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pivotTables/pivotTable6.xml" ContentType="application/vnd.openxmlformats-officedocument.spreadsheetml.pivot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5.xml" ContentType="application/vnd.openxmlformats-officedocument.spreadsheetml.pivotCacheRecords+xml"/>
  <Override PartName="/xl/calcChain.xml" ContentType="application/vnd.openxmlformats-officedocument.spreadsheetml.calcChain+xml"/>
  <Override PartName="/xl/worksheets/sheet19.xml" ContentType="application/vnd.openxmlformats-officedocument.spreadsheetml.worksheet+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sharedStrings.xml" ContentType="application/vnd.openxmlformats-officedocument.spreadsheetml.sharedStrings+xml"/>
  <Override PartName="/xl/pivotTables/pivotTable9.xml" ContentType="application/vnd.openxmlformats-officedocument.spreadsheetml.pivotTable+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Tables/pivotTable7.xml" ContentType="application/vnd.openxmlformats-officedocument.spreadsheetml.pivotTable+xml"/>
  <Override PartName="/xl/pivotTables/pivotTable8.xml" ContentType="application/vnd.openxmlformats-officedocument.spreadsheetml.pivotTable+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pivotTables/pivotTable5.xml" ContentType="application/vnd.openxmlformats-officedocument.spreadsheetml.pivotTab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30" windowWidth="5940" windowHeight="3000" tabRatio="785" firstSheet="6" activeTab="10"/>
  </bookViews>
  <sheets>
    <sheet name="oversigt." sheetId="28" r:id="rId1"/>
    <sheet name="Personale" sheetId="27" r:id="rId2"/>
    <sheet name="Ark6" sheetId="33" r:id="rId3"/>
    <sheet name="Vug Råvarepris" sheetId="40" r:id="rId4"/>
    <sheet name="Bhv Råvarepris" sheetId="39" r:id="rId5"/>
    <sheet name="Int Råvarepris" sheetId="35" r:id="rId6"/>
    <sheet name="Ark1" sheetId="43" r:id="rId7"/>
    <sheet name="bespisning BHV" sheetId="45" r:id="rId8"/>
    <sheet name="bespisning Vug" sheetId="44" r:id="rId9"/>
    <sheet name="Rekruttering" sheetId="41" r:id="rId10"/>
    <sheet name="Ark3" sheetId="46" r:id="rId11"/>
    <sheet name="Samlet" sheetId="11" r:id="rId12"/>
    <sheet name="Forplejning 2008" sheetId="24" r:id="rId13"/>
    <sheet name="Ama" sheetId="1" r:id="rId14"/>
    <sheet name="Bisp" sheetId="2" r:id="rId15"/>
    <sheet name="Indre" sheetId="3" r:id="rId16"/>
    <sheet name="Nør" sheetId="4" r:id="rId17"/>
    <sheet name="Val" sheetId="5" r:id="rId18"/>
    <sheet name="Van" sheetId="6" r:id="rId19"/>
    <sheet name="Vest" sheetId="7" r:id="rId20"/>
    <sheet name="Øst" sheetId="8" r:id="rId21"/>
    <sheet name="InstTyp" sheetId="23" r:id="rId22"/>
    <sheet name="InstTyp-2" sheetId="22" r:id="rId23"/>
    <sheet name="Ark2" sheetId="42" r:id="rId24"/>
  </sheets>
  <definedNames>
    <definedName name="_afd1" localSheetId="7">#REF!</definedName>
    <definedName name="_afd1">#REF!</definedName>
    <definedName name="_afd2" localSheetId="7">#REF!</definedName>
    <definedName name="_afd2">#REF!</definedName>
    <definedName name="_afd3" localSheetId="7">#REF!</definedName>
    <definedName name="_afd3">#REF!</definedName>
    <definedName name="_afd4" localSheetId="7">#REF!</definedName>
    <definedName name="_afd4">#REF!</definedName>
    <definedName name="_xlnm._FilterDatabase" localSheetId="2" hidden="1">'Ark6'!$R$4:$W$4</definedName>
    <definedName name="_xlnm._FilterDatabase" localSheetId="4" hidden="1">'Bhv Råvarepris'!$A$1:$W$435</definedName>
    <definedName name="_xlnm._FilterDatabase" localSheetId="22" hidden="1">'InstTyp-2'!$A$2:$BQ$722</definedName>
    <definedName name="_xlnm._FilterDatabase" localSheetId="5" hidden="1">'Int Råvarepris'!$A$1:$W$216</definedName>
    <definedName name="_xlnm._FilterDatabase" localSheetId="9" hidden="1">Rekruttering!$A$1:$F$1</definedName>
    <definedName name="_xlnm._FilterDatabase" localSheetId="11" hidden="1">Samlet!$A$1:$EN$543</definedName>
    <definedName name="_xlnm._FilterDatabase" localSheetId="3" hidden="1">'Vug Råvarepris'!$A$1:$W$435</definedName>
    <definedName name="_typ1" localSheetId="7">#REF!</definedName>
    <definedName name="_typ1">#REF!</definedName>
    <definedName name="_typ2" localSheetId="7">#REF!</definedName>
    <definedName name="_typ2">#REF!</definedName>
    <definedName name="_typ3" localSheetId="7">#REF!</definedName>
    <definedName name="_typ3">#REF!</definedName>
    <definedName name="_typ4" localSheetId="7">#REF!</definedName>
    <definedName name="_typ4">#REF!</definedName>
    <definedName name="inr" localSheetId="7">#REF!</definedName>
    <definedName name="inr">#REF!</definedName>
  </definedNames>
  <calcPr calcId="125725"/>
  <pivotCaches>
    <pivotCache cacheId="46" r:id="rId25"/>
    <pivotCache cacheId="66" r:id="rId26"/>
    <pivotCache cacheId="72" r:id="rId27"/>
    <pivotCache cacheId="78" r:id="rId28"/>
    <pivotCache cacheId="83" r:id="rId29"/>
  </pivotCaches>
</workbook>
</file>

<file path=xl/calcChain.xml><?xml version="1.0" encoding="utf-8"?>
<calcChain xmlns="http://schemas.openxmlformats.org/spreadsheetml/2006/main">
  <c r="I103" i="41"/>
  <c r="U2" i="35"/>
  <c r="V2" s="1"/>
  <c r="U3"/>
  <c r="V3" s="1"/>
  <c r="B454" i="11"/>
  <c r="B453"/>
  <c r="DW453"/>
  <c r="B214"/>
  <c r="EN214" s="1"/>
  <c r="DW214"/>
  <c r="B42"/>
  <c r="DU42" s="1"/>
  <c r="B452"/>
  <c r="B451"/>
  <c r="B450"/>
  <c r="B41"/>
  <c r="EM41" s="1"/>
  <c r="B40"/>
  <c r="EN40" s="1"/>
  <c r="B39"/>
  <c r="DU39" s="1"/>
  <c r="B449"/>
  <c r="B448"/>
  <c r="B213"/>
  <c r="EM213" s="1"/>
  <c r="B447"/>
  <c r="B446"/>
  <c r="B445"/>
  <c r="B444"/>
  <c r="DW444" s="1"/>
  <c r="B443"/>
  <c r="B38"/>
  <c r="EN38" s="1"/>
  <c r="B442"/>
  <c r="B212"/>
  <c r="EN212" s="1"/>
  <c r="B441"/>
  <c r="B440"/>
  <c r="B211"/>
  <c r="EM211" s="1"/>
  <c r="B37"/>
  <c r="DU37" s="1"/>
  <c r="B210"/>
  <c r="EN210" s="1"/>
  <c r="B209"/>
  <c r="DU209" s="1"/>
  <c r="B208"/>
  <c r="EN208" s="1"/>
  <c r="B439"/>
  <c r="B438"/>
  <c r="B543"/>
  <c r="B542"/>
  <c r="B541"/>
  <c r="B540"/>
  <c r="B539"/>
  <c r="B538"/>
  <c r="B537"/>
  <c r="B536"/>
  <c r="B535"/>
  <c r="B534"/>
  <c r="B533"/>
  <c r="B532"/>
  <c r="B531"/>
  <c r="B530"/>
  <c r="B437"/>
  <c r="B436"/>
  <c r="B435"/>
  <c r="B434"/>
  <c r="B207"/>
  <c r="DU207" s="1"/>
  <c r="B206"/>
  <c r="EN206" s="1"/>
  <c r="B205"/>
  <c r="DU205" s="1"/>
  <c r="B433"/>
  <c r="B432"/>
  <c r="B431"/>
  <c r="B204"/>
  <c r="DU204" s="1"/>
  <c r="B203"/>
  <c r="EM203" s="1"/>
  <c r="B202"/>
  <c r="DU202" s="1"/>
  <c r="B201"/>
  <c r="EM201" s="1"/>
  <c r="B200"/>
  <c r="DU200" s="1"/>
  <c r="B199"/>
  <c r="EM199" s="1"/>
  <c r="B198"/>
  <c r="DU198" s="1"/>
  <c r="B430"/>
  <c r="B197"/>
  <c r="DU197" s="1"/>
  <c r="B196"/>
  <c r="EN196" s="1"/>
  <c r="B195"/>
  <c r="DU195" s="1"/>
  <c r="B194"/>
  <c r="EN194" s="1"/>
  <c r="B193"/>
  <c r="DU193" s="1"/>
  <c r="B192"/>
  <c r="EN192" s="1"/>
  <c r="B191"/>
  <c r="DU191" s="1"/>
  <c r="B190"/>
  <c r="EN190" s="1"/>
  <c r="B189"/>
  <c r="DU189" s="1"/>
  <c r="B529"/>
  <c r="B188"/>
  <c r="DU188" s="1"/>
  <c r="B187"/>
  <c r="EM187" s="1"/>
  <c r="B186"/>
  <c r="DU186" s="1"/>
  <c r="B429"/>
  <c r="B428"/>
  <c r="B427"/>
  <c r="B426"/>
  <c r="B425"/>
  <c r="B424"/>
  <c r="B423"/>
  <c r="B422"/>
  <c r="B528"/>
  <c r="B185"/>
  <c r="DU185" s="1"/>
  <c r="B184"/>
  <c r="EN184" s="1"/>
  <c r="B183"/>
  <c r="DU183" s="1"/>
  <c r="B421"/>
  <c r="B420"/>
  <c r="B527"/>
  <c r="B526"/>
  <c r="B419"/>
  <c r="B418"/>
  <c r="B525"/>
  <c r="B524"/>
  <c r="B417"/>
  <c r="B416"/>
  <c r="B523"/>
  <c r="B415"/>
  <c r="B414"/>
  <c r="B413"/>
  <c r="B412"/>
  <c r="B182"/>
  <c r="DU182" s="1"/>
  <c r="B181"/>
  <c r="EM181" s="1"/>
  <c r="B411"/>
  <c r="B410"/>
  <c r="B180"/>
  <c r="DU180" s="1"/>
  <c r="B179"/>
  <c r="EM179" s="1"/>
  <c r="B178"/>
  <c r="DU178" s="1"/>
  <c r="B409"/>
  <c r="B408"/>
  <c r="B407"/>
  <c r="B177"/>
  <c r="DU177" s="1"/>
  <c r="B176"/>
  <c r="EN176" s="1"/>
  <c r="B175"/>
  <c r="DU175" s="1"/>
  <c r="B174"/>
  <c r="EN174" s="1"/>
  <c r="B173"/>
  <c r="DU173" s="1"/>
  <c r="B406"/>
  <c r="B405"/>
  <c r="B404"/>
  <c r="B403"/>
  <c r="B522"/>
  <c r="B521"/>
  <c r="B402"/>
  <c r="B401"/>
  <c r="B520"/>
  <c r="B519"/>
  <c r="B518"/>
  <c r="B517"/>
  <c r="B516"/>
  <c r="B172"/>
  <c r="DU172" s="1"/>
  <c r="B171"/>
  <c r="DU171" s="1"/>
  <c r="B400"/>
  <c r="B399"/>
  <c r="B398"/>
  <c r="B397"/>
  <c r="B396"/>
  <c r="B36"/>
  <c r="DU36" s="1"/>
  <c r="B395"/>
  <c r="B170"/>
  <c r="DU170" s="1"/>
  <c r="B394"/>
  <c r="B393"/>
  <c r="B392"/>
  <c r="B391"/>
  <c r="B390"/>
  <c r="B389"/>
  <c r="B388"/>
  <c r="B387"/>
  <c r="B386"/>
  <c r="B385"/>
  <c r="B384"/>
  <c r="B169"/>
  <c r="DU169" s="1"/>
  <c r="B168"/>
  <c r="DW168" s="1"/>
  <c r="B383"/>
  <c r="B167"/>
  <c r="DW167" s="1"/>
  <c r="B166"/>
  <c r="DU166" s="1"/>
  <c r="B165"/>
  <c r="DW165" s="1"/>
  <c r="B164"/>
  <c r="DU164" s="1"/>
  <c r="B163"/>
  <c r="DU163" s="1"/>
  <c r="B162"/>
  <c r="DU162" s="1"/>
  <c r="B382"/>
  <c r="B381"/>
  <c r="B380"/>
  <c r="B515"/>
  <c r="B514"/>
  <c r="B513"/>
  <c r="B512"/>
  <c r="B35"/>
  <c r="DU35" s="1"/>
  <c r="B511"/>
  <c r="B510"/>
  <c r="B509"/>
  <c r="B508"/>
  <c r="B507"/>
  <c r="B506"/>
  <c r="B379"/>
  <c r="B378"/>
  <c r="B161"/>
  <c r="DU161" s="1"/>
  <c r="B34"/>
  <c r="DU34" s="1"/>
  <c r="B160"/>
  <c r="DU160" s="1"/>
  <c r="B33"/>
  <c r="DU33" s="1"/>
  <c r="B159"/>
  <c r="DU159" s="1"/>
  <c r="B377"/>
  <c r="B376"/>
  <c r="B375"/>
  <c r="B374"/>
  <c r="B32"/>
  <c r="DU32" s="1"/>
  <c r="B158"/>
  <c r="DU158" s="1"/>
  <c r="B157"/>
  <c r="DU157" s="1"/>
  <c r="B156"/>
  <c r="DU156" s="1"/>
  <c r="B155"/>
  <c r="DU155" s="1"/>
  <c r="B154"/>
  <c r="DU154" s="1"/>
  <c r="B153"/>
  <c r="DU153" s="1"/>
  <c r="B152"/>
  <c r="DU152" s="1"/>
  <c r="B151"/>
  <c r="DU151" s="1"/>
  <c r="B150"/>
  <c r="DU150" s="1"/>
  <c r="B149"/>
  <c r="DU149" s="1"/>
  <c r="B148"/>
  <c r="DU148" s="1"/>
  <c r="B147"/>
  <c r="DU147" s="1"/>
  <c r="B146"/>
  <c r="DU146" s="1"/>
  <c r="B145"/>
  <c r="DU145" s="1"/>
  <c r="B144"/>
  <c r="DU144" s="1"/>
  <c r="B143"/>
  <c r="DU143" s="1"/>
  <c r="B142"/>
  <c r="DU142" s="1"/>
  <c r="B141"/>
  <c r="DU141" s="1"/>
  <c r="B140"/>
  <c r="DU140" s="1"/>
  <c r="B139"/>
  <c r="DU139" s="1"/>
  <c r="B138"/>
  <c r="DU138" s="1"/>
  <c r="B137"/>
  <c r="DU137" s="1"/>
  <c r="B136"/>
  <c r="DU136" s="1"/>
  <c r="B135"/>
  <c r="DU135" s="1"/>
  <c r="B505"/>
  <c r="B504"/>
  <c r="B503"/>
  <c r="B502"/>
  <c r="B501"/>
  <c r="B373"/>
  <c r="B372"/>
  <c r="B371"/>
  <c r="B134"/>
  <c r="DU134" s="1"/>
  <c r="B31"/>
  <c r="DU31" s="1"/>
  <c r="B370"/>
  <c r="B369"/>
  <c r="B368"/>
  <c r="B367"/>
  <c r="B366"/>
  <c r="B365"/>
  <c r="B364"/>
  <c r="B363"/>
  <c r="B362"/>
  <c r="B361"/>
  <c r="B133"/>
  <c r="DU133" s="1"/>
  <c r="B132"/>
  <c r="DU132" s="1"/>
  <c r="B131"/>
  <c r="DU131" s="1"/>
  <c r="B130"/>
  <c r="DU130" s="1"/>
  <c r="B129"/>
  <c r="DU129" s="1"/>
  <c r="B128"/>
  <c r="DU128" s="1"/>
  <c r="B127"/>
  <c r="DU127" s="1"/>
  <c r="B500"/>
  <c r="B499"/>
  <c r="B30"/>
  <c r="DU30" s="1"/>
  <c r="B498"/>
  <c r="B360"/>
  <c r="B359"/>
  <c r="B358"/>
  <c r="B357"/>
  <c r="B356"/>
  <c r="B355"/>
  <c r="B354"/>
  <c r="B353"/>
  <c r="B352"/>
  <c r="B126"/>
  <c r="DU126" s="1"/>
  <c r="B351"/>
  <c r="B125"/>
  <c r="DU125" s="1"/>
  <c r="B124"/>
  <c r="DU124" s="1"/>
  <c r="B350"/>
  <c r="B349"/>
  <c r="B497"/>
  <c r="B496"/>
  <c r="B348"/>
  <c r="B347"/>
  <c r="B346"/>
  <c r="B345"/>
  <c r="B344"/>
  <c r="B343"/>
  <c r="B342"/>
  <c r="B341"/>
  <c r="B29"/>
  <c r="DU29" s="1"/>
  <c r="B340"/>
  <c r="B339"/>
  <c r="B338"/>
  <c r="B337"/>
  <c r="B336"/>
  <c r="B335"/>
  <c r="B334"/>
  <c r="B333"/>
  <c r="B332"/>
  <c r="B495"/>
  <c r="B331"/>
  <c r="B330"/>
  <c r="B329"/>
  <c r="B328"/>
  <c r="B327"/>
  <c r="B326"/>
  <c r="B325"/>
  <c r="B123"/>
  <c r="DU123" s="1"/>
  <c r="B122"/>
  <c r="DU122" s="1"/>
  <c r="B121"/>
  <c r="DU121" s="1"/>
  <c r="B120"/>
  <c r="DU120" s="1"/>
  <c r="B324"/>
  <c r="B494"/>
  <c r="B493"/>
  <c r="B323"/>
  <c r="B322"/>
  <c r="B492"/>
  <c r="B28"/>
  <c r="DU28" s="1"/>
  <c r="B27"/>
  <c r="DU27" s="1"/>
  <c r="B26"/>
  <c r="DU26" s="1"/>
  <c r="B321"/>
  <c r="B320"/>
  <c r="B319"/>
  <c r="B318"/>
  <c r="B25"/>
  <c r="DU25" s="1"/>
  <c r="B24"/>
  <c r="DU24" s="1"/>
  <c r="B23"/>
  <c r="DU23" s="1"/>
  <c r="B491"/>
  <c r="B22"/>
  <c r="DU22" s="1"/>
  <c r="B119"/>
  <c r="DU119" s="1"/>
  <c r="B118"/>
  <c r="DU118" s="1"/>
  <c r="B317"/>
  <c r="B316"/>
  <c r="B315"/>
  <c r="B314"/>
  <c r="B313"/>
  <c r="B490"/>
  <c r="B312"/>
  <c r="B311"/>
  <c r="B310"/>
  <c r="B309"/>
  <c r="B117"/>
  <c r="DT117" s="1"/>
  <c r="B116"/>
  <c r="DT116" s="1"/>
  <c r="B115"/>
  <c r="DT115" s="1"/>
  <c r="B114"/>
  <c r="DT114" s="1"/>
  <c r="B113"/>
  <c r="DT113" s="1"/>
  <c r="B112"/>
  <c r="DT112" s="1"/>
  <c r="B111"/>
  <c r="DT111" s="1"/>
  <c r="B110"/>
  <c r="DT110" s="1"/>
  <c r="B109"/>
  <c r="DT109" s="1"/>
  <c r="B108"/>
  <c r="DT108" s="1"/>
  <c r="B308"/>
  <c r="B307"/>
  <c r="B107"/>
  <c r="DT107" s="1"/>
  <c r="B306"/>
  <c r="B489"/>
  <c r="B488"/>
  <c r="B487"/>
  <c r="B486"/>
  <c r="B485"/>
  <c r="B21"/>
  <c r="DT21" s="1"/>
  <c r="B20"/>
  <c r="DT20" s="1"/>
  <c r="B19"/>
  <c r="DT19" s="1"/>
  <c r="B18"/>
  <c r="DT18" s="1"/>
  <c r="B17"/>
  <c r="DT17" s="1"/>
  <c r="B16"/>
  <c r="DT16" s="1"/>
  <c r="B305"/>
  <c r="B304"/>
  <c r="B303"/>
  <c r="B302"/>
  <c r="B301"/>
  <c r="B300"/>
  <c r="B299"/>
  <c r="B298"/>
  <c r="B297"/>
  <c r="B296"/>
  <c r="B295"/>
  <c r="B294"/>
  <c r="B106"/>
  <c r="DT106" s="1"/>
  <c r="B293"/>
  <c r="B484"/>
  <c r="B292"/>
  <c r="B291"/>
  <c r="B483"/>
  <c r="B482"/>
  <c r="B290"/>
  <c r="B481"/>
  <c r="B289"/>
  <c r="B288"/>
  <c r="B287"/>
  <c r="B286"/>
  <c r="B15"/>
  <c r="EM15" s="1"/>
  <c r="B105"/>
  <c r="DT105" s="1"/>
  <c r="B285"/>
  <c r="B284"/>
  <c r="B283"/>
  <c r="B282"/>
  <c r="B104"/>
  <c r="DW104" s="1"/>
  <c r="B103"/>
  <c r="DT103" s="1"/>
  <c r="B102"/>
  <c r="EN102" s="1"/>
  <c r="B101"/>
  <c r="DT101" s="1"/>
  <c r="B100"/>
  <c r="DW100" s="1"/>
  <c r="B99"/>
  <c r="DT99" s="1"/>
  <c r="B98"/>
  <c r="EN98" s="1"/>
  <c r="B97"/>
  <c r="DT97" s="1"/>
  <c r="B14"/>
  <c r="DW14" s="1"/>
  <c r="B96"/>
  <c r="DT96" s="1"/>
  <c r="B95"/>
  <c r="EM95" s="1"/>
  <c r="B94"/>
  <c r="DT94" s="1"/>
  <c r="B93"/>
  <c r="DW93" s="1"/>
  <c r="B92"/>
  <c r="DT92" s="1"/>
  <c r="B480"/>
  <c r="B13"/>
  <c r="DT13" s="1"/>
  <c r="B479"/>
  <c r="B478"/>
  <c r="B12"/>
  <c r="EN12" s="1"/>
  <c r="B281"/>
  <c r="B280"/>
  <c r="B279"/>
  <c r="B477"/>
  <c r="B278"/>
  <c r="B277"/>
  <c r="B276"/>
  <c r="B11"/>
  <c r="EM11" s="1"/>
  <c r="B275"/>
  <c r="B274"/>
  <c r="B273"/>
  <c r="B272"/>
  <c r="B271"/>
  <c r="B270"/>
  <c r="B91"/>
  <c r="DT91" s="1"/>
  <c r="B269"/>
  <c r="B90"/>
  <c r="DT90" s="1"/>
  <c r="B268"/>
  <c r="B267"/>
  <c r="B266"/>
  <c r="B265"/>
  <c r="B264"/>
  <c r="B263"/>
  <c r="B476"/>
  <c r="B262"/>
  <c r="B475"/>
  <c r="B261"/>
  <c r="B474"/>
  <c r="B473"/>
  <c r="B89"/>
  <c r="DW89" s="1"/>
  <c r="B260"/>
  <c r="B259"/>
  <c r="B258"/>
  <c r="B88"/>
  <c r="DW88" s="1"/>
  <c r="B257"/>
  <c r="DW257"/>
  <c r="B256"/>
  <c r="B255"/>
  <c r="B254"/>
  <c r="B87"/>
  <c r="DT87" s="1"/>
  <c r="B86"/>
  <c r="EN86" s="1"/>
  <c r="B85"/>
  <c r="DT85" s="1"/>
  <c r="B84"/>
  <c r="DW84" s="1"/>
  <c r="B83"/>
  <c r="DT83" s="1"/>
  <c r="B82"/>
  <c r="EN82" s="1"/>
  <c r="B81"/>
  <c r="DT81" s="1"/>
  <c r="B80"/>
  <c r="DW80" s="1"/>
  <c r="B79"/>
  <c r="DT79" s="1"/>
  <c r="B78"/>
  <c r="EN78" s="1"/>
  <c r="B77"/>
  <c r="DT77" s="1"/>
  <c r="B76"/>
  <c r="DW76" s="1"/>
  <c r="B253"/>
  <c r="B252"/>
  <c r="B75"/>
  <c r="DT75" s="1"/>
  <c r="B472"/>
  <c r="B251"/>
  <c r="B250"/>
  <c r="B249"/>
  <c r="B248"/>
  <c r="B247"/>
  <c r="B246"/>
  <c r="B10"/>
  <c r="DT10" s="1"/>
  <c r="B245"/>
  <c r="B244"/>
  <c r="B243"/>
  <c r="B9"/>
  <c r="DT9" s="1"/>
  <c r="B242"/>
  <c r="B8"/>
  <c r="DT8" s="1"/>
  <c r="B7"/>
  <c r="EM7" s="1"/>
  <c r="B6"/>
  <c r="DT6" s="1"/>
  <c r="B241"/>
  <c r="B471"/>
  <c r="B240"/>
  <c r="B5"/>
  <c r="DT5" s="1"/>
  <c r="B239"/>
  <c r="B238"/>
  <c r="B237"/>
  <c r="B74"/>
  <c r="DT74" s="1"/>
  <c r="B73"/>
  <c r="DW73" s="1"/>
  <c r="B72"/>
  <c r="DT72" s="1"/>
  <c r="B71"/>
  <c r="EM71" s="1"/>
  <c r="B236"/>
  <c r="EM236" s="1"/>
  <c r="B235"/>
  <c r="DW235" s="1"/>
  <c r="B470"/>
  <c r="B469"/>
  <c r="B234"/>
  <c r="DT234" s="1"/>
  <c r="B468"/>
  <c r="B233"/>
  <c r="DT233" s="1"/>
  <c r="B4"/>
  <c r="EN4" s="1"/>
  <c r="B70"/>
  <c r="DT70" s="1"/>
  <c r="B467"/>
  <c r="B466"/>
  <c r="B465"/>
  <c r="B464"/>
  <c r="B232"/>
  <c r="DW232" s="1"/>
  <c r="B231"/>
  <c r="DT231" s="1"/>
  <c r="B463"/>
  <c r="B462"/>
  <c r="B230"/>
  <c r="DW230" s="1"/>
  <c r="B461"/>
  <c r="B460"/>
  <c r="B459"/>
  <c r="B458"/>
  <c r="B3"/>
  <c r="DT3" s="1"/>
  <c r="B457"/>
  <c r="B456"/>
  <c r="B229"/>
  <c r="DW229" s="1"/>
  <c r="B228"/>
  <c r="EN228" s="1"/>
  <c r="B227"/>
  <c r="EM227" s="1"/>
  <c r="B69"/>
  <c r="DT69" s="1"/>
  <c r="B68"/>
  <c r="DW68" s="1"/>
  <c r="B226"/>
  <c r="DT226" s="1"/>
  <c r="B225"/>
  <c r="EM225" s="1"/>
  <c r="B224"/>
  <c r="DT224" s="1"/>
  <c r="B67"/>
  <c r="DW67" s="1"/>
  <c r="B223"/>
  <c r="DT223" s="1"/>
  <c r="B2"/>
  <c r="EN2" s="1"/>
  <c r="B222"/>
  <c r="DT222" s="1"/>
  <c r="B66"/>
  <c r="DW66" s="1"/>
  <c r="B65"/>
  <c r="DT65" s="1"/>
  <c r="B64"/>
  <c r="EN64" s="1"/>
  <c r="B63"/>
  <c r="DT63" s="1"/>
  <c r="B62"/>
  <c r="DW62" s="1"/>
  <c r="B61"/>
  <c r="DT61" s="1"/>
  <c r="B60"/>
  <c r="EN60" s="1"/>
  <c r="B59"/>
  <c r="DT59" s="1"/>
  <c r="B58"/>
  <c r="DW58" s="1"/>
  <c r="B57"/>
  <c r="DT57" s="1"/>
  <c r="B56"/>
  <c r="EN56" s="1"/>
  <c r="B221"/>
  <c r="DT221" s="1"/>
  <c r="B220"/>
  <c r="DW220" s="1"/>
  <c r="B219"/>
  <c r="DT219" s="1"/>
  <c r="B55"/>
  <c r="EM55" s="1"/>
  <c r="B54"/>
  <c r="DT54" s="1"/>
  <c r="B53"/>
  <c r="DW53" s="1"/>
  <c r="B52"/>
  <c r="DT52" s="1"/>
  <c r="B51"/>
  <c r="DT51" s="1"/>
  <c r="B50"/>
  <c r="DT50" s="1"/>
  <c r="B49"/>
  <c r="DT49" s="1"/>
  <c r="B48"/>
  <c r="DT48" s="1"/>
  <c r="B47"/>
  <c r="DT47" s="1"/>
  <c r="B46"/>
  <c r="DT46" s="1"/>
  <c r="B45"/>
  <c r="DT45" s="1"/>
  <c r="B44"/>
  <c r="DT44" s="1"/>
  <c r="B43"/>
  <c r="DT43" s="1"/>
  <c r="B218"/>
  <c r="DT218" s="1"/>
  <c r="B217"/>
  <c r="DT217" s="1"/>
  <c r="B455"/>
  <c r="B216"/>
  <c r="DT216" s="1"/>
  <c r="B215"/>
  <c r="DT215" s="1"/>
  <c r="DX454"/>
  <c r="DY454"/>
  <c r="DZ454"/>
  <c r="EA454"/>
  <c r="EB454"/>
  <c r="EC454"/>
  <c r="ED454"/>
  <c r="DX453"/>
  <c r="DY453"/>
  <c r="DZ453"/>
  <c r="EA453"/>
  <c r="EB453"/>
  <c r="EC453"/>
  <c r="ED453"/>
  <c r="DX214"/>
  <c r="DY214"/>
  <c r="DZ214"/>
  <c r="EA214"/>
  <c r="EB214"/>
  <c r="EC214"/>
  <c r="ED214"/>
  <c r="DY42"/>
  <c r="EA42"/>
  <c r="EC42"/>
  <c r="DZ452"/>
  <c r="ED452"/>
  <c r="DX451"/>
  <c r="DY451"/>
  <c r="DZ451"/>
  <c r="EA451"/>
  <c r="EB451"/>
  <c r="EC451"/>
  <c r="ED451"/>
  <c r="DX450"/>
  <c r="DZ450"/>
  <c r="EB450"/>
  <c r="ED450"/>
  <c r="DY41"/>
  <c r="EC41"/>
  <c r="DX40"/>
  <c r="DZ40"/>
  <c r="EB40"/>
  <c r="ED40"/>
  <c r="DX39"/>
  <c r="DY39"/>
  <c r="DZ39"/>
  <c r="EA39"/>
  <c r="EB39"/>
  <c r="EC39"/>
  <c r="ED39"/>
  <c r="DX449"/>
  <c r="EB449"/>
  <c r="DY448"/>
  <c r="EA448"/>
  <c r="EC448"/>
  <c r="DZ213"/>
  <c r="ED213"/>
  <c r="DX447"/>
  <c r="DY447"/>
  <c r="DZ447"/>
  <c r="EA447"/>
  <c r="EB447"/>
  <c r="EC447"/>
  <c r="ED447"/>
  <c r="DX446"/>
  <c r="DZ446"/>
  <c r="EB446"/>
  <c r="ED446"/>
  <c r="DY445"/>
  <c r="EC445"/>
  <c r="DX444"/>
  <c r="DZ444"/>
  <c r="EB444"/>
  <c r="ED444"/>
  <c r="DX443"/>
  <c r="DY443"/>
  <c r="DZ443"/>
  <c r="EA443"/>
  <c r="EB443"/>
  <c r="EC443"/>
  <c r="ED443"/>
  <c r="DX38"/>
  <c r="EB38"/>
  <c r="DY442"/>
  <c r="EA442"/>
  <c r="EC442"/>
  <c r="DZ212"/>
  <c r="ED212"/>
  <c r="DY441"/>
  <c r="EA441"/>
  <c r="EC441"/>
  <c r="DX440"/>
  <c r="DY440"/>
  <c r="DZ440"/>
  <c r="EA440"/>
  <c r="EB440"/>
  <c r="EC440"/>
  <c r="ED440"/>
  <c r="DY211"/>
  <c r="EA211"/>
  <c r="EC211"/>
  <c r="DX37"/>
  <c r="DY37"/>
  <c r="DZ37"/>
  <c r="EA37"/>
  <c r="EB37"/>
  <c r="EC37"/>
  <c r="ED37"/>
  <c r="DY210"/>
  <c r="EA210"/>
  <c r="EC210"/>
  <c r="DX209"/>
  <c r="DY209"/>
  <c r="DZ209"/>
  <c r="EA209"/>
  <c r="EB209"/>
  <c r="EC209"/>
  <c r="ED209"/>
  <c r="DY208"/>
  <c r="EA208"/>
  <c r="EC208"/>
  <c r="DX439"/>
  <c r="DY439"/>
  <c r="DZ439"/>
  <c r="EA439"/>
  <c r="EB439"/>
  <c r="EC439"/>
  <c r="ED439"/>
  <c r="DY438"/>
  <c r="EA438"/>
  <c r="EC438"/>
  <c r="DX543"/>
  <c r="DY543"/>
  <c r="DZ543"/>
  <c r="EA543"/>
  <c r="EB543"/>
  <c r="EC543"/>
  <c r="ED543"/>
  <c r="DY542"/>
  <c r="EA542"/>
  <c r="EC542"/>
  <c r="DX541"/>
  <c r="DY541"/>
  <c r="DZ541"/>
  <c r="EA541"/>
  <c r="EB541"/>
  <c r="EC541"/>
  <c r="ED541"/>
  <c r="DY540"/>
  <c r="EA540"/>
  <c r="EC540"/>
  <c r="DX539"/>
  <c r="DY539"/>
  <c r="DZ539"/>
  <c r="EA539"/>
  <c r="EB539"/>
  <c r="EC539"/>
  <c r="ED539"/>
  <c r="DY538"/>
  <c r="EA538"/>
  <c r="EC538"/>
  <c r="DX537"/>
  <c r="DY537"/>
  <c r="DZ537"/>
  <c r="EA537"/>
  <c r="EB537"/>
  <c r="EC537"/>
  <c r="ED537"/>
  <c r="DY536"/>
  <c r="EA536"/>
  <c r="EC536"/>
  <c r="DX535"/>
  <c r="DY535"/>
  <c r="DZ535"/>
  <c r="EA535"/>
  <c r="EB535"/>
  <c r="EC535"/>
  <c r="ED535"/>
  <c r="DY534"/>
  <c r="EA534"/>
  <c r="EC534"/>
  <c r="DX533"/>
  <c r="DY533"/>
  <c r="DZ533"/>
  <c r="EA533"/>
  <c r="EB533"/>
  <c r="EC533"/>
  <c r="ED533"/>
  <c r="DY532"/>
  <c r="EA532"/>
  <c r="EC532"/>
  <c r="DX531"/>
  <c r="DY531"/>
  <c r="DZ531"/>
  <c r="EA531"/>
  <c r="EB531"/>
  <c r="EC531"/>
  <c r="ED531"/>
  <c r="DY530"/>
  <c r="EA530"/>
  <c r="EC530"/>
  <c r="DX437"/>
  <c r="DY437"/>
  <c r="DZ437"/>
  <c r="EA437"/>
  <c r="EB437"/>
  <c r="EC437"/>
  <c r="ED437"/>
  <c r="DY436"/>
  <c r="EA436"/>
  <c r="EC436"/>
  <c r="DX435"/>
  <c r="DY435"/>
  <c r="DZ435"/>
  <c r="EA435"/>
  <c r="EB435"/>
  <c r="EC435"/>
  <c r="ED435"/>
  <c r="DY434"/>
  <c r="EA434"/>
  <c r="EC434"/>
  <c r="DX207"/>
  <c r="DY207"/>
  <c r="DZ207"/>
  <c r="EA207"/>
  <c r="EB207"/>
  <c r="EC207"/>
  <c r="ED207"/>
  <c r="DY206"/>
  <c r="EA206"/>
  <c r="EC206"/>
  <c r="DX205"/>
  <c r="DY205"/>
  <c r="DZ205"/>
  <c r="EA205"/>
  <c r="EB205"/>
  <c r="EC205"/>
  <c r="ED205"/>
  <c r="DY433"/>
  <c r="EA433"/>
  <c r="EC433"/>
  <c r="DX432"/>
  <c r="DY432"/>
  <c r="DZ432"/>
  <c r="EA432"/>
  <c r="EB432"/>
  <c r="EC432"/>
  <c r="ED432"/>
  <c r="DY431"/>
  <c r="EA431"/>
  <c r="EC431"/>
  <c r="DX204"/>
  <c r="DY204"/>
  <c r="DZ204"/>
  <c r="EA204"/>
  <c r="EB204"/>
  <c r="EC204"/>
  <c r="ED204"/>
  <c r="DY203"/>
  <c r="EA203"/>
  <c r="EC203"/>
  <c r="DX202"/>
  <c r="DY202"/>
  <c r="DZ202"/>
  <c r="EA202"/>
  <c r="EB202"/>
  <c r="EC202"/>
  <c r="ED202"/>
  <c r="DY201"/>
  <c r="EA201"/>
  <c r="EC201"/>
  <c r="DX200"/>
  <c r="DY200"/>
  <c r="DZ200"/>
  <c r="EA200"/>
  <c r="EB200"/>
  <c r="EC200"/>
  <c r="ED200"/>
  <c r="DY199"/>
  <c r="EA199"/>
  <c r="EC199"/>
  <c r="DX198"/>
  <c r="DY198"/>
  <c r="DZ198"/>
  <c r="EA198"/>
  <c r="EB198"/>
  <c r="EC198"/>
  <c r="ED198"/>
  <c r="DY430"/>
  <c r="EA430"/>
  <c r="EC430"/>
  <c r="DX197"/>
  <c r="DY197"/>
  <c r="DZ197"/>
  <c r="EA197"/>
  <c r="EB197"/>
  <c r="EC197"/>
  <c r="ED197"/>
  <c r="DY196"/>
  <c r="EA196"/>
  <c r="EC196"/>
  <c r="DX195"/>
  <c r="DY195"/>
  <c r="DZ195"/>
  <c r="EA195"/>
  <c r="EB195"/>
  <c r="EC195"/>
  <c r="ED195"/>
  <c r="DY194"/>
  <c r="EA194"/>
  <c r="EC194"/>
  <c r="DX193"/>
  <c r="DY193"/>
  <c r="DZ193"/>
  <c r="EA193"/>
  <c r="EB193"/>
  <c r="EC193"/>
  <c r="ED193"/>
  <c r="DY192"/>
  <c r="EA192"/>
  <c r="EC192"/>
  <c r="DX191"/>
  <c r="DY191"/>
  <c r="DZ191"/>
  <c r="EA191"/>
  <c r="EB191"/>
  <c r="EC191"/>
  <c r="ED191"/>
  <c r="DY190"/>
  <c r="EA190"/>
  <c r="EC190"/>
  <c r="DX189"/>
  <c r="DY189"/>
  <c r="DZ189"/>
  <c r="EA189"/>
  <c r="EB189"/>
  <c r="EC189"/>
  <c r="ED189"/>
  <c r="DY529"/>
  <c r="EA529"/>
  <c r="EC529"/>
  <c r="DX188"/>
  <c r="DY188"/>
  <c r="DZ188"/>
  <c r="EA188"/>
  <c r="EB188"/>
  <c r="EC188"/>
  <c r="ED188"/>
  <c r="DY187"/>
  <c r="EA187"/>
  <c r="EC187"/>
  <c r="DX186"/>
  <c r="DY186"/>
  <c r="DZ186"/>
  <c r="EA186"/>
  <c r="EB186"/>
  <c r="EC186"/>
  <c r="ED186"/>
  <c r="DY429"/>
  <c r="EA429"/>
  <c r="EC429"/>
  <c r="DX428"/>
  <c r="DY428"/>
  <c r="DZ428"/>
  <c r="EA428"/>
  <c r="EB428"/>
  <c r="EC428"/>
  <c r="ED428"/>
  <c r="DY427"/>
  <c r="EA427"/>
  <c r="EC427"/>
  <c r="DX426"/>
  <c r="DY426"/>
  <c r="DZ426"/>
  <c r="EA426"/>
  <c r="EB426"/>
  <c r="EC426"/>
  <c r="ED426"/>
  <c r="DY425"/>
  <c r="EA425"/>
  <c r="EC425"/>
  <c r="DX424"/>
  <c r="DY424"/>
  <c r="DZ424"/>
  <c r="EA424"/>
  <c r="EB424"/>
  <c r="EC424"/>
  <c r="ED424"/>
  <c r="DY423"/>
  <c r="EA423"/>
  <c r="EC423"/>
  <c r="DX422"/>
  <c r="DY422"/>
  <c r="DZ422"/>
  <c r="EA422"/>
  <c r="EB422"/>
  <c r="EC422"/>
  <c r="ED422"/>
  <c r="DY528"/>
  <c r="EA528"/>
  <c r="EC528"/>
  <c r="DX185"/>
  <c r="DY185"/>
  <c r="DZ185"/>
  <c r="EA185"/>
  <c r="EB185"/>
  <c r="EC185"/>
  <c r="ED185"/>
  <c r="DY184"/>
  <c r="EA184"/>
  <c r="EC184"/>
  <c r="DX183"/>
  <c r="DY183"/>
  <c r="DZ183"/>
  <c r="EA183"/>
  <c r="EB183"/>
  <c r="EC183"/>
  <c r="ED183"/>
  <c r="DY421"/>
  <c r="EA421"/>
  <c r="EC421"/>
  <c r="DX420"/>
  <c r="DY420"/>
  <c r="DZ420"/>
  <c r="EA420"/>
  <c r="EB420"/>
  <c r="EC420"/>
  <c r="ED420"/>
  <c r="DY527"/>
  <c r="EA527"/>
  <c r="EC527"/>
  <c r="DX526"/>
  <c r="DY526"/>
  <c r="DZ526"/>
  <c r="EA526"/>
  <c r="EB526"/>
  <c r="EC526"/>
  <c r="ED526"/>
  <c r="DY419"/>
  <c r="EA419"/>
  <c r="EC419"/>
  <c r="DX418"/>
  <c r="DY418"/>
  <c r="DZ418"/>
  <c r="EA418"/>
  <c r="EB418"/>
  <c r="EC418"/>
  <c r="ED418"/>
  <c r="DY525"/>
  <c r="EA525"/>
  <c r="EC525"/>
  <c r="DX524"/>
  <c r="DY524"/>
  <c r="DZ524"/>
  <c r="EA524"/>
  <c r="EB524"/>
  <c r="EC524"/>
  <c r="ED524"/>
  <c r="DY417"/>
  <c r="EA417"/>
  <c r="EC417"/>
  <c r="DX416"/>
  <c r="DY416"/>
  <c r="DZ416"/>
  <c r="EA416"/>
  <c r="EB416"/>
  <c r="EC416"/>
  <c r="ED416"/>
  <c r="DY523"/>
  <c r="EA523"/>
  <c r="EC523"/>
  <c r="DX415"/>
  <c r="DY415"/>
  <c r="DZ415"/>
  <c r="EA415"/>
  <c r="EB415"/>
  <c r="EC415"/>
  <c r="ED415"/>
  <c r="DY414"/>
  <c r="EA414"/>
  <c r="EC414"/>
  <c r="DX413"/>
  <c r="DY413"/>
  <c r="DZ413"/>
  <c r="EA413"/>
  <c r="EB413"/>
  <c r="EC413"/>
  <c r="ED413"/>
  <c r="DY412"/>
  <c r="EA412"/>
  <c r="EC412"/>
  <c r="DX182"/>
  <c r="DY182"/>
  <c r="DZ182"/>
  <c r="EA182"/>
  <c r="EB182"/>
  <c r="EC182"/>
  <c r="ED182"/>
  <c r="DY181"/>
  <c r="EA181"/>
  <c r="EC181"/>
  <c r="DX411"/>
  <c r="DY411"/>
  <c r="DZ411"/>
  <c r="EA411"/>
  <c r="EB411"/>
  <c r="EC411"/>
  <c r="ED411"/>
  <c r="DY410"/>
  <c r="EA410"/>
  <c r="EC410"/>
  <c r="DX180"/>
  <c r="DY180"/>
  <c r="DZ180"/>
  <c r="EA180"/>
  <c r="EB180"/>
  <c r="EC180"/>
  <c r="ED180"/>
  <c r="DY179"/>
  <c r="EA179"/>
  <c r="EC179"/>
  <c r="DX178"/>
  <c r="DY178"/>
  <c r="DZ178"/>
  <c r="EA178"/>
  <c r="EB178"/>
  <c r="EC178"/>
  <c r="ED178"/>
  <c r="DY409"/>
  <c r="EA409"/>
  <c r="EC409"/>
  <c r="DX408"/>
  <c r="DY408"/>
  <c r="DZ408"/>
  <c r="EA408"/>
  <c r="EB408"/>
  <c r="EC408"/>
  <c r="ED408"/>
  <c r="DY407"/>
  <c r="EA407"/>
  <c r="EC407"/>
  <c r="DX177"/>
  <c r="DY177"/>
  <c r="DZ177"/>
  <c r="EA177"/>
  <c r="EB177"/>
  <c r="EC177"/>
  <c r="ED177"/>
  <c r="DY176"/>
  <c r="EA176"/>
  <c r="EC176"/>
  <c r="DX175"/>
  <c r="DY175"/>
  <c r="DZ175"/>
  <c r="EA175"/>
  <c r="EB175"/>
  <c r="EC175"/>
  <c r="ED175"/>
  <c r="DY174"/>
  <c r="EA174"/>
  <c r="EC174"/>
  <c r="DX173"/>
  <c r="DY173"/>
  <c r="DZ173"/>
  <c r="EA173"/>
  <c r="EB173"/>
  <c r="EC173"/>
  <c r="ED173"/>
  <c r="DY406"/>
  <c r="DZ406"/>
  <c r="EA406"/>
  <c r="EB406"/>
  <c r="EC406"/>
  <c r="ED406"/>
  <c r="DX405"/>
  <c r="DY405"/>
  <c r="DZ405"/>
  <c r="EA405"/>
  <c r="EB405"/>
  <c r="EC405"/>
  <c r="ED405"/>
  <c r="DX404"/>
  <c r="DY404"/>
  <c r="DZ404"/>
  <c r="EA404"/>
  <c r="EB404"/>
  <c r="EC404"/>
  <c r="ED404"/>
  <c r="DX403"/>
  <c r="DY403"/>
  <c r="DZ403"/>
  <c r="EA403"/>
  <c r="EB403"/>
  <c r="EC403"/>
  <c r="ED403"/>
  <c r="DX522"/>
  <c r="DY522"/>
  <c r="DZ522"/>
  <c r="EA522"/>
  <c r="EB522"/>
  <c r="EC522"/>
  <c r="ED522"/>
  <c r="DX521"/>
  <c r="DY521"/>
  <c r="DZ521"/>
  <c r="EA521"/>
  <c r="EB521"/>
  <c r="EC521"/>
  <c r="ED521"/>
  <c r="DX402"/>
  <c r="DY402"/>
  <c r="DZ402"/>
  <c r="EA402"/>
  <c r="EB402"/>
  <c r="EC402"/>
  <c r="ED402"/>
  <c r="DX401"/>
  <c r="DY401"/>
  <c r="DZ401"/>
  <c r="EA401"/>
  <c r="EB401"/>
  <c r="EC401"/>
  <c r="ED401"/>
  <c r="DX520"/>
  <c r="DY520"/>
  <c r="DZ520"/>
  <c r="EA520"/>
  <c r="EB520"/>
  <c r="EC520"/>
  <c r="ED520"/>
  <c r="DX519"/>
  <c r="DY519"/>
  <c r="DZ519"/>
  <c r="EA519"/>
  <c r="EB519"/>
  <c r="EC519"/>
  <c r="ED519"/>
  <c r="DX518"/>
  <c r="DY518"/>
  <c r="DZ518"/>
  <c r="EA518"/>
  <c r="EB518"/>
  <c r="EC518"/>
  <c r="ED518"/>
  <c r="DX517"/>
  <c r="DY517"/>
  <c r="DZ517"/>
  <c r="EA517"/>
  <c r="EB517"/>
  <c r="EC517"/>
  <c r="ED517"/>
  <c r="DX516"/>
  <c r="DY516"/>
  <c r="DZ516"/>
  <c r="EA516"/>
  <c r="EB516"/>
  <c r="EC516"/>
  <c r="ED516"/>
  <c r="DX172"/>
  <c r="DY172"/>
  <c r="DZ172"/>
  <c r="EA172"/>
  <c r="EB172"/>
  <c r="EC172"/>
  <c r="ED172"/>
  <c r="DX171"/>
  <c r="DY171"/>
  <c r="DZ171"/>
  <c r="EA171"/>
  <c r="EB171"/>
  <c r="EC171"/>
  <c r="ED171"/>
  <c r="DX400"/>
  <c r="DY400"/>
  <c r="DZ400"/>
  <c r="EA400"/>
  <c r="EB400"/>
  <c r="EC400"/>
  <c r="ED400"/>
  <c r="DX399"/>
  <c r="DY399"/>
  <c r="DZ399"/>
  <c r="EA399"/>
  <c r="EB399"/>
  <c r="EC399"/>
  <c r="ED399"/>
  <c r="DX398"/>
  <c r="DY398"/>
  <c r="DZ398"/>
  <c r="EA398"/>
  <c r="EB398"/>
  <c r="EC398"/>
  <c r="ED398"/>
  <c r="DX397"/>
  <c r="DY397"/>
  <c r="DZ397"/>
  <c r="EA397"/>
  <c r="EB397"/>
  <c r="EC397"/>
  <c r="ED397"/>
  <c r="DX396"/>
  <c r="DY396"/>
  <c r="DZ396"/>
  <c r="EA396"/>
  <c r="EB396"/>
  <c r="EC396"/>
  <c r="ED396"/>
  <c r="DX36"/>
  <c r="DY36"/>
  <c r="DZ36"/>
  <c r="EA36"/>
  <c r="EB36"/>
  <c r="EC36"/>
  <c r="ED36"/>
  <c r="DX395"/>
  <c r="DY395"/>
  <c r="DZ395"/>
  <c r="EA395"/>
  <c r="EB395"/>
  <c r="EC395"/>
  <c r="ED395"/>
  <c r="DX170"/>
  <c r="DY170"/>
  <c r="DZ170"/>
  <c r="EA170"/>
  <c r="EB170"/>
  <c r="EC170"/>
  <c r="ED170"/>
  <c r="DX394"/>
  <c r="DY394"/>
  <c r="DZ394"/>
  <c r="EA394"/>
  <c r="EB394"/>
  <c r="EC394"/>
  <c r="ED394"/>
  <c r="DX393"/>
  <c r="DY393"/>
  <c r="DZ393"/>
  <c r="EA393"/>
  <c r="EB393"/>
  <c r="EC393"/>
  <c r="ED393"/>
  <c r="DX392"/>
  <c r="DY392"/>
  <c r="DZ392"/>
  <c r="EA392"/>
  <c r="EB392"/>
  <c r="EC392"/>
  <c r="ED392"/>
  <c r="DX391"/>
  <c r="DY391"/>
  <c r="DZ391"/>
  <c r="EA391"/>
  <c r="EB391"/>
  <c r="EC391"/>
  <c r="ED391"/>
  <c r="DX390"/>
  <c r="DY390"/>
  <c r="DZ390"/>
  <c r="EA390"/>
  <c r="EB390"/>
  <c r="EC390"/>
  <c r="ED390"/>
  <c r="DX389"/>
  <c r="DY389"/>
  <c r="DZ389"/>
  <c r="EA389"/>
  <c r="EB389"/>
  <c r="EC389"/>
  <c r="ED389"/>
  <c r="DX388"/>
  <c r="DY388"/>
  <c r="DZ388"/>
  <c r="EA388"/>
  <c r="EB388"/>
  <c r="EC388"/>
  <c r="ED388"/>
  <c r="DX387"/>
  <c r="DY387"/>
  <c r="DZ387"/>
  <c r="EA387"/>
  <c r="EB387"/>
  <c r="EC387"/>
  <c r="ED387"/>
  <c r="DX386"/>
  <c r="DY386"/>
  <c r="DZ386"/>
  <c r="EA386"/>
  <c r="EB386"/>
  <c r="EC386"/>
  <c r="ED386"/>
  <c r="DX385"/>
  <c r="DY385"/>
  <c r="DZ385"/>
  <c r="EA385"/>
  <c r="EB385"/>
  <c r="EC385"/>
  <c r="ED385"/>
  <c r="DX384"/>
  <c r="DY384"/>
  <c r="DZ384"/>
  <c r="EA384"/>
  <c r="EB384"/>
  <c r="EC384"/>
  <c r="ED384"/>
  <c r="DX169"/>
  <c r="DY169"/>
  <c r="DZ169"/>
  <c r="EA169"/>
  <c r="EB169"/>
  <c r="EC169"/>
  <c r="ED169"/>
  <c r="DX168"/>
  <c r="DY168"/>
  <c r="DZ168"/>
  <c r="EA168"/>
  <c r="EB168"/>
  <c r="EC168"/>
  <c r="ED168"/>
  <c r="DX383"/>
  <c r="DY383"/>
  <c r="DZ383"/>
  <c r="EA383"/>
  <c r="EB383"/>
  <c r="EC383"/>
  <c r="ED383"/>
  <c r="DX167"/>
  <c r="DY167"/>
  <c r="DZ167"/>
  <c r="EA167"/>
  <c r="EB167"/>
  <c r="EC167"/>
  <c r="ED167"/>
  <c r="DX166"/>
  <c r="DY166"/>
  <c r="DZ166"/>
  <c r="EA166"/>
  <c r="EB166"/>
  <c r="EC166"/>
  <c r="ED166"/>
  <c r="DX165"/>
  <c r="DY165"/>
  <c r="DZ165"/>
  <c r="EA165"/>
  <c r="EB165"/>
  <c r="EC165"/>
  <c r="ED165"/>
  <c r="DX164"/>
  <c r="DY164"/>
  <c r="DZ164"/>
  <c r="EA164"/>
  <c r="EB164"/>
  <c r="EC164"/>
  <c r="ED164"/>
  <c r="DX163"/>
  <c r="DY163"/>
  <c r="DZ163"/>
  <c r="EA163"/>
  <c r="EB163"/>
  <c r="EC163"/>
  <c r="ED163"/>
  <c r="DX162"/>
  <c r="DY162"/>
  <c r="DZ162"/>
  <c r="EA162"/>
  <c r="EB162"/>
  <c r="EC162"/>
  <c r="ED162"/>
  <c r="DX382"/>
  <c r="DY382"/>
  <c r="DZ382"/>
  <c r="EA382"/>
  <c r="EB382"/>
  <c r="EC382"/>
  <c r="ED382"/>
  <c r="DX381"/>
  <c r="DY381"/>
  <c r="DZ381"/>
  <c r="EA381"/>
  <c r="EB381"/>
  <c r="EC381"/>
  <c r="ED381"/>
  <c r="DX380"/>
  <c r="DY380"/>
  <c r="DZ380"/>
  <c r="EA380"/>
  <c r="EB380"/>
  <c r="EC380"/>
  <c r="ED380"/>
  <c r="DX515"/>
  <c r="DY515"/>
  <c r="DZ515"/>
  <c r="EA515"/>
  <c r="EB515"/>
  <c r="EC515"/>
  <c r="ED515"/>
  <c r="DX514"/>
  <c r="DY514"/>
  <c r="DZ514"/>
  <c r="EA514"/>
  <c r="EB514"/>
  <c r="EC514"/>
  <c r="ED514"/>
  <c r="DX513"/>
  <c r="DY513"/>
  <c r="DZ513"/>
  <c r="EA513"/>
  <c r="EB513"/>
  <c r="EC513"/>
  <c r="ED513"/>
  <c r="DX512"/>
  <c r="DY512"/>
  <c r="DZ512"/>
  <c r="EA512"/>
  <c r="EB512"/>
  <c r="EC512"/>
  <c r="ED512"/>
  <c r="DX35"/>
  <c r="DY35"/>
  <c r="DZ35"/>
  <c r="EA35"/>
  <c r="EB35"/>
  <c r="EC35"/>
  <c r="ED35"/>
  <c r="DX511"/>
  <c r="DY511"/>
  <c r="DZ511"/>
  <c r="EA511"/>
  <c r="EB511"/>
  <c r="EC511"/>
  <c r="ED511"/>
  <c r="DX510"/>
  <c r="DY510"/>
  <c r="DZ510"/>
  <c r="EA510"/>
  <c r="EB510"/>
  <c r="EC510"/>
  <c r="ED510"/>
  <c r="DX509"/>
  <c r="DY509"/>
  <c r="DZ509"/>
  <c r="EA509"/>
  <c r="EB509"/>
  <c r="EC509"/>
  <c r="ED509"/>
  <c r="DX508"/>
  <c r="DY508"/>
  <c r="DZ508"/>
  <c r="EA508"/>
  <c r="EB508"/>
  <c r="EC508"/>
  <c r="ED508"/>
  <c r="DX507"/>
  <c r="DY507"/>
  <c r="DZ507"/>
  <c r="EA507"/>
  <c r="EB507"/>
  <c r="EC507"/>
  <c r="ED507"/>
  <c r="DX506"/>
  <c r="DY506"/>
  <c r="DZ506"/>
  <c r="EA506"/>
  <c r="EB506"/>
  <c r="EC506"/>
  <c r="ED506"/>
  <c r="DX379"/>
  <c r="DY379"/>
  <c r="DZ379"/>
  <c r="EA379"/>
  <c r="EB379"/>
  <c r="EC379"/>
  <c r="ED379"/>
  <c r="DX378"/>
  <c r="DY378"/>
  <c r="DZ378"/>
  <c r="EA378"/>
  <c r="EB378"/>
  <c r="EC378"/>
  <c r="ED378"/>
  <c r="DX161"/>
  <c r="DY161"/>
  <c r="DZ161"/>
  <c r="EA161"/>
  <c r="EB161"/>
  <c r="EC161"/>
  <c r="ED161"/>
  <c r="DX34"/>
  <c r="DY34"/>
  <c r="DZ34"/>
  <c r="EA34"/>
  <c r="EB34"/>
  <c r="EC34"/>
  <c r="ED34"/>
  <c r="DX160"/>
  <c r="DY160"/>
  <c r="DZ160"/>
  <c r="EA160"/>
  <c r="EB160"/>
  <c r="EC160"/>
  <c r="ED160"/>
  <c r="DX33"/>
  <c r="DY33"/>
  <c r="DZ33"/>
  <c r="EA33"/>
  <c r="EB33"/>
  <c r="EC33"/>
  <c r="ED33"/>
  <c r="DX159"/>
  <c r="DY159"/>
  <c r="DZ159"/>
  <c r="EA159"/>
  <c r="EB159"/>
  <c r="EC159"/>
  <c r="ED159"/>
  <c r="DX377"/>
  <c r="DY377"/>
  <c r="DZ377"/>
  <c r="EA377"/>
  <c r="EB377"/>
  <c r="EC377"/>
  <c r="ED377"/>
  <c r="DX376"/>
  <c r="DY376"/>
  <c r="DZ376"/>
  <c r="EA376"/>
  <c r="EB376"/>
  <c r="EC376"/>
  <c r="ED376"/>
  <c r="DX375"/>
  <c r="DY375"/>
  <c r="DZ375"/>
  <c r="EA375"/>
  <c r="EB375"/>
  <c r="EC375"/>
  <c r="ED375"/>
  <c r="DX374"/>
  <c r="DY374"/>
  <c r="DZ374"/>
  <c r="EA374"/>
  <c r="EB374"/>
  <c r="EC374"/>
  <c r="ED374"/>
  <c r="DX32"/>
  <c r="DY32"/>
  <c r="DZ32"/>
  <c r="EA32"/>
  <c r="EB32"/>
  <c r="EC32"/>
  <c r="ED32"/>
  <c r="DX158"/>
  <c r="DY158"/>
  <c r="DZ158"/>
  <c r="EA158"/>
  <c r="EB158"/>
  <c r="EC158"/>
  <c r="ED158"/>
  <c r="DX157"/>
  <c r="DY157"/>
  <c r="DZ157"/>
  <c r="EA157"/>
  <c r="EB157"/>
  <c r="EC157"/>
  <c r="ED157"/>
  <c r="DX156"/>
  <c r="DY156"/>
  <c r="DZ156"/>
  <c r="EA156"/>
  <c r="EB156"/>
  <c r="EC156"/>
  <c r="ED156"/>
  <c r="DX155"/>
  <c r="DY155"/>
  <c r="DZ155"/>
  <c r="EA155"/>
  <c r="EB155"/>
  <c r="EC155"/>
  <c r="ED155"/>
  <c r="DX154"/>
  <c r="DY154"/>
  <c r="DZ154"/>
  <c r="EA154"/>
  <c r="EB154"/>
  <c r="EC154"/>
  <c r="ED154"/>
  <c r="DX153"/>
  <c r="DY153"/>
  <c r="DZ153"/>
  <c r="EA153"/>
  <c r="EB153"/>
  <c r="EC153"/>
  <c r="ED153"/>
  <c r="DX152"/>
  <c r="DY152"/>
  <c r="DZ152"/>
  <c r="EA152"/>
  <c r="EB152"/>
  <c r="EC152"/>
  <c r="ED152"/>
  <c r="DX151"/>
  <c r="DY151"/>
  <c r="DZ151"/>
  <c r="EA151"/>
  <c r="EB151"/>
  <c r="EC151"/>
  <c r="ED151"/>
  <c r="DX150"/>
  <c r="DY150"/>
  <c r="DZ150"/>
  <c r="EA150"/>
  <c r="EB150"/>
  <c r="EC150"/>
  <c r="ED150"/>
  <c r="DX149"/>
  <c r="DY149"/>
  <c r="DZ149"/>
  <c r="EA149"/>
  <c r="EB149"/>
  <c r="EC149"/>
  <c r="ED149"/>
  <c r="DX148"/>
  <c r="DY148"/>
  <c r="DZ148"/>
  <c r="EA148"/>
  <c r="EB148"/>
  <c r="EC148"/>
  <c r="ED148"/>
  <c r="DX147"/>
  <c r="DY147"/>
  <c r="DZ147"/>
  <c r="EA147"/>
  <c r="EB147"/>
  <c r="EC147"/>
  <c r="ED147"/>
  <c r="DX146"/>
  <c r="DY146"/>
  <c r="DZ146"/>
  <c r="EA146"/>
  <c r="EB146"/>
  <c r="EC146"/>
  <c r="ED146"/>
  <c r="DX145"/>
  <c r="DY145"/>
  <c r="DZ145"/>
  <c r="EA145"/>
  <c r="EB145"/>
  <c r="EC145"/>
  <c r="ED145"/>
  <c r="DX144"/>
  <c r="DY144"/>
  <c r="DZ144"/>
  <c r="EA144"/>
  <c r="EB144"/>
  <c r="EC144"/>
  <c r="ED144"/>
  <c r="DX143"/>
  <c r="DY143"/>
  <c r="DZ143"/>
  <c r="EA143"/>
  <c r="EB143"/>
  <c r="EC143"/>
  <c r="ED143"/>
  <c r="DX142"/>
  <c r="DY142"/>
  <c r="DZ142"/>
  <c r="EA142"/>
  <c r="EB142"/>
  <c r="EC142"/>
  <c r="ED142"/>
  <c r="DX141"/>
  <c r="DY141"/>
  <c r="DZ141"/>
  <c r="EA141"/>
  <c r="EB141"/>
  <c r="EC141"/>
  <c r="ED141"/>
  <c r="DX140"/>
  <c r="DY140"/>
  <c r="DZ140"/>
  <c r="EA140"/>
  <c r="EB140"/>
  <c r="EC140"/>
  <c r="ED140"/>
  <c r="DX139"/>
  <c r="DY139"/>
  <c r="DZ139"/>
  <c r="EA139"/>
  <c r="EB139"/>
  <c r="EC139"/>
  <c r="ED139"/>
  <c r="DX138"/>
  <c r="DY138"/>
  <c r="DZ138"/>
  <c r="EA138"/>
  <c r="EB138"/>
  <c r="EC138"/>
  <c r="ED138"/>
  <c r="DX137"/>
  <c r="DY137"/>
  <c r="DZ137"/>
  <c r="EA137"/>
  <c r="EB137"/>
  <c r="EC137"/>
  <c r="ED137"/>
  <c r="DX136"/>
  <c r="DY136"/>
  <c r="DZ136"/>
  <c r="EA136"/>
  <c r="EB136"/>
  <c r="EC136"/>
  <c r="ED136"/>
  <c r="DX135"/>
  <c r="DY135"/>
  <c r="DZ135"/>
  <c r="EA135"/>
  <c r="EB135"/>
  <c r="EC135"/>
  <c r="ED135"/>
  <c r="DX505"/>
  <c r="DY505"/>
  <c r="DZ505"/>
  <c r="EA505"/>
  <c r="EB505"/>
  <c r="EC505"/>
  <c r="ED505"/>
  <c r="DX504"/>
  <c r="DY504"/>
  <c r="DZ504"/>
  <c r="EA504"/>
  <c r="EB504"/>
  <c r="EC504"/>
  <c r="ED504"/>
  <c r="DX503"/>
  <c r="DY503"/>
  <c r="DZ503"/>
  <c r="EA503"/>
  <c r="EB503"/>
  <c r="EC503"/>
  <c r="ED503"/>
  <c r="DX502"/>
  <c r="DY502"/>
  <c r="DZ502"/>
  <c r="EA502"/>
  <c r="EB502"/>
  <c r="EC502"/>
  <c r="ED502"/>
  <c r="DX501"/>
  <c r="DY501"/>
  <c r="DZ501"/>
  <c r="EA501"/>
  <c r="EB501"/>
  <c r="EC501"/>
  <c r="ED501"/>
  <c r="DX373"/>
  <c r="DY373"/>
  <c r="DZ373"/>
  <c r="EA373"/>
  <c r="EB373"/>
  <c r="EC373"/>
  <c r="ED373"/>
  <c r="DX372"/>
  <c r="DY372"/>
  <c r="DZ372"/>
  <c r="EA372"/>
  <c r="EB372"/>
  <c r="EC372"/>
  <c r="ED372"/>
  <c r="DX371"/>
  <c r="DY371"/>
  <c r="DZ371"/>
  <c r="EA371"/>
  <c r="EB371"/>
  <c r="EC371"/>
  <c r="ED371"/>
  <c r="DX134"/>
  <c r="DY134"/>
  <c r="DZ134"/>
  <c r="EA134"/>
  <c r="EB134"/>
  <c r="EC134"/>
  <c r="ED134"/>
  <c r="DX31"/>
  <c r="DY31"/>
  <c r="DZ31"/>
  <c r="EA31"/>
  <c r="EB31"/>
  <c r="EC31"/>
  <c r="ED31"/>
  <c r="DX370"/>
  <c r="DY370"/>
  <c r="DZ370"/>
  <c r="EA370"/>
  <c r="EB370"/>
  <c r="EC370"/>
  <c r="ED370"/>
  <c r="DX369"/>
  <c r="DY369"/>
  <c r="DZ369"/>
  <c r="EA369"/>
  <c r="EB369"/>
  <c r="EC369"/>
  <c r="ED369"/>
  <c r="DX368"/>
  <c r="DY368"/>
  <c r="DZ368"/>
  <c r="EA368"/>
  <c r="EB368"/>
  <c r="EC368"/>
  <c r="ED368"/>
  <c r="DX367"/>
  <c r="DY367"/>
  <c r="DZ367"/>
  <c r="EA367"/>
  <c r="EB367"/>
  <c r="EC367"/>
  <c r="ED367"/>
  <c r="DX366"/>
  <c r="DY366"/>
  <c r="DZ366"/>
  <c r="EA366"/>
  <c r="EB366"/>
  <c r="EC366"/>
  <c r="ED366"/>
  <c r="DX365"/>
  <c r="DY365"/>
  <c r="DZ365"/>
  <c r="EA365"/>
  <c r="EB365"/>
  <c r="EC365"/>
  <c r="ED365"/>
  <c r="DX364"/>
  <c r="DY364"/>
  <c r="DZ364"/>
  <c r="EA364"/>
  <c r="EB364"/>
  <c r="EC364"/>
  <c r="ED364"/>
  <c r="DX363"/>
  <c r="DY363"/>
  <c r="DZ363"/>
  <c r="EA363"/>
  <c r="EB363"/>
  <c r="EC363"/>
  <c r="ED363"/>
  <c r="DX362"/>
  <c r="DY362"/>
  <c r="DZ362"/>
  <c r="EA362"/>
  <c r="EB362"/>
  <c r="EC362"/>
  <c r="ED362"/>
  <c r="DX361"/>
  <c r="DY361"/>
  <c r="DZ361"/>
  <c r="EA361"/>
  <c r="EB361"/>
  <c r="EC361"/>
  <c r="ED361"/>
  <c r="DX133"/>
  <c r="DY133"/>
  <c r="DZ133"/>
  <c r="EA133"/>
  <c r="EB133"/>
  <c r="EC133"/>
  <c r="ED133"/>
  <c r="DX132"/>
  <c r="DY132"/>
  <c r="DZ132"/>
  <c r="EA132"/>
  <c r="EB132"/>
  <c r="EC132"/>
  <c r="ED132"/>
  <c r="DX131"/>
  <c r="DY131"/>
  <c r="DZ131"/>
  <c r="EA131"/>
  <c r="EB131"/>
  <c r="EC131"/>
  <c r="ED131"/>
  <c r="DX130"/>
  <c r="DY130"/>
  <c r="DZ130"/>
  <c r="EA130"/>
  <c r="EB130"/>
  <c r="EC130"/>
  <c r="ED130"/>
  <c r="DX129"/>
  <c r="DY129"/>
  <c r="DZ129"/>
  <c r="EA129"/>
  <c r="EB129"/>
  <c r="EC129"/>
  <c r="ED129"/>
  <c r="DX128"/>
  <c r="DY128"/>
  <c r="DZ128"/>
  <c r="EA128"/>
  <c r="EB128"/>
  <c r="EC128"/>
  <c r="ED128"/>
  <c r="DX127"/>
  <c r="DY127"/>
  <c r="DZ127"/>
  <c r="EA127"/>
  <c r="EB127"/>
  <c r="EC127"/>
  <c r="ED127"/>
  <c r="DX500"/>
  <c r="DY500"/>
  <c r="DZ500"/>
  <c r="EA500"/>
  <c r="EB500"/>
  <c r="EC500"/>
  <c r="ED500"/>
  <c r="DX499"/>
  <c r="DY499"/>
  <c r="DZ499"/>
  <c r="EA499"/>
  <c r="EB499"/>
  <c r="EC499"/>
  <c r="ED499"/>
  <c r="DX30"/>
  <c r="DY30"/>
  <c r="DZ30"/>
  <c r="EA30"/>
  <c r="EB30"/>
  <c r="EC30"/>
  <c r="ED30"/>
  <c r="DX498"/>
  <c r="DY498"/>
  <c r="DZ498"/>
  <c r="EA498"/>
  <c r="EB498"/>
  <c r="EC498"/>
  <c r="ED498"/>
  <c r="DX360"/>
  <c r="DY360"/>
  <c r="DZ360"/>
  <c r="EA360"/>
  <c r="EB360"/>
  <c r="EC360"/>
  <c r="ED360"/>
  <c r="DX359"/>
  <c r="DY359"/>
  <c r="DZ359"/>
  <c r="EA359"/>
  <c r="EB359"/>
  <c r="EC359"/>
  <c r="ED359"/>
  <c r="DX358"/>
  <c r="DY358"/>
  <c r="DZ358"/>
  <c r="EA358"/>
  <c r="EB358"/>
  <c r="EC358"/>
  <c r="ED358"/>
  <c r="DX357"/>
  <c r="DY357"/>
  <c r="DZ357"/>
  <c r="EA357"/>
  <c r="EB357"/>
  <c r="EC357"/>
  <c r="ED357"/>
  <c r="DX356"/>
  <c r="DY356"/>
  <c r="DZ356"/>
  <c r="EA356"/>
  <c r="EB356"/>
  <c r="EC356"/>
  <c r="ED356"/>
  <c r="DX355"/>
  <c r="DY355"/>
  <c r="DZ355"/>
  <c r="EA355"/>
  <c r="EB355"/>
  <c r="EC355"/>
  <c r="ED355"/>
  <c r="DX354"/>
  <c r="DY354"/>
  <c r="DZ354"/>
  <c r="EA354"/>
  <c r="EB354"/>
  <c r="EC354"/>
  <c r="ED354"/>
  <c r="DX353"/>
  <c r="DY353"/>
  <c r="DZ353"/>
  <c r="EA353"/>
  <c r="EB353"/>
  <c r="EC353"/>
  <c r="ED353"/>
  <c r="DX352"/>
  <c r="DY352"/>
  <c r="DZ352"/>
  <c r="EA352"/>
  <c r="EB352"/>
  <c r="EC352"/>
  <c r="ED352"/>
  <c r="DX126"/>
  <c r="DY126"/>
  <c r="DZ126"/>
  <c r="EA126"/>
  <c r="EB126"/>
  <c r="EC126"/>
  <c r="ED126"/>
  <c r="DX351"/>
  <c r="DY351"/>
  <c r="DZ351"/>
  <c r="EA351"/>
  <c r="EB351"/>
  <c r="EC351"/>
  <c r="ED351"/>
  <c r="DX125"/>
  <c r="DY125"/>
  <c r="DZ125"/>
  <c r="EA125"/>
  <c r="EB125"/>
  <c r="EC125"/>
  <c r="ED125"/>
  <c r="DX124"/>
  <c r="DY124"/>
  <c r="DZ124"/>
  <c r="EA124"/>
  <c r="EB124"/>
  <c r="EC124"/>
  <c r="ED124"/>
  <c r="DX350"/>
  <c r="DY350"/>
  <c r="DZ350"/>
  <c r="EA350"/>
  <c r="EB350"/>
  <c r="EC350"/>
  <c r="ED350"/>
  <c r="DX349"/>
  <c r="DY349"/>
  <c r="DZ349"/>
  <c r="EA349"/>
  <c r="EB349"/>
  <c r="EC349"/>
  <c r="ED349"/>
  <c r="DX497"/>
  <c r="DY497"/>
  <c r="DZ497"/>
  <c r="EA497"/>
  <c r="EB497"/>
  <c r="EC497"/>
  <c r="ED497"/>
  <c r="DX496"/>
  <c r="DY496"/>
  <c r="DZ496"/>
  <c r="EA496"/>
  <c r="EB496"/>
  <c r="EC496"/>
  <c r="ED496"/>
  <c r="DX348"/>
  <c r="DY348"/>
  <c r="DZ348"/>
  <c r="EA348"/>
  <c r="EB348"/>
  <c r="EC348"/>
  <c r="ED348"/>
  <c r="DX347"/>
  <c r="DY347"/>
  <c r="DZ347"/>
  <c r="EA347"/>
  <c r="EB347"/>
  <c r="EC347"/>
  <c r="ED347"/>
  <c r="DX346"/>
  <c r="DY346"/>
  <c r="DZ346"/>
  <c r="EA346"/>
  <c r="EB346"/>
  <c r="EC346"/>
  <c r="ED346"/>
  <c r="DX345"/>
  <c r="DY345"/>
  <c r="DZ345"/>
  <c r="EA345"/>
  <c r="EB345"/>
  <c r="EC345"/>
  <c r="ED345"/>
  <c r="DX344"/>
  <c r="DY344"/>
  <c r="DZ344"/>
  <c r="EA344"/>
  <c r="EB344"/>
  <c r="EC344"/>
  <c r="ED344"/>
  <c r="DX343"/>
  <c r="DY343"/>
  <c r="DZ343"/>
  <c r="EA343"/>
  <c r="EB343"/>
  <c r="EC343"/>
  <c r="ED343"/>
  <c r="DX342"/>
  <c r="DY342"/>
  <c r="DZ342"/>
  <c r="EA342"/>
  <c r="EB342"/>
  <c r="EC342"/>
  <c r="ED342"/>
  <c r="DX341"/>
  <c r="DY341"/>
  <c r="DZ341"/>
  <c r="EA341"/>
  <c r="EB341"/>
  <c r="EC341"/>
  <c r="ED341"/>
  <c r="DX29"/>
  <c r="DY29"/>
  <c r="DZ29"/>
  <c r="EA29"/>
  <c r="EB29"/>
  <c r="EC29"/>
  <c r="ED29"/>
  <c r="DX340"/>
  <c r="DY340"/>
  <c r="DZ340"/>
  <c r="EA340"/>
  <c r="EB340"/>
  <c r="EC340"/>
  <c r="ED340"/>
  <c r="DX339"/>
  <c r="DY339"/>
  <c r="DZ339"/>
  <c r="EA339"/>
  <c r="EB339"/>
  <c r="EC339"/>
  <c r="ED339"/>
  <c r="DX338"/>
  <c r="DY338"/>
  <c r="DZ338"/>
  <c r="EA338"/>
  <c r="EB338"/>
  <c r="EC338"/>
  <c r="ED338"/>
  <c r="DX337"/>
  <c r="DY337"/>
  <c r="DZ337"/>
  <c r="EA337"/>
  <c r="EB337"/>
  <c r="EC337"/>
  <c r="ED337"/>
  <c r="DX336"/>
  <c r="DY336"/>
  <c r="DZ336"/>
  <c r="EA336"/>
  <c r="EB336"/>
  <c r="EC336"/>
  <c r="ED336"/>
  <c r="DX335"/>
  <c r="DY335"/>
  <c r="DZ335"/>
  <c r="EA335"/>
  <c r="EB335"/>
  <c r="EC335"/>
  <c r="ED335"/>
  <c r="DX334"/>
  <c r="DY334"/>
  <c r="DZ334"/>
  <c r="EA334"/>
  <c r="EB334"/>
  <c r="EC334"/>
  <c r="ED334"/>
  <c r="DX333"/>
  <c r="DY333"/>
  <c r="DZ333"/>
  <c r="EA333"/>
  <c r="EB333"/>
  <c r="EC333"/>
  <c r="ED333"/>
  <c r="DX332"/>
  <c r="DY332"/>
  <c r="DZ332"/>
  <c r="EA332"/>
  <c r="EB332"/>
  <c r="EC332"/>
  <c r="ED332"/>
  <c r="DX495"/>
  <c r="DY495"/>
  <c r="DZ495"/>
  <c r="EA495"/>
  <c r="EB495"/>
  <c r="EC495"/>
  <c r="ED495"/>
  <c r="DX331"/>
  <c r="DY331"/>
  <c r="DZ331"/>
  <c r="EA331"/>
  <c r="EB331"/>
  <c r="EC331"/>
  <c r="ED331"/>
  <c r="DX330"/>
  <c r="DY330"/>
  <c r="DZ330"/>
  <c r="EA330"/>
  <c r="EB330"/>
  <c r="EC330"/>
  <c r="ED330"/>
  <c r="DX329"/>
  <c r="DY329"/>
  <c r="DZ329"/>
  <c r="EA329"/>
  <c r="EB329"/>
  <c r="EC329"/>
  <c r="ED329"/>
  <c r="DX328"/>
  <c r="DY328"/>
  <c r="DZ328"/>
  <c r="EA328"/>
  <c r="EB328"/>
  <c r="EC328"/>
  <c r="ED328"/>
  <c r="DX327"/>
  <c r="DY327"/>
  <c r="DZ327"/>
  <c r="EA327"/>
  <c r="EB327"/>
  <c r="EC327"/>
  <c r="ED327"/>
  <c r="DX326"/>
  <c r="DY326"/>
  <c r="DZ326"/>
  <c r="EA326"/>
  <c r="EB326"/>
  <c r="EC326"/>
  <c r="ED326"/>
  <c r="DX325"/>
  <c r="DY325"/>
  <c r="DZ325"/>
  <c r="EA325"/>
  <c r="EB325"/>
  <c r="EC325"/>
  <c r="ED325"/>
  <c r="DX123"/>
  <c r="DY123"/>
  <c r="DZ123"/>
  <c r="EA123"/>
  <c r="EB123"/>
  <c r="EC123"/>
  <c r="ED123"/>
  <c r="DX122"/>
  <c r="DY122"/>
  <c r="DZ122"/>
  <c r="EA122"/>
  <c r="EB122"/>
  <c r="EC122"/>
  <c r="ED122"/>
  <c r="DX121"/>
  <c r="DY121"/>
  <c r="DZ121"/>
  <c r="EA121"/>
  <c r="EB121"/>
  <c r="EC121"/>
  <c r="ED121"/>
  <c r="DX120"/>
  <c r="DY120"/>
  <c r="DZ120"/>
  <c r="EA120"/>
  <c r="EB120"/>
  <c r="EC120"/>
  <c r="ED120"/>
  <c r="DX324"/>
  <c r="DY324"/>
  <c r="DZ324"/>
  <c r="EA324"/>
  <c r="EB324"/>
  <c r="EC324"/>
  <c r="ED324"/>
  <c r="DX494"/>
  <c r="DY494"/>
  <c r="DZ494"/>
  <c r="EA494"/>
  <c r="EB494"/>
  <c r="EC494"/>
  <c r="ED494"/>
  <c r="DX493"/>
  <c r="DY493"/>
  <c r="DZ493"/>
  <c r="EA493"/>
  <c r="EB493"/>
  <c r="EC493"/>
  <c r="ED493"/>
  <c r="DX323"/>
  <c r="DY323"/>
  <c r="DZ323"/>
  <c r="EA323"/>
  <c r="EB323"/>
  <c r="EC323"/>
  <c r="ED323"/>
  <c r="DX322"/>
  <c r="DY322"/>
  <c r="DZ322"/>
  <c r="EA322"/>
  <c r="EB322"/>
  <c r="EC322"/>
  <c r="ED322"/>
  <c r="DX492"/>
  <c r="DY492"/>
  <c r="DZ492"/>
  <c r="EA492"/>
  <c r="EB492"/>
  <c r="EC492"/>
  <c r="ED492"/>
  <c r="DX28"/>
  <c r="DY28"/>
  <c r="DZ28"/>
  <c r="EA28"/>
  <c r="EB28"/>
  <c r="EC28"/>
  <c r="ED28"/>
  <c r="DX27"/>
  <c r="DY27"/>
  <c r="DZ27"/>
  <c r="EA27"/>
  <c r="EB27"/>
  <c r="EC27"/>
  <c r="ED27"/>
  <c r="DX26"/>
  <c r="DY26"/>
  <c r="DZ26"/>
  <c r="EA26"/>
  <c r="EB26"/>
  <c r="EC26"/>
  <c r="ED26"/>
  <c r="DX321"/>
  <c r="DY321"/>
  <c r="DZ321"/>
  <c r="EA321"/>
  <c r="EB321"/>
  <c r="EC321"/>
  <c r="ED321"/>
  <c r="DX320"/>
  <c r="DY320"/>
  <c r="DZ320"/>
  <c r="EA320"/>
  <c r="EB320"/>
  <c r="EC320"/>
  <c r="ED320"/>
  <c r="DX319"/>
  <c r="DY319"/>
  <c r="DZ319"/>
  <c r="EA319"/>
  <c r="EB319"/>
  <c r="EC319"/>
  <c r="ED319"/>
  <c r="DX318"/>
  <c r="DY318"/>
  <c r="DZ318"/>
  <c r="EA318"/>
  <c r="EB318"/>
  <c r="EC318"/>
  <c r="ED318"/>
  <c r="DX25"/>
  <c r="DY25"/>
  <c r="DZ25"/>
  <c r="EA25"/>
  <c r="EB25"/>
  <c r="EC25"/>
  <c r="ED25"/>
  <c r="DX24"/>
  <c r="DY24"/>
  <c r="DZ24"/>
  <c r="EA24"/>
  <c r="EB24"/>
  <c r="EC24"/>
  <c r="ED24"/>
  <c r="DX23"/>
  <c r="DY23"/>
  <c r="DZ23"/>
  <c r="EA23"/>
  <c r="EB23"/>
  <c r="EC23"/>
  <c r="ED23"/>
  <c r="DX491"/>
  <c r="DY491"/>
  <c r="DZ491"/>
  <c r="EA491"/>
  <c r="EB491"/>
  <c r="EC491"/>
  <c r="ED491"/>
  <c r="DX22"/>
  <c r="DY22"/>
  <c r="DZ22"/>
  <c r="EA22"/>
  <c r="EB22"/>
  <c r="EC22"/>
  <c r="ED22"/>
  <c r="DX119"/>
  <c r="DY119"/>
  <c r="DZ119"/>
  <c r="EA119"/>
  <c r="EB119"/>
  <c r="EC119"/>
  <c r="ED119"/>
  <c r="DX118"/>
  <c r="DY118"/>
  <c r="DZ118"/>
  <c r="EA118"/>
  <c r="EB118"/>
  <c r="EC118"/>
  <c r="ED118"/>
  <c r="DX317"/>
  <c r="DY317"/>
  <c r="DZ317"/>
  <c r="EA317"/>
  <c r="EB317"/>
  <c r="EC317"/>
  <c r="ED317"/>
  <c r="DX316"/>
  <c r="DY316"/>
  <c r="DZ316"/>
  <c r="EA316"/>
  <c r="EB316"/>
  <c r="EC316"/>
  <c r="ED316"/>
  <c r="DX315"/>
  <c r="DY315"/>
  <c r="DZ315"/>
  <c r="EA315"/>
  <c r="EB315"/>
  <c r="EC315"/>
  <c r="ED315"/>
  <c r="DX314"/>
  <c r="DY314"/>
  <c r="DZ314"/>
  <c r="EA314"/>
  <c r="EB314"/>
  <c r="EC314"/>
  <c r="ED314"/>
  <c r="DX313"/>
  <c r="DY313"/>
  <c r="DZ313"/>
  <c r="EA313"/>
  <c r="EB313"/>
  <c r="EC313"/>
  <c r="ED313"/>
  <c r="DX490"/>
  <c r="DY490"/>
  <c r="DZ490"/>
  <c r="EA490"/>
  <c r="EB490"/>
  <c r="EC490"/>
  <c r="ED490"/>
  <c r="DX312"/>
  <c r="DY312"/>
  <c r="DZ312"/>
  <c r="EA312"/>
  <c r="EB312"/>
  <c r="EC312"/>
  <c r="ED312"/>
  <c r="DX311"/>
  <c r="DY311"/>
  <c r="DZ311"/>
  <c r="EA311"/>
  <c r="EB311"/>
  <c r="EC311"/>
  <c r="ED311"/>
  <c r="DX310"/>
  <c r="DY310"/>
  <c r="DZ310"/>
  <c r="EA310"/>
  <c r="EB310"/>
  <c r="EC310"/>
  <c r="ED310"/>
  <c r="DX309"/>
  <c r="DY309"/>
  <c r="DZ309"/>
  <c r="EA309"/>
  <c r="EB309"/>
  <c r="EC309"/>
  <c r="ED309"/>
  <c r="DX117"/>
  <c r="DY117"/>
  <c r="DZ117"/>
  <c r="EA117"/>
  <c r="EB117"/>
  <c r="EC117"/>
  <c r="ED117"/>
  <c r="DX116"/>
  <c r="DY116"/>
  <c r="DZ116"/>
  <c r="EA116"/>
  <c r="EB116"/>
  <c r="EC116"/>
  <c r="ED116"/>
  <c r="DX115"/>
  <c r="DY115"/>
  <c r="DZ115"/>
  <c r="EA115"/>
  <c r="EB115"/>
  <c r="EC115"/>
  <c r="ED115"/>
  <c r="DX114"/>
  <c r="DY114"/>
  <c r="DZ114"/>
  <c r="EA114"/>
  <c r="EB114"/>
  <c r="EC114"/>
  <c r="ED114"/>
  <c r="DX113"/>
  <c r="DY113"/>
  <c r="DZ113"/>
  <c r="EA113"/>
  <c r="EB113"/>
  <c r="EC113"/>
  <c r="ED113"/>
  <c r="DX112"/>
  <c r="DY112"/>
  <c r="DZ112"/>
  <c r="EA112"/>
  <c r="EB112"/>
  <c r="EC112"/>
  <c r="ED112"/>
  <c r="DX111"/>
  <c r="DY111"/>
  <c r="DZ111"/>
  <c r="EA111"/>
  <c r="EB111"/>
  <c r="EC111"/>
  <c r="ED111"/>
  <c r="DX110"/>
  <c r="DY110"/>
  <c r="DZ110"/>
  <c r="EA110"/>
  <c r="EB110"/>
  <c r="EC110"/>
  <c r="ED110"/>
  <c r="DX109"/>
  <c r="DY109"/>
  <c r="DZ109"/>
  <c r="EA109"/>
  <c r="EB109"/>
  <c r="EC109"/>
  <c r="ED109"/>
  <c r="DX108"/>
  <c r="DY108"/>
  <c r="DZ108"/>
  <c r="EA108"/>
  <c r="EB108"/>
  <c r="EC108"/>
  <c r="ED108"/>
  <c r="DX308"/>
  <c r="DY308"/>
  <c r="DZ308"/>
  <c r="EA308"/>
  <c r="EB308"/>
  <c r="EC308"/>
  <c r="ED308"/>
  <c r="DX307"/>
  <c r="DY307"/>
  <c r="DZ307"/>
  <c r="EA307"/>
  <c r="EB307"/>
  <c r="EC307"/>
  <c r="ED307"/>
  <c r="DX107"/>
  <c r="DY107"/>
  <c r="DZ107"/>
  <c r="EA107"/>
  <c r="EB107"/>
  <c r="EC107"/>
  <c r="ED107"/>
  <c r="DX306"/>
  <c r="DY306"/>
  <c r="DZ306"/>
  <c r="EA306"/>
  <c r="EB306"/>
  <c r="EC306"/>
  <c r="ED306"/>
  <c r="DX489"/>
  <c r="DY489"/>
  <c r="DZ489"/>
  <c r="EA489"/>
  <c r="EB489"/>
  <c r="EC489"/>
  <c r="ED489"/>
  <c r="DX488"/>
  <c r="DY488"/>
  <c r="DZ488"/>
  <c r="EA488"/>
  <c r="EB488"/>
  <c r="EC488"/>
  <c r="ED488"/>
  <c r="DX487"/>
  <c r="DY487"/>
  <c r="DZ487"/>
  <c r="EA487"/>
  <c r="EB487"/>
  <c r="EC487"/>
  <c r="ED487"/>
  <c r="DX486"/>
  <c r="DY486"/>
  <c r="DZ486"/>
  <c r="EA486"/>
  <c r="EB486"/>
  <c r="EC486"/>
  <c r="ED486"/>
  <c r="DX485"/>
  <c r="DY485"/>
  <c r="DZ485"/>
  <c r="EA485"/>
  <c r="EB485"/>
  <c r="EC485"/>
  <c r="ED485"/>
  <c r="DX21"/>
  <c r="DY21"/>
  <c r="DZ21"/>
  <c r="EA21"/>
  <c r="EB21"/>
  <c r="EC21"/>
  <c r="ED21"/>
  <c r="DX20"/>
  <c r="DY20"/>
  <c r="DZ20"/>
  <c r="EA20"/>
  <c r="EB20"/>
  <c r="EC20"/>
  <c r="ED20"/>
  <c r="DX19"/>
  <c r="DY19"/>
  <c r="DZ19"/>
  <c r="EA19"/>
  <c r="EB19"/>
  <c r="EC19"/>
  <c r="ED19"/>
  <c r="DX18"/>
  <c r="DY18"/>
  <c r="DZ18"/>
  <c r="EA18"/>
  <c r="EB18"/>
  <c r="EC18"/>
  <c r="ED18"/>
  <c r="DX17"/>
  <c r="DY17"/>
  <c r="DZ17"/>
  <c r="EA17"/>
  <c r="EB17"/>
  <c r="EC17"/>
  <c r="ED17"/>
  <c r="DX16"/>
  <c r="DY16"/>
  <c r="DZ16"/>
  <c r="EA16"/>
  <c r="EB16"/>
  <c r="EC16"/>
  <c r="ED16"/>
  <c r="DX305"/>
  <c r="DY305"/>
  <c r="DZ305"/>
  <c r="EA305"/>
  <c r="EB305"/>
  <c r="EC305"/>
  <c r="ED305"/>
  <c r="DX304"/>
  <c r="DY304"/>
  <c r="DZ304"/>
  <c r="EA304"/>
  <c r="EB304"/>
  <c r="EC304"/>
  <c r="ED304"/>
  <c r="DX303"/>
  <c r="DY303"/>
  <c r="DZ303"/>
  <c r="EA303"/>
  <c r="EB303"/>
  <c r="EC303"/>
  <c r="ED303"/>
  <c r="DX302"/>
  <c r="DY302"/>
  <c r="DZ302"/>
  <c r="EA302"/>
  <c r="EB302"/>
  <c r="EC302"/>
  <c r="ED302"/>
  <c r="DX301"/>
  <c r="DY301"/>
  <c r="DZ301"/>
  <c r="EA301"/>
  <c r="EB301"/>
  <c r="EC301"/>
  <c r="ED301"/>
  <c r="DX300"/>
  <c r="DY300"/>
  <c r="DZ300"/>
  <c r="EA300"/>
  <c r="EB300"/>
  <c r="EC300"/>
  <c r="ED300"/>
  <c r="DX299"/>
  <c r="DY299"/>
  <c r="DZ299"/>
  <c r="EA299"/>
  <c r="EB299"/>
  <c r="EC299"/>
  <c r="ED299"/>
  <c r="DX298"/>
  <c r="DY298"/>
  <c r="DZ298"/>
  <c r="EA298"/>
  <c r="EB298"/>
  <c r="EC298"/>
  <c r="ED298"/>
  <c r="DX297"/>
  <c r="DY297"/>
  <c r="DZ297"/>
  <c r="EA297"/>
  <c r="EB297"/>
  <c r="EC297"/>
  <c r="ED297"/>
  <c r="DX296"/>
  <c r="DY296"/>
  <c r="DZ296"/>
  <c r="EA296"/>
  <c r="EB296"/>
  <c r="EC296"/>
  <c r="ED296"/>
  <c r="DX295"/>
  <c r="DY295"/>
  <c r="DZ295"/>
  <c r="EA295"/>
  <c r="EB295"/>
  <c r="EC295"/>
  <c r="ED295"/>
  <c r="DX294"/>
  <c r="DY294"/>
  <c r="DZ294"/>
  <c r="EA294"/>
  <c r="EB294"/>
  <c r="EC294"/>
  <c r="ED294"/>
  <c r="DX106"/>
  <c r="DY106"/>
  <c r="DZ106"/>
  <c r="EA106"/>
  <c r="EB106"/>
  <c r="EC106"/>
  <c r="ED106"/>
  <c r="DX293"/>
  <c r="DY293"/>
  <c r="DZ293"/>
  <c r="EA293"/>
  <c r="EB293"/>
  <c r="EC293"/>
  <c r="ED293"/>
  <c r="DX484"/>
  <c r="DY484"/>
  <c r="DZ484"/>
  <c r="EA484"/>
  <c r="EB484"/>
  <c r="EC484"/>
  <c r="ED484"/>
  <c r="DX292"/>
  <c r="DY292"/>
  <c r="DZ292"/>
  <c r="EA292"/>
  <c r="EB292"/>
  <c r="EC292"/>
  <c r="ED292"/>
  <c r="DX291"/>
  <c r="DY291"/>
  <c r="DZ291"/>
  <c r="EA291"/>
  <c r="EB291"/>
  <c r="EC291"/>
  <c r="ED291"/>
  <c r="DX483"/>
  <c r="DY483"/>
  <c r="DZ483"/>
  <c r="EA483"/>
  <c r="EB483"/>
  <c r="EC483"/>
  <c r="ED483"/>
  <c r="DX482"/>
  <c r="DY482"/>
  <c r="DZ482"/>
  <c r="EA482"/>
  <c r="EB482"/>
  <c r="EC482"/>
  <c r="ED482"/>
  <c r="DX290"/>
  <c r="DY290"/>
  <c r="DZ290"/>
  <c r="EA290"/>
  <c r="EB290"/>
  <c r="EC290"/>
  <c r="ED290"/>
  <c r="DX481"/>
  <c r="DY481"/>
  <c r="DZ481"/>
  <c r="EA481"/>
  <c r="EB481"/>
  <c r="EC481"/>
  <c r="ED481"/>
  <c r="DX289"/>
  <c r="DY289"/>
  <c r="DZ289"/>
  <c r="EA289"/>
  <c r="EB289"/>
  <c r="EC289"/>
  <c r="ED289"/>
  <c r="DX288"/>
  <c r="DY288"/>
  <c r="DZ288"/>
  <c r="EA288"/>
  <c r="EB288"/>
  <c r="EC288"/>
  <c r="ED288"/>
  <c r="DX287"/>
  <c r="DY287"/>
  <c r="DZ287"/>
  <c r="EA287"/>
  <c r="EB287"/>
  <c r="EC287"/>
  <c r="ED287"/>
  <c r="DX286"/>
  <c r="DY286"/>
  <c r="DZ286"/>
  <c r="EA286"/>
  <c r="EB286"/>
  <c r="EC286"/>
  <c r="ED286"/>
  <c r="DX15"/>
  <c r="DY15"/>
  <c r="DZ15"/>
  <c r="EA15"/>
  <c r="EB15"/>
  <c r="EC15"/>
  <c r="ED15"/>
  <c r="DX105"/>
  <c r="DY105"/>
  <c r="DZ105"/>
  <c r="EA105"/>
  <c r="EB105"/>
  <c r="EC105"/>
  <c r="ED105"/>
  <c r="DX285"/>
  <c r="DY285"/>
  <c r="DZ285"/>
  <c r="EA285"/>
  <c r="EB285"/>
  <c r="EC285"/>
  <c r="ED285"/>
  <c r="DX284"/>
  <c r="DY284"/>
  <c r="DZ284"/>
  <c r="EA284"/>
  <c r="EB284"/>
  <c r="EC284"/>
  <c r="ED284"/>
  <c r="DX283"/>
  <c r="DY283"/>
  <c r="DZ283"/>
  <c r="EA283"/>
  <c r="EB283"/>
  <c r="EC283"/>
  <c r="ED283"/>
  <c r="DX282"/>
  <c r="DY282"/>
  <c r="DZ282"/>
  <c r="EA282"/>
  <c r="EB282"/>
  <c r="EC282"/>
  <c r="ED282"/>
  <c r="DX104"/>
  <c r="DY104"/>
  <c r="DZ104"/>
  <c r="EA104"/>
  <c r="EB104"/>
  <c r="EC104"/>
  <c r="ED104"/>
  <c r="DX103"/>
  <c r="DY103"/>
  <c r="DZ103"/>
  <c r="EA103"/>
  <c r="EB103"/>
  <c r="EC103"/>
  <c r="ED103"/>
  <c r="DX102"/>
  <c r="DY102"/>
  <c r="DZ102"/>
  <c r="EA102"/>
  <c r="EB102"/>
  <c r="EC102"/>
  <c r="ED102"/>
  <c r="DX101"/>
  <c r="DY101"/>
  <c r="DZ101"/>
  <c r="EA101"/>
  <c r="EB101"/>
  <c r="EC101"/>
  <c r="ED101"/>
  <c r="DX100"/>
  <c r="DY100"/>
  <c r="DZ100"/>
  <c r="EA100"/>
  <c r="EB100"/>
  <c r="EC100"/>
  <c r="ED100"/>
  <c r="DX99"/>
  <c r="DY99"/>
  <c r="DZ99"/>
  <c r="EA99"/>
  <c r="EB99"/>
  <c r="EC99"/>
  <c r="ED99"/>
  <c r="DX98"/>
  <c r="DY98"/>
  <c r="DZ98"/>
  <c r="EA98"/>
  <c r="EB98"/>
  <c r="EC98"/>
  <c r="ED98"/>
  <c r="DX97"/>
  <c r="DY97"/>
  <c r="DZ97"/>
  <c r="EA97"/>
  <c r="EB97"/>
  <c r="EC97"/>
  <c r="ED97"/>
  <c r="DX14"/>
  <c r="DY14"/>
  <c r="DZ14"/>
  <c r="EA14"/>
  <c r="EB14"/>
  <c r="EC14"/>
  <c r="ED14"/>
  <c r="DX96"/>
  <c r="DY96"/>
  <c r="DZ96"/>
  <c r="EA96"/>
  <c r="EB96"/>
  <c r="EC96"/>
  <c r="ED96"/>
  <c r="DX95"/>
  <c r="DY95"/>
  <c r="DZ95"/>
  <c r="EA95"/>
  <c r="EB95"/>
  <c r="EC95"/>
  <c r="ED95"/>
  <c r="DX94"/>
  <c r="DY94"/>
  <c r="DZ94"/>
  <c r="EA94"/>
  <c r="EB94"/>
  <c r="EC94"/>
  <c r="ED94"/>
  <c r="DX93"/>
  <c r="DY93"/>
  <c r="DZ93"/>
  <c r="EA93"/>
  <c r="EB93"/>
  <c r="EC93"/>
  <c r="ED93"/>
  <c r="DX92"/>
  <c r="DY92"/>
  <c r="DZ92"/>
  <c r="EA92"/>
  <c r="EB92"/>
  <c r="EC92"/>
  <c r="ED92"/>
  <c r="DX480"/>
  <c r="DY480"/>
  <c r="DZ480"/>
  <c r="EA480"/>
  <c r="EB480"/>
  <c r="EC480"/>
  <c r="ED480"/>
  <c r="DX13"/>
  <c r="DY13"/>
  <c r="DZ13"/>
  <c r="EA13"/>
  <c r="EB13"/>
  <c r="EC13"/>
  <c r="ED13"/>
  <c r="DX479"/>
  <c r="DY479"/>
  <c r="DZ479"/>
  <c r="EA479"/>
  <c r="EB479"/>
  <c r="EC479"/>
  <c r="ED479"/>
  <c r="DX478"/>
  <c r="DY478"/>
  <c r="DZ478"/>
  <c r="EA478"/>
  <c r="EB478"/>
  <c r="EC478"/>
  <c r="ED478"/>
  <c r="DX12"/>
  <c r="DY12"/>
  <c r="DZ12"/>
  <c r="EA12"/>
  <c r="EB12"/>
  <c r="EC12"/>
  <c r="ED12"/>
  <c r="DX281"/>
  <c r="DY281"/>
  <c r="DZ281"/>
  <c r="EA281"/>
  <c r="EB281"/>
  <c r="EC281"/>
  <c r="ED281"/>
  <c r="DX280"/>
  <c r="DY280"/>
  <c r="DZ280"/>
  <c r="EA280"/>
  <c r="EB280"/>
  <c r="EC280"/>
  <c r="ED280"/>
  <c r="DX279"/>
  <c r="DY279"/>
  <c r="DZ279"/>
  <c r="EA279"/>
  <c r="EB279"/>
  <c r="EC279"/>
  <c r="ED279"/>
  <c r="DX477"/>
  <c r="DY477"/>
  <c r="DZ477"/>
  <c r="EA477"/>
  <c r="EB477"/>
  <c r="EC477"/>
  <c r="ED477"/>
  <c r="DX278"/>
  <c r="DY278"/>
  <c r="DZ278"/>
  <c r="EA278"/>
  <c r="EB278"/>
  <c r="EC278"/>
  <c r="ED278"/>
  <c r="DX277"/>
  <c r="DY277"/>
  <c r="DZ277"/>
  <c r="EA277"/>
  <c r="EB277"/>
  <c r="EC277"/>
  <c r="ED277"/>
  <c r="DX276"/>
  <c r="DY276"/>
  <c r="DZ276"/>
  <c r="EA276"/>
  <c r="EB276"/>
  <c r="EC276"/>
  <c r="ED276"/>
  <c r="DX11"/>
  <c r="DY11"/>
  <c r="DZ11"/>
  <c r="EA11"/>
  <c r="EB11"/>
  <c r="EC11"/>
  <c r="ED11"/>
  <c r="DX275"/>
  <c r="DY275"/>
  <c r="DZ275"/>
  <c r="EA275"/>
  <c r="EB275"/>
  <c r="EC275"/>
  <c r="ED275"/>
  <c r="DX274"/>
  <c r="DY274"/>
  <c r="DZ274"/>
  <c r="EA274"/>
  <c r="EB274"/>
  <c r="EC274"/>
  <c r="ED274"/>
  <c r="DX273"/>
  <c r="DY273"/>
  <c r="DZ273"/>
  <c r="EA273"/>
  <c r="EB273"/>
  <c r="EC273"/>
  <c r="ED273"/>
  <c r="DX272"/>
  <c r="DY272"/>
  <c r="DZ272"/>
  <c r="EA272"/>
  <c r="EB272"/>
  <c r="EC272"/>
  <c r="ED272"/>
  <c r="DX271"/>
  <c r="DY271"/>
  <c r="DZ271"/>
  <c r="EA271"/>
  <c r="EB271"/>
  <c r="EC271"/>
  <c r="ED271"/>
  <c r="DX270"/>
  <c r="DY270"/>
  <c r="DZ270"/>
  <c r="EA270"/>
  <c r="EB270"/>
  <c r="EC270"/>
  <c r="ED270"/>
  <c r="DX91"/>
  <c r="DY91"/>
  <c r="DZ91"/>
  <c r="EA91"/>
  <c r="EB91"/>
  <c r="EC91"/>
  <c r="ED91"/>
  <c r="DX269"/>
  <c r="DY269"/>
  <c r="DZ269"/>
  <c r="EA269"/>
  <c r="EB269"/>
  <c r="EC269"/>
  <c r="ED269"/>
  <c r="DX90"/>
  <c r="DY90"/>
  <c r="DZ90"/>
  <c r="EA90"/>
  <c r="EB90"/>
  <c r="EC90"/>
  <c r="ED90"/>
  <c r="DX268"/>
  <c r="DY268"/>
  <c r="DZ268"/>
  <c r="EA268"/>
  <c r="EB268"/>
  <c r="EC268"/>
  <c r="ED268"/>
  <c r="DX267"/>
  <c r="DY267"/>
  <c r="DZ267"/>
  <c r="EA267"/>
  <c r="EB267"/>
  <c r="EC267"/>
  <c r="ED267"/>
  <c r="DX266"/>
  <c r="DY266"/>
  <c r="DZ266"/>
  <c r="EA266"/>
  <c r="EB266"/>
  <c r="EC266"/>
  <c r="ED266"/>
  <c r="DX265"/>
  <c r="DY265"/>
  <c r="DZ265"/>
  <c r="EA265"/>
  <c r="EB265"/>
  <c r="EC265"/>
  <c r="ED265"/>
  <c r="DX264"/>
  <c r="DY264"/>
  <c r="DZ264"/>
  <c r="EA264"/>
  <c r="EB264"/>
  <c r="EC264"/>
  <c r="ED264"/>
  <c r="DX263"/>
  <c r="DY263"/>
  <c r="DZ263"/>
  <c r="EA263"/>
  <c r="EB263"/>
  <c r="EC263"/>
  <c r="ED263"/>
  <c r="DX476"/>
  <c r="DY476"/>
  <c r="DZ476"/>
  <c r="EA476"/>
  <c r="EB476"/>
  <c r="EC476"/>
  <c r="ED476"/>
  <c r="DX262"/>
  <c r="DY262"/>
  <c r="DZ262"/>
  <c r="EA262"/>
  <c r="EB262"/>
  <c r="EC262"/>
  <c r="ED262"/>
  <c r="DX475"/>
  <c r="DY475"/>
  <c r="DZ475"/>
  <c r="EA475"/>
  <c r="EB475"/>
  <c r="EC475"/>
  <c r="ED475"/>
  <c r="DX261"/>
  <c r="DY261"/>
  <c r="DZ261"/>
  <c r="EA261"/>
  <c r="EB261"/>
  <c r="EC261"/>
  <c r="ED261"/>
  <c r="DX474"/>
  <c r="DY474"/>
  <c r="DZ474"/>
  <c r="EA474"/>
  <c r="EB474"/>
  <c r="EC474"/>
  <c r="ED474"/>
  <c r="DX473"/>
  <c r="DY473"/>
  <c r="DZ473"/>
  <c r="EA473"/>
  <c r="EB473"/>
  <c r="EC473"/>
  <c r="ED473"/>
  <c r="DX89"/>
  <c r="DY89"/>
  <c r="DZ89"/>
  <c r="EA89"/>
  <c r="EB89"/>
  <c r="EC89"/>
  <c r="ED89"/>
  <c r="DX260"/>
  <c r="DY260"/>
  <c r="DZ260"/>
  <c r="EA260"/>
  <c r="EB260"/>
  <c r="EC260"/>
  <c r="ED260"/>
  <c r="DX259"/>
  <c r="DY259"/>
  <c r="DZ259"/>
  <c r="EA259"/>
  <c r="EB259"/>
  <c r="EC259"/>
  <c r="ED259"/>
  <c r="DX258"/>
  <c r="DY258"/>
  <c r="DZ258"/>
  <c r="EA258"/>
  <c r="EB258"/>
  <c r="EC258"/>
  <c r="ED258"/>
  <c r="DX88"/>
  <c r="DY88"/>
  <c r="DZ88"/>
  <c r="EA88"/>
  <c r="EB88"/>
  <c r="EC88"/>
  <c r="ED88"/>
  <c r="DX257"/>
  <c r="DY257"/>
  <c r="DZ257"/>
  <c r="EA257"/>
  <c r="EB257"/>
  <c r="EC257"/>
  <c r="ED257"/>
  <c r="DX256"/>
  <c r="DY256"/>
  <c r="DZ256"/>
  <c r="EA256"/>
  <c r="EB256"/>
  <c r="EC256"/>
  <c r="ED256"/>
  <c r="DX255"/>
  <c r="DY255"/>
  <c r="DZ255"/>
  <c r="EA255"/>
  <c r="EB255"/>
  <c r="EC255"/>
  <c r="ED255"/>
  <c r="DX254"/>
  <c r="DY254"/>
  <c r="DZ254"/>
  <c r="EA254"/>
  <c r="EB254"/>
  <c r="EC254"/>
  <c r="ED254"/>
  <c r="DX87"/>
  <c r="DY87"/>
  <c r="DZ87"/>
  <c r="EA87"/>
  <c r="EB87"/>
  <c r="EC87"/>
  <c r="ED87"/>
  <c r="DX86"/>
  <c r="DY86"/>
  <c r="DZ86"/>
  <c r="EA86"/>
  <c r="EB86"/>
  <c r="EC86"/>
  <c r="ED86"/>
  <c r="DX85"/>
  <c r="DY85"/>
  <c r="DZ85"/>
  <c r="EA85"/>
  <c r="EB85"/>
  <c r="EC85"/>
  <c r="ED85"/>
  <c r="DX84"/>
  <c r="DY84"/>
  <c r="DZ84"/>
  <c r="EA84"/>
  <c r="EB84"/>
  <c r="EC84"/>
  <c r="ED84"/>
  <c r="DX83"/>
  <c r="DY83"/>
  <c r="DZ83"/>
  <c r="EA83"/>
  <c r="EB83"/>
  <c r="EC83"/>
  <c r="ED83"/>
  <c r="DX82"/>
  <c r="DY82"/>
  <c r="DZ82"/>
  <c r="EA82"/>
  <c r="EB82"/>
  <c r="EC82"/>
  <c r="ED82"/>
  <c r="DX81"/>
  <c r="DY81"/>
  <c r="DZ81"/>
  <c r="EA81"/>
  <c r="EB81"/>
  <c r="EC81"/>
  <c r="ED81"/>
  <c r="DX80"/>
  <c r="DY80"/>
  <c r="DZ80"/>
  <c r="EA80"/>
  <c r="EB80"/>
  <c r="EC80"/>
  <c r="ED80"/>
  <c r="DX79"/>
  <c r="DY79"/>
  <c r="DZ79"/>
  <c r="EA79"/>
  <c r="EB79"/>
  <c r="EC79"/>
  <c r="ED79"/>
  <c r="DX78"/>
  <c r="DY78"/>
  <c r="DZ78"/>
  <c r="EA78"/>
  <c r="EB78"/>
  <c r="EC78"/>
  <c r="ED78"/>
  <c r="DX77"/>
  <c r="DY77"/>
  <c r="DZ77"/>
  <c r="EA77"/>
  <c r="EB77"/>
  <c r="EC77"/>
  <c r="ED77"/>
  <c r="DX76"/>
  <c r="DY76"/>
  <c r="DZ76"/>
  <c r="EA76"/>
  <c r="EB76"/>
  <c r="EC76"/>
  <c r="ED76"/>
  <c r="DX253"/>
  <c r="DY253"/>
  <c r="DZ253"/>
  <c r="EA253"/>
  <c r="EB253"/>
  <c r="EC253"/>
  <c r="ED253"/>
  <c r="DX252"/>
  <c r="DY252"/>
  <c r="DZ252"/>
  <c r="EA252"/>
  <c r="EB252"/>
  <c r="EC252"/>
  <c r="ED252"/>
  <c r="DX75"/>
  <c r="DY75"/>
  <c r="DZ75"/>
  <c r="EA75"/>
  <c r="EB75"/>
  <c r="EC75"/>
  <c r="ED75"/>
  <c r="DX472"/>
  <c r="DY472"/>
  <c r="DZ472"/>
  <c r="EA472"/>
  <c r="EB472"/>
  <c r="EC472"/>
  <c r="ED472"/>
  <c r="DX251"/>
  <c r="DY251"/>
  <c r="DZ251"/>
  <c r="EA251"/>
  <c r="EB251"/>
  <c r="EC251"/>
  <c r="ED251"/>
  <c r="DX250"/>
  <c r="DY250"/>
  <c r="DZ250"/>
  <c r="EA250"/>
  <c r="EB250"/>
  <c r="EC250"/>
  <c r="ED250"/>
  <c r="DX249"/>
  <c r="DY249"/>
  <c r="DZ249"/>
  <c r="EA249"/>
  <c r="EB249"/>
  <c r="EC249"/>
  <c r="ED249"/>
  <c r="DX248"/>
  <c r="DY248"/>
  <c r="DZ248"/>
  <c r="EA248"/>
  <c r="EB248"/>
  <c r="EC248"/>
  <c r="ED248"/>
  <c r="DX247"/>
  <c r="DY247"/>
  <c r="DZ247"/>
  <c r="EA247"/>
  <c r="EB247"/>
  <c r="EC247"/>
  <c r="ED247"/>
  <c r="DX246"/>
  <c r="DY246"/>
  <c r="DZ246"/>
  <c r="EA246"/>
  <c r="EB246"/>
  <c r="EC246"/>
  <c r="ED246"/>
  <c r="DX10"/>
  <c r="DY10"/>
  <c r="DZ10"/>
  <c r="EA10"/>
  <c r="EB10"/>
  <c r="EC10"/>
  <c r="ED10"/>
  <c r="DX245"/>
  <c r="DY245"/>
  <c r="DZ245"/>
  <c r="EA245"/>
  <c r="EB245"/>
  <c r="EC245"/>
  <c r="ED245"/>
  <c r="DX244"/>
  <c r="DY244"/>
  <c r="DZ244"/>
  <c r="EA244"/>
  <c r="EB244"/>
  <c r="EC244"/>
  <c r="ED244"/>
  <c r="DX243"/>
  <c r="DY243"/>
  <c r="DZ243"/>
  <c r="EA243"/>
  <c r="EB243"/>
  <c r="EC243"/>
  <c r="ED243"/>
  <c r="DX9"/>
  <c r="DY9"/>
  <c r="DZ9"/>
  <c r="EA9"/>
  <c r="EB9"/>
  <c r="EC9"/>
  <c r="ED9"/>
  <c r="DX242"/>
  <c r="DY242"/>
  <c r="DZ242"/>
  <c r="EA242"/>
  <c r="EB242"/>
  <c r="EC242"/>
  <c r="ED242"/>
  <c r="DX8"/>
  <c r="DY8"/>
  <c r="DZ8"/>
  <c r="EA8"/>
  <c r="EB8"/>
  <c r="EC8"/>
  <c r="ED8"/>
  <c r="DX7"/>
  <c r="DY7"/>
  <c r="DZ7"/>
  <c r="EA7"/>
  <c r="EB7"/>
  <c r="EC7"/>
  <c r="ED7"/>
  <c r="DX6"/>
  <c r="DY6"/>
  <c r="DZ6"/>
  <c r="EA6"/>
  <c r="EB6"/>
  <c r="EC6"/>
  <c r="ED6"/>
  <c r="DX241"/>
  <c r="DY241"/>
  <c r="DZ241"/>
  <c r="EA241"/>
  <c r="EB241"/>
  <c r="EC241"/>
  <c r="ED241"/>
  <c r="DX471"/>
  <c r="DY471"/>
  <c r="DZ471"/>
  <c r="EA471"/>
  <c r="EB471"/>
  <c r="EC471"/>
  <c r="ED471"/>
  <c r="DX240"/>
  <c r="DY240"/>
  <c r="DZ240"/>
  <c r="EA240"/>
  <c r="EB240"/>
  <c r="EC240"/>
  <c r="ED240"/>
  <c r="DX5"/>
  <c r="DY5"/>
  <c r="DZ5"/>
  <c r="EA5"/>
  <c r="EB5"/>
  <c r="EC5"/>
  <c r="ED5"/>
  <c r="DX239"/>
  <c r="DY239"/>
  <c r="DZ239"/>
  <c r="EA239"/>
  <c r="EB239"/>
  <c r="EC239"/>
  <c r="ED239"/>
  <c r="DX238"/>
  <c r="DY238"/>
  <c r="DZ238"/>
  <c r="EA238"/>
  <c r="EB238"/>
  <c r="EC238"/>
  <c r="ED238"/>
  <c r="DX237"/>
  <c r="DY237"/>
  <c r="DZ237"/>
  <c r="EA237"/>
  <c r="EB237"/>
  <c r="EC237"/>
  <c r="ED237"/>
  <c r="DX74"/>
  <c r="DY74"/>
  <c r="DZ74"/>
  <c r="EA74"/>
  <c r="EB74"/>
  <c r="EC74"/>
  <c r="ED74"/>
  <c r="DX73"/>
  <c r="DY73"/>
  <c r="DZ73"/>
  <c r="EA73"/>
  <c r="EB73"/>
  <c r="EC73"/>
  <c r="ED73"/>
  <c r="DX72"/>
  <c r="DY72"/>
  <c r="DZ72"/>
  <c r="EA72"/>
  <c r="EB72"/>
  <c r="EC72"/>
  <c r="ED72"/>
  <c r="DX71"/>
  <c r="DY71"/>
  <c r="DZ71"/>
  <c r="EA71"/>
  <c r="EB71"/>
  <c r="EC71"/>
  <c r="ED71"/>
  <c r="DX236"/>
  <c r="DY236"/>
  <c r="DZ236"/>
  <c r="EA236"/>
  <c r="EB236"/>
  <c r="EC236"/>
  <c r="ED236"/>
  <c r="DX235"/>
  <c r="DY235"/>
  <c r="DZ235"/>
  <c r="EA235"/>
  <c r="EB235"/>
  <c r="EC235"/>
  <c r="ED235"/>
  <c r="DX470"/>
  <c r="DY470"/>
  <c r="DZ470"/>
  <c r="EA470"/>
  <c r="EB470"/>
  <c r="EC470"/>
  <c r="ED470"/>
  <c r="DX469"/>
  <c r="DY469"/>
  <c r="DZ469"/>
  <c r="EA469"/>
  <c r="EB469"/>
  <c r="EC469"/>
  <c r="ED469"/>
  <c r="DX234"/>
  <c r="DY234"/>
  <c r="DZ234"/>
  <c r="EA234"/>
  <c r="EB234"/>
  <c r="EC234"/>
  <c r="ED234"/>
  <c r="DX468"/>
  <c r="DY468"/>
  <c r="DZ468"/>
  <c r="EA468"/>
  <c r="EB468"/>
  <c r="EC468"/>
  <c r="ED468"/>
  <c r="DX233"/>
  <c r="DY233"/>
  <c r="DZ233"/>
  <c r="EA233"/>
  <c r="EB233"/>
  <c r="EC233"/>
  <c r="ED233"/>
  <c r="DX4"/>
  <c r="DY4"/>
  <c r="DZ4"/>
  <c r="EA4"/>
  <c r="EB4"/>
  <c r="EC4"/>
  <c r="ED4"/>
  <c r="DX70"/>
  <c r="DY70"/>
  <c r="DZ70"/>
  <c r="EA70"/>
  <c r="EB70"/>
  <c r="EC70"/>
  <c r="ED70"/>
  <c r="DX467"/>
  <c r="DY467"/>
  <c r="DZ467"/>
  <c r="EA467"/>
  <c r="EB467"/>
  <c r="EC467"/>
  <c r="ED467"/>
  <c r="DX466"/>
  <c r="DY466"/>
  <c r="DZ466"/>
  <c r="EA466"/>
  <c r="EB466"/>
  <c r="EC466"/>
  <c r="ED466"/>
  <c r="DX465"/>
  <c r="DY465"/>
  <c r="DZ465"/>
  <c r="EA465"/>
  <c r="EB465"/>
  <c r="EC465"/>
  <c r="ED465"/>
  <c r="DX464"/>
  <c r="DY464"/>
  <c r="DZ464"/>
  <c r="EA464"/>
  <c r="EB464"/>
  <c r="EC464"/>
  <c r="ED464"/>
  <c r="DX232"/>
  <c r="DY232"/>
  <c r="DZ232"/>
  <c r="EA232"/>
  <c r="EB232"/>
  <c r="EC232"/>
  <c r="ED232"/>
  <c r="DX231"/>
  <c r="DY231"/>
  <c r="DZ231"/>
  <c r="EA231"/>
  <c r="EB231"/>
  <c r="EC231"/>
  <c r="ED231"/>
  <c r="DX463"/>
  <c r="DY463"/>
  <c r="DZ463"/>
  <c r="EA463"/>
  <c r="EB463"/>
  <c r="EC463"/>
  <c r="ED463"/>
  <c r="DX462"/>
  <c r="DY462"/>
  <c r="DZ462"/>
  <c r="EA462"/>
  <c r="EB462"/>
  <c r="EC462"/>
  <c r="ED462"/>
  <c r="DX230"/>
  <c r="DY230"/>
  <c r="DZ230"/>
  <c r="EA230"/>
  <c r="EB230"/>
  <c r="EC230"/>
  <c r="ED230"/>
  <c r="DX461"/>
  <c r="DY461"/>
  <c r="DZ461"/>
  <c r="EA461"/>
  <c r="EB461"/>
  <c r="EC461"/>
  <c r="ED461"/>
  <c r="DX460"/>
  <c r="DY460"/>
  <c r="DZ460"/>
  <c r="EA460"/>
  <c r="EB460"/>
  <c r="EC460"/>
  <c r="ED460"/>
  <c r="DX459"/>
  <c r="DY459"/>
  <c r="DZ459"/>
  <c r="EA459"/>
  <c r="EB459"/>
  <c r="EC459"/>
  <c r="ED459"/>
  <c r="DX458"/>
  <c r="DY458"/>
  <c r="DZ458"/>
  <c r="EA458"/>
  <c r="EB458"/>
  <c r="EC458"/>
  <c r="ED458"/>
  <c r="DX3"/>
  <c r="DY3"/>
  <c r="DZ3"/>
  <c r="EA3"/>
  <c r="EB3"/>
  <c r="EC3"/>
  <c r="ED3"/>
  <c r="DX457"/>
  <c r="DY457"/>
  <c r="DZ457"/>
  <c r="EA457"/>
  <c r="EB457"/>
  <c r="EC457"/>
  <c r="ED457"/>
  <c r="DX456"/>
  <c r="DY456"/>
  <c r="DZ456"/>
  <c r="EA456"/>
  <c r="EB456"/>
  <c r="EC456"/>
  <c r="ED456"/>
  <c r="DX229"/>
  <c r="DY229"/>
  <c r="DZ229"/>
  <c r="EA229"/>
  <c r="EB229"/>
  <c r="EC229"/>
  <c r="ED229"/>
  <c r="DX228"/>
  <c r="DY228"/>
  <c r="DZ228"/>
  <c r="EA228"/>
  <c r="EB228"/>
  <c r="EC228"/>
  <c r="ED228"/>
  <c r="DX227"/>
  <c r="DY227"/>
  <c r="DZ227"/>
  <c r="EA227"/>
  <c r="EB227"/>
  <c r="EC227"/>
  <c r="ED227"/>
  <c r="DX69"/>
  <c r="DY69"/>
  <c r="DZ69"/>
  <c r="EA69"/>
  <c r="EB69"/>
  <c r="EC69"/>
  <c r="ED69"/>
  <c r="DX68"/>
  <c r="DY68"/>
  <c r="DZ68"/>
  <c r="EA68"/>
  <c r="EB68"/>
  <c r="EC68"/>
  <c r="ED68"/>
  <c r="DX226"/>
  <c r="DY226"/>
  <c r="DZ226"/>
  <c r="EA226"/>
  <c r="EB226"/>
  <c r="EC226"/>
  <c r="ED226"/>
  <c r="DX225"/>
  <c r="DY225"/>
  <c r="DZ225"/>
  <c r="EA225"/>
  <c r="EB225"/>
  <c r="EC225"/>
  <c r="ED225"/>
  <c r="DX224"/>
  <c r="DY224"/>
  <c r="DZ224"/>
  <c r="EA224"/>
  <c r="EB224"/>
  <c r="EC224"/>
  <c r="ED224"/>
  <c r="DX67"/>
  <c r="DY67"/>
  <c r="DZ67"/>
  <c r="EA67"/>
  <c r="EB67"/>
  <c r="EC67"/>
  <c r="ED67"/>
  <c r="DX223"/>
  <c r="DY223"/>
  <c r="DZ223"/>
  <c r="EA223"/>
  <c r="EB223"/>
  <c r="EC223"/>
  <c r="ED223"/>
  <c r="DX2"/>
  <c r="DY2"/>
  <c r="DZ2"/>
  <c r="EA2"/>
  <c r="EB2"/>
  <c r="EC2"/>
  <c r="ED2"/>
  <c r="DX222"/>
  <c r="DY222"/>
  <c r="DZ222"/>
  <c r="EA222"/>
  <c r="EB222"/>
  <c r="EC222"/>
  <c r="ED222"/>
  <c r="DX66"/>
  <c r="DY66"/>
  <c r="DZ66"/>
  <c r="EA66"/>
  <c r="EB66"/>
  <c r="EC66"/>
  <c r="ED66"/>
  <c r="DX65"/>
  <c r="DY65"/>
  <c r="DZ65"/>
  <c r="EA65"/>
  <c r="EB65"/>
  <c r="EC65"/>
  <c r="ED65"/>
  <c r="DX64"/>
  <c r="DY64"/>
  <c r="DZ64"/>
  <c r="EA64"/>
  <c r="EB64"/>
  <c r="EC64"/>
  <c r="ED64"/>
  <c r="DX63"/>
  <c r="DY63"/>
  <c r="DZ63"/>
  <c r="EA63"/>
  <c r="EB63"/>
  <c r="EC63"/>
  <c r="ED63"/>
  <c r="DX62"/>
  <c r="DY62"/>
  <c r="DZ62"/>
  <c r="EA62"/>
  <c r="EB62"/>
  <c r="EC62"/>
  <c r="ED62"/>
  <c r="DX61"/>
  <c r="DY61"/>
  <c r="DZ61"/>
  <c r="EA61"/>
  <c r="EB61"/>
  <c r="EC61"/>
  <c r="ED61"/>
  <c r="DX60"/>
  <c r="DY60"/>
  <c r="DZ60"/>
  <c r="EA60"/>
  <c r="EB60"/>
  <c r="EC60"/>
  <c r="ED60"/>
  <c r="DX59"/>
  <c r="DY59"/>
  <c r="DZ59"/>
  <c r="EA59"/>
  <c r="EB59"/>
  <c r="EC59"/>
  <c r="ED59"/>
  <c r="DX58"/>
  <c r="DY58"/>
  <c r="DZ58"/>
  <c r="EA58"/>
  <c r="EB58"/>
  <c r="EC58"/>
  <c r="ED58"/>
  <c r="DX57"/>
  <c r="DY57"/>
  <c r="DZ57"/>
  <c r="EA57"/>
  <c r="EB57"/>
  <c r="EC57"/>
  <c r="ED57"/>
  <c r="DX56"/>
  <c r="DY56"/>
  <c r="DZ56"/>
  <c r="EA56"/>
  <c r="EB56"/>
  <c r="EC56"/>
  <c r="ED56"/>
  <c r="DX221"/>
  <c r="DY221"/>
  <c r="DZ221"/>
  <c r="EA221"/>
  <c r="EB221"/>
  <c r="EC221"/>
  <c r="ED221"/>
  <c r="DX220"/>
  <c r="DY220"/>
  <c r="DZ220"/>
  <c r="EA220"/>
  <c r="EB220"/>
  <c r="EC220"/>
  <c r="ED220"/>
  <c r="DX219"/>
  <c r="DY219"/>
  <c r="DZ219"/>
  <c r="EA219"/>
  <c r="EB219"/>
  <c r="EC219"/>
  <c r="ED219"/>
  <c r="DX55"/>
  <c r="DY55"/>
  <c r="DZ55"/>
  <c r="EA55"/>
  <c r="EB55"/>
  <c r="EC55"/>
  <c r="ED55"/>
  <c r="DX54"/>
  <c r="DY54"/>
  <c r="DZ54"/>
  <c r="EA54"/>
  <c r="EB54"/>
  <c r="EC54"/>
  <c r="ED54"/>
  <c r="DX53"/>
  <c r="DY53"/>
  <c r="DZ53"/>
  <c r="EA53"/>
  <c r="EB53"/>
  <c r="EC53"/>
  <c r="ED53"/>
  <c r="DX52"/>
  <c r="DY52"/>
  <c r="DZ52"/>
  <c r="EA52"/>
  <c r="EB52"/>
  <c r="EC52"/>
  <c r="ED52"/>
  <c r="DX51"/>
  <c r="DY51"/>
  <c r="DZ51"/>
  <c r="EA51"/>
  <c r="EB51"/>
  <c r="EC51"/>
  <c r="ED51"/>
  <c r="DX50"/>
  <c r="DY50"/>
  <c r="DZ50"/>
  <c r="EA50"/>
  <c r="EB50"/>
  <c r="EC50"/>
  <c r="ED50"/>
  <c r="DX49"/>
  <c r="DY49"/>
  <c r="DZ49"/>
  <c r="EA49"/>
  <c r="EB49"/>
  <c r="EC49"/>
  <c r="ED49"/>
  <c r="DX48"/>
  <c r="DY48"/>
  <c r="DZ48"/>
  <c r="EA48"/>
  <c r="EB48"/>
  <c r="EC48"/>
  <c r="ED48"/>
  <c r="DX47"/>
  <c r="DY47"/>
  <c r="DZ47"/>
  <c r="EA47"/>
  <c r="EB47"/>
  <c r="EC47"/>
  <c r="ED47"/>
  <c r="DX46"/>
  <c r="DY46"/>
  <c r="DZ46"/>
  <c r="EA46"/>
  <c r="EB46"/>
  <c r="EC46"/>
  <c r="ED46"/>
  <c r="DX45"/>
  <c r="DY45"/>
  <c r="DZ45"/>
  <c r="EA45"/>
  <c r="EB45"/>
  <c r="EC45"/>
  <c r="ED45"/>
  <c r="DX44"/>
  <c r="DY44"/>
  <c r="DZ44"/>
  <c r="EA44"/>
  <c r="EB44"/>
  <c r="EC44"/>
  <c r="ED44"/>
  <c r="DX43"/>
  <c r="DY43"/>
  <c r="DZ43"/>
  <c r="EA43"/>
  <c r="EB43"/>
  <c r="EC43"/>
  <c r="ED43"/>
  <c r="DX218"/>
  <c r="DY218"/>
  <c r="DZ218"/>
  <c r="EA218"/>
  <c r="EB218"/>
  <c r="EC218"/>
  <c r="ED218"/>
  <c r="DX217"/>
  <c r="DY217"/>
  <c r="DZ217"/>
  <c r="EA217"/>
  <c r="EB217"/>
  <c r="EC217"/>
  <c r="ED217"/>
  <c r="DX455"/>
  <c r="DY455"/>
  <c r="DZ455"/>
  <c r="EA455"/>
  <c r="EB455"/>
  <c r="EC455"/>
  <c r="ED455"/>
  <c r="DX216"/>
  <c r="DY216"/>
  <c r="DZ216"/>
  <c r="EA216"/>
  <c r="EB216"/>
  <c r="EC216"/>
  <c r="ED216"/>
  <c r="DX215"/>
  <c r="DY215"/>
  <c r="DZ215"/>
  <c r="EA215"/>
  <c r="EB215"/>
  <c r="EC215"/>
  <c r="ED215"/>
  <c r="EG454"/>
  <c r="EG453"/>
  <c r="EG214"/>
  <c r="EG42"/>
  <c r="EG452"/>
  <c r="EG451"/>
  <c r="EG450"/>
  <c r="EG41"/>
  <c r="EG40"/>
  <c r="EG39"/>
  <c r="EG449"/>
  <c r="EG448"/>
  <c r="EG213"/>
  <c r="EG447"/>
  <c r="EG446"/>
  <c r="EG445"/>
  <c r="EG444"/>
  <c r="EG443"/>
  <c r="EG38"/>
  <c r="EG442"/>
  <c r="EG212"/>
  <c r="EG441"/>
  <c r="EG440"/>
  <c r="EG211"/>
  <c r="EG37"/>
  <c r="EG210"/>
  <c r="EG209"/>
  <c r="EG208"/>
  <c r="EG439"/>
  <c r="EG438"/>
  <c r="EG543"/>
  <c r="EG542"/>
  <c r="EG541"/>
  <c r="EG540"/>
  <c r="EG539"/>
  <c r="EG538"/>
  <c r="EG537"/>
  <c r="EG536"/>
  <c r="EG535"/>
  <c r="EG534"/>
  <c r="EG533"/>
  <c r="EG532"/>
  <c r="EG531"/>
  <c r="EG530"/>
  <c r="EG437"/>
  <c r="EG436"/>
  <c r="EG435"/>
  <c r="EG434"/>
  <c r="EG207"/>
  <c r="EG206"/>
  <c r="EG205"/>
  <c r="EG433"/>
  <c r="EG432"/>
  <c r="EG431"/>
  <c r="EG204"/>
  <c r="EG203"/>
  <c r="EG202"/>
  <c r="EG201"/>
  <c r="EG200"/>
  <c r="EG199"/>
  <c r="EG198"/>
  <c r="EG430"/>
  <c r="EG197"/>
  <c r="EG196"/>
  <c r="EG195"/>
  <c r="EG194"/>
  <c r="EG193"/>
  <c r="EG192"/>
  <c r="EG191"/>
  <c r="EG190"/>
  <c r="EG189"/>
  <c r="EG529"/>
  <c r="EG188"/>
  <c r="EG187"/>
  <c r="EG186"/>
  <c r="EG429"/>
  <c r="EG428"/>
  <c r="EG427"/>
  <c r="EG426"/>
  <c r="EG425"/>
  <c r="EG424"/>
  <c r="EG423"/>
  <c r="EG422"/>
  <c r="EG528"/>
  <c r="EG185"/>
  <c r="EG184"/>
  <c r="EG183"/>
  <c r="EG421"/>
  <c r="EG420"/>
  <c r="EG527"/>
  <c r="EG526"/>
  <c r="EG419"/>
  <c r="EG418"/>
  <c r="EG525"/>
  <c r="EG524"/>
  <c r="EG417"/>
  <c r="EG416"/>
  <c r="EG523"/>
  <c r="EG415"/>
  <c r="EG414"/>
  <c r="EG413"/>
  <c r="EG412"/>
  <c r="EG182"/>
  <c r="EG181"/>
  <c r="EG411"/>
  <c r="EG410"/>
  <c r="EG180"/>
  <c r="EG179"/>
  <c r="EG178"/>
  <c r="EG409"/>
  <c r="EG408"/>
  <c r="EG407"/>
  <c r="EG177"/>
  <c r="EG176"/>
  <c r="EG175"/>
  <c r="EG174"/>
  <c r="EG173"/>
  <c r="EG406"/>
  <c r="EG405"/>
  <c r="EG404"/>
  <c r="EG403"/>
  <c r="EG522"/>
  <c r="EG521"/>
  <c r="EG402"/>
  <c r="EG401"/>
  <c r="EG520"/>
  <c r="EG519"/>
  <c r="EG518"/>
  <c r="EG517"/>
  <c r="EG516"/>
  <c r="EG172"/>
  <c r="EG171"/>
  <c r="EG400"/>
  <c r="EG399"/>
  <c r="EG398"/>
  <c r="EG397"/>
  <c r="EG396"/>
  <c r="EG36"/>
  <c r="EG395"/>
  <c r="EG170"/>
  <c r="EG394"/>
  <c r="EG393"/>
  <c r="EG392"/>
  <c r="EG391"/>
  <c r="EG390"/>
  <c r="EG389"/>
  <c r="EG388"/>
  <c r="EG387"/>
  <c r="EG386"/>
  <c r="EG385"/>
  <c r="EG384"/>
  <c r="EG169"/>
  <c r="EG168"/>
  <c r="EG383"/>
  <c r="EG167"/>
  <c r="EG166"/>
  <c r="EG165"/>
  <c r="EG164"/>
  <c r="EG163"/>
  <c r="EG162"/>
  <c r="EG382"/>
  <c r="EG381"/>
  <c r="EG380"/>
  <c r="EG515"/>
  <c r="EG514"/>
  <c r="EG513"/>
  <c r="EG512"/>
  <c r="EG35"/>
  <c r="EG511"/>
  <c r="EG510"/>
  <c r="EG509"/>
  <c r="EG508"/>
  <c r="EG507"/>
  <c r="EG506"/>
  <c r="EG379"/>
  <c r="EG378"/>
  <c r="EG161"/>
  <c r="EG34"/>
  <c r="EG160"/>
  <c r="EG33"/>
  <c r="EG159"/>
  <c r="EG377"/>
  <c r="EG376"/>
  <c r="EG375"/>
  <c r="EG374"/>
  <c r="EG32"/>
  <c r="EG158"/>
  <c r="EG157"/>
  <c r="EG156"/>
  <c r="EG155"/>
  <c r="EG154"/>
  <c r="EG153"/>
  <c r="EG152"/>
  <c r="EG151"/>
  <c r="EG150"/>
  <c r="EG149"/>
  <c r="EG148"/>
  <c r="EG147"/>
  <c r="EG146"/>
  <c r="EG145"/>
  <c r="EG144"/>
  <c r="EG143"/>
  <c r="EG142"/>
  <c r="EG141"/>
  <c r="EG140"/>
  <c r="EG139"/>
  <c r="EG138"/>
  <c r="EG137"/>
  <c r="EG136"/>
  <c r="EG135"/>
  <c r="EG505"/>
  <c r="EG504"/>
  <c r="EG503"/>
  <c r="EG502"/>
  <c r="EG501"/>
  <c r="EG373"/>
  <c r="EG372"/>
  <c r="EG371"/>
  <c r="EG134"/>
  <c r="EG31"/>
  <c r="EG370"/>
  <c r="EG369"/>
  <c r="EG368"/>
  <c r="EG367"/>
  <c r="EG366"/>
  <c r="EG365"/>
  <c r="EG364"/>
  <c r="EG363"/>
  <c r="EG362"/>
  <c r="EG361"/>
  <c r="EG133"/>
  <c r="EG132"/>
  <c r="EG131"/>
  <c r="EG130"/>
  <c r="EG129"/>
  <c r="EG128"/>
  <c r="EG127"/>
  <c r="EG500"/>
  <c r="EG499"/>
  <c r="EG30"/>
  <c r="EG498"/>
  <c r="EG360"/>
  <c r="EG359"/>
  <c r="EG358"/>
  <c r="EG357"/>
  <c r="EG356"/>
  <c r="EG355"/>
  <c r="EG354"/>
  <c r="EG353"/>
  <c r="EG352"/>
  <c r="EG126"/>
  <c r="EG351"/>
  <c r="EG125"/>
  <c r="EG124"/>
  <c r="EG350"/>
  <c r="EG349"/>
  <c r="EG497"/>
  <c r="EG496"/>
  <c r="EG348"/>
  <c r="EG347"/>
  <c r="EG346"/>
  <c r="EG345"/>
  <c r="EG344"/>
  <c r="EG343"/>
  <c r="EG342"/>
  <c r="EG341"/>
  <c r="EG29"/>
  <c r="EG340"/>
  <c r="EG339"/>
  <c r="EG338"/>
  <c r="EG337"/>
  <c r="EG336"/>
  <c r="EG335"/>
  <c r="EG334"/>
  <c r="EG333"/>
  <c r="EG332"/>
  <c r="EG495"/>
  <c r="EG331"/>
  <c r="EG330"/>
  <c r="EG329"/>
  <c r="EG328"/>
  <c r="EG327"/>
  <c r="EG326"/>
  <c r="EG325"/>
  <c r="EG123"/>
  <c r="EG122"/>
  <c r="EG121"/>
  <c r="EG120"/>
  <c r="EG324"/>
  <c r="EG494"/>
  <c r="EG493"/>
  <c r="EG323"/>
  <c r="EG322"/>
  <c r="EG492"/>
  <c r="EG28"/>
  <c r="EG27"/>
  <c r="EG26"/>
  <c r="EG321"/>
  <c r="EG320"/>
  <c r="EG319"/>
  <c r="EG318"/>
  <c r="EG25"/>
  <c r="EG24"/>
  <c r="EG23"/>
  <c r="EG491"/>
  <c r="EG22"/>
  <c r="EG119"/>
  <c r="EG118"/>
  <c r="EG317"/>
  <c r="EG316"/>
  <c r="EG315"/>
  <c r="EG314"/>
  <c r="EG313"/>
  <c r="EG490"/>
  <c r="EG312"/>
  <c r="EG311"/>
  <c r="EG310"/>
  <c r="EG309"/>
  <c r="EG117"/>
  <c r="EG116"/>
  <c r="EG115"/>
  <c r="EG114"/>
  <c r="EG113"/>
  <c r="EG112"/>
  <c r="EG111"/>
  <c r="EG110"/>
  <c r="EG109"/>
  <c r="EG108"/>
  <c r="EG308"/>
  <c r="EG307"/>
  <c r="EG107"/>
  <c r="EG306"/>
  <c r="EG489"/>
  <c r="EG488"/>
  <c r="EG487"/>
  <c r="EG486"/>
  <c r="EG485"/>
  <c r="EG21"/>
  <c r="EG20"/>
  <c r="EG19"/>
  <c r="EG18"/>
  <c r="EG17"/>
  <c r="EG16"/>
  <c r="EG305"/>
  <c r="EG304"/>
  <c r="EG303"/>
  <c r="EG302"/>
  <c r="EG301"/>
  <c r="EG300"/>
  <c r="EG299"/>
  <c r="EG298"/>
  <c r="EG297"/>
  <c r="EG296"/>
  <c r="EG295"/>
  <c r="EG294"/>
  <c r="EG106"/>
  <c r="EG293"/>
  <c r="EG484"/>
  <c r="EG292"/>
  <c r="EG291"/>
  <c r="EG483"/>
  <c r="EG482"/>
  <c r="EG290"/>
  <c r="EG481"/>
  <c r="EG289"/>
  <c r="EG288"/>
  <c r="EG287"/>
  <c r="EG286"/>
  <c r="EG15"/>
  <c r="EG105"/>
  <c r="EG285"/>
  <c r="EG284"/>
  <c r="EG283"/>
  <c r="EG282"/>
  <c r="EG104"/>
  <c r="EG103"/>
  <c r="EG102"/>
  <c r="EG101"/>
  <c r="EG100"/>
  <c r="EG99"/>
  <c r="EG98"/>
  <c r="EG97"/>
  <c r="EG14"/>
  <c r="EG96"/>
  <c r="EG95"/>
  <c r="EG94"/>
  <c r="EG93"/>
  <c r="EG92"/>
  <c r="EG480"/>
  <c r="EG13"/>
  <c r="EG479"/>
  <c r="EG478"/>
  <c r="EG12"/>
  <c r="EG281"/>
  <c r="EG280"/>
  <c r="EG279"/>
  <c r="EG477"/>
  <c r="EG278"/>
  <c r="EG277"/>
  <c r="EG276"/>
  <c r="EG11"/>
  <c r="EG275"/>
  <c r="EG274"/>
  <c r="EG273"/>
  <c r="EG272"/>
  <c r="EG271"/>
  <c r="EG270"/>
  <c r="EG91"/>
  <c r="EG269"/>
  <c r="EG90"/>
  <c r="EG268"/>
  <c r="EG267"/>
  <c r="EG266"/>
  <c r="EG265"/>
  <c r="EG264"/>
  <c r="EG263"/>
  <c r="EG476"/>
  <c r="EG262"/>
  <c r="EG475"/>
  <c r="EG261"/>
  <c r="EG474"/>
  <c r="EG473"/>
  <c r="EG89"/>
  <c r="EG260"/>
  <c r="EG259"/>
  <c r="EG258"/>
  <c r="EG88"/>
  <c r="EG257"/>
  <c r="EG256"/>
  <c r="EG255"/>
  <c r="EG254"/>
  <c r="EG87"/>
  <c r="EG86"/>
  <c r="EG85"/>
  <c r="EG84"/>
  <c r="EG83"/>
  <c r="EG82"/>
  <c r="EG81"/>
  <c r="EG80"/>
  <c r="EG79"/>
  <c r="EG78"/>
  <c r="EG77"/>
  <c r="EG76"/>
  <c r="EG253"/>
  <c r="EG252"/>
  <c r="EG75"/>
  <c r="EG472"/>
  <c r="EG251"/>
  <c r="EG250"/>
  <c r="EG249"/>
  <c r="EG248"/>
  <c r="EG247"/>
  <c r="EG246"/>
  <c r="EG10"/>
  <c r="EG245"/>
  <c r="EG244"/>
  <c r="EG243"/>
  <c r="EG9"/>
  <c r="EG242"/>
  <c r="EG8"/>
  <c r="EG7"/>
  <c r="EG6"/>
  <c r="EG241"/>
  <c r="EG471"/>
  <c r="EG240"/>
  <c r="EG5"/>
  <c r="EG239"/>
  <c r="EG238"/>
  <c r="EG237"/>
  <c r="EG74"/>
  <c r="EG73"/>
  <c r="EG72"/>
  <c r="EG71"/>
  <c r="EG236"/>
  <c r="EG235"/>
  <c r="EG470"/>
  <c r="EG469"/>
  <c r="EG234"/>
  <c r="EG468"/>
  <c r="EG233"/>
  <c r="EG4"/>
  <c r="EG70"/>
  <c r="EG467"/>
  <c r="EG466"/>
  <c r="EG465"/>
  <c r="EG464"/>
  <c r="EG232"/>
  <c r="EG231"/>
  <c r="EG463"/>
  <c r="EG462"/>
  <c r="EG230"/>
  <c r="EG461"/>
  <c r="EG460"/>
  <c r="EG459"/>
  <c r="EG458"/>
  <c r="EG3"/>
  <c r="EG457"/>
  <c r="EG456"/>
  <c r="EG229"/>
  <c r="EG228"/>
  <c r="EG227"/>
  <c r="EG69"/>
  <c r="EG68"/>
  <c r="EG226"/>
  <c r="EG225"/>
  <c r="EG224"/>
  <c r="EG67"/>
  <c r="EG223"/>
  <c r="EG2"/>
  <c r="EG222"/>
  <c r="EG66"/>
  <c r="EG65"/>
  <c r="EG64"/>
  <c r="EG63"/>
  <c r="EG62"/>
  <c r="EG61"/>
  <c r="EG60"/>
  <c r="EG59"/>
  <c r="EG58"/>
  <c r="EG57"/>
  <c r="EG56"/>
  <c r="EG221"/>
  <c r="EG220"/>
  <c r="EG219"/>
  <c r="EG55"/>
  <c r="EG54"/>
  <c r="EG53"/>
  <c r="EG52"/>
  <c r="EG51"/>
  <c r="EG50"/>
  <c r="EG49"/>
  <c r="EG48"/>
  <c r="EG47"/>
  <c r="EG46"/>
  <c r="EG45"/>
  <c r="EG44"/>
  <c r="EG43"/>
  <c r="EG218"/>
  <c r="EG217"/>
  <c r="EG455"/>
  <c r="EG216"/>
  <c r="EG215"/>
  <c r="A16" i="24"/>
  <c r="A17"/>
  <c r="S6" i="33"/>
  <c r="T6"/>
  <c r="U6"/>
  <c r="T7"/>
  <c r="U7"/>
  <c r="S8"/>
  <c r="T8"/>
  <c r="U8" s="1"/>
  <c r="S9"/>
  <c r="T9"/>
  <c r="U9" s="1"/>
  <c r="S10"/>
  <c r="T10"/>
  <c r="S11"/>
  <c r="T11"/>
  <c r="U11" s="1"/>
  <c r="S12"/>
  <c r="T12"/>
  <c r="S13"/>
  <c r="T13"/>
  <c r="S14"/>
  <c r="T14"/>
  <c r="S15"/>
  <c r="T15"/>
  <c r="U15"/>
  <c r="S16"/>
  <c r="T16"/>
  <c r="U16" s="1"/>
  <c r="S17"/>
  <c r="T17"/>
  <c r="U17" s="1"/>
  <c r="S18"/>
  <c r="T18"/>
  <c r="S19"/>
  <c r="T19"/>
  <c r="U19" s="1"/>
  <c r="S20"/>
  <c r="T20"/>
  <c r="S21"/>
  <c r="T21"/>
  <c r="U21" s="1"/>
  <c r="S22"/>
  <c r="T22"/>
  <c r="S23"/>
  <c r="T23"/>
  <c r="U23" s="1"/>
  <c r="S24"/>
  <c r="T24"/>
  <c r="U24" s="1"/>
  <c r="S25"/>
  <c r="T25"/>
  <c r="U25" s="1"/>
  <c r="S26"/>
  <c r="T26"/>
  <c r="S27"/>
  <c r="T27"/>
  <c r="U27" s="1"/>
  <c r="S28"/>
  <c r="T28"/>
  <c r="S29"/>
  <c r="T29"/>
  <c r="S30"/>
  <c r="T30"/>
  <c r="S31"/>
  <c r="T31"/>
  <c r="U31"/>
  <c r="S32"/>
  <c r="T32"/>
  <c r="U32" s="1"/>
  <c r="S33"/>
  <c r="T33"/>
  <c r="U33" s="1"/>
  <c r="S34"/>
  <c r="T34"/>
  <c r="S35"/>
  <c r="T35"/>
  <c r="U35" s="1"/>
  <c r="S36"/>
  <c r="T36"/>
  <c r="S37"/>
  <c r="T37"/>
  <c r="S38"/>
  <c r="T38"/>
  <c r="S39"/>
  <c r="T39"/>
  <c r="U39"/>
  <c r="S40"/>
  <c r="T40"/>
  <c r="U40" s="1"/>
  <c r="S41"/>
  <c r="T41"/>
  <c r="U41" s="1"/>
  <c r="S42"/>
  <c r="T42"/>
  <c r="S43"/>
  <c r="T43"/>
  <c r="U43" s="1"/>
  <c r="S44"/>
  <c r="T44"/>
  <c r="S45"/>
  <c r="T45"/>
  <c r="S46"/>
  <c r="T46"/>
  <c r="S47"/>
  <c r="T47"/>
  <c r="U47"/>
  <c r="S48"/>
  <c r="T48"/>
  <c r="U48" s="1"/>
  <c r="S49"/>
  <c r="T49"/>
  <c r="U49" s="1"/>
  <c r="S50"/>
  <c r="T50"/>
  <c r="S51"/>
  <c r="T51"/>
  <c r="U51" s="1"/>
  <c r="S52"/>
  <c r="T52"/>
  <c r="S53"/>
  <c r="T53"/>
  <c r="S54"/>
  <c r="T54"/>
  <c r="S55"/>
  <c r="T55"/>
  <c r="U55"/>
  <c r="S56"/>
  <c r="T56"/>
  <c r="U56" s="1"/>
  <c r="S57"/>
  <c r="T57"/>
  <c r="U57" s="1"/>
  <c r="S58"/>
  <c r="T58"/>
  <c r="S59"/>
  <c r="T59"/>
  <c r="U59" s="1"/>
  <c r="S60"/>
  <c r="T60"/>
  <c r="S61"/>
  <c r="T61"/>
  <c r="S62"/>
  <c r="T62"/>
  <c r="S63"/>
  <c r="T63"/>
  <c r="U63"/>
  <c r="S64"/>
  <c r="T64"/>
  <c r="U64" s="1"/>
  <c r="S65"/>
  <c r="T65"/>
  <c r="U65" s="1"/>
  <c r="S66"/>
  <c r="T66"/>
  <c r="S67"/>
  <c r="T67"/>
  <c r="U67" s="1"/>
  <c r="S68"/>
  <c r="T68"/>
  <c r="S69"/>
  <c r="T69"/>
  <c r="S70"/>
  <c r="T70"/>
  <c r="S71"/>
  <c r="T71"/>
  <c r="U71"/>
  <c r="S72"/>
  <c r="T72"/>
  <c r="U72" s="1"/>
  <c r="S73"/>
  <c r="T73"/>
  <c r="U73" s="1"/>
  <c r="S74"/>
  <c r="T74"/>
  <c r="S75"/>
  <c r="T75"/>
  <c r="U75" s="1"/>
  <c r="S76"/>
  <c r="T76"/>
  <c r="S77"/>
  <c r="T77"/>
  <c r="S78"/>
  <c r="T78"/>
  <c r="S79"/>
  <c r="T79"/>
  <c r="U79"/>
  <c r="S80"/>
  <c r="T80"/>
  <c r="U80" s="1"/>
  <c r="S81"/>
  <c r="T81"/>
  <c r="U81" s="1"/>
  <c r="S82"/>
  <c r="T82"/>
  <c r="S83"/>
  <c r="T83"/>
  <c r="U83" s="1"/>
  <c r="S84"/>
  <c r="T84"/>
  <c r="S85"/>
  <c r="T85"/>
  <c r="S86"/>
  <c r="T86"/>
  <c r="S87"/>
  <c r="T87"/>
  <c r="U87"/>
  <c r="S88"/>
  <c r="T88"/>
  <c r="U88" s="1"/>
  <c r="S89"/>
  <c r="T89"/>
  <c r="U89" s="1"/>
  <c r="S90"/>
  <c r="T90"/>
  <c r="S91"/>
  <c r="T91"/>
  <c r="U91" s="1"/>
  <c r="S92"/>
  <c r="T92"/>
  <c r="S93"/>
  <c r="T93"/>
  <c r="S94"/>
  <c r="T94"/>
  <c r="S95"/>
  <c r="T95"/>
  <c r="U95"/>
  <c r="S96"/>
  <c r="T96"/>
  <c r="U96" s="1"/>
  <c r="S97"/>
  <c r="T97"/>
  <c r="U97" s="1"/>
  <c r="S98"/>
  <c r="T98"/>
  <c r="S99"/>
  <c r="T99"/>
  <c r="U99" s="1"/>
  <c r="S100"/>
  <c r="T100"/>
  <c r="S101"/>
  <c r="T101"/>
  <c r="S102"/>
  <c r="T102"/>
  <c r="S103"/>
  <c r="T103"/>
  <c r="U103"/>
  <c r="S104"/>
  <c r="T104"/>
  <c r="U104" s="1"/>
  <c r="S105"/>
  <c r="T105"/>
  <c r="U105" s="1"/>
  <c r="S106"/>
  <c r="T106"/>
  <c r="S107"/>
  <c r="T107"/>
  <c r="U107" s="1"/>
  <c r="S108"/>
  <c r="T108"/>
  <c r="S109"/>
  <c r="T109"/>
  <c r="S110"/>
  <c r="T110"/>
  <c r="S111"/>
  <c r="T111"/>
  <c r="U111"/>
  <c r="S112"/>
  <c r="T112"/>
  <c r="U112" s="1"/>
  <c r="S113"/>
  <c r="T113"/>
  <c r="U113" s="1"/>
  <c r="S114"/>
  <c r="T114"/>
  <c r="S115"/>
  <c r="T115"/>
  <c r="U115" s="1"/>
  <c r="S116"/>
  <c r="T116"/>
  <c r="S117"/>
  <c r="T117"/>
  <c r="S118"/>
  <c r="T118"/>
  <c r="S119"/>
  <c r="T119"/>
  <c r="U119"/>
  <c r="S120"/>
  <c r="T120"/>
  <c r="U120" s="1"/>
  <c r="S121"/>
  <c r="T121"/>
  <c r="U121" s="1"/>
  <c r="S122"/>
  <c r="T122"/>
  <c r="S123"/>
  <c r="T123"/>
  <c r="U123" s="1"/>
  <c r="S124"/>
  <c r="T124"/>
  <c r="S125"/>
  <c r="T125"/>
  <c r="S126"/>
  <c r="T126"/>
  <c r="S127"/>
  <c r="T127"/>
  <c r="U127"/>
  <c r="S128"/>
  <c r="T128"/>
  <c r="U128" s="1"/>
  <c r="S129"/>
  <c r="T129"/>
  <c r="U129" s="1"/>
  <c r="S130"/>
  <c r="T130"/>
  <c r="S131"/>
  <c r="T131"/>
  <c r="U131" s="1"/>
  <c r="S132"/>
  <c r="T132"/>
  <c r="S133"/>
  <c r="T133"/>
  <c r="S134"/>
  <c r="T134"/>
  <c r="S135"/>
  <c r="T135"/>
  <c r="U135"/>
  <c r="S136"/>
  <c r="T136"/>
  <c r="U136" s="1"/>
  <c r="S137"/>
  <c r="T137"/>
  <c r="U137" s="1"/>
  <c r="S138"/>
  <c r="T138"/>
  <c r="S139"/>
  <c r="T139"/>
  <c r="U139" s="1"/>
  <c r="S140"/>
  <c r="T140"/>
  <c r="S141"/>
  <c r="T141"/>
  <c r="S142"/>
  <c r="T142"/>
  <c r="S143"/>
  <c r="T143"/>
  <c r="U143"/>
  <c r="S144"/>
  <c r="T144"/>
  <c r="U144" s="1"/>
  <c r="S145"/>
  <c r="T145"/>
  <c r="U145" s="1"/>
  <c r="S146"/>
  <c r="T146"/>
  <c r="S147"/>
  <c r="T147"/>
  <c r="U147" s="1"/>
  <c r="S148"/>
  <c r="T148"/>
  <c r="S149"/>
  <c r="T149"/>
  <c r="S150"/>
  <c r="T150"/>
  <c r="S151"/>
  <c r="T151"/>
  <c r="U151"/>
  <c r="S152"/>
  <c r="T152"/>
  <c r="U152" s="1"/>
  <c r="S153"/>
  <c r="T153"/>
  <c r="U153" s="1"/>
  <c r="S154"/>
  <c r="T154"/>
  <c r="S155"/>
  <c r="T155"/>
  <c r="U155" s="1"/>
  <c r="S156"/>
  <c r="T156"/>
  <c r="S157"/>
  <c r="T157"/>
  <c r="S158"/>
  <c r="T158"/>
  <c r="S159"/>
  <c r="T159"/>
  <c r="U159"/>
  <c r="S160"/>
  <c r="T160"/>
  <c r="U160" s="1"/>
  <c r="S161"/>
  <c r="T161"/>
  <c r="U161" s="1"/>
  <c r="S162"/>
  <c r="T162"/>
  <c r="S163"/>
  <c r="T163"/>
  <c r="U163" s="1"/>
  <c r="S164"/>
  <c r="T164"/>
  <c r="S165"/>
  <c r="T165"/>
  <c r="S166"/>
  <c r="T166"/>
  <c r="S167"/>
  <c r="T167"/>
  <c r="U167"/>
  <c r="S168"/>
  <c r="T168"/>
  <c r="U168" s="1"/>
  <c r="S169"/>
  <c r="T169"/>
  <c r="U169" s="1"/>
  <c r="S170"/>
  <c r="T170"/>
  <c r="S171"/>
  <c r="T171"/>
  <c r="U171" s="1"/>
  <c r="S172"/>
  <c r="T172"/>
  <c r="S173"/>
  <c r="T173"/>
  <c r="S174"/>
  <c r="T174"/>
  <c r="S175"/>
  <c r="T175"/>
  <c r="U175"/>
  <c r="S176"/>
  <c r="T176"/>
  <c r="U176" s="1"/>
  <c r="S177"/>
  <c r="T177"/>
  <c r="U177" s="1"/>
  <c r="S178"/>
  <c r="T178"/>
  <c r="S179"/>
  <c r="T179"/>
  <c r="U179" s="1"/>
  <c r="S180"/>
  <c r="T180"/>
  <c r="S181"/>
  <c r="T181"/>
  <c r="S182"/>
  <c r="T182"/>
  <c r="S183"/>
  <c r="T183"/>
  <c r="U183"/>
  <c r="S184"/>
  <c r="T184"/>
  <c r="U184" s="1"/>
  <c r="S185"/>
  <c r="T185"/>
  <c r="U185" s="1"/>
  <c r="S186"/>
  <c r="T186"/>
  <c r="S187"/>
  <c r="T187"/>
  <c r="U187" s="1"/>
  <c r="S188"/>
  <c r="T188"/>
  <c r="S189"/>
  <c r="T189"/>
  <c r="S190"/>
  <c r="T190"/>
  <c r="S191"/>
  <c r="T191"/>
  <c r="U191"/>
  <c r="S192"/>
  <c r="T192"/>
  <c r="U192" s="1"/>
  <c r="S193"/>
  <c r="T193"/>
  <c r="U193" s="1"/>
  <c r="S194"/>
  <c r="T194"/>
  <c r="S195"/>
  <c r="T195"/>
  <c r="U195" s="1"/>
  <c r="S196"/>
  <c r="T196"/>
  <c r="S197"/>
  <c r="T197"/>
  <c r="S198"/>
  <c r="T198"/>
  <c r="S199"/>
  <c r="T199"/>
  <c r="U199"/>
  <c r="S200"/>
  <c r="T200"/>
  <c r="U200" s="1"/>
  <c r="S201"/>
  <c r="T201"/>
  <c r="U201" s="1"/>
  <c r="S202"/>
  <c r="T202"/>
  <c r="S203"/>
  <c r="T203"/>
  <c r="U203" s="1"/>
  <c r="S204"/>
  <c r="T204"/>
  <c r="S205"/>
  <c r="T205"/>
  <c r="S206"/>
  <c r="T206"/>
  <c r="S207"/>
  <c r="T207"/>
  <c r="U207"/>
  <c r="S208"/>
  <c r="T208"/>
  <c r="U208" s="1"/>
  <c r="S209"/>
  <c r="T209"/>
  <c r="U209" s="1"/>
  <c r="S210"/>
  <c r="T210"/>
  <c r="S211"/>
  <c r="T211"/>
  <c r="U211" s="1"/>
  <c r="S212"/>
  <c r="T212"/>
  <c r="S213"/>
  <c r="T213"/>
  <c r="S214"/>
  <c r="T214"/>
  <c r="S215"/>
  <c r="T215"/>
  <c r="U215"/>
  <c r="S216"/>
  <c r="T216"/>
  <c r="U216" s="1"/>
  <c r="S217"/>
  <c r="T217"/>
  <c r="U217" s="1"/>
  <c r="S218"/>
  <c r="T218"/>
  <c r="S219"/>
  <c r="T219"/>
  <c r="U219" s="1"/>
  <c r="S220"/>
  <c r="T220"/>
  <c r="S221"/>
  <c r="T221"/>
  <c r="S222"/>
  <c r="T222"/>
  <c r="S223"/>
  <c r="T223"/>
  <c r="U223"/>
  <c r="S224"/>
  <c r="T224"/>
  <c r="U224" s="1"/>
  <c r="S225"/>
  <c r="T225"/>
  <c r="U225" s="1"/>
  <c r="S226"/>
  <c r="T226"/>
  <c r="S227"/>
  <c r="T227"/>
  <c r="U227" s="1"/>
  <c r="S228"/>
  <c r="T228"/>
  <c r="S229"/>
  <c r="T229"/>
  <c r="S230"/>
  <c r="T230"/>
  <c r="S231"/>
  <c r="T231"/>
  <c r="U231"/>
  <c r="S232"/>
  <c r="T232"/>
  <c r="U232" s="1"/>
  <c r="S233"/>
  <c r="T233"/>
  <c r="U233" s="1"/>
  <c r="S234"/>
  <c r="T234"/>
  <c r="S235"/>
  <c r="T235"/>
  <c r="U235" s="1"/>
  <c r="S236"/>
  <c r="T236"/>
  <c r="S237"/>
  <c r="T237"/>
  <c r="S238"/>
  <c r="T238"/>
  <c r="S239"/>
  <c r="T239"/>
  <c r="U239"/>
  <c r="S240"/>
  <c r="T240"/>
  <c r="U240" s="1"/>
  <c r="S241"/>
  <c r="T241"/>
  <c r="U241" s="1"/>
  <c r="S242"/>
  <c r="T242"/>
  <c r="S243"/>
  <c r="T243"/>
  <c r="U243" s="1"/>
  <c r="S244"/>
  <c r="T244"/>
  <c r="S245"/>
  <c r="T245"/>
  <c r="S246"/>
  <c r="T246"/>
  <c r="S247"/>
  <c r="T247"/>
  <c r="U247"/>
  <c r="S248"/>
  <c r="T248"/>
  <c r="U248" s="1"/>
  <c r="S249"/>
  <c r="T249"/>
  <c r="U249" s="1"/>
  <c r="S250"/>
  <c r="T250"/>
  <c r="S251"/>
  <c r="T251"/>
  <c r="U251" s="1"/>
  <c r="S252"/>
  <c r="T252"/>
  <c r="S253"/>
  <c r="T253"/>
  <c r="S254"/>
  <c r="T254"/>
  <c r="S255"/>
  <c r="T255"/>
  <c r="U255"/>
  <c r="S256"/>
  <c r="T256"/>
  <c r="U256" s="1"/>
  <c r="S257"/>
  <c r="T257"/>
  <c r="U257" s="1"/>
  <c r="S258"/>
  <c r="T258"/>
  <c r="S259"/>
  <c r="T259"/>
  <c r="U259" s="1"/>
  <c r="S260"/>
  <c r="T260"/>
  <c r="S261"/>
  <c r="T261"/>
  <c r="S262"/>
  <c r="T262"/>
  <c r="S263"/>
  <c r="T263"/>
  <c r="U263"/>
  <c r="S264"/>
  <c r="T264"/>
  <c r="U264" s="1"/>
  <c r="S265"/>
  <c r="T265"/>
  <c r="U265" s="1"/>
  <c r="S266"/>
  <c r="T266"/>
  <c r="S267"/>
  <c r="T267"/>
  <c r="U267" s="1"/>
  <c r="S268"/>
  <c r="T268"/>
  <c r="S269"/>
  <c r="T269"/>
  <c r="S270"/>
  <c r="T270"/>
  <c r="S271"/>
  <c r="T271"/>
  <c r="U271"/>
  <c r="S272"/>
  <c r="T272"/>
  <c r="U272" s="1"/>
  <c r="S273"/>
  <c r="T273"/>
  <c r="U273" s="1"/>
  <c r="S274"/>
  <c r="T274"/>
  <c r="S275"/>
  <c r="T275"/>
  <c r="U275" s="1"/>
  <c r="S276"/>
  <c r="T276"/>
  <c r="S277"/>
  <c r="T277"/>
  <c r="S278"/>
  <c r="T278"/>
  <c r="S279"/>
  <c r="T279"/>
  <c r="U279"/>
  <c r="S280"/>
  <c r="T280"/>
  <c r="U280" s="1"/>
  <c r="S281"/>
  <c r="T281"/>
  <c r="U281" s="1"/>
  <c r="S282"/>
  <c r="T282"/>
  <c r="S283"/>
  <c r="T283"/>
  <c r="U283" s="1"/>
  <c r="S284"/>
  <c r="T284"/>
  <c r="S285"/>
  <c r="T285"/>
  <c r="S286"/>
  <c r="T286"/>
  <c r="S287"/>
  <c r="T287"/>
  <c r="U287"/>
  <c r="S288"/>
  <c r="T288"/>
  <c r="U288" s="1"/>
  <c r="S289"/>
  <c r="T289"/>
  <c r="U289" s="1"/>
  <c r="S290"/>
  <c r="T290"/>
  <c r="S291"/>
  <c r="T291"/>
  <c r="U291" s="1"/>
  <c r="S292"/>
  <c r="T292"/>
  <c r="S293"/>
  <c r="T293"/>
  <c r="S294"/>
  <c r="T294"/>
  <c r="S295"/>
  <c r="T295"/>
  <c r="U295"/>
  <c r="S296"/>
  <c r="T296"/>
  <c r="U296" s="1"/>
  <c r="S297"/>
  <c r="T297"/>
  <c r="U297" s="1"/>
  <c r="S298"/>
  <c r="T298"/>
  <c r="S299"/>
  <c r="T299"/>
  <c r="U299" s="1"/>
  <c r="S300"/>
  <c r="T300"/>
  <c r="S301"/>
  <c r="T301"/>
  <c r="S302"/>
  <c r="T302"/>
  <c r="S303"/>
  <c r="T303"/>
  <c r="U303"/>
  <c r="S304"/>
  <c r="T304"/>
  <c r="U304" s="1"/>
  <c r="S305"/>
  <c r="T305"/>
  <c r="U305" s="1"/>
  <c r="S306"/>
  <c r="T306"/>
  <c r="S307"/>
  <c r="T307"/>
  <c r="U307" s="1"/>
  <c r="S308"/>
  <c r="T308"/>
  <c r="S309"/>
  <c r="T309"/>
  <c r="S310"/>
  <c r="T310"/>
  <c r="S311"/>
  <c r="T311"/>
  <c r="U311"/>
  <c r="S312"/>
  <c r="T312"/>
  <c r="U312" s="1"/>
  <c r="S313"/>
  <c r="T313"/>
  <c r="U313" s="1"/>
  <c r="S314"/>
  <c r="T314"/>
  <c r="S315"/>
  <c r="T315"/>
  <c r="U315" s="1"/>
  <c r="S316"/>
  <c r="T316"/>
  <c r="S317"/>
  <c r="T317"/>
  <c r="S318"/>
  <c r="T318"/>
  <c r="S319"/>
  <c r="T319"/>
  <c r="U319"/>
  <c r="S320"/>
  <c r="T320"/>
  <c r="U320" s="1"/>
  <c r="S321"/>
  <c r="T321"/>
  <c r="U321" s="1"/>
  <c r="S322"/>
  <c r="T322"/>
  <c r="S323"/>
  <c r="T323"/>
  <c r="U323" s="1"/>
  <c r="S324"/>
  <c r="T324"/>
  <c r="S325"/>
  <c r="T325"/>
  <c r="S326"/>
  <c r="T326"/>
  <c r="S327"/>
  <c r="T327"/>
  <c r="U327"/>
  <c r="S328"/>
  <c r="T328"/>
  <c r="U328" s="1"/>
  <c r="S329"/>
  <c r="T329"/>
  <c r="U329" s="1"/>
  <c r="S330"/>
  <c r="T330"/>
  <c r="S331"/>
  <c r="T331"/>
  <c r="U331" s="1"/>
  <c r="S332"/>
  <c r="T332"/>
  <c r="S333"/>
  <c r="T333"/>
  <c r="S334"/>
  <c r="T334"/>
  <c r="S335"/>
  <c r="T335"/>
  <c r="U335"/>
  <c r="S336"/>
  <c r="T336"/>
  <c r="U336" s="1"/>
  <c r="S337"/>
  <c r="T337"/>
  <c r="U337" s="1"/>
  <c r="S338"/>
  <c r="T338"/>
  <c r="S339"/>
  <c r="T339"/>
  <c r="U339" s="1"/>
  <c r="S340"/>
  <c r="T340"/>
  <c r="S341"/>
  <c r="T341"/>
  <c r="S342"/>
  <c r="T342"/>
  <c r="S343"/>
  <c r="T343"/>
  <c r="U343"/>
  <c r="S344"/>
  <c r="T344"/>
  <c r="U344" s="1"/>
  <c r="S345"/>
  <c r="T345"/>
  <c r="U345" s="1"/>
  <c r="S346"/>
  <c r="T346"/>
  <c r="S347"/>
  <c r="T347"/>
  <c r="U347" s="1"/>
  <c r="S348"/>
  <c r="T348"/>
  <c r="S349"/>
  <c r="T349"/>
  <c r="S350"/>
  <c r="T350"/>
  <c r="S351"/>
  <c r="T351"/>
  <c r="U351"/>
  <c r="S352"/>
  <c r="T352"/>
  <c r="U352" s="1"/>
  <c r="S353"/>
  <c r="T353"/>
  <c r="U353" s="1"/>
  <c r="S354"/>
  <c r="T354"/>
  <c r="S355"/>
  <c r="T355"/>
  <c r="U355" s="1"/>
  <c r="S356"/>
  <c r="T356"/>
  <c r="S357"/>
  <c r="T357"/>
  <c r="S358"/>
  <c r="T358"/>
  <c r="S359"/>
  <c r="T359"/>
  <c r="U359"/>
  <c r="S360"/>
  <c r="T360"/>
  <c r="U360" s="1"/>
  <c r="S361"/>
  <c r="T361"/>
  <c r="U361" s="1"/>
  <c r="S362"/>
  <c r="T362"/>
  <c r="S363"/>
  <c r="T363"/>
  <c r="U363" s="1"/>
  <c r="S364"/>
  <c r="T364"/>
  <c r="S365"/>
  <c r="T365"/>
  <c r="S366"/>
  <c r="T366"/>
  <c r="S367"/>
  <c r="T367"/>
  <c r="U367"/>
  <c r="S368"/>
  <c r="T368"/>
  <c r="U368" s="1"/>
  <c r="S369"/>
  <c r="T369"/>
  <c r="U369" s="1"/>
  <c r="S370"/>
  <c r="T370"/>
  <c r="S371"/>
  <c r="T371"/>
  <c r="U371" s="1"/>
  <c r="S372"/>
  <c r="T372"/>
  <c r="S373"/>
  <c r="T373"/>
  <c r="S374"/>
  <c r="T374"/>
  <c r="S375"/>
  <c r="T375"/>
  <c r="U375"/>
  <c r="S376"/>
  <c r="T376"/>
  <c r="U376" s="1"/>
  <c r="S377"/>
  <c r="T377"/>
  <c r="U377" s="1"/>
  <c r="S378"/>
  <c r="T378"/>
  <c r="S379"/>
  <c r="T379"/>
  <c r="U379" s="1"/>
  <c r="S380"/>
  <c r="T380"/>
  <c r="S381"/>
  <c r="T381"/>
  <c r="S382"/>
  <c r="T382"/>
  <c r="S383"/>
  <c r="T383"/>
  <c r="U383"/>
  <c r="S384"/>
  <c r="T384"/>
  <c r="U384" s="1"/>
  <c r="S385"/>
  <c r="T385"/>
  <c r="U385" s="1"/>
  <c r="S386"/>
  <c r="T386"/>
  <c r="S387"/>
  <c r="T387"/>
  <c r="U387" s="1"/>
  <c r="S388"/>
  <c r="T388"/>
  <c r="S389"/>
  <c r="T389"/>
  <c r="S390"/>
  <c r="T390"/>
  <c r="S391"/>
  <c r="T391"/>
  <c r="U391"/>
  <c r="S392"/>
  <c r="T392"/>
  <c r="U392" s="1"/>
  <c r="S393"/>
  <c r="T393"/>
  <c r="U393" s="1"/>
  <c r="S394"/>
  <c r="T394"/>
  <c r="S395"/>
  <c r="T395"/>
  <c r="U395" s="1"/>
  <c r="S396"/>
  <c r="T396"/>
  <c r="S397"/>
  <c r="T397"/>
  <c r="S398"/>
  <c r="T398"/>
  <c r="S399"/>
  <c r="T399"/>
  <c r="U399"/>
  <c r="S400"/>
  <c r="T400"/>
  <c r="U400" s="1"/>
  <c r="S401"/>
  <c r="T401"/>
  <c r="U401" s="1"/>
  <c r="S402"/>
  <c r="T402"/>
  <c r="S403"/>
  <c r="T403"/>
  <c r="U403" s="1"/>
  <c r="S404"/>
  <c r="T404"/>
  <c r="S405"/>
  <c r="T405"/>
  <c r="S406"/>
  <c r="T406"/>
  <c r="S407"/>
  <c r="T407"/>
  <c r="U407"/>
  <c r="S408"/>
  <c r="T408"/>
  <c r="U408" s="1"/>
  <c r="S409"/>
  <c r="T409"/>
  <c r="U409" s="1"/>
  <c r="S410"/>
  <c r="T410"/>
  <c r="S411"/>
  <c r="T411"/>
  <c r="U411" s="1"/>
  <c r="S412"/>
  <c r="T412"/>
  <c r="S413"/>
  <c r="T413"/>
  <c r="S414"/>
  <c r="T414"/>
  <c r="S415"/>
  <c r="T415"/>
  <c r="U415"/>
  <c r="S416"/>
  <c r="T416"/>
  <c r="U416" s="1"/>
  <c r="S417"/>
  <c r="T417"/>
  <c r="U417" s="1"/>
  <c r="S418"/>
  <c r="T418"/>
  <c r="S419"/>
  <c r="T419"/>
  <c r="U419" s="1"/>
  <c r="S420"/>
  <c r="T420"/>
  <c r="S421"/>
  <c r="T421"/>
  <c r="S422"/>
  <c r="T422"/>
  <c r="S423"/>
  <c r="T423"/>
  <c r="U423"/>
  <c r="S424"/>
  <c r="T424"/>
  <c r="U424" s="1"/>
  <c r="S425"/>
  <c r="T425"/>
  <c r="U425" s="1"/>
  <c r="S426"/>
  <c r="T426"/>
  <c r="S427"/>
  <c r="T427"/>
  <c r="U427" s="1"/>
  <c r="S428"/>
  <c r="T428"/>
  <c r="S429"/>
  <c r="T429"/>
  <c r="S430"/>
  <c r="T430"/>
  <c r="S431"/>
  <c r="T431"/>
  <c r="U431"/>
  <c r="S432"/>
  <c r="T432"/>
  <c r="U432" s="1"/>
  <c r="S433"/>
  <c r="T433"/>
  <c r="U433" s="1"/>
  <c r="S434"/>
  <c r="T434"/>
  <c r="S435"/>
  <c r="T435"/>
  <c r="U435" s="1"/>
  <c r="S5"/>
  <c r="T5"/>
  <c r="V6"/>
  <c r="W6"/>
  <c r="V7"/>
  <c r="W7"/>
  <c r="V8"/>
  <c r="W8"/>
  <c r="V9"/>
  <c r="W9"/>
  <c r="V10"/>
  <c r="W10"/>
  <c r="V11"/>
  <c r="W11"/>
  <c r="V12"/>
  <c r="W12"/>
  <c r="V13"/>
  <c r="W13"/>
  <c r="V14"/>
  <c r="W14"/>
  <c r="V15"/>
  <c r="W15"/>
  <c r="V16"/>
  <c r="W16"/>
  <c r="V17"/>
  <c r="W17"/>
  <c r="V18"/>
  <c r="W18"/>
  <c r="V19"/>
  <c r="W19"/>
  <c r="V20"/>
  <c r="W20"/>
  <c r="V21"/>
  <c r="W21"/>
  <c r="V22"/>
  <c r="W22"/>
  <c r="V23"/>
  <c r="W23"/>
  <c r="V24"/>
  <c r="W24"/>
  <c r="V25"/>
  <c r="W25"/>
  <c r="V26"/>
  <c r="W26"/>
  <c r="V27"/>
  <c r="W27"/>
  <c r="V28"/>
  <c r="W28"/>
  <c r="V29"/>
  <c r="W29"/>
  <c r="V30"/>
  <c r="W30"/>
  <c r="V31"/>
  <c r="W31"/>
  <c r="V32"/>
  <c r="W32"/>
  <c r="V33"/>
  <c r="W33"/>
  <c r="V34"/>
  <c r="W34"/>
  <c r="V35"/>
  <c r="W35"/>
  <c r="V36"/>
  <c r="W36"/>
  <c r="V37"/>
  <c r="W37"/>
  <c r="V38"/>
  <c r="W38"/>
  <c r="V39"/>
  <c r="W39"/>
  <c r="V40"/>
  <c r="W40"/>
  <c r="V41"/>
  <c r="W41"/>
  <c r="V42"/>
  <c r="W42"/>
  <c r="V43"/>
  <c r="W43"/>
  <c r="V44"/>
  <c r="W44"/>
  <c r="V45"/>
  <c r="W45"/>
  <c r="V46"/>
  <c r="W46"/>
  <c r="V47"/>
  <c r="W47"/>
  <c r="V48"/>
  <c r="W48"/>
  <c r="V49"/>
  <c r="W49"/>
  <c r="V50"/>
  <c r="W50"/>
  <c r="V51"/>
  <c r="W51"/>
  <c r="V52"/>
  <c r="W52"/>
  <c r="V53"/>
  <c r="W53"/>
  <c r="V54"/>
  <c r="W54"/>
  <c r="V55"/>
  <c r="W55"/>
  <c r="V56"/>
  <c r="W56"/>
  <c r="V57"/>
  <c r="W57"/>
  <c r="V58"/>
  <c r="W58"/>
  <c r="V59"/>
  <c r="W59"/>
  <c r="V60"/>
  <c r="W60"/>
  <c r="V61"/>
  <c r="W61"/>
  <c r="V62"/>
  <c r="W62"/>
  <c r="V63"/>
  <c r="W63"/>
  <c r="V64"/>
  <c r="W64"/>
  <c r="V65"/>
  <c r="W65"/>
  <c r="V66"/>
  <c r="W66"/>
  <c r="V67"/>
  <c r="W67"/>
  <c r="V68"/>
  <c r="W68"/>
  <c r="V69"/>
  <c r="W69"/>
  <c r="V70"/>
  <c r="W70"/>
  <c r="V71"/>
  <c r="W71"/>
  <c r="V72"/>
  <c r="W72"/>
  <c r="V73"/>
  <c r="W73"/>
  <c r="V74"/>
  <c r="W74"/>
  <c r="V75"/>
  <c r="W75"/>
  <c r="V76"/>
  <c r="W76"/>
  <c r="V77"/>
  <c r="W77"/>
  <c r="V78"/>
  <c r="W78"/>
  <c r="V79"/>
  <c r="W79"/>
  <c r="V80"/>
  <c r="W80"/>
  <c r="V81"/>
  <c r="W81"/>
  <c r="V82"/>
  <c r="W82"/>
  <c r="V83"/>
  <c r="W83"/>
  <c r="V84"/>
  <c r="W84"/>
  <c r="V85"/>
  <c r="W85"/>
  <c r="V86"/>
  <c r="W86"/>
  <c r="V87"/>
  <c r="W87"/>
  <c r="V88"/>
  <c r="W88"/>
  <c r="V89"/>
  <c r="W89"/>
  <c r="V90"/>
  <c r="W90"/>
  <c r="V91"/>
  <c r="W91"/>
  <c r="V92"/>
  <c r="W92"/>
  <c r="V93"/>
  <c r="W93"/>
  <c r="V94"/>
  <c r="W94"/>
  <c r="V95"/>
  <c r="W95"/>
  <c r="V96"/>
  <c r="W96"/>
  <c r="V97"/>
  <c r="W97"/>
  <c r="V98"/>
  <c r="W98"/>
  <c r="V99"/>
  <c r="W99"/>
  <c r="V100"/>
  <c r="W100"/>
  <c r="V101"/>
  <c r="W101"/>
  <c r="V102"/>
  <c r="W102"/>
  <c r="V103"/>
  <c r="W103"/>
  <c r="V104"/>
  <c r="W104"/>
  <c r="V105"/>
  <c r="W105"/>
  <c r="V106"/>
  <c r="W106"/>
  <c r="V107"/>
  <c r="W107"/>
  <c r="V108"/>
  <c r="W108"/>
  <c r="V109"/>
  <c r="W109"/>
  <c r="V110"/>
  <c r="W110"/>
  <c r="V111"/>
  <c r="W111"/>
  <c r="V112"/>
  <c r="W112"/>
  <c r="V113"/>
  <c r="W113"/>
  <c r="V114"/>
  <c r="W114"/>
  <c r="V115"/>
  <c r="W115"/>
  <c r="V116"/>
  <c r="W116"/>
  <c r="V117"/>
  <c r="W117"/>
  <c r="V118"/>
  <c r="W118"/>
  <c r="V119"/>
  <c r="W119"/>
  <c r="V120"/>
  <c r="W120"/>
  <c r="V121"/>
  <c r="W121"/>
  <c r="V122"/>
  <c r="W122"/>
  <c r="V123"/>
  <c r="W123"/>
  <c r="V124"/>
  <c r="W124"/>
  <c r="V125"/>
  <c r="W125"/>
  <c r="V126"/>
  <c r="W126"/>
  <c r="V127"/>
  <c r="W127"/>
  <c r="V128"/>
  <c r="W128"/>
  <c r="V129"/>
  <c r="W129"/>
  <c r="V130"/>
  <c r="W130"/>
  <c r="V131"/>
  <c r="W131"/>
  <c r="V132"/>
  <c r="W132"/>
  <c r="V133"/>
  <c r="W133"/>
  <c r="V134"/>
  <c r="W134"/>
  <c r="V135"/>
  <c r="W135"/>
  <c r="V136"/>
  <c r="W136"/>
  <c r="V137"/>
  <c r="W137"/>
  <c r="V138"/>
  <c r="W138"/>
  <c r="V139"/>
  <c r="W139"/>
  <c r="V140"/>
  <c r="W140"/>
  <c r="V141"/>
  <c r="W141"/>
  <c r="V142"/>
  <c r="W142"/>
  <c r="V143"/>
  <c r="W143"/>
  <c r="V144"/>
  <c r="W144"/>
  <c r="V145"/>
  <c r="W145"/>
  <c r="V146"/>
  <c r="W146"/>
  <c r="V147"/>
  <c r="W147"/>
  <c r="V148"/>
  <c r="W148"/>
  <c r="V149"/>
  <c r="W149"/>
  <c r="V150"/>
  <c r="W150"/>
  <c r="V151"/>
  <c r="W151"/>
  <c r="V152"/>
  <c r="W152"/>
  <c r="V153"/>
  <c r="W153"/>
  <c r="V154"/>
  <c r="W154"/>
  <c r="V155"/>
  <c r="W155"/>
  <c r="V156"/>
  <c r="W156"/>
  <c r="V157"/>
  <c r="W157"/>
  <c r="V158"/>
  <c r="W158"/>
  <c r="V159"/>
  <c r="W159"/>
  <c r="V160"/>
  <c r="W160"/>
  <c r="V161"/>
  <c r="W161"/>
  <c r="V162"/>
  <c r="W162"/>
  <c r="V163"/>
  <c r="W163"/>
  <c r="V164"/>
  <c r="W164"/>
  <c r="V165"/>
  <c r="W165"/>
  <c r="V166"/>
  <c r="W166"/>
  <c r="V167"/>
  <c r="W167"/>
  <c r="V168"/>
  <c r="W168"/>
  <c r="V169"/>
  <c r="W169"/>
  <c r="V170"/>
  <c r="W170"/>
  <c r="V171"/>
  <c r="W171"/>
  <c r="V172"/>
  <c r="W172"/>
  <c r="V173"/>
  <c r="W173"/>
  <c r="V174"/>
  <c r="W174"/>
  <c r="V175"/>
  <c r="W175"/>
  <c r="V176"/>
  <c r="W176"/>
  <c r="V177"/>
  <c r="W177"/>
  <c r="V178"/>
  <c r="W178"/>
  <c r="V179"/>
  <c r="W179"/>
  <c r="V180"/>
  <c r="W180"/>
  <c r="V181"/>
  <c r="W181"/>
  <c r="V182"/>
  <c r="W182"/>
  <c r="V183"/>
  <c r="W183"/>
  <c r="V184"/>
  <c r="W184"/>
  <c r="V185"/>
  <c r="W185"/>
  <c r="V186"/>
  <c r="W186"/>
  <c r="V187"/>
  <c r="W187"/>
  <c r="V188"/>
  <c r="W188"/>
  <c r="V189"/>
  <c r="W189"/>
  <c r="V190"/>
  <c r="W190"/>
  <c r="V191"/>
  <c r="W191"/>
  <c r="V192"/>
  <c r="W192"/>
  <c r="V193"/>
  <c r="W193"/>
  <c r="V194"/>
  <c r="W194"/>
  <c r="V195"/>
  <c r="W195"/>
  <c r="V196"/>
  <c r="W196"/>
  <c r="V197"/>
  <c r="W197"/>
  <c r="V198"/>
  <c r="W198"/>
  <c r="V199"/>
  <c r="W199"/>
  <c r="V200"/>
  <c r="W200"/>
  <c r="V201"/>
  <c r="W201"/>
  <c r="V202"/>
  <c r="W202"/>
  <c r="V203"/>
  <c r="W203"/>
  <c r="V204"/>
  <c r="W204"/>
  <c r="V205"/>
  <c r="W205"/>
  <c r="V206"/>
  <c r="W206"/>
  <c r="V207"/>
  <c r="W207"/>
  <c r="V208"/>
  <c r="W208"/>
  <c r="V209"/>
  <c r="W209"/>
  <c r="V210"/>
  <c r="W210"/>
  <c r="V211"/>
  <c r="W211"/>
  <c r="V212"/>
  <c r="W212"/>
  <c r="V213"/>
  <c r="W213"/>
  <c r="V214"/>
  <c r="W214"/>
  <c r="V215"/>
  <c r="W215"/>
  <c r="V216"/>
  <c r="W216"/>
  <c r="V217"/>
  <c r="W217"/>
  <c r="V218"/>
  <c r="W218"/>
  <c r="V219"/>
  <c r="W219"/>
  <c r="V220"/>
  <c r="W220"/>
  <c r="V221"/>
  <c r="W221"/>
  <c r="V222"/>
  <c r="W222"/>
  <c r="V223"/>
  <c r="W223"/>
  <c r="V224"/>
  <c r="W224"/>
  <c r="V225"/>
  <c r="W225"/>
  <c r="V226"/>
  <c r="W226"/>
  <c r="V227"/>
  <c r="W227"/>
  <c r="V228"/>
  <c r="W228"/>
  <c r="V229"/>
  <c r="W229"/>
  <c r="V230"/>
  <c r="W230"/>
  <c r="V231"/>
  <c r="W231"/>
  <c r="V232"/>
  <c r="W232"/>
  <c r="V233"/>
  <c r="W233"/>
  <c r="V234"/>
  <c r="W234"/>
  <c r="V235"/>
  <c r="W235"/>
  <c r="V236"/>
  <c r="W236"/>
  <c r="V237"/>
  <c r="W237"/>
  <c r="V238"/>
  <c r="W238"/>
  <c r="V239"/>
  <c r="W239"/>
  <c r="V240"/>
  <c r="W240"/>
  <c r="V241"/>
  <c r="W241"/>
  <c r="V242"/>
  <c r="W242"/>
  <c r="V243"/>
  <c r="W243"/>
  <c r="V244"/>
  <c r="W244"/>
  <c r="V245"/>
  <c r="W245"/>
  <c r="V246"/>
  <c r="W246"/>
  <c r="V247"/>
  <c r="W247"/>
  <c r="V248"/>
  <c r="W248"/>
  <c r="V249"/>
  <c r="W249"/>
  <c r="V250"/>
  <c r="W250"/>
  <c r="V251"/>
  <c r="W251"/>
  <c r="V252"/>
  <c r="W252"/>
  <c r="V253"/>
  <c r="W253"/>
  <c r="V254"/>
  <c r="W254"/>
  <c r="V255"/>
  <c r="W255"/>
  <c r="V256"/>
  <c r="W256"/>
  <c r="V257"/>
  <c r="W257"/>
  <c r="V258"/>
  <c r="W258"/>
  <c r="V259"/>
  <c r="W259"/>
  <c r="V260"/>
  <c r="W260"/>
  <c r="V261"/>
  <c r="W261"/>
  <c r="V262"/>
  <c r="W262"/>
  <c r="V263"/>
  <c r="W263"/>
  <c r="V264"/>
  <c r="W264"/>
  <c r="V265"/>
  <c r="W265"/>
  <c r="V266"/>
  <c r="W266"/>
  <c r="V267"/>
  <c r="W267"/>
  <c r="V268"/>
  <c r="W268"/>
  <c r="V269"/>
  <c r="W269"/>
  <c r="V270"/>
  <c r="W270"/>
  <c r="V271"/>
  <c r="W271"/>
  <c r="V272"/>
  <c r="W272"/>
  <c r="V273"/>
  <c r="W273"/>
  <c r="V274"/>
  <c r="W274"/>
  <c r="V275"/>
  <c r="W275"/>
  <c r="V276"/>
  <c r="W276"/>
  <c r="V277"/>
  <c r="W277"/>
  <c r="V278"/>
  <c r="W278"/>
  <c r="V279"/>
  <c r="W279"/>
  <c r="V280"/>
  <c r="W280"/>
  <c r="V281"/>
  <c r="W281"/>
  <c r="V282"/>
  <c r="W282"/>
  <c r="V283"/>
  <c r="W283"/>
  <c r="V284"/>
  <c r="W284"/>
  <c r="V285"/>
  <c r="W285"/>
  <c r="V286"/>
  <c r="W286"/>
  <c r="V287"/>
  <c r="W287"/>
  <c r="V288"/>
  <c r="W288"/>
  <c r="V289"/>
  <c r="W289"/>
  <c r="V290"/>
  <c r="W290"/>
  <c r="V291"/>
  <c r="W291"/>
  <c r="V292"/>
  <c r="W292"/>
  <c r="V293"/>
  <c r="W293"/>
  <c r="V294"/>
  <c r="W294"/>
  <c r="V295"/>
  <c r="W295"/>
  <c r="V296"/>
  <c r="W296"/>
  <c r="V297"/>
  <c r="W297"/>
  <c r="V298"/>
  <c r="W298"/>
  <c r="V299"/>
  <c r="W299"/>
  <c r="V300"/>
  <c r="W300"/>
  <c r="V301"/>
  <c r="W301"/>
  <c r="V302"/>
  <c r="W302"/>
  <c r="V303"/>
  <c r="W303"/>
  <c r="V304"/>
  <c r="W304"/>
  <c r="V305"/>
  <c r="W305"/>
  <c r="V306"/>
  <c r="W306"/>
  <c r="V307"/>
  <c r="W307"/>
  <c r="V308"/>
  <c r="W308"/>
  <c r="V309"/>
  <c r="W309"/>
  <c r="V310"/>
  <c r="W310"/>
  <c r="V311"/>
  <c r="W311"/>
  <c r="V312"/>
  <c r="W312"/>
  <c r="V313"/>
  <c r="W313"/>
  <c r="V314"/>
  <c r="W314"/>
  <c r="V315"/>
  <c r="W315"/>
  <c r="V316"/>
  <c r="W316"/>
  <c r="V317"/>
  <c r="W317"/>
  <c r="V318"/>
  <c r="W318"/>
  <c r="V319"/>
  <c r="W319"/>
  <c r="V320"/>
  <c r="W320"/>
  <c r="V321"/>
  <c r="W321"/>
  <c r="V322"/>
  <c r="W322"/>
  <c r="V323"/>
  <c r="W323"/>
  <c r="V324"/>
  <c r="W324"/>
  <c r="V325"/>
  <c r="W325"/>
  <c r="V326"/>
  <c r="W326"/>
  <c r="V327"/>
  <c r="W327"/>
  <c r="V328"/>
  <c r="W328"/>
  <c r="V329"/>
  <c r="W329"/>
  <c r="V330"/>
  <c r="W330"/>
  <c r="V331"/>
  <c r="W331"/>
  <c r="V332"/>
  <c r="W332"/>
  <c r="V333"/>
  <c r="W333"/>
  <c r="V334"/>
  <c r="W334"/>
  <c r="V335"/>
  <c r="W335"/>
  <c r="V336"/>
  <c r="W336"/>
  <c r="V337"/>
  <c r="W337"/>
  <c r="V338"/>
  <c r="W338"/>
  <c r="V339"/>
  <c r="W339"/>
  <c r="V340"/>
  <c r="W340"/>
  <c r="V341"/>
  <c r="W341"/>
  <c r="V342"/>
  <c r="W342"/>
  <c r="V343"/>
  <c r="W343"/>
  <c r="V344"/>
  <c r="W344"/>
  <c r="V345"/>
  <c r="W345"/>
  <c r="V346"/>
  <c r="W346"/>
  <c r="V347"/>
  <c r="W347"/>
  <c r="V348"/>
  <c r="W348"/>
  <c r="V349"/>
  <c r="W349"/>
  <c r="V350"/>
  <c r="W350"/>
  <c r="V351"/>
  <c r="W351"/>
  <c r="V352"/>
  <c r="W352"/>
  <c r="V353"/>
  <c r="W353"/>
  <c r="V354"/>
  <c r="W354"/>
  <c r="V355"/>
  <c r="W355"/>
  <c r="V356"/>
  <c r="W356"/>
  <c r="V357"/>
  <c r="W357"/>
  <c r="V358"/>
  <c r="W358"/>
  <c r="V359"/>
  <c r="W359"/>
  <c r="V360"/>
  <c r="W360"/>
  <c r="V361"/>
  <c r="W361"/>
  <c r="V362"/>
  <c r="W362"/>
  <c r="V363"/>
  <c r="W363"/>
  <c r="V364"/>
  <c r="W364"/>
  <c r="V365"/>
  <c r="W365"/>
  <c r="V366"/>
  <c r="W366"/>
  <c r="V367"/>
  <c r="W367"/>
  <c r="V368"/>
  <c r="W368"/>
  <c r="V369"/>
  <c r="W369"/>
  <c r="V370"/>
  <c r="W370"/>
  <c r="V371"/>
  <c r="W371"/>
  <c r="V372"/>
  <c r="W372"/>
  <c r="V373"/>
  <c r="W373"/>
  <c r="V374"/>
  <c r="W374"/>
  <c r="V375"/>
  <c r="W375"/>
  <c r="V376"/>
  <c r="W376"/>
  <c r="V377"/>
  <c r="W377"/>
  <c r="V378"/>
  <c r="W378"/>
  <c r="V379"/>
  <c r="W379"/>
  <c r="V380"/>
  <c r="W380"/>
  <c r="V381"/>
  <c r="W381"/>
  <c r="V382"/>
  <c r="W382"/>
  <c r="V383"/>
  <c r="W383"/>
  <c r="V384"/>
  <c r="W384"/>
  <c r="V385"/>
  <c r="W385"/>
  <c r="V386"/>
  <c r="W386"/>
  <c r="V387"/>
  <c r="W387"/>
  <c r="V388"/>
  <c r="W388"/>
  <c r="V389"/>
  <c r="W389"/>
  <c r="V390"/>
  <c r="W390"/>
  <c r="V391"/>
  <c r="W391"/>
  <c r="V392"/>
  <c r="W392"/>
  <c r="V393"/>
  <c r="W393"/>
  <c r="V394"/>
  <c r="W394"/>
  <c r="V395"/>
  <c r="W395"/>
  <c r="V396"/>
  <c r="W396"/>
  <c r="V397"/>
  <c r="W397"/>
  <c r="V398"/>
  <c r="W398"/>
  <c r="V399"/>
  <c r="W399"/>
  <c r="V400"/>
  <c r="W400"/>
  <c r="V401"/>
  <c r="W401"/>
  <c r="V402"/>
  <c r="W402"/>
  <c r="V403"/>
  <c r="W403"/>
  <c r="V404"/>
  <c r="W404"/>
  <c r="V405"/>
  <c r="W405"/>
  <c r="V406"/>
  <c r="W406"/>
  <c r="V407"/>
  <c r="W407"/>
  <c r="V408"/>
  <c r="W408"/>
  <c r="V409"/>
  <c r="W409"/>
  <c r="V410"/>
  <c r="W410"/>
  <c r="V411"/>
  <c r="W411"/>
  <c r="V412"/>
  <c r="W412"/>
  <c r="V413"/>
  <c r="W413"/>
  <c r="V414"/>
  <c r="W414"/>
  <c r="V415"/>
  <c r="W415"/>
  <c r="V416"/>
  <c r="W416"/>
  <c r="V417"/>
  <c r="W417"/>
  <c r="V418"/>
  <c r="W418"/>
  <c r="V419"/>
  <c r="W419"/>
  <c r="V420"/>
  <c r="W420"/>
  <c r="V421"/>
  <c r="W421"/>
  <c r="V422"/>
  <c r="W422"/>
  <c r="V423"/>
  <c r="W423"/>
  <c r="V424"/>
  <c r="W424"/>
  <c r="V425"/>
  <c r="W425"/>
  <c r="V426"/>
  <c r="W426"/>
  <c r="V427"/>
  <c r="W427"/>
  <c r="V428"/>
  <c r="W428"/>
  <c r="V429"/>
  <c r="W429"/>
  <c r="V430"/>
  <c r="W430"/>
  <c r="V431"/>
  <c r="W431"/>
  <c r="V432"/>
  <c r="W432"/>
  <c r="V433"/>
  <c r="W433"/>
  <c r="V434"/>
  <c r="W434"/>
  <c r="V435"/>
  <c r="W435"/>
  <c r="W5"/>
  <c r="V5"/>
  <c r="EF454" i="11"/>
  <c r="EF453"/>
  <c r="EF214"/>
  <c r="EF42"/>
  <c r="EF452"/>
  <c r="EF451"/>
  <c r="EF450"/>
  <c r="EF41"/>
  <c r="EF40"/>
  <c r="EF39"/>
  <c r="EF449"/>
  <c r="EF448"/>
  <c r="EF213"/>
  <c r="EF447"/>
  <c r="EF446"/>
  <c r="EF445"/>
  <c r="EF444"/>
  <c r="EF443"/>
  <c r="EF38"/>
  <c r="EF442"/>
  <c r="EF212"/>
  <c r="EF441"/>
  <c r="EF440"/>
  <c r="EF211"/>
  <c r="EF37"/>
  <c r="EF210"/>
  <c r="EF209"/>
  <c r="EF208"/>
  <c r="EF439"/>
  <c r="EF438"/>
  <c r="EF543"/>
  <c r="EF542"/>
  <c r="EF541"/>
  <c r="EF540"/>
  <c r="EF539"/>
  <c r="EF538"/>
  <c r="EF537"/>
  <c r="EF536"/>
  <c r="EF535"/>
  <c r="EF534"/>
  <c r="EF533"/>
  <c r="EF532"/>
  <c r="EF531"/>
  <c r="EF530"/>
  <c r="EF437"/>
  <c r="EF436"/>
  <c r="EF435"/>
  <c r="EF434"/>
  <c r="EF207"/>
  <c r="EF206"/>
  <c r="EF205"/>
  <c r="EF433"/>
  <c r="EF432"/>
  <c r="EF431"/>
  <c r="EF204"/>
  <c r="EF203"/>
  <c r="EF202"/>
  <c r="EF201"/>
  <c r="EF200"/>
  <c r="EF199"/>
  <c r="EF198"/>
  <c r="EF430"/>
  <c r="EF197"/>
  <c r="EF196"/>
  <c r="EF195"/>
  <c r="EF194"/>
  <c r="EF193"/>
  <c r="EF192"/>
  <c r="EF191"/>
  <c r="EF190"/>
  <c r="EF189"/>
  <c r="EF529"/>
  <c r="EF188"/>
  <c r="EF187"/>
  <c r="EF186"/>
  <c r="EF429"/>
  <c r="EF428"/>
  <c r="EF427"/>
  <c r="EF426"/>
  <c r="EF425"/>
  <c r="EF424"/>
  <c r="EF423"/>
  <c r="EF422"/>
  <c r="EF528"/>
  <c r="EF185"/>
  <c r="EF184"/>
  <c r="EF183"/>
  <c r="EF421"/>
  <c r="EF420"/>
  <c r="EF527"/>
  <c r="EF526"/>
  <c r="EF419"/>
  <c r="EF418"/>
  <c r="EF525"/>
  <c r="EF524"/>
  <c r="EF417"/>
  <c r="EF416"/>
  <c r="EF523"/>
  <c r="EF415"/>
  <c r="EF414"/>
  <c r="EF413"/>
  <c r="EF412"/>
  <c r="EF182"/>
  <c r="EF181"/>
  <c r="EF411"/>
  <c r="EF410"/>
  <c r="EF180"/>
  <c r="EF179"/>
  <c r="EF178"/>
  <c r="EF409"/>
  <c r="EF408"/>
  <c r="EF407"/>
  <c r="EF177"/>
  <c r="EF176"/>
  <c r="EF175"/>
  <c r="EF174"/>
  <c r="EF173"/>
  <c r="EF406"/>
  <c r="EF405"/>
  <c r="EF404"/>
  <c r="EF403"/>
  <c r="EF522"/>
  <c r="EF521"/>
  <c r="EF402"/>
  <c r="EF401"/>
  <c r="EF520"/>
  <c r="EF519"/>
  <c r="EF518"/>
  <c r="EF517"/>
  <c r="EF516"/>
  <c r="EF172"/>
  <c r="EF171"/>
  <c r="EF400"/>
  <c r="EF399"/>
  <c r="EF398"/>
  <c r="EF397"/>
  <c r="EF396"/>
  <c r="EF36"/>
  <c r="EF395"/>
  <c r="EF170"/>
  <c r="EF394"/>
  <c r="EF393"/>
  <c r="EF392"/>
  <c r="EF391"/>
  <c r="EF390"/>
  <c r="EF389"/>
  <c r="EF388"/>
  <c r="EF387"/>
  <c r="EF386"/>
  <c r="EF385"/>
  <c r="EF384"/>
  <c r="EF169"/>
  <c r="EF168"/>
  <c r="EF383"/>
  <c r="EF167"/>
  <c r="EF166"/>
  <c r="EF165"/>
  <c r="EF164"/>
  <c r="EF163"/>
  <c r="EF162"/>
  <c r="EF382"/>
  <c r="EF381"/>
  <c r="EF380"/>
  <c r="EF515"/>
  <c r="EF514"/>
  <c r="EF513"/>
  <c r="EF512"/>
  <c r="EF35"/>
  <c r="EF511"/>
  <c r="EF510"/>
  <c r="EF509"/>
  <c r="EF508"/>
  <c r="EF507"/>
  <c r="EF506"/>
  <c r="EF379"/>
  <c r="EF378"/>
  <c r="EF161"/>
  <c r="EF34"/>
  <c r="EF160"/>
  <c r="EF33"/>
  <c r="EF159"/>
  <c r="EF377"/>
  <c r="EF376"/>
  <c r="EF375"/>
  <c r="EF374"/>
  <c r="EF32"/>
  <c r="EF158"/>
  <c r="EF157"/>
  <c r="EF156"/>
  <c r="EF155"/>
  <c r="EF154"/>
  <c r="EF153"/>
  <c r="EF152"/>
  <c r="EF151"/>
  <c r="EF150"/>
  <c r="EF149"/>
  <c r="EF148"/>
  <c r="EF147"/>
  <c r="EF146"/>
  <c r="EF145"/>
  <c r="EF144"/>
  <c r="EF143"/>
  <c r="EF142"/>
  <c r="EF141"/>
  <c r="EF140"/>
  <c r="EF139"/>
  <c r="EF138"/>
  <c r="EF137"/>
  <c r="EF136"/>
  <c r="EF135"/>
  <c r="EF505"/>
  <c r="EF504"/>
  <c r="EF503"/>
  <c r="EF502"/>
  <c r="EF501"/>
  <c r="EF373"/>
  <c r="EF372"/>
  <c r="EF371"/>
  <c r="EF134"/>
  <c r="EF31"/>
  <c r="EF370"/>
  <c r="EF369"/>
  <c r="EF368"/>
  <c r="EF367"/>
  <c r="EF366"/>
  <c r="EF365"/>
  <c r="EF364"/>
  <c r="EF363"/>
  <c r="EF362"/>
  <c r="EF361"/>
  <c r="EF133"/>
  <c r="EF132"/>
  <c r="EF131"/>
  <c r="EF130"/>
  <c r="EF129"/>
  <c r="EF128"/>
  <c r="EF127"/>
  <c r="EF500"/>
  <c r="EF499"/>
  <c r="EF30"/>
  <c r="EF498"/>
  <c r="EF360"/>
  <c r="EF359"/>
  <c r="EF358"/>
  <c r="EF357"/>
  <c r="EF356"/>
  <c r="EF355"/>
  <c r="EF354"/>
  <c r="EF353"/>
  <c r="EF352"/>
  <c r="EF126"/>
  <c r="EF351"/>
  <c r="EF125"/>
  <c r="EF124"/>
  <c r="EF350"/>
  <c r="EF349"/>
  <c r="EF497"/>
  <c r="EF496"/>
  <c r="EF348"/>
  <c r="EF347"/>
  <c r="EF346"/>
  <c r="EF345"/>
  <c r="EF344"/>
  <c r="EF343"/>
  <c r="EF342"/>
  <c r="EF341"/>
  <c r="EF29"/>
  <c r="EF340"/>
  <c r="EF339"/>
  <c r="EF338"/>
  <c r="EF337"/>
  <c r="EF336"/>
  <c r="EF335"/>
  <c r="EF334"/>
  <c r="EF333"/>
  <c r="EF332"/>
  <c r="EF495"/>
  <c r="EF331"/>
  <c r="EF330"/>
  <c r="EF329"/>
  <c r="EF328"/>
  <c r="EF327"/>
  <c r="EF326"/>
  <c r="EF325"/>
  <c r="EF123"/>
  <c r="EF122"/>
  <c r="EF121"/>
  <c r="EF120"/>
  <c r="EF324"/>
  <c r="EF494"/>
  <c r="EF493"/>
  <c r="EF323"/>
  <c r="EF322"/>
  <c r="EF492"/>
  <c r="EF28"/>
  <c r="EF27"/>
  <c r="EF26"/>
  <c r="EF321"/>
  <c r="EF320"/>
  <c r="EF319"/>
  <c r="EF318"/>
  <c r="EF25"/>
  <c r="EF24"/>
  <c r="EF23"/>
  <c r="EF491"/>
  <c r="EF22"/>
  <c r="EF119"/>
  <c r="EF118"/>
  <c r="EF317"/>
  <c r="EF316"/>
  <c r="EF315"/>
  <c r="EF314"/>
  <c r="EF313"/>
  <c r="EF490"/>
  <c r="EF312"/>
  <c r="EF311"/>
  <c r="EF310"/>
  <c r="EF309"/>
  <c r="EF117"/>
  <c r="EF116"/>
  <c r="EF115"/>
  <c r="EF114"/>
  <c r="EF113"/>
  <c r="EF112"/>
  <c r="EF111"/>
  <c r="EF110"/>
  <c r="EF109"/>
  <c r="EF108"/>
  <c r="EF308"/>
  <c r="EF307"/>
  <c r="EF107"/>
  <c r="EF306"/>
  <c r="EF489"/>
  <c r="EF488"/>
  <c r="EF487"/>
  <c r="EF486"/>
  <c r="EF485"/>
  <c r="EF21"/>
  <c r="EF20"/>
  <c r="EF19"/>
  <c r="EF18"/>
  <c r="EF17"/>
  <c r="EF16"/>
  <c r="EF305"/>
  <c r="EF304"/>
  <c r="EF303"/>
  <c r="EF302"/>
  <c r="EF301"/>
  <c r="EF300"/>
  <c r="EF299"/>
  <c r="EF298"/>
  <c r="EF297"/>
  <c r="EF296"/>
  <c r="EF295"/>
  <c r="EF294"/>
  <c r="EF106"/>
  <c r="EF293"/>
  <c r="EF484"/>
  <c r="EF292"/>
  <c r="EF291"/>
  <c r="EF483"/>
  <c r="EF482"/>
  <c r="EF290"/>
  <c r="EF481"/>
  <c r="EF289"/>
  <c r="EF288"/>
  <c r="EF287"/>
  <c r="EF286"/>
  <c r="EF15"/>
  <c r="EF105"/>
  <c r="EF285"/>
  <c r="EF284"/>
  <c r="EF283"/>
  <c r="EF282"/>
  <c r="EF104"/>
  <c r="EF103"/>
  <c r="EF102"/>
  <c r="EF101"/>
  <c r="EF100"/>
  <c r="EF99"/>
  <c r="EF98"/>
  <c r="EF97"/>
  <c r="EF14"/>
  <c r="EF96"/>
  <c r="EF95"/>
  <c r="EF94"/>
  <c r="EF93"/>
  <c r="EF92"/>
  <c r="EF480"/>
  <c r="EF13"/>
  <c r="EF479"/>
  <c r="EF478"/>
  <c r="EF12"/>
  <c r="EF281"/>
  <c r="EF280"/>
  <c r="EF279"/>
  <c r="EF477"/>
  <c r="EF278"/>
  <c r="EF277"/>
  <c r="EF276"/>
  <c r="EF11"/>
  <c r="EF275"/>
  <c r="EF274"/>
  <c r="EF273"/>
  <c r="EF272"/>
  <c r="EF271"/>
  <c r="EF270"/>
  <c r="EF91"/>
  <c r="EF269"/>
  <c r="EF90"/>
  <c r="EF268"/>
  <c r="EF267"/>
  <c r="EF266"/>
  <c r="EF265"/>
  <c r="EF264"/>
  <c r="EF263"/>
  <c r="EF476"/>
  <c r="EF262"/>
  <c r="EF475"/>
  <c r="EF261"/>
  <c r="EF474"/>
  <c r="EF473"/>
  <c r="EF89"/>
  <c r="EF260"/>
  <c r="EF259"/>
  <c r="EF258"/>
  <c r="EF88"/>
  <c r="EF257"/>
  <c r="EF256"/>
  <c r="EF255"/>
  <c r="EF254"/>
  <c r="EF87"/>
  <c r="EF86"/>
  <c r="EF85"/>
  <c r="EF84"/>
  <c r="EF83"/>
  <c r="EF82"/>
  <c r="EF81"/>
  <c r="EF80"/>
  <c r="EF79"/>
  <c r="EF78"/>
  <c r="EF77"/>
  <c r="EF76"/>
  <c r="EF253"/>
  <c r="EF252"/>
  <c r="EF75"/>
  <c r="EF472"/>
  <c r="EF251"/>
  <c r="EF250"/>
  <c r="EF249"/>
  <c r="EF248"/>
  <c r="EF247"/>
  <c r="EF246"/>
  <c r="EF10"/>
  <c r="EF245"/>
  <c r="EF244"/>
  <c r="EF243"/>
  <c r="EF9"/>
  <c r="EF242"/>
  <c r="EF8"/>
  <c r="EF7"/>
  <c r="EF6"/>
  <c r="EF241"/>
  <c r="EF471"/>
  <c r="EF240"/>
  <c r="EF5"/>
  <c r="EF239"/>
  <c r="EF238"/>
  <c r="EF237"/>
  <c r="EF74"/>
  <c r="EF73"/>
  <c r="EF72"/>
  <c r="EF71"/>
  <c r="EF236"/>
  <c r="EF235"/>
  <c r="EF470"/>
  <c r="EF469"/>
  <c r="EF234"/>
  <c r="EF468"/>
  <c r="EF233"/>
  <c r="EF4"/>
  <c r="EF70"/>
  <c r="EF467"/>
  <c r="EF466"/>
  <c r="EF465"/>
  <c r="EF464"/>
  <c r="EF232"/>
  <c r="EF231"/>
  <c r="EF463"/>
  <c r="EF462"/>
  <c r="EF230"/>
  <c r="EF461"/>
  <c r="EF460"/>
  <c r="EF459"/>
  <c r="EF458"/>
  <c r="EF3"/>
  <c r="EF457"/>
  <c r="EF456"/>
  <c r="EF229"/>
  <c r="EF228"/>
  <c r="EF227"/>
  <c r="EF69"/>
  <c r="EF68"/>
  <c r="EF226"/>
  <c r="EF225"/>
  <c r="EF224"/>
  <c r="EF67"/>
  <c r="EF223"/>
  <c r="EF2"/>
  <c r="EF222"/>
  <c r="EF66"/>
  <c r="EF65"/>
  <c r="EF64"/>
  <c r="EF63"/>
  <c r="EF62"/>
  <c r="EF61"/>
  <c r="EF60"/>
  <c r="EF59"/>
  <c r="EF58"/>
  <c r="EF57"/>
  <c r="EF56"/>
  <c r="EF221"/>
  <c r="EF220"/>
  <c r="EF219"/>
  <c r="EF55"/>
  <c r="EF54"/>
  <c r="EF53"/>
  <c r="EF52"/>
  <c r="EF51"/>
  <c r="EF50"/>
  <c r="EF49"/>
  <c r="EF48"/>
  <c r="EF47"/>
  <c r="EF46"/>
  <c r="EF45"/>
  <c r="EF44"/>
  <c r="EF43"/>
  <c r="EF218"/>
  <c r="EF217"/>
  <c r="EF455"/>
  <c r="EF216"/>
  <c r="EF215"/>
  <c r="DS454"/>
  <c r="DR454"/>
  <c r="DQ454"/>
  <c r="A2" i="23"/>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C608"/>
  <c r="B608"/>
  <c r="DS453" i="11"/>
  <c r="DR453"/>
  <c r="DQ453"/>
  <c r="C605" i="23"/>
  <c r="B605"/>
  <c r="DS214" i="11"/>
  <c r="DR214"/>
  <c r="DQ214"/>
  <c r="C591" i="23"/>
  <c r="B591"/>
  <c r="DS42" i="11"/>
  <c r="DR42"/>
  <c r="DQ42"/>
  <c r="C573" i="23"/>
  <c r="B573"/>
  <c r="DS452" i="11"/>
  <c r="DR452"/>
  <c r="DQ452"/>
  <c r="DS451"/>
  <c r="DR451"/>
  <c r="DQ451"/>
  <c r="C560" i="23"/>
  <c r="B560"/>
  <c r="DS450" i="11"/>
  <c r="DR450"/>
  <c r="DQ450"/>
  <c r="DS41"/>
  <c r="DR41"/>
  <c r="DQ41"/>
  <c r="C556" i="23"/>
  <c r="B556"/>
  <c r="DS40" i="11"/>
  <c r="DR40"/>
  <c r="DQ40"/>
  <c r="C555" i="23"/>
  <c r="B555"/>
  <c r="DS39" i="11"/>
  <c r="DR39"/>
  <c r="DQ39"/>
  <c r="DS449"/>
  <c r="DR449"/>
  <c r="DQ449"/>
  <c r="C551" i="23"/>
  <c r="B551"/>
  <c r="DS448" i="11"/>
  <c r="DR448"/>
  <c r="DQ448"/>
  <c r="C544" i="23"/>
  <c r="B544"/>
  <c r="DS213" i="11"/>
  <c r="DR213"/>
  <c r="DQ213"/>
  <c r="C522" i="23"/>
  <c r="B522"/>
  <c r="DS447" i="11"/>
  <c r="DR447"/>
  <c r="DQ447"/>
  <c r="C513" i="23"/>
  <c r="B513"/>
  <c r="DS446" i="11"/>
  <c r="DR446"/>
  <c r="DQ446"/>
  <c r="C499" i="23"/>
  <c r="B499"/>
  <c r="DS445" i="11"/>
  <c r="DR445"/>
  <c r="DQ445"/>
  <c r="DS444"/>
  <c r="DR444"/>
  <c r="DQ444"/>
  <c r="C490" i="23"/>
  <c r="B490"/>
  <c r="DS443" i="11"/>
  <c r="DR443"/>
  <c r="DQ443"/>
  <c r="C471" i="23"/>
  <c r="B471"/>
  <c r="DS38" i="11"/>
  <c r="DR38"/>
  <c r="DQ38"/>
  <c r="DS442"/>
  <c r="DR442"/>
  <c r="DQ442"/>
  <c r="C458" i="23"/>
  <c r="B458"/>
  <c r="DS212" i="11"/>
  <c r="DR212"/>
  <c r="DQ212"/>
  <c r="C452" i="23"/>
  <c r="B452"/>
  <c r="DS441" i="11"/>
  <c r="DR441"/>
  <c r="DQ441"/>
  <c r="C451" i="23"/>
  <c r="B451"/>
  <c r="DS440" i="11"/>
  <c r="DR440"/>
  <c r="DQ440"/>
  <c r="DS211"/>
  <c r="DR211"/>
  <c r="DQ211"/>
  <c r="C444" i="23"/>
  <c r="B444"/>
  <c r="DS37" i="11"/>
  <c r="DR37"/>
  <c r="DQ37"/>
  <c r="C439" i="23"/>
  <c r="B439"/>
  <c r="DS210" i="11"/>
  <c r="DR210"/>
  <c r="DQ210"/>
  <c r="C423" i="23"/>
  <c r="B423"/>
  <c r="DS209" i="11"/>
  <c r="DR209"/>
  <c r="DQ209"/>
  <c r="C421" i="23"/>
  <c r="B421"/>
  <c r="DS208" i="11"/>
  <c r="DR208"/>
  <c r="DQ208"/>
  <c r="C410" i="23"/>
  <c r="B410"/>
  <c r="DS439" i="11"/>
  <c r="DR439"/>
  <c r="DQ439"/>
  <c r="C386" i="23"/>
  <c r="B386"/>
  <c r="DS438" i="11"/>
  <c r="DR438"/>
  <c r="DQ438"/>
  <c r="C384" i="23"/>
  <c r="B384"/>
  <c r="DS543" i="11"/>
  <c r="DR543"/>
  <c r="DQ543"/>
  <c r="C383" i="23"/>
  <c r="B383"/>
  <c r="DS542" i="11"/>
  <c r="DR542"/>
  <c r="DQ542"/>
  <c r="C374" i="23"/>
  <c r="B374"/>
  <c r="DS541" i="11"/>
  <c r="DR541"/>
  <c r="DQ541"/>
  <c r="C373" i="23"/>
  <c r="B373"/>
  <c r="DS540" i="11"/>
  <c r="DR540"/>
  <c r="DQ540"/>
  <c r="DS539"/>
  <c r="DR539"/>
  <c r="DQ539"/>
  <c r="C372" i="23"/>
  <c r="B372"/>
  <c r="DS538" i="11"/>
  <c r="DR538"/>
  <c r="DQ538"/>
  <c r="DS537"/>
  <c r="DR537"/>
  <c r="DQ537"/>
  <c r="C370" i="23"/>
  <c r="B370"/>
  <c r="DO537" i="11" s="1"/>
  <c r="DS536"/>
  <c r="DR536"/>
  <c r="DQ536"/>
  <c r="C366" i="23"/>
  <c r="B366"/>
  <c r="DS535" i="11"/>
  <c r="DR535"/>
  <c r="DQ535"/>
  <c r="C365" i="23"/>
  <c r="B365"/>
  <c r="DO535" i="11" s="1"/>
  <c r="DS534"/>
  <c r="DR534"/>
  <c r="DQ534"/>
  <c r="C362" i="23"/>
  <c r="B362"/>
  <c r="DS533" i="11"/>
  <c r="DR533"/>
  <c r="DQ533"/>
  <c r="C357" i="23"/>
  <c r="B357"/>
  <c r="DO533" i="11" s="1"/>
  <c r="DS532"/>
  <c r="DR532"/>
  <c r="DQ532"/>
  <c r="C345" i="23"/>
  <c r="B345"/>
  <c r="DS531" i="11"/>
  <c r="DR531"/>
  <c r="DQ531"/>
  <c r="C311" i="23"/>
  <c r="B311"/>
  <c r="DO531" i="11" s="1"/>
  <c r="DS530"/>
  <c r="DR530"/>
  <c r="DQ530"/>
  <c r="C305" i="23"/>
  <c r="B305"/>
  <c r="DS437" i="11"/>
  <c r="DR437"/>
  <c r="DQ437"/>
  <c r="C294" i="23"/>
  <c r="B294"/>
  <c r="DO437" i="11" s="1"/>
  <c r="DS436"/>
  <c r="DR436"/>
  <c r="DQ436"/>
  <c r="C275" i="23"/>
  <c r="B275"/>
  <c r="DS435" i="11"/>
  <c r="DR435"/>
  <c r="DQ435"/>
  <c r="DS434"/>
  <c r="DR434"/>
  <c r="DQ434"/>
  <c r="C268" i="23"/>
  <c r="B268"/>
  <c r="DS207" i="11"/>
  <c r="DR207"/>
  <c r="DQ207"/>
  <c r="C236" i="23"/>
  <c r="B236"/>
  <c r="DS206" i="11"/>
  <c r="DR206"/>
  <c r="DQ206"/>
  <c r="C221" i="23"/>
  <c r="B221"/>
  <c r="DS205" i="11"/>
  <c r="DR205"/>
  <c r="DQ205"/>
  <c r="C201" i="23"/>
  <c r="B201"/>
  <c r="DS433" i="11"/>
  <c r="DR433"/>
  <c r="DQ433"/>
  <c r="C174" i="23"/>
  <c r="B174"/>
  <c r="DS432" i="11"/>
  <c r="DR432"/>
  <c r="DQ432"/>
  <c r="C164" i="23"/>
  <c r="B164"/>
  <c r="DS431" i="11"/>
  <c r="DR431"/>
  <c r="DQ431"/>
  <c r="DS204"/>
  <c r="DR204"/>
  <c r="DQ204"/>
  <c r="C152" i="23"/>
  <c r="B152"/>
  <c r="DO204" i="11" s="1"/>
  <c r="DS203"/>
  <c r="DR203"/>
  <c r="DQ203"/>
  <c r="C150" i="23"/>
  <c r="B150"/>
  <c r="DS202" i="11"/>
  <c r="DR202"/>
  <c r="DQ202"/>
  <c r="C149" i="23"/>
  <c r="B149"/>
  <c r="DO202" i="11" s="1"/>
  <c r="DS201"/>
  <c r="DR201"/>
  <c r="DQ201"/>
  <c r="C144" i="23"/>
  <c r="B144"/>
  <c r="DS200" i="11"/>
  <c r="DR200"/>
  <c r="DQ200"/>
  <c r="C136" i="23"/>
  <c r="B136"/>
  <c r="DO200" i="11" s="1"/>
  <c r="DS199"/>
  <c r="DR199"/>
  <c r="DQ199"/>
  <c r="C129" i="23"/>
  <c r="B129"/>
  <c r="DS198" i="11"/>
  <c r="DR198"/>
  <c r="DQ198"/>
  <c r="C121" i="23"/>
  <c r="B121"/>
  <c r="DO198" i="11" s="1"/>
  <c r="DS430"/>
  <c r="DR430"/>
  <c r="DQ430"/>
  <c r="C113" i="23"/>
  <c r="B113"/>
  <c r="DS197" i="11"/>
  <c r="DR197"/>
  <c r="DQ197"/>
  <c r="C112" i="23"/>
  <c r="B112"/>
  <c r="DO197" i="11" s="1"/>
  <c r="DS196"/>
  <c r="DR196"/>
  <c r="DQ196"/>
  <c r="C108" i="23"/>
  <c r="B108"/>
  <c r="DS195" i="11"/>
  <c r="DR195"/>
  <c r="DQ195"/>
  <c r="C99" i="23"/>
  <c r="B99"/>
  <c r="DO195" i="11" s="1"/>
  <c r="DS194"/>
  <c r="DR194"/>
  <c r="DQ194"/>
  <c r="C94" i="23"/>
  <c r="B94"/>
  <c r="DS193" i="11"/>
  <c r="DR193"/>
  <c r="DQ193"/>
  <c r="C80" i="23"/>
  <c r="B80"/>
  <c r="DO193" i="11" s="1"/>
  <c r="DS192"/>
  <c r="DR192"/>
  <c r="DQ192"/>
  <c r="C73" i="23"/>
  <c r="B73"/>
  <c r="DS191" i="11"/>
  <c r="DR191"/>
  <c r="DQ191"/>
  <c r="C57" i="23"/>
  <c r="B57"/>
  <c r="DO191" i="11" s="1"/>
  <c r="DS190"/>
  <c r="DR190"/>
  <c r="DQ190"/>
  <c r="C46" i="23"/>
  <c r="B46"/>
  <c r="DS189" i="11"/>
  <c r="DR189"/>
  <c r="DQ189"/>
  <c r="DS529"/>
  <c r="DR529"/>
  <c r="DQ529"/>
  <c r="C30" i="23"/>
  <c r="B30"/>
  <c r="DS188" i="11"/>
  <c r="DR188"/>
  <c r="DQ188"/>
  <c r="A609" i="23"/>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C666"/>
  <c r="B666"/>
  <c r="DS187" i="11"/>
  <c r="DR187"/>
  <c r="DQ187"/>
  <c r="C602" i="23"/>
  <c r="B602"/>
  <c r="DS186" i="11"/>
  <c r="DR186"/>
  <c r="DQ186"/>
  <c r="DS429"/>
  <c r="DR429"/>
  <c r="DQ429"/>
  <c r="C599" i="23"/>
  <c r="B599"/>
  <c r="DS428" i="11"/>
  <c r="DR428"/>
  <c r="DQ428"/>
  <c r="C588" i="23"/>
  <c r="B588"/>
  <c r="DS427" i="11"/>
  <c r="DR427"/>
  <c r="DQ427"/>
  <c r="C587" i="23"/>
  <c r="B587"/>
  <c r="DS426" i="11"/>
  <c r="DR426"/>
  <c r="DQ426"/>
  <c r="C586" i="23"/>
  <c r="B586"/>
  <c r="DS425" i="11"/>
  <c r="DR425"/>
  <c r="DQ425"/>
  <c r="C540" i="23"/>
  <c r="B540"/>
  <c r="DS424" i="11"/>
  <c r="DR424"/>
  <c r="DQ424"/>
  <c r="C529" i="23"/>
  <c r="B529"/>
  <c r="DS423" i="11"/>
  <c r="DR423"/>
  <c r="DQ423"/>
  <c r="DS422"/>
  <c r="DR422"/>
  <c r="DQ422"/>
  <c r="C493" i="23"/>
  <c r="B493"/>
  <c r="DO422" i="11" s="1"/>
  <c r="DS528"/>
  <c r="DR528"/>
  <c r="DQ528"/>
  <c r="C459" i="23"/>
  <c r="DP528" i="11" s="1"/>
  <c r="B459" i="23"/>
  <c r="DS185" i="11"/>
  <c r="DR185"/>
  <c r="DQ185"/>
  <c r="C437" i="23"/>
  <c r="B437"/>
  <c r="DO185" i="11" s="1"/>
  <c r="DS184"/>
  <c r="DR184"/>
  <c r="DQ184"/>
  <c r="C434" i="23"/>
  <c r="DP184" i="11" s="1"/>
  <c r="B434" i="23"/>
  <c r="DS183" i="11"/>
  <c r="DR183"/>
  <c r="DQ183"/>
  <c r="C427" i="23"/>
  <c r="B427"/>
  <c r="DO183" i="11" s="1"/>
  <c r="DS421"/>
  <c r="DR421"/>
  <c r="DQ421"/>
  <c r="C422" i="23"/>
  <c r="DP421" i="11" s="1"/>
  <c r="B422" i="23"/>
  <c r="DS420" i="11"/>
  <c r="DR420"/>
  <c r="DQ420"/>
  <c r="DS527"/>
  <c r="DR527"/>
  <c r="DQ527"/>
  <c r="C401" i="23"/>
  <c r="DP527" i="11" s="1"/>
  <c r="B401" i="23"/>
  <c r="DS526" i="11"/>
  <c r="DR526"/>
  <c r="DQ526"/>
  <c r="C400" i="23"/>
  <c r="B400"/>
  <c r="DO526" i="11" s="1"/>
  <c r="DS419"/>
  <c r="DR419"/>
  <c r="DQ419"/>
  <c r="C391" i="23"/>
  <c r="DP419" i="11" s="1"/>
  <c r="B391" i="23"/>
  <c r="DS418" i="11"/>
  <c r="DR418"/>
  <c r="DQ418"/>
  <c r="DS525"/>
  <c r="DR525"/>
  <c r="DQ525"/>
  <c r="C377" i="23"/>
  <c r="DP525" i="11" s="1"/>
  <c r="B377" i="23"/>
  <c r="DS524" i="11"/>
  <c r="DR524"/>
  <c r="DQ524"/>
  <c r="C375" i="23"/>
  <c r="B375"/>
  <c r="DO524" i="11" s="1"/>
  <c r="DS417"/>
  <c r="DR417"/>
  <c r="DQ417"/>
  <c r="C352" i="23"/>
  <c r="DP417" i="11" s="1"/>
  <c r="B352" i="23"/>
  <c r="DS416" i="11"/>
  <c r="DR416"/>
  <c r="DQ416"/>
  <c r="C333" i="23"/>
  <c r="B333"/>
  <c r="DO416" i="11" s="1"/>
  <c r="DS523"/>
  <c r="DR523"/>
  <c r="DQ523"/>
  <c r="C332" i="23"/>
  <c r="DP523" i="11" s="1"/>
  <c r="B332" i="23"/>
  <c r="DS415" i="11"/>
  <c r="DR415"/>
  <c r="DQ415"/>
  <c r="C233" i="23"/>
  <c r="B233"/>
  <c r="DO415" i="11" s="1"/>
  <c r="DS414"/>
  <c r="DR414"/>
  <c r="DQ414"/>
  <c r="DS413"/>
  <c r="DR413"/>
  <c r="DQ413"/>
  <c r="C231" i="23"/>
  <c r="B231"/>
  <c r="DO413" i="11" s="1"/>
  <c r="DS412"/>
  <c r="DR412"/>
  <c r="DQ412"/>
  <c r="C230" i="23"/>
  <c r="DP412" i="11" s="1"/>
  <c r="B230" i="23"/>
  <c r="DS182" i="11"/>
  <c r="DR182"/>
  <c r="DQ182"/>
  <c r="C228" i="23"/>
  <c r="B228"/>
  <c r="DO182" i="11" s="1"/>
  <c r="DS181"/>
  <c r="DR181"/>
  <c r="DQ181"/>
  <c r="C220" i="23"/>
  <c r="DP181" i="11" s="1"/>
  <c r="B220" i="23"/>
  <c r="DS411" i="11"/>
  <c r="DR411"/>
  <c r="DQ411"/>
  <c r="C205" i="23"/>
  <c r="B205"/>
  <c r="DO411" i="11" s="1"/>
  <c r="DS410"/>
  <c r="DR410"/>
  <c r="DQ410"/>
  <c r="C198" i="23"/>
  <c r="DP410" i="11" s="1"/>
  <c r="B198" i="23"/>
  <c r="DS180" i="11"/>
  <c r="DR180"/>
  <c r="DQ180"/>
  <c r="C134" i="23"/>
  <c r="B134"/>
  <c r="DO180" i="11" s="1"/>
  <c r="DS179"/>
  <c r="DR179"/>
  <c r="DQ179"/>
  <c r="C123" i="23"/>
  <c r="DP179" i="11" s="1"/>
  <c r="B123" i="23"/>
  <c r="DS178" i="11"/>
  <c r="DR178"/>
  <c r="DQ178"/>
  <c r="DS409"/>
  <c r="DR409"/>
  <c r="DQ409"/>
  <c r="C118" i="23"/>
  <c r="DP409" i="11" s="1"/>
  <c r="B118" i="23"/>
  <c r="DO407" i="11" s="1"/>
  <c r="DS408"/>
  <c r="DR408"/>
  <c r="DQ408"/>
  <c r="DS407"/>
  <c r="DR407"/>
  <c r="DQ407"/>
  <c r="DS177"/>
  <c r="DR177"/>
  <c r="DQ177"/>
  <c r="C117" i="23"/>
  <c r="DP177" i="11" s="1"/>
  <c r="B117" i="23"/>
  <c r="DS176" i="11"/>
  <c r="DR176"/>
  <c r="DQ176"/>
  <c r="C110" i="23"/>
  <c r="DP176" i="11" s="1"/>
  <c r="B110" i="23"/>
  <c r="DO176" i="11" s="1"/>
  <c r="DS175"/>
  <c r="DR175"/>
  <c r="DQ175"/>
  <c r="C107" i="23"/>
  <c r="DP175" i="11" s="1"/>
  <c r="B107" i="23"/>
  <c r="DS174" i="11"/>
  <c r="DR174"/>
  <c r="DQ174"/>
  <c r="C74" i="23"/>
  <c r="DP174" i="11" s="1"/>
  <c r="B74" i="23"/>
  <c r="DO174" i="11" s="1"/>
  <c r="DS173"/>
  <c r="DR173"/>
  <c r="DQ173"/>
  <c r="DS406"/>
  <c r="DR406"/>
  <c r="DQ406"/>
  <c r="C56" i="23"/>
  <c r="DP406" i="11" s="1"/>
  <c r="B56" i="23"/>
  <c r="DS405" i="11"/>
  <c r="DR405"/>
  <c r="DQ405"/>
  <c r="DS404"/>
  <c r="DR404"/>
  <c r="DQ404"/>
  <c r="C47" i="23"/>
  <c r="DP404" i="11" s="1"/>
  <c r="B47" i="23"/>
  <c r="DS403" i="11"/>
  <c r="DR403"/>
  <c r="DQ403"/>
  <c r="DS522"/>
  <c r="DR522"/>
  <c r="DQ522"/>
  <c r="C38" i="23"/>
  <c r="DP522" i="11" s="1"/>
  <c r="B38" i="23"/>
  <c r="DS521" i="11"/>
  <c r="DR521"/>
  <c r="DQ521"/>
  <c r="C36" i="23"/>
  <c r="B36"/>
  <c r="DO521" i="11" s="1"/>
  <c r="DS402"/>
  <c r="DR402"/>
  <c r="DQ402"/>
  <c r="C34" i="23"/>
  <c r="DP402" i="11" s="1"/>
  <c r="B34" i="23"/>
  <c r="DS401" i="11"/>
  <c r="DR401"/>
  <c r="DQ401"/>
  <c r="DS520"/>
  <c r="DR520"/>
  <c r="DQ520"/>
  <c r="C31" i="23"/>
  <c r="DP520" i="11" s="1"/>
  <c r="B31" i="23"/>
  <c r="DS519" i="11"/>
  <c r="DR519"/>
  <c r="DQ519"/>
  <c r="C28" i="23"/>
  <c r="B28"/>
  <c r="DO519" i="11" s="1"/>
  <c r="DS518"/>
  <c r="DR518"/>
  <c r="DQ518"/>
  <c r="C22" i="23"/>
  <c r="DP518" i="11" s="1"/>
  <c r="B22" i="23"/>
  <c r="DS517" i="11"/>
  <c r="DR517"/>
  <c r="DQ517"/>
  <c r="C15" i="23"/>
  <c r="B15"/>
  <c r="DO517" i="11" s="1"/>
  <c r="DS516"/>
  <c r="DR516"/>
  <c r="DQ516"/>
  <c r="C9" i="23"/>
  <c r="DP516" i="11" s="1"/>
  <c r="B9" i="23"/>
  <c r="DS172" i="11"/>
  <c r="DR172"/>
  <c r="DQ172"/>
  <c r="C2" i="23"/>
  <c r="B2"/>
  <c r="DO172" i="11" s="1"/>
  <c r="DS171"/>
  <c r="DR171"/>
  <c r="DQ171"/>
  <c r="C622" i="23"/>
  <c r="DP171" i="11" s="1"/>
  <c r="B622" i="23"/>
  <c r="DS400" i="11"/>
  <c r="DR400"/>
  <c r="DQ400"/>
  <c r="C615" i="23"/>
  <c r="B615"/>
  <c r="DS399" i="11"/>
  <c r="DR399"/>
  <c r="DQ399"/>
  <c r="C584" i="23"/>
  <c r="DP399" i="11" s="1"/>
  <c r="B584" i="23"/>
  <c r="DS398" i="11"/>
  <c r="DR398"/>
  <c r="DQ398"/>
  <c r="C576" i="23"/>
  <c r="B576"/>
  <c r="DO398" i="11" s="1"/>
  <c r="DS397"/>
  <c r="DR397"/>
  <c r="DQ397"/>
  <c r="C574" i="23"/>
  <c r="DP397" i="11" s="1"/>
  <c r="B574" i="23"/>
  <c r="DS396" i="11"/>
  <c r="DR396"/>
  <c r="DQ396"/>
  <c r="C572" i="23"/>
  <c r="B572"/>
  <c r="DO396" i="11" s="1"/>
  <c r="DS36"/>
  <c r="DR36"/>
  <c r="DQ36"/>
  <c r="C559" i="23"/>
  <c r="DP36" i="11" s="1"/>
  <c r="B559" i="23"/>
  <c r="DS395" i="11"/>
  <c r="DR395"/>
  <c r="DQ395"/>
  <c r="C557" i="23"/>
  <c r="B557"/>
  <c r="DO395" i="11" s="1"/>
  <c r="DS170"/>
  <c r="DR170"/>
  <c r="DQ170"/>
  <c r="C553" i="23"/>
  <c r="DP170" i="11" s="1"/>
  <c r="B553" i="23"/>
  <c r="DO170" i="11"/>
  <c r="DS394"/>
  <c r="DR394"/>
  <c r="DQ394"/>
  <c r="C539" i="23"/>
  <c r="DP394" i="11" s="1"/>
  <c r="B539" i="23"/>
  <c r="DS393" i="11"/>
  <c r="DR393"/>
  <c r="DQ393"/>
  <c r="C528" i="23"/>
  <c r="B528"/>
  <c r="DO393" i="11" s="1"/>
  <c r="DS392"/>
  <c r="DR392"/>
  <c r="DQ392"/>
  <c r="C524" i="23"/>
  <c r="DP392" i="11" s="1"/>
  <c r="B524" i="23"/>
  <c r="DS391" i="11"/>
  <c r="DR391"/>
  <c r="DQ391"/>
  <c r="C520" i="23"/>
  <c r="B520"/>
  <c r="DO391" i="11" s="1"/>
  <c r="DS390"/>
  <c r="DR390"/>
  <c r="DQ390"/>
  <c r="C509" i="23"/>
  <c r="DP390" i="11" s="1"/>
  <c r="B509" i="23"/>
  <c r="DS389" i="11"/>
  <c r="DR389"/>
  <c r="DQ389"/>
  <c r="C507" i="23"/>
  <c r="B507"/>
  <c r="DO389" i="11" s="1"/>
  <c r="DS388"/>
  <c r="DR388"/>
  <c r="DQ388"/>
  <c r="C505" i="23"/>
  <c r="DP388" i="11" s="1"/>
  <c r="B505" i="23"/>
  <c r="DS387" i="11"/>
  <c r="DR387"/>
  <c r="DQ387"/>
  <c r="C485" i="23"/>
  <c r="B485"/>
  <c r="DO387" i="11" s="1"/>
  <c r="DS386"/>
  <c r="DR386"/>
  <c r="DQ386"/>
  <c r="C481" i="23"/>
  <c r="DP386" i="11" s="1"/>
  <c r="B481" i="23"/>
  <c r="DS385" i="11"/>
  <c r="DR385"/>
  <c r="DQ385"/>
  <c r="C475" i="23"/>
  <c r="DP385" i="11"/>
  <c r="B475" i="23"/>
  <c r="DO385" i="11"/>
  <c r="DS384"/>
  <c r="DR384"/>
  <c r="DQ384"/>
  <c r="C469" i="23"/>
  <c r="DP384" i="11" s="1"/>
  <c r="B469" i="23"/>
  <c r="DS169" i="11"/>
  <c r="DR169"/>
  <c r="DQ169"/>
  <c r="C448" i="23"/>
  <c r="DP169" i="11"/>
  <c r="B448" i="23"/>
  <c r="DO169" i="11"/>
  <c r="DS168"/>
  <c r="DR168"/>
  <c r="DQ168"/>
  <c r="C443" i="23"/>
  <c r="DP168" i="11" s="1"/>
  <c r="B443" i="23"/>
  <c r="DS383" i="11"/>
  <c r="DR383"/>
  <c r="DQ383"/>
  <c r="C432" i="23"/>
  <c r="DP383" i="11"/>
  <c r="B432" i="23"/>
  <c r="DO383" i="11"/>
  <c r="DS167"/>
  <c r="DR167"/>
  <c r="DQ167"/>
  <c r="C428" i="23"/>
  <c r="DP167" i="11" s="1"/>
  <c r="B428" i="23"/>
  <c r="DS166" i="11"/>
  <c r="DR166"/>
  <c r="DQ166"/>
  <c r="C426" i="23"/>
  <c r="DP166" i="11"/>
  <c r="B426" i="23"/>
  <c r="DO166" i="11"/>
  <c r="DS165"/>
  <c r="DR165"/>
  <c r="DQ165"/>
  <c r="C425" i="23"/>
  <c r="DP165" i="11" s="1"/>
  <c r="B425" i="23"/>
  <c r="DS164" i="11"/>
  <c r="DR164"/>
  <c r="DQ164"/>
  <c r="C417" i="23"/>
  <c r="DP164" i="11"/>
  <c r="B417" i="23"/>
  <c r="DO164" i="11"/>
  <c r="DS163"/>
  <c r="DR163"/>
  <c r="DQ163"/>
  <c r="C416" i="23"/>
  <c r="DP163" i="11" s="1"/>
  <c r="B416" i="23"/>
  <c r="DS162" i="11"/>
  <c r="DR162"/>
  <c r="DQ162"/>
  <c r="C415" i="23"/>
  <c r="DP162" i="11"/>
  <c r="B415" i="23"/>
  <c r="DO162" i="11"/>
  <c r="DS382"/>
  <c r="DR382"/>
  <c r="DQ382"/>
  <c r="C394" i="23"/>
  <c r="DP382" i="11" s="1"/>
  <c r="B394" i="23"/>
  <c r="DS381" i="11"/>
  <c r="DR381"/>
  <c r="DQ381"/>
  <c r="C385" i="23"/>
  <c r="DP381" i="11"/>
  <c r="B385" i="23"/>
  <c r="DO381" i="11"/>
  <c r="DS380"/>
  <c r="DR380"/>
  <c r="DQ380"/>
  <c r="DP380"/>
  <c r="DS515"/>
  <c r="DR515"/>
  <c r="DQ515"/>
  <c r="C381" i="23"/>
  <c r="DP515" i="11" s="1"/>
  <c r="B381" i="23"/>
  <c r="DO515" i="11" s="1"/>
  <c r="DS514"/>
  <c r="DR514"/>
  <c r="DQ514"/>
  <c r="C361" i="23"/>
  <c r="DP514" i="11" s="1"/>
  <c r="B361" i="23"/>
  <c r="DS513" i="11"/>
  <c r="DR513"/>
  <c r="DQ513"/>
  <c r="C359" i="23"/>
  <c r="DP513" i="11" s="1"/>
  <c r="B359" i="23"/>
  <c r="DO513" i="11" s="1"/>
  <c r="DS512"/>
  <c r="DR512"/>
  <c r="DQ512"/>
  <c r="C330" i="23"/>
  <c r="DP512" i="11" s="1"/>
  <c r="B330" i="23"/>
  <c r="DS35" i="11"/>
  <c r="DR35"/>
  <c r="DQ35"/>
  <c r="C325" i="23"/>
  <c r="DP35" i="11" s="1"/>
  <c r="B325" i="23"/>
  <c r="DO35" i="11" s="1"/>
  <c r="DS511"/>
  <c r="DR511"/>
  <c r="DQ511"/>
  <c r="C320" i="23"/>
  <c r="DP511" i="11" s="1"/>
  <c r="B320" i="23"/>
  <c r="DS510" i="11"/>
  <c r="DR510"/>
  <c r="DQ510"/>
  <c r="C317" i="23"/>
  <c r="DP510" i="11" s="1"/>
  <c r="B317" i="23"/>
  <c r="DO510" i="11" s="1"/>
  <c r="DS509"/>
  <c r="DR509"/>
  <c r="DQ509"/>
  <c r="C316" i="23"/>
  <c r="DP509" i="11" s="1"/>
  <c r="B316" i="23"/>
  <c r="DS508" i="11"/>
  <c r="DR508"/>
  <c r="DQ508"/>
  <c r="C314" i="23"/>
  <c r="DP508" i="11" s="1"/>
  <c r="B314" i="23"/>
  <c r="DO508" i="11" s="1"/>
  <c r="DS507"/>
  <c r="DR507"/>
  <c r="DQ507"/>
  <c r="C310" i="23"/>
  <c r="DP507" i="11" s="1"/>
  <c r="B310" i="23"/>
  <c r="DS506" i="11"/>
  <c r="DR506"/>
  <c r="DQ506"/>
  <c r="C309" i="23"/>
  <c r="DP506" i="11" s="1"/>
  <c r="B309" i="23"/>
  <c r="DO506" i="11" s="1"/>
  <c r="DS379"/>
  <c r="DR379"/>
  <c r="DQ379"/>
  <c r="C273" i="23"/>
  <c r="DP379" i="11" s="1"/>
  <c r="B273" i="23"/>
  <c r="DS378" i="11"/>
  <c r="DR378"/>
  <c r="DQ378"/>
  <c r="C270" i="23"/>
  <c r="DP378" i="11" s="1"/>
  <c r="B270" i="23"/>
  <c r="DO378" i="11" s="1"/>
  <c r="DS161"/>
  <c r="DR161"/>
  <c r="DQ161"/>
  <c r="C225" i="23"/>
  <c r="DP161" i="11" s="1"/>
  <c r="B225" i="23"/>
  <c r="DS34" i="11"/>
  <c r="DR34"/>
  <c r="DQ34"/>
  <c r="C214" i="23"/>
  <c r="DP34" i="11" s="1"/>
  <c r="B214" i="23"/>
  <c r="DO34" i="11" s="1"/>
  <c r="DS160"/>
  <c r="DR160"/>
  <c r="DQ160"/>
  <c r="C213" i="23"/>
  <c r="DP160" i="11" s="1"/>
  <c r="B213" i="23"/>
  <c r="DS33" i="11"/>
  <c r="DR33"/>
  <c r="DQ33"/>
  <c r="C211" i="23"/>
  <c r="DP33" i="11" s="1"/>
  <c r="B211" i="23"/>
  <c r="DO33" i="11" s="1"/>
  <c r="DS159"/>
  <c r="DR159"/>
  <c r="DQ159"/>
  <c r="C192" i="23"/>
  <c r="DP159" i="11" s="1"/>
  <c r="B192" i="23"/>
  <c r="DS377" i="11"/>
  <c r="DR377"/>
  <c r="DQ377"/>
  <c r="C185" i="23"/>
  <c r="DP377" i="11" s="1"/>
  <c r="B185" i="23"/>
  <c r="DO377" i="11" s="1"/>
  <c r="DS376"/>
  <c r="DR376"/>
  <c r="DQ376"/>
  <c r="C184" i="23"/>
  <c r="DP376" i="11" s="1"/>
  <c r="B184" i="23"/>
  <c r="DS375" i="11"/>
  <c r="DR375"/>
  <c r="DQ375"/>
  <c r="C177" i="23"/>
  <c r="DP375" i="11" s="1"/>
  <c r="B177" i="23"/>
  <c r="DO375" i="11" s="1"/>
  <c r="DS374"/>
  <c r="DR374"/>
  <c r="DQ374"/>
  <c r="C169" i="23"/>
  <c r="DP374" i="11" s="1"/>
  <c r="B169" i="23"/>
  <c r="DS32" i="11"/>
  <c r="DR32"/>
  <c r="DQ32"/>
  <c r="C154" i="23"/>
  <c r="DP32" i="11" s="1"/>
  <c r="B154" i="23"/>
  <c r="DO32" i="11" s="1"/>
  <c r="DS158"/>
  <c r="DR158"/>
  <c r="DQ158"/>
  <c r="C148" i="23"/>
  <c r="DP158" i="11" s="1"/>
  <c r="B148" i="23"/>
  <c r="DS157" i="11"/>
  <c r="DR157"/>
  <c r="DQ157"/>
  <c r="C147" i="23"/>
  <c r="DP157" i="11" s="1"/>
  <c r="B147" i="23"/>
  <c r="DO157" i="11" s="1"/>
  <c r="DS156"/>
  <c r="DR156"/>
  <c r="DQ156"/>
  <c r="C143" i="23"/>
  <c r="DP156" i="11" s="1"/>
  <c r="B143" i="23"/>
  <c r="DS155" i="11"/>
  <c r="DR155"/>
  <c r="DQ155"/>
  <c r="C127" i="23"/>
  <c r="DP155" i="11" s="1"/>
  <c r="B127" i="23"/>
  <c r="DO155" i="11" s="1"/>
  <c r="DS154"/>
  <c r="DR154"/>
  <c r="DQ154"/>
  <c r="C124" i="23"/>
  <c r="DP154" i="11" s="1"/>
  <c r="B124" i="23"/>
  <c r="DS153" i="11"/>
  <c r="DR153"/>
  <c r="DQ153"/>
  <c r="C109" i="23"/>
  <c r="DP153" i="11" s="1"/>
  <c r="B109" i="23"/>
  <c r="DO153" i="11" s="1"/>
  <c r="DS152"/>
  <c r="DR152"/>
  <c r="DQ152"/>
  <c r="DS151"/>
  <c r="DR151"/>
  <c r="DQ151"/>
  <c r="C106" i="23"/>
  <c r="DP151" i="11"/>
  <c r="B106" i="23"/>
  <c r="DO151" i="11"/>
  <c r="DS150"/>
  <c r="DR150"/>
  <c r="DQ150"/>
  <c r="C98" i="23"/>
  <c r="DP150" i="11" s="1"/>
  <c r="B98" i="23"/>
  <c r="DS149" i="11"/>
  <c r="DR149"/>
  <c r="DQ149"/>
  <c r="C95" i="23"/>
  <c r="DP149" i="11"/>
  <c r="B95" i="23"/>
  <c r="DO149" i="11"/>
  <c r="DS148"/>
  <c r="DR148"/>
  <c r="DQ148"/>
  <c r="DP148"/>
  <c r="DS147"/>
  <c r="DR147"/>
  <c r="DQ147"/>
  <c r="C90" i="23"/>
  <c r="DP147" i="11" s="1"/>
  <c r="B90" i="23"/>
  <c r="DO147" i="11" s="1"/>
  <c r="DS146"/>
  <c r="DR146"/>
  <c r="DQ146"/>
  <c r="C89" i="23"/>
  <c r="DP146" i="11" s="1"/>
  <c r="B89" i="23"/>
  <c r="DS145" i="11"/>
  <c r="DR145"/>
  <c r="DQ145"/>
  <c r="C88" i="23"/>
  <c r="DP145" i="11" s="1"/>
  <c r="B88" i="23"/>
  <c r="DO145" i="11" s="1"/>
  <c r="DS144"/>
  <c r="DR144"/>
  <c r="DQ144"/>
  <c r="C87" i="23"/>
  <c r="DP144" i="11" s="1"/>
  <c r="B87" i="23"/>
  <c r="DS143" i="11"/>
  <c r="DR143"/>
  <c r="DQ143"/>
  <c r="C86" i="23"/>
  <c r="DP143" i="11" s="1"/>
  <c r="B86" i="23"/>
  <c r="DO143" i="11" s="1"/>
  <c r="DS142"/>
  <c r="DR142"/>
  <c r="DQ142"/>
  <c r="C85" i="23"/>
  <c r="DP142" i="11" s="1"/>
  <c r="B85" i="23"/>
  <c r="DS141" i="11"/>
  <c r="DR141"/>
  <c r="DQ141"/>
  <c r="C72" i="23"/>
  <c r="DP141" i="11" s="1"/>
  <c r="B72" i="23"/>
  <c r="DO141" i="11" s="1"/>
  <c r="DS140"/>
  <c r="DR140"/>
  <c r="DQ140"/>
  <c r="C71" i="23"/>
  <c r="DP140" i="11" s="1"/>
  <c r="B71" i="23"/>
  <c r="DS139" i="11"/>
  <c r="DR139"/>
  <c r="DQ139"/>
  <c r="C69" i="23"/>
  <c r="DP139" i="11" s="1"/>
  <c r="B69" i="23"/>
  <c r="DO139" i="11" s="1"/>
  <c r="DS138"/>
  <c r="DR138"/>
  <c r="DQ138"/>
  <c r="C65" i="23"/>
  <c r="DP138" i="11" s="1"/>
  <c r="B65" i="23"/>
  <c r="DS137" i="11"/>
  <c r="DR137"/>
  <c r="DQ137"/>
  <c r="C58" i="23"/>
  <c r="DP137" i="11" s="1"/>
  <c r="B58" i="23"/>
  <c r="DO137" i="11" s="1"/>
  <c r="DS136"/>
  <c r="DR136"/>
  <c r="DQ136"/>
  <c r="C48" i="23"/>
  <c r="DP136" i="11" s="1"/>
  <c r="B48" i="23"/>
  <c r="DS135" i="11"/>
  <c r="DR135"/>
  <c r="DQ135"/>
  <c r="C45" i="23"/>
  <c r="DP135" i="11" s="1"/>
  <c r="B45" i="23"/>
  <c r="DO135" i="11" s="1"/>
  <c r="DS505"/>
  <c r="DR505"/>
  <c r="DQ505"/>
  <c r="C40" i="23"/>
  <c r="DP505" i="11" s="1"/>
  <c r="B40" i="23"/>
  <c r="DS504" i="11"/>
  <c r="DR504"/>
  <c r="DQ504"/>
  <c r="C33" i="23"/>
  <c r="DP504" i="11" s="1"/>
  <c r="B33" i="23"/>
  <c r="DO504" i="11" s="1"/>
  <c r="DS503"/>
  <c r="DR503"/>
  <c r="DQ503"/>
  <c r="C27" i="23"/>
  <c r="DP503" i="11" s="1"/>
  <c r="B27" i="23"/>
  <c r="DS502" i="11"/>
  <c r="DR502"/>
  <c r="DQ502"/>
  <c r="C18" i="23"/>
  <c r="DP502" i="11" s="1"/>
  <c r="B18" i="23"/>
  <c r="DO502" i="11" s="1"/>
  <c r="DS501"/>
  <c r="DR501"/>
  <c r="DQ501"/>
  <c r="C5" i="23"/>
  <c r="DP501" i="11" s="1"/>
  <c r="B5" i="23"/>
  <c r="DS373" i="11"/>
  <c r="DR373"/>
  <c r="DQ373"/>
  <c r="A667" i="23"/>
  <c r="A668"/>
  <c r="A669"/>
  <c r="A670"/>
  <c r="A671"/>
  <c r="A672"/>
  <c r="A673"/>
  <c r="A674"/>
  <c r="A675"/>
  <c r="A676"/>
  <c r="A677"/>
  <c r="A678"/>
  <c r="A679"/>
  <c r="C679"/>
  <c r="B679"/>
  <c r="DS372" i="11"/>
  <c r="DR372"/>
  <c r="DQ372"/>
  <c r="DS371"/>
  <c r="DR371"/>
  <c r="DQ371"/>
  <c r="C638" i="23"/>
  <c r="B638"/>
  <c r="DS134" i="11"/>
  <c r="DR134"/>
  <c r="DQ134"/>
  <c r="C597" i="23"/>
  <c r="B597"/>
  <c r="DO134" i="11" s="1"/>
  <c r="DS31"/>
  <c r="DR31"/>
  <c r="DQ31"/>
  <c r="C595" i="23"/>
  <c r="DP31" i="11" s="1"/>
  <c r="B595" i="23"/>
  <c r="DS370" i="11"/>
  <c r="DR370"/>
  <c r="DQ370"/>
  <c r="C585" i="23"/>
  <c r="B585"/>
  <c r="DO370" i="11" s="1"/>
  <c r="DS369"/>
  <c r="DR369"/>
  <c r="DQ369"/>
  <c r="C583" i="23"/>
  <c r="DP369" i="11" s="1"/>
  <c r="B583" i="23"/>
  <c r="DS368" i="11"/>
  <c r="DR368"/>
  <c r="DQ368"/>
  <c r="C579" i="23"/>
  <c r="B579"/>
  <c r="DO368" i="11" s="1"/>
  <c r="DS367"/>
  <c r="DR367"/>
  <c r="DQ367"/>
  <c r="C562" i="23"/>
  <c r="DP367" i="11" s="1"/>
  <c r="B562" i="23"/>
  <c r="DS366" i="11"/>
  <c r="DR366"/>
  <c r="DQ366"/>
  <c r="DS365"/>
  <c r="DR365"/>
  <c r="DQ365"/>
  <c r="C525" i="23"/>
  <c r="DP365" i="11" s="1"/>
  <c r="B525" i="23"/>
  <c r="DS364" i="11"/>
  <c r="DR364"/>
  <c r="DQ364"/>
  <c r="DS363"/>
  <c r="DR363"/>
  <c r="DQ363"/>
  <c r="C518" i="23"/>
  <c r="DP363" i="11" s="1"/>
  <c r="B518" i="23"/>
  <c r="DS362" i="11"/>
  <c r="DR362"/>
  <c r="DQ362"/>
  <c r="DS361"/>
  <c r="DR361"/>
  <c r="DQ361"/>
  <c r="C478" i="23"/>
  <c r="DP361" i="11" s="1"/>
  <c r="B478" i="23"/>
  <c r="DS133" i="11"/>
  <c r="DR133"/>
  <c r="DQ133"/>
  <c r="A680" i="23"/>
  <c r="A681"/>
  <c r="A682"/>
  <c r="A683"/>
  <c r="A684"/>
  <c r="A685"/>
  <c r="A686"/>
  <c r="A687"/>
  <c r="A688"/>
  <c r="A689"/>
  <c r="A690"/>
  <c r="A691"/>
  <c r="A692"/>
  <c r="A693"/>
  <c r="A694"/>
  <c r="A695"/>
  <c r="A696"/>
  <c r="A697"/>
  <c r="A698"/>
  <c r="A699"/>
  <c r="A700"/>
  <c r="A701"/>
  <c r="A702"/>
  <c r="A703"/>
  <c r="A704"/>
  <c r="A705"/>
  <c r="A706"/>
  <c r="C706"/>
  <c r="B706"/>
  <c r="DS132" i="11"/>
  <c r="DR132"/>
  <c r="DQ132"/>
  <c r="C449" i="23"/>
  <c r="B449"/>
  <c r="DO132" i="11" s="1"/>
  <c r="DS131"/>
  <c r="DR131"/>
  <c r="DQ131"/>
  <c r="C447" i="23"/>
  <c r="DP131" i="11" s="1"/>
  <c r="B447" i="23"/>
  <c r="DS130" i="11"/>
  <c r="DR130"/>
  <c r="DQ130"/>
  <c r="C442" i="23"/>
  <c r="B442"/>
  <c r="DO130" i="11" s="1"/>
  <c r="DS129"/>
  <c r="DR129"/>
  <c r="DQ129"/>
  <c r="C424" i="23"/>
  <c r="DP129" i="11" s="1"/>
  <c r="B424" i="23"/>
  <c r="DS128" i="11"/>
  <c r="DR128"/>
  <c r="DQ128"/>
  <c r="DS127"/>
  <c r="DR127"/>
  <c r="DQ127"/>
  <c r="C407" i="23"/>
  <c r="B407"/>
  <c r="DO127" i="11" s="1"/>
  <c r="DS500"/>
  <c r="DR500"/>
  <c r="DQ500"/>
  <c r="C378" i="23"/>
  <c r="DP500" i="11" s="1"/>
  <c r="B378" i="23"/>
  <c r="DS499" i="11"/>
  <c r="DR499"/>
  <c r="DQ499"/>
  <c r="C368" i="23"/>
  <c r="B368"/>
  <c r="DO499" i="11" s="1"/>
  <c r="DS30"/>
  <c r="DR30"/>
  <c r="DQ30"/>
  <c r="C334" i="23"/>
  <c r="DP30" i="11" s="1"/>
  <c r="B334" i="23"/>
  <c r="DS498" i="11"/>
  <c r="DR498"/>
  <c r="DQ498"/>
  <c r="C322" i="23"/>
  <c r="B322"/>
  <c r="DO498" i="11" s="1"/>
  <c r="DS360"/>
  <c r="DR360"/>
  <c r="DQ360"/>
  <c r="C272" i="23"/>
  <c r="DP360" i="11" s="1"/>
  <c r="B272" i="23"/>
  <c r="DS359" i="11"/>
  <c r="DR359"/>
  <c r="DQ359"/>
  <c r="C232" i="23"/>
  <c r="B232"/>
  <c r="DO359" i="11" s="1"/>
  <c r="DS358"/>
  <c r="DR358"/>
  <c r="DQ358"/>
  <c r="C227" i="23"/>
  <c r="DP358" i="11" s="1"/>
  <c r="B227" i="23"/>
  <c r="DS357" i="11"/>
  <c r="DR357"/>
  <c r="DQ357"/>
  <c r="DS356"/>
  <c r="DR356"/>
  <c r="DQ356"/>
  <c r="C217" i="23"/>
  <c r="B217"/>
  <c r="DO356" i="11" s="1"/>
  <c r="DS355"/>
  <c r="DR355"/>
  <c r="DQ355"/>
  <c r="C208" i="23"/>
  <c r="DP355" i="11" s="1"/>
  <c r="B208" i="23"/>
  <c r="DO355" i="11" s="1"/>
  <c r="DS354"/>
  <c r="DR354"/>
  <c r="DQ354"/>
  <c r="C189" i="23"/>
  <c r="DP354" i="11" s="1"/>
  <c r="B189" i="23"/>
  <c r="DO354" i="11" s="1"/>
  <c r="DS353"/>
  <c r="DR353"/>
  <c r="DQ353"/>
  <c r="C145" i="23"/>
  <c r="B145"/>
  <c r="DO353" i="11" s="1"/>
  <c r="DS352"/>
  <c r="DR352"/>
  <c r="DQ352"/>
  <c r="DO352"/>
  <c r="DS126"/>
  <c r="DR126"/>
  <c r="DQ126"/>
  <c r="C125" i="23"/>
  <c r="DP126" i="11" s="1"/>
  <c r="B125" i="23"/>
  <c r="DO126" i="11" s="1"/>
  <c r="DS351"/>
  <c r="DR351"/>
  <c r="DQ351"/>
  <c r="C111" i="23"/>
  <c r="DP351" i="11" s="1"/>
  <c r="B111" i="23"/>
  <c r="DO351" i="11" s="1"/>
  <c r="DS125"/>
  <c r="DR125"/>
  <c r="DQ125"/>
  <c r="C59" i="23"/>
  <c r="DP125" i="11" s="1"/>
  <c r="B59" i="23"/>
  <c r="DO125" i="11" s="1"/>
  <c r="DS124"/>
  <c r="DR124"/>
  <c r="DQ124"/>
  <c r="C52" i="23"/>
  <c r="DP124" i="11" s="1"/>
  <c r="B52" i="23"/>
  <c r="DO124" i="11" s="1"/>
  <c r="DS350"/>
  <c r="DR350"/>
  <c r="DQ350"/>
  <c r="C44" i="23"/>
  <c r="B44"/>
  <c r="DO350" i="11" s="1"/>
  <c r="DS349"/>
  <c r="DR349"/>
  <c r="DQ349"/>
  <c r="DO349"/>
  <c r="DS497"/>
  <c r="DR497"/>
  <c r="DQ497"/>
  <c r="C37" i="23"/>
  <c r="DP497" i="11" s="1"/>
  <c r="B37" i="23"/>
  <c r="DO497" i="11" s="1"/>
  <c r="DS496"/>
  <c r="DR496"/>
  <c r="DQ496"/>
  <c r="C4" i="23"/>
  <c r="DP496" i="11" s="1"/>
  <c r="B4" i="23"/>
  <c r="DO496" i="11" s="1"/>
  <c r="DS348"/>
  <c r="DR348"/>
  <c r="DQ348"/>
  <c r="C639" i="23"/>
  <c r="DP348" i="11" s="1"/>
  <c r="B639" i="23"/>
  <c r="DS347" i="11"/>
  <c r="DR347"/>
  <c r="DQ347"/>
  <c r="C609" i="23"/>
  <c r="DP347" i="11" s="1"/>
  <c r="B609" i="23"/>
  <c r="DO347" i="11" s="1"/>
  <c r="DS346"/>
  <c r="DR346"/>
  <c r="DQ346"/>
  <c r="C607" i="23"/>
  <c r="B607"/>
  <c r="DO346" i="11" s="1"/>
  <c r="DS345"/>
  <c r="DR345"/>
  <c r="DQ345"/>
  <c r="DO345"/>
  <c r="DS344"/>
  <c r="DR344"/>
  <c r="DQ344"/>
  <c r="C606" i="23"/>
  <c r="DP344" i="11" s="1"/>
  <c r="B606" i="23"/>
  <c r="DO344" i="11" s="1"/>
  <c r="DS343"/>
  <c r="DR343"/>
  <c r="DQ343"/>
  <c r="C601" i="23"/>
  <c r="DP343" i="11" s="1"/>
  <c r="B601" i="23"/>
  <c r="DO343" i="11" s="1"/>
  <c r="DS342"/>
  <c r="DR342"/>
  <c r="DQ342"/>
  <c r="DO342"/>
  <c r="DS341"/>
  <c r="DR341"/>
  <c r="DQ341"/>
  <c r="C593" i="23"/>
  <c r="DP341" i="11" s="1"/>
  <c r="B593" i="23"/>
  <c r="DO341" i="11" s="1"/>
  <c r="DS29"/>
  <c r="DR29"/>
  <c r="DQ29"/>
  <c r="DO29"/>
  <c r="DS340"/>
  <c r="DR340"/>
  <c r="DQ340"/>
  <c r="C582" i="23"/>
  <c r="DP340" i="11" s="1"/>
  <c r="B582" i="23"/>
  <c r="DO340" i="11" s="1"/>
  <c r="DS339"/>
  <c r="DR339"/>
  <c r="DQ339"/>
  <c r="DO339"/>
  <c r="DS338"/>
  <c r="DR338"/>
  <c r="DQ338"/>
  <c r="C542" i="23"/>
  <c r="DP338" i="11" s="1"/>
  <c r="B542" i="23"/>
  <c r="DO338" i="11" s="1"/>
  <c r="DS337"/>
  <c r="DR337"/>
  <c r="DQ337"/>
  <c r="C537" i="23"/>
  <c r="DP337" i="11" s="1"/>
  <c r="B537" i="23"/>
  <c r="DO337" i="11" s="1"/>
  <c r="DS336"/>
  <c r="DR336"/>
  <c r="DQ336"/>
  <c r="C535" i="23"/>
  <c r="DP336" i="11" s="1"/>
  <c r="B535" i="23"/>
  <c r="DO336" i="11" s="1"/>
  <c r="DS335"/>
  <c r="DR335"/>
  <c r="DQ335"/>
  <c r="C511" i="23"/>
  <c r="B511"/>
  <c r="DO335" i="11" s="1"/>
  <c r="DS334"/>
  <c r="DR334"/>
  <c r="DQ334"/>
  <c r="DO334"/>
  <c r="DS333"/>
  <c r="DR333"/>
  <c r="DQ333"/>
  <c r="C510" i="23"/>
  <c r="B510"/>
  <c r="DO333" i="11" s="1"/>
  <c r="DS332"/>
  <c r="DR332"/>
  <c r="DQ332"/>
  <c r="DO332"/>
  <c r="DS495"/>
  <c r="DR495"/>
  <c r="DQ495"/>
  <c r="C501" i="23"/>
  <c r="DP495" i="11" s="1"/>
  <c r="B501" i="23"/>
  <c r="DO495" i="11" s="1"/>
  <c r="DS331"/>
  <c r="DR331"/>
  <c r="DQ331"/>
  <c r="C494" i="23"/>
  <c r="DP331" i="11" s="1"/>
  <c r="B494" i="23"/>
  <c r="DO331" i="11" s="1"/>
  <c r="DS330"/>
  <c r="DR330"/>
  <c r="DQ330"/>
  <c r="DO330"/>
  <c r="DS329"/>
  <c r="DR329"/>
  <c r="DQ329"/>
  <c r="C463" i="23"/>
  <c r="DP329" i="11" s="1"/>
  <c r="B463" i="23"/>
  <c r="DO329" i="11" s="1"/>
  <c r="DS328"/>
  <c r="DR328"/>
  <c r="DQ328"/>
  <c r="C462" i="23"/>
  <c r="DP328" i="11" s="1"/>
  <c r="B462" i="23"/>
  <c r="DO328" i="11" s="1"/>
  <c r="DS327"/>
  <c r="DR327"/>
  <c r="DQ327"/>
  <c r="C453" i="23"/>
  <c r="DP327" i="11" s="1"/>
  <c r="B453" i="23"/>
  <c r="DO327" i="11" s="1"/>
  <c r="DS326"/>
  <c r="DR326"/>
  <c r="DQ326"/>
  <c r="C450" i="23"/>
  <c r="DP326" i="11" s="1"/>
  <c r="B450" i="23"/>
  <c r="DO326" i="11" s="1"/>
  <c r="DS325"/>
  <c r="DR325"/>
  <c r="DQ325"/>
  <c r="C446" i="23"/>
  <c r="DP325" i="11" s="1"/>
  <c r="B446" i="23"/>
  <c r="DO325" i="11" s="1"/>
  <c r="DS123"/>
  <c r="DR123"/>
  <c r="DQ123"/>
  <c r="C445" i="23"/>
  <c r="DP123" i="11" s="1"/>
  <c r="B445" i="23"/>
  <c r="DO123" i="11" s="1"/>
  <c r="DS122"/>
  <c r="DR122"/>
  <c r="DQ122"/>
  <c r="C441" i="23"/>
  <c r="DP122" i="11" s="1"/>
  <c r="B441" i="23"/>
  <c r="DO122" i="11" s="1"/>
  <c r="DS121"/>
  <c r="DR121"/>
  <c r="DQ121"/>
  <c r="C435" i="23"/>
  <c r="DP121" i="11" s="1"/>
  <c r="B435" i="23"/>
  <c r="DO121" i="11" s="1"/>
  <c r="DS120"/>
  <c r="DR120"/>
  <c r="DQ120"/>
  <c r="C429" i="23"/>
  <c r="DP120" i="11" s="1"/>
  <c r="B429" i="23"/>
  <c r="DO120" i="11" s="1"/>
  <c r="DS324"/>
  <c r="DR324"/>
  <c r="DQ324"/>
  <c r="C396" i="23"/>
  <c r="DP324" i="11" s="1"/>
  <c r="B396" i="23"/>
  <c r="DO324" i="11" s="1"/>
  <c r="DS494"/>
  <c r="DR494"/>
  <c r="DQ494"/>
  <c r="C364" i="23"/>
  <c r="DP494" i="11" s="1"/>
  <c r="B364" i="23"/>
  <c r="DO494" i="11" s="1"/>
  <c r="DS493"/>
  <c r="DR493"/>
  <c r="DQ493"/>
  <c r="C353" i="23"/>
  <c r="DP493" i="11" s="1"/>
  <c r="B353" i="23"/>
  <c r="DO493" i="11" s="1"/>
  <c r="DS323"/>
  <c r="DR323"/>
  <c r="DQ323"/>
  <c r="C350" i="23"/>
  <c r="DP323" i="11" s="1"/>
  <c r="B350" i="23"/>
  <c r="DO323" i="11" s="1"/>
  <c r="DS322"/>
  <c r="DR322"/>
  <c r="DQ322"/>
  <c r="DO322"/>
  <c r="DS492"/>
  <c r="DR492"/>
  <c r="DQ492"/>
  <c r="C349" i="23"/>
  <c r="DP492" i="11" s="1"/>
  <c r="B349" i="23"/>
  <c r="DO492" i="11" s="1"/>
  <c r="DS28"/>
  <c r="DR28"/>
  <c r="DQ28"/>
  <c r="C342" i="23"/>
  <c r="DP26" i="11" s="1"/>
  <c r="B342" i="23"/>
  <c r="DO321" i="11" s="1"/>
  <c r="DS27"/>
  <c r="DR27"/>
  <c r="DQ27"/>
  <c r="DO27"/>
  <c r="DS26"/>
  <c r="DR26"/>
  <c r="DQ26"/>
  <c r="DS321"/>
  <c r="DR321"/>
  <c r="DQ321"/>
  <c r="DS320"/>
  <c r="DR320"/>
  <c r="DQ320"/>
  <c r="C329" i="23"/>
  <c r="B329"/>
  <c r="DO320" i="11" s="1"/>
  <c r="DS319"/>
  <c r="DR319"/>
  <c r="DQ319"/>
  <c r="DO319"/>
  <c r="DS318"/>
  <c r="DR318"/>
  <c r="DQ318"/>
  <c r="C324" i="23"/>
  <c r="DP318" i="11" s="1"/>
  <c r="B324" i="23"/>
  <c r="DO318" i="11" s="1"/>
  <c r="DS25"/>
  <c r="DR25"/>
  <c r="DQ25"/>
  <c r="C323" i="23"/>
  <c r="DP25" i="11" s="1"/>
  <c r="B323" i="23"/>
  <c r="DO25" i="11" s="1"/>
  <c r="DS24"/>
  <c r="DR24"/>
  <c r="DQ24"/>
  <c r="C321" i="23"/>
  <c r="DP24" i="11" s="1"/>
  <c r="B321" i="23"/>
  <c r="DO24" i="11" s="1"/>
  <c r="DS23"/>
  <c r="DR23"/>
  <c r="DQ23"/>
  <c r="C307" i="23"/>
  <c r="DP23" i="11" s="1"/>
  <c r="B307" i="23"/>
  <c r="DO23" i="11" s="1"/>
  <c r="DS491"/>
  <c r="DR491"/>
  <c r="DQ491"/>
  <c r="C300" i="23"/>
  <c r="DP491" i="11" s="1"/>
  <c r="B300" i="23"/>
  <c r="DO491" i="11" s="1"/>
  <c r="DS22"/>
  <c r="DR22"/>
  <c r="DQ22"/>
  <c r="C297" i="23"/>
  <c r="DP22" i="11" s="1"/>
  <c r="B297" i="23"/>
  <c r="DO22" i="11" s="1"/>
  <c r="DS119"/>
  <c r="DR119"/>
  <c r="DQ119"/>
  <c r="C241" i="23"/>
  <c r="B241"/>
  <c r="DO119" i="11" s="1"/>
  <c r="DS118"/>
  <c r="DR118"/>
  <c r="DQ118"/>
  <c r="DO118"/>
  <c r="DS317"/>
  <c r="DR317"/>
  <c r="DQ317"/>
  <c r="C238" i="23"/>
  <c r="DP317" i="11" s="1"/>
  <c r="B238" i="23"/>
  <c r="DO317" i="11" s="1"/>
  <c r="DS316"/>
  <c r="DR316"/>
  <c r="DQ316"/>
  <c r="C207" i="23"/>
  <c r="DP316" i="11" s="1"/>
  <c r="B207" i="23"/>
  <c r="DO316" i="11" s="1"/>
  <c r="DS315"/>
  <c r="DR315"/>
  <c r="DQ315"/>
  <c r="C199" i="23"/>
  <c r="DP315" i="11" s="1"/>
  <c r="B199" i="23"/>
  <c r="DO315" i="11" s="1"/>
  <c r="DS314"/>
  <c r="DR314"/>
  <c r="DQ314"/>
  <c r="C195" i="23"/>
  <c r="DP314" i="11" s="1"/>
  <c r="B195" i="23"/>
  <c r="DO314" i="11" s="1"/>
  <c r="DS313"/>
  <c r="DR313"/>
  <c r="DQ313"/>
  <c r="C194" i="23"/>
  <c r="DP313" i="11" s="1"/>
  <c r="B194" i="23"/>
  <c r="DO313" i="11" s="1"/>
  <c r="DS490"/>
  <c r="DR490"/>
  <c r="DQ490"/>
  <c r="C190" i="23"/>
  <c r="DP490" i="11" s="1"/>
  <c r="B190" i="23"/>
  <c r="DO490" i="11" s="1"/>
  <c r="DS312"/>
  <c r="DR312"/>
  <c r="DQ312"/>
  <c r="C187" i="23"/>
  <c r="DP312" i="11" s="1"/>
  <c r="B187" i="23"/>
  <c r="DO312" i="11" s="1"/>
  <c r="DS311"/>
  <c r="DR311"/>
  <c r="DQ311"/>
  <c r="C179" i="23"/>
  <c r="DP311" i="11" s="1"/>
  <c r="B179" i="23"/>
  <c r="DO311" i="11" s="1"/>
  <c r="DS310"/>
  <c r="DR310"/>
  <c r="DQ310"/>
  <c r="DO310"/>
  <c r="DS309"/>
  <c r="DR309"/>
  <c r="DQ309"/>
  <c r="DP309"/>
  <c r="DS117"/>
  <c r="DR117"/>
  <c r="DQ117"/>
  <c r="C162" i="23"/>
  <c r="DP117" i="11" s="1"/>
  <c r="B162" i="23"/>
  <c r="DO117" i="11" s="1"/>
  <c r="DS116"/>
  <c r="DR116"/>
  <c r="DQ116"/>
  <c r="C158" i="23"/>
  <c r="DP116" i="11" s="1"/>
  <c r="B158" i="23"/>
  <c r="DO116" i="11" s="1"/>
  <c r="DS115"/>
  <c r="DR115"/>
  <c r="DQ115"/>
  <c r="C156" i="23"/>
  <c r="DP115" i="11" s="1"/>
  <c r="B156" i="23"/>
  <c r="DO115" i="11" s="1"/>
  <c r="DS114"/>
  <c r="DR114"/>
  <c r="DQ114"/>
  <c r="C155" i="23"/>
  <c r="DP114" i="11" s="1"/>
  <c r="B155" i="23"/>
  <c r="DO114" i="11" s="1"/>
  <c r="DS113"/>
  <c r="DR113"/>
  <c r="DQ113"/>
  <c r="C140" i="23"/>
  <c r="DP113" i="11" s="1"/>
  <c r="B140" i="23"/>
  <c r="DO113" i="11" s="1"/>
  <c r="DS112"/>
  <c r="DR112"/>
  <c r="DQ112"/>
  <c r="C137" i="23"/>
  <c r="DP112" i="11" s="1"/>
  <c r="B137" i="23"/>
  <c r="DO112" i="11" s="1"/>
  <c r="DS111"/>
  <c r="DR111"/>
  <c r="DQ111"/>
  <c r="C92" i="23"/>
  <c r="B92"/>
  <c r="DO111" i="11" s="1"/>
  <c r="DS110"/>
  <c r="DR110"/>
  <c r="DQ110"/>
  <c r="DO110"/>
  <c r="DS109"/>
  <c r="DR109"/>
  <c r="DQ109"/>
  <c r="C81" i="23"/>
  <c r="DP109" i="11" s="1"/>
  <c r="B81" i="23"/>
  <c r="DO109" i="11" s="1"/>
  <c r="DS108"/>
  <c r="DR108"/>
  <c r="DQ108"/>
  <c r="C79" i="23"/>
  <c r="DP108" i="11" s="1"/>
  <c r="B79" i="23"/>
  <c r="DO108" i="11" s="1"/>
  <c r="DS308"/>
  <c r="DR308"/>
  <c r="DQ308"/>
  <c r="C61" i="23"/>
  <c r="DP308" i="11" s="1"/>
  <c r="B61" i="23"/>
  <c r="DO308" i="11" s="1"/>
  <c r="DS307"/>
  <c r="DR307"/>
  <c r="DQ307"/>
  <c r="C55" i="23"/>
  <c r="DP307" i="11" s="1"/>
  <c r="B55" i="23"/>
  <c r="DO307" i="11" s="1"/>
  <c r="DS107"/>
  <c r="DR107"/>
  <c r="DQ107"/>
  <c r="C51" i="23"/>
  <c r="DP107" i="11" s="1"/>
  <c r="B51" i="23"/>
  <c r="DO107" i="11" s="1"/>
  <c r="DS306"/>
  <c r="DR306"/>
  <c r="DQ306"/>
  <c r="C39" i="23"/>
  <c r="DP306" i="11" s="1"/>
  <c r="B39" i="23"/>
  <c r="DO306" i="11" s="1"/>
  <c r="DS489"/>
  <c r="DR489"/>
  <c r="DQ489"/>
  <c r="C35" i="23"/>
  <c r="DP489" i="11" s="1"/>
  <c r="B35" i="23"/>
  <c r="DO489" i="11" s="1"/>
  <c r="DS488"/>
  <c r="DR488"/>
  <c r="DQ488"/>
  <c r="C24" i="23"/>
  <c r="DP488" i="11" s="1"/>
  <c r="B24" i="23"/>
  <c r="DO488" i="11" s="1"/>
  <c r="DS487"/>
  <c r="DR487"/>
  <c r="DQ487"/>
  <c r="C23" i="23"/>
  <c r="DP487" i="11" s="1"/>
  <c r="B23" i="23"/>
  <c r="DO487" i="11" s="1"/>
  <c r="DS486"/>
  <c r="DR486"/>
  <c r="DQ486"/>
  <c r="C16" i="23"/>
  <c r="DP486" i="11" s="1"/>
  <c r="B16" i="23"/>
  <c r="DO486" i="11" s="1"/>
  <c r="DS485"/>
  <c r="DR485"/>
  <c r="DQ485"/>
  <c r="C13" i="23"/>
  <c r="DP485" i="11" s="1"/>
  <c r="B13" i="23"/>
  <c r="DO485" i="11" s="1"/>
  <c r="DS21"/>
  <c r="DR21"/>
  <c r="DQ21"/>
  <c r="C624" i="23"/>
  <c r="B624"/>
  <c r="DO21" i="11" s="1"/>
  <c r="DS20"/>
  <c r="DR20"/>
  <c r="DQ20"/>
  <c r="DO20"/>
  <c r="DS19"/>
  <c r="DR19"/>
  <c r="DQ19"/>
  <c r="C623" i="23"/>
  <c r="B623"/>
  <c r="DO19" i="11" s="1"/>
  <c r="DS18"/>
  <c r="DR18"/>
  <c r="DQ18"/>
  <c r="DO18"/>
  <c r="DS17"/>
  <c r="DR17"/>
  <c r="DQ17"/>
  <c r="C611" i="23"/>
  <c r="B611"/>
  <c r="DO17" i="11" s="1"/>
  <c r="DS16"/>
  <c r="DR16"/>
  <c r="DQ16"/>
  <c r="DO16"/>
  <c r="DS305"/>
  <c r="DR305"/>
  <c r="DQ305"/>
  <c r="C592" i="23"/>
  <c r="B592"/>
  <c r="DO305" i="11" s="1"/>
  <c r="DS304"/>
  <c r="DR304"/>
  <c r="DQ304"/>
  <c r="DO304"/>
  <c r="DS303"/>
  <c r="DR303"/>
  <c r="DQ303"/>
  <c r="C552" i="23"/>
  <c r="DP301" i="11" s="1"/>
  <c r="B552" i="23"/>
  <c r="DO300" i="11" s="1"/>
  <c r="DS302"/>
  <c r="DR302"/>
  <c r="DQ302"/>
  <c r="DO302"/>
  <c r="DS301"/>
  <c r="DR301"/>
  <c r="DQ301"/>
  <c r="DS300"/>
  <c r="DR300"/>
  <c r="DQ300"/>
  <c r="DS299"/>
  <c r="DR299"/>
  <c r="DQ299"/>
  <c r="C523" i="23"/>
  <c r="DP299" i="11" s="1"/>
  <c r="B523" i="23"/>
  <c r="DO299" i="11" s="1"/>
  <c r="DS298"/>
  <c r="DR298"/>
  <c r="DQ298"/>
  <c r="C498" i="23"/>
  <c r="DP298" i="11" s="1"/>
  <c r="B498" i="23"/>
  <c r="DO298" i="11" s="1"/>
  <c r="DS297"/>
  <c r="DR297"/>
  <c r="DQ297"/>
  <c r="C486" i="23"/>
  <c r="B486"/>
  <c r="DO297" i="11" s="1"/>
  <c r="DS296"/>
  <c r="DR296"/>
  <c r="DQ296"/>
  <c r="DO296"/>
  <c r="DS295"/>
  <c r="DR295"/>
  <c r="DQ295"/>
  <c r="C479" i="23"/>
  <c r="DP295" i="11" s="1"/>
  <c r="B479" i="23"/>
  <c r="DO295" i="11" s="1"/>
  <c r="DS294"/>
  <c r="DR294"/>
  <c r="DQ294"/>
  <c r="C440" i="23"/>
  <c r="DP294" i="11" s="1"/>
  <c r="B440" i="23"/>
  <c r="DO294" i="11" s="1"/>
  <c r="DS106"/>
  <c r="DR106"/>
  <c r="DQ106"/>
  <c r="C431" i="23"/>
  <c r="DP106" i="11" s="1"/>
  <c r="B431" i="23"/>
  <c r="DO106" i="11" s="1"/>
  <c r="DS293"/>
  <c r="DR293"/>
  <c r="DQ293"/>
  <c r="C419" i="23"/>
  <c r="DP293" i="11" s="1"/>
  <c r="B419" i="23"/>
  <c r="DO293" i="11" s="1"/>
  <c r="DS484"/>
  <c r="DR484"/>
  <c r="DQ484"/>
  <c r="C371" i="23"/>
  <c r="DP484" i="11" s="1"/>
  <c r="B371" i="23"/>
  <c r="DO484" i="11" s="1"/>
  <c r="DS292"/>
  <c r="DR292"/>
  <c r="DQ292"/>
  <c r="C363" i="23"/>
  <c r="DP292" i="11" s="1"/>
  <c r="B363" i="23"/>
  <c r="DO292" i="11" s="1"/>
  <c r="DS291"/>
  <c r="DR291"/>
  <c r="DQ291"/>
  <c r="DO291"/>
  <c r="DS483"/>
  <c r="DR483"/>
  <c r="DQ483"/>
  <c r="C351" i="23"/>
  <c r="DP483" i="11" s="1"/>
  <c r="B351" i="23"/>
  <c r="DO483" i="11" s="1"/>
  <c r="DS482"/>
  <c r="DR482"/>
  <c r="DQ482"/>
  <c r="C347" i="23"/>
  <c r="DP482" i="11" s="1"/>
  <c r="B347" i="23"/>
  <c r="DO482" i="11" s="1"/>
  <c r="DS290"/>
  <c r="DR290"/>
  <c r="DQ290"/>
  <c r="C336" i="23"/>
  <c r="DP290" i="11" s="1"/>
  <c r="B336" i="23"/>
  <c r="DO290" i="11" s="1"/>
  <c r="DS481"/>
  <c r="DR481"/>
  <c r="DQ481"/>
  <c r="C331" i="23"/>
  <c r="DP481" i="11" s="1"/>
  <c r="B331" i="23"/>
  <c r="DO481" i="11" s="1"/>
  <c r="DS289"/>
  <c r="DR289"/>
  <c r="DQ289"/>
  <c r="C319" i="23"/>
  <c r="DP289" i="11" s="1"/>
  <c r="B319" i="23"/>
  <c r="DO289" i="11" s="1"/>
  <c r="DS288"/>
  <c r="DR288"/>
  <c r="DQ288"/>
  <c r="C303" i="23"/>
  <c r="DP288" i="11" s="1"/>
  <c r="B303" i="23"/>
  <c r="DO288" i="11" s="1"/>
  <c r="DS287"/>
  <c r="DR287"/>
  <c r="DQ287"/>
  <c r="C276" i="23"/>
  <c r="DP287" i="11" s="1"/>
  <c r="B276" i="23"/>
  <c r="DO287" i="11" s="1"/>
  <c r="DS286"/>
  <c r="DR286"/>
  <c r="DQ286"/>
  <c r="C243" i="23"/>
  <c r="DP286" i="11" s="1"/>
  <c r="B243" i="23"/>
  <c r="DO286" i="11" s="1"/>
  <c r="DS15"/>
  <c r="DR15"/>
  <c r="DQ15"/>
  <c r="C222" i="23"/>
  <c r="DP15" i="11" s="1"/>
  <c r="B222" i="23"/>
  <c r="DO15" i="11" s="1"/>
  <c r="DS105"/>
  <c r="DR105"/>
  <c r="DQ105"/>
  <c r="C216" i="23"/>
  <c r="DP105" i="11" s="1"/>
  <c r="B216" i="23"/>
  <c r="DO105" i="11" s="1"/>
  <c r="DS285"/>
  <c r="DR285"/>
  <c r="DQ285"/>
  <c r="C206" i="23"/>
  <c r="DP285" i="11" s="1"/>
  <c r="B206" i="23"/>
  <c r="DO285" i="11" s="1"/>
  <c r="DS284"/>
  <c r="DR284"/>
  <c r="DQ284"/>
  <c r="C193" i="23"/>
  <c r="DP284" i="11" s="1"/>
  <c r="B193" i="23"/>
  <c r="DO284" i="11" s="1"/>
  <c r="DS283"/>
  <c r="DR283"/>
  <c r="DQ283"/>
  <c r="DO283"/>
  <c r="DS282"/>
  <c r="DR282"/>
  <c r="DQ282"/>
  <c r="C168" i="23"/>
  <c r="DP282" i="11" s="1"/>
  <c r="B168" i="23"/>
  <c r="DO282" i="11" s="1"/>
  <c r="DS104"/>
  <c r="DR104"/>
  <c r="DQ104"/>
  <c r="C161" i="23"/>
  <c r="DP104" i="11" s="1"/>
  <c r="B161" i="23"/>
  <c r="DO104" i="11" s="1"/>
  <c r="DS103"/>
  <c r="DR103"/>
  <c r="DQ103"/>
  <c r="C160" i="23"/>
  <c r="DP103" i="11" s="1"/>
  <c r="B160" i="23"/>
  <c r="DO103" i="11" s="1"/>
  <c r="DS102"/>
  <c r="DR102"/>
  <c r="DQ102"/>
  <c r="C159" i="23"/>
  <c r="DP102" i="11" s="1"/>
  <c r="B159" i="23"/>
  <c r="DO102" i="11" s="1"/>
  <c r="DS101"/>
  <c r="DR101"/>
  <c r="DQ101"/>
  <c r="C157" i="23"/>
  <c r="DP101" i="11" s="1"/>
  <c r="B157" i="23"/>
  <c r="DO101" i="11" s="1"/>
  <c r="DS100"/>
  <c r="DR100"/>
  <c r="DQ100"/>
  <c r="C142" i="23"/>
  <c r="DP100" i="11" s="1"/>
  <c r="B142" i="23"/>
  <c r="DO100" i="11" s="1"/>
  <c r="DS99"/>
  <c r="DR99"/>
  <c r="DQ99"/>
  <c r="C133" i="23"/>
  <c r="DP99" i="11" s="1"/>
  <c r="B133" i="23"/>
  <c r="DO99" i="11" s="1"/>
  <c r="DS98"/>
  <c r="DR98"/>
  <c r="DQ98"/>
  <c r="C128" i="23"/>
  <c r="DP98" i="11" s="1"/>
  <c r="B128" i="23"/>
  <c r="DO98" i="11" s="1"/>
  <c r="DS97"/>
  <c r="DR97"/>
  <c r="DQ97"/>
  <c r="C120" i="23"/>
  <c r="DP97" i="11" s="1"/>
  <c r="B120" i="23"/>
  <c r="DO97" i="11" s="1"/>
  <c r="DS14"/>
  <c r="DR14"/>
  <c r="DQ14"/>
  <c r="C119" i="23"/>
  <c r="DP14" i="11" s="1"/>
  <c r="B119" i="23"/>
  <c r="DO14" i="11" s="1"/>
  <c r="DS96"/>
  <c r="DR96"/>
  <c r="DQ96"/>
  <c r="C114" i="23"/>
  <c r="DP96" i="11" s="1"/>
  <c r="B114" i="23"/>
  <c r="DO96" i="11" s="1"/>
  <c r="DS95"/>
  <c r="DR95"/>
  <c r="DQ95"/>
  <c r="C83" i="23"/>
  <c r="DP95" i="11" s="1"/>
  <c r="B83" i="23"/>
  <c r="DO95" i="11" s="1"/>
  <c r="DS94"/>
  <c r="DR94"/>
  <c r="DQ94"/>
  <c r="C67" i="23"/>
  <c r="DP94" i="11" s="1"/>
  <c r="B67" i="23"/>
  <c r="DO94" i="11" s="1"/>
  <c r="DS93"/>
  <c r="DR93"/>
  <c r="DQ93"/>
  <c r="C66" i="23"/>
  <c r="DP93" i="11" s="1"/>
  <c r="B66" i="23"/>
  <c r="DO93" i="11" s="1"/>
  <c r="DS92"/>
  <c r="DR92"/>
  <c r="DQ92"/>
  <c r="C62" i="23"/>
  <c r="DP92" i="11" s="1"/>
  <c r="B62" i="23"/>
  <c r="DO92" i="11" s="1"/>
  <c r="DS480"/>
  <c r="DR480"/>
  <c r="DQ480"/>
  <c r="C42" i="23"/>
  <c r="DP480" i="11" s="1"/>
  <c r="B42" i="23"/>
  <c r="DO480" i="11" s="1"/>
  <c r="DS13"/>
  <c r="DR13"/>
  <c r="DQ13"/>
  <c r="C41" i="23"/>
  <c r="DP13" i="11" s="1"/>
  <c r="B41" i="23"/>
  <c r="DO13" i="11" s="1"/>
  <c r="DS479"/>
  <c r="DR479"/>
  <c r="DQ479"/>
  <c r="C29" i="23"/>
  <c r="DP479" i="11" s="1"/>
  <c r="B29" i="23"/>
  <c r="DO479" i="11" s="1"/>
  <c r="DS478"/>
  <c r="DR478"/>
  <c r="DQ478"/>
  <c r="C26" i="23"/>
  <c r="DP478" i="11" s="1"/>
  <c r="B26" i="23"/>
  <c r="DO478" i="11" s="1"/>
  <c r="DS12"/>
  <c r="DR12"/>
  <c r="DQ12"/>
  <c r="C25" i="23"/>
  <c r="DP12" i="11" s="1"/>
  <c r="B25" i="23"/>
  <c r="DO12" i="11" s="1"/>
  <c r="DS281"/>
  <c r="DR281"/>
  <c r="DQ281"/>
  <c r="C20" i="23"/>
  <c r="DP281" i="11" s="1"/>
  <c r="B20" i="23"/>
  <c r="DO281" i="11" s="1"/>
  <c r="DS280"/>
  <c r="DR280"/>
  <c r="DQ280"/>
  <c r="DO280"/>
  <c r="DS279"/>
  <c r="DR279"/>
  <c r="DQ279"/>
  <c r="DS477"/>
  <c r="DR477"/>
  <c r="DQ477"/>
  <c r="C19" i="23"/>
  <c r="DP477" i="11" s="1"/>
  <c r="B19" i="23"/>
  <c r="DO477" i="11" s="1"/>
  <c r="DS278"/>
  <c r="DR278"/>
  <c r="DQ278"/>
  <c r="C14" i="23"/>
  <c r="DP278" i="11" s="1"/>
  <c r="B14" i="23"/>
  <c r="DO278" i="11" s="1"/>
  <c r="DS277"/>
  <c r="DR277"/>
  <c r="DQ277"/>
  <c r="C632" i="23"/>
  <c r="DP277" i="11" s="1"/>
  <c r="B632" i="23"/>
  <c r="DO277" i="11" s="1"/>
  <c r="DS276"/>
  <c r="DR276"/>
  <c r="DQ276"/>
  <c r="C631" i="23"/>
  <c r="DP276" i="11" s="1"/>
  <c r="B631" i="23"/>
  <c r="DO276" i="11" s="1"/>
  <c r="DS11"/>
  <c r="DR11"/>
  <c r="DQ11"/>
  <c r="DO11"/>
  <c r="DS275"/>
  <c r="DR275"/>
  <c r="DQ275"/>
  <c r="C620" i="23"/>
  <c r="DP275" i="11" s="1"/>
  <c r="B620" i="23"/>
  <c r="DO275" i="11" s="1"/>
  <c r="DS274"/>
  <c r="DR274"/>
  <c r="DQ274"/>
  <c r="C617" i="23"/>
  <c r="DP274" i="11" s="1"/>
  <c r="B617" i="23"/>
  <c r="DO274" i="11" s="1"/>
  <c r="DS273"/>
  <c r="DR273"/>
  <c r="DQ273"/>
  <c r="DO273"/>
  <c r="DS272"/>
  <c r="DR272"/>
  <c r="DQ272"/>
  <c r="C619" i="23"/>
  <c r="DP272" i="11" s="1"/>
  <c r="B619" i="23"/>
  <c r="DO272" i="11" s="1"/>
  <c r="DS271"/>
  <c r="DR271"/>
  <c r="DQ271"/>
  <c r="DO271"/>
  <c r="DS270"/>
  <c r="DR270"/>
  <c r="DQ270"/>
  <c r="C594" i="23"/>
  <c r="DP270" i="11" s="1"/>
  <c r="B594" i="23"/>
  <c r="DO270" i="11" s="1"/>
  <c r="DS91"/>
  <c r="DR91"/>
  <c r="DQ91"/>
  <c r="C569" i="23"/>
  <c r="DP91" i="11" s="1"/>
  <c r="B569" i="23"/>
  <c r="DO91" i="11" s="1"/>
  <c r="DS269"/>
  <c r="DR269"/>
  <c r="DQ269"/>
  <c r="C568" i="23"/>
  <c r="DP269" i="11" s="1"/>
  <c r="B568" i="23"/>
  <c r="DO269" i="11" s="1"/>
  <c r="DS90"/>
  <c r="DR90"/>
  <c r="DQ90"/>
  <c r="C534" i="23"/>
  <c r="DP90" i="11" s="1"/>
  <c r="B534" i="23"/>
  <c r="DO90" i="11" s="1"/>
  <c r="DS268"/>
  <c r="DR268"/>
  <c r="DQ268"/>
  <c r="C532" i="23"/>
  <c r="DP268" i="11" s="1"/>
  <c r="B532" i="23"/>
  <c r="DO268" i="11" s="1"/>
  <c r="DS267"/>
  <c r="DR267"/>
  <c r="DQ267"/>
  <c r="C487" i="23"/>
  <c r="DP267" i="11" s="1"/>
  <c r="B487" i="23"/>
  <c r="DO267" i="11" s="1"/>
  <c r="DS266"/>
  <c r="DR266"/>
  <c r="DQ266"/>
  <c r="C472" i="23"/>
  <c r="DP266" i="11" s="1"/>
  <c r="B472" i="23"/>
  <c r="DO266" i="11" s="1"/>
  <c r="DS265"/>
  <c r="DR265"/>
  <c r="DQ265"/>
  <c r="C464" i="23"/>
  <c r="DP265" i="11" s="1"/>
  <c r="B464" i="23"/>
  <c r="DO265" i="11" s="1"/>
  <c r="DS264"/>
  <c r="DR264"/>
  <c r="DQ264"/>
  <c r="C461" i="23"/>
  <c r="DP264" i="11" s="1"/>
  <c r="B461" i="23"/>
  <c r="DO264" i="11" s="1"/>
  <c r="DS263"/>
  <c r="DR263"/>
  <c r="DQ263"/>
  <c r="C455" i="23"/>
  <c r="DP263" i="11" s="1"/>
  <c r="B455" i="23"/>
  <c r="DO263" i="11" s="1"/>
  <c r="DS476"/>
  <c r="DR476"/>
  <c r="DQ476"/>
  <c r="C398" i="23"/>
  <c r="DP476" i="11" s="1"/>
  <c r="B398" i="23"/>
  <c r="DO476" i="11" s="1"/>
  <c r="DS262"/>
  <c r="DR262"/>
  <c r="DQ262"/>
  <c r="C389" i="23"/>
  <c r="DP262" i="11" s="1"/>
  <c r="B389" i="23"/>
  <c r="DO262" i="11" s="1"/>
  <c r="DS475"/>
  <c r="DR475"/>
  <c r="DQ475"/>
  <c r="C358" i="23"/>
  <c r="DP475" i="11" s="1"/>
  <c r="B358" i="23"/>
  <c r="DO475" i="11" s="1"/>
  <c r="DS261"/>
  <c r="DR261"/>
  <c r="DQ261"/>
  <c r="C356" i="23"/>
  <c r="DP261" i="11" s="1"/>
  <c r="B356" i="23"/>
  <c r="DO261" i="11" s="1"/>
  <c r="DS474"/>
  <c r="DR474"/>
  <c r="DQ474"/>
  <c r="C337" i="23"/>
  <c r="DP474" i="11" s="1"/>
  <c r="B337" i="23"/>
  <c r="DO474" i="11" s="1"/>
  <c r="DS473"/>
  <c r="DR473"/>
  <c r="DQ473"/>
  <c r="C335" i="23"/>
  <c r="DP473" i="11" s="1"/>
  <c r="B335" i="23"/>
  <c r="DO473" i="11" s="1"/>
  <c r="DS89"/>
  <c r="DR89"/>
  <c r="DQ89"/>
  <c r="C226" i="23"/>
  <c r="DP89" i="11" s="1"/>
  <c r="B226" i="23"/>
  <c r="DO89" i="11" s="1"/>
  <c r="DS260"/>
  <c r="DR260"/>
  <c r="DQ260"/>
  <c r="C224" i="23"/>
  <c r="DP260" i="11" s="1"/>
  <c r="B224" i="23"/>
  <c r="DO260" i="11" s="1"/>
  <c r="DS259"/>
  <c r="DR259"/>
  <c r="DQ259"/>
  <c r="C210" i="23"/>
  <c r="DP259" i="11" s="1"/>
  <c r="B210" i="23"/>
  <c r="DO259" i="11" s="1"/>
  <c r="DS258"/>
  <c r="DR258"/>
  <c r="DQ258"/>
  <c r="C204" i="23"/>
  <c r="DP258" i="11" s="1"/>
  <c r="B204" i="23"/>
  <c r="DO258" i="11" s="1"/>
  <c r="DS88"/>
  <c r="DR88"/>
  <c r="DQ88"/>
  <c r="C203" i="23"/>
  <c r="DP88" i="11" s="1"/>
  <c r="B203" i="23"/>
  <c r="DO88" i="11" s="1"/>
  <c r="DS257"/>
  <c r="DR257"/>
  <c r="DQ257"/>
  <c r="C197" i="23"/>
  <c r="DP257" i="11" s="1"/>
  <c r="B197" i="23"/>
  <c r="DO257" i="11" s="1"/>
  <c r="DS256"/>
  <c r="DR256"/>
  <c r="DQ256"/>
  <c r="C196" i="23"/>
  <c r="DP256" i="11" s="1"/>
  <c r="B196" i="23"/>
  <c r="DO256" i="11" s="1"/>
  <c r="DS255"/>
  <c r="DR255"/>
  <c r="DQ255"/>
  <c r="C183" i="23"/>
  <c r="DP255" i="11" s="1"/>
  <c r="B183" i="23"/>
  <c r="DO255" i="11" s="1"/>
  <c r="DS254"/>
  <c r="DR254"/>
  <c r="DQ254"/>
  <c r="DO254"/>
  <c r="DS87"/>
  <c r="DR87"/>
  <c r="DQ87"/>
  <c r="C178" i="23"/>
  <c r="DP87" i="11" s="1"/>
  <c r="B178" i="23"/>
  <c r="DO87" i="11" s="1"/>
  <c r="DS86"/>
  <c r="DR86"/>
  <c r="DQ86"/>
  <c r="C173" i="23"/>
  <c r="B173"/>
  <c r="DO86" i="11" s="1"/>
  <c r="DS85"/>
  <c r="DR85"/>
  <c r="DQ85"/>
  <c r="DO85"/>
  <c r="DS84"/>
  <c r="DR84"/>
  <c r="DQ84"/>
  <c r="DS83"/>
  <c r="DR83"/>
  <c r="DQ83"/>
  <c r="C135" i="23"/>
  <c r="DP83" i="11" s="1"/>
  <c r="B135" i="23"/>
  <c r="DO83" i="11" s="1"/>
  <c r="DS82"/>
  <c r="DR82"/>
  <c r="DQ82"/>
  <c r="C116" i="23"/>
  <c r="DP82" i="11" s="1"/>
  <c r="B116" i="23"/>
  <c r="DO82" i="11" s="1"/>
  <c r="DS81"/>
  <c r="DR81"/>
  <c r="DQ81"/>
  <c r="C115" i="23"/>
  <c r="DP81" i="11" s="1"/>
  <c r="B115" i="23"/>
  <c r="DO81" i="11" s="1"/>
  <c r="DS80"/>
  <c r="DR80"/>
  <c r="DQ80"/>
  <c r="C97" i="23"/>
  <c r="DP80" i="11" s="1"/>
  <c r="B97" i="23"/>
  <c r="DO80" i="11" s="1"/>
  <c r="DS79"/>
  <c r="DR79"/>
  <c r="DQ79"/>
  <c r="C91" i="23"/>
  <c r="DP79" i="11" s="1"/>
  <c r="B91" i="23"/>
  <c r="DO79" i="11" s="1"/>
  <c r="DS78"/>
  <c r="DR78"/>
  <c r="DQ78"/>
  <c r="C84" i="23"/>
  <c r="DP78" i="11" s="1"/>
  <c r="B84" i="23"/>
  <c r="DO78" i="11" s="1"/>
  <c r="DS77"/>
  <c r="DR77"/>
  <c r="DQ77"/>
  <c r="C82" i="23"/>
  <c r="DP77" i="11" s="1"/>
  <c r="B82" i="23"/>
  <c r="DO77" i="11" s="1"/>
  <c r="DS76"/>
  <c r="DR76"/>
  <c r="DQ76"/>
  <c r="C68" i="23"/>
  <c r="DP76" i="11" s="1"/>
  <c r="B68" i="23"/>
  <c r="DO76" i="11" s="1"/>
  <c r="DS253"/>
  <c r="DR253"/>
  <c r="DQ253"/>
  <c r="C64" i="23"/>
  <c r="DP253" i="11" s="1"/>
  <c r="B64" i="23"/>
  <c r="DO253" i="11" s="1"/>
  <c r="DS252"/>
  <c r="DR252"/>
  <c r="DQ252"/>
  <c r="DO252"/>
  <c r="DS75"/>
  <c r="DR75"/>
  <c r="DQ75"/>
  <c r="C50" i="23"/>
  <c r="DP75" i="11" s="1"/>
  <c r="B50" i="23"/>
  <c r="DO75" i="11" s="1"/>
  <c r="DS472"/>
  <c r="DR472"/>
  <c r="DQ472"/>
  <c r="C32" i="23"/>
  <c r="DP472" i="11" s="1"/>
  <c r="B32" i="23"/>
  <c r="DO472" i="11" s="1"/>
  <c r="DS251"/>
  <c r="DR251"/>
  <c r="DQ251"/>
  <c r="C614" i="23"/>
  <c r="DP251" i="11" s="1"/>
  <c r="B614" i="23"/>
  <c r="DO251" i="11" s="1"/>
  <c r="DS250"/>
  <c r="DR250"/>
  <c r="DQ250"/>
  <c r="C613" i="23"/>
  <c r="DP250" i="11" s="1"/>
  <c r="B613" i="23"/>
  <c r="DO250" i="11" s="1"/>
  <c r="DS249"/>
  <c r="DR249"/>
  <c r="DQ249"/>
  <c r="C581" i="23"/>
  <c r="DP249" i="11" s="1"/>
  <c r="B581" i="23"/>
  <c r="DO249" i="11" s="1"/>
  <c r="DS248"/>
  <c r="DR248"/>
  <c r="DQ248"/>
  <c r="C563" i="23"/>
  <c r="DP248" i="11" s="1"/>
  <c r="B563" i="23"/>
  <c r="DO248" i="11" s="1"/>
  <c r="DS247"/>
  <c r="DR247"/>
  <c r="DQ247"/>
  <c r="C550" i="23"/>
  <c r="DP247" i="11" s="1"/>
  <c r="B550" i="23"/>
  <c r="DO247" i="11" s="1"/>
  <c r="DS246"/>
  <c r="DR246"/>
  <c r="DQ246"/>
  <c r="C549" i="23"/>
  <c r="DP246" i="11" s="1"/>
  <c r="B549" i="23"/>
  <c r="DO246" i="11" s="1"/>
  <c r="DS10"/>
  <c r="DR10"/>
  <c r="DQ10"/>
  <c r="C548" i="23"/>
  <c r="DP10" i="11" s="1"/>
  <c r="B548" i="23"/>
  <c r="DO10" i="11" s="1"/>
  <c r="DS245"/>
  <c r="DR245"/>
  <c r="DQ245"/>
  <c r="C547" i="23"/>
  <c r="DP245" i="11" s="1"/>
  <c r="B547" i="23"/>
  <c r="DO245" i="11" s="1"/>
  <c r="DS244"/>
  <c r="DR244"/>
  <c r="DQ244"/>
  <c r="C538" i="23"/>
  <c r="DP244" i="11" s="1"/>
  <c r="B538" i="23"/>
  <c r="DO244" i="11" s="1"/>
  <c r="DS243"/>
  <c r="DR243"/>
  <c r="DQ243"/>
  <c r="C536" i="23"/>
  <c r="DP243" i="11" s="1"/>
  <c r="B536" i="23"/>
  <c r="DO243" i="11" s="1"/>
  <c r="DS9"/>
  <c r="DR9"/>
  <c r="DQ9"/>
  <c r="DO9"/>
  <c r="DS242"/>
  <c r="DR242"/>
  <c r="DQ242"/>
  <c r="C531" i="23"/>
  <c r="DP242" i="11" s="1"/>
  <c r="B531" i="23"/>
  <c r="DO242" i="11" s="1"/>
  <c r="DS8"/>
  <c r="DR8"/>
  <c r="DQ8"/>
  <c r="C530" i="23"/>
  <c r="B530"/>
  <c r="DO8" i="11" s="1"/>
  <c r="DS7"/>
  <c r="DR7"/>
  <c r="DQ7"/>
  <c r="DO7"/>
  <c r="DS6"/>
  <c r="DR6"/>
  <c r="DQ6"/>
  <c r="C526" i="23"/>
  <c r="DP6" i="11" s="1"/>
  <c r="B526" i="23"/>
  <c r="DO6" i="11" s="1"/>
  <c r="DS241"/>
  <c r="DR241"/>
  <c r="DQ241"/>
  <c r="C517" i="23"/>
  <c r="DP241" i="11" s="1"/>
  <c r="B517" i="23"/>
  <c r="DO241" i="11" s="1"/>
  <c r="DS471"/>
  <c r="DR471"/>
  <c r="DQ471"/>
  <c r="C515" i="23"/>
  <c r="DP471" i="11" s="1"/>
  <c r="B515" i="23"/>
  <c r="DO471" i="11" s="1"/>
  <c r="DS240"/>
  <c r="DR240"/>
  <c r="DQ240"/>
  <c r="C496" i="23"/>
  <c r="DP240" i="11" s="1"/>
  <c r="B496" i="23"/>
  <c r="DO240" i="11" s="1"/>
  <c r="DS5"/>
  <c r="DR5"/>
  <c r="DQ5"/>
  <c r="C492" i="23"/>
  <c r="DP5" i="11" s="1"/>
  <c r="B492" i="23"/>
  <c r="DO5" i="11" s="1"/>
  <c r="DS239"/>
  <c r="DR239"/>
  <c r="DQ239"/>
  <c r="C477" i="23"/>
  <c r="DP239" i="11" s="1"/>
  <c r="B477" i="23"/>
  <c r="DO239" i="11" s="1"/>
  <c r="DS238"/>
  <c r="DR238"/>
  <c r="DQ238"/>
  <c r="DO238"/>
  <c r="DS237"/>
  <c r="DR237"/>
  <c r="DQ237"/>
  <c r="C457" i="23"/>
  <c r="DP237" i="11" s="1"/>
  <c r="B457" i="23"/>
  <c r="DO237" i="11" s="1"/>
  <c r="DS74"/>
  <c r="DR74"/>
  <c r="DQ74"/>
  <c r="C438" i="23"/>
  <c r="DP74" i="11" s="1"/>
  <c r="B438" i="23"/>
  <c r="DO74" i="11" s="1"/>
  <c r="DS73"/>
  <c r="DR73"/>
  <c r="DQ73"/>
  <c r="C433" i="23"/>
  <c r="DP73" i="11" s="1"/>
  <c r="B433" i="23"/>
  <c r="DO73" i="11" s="1"/>
  <c r="DS72"/>
  <c r="DR72"/>
  <c r="DQ72"/>
  <c r="C430" i="23"/>
  <c r="DP72" i="11" s="1"/>
  <c r="B430" i="23"/>
  <c r="DO72" i="11" s="1"/>
  <c r="DS71"/>
  <c r="DR71"/>
  <c r="DQ71"/>
  <c r="C418" i="23"/>
  <c r="DP71" i="11" s="1"/>
  <c r="B418" i="23"/>
  <c r="DO71" i="11" s="1"/>
  <c r="DS236"/>
  <c r="DR236"/>
  <c r="DQ236"/>
  <c r="C414" i="23"/>
  <c r="DP236" i="11" s="1"/>
  <c r="B414" i="23"/>
  <c r="DO236" i="11" s="1"/>
  <c r="DS235"/>
  <c r="DR235"/>
  <c r="DQ235"/>
  <c r="DO235"/>
  <c r="DS470"/>
  <c r="DR470"/>
  <c r="DQ470"/>
  <c r="C411" i="23"/>
  <c r="DP470" i="11" s="1"/>
  <c r="B411" i="23"/>
  <c r="DO470" i="11" s="1"/>
  <c r="DS469"/>
  <c r="DR469"/>
  <c r="DQ469"/>
  <c r="C408" i="23"/>
  <c r="DP469" i="11" s="1"/>
  <c r="B408" i="23"/>
  <c r="DO469" i="11" s="1"/>
  <c r="DS234"/>
  <c r="DR234"/>
  <c r="DQ234"/>
  <c r="C405" i="23"/>
  <c r="DP234" i="11" s="1"/>
  <c r="B405" i="23"/>
  <c r="DO234" i="11" s="1"/>
  <c r="DS468"/>
  <c r="DR468"/>
  <c r="DQ468"/>
  <c r="C403" i="23"/>
  <c r="DP468" i="11" s="1"/>
  <c r="B403" i="23"/>
  <c r="DO468" i="11" s="1"/>
  <c r="DS233"/>
  <c r="DR233"/>
  <c r="DQ233"/>
  <c r="C392" i="23"/>
  <c r="DP233" i="11" s="1"/>
  <c r="B392" i="23"/>
  <c r="DO233" i="11" s="1"/>
  <c r="DS4"/>
  <c r="DR4"/>
  <c r="DQ4"/>
  <c r="C390" i="23"/>
  <c r="DP4" i="11" s="1"/>
  <c r="B390" i="23"/>
  <c r="DO4" i="11" s="1"/>
  <c r="DS70"/>
  <c r="DR70"/>
  <c r="DQ70"/>
  <c r="C388" i="23"/>
  <c r="DP70" i="11" s="1"/>
  <c r="B388" i="23"/>
  <c r="DO70" i="11" s="1"/>
  <c r="DS467"/>
  <c r="DR467"/>
  <c r="DQ467"/>
  <c r="C382" i="23"/>
  <c r="B382"/>
  <c r="DS466" i="11"/>
  <c r="DR466"/>
  <c r="DQ466"/>
  <c r="C380" i="23"/>
  <c r="DP467" i="11" s="1"/>
  <c r="B380" i="23"/>
  <c r="DO467" i="11" s="1"/>
  <c r="DS465"/>
  <c r="DR465"/>
  <c r="DQ465"/>
  <c r="C376" i="23"/>
  <c r="DP466" i="11" s="1"/>
  <c r="B376" i="23"/>
  <c r="DO466" i="11" s="1"/>
  <c r="DS464"/>
  <c r="DR464"/>
  <c r="DQ464"/>
  <c r="C367" i="23"/>
  <c r="DP465" i="11" s="1"/>
  <c r="B367" i="23"/>
  <c r="DO465" i="11" s="1"/>
  <c r="DS232"/>
  <c r="DR232"/>
  <c r="DQ232"/>
  <c r="C360" i="23"/>
  <c r="DP464" i="11" s="1"/>
  <c r="B360" i="23"/>
  <c r="DO464" i="11" s="1"/>
  <c r="C355" i="23"/>
  <c r="DP232" i="11" s="1"/>
  <c r="B355" i="23"/>
  <c r="DO232" i="11" s="1"/>
  <c r="DS231"/>
  <c r="DR231"/>
  <c r="DQ231"/>
  <c r="C354" i="23"/>
  <c r="DP231" i="11" s="1"/>
  <c r="B354" i="23"/>
  <c r="DO231" i="11" s="1"/>
  <c r="DS463"/>
  <c r="DR463"/>
  <c r="DQ463"/>
  <c r="C348" i="23"/>
  <c r="DP463" i="11" s="1"/>
  <c r="B348" i="23"/>
  <c r="DO463" i="11" s="1"/>
  <c r="DS462"/>
  <c r="DR462"/>
  <c r="DQ462"/>
  <c r="C346" i="23"/>
  <c r="DP462" i="11" s="1"/>
  <c r="B346" i="23"/>
  <c r="DO462" i="11" s="1"/>
  <c r="DS230"/>
  <c r="DR230"/>
  <c r="DQ230"/>
  <c r="C344" i="23"/>
  <c r="DP230" i="11" s="1"/>
  <c r="B344" i="23"/>
  <c r="DO230" i="11" s="1"/>
  <c r="DS461"/>
  <c r="DR461"/>
  <c r="DQ461"/>
  <c r="C341" i="23"/>
  <c r="DP461" i="11" s="1"/>
  <c r="B341" i="23"/>
  <c r="DO461" i="11" s="1"/>
  <c r="DS460"/>
  <c r="DR460"/>
  <c r="DQ460"/>
  <c r="C340" i="23"/>
  <c r="DP460" i="11" s="1"/>
  <c r="B340" i="23"/>
  <c r="DO460" i="11" s="1"/>
  <c r="DS459"/>
  <c r="DR459"/>
  <c r="DQ459"/>
  <c r="C328" i="23"/>
  <c r="DP459" i="11" s="1"/>
  <c r="B328" i="23"/>
  <c r="DO459" i="11" s="1"/>
  <c r="DS458"/>
  <c r="DR458"/>
  <c r="DQ458"/>
  <c r="C327" i="23"/>
  <c r="DP458" i="11" s="1"/>
  <c r="B327" i="23"/>
  <c r="DO458" i="11" s="1"/>
  <c r="DS3"/>
  <c r="DR3"/>
  <c r="DQ3"/>
  <c r="C318" i="23"/>
  <c r="DP3" i="11" s="1"/>
  <c r="B318" i="23"/>
  <c r="DO3" i="11" s="1"/>
  <c r="DS457"/>
  <c r="DR457"/>
  <c r="DQ457"/>
  <c r="C313" i="23"/>
  <c r="DP457" i="11" s="1"/>
  <c r="B313" i="23"/>
  <c r="DO457" i="11" s="1"/>
  <c r="DS456"/>
  <c r="DR456"/>
  <c r="DQ456"/>
  <c r="C308" i="23"/>
  <c r="DP456" i="11" s="1"/>
  <c r="B308" i="23"/>
  <c r="DO456" i="11" s="1"/>
  <c r="DS229"/>
  <c r="DR229"/>
  <c r="DQ229"/>
  <c r="C296" i="23"/>
  <c r="DP229" i="11" s="1"/>
  <c r="B296" i="23"/>
  <c r="DO229" i="11" s="1"/>
  <c r="DS228"/>
  <c r="DR228"/>
  <c r="DQ228"/>
  <c r="C274" i="23"/>
  <c r="DP228" i="11" s="1"/>
  <c r="B274" i="23"/>
  <c r="DO228" i="11" s="1"/>
  <c r="DS227"/>
  <c r="DR227"/>
  <c r="DQ227"/>
  <c r="C271" i="23"/>
  <c r="DP227" i="11" s="1"/>
  <c r="B271" i="23"/>
  <c r="DO227" i="11" s="1"/>
  <c r="DS69"/>
  <c r="DR69"/>
  <c r="DQ69"/>
  <c r="C239" i="23"/>
  <c r="DP69" i="11" s="1"/>
  <c r="B239" i="23"/>
  <c r="DO69" i="11" s="1"/>
  <c r="DS68"/>
  <c r="DR68"/>
  <c r="DQ68"/>
  <c r="C218" i="23"/>
  <c r="DP68" i="11" s="1"/>
  <c r="B218" i="23"/>
  <c r="DO68" i="11" s="1"/>
  <c r="DS226"/>
  <c r="DR226"/>
  <c r="DQ226"/>
  <c r="C209" i="23"/>
  <c r="DP226" i="11" s="1"/>
  <c r="B209" i="23"/>
  <c r="DO226" i="11" s="1"/>
  <c r="DS225"/>
  <c r="DR225"/>
  <c r="DQ225"/>
  <c r="C202" i="23"/>
  <c r="B202"/>
  <c r="DO225" i="11" s="1"/>
  <c r="DS224"/>
  <c r="DR224"/>
  <c r="DQ224"/>
  <c r="DO224"/>
  <c r="DS67"/>
  <c r="DR67"/>
  <c r="DQ67"/>
  <c r="C200" i="23"/>
  <c r="DP67" i="11" s="1"/>
  <c r="B200" i="23"/>
  <c r="DO67" i="11" s="1"/>
  <c r="DS223"/>
  <c r="DR223"/>
  <c r="DQ223"/>
  <c r="C191" i="23"/>
  <c r="DP223" i="11" s="1"/>
  <c r="B191" i="23"/>
  <c r="DO223" i="11" s="1"/>
  <c r="DS2"/>
  <c r="DR2"/>
  <c r="DQ2"/>
  <c r="DO2"/>
  <c r="DS222"/>
  <c r="DR222"/>
  <c r="DQ222"/>
  <c r="C182" i="23"/>
  <c r="DP222" i="11" s="1"/>
  <c r="B182" i="23"/>
  <c r="DO222" i="11" s="1"/>
  <c r="DS66"/>
  <c r="DR66"/>
  <c r="DQ66"/>
  <c r="C176" i="23"/>
  <c r="DP66" i="11" s="1"/>
  <c r="B176" i="23"/>
  <c r="DO66" i="11" s="1"/>
  <c r="DS65"/>
  <c r="DR65"/>
  <c r="DQ65"/>
  <c r="DO65"/>
  <c r="DS64"/>
  <c r="DR64"/>
  <c r="DQ64"/>
  <c r="C139" i="23"/>
  <c r="DP64" i="11" s="1"/>
  <c r="B139" i="23"/>
  <c r="DO64" i="11" s="1"/>
  <c r="DS63"/>
  <c r="DR63"/>
  <c r="DQ63"/>
  <c r="DO63"/>
  <c r="DS62"/>
  <c r="DR62"/>
  <c r="DQ62"/>
  <c r="C138" i="23"/>
  <c r="DP62" i="11" s="1"/>
  <c r="B138" i="23"/>
  <c r="DO62" i="11" s="1"/>
  <c r="DS61"/>
  <c r="DR61"/>
  <c r="DQ61"/>
  <c r="C132" i="23"/>
  <c r="DP61" i="11" s="1"/>
  <c r="B132" i="23"/>
  <c r="DO61" i="11" s="1"/>
  <c r="DS60"/>
  <c r="DR60"/>
  <c r="DQ60"/>
  <c r="C131" i="23"/>
  <c r="DP60" i="11" s="1"/>
  <c r="B131" i="23"/>
  <c r="DO60" i="11" s="1"/>
  <c r="DS59"/>
  <c r="DR59"/>
  <c r="DQ59"/>
  <c r="DO59"/>
  <c r="DS58"/>
  <c r="DR58"/>
  <c r="DQ58"/>
  <c r="C130" i="23"/>
  <c r="DP58" i="11" s="1"/>
  <c r="B130" i="23"/>
  <c r="DO58" i="11" s="1"/>
  <c r="DS57"/>
  <c r="DR57"/>
  <c r="DQ57"/>
  <c r="C126" i="23"/>
  <c r="DP57" i="11" s="1"/>
  <c r="B126" i="23"/>
  <c r="DO57" i="11" s="1"/>
  <c r="DS56"/>
  <c r="DR56"/>
  <c r="DQ56"/>
  <c r="C122" i="23"/>
  <c r="DP56" i="11" s="1"/>
  <c r="B122" i="23"/>
  <c r="DO56" i="11" s="1"/>
  <c r="DS221"/>
  <c r="DR221"/>
  <c r="DQ221"/>
  <c r="C105" i="23"/>
  <c r="DP221" i="11" s="1"/>
  <c r="B105" i="23"/>
  <c r="DO221" i="11" s="1"/>
  <c r="DS220"/>
  <c r="DR220"/>
  <c r="DQ220"/>
  <c r="DO220"/>
  <c r="DS219"/>
  <c r="DR219"/>
  <c r="DQ219"/>
  <c r="C104" i="23"/>
  <c r="DP219" i="11" s="1"/>
  <c r="B104" i="23"/>
  <c r="DO219" i="11" s="1"/>
  <c r="DS55"/>
  <c r="DR55"/>
  <c r="DQ55"/>
  <c r="C103" i="23"/>
  <c r="DP55" i="11" s="1"/>
  <c r="B103" i="23"/>
  <c r="DO55" i="11" s="1"/>
  <c r="DS54"/>
  <c r="DR54"/>
  <c r="DQ54"/>
  <c r="C102" i="23"/>
  <c r="DP54" i="11" s="1"/>
  <c r="B102" i="23"/>
  <c r="DO54" i="11" s="1"/>
  <c r="DS53"/>
  <c r="DR53"/>
  <c r="DQ53"/>
  <c r="C101" i="23"/>
  <c r="DP53" i="11" s="1"/>
  <c r="B101" i="23"/>
  <c r="DO53" i="11" s="1"/>
  <c r="DS52"/>
  <c r="DR52"/>
  <c r="DQ52"/>
  <c r="DS51"/>
  <c r="DR51"/>
  <c r="DQ51"/>
  <c r="C100" i="23"/>
  <c r="DP51" i="11" s="1"/>
  <c r="B100" i="23"/>
  <c r="DO51" i="11" s="1"/>
  <c r="DS50"/>
  <c r="DR50"/>
  <c r="DQ50"/>
  <c r="C93" i="23"/>
  <c r="DP50" i="11" s="1"/>
  <c r="B93" i="23"/>
  <c r="DO50" i="11" s="1"/>
  <c r="DS49"/>
  <c r="DR49"/>
  <c r="DQ49"/>
  <c r="C78" i="23"/>
  <c r="DP49" i="11" s="1"/>
  <c r="B78" i="23"/>
  <c r="DO49" i="11" s="1"/>
  <c r="DS48"/>
  <c r="DR48"/>
  <c r="DQ48"/>
  <c r="C77" i="23"/>
  <c r="DP48" i="11" s="1"/>
  <c r="B77" i="23"/>
  <c r="DO48" i="11" s="1"/>
  <c r="DS47"/>
  <c r="DR47"/>
  <c r="DQ47"/>
  <c r="C76" i="23"/>
  <c r="DP47" i="11" s="1"/>
  <c r="B76" i="23"/>
  <c r="DO47" i="11" s="1"/>
  <c r="DS46"/>
  <c r="DR46"/>
  <c r="DQ46"/>
  <c r="C75" i="23"/>
  <c r="DP46" i="11" s="1"/>
  <c r="B75" i="23"/>
  <c r="DO46" i="11" s="1"/>
  <c r="DS45"/>
  <c r="DR45"/>
  <c r="DQ45"/>
  <c r="C63" i="23"/>
  <c r="DP45" i="11" s="1"/>
  <c r="B63" i="23"/>
  <c r="DO45" i="11" s="1"/>
  <c r="DS44"/>
  <c r="DR44"/>
  <c r="DQ44"/>
  <c r="C60" i="23"/>
  <c r="DP44" i="11" s="1"/>
  <c r="B60" i="23"/>
  <c r="DO44" i="11" s="1"/>
  <c r="DS43"/>
  <c r="DR43"/>
  <c r="DQ43"/>
  <c r="C43" i="23"/>
  <c r="DP43" i="11" s="1"/>
  <c r="B43" i="23"/>
  <c r="DO43" i="11" s="1"/>
  <c r="DS218"/>
  <c r="DR218"/>
  <c r="DQ218"/>
  <c r="C17" i="23"/>
  <c r="DP218" i="11" s="1"/>
  <c r="B17" i="23"/>
  <c r="DO218" i="11" s="1"/>
  <c r="DS217"/>
  <c r="DR217"/>
  <c r="DQ217"/>
  <c r="DO217"/>
  <c r="DS455"/>
  <c r="DR455"/>
  <c r="DQ455"/>
  <c r="C8" i="23"/>
  <c r="DP455" i="11" s="1"/>
  <c r="B8" i="23"/>
  <c r="DO455" i="11" s="1"/>
  <c r="DS216"/>
  <c r="DR216"/>
  <c r="DQ216"/>
  <c r="C3" i="23"/>
  <c r="DP216" i="11" s="1"/>
  <c r="B3" i="23"/>
  <c r="DO216" i="11" s="1"/>
  <c r="C721" i="23"/>
  <c r="B721"/>
  <c r="A721"/>
  <c r="C720"/>
  <c r="B720"/>
  <c r="A720"/>
  <c r="C719"/>
  <c r="B719"/>
  <c r="A719"/>
  <c r="C718"/>
  <c r="B718"/>
  <c r="A718"/>
  <c r="C717"/>
  <c r="B717"/>
  <c r="A717"/>
  <c r="C716"/>
  <c r="B716"/>
  <c r="A716"/>
  <c r="C715"/>
  <c r="B715"/>
  <c r="A715"/>
  <c r="C714"/>
  <c r="B714"/>
  <c r="A714"/>
  <c r="C713"/>
  <c r="B713"/>
  <c r="A713"/>
  <c r="C712"/>
  <c r="B712"/>
  <c r="A712"/>
  <c r="C711"/>
  <c r="B711"/>
  <c r="A711"/>
  <c r="C710"/>
  <c r="B710"/>
  <c r="A710"/>
  <c r="C709"/>
  <c r="B709"/>
  <c r="A709"/>
  <c r="C708"/>
  <c r="B708"/>
  <c r="A708"/>
  <c r="C707"/>
  <c r="B707"/>
  <c r="A707"/>
  <c r="C705"/>
  <c r="B705"/>
  <c r="C704"/>
  <c r="B704"/>
  <c r="C703"/>
  <c r="B703"/>
  <c r="C702"/>
  <c r="B702"/>
  <c r="C701"/>
  <c r="B701"/>
  <c r="C700"/>
  <c r="B700"/>
  <c r="C699"/>
  <c r="B699"/>
  <c r="C698"/>
  <c r="B698"/>
  <c r="C697"/>
  <c r="B697"/>
  <c r="C696"/>
  <c r="B696"/>
  <c r="C695"/>
  <c r="B695"/>
  <c r="C694"/>
  <c r="B694"/>
  <c r="C693"/>
  <c r="B693"/>
  <c r="C692"/>
  <c r="B692"/>
  <c r="C691"/>
  <c r="B691"/>
  <c r="C690"/>
  <c r="B690"/>
  <c r="C689"/>
  <c r="B689"/>
  <c r="C688"/>
  <c r="B688"/>
  <c r="C687"/>
  <c r="B687"/>
  <c r="C686"/>
  <c r="B686"/>
  <c r="C685"/>
  <c r="B685"/>
  <c r="C684"/>
  <c r="B684"/>
  <c r="C683"/>
  <c r="B683"/>
  <c r="C682"/>
  <c r="B682"/>
  <c r="C681"/>
  <c r="B681"/>
  <c r="C680"/>
  <c r="B680"/>
  <c r="C678"/>
  <c r="B678"/>
  <c r="C677"/>
  <c r="B677"/>
  <c r="C676"/>
  <c r="B676"/>
  <c r="C675"/>
  <c r="B675"/>
  <c r="C674"/>
  <c r="B674"/>
  <c r="C673"/>
  <c r="B673"/>
  <c r="C672"/>
  <c r="B672"/>
  <c r="C671"/>
  <c r="B671"/>
  <c r="C670"/>
  <c r="B670"/>
  <c r="C669"/>
  <c r="B669"/>
  <c r="C668"/>
  <c r="B668"/>
  <c r="C667"/>
  <c r="B667"/>
  <c r="C665"/>
  <c r="B665"/>
  <c r="C664"/>
  <c r="B664"/>
  <c r="C663"/>
  <c r="B663"/>
  <c r="C662"/>
  <c r="B662"/>
  <c r="C661"/>
  <c r="B661"/>
  <c r="C660"/>
  <c r="B660"/>
  <c r="C659"/>
  <c r="B659"/>
  <c r="C658"/>
  <c r="B658"/>
  <c r="C657"/>
  <c r="B657"/>
  <c r="C656"/>
  <c r="B656"/>
  <c r="C655"/>
  <c r="B655"/>
  <c r="C654"/>
  <c r="B654"/>
  <c r="C653"/>
  <c r="B653"/>
  <c r="C652"/>
  <c r="B652"/>
  <c r="C651"/>
  <c r="B651"/>
  <c r="C650"/>
  <c r="B650"/>
  <c r="C649"/>
  <c r="B649"/>
  <c r="C648"/>
  <c r="B648"/>
  <c r="C647"/>
  <c r="B647"/>
  <c r="C646"/>
  <c r="B646"/>
  <c r="C645"/>
  <c r="B645"/>
  <c r="C644"/>
  <c r="B644"/>
  <c r="C643"/>
  <c r="B643"/>
  <c r="C642"/>
  <c r="B642"/>
  <c r="C641"/>
  <c r="B641"/>
  <c r="C640"/>
  <c r="B640"/>
  <c r="C637"/>
  <c r="B637"/>
  <c r="C636"/>
  <c r="B636"/>
  <c r="C635"/>
  <c r="B635"/>
  <c r="C634"/>
  <c r="B634"/>
  <c r="C633"/>
  <c r="B633"/>
  <c r="C630"/>
  <c r="B630"/>
  <c r="C629"/>
  <c r="B629"/>
  <c r="C628"/>
  <c r="B628"/>
  <c r="C627"/>
  <c r="B627"/>
  <c r="C626"/>
  <c r="B626"/>
  <c r="C625"/>
  <c r="B625"/>
  <c r="C621"/>
  <c r="B621"/>
  <c r="C618"/>
  <c r="B618"/>
  <c r="C616"/>
  <c r="B616"/>
  <c r="C612"/>
  <c r="B612"/>
  <c r="C610"/>
  <c r="B610"/>
  <c r="C604"/>
  <c r="B604"/>
  <c r="C603"/>
  <c r="B603"/>
  <c r="C600"/>
  <c r="B600"/>
  <c r="C598"/>
  <c r="B598"/>
  <c r="C596"/>
  <c r="B596"/>
  <c r="C590"/>
  <c r="B590"/>
  <c r="C589"/>
  <c r="B589"/>
  <c r="C580"/>
  <c r="B580"/>
  <c r="C578"/>
  <c r="B578"/>
  <c r="C577"/>
  <c r="B577"/>
  <c r="C575"/>
  <c r="B575"/>
  <c r="C571"/>
  <c r="B571"/>
  <c r="C570"/>
  <c r="B570"/>
  <c r="C567"/>
  <c r="B567"/>
  <c r="C566"/>
  <c r="B566"/>
  <c r="C565"/>
  <c r="B565"/>
  <c r="C564"/>
  <c r="B564"/>
  <c r="C561"/>
  <c r="B561"/>
  <c r="C558"/>
  <c r="B558"/>
  <c r="C554"/>
  <c r="B554"/>
  <c r="C546"/>
  <c r="B546"/>
  <c r="C545"/>
  <c r="B545"/>
  <c r="C543"/>
  <c r="B543"/>
  <c r="C541"/>
  <c r="B541"/>
  <c r="C533"/>
  <c r="B533"/>
  <c r="C527"/>
  <c r="B527"/>
  <c r="C521"/>
  <c r="B521"/>
  <c r="C519"/>
  <c r="B519"/>
  <c r="C516"/>
  <c r="B516"/>
  <c r="C514"/>
  <c r="B514"/>
  <c r="C512"/>
  <c r="B512"/>
  <c r="C508"/>
  <c r="B508"/>
  <c r="C506"/>
  <c r="B506"/>
  <c r="C504"/>
  <c r="B504"/>
  <c r="C503"/>
  <c r="B503"/>
  <c r="C502"/>
  <c r="B502"/>
  <c r="C500"/>
  <c r="B500"/>
  <c r="C497"/>
  <c r="B497"/>
  <c r="C495"/>
  <c r="B495"/>
  <c r="C491"/>
  <c r="B491"/>
  <c r="C489"/>
  <c r="B489"/>
  <c r="C488"/>
  <c r="B488"/>
  <c r="C484"/>
  <c r="B484"/>
  <c r="C483"/>
  <c r="B483"/>
  <c r="C482"/>
  <c r="B482"/>
  <c r="C480"/>
  <c r="B480"/>
  <c r="C476"/>
  <c r="B476"/>
  <c r="C474"/>
  <c r="B474"/>
  <c r="C473"/>
  <c r="B473"/>
  <c r="C470"/>
  <c r="B470"/>
  <c r="C468"/>
  <c r="B468"/>
  <c r="C467"/>
  <c r="B467"/>
  <c r="C466"/>
  <c r="B466"/>
  <c r="C465"/>
  <c r="B465"/>
  <c r="C460"/>
  <c r="B460"/>
  <c r="C456"/>
  <c r="B456"/>
  <c r="C454"/>
  <c r="B454"/>
  <c r="C436"/>
  <c r="B436"/>
  <c r="C420"/>
  <c r="B420"/>
  <c r="C413"/>
  <c r="B413"/>
  <c r="C412"/>
  <c r="B412"/>
  <c r="C409"/>
  <c r="B409"/>
  <c r="C406"/>
  <c r="B406"/>
  <c r="C404"/>
  <c r="B404"/>
  <c r="C402"/>
  <c r="B402"/>
  <c r="C399"/>
  <c r="B399"/>
  <c r="C397"/>
  <c r="B397"/>
  <c r="C395"/>
  <c r="B395"/>
  <c r="C393"/>
  <c r="B393"/>
  <c r="C387"/>
  <c r="B387"/>
  <c r="C379"/>
  <c r="B379"/>
  <c r="C369"/>
  <c r="B369"/>
  <c r="C343"/>
  <c r="B343"/>
  <c r="C339"/>
  <c r="B339"/>
  <c r="C338"/>
  <c r="B338"/>
  <c r="C326"/>
  <c r="B326"/>
  <c r="C315"/>
  <c r="B315"/>
  <c r="C312"/>
  <c r="B312"/>
  <c r="C306"/>
  <c r="B306"/>
  <c r="C304"/>
  <c r="B304"/>
  <c r="C302"/>
  <c r="B302"/>
  <c r="C301"/>
  <c r="B301"/>
  <c r="C299"/>
  <c r="B299"/>
  <c r="C298"/>
  <c r="B298"/>
  <c r="C295"/>
  <c r="B295"/>
  <c r="C293"/>
  <c r="B293"/>
  <c r="C292"/>
  <c r="B292"/>
  <c r="C291"/>
  <c r="B291"/>
  <c r="C290"/>
  <c r="B290"/>
  <c r="C289"/>
  <c r="B289"/>
  <c r="C288"/>
  <c r="B288"/>
  <c r="C287"/>
  <c r="B287"/>
  <c r="C286"/>
  <c r="B286"/>
  <c r="C285"/>
  <c r="B285"/>
  <c r="C284"/>
  <c r="B284"/>
  <c r="C283"/>
  <c r="B283"/>
  <c r="C282"/>
  <c r="B282"/>
  <c r="C281"/>
  <c r="B281"/>
  <c r="C280"/>
  <c r="B280"/>
  <c r="C279"/>
  <c r="B279"/>
  <c r="C278"/>
  <c r="B278"/>
  <c r="C277"/>
  <c r="B277"/>
  <c r="C269"/>
  <c r="B269"/>
  <c r="C267"/>
  <c r="B267"/>
  <c r="C266"/>
  <c r="B266"/>
  <c r="C265"/>
  <c r="B265"/>
  <c r="C264"/>
  <c r="B264"/>
  <c r="C263"/>
  <c r="B263"/>
  <c r="C262"/>
  <c r="B262"/>
  <c r="C261"/>
  <c r="B261"/>
  <c r="C260"/>
  <c r="B260"/>
  <c r="C259"/>
  <c r="B259"/>
  <c r="C258"/>
  <c r="B258"/>
  <c r="C257"/>
  <c r="B257"/>
  <c r="C256"/>
  <c r="B256"/>
  <c r="C255"/>
  <c r="B255"/>
  <c r="C254"/>
  <c r="B254"/>
  <c r="C253"/>
  <c r="B253"/>
  <c r="C252"/>
  <c r="B252"/>
  <c r="C251"/>
  <c r="B251"/>
  <c r="C250"/>
  <c r="B250"/>
  <c r="C249"/>
  <c r="B249"/>
  <c r="C248"/>
  <c r="B248"/>
  <c r="C247"/>
  <c r="B247"/>
  <c r="C246"/>
  <c r="B246"/>
  <c r="C245"/>
  <c r="B245"/>
  <c r="C244"/>
  <c r="B244"/>
  <c r="C242"/>
  <c r="B242"/>
  <c r="C240"/>
  <c r="B240"/>
  <c r="C237"/>
  <c r="B237"/>
  <c r="C235"/>
  <c r="B235"/>
  <c r="C234"/>
  <c r="B234"/>
  <c r="C229"/>
  <c r="B229"/>
  <c r="C223"/>
  <c r="B223"/>
  <c r="C219"/>
  <c r="B219"/>
  <c r="C215"/>
  <c r="B215"/>
  <c r="C212"/>
  <c r="B212"/>
  <c r="C188"/>
  <c r="B188"/>
  <c r="C186"/>
  <c r="B186"/>
  <c r="C181"/>
  <c r="B181"/>
  <c r="C180"/>
  <c r="B180"/>
  <c r="C175"/>
  <c r="B175"/>
  <c r="C172"/>
  <c r="B172"/>
  <c r="C171"/>
  <c r="B171"/>
  <c r="C170"/>
  <c r="B170"/>
  <c r="C167"/>
  <c r="B167"/>
  <c r="C166"/>
  <c r="B166"/>
  <c r="C165"/>
  <c r="B165"/>
  <c r="C163"/>
  <c r="B163"/>
  <c r="C153"/>
  <c r="B153"/>
  <c r="C151"/>
  <c r="B151"/>
  <c r="C146"/>
  <c r="B146"/>
  <c r="C141"/>
  <c r="B141"/>
  <c r="C96"/>
  <c r="B96"/>
  <c r="C70"/>
  <c r="B70"/>
  <c r="C54"/>
  <c r="B54"/>
  <c r="C53"/>
  <c r="B53"/>
  <c r="C49"/>
  <c r="B49"/>
  <c r="C21"/>
  <c r="B21"/>
  <c r="C12"/>
  <c r="B12"/>
  <c r="C11"/>
  <c r="B11"/>
  <c r="C10"/>
  <c r="B10"/>
  <c r="C7"/>
  <c r="B7"/>
  <c r="C6"/>
  <c r="B6"/>
  <c r="A1" i="1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B1" i="1"/>
  <c r="A215" i="11" s="1"/>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C1" i="1"/>
  <c r="A216" i="11"/>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1" i="1"/>
  <c r="A455" i="11"/>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E1" i="1"/>
  <c r="A217" i="11"/>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F1" i="1"/>
  <c r="A218" i="11"/>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G1" i="1"/>
  <c r="A43" i="11"/>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H1" i="1"/>
  <c r="A44" i="11"/>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I1" i="1"/>
  <c r="A45" i="11"/>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J1" i="1"/>
  <c r="A46" i="11"/>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K1" i="1"/>
  <c r="A47" i="11"/>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L1" i="1"/>
  <c r="A48" i="11"/>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M1" i="1"/>
  <c r="A49" i="11"/>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N1" i="1"/>
  <c r="A50" i="11"/>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O1" i="1"/>
  <c r="A51" i="1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P1" i="1"/>
  <c r="A52" i="1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Q1" i="1"/>
  <c r="A53" i="1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R1" i="1"/>
  <c r="A54" i="11"/>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S1" i="1"/>
  <c r="A55" i="1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T1" i="1"/>
  <c r="A219" i="11"/>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U1" i="1"/>
  <c r="A220" i="11"/>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V1" i="1"/>
  <c r="A221" i="1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W1" i="1"/>
  <c r="A56" i="11"/>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X1" i="1"/>
  <c r="A57" i="11"/>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Y1" i="1"/>
  <c r="A58" i="11"/>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Z1" i="1"/>
  <c r="A59" i="11"/>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AA1" i="1"/>
  <c r="A60" i="11"/>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AB1" i="1"/>
  <c r="A61" i="1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AC1" i="1"/>
  <c r="A62" i="11"/>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AD1" i="1"/>
  <c r="A63" i="11"/>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AE1" i="1"/>
  <c r="A64" i="11"/>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AF1" i="1"/>
  <c r="A65" i="11"/>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AG1" i="1"/>
  <c r="A66" i="11"/>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AH1" i="1"/>
  <c r="A222" i="11"/>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AI1" i="1"/>
  <c r="A2" i="11"/>
  <c r="C2"/>
  <c r="D2"/>
  <c r="E2"/>
  <c r="F2"/>
  <c r="G2"/>
  <c r="H2"/>
  <c r="I2"/>
  <c r="J2"/>
  <c r="K2"/>
  <c r="L2"/>
  <c r="M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AJ1" i="1"/>
  <c r="A223" i="11"/>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AK1" i="1"/>
  <c r="A67" i="11"/>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AL1" i="1"/>
  <c r="A224" i="11"/>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AM1" i="1"/>
  <c r="A225" i="11"/>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AN1" i="1"/>
  <c r="A226" i="11"/>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AO1" i="1"/>
  <c r="A68" i="11"/>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AP1" i="1"/>
  <c r="A69" i="11"/>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AQ1" i="1"/>
  <c r="A227" i="11"/>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AR1" i="1"/>
  <c r="A228" i="11"/>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AS1" i="1"/>
  <c r="A229" i="11"/>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AT1" i="1"/>
  <c r="A456" i="11"/>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AU1" i="1"/>
  <c r="A457" i="11"/>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AV1" i="1"/>
  <c r="A3" i="11"/>
  <c r="C3"/>
  <c r="D3"/>
  <c r="E3"/>
  <c r="F3"/>
  <c r="G3"/>
  <c r="H3"/>
  <c r="I3"/>
  <c r="J3"/>
  <c r="K3"/>
  <c r="L3"/>
  <c r="M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AW1" i="1"/>
  <c r="A458" i="11"/>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AX1" i="1"/>
  <c r="A459" i="11"/>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AY1" i="1"/>
  <c r="A460" i="11"/>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AZ1" i="1"/>
  <c r="A461" i="1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BA1" i="1"/>
  <c r="A230" i="11"/>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BB1" i="1"/>
  <c r="A462" i="11"/>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BC1" i="1"/>
  <c r="A463" i="11"/>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BD1" i="1"/>
  <c r="A231" i="1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BE1" i="1"/>
  <c r="A232" i="11"/>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BF1" i="1"/>
  <c r="A464" i="11"/>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BG1" i="1"/>
  <c r="A465" i="11"/>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BH1" i="1"/>
  <c r="A466" i="11"/>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BI1" i="1"/>
  <c r="A467" i="11"/>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BJ1" i="1"/>
  <c r="A70" i="11"/>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BK1" i="1"/>
  <c r="A4" i="11"/>
  <c r="C4"/>
  <c r="D4"/>
  <c r="E4"/>
  <c r="F4"/>
  <c r="G4"/>
  <c r="H4"/>
  <c r="I4"/>
  <c r="J4"/>
  <c r="K4"/>
  <c r="L4"/>
  <c r="M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BL1" i="1"/>
  <c r="A233" i="11"/>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BM1" i="1"/>
  <c r="A468" i="11"/>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BN1" i="1"/>
  <c r="A234" i="11"/>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BO1" i="1"/>
  <c r="A469" i="11"/>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BP1" i="1"/>
  <c r="A470" i="11"/>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BQ1" i="1"/>
  <c r="A235" i="11"/>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BR1" i="1"/>
  <c r="A236" i="11"/>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BS1" i="1"/>
  <c r="A71" i="1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BT1" i="1"/>
  <c r="A72" i="11"/>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BU1" i="1"/>
  <c r="A73" i="11"/>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BV1" i="1"/>
  <c r="A74" i="11"/>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BW1" i="1"/>
  <c r="A237" i="11"/>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BX1" i="1"/>
  <c r="A238" i="11"/>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BY1" i="1"/>
  <c r="A239" i="11"/>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BZ1" i="1"/>
  <c r="A5" i="11"/>
  <c r="C5"/>
  <c r="D5"/>
  <c r="E5"/>
  <c r="F5"/>
  <c r="G5"/>
  <c r="H5"/>
  <c r="I5"/>
  <c r="J5"/>
  <c r="K5"/>
  <c r="L5"/>
  <c r="M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CA1" i="1"/>
  <c r="A240" i="11"/>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CB1" i="1"/>
  <c r="A471" i="1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CC1" i="1"/>
  <c r="A241" i="1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CD1" i="1"/>
  <c r="A6" i="11"/>
  <c r="C6"/>
  <c r="D6"/>
  <c r="E6"/>
  <c r="F6"/>
  <c r="G6"/>
  <c r="H6"/>
  <c r="I6"/>
  <c r="J6"/>
  <c r="K6"/>
  <c r="L6"/>
  <c r="M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CE1" i="1"/>
  <c r="A7" i="11"/>
  <c r="C7"/>
  <c r="D7"/>
  <c r="E7"/>
  <c r="F7"/>
  <c r="G7"/>
  <c r="H7"/>
  <c r="I7"/>
  <c r="J7"/>
  <c r="K7"/>
  <c r="L7"/>
  <c r="M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CF1" i="1"/>
  <c r="A8" i="11"/>
  <c r="C8"/>
  <c r="D8"/>
  <c r="E8"/>
  <c r="F8"/>
  <c r="G8"/>
  <c r="H8"/>
  <c r="I8"/>
  <c r="J8"/>
  <c r="K8"/>
  <c r="L8"/>
  <c r="M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CG1" i="1"/>
  <c r="A242" i="11"/>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CH1" i="1"/>
  <c r="A9" i="11"/>
  <c r="C9"/>
  <c r="D9"/>
  <c r="E9"/>
  <c r="F9"/>
  <c r="G9"/>
  <c r="H9"/>
  <c r="I9"/>
  <c r="J9"/>
  <c r="K9"/>
  <c r="L9"/>
  <c r="M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CI1" i="1"/>
  <c r="A243" i="11"/>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CJ1" i="1"/>
  <c r="A244" i="11"/>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CK1" i="1"/>
  <c r="A245" i="11"/>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CL1" i="1"/>
  <c r="A10" i="11"/>
  <c r="C10"/>
  <c r="D10"/>
  <c r="E10"/>
  <c r="F10"/>
  <c r="G10"/>
  <c r="H10"/>
  <c r="I10"/>
  <c r="J10"/>
  <c r="K10"/>
  <c r="L10"/>
  <c r="M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CM1" i="1"/>
  <c r="A246" i="11"/>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CN1" i="1"/>
  <c r="A247" i="11"/>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CO1" i="1"/>
  <c r="A248" i="11"/>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CP1" i="1"/>
  <c r="A249" i="11"/>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CQ1" i="1"/>
  <c r="A250" i="11"/>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CR1" i="1"/>
  <c r="A251" i="1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B1" i="2"/>
  <c r="A472" i="11"/>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AB1" i="2"/>
  <c r="A474" i="11" s="1"/>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AD1" i="2"/>
  <c r="A475" i="11"/>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AF1" i="2"/>
  <c r="A476" i="11" s="1"/>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C11"/>
  <c r="D11"/>
  <c r="E11"/>
  <c r="F11"/>
  <c r="G11"/>
  <c r="H11"/>
  <c r="I11"/>
  <c r="J11"/>
  <c r="K11"/>
  <c r="L11"/>
  <c r="M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13"/>
  <c r="E13"/>
  <c r="F13"/>
  <c r="G13"/>
  <c r="H13"/>
  <c r="I13"/>
  <c r="J13"/>
  <c r="K13"/>
  <c r="L13"/>
  <c r="M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W1" i="3"/>
  <c r="A102" i="11"/>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15"/>
  <c r="E15"/>
  <c r="F15"/>
  <c r="G15"/>
  <c r="H15"/>
  <c r="I15"/>
  <c r="J15"/>
  <c r="K15"/>
  <c r="L15"/>
  <c r="M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AJ1" i="3"/>
  <c r="A481" i="1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16"/>
  <c r="E16"/>
  <c r="F16"/>
  <c r="G16"/>
  <c r="H16"/>
  <c r="I16"/>
  <c r="J16"/>
  <c r="K16"/>
  <c r="L16"/>
  <c r="M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17"/>
  <c r="E17"/>
  <c r="F17"/>
  <c r="G17"/>
  <c r="H17"/>
  <c r="I17"/>
  <c r="J17"/>
  <c r="K17"/>
  <c r="L17"/>
  <c r="M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18"/>
  <c r="E18"/>
  <c r="F18"/>
  <c r="G18"/>
  <c r="H18"/>
  <c r="I18"/>
  <c r="J18"/>
  <c r="K18"/>
  <c r="L18"/>
  <c r="M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19"/>
  <c r="E19"/>
  <c r="F19"/>
  <c r="G19"/>
  <c r="H19"/>
  <c r="I19"/>
  <c r="J19"/>
  <c r="K19"/>
  <c r="L19"/>
  <c r="M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20"/>
  <c r="E20"/>
  <c r="F20"/>
  <c r="G20"/>
  <c r="H20"/>
  <c r="I20"/>
  <c r="J20"/>
  <c r="K20"/>
  <c r="L20"/>
  <c r="M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21"/>
  <c r="E21"/>
  <c r="F21"/>
  <c r="G21"/>
  <c r="H21"/>
  <c r="I21"/>
  <c r="J21"/>
  <c r="K21"/>
  <c r="L21"/>
  <c r="M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Y1" i="4"/>
  <c r="A490" i="11" s="1"/>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C1" i="5"/>
  <c r="A497" i="11" s="1"/>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A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A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A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A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S1" i="5"/>
  <c r="A498" i="11"/>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U1" i="5"/>
  <c r="A499" i="11" s="1"/>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V1" i="5"/>
  <c r="A500" i="11" s="1"/>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A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A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A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A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B1" i="6"/>
  <c r="A501" i="11" s="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AJ1" i="6"/>
  <c r="A159" i="11" s="1"/>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A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A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A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A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A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A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A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A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A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A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A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A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AH1" i="8"/>
  <c r="A534" i="11"/>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A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A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A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A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AX119" i="2"/>
  <c r="AX120"/>
  <c r="AX121"/>
  <c r="AX122"/>
  <c r="AX123"/>
  <c r="AW119"/>
  <c r="AW120"/>
  <c r="AW121"/>
  <c r="AW122"/>
  <c r="AW123"/>
  <c r="AV119"/>
  <c r="AV120"/>
  <c r="AV121"/>
  <c r="AV122"/>
  <c r="AV123"/>
  <c r="AU119"/>
  <c r="AU120"/>
  <c r="AU121"/>
  <c r="AU122"/>
  <c r="AU123"/>
  <c r="AT119"/>
  <c r="AT120"/>
  <c r="AT121"/>
  <c r="AT122"/>
  <c r="AT123"/>
  <c r="AS119"/>
  <c r="AS120"/>
  <c r="AS121"/>
  <c r="AS122"/>
  <c r="AS123"/>
  <c r="AX1"/>
  <c r="A277" i="11" s="1"/>
  <c r="AW1" i="2"/>
  <c r="A276" i="11" s="1"/>
  <c r="AV1" i="2"/>
  <c r="A11" i="11" s="1"/>
  <c r="AU1" i="2"/>
  <c r="A275" i="11" s="1"/>
  <c r="AT1" i="2"/>
  <c r="A274" i="11" s="1"/>
  <c r="AS1" i="2"/>
  <c r="A273" i="11" s="1"/>
  <c r="C1" i="2"/>
  <c r="A75" i="11" s="1"/>
  <c r="D1" i="2"/>
  <c r="A252" i="11" s="1"/>
  <c r="E1" i="2"/>
  <c r="A253" i="11" s="1"/>
  <c r="F1" i="2"/>
  <c r="A76" i="11" s="1"/>
  <c r="G1" i="2"/>
  <c r="A77" i="11" s="1"/>
  <c r="H1" i="2"/>
  <c r="A78" i="11" s="1"/>
  <c r="I1" i="2"/>
  <c r="A79" i="11" s="1"/>
  <c r="J1" i="2"/>
  <c r="A80" i="11" s="1"/>
  <c r="K1" i="2"/>
  <c r="A81" i="11" s="1"/>
  <c r="L1" i="2"/>
  <c r="A82" i="11" s="1"/>
  <c r="M1" i="2"/>
  <c r="A83" i="11" s="1"/>
  <c r="N1" i="2"/>
  <c r="A84" i="11" s="1"/>
  <c r="O1" i="2"/>
  <c r="A85" i="11" s="1"/>
  <c r="P1" i="2"/>
  <c r="A86" i="11" s="1"/>
  <c r="Q1" i="2"/>
  <c r="A87" i="11" s="1"/>
  <c r="R1" i="2"/>
  <c r="A254" i="11" s="1"/>
  <c r="S1" i="2"/>
  <c r="A255" i="11" s="1"/>
  <c r="T1" i="2"/>
  <c r="A256" i="11" s="1"/>
  <c r="U1" i="2"/>
  <c r="A257" i="11" s="1"/>
  <c r="V1" i="2"/>
  <c r="A88" i="11" s="1"/>
  <c r="W1" i="2"/>
  <c r="A258" i="11" s="1"/>
  <c r="X1" i="2"/>
  <c r="A259" i="11" s="1"/>
  <c r="Y1" i="2"/>
  <c r="A260" i="11" s="1"/>
  <c r="Z1" i="2"/>
  <c r="A89" i="11" s="1"/>
  <c r="AA1" i="2"/>
  <c r="A473" i="11" s="1"/>
  <c r="AC1" i="2"/>
  <c r="A261" i="11" s="1"/>
  <c r="AE1" i="2"/>
  <c r="A262" i="11" s="1"/>
  <c r="AG1" i="2"/>
  <c r="A263" i="11" s="1"/>
  <c r="AH1" i="2"/>
  <c r="A264" i="11" s="1"/>
  <c r="AI1" i="2"/>
  <c r="A265" i="11" s="1"/>
  <c r="AJ1" i="2"/>
  <c r="A266" i="11" s="1"/>
  <c r="AK1" i="2"/>
  <c r="A267" i="11" s="1"/>
  <c r="AL1" i="2"/>
  <c r="A268" i="11" s="1"/>
  <c r="AM1" i="2"/>
  <c r="A90" i="11" s="1"/>
  <c r="AN1" i="2"/>
  <c r="A269" i="11" s="1"/>
  <c r="AO1" i="2"/>
  <c r="A91" i="11" s="1"/>
  <c r="AP1" i="2"/>
  <c r="A270" i="11" s="1"/>
  <c r="AQ1" i="2"/>
  <c r="A271" i="11" s="1"/>
  <c r="AR1" i="2"/>
  <c r="A272" i="11" s="1"/>
  <c r="CG1" i="6"/>
  <c r="A171" i="11" s="1"/>
  <c r="CF1" i="6"/>
  <c r="A400" i="11" s="1"/>
  <c r="CE1" i="6"/>
  <c r="A399" i="11" s="1"/>
  <c r="CD1" i="6"/>
  <c r="A398" i="11" s="1"/>
  <c r="CC1" i="6"/>
  <c r="A397" i="11" s="1"/>
  <c r="CB1" i="6"/>
  <c r="A396" i="11" s="1"/>
  <c r="CA1" i="6"/>
  <c r="A36" i="11" s="1"/>
  <c r="BZ1" i="6"/>
  <c r="A395" i="11" s="1"/>
  <c r="BY1" i="6"/>
  <c r="A170" i="11" s="1"/>
  <c r="BX1" i="6"/>
  <c r="A394" i="11" s="1"/>
  <c r="BW1" i="6"/>
  <c r="A393" i="11" s="1"/>
  <c r="BV1" i="6"/>
  <c r="A392" i="11" s="1"/>
  <c r="BU1" i="6"/>
  <c r="A391" i="11" s="1"/>
  <c r="BT1" i="6"/>
  <c r="A390" i="11" s="1"/>
  <c r="BS1" i="6"/>
  <c r="A389" i="11" s="1"/>
  <c r="BR1" i="6"/>
  <c r="A388" i="11" s="1"/>
  <c r="BQ1" i="6"/>
  <c r="A387" i="11" s="1"/>
  <c r="BP1" i="6"/>
  <c r="A386" i="11" s="1"/>
  <c r="BO1" i="6"/>
  <c r="A385" i="11" s="1"/>
  <c r="BN1" i="6"/>
  <c r="A384" i="11" s="1"/>
  <c r="BM1" i="6"/>
  <c r="A169" i="11" s="1"/>
  <c r="BL1" i="6"/>
  <c r="A168" i="11" s="1"/>
  <c r="BK1" i="6"/>
  <c r="A383" i="11" s="1"/>
  <c r="BJ1" i="6"/>
  <c r="A167" i="11" s="1"/>
  <c r="BI1" i="6"/>
  <c r="A166" i="11" s="1"/>
  <c r="BH1" i="6"/>
  <c r="A165" i="11" s="1"/>
  <c r="BG1" i="6"/>
  <c r="A164" i="11" s="1"/>
  <c r="BF1" i="6"/>
  <c r="A163" i="11" s="1"/>
  <c r="BE1" i="6"/>
  <c r="A162" i="11" s="1"/>
  <c r="BD1" i="6"/>
  <c r="A382" i="11" s="1"/>
  <c r="BC1" i="6"/>
  <c r="A381" i="11" s="1"/>
  <c r="BB1" i="6"/>
  <c r="A380" i="11" s="1"/>
  <c r="BA1" i="6"/>
  <c r="A515" i="11" s="1"/>
  <c r="AZ1" i="6"/>
  <c r="A514" i="11" s="1"/>
  <c r="AY1" i="6"/>
  <c r="A513" i="11" s="1"/>
  <c r="AX1" i="6"/>
  <c r="A512" i="11" s="1"/>
  <c r="AW1" i="6"/>
  <c r="A35" i="11" s="1"/>
  <c r="AV1" i="6"/>
  <c r="A511" i="11" s="1"/>
  <c r="AU1" i="6"/>
  <c r="A510" i="11" s="1"/>
  <c r="AT1" i="6"/>
  <c r="A509" i="11" s="1"/>
  <c r="AS1" i="6"/>
  <c r="A508" i="11" s="1"/>
  <c r="AR1" i="6"/>
  <c r="A507" i="11" s="1"/>
  <c r="AQ1" i="6"/>
  <c r="A506" i="11" s="1"/>
  <c r="AP1" i="6"/>
  <c r="A379" i="11" s="1"/>
  <c r="AO1" i="6"/>
  <c r="A378" i="11" s="1"/>
  <c r="AN1" i="6"/>
  <c r="A161" i="11" s="1"/>
  <c r="AM1" i="6"/>
  <c r="A34" i="11" s="1"/>
  <c r="AL1" i="6"/>
  <c r="A160" i="11" s="1"/>
  <c r="AK1" i="6"/>
  <c r="A33" i="11" s="1"/>
  <c r="AI1" i="6"/>
  <c r="A377" i="11" s="1"/>
  <c r="AH1" i="6"/>
  <c r="A376" i="11" s="1"/>
  <c r="AG1" i="6"/>
  <c r="A375" i="11" s="1"/>
  <c r="AF1" i="6"/>
  <c r="A374" i="11" s="1"/>
  <c r="AE1" i="6"/>
  <c r="A32" i="11" s="1"/>
  <c r="AD1" i="6"/>
  <c r="A158" i="11" s="1"/>
  <c r="AC1" i="6"/>
  <c r="A157" i="11" s="1"/>
  <c r="AB1" i="6"/>
  <c r="A156" i="11" s="1"/>
  <c r="AA1" i="6"/>
  <c r="A155" i="11" s="1"/>
  <c r="Z1" i="6"/>
  <c r="A154" i="11" s="1"/>
  <c r="Y1" i="6"/>
  <c r="A153" i="11" s="1"/>
  <c r="X1" i="6"/>
  <c r="A152" i="11" s="1"/>
  <c r="W1" i="6"/>
  <c r="A151" i="11" s="1"/>
  <c r="V1" i="6"/>
  <c r="A150" i="11" s="1"/>
  <c r="U1" i="6"/>
  <c r="A149" i="11" s="1"/>
  <c r="T1" i="6"/>
  <c r="A148" i="11" s="1"/>
  <c r="S1" i="6"/>
  <c r="A147" i="11" s="1"/>
  <c r="R1" i="6"/>
  <c r="A146" i="11" s="1"/>
  <c r="Q1" i="6"/>
  <c r="A145" i="11" s="1"/>
  <c r="P1" i="6"/>
  <c r="A144" i="11" s="1"/>
  <c r="O1" i="6"/>
  <c r="A143" i="11" s="1"/>
  <c r="N1" i="6"/>
  <c r="A142" i="11" s="1"/>
  <c r="M1" i="6"/>
  <c r="A141" i="11" s="1"/>
  <c r="L1" i="6"/>
  <c r="A140" i="11" s="1"/>
  <c r="K1" i="6"/>
  <c r="A139" i="11" s="1"/>
  <c r="J1" i="6"/>
  <c r="A138" i="11" s="1"/>
  <c r="I1" i="6"/>
  <c r="A137" i="11" s="1"/>
  <c r="H1" i="6"/>
  <c r="A136" i="11" s="1"/>
  <c r="G1" i="6"/>
  <c r="A135" i="11" s="1"/>
  <c r="F1" i="6"/>
  <c r="A505" i="11" s="1"/>
  <c r="E1" i="6"/>
  <c r="A504" i="11" s="1"/>
  <c r="D1" i="6"/>
  <c r="A503" i="11" s="1"/>
  <c r="C1" i="6"/>
  <c r="A502" i="11" s="1"/>
  <c r="BZ119" i="4"/>
  <c r="BZ120"/>
  <c r="BZ121"/>
  <c r="BZ122"/>
  <c r="BZ123"/>
  <c r="BZ124"/>
  <c r="BZ1"/>
  <c r="A346" i="11" s="1"/>
  <c r="BU119" i="4"/>
  <c r="BU120"/>
  <c r="BU121"/>
  <c r="BU122"/>
  <c r="BU123"/>
  <c r="BU1"/>
  <c r="A341" i="11" s="1"/>
  <c r="BS119" i="4"/>
  <c r="BS124" s="1"/>
  <c r="BS120"/>
  <c r="BS121"/>
  <c r="BS122"/>
  <c r="BS123"/>
  <c r="BS1"/>
  <c r="A340" i="11" s="1"/>
  <c r="BN119" i="4"/>
  <c r="BN120"/>
  <c r="BN121"/>
  <c r="BN122"/>
  <c r="BN123"/>
  <c r="BN1"/>
  <c r="A335" i="11" s="1"/>
  <c r="BL119" i="4"/>
  <c r="BL120"/>
  <c r="BL121"/>
  <c r="BL122"/>
  <c r="BL123"/>
  <c r="BL124"/>
  <c r="BL1"/>
  <c r="A333" i="11" s="1"/>
  <c r="BI119" i="4"/>
  <c r="BI120"/>
  <c r="BI121"/>
  <c r="BI122"/>
  <c r="BI123"/>
  <c r="BI1"/>
  <c r="A331" i="11" s="1"/>
  <c r="BC119" i="4"/>
  <c r="BC124" s="1"/>
  <c r="BC120"/>
  <c r="BC121"/>
  <c r="BC122"/>
  <c r="BC123"/>
  <c r="BC1"/>
  <c r="A325" i="11" s="1"/>
  <c r="BB119" i="4"/>
  <c r="BB120"/>
  <c r="BB121"/>
  <c r="BB122"/>
  <c r="BB123"/>
  <c r="BB1"/>
  <c r="A123" i="11" s="1"/>
  <c r="BA119" i="4"/>
  <c r="BA120"/>
  <c r="BA121"/>
  <c r="BA122"/>
  <c r="BA123"/>
  <c r="BA124"/>
  <c r="BA1"/>
  <c r="A122" i="11" s="1"/>
  <c r="AZ119" i="4"/>
  <c r="AZ120"/>
  <c r="AZ121"/>
  <c r="AZ122"/>
  <c r="AZ123"/>
  <c r="AZ1"/>
  <c r="A121" i="11" s="1"/>
  <c r="CB1" i="4"/>
  <c r="A348" i="11" s="1"/>
  <c r="CA1" i="4"/>
  <c r="A347" i="11" s="1"/>
  <c r="BY1" i="4"/>
  <c r="A345" i="11" s="1"/>
  <c r="BX1" i="4"/>
  <c r="A344" i="11" s="1"/>
  <c r="BW1" i="4"/>
  <c r="A343" i="11" s="1"/>
  <c r="BV1" i="4"/>
  <c r="A342" i="11" s="1"/>
  <c r="BT1" i="4"/>
  <c r="A29" i="11" s="1"/>
  <c r="BR1" i="4"/>
  <c r="A339" i="11" s="1"/>
  <c r="BQ1" i="4"/>
  <c r="A338" i="11" s="1"/>
  <c r="BP1" i="4"/>
  <c r="A337" i="11" s="1"/>
  <c r="BO1" i="4"/>
  <c r="A336" i="11" s="1"/>
  <c r="BM1" i="4"/>
  <c r="A334" i="11" s="1"/>
  <c r="BK1" i="4"/>
  <c r="A332" i="11" s="1"/>
  <c r="BJ1" i="4"/>
  <c r="A495" i="11" s="1"/>
  <c r="BH1" i="4"/>
  <c r="A330" i="11" s="1"/>
  <c r="BG1" i="4"/>
  <c r="A329" i="11" s="1"/>
  <c r="BF1" i="4"/>
  <c r="A328" i="11" s="1"/>
  <c r="BE1" i="4"/>
  <c r="A327" i="11" s="1"/>
  <c r="BD1" i="4"/>
  <c r="A326" i="11" s="1"/>
  <c r="AY1" i="4"/>
  <c r="A120" i="11" s="1"/>
  <c r="AX1" i="4"/>
  <c r="A324" i="11" s="1"/>
  <c r="AW1" i="4"/>
  <c r="A494" i="11" s="1"/>
  <c r="AV1" i="4"/>
  <c r="A493" i="11" s="1"/>
  <c r="AU1" i="4"/>
  <c r="A323" i="11" s="1"/>
  <c r="AT1" i="4"/>
  <c r="A322" i="11" s="1"/>
  <c r="AS1" i="4"/>
  <c r="A492" i="11" s="1"/>
  <c r="AR1" i="4"/>
  <c r="A28" i="11" s="1"/>
  <c r="AQ1" i="4"/>
  <c r="A27" i="11" s="1"/>
  <c r="AP1" i="4"/>
  <c r="A26" i="11" s="1"/>
  <c r="AO1" i="4"/>
  <c r="A321" i="11" s="1"/>
  <c r="AN1" i="4"/>
  <c r="A320" i="11" s="1"/>
  <c r="AM1" i="4"/>
  <c r="A319" i="11" s="1"/>
  <c r="AL1" i="4"/>
  <c r="A318" i="11" s="1"/>
  <c r="AK1" i="4"/>
  <c r="A25" i="11" s="1"/>
  <c r="AJ1" i="4"/>
  <c r="A24" i="11" s="1"/>
  <c r="AI1" i="4"/>
  <c r="A23" i="11" s="1"/>
  <c r="AH1" i="4"/>
  <c r="A491" i="11" s="1"/>
  <c r="AG1" i="4"/>
  <c r="A22" i="11" s="1"/>
  <c r="AF1" i="4"/>
  <c r="A119" i="11" s="1"/>
  <c r="AE1" i="4"/>
  <c r="A118" i="11" s="1"/>
  <c r="AD1" i="4"/>
  <c r="A317" i="11" s="1"/>
  <c r="AC1" i="4"/>
  <c r="A316" i="11" s="1"/>
  <c r="AB1" i="4"/>
  <c r="A315" i="11" s="1"/>
  <c r="AA1" i="4"/>
  <c r="A314" i="11" s="1"/>
  <c r="Z1" i="4"/>
  <c r="A313" i="11" s="1"/>
  <c r="X1" i="4"/>
  <c r="A312" i="11" s="1"/>
  <c r="W1" i="4"/>
  <c r="A311" i="11" s="1"/>
  <c r="V1" i="4"/>
  <c r="A310" i="11" s="1"/>
  <c r="U1" i="4"/>
  <c r="A309" i="11" s="1"/>
  <c r="T1" i="4"/>
  <c r="A117" i="11" s="1"/>
  <c r="S1" i="4"/>
  <c r="A116" i="11" s="1"/>
  <c r="R1" i="4"/>
  <c r="A115" i="11" s="1"/>
  <c r="Q1" i="4"/>
  <c r="A114" i="11" s="1"/>
  <c r="P1" i="4"/>
  <c r="A113" i="11" s="1"/>
  <c r="O1" i="4"/>
  <c r="A112" i="11" s="1"/>
  <c r="N1" i="4"/>
  <c r="A111" i="11" s="1"/>
  <c r="M1" i="4"/>
  <c r="A110" i="11" s="1"/>
  <c r="L1" i="4"/>
  <c r="A109" i="11" s="1"/>
  <c r="K1" i="4"/>
  <c r="A108" i="11" s="1"/>
  <c r="J1" i="4"/>
  <c r="A308" i="11" s="1"/>
  <c r="I1" i="4"/>
  <c r="A307" i="11" s="1"/>
  <c r="H1" i="4"/>
  <c r="A107" i="11" s="1"/>
  <c r="G1" i="4"/>
  <c r="A306" i="11" s="1"/>
  <c r="F1" i="4"/>
  <c r="A489" i="11" s="1"/>
  <c r="E1" i="4"/>
  <c r="A488" i="11" s="1"/>
  <c r="D1" i="4"/>
  <c r="A487" i="11" s="1"/>
  <c r="C1" i="4"/>
  <c r="A486" i="11" s="1"/>
  <c r="AY119" i="4"/>
  <c r="AY120"/>
  <c r="AY121"/>
  <c r="AY122"/>
  <c r="AY123"/>
  <c r="W119"/>
  <c r="W120"/>
  <c r="W121"/>
  <c r="W122"/>
  <c r="W123"/>
  <c r="T119"/>
  <c r="T120"/>
  <c r="T121"/>
  <c r="T122"/>
  <c r="T123"/>
  <c r="S119"/>
  <c r="S120"/>
  <c r="S121"/>
  <c r="S122"/>
  <c r="S123"/>
  <c r="R119"/>
  <c r="R120"/>
  <c r="R121"/>
  <c r="R122"/>
  <c r="R123"/>
  <c r="Q119"/>
  <c r="Q120"/>
  <c r="Q121"/>
  <c r="Q122"/>
  <c r="Q123"/>
  <c r="Z119" i="2"/>
  <c r="Z120"/>
  <c r="Z121"/>
  <c r="Z122"/>
  <c r="Z123"/>
  <c r="P119"/>
  <c r="P120"/>
  <c r="P121"/>
  <c r="P122"/>
  <c r="P123"/>
  <c r="CI119" i="1"/>
  <c r="CI120"/>
  <c r="CI121"/>
  <c r="CI122"/>
  <c r="CI123"/>
  <c r="BY119"/>
  <c r="BY120"/>
  <c r="BY121"/>
  <c r="BY122"/>
  <c r="BY123"/>
  <c r="BV119"/>
  <c r="BV120"/>
  <c r="BV121"/>
  <c r="BV122"/>
  <c r="BV123"/>
  <c r="BU119"/>
  <c r="BU120"/>
  <c r="BU121"/>
  <c r="BU122"/>
  <c r="BU123"/>
  <c r="BR119"/>
  <c r="BR120"/>
  <c r="BR121"/>
  <c r="BR122"/>
  <c r="BR123"/>
  <c r="AJ119"/>
  <c r="AJ120"/>
  <c r="AJ121"/>
  <c r="AJ122"/>
  <c r="AJ123"/>
  <c r="AG119"/>
  <c r="AG120"/>
  <c r="AG121"/>
  <c r="AG122"/>
  <c r="AG123"/>
  <c r="AE119"/>
  <c r="AE120"/>
  <c r="AE121"/>
  <c r="AE122"/>
  <c r="AE123"/>
  <c r="AA119"/>
  <c r="AA120"/>
  <c r="AA121"/>
  <c r="AA122"/>
  <c r="AA123"/>
  <c r="BI119" i="8"/>
  <c r="BI120"/>
  <c r="BI121"/>
  <c r="BI122"/>
  <c r="BI123"/>
  <c r="BI1"/>
  <c r="A213" i="11" s="1"/>
  <c r="BF119" i="8"/>
  <c r="BF124" s="1"/>
  <c r="BF120"/>
  <c r="BF121"/>
  <c r="BF122"/>
  <c r="BF123"/>
  <c r="BF1"/>
  <c r="A445" i="11" s="1"/>
  <c r="BD119" i="8"/>
  <c r="BD120"/>
  <c r="BD121"/>
  <c r="BD122"/>
  <c r="BD123"/>
  <c r="BD1"/>
  <c r="A443" i="11" s="1"/>
  <c r="BA119" i="8"/>
  <c r="BA120"/>
  <c r="BA121"/>
  <c r="BA122"/>
  <c r="BA123"/>
  <c r="BA124"/>
  <c r="BA1"/>
  <c r="A212" i="11" s="1"/>
  <c r="AX119" i="8"/>
  <c r="AX120"/>
  <c r="AX121"/>
  <c r="AX122"/>
  <c r="AX123"/>
  <c r="AX1"/>
  <c r="U119"/>
  <c r="U124" s="1"/>
  <c r="U120"/>
  <c r="U121"/>
  <c r="U122"/>
  <c r="U123"/>
  <c r="U1"/>
  <c r="A432" i="11" s="1"/>
  <c r="M119" i="8"/>
  <c r="M120"/>
  <c r="M121"/>
  <c r="M122"/>
  <c r="M123"/>
  <c r="M1"/>
  <c r="A198" i="11" s="1"/>
  <c r="BL119" i="6"/>
  <c r="BL120"/>
  <c r="BL121"/>
  <c r="BL122"/>
  <c r="BL123"/>
  <c r="BL124"/>
  <c r="BH119"/>
  <c r="BH120"/>
  <c r="BH121"/>
  <c r="BH122"/>
  <c r="BH123"/>
  <c r="BH124"/>
  <c r="AL119"/>
  <c r="AL120"/>
  <c r="AL124" s="1"/>
  <c r="AL121"/>
  <c r="AL122"/>
  <c r="AL123"/>
  <c r="N119"/>
  <c r="N120"/>
  <c r="N124" s="1"/>
  <c r="N121"/>
  <c r="N122"/>
  <c r="N123"/>
  <c r="BG119" i="7"/>
  <c r="BG120"/>
  <c r="BG121"/>
  <c r="BG122"/>
  <c r="BG123"/>
  <c r="BG124"/>
  <c r="BG1"/>
  <c r="A187" i="11" s="1"/>
  <c r="AV119" i="7"/>
  <c r="AV120"/>
  <c r="AV121"/>
  <c r="AV122"/>
  <c r="AV123"/>
  <c r="AV1"/>
  <c r="A185" i="11" s="1"/>
  <c r="AU119" i="7"/>
  <c r="AU124" s="1"/>
  <c r="AU120"/>
  <c r="AU121"/>
  <c r="AU122"/>
  <c r="AU123"/>
  <c r="AU1"/>
  <c r="A184" i="11" s="1"/>
  <c r="AO119" i="7"/>
  <c r="AO120"/>
  <c r="AO121"/>
  <c r="AO122"/>
  <c r="AO123"/>
  <c r="AO1"/>
  <c r="A419" i="11" s="1"/>
  <c r="Y119" i="7"/>
  <c r="Y120"/>
  <c r="Y121"/>
  <c r="Y122"/>
  <c r="Y123"/>
  <c r="Y124"/>
  <c r="Y1"/>
  <c r="A179" i="11" s="1"/>
  <c r="Q119" i="7"/>
  <c r="Q120"/>
  <c r="Q121"/>
  <c r="Q122"/>
  <c r="Q123"/>
  <c r="Q1"/>
  <c r="A174" i="11" s="1"/>
  <c r="O119" i="7"/>
  <c r="O124" s="1"/>
  <c r="O120"/>
  <c r="O121"/>
  <c r="O122"/>
  <c r="O123"/>
  <c r="O1"/>
  <c r="A406" i="11" s="1"/>
  <c r="M119" i="7"/>
  <c r="M120"/>
  <c r="M121"/>
  <c r="M122"/>
  <c r="M123"/>
  <c r="M1"/>
  <c r="A404" i="11" s="1"/>
  <c r="AJ119" i="5"/>
  <c r="AJ120"/>
  <c r="AJ121"/>
  <c r="AJ122"/>
  <c r="AJ123"/>
  <c r="AJ124"/>
  <c r="AJ1"/>
  <c r="A367" i="11" s="1"/>
  <c r="AH119" i="5"/>
  <c r="AH120"/>
  <c r="AH121"/>
  <c r="AH122"/>
  <c r="AH123"/>
  <c r="AH1"/>
  <c r="A365" i="11" s="1"/>
  <c r="AB119" i="5"/>
  <c r="AB124" s="1"/>
  <c r="AB120"/>
  <c r="AB121"/>
  <c r="AB122"/>
  <c r="AB123"/>
  <c r="AB1"/>
  <c r="A132" i="11" s="1"/>
  <c r="AA119" i="5"/>
  <c r="AA120"/>
  <c r="AA121"/>
  <c r="AA122"/>
  <c r="AA123"/>
  <c r="AA1"/>
  <c r="A131" i="11" s="1"/>
  <c r="Z119" i="5"/>
  <c r="Z120"/>
  <c r="Z121"/>
  <c r="Z122"/>
  <c r="Z124" s="1"/>
  <c r="Z123"/>
  <c r="Z1"/>
  <c r="A130" i="11" s="1"/>
  <c r="Y119" i="5"/>
  <c r="Y120"/>
  <c r="Y121"/>
  <c r="Y122"/>
  <c r="Y123"/>
  <c r="Y1"/>
  <c r="A129" i="11" s="1"/>
  <c r="E119" i="5"/>
  <c r="E124" s="1"/>
  <c r="E120"/>
  <c r="E121"/>
  <c r="E122"/>
  <c r="E123"/>
  <c r="E1"/>
  <c r="A350" i="11" s="1"/>
  <c r="BJ1" i="3"/>
  <c r="A21" i="11" s="1"/>
  <c r="BI1" i="3"/>
  <c r="A20" i="11" s="1"/>
  <c r="BH1" i="3"/>
  <c r="A19" i="11" s="1"/>
  <c r="BG1" i="3"/>
  <c r="A18" i="11" s="1"/>
  <c r="BF1" i="3"/>
  <c r="A17" i="11" s="1"/>
  <c r="BE1" i="3"/>
  <c r="A16" i="11" s="1"/>
  <c r="BD1" i="3"/>
  <c r="A305" i="11" s="1"/>
  <c r="BC1" i="3"/>
  <c r="A304" i="11" s="1"/>
  <c r="BB1" i="3"/>
  <c r="A303" i="11" s="1"/>
  <c r="BA1" i="3"/>
  <c r="A302" i="11" s="1"/>
  <c r="AZ1" i="3"/>
  <c r="A301" i="11" s="1"/>
  <c r="AY1" i="3"/>
  <c r="A300" i="11" s="1"/>
  <c r="AX1" i="3"/>
  <c r="A299" i="11" s="1"/>
  <c r="AW1" i="3"/>
  <c r="A298" i="11" s="1"/>
  <c r="AV1" i="3"/>
  <c r="A297" i="11" s="1"/>
  <c r="AU1" i="3"/>
  <c r="A296" i="11" s="1"/>
  <c r="AT1" i="3"/>
  <c r="A295" i="11" s="1"/>
  <c r="AS1" i="3"/>
  <c r="A294" i="11" s="1"/>
  <c r="AR1" i="3"/>
  <c r="A106" i="11" s="1"/>
  <c r="AQ1" i="3"/>
  <c r="A293" i="11" s="1"/>
  <c r="AP1" i="3"/>
  <c r="A484" i="11" s="1"/>
  <c r="AO1" i="3"/>
  <c r="A292" i="11" s="1"/>
  <c r="AN1" i="3"/>
  <c r="A291" i="11" s="1"/>
  <c r="AM1" i="3"/>
  <c r="A483" i="11" s="1"/>
  <c r="AL1" i="3"/>
  <c r="A482" i="11" s="1"/>
  <c r="AK1" i="3"/>
  <c r="A290" i="11" s="1"/>
  <c r="AI1" i="3"/>
  <c r="A289" i="11" s="1"/>
  <c r="AH1" i="3"/>
  <c r="A288" i="11" s="1"/>
  <c r="AG1" i="3"/>
  <c r="A287" i="11" s="1"/>
  <c r="AF1" i="3"/>
  <c r="A286" i="11" s="1"/>
  <c r="AE1" i="3"/>
  <c r="A15" i="11" s="1"/>
  <c r="AD1" i="3"/>
  <c r="A105" i="11" s="1"/>
  <c r="AC1" i="3"/>
  <c r="A285" i="11" s="1"/>
  <c r="AB1" i="3"/>
  <c r="A284" i="11" s="1"/>
  <c r="AA1" i="3"/>
  <c r="A283" i="11" s="1"/>
  <c r="Z1" i="3"/>
  <c r="A282" i="11" s="1"/>
  <c r="Y1" i="3"/>
  <c r="A104" i="11" s="1"/>
  <c r="X1" i="3"/>
  <c r="A103" i="11" s="1"/>
  <c r="V1" i="3"/>
  <c r="A101" i="11" s="1"/>
  <c r="U1" i="3"/>
  <c r="A100" i="11" s="1"/>
  <c r="T1" i="3"/>
  <c r="A99" i="11" s="1"/>
  <c r="S1" i="3"/>
  <c r="A98" i="11" s="1"/>
  <c r="R1" i="3"/>
  <c r="A97" i="11" s="1"/>
  <c r="Q1" i="3"/>
  <c r="A14" i="11" s="1"/>
  <c r="P1" i="3"/>
  <c r="A96" i="11" s="1"/>
  <c r="O1" i="3"/>
  <c r="A95" i="11" s="1"/>
  <c r="N1" i="3"/>
  <c r="A94" i="11" s="1"/>
  <c r="M1" i="3"/>
  <c r="A93" i="11" s="1"/>
  <c r="L1" i="3"/>
  <c r="A92" i="11" s="1"/>
  <c r="K1" i="3"/>
  <c r="A480" i="11" s="1"/>
  <c r="J1" i="3"/>
  <c r="A13" i="11" s="1"/>
  <c r="I1" i="3"/>
  <c r="A479" i="11" s="1"/>
  <c r="H1" i="3"/>
  <c r="A478" i="11" s="1"/>
  <c r="G1" i="3"/>
  <c r="A12" i="11" s="1"/>
  <c r="F1" i="3"/>
  <c r="A281" i="11" s="1"/>
  <c r="E1" i="3"/>
  <c r="A280" i="11" s="1"/>
  <c r="D1" i="3"/>
  <c r="A279" i="11" s="1"/>
  <c r="C1" i="3"/>
  <c r="A477" i="11" s="1"/>
  <c r="AR119" i="3"/>
  <c r="AR120"/>
  <c r="AR121"/>
  <c r="AR122"/>
  <c r="AR123"/>
  <c r="BD119"/>
  <c r="BD120"/>
  <c r="BD121"/>
  <c r="BD122"/>
  <c r="BD123"/>
  <c r="BB119"/>
  <c r="BB120"/>
  <c r="BB121"/>
  <c r="BB122"/>
  <c r="BB123"/>
  <c r="AV119"/>
  <c r="AV120"/>
  <c r="AV121"/>
  <c r="AV122"/>
  <c r="AV123"/>
  <c r="AS119"/>
  <c r="AS120"/>
  <c r="AS121"/>
  <c r="AS122"/>
  <c r="AS123"/>
  <c r="AI119"/>
  <c r="AI120"/>
  <c r="AI121"/>
  <c r="AI122"/>
  <c r="AI123"/>
  <c r="AB119"/>
  <c r="AB120"/>
  <c r="AB121"/>
  <c r="AB122"/>
  <c r="AB123"/>
  <c r="Y119"/>
  <c r="Y120"/>
  <c r="Y121"/>
  <c r="Y122"/>
  <c r="Y123"/>
  <c r="X119"/>
  <c r="X120"/>
  <c r="X121"/>
  <c r="X122"/>
  <c r="X123"/>
  <c r="V119"/>
  <c r="V120"/>
  <c r="V121"/>
  <c r="V122"/>
  <c r="V123"/>
  <c r="F119"/>
  <c r="F120"/>
  <c r="F121"/>
  <c r="F122"/>
  <c r="F123"/>
  <c r="B1"/>
  <c r="A278" i="11" s="1"/>
  <c r="B1" i="5"/>
  <c r="A496" i="11" s="1"/>
  <c r="D1" i="5"/>
  <c r="A349" i="11" s="1"/>
  <c r="F1" i="5"/>
  <c r="G1"/>
  <c r="A125" i="11" s="1"/>
  <c r="H1" i="5"/>
  <c r="A351" i="11" s="1"/>
  <c r="I1" i="5"/>
  <c r="A126" i="11" s="1"/>
  <c r="J1" i="5"/>
  <c r="K1"/>
  <c r="A353" i="11" s="1"/>
  <c r="L1" i="5"/>
  <c r="A354" i="11" s="1"/>
  <c r="M1" i="5"/>
  <c r="A355" i="11" s="1"/>
  <c r="N1" i="5"/>
  <c r="O1"/>
  <c r="A357" i="11" s="1"/>
  <c r="P1" i="5"/>
  <c r="A358" i="11" s="1"/>
  <c r="Q1" i="5"/>
  <c r="A359" i="11" s="1"/>
  <c r="R1" i="5"/>
  <c r="T1"/>
  <c r="A30" i="11" s="1"/>
  <c r="W1" i="5"/>
  <c r="A127" i="11" s="1"/>
  <c r="X1" i="5"/>
  <c r="A128" i="11" s="1"/>
  <c r="AC1" i="5"/>
  <c r="AD1"/>
  <c r="A361" i="11" s="1"/>
  <c r="AE1" i="5"/>
  <c r="A362" i="11" s="1"/>
  <c r="AF1" i="5"/>
  <c r="A363" i="11" s="1"/>
  <c r="AG1" i="5"/>
  <c r="AI1"/>
  <c r="A366" i="11" s="1"/>
  <c r="AK1" i="5"/>
  <c r="A368" i="11" s="1"/>
  <c r="AL1" i="5"/>
  <c r="A369" i="11" s="1"/>
  <c r="AM1" i="5"/>
  <c r="AN1"/>
  <c r="A31" i="11" s="1"/>
  <c r="AO1" i="5"/>
  <c r="A134" i="11" s="1"/>
  <c r="AP1" i="5"/>
  <c r="A371" i="11" s="1"/>
  <c r="AQ1" i="5"/>
  <c r="AR1"/>
  <c r="A373" i="11" s="1"/>
  <c r="C1" i="7"/>
  <c r="A516" i="11" s="1"/>
  <c r="D1" i="7"/>
  <c r="A517" i="11" s="1"/>
  <c r="E1" i="7"/>
  <c r="A518" i="11" s="1"/>
  <c r="F1" i="7"/>
  <c r="A519" i="11" s="1"/>
  <c r="G1" i="7"/>
  <c r="A520" i="11" s="1"/>
  <c r="H1" i="7"/>
  <c r="A401" i="11" s="1"/>
  <c r="I1" i="7"/>
  <c r="A402" i="11" s="1"/>
  <c r="J1" i="7"/>
  <c r="A521" i="11" s="1"/>
  <c r="K1" i="7"/>
  <c r="A522" i="11" s="1"/>
  <c r="L1" i="7"/>
  <c r="A403" i="11" s="1"/>
  <c r="N1" i="7"/>
  <c r="P1"/>
  <c r="A173" i="11" s="1"/>
  <c r="R1" i="7"/>
  <c r="A175" i="11" s="1"/>
  <c r="S1" i="7"/>
  <c r="A176" i="11" s="1"/>
  <c r="T1" i="7"/>
  <c r="U1"/>
  <c r="A407" i="11" s="1"/>
  <c r="V1" i="7"/>
  <c r="A408" i="11" s="1"/>
  <c r="W1" i="7"/>
  <c r="A409" i="11" s="1"/>
  <c r="X1" i="7"/>
  <c r="Z1"/>
  <c r="A180" i="11" s="1"/>
  <c r="AA1" i="7"/>
  <c r="A410" i="11" s="1"/>
  <c r="AB1" i="7"/>
  <c r="A411" i="11" s="1"/>
  <c r="AC1" i="7"/>
  <c r="A181" i="11" s="1"/>
  <c r="AD1" i="7"/>
  <c r="A182" i="11" s="1"/>
  <c r="AE1" i="7"/>
  <c r="A412" i="11" s="1"/>
  <c r="AF1" i="7"/>
  <c r="A413" i="11" s="1"/>
  <c r="AG1" i="7"/>
  <c r="A414" i="11" s="1"/>
  <c r="AH1" i="7"/>
  <c r="A415" i="11" s="1"/>
  <c r="AI1" i="7"/>
  <c r="A523" i="11" s="1"/>
  <c r="AJ1" i="7"/>
  <c r="A416" i="11" s="1"/>
  <c r="AK1" i="7"/>
  <c r="A417" i="11" s="1"/>
  <c r="AL1" i="7"/>
  <c r="A524" i="11" s="1"/>
  <c r="AM1" i="7"/>
  <c r="A525" i="11" s="1"/>
  <c r="AN1" i="7"/>
  <c r="A418" i="11" s="1"/>
  <c r="AP1" i="7"/>
  <c r="A526" i="11" s="1"/>
  <c r="AQ1" i="7"/>
  <c r="A527" i="11" s="1"/>
  <c r="AR1" i="7"/>
  <c r="AS1"/>
  <c r="A421" i="11" s="1"/>
  <c r="AT1" i="7"/>
  <c r="A183" i="11" s="1"/>
  <c r="AW1" i="7"/>
  <c r="A528" i="11" s="1"/>
  <c r="AX1" i="7"/>
  <c r="AY1"/>
  <c r="A423" i="11" s="1"/>
  <c r="AZ1" i="7"/>
  <c r="A424" i="11" s="1"/>
  <c r="BA1" i="7"/>
  <c r="A425" i="11" s="1"/>
  <c r="BB1" i="7"/>
  <c r="BC1"/>
  <c r="A427" i="11" s="1"/>
  <c r="BD1" i="7"/>
  <c r="A428" i="11" s="1"/>
  <c r="BE1" i="7"/>
  <c r="A429" i="11" s="1"/>
  <c r="BF1" i="7"/>
  <c r="BH1"/>
  <c r="A188" i="11" s="1"/>
  <c r="C1" i="8"/>
  <c r="A189" i="11" s="1"/>
  <c r="D1" i="8"/>
  <c r="A190" i="11" s="1"/>
  <c r="E1" i="8"/>
  <c r="F1"/>
  <c r="A192" i="11" s="1"/>
  <c r="G1" i="8"/>
  <c r="A193" i="11" s="1"/>
  <c r="H1" i="8"/>
  <c r="A194" i="11" s="1"/>
  <c r="I1" i="8"/>
  <c r="J1"/>
  <c r="A196" i="11" s="1"/>
  <c r="K1" i="8"/>
  <c r="A197" i="11" s="1"/>
  <c r="L1" i="8"/>
  <c r="A430" i="11" s="1"/>
  <c r="N1" i="8"/>
  <c r="A199" i="11" s="1"/>
  <c r="O1" i="8"/>
  <c r="A200" i="11" s="1"/>
  <c r="P1" i="8"/>
  <c r="A201" i="11" s="1"/>
  <c r="Q1" i="8"/>
  <c r="A202" i="11" s="1"/>
  <c r="R1" i="8"/>
  <c r="A203" i="11" s="1"/>
  <c r="S1" i="8"/>
  <c r="A204" i="11" s="1"/>
  <c r="T1" i="8"/>
  <c r="A431" i="11" s="1"/>
  <c r="V1" i="8"/>
  <c r="A433" i="11" s="1"/>
  <c r="W1" i="8"/>
  <c r="A205" i="11" s="1"/>
  <c r="X1" i="8"/>
  <c r="A206" i="11" s="1"/>
  <c r="Y1" i="8"/>
  <c r="Z1"/>
  <c r="A434" i="11" s="1"/>
  <c r="AA1" i="8"/>
  <c r="A435" i="11" s="1"/>
  <c r="AB1" i="8"/>
  <c r="A436" i="11" s="1"/>
  <c r="AC1" i="8"/>
  <c r="AD1"/>
  <c r="A530" i="11" s="1"/>
  <c r="AE1" i="8"/>
  <c r="A531" i="11" s="1"/>
  <c r="AF1" i="8"/>
  <c r="A532" i="11" s="1"/>
  <c r="AG1" i="8"/>
  <c r="AI1"/>
  <c r="A535" i="11" s="1"/>
  <c r="AJ1" i="8"/>
  <c r="A536" i="11" s="1"/>
  <c r="AK1" i="8"/>
  <c r="A537" i="11" s="1"/>
  <c r="AL1" i="8"/>
  <c r="AM1"/>
  <c r="A539" i="11" s="1"/>
  <c r="AN1" i="8"/>
  <c r="A540" i="11" s="1"/>
  <c r="AO1" i="8"/>
  <c r="A541" i="11" s="1"/>
  <c r="AP1" i="8"/>
  <c r="AQ1"/>
  <c r="A543" i="11" s="1"/>
  <c r="AR1" i="8"/>
  <c r="A438" i="11" s="1"/>
  <c r="AS1" i="8"/>
  <c r="A439" i="11" s="1"/>
  <c r="AT1" i="8"/>
  <c r="AU1"/>
  <c r="A209" i="11" s="1"/>
  <c r="AV1" i="8"/>
  <c r="A210" i="11" s="1"/>
  <c r="AW1" i="8"/>
  <c r="A37" i="11" s="1"/>
  <c r="AY1" i="8"/>
  <c r="A440" i="11" s="1"/>
  <c r="AZ1" i="8"/>
  <c r="A441" i="11" s="1"/>
  <c r="BB1" i="8"/>
  <c r="A442" i="11" s="1"/>
  <c r="BC1" i="8"/>
  <c r="A38" i="11" s="1"/>
  <c r="BE1" i="8"/>
  <c r="A444" i="11" s="1"/>
  <c r="BG1" i="8"/>
  <c r="A446" i="11" s="1"/>
  <c r="BH1" i="8"/>
  <c r="A447" i="11" s="1"/>
  <c r="BJ1" i="8"/>
  <c r="A448" i="11" s="1"/>
  <c r="BK1" i="8"/>
  <c r="A449" i="11" s="1"/>
  <c r="BL1" i="8"/>
  <c r="A39" i="11" s="1"/>
  <c r="BM1" i="8"/>
  <c r="A40" i="11" s="1"/>
  <c r="BN1" i="8"/>
  <c r="A41" i="11" s="1"/>
  <c r="BO1" i="8"/>
  <c r="A450" i="11" s="1"/>
  <c r="BP1" i="8"/>
  <c r="A451" i="11" s="1"/>
  <c r="BQ1" i="8"/>
  <c r="A452" i="11" s="1"/>
  <c r="CR119" i="1"/>
  <c r="CR120"/>
  <c r="CR121"/>
  <c r="CR122"/>
  <c r="CR123"/>
  <c r="CQ119"/>
  <c r="CQ120"/>
  <c r="CQ121"/>
  <c r="CQ122"/>
  <c r="CQ123"/>
  <c r="CP119"/>
  <c r="CP120"/>
  <c r="CP121"/>
  <c r="CP122"/>
  <c r="CP123"/>
  <c r="CO119"/>
  <c r="CO120"/>
  <c r="CO121"/>
  <c r="CO122"/>
  <c r="CO123"/>
  <c r="CN119"/>
  <c r="CN120"/>
  <c r="CN121"/>
  <c r="CN122"/>
  <c r="CN123"/>
  <c r="CM119"/>
  <c r="CM120"/>
  <c r="CM121"/>
  <c r="CM122"/>
  <c r="CM123"/>
  <c r="CL119"/>
  <c r="CL120"/>
  <c r="CL121"/>
  <c r="CL122"/>
  <c r="CL123"/>
  <c r="CK119"/>
  <c r="CK120"/>
  <c r="CK121"/>
  <c r="CK122"/>
  <c r="CK123"/>
  <c r="CJ119"/>
  <c r="CJ120"/>
  <c r="CJ121"/>
  <c r="CJ122"/>
  <c r="CJ123"/>
  <c r="CH119"/>
  <c r="CH120"/>
  <c r="CH121"/>
  <c r="CH122"/>
  <c r="CH123"/>
  <c r="CG119"/>
  <c r="CG120"/>
  <c r="CG121"/>
  <c r="CG122"/>
  <c r="CG123"/>
  <c r="CF119"/>
  <c r="CF120"/>
  <c r="CF121"/>
  <c r="CF122"/>
  <c r="CF123"/>
  <c r="CE119"/>
  <c r="CE120"/>
  <c r="CE121"/>
  <c r="CE122"/>
  <c r="CE123"/>
  <c r="CD119"/>
  <c r="CD120"/>
  <c r="CD121"/>
  <c r="CD122"/>
  <c r="CD123"/>
  <c r="CC119"/>
  <c r="CC120"/>
  <c r="CC121"/>
  <c r="CC122"/>
  <c r="CC123"/>
  <c r="CB119"/>
  <c r="CB120"/>
  <c r="CB121"/>
  <c r="CB122"/>
  <c r="CB123"/>
  <c r="CA119"/>
  <c r="CA120"/>
  <c r="CA121"/>
  <c r="CA122"/>
  <c r="CA123"/>
  <c r="BZ119"/>
  <c r="BZ120"/>
  <c r="BZ121"/>
  <c r="BZ122"/>
  <c r="BZ123"/>
  <c r="BX119"/>
  <c r="BX120"/>
  <c r="BX121"/>
  <c r="BX122"/>
  <c r="BX123"/>
  <c r="BW119"/>
  <c r="BW120"/>
  <c r="BW121"/>
  <c r="BW122"/>
  <c r="BW123"/>
  <c r="BT119"/>
  <c r="BT120"/>
  <c r="BT121"/>
  <c r="BT122"/>
  <c r="BT123"/>
  <c r="BS119"/>
  <c r="BS120"/>
  <c r="BS121"/>
  <c r="BS122"/>
  <c r="BS123"/>
  <c r="BQ119"/>
  <c r="BQ120"/>
  <c r="BQ121"/>
  <c r="BQ122"/>
  <c r="BQ123"/>
  <c r="BP119"/>
  <c r="BP120"/>
  <c r="BP121"/>
  <c r="BP122"/>
  <c r="BP123"/>
  <c r="BO119"/>
  <c r="BO120"/>
  <c r="BO121"/>
  <c r="BO122"/>
  <c r="BO123"/>
  <c r="BN119"/>
  <c r="BN120"/>
  <c r="BN121"/>
  <c r="BN122"/>
  <c r="BN123"/>
  <c r="BM119"/>
  <c r="BM120"/>
  <c r="BM121"/>
  <c r="BM122"/>
  <c r="BM123"/>
  <c r="BL119"/>
  <c r="BL120"/>
  <c r="BL121"/>
  <c r="BL122"/>
  <c r="BL123"/>
  <c r="BK119"/>
  <c r="BK120"/>
  <c r="BK121"/>
  <c r="BK122"/>
  <c r="BK123"/>
  <c r="BJ119"/>
  <c r="BJ120"/>
  <c r="BJ121"/>
  <c r="BJ122"/>
  <c r="BJ123"/>
  <c r="BI119"/>
  <c r="BI120"/>
  <c r="BI121"/>
  <c r="BI122"/>
  <c r="BI123"/>
  <c r="BH119"/>
  <c r="BH120"/>
  <c r="BH121"/>
  <c r="BH122"/>
  <c r="BH123"/>
  <c r="BG119"/>
  <c r="BG120"/>
  <c r="BG121"/>
  <c r="BG122"/>
  <c r="BG123"/>
  <c r="BF119"/>
  <c r="BF120"/>
  <c r="BF121"/>
  <c r="BF122"/>
  <c r="BF123"/>
  <c r="BE119"/>
  <c r="BE120"/>
  <c r="BE121"/>
  <c r="BE122"/>
  <c r="BE123"/>
  <c r="BD119"/>
  <c r="BD120"/>
  <c r="BD121"/>
  <c r="BD122"/>
  <c r="BD123"/>
  <c r="BC119"/>
  <c r="BC120"/>
  <c r="BC121"/>
  <c r="BC122"/>
  <c r="BC123"/>
  <c r="BB119"/>
  <c r="BB120"/>
  <c r="BB121"/>
  <c r="BB122"/>
  <c r="BB123"/>
  <c r="BA119"/>
  <c r="BA120"/>
  <c r="BA121"/>
  <c r="BA122"/>
  <c r="BA123"/>
  <c r="AZ119"/>
  <c r="AZ120"/>
  <c r="AZ121"/>
  <c r="AZ122"/>
  <c r="AZ123"/>
  <c r="AY119"/>
  <c r="AY120"/>
  <c r="AY121"/>
  <c r="AY122"/>
  <c r="AY123"/>
  <c r="AX119"/>
  <c r="AX120"/>
  <c r="AX121"/>
  <c r="AX122"/>
  <c r="AX123"/>
  <c r="AW119"/>
  <c r="AW120"/>
  <c r="AW121"/>
  <c r="AW122"/>
  <c r="AW123"/>
  <c r="AV119"/>
  <c r="AV120"/>
  <c r="AV121"/>
  <c r="AV122"/>
  <c r="AV123"/>
  <c r="AU119"/>
  <c r="AU120"/>
  <c r="AU121"/>
  <c r="AU122"/>
  <c r="AU123"/>
  <c r="AT119"/>
  <c r="AT120"/>
  <c r="AT121"/>
  <c r="AT122"/>
  <c r="AT123"/>
  <c r="AS119"/>
  <c r="AS120"/>
  <c r="AS121"/>
  <c r="AS122"/>
  <c r="AS123"/>
  <c r="AR119"/>
  <c r="AR120"/>
  <c r="AR121"/>
  <c r="AR122"/>
  <c r="AR123"/>
  <c r="AQ119"/>
  <c r="AQ120"/>
  <c r="AQ121"/>
  <c r="AQ122"/>
  <c r="AQ123"/>
  <c r="AP119"/>
  <c r="AP120"/>
  <c r="AP121"/>
  <c r="AP122"/>
  <c r="AP123"/>
  <c r="AO119"/>
  <c r="AO120"/>
  <c r="AO121"/>
  <c r="AO122"/>
  <c r="AO123"/>
  <c r="AN119"/>
  <c r="AN120"/>
  <c r="AN121"/>
  <c r="AN122"/>
  <c r="AN123"/>
  <c r="AM119"/>
  <c r="AM120"/>
  <c r="AM121"/>
  <c r="AM122"/>
  <c r="AM123"/>
  <c r="AL119"/>
  <c r="AL120"/>
  <c r="AL121"/>
  <c r="AL122"/>
  <c r="AL123"/>
  <c r="AK119"/>
  <c r="AK120"/>
  <c r="AK121"/>
  <c r="AK122"/>
  <c r="AK123"/>
  <c r="AI119"/>
  <c r="AI120"/>
  <c r="AI121"/>
  <c r="AI122"/>
  <c r="AI123"/>
  <c r="AH119"/>
  <c r="AH120"/>
  <c r="AH121"/>
  <c r="AH122"/>
  <c r="AH123"/>
  <c r="AF119"/>
  <c r="AF120"/>
  <c r="AF121"/>
  <c r="AF122"/>
  <c r="AF123"/>
  <c r="AD119"/>
  <c r="AD120"/>
  <c r="AD121"/>
  <c r="AD122"/>
  <c r="AD123"/>
  <c r="AC119"/>
  <c r="AC120"/>
  <c r="AC121"/>
  <c r="AC122"/>
  <c r="AC123"/>
  <c r="AB119"/>
  <c r="AB120"/>
  <c r="AB121"/>
  <c r="AB122"/>
  <c r="AB123"/>
  <c r="Z119"/>
  <c r="Z120"/>
  <c r="Z121"/>
  <c r="Z122"/>
  <c r="Z123"/>
  <c r="Y119"/>
  <c r="Y120"/>
  <c r="Y121"/>
  <c r="Y122"/>
  <c r="Y123"/>
  <c r="X119"/>
  <c r="X120"/>
  <c r="X121"/>
  <c r="X122"/>
  <c r="X123"/>
  <c r="W119"/>
  <c r="W120"/>
  <c r="W121"/>
  <c r="W122"/>
  <c r="W123"/>
  <c r="V119"/>
  <c r="V120"/>
  <c r="V121"/>
  <c r="V122"/>
  <c r="V123"/>
  <c r="U119"/>
  <c r="U120"/>
  <c r="U121"/>
  <c r="U122"/>
  <c r="U123"/>
  <c r="T119"/>
  <c r="T120"/>
  <c r="T121"/>
  <c r="T122"/>
  <c r="T123"/>
  <c r="S119"/>
  <c r="S120"/>
  <c r="S121"/>
  <c r="S122"/>
  <c r="S123"/>
  <c r="R119"/>
  <c r="R120"/>
  <c r="R121"/>
  <c r="R122"/>
  <c r="R123"/>
  <c r="Q119"/>
  <c r="Q120"/>
  <c r="Q121"/>
  <c r="Q122"/>
  <c r="Q123"/>
  <c r="P119"/>
  <c r="P120"/>
  <c r="P121"/>
  <c r="P122"/>
  <c r="P123"/>
  <c r="O119"/>
  <c r="O120"/>
  <c r="O121"/>
  <c r="O122"/>
  <c r="O123"/>
  <c r="N119"/>
  <c r="N120"/>
  <c r="N121"/>
  <c r="N122"/>
  <c r="N123"/>
  <c r="M119"/>
  <c r="M120"/>
  <c r="M121"/>
  <c r="M122"/>
  <c r="M123"/>
  <c r="L119"/>
  <c r="L120"/>
  <c r="L121"/>
  <c r="L122"/>
  <c r="L123"/>
  <c r="K119"/>
  <c r="K120"/>
  <c r="K121"/>
  <c r="K122"/>
  <c r="K123"/>
  <c r="J119"/>
  <c r="J120"/>
  <c r="J121"/>
  <c r="J122"/>
  <c r="J123"/>
  <c r="I119"/>
  <c r="I120"/>
  <c r="I121"/>
  <c r="I122"/>
  <c r="I123"/>
  <c r="H119"/>
  <c r="H120"/>
  <c r="H121"/>
  <c r="H122"/>
  <c r="H123"/>
  <c r="G119"/>
  <c r="G120"/>
  <c r="G121"/>
  <c r="G122"/>
  <c r="G123"/>
  <c r="F119"/>
  <c r="F120"/>
  <c r="F121"/>
  <c r="F122"/>
  <c r="F123"/>
  <c r="E119"/>
  <c r="E120"/>
  <c r="E121"/>
  <c r="E122"/>
  <c r="E123"/>
  <c r="D119"/>
  <c r="D120"/>
  <c r="D121"/>
  <c r="D122"/>
  <c r="D123"/>
  <c r="C119"/>
  <c r="C120"/>
  <c r="C121"/>
  <c r="C122"/>
  <c r="C123"/>
  <c r="AR119" i="2"/>
  <c r="AR120"/>
  <c r="AR121"/>
  <c r="AR122"/>
  <c r="AR123"/>
  <c r="AQ119"/>
  <c r="AQ120"/>
  <c r="AQ121"/>
  <c r="AQ122"/>
  <c r="AQ123"/>
  <c r="AP119"/>
  <c r="AP120"/>
  <c r="AP121"/>
  <c r="AP122"/>
  <c r="AP123"/>
  <c r="AO119"/>
  <c r="AO120"/>
  <c r="AO121"/>
  <c r="AO122"/>
  <c r="AO123"/>
  <c r="AN119"/>
  <c r="AN120"/>
  <c r="AN121"/>
  <c r="AN122"/>
  <c r="AN123"/>
  <c r="AM119"/>
  <c r="AM120"/>
  <c r="AM121"/>
  <c r="AM122"/>
  <c r="AM123"/>
  <c r="AL119"/>
  <c r="AL120"/>
  <c r="AL121"/>
  <c r="AL122"/>
  <c r="AL123"/>
  <c r="AK119"/>
  <c r="AK120"/>
  <c r="AK121"/>
  <c r="AK122"/>
  <c r="AK123"/>
  <c r="AJ119"/>
  <c r="AJ120"/>
  <c r="AJ121"/>
  <c r="AJ122"/>
  <c r="AJ123"/>
  <c r="AI119"/>
  <c r="AI120"/>
  <c r="AI121"/>
  <c r="AI122"/>
  <c r="AI123"/>
  <c r="AH119"/>
  <c r="AH120"/>
  <c r="AH121"/>
  <c r="AH122"/>
  <c r="AH123"/>
  <c r="AG119"/>
  <c r="AG120"/>
  <c r="AG121"/>
  <c r="AG122"/>
  <c r="AG123"/>
  <c r="AF119"/>
  <c r="AF120"/>
  <c r="AF121"/>
  <c r="AF122"/>
  <c r="AF123"/>
  <c r="AE119"/>
  <c r="AE120"/>
  <c r="AE121"/>
  <c r="AE122"/>
  <c r="AE123"/>
  <c r="AD119"/>
  <c r="AD120"/>
  <c r="AD121"/>
  <c r="AD122"/>
  <c r="AD123"/>
  <c r="AC119"/>
  <c r="AC120"/>
  <c r="AC121"/>
  <c r="AC122"/>
  <c r="AC123"/>
  <c r="AB119"/>
  <c r="AB120"/>
  <c r="AB121"/>
  <c r="AB122"/>
  <c r="AB123"/>
  <c r="AA119"/>
  <c r="AA120"/>
  <c r="AA121"/>
  <c r="AA122"/>
  <c r="AA123"/>
  <c r="Y119"/>
  <c r="Y120"/>
  <c r="Y121"/>
  <c r="Y122"/>
  <c r="Y123"/>
  <c r="X119"/>
  <c r="X120"/>
  <c r="X121"/>
  <c r="X122"/>
  <c r="X123"/>
  <c r="W119"/>
  <c r="W120"/>
  <c r="W121"/>
  <c r="W122"/>
  <c r="W123"/>
  <c r="V119"/>
  <c r="V120"/>
  <c r="V121"/>
  <c r="V122"/>
  <c r="V123"/>
  <c r="U119"/>
  <c r="U120"/>
  <c r="U121"/>
  <c r="U122"/>
  <c r="U123"/>
  <c r="T119"/>
  <c r="T120"/>
  <c r="T121"/>
  <c r="T122"/>
  <c r="T123"/>
  <c r="S119"/>
  <c r="S120"/>
  <c r="S121"/>
  <c r="S122"/>
  <c r="S123"/>
  <c r="R119"/>
  <c r="R120"/>
  <c r="R121"/>
  <c r="R122"/>
  <c r="R123"/>
  <c r="Q119"/>
  <c r="Q120"/>
  <c r="Q121"/>
  <c r="Q122"/>
  <c r="Q123"/>
  <c r="O119"/>
  <c r="O120"/>
  <c r="O121"/>
  <c r="O122"/>
  <c r="O123"/>
  <c r="N119"/>
  <c r="N120"/>
  <c r="N121"/>
  <c r="N122"/>
  <c r="N123"/>
  <c r="M119"/>
  <c r="M120"/>
  <c r="M121"/>
  <c r="M122"/>
  <c r="M123"/>
  <c r="L119"/>
  <c r="L120"/>
  <c r="L121"/>
  <c r="L122"/>
  <c r="L123"/>
  <c r="K119"/>
  <c r="K120"/>
  <c r="K121"/>
  <c r="K122"/>
  <c r="K123"/>
  <c r="J119"/>
  <c r="J120"/>
  <c r="J121"/>
  <c r="J122"/>
  <c r="J123"/>
  <c r="I119"/>
  <c r="I120"/>
  <c r="I121"/>
  <c r="I122"/>
  <c r="I123"/>
  <c r="H119"/>
  <c r="H120"/>
  <c r="H121"/>
  <c r="H122"/>
  <c r="H123"/>
  <c r="G119"/>
  <c r="G120"/>
  <c r="G121"/>
  <c r="G122"/>
  <c r="G123"/>
  <c r="F119"/>
  <c r="F120"/>
  <c r="F121"/>
  <c r="F122"/>
  <c r="F123"/>
  <c r="E119"/>
  <c r="E120"/>
  <c r="E121"/>
  <c r="E122"/>
  <c r="E123"/>
  <c r="D119"/>
  <c r="D120"/>
  <c r="D121"/>
  <c r="D122"/>
  <c r="D123"/>
  <c r="C119"/>
  <c r="C120"/>
  <c r="C121"/>
  <c r="C122"/>
  <c r="C123"/>
  <c r="BC119" i="3"/>
  <c r="BC120"/>
  <c r="BC121"/>
  <c r="BC122"/>
  <c r="BC123"/>
  <c r="BJ119"/>
  <c r="BJ120"/>
  <c r="BJ121"/>
  <c r="BJ122"/>
  <c r="BJ123"/>
  <c r="BI119"/>
  <c r="BI120"/>
  <c r="BI121"/>
  <c r="BI122"/>
  <c r="BI123"/>
  <c r="BH119"/>
  <c r="BH120"/>
  <c r="BH121"/>
  <c r="BH122"/>
  <c r="BH123"/>
  <c r="BG119"/>
  <c r="BG120"/>
  <c r="BG121"/>
  <c r="BG122"/>
  <c r="BG123"/>
  <c r="BF119"/>
  <c r="BF120"/>
  <c r="BF121"/>
  <c r="BF122"/>
  <c r="BF123"/>
  <c r="BE119"/>
  <c r="BE120"/>
  <c r="BE121"/>
  <c r="BE122"/>
  <c r="BE123"/>
  <c r="BA119"/>
  <c r="BA120"/>
  <c r="BA121"/>
  <c r="BA122"/>
  <c r="BA123"/>
  <c r="AZ119"/>
  <c r="AZ120"/>
  <c r="AZ121"/>
  <c r="AZ122"/>
  <c r="AZ123"/>
  <c r="AY119"/>
  <c r="AY120"/>
  <c r="AY121"/>
  <c r="AY122"/>
  <c r="AY123"/>
  <c r="AX119"/>
  <c r="AX120"/>
  <c r="AX121"/>
  <c r="AX122"/>
  <c r="AX123"/>
  <c r="AW119"/>
  <c r="AW120"/>
  <c r="AW121"/>
  <c r="AW122"/>
  <c r="AW123"/>
  <c r="AU119"/>
  <c r="AU120"/>
  <c r="AU121"/>
  <c r="AU122"/>
  <c r="AU123"/>
  <c r="AT119"/>
  <c r="AT120"/>
  <c r="AT121"/>
  <c r="AT122"/>
  <c r="AT123"/>
  <c r="AQ119"/>
  <c r="AQ120"/>
  <c r="AQ121"/>
  <c r="AQ122"/>
  <c r="AQ123"/>
  <c r="AP119"/>
  <c r="AP120"/>
  <c r="AP121"/>
  <c r="AP122"/>
  <c r="AP123"/>
  <c r="AO119"/>
  <c r="AO120"/>
  <c r="AO121"/>
  <c r="AO122"/>
  <c r="AO123"/>
  <c r="AN119"/>
  <c r="AN120"/>
  <c r="AN121"/>
  <c r="AN122"/>
  <c r="AN123"/>
  <c r="AM119"/>
  <c r="AM120"/>
  <c r="AM121"/>
  <c r="AM122"/>
  <c r="AM123"/>
  <c r="AL119"/>
  <c r="AL120"/>
  <c r="AL121"/>
  <c r="AL122"/>
  <c r="AL123"/>
  <c r="AK119"/>
  <c r="AK120"/>
  <c r="AK121"/>
  <c r="AK122"/>
  <c r="AK123"/>
  <c r="AJ119"/>
  <c r="AJ120"/>
  <c r="AJ121"/>
  <c r="AJ122"/>
  <c r="AJ123"/>
  <c r="AH119"/>
  <c r="AH120"/>
  <c r="AH121"/>
  <c r="AH122"/>
  <c r="AH123"/>
  <c r="AG119"/>
  <c r="AG120"/>
  <c r="AG121"/>
  <c r="AG122"/>
  <c r="AG123"/>
  <c r="AF119"/>
  <c r="AF120"/>
  <c r="AF121"/>
  <c r="AF122"/>
  <c r="AF123"/>
  <c r="AE119"/>
  <c r="AE120"/>
  <c r="AE121"/>
  <c r="AE122"/>
  <c r="AE123"/>
  <c r="AD119"/>
  <c r="AD120"/>
  <c r="AD121"/>
  <c r="AD122"/>
  <c r="AD123"/>
  <c r="AC119"/>
  <c r="AC120"/>
  <c r="AC121"/>
  <c r="AC122"/>
  <c r="AC123"/>
  <c r="AA119"/>
  <c r="AA120"/>
  <c r="AA121"/>
  <c r="AA122"/>
  <c r="AA123"/>
  <c r="Z119"/>
  <c r="Z120"/>
  <c r="Z121"/>
  <c r="Z122"/>
  <c r="Z123"/>
  <c r="W119"/>
  <c r="W120"/>
  <c r="W121"/>
  <c r="W122"/>
  <c r="W123"/>
  <c r="U119"/>
  <c r="U120"/>
  <c r="U121"/>
  <c r="U122"/>
  <c r="U123"/>
  <c r="T119"/>
  <c r="T120"/>
  <c r="T121"/>
  <c r="T122"/>
  <c r="T123"/>
  <c r="S119"/>
  <c r="S120"/>
  <c r="S121"/>
  <c r="S122"/>
  <c r="S123"/>
  <c r="R119"/>
  <c r="R120"/>
  <c r="R121"/>
  <c r="R122"/>
  <c r="R123"/>
  <c r="Q119"/>
  <c r="Q120"/>
  <c r="Q121"/>
  <c r="Q122"/>
  <c r="Q123"/>
  <c r="P119"/>
  <c r="P120"/>
  <c r="P121"/>
  <c r="P122"/>
  <c r="P123"/>
  <c r="O119"/>
  <c r="O120"/>
  <c r="O121"/>
  <c r="O122"/>
  <c r="O123"/>
  <c r="N119"/>
  <c r="N120"/>
  <c r="N121"/>
  <c r="N122"/>
  <c r="N123"/>
  <c r="M119"/>
  <c r="M120"/>
  <c r="M121"/>
  <c r="M122"/>
  <c r="M123"/>
  <c r="L119"/>
  <c r="L120"/>
  <c r="L121"/>
  <c r="L122"/>
  <c r="L123"/>
  <c r="K119"/>
  <c r="K120"/>
  <c r="K121"/>
  <c r="K122"/>
  <c r="K123"/>
  <c r="J119"/>
  <c r="J120"/>
  <c r="J121"/>
  <c r="J122"/>
  <c r="J123"/>
  <c r="I119"/>
  <c r="I120"/>
  <c r="I121"/>
  <c r="I122"/>
  <c r="I123"/>
  <c r="H119"/>
  <c r="H120"/>
  <c r="H121"/>
  <c r="H122"/>
  <c r="H123"/>
  <c r="G119"/>
  <c r="G120"/>
  <c r="G121"/>
  <c r="G122"/>
  <c r="G123"/>
  <c r="E119"/>
  <c r="E120"/>
  <c r="E121"/>
  <c r="E122"/>
  <c r="E123"/>
  <c r="D119"/>
  <c r="D120"/>
  <c r="D121"/>
  <c r="D122"/>
  <c r="D123"/>
  <c r="C119"/>
  <c r="C120"/>
  <c r="C121"/>
  <c r="C122"/>
  <c r="C123"/>
  <c r="CB119" i="4"/>
  <c r="CB120"/>
  <c r="CB121"/>
  <c r="CB122"/>
  <c r="CB123"/>
  <c r="CA119"/>
  <c r="CA120"/>
  <c r="CA121"/>
  <c r="CA122"/>
  <c r="CA123"/>
  <c r="BY119"/>
  <c r="BY120"/>
  <c r="BY121"/>
  <c r="BY122"/>
  <c r="BY123"/>
  <c r="BX119"/>
  <c r="BX120"/>
  <c r="BX121"/>
  <c r="BX122"/>
  <c r="BX123"/>
  <c r="BW119"/>
  <c r="BW120"/>
  <c r="BW121"/>
  <c r="BW122"/>
  <c r="BW123"/>
  <c r="BV119"/>
  <c r="BV120"/>
  <c r="BV121"/>
  <c r="BV122"/>
  <c r="BV123"/>
  <c r="BT119"/>
  <c r="BT120"/>
  <c r="BT121"/>
  <c r="BT122"/>
  <c r="BT123"/>
  <c r="BR119"/>
  <c r="BR120"/>
  <c r="BR121"/>
  <c r="BR122"/>
  <c r="BR123"/>
  <c r="BQ119"/>
  <c r="BQ120"/>
  <c r="BQ121"/>
  <c r="BQ122"/>
  <c r="BQ123"/>
  <c r="BP119"/>
  <c r="BP120"/>
  <c r="BP121"/>
  <c r="BP122"/>
  <c r="BP123"/>
  <c r="BO119"/>
  <c r="BO120"/>
  <c r="BO121"/>
  <c r="BO122"/>
  <c r="BO123"/>
  <c r="BM119"/>
  <c r="BM120"/>
  <c r="BM121"/>
  <c r="BM122"/>
  <c r="BM123"/>
  <c r="BK119"/>
  <c r="BK120"/>
  <c r="BK121"/>
  <c r="BK122"/>
  <c r="BK123"/>
  <c r="BJ119"/>
  <c r="BJ120"/>
  <c r="BJ121"/>
  <c r="BJ122"/>
  <c r="BJ123"/>
  <c r="BH119"/>
  <c r="BH120"/>
  <c r="BH121"/>
  <c r="BH122"/>
  <c r="BH123"/>
  <c r="BG119"/>
  <c r="BG120"/>
  <c r="BG121"/>
  <c r="BG122"/>
  <c r="BG123"/>
  <c r="BF119"/>
  <c r="BF120"/>
  <c r="BF121"/>
  <c r="BF122"/>
  <c r="BF123"/>
  <c r="BE119"/>
  <c r="BE120"/>
  <c r="BE121"/>
  <c r="BE122"/>
  <c r="BE123"/>
  <c r="BD119"/>
  <c r="BD120"/>
  <c r="BD121"/>
  <c r="BD122"/>
  <c r="BD123"/>
  <c r="AX119"/>
  <c r="AX120"/>
  <c r="AX121"/>
  <c r="AX122"/>
  <c r="AX123"/>
  <c r="AW119"/>
  <c r="AW120"/>
  <c r="AW121"/>
  <c r="AW122"/>
  <c r="AW123"/>
  <c r="AV119"/>
  <c r="AV120"/>
  <c r="AV121"/>
  <c r="AV122"/>
  <c r="AV123"/>
  <c r="AU119"/>
  <c r="AU120"/>
  <c r="AU121"/>
  <c r="AU122"/>
  <c r="AU123"/>
  <c r="AT119"/>
  <c r="AT120"/>
  <c r="AT121"/>
  <c r="AT122"/>
  <c r="AT123"/>
  <c r="AS119"/>
  <c r="AS120"/>
  <c r="AS121"/>
  <c r="AS122"/>
  <c r="AS123"/>
  <c r="AR119"/>
  <c r="AR120"/>
  <c r="AR121"/>
  <c r="AR122"/>
  <c r="AR123"/>
  <c r="AQ119"/>
  <c r="AQ120"/>
  <c r="AQ121"/>
  <c r="AQ122"/>
  <c r="AQ123"/>
  <c r="AP119"/>
  <c r="AP120"/>
  <c r="AP121"/>
  <c r="AP122"/>
  <c r="AP123"/>
  <c r="AO119"/>
  <c r="AO120"/>
  <c r="AO121"/>
  <c r="AO122"/>
  <c r="AO123"/>
  <c r="AN119"/>
  <c r="AN120"/>
  <c r="AN121"/>
  <c r="AN122"/>
  <c r="AN123"/>
  <c r="AM119"/>
  <c r="AM120"/>
  <c r="AM121"/>
  <c r="AM122"/>
  <c r="AM123"/>
  <c r="AL119"/>
  <c r="AL120"/>
  <c r="AL121"/>
  <c r="AL122"/>
  <c r="AL123"/>
  <c r="AK119"/>
  <c r="AK120"/>
  <c r="AK121"/>
  <c r="AK122"/>
  <c r="AK123"/>
  <c r="AJ119"/>
  <c r="AJ120"/>
  <c r="AJ121"/>
  <c r="AJ122"/>
  <c r="AJ123"/>
  <c r="AI119"/>
  <c r="AI120"/>
  <c r="AI121"/>
  <c r="AI122"/>
  <c r="AI123"/>
  <c r="AH119"/>
  <c r="AH120"/>
  <c r="AH121"/>
  <c r="AH122"/>
  <c r="AH123"/>
  <c r="AG119"/>
  <c r="AG120"/>
  <c r="AG121"/>
  <c r="AG122"/>
  <c r="AG123"/>
  <c r="AF119"/>
  <c r="AF120"/>
  <c r="AF121"/>
  <c r="AF122"/>
  <c r="AF123"/>
  <c r="AE119"/>
  <c r="AE120"/>
  <c r="AE121"/>
  <c r="AE122"/>
  <c r="AE123"/>
  <c r="AD119"/>
  <c r="AD120"/>
  <c r="AD121"/>
  <c r="AD122"/>
  <c r="AD123"/>
  <c r="AC119"/>
  <c r="AC120"/>
  <c r="AC121"/>
  <c r="AC122"/>
  <c r="AC123"/>
  <c r="AB119"/>
  <c r="AB120"/>
  <c r="AB121"/>
  <c r="AB122"/>
  <c r="AB123"/>
  <c r="AA119"/>
  <c r="AA120"/>
  <c r="AA121"/>
  <c r="AA122"/>
  <c r="AA123"/>
  <c r="Z119"/>
  <c r="Z120"/>
  <c r="Z121"/>
  <c r="Z122"/>
  <c r="Z123"/>
  <c r="Y119"/>
  <c r="Y120"/>
  <c r="Y121"/>
  <c r="Y122"/>
  <c r="Y123"/>
  <c r="X119"/>
  <c r="X120"/>
  <c r="X121"/>
  <c r="X122"/>
  <c r="X123"/>
  <c r="V119"/>
  <c r="V120"/>
  <c r="V121"/>
  <c r="V122"/>
  <c r="V123"/>
  <c r="U119"/>
  <c r="U120"/>
  <c r="U121"/>
  <c r="U122"/>
  <c r="U123"/>
  <c r="P119"/>
  <c r="P120"/>
  <c r="P121"/>
  <c r="P122"/>
  <c r="P123"/>
  <c r="O119"/>
  <c r="O120"/>
  <c r="O121"/>
  <c r="O122"/>
  <c r="O123"/>
  <c r="N119"/>
  <c r="N120"/>
  <c r="N121"/>
  <c r="N122"/>
  <c r="N123"/>
  <c r="M119"/>
  <c r="M120"/>
  <c r="M121"/>
  <c r="M122"/>
  <c r="M123"/>
  <c r="L119"/>
  <c r="L120"/>
  <c r="L121"/>
  <c r="L122"/>
  <c r="L123"/>
  <c r="K119"/>
  <c r="K120"/>
  <c r="K121"/>
  <c r="K122"/>
  <c r="K123"/>
  <c r="J119"/>
  <c r="J120"/>
  <c r="J121"/>
  <c r="J122"/>
  <c r="J123"/>
  <c r="I119"/>
  <c r="I120"/>
  <c r="I121"/>
  <c r="I122"/>
  <c r="I123"/>
  <c r="H119"/>
  <c r="H120"/>
  <c r="H121"/>
  <c r="H122"/>
  <c r="H123"/>
  <c r="G119"/>
  <c r="G120"/>
  <c r="G121"/>
  <c r="G122"/>
  <c r="G123"/>
  <c r="F119"/>
  <c r="F120"/>
  <c r="F121"/>
  <c r="F122"/>
  <c r="F123"/>
  <c r="E119"/>
  <c r="E120"/>
  <c r="E121"/>
  <c r="E122"/>
  <c r="E123"/>
  <c r="D119"/>
  <c r="D120"/>
  <c r="D121"/>
  <c r="D122"/>
  <c r="D123"/>
  <c r="C119"/>
  <c r="C120"/>
  <c r="C121"/>
  <c r="C122"/>
  <c r="C123"/>
  <c r="AR119" i="5"/>
  <c r="AR120"/>
  <c r="AR121"/>
  <c r="AR122"/>
  <c r="AR123"/>
  <c r="AQ119"/>
  <c r="AQ120"/>
  <c r="AQ121"/>
  <c r="AQ122"/>
  <c r="AQ123"/>
  <c r="AP119"/>
  <c r="AP120"/>
  <c r="AP121"/>
  <c r="AP122"/>
  <c r="AP123"/>
  <c r="AO119"/>
  <c r="AO120"/>
  <c r="AO121"/>
  <c r="AO122"/>
  <c r="AO123"/>
  <c r="AN119"/>
  <c r="AN120"/>
  <c r="AN121"/>
  <c r="AN122"/>
  <c r="AN123"/>
  <c r="AM119"/>
  <c r="AM120"/>
  <c r="AM121"/>
  <c r="AM122"/>
  <c r="AM123"/>
  <c r="AL119"/>
  <c r="AL120"/>
  <c r="AL121"/>
  <c r="AL122"/>
  <c r="AL123"/>
  <c r="AK119"/>
  <c r="AK120"/>
  <c r="AK121"/>
  <c r="AK122"/>
  <c r="AK123"/>
  <c r="AI119"/>
  <c r="AI120"/>
  <c r="AI121"/>
  <c r="AI122"/>
  <c r="AI123"/>
  <c r="AG119"/>
  <c r="AG120"/>
  <c r="AG121"/>
  <c r="AG122"/>
  <c r="AG123"/>
  <c r="AF119"/>
  <c r="AF120"/>
  <c r="AF121"/>
  <c r="AF122"/>
  <c r="AF123"/>
  <c r="AE119"/>
  <c r="AE120"/>
  <c r="AE121"/>
  <c r="AE122"/>
  <c r="AE123"/>
  <c r="AD119"/>
  <c r="AD120"/>
  <c r="AD121"/>
  <c r="AD122"/>
  <c r="AD123"/>
  <c r="AC119"/>
  <c r="AC120"/>
  <c r="AC121"/>
  <c r="AC122"/>
  <c r="AC123"/>
  <c r="X119"/>
  <c r="X120"/>
  <c r="X121"/>
  <c r="X122"/>
  <c r="X123"/>
  <c r="W119"/>
  <c r="W120"/>
  <c r="W121"/>
  <c r="W122"/>
  <c r="W123"/>
  <c r="V119"/>
  <c r="V120"/>
  <c r="V121"/>
  <c r="V122"/>
  <c r="V123"/>
  <c r="U119"/>
  <c r="U120"/>
  <c r="U121"/>
  <c r="U122"/>
  <c r="U123"/>
  <c r="T119"/>
  <c r="T120"/>
  <c r="T121"/>
  <c r="T122"/>
  <c r="T123"/>
  <c r="S119"/>
  <c r="S120"/>
  <c r="S121"/>
  <c r="S122"/>
  <c r="S123"/>
  <c r="R119"/>
  <c r="R120"/>
  <c r="R121"/>
  <c r="R122"/>
  <c r="R123"/>
  <c r="Q119"/>
  <c r="Q120"/>
  <c r="Q121"/>
  <c r="Q122"/>
  <c r="Q123"/>
  <c r="P119"/>
  <c r="P120"/>
  <c r="P121"/>
  <c r="P122"/>
  <c r="P123"/>
  <c r="O119"/>
  <c r="O120"/>
  <c r="O121"/>
  <c r="O122"/>
  <c r="O123"/>
  <c r="N119"/>
  <c r="N120"/>
  <c r="N121"/>
  <c r="N122"/>
  <c r="N123"/>
  <c r="M119"/>
  <c r="M120"/>
  <c r="M121"/>
  <c r="M122"/>
  <c r="M123"/>
  <c r="L119"/>
  <c r="L120"/>
  <c r="L121"/>
  <c r="L122"/>
  <c r="L123"/>
  <c r="K119"/>
  <c r="K120"/>
  <c r="K121"/>
  <c r="K122"/>
  <c r="K123"/>
  <c r="J119"/>
  <c r="J120"/>
  <c r="J121"/>
  <c r="J122"/>
  <c r="J123"/>
  <c r="I119"/>
  <c r="I120"/>
  <c r="I121"/>
  <c r="I122"/>
  <c r="I123"/>
  <c r="H119"/>
  <c r="H120"/>
  <c r="H121"/>
  <c r="H122"/>
  <c r="H123"/>
  <c r="G119"/>
  <c r="G120"/>
  <c r="G121"/>
  <c r="G122"/>
  <c r="G123"/>
  <c r="F119"/>
  <c r="F120"/>
  <c r="F121"/>
  <c r="F122"/>
  <c r="F123"/>
  <c r="D119"/>
  <c r="D120"/>
  <c r="D121"/>
  <c r="D122"/>
  <c r="D123"/>
  <c r="C119"/>
  <c r="C120"/>
  <c r="C121"/>
  <c r="C122"/>
  <c r="C123"/>
  <c r="CG119" i="6"/>
  <c r="CG120"/>
  <c r="CG121"/>
  <c r="CG122"/>
  <c r="CG123"/>
  <c r="CF119"/>
  <c r="CF120"/>
  <c r="CF121"/>
  <c r="CF122"/>
  <c r="CF123"/>
  <c r="CE119"/>
  <c r="CE120"/>
  <c r="CE121"/>
  <c r="CE122"/>
  <c r="CE123"/>
  <c r="CD119"/>
  <c r="CD120"/>
  <c r="CD121"/>
  <c r="CD122"/>
  <c r="CD123"/>
  <c r="CC119"/>
  <c r="CC120"/>
  <c r="CC121"/>
  <c r="CC122"/>
  <c r="CC123"/>
  <c r="CB119"/>
  <c r="CB120"/>
  <c r="CB121"/>
  <c r="CB122"/>
  <c r="CB123"/>
  <c r="CA119"/>
  <c r="CA120"/>
  <c r="CA121"/>
  <c r="CA122"/>
  <c r="CA123"/>
  <c r="BZ119"/>
  <c r="BZ120"/>
  <c r="BZ121"/>
  <c r="BZ122"/>
  <c r="BZ123"/>
  <c r="BY119"/>
  <c r="BY120"/>
  <c r="BY121"/>
  <c r="BY122"/>
  <c r="BY123"/>
  <c r="BX119"/>
  <c r="BX120"/>
  <c r="BX121"/>
  <c r="BX122"/>
  <c r="BX123"/>
  <c r="BW119"/>
  <c r="BW120"/>
  <c r="BW121"/>
  <c r="BW122"/>
  <c r="BW123"/>
  <c r="BV119"/>
  <c r="BV120"/>
  <c r="BV121"/>
  <c r="BV122"/>
  <c r="BV123"/>
  <c r="BU119"/>
  <c r="BU120"/>
  <c r="BU121"/>
  <c r="BU122"/>
  <c r="BU123"/>
  <c r="BT119"/>
  <c r="BT120"/>
  <c r="BT121"/>
  <c r="BT122"/>
  <c r="BT123"/>
  <c r="BS119"/>
  <c r="BS120"/>
  <c r="BS121"/>
  <c r="BS122"/>
  <c r="BS123"/>
  <c r="BR119"/>
  <c r="BR120"/>
  <c r="BR121"/>
  <c r="BR122"/>
  <c r="BR123"/>
  <c r="BQ119"/>
  <c r="BQ120"/>
  <c r="BQ121"/>
  <c r="BQ122"/>
  <c r="BQ123"/>
  <c r="BP119"/>
  <c r="BP120"/>
  <c r="BP121"/>
  <c r="BP122"/>
  <c r="BP123"/>
  <c r="BO119"/>
  <c r="BO120"/>
  <c r="BO121"/>
  <c r="BO122"/>
  <c r="BO123"/>
  <c r="BN119"/>
  <c r="BN120"/>
  <c r="BN121"/>
  <c r="BN122"/>
  <c r="BN123"/>
  <c r="BM119"/>
  <c r="BM120"/>
  <c r="BM121"/>
  <c r="BM122"/>
  <c r="BM123"/>
  <c r="BK119"/>
  <c r="BK120"/>
  <c r="BK121"/>
  <c r="BK122"/>
  <c r="BK123"/>
  <c r="BJ119"/>
  <c r="BJ120"/>
  <c r="BJ121"/>
  <c r="BJ122"/>
  <c r="BJ123"/>
  <c r="BI119"/>
  <c r="BI120"/>
  <c r="BI121"/>
  <c r="BI122"/>
  <c r="BI123"/>
  <c r="BG119"/>
  <c r="BG120"/>
  <c r="BG121"/>
  <c r="BG122"/>
  <c r="BG123"/>
  <c r="BF119"/>
  <c r="BF120"/>
  <c r="BF121"/>
  <c r="BF122"/>
  <c r="BF123"/>
  <c r="BE119"/>
  <c r="BE120"/>
  <c r="BE121"/>
  <c r="BE122"/>
  <c r="BE123"/>
  <c r="BD119"/>
  <c r="BD120"/>
  <c r="BD121"/>
  <c r="BD122"/>
  <c r="BD123"/>
  <c r="BC119"/>
  <c r="BC120"/>
  <c r="BC121"/>
  <c r="BC122"/>
  <c r="BC123"/>
  <c r="BB119"/>
  <c r="BB120"/>
  <c r="BB121"/>
  <c r="BB122"/>
  <c r="BB123"/>
  <c r="BA119"/>
  <c r="BA120"/>
  <c r="BA121"/>
  <c r="BA122"/>
  <c r="BA123"/>
  <c r="AZ119"/>
  <c r="AZ120"/>
  <c r="AZ121"/>
  <c r="AZ122"/>
  <c r="AZ123"/>
  <c r="AY119"/>
  <c r="AY120"/>
  <c r="AY121"/>
  <c r="AY122"/>
  <c r="AY123"/>
  <c r="AX119"/>
  <c r="AX120"/>
  <c r="AX121"/>
  <c r="AX122"/>
  <c r="AX123"/>
  <c r="AW119"/>
  <c r="AW120"/>
  <c r="AW121"/>
  <c r="AW122"/>
  <c r="AW123"/>
  <c r="AV119"/>
  <c r="AV120"/>
  <c r="AV121"/>
  <c r="AV122"/>
  <c r="AV123"/>
  <c r="AU119"/>
  <c r="AU120"/>
  <c r="AU121"/>
  <c r="AU122"/>
  <c r="AU123"/>
  <c r="AT119"/>
  <c r="AT120"/>
  <c r="AT121"/>
  <c r="AT122"/>
  <c r="AT123"/>
  <c r="AS119"/>
  <c r="AS120"/>
  <c r="AS121"/>
  <c r="AS122"/>
  <c r="AS123"/>
  <c r="AR119"/>
  <c r="AR120"/>
  <c r="AR121"/>
  <c r="AR122"/>
  <c r="AR123"/>
  <c r="AQ119"/>
  <c r="AQ120"/>
  <c r="AQ121"/>
  <c r="AQ122"/>
  <c r="AQ123"/>
  <c r="AP119"/>
  <c r="AP120"/>
  <c r="AP121"/>
  <c r="AP122"/>
  <c r="AP123"/>
  <c r="AO119"/>
  <c r="AO120"/>
  <c r="AO121"/>
  <c r="AO122"/>
  <c r="AO123"/>
  <c r="AN119"/>
  <c r="AN120"/>
  <c r="AN121"/>
  <c r="AN122"/>
  <c r="AN123"/>
  <c r="AM119"/>
  <c r="AM120"/>
  <c r="AM121"/>
  <c r="AM122"/>
  <c r="AM123"/>
  <c r="AK119"/>
  <c r="AK120"/>
  <c r="AK121"/>
  <c r="AK122"/>
  <c r="AK123"/>
  <c r="AJ119"/>
  <c r="AJ120"/>
  <c r="AJ121"/>
  <c r="AJ122"/>
  <c r="AJ123"/>
  <c r="AI119"/>
  <c r="AI120"/>
  <c r="AI121"/>
  <c r="AI122"/>
  <c r="AI123"/>
  <c r="AH119"/>
  <c r="AH120"/>
  <c r="AH121"/>
  <c r="AH122"/>
  <c r="AH123"/>
  <c r="AG119"/>
  <c r="AG120"/>
  <c r="AG121"/>
  <c r="AG122"/>
  <c r="AG123"/>
  <c r="AF119"/>
  <c r="AF120"/>
  <c r="AF121"/>
  <c r="AF122"/>
  <c r="AF123"/>
  <c r="AE119"/>
  <c r="AE120"/>
  <c r="AE121"/>
  <c r="AE122"/>
  <c r="AE123"/>
  <c r="AD119"/>
  <c r="AD120"/>
  <c r="AD121"/>
  <c r="AD122"/>
  <c r="AD123"/>
  <c r="AC119"/>
  <c r="AC120"/>
  <c r="AC121"/>
  <c r="AC122"/>
  <c r="AC123"/>
  <c r="AB119"/>
  <c r="AB120"/>
  <c r="AB121"/>
  <c r="AB122"/>
  <c r="AB123"/>
  <c r="AA119"/>
  <c r="AA120"/>
  <c r="AA121"/>
  <c r="AA122"/>
  <c r="AA123"/>
  <c r="Z119"/>
  <c r="Z120"/>
  <c r="Z121"/>
  <c r="Z122"/>
  <c r="Z123"/>
  <c r="Y119"/>
  <c r="Y120"/>
  <c r="Y121"/>
  <c r="Y122"/>
  <c r="Y123"/>
  <c r="X119"/>
  <c r="X120"/>
  <c r="X121"/>
  <c r="X122"/>
  <c r="X123"/>
  <c r="W119"/>
  <c r="W120"/>
  <c r="W121"/>
  <c r="W122"/>
  <c r="W123"/>
  <c r="V119"/>
  <c r="V120"/>
  <c r="V121"/>
  <c r="V122"/>
  <c r="V123"/>
  <c r="U119"/>
  <c r="U120"/>
  <c r="U121"/>
  <c r="U122"/>
  <c r="U123"/>
  <c r="T119"/>
  <c r="T120"/>
  <c r="T121"/>
  <c r="T122"/>
  <c r="T123"/>
  <c r="S119"/>
  <c r="S120"/>
  <c r="S121"/>
  <c r="S122"/>
  <c r="S123"/>
  <c r="R119"/>
  <c r="R120"/>
  <c r="R121"/>
  <c r="R122"/>
  <c r="R123"/>
  <c r="Q119"/>
  <c r="Q120"/>
  <c r="Q121"/>
  <c r="Q122"/>
  <c r="Q123"/>
  <c r="P119"/>
  <c r="P120"/>
  <c r="P121"/>
  <c r="P122"/>
  <c r="P123"/>
  <c r="O119"/>
  <c r="O120"/>
  <c r="O121"/>
  <c r="O122"/>
  <c r="O123"/>
  <c r="M119"/>
  <c r="M120"/>
  <c r="M121"/>
  <c r="M122"/>
  <c r="M123"/>
  <c r="L119"/>
  <c r="L120"/>
  <c r="L121"/>
  <c r="L122"/>
  <c r="L123"/>
  <c r="K119"/>
  <c r="K120"/>
  <c r="K121"/>
  <c r="K122"/>
  <c r="K123"/>
  <c r="J119"/>
  <c r="J120"/>
  <c r="J121"/>
  <c r="J122"/>
  <c r="J123"/>
  <c r="I119"/>
  <c r="I120"/>
  <c r="I121"/>
  <c r="I122"/>
  <c r="I123"/>
  <c r="H119"/>
  <c r="H120"/>
  <c r="H121"/>
  <c r="H122"/>
  <c r="H123"/>
  <c r="G119"/>
  <c r="G120"/>
  <c r="G121"/>
  <c r="G122"/>
  <c r="G123"/>
  <c r="F119"/>
  <c r="F120"/>
  <c r="F121"/>
  <c r="F122"/>
  <c r="F123"/>
  <c r="E119"/>
  <c r="E120"/>
  <c r="E121"/>
  <c r="E122"/>
  <c r="E123"/>
  <c r="D119"/>
  <c r="D120"/>
  <c r="D121"/>
  <c r="D122"/>
  <c r="D123"/>
  <c r="C119"/>
  <c r="C120"/>
  <c r="C121"/>
  <c r="C122"/>
  <c r="C123"/>
  <c r="BH119" i="7"/>
  <c r="BH120"/>
  <c r="BH121"/>
  <c r="BH122"/>
  <c r="BH123"/>
  <c r="BF119"/>
  <c r="BF120"/>
  <c r="BF121"/>
  <c r="BF122"/>
  <c r="BF123"/>
  <c r="BE119"/>
  <c r="BE120"/>
  <c r="BE121"/>
  <c r="BE122"/>
  <c r="BE123"/>
  <c r="BD119"/>
  <c r="BD120"/>
  <c r="BD121"/>
  <c r="BD122"/>
  <c r="BD123"/>
  <c r="BC119"/>
  <c r="BC120"/>
  <c r="BC121"/>
  <c r="BC122"/>
  <c r="BC123"/>
  <c r="BB119"/>
  <c r="BB120"/>
  <c r="BB121"/>
  <c r="BB122"/>
  <c r="BB123"/>
  <c r="BA119"/>
  <c r="BA120"/>
  <c r="BA121"/>
  <c r="BA122"/>
  <c r="BA123"/>
  <c r="BU1" i="8"/>
  <c r="A454" i="11" s="1"/>
  <c r="BT1" i="8"/>
  <c r="A453" i="11" s="1"/>
  <c r="BS1" i="8"/>
  <c r="A214" i="11" s="1"/>
  <c r="BR1" i="8"/>
  <c r="A42" i="11" s="1"/>
  <c r="BU119" i="8"/>
  <c r="BU120"/>
  <c r="BU121"/>
  <c r="BU122"/>
  <c r="BU123"/>
  <c r="BT119"/>
  <c r="BT120"/>
  <c r="BT121"/>
  <c r="BT122"/>
  <c r="BT123"/>
  <c r="BS119"/>
  <c r="BS120"/>
  <c r="BS121"/>
  <c r="BS122"/>
  <c r="BS123"/>
  <c r="BR119"/>
  <c r="BR120"/>
  <c r="BR121"/>
  <c r="BR122"/>
  <c r="BR123"/>
  <c r="BQ119"/>
  <c r="BQ120"/>
  <c r="BQ121"/>
  <c r="BQ122"/>
  <c r="BQ123"/>
  <c r="BP119"/>
  <c r="BP120"/>
  <c r="BP121"/>
  <c r="BP122"/>
  <c r="BP123"/>
  <c r="BO119"/>
  <c r="BO120"/>
  <c r="BO121"/>
  <c r="BO122"/>
  <c r="BO123"/>
  <c r="BN119"/>
  <c r="BN120"/>
  <c r="BN121"/>
  <c r="BN122"/>
  <c r="BN123"/>
  <c r="BM119"/>
  <c r="BM120"/>
  <c r="BM121"/>
  <c r="BM122"/>
  <c r="BM123"/>
  <c r="BL119"/>
  <c r="BL120"/>
  <c r="BL121"/>
  <c r="BL122"/>
  <c r="BL123"/>
  <c r="BK119"/>
  <c r="BK120"/>
  <c r="BK121"/>
  <c r="BK122"/>
  <c r="BK123"/>
  <c r="BJ119"/>
  <c r="BJ120"/>
  <c r="BJ121"/>
  <c r="BJ122"/>
  <c r="BJ123"/>
  <c r="BH119"/>
  <c r="BH120"/>
  <c r="BH121"/>
  <c r="BH122"/>
  <c r="BH123"/>
  <c r="BG119"/>
  <c r="BG120"/>
  <c r="BG121"/>
  <c r="BG122"/>
  <c r="BG123"/>
  <c r="BE119"/>
  <c r="BE120"/>
  <c r="BE121"/>
  <c r="BE122"/>
  <c r="BE123"/>
  <c r="BC119"/>
  <c r="BC120"/>
  <c r="BC121"/>
  <c r="BC122"/>
  <c r="BC123"/>
  <c r="BB119"/>
  <c r="BB120"/>
  <c r="BB121"/>
  <c r="BB122"/>
  <c r="BB123"/>
  <c r="AZ119"/>
  <c r="AZ120"/>
  <c r="AZ121"/>
  <c r="AZ122"/>
  <c r="AZ123"/>
  <c r="AY119"/>
  <c r="AY120"/>
  <c r="AY121"/>
  <c r="AY122"/>
  <c r="AY123"/>
  <c r="AW119"/>
  <c r="AW120"/>
  <c r="AW121"/>
  <c r="AW122"/>
  <c r="AW123"/>
  <c r="AV119"/>
  <c r="AV120"/>
  <c r="AV121"/>
  <c r="AV122"/>
  <c r="AV123"/>
  <c r="AU119"/>
  <c r="AU120"/>
  <c r="AU121"/>
  <c r="AU122"/>
  <c r="AU123"/>
  <c r="AT119"/>
  <c r="AT120"/>
  <c r="AT121"/>
  <c r="AT122"/>
  <c r="AT123"/>
  <c r="AS119"/>
  <c r="AS120"/>
  <c r="AS121"/>
  <c r="AS122"/>
  <c r="AS123"/>
  <c r="AR119"/>
  <c r="AR120"/>
  <c r="AR121"/>
  <c r="AR122"/>
  <c r="AR123"/>
  <c r="AQ119"/>
  <c r="AQ120"/>
  <c r="AQ121"/>
  <c r="AQ122"/>
  <c r="AQ123"/>
  <c r="AP119"/>
  <c r="AP120"/>
  <c r="AP121"/>
  <c r="AP122"/>
  <c r="AP123"/>
  <c r="AO119"/>
  <c r="AO120"/>
  <c r="AO121"/>
  <c r="AO122"/>
  <c r="AO123"/>
  <c r="AN119"/>
  <c r="AN120"/>
  <c r="AN121"/>
  <c r="AN122"/>
  <c r="AN123"/>
  <c r="AM119"/>
  <c r="AM120"/>
  <c r="AM121"/>
  <c r="AM122"/>
  <c r="AM123"/>
  <c r="AL119"/>
  <c r="AL120"/>
  <c r="AL121"/>
  <c r="AL122"/>
  <c r="AL123"/>
  <c r="AK119"/>
  <c r="AK120"/>
  <c r="AK121"/>
  <c r="AK122"/>
  <c r="AK123"/>
  <c r="AJ119"/>
  <c r="AJ120"/>
  <c r="AJ121"/>
  <c r="AJ122"/>
  <c r="AJ123"/>
  <c r="AI119"/>
  <c r="AI120"/>
  <c r="AI121"/>
  <c r="AI122"/>
  <c r="AI123"/>
  <c r="AH119"/>
  <c r="AH120"/>
  <c r="AH121"/>
  <c r="AH122"/>
  <c r="AH123"/>
  <c r="AG119"/>
  <c r="AG120"/>
  <c r="AG121"/>
  <c r="AG122"/>
  <c r="AG123"/>
  <c r="AF119"/>
  <c r="AF120"/>
  <c r="AF121"/>
  <c r="AF122"/>
  <c r="AF123"/>
  <c r="AE119"/>
  <c r="AE120"/>
  <c r="AE121"/>
  <c r="AE122"/>
  <c r="AE123"/>
  <c r="AD119"/>
  <c r="AD120"/>
  <c r="AD121"/>
  <c r="AD122"/>
  <c r="AD123"/>
  <c r="AC119"/>
  <c r="AC120"/>
  <c r="AC121"/>
  <c r="AC122"/>
  <c r="AC123"/>
  <c r="AB119"/>
  <c r="AB120"/>
  <c r="AB121"/>
  <c r="AB122"/>
  <c r="AB123"/>
  <c r="AA119"/>
  <c r="AA120"/>
  <c r="AA121"/>
  <c r="AA122"/>
  <c r="AA123"/>
  <c r="Z119"/>
  <c r="Z120"/>
  <c r="Z121"/>
  <c r="Z122"/>
  <c r="Z123"/>
  <c r="Y119"/>
  <c r="Y120"/>
  <c r="Y121"/>
  <c r="Y122"/>
  <c r="Y123"/>
  <c r="X119"/>
  <c r="X120"/>
  <c r="X121"/>
  <c r="X122"/>
  <c r="X123"/>
  <c r="W119"/>
  <c r="W120"/>
  <c r="W121"/>
  <c r="W122"/>
  <c r="W123"/>
  <c r="V119"/>
  <c r="V120"/>
  <c r="V121"/>
  <c r="V122"/>
  <c r="V123"/>
  <c r="T119"/>
  <c r="T120"/>
  <c r="T121"/>
  <c r="T122"/>
  <c r="T123"/>
  <c r="S119"/>
  <c r="S120"/>
  <c r="S121"/>
  <c r="S122"/>
  <c r="S123"/>
  <c r="R119"/>
  <c r="R120"/>
  <c r="R121"/>
  <c r="R122"/>
  <c r="R123"/>
  <c r="Q119"/>
  <c r="Q120"/>
  <c r="Q121"/>
  <c r="Q122"/>
  <c r="Q123"/>
  <c r="P119"/>
  <c r="P120"/>
  <c r="P121"/>
  <c r="P122"/>
  <c r="P123"/>
  <c r="O119"/>
  <c r="O120"/>
  <c r="O121"/>
  <c r="O122"/>
  <c r="O123"/>
  <c r="N119"/>
  <c r="N120"/>
  <c r="N121"/>
  <c r="N122"/>
  <c r="N123"/>
  <c r="L119"/>
  <c r="L120"/>
  <c r="L121"/>
  <c r="L122"/>
  <c r="L123"/>
  <c r="K119"/>
  <c r="K120"/>
  <c r="K121"/>
  <c r="K122"/>
  <c r="K123"/>
  <c r="J119"/>
  <c r="J120"/>
  <c r="J121"/>
  <c r="J122"/>
  <c r="J123"/>
  <c r="I119"/>
  <c r="I120"/>
  <c r="I121"/>
  <c r="I122"/>
  <c r="I123"/>
  <c r="H119"/>
  <c r="H120"/>
  <c r="H121"/>
  <c r="H122"/>
  <c r="H123"/>
  <c r="G119"/>
  <c r="G120"/>
  <c r="G121"/>
  <c r="G122"/>
  <c r="G123"/>
  <c r="F119"/>
  <c r="F120"/>
  <c r="F121"/>
  <c r="F122"/>
  <c r="F123"/>
  <c r="E119"/>
  <c r="E120"/>
  <c r="E121"/>
  <c r="E122"/>
  <c r="E123"/>
  <c r="D119"/>
  <c r="D120"/>
  <c r="D121"/>
  <c r="D122"/>
  <c r="D123"/>
  <c r="C119"/>
  <c r="C120"/>
  <c r="C121"/>
  <c r="C122"/>
  <c r="C123"/>
  <c r="A580" i="24"/>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
  <c r="A2"/>
  <c r="A3"/>
  <c r="A4"/>
  <c r="A5"/>
  <c r="A6"/>
  <c r="A7"/>
  <c r="A8"/>
  <c r="A9"/>
  <c r="A10"/>
  <c r="A11"/>
  <c r="A12"/>
  <c r="A13"/>
  <c r="A14"/>
  <c r="A15"/>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EE215" i="11"/>
  <c r="DS215"/>
  <c r="DR215"/>
  <c r="DQ215"/>
  <c r="DP215"/>
  <c r="B1" i="4"/>
  <c r="A485" i="11" s="1"/>
  <c r="B1" i="8"/>
  <c r="A529" i="11" s="1"/>
  <c r="B1" i="7"/>
  <c r="A172" i="11" s="1"/>
  <c r="B119" i="1"/>
  <c r="B120"/>
  <c r="B121"/>
  <c r="B122"/>
  <c r="B123"/>
  <c r="B119" i="2"/>
  <c r="B120"/>
  <c r="B121"/>
  <c r="B122"/>
  <c r="B123"/>
  <c r="B119" i="3"/>
  <c r="B120"/>
  <c r="B121"/>
  <c r="B122"/>
  <c r="B123"/>
  <c r="B119" i="4"/>
  <c r="B120"/>
  <c r="B121"/>
  <c r="B122"/>
  <c r="B123"/>
  <c r="B119" i="5"/>
  <c r="B120"/>
  <c r="B121"/>
  <c r="B122"/>
  <c r="B123"/>
  <c r="B119" i="6"/>
  <c r="B120"/>
  <c r="B121"/>
  <c r="B122"/>
  <c r="B123"/>
  <c r="B119" i="8"/>
  <c r="B120"/>
  <c r="B121"/>
  <c r="B122"/>
  <c r="B123"/>
  <c r="AZ119" i="7"/>
  <c r="AZ120"/>
  <c r="AZ121"/>
  <c r="AZ122"/>
  <c r="AZ123"/>
  <c r="AY119"/>
  <c r="AY120"/>
  <c r="AY121"/>
  <c r="AY122"/>
  <c r="AY123"/>
  <c r="AX119"/>
  <c r="AX120"/>
  <c r="AX121"/>
  <c r="AX122"/>
  <c r="AX123"/>
  <c r="AW119"/>
  <c r="AW120"/>
  <c r="AW121"/>
  <c r="AW122"/>
  <c r="AW123"/>
  <c r="AT119"/>
  <c r="AT120"/>
  <c r="AT121"/>
  <c r="AT122"/>
  <c r="AT123"/>
  <c r="AS119"/>
  <c r="AS120"/>
  <c r="AS121"/>
  <c r="AS122"/>
  <c r="AS123"/>
  <c r="AR119"/>
  <c r="AR120"/>
  <c r="AR121"/>
  <c r="AR122"/>
  <c r="AR123"/>
  <c r="AQ119"/>
  <c r="AQ120"/>
  <c r="AQ121"/>
  <c r="AQ122"/>
  <c r="AQ123"/>
  <c r="AP119"/>
  <c r="AP120"/>
  <c r="AP121"/>
  <c r="AP122"/>
  <c r="AP123"/>
  <c r="AN119"/>
  <c r="AN120"/>
  <c r="AN121"/>
  <c r="AN122"/>
  <c r="AN123"/>
  <c r="AM119"/>
  <c r="AM120"/>
  <c r="AM121"/>
  <c r="AM122"/>
  <c r="AM123"/>
  <c r="AL119"/>
  <c r="AL120"/>
  <c r="AL121"/>
  <c r="AL122"/>
  <c r="AL123"/>
  <c r="AK119"/>
  <c r="AK120"/>
  <c r="AK121"/>
  <c r="AK122"/>
  <c r="AK123"/>
  <c r="AJ119"/>
  <c r="AJ120"/>
  <c r="AJ121"/>
  <c r="AJ122"/>
  <c r="AJ123"/>
  <c r="AI119"/>
  <c r="AI120"/>
  <c r="AI121"/>
  <c r="AI122"/>
  <c r="AI123"/>
  <c r="AH119"/>
  <c r="AH120"/>
  <c r="AH121"/>
  <c r="AH122"/>
  <c r="AH123"/>
  <c r="AG119"/>
  <c r="AG120"/>
  <c r="AG121"/>
  <c r="AG122"/>
  <c r="AG123"/>
  <c r="AF119"/>
  <c r="AF120"/>
  <c r="AF121"/>
  <c r="AF122"/>
  <c r="AF123"/>
  <c r="AE119"/>
  <c r="AE120"/>
  <c r="AE121"/>
  <c r="AE122"/>
  <c r="AE123"/>
  <c r="AD119"/>
  <c r="AD120"/>
  <c r="AD121"/>
  <c r="AD122"/>
  <c r="AD123"/>
  <c r="AC119"/>
  <c r="AC120"/>
  <c r="AC121"/>
  <c r="AC122"/>
  <c r="AC123"/>
  <c r="AB119"/>
  <c r="AB120"/>
  <c r="AB121"/>
  <c r="AB122"/>
  <c r="AB123"/>
  <c r="AA119"/>
  <c r="AA120"/>
  <c r="AA121"/>
  <c r="AA122"/>
  <c r="AA123"/>
  <c r="Z119"/>
  <c r="Z120"/>
  <c r="Z121"/>
  <c r="Z122"/>
  <c r="Z123"/>
  <c r="X119"/>
  <c r="X120"/>
  <c r="X121"/>
  <c r="X122"/>
  <c r="X123"/>
  <c r="W119"/>
  <c r="W120"/>
  <c r="W121"/>
  <c r="W122"/>
  <c r="W123"/>
  <c r="V119"/>
  <c r="V120"/>
  <c r="V121"/>
  <c r="V122"/>
  <c r="V123"/>
  <c r="U119"/>
  <c r="U120"/>
  <c r="U121"/>
  <c r="U122"/>
  <c r="U123"/>
  <c r="T119"/>
  <c r="T120"/>
  <c r="T121"/>
  <c r="T122"/>
  <c r="T123"/>
  <c r="S119"/>
  <c r="S120"/>
  <c r="S121"/>
  <c r="S122"/>
  <c r="S123"/>
  <c r="R119"/>
  <c r="R120"/>
  <c r="R121"/>
  <c r="R122"/>
  <c r="R123"/>
  <c r="P119"/>
  <c r="P120"/>
  <c r="P121"/>
  <c r="P122"/>
  <c r="P123"/>
  <c r="N119"/>
  <c r="N120"/>
  <c r="N121"/>
  <c r="N122"/>
  <c r="N123"/>
  <c r="L119"/>
  <c r="L120"/>
  <c r="L121"/>
  <c r="L122"/>
  <c r="L123"/>
  <c r="K119"/>
  <c r="K120"/>
  <c r="K121"/>
  <c r="K122"/>
  <c r="K123"/>
  <c r="J119"/>
  <c r="J120"/>
  <c r="J121"/>
  <c r="J122"/>
  <c r="J123"/>
  <c r="I119"/>
  <c r="I120"/>
  <c r="I121"/>
  <c r="I122"/>
  <c r="I123"/>
  <c r="H119"/>
  <c r="H120"/>
  <c r="H121"/>
  <c r="H122"/>
  <c r="H123"/>
  <c r="G119"/>
  <c r="G120"/>
  <c r="G121"/>
  <c r="G122"/>
  <c r="G123"/>
  <c r="F119"/>
  <c r="F120"/>
  <c r="F121"/>
  <c r="F122"/>
  <c r="F123"/>
  <c r="E119"/>
  <c r="E120"/>
  <c r="E121"/>
  <c r="E122"/>
  <c r="E123"/>
  <c r="D119"/>
  <c r="D120"/>
  <c r="D121"/>
  <c r="D122"/>
  <c r="D123"/>
  <c r="C119"/>
  <c r="C120"/>
  <c r="C121"/>
  <c r="C122"/>
  <c r="C123"/>
  <c r="B119"/>
  <c r="B120"/>
  <c r="B121"/>
  <c r="B122"/>
  <c r="B123"/>
  <c r="V5" i="35"/>
  <c r="DO215" i="11" l="1"/>
  <c r="DP322"/>
  <c r="DO173"/>
  <c r="DO444"/>
  <c r="U5" i="33"/>
  <c r="U429"/>
  <c r="U428"/>
  <c r="U421"/>
  <c r="U420"/>
  <c r="U413"/>
  <c r="U412"/>
  <c r="U405"/>
  <c r="U404"/>
  <c r="U397"/>
  <c r="U396"/>
  <c r="U389"/>
  <c r="U388"/>
  <c r="U381"/>
  <c r="U380"/>
  <c r="U373"/>
  <c r="U372"/>
  <c r="U365"/>
  <c r="U364"/>
  <c r="U357"/>
  <c r="U356"/>
  <c r="U349"/>
  <c r="U348"/>
  <c r="U341"/>
  <c r="U340"/>
  <c r="U333"/>
  <c r="U332"/>
  <c r="U325"/>
  <c r="U324"/>
  <c r="U317"/>
  <c r="U316"/>
  <c r="U309"/>
  <c r="U308"/>
  <c r="U301"/>
  <c r="U300"/>
  <c r="U293"/>
  <c r="U292"/>
  <c r="U285"/>
  <c r="U284"/>
  <c r="U277"/>
  <c r="U276"/>
  <c r="U269"/>
  <c r="U268"/>
  <c r="U261"/>
  <c r="U260"/>
  <c r="U253"/>
  <c r="U252"/>
  <c r="U245"/>
  <c r="U244"/>
  <c r="U237"/>
  <c r="U236"/>
  <c r="U229"/>
  <c r="U228"/>
  <c r="U221"/>
  <c r="U220"/>
  <c r="U213"/>
  <c r="U212"/>
  <c r="U205"/>
  <c r="U204"/>
  <c r="U197"/>
  <c r="U196"/>
  <c r="U189"/>
  <c r="U188"/>
  <c r="U181"/>
  <c r="U180"/>
  <c r="U173"/>
  <c r="U172"/>
  <c r="U165"/>
  <c r="U164"/>
  <c r="U157"/>
  <c r="U156"/>
  <c r="U149"/>
  <c r="U148"/>
  <c r="U141"/>
  <c r="U140"/>
  <c r="U133"/>
  <c r="U132"/>
  <c r="U125"/>
  <c r="U124"/>
  <c r="U117"/>
  <c r="U116"/>
  <c r="U109"/>
  <c r="U108"/>
  <c r="U101"/>
  <c r="U100"/>
  <c r="U93"/>
  <c r="U92"/>
  <c r="U85"/>
  <c r="U84"/>
  <c r="U77"/>
  <c r="U76"/>
  <c r="U69"/>
  <c r="U68"/>
  <c r="U61"/>
  <c r="U60"/>
  <c r="U53"/>
  <c r="U52"/>
  <c r="U45"/>
  <c r="U44"/>
  <c r="U37"/>
  <c r="U36"/>
  <c r="U29"/>
  <c r="U28"/>
  <c r="U20"/>
  <c r="U13"/>
  <c r="U12"/>
  <c r="EM457" i="11"/>
  <c r="EK457"/>
  <c r="EN457"/>
  <c r="EL457"/>
  <c r="EJ457"/>
  <c r="DW458"/>
  <c r="EN458"/>
  <c r="EL458"/>
  <c r="EJ458"/>
  <c r="EM458"/>
  <c r="EK458"/>
  <c r="EN460"/>
  <c r="EL460"/>
  <c r="EJ460"/>
  <c r="EM460"/>
  <c r="EK460"/>
  <c r="EM463"/>
  <c r="EK463"/>
  <c r="EN463"/>
  <c r="EL463"/>
  <c r="EJ463"/>
  <c r="EM465"/>
  <c r="EK465"/>
  <c r="EN465"/>
  <c r="EL465"/>
  <c r="EJ465"/>
  <c r="DW467"/>
  <c r="EM467"/>
  <c r="EK467"/>
  <c r="EN467"/>
  <c r="EL467"/>
  <c r="EJ467"/>
  <c r="DW468"/>
  <c r="EN468"/>
  <c r="EL468"/>
  <c r="EJ468"/>
  <c r="EM468"/>
  <c r="EK468"/>
  <c r="EM469"/>
  <c r="EK469"/>
  <c r="EN469"/>
  <c r="EL469"/>
  <c r="EJ469"/>
  <c r="EM237"/>
  <c r="EK237"/>
  <c r="EN237"/>
  <c r="EL237"/>
  <c r="EJ237"/>
  <c r="DW239"/>
  <c r="EM239"/>
  <c r="EK239"/>
  <c r="EN239"/>
  <c r="EL239"/>
  <c r="EJ239"/>
  <c r="EN240"/>
  <c r="EL240"/>
  <c r="EJ240"/>
  <c r="EM240"/>
  <c r="EK240"/>
  <c r="DW241"/>
  <c r="EM241"/>
  <c r="EK241"/>
  <c r="EN241"/>
  <c r="EL241"/>
  <c r="EJ241"/>
  <c r="DW242"/>
  <c r="EN242"/>
  <c r="EL242"/>
  <c r="EJ242"/>
  <c r="EM242"/>
  <c r="EK242"/>
  <c r="EM243"/>
  <c r="EK243"/>
  <c r="EN243"/>
  <c r="EL243"/>
  <c r="EJ243"/>
  <c r="DW245"/>
  <c r="EM245"/>
  <c r="EK245"/>
  <c r="EN245"/>
  <c r="EL245"/>
  <c r="EJ245"/>
  <c r="EN246"/>
  <c r="EL246"/>
  <c r="EJ246"/>
  <c r="EM246"/>
  <c r="EK246"/>
  <c r="DW248"/>
  <c r="EN248"/>
  <c r="EL248"/>
  <c r="EJ248"/>
  <c r="EM248"/>
  <c r="EK248"/>
  <c r="EN250"/>
  <c r="EL250"/>
  <c r="EJ250"/>
  <c r="EM250"/>
  <c r="EK250"/>
  <c r="DW472"/>
  <c r="EN472"/>
  <c r="EL472"/>
  <c r="EJ472"/>
  <c r="EM472"/>
  <c r="EK472"/>
  <c r="EN252"/>
  <c r="EL252"/>
  <c r="EJ252"/>
  <c r="EM252"/>
  <c r="EK252"/>
  <c r="DW254"/>
  <c r="EN254"/>
  <c r="EL254"/>
  <c r="EJ254"/>
  <c r="EM254"/>
  <c r="EK254"/>
  <c r="EN256"/>
  <c r="EL256"/>
  <c r="EJ256"/>
  <c r="EM256"/>
  <c r="EK256"/>
  <c r="DT257"/>
  <c r="EM257"/>
  <c r="EK257"/>
  <c r="EN257"/>
  <c r="EL257"/>
  <c r="EJ257"/>
  <c r="DT258"/>
  <c r="EN258"/>
  <c r="EL258"/>
  <c r="EJ258"/>
  <c r="EM258"/>
  <c r="EK258"/>
  <c r="DT260"/>
  <c r="EN260"/>
  <c r="EL260"/>
  <c r="EJ260"/>
  <c r="EM260"/>
  <c r="EK260"/>
  <c r="DT473"/>
  <c r="EM473"/>
  <c r="EK473"/>
  <c r="EN473"/>
  <c r="EL473"/>
  <c r="EJ473"/>
  <c r="DT261"/>
  <c r="EM261"/>
  <c r="EK261"/>
  <c r="EN261"/>
  <c r="EL261"/>
  <c r="EJ261"/>
  <c r="DT262"/>
  <c r="EN262"/>
  <c r="EL262"/>
  <c r="EJ262"/>
  <c r="EM262"/>
  <c r="EK262"/>
  <c r="DT263"/>
  <c r="EM263"/>
  <c r="EK263"/>
  <c r="EN263"/>
  <c r="EL263"/>
  <c r="EJ263"/>
  <c r="DT265"/>
  <c r="EM265"/>
  <c r="EK265"/>
  <c r="EN265"/>
  <c r="EL265"/>
  <c r="EJ265"/>
  <c r="DT267"/>
  <c r="EM267"/>
  <c r="EK267"/>
  <c r="EN267"/>
  <c r="EL267"/>
  <c r="EJ267"/>
  <c r="DT271"/>
  <c r="EM271"/>
  <c r="EK271"/>
  <c r="EN271"/>
  <c r="EL271"/>
  <c r="EJ271"/>
  <c r="DT273"/>
  <c r="EM273"/>
  <c r="EK273"/>
  <c r="EN273"/>
  <c r="EL273"/>
  <c r="EJ273"/>
  <c r="DT275"/>
  <c r="EM275"/>
  <c r="EK275"/>
  <c r="EN275"/>
  <c r="EL275"/>
  <c r="EJ275"/>
  <c r="DT276"/>
  <c r="EN276"/>
  <c r="EL276"/>
  <c r="EJ276"/>
  <c r="EM276"/>
  <c r="EK276"/>
  <c r="DT278"/>
  <c r="EN278"/>
  <c r="EL278"/>
  <c r="EJ278"/>
  <c r="EM278"/>
  <c r="EK278"/>
  <c r="DT279"/>
  <c r="EM279"/>
  <c r="EK279"/>
  <c r="EN279"/>
  <c r="EL279"/>
  <c r="EJ279"/>
  <c r="DT281"/>
  <c r="EM281"/>
  <c r="EK281"/>
  <c r="EN281"/>
  <c r="EL281"/>
  <c r="EJ281"/>
  <c r="DT478"/>
  <c r="EN478"/>
  <c r="EL478"/>
  <c r="EJ478"/>
  <c r="EM478"/>
  <c r="EK478"/>
  <c r="DT282"/>
  <c r="EN282"/>
  <c r="EL282"/>
  <c r="EJ282"/>
  <c r="EM282"/>
  <c r="EK282"/>
  <c r="DT284"/>
  <c r="EN284"/>
  <c r="EL284"/>
  <c r="EJ284"/>
  <c r="EM284"/>
  <c r="EK284"/>
  <c r="DT286"/>
  <c r="EN286"/>
  <c r="EL286"/>
  <c r="EJ286"/>
  <c r="EM286"/>
  <c r="EK286"/>
  <c r="DT288"/>
  <c r="EN288"/>
  <c r="EL288"/>
  <c r="EJ288"/>
  <c r="EM288"/>
  <c r="EK288"/>
  <c r="DT481"/>
  <c r="EM481"/>
  <c r="EK481"/>
  <c r="EN481"/>
  <c r="EL481"/>
  <c r="EJ481"/>
  <c r="DT482"/>
  <c r="EN482"/>
  <c r="EL482"/>
  <c r="EJ482"/>
  <c r="EM482"/>
  <c r="EK482"/>
  <c r="DT291"/>
  <c r="EM291"/>
  <c r="EK291"/>
  <c r="EN291"/>
  <c r="EL291"/>
  <c r="EJ291"/>
  <c r="DT484"/>
  <c r="EN484"/>
  <c r="EL484"/>
  <c r="EJ484"/>
  <c r="EM484"/>
  <c r="EK484"/>
  <c r="DT295"/>
  <c r="EM295"/>
  <c r="EK295"/>
  <c r="EN295"/>
  <c r="EL295"/>
  <c r="EJ295"/>
  <c r="DT297"/>
  <c r="EM297"/>
  <c r="EK297"/>
  <c r="EN297"/>
  <c r="EL297"/>
  <c r="EJ297"/>
  <c r="EM299"/>
  <c r="EK299"/>
  <c r="EN299"/>
  <c r="EL299"/>
  <c r="EJ299"/>
  <c r="DT301"/>
  <c r="EM301"/>
  <c r="EK301"/>
  <c r="EN301"/>
  <c r="EL301"/>
  <c r="EJ301"/>
  <c r="DT303"/>
  <c r="EM303"/>
  <c r="EK303"/>
  <c r="EN303"/>
  <c r="EL303"/>
  <c r="EJ303"/>
  <c r="DT305"/>
  <c r="EM305"/>
  <c r="EK305"/>
  <c r="EN305"/>
  <c r="EL305"/>
  <c r="EJ305"/>
  <c r="DT486"/>
  <c r="EN486"/>
  <c r="EL486"/>
  <c r="EJ486"/>
  <c r="EM486"/>
  <c r="EK486"/>
  <c r="DT488"/>
  <c r="EN488"/>
  <c r="EL488"/>
  <c r="EJ488"/>
  <c r="EM488"/>
  <c r="EK488"/>
  <c r="DT306"/>
  <c r="EN306"/>
  <c r="EL306"/>
  <c r="EJ306"/>
  <c r="EM306"/>
  <c r="EK306"/>
  <c r="DT307"/>
  <c r="EM307"/>
  <c r="EK307"/>
  <c r="EN307"/>
  <c r="EL307"/>
  <c r="EJ307"/>
  <c r="DT309"/>
  <c r="EM309"/>
  <c r="EK309"/>
  <c r="EN309"/>
  <c r="EL309"/>
  <c r="EJ309"/>
  <c r="DT311"/>
  <c r="EM311"/>
  <c r="EK311"/>
  <c r="EN311"/>
  <c r="EL311"/>
  <c r="EJ311"/>
  <c r="DT490"/>
  <c r="EN490"/>
  <c r="EL490"/>
  <c r="EJ490"/>
  <c r="EM490"/>
  <c r="EK490"/>
  <c r="DU314"/>
  <c r="EN314"/>
  <c r="EL314"/>
  <c r="EJ314"/>
  <c r="EM314"/>
  <c r="EK314"/>
  <c r="DU316"/>
  <c r="EN316"/>
  <c r="EL316"/>
  <c r="EJ316"/>
  <c r="EM316"/>
  <c r="EK316"/>
  <c r="DU319"/>
  <c r="EM319"/>
  <c r="EK319"/>
  <c r="EN319"/>
  <c r="EL319"/>
  <c r="EJ319"/>
  <c r="DU321"/>
  <c r="EM321"/>
  <c r="EK321"/>
  <c r="EN321"/>
  <c r="EL321"/>
  <c r="EJ321"/>
  <c r="DU492"/>
  <c r="EN492"/>
  <c r="EL492"/>
  <c r="EJ492"/>
  <c r="EM492"/>
  <c r="EK492"/>
  <c r="DU323"/>
  <c r="EM323"/>
  <c r="EK323"/>
  <c r="EN323"/>
  <c r="EL323"/>
  <c r="EJ323"/>
  <c r="DU494"/>
  <c r="EN494"/>
  <c r="EL494"/>
  <c r="EJ494"/>
  <c r="EM494"/>
  <c r="EK494"/>
  <c r="DU325"/>
  <c r="EM325"/>
  <c r="EK325"/>
  <c r="EN325"/>
  <c r="EL325"/>
  <c r="EJ325"/>
  <c r="DU327"/>
  <c r="EM327"/>
  <c r="EK327"/>
  <c r="EN327"/>
  <c r="EL327"/>
  <c r="EJ327"/>
  <c r="DU329"/>
  <c r="EM329"/>
  <c r="EK329"/>
  <c r="EN329"/>
  <c r="EL329"/>
  <c r="EJ329"/>
  <c r="DU331"/>
  <c r="EM331"/>
  <c r="EK331"/>
  <c r="EN331"/>
  <c r="EL331"/>
  <c r="EJ331"/>
  <c r="DU332"/>
  <c r="EN332"/>
  <c r="EL332"/>
  <c r="EJ332"/>
  <c r="EM332"/>
  <c r="EK332"/>
  <c r="DU334"/>
  <c r="EN334"/>
  <c r="EL334"/>
  <c r="EJ334"/>
  <c r="EM334"/>
  <c r="EK334"/>
  <c r="DU336"/>
  <c r="EN336"/>
  <c r="EL336"/>
  <c r="EJ336"/>
  <c r="EM336"/>
  <c r="EK336"/>
  <c r="DU338"/>
  <c r="EN338"/>
  <c r="EL338"/>
  <c r="EJ338"/>
  <c r="EM338"/>
  <c r="EK338"/>
  <c r="DU340"/>
  <c r="EN340"/>
  <c r="EL340"/>
  <c r="EJ340"/>
  <c r="EM340"/>
  <c r="EK340"/>
  <c r="DU341"/>
  <c r="EM341"/>
  <c r="EK341"/>
  <c r="EN341"/>
  <c r="EL341"/>
  <c r="EJ341"/>
  <c r="DU343"/>
  <c r="EM343"/>
  <c r="EK343"/>
  <c r="EN343"/>
  <c r="EL343"/>
  <c r="EJ343"/>
  <c r="DU345"/>
  <c r="EM345"/>
  <c r="EK345"/>
  <c r="EN345"/>
  <c r="EL345"/>
  <c r="EJ345"/>
  <c r="DU347"/>
  <c r="EM347"/>
  <c r="EK347"/>
  <c r="EN347"/>
  <c r="EL347"/>
  <c r="EJ347"/>
  <c r="DU496"/>
  <c r="EN496"/>
  <c r="EL496"/>
  <c r="EJ496"/>
  <c r="EM496"/>
  <c r="EK496"/>
  <c r="DU349"/>
  <c r="EM349"/>
  <c r="EK349"/>
  <c r="EN349"/>
  <c r="EL349"/>
  <c r="EJ349"/>
  <c r="DU351"/>
  <c r="EM351"/>
  <c r="EK351"/>
  <c r="EN351"/>
  <c r="EL351"/>
  <c r="EJ351"/>
  <c r="DU352"/>
  <c r="EN352"/>
  <c r="EL352"/>
  <c r="EJ352"/>
  <c r="EM352"/>
  <c r="EK352"/>
  <c r="DU354"/>
  <c r="EN354"/>
  <c r="EL354"/>
  <c r="EJ354"/>
  <c r="EM354"/>
  <c r="EK354"/>
  <c r="DU356"/>
  <c r="EN356"/>
  <c r="EL356"/>
  <c r="EJ356"/>
  <c r="EM356"/>
  <c r="EK356"/>
  <c r="DU358"/>
  <c r="EN358"/>
  <c r="EL358"/>
  <c r="EJ358"/>
  <c r="EM358"/>
  <c r="EK358"/>
  <c r="DU360"/>
  <c r="EN360"/>
  <c r="EL360"/>
  <c r="EJ360"/>
  <c r="EM360"/>
  <c r="EK360"/>
  <c r="DU500"/>
  <c r="EN500"/>
  <c r="EL500"/>
  <c r="EJ500"/>
  <c r="EM500"/>
  <c r="EK500"/>
  <c r="DU361"/>
  <c r="EM361"/>
  <c r="EK361"/>
  <c r="EN361"/>
  <c r="EL361"/>
  <c r="EJ361"/>
  <c r="DU363"/>
  <c r="EM363"/>
  <c r="EK363"/>
  <c r="EN363"/>
  <c r="EL363"/>
  <c r="EJ363"/>
  <c r="DU365"/>
  <c r="EM365"/>
  <c r="EK365"/>
  <c r="EN365"/>
  <c r="EL365"/>
  <c r="EJ365"/>
  <c r="DU367"/>
  <c r="EM367"/>
  <c r="EK367"/>
  <c r="EN367"/>
  <c r="EL367"/>
  <c r="EJ367"/>
  <c r="DU369"/>
  <c r="EM369"/>
  <c r="EK369"/>
  <c r="EN369"/>
  <c r="EL369"/>
  <c r="EJ369"/>
  <c r="DU371"/>
  <c r="EM371"/>
  <c r="EK371"/>
  <c r="EN371"/>
  <c r="EL371"/>
  <c r="EJ371"/>
  <c r="DU373"/>
  <c r="EM373"/>
  <c r="EK373"/>
  <c r="EN373"/>
  <c r="EL373"/>
  <c r="EJ373"/>
  <c r="DU502"/>
  <c r="EN502"/>
  <c r="EL502"/>
  <c r="EJ502"/>
  <c r="EM502"/>
  <c r="EK502"/>
  <c r="DU504"/>
  <c r="EN504"/>
  <c r="EL504"/>
  <c r="EJ504"/>
  <c r="EM504"/>
  <c r="EK504"/>
  <c r="DU375"/>
  <c r="EM375"/>
  <c r="EK375"/>
  <c r="EN375"/>
  <c r="EL375"/>
  <c r="EJ375"/>
  <c r="DU377"/>
  <c r="EM377"/>
  <c r="EK377"/>
  <c r="EN377"/>
  <c r="EL377"/>
  <c r="EJ377"/>
  <c r="DU378"/>
  <c r="EN378"/>
  <c r="EL378"/>
  <c r="EJ378"/>
  <c r="EM378"/>
  <c r="EK378"/>
  <c r="DU506"/>
  <c r="EN506"/>
  <c r="EL506"/>
  <c r="EJ506"/>
  <c r="EM506"/>
  <c r="EK506"/>
  <c r="DU508"/>
  <c r="EN508"/>
  <c r="EL508"/>
  <c r="EJ508"/>
  <c r="EM508"/>
  <c r="EK508"/>
  <c r="DU510"/>
  <c r="EN510"/>
  <c r="EL510"/>
  <c r="EJ510"/>
  <c r="EM510"/>
  <c r="EK510"/>
  <c r="DU513"/>
  <c r="EM513"/>
  <c r="EK513"/>
  <c r="EN513"/>
  <c r="EL513"/>
  <c r="EJ513"/>
  <c r="DU515"/>
  <c r="EM515"/>
  <c r="EK515"/>
  <c r="EN515"/>
  <c r="EL515"/>
  <c r="EJ515"/>
  <c r="DU381"/>
  <c r="EM381"/>
  <c r="EK381"/>
  <c r="EN381"/>
  <c r="EL381"/>
  <c r="EJ381"/>
  <c r="DU383"/>
  <c r="EM383"/>
  <c r="EK383"/>
  <c r="EN383"/>
  <c r="EL383"/>
  <c r="EJ383"/>
  <c r="DU385"/>
  <c r="EM385"/>
  <c r="EK385"/>
  <c r="EN385"/>
  <c r="EL385"/>
  <c r="EJ385"/>
  <c r="DU387"/>
  <c r="EM387"/>
  <c r="EK387"/>
  <c r="EN387"/>
  <c r="EL387"/>
  <c r="EJ387"/>
  <c r="DU389"/>
  <c r="EM389"/>
  <c r="EK389"/>
  <c r="EN389"/>
  <c r="EL389"/>
  <c r="EJ389"/>
  <c r="DU391"/>
  <c r="EM391"/>
  <c r="EK391"/>
  <c r="EN391"/>
  <c r="EL391"/>
  <c r="EJ391"/>
  <c r="DU393"/>
  <c r="EM393"/>
  <c r="EK393"/>
  <c r="EN393"/>
  <c r="EL393"/>
  <c r="EJ393"/>
  <c r="DU397"/>
  <c r="EM397"/>
  <c r="EK397"/>
  <c r="EN397"/>
  <c r="EL397"/>
  <c r="EJ397"/>
  <c r="DU399"/>
  <c r="EM399"/>
  <c r="EK399"/>
  <c r="EN399"/>
  <c r="EL399"/>
  <c r="EJ399"/>
  <c r="DU516"/>
  <c r="EN516"/>
  <c r="EL516"/>
  <c r="EJ516"/>
  <c r="EM516"/>
  <c r="EK516"/>
  <c r="DU518"/>
  <c r="EN518"/>
  <c r="EL518"/>
  <c r="EJ518"/>
  <c r="EM518"/>
  <c r="EK518"/>
  <c r="DU520"/>
  <c r="EN520"/>
  <c r="EL520"/>
  <c r="EJ520"/>
  <c r="EM520"/>
  <c r="EK520"/>
  <c r="DU402"/>
  <c r="EN402"/>
  <c r="EL402"/>
  <c r="EJ402"/>
  <c r="EM402"/>
  <c r="EK402"/>
  <c r="DU522"/>
  <c r="EN522"/>
  <c r="EL522"/>
  <c r="EJ522"/>
  <c r="EM522"/>
  <c r="EK522"/>
  <c r="DU404"/>
  <c r="EN404"/>
  <c r="EL404"/>
  <c r="EJ404"/>
  <c r="EM404"/>
  <c r="EK404"/>
  <c r="EN406"/>
  <c r="EL406"/>
  <c r="EJ406"/>
  <c r="EM406"/>
  <c r="EK406"/>
  <c r="EM407"/>
  <c r="EK407"/>
  <c r="EN407"/>
  <c r="EL407"/>
  <c r="EJ407"/>
  <c r="EM409"/>
  <c r="EK409"/>
  <c r="EN409"/>
  <c r="EL409"/>
  <c r="EJ409"/>
  <c r="EN410"/>
  <c r="EL410"/>
  <c r="EJ410"/>
  <c r="EM410"/>
  <c r="EK410"/>
  <c r="EN412"/>
  <c r="EL412"/>
  <c r="EJ412"/>
  <c r="EM412"/>
  <c r="EK412"/>
  <c r="EN414"/>
  <c r="EL414"/>
  <c r="EJ414"/>
  <c r="EM414"/>
  <c r="EK414"/>
  <c r="EM523"/>
  <c r="EK523"/>
  <c r="EN523"/>
  <c r="EL523"/>
  <c r="EJ523"/>
  <c r="EM417"/>
  <c r="EK417"/>
  <c r="EN417"/>
  <c r="EL417"/>
  <c r="EJ417"/>
  <c r="EM525"/>
  <c r="EK525"/>
  <c r="EN525"/>
  <c r="EL525"/>
  <c r="EJ525"/>
  <c r="EM419"/>
  <c r="EK419"/>
  <c r="EN419"/>
  <c r="EL419"/>
  <c r="EJ419"/>
  <c r="EM527"/>
  <c r="EK527"/>
  <c r="EN527"/>
  <c r="EL527"/>
  <c r="EJ527"/>
  <c r="EM421"/>
  <c r="EK421"/>
  <c r="EN421"/>
  <c r="EL421"/>
  <c r="EJ421"/>
  <c r="EN528"/>
  <c r="EL528"/>
  <c r="EJ528"/>
  <c r="EM528"/>
  <c r="EK528"/>
  <c r="EM423"/>
  <c r="EK423"/>
  <c r="EN423"/>
  <c r="EL423"/>
  <c r="EJ423"/>
  <c r="EM425"/>
  <c r="EK425"/>
  <c r="EN425"/>
  <c r="EL425"/>
  <c r="EJ425"/>
  <c r="EM427"/>
  <c r="EK427"/>
  <c r="EN427"/>
  <c r="EL427"/>
  <c r="EJ427"/>
  <c r="EM429"/>
  <c r="EK429"/>
  <c r="EN429"/>
  <c r="EL429"/>
  <c r="EJ429"/>
  <c r="EM529"/>
  <c r="EK529"/>
  <c r="EN529"/>
  <c r="EL529"/>
  <c r="EJ529"/>
  <c r="EN430"/>
  <c r="EL430"/>
  <c r="EJ430"/>
  <c r="EM430"/>
  <c r="EK430"/>
  <c r="EM431"/>
  <c r="EK431"/>
  <c r="EN431"/>
  <c r="EL431"/>
  <c r="EJ431"/>
  <c r="EM433"/>
  <c r="EK433"/>
  <c r="EN433"/>
  <c r="EL433"/>
  <c r="EJ433"/>
  <c r="EN434"/>
  <c r="EL434"/>
  <c r="EJ434"/>
  <c r="EM434"/>
  <c r="EK434"/>
  <c r="EN436"/>
  <c r="EL436"/>
  <c r="EJ436"/>
  <c r="EM436"/>
  <c r="EK436"/>
  <c r="EN530"/>
  <c r="EL530"/>
  <c r="EJ530"/>
  <c r="EM530"/>
  <c r="EK530"/>
  <c r="EN532"/>
  <c r="EL532"/>
  <c r="EJ532"/>
  <c r="EM532"/>
  <c r="EK532"/>
  <c r="EN534"/>
  <c r="EL534"/>
  <c r="EJ534"/>
  <c r="EM534"/>
  <c r="EK534"/>
  <c r="EN536"/>
  <c r="EL536"/>
  <c r="EJ536"/>
  <c r="EM536"/>
  <c r="EK536"/>
  <c r="EN538"/>
  <c r="EL538"/>
  <c r="EJ538"/>
  <c r="EM538"/>
  <c r="EK538"/>
  <c r="EN540"/>
  <c r="EL540"/>
  <c r="EJ540"/>
  <c r="EM540"/>
  <c r="EK540"/>
  <c r="EN542"/>
  <c r="EL542"/>
  <c r="EJ542"/>
  <c r="EM542"/>
  <c r="EK542"/>
  <c r="EN438"/>
  <c r="EL438"/>
  <c r="EJ438"/>
  <c r="EM438"/>
  <c r="EK438"/>
  <c r="EM441"/>
  <c r="EN441"/>
  <c r="EK441"/>
  <c r="EL441"/>
  <c r="EJ441"/>
  <c r="EN442"/>
  <c r="EL442"/>
  <c r="EJ442"/>
  <c r="EM442"/>
  <c r="EK442"/>
  <c r="DU443"/>
  <c r="EM443"/>
  <c r="EK443"/>
  <c r="EN443"/>
  <c r="EL443"/>
  <c r="EJ443"/>
  <c r="EN444"/>
  <c r="EL444"/>
  <c r="EJ444"/>
  <c r="EM444"/>
  <c r="EK444"/>
  <c r="EN446"/>
  <c r="EL446"/>
  <c r="EJ446"/>
  <c r="EM446"/>
  <c r="EK446"/>
  <c r="EM449"/>
  <c r="EK449"/>
  <c r="EN449"/>
  <c r="EL449"/>
  <c r="EJ449"/>
  <c r="DU451"/>
  <c r="EM451"/>
  <c r="EK451"/>
  <c r="EN451"/>
  <c r="EL451"/>
  <c r="EJ451"/>
  <c r="DU453"/>
  <c r="EM453"/>
  <c r="EK453"/>
  <c r="EN453"/>
  <c r="EL453"/>
  <c r="EJ453"/>
  <c r="DP279"/>
  <c r="DO309"/>
  <c r="DP310"/>
  <c r="DP152"/>
  <c r="DW40"/>
  <c r="EK2"/>
  <c r="EM2"/>
  <c r="EJ3"/>
  <c r="EL3"/>
  <c r="EN3"/>
  <c r="EK4"/>
  <c r="EM4"/>
  <c r="EJ5"/>
  <c r="EL5"/>
  <c r="EN5"/>
  <c r="EK6"/>
  <c r="EM6"/>
  <c r="EJ7"/>
  <c r="EL7"/>
  <c r="EN7"/>
  <c r="EK8"/>
  <c r="EM8"/>
  <c r="EJ9"/>
  <c r="EL9"/>
  <c r="EN9"/>
  <c r="EK10"/>
  <c r="EM10"/>
  <c r="EJ11"/>
  <c r="EL11"/>
  <c r="EN11"/>
  <c r="EK12"/>
  <c r="EM12"/>
  <c r="EJ13"/>
  <c r="EL13"/>
  <c r="EN13"/>
  <c r="EK14"/>
  <c r="EM14"/>
  <c r="EJ15"/>
  <c r="EL15"/>
  <c r="EN15"/>
  <c r="EK16"/>
  <c r="EM16"/>
  <c r="EJ17"/>
  <c r="EL17"/>
  <c r="EN17"/>
  <c r="EK18"/>
  <c r="EM18"/>
  <c r="EJ19"/>
  <c r="EL19"/>
  <c r="EN19"/>
  <c r="EK20"/>
  <c r="EM20"/>
  <c r="EJ21"/>
  <c r="EL21"/>
  <c r="EN21"/>
  <c r="EK22"/>
  <c r="EM22"/>
  <c r="EJ23"/>
  <c r="EL23"/>
  <c r="EN23"/>
  <c r="EK24"/>
  <c r="EM24"/>
  <c r="EJ25"/>
  <c r="EL25"/>
  <c r="EN25"/>
  <c r="EK26"/>
  <c r="EM26"/>
  <c r="EJ27"/>
  <c r="EL27"/>
  <c r="EN27"/>
  <c r="EK28"/>
  <c r="EM28"/>
  <c r="EJ29"/>
  <c r="EL29"/>
  <c r="EN29"/>
  <c r="EK30"/>
  <c r="EM30"/>
  <c r="EJ31"/>
  <c r="EL31"/>
  <c r="EN31"/>
  <c r="EK32"/>
  <c r="EM32"/>
  <c r="EJ33"/>
  <c r="EL33"/>
  <c r="EN33"/>
  <c r="EK34"/>
  <c r="EM34"/>
  <c r="EJ35"/>
  <c r="EL35"/>
  <c r="EN35"/>
  <c r="EK36"/>
  <c r="EM36"/>
  <c r="EJ37"/>
  <c r="EL37"/>
  <c r="EN37"/>
  <c r="EK38"/>
  <c r="EM38"/>
  <c r="EJ39"/>
  <c r="EL39"/>
  <c r="EN39"/>
  <c r="EK40"/>
  <c r="EM40"/>
  <c r="EJ41"/>
  <c r="EL41"/>
  <c r="EN41"/>
  <c r="EK42"/>
  <c r="EM42"/>
  <c r="EJ43"/>
  <c r="EL43"/>
  <c r="EN43"/>
  <c r="EK44"/>
  <c r="EM44"/>
  <c r="EJ45"/>
  <c r="EL45"/>
  <c r="EN45"/>
  <c r="EK46"/>
  <c r="EM46"/>
  <c r="EJ47"/>
  <c r="EL47"/>
  <c r="EN47"/>
  <c r="EK48"/>
  <c r="EM48"/>
  <c r="EJ49"/>
  <c r="EL49"/>
  <c r="EN49"/>
  <c r="EK50"/>
  <c r="EM50"/>
  <c r="EJ51"/>
  <c r="EL51"/>
  <c r="EN51"/>
  <c r="EK52"/>
  <c r="EM52"/>
  <c r="EJ53"/>
  <c r="EL53"/>
  <c r="EN53"/>
  <c r="EK54"/>
  <c r="EM54"/>
  <c r="EJ55"/>
  <c r="EL55"/>
  <c r="EN55"/>
  <c r="EK56"/>
  <c r="EM56"/>
  <c r="EJ57"/>
  <c r="EL57"/>
  <c r="EN57"/>
  <c r="EK58"/>
  <c r="EM58"/>
  <c r="EJ59"/>
  <c r="EL59"/>
  <c r="EN59"/>
  <c r="EK60"/>
  <c r="EM60"/>
  <c r="EJ61"/>
  <c r="EL61"/>
  <c r="EN61"/>
  <c r="EK62"/>
  <c r="EM62"/>
  <c r="EJ63"/>
  <c r="EL63"/>
  <c r="EN63"/>
  <c r="EK64"/>
  <c r="EM64"/>
  <c r="EJ65"/>
  <c r="EL65"/>
  <c r="EN65"/>
  <c r="EK66"/>
  <c r="EM66"/>
  <c r="EJ67"/>
  <c r="EL67"/>
  <c r="EN67"/>
  <c r="EK68"/>
  <c r="EM68"/>
  <c r="EJ69"/>
  <c r="EL69"/>
  <c r="EN69"/>
  <c r="EK70"/>
  <c r="EM70"/>
  <c r="EJ71"/>
  <c r="EL71"/>
  <c r="EN71"/>
  <c r="EK72"/>
  <c r="EM72"/>
  <c r="EJ73"/>
  <c r="EL73"/>
  <c r="EN73"/>
  <c r="EK74"/>
  <c r="EM74"/>
  <c r="EJ75"/>
  <c r="EL75"/>
  <c r="EN75"/>
  <c r="EK76"/>
  <c r="EM76"/>
  <c r="EJ77"/>
  <c r="EL77"/>
  <c r="EN77"/>
  <c r="EK78"/>
  <c r="EM78"/>
  <c r="EJ79"/>
  <c r="EL79"/>
  <c r="EN79"/>
  <c r="EK80"/>
  <c r="EM80"/>
  <c r="EJ81"/>
  <c r="EL81"/>
  <c r="EN81"/>
  <c r="EK82"/>
  <c r="EM82"/>
  <c r="EJ83"/>
  <c r="EL83"/>
  <c r="EN83"/>
  <c r="EK84"/>
  <c r="EM84"/>
  <c r="EJ85"/>
  <c r="EL85"/>
  <c r="EN85"/>
  <c r="EK86"/>
  <c r="EM86"/>
  <c r="EJ87"/>
  <c r="EL87"/>
  <c r="EN87"/>
  <c r="EK88"/>
  <c r="EM88"/>
  <c r="EJ89"/>
  <c r="EL89"/>
  <c r="EN89"/>
  <c r="EK90"/>
  <c r="EM90"/>
  <c r="EJ91"/>
  <c r="EL91"/>
  <c r="EN91"/>
  <c r="EK92"/>
  <c r="EM92"/>
  <c r="EJ93"/>
  <c r="EL93"/>
  <c r="EN93"/>
  <c r="EK94"/>
  <c r="EM94"/>
  <c r="EJ95"/>
  <c r="EL95"/>
  <c r="EN95"/>
  <c r="EK96"/>
  <c r="EM96"/>
  <c r="EJ97"/>
  <c r="EL97"/>
  <c r="EN97"/>
  <c r="EK98"/>
  <c r="EM98"/>
  <c r="EJ99"/>
  <c r="EL99"/>
  <c r="EN99"/>
  <c r="EK100"/>
  <c r="EM100"/>
  <c r="EJ101"/>
  <c r="EL101"/>
  <c r="EN101"/>
  <c r="EK102"/>
  <c r="EM102"/>
  <c r="EJ103"/>
  <c r="EL103"/>
  <c r="EN103"/>
  <c r="EK104"/>
  <c r="EM104"/>
  <c r="EJ105"/>
  <c r="EL105"/>
  <c r="EN105"/>
  <c r="EK106"/>
  <c r="EM106"/>
  <c r="EJ107"/>
  <c r="EL107"/>
  <c r="EN107"/>
  <c r="EK108"/>
  <c r="EM108"/>
  <c r="EJ109"/>
  <c r="EL109"/>
  <c r="EN109"/>
  <c r="EK110"/>
  <c r="EM110"/>
  <c r="EJ111"/>
  <c r="EL111"/>
  <c r="EN111"/>
  <c r="EK112"/>
  <c r="EM112"/>
  <c r="EJ113"/>
  <c r="EL113"/>
  <c r="EN113"/>
  <c r="EK114"/>
  <c r="EM114"/>
  <c r="EJ115"/>
  <c r="EL115"/>
  <c r="EN115"/>
  <c r="EK116"/>
  <c r="EM116"/>
  <c r="EJ117"/>
  <c r="EL117"/>
  <c r="EN117"/>
  <c r="EK118"/>
  <c r="EM118"/>
  <c r="EJ119"/>
  <c r="EL119"/>
  <c r="EN119"/>
  <c r="EK120"/>
  <c r="EM120"/>
  <c r="EJ121"/>
  <c r="EL121"/>
  <c r="EN121"/>
  <c r="EK122"/>
  <c r="EM122"/>
  <c r="EJ123"/>
  <c r="EL123"/>
  <c r="EN123"/>
  <c r="EK124"/>
  <c r="EM124"/>
  <c r="EJ125"/>
  <c r="EL125"/>
  <c r="EN125"/>
  <c r="EK126"/>
  <c r="EM126"/>
  <c r="EJ127"/>
  <c r="EL127"/>
  <c r="EN127"/>
  <c r="EK128"/>
  <c r="EM128"/>
  <c r="EJ129"/>
  <c r="EL129"/>
  <c r="EN129"/>
  <c r="EK130"/>
  <c r="EM130"/>
  <c r="EJ131"/>
  <c r="EL131"/>
  <c r="EN131"/>
  <c r="EK132"/>
  <c r="EM132"/>
  <c r="EJ133"/>
  <c r="EL133"/>
  <c r="EN133"/>
  <c r="EK134"/>
  <c r="EM134"/>
  <c r="EJ135"/>
  <c r="EL135"/>
  <c r="EN135"/>
  <c r="EK136"/>
  <c r="EM136"/>
  <c r="EJ137"/>
  <c r="EL137"/>
  <c r="EN137"/>
  <c r="EK138"/>
  <c r="EM138"/>
  <c r="EJ139"/>
  <c r="EL139"/>
  <c r="EN139"/>
  <c r="EK140"/>
  <c r="EM140"/>
  <c r="EJ141"/>
  <c r="EL141"/>
  <c r="EN141"/>
  <c r="EK142"/>
  <c r="EM142"/>
  <c r="EJ143"/>
  <c r="EL143"/>
  <c r="EN143"/>
  <c r="EK144"/>
  <c r="EM144"/>
  <c r="EJ145"/>
  <c r="EL145"/>
  <c r="EN145"/>
  <c r="EK146"/>
  <c r="EM146"/>
  <c r="EJ147"/>
  <c r="EL147"/>
  <c r="EN147"/>
  <c r="EK148"/>
  <c r="EM148"/>
  <c r="EJ149"/>
  <c r="EL149"/>
  <c r="EN149"/>
  <c r="EK150"/>
  <c r="EM150"/>
  <c r="EJ151"/>
  <c r="EL151"/>
  <c r="EN151"/>
  <c r="EK152"/>
  <c r="EM152"/>
  <c r="EJ153"/>
  <c r="EL153"/>
  <c r="EN153"/>
  <c r="EK154"/>
  <c r="EM154"/>
  <c r="EJ155"/>
  <c r="EL155"/>
  <c r="EN155"/>
  <c r="EK156"/>
  <c r="EM156"/>
  <c r="EJ157"/>
  <c r="EL157"/>
  <c r="EN157"/>
  <c r="EK158"/>
  <c r="EM158"/>
  <c r="EJ159"/>
  <c r="EL159"/>
  <c r="EN159"/>
  <c r="EK160"/>
  <c r="EM160"/>
  <c r="EJ161"/>
  <c r="EL161"/>
  <c r="EN161"/>
  <c r="EK162"/>
  <c r="EM162"/>
  <c r="EJ163"/>
  <c r="EL163"/>
  <c r="EN163"/>
  <c r="EK164"/>
  <c r="EM164"/>
  <c r="EJ165"/>
  <c r="EL165"/>
  <c r="EN165"/>
  <c r="EK166"/>
  <c r="EM166"/>
  <c r="EJ167"/>
  <c r="EL167"/>
  <c r="EN167"/>
  <c r="EK168"/>
  <c r="EM168"/>
  <c r="EJ169"/>
  <c r="EL169"/>
  <c r="EN169"/>
  <c r="EK170"/>
  <c r="EM170"/>
  <c r="EJ171"/>
  <c r="EL171"/>
  <c r="EN171"/>
  <c r="EK172"/>
  <c r="EM172"/>
  <c r="EJ173"/>
  <c r="EL173"/>
  <c r="EN173"/>
  <c r="EK174"/>
  <c r="EM174"/>
  <c r="EJ175"/>
  <c r="EL175"/>
  <c r="EN175"/>
  <c r="EK176"/>
  <c r="EM176"/>
  <c r="EJ177"/>
  <c r="EL177"/>
  <c r="EN177"/>
  <c r="EK178"/>
  <c r="EM178"/>
  <c r="EJ179"/>
  <c r="EL179"/>
  <c r="EN179"/>
  <c r="EK180"/>
  <c r="EM180"/>
  <c r="EJ181"/>
  <c r="EL181"/>
  <c r="EN181"/>
  <c r="EK182"/>
  <c r="EM182"/>
  <c r="EJ183"/>
  <c r="EL183"/>
  <c r="EN183"/>
  <c r="EK184"/>
  <c r="EM184"/>
  <c r="EJ185"/>
  <c r="EL185"/>
  <c r="EN185"/>
  <c r="EK186"/>
  <c r="EM186"/>
  <c r="EJ187"/>
  <c r="EL187"/>
  <c r="EN187"/>
  <c r="EK188"/>
  <c r="EM188"/>
  <c r="EJ189"/>
  <c r="EL189"/>
  <c r="EN189"/>
  <c r="EK190"/>
  <c r="EM190"/>
  <c r="EJ191"/>
  <c r="EL191"/>
  <c r="EN191"/>
  <c r="EK192"/>
  <c r="EM192"/>
  <c r="EJ193"/>
  <c r="EL193"/>
  <c r="EN193"/>
  <c r="EK194"/>
  <c r="EM194"/>
  <c r="EJ195"/>
  <c r="EL195"/>
  <c r="EN195"/>
  <c r="EK196"/>
  <c r="EM196"/>
  <c r="EJ197"/>
  <c r="EL197"/>
  <c r="EN197"/>
  <c r="EK198"/>
  <c r="EM198"/>
  <c r="EJ199"/>
  <c r="EL199"/>
  <c r="EN199"/>
  <c r="EK200"/>
  <c r="EM200"/>
  <c r="EJ201"/>
  <c r="EL201"/>
  <c r="EN201"/>
  <c r="EK202"/>
  <c r="EM202"/>
  <c r="EJ203"/>
  <c r="EL203"/>
  <c r="EN203"/>
  <c r="EK204"/>
  <c r="EM204"/>
  <c r="EJ205"/>
  <c r="EL205"/>
  <c r="EN205"/>
  <c r="EK206"/>
  <c r="EM206"/>
  <c r="EJ207"/>
  <c r="EL207"/>
  <c r="EN207"/>
  <c r="EK208"/>
  <c r="EM208"/>
  <c r="EJ209"/>
  <c r="EL209"/>
  <c r="EN209"/>
  <c r="EK210"/>
  <c r="EM210"/>
  <c r="EJ211"/>
  <c r="EL211"/>
  <c r="EN211"/>
  <c r="EK212"/>
  <c r="EM212"/>
  <c r="EJ213"/>
  <c r="EL213"/>
  <c r="EN213"/>
  <c r="EK214"/>
  <c r="EM214"/>
  <c r="EJ215"/>
  <c r="EL215"/>
  <c r="EN215"/>
  <c r="EK216"/>
  <c r="EM216"/>
  <c r="EJ217"/>
  <c r="EL217"/>
  <c r="EN217"/>
  <c r="EK218"/>
  <c r="EM218"/>
  <c r="EJ219"/>
  <c r="EL219"/>
  <c r="EN219"/>
  <c r="EK220"/>
  <c r="EM220"/>
  <c r="EJ221"/>
  <c r="EL221"/>
  <c r="EN221"/>
  <c r="EK222"/>
  <c r="EM222"/>
  <c r="EJ223"/>
  <c r="EL223"/>
  <c r="EN223"/>
  <c r="EK224"/>
  <c r="EM224"/>
  <c r="EJ225"/>
  <c r="EL225"/>
  <c r="EN225"/>
  <c r="EK226"/>
  <c r="EM226"/>
  <c r="EJ227"/>
  <c r="EL227"/>
  <c r="EN227"/>
  <c r="EK228"/>
  <c r="EM228"/>
  <c r="EJ229"/>
  <c r="EL229"/>
  <c r="EN229"/>
  <c r="EK230"/>
  <c r="EM230"/>
  <c r="EJ231"/>
  <c r="EL231"/>
  <c r="EN231"/>
  <c r="EK232"/>
  <c r="EM232"/>
  <c r="EJ233"/>
  <c r="EL233"/>
  <c r="EN233"/>
  <c r="EK234"/>
  <c r="EM234"/>
  <c r="EJ235"/>
  <c r="EL235"/>
  <c r="EN235"/>
  <c r="EK236"/>
  <c r="DT455"/>
  <c r="EM455"/>
  <c r="EK455"/>
  <c r="EN455"/>
  <c r="EL455"/>
  <c r="EJ455"/>
  <c r="DT456"/>
  <c r="EN456"/>
  <c r="EL456"/>
  <c r="EJ456"/>
  <c r="EM456"/>
  <c r="EK456"/>
  <c r="DT459"/>
  <c r="EM459"/>
  <c r="EK459"/>
  <c r="EN459"/>
  <c r="EL459"/>
  <c r="EJ459"/>
  <c r="DT461"/>
  <c r="EM461"/>
  <c r="EK461"/>
  <c r="EN461"/>
  <c r="EL461"/>
  <c r="EJ461"/>
  <c r="DT462"/>
  <c r="EN462"/>
  <c r="EL462"/>
  <c r="EJ462"/>
  <c r="EM462"/>
  <c r="EK462"/>
  <c r="DT464"/>
  <c r="EN464"/>
  <c r="EL464"/>
  <c r="EJ464"/>
  <c r="EM464"/>
  <c r="EK464"/>
  <c r="DT466"/>
  <c r="EN466"/>
  <c r="EL466"/>
  <c r="EJ466"/>
  <c r="EM466"/>
  <c r="EK466"/>
  <c r="DT470"/>
  <c r="EN470"/>
  <c r="EL470"/>
  <c r="EJ470"/>
  <c r="EM470"/>
  <c r="EK470"/>
  <c r="DT236"/>
  <c r="EN236"/>
  <c r="DT238"/>
  <c r="EN238"/>
  <c r="EL238"/>
  <c r="EJ238"/>
  <c r="EM238"/>
  <c r="EK238"/>
  <c r="DT471"/>
  <c r="EM471"/>
  <c r="EK471"/>
  <c r="EN471"/>
  <c r="EL471"/>
  <c r="EJ471"/>
  <c r="DT244"/>
  <c r="EN244"/>
  <c r="EL244"/>
  <c r="EJ244"/>
  <c r="EM244"/>
  <c r="EK244"/>
  <c r="DT247"/>
  <c r="EM247"/>
  <c r="EK247"/>
  <c r="EN247"/>
  <c r="EL247"/>
  <c r="EJ247"/>
  <c r="DT249"/>
  <c r="EM249"/>
  <c r="EK249"/>
  <c r="EN249"/>
  <c r="EL249"/>
  <c r="EJ249"/>
  <c r="DT251"/>
  <c r="EM251"/>
  <c r="EK251"/>
  <c r="EN251"/>
  <c r="EL251"/>
  <c r="EJ251"/>
  <c r="DT253"/>
  <c r="EM253"/>
  <c r="EK253"/>
  <c r="EN253"/>
  <c r="EL253"/>
  <c r="EJ253"/>
  <c r="DT255"/>
  <c r="EM255"/>
  <c r="EK255"/>
  <c r="EN255"/>
  <c r="EL255"/>
  <c r="EJ255"/>
  <c r="EM259"/>
  <c r="EK259"/>
  <c r="EN259"/>
  <c r="EL259"/>
  <c r="EJ259"/>
  <c r="EN474"/>
  <c r="EL474"/>
  <c r="EJ474"/>
  <c r="EM474"/>
  <c r="EK474"/>
  <c r="DW475"/>
  <c r="EM475"/>
  <c r="EK475"/>
  <c r="EN475"/>
  <c r="EL475"/>
  <c r="EJ475"/>
  <c r="EN476"/>
  <c r="EL476"/>
  <c r="EJ476"/>
  <c r="EM476"/>
  <c r="EK476"/>
  <c r="DW264"/>
  <c r="EN264"/>
  <c r="EL264"/>
  <c r="EJ264"/>
  <c r="EM264"/>
  <c r="EK264"/>
  <c r="EN266"/>
  <c r="EL266"/>
  <c r="EJ266"/>
  <c r="EM266"/>
  <c r="EK266"/>
  <c r="DW268"/>
  <c r="EN268"/>
  <c r="EL268"/>
  <c r="EJ268"/>
  <c r="EM268"/>
  <c r="EK268"/>
  <c r="EM269"/>
  <c r="EK269"/>
  <c r="EN269"/>
  <c r="EL269"/>
  <c r="EJ269"/>
  <c r="DW270"/>
  <c r="EN270"/>
  <c r="EL270"/>
  <c r="EJ270"/>
  <c r="EM270"/>
  <c r="EK270"/>
  <c r="EN272"/>
  <c r="EL272"/>
  <c r="EJ272"/>
  <c r="EM272"/>
  <c r="EK272"/>
  <c r="DW274"/>
  <c r="EN274"/>
  <c r="EL274"/>
  <c r="EJ274"/>
  <c r="EM274"/>
  <c r="EK274"/>
  <c r="DW277"/>
  <c r="EM277"/>
  <c r="EK277"/>
  <c r="EN277"/>
  <c r="EL277"/>
  <c r="EJ277"/>
  <c r="EM477"/>
  <c r="EK477"/>
  <c r="EN477"/>
  <c r="EL477"/>
  <c r="EJ477"/>
  <c r="DW280"/>
  <c r="EN280"/>
  <c r="EL280"/>
  <c r="EJ280"/>
  <c r="EM280"/>
  <c r="EK280"/>
  <c r="DW479"/>
  <c r="EM479"/>
  <c r="EK479"/>
  <c r="EN479"/>
  <c r="EL479"/>
  <c r="EJ479"/>
  <c r="EN480"/>
  <c r="EL480"/>
  <c r="EJ480"/>
  <c r="EM480"/>
  <c r="EK480"/>
  <c r="EM283"/>
  <c r="EK283"/>
  <c r="EN283"/>
  <c r="EL283"/>
  <c r="EJ283"/>
  <c r="DW285"/>
  <c r="EM285"/>
  <c r="EK285"/>
  <c r="EN285"/>
  <c r="EL285"/>
  <c r="EJ285"/>
  <c r="DW287"/>
  <c r="EM287"/>
  <c r="EK287"/>
  <c r="EN287"/>
  <c r="EL287"/>
  <c r="EJ287"/>
  <c r="EM289"/>
  <c r="EK289"/>
  <c r="EN289"/>
  <c r="EL289"/>
  <c r="EJ289"/>
  <c r="DW290"/>
  <c r="EN290"/>
  <c r="EL290"/>
  <c r="EJ290"/>
  <c r="EM290"/>
  <c r="EK290"/>
  <c r="EM483"/>
  <c r="EK483"/>
  <c r="EN483"/>
  <c r="EL483"/>
  <c r="EJ483"/>
  <c r="DW292"/>
  <c r="EN292"/>
  <c r="EL292"/>
  <c r="EJ292"/>
  <c r="EM292"/>
  <c r="EK292"/>
  <c r="EM293"/>
  <c r="EK293"/>
  <c r="EN293"/>
  <c r="EL293"/>
  <c r="EJ293"/>
  <c r="DW294"/>
  <c r="EN294"/>
  <c r="EL294"/>
  <c r="EJ294"/>
  <c r="EM294"/>
  <c r="EK294"/>
  <c r="EN296"/>
  <c r="EL296"/>
  <c r="EJ296"/>
  <c r="EM296"/>
  <c r="EK296"/>
  <c r="DW298"/>
  <c r="EN298"/>
  <c r="EL298"/>
  <c r="EJ298"/>
  <c r="EM298"/>
  <c r="EK298"/>
  <c r="EN300"/>
  <c r="EL300"/>
  <c r="EJ300"/>
  <c r="EM300"/>
  <c r="EK300"/>
  <c r="DW302"/>
  <c r="EN302"/>
  <c r="EL302"/>
  <c r="EJ302"/>
  <c r="EM302"/>
  <c r="EK302"/>
  <c r="EN304"/>
  <c r="EL304"/>
  <c r="EJ304"/>
  <c r="EM304"/>
  <c r="EK304"/>
  <c r="DT485"/>
  <c r="EM485"/>
  <c r="EK485"/>
  <c r="EN485"/>
  <c r="EL485"/>
  <c r="EJ485"/>
  <c r="DT487"/>
  <c r="EM487"/>
  <c r="EK487"/>
  <c r="EN487"/>
  <c r="EL487"/>
  <c r="EJ487"/>
  <c r="DT489"/>
  <c r="EM489"/>
  <c r="EK489"/>
  <c r="EN489"/>
  <c r="EL489"/>
  <c r="EJ489"/>
  <c r="DT308"/>
  <c r="EN308"/>
  <c r="EL308"/>
  <c r="EJ308"/>
  <c r="EM308"/>
  <c r="EK308"/>
  <c r="DT310"/>
  <c r="EN310"/>
  <c r="EL310"/>
  <c r="EJ310"/>
  <c r="EM310"/>
  <c r="EK310"/>
  <c r="DT312"/>
  <c r="EN312"/>
  <c r="EL312"/>
  <c r="EJ312"/>
  <c r="EM312"/>
  <c r="EK312"/>
  <c r="DT313"/>
  <c r="EM313"/>
  <c r="EK313"/>
  <c r="EN313"/>
  <c r="EL313"/>
  <c r="EJ313"/>
  <c r="DU315"/>
  <c r="EM315"/>
  <c r="EK315"/>
  <c r="EN315"/>
  <c r="EL315"/>
  <c r="EJ315"/>
  <c r="DU317"/>
  <c r="EM317"/>
  <c r="EK317"/>
  <c r="EN317"/>
  <c r="EL317"/>
  <c r="EJ317"/>
  <c r="DU491"/>
  <c r="EM491"/>
  <c r="EK491"/>
  <c r="EN491"/>
  <c r="EL491"/>
  <c r="EJ491"/>
  <c r="DU318"/>
  <c r="EN318"/>
  <c r="EL318"/>
  <c r="EJ318"/>
  <c r="EM318"/>
  <c r="EK318"/>
  <c r="DU320"/>
  <c r="EN320"/>
  <c r="EL320"/>
  <c r="EJ320"/>
  <c r="EM320"/>
  <c r="EK320"/>
  <c r="DU322"/>
  <c r="EN322"/>
  <c r="EL322"/>
  <c r="EJ322"/>
  <c r="EM322"/>
  <c r="EK322"/>
  <c r="DU493"/>
  <c r="EM493"/>
  <c r="EK493"/>
  <c r="EN493"/>
  <c r="EL493"/>
  <c r="EJ493"/>
  <c r="DU324"/>
  <c r="EN324"/>
  <c r="EL324"/>
  <c r="EJ324"/>
  <c r="EM324"/>
  <c r="EK324"/>
  <c r="DU326"/>
  <c r="EN326"/>
  <c r="EL326"/>
  <c r="EJ326"/>
  <c r="EM326"/>
  <c r="EK326"/>
  <c r="DU328"/>
  <c r="EN328"/>
  <c r="EL328"/>
  <c r="EJ328"/>
  <c r="EM328"/>
  <c r="EK328"/>
  <c r="DU330"/>
  <c r="EN330"/>
  <c r="EL330"/>
  <c r="EJ330"/>
  <c r="EM330"/>
  <c r="EK330"/>
  <c r="DU495"/>
  <c r="EM495"/>
  <c r="EK495"/>
  <c r="EN495"/>
  <c r="EL495"/>
  <c r="EJ495"/>
  <c r="DU333"/>
  <c r="EM333"/>
  <c r="EK333"/>
  <c r="EN333"/>
  <c r="EL333"/>
  <c r="EJ333"/>
  <c r="DU335"/>
  <c r="EM335"/>
  <c r="EK335"/>
  <c r="EN335"/>
  <c r="EL335"/>
  <c r="EJ335"/>
  <c r="DU337"/>
  <c r="EM337"/>
  <c r="EK337"/>
  <c r="EN337"/>
  <c r="EL337"/>
  <c r="EJ337"/>
  <c r="DU339"/>
  <c r="EM339"/>
  <c r="EK339"/>
  <c r="EN339"/>
  <c r="EL339"/>
  <c r="EJ339"/>
  <c r="DU342"/>
  <c r="EN342"/>
  <c r="EL342"/>
  <c r="EJ342"/>
  <c r="EM342"/>
  <c r="EK342"/>
  <c r="DU344"/>
  <c r="EN344"/>
  <c r="EL344"/>
  <c r="EJ344"/>
  <c r="EM344"/>
  <c r="EK344"/>
  <c r="DU346"/>
  <c r="EN346"/>
  <c r="EL346"/>
  <c r="EJ346"/>
  <c r="EM346"/>
  <c r="EK346"/>
  <c r="DU348"/>
  <c r="EN348"/>
  <c r="EL348"/>
  <c r="EJ348"/>
  <c r="EM348"/>
  <c r="EK348"/>
  <c r="DU497"/>
  <c r="EM497"/>
  <c r="EK497"/>
  <c r="EN497"/>
  <c r="EL497"/>
  <c r="EJ497"/>
  <c r="DU350"/>
  <c r="EN350"/>
  <c r="EL350"/>
  <c r="EJ350"/>
  <c r="EM350"/>
  <c r="EK350"/>
  <c r="DU353"/>
  <c r="EM353"/>
  <c r="EK353"/>
  <c r="EN353"/>
  <c r="EL353"/>
  <c r="EJ353"/>
  <c r="DU355"/>
  <c r="EM355"/>
  <c r="EK355"/>
  <c r="EN355"/>
  <c r="EL355"/>
  <c r="EJ355"/>
  <c r="DU357"/>
  <c r="EM357"/>
  <c r="EK357"/>
  <c r="EN357"/>
  <c r="EL357"/>
  <c r="EJ357"/>
  <c r="DU359"/>
  <c r="EM359"/>
  <c r="EK359"/>
  <c r="EN359"/>
  <c r="EL359"/>
  <c r="EJ359"/>
  <c r="DU498"/>
  <c r="EN498"/>
  <c r="EL498"/>
  <c r="EJ498"/>
  <c r="EM498"/>
  <c r="EK498"/>
  <c r="DU499"/>
  <c r="EM499"/>
  <c r="EK499"/>
  <c r="EN499"/>
  <c r="EL499"/>
  <c r="EJ499"/>
  <c r="DU362"/>
  <c r="EN362"/>
  <c r="EL362"/>
  <c r="EJ362"/>
  <c r="EM362"/>
  <c r="EK362"/>
  <c r="DU364"/>
  <c r="EN364"/>
  <c r="EL364"/>
  <c r="EJ364"/>
  <c r="EM364"/>
  <c r="EK364"/>
  <c r="DU366"/>
  <c r="EN366"/>
  <c r="EL366"/>
  <c r="EJ366"/>
  <c r="EM366"/>
  <c r="EK366"/>
  <c r="DU368"/>
  <c r="EN368"/>
  <c r="EL368"/>
  <c r="EJ368"/>
  <c r="EM368"/>
  <c r="EK368"/>
  <c r="DU370"/>
  <c r="EN370"/>
  <c r="EL370"/>
  <c r="EJ370"/>
  <c r="EM370"/>
  <c r="EK370"/>
  <c r="DU372"/>
  <c r="EN372"/>
  <c r="EL372"/>
  <c r="EJ372"/>
  <c r="EM372"/>
  <c r="EK372"/>
  <c r="DU501"/>
  <c r="EM501"/>
  <c r="EK501"/>
  <c r="EN501"/>
  <c r="EL501"/>
  <c r="EJ501"/>
  <c r="DU503"/>
  <c r="EM503"/>
  <c r="EK503"/>
  <c r="EN503"/>
  <c r="EL503"/>
  <c r="EJ503"/>
  <c r="DU505"/>
  <c r="EM505"/>
  <c r="EK505"/>
  <c r="EN505"/>
  <c r="EL505"/>
  <c r="EJ505"/>
  <c r="DU374"/>
  <c r="EN374"/>
  <c r="EL374"/>
  <c r="EJ374"/>
  <c r="EM374"/>
  <c r="EK374"/>
  <c r="DU376"/>
  <c r="EN376"/>
  <c r="EL376"/>
  <c r="EJ376"/>
  <c r="EM376"/>
  <c r="EK376"/>
  <c r="DU379"/>
  <c r="EM379"/>
  <c r="EK379"/>
  <c r="EN379"/>
  <c r="EL379"/>
  <c r="EJ379"/>
  <c r="DU507"/>
  <c r="EM507"/>
  <c r="EK507"/>
  <c r="EN507"/>
  <c r="EL507"/>
  <c r="EJ507"/>
  <c r="DU509"/>
  <c r="EM509"/>
  <c r="EK509"/>
  <c r="EN509"/>
  <c r="EL509"/>
  <c r="EJ509"/>
  <c r="DU511"/>
  <c r="EM511"/>
  <c r="EK511"/>
  <c r="EN511"/>
  <c r="EL511"/>
  <c r="EJ511"/>
  <c r="DU512"/>
  <c r="EN512"/>
  <c r="EL512"/>
  <c r="EJ512"/>
  <c r="EM512"/>
  <c r="EK512"/>
  <c r="DU514"/>
  <c r="EN514"/>
  <c r="EL514"/>
  <c r="EJ514"/>
  <c r="EM514"/>
  <c r="EK514"/>
  <c r="DU380"/>
  <c r="EN380"/>
  <c r="EL380"/>
  <c r="EJ380"/>
  <c r="EM380"/>
  <c r="EK380"/>
  <c r="DU382"/>
  <c r="EN382"/>
  <c r="EL382"/>
  <c r="EJ382"/>
  <c r="EM382"/>
  <c r="EK382"/>
  <c r="DW384"/>
  <c r="EN384"/>
  <c r="EL384"/>
  <c r="EJ384"/>
  <c r="EM384"/>
  <c r="EK384"/>
  <c r="DW386"/>
  <c r="EN386"/>
  <c r="EL386"/>
  <c r="EJ386"/>
  <c r="EM386"/>
  <c r="EK386"/>
  <c r="DW388"/>
  <c r="EN388"/>
  <c r="EL388"/>
  <c r="EJ388"/>
  <c r="EM388"/>
  <c r="EK388"/>
  <c r="DW390"/>
  <c r="EN390"/>
  <c r="EL390"/>
  <c r="EJ390"/>
  <c r="EM390"/>
  <c r="EK390"/>
  <c r="DW392"/>
  <c r="EN392"/>
  <c r="EL392"/>
  <c r="EJ392"/>
  <c r="EM392"/>
  <c r="EK392"/>
  <c r="DW394"/>
  <c r="EN394"/>
  <c r="EL394"/>
  <c r="EJ394"/>
  <c r="EM394"/>
  <c r="EK394"/>
  <c r="DW395"/>
  <c r="EM395"/>
  <c r="EK395"/>
  <c r="EN395"/>
  <c r="EL395"/>
  <c r="EJ395"/>
  <c r="DU396"/>
  <c r="EN396"/>
  <c r="EL396"/>
  <c r="EJ396"/>
  <c r="EM396"/>
  <c r="EK396"/>
  <c r="DU398"/>
  <c r="EN398"/>
  <c r="EL398"/>
  <c r="EJ398"/>
  <c r="EM398"/>
  <c r="EK398"/>
  <c r="DU400"/>
  <c r="EN400"/>
  <c r="EL400"/>
  <c r="EJ400"/>
  <c r="EM400"/>
  <c r="EK400"/>
  <c r="DU517"/>
  <c r="EM517"/>
  <c r="EK517"/>
  <c r="EN517"/>
  <c r="EL517"/>
  <c r="EJ517"/>
  <c r="DU519"/>
  <c r="EM519"/>
  <c r="EK519"/>
  <c r="EN519"/>
  <c r="EL519"/>
  <c r="EJ519"/>
  <c r="DU401"/>
  <c r="EM401"/>
  <c r="EK401"/>
  <c r="EN401"/>
  <c r="EL401"/>
  <c r="EJ401"/>
  <c r="DU521"/>
  <c r="EM521"/>
  <c r="EK521"/>
  <c r="EN521"/>
  <c r="EL521"/>
  <c r="EJ521"/>
  <c r="DU403"/>
  <c r="EM403"/>
  <c r="EK403"/>
  <c r="EN403"/>
  <c r="EL403"/>
  <c r="EJ403"/>
  <c r="DU405"/>
  <c r="EM405"/>
  <c r="EK405"/>
  <c r="EN405"/>
  <c r="EL405"/>
  <c r="EJ405"/>
  <c r="DU408"/>
  <c r="EN408"/>
  <c r="EL408"/>
  <c r="EJ408"/>
  <c r="EM408"/>
  <c r="EK408"/>
  <c r="DU411"/>
  <c r="EM411"/>
  <c r="EK411"/>
  <c r="EN411"/>
  <c r="EL411"/>
  <c r="EJ411"/>
  <c r="DU413"/>
  <c r="EM413"/>
  <c r="EK413"/>
  <c r="EN413"/>
  <c r="EL413"/>
  <c r="EJ413"/>
  <c r="DU415"/>
  <c r="EM415"/>
  <c r="EK415"/>
  <c r="EN415"/>
  <c r="EL415"/>
  <c r="EJ415"/>
  <c r="DU416"/>
  <c r="EN416"/>
  <c r="EL416"/>
  <c r="EJ416"/>
  <c r="EM416"/>
  <c r="EK416"/>
  <c r="DU524"/>
  <c r="EN524"/>
  <c r="EL524"/>
  <c r="EJ524"/>
  <c r="EM524"/>
  <c r="EK524"/>
  <c r="DU418"/>
  <c r="EN418"/>
  <c r="EL418"/>
  <c r="EJ418"/>
  <c r="EM418"/>
  <c r="EK418"/>
  <c r="DU526"/>
  <c r="EN526"/>
  <c r="EL526"/>
  <c r="EJ526"/>
  <c r="EM526"/>
  <c r="EK526"/>
  <c r="DU420"/>
  <c r="EN420"/>
  <c r="EL420"/>
  <c r="EJ420"/>
  <c r="EM420"/>
  <c r="EK420"/>
  <c r="DU422"/>
  <c r="EN422"/>
  <c r="EL422"/>
  <c r="EJ422"/>
  <c r="EM422"/>
  <c r="EK422"/>
  <c r="DU424"/>
  <c r="EN424"/>
  <c r="EL424"/>
  <c r="EJ424"/>
  <c r="EM424"/>
  <c r="EK424"/>
  <c r="DU426"/>
  <c r="EN426"/>
  <c r="EL426"/>
  <c r="EJ426"/>
  <c r="EM426"/>
  <c r="EK426"/>
  <c r="DU428"/>
  <c r="EN428"/>
  <c r="EL428"/>
  <c r="EJ428"/>
  <c r="EM428"/>
  <c r="EK428"/>
  <c r="DU432"/>
  <c r="EN432"/>
  <c r="EL432"/>
  <c r="EJ432"/>
  <c r="EM432"/>
  <c r="EK432"/>
  <c r="DU435"/>
  <c r="EM435"/>
  <c r="EK435"/>
  <c r="EN435"/>
  <c r="EL435"/>
  <c r="EJ435"/>
  <c r="DU437"/>
  <c r="EM437"/>
  <c r="EK437"/>
  <c r="EN437"/>
  <c r="EL437"/>
  <c r="EJ437"/>
  <c r="DU531"/>
  <c r="EM531"/>
  <c r="EK531"/>
  <c r="EN531"/>
  <c r="EL531"/>
  <c r="EJ531"/>
  <c r="DU533"/>
  <c r="EM533"/>
  <c r="EK533"/>
  <c r="EN533"/>
  <c r="EL533"/>
  <c r="EJ533"/>
  <c r="DU535"/>
  <c r="EM535"/>
  <c r="EK535"/>
  <c r="EN535"/>
  <c r="EL535"/>
  <c r="EJ535"/>
  <c r="DU537"/>
  <c r="EM537"/>
  <c r="EK537"/>
  <c r="EN537"/>
  <c r="EL537"/>
  <c r="EJ537"/>
  <c r="DU539"/>
  <c r="EM539"/>
  <c r="EK539"/>
  <c r="EN539"/>
  <c r="EL539"/>
  <c r="EJ539"/>
  <c r="DU541"/>
  <c r="EM541"/>
  <c r="EK541"/>
  <c r="EN541"/>
  <c r="EL541"/>
  <c r="EJ541"/>
  <c r="DU543"/>
  <c r="EM543"/>
  <c r="EK543"/>
  <c r="EN543"/>
  <c r="EL543"/>
  <c r="EJ543"/>
  <c r="DU439"/>
  <c r="EM439"/>
  <c r="EK439"/>
  <c r="EN439"/>
  <c r="EL439"/>
  <c r="EJ439"/>
  <c r="DU440"/>
  <c r="EN440"/>
  <c r="EL440"/>
  <c r="EJ440"/>
  <c r="EM440"/>
  <c r="EK440"/>
  <c r="EM445"/>
  <c r="EK445"/>
  <c r="EN445"/>
  <c r="EL445"/>
  <c r="EJ445"/>
  <c r="DU447"/>
  <c r="EM447"/>
  <c r="EK447"/>
  <c r="EN447"/>
  <c r="EL447"/>
  <c r="EJ447"/>
  <c r="EN448"/>
  <c r="EL448"/>
  <c r="EJ448"/>
  <c r="EM448"/>
  <c r="EK448"/>
  <c r="EN450"/>
  <c r="EL450"/>
  <c r="EJ450"/>
  <c r="EM450"/>
  <c r="EK450"/>
  <c r="EN452"/>
  <c r="EL452"/>
  <c r="EJ452"/>
  <c r="EM452"/>
  <c r="EK452"/>
  <c r="DW454"/>
  <c r="EN454"/>
  <c r="EL454"/>
  <c r="EJ454"/>
  <c r="EM454"/>
  <c r="EK454"/>
  <c r="DO380"/>
  <c r="EJ2"/>
  <c r="EL2"/>
  <c r="EK3"/>
  <c r="EM3"/>
  <c r="EJ4"/>
  <c r="EL4"/>
  <c r="EK5"/>
  <c r="EM5"/>
  <c r="EJ6"/>
  <c r="EL6"/>
  <c r="EN6"/>
  <c r="EK7"/>
  <c r="EJ8"/>
  <c r="EL8"/>
  <c r="EN8"/>
  <c r="EK9"/>
  <c r="EM9"/>
  <c r="EJ10"/>
  <c r="EL10"/>
  <c r="EN10"/>
  <c r="EK11"/>
  <c r="EJ12"/>
  <c r="EL12"/>
  <c r="EK13"/>
  <c r="EM13"/>
  <c r="EJ14"/>
  <c r="EL14"/>
  <c r="EN14"/>
  <c r="EK15"/>
  <c r="EJ16"/>
  <c r="EL16"/>
  <c r="EN16"/>
  <c r="EK17"/>
  <c r="EM17"/>
  <c r="EJ18"/>
  <c r="EL18"/>
  <c r="EN18"/>
  <c r="EK19"/>
  <c r="EM19"/>
  <c r="EJ20"/>
  <c r="EL20"/>
  <c r="EN20"/>
  <c r="EK21"/>
  <c r="EM21"/>
  <c r="EJ22"/>
  <c r="EL22"/>
  <c r="EN22"/>
  <c r="EK23"/>
  <c r="EM23"/>
  <c r="EJ24"/>
  <c r="EL24"/>
  <c r="EN24"/>
  <c r="EK25"/>
  <c r="EM25"/>
  <c r="EJ26"/>
  <c r="EL26"/>
  <c r="EN26"/>
  <c r="EK27"/>
  <c r="EM27"/>
  <c r="EJ28"/>
  <c r="EL28"/>
  <c r="EN28"/>
  <c r="EK29"/>
  <c r="EM29"/>
  <c r="EJ30"/>
  <c r="EL30"/>
  <c r="EN30"/>
  <c r="EK31"/>
  <c r="EM31"/>
  <c r="EJ32"/>
  <c r="EL32"/>
  <c r="EN32"/>
  <c r="EK33"/>
  <c r="EM33"/>
  <c r="EJ34"/>
  <c r="EL34"/>
  <c r="EN34"/>
  <c r="EK35"/>
  <c r="EM35"/>
  <c r="EJ36"/>
  <c r="EL36"/>
  <c r="EN36"/>
  <c r="EK37"/>
  <c r="EM37"/>
  <c r="EJ38"/>
  <c r="EL38"/>
  <c r="EK39"/>
  <c r="EM39"/>
  <c r="EJ40"/>
  <c r="EL40"/>
  <c r="EK41"/>
  <c r="EJ42"/>
  <c r="EL42"/>
  <c r="EN42"/>
  <c r="EK43"/>
  <c r="EM43"/>
  <c r="EJ44"/>
  <c r="EL44"/>
  <c r="EN44"/>
  <c r="EK45"/>
  <c r="EM45"/>
  <c r="EJ46"/>
  <c r="EL46"/>
  <c r="EN46"/>
  <c r="EK47"/>
  <c r="EM47"/>
  <c r="EJ48"/>
  <c r="EL48"/>
  <c r="EN48"/>
  <c r="EK49"/>
  <c r="EM49"/>
  <c r="EJ50"/>
  <c r="EL50"/>
  <c r="EN50"/>
  <c r="EK51"/>
  <c r="EM51"/>
  <c r="EJ52"/>
  <c r="EL52"/>
  <c r="EN52"/>
  <c r="EK53"/>
  <c r="EM53"/>
  <c r="EJ54"/>
  <c r="EL54"/>
  <c r="EN54"/>
  <c r="EK55"/>
  <c r="EJ56"/>
  <c r="EL56"/>
  <c r="EK57"/>
  <c r="EM57"/>
  <c r="EJ58"/>
  <c r="EL58"/>
  <c r="EN58"/>
  <c r="EK59"/>
  <c r="EM59"/>
  <c r="EJ60"/>
  <c r="EL60"/>
  <c r="EK61"/>
  <c r="EM61"/>
  <c r="EJ62"/>
  <c r="EL62"/>
  <c r="EN62"/>
  <c r="EK63"/>
  <c r="EM63"/>
  <c r="EJ64"/>
  <c r="EL64"/>
  <c r="EK65"/>
  <c r="EM65"/>
  <c r="EJ66"/>
  <c r="EL66"/>
  <c r="EN66"/>
  <c r="EK67"/>
  <c r="EM67"/>
  <c r="EJ68"/>
  <c r="EL68"/>
  <c r="EN68"/>
  <c r="EK69"/>
  <c r="EM69"/>
  <c r="EJ70"/>
  <c r="EL70"/>
  <c r="EN70"/>
  <c r="EK71"/>
  <c r="EJ72"/>
  <c r="EL72"/>
  <c r="EN72"/>
  <c r="EK73"/>
  <c r="EM73"/>
  <c r="EJ74"/>
  <c r="EL74"/>
  <c r="EN74"/>
  <c r="EK75"/>
  <c r="EM75"/>
  <c r="EJ76"/>
  <c r="EL76"/>
  <c r="EN76"/>
  <c r="EK77"/>
  <c r="EM77"/>
  <c r="EJ78"/>
  <c r="EL78"/>
  <c r="EK79"/>
  <c r="EM79"/>
  <c r="EJ80"/>
  <c r="EL80"/>
  <c r="EN80"/>
  <c r="EK81"/>
  <c r="EM81"/>
  <c r="EJ82"/>
  <c r="EL82"/>
  <c r="EK83"/>
  <c r="EM83"/>
  <c r="EJ84"/>
  <c r="EL84"/>
  <c r="EN84"/>
  <c r="EK85"/>
  <c r="EM85"/>
  <c r="EJ86"/>
  <c r="EL86"/>
  <c r="EK87"/>
  <c r="EM87"/>
  <c r="EJ88"/>
  <c r="EL88"/>
  <c r="EN88"/>
  <c r="EK89"/>
  <c r="EM89"/>
  <c r="EJ90"/>
  <c r="EL90"/>
  <c r="EN90"/>
  <c r="EK91"/>
  <c r="EM91"/>
  <c r="EJ92"/>
  <c r="EL92"/>
  <c r="EN92"/>
  <c r="EK93"/>
  <c r="EM93"/>
  <c r="EJ94"/>
  <c r="EL94"/>
  <c r="EN94"/>
  <c r="EK95"/>
  <c r="EJ96"/>
  <c r="EL96"/>
  <c r="EN96"/>
  <c r="EK97"/>
  <c r="EM97"/>
  <c r="EJ98"/>
  <c r="EL98"/>
  <c r="EK99"/>
  <c r="EM99"/>
  <c r="EJ100"/>
  <c r="EL100"/>
  <c r="EN100"/>
  <c r="EK101"/>
  <c r="EM101"/>
  <c r="EJ102"/>
  <c r="EL102"/>
  <c r="EK103"/>
  <c r="EM103"/>
  <c r="EJ104"/>
  <c r="EL104"/>
  <c r="EN104"/>
  <c r="EK105"/>
  <c r="EM105"/>
  <c r="EJ106"/>
  <c r="EL106"/>
  <c r="EN106"/>
  <c r="EK107"/>
  <c r="EM107"/>
  <c r="EJ108"/>
  <c r="EL108"/>
  <c r="EN108"/>
  <c r="EK109"/>
  <c r="EM109"/>
  <c r="EJ110"/>
  <c r="EL110"/>
  <c r="EN110"/>
  <c r="EK111"/>
  <c r="EM111"/>
  <c r="EJ112"/>
  <c r="EL112"/>
  <c r="EN112"/>
  <c r="EK113"/>
  <c r="EM113"/>
  <c r="EJ114"/>
  <c r="EL114"/>
  <c r="EN114"/>
  <c r="EK115"/>
  <c r="EM115"/>
  <c r="EJ116"/>
  <c r="EL116"/>
  <c r="EN116"/>
  <c r="EK117"/>
  <c r="EM117"/>
  <c r="EJ118"/>
  <c r="EL118"/>
  <c r="EN118"/>
  <c r="EK119"/>
  <c r="EM119"/>
  <c r="EJ120"/>
  <c r="EL120"/>
  <c r="EN120"/>
  <c r="EK121"/>
  <c r="EM121"/>
  <c r="EJ122"/>
  <c r="EL122"/>
  <c r="EN122"/>
  <c r="EK123"/>
  <c r="EM123"/>
  <c r="EJ124"/>
  <c r="EL124"/>
  <c r="EN124"/>
  <c r="EK125"/>
  <c r="EM125"/>
  <c r="EJ126"/>
  <c r="EL126"/>
  <c r="EN126"/>
  <c r="EK127"/>
  <c r="EM127"/>
  <c r="EJ128"/>
  <c r="EL128"/>
  <c r="EN128"/>
  <c r="EK129"/>
  <c r="EM129"/>
  <c r="EJ130"/>
  <c r="EL130"/>
  <c r="EN130"/>
  <c r="EK131"/>
  <c r="EM131"/>
  <c r="EJ132"/>
  <c r="EL132"/>
  <c r="EN132"/>
  <c r="EK133"/>
  <c r="EM133"/>
  <c r="EJ134"/>
  <c r="EL134"/>
  <c r="EN134"/>
  <c r="EK135"/>
  <c r="EM135"/>
  <c r="EJ136"/>
  <c r="EL136"/>
  <c r="EN136"/>
  <c r="EK137"/>
  <c r="EM137"/>
  <c r="EJ138"/>
  <c r="EL138"/>
  <c r="EN138"/>
  <c r="EK139"/>
  <c r="EM139"/>
  <c r="EJ140"/>
  <c r="EL140"/>
  <c r="EN140"/>
  <c r="EK141"/>
  <c r="EM141"/>
  <c r="EJ142"/>
  <c r="EL142"/>
  <c r="EN142"/>
  <c r="EK143"/>
  <c r="EM143"/>
  <c r="EJ144"/>
  <c r="EL144"/>
  <c r="EN144"/>
  <c r="EK145"/>
  <c r="EM145"/>
  <c r="EJ146"/>
  <c r="EL146"/>
  <c r="EN146"/>
  <c r="EK147"/>
  <c r="EM147"/>
  <c r="EJ148"/>
  <c r="EL148"/>
  <c r="EN148"/>
  <c r="EK149"/>
  <c r="EM149"/>
  <c r="EJ150"/>
  <c r="EL150"/>
  <c r="EN150"/>
  <c r="EK151"/>
  <c r="EM151"/>
  <c r="EJ152"/>
  <c r="EL152"/>
  <c r="EN152"/>
  <c r="EK153"/>
  <c r="EM153"/>
  <c r="EJ154"/>
  <c r="EL154"/>
  <c r="EN154"/>
  <c r="EK155"/>
  <c r="EM155"/>
  <c r="EJ156"/>
  <c r="EL156"/>
  <c r="EN156"/>
  <c r="EK157"/>
  <c r="EM157"/>
  <c r="EJ158"/>
  <c r="EL158"/>
  <c r="EN158"/>
  <c r="EK159"/>
  <c r="EM159"/>
  <c r="EJ160"/>
  <c r="EL160"/>
  <c r="EN160"/>
  <c r="EK161"/>
  <c r="EM161"/>
  <c r="EJ162"/>
  <c r="EL162"/>
  <c r="EN162"/>
  <c r="EK163"/>
  <c r="EM163"/>
  <c r="EJ164"/>
  <c r="EL164"/>
  <c r="EN164"/>
  <c r="EK165"/>
  <c r="EM165"/>
  <c r="EJ166"/>
  <c r="EL166"/>
  <c r="EN166"/>
  <c r="EK167"/>
  <c r="EM167"/>
  <c r="EJ168"/>
  <c r="EL168"/>
  <c r="EN168"/>
  <c r="EK169"/>
  <c r="EM169"/>
  <c r="EJ170"/>
  <c r="EL170"/>
  <c r="EN170"/>
  <c r="EK171"/>
  <c r="EM171"/>
  <c r="EJ172"/>
  <c r="EL172"/>
  <c r="EN172"/>
  <c r="EK173"/>
  <c r="EM173"/>
  <c r="EJ174"/>
  <c r="EL174"/>
  <c r="EK175"/>
  <c r="EM175"/>
  <c r="EJ176"/>
  <c r="EL176"/>
  <c r="EK177"/>
  <c r="EM177"/>
  <c r="EJ178"/>
  <c r="EL178"/>
  <c r="EN178"/>
  <c r="EK179"/>
  <c r="EJ180"/>
  <c r="EL180"/>
  <c r="EN180"/>
  <c r="EK181"/>
  <c r="EJ182"/>
  <c r="EL182"/>
  <c r="EN182"/>
  <c r="EK183"/>
  <c r="EM183"/>
  <c r="EJ184"/>
  <c r="EL184"/>
  <c r="EK185"/>
  <c r="EM185"/>
  <c r="EJ186"/>
  <c r="EL186"/>
  <c r="EN186"/>
  <c r="EK187"/>
  <c r="EJ188"/>
  <c r="EL188"/>
  <c r="EN188"/>
  <c r="EK189"/>
  <c r="EM189"/>
  <c r="EJ190"/>
  <c r="EL190"/>
  <c r="EK191"/>
  <c r="EM191"/>
  <c r="EJ192"/>
  <c r="EL192"/>
  <c r="EK193"/>
  <c r="EM193"/>
  <c r="EJ194"/>
  <c r="EL194"/>
  <c r="EK195"/>
  <c r="EM195"/>
  <c r="EJ196"/>
  <c r="EL196"/>
  <c r="EK197"/>
  <c r="EM197"/>
  <c r="EJ198"/>
  <c r="EL198"/>
  <c r="EN198"/>
  <c r="EK199"/>
  <c r="EJ200"/>
  <c r="EL200"/>
  <c r="EN200"/>
  <c r="EK201"/>
  <c r="EJ202"/>
  <c r="EL202"/>
  <c r="EN202"/>
  <c r="EK203"/>
  <c r="EJ204"/>
  <c r="EL204"/>
  <c r="EN204"/>
  <c r="EK205"/>
  <c r="EM205"/>
  <c r="EJ206"/>
  <c r="EL206"/>
  <c r="EK207"/>
  <c r="EM207"/>
  <c r="EJ208"/>
  <c r="EL208"/>
  <c r="EK209"/>
  <c r="EM209"/>
  <c r="EJ210"/>
  <c r="EL210"/>
  <c r="EK211"/>
  <c r="EJ212"/>
  <c r="EL212"/>
  <c r="EK213"/>
  <c r="EJ214"/>
  <c r="EL214"/>
  <c r="EK215"/>
  <c r="EM215"/>
  <c r="EJ216"/>
  <c r="EL216"/>
  <c r="EN216"/>
  <c r="EK217"/>
  <c r="EM217"/>
  <c r="EJ218"/>
  <c r="EL218"/>
  <c r="EN218"/>
  <c r="EK219"/>
  <c r="EM219"/>
  <c r="EJ220"/>
  <c r="EL220"/>
  <c r="EN220"/>
  <c r="EK221"/>
  <c r="EM221"/>
  <c r="EJ222"/>
  <c r="EL222"/>
  <c r="EN222"/>
  <c r="EK223"/>
  <c r="EM223"/>
  <c r="EJ224"/>
  <c r="EL224"/>
  <c r="EN224"/>
  <c r="EK225"/>
  <c r="EJ226"/>
  <c r="EL226"/>
  <c r="EN226"/>
  <c r="EK227"/>
  <c r="EJ228"/>
  <c r="EL228"/>
  <c r="EK229"/>
  <c r="EM229"/>
  <c r="EJ230"/>
  <c r="EL230"/>
  <c r="EN230"/>
  <c r="EK231"/>
  <c r="EM231"/>
  <c r="EJ232"/>
  <c r="EL232"/>
  <c r="EN232"/>
  <c r="EK233"/>
  <c r="EM233"/>
  <c r="EJ234"/>
  <c r="EL234"/>
  <c r="EN234"/>
  <c r="EK235"/>
  <c r="EM235"/>
  <c r="EJ236"/>
  <c r="EL236"/>
  <c r="DT228"/>
  <c r="DW228"/>
  <c r="DU212"/>
  <c r="DW212"/>
  <c r="DY212"/>
  <c r="EA212"/>
  <c r="EC212"/>
  <c r="DU38"/>
  <c r="DW38"/>
  <c r="DY38"/>
  <c r="EA38"/>
  <c r="EC38"/>
  <c r="DU445"/>
  <c r="DW445"/>
  <c r="DX445"/>
  <c r="DZ445"/>
  <c r="EB445"/>
  <c r="ED445"/>
  <c r="DU213"/>
  <c r="DY213"/>
  <c r="EA213"/>
  <c r="EC213"/>
  <c r="DU449"/>
  <c r="DW449"/>
  <c r="DY449"/>
  <c r="EA449"/>
  <c r="EC449"/>
  <c r="DU41"/>
  <c r="DW41"/>
  <c r="DX41"/>
  <c r="DZ41"/>
  <c r="EB41"/>
  <c r="ED41"/>
  <c r="DU452"/>
  <c r="DY452"/>
  <c r="EA452"/>
  <c r="EC452"/>
  <c r="DT299"/>
  <c r="DW299"/>
  <c r="DU406"/>
  <c r="DX406"/>
  <c r="DU174"/>
  <c r="DX174"/>
  <c r="DZ174"/>
  <c r="EB174"/>
  <c r="ED174"/>
  <c r="DU176"/>
  <c r="DX176"/>
  <c r="DZ176"/>
  <c r="EB176"/>
  <c r="ED176"/>
  <c r="DU407"/>
  <c r="DX407"/>
  <c r="DZ407"/>
  <c r="EB407"/>
  <c r="ED407"/>
  <c r="DU409"/>
  <c r="DX409"/>
  <c r="DZ409"/>
  <c r="EB409"/>
  <c r="ED409"/>
  <c r="DU179"/>
  <c r="DX179"/>
  <c r="DZ179"/>
  <c r="EB179"/>
  <c r="ED179"/>
  <c r="DU410"/>
  <c r="DX410"/>
  <c r="DZ410"/>
  <c r="EB410"/>
  <c r="ED410"/>
  <c r="DU181"/>
  <c r="DX181"/>
  <c r="DZ181"/>
  <c r="EB181"/>
  <c r="ED181"/>
  <c r="DU412"/>
  <c r="DX412"/>
  <c r="DZ412"/>
  <c r="EB412"/>
  <c r="ED412"/>
  <c r="DU414"/>
  <c r="DX414"/>
  <c r="DZ414"/>
  <c r="EB414"/>
  <c r="ED414"/>
  <c r="DU523"/>
  <c r="DX523"/>
  <c r="DZ523"/>
  <c r="EB523"/>
  <c r="ED523"/>
  <c r="DU417"/>
  <c r="DX417"/>
  <c r="DZ417"/>
  <c r="EB417"/>
  <c r="ED417"/>
  <c r="DU525"/>
  <c r="DX525"/>
  <c r="DZ525"/>
  <c r="EB525"/>
  <c r="ED525"/>
  <c r="DU419"/>
  <c r="DX419"/>
  <c r="DZ419"/>
  <c r="EB419"/>
  <c r="ED419"/>
  <c r="DU527"/>
  <c r="DX527"/>
  <c r="DZ527"/>
  <c r="EB527"/>
  <c r="ED527"/>
  <c r="DU421"/>
  <c r="DX421"/>
  <c r="DZ421"/>
  <c r="EB421"/>
  <c r="ED421"/>
  <c r="DU184"/>
  <c r="DX184"/>
  <c r="DZ184"/>
  <c r="EB184"/>
  <c r="ED184"/>
  <c r="DW528"/>
  <c r="DX528"/>
  <c r="DZ528"/>
  <c r="EB528"/>
  <c r="ED528"/>
  <c r="DW423"/>
  <c r="DX423"/>
  <c r="DZ423"/>
  <c r="EB423"/>
  <c r="ED423"/>
  <c r="DW425"/>
  <c r="DX425"/>
  <c r="DZ425"/>
  <c r="EB425"/>
  <c r="ED425"/>
  <c r="DW427"/>
  <c r="DX427"/>
  <c r="DZ427"/>
  <c r="EB427"/>
  <c r="ED427"/>
  <c r="DW429"/>
  <c r="DX429"/>
  <c r="DZ429"/>
  <c r="EB429"/>
  <c r="ED429"/>
  <c r="DW187"/>
  <c r="DX187"/>
  <c r="DZ187"/>
  <c r="EB187"/>
  <c r="ED187"/>
  <c r="DW529"/>
  <c r="DX529"/>
  <c r="DZ529"/>
  <c r="EB529"/>
  <c r="ED529"/>
  <c r="DW190"/>
  <c r="DX190"/>
  <c r="DZ190"/>
  <c r="EB190"/>
  <c r="ED190"/>
  <c r="DW192"/>
  <c r="DX192"/>
  <c r="DZ192"/>
  <c r="EB192"/>
  <c r="ED192"/>
  <c r="DW194"/>
  <c r="DX194"/>
  <c r="DZ194"/>
  <c r="EB194"/>
  <c r="ED194"/>
  <c r="DW196"/>
  <c r="DX196"/>
  <c r="DZ196"/>
  <c r="EB196"/>
  <c r="ED196"/>
  <c r="DW430"/>
  <c r="DX430"/>
  <c r="DZ430"/>
  <c r="EB430"/>
  <c r="ED430"/>
  <c r="DW199"/>
  <c r="DX199"/>
  <c r="DZ199"/>
  <c r="EB199"/>
  <c r="ED199"/>
  <c r="DW201"/>
  <c r="DX201"/>
  <c r="DZ201"/>
  <c r="EB201"/>
  <c r="ED201"/>
  <c r="DW203"/>
  <c r="DX203"/>
  <c r="DZ203"/>
  <c r="EB203"/>
  <c r="ED203"/>
  <c r="DW431"/>
  <c r="DX431"/>
  <c r="DZ431"/>
  <c r="EB431"/>
  <c r="ED431"/>
  <c r="DW433"/>
  <c r="DX433"/>
  <c r="DZ433"/>
  <c r="EB433"/>
  <c r="ED433"/>
  <c r="DU206"/>
  <c r="DX206"/>
  <c r="DZ206"/>
  <c r="EB206"/>
  <c r="ED206"/>
  <c r="DU434"/>
  <c r="DX434"/>
  <c r="DZ434"/>
  <c r="EB434"/>
  <c r="ED434"/>
  <c r="DU436"/>
  <c r="DX436"/>
  <c r="DZ436"/>
  <c r="EB436"/>
  <c r="ED436"/>
  <c r="DU530"/>
  <c r="DX530"/>
  <c r="DZ530"/>
  <c r="EB530"/>
  <c r="ED530"/>
  <c r="DU532"/>
  <c r="DX532"/>
  <c r="DZ532"/>
  <c r="EB532"/>
  <c r="ED532"/>
  <c r="DU534"/>
  <c r="DX534"/>
  <c r="DZ534"/>
  <c r="EB534"/>
  <c r="ED534"/>
  <c r="DU536"/>
  <c r="DX536"/>
  <c r="DZ536"/>
  <c r="EB536"/>
  <c r="ED536"/>
  <c r="DU538"/>
  <c r="DX538"/>
  <c r="DZ538"/>
  <c r="EB538"/>
  <c r="ED538"/>
  <c r="DU540"/>
  <c r="DX540"/>
  <c r="DZ540"/>
  <c r="EB540"/>
  <c r="ED540"/>
  <c r="DU542"/>
  <c r="DX542"/>
  <c r="DZ542"/>
  <c r="EB542"/>
  <c r="ED542"/>
  <c r="DU438"/>
  <c r="DX438"/>
  <c r="DZ438"/>
  <c r="EB438"/>
  <c r="ED438"/>
  <c r="DU208"/>
  <c r="DX208"/>
  <c r="DZ208"/>
  <c r="EB208"/>
  <c r="ED208"/>
  <c r="DU210"/>
  <c r="DX210"/>
  <c r="DZ210"/>
  <c r="EB210"/>
  <c r="ED210"/>
  <c r="DU211"/>
  <c r="DX211"/>
  <c r="DZ211"/>
  <c r="EB211"/>
  <c r="ED211"/>
  <c r="DU441"/>
  <c r="DX441"/>
  <c r="DZ441"/>
  <c r="EB441"/>
  <c r="ED441"/>
  <c r="DU442"/>
  <c r="DW442"/>
  <c r="DX442"/>
  <c r="DZ442"/>
  <c r="EB442"/>
  <c r="ED442"/>
  <c r="DU444"/>
  <c r="DY444"/>
  <c r="EA444"/>
  <c r="EC444"/>
  <c r="DU446"/>
  <c r="DW446"/>
  <c r="DY446"/>
  <c r="EA446"/>
  <c r="EC446"/>
  <c r="DU448"/>
  <c r="DW448"/>
  <c r="DX448"/>
  <c r="DZ448"/>
  <c r="EB448"/>
  <c r="ED448"/>
  <c r="DU40"/>
  <c r="DY40"/>
  <c r="EA40"/>
  <c r="EC40"/>
  <c r="DU450"/>
  <c r="DW450"/>
  <c r="DY450"/>
  <c r="EA450"/>
  <c r="EC450"/>
  <c r="DO348"/>
  <c r="DP356"/>
  <c r="DO357"/>
  <c r="DO358"/>
  <c r="DP359"/>
  <c r="DO360"/>
  <c r="DP498"/>
  <c r="DO30"/>
  <c r="DP499"/>
  <c r="DO500"/>
  <c r="DP127"/>
  <c r="DO128"/>
  <c r="DO129"/>
  <c r="DP130"/>
  <c r="DO131"/>
  <c r="DP132"/>
  <c r="DO361"/>
  <c r="DO363"/>
  <c r="DO365"/>
  <c r="DO367"/>
  <c r="DP368"/>
  <c r="DO369"/>
  <c r="DP370"/>
  <c r="DO31"/>
  <c r="DP134"/>
  <c r="DO501"/>
  <c r="DO503"/>
  <c r="DO505"/>
  <c r="DO136"/>
  <c r="DO138"/>
  <c r="DO140"/>
  <c r="DO142"/>
  <c r="DO144"/>
  <c r="DO146"/>
  <c r="DO148"/>
  <c r="DO150"/>
  <c r="DO152"/>
  <c r="DO154"/>
  <c r="DO156"/>
  <c r="DO158"/>
  <c r="DO374"/>
  <c r="DO376"/>
  <c r="DO159"/>
  <c r="DO160"/>
  <c r="DO161"/>
  <c r="DO379"/>
  <c r="DO507"/>
  <c r="DO509"/>
  <c r="DO511"/>
  <c r="DO512"/>
  <c r="DO514"/>
  <c r="DO382"/>
  <c r="DO163"/>
  <c r="DO165"/>
  <c r="DO167"/>
  <c r="DO168"/>
  <c r="DO384"/>
  <c r="DO386"/>
  <c r="DP387"/>
  <c r="DO388"/>
  <c r="DP389"/>
  <c r="DO390"/>
  <c r="DP391"/>
  <c r="DO392"/>
  <c r="DP393"/>
  <c r="DO394"/>
  <c r="DP395"/>
  <c r="DO36"/>
  <c r="DP396"/>
  <c r="DO397"/>
  <c r="DP398"/>
  <c r="DO399"/>
  <c r="DO171"/>
  <c r="DP172"/>
  <c r="DO516"/>
  <c r="DP517"/>
  <c r="DO518"/>
  <c r="DP519"/>
  <c r="DO520"/>
  <c r="DO402"/>
  <c r="DP521"/>
  <c r="DO522"/>
  <c r="DO404"/>
  <c r="DO406"/>
  <c r="DO175"/>
  <c r="DO177"/>
  <c r="DO409"/>
  <c r="DO179"/>
  <c r="DP180"/>
  <c r="DO410"/>
  <c r="DP411"/>
  <c r="DO181"/>
  <c r="DP182"/>
  <c r="DO412"/>
  <c r="DP413"/>
  <c r="DP415"/>
  <c r="DO523"/>
  <c r="DP416"/>
  <c r="DO417"/>
  <c r="DP524"/>
  <c r="DO525"/>
  <c r="DO419"/>
  <c r="DP526"/>
  <c r="DO527"/>
  <c r="DO421"/>
  <c r="DP183"/>
  <c r="DO184"/>
  <c r="DP185"/>
  <c r="DO528"/>
  <c r="DO425"/>
  <c r="DO427"/>
  <c r="DO429"/>
  <c r="DP191"/>
  <c r="DP193"/>
  <c r="DP195"/>
  <c r="DP197"/>
  <c r="DP198"/>
  <c r="DP200"/>
  <c r="DP202"/>
  <c r="DP204"/>
  <c r="DP437"/>
  <c r="DP531"/>
  <c r="DP533"/>
  <c r="DP535"/>
  <c r="DP537"/>
  <c r="DP444"/>
  <c r="EB212"/>
  <c r="DX212"/>
  <c r="ED38"/>
  <c r="DZ38"/>
  <c r="EA445"/>
  <c r="EB213"/>
  <c r="DX213"/>
  <c r="ED449"/>
  <c r="DZ449"/>
  <c r="EA41"/>
  <c r="EB452"/>
  <c r="DX452"/>
  <c r="DW213"/>
  <c r="DW452"/>
  <c r="ED42"/>
  <c r="EB42"/>
  <c r="DZ42"/>
  <c r="DX42"/>
  <c r="DW42"/>
  <c r="DP252"/>
  <c r="DP454"/>
  <c r="DW470"/>
  <c r="DW97"/>
  <c r="DW301"/>
  <c r="DW372"/>
  <c r="DW409"/>
  <c r="DP59"/>
  <c r="DP63"/>
  <c r="DP65"/>
  <c r="DP330"/>
  <c r="DP339"/>
  <c r="DP29"/>
  <c r="DP342"/>
  <c r="DW54"/>
  <c r="DW234"/>
  <c r="DW10"/>
  <c r="DW267"/>
  <c r="DW297"/>
  <c r="DU299"/>
  <c r="DU301"/>
  <c r="DW303"/>
  <c r="DW328"/>
  <c r="DW511"/>
  <c r="DW389"/>
  <c r="DW525"/>
  <c r="DW202"/>
  <c r="DW215"/>
  <c r="DW222"/>
  <c r="DW233"/>
  <c r="DU234"/>
  <c r="DU470"/>
  <c r="DW236"/>
  <c r="DW253"/>
  <c r="DW265"/>
  <c r="DW278"/>
  <c r="DW284"/>
  <c r="DW490"/>
  <c r="DV313"/>
  <c r="DW353"/>
  <c r="DW374"/>
  <c r="DW520"/>
  <c r="DW412"/>
  <c r="DW184"/>
  <c r="DW426"/>
  <c r="DW204"/>
  <c r="DW46"/>
  <c r="DW59"/>
  <c r="DW223"/>
  <c r="DW461"/>
  <c r="DW6"/>
  <c r="DW75"/>
  <c r="DW83"/>
  <c r="DW263"/>
  <c r="DU265"/>
  <c r="DU267"/>
  <c r="DW90"/>
  <c r="DW13"/>
  <c r="DW99"/>
  <c r="DW481"/>
  <c r="DW307"/>
  <c r="DW26"/>
  <c r="DW342"/>
  <c r="DW131"/>
  <c r="DW144"/>
  <c r="EH283"/>
  <c r="EH285"/>
  <c r="EH287"/>
  <c r="EH290"/>
  <c r="DW399"/>
  <c r="DW406"/>
  <c r="DW410"/>
  <c r="DW523"/>
  <c r="DW527"/>
  <c r="DW200"/>
  <c r="DW432"/>
  <c r="EH281"/>
  <c r="EH282"/>
  <c r="EH284"/>
  <c r="EH286"/>
  <c r="EH288"/>
  <c r="EH289"/>
  <c r="DW218"/>
  <c r="DW50"/>
  <c r="DW219"/>
  <c r="DW65"/>
  <c r="DU222"/>
  <c r="DU223"/>
  <c r="DW224"/>
  <c r="DW459"/>
  <c r="DW464"/>
  <c r="DW238"/>
  <c r="DW8"/>
  <c r="DW251"/>
  <c r="DU75"/>
  <c r="DU253"/>
  <c r="DW77"/>
  <c r="DW255"/>
  <c r="DW473"/>
  <c r="DW273"/>
  <c r="DW279"/>
  <c r="DW96"/>
  <c r="DU97"/>
  <c r="DU99"/>
  <c r="DW101"/>
  <c r="DW288"/>
  <c r="DW484"/>
  <c r="DW21"/>
  <c r="DW114"/>
  <c r="DW491"/>
  <c r="DW324"/>
  <c r="DW335"/>
  <c r="DW497"/>
  <c r="DW498"/>
  <c r="DW366"/>
  <c r="DW136"/>
  <c r="DW152"/>
  <c r="DW161"/>
  <c r="DW382"/>
  <c r="DW383"/>
  <c r="DW36"/>
  <c r="DW516"/>
  <c r="DW522"/>
  <c r="DW176"/>
  <c r="DW189"/>
  <c r="DW537"/>
  <c r="DU215"/>
  <c r="DW216"/>
  <c r="DW455"/>
  <c r="DU218"/>
  <c r="DW43"/>
  <c r="DW44"/>
  <c r="DU46"/>
  <c r="DW47"/>
  <c r="DW48"/>
  <c r="DU50"/>
  <c r="DW51"/>
  <c r="DW52"/>
  <c r="DU54"/>
  <c r="DU219"/>
  <c r="DW221"/>
  <c r="DW61"/>
  <c r="DW69"/>
  <c r="DW3"/>
  <c r="DU459"/>
  <c r="DU461"/>
  <c r="DW462"/>
  <c r="DW466"/>
  <c r="DW74"/>
  <c r="DW471"/>
  <c r="DU6"/>
  <c r="DU8"/>
  <c r="DW9"/>
  <c r="DW247"/>
  <c r="DW81"/>
  <c r="DW87"/>
  <c r="DU255"/>
  <c r="DU257"/>
  <c r="DW258"/>
  <c r="DW261"/>
  <c r="DW271"/>
  <c r="DW276"/>
  <c r="DU278"/>
  <c r="DU279"/>
  <c r="DW281"/>
  <c r="DW92"/>
  <c r="DW282"/>
  <c r="DW286"/>
  <c r="DU288"/>
  <c r="DU481"/>
  <c r="DW482"/>
  <c r="DW106"/>
  <c r="DW17"/>
  <c r="DW488"/>
  <c r="DW110"/>
  <c r="DW309"/>
  <c r="DW317"/>
  <c r="DW318"/>
  <c r="DW322"/>
  <c r="DW123"/>
  <c r="DW495"/>
  <c r="DW339"/>
  <c r="DW346"/>
  <c r="DW125"/>
  <c r="DW357"/>
  <c r="DW127"/>
  <c r="DW362"/>
  <c r="DW370"/>
  <c r="DW503"/>
  <c r="DW140"/>
  <c r="DW148"/>
  <c r="DW156"/>
  <c r="DW159"/>
  <c r="DW507"/>
  <c r="DW514"/>
  <c r="DW169"/>
  <c r="DW170"/>
  <c r="DW396"/>
  <c r="DW397"/>
  <c r="DW400"/>
  <c r="DW171"/>
  <c r="DW517"/>
  <c r="DW518"/>
  <c r="DW401"/>
  <c r="DW402"/>
  <c r="DW403"/>
  <c r="DW404"/>
  <c r="DW173"/>
  <c r="DW174"/>
  <c r="DW177"/>
  <c r="DW407"/>
  <c r="DW178"/>
  <c r="DW179"/>
  <c r="DW411"/>
  <c r="DW181"/>
  <c r="DW413"/>
  <c r="DW414"/>
  <c r="DW416"/>
  <c r="DW417"/>
  <c r="DW418"/>
  <c r="DW419"/>
  <c r="DW420"/>
  <c r="DW421"/>
  <c r="DW185"/>
  <c r="DW188"/>
  <c r="DW195"/>
  <c r="DW437"/>
  <c r="DW439"/>
  <c r="DP52"/>
  <c r="DP235"/>
  <c r="DP254"/>
  <c r="DP11"/>
  <c r="DO279"/>
  <c r="DP280"/>
  <c r="DP283"/>
  <c r="DP362"/>
  <c r="DO408"/>
  <c r="DO214"/>
  <c r="DP214"/>
  <c r="DO454"/>
  <c r="DP451"/>
  <c r="DW57"/>
  <c r="DU59"/>
  <c r="DU61"/>
  <c r="DW63"/>
  <c r="DW226"/>
  <c r="DU69"/>
  <c r="DU228"/>
  <c r="DW456"/>
  <c r="DW231"/>
  <c r="DU464"/>
  <c r="DU466"/>
  <c r="DW70"/>
  <c r="DW72"/>
  <c r="DU74"/>
  <c r="DU238"/>
  <c r="DW5"/>
  <c r="DW244"/>
  <c r="DU10"/>
  <c r="DU247"/>
  <c r="DW249"/>
  <c r="DW79"/>
  <c r="DU81"/>
  <c r="DU83"/>
  <c r="DW85"/>
  <c r="DW260"/>
  <c r="DU473"/>
  <c r="DU261"/>
  <c r="DW262"/>
  <c r="DW91"/>
  <c r="DU271"/>
  <c r="DU273"/>
  <c r="DW275"/>
  <c r="DW478"/>
  <c r="DU13"/>
  <c r="DU92"/>
  <c r="DW94"/>
  <c r="DW103"/>
  <c r="DU282"/>
  <c r="DU284"/>
  <c r="DW105"/>
  <c r="DW291"/>
  <c r="DU484"/>
  <c r="DU106"/>
  <c r="DW295"/>
  <c r="DW305"/>
  <c r="DU17"/>
  <c r="DW18"/>
  <c r="DW19"/>
  <c r="DU21"/>
  <c r="DW485"/>
  <c r="DW486"/>
  <c r="DU488"/>
  <c r="DW489"/>
  <c r="DW306"/>
  <c r="DU307"/>
  <c r="DW308"/>
  <c r="DW108"/>
  <c r="DU110"/>
  <c r="DW111"/>
  <c r="DW112"/>
  <c r="DU114"/>
  <c r="DW115"/>
  <c r="DW116"/>
  <c r="DU309"/>
  <c r="DW310"/>
  <c r="DW311"/>
  <c r="DU490"/>
  <c r="DW313"/>
  <c r="DU313"/>
  <c r="DW314"/>
  <c r="DW315"/>
  <c r="DW118"/>
  <c r="DW119"/>
  <c r="DW23"/>
  <c r="DW24"/>
  <c r="DW319"/>
  <c r="DW320"/>
  <c r="DW27"/>
  <c r="DW28"/>
  <c r="DW323"/>
  <c r="DW493"/>
  <c r="DW120"/>
  <c r="DW121"/>
  <c r="DW325"/>
  <c r="DW326"/>
  <c r="DW329"/>
  <c r="DW330"/>
  <c r="DW332"/>
  <c r="DW333"/>
  <c r="DW336"/>
  <c r="DW337"/>
  <c r="DW340"/>
  <c r="DW29"/>
  <c r="DW343"/>
  <c r="DW344"/>
  <c r="DW347"/>
  <c r="DW348"/>
  <c r="DW349"/>
  <c r="DW350"/>
  <c r="DW351"/>
  <c r="DW126"/>
  <c r="DW354"/>
  <c r="DW355"/>
  <c r="DW358"/>
  <c r="DW359"/>
  <c r="DW30"/>
  <c r="DW499"/>
  <c r="DW128"/>
  <c r="DW129"/>
  <c r="DW132"/>
  <c r="DW133"/>
  <c r="DW363"/>
  <c r="DW364"/>
  <c r="DW367"/>
  <c r="DW368"/>
  <c r="DW31"/>
  <c r="DW134"/>
  <c r="DW373"/>
  <c r="DW501"/>
  <c r="DW504"/>
  <c r="DW505"/>
  <c r="DW137"/>
  <c r="DW138"/>
  <c r="DW141"/>
  <c r="DW142"/>
  <c r="DW145"/>
  <c r="DW146"/>
  <c r="DW149"/>
  <c r="DW150"/>
  <c r="DW153"/>
  <c r="DW154"/>
  <c r="DW157"/>
  <c r="DW158"/>
  <c r="DW375"/>
  <c r="DW376"/>
  <c r="DW33"/>
  <c r="DW160"/>
  <c r="DW378"/>
  <c r="DW379"/>
  <c r="DW508"/>
  <c r="DW509"/>
  <c r="DW35"/>
  <c r="DW512"/>
  <c r="DW515"/>
  <c r="DW380"/>
  <c r="DW162"/>
  <c r="DW163"/>
  <c r="DW166"/>
  <c r="DW385"/>
  <c r="DW391"/>
  <c r="DW424"/>
  <c r="DW186"/>
  <c r="DW191"/>
  <c r="DW197"/>
  <c r="DW207"/>
  <c r="DW533"/>
  <c r="DW541"/>
  <c r="DW37"/>
  <c r="DP8"/>
  <c r="DP7"/>
  <c r="DP297"/>
  <c r="DP296"/>
  <c r="DO303"/>
  <c r="DO301"/>
  <c r="DP305"/>
  <c r="DP304"/>
  <c r="DP19"/>
  <c r="DP18"/>
  <c r="C124" i="7"/>
  <c r="E124"/>
  <c r="I124"/>
  <c r="N124"/>
  <c r="V124"/>
  <c r="AA124"/>
  <c r="AC124"/>
  <c r="AG124"/>
  <c r="AK124"/>
  <c r="AM124"/>
  <c r="AR124"/>
  <c r="AX124"/>
  <c r="B124" i="6"/>
  <c r="B124" i="4"/>
  <c r="B124" i="2"/>
  <c r="C124" i="8"/>
  <c r="G124"/>
  <c r="I124"/>
  <c r="N124"/>
  <c r="Y124"/>
  <c r="AC124"/>
  <c r="AE124"/>
  <c r="AI124"/>
  <c r="AK124"/>
  <c r="AO124"/>
  <c r="AS124"/>
  <c r="AU124"/>
  <c r="AZ124"/>
  <c r="BG124"/>
  <c r="BN124"/>
  <c r="BR124"/>
  <c r="BC124" i="7"/>
  <c r="BE124"/>
  <c r="D124" i="6"/>
  <c r="F124"/>
  <c r="J124"/>
  <c r="O124"/>
  <c r="S124"/>
  <c r="U124"/>
  <c r="Y124"/>
  <c r="AE124"/>
  <c r="AI124"/>
  <c r="AK124"/>
  <c r="AP124"/>
  <c r="AR124"/>
  <c r="AV124"/>
  <c r="AZ124"/>
  <c r="BF124"/>
  <c r="BN124"/>
  <c r="BR124"/>
  <c r="BV124"/>
  <c r="CB124"/>
  <c r="CF124"/>
  <c r="B124" i="7"/>
  <c r="D124"/>
  <c r="F124"/>
  <c r="H124"/>
  <c r="J124"/>
  <c r="L124"/>
  <c r="P124"/>
  <c r="S124"/>
  <c r="U124"/>
  <c r="W124"/>
  <c r="Z124"/>
  <c r="AB124"/>
  <c r="AD124"/>
  <c r="AF124"/>
  <c r="AH124"/>
  <c r="AJ124"/>
  <c r="AL124"/>
  <c r="AN124"/>
  <c r="AQ124"/>
  <c r="AS124"/>
  <c r="AW124"/>
  <c r="AY124"/>
  <c r="B124" i="8"/>
  <c r="B124" i="5"/>
  <c r="B124" i="3"/>
  <c r="B124" i="1"/>
  <c r="D124" i="8"/>
  <c r="F124"/>
  <c r="H124"/>
  <c r="J124"/>
  <c r="L124"/>
  <c r="O124"/>
  <c r="Q124"/>
  <c r="S124"/>
  <c r="V124"/>
  <c r="X124"/>
  <c r="Z124"/>
  <c r="AB124"/>
  <c r="AD124"/>
  <c r="AF124"/>
  <c r="AH124"/>
  <c r="AJ124"/>
  <c r="AL124"/>
  <c r="AN124"/>
  <c r="AP124"/>
  <c r="AR124"/>
  <c r="AT124"/>
  <c r="AV124"/>
  <c r="AY124"/>
  <c r="BB124"/>
  <c r="BE124"/>
  <c r="BH124"/>
  <c r="BK124"/>
  <c r="BM124"/>
  <c r="BO124"/>
  <c r="BQ124"/>
  <c r="BS124"/>
  <c r="BU124"/>
  <c r="BB124" i="7"/>
  <c r="BD124"/>
  <c r="BF124"/>
  <c r="C124" i="6"/>
  <c r="E124"/>
  <c r="G124"/>
  <c r="I124"/>
  <c r="K124"/>
  <c r="M124"/>
  <c r="P124"/>
  <c r="R124"/>
  <c r="T124"/>
  <c r="V124"/>
  <c r="X124"/>
  <c r="Z124"/>
  <c r="AB124"/>
  <c r="AD124"/>
  <c r="AF124"/>
  <c r="AH124"/>
  <c r="AJ124"/>
  <c r="AM124"/>
  <c r="AO124"/>
  <c r="AQ124"/>
  <c r="AS124"/>
  <c r="AU124"/>
  <c r="AW124"/>
  <c r="AY124"/>
  <c r="BA124"/>
  <c r="BC124"/>
  <c r="BE124"/>
  <c r="BG124"/>
  <c r="BJ124"/>
  <c r="BM124"/>
  <c r="BO124"/>
  <c r="BQ124"/>
  <c r="BS124"/>
  <c r="BU124"/>
  <c r="BW124"/>
  <c r="BY124"/>
  <c r="CA124"/>
  <c r="CC124"/>
  <c r="CE124"/>
  <c r="DO52" i="11"/>
  <c r="DP225"/>
  <c r="DP224"/>
  <c r="DP86"/>
  <c r="DP84"/>
  <c r="DP303"/>
  <c r="DP302"/>
  <c r="DP300"/>
  <c r="DP17"/>
  <c r="DP16"/>
  <c r="DP21"/>
  <c r="DP20"/>
  <c r="G124" i="7"/>
  <c r="K124"/>
  <c r="R124"/>
  <c r="T124"/>
  <c r="X124"/>
  <c r="AE124"/>
  <c r="AI124"/>
  <c r="AP124"/>
  <c r="AT124"/>
  <c r="AZ124"/>
  <c r="E124" i="8"/>
  <c r="K124"/>
  <c r="P124"/>
  <c r="R124"/>
  <c r="T124"/>
  <c r="W124"/>
  <c r="AA124"/>
  <c r="AG124"/>
  <c r="AM124"/>
  <c r="AQ124"/>
  <c r="AW124"/>
  <c r="BC124"/>
  <c r="BJ124"/>
  <c r="BL124"/>
  <c r="BP124"/>
  <c r="BT124"/>
  <c r="BA124" i="7"/>
  <c r="BH124"/>
  <c r="H124" i="6"/>
  <c r="L124"/>
  <c r="Q124"/>
  <c r="W124"/>
  <c r="AA124"/>
  <c r="AC124"/>
  <c r="AG124"/>
  <c r="AN124"/>
  <c r="AT124"/>
  <c r="AX124"/>
  <c r="BB124"/>
  <c r="BD124"/>
  <c r="BI124"/>
  <c r="BK124"/>
  <c r="BP124"/>
  <c r="BT124"/>
  <c r="BX124"/>
  <c r="BZ124"/>
  <c r="CD124"/>
  <c r="DP372" i="11"/>
  <c r="DP357"/>
  <c r="DP366"/>
  <c r="DO403"/>
  <c r="DO420"/>
  <c r="DP422"/>
  <c r="DO423"/>
  <c r="DO424"/>
  <c r="DP424"/>
  <c r="DP425"/>
  <c r="DO426"/>
  <c r="DP426"/>
  <c r="DP427"/>
  <c r="DO428"/>
  <c r="DP428"/>
  <c r="DP429"/>
  <c r="DO186"/>
  <c r="DO187"/>
  <c r="DP187"/>
  <c r="DP400"/>
  <c r="DO529"/>
  <c r="DP529"/>
  <c r="DO433"/>
  <c r="DP433"/>
  <c r="DO206"/>
  <c r="DP206"/>
  <c r="DO434"/>
  <c r="DP434"/>
  <c r="DO540"/>
  <c r="DO541"/>
  <c r="DP541"/>
  <c r="DO543"/>
  <c r="DP543"/>
  <c r="DO439"/>
  <c r="DP439"/>
  <c r="DO209"/>
  <c r="DP209"/>
  <c r="DO37"/>
  <c r="DP37"/>
  <c r="DO440"/>
  <c r="DO441"/>
  <c r="DP441"/>
  <c r="DO442"/>
  <c r="DP442"/>
  <c r="DO447"/>
  <c r="DP447"/>
  <c r="DO448"/>
  <c r="DP448"/>
  <c r="DO39"/>
  <c r="DO40"/>
  <c r="DP40"/>
  <c r="DO450"/>
  <c r="DO451"/>
  <c r="U434" i="33"/>
  <c r="U430"/>
  <c r="U426"/>
  <c r="U422"/>
  <c r="U418"/>
  <c r="U414"/>
  <c r="U410"/>
  <c r="U406"/>
  <c r="U402"/>
  <c r="U398"/>
  <c r="U394"/>
  <c r="U390"/>
  <c r="U386"/>
  <c r="U382"/>
  <c r="U378"/>
  <c r="U374"/>
  <c r="U370"/>
  <c r="U366"/>
  <c r="U362"/>
  <c r="U358"/>
  <c r="U354"/>
  <c r="U350"/>
  <c r="U346"/>
  <c r="U342"/>
  <c r="U338"/>
  <c r="U334"/>
  <c r="U330"/>
  <c r="U326"/>
  <c r="U322"/>
  <c r="U318"/>
  <c r="U314"/>
  <c r="U310"/>
  <c r="U306"/>
  <c r="U302"/>
  <c r="U298"/>
  <c r="U294"/>
  <c r="U290"/>
  <c r="U286"/>
  <c r="U282"/>
  <c r="U278"/>
  <c r="U274"/>
  <c r="U270"/>
  <c r="U266"/>
  <c r="U262"/>
  <c r="V4" i="35"/>
  <c r="U258" i="33"/>
  <c r="U254"/>
  <c r="U250"/>
  <c r="U246"/>
  <c r="U242"/>
  <c r="U238"/>
  <c r="U234"/>
  <c r="U230"/>
  <c r="U226"/>
  <c r="U222"/>
  <c r="U218"/>
  <c r="U214"/>
  <c r="U210"/>
  <c r="U206"/>
  <c r="U202"/>
  <c r="U198"/>
  <c r="U194"/>
  <c r="U190"/>
  <c r="U186"/>
  <c r="U182"/>
  <c r="U178"/>
  <c r="U174"/>
  <c r="U170"/>
  <c r="U166"/>
  <c r="U162"/>
  <c r="U158"/>
  <c r="U154"/>
  <c r="U150"/>
  <c r="U146"/>
  <c r="U142"/>
  <c r="U138"/>
  <c r="U134"/>
  <c r="U130"/>
  <c r="U126"/>
  <c r="U122"/>
  <c r="U118"/>
  <c r="U114"/>
  <c r="U110"/>
  <c r="U106"/>
  <c r="U102"/>
  <c r="U98"/>
  <c r="U94"/>
  <c r="U90"/>
  <c r="U86"/>
  <c r="U82"/>
  <c r="U78"/>
  <c r="U74"/>
  <c r="U70"/>
  <c r="U66"/>
  <c r="U62"/>
  <c r="U58"/>
  <c r="U54"/>
  <c r="U50"/>
  <c r="U46"/>
  <c r="U42"/>
  <c r="U38"/>
  <c r="U34"/>
  <c r="U30"/>
  <c r="U26"/>
  <c r="U22"/>
  <c r="U18"/>
  <c r="U14"/>
  <c r="U10"/>
  <c r="DU455" i="11"/>
  <c r="DW217"/>
  <c r="DU44"/>
  <c r="DW45"/>
  <c r="DU48"/>
  <c r="DW49"/>
  <c r="DU52"/>
  <c r="DU221"/>
  <c r="DU57"/>
  <c r="DU63"/>
  <c r="DU65"/>
  <c r="DU224"/>
  <c r="DU226"/>
  <c r="DU456"/>
  <c r="DU3"/>
  <c r="DU462"/>
  <c r="DU231"/>
  <c r="DU70"/>
  <c r="DU233"/>
  <c r="DU236"/>
  <c r="DU72"/>
  <c r="DU5"/>
  <c r="DU471"/>
  <c r="DU9"/>
  <c r="DU244"/>
  <c r="DU249"/>
  <c r="DU251"/>
  <c r="DU77"/>
  <c r="DU79"/>
  <c r="DU85"/>
  <c r="DU87"/>
  <c r="DU258"/>
  <c r="DU260"/>
  <c r="DU262"/>
  <c r="DU263"/>
  <c r="DU90"/>
  <c r="DU91"/>
  <c r="DU275"/>
  <c r="DU276"/>
  <c r="DU281"/>
  <c r="DU478"/>
  <c r="DU94"/>
  <c r="DU96"/>
  <c r="DU101"/>
  <c r="DU103"/>
  <c r="DU105"/>
  <c r="DU286"/>
  <c r="DU482"/>
  <c r="DU291"/>
  <c r="DU295"/>
  <c r="DU297"/>
  <c r="DU303"/>
  <c r="DU305"/>
  <c r="DW16"/>
  <c r="DU19"/>
  <c r="DW20"/>
  <c r="DU486"/>
  <c r="DW487"/>
  <c r="DU306"/>
  <c r="DW107"/>
  <c r="DU108"/>
  <c r="DW109"/>
  <c r="DU112"/>
  <c r="DW113"/>
  <c r="DU116"/>
  <c r="DW117"/>
  <c r="DU311"/>
  <c r="DW312"/>
  <c r="DW387"/>
  <c r="DW393"/>
  <c r="DW422"/>
  <c r="DW428"/>
  <c r="DW193"/>
  <c r="DW198"/>
  <c r="DW205"/>
  <c r="DW434"/>
  <c r="DW435"/>
  <c r="DW530"/>
  <c r="DW531"/>
  <c r="DW534"/>
  <c r="DW535"/>
  <c r="DW538"/>
  <c r="DW539"/>
  <c r="DW542"/>
  <c r="DW543"/>
  <c r="DW208"/>
  <c r="DW209"/>
  <c r="DW211"/>
  <c r="DW440"/>
  <c r="DP111"/>
  <c r="DP110"/>
  <c r="DP320"/>
  <c r="DP319"/>
  <c r="DO28"/>
  <c r="DO26"/>
  <c r="DP333"/>
  <c r="DP332"/>
  <c r="DP346"/>
  <c r="DP345"/>
  <c r="DP353"/>
  <c r="DP352"/>
  <c r="DP217"/>
  <c r="DP220"/>
  <c r="DP2"/>
  <c r="DP238"/>
  <c r="DP9"/>
  <c r="DO84"/>
  <c r="DP85"/>
  <c r="DP271"/>
  <c r="DP273"/>
  <c r="DP291"/>
  <c r="DP119"/>
  <c r="DP118"/>
  <c r="DP28"/>
  <c r="DP27"/>
  <c r="DP321"/>
  <c r="DP335"/>
  <c r="DP334"/>
  <c r="DP350"/>
  <c r="DP349"/>
  <c r="DT55"/>
  <c r="DU55"/>
  <c r="DT56"/>
  <c r="DU56"/>
  <c r="DT60"/>
  <c r="DU60"/>
  <c r="DT64"/>
  <c r="DU64"/>
  <c r="DT2"/>
  <c r="DU2"/>
  <c r="DT225"/>
  <c r="DU225"/>
  <c r="DT227"/>
  <c r="DU227"/>
  <c r="DT457"/>
  <c r="DU457"/>
  <c r="DT460"/>
  <c r="DU460"/>
  <c r="DT463"/>
  <c r="DU463"/>
  <c r="DT465"/>
  <c r="DU465"/>
  <c r="DT4"/>
  <c r="DU4"/>
  <c r="DT469"/>
  <c r="DU469"/>
  <c r="DT71"/>
  <c r="DU71"/>
  <c r="DT237"/>
  <c r="DU237"/>
  <c r="DT240"/>
  <c r="DU240"/>
  <c r="DT7"/>
  <c r="DU7"/>
  <c r="DT243"/>
  <c r="DU243"/>
  <c r="DT246"/>
  <c r="DU246"/>
  <c r="DT250"/>
  <c r="DU250"/>
  <c r="DT252"/>
  <c r="DU252"/>
  <c r="DT78"/>
  <c r="DU78"/>
  <c r="DT82"/>
  <c r="DU82"/>
  <c r="DT86"/>
  <c r="DU86"/>
  <c r="DT256"/>
  <c r="DU256"/>
  <c r="DT259"/>
  <c r="DU259"/>
  <c r="DT474"/>
  <c r="DU474"/>
  <c r="DT476"/>
  <c r="DU476"/>
  <c r="DT266"/>
  <c r="DU266"/>
  <c r="DT269"/>
  <c r="DU269"/>
  <c r="DT272"/>
  <c r="DU272"/>
  <c r="DT11"/>
  <c r="DU11"/>
  <c r="DT477"/>
  <c r="DU477"/>
  <c r="DT12"/>
  <c r="DU12"/>
  <c r="DT480"/>
  <c r="DU480"/>
  <c r="DT95"/>
  <c r="DU95"/>
  <c r="DT98"/>
  <c r="DU98"/>
  <c r="DT102"/>
  <c r="DU102"/>
  <c r="DT283"/>
  <c r="DU283"/>
  <c r="DT15"/>
  <c r="DU15"/>
  <c r="DT289"/>
  <c r="DU289"/>
  <c r="DT483"/>
  <c r="DU483"/>
  <c r="DT293"/>
  <c r="DU293"/>
  <c r="DT296"/>
  <c r="DU296"/>
  <c r="DT300"/>
  <c r="DU300"/>
  <c r="DT304"/>
  <c r="DU304"/>
  <c r="DP452"/>
  <c r="EH3"/>
  <c r="EH5"/>
  <c r="EH7"/>
  <c r="EH9"/>
  <c r="EH11"/>
  <c r="EH13"/>
  <c r="EH15"/>
  <c r="EH17"/>
  <c r="EH19"/>
  <c r="EH21"/>
  <c r="EH23"/>
  <c r="EH25"/>
  <c r="EH27"/>
  <c r="EH29"/>
  <c r="EH31"/>
  <c r="EH33"/>
  <c r="EH35"/>
  <c r="EH37"/>
  <c r="EH39"/>
  <c r="EH41"/>
  <c r="EH43"/>
  <c r="EH45"/>
  <c r="EH47"/>
  <c r="EH49"/>
  <c r="EH51"/>
  <c r="EH53"/>
  <c r="EH55"/>
  <c r="EH57"/>
  <c r="EH59"/>
  <c r="EH61"/>
  <c r="EH63"/>
  <c r="EH65"/>
  <c r="EH67"/>
  <c r="EH69"/>
  <c r="EH71"/>
  <c r="EH73"/>
  <c r="EH75"/>
  <c r="EH77"/>
  <c r="EH79"/>
  <c r="EH81"/>
  <c r="EH83"/>
  <c r="EH85"/>
  <c r="EH87"/>
  <c r="EH89"/>
  <c r="EH91"/>
  <c r="EH93"/>
  <c r="EH95"/>
  <c r="EH97"/>
  <c r="EH99"/>
  <c r="EH101"/>
  <c r="EH103"/>
  <c r="EH105"/>
  <c r="EH107"/>
  <c r="EH109"/>
  <c r="EH111"/>
  <c r="EH113"/>
  <c r="EH115"/>
  <c r="EH117"/>
  <c r="EH119"/>
  <c r="EH121"/>
  <c r="EH123"/>
  <c r="EH125"/>
  <c r="EH127"/>
  <c r="EH129"/>
  <c r="EH131"/>
  <c r="EH133"/>
  <c r="EH135"/>
  <c r="EH137"/>
  <c r="EH139"/>
  <c r="EH141"/>
  <c r="EH143"/>
  <c r="EH145"/>
  <c r="EH147"/>
  <c r="EH149"/>
  <c r="EH151"/>
  <c r="EH153"/>
  <c r="EH155"/>
  <c r="EH157"/>
  <c r="EH159"/>
  <c r="EH161"/>
  <c r="EH163"/>
  <c r="EH165"/>
  <c r="EH167"/>
  <c r="EH169"/>
  <c r="EH171"/>
  <c r="EH173"/>
  <c r="EH175"/>
  <c r="EH177"/>
  <c r="EH179"/>
  <c r="EH181"/>
  <c r="EH183"/>
  <c r="EH185"/>
  <c r="EH187"/>
  <c r="EH189"/>
  <c r="EH191"/>
  <c r="EH193"/>
  <c r="EH195"/>
  <c r="EH197"/>
  <c r="EH199"/>
  <c r="EH201"/>
  <c r="EH203"/>
  <c r="EH205"/>
  <c r="EH207"/>
  <c r="EH209"/>
  <c r="EH211"/>
  <c r="EH213"/>
  <c r="EH215"/>
  <c r="EH217"/>
  <c r="EH219"/>
  <c r="EH221"/>
  <c r="EH223"/>
  <c r="EH225"/>
  <c r="EH227"/>
  <c r="EH229"/>
  <c r="EH231"/>
  <c r="EH233"/>
  <c r="EH235"/>
  <c r="EH237"/>
  <c r="EH239"/>
  <c r="EH241"/>
  <c r="EH243"/>
  <c r="EH245"/>
  <c r="EH247"/>
  <c r="EH249"/>
  <c r="EH251"/>
  <c r="EH253"/>
  <c r="EH255"/>
  <c r="EH257"/>
  <c r="EH259"/>
  <c r="EH261"/>
  <c r="EH263"/>
  <c r="EH265"/>
  <c r="EH267"/>
  <c r="EH269"/>
  <c r="EH271"/>
  <c r="EH273"/>
  <c r="EH275"/>
  <c r="EH277"/>
  <c r="EH279"/>
  <c r="EH499"/>
  <c r="EH501"/>
  <c r="EH503"/>
  <c r="EH505"/>
  <c r="EH507"/>
  <c r="EH509"/>
  <c r="EH511"/>
  <c r="EH513"/>
  <c r="EH515"/>
  <c r="EH517"/>
  <c r="EH519"/>
  <c r="EH521"/>
  <c r="EH523"/>
  <c r="EH525"/>
  <c r="EH527"/>
  <c r="EH529"/>
  <c r="EH531"/>
  <c r="EH533"/>
  <c r="EH535"/>
  <c r="EH537"/>
  <c r="EH539"/>
  <c r="EH541"/>
  <c r="EH543"/>
  <c r="DT53"/>
  <c r="DU53"/>
  <c r="DT220"/>
  <c r="DU220"/>
  <c r="DT58"/>
  <c r="DU58"/>
  <c r="DT62"/>
  <c r="DU62"/>
  <c r="DT66"/>
  <c r="DU66"/>
  <c r="DT67"/>
  <c r="DU67"/>
  <c r="DT68"/>
  <c r="DU68"/>
  <c r="DT229"/>
  <c r="DU229"/>
  <c r="DT458"/>
  <c r="DU458"/>
  <c r="DT230"/>
  <c r="DU230"/>
  <c r="DT232"/>
  <c r="DU232"/>
  <c r="DT467"/>
  <c r="DU467"/>
  <c r="DT468"/>
  <c r="DU468"/>
  <c r="DT235"/>
  <c r="DU235"/>
  <c r="DT73"/>
  <c r="DU73"/>
  <c r="DT239"/>
  <c r="DU239"/>
  <c r="DT241"/>
  <c r="DU241"/>
  <c r="DT242"/>
  <c r="DU242"/>
  <c r="DT245"/>
  <c r="DU245"/>
  <c r="DT248"/>
  <c r="DU248"/>
  <c r="DT472"/>
  <c r="DU472"/>
  <c r="DT76"/>
  <c r="DU76"/>
  <c r="DT80"/>
  <c r="DU80"/>
  <c r="DT84"/>
  <c r="DU84"/>
  <c r="DT254"/>
  <c r="DU254"/>
  <c r="DT88"/>
  <c r="DU88"/>
  <c r="DT89"/>
  <c r="DU89"/>
  <c r="DT475"/>
  <c r="DU475"/>
  <c r="DT264"/>
  <c r="DU264"/>
  <c r="DT268"/>
  <c r="DU268"/>
  <c r="DT270"/>
  <c r="DU270"/>
  <c r="DT274"/>
  <c r="DU274"/>
  <c r="DT277"/>
  <c r="DU277"/>
  <c r="DT280"/>
  <c r="DU280"/>
  <c r="DT479"/>
  <c r="DU479"/>
  <c r="DT93"/>
  <c r="DU93"/>
  <c r="DT14"/>
  <c r="DU14"/>
  <c r="DT100"/>
  <c r="DU100"/>
  <c r="DT104"/>
  <c r="DU104"/>
  <c r="DT285"/>
  <c r="DU285"/>
  <c r="DT287"/>
  <c r="DU287"/>
  <c r="DT290"/>
  <c r="DU290"/>
  <c r="DT292"/>
  <c r="DU292"/>
  <c r="DT294"/>
  <c r="DU294"/>
  <c r="DT298"/>
  <c r="DU298"/>
  <c r="DT302"/>
  <c r="DU302"/>
  <c r="DP128"/>
  <c r="DO133"/>
  <c r="DP133"/>
  <c r="DP364"/>
  <c r="DO400"/>
  <c r="DO401"/>
  <c r="DO405"/>
  <c r="DO178"/>
  <c r="DO414"/>
  <c r="DO418"/>
  <c r="DO188"/>
  <c r="DP188"/>
  <c r="DP373"/>
  <c r="DO189"/>
  <c r="DO190"/>
  <c r="DP190"/>
  <c r="DO192"/>
  <c r="DP192"/>
  <c r="DO194"/>
  <c r="DP194"/>
  <c r="DO196"/>
  <c r="DP196"/>
  <c r="DO430"/>
  <c r="DP430"/>
  <c r="DO199"/>
  <c r="DP199"/>
  <c r="DO201"/>
  <c r="DP201"/>
  <c r="DO203"/>
  <c r="DP203"/>
  <c r="DO431"/>
  <c r="DO432"/>
  <c r="DP432"/>
  <c r="DO205"/>
  <c r="DP205"/>
  <c r="DO207"/>
  <c r="DP207"/>
  <c r="DO435"/>
  <c r="DO436"/>
  <c r="DP436"/>
  <c r="DO530"/>
  <c r="DP530"/>
  <c r="DO532"/>
  <c r="DP532"/>
  <c r="DO534"/>
  <c r="DP534"/>
  <c r="DO536"/>
  <c r="DP536"/>
  <c r="DO538"/>
  <c r="DO539"/>
  <c r="DP539"/>
  <c r="DO542"/>
  <c r="DP542"/>
  <c r="DO438"/>
  <c r="DP438"/>
  <c r="DO208"/>
  <c r="DP208"/>
  <c r="DO210"/>
  <c r="DP210"/>
  <c r="DO211"/>
  <c r="DP211"/>
  <c r="DO212"/>
  <c r="DP212"/>
  <c r="DO38"/>
  <c r="DO443"/>
  <c r="DP443"/>
  <c r="DO445"/>
  <c r="DO446"/>
  <c r="DP446"/>
  <c r="DO213"/>
  <c r="DP213"/>
  <c r="DO449"/>
  <c r="DP449"/>
  <c r="DO41"/>
  <c r="DP41"/>
  <c r="DO452"/>
  <c r="DO42"/>
  <c r="DP42"/>
  <c r="DO453"/>
  <c r="DP453"/>
  <c r="EH2"/>
  <c r="EH4"/>
  <c r="EH6"/>
  <c r="EH8"/>
  <c r="EH10"/>
  <c r="EH12"/>
  <c r="EH14"/>
  <c r="EH16"/>
  <c r="EH18"/>
  <c r="EH20"/>
  <c r="EH22"/>
  <c r="EH24"/>
  <c r="EH26"/>
  <c r="EH28"/>
  <c r="EH30"/>
  <c r="EH32"/>
  <c r="EH34"/>
  <c r="EH36"/>
  <c r="EH38"/>
  <c r="EH40"/>
  <c r="EH42"/>
  <c r="EH44"/>
  <c r="EH46"/>
  <c r="EH48"/>
  <c r="EH50"/>
  <c r="EH52"/>
  <c r="EH54"/>
  <c r="EH56"/>
  <c r="EH58"/>
  <c r="EH60"/>
  <c r="EH62"/>
  <c r="EH64"/>
  <c r="EH66"/>
  <c r="EH68"/>
  <c r="EH70"/>
  <c r="EH72"/>
  <c r="EH74"/>
  <c r="EH76"/>
  <c r="EH78"/>
  <c r="EH80"/>
  <c r="EH82"/>
  <c r="EH84"/>
  <c r="EH86"/>
  <c r="EH88"/>
  <c r="EH90"/>
  <c r="EH92"/>
  <c r="EH94"/>
  <c r="EH96"/>
  <c r="EH98"/>
  <c r="EH100"/>
  <c r="EH102"/>
  <c r="EH104"/>
  <c r="EH106"/>
  <c r="EH108"/>
  <c r="EH110"/>
  <c r="EH112"/>
  <c r="EH114"/>
  <c r="EH116"/>
  <c r="EH118"/>
  <c r="EH120"/>
  <c r="EH122"/>
  <c r="EH124"/>
  <c r="EH126"/>
  <c r="EH128"/>
  <c r="EH130"/>
  <c r="EH132"/>
  <c r="EH134"/>
  <c r="EH136"/>
  <c r="EH138"/>
  <c r="EH140"/>
  <c r="EH142"/>
  <c r="EH144"/>
  <c r="EH146"/>
  <c r="EH148"/>
  <c r="EH150"/>
  <c r="EH152"/>
  <c r="EH154"/>
  <c r="EH156"/>
  <c r="EH158"/>
  <c r="EH160"/>
  <c r="EH162"/>
  <c r="EH164"/>
  <c r="EH166"/>
  <c r="EH168"/>
  <c r="EH170"/>
  <c r="EH172"/>
  <c r="EH174"/>
  <c r="EH176"/>
  <c r="EH178"/>
  <c r="EH180"/>
  <c r="EH182"/>
  <c r="EH184"/>
  <c r="EH186"/>
  <c r="EH188"/>
  <c r="EH190"/>
  <c r="EH192"/>
  <c r="EH194"/>
  <c r="EH196"/>
  <c r="EH198"/>
  <c r="EH200"/>
  <c r="EH202"/>
  <c r="EH204"/>
  <c r="EH206"/>
  <c r="EH208"/>
  <c r="EH210"/>
  <c r="EH212"/>
  <c r="EH214"/>
  <c r="EH216"/>
  <c r="EH218"/>
  <c r="EH220"/>
  <c r="EH222"/>
  <c r="EH224"/>
  <c r="EH226"/>
  <c r="EH228"/>
  <c r="EH230"/>
  <c r="EH232"/>
  <c r="EH234"/>
  <c r="EH236"/>
  <c r="EH238"/>
  <c r="EH240"/>
  <c r="EH242"/>
  <c r="EH244"/>
  <c r="EH246"/>
  <c r="EH248"/>
  <c r="EH250"/>
  <c r="EH252"/>
  <c r="EH254"/>
  <c r="EH256"/>
  <c r="EH258"/>
  <c r="EH260"/>
  <c r="EH262"/>
  <c r="EH264"/>
  <c r="EH266"/>
  <c r="EH268"/>
  <c r="EH270"/>
  <c r="EH272"/>
  <c r="EH274"/>
  <c r="EH276"/>
  <c r="EH278"/>
  <c r="EH280"/>
  <c r="EH500"/>
  <c r="EH502"/>
  <c r="EH504"/>
  <c r="EH506"/>
  <c r="EH508"/>
  <c r="EH510"/>
  <c r="EH512"/>
  <c r="EH514"/>
  <c r="EH516"/>
  <c r="EH518"/>
  <c r="EH520"/>
  <c r="EH522"/>
  <c r="EH524"/>
  <c r="EH526"/>
  <c r="EH528"/>
  <c r="EH530"/>
  <c r="EH532"/>
  <c r="EH534"/>
  <c r="EH536"/>
  <c r="EH538"/>
  <c r="EH540"/>
  <c r="EH542"/>
  <c r="DU216"/>
  <c r="DU217"/>
  <c r="DU43"/>
  <c r="DU45"/>
  <c r="DU47"/>
  <c r="DU49"/>
  <c r="DU51"/>
  <c r="DW55"/>
  <c r="DW56"/>
  <c r="DW60"/>
  <c r="DW64"/>
  <c r="DW2"/>
  <c r="DW225"/>
  <c r="DW227"/>
  <c r="DW457"/>
  <c r="DW460"/>
  <c r="DW463"/>
  <c r="DW465"/>
  <c r="DW4"/>
  <c r="DW469"/>
  <c r="DW71"/>
  <c r="DW237"/>
  <c r="DW240"/>
  <c r="DW7"/>
  <c r="DW243"/>
  <c r="DW246"/>
  <c r="DW250"/>
  <c r="DW252"/>
  <c r="DW78"/>
  <c r="DW82"/>
  <c r="DW86"/>
  <c r="DW256"/>
  <c r="DW259"/>
  <c r="DW474"/>
  <c r="DW476"/>
  <c r="DW266"/>
  <c r="DW269"/>
  <c r="DW272"/>
  <c r="DW11"/>
  <c r="DW477"/>
  <c r="DW12"/>
  <c r="DW480"/>
  <c r="DW95"/>
  <c r="DW98"/>
  <c r="DW102"/>
  <c r="DW283"/>
  <c r="DW15"/>
  <c r="DW289"/>
  <c r="DW483"/>
  <c r="DW293"/>
  <c r="DW296"/>
  <c r="DW300"/>
  <c r="DW304"/>
  <c r="DU16"/>
  <c r="DU18"/>
  <c r="DU20"/>
  <c r="DU485"/>
  <c r="DU487"/>
  <c r="DU489"/>
  <c r="DU107"/>
  <c r="DU308"/>
  <c r="DU109"/>
  <c r="DU111"/>
  <c r="DU113"/>
  <c r="DU115"/>
  <c r="DU117"/>
  <c r="DU310"/>
  <c r="DU312"/>
  <c r="DW316"/>
  <c r="DW22"/>
  <c r="DW25"/>
  <c r="DW321"/>
  <c r="DW492"/>
  <c r="DW494"/>
  <c r="DW122"/>
  <c r="DW327"/>
  <c r="DW331"/>
  <c r="DW334"/>
  <c r="DW338"/>
  <c r="DW341"/>
  <c r="DW345"/>
  <c r="DW496"/>
  <c r="DW124"/>
  <c r="DW352"/>
  <c r="DW356"/>
  <c r="DW360"/>
  <c r="DW500"/>
  <c r="DW130"/>
  <c r="DW361"/>
  <c r="DW365"/>
  <c r="DW369"/>
  <c r="DW371"/>
  <c r="DW502"/>
  <c r="DW135"/>
  <c r="DW139"/>
  <c r="DW143"/>
  <c r="DW147"/>
  <c r="DW151"/>
  <c r="DW155"/>
  <c r="DW32"/>
  <c r="DW377"/>
  <c r="DW34"/>
  <c r="DW506"/>
  <c r="DW510"/>
  <c r="DW513"/>
  <c r="DW381"/>
  <c r="DW164"/>
  <c r="DW398"/>
  <c r="DW172"/>
  <c r="DW519"/>
  <c r="DW521"/>
  <c r="DW405"/>
  <c r="DW175"/>
  <c r="DW408"/>
  <c r="DW180"/>
  <c r="DW182"/>
  <c r="DW415"/>
  <c r="DW524"/>
  <c r="DW526"/>
  <c r="DW183"/>
  <c r="DW206"/>
  <c r="DW436"/>
  <c r="DW532"/>
  <c r="DW536"/>
  <c r="DW540"/>
  <c r="DW438"/>
  <c r="DW210"/>
  <c r="DW441"/>
  <c r="DW443"/>
  <c r="DW447"/>
  <c r="DW39"/>
  <c r="DW451"/>
  <c r="R434" i="33"/>
  <c r="R432"/>
  <c r="R430"/>
  <c r="R428"/>
  <c r="R426"/>
  <c r="R424"/>
  <c r="R422"/>
  <c r="R420"/>
  <c r="R418"/>
  <c r="R416"/>
  <c r="R414"/>
  <c r="R412"/>
  <c r="R410"/>
  <c r="R408"/>
  <c r="R406"/>
  <c r="R404"/>
  <c r="R402"/>
  <c r="R400"/>
  <c r="R398"/>
  <c r="R396"/>
  <c r="R394"/>
  <c r="R392"/>
  <c r="R390"/>
  <c r="R388"/>
  <c r="R386"/>
  <c r="R384"/>
  <c r="R382"/>
  <c r="R380"/>
  <c r="R378"/>
  <c r="R376"/>
  <c r="R374"/>
  <c r="R372"/>
  <c r="R370"/>
  <c r="R368"/>
  <c r="R366"/>
  <c r="R364"/>
  <c r="R362"/>
  <c r="R360"/>
  <c r="R358"/>
  <c r="R356"/>
  <c r="R354"/>
  <c r="R352"/>
  <c r="R350"/>
  <c r="R348"/>
  <c r="R346"/>
  <c r="R344"/>
  <c r="R342"/>
  <c r="R340"/>
  <c r="R338"/>
  <c r="R336"/>
  <c r="R334"/>
  <c r="R332"/>
  <c r="R330"/>
  <c r="R328"/>
  <c r="R326"/>
  <c r="R324"/>
  <c r="R322"/>
  <c r="R320"/>
  <c r="R318"/>
  <c r="R316"/>
  <c r="R314"/>
  <c r="R312"/>
  <c r="R310"/>
  <c r="R308"/>
  <c r="R306"/>
  <c r="R304"/>
  <c r="R302"/>
  <c r="R300"/>
  <c r="R298"/>
  <c r="R296"/>
  <c r="R294"/>
  <c r="R292"/>
  <c r="R290"/>
  <c r="R288"/>
  <c r="R286"/>
  <c r="R284"/>
  <c r="R282"/>
  <c r="R280"/>
  <c r="R278"/>
  <c r="R276"/>
  <c r="R274"/>
  <c r="R272"/>
  <c r="R270"/>
  <c r="R268"/>
  <c r="R266"/>
  <c r="R264"/>
  <c r="R262"/>
  <c r="R260"/>
  <c r="R258"/>
  <c r="R256"/>
  <c r="R254"/>
  <c r="R252"/>
  <c r="R250"/>
  <c r="R248"/>
  <c r="R246"/>
  <c r="R244"/>
  <c r="R242"/>
  <c r="R240"/>
  <c r="R238"/>
  <c r="R236"/>
  <c r="R234"/>
  <c r="R232"/>
  <c r="R230"/>
  <c r="R228"/>
  <c r="R226"/>
  <c r="R224"/>
  <c r="R222"/>
  <c r="R220"/>
  <c r="R218"/>
  <c r="R216"/>
  <c r="R214"/>
  <c r="R212"/>
  <c r="R210"/>
  <c r="R208"/>
  <c r="R206"/>
  <c r="R204"/>
  <c r="R202"/>
  <c r="R200"/>
  <c r="R198"/>
  <c r="R196"/>
  <c r="R194"/>
  <c r="R192"/>
  <c r="R190"/>
  <c r="R188"/>
  <c r="R186"/>
  <c r="R184"/>
  <c r="R182"/>
  <c r="R180"/>
  <c r="R178"/>
  <c r="R176"/>
  <c r="R174"/>
  <c r="R172"/>
  <c r="R170"/>
  <c r="R168"/>
  <c r="R166"/>
  <c r="R164"/>
  <c r="R162"/>
  <c r="R160"/>
  <c r="R158"/>
  <c r="R156"/>
  <c r="R154"/>
  <c r="R152"/>
  <c r="R150"/>
  <c r="R148"/>
  <c r="R146"/>
  <c r="R144"/>
  <c r="R142"/>
  <c r="R140"/>
  <c r="R138"/>
  <c r="R136"/>
  <c r="R134"/>
  <c r="R132"/>
  <c r="R130"/>
  <c r="R128"/>
  <c r="R126"/>
  <c r="R124"/>
  <c r="R122"/>
  <c r="R120"/>
  <c r="R118"/>
  <c r="R116"/>
  <c r="R114"/>
  <c r="R112"/>
  <c r="R110"/>
  <c r="R108"/>
  <c r="R106"/>
  <c r="R104"/>
  <c r="R102"/>
  <c r="R100"/>
  <c r="R98"/>
  <c r="R96"/>
  <c r="R94"/>
  <c r="R92"/>
  <c r="R90"/>
  <c r="R88"/>
  <c r="R86"/>
  <c r="R84"/>
  <c r="R82"/>
  <c r="R80"/>
  <c r="R78"/>
  <c r="R76"/>
  <c r="R74"/>
  <c r="R72"/>
  <c r="R70"/>
  <c r="R68"/>
  <c r="R66"/>
  <c r="R64"/>
  <c r="R62"/>
  <c r="R60"/>
  <c r="R58"/>
  <c r="R56"/>
  <c r="R54"/>
  <c r="R52"/>
  <c r="R50"/>
  <c r="R48"/>
  <c r="R46"/>
  <c r="R44"/>
  <c r="R42"/>
  <c r="R40"/>
  <c r="R38"/>
  <c r="R36"/>
  <c r="R34"/>
  <c r="R32"/>
  <c r="R30"/>
  <c r="R28"/>
  <c r="R26"/>
  <c r="R24"/>
  <c r="R22"/>
  <c r="R20"/>
  <c r="R18"/>
  <c r="R16"/>
  <c r="R14"/>
  <c r="R12"/>
  <c r="R10"/>
  <c r="R8"/>
  <c r="R6"/>
  <c r="EE454" i="11"/>
  <c r="EE372"/>
  <c r="EE371"/>
  <c r="EE134"/>
  <c r="EE31"/>
  <c r="EE370"/>
  <c r="EE369"/>
  <c r="EE368"/>
  <c r="EE367"/>
  <c r="EE366"/>
  <c r="EE365"/>
  <c r="EE364"/>
  <c r="EE363"/>
  <c r="EE362"/>
  <c r="EE361"/>
  <c r="EE133"/>
  <c r="R433" i="33"/>
  <c r="R431"/>
  <c r="R429"/>
  <c r="R427"/>
  <c r="R425"/>
  <c r="R423"/>
  <c r="R421"/>
  <c r="R419"/>
  <c r="R417"/>
  <c r="R415"/>
  <c r="R413"/>
  <c r="R411"/>
  <c r="R409"/>
  <c r="R407"/>
  <c r="R405"/>
  <c r="R403"/>
  <c r="R401"/>
  <c r="R399"/>
  <c r="R397"/>
  <c r="R395"/>
  <c r="R393"/>
  <c r="R391"/>
  <c r="R389"/>
  <c r="R387"/>
  <c r="R385"/>
  <c r="R383"/>
  <c r="R381"/>
  <c r="R379"/>
  <c r="R377"/>
  <c r="R375"/>
  <c r="R373"/>
  <c r="R371"/>
  <c r="R369"/>
  <c r="R367"/>
  <c r="R365"/>
  <c r="R363"/>
  <c r="R361"/>
  <c r="R359"/>
  <c r="R357"/>
  <c r="R355"/>
  <c r="R353"/>
  <c r="R351"/>
  <c r="R349"/>
  <c r="R347"/>
  <c r="R345"/>
  <c r="R343"/>
  <c r="R341"/>
  <c r="R339"/>
  <c r="R337"/>
  <c r="R335"/>
  <c r="R333"/>
  <c r="R331"/>
  <c r="R329"/>
  <c r="R327"/>
  <c r="R325"/>
  <c r="R323"/>
  <c r="R321"/>
  <c r="R319"/>
  <c r="R317"/>
  <c r="R315"/>
  <c r="R313"/>
  <c r="R311"/>
  <c r="R309"/>
  <c r="R307"/>
  <c r="R305"/>
  <c r="R303"/>
  <c r="R301"/>
  <c r="R299"/>
  <c r="R297"/>
  <c r="R295"/>
  <c r="R293"/>
  <c r="R291"/>
  <c r="R289"/>
  <c r="R287"/>
  <c r="R285"/>
  <c r="R283"/>
  <c r="R281"/>
  <c r="R279"/>
  <c r="R277"/>
  <c r="R275"/>
  <c r="R273"/>
  <c r="R271"/>
  <c r="R269"/>
  <c r="R267"/>
  <c r="R265"/>
  <c r="R263"/>
  <c r="R261"/>
  <c r="R259"/>
  <c r="R257"/>
  <c r="R255"/>
  <c r="R253"/>
  <c r="R251"/>
  <c r="R249"/>
  <c r="R247"/>
  <c r="R245"/>
  <c r="R243"/>
  <c r="R241"/>
  <c r="R239"/>
  <c r="R237"/>
  <c r="R235"/>
  <c r="R233"/>
  <c r="R231"/>
  <c r="R229"/>
  <c r="R227"/>
  <c r="R225"/>
  <c r="R223"/>
  <c r="R221"/>
  <c r="R219"/>
  <c r="R217"/>
  <c r="R215"/>
  <c r="R213"/>
  <c r="R211"/>
  <c r="R209"/>
  <c r="R207"/>
  <c r="R205"/>
  <c r="R203"/>
  <c r="R201"/>
  <c r="R199"/>
  <c r="R197"/>
  <c r="R195"/>
  <c r="R193"/>
  <c r="R191"/>
  <c r="R189"/>
  <c r="R187"/>
  <c r="R185"/>
  <c r="R183"/>
  <c r="R181"/>
  <c r="R179"/>
  <c r="R177"/>
  <c r="R175"/>
  <c r="R173"/>
  <c r="R171"/>
  <c r="R169"/>
  <c r="R167"/>
  <c r="R165"/>
  <c r="R163"/>
  <c r="R161"/>
  <c r="R159"/>
  <c r="R157"/>
  <c r="R155"/>
  <c r="R153"/>
  <c r="R151"/>
  <c r="R149"/>
  <c r="R147"/>
  <c r="R145"/>
  <c r="R143"/>
  <c r="R141"/>
  <c r="R139"/>
  <c r="R137"/>
  <c r="R135"/>
  <c r="R133"/>
  <c r="R131"/>
  <c r="R129"/>
  <c r="R127"/>
  <c r="R125"/>
  <c r="R123"/>
  <c r="R121"/>
  <c r="R119"/>
  <c r="R117"/>
  <c r="R115"/>
  <c r="R113"/>
  <c r="R111"/>
  <c r="R109"/>
  <c r="R107"/>
  <c r="R105"/>
  <c r="R103"/>
  <c r="R101"/>
  <c r="R99"/>
  <c r="R97"/>
  <c r="R95"/>
  <c r="R93"/>
  <c r="R91"/>
  <c r="R89"/>
  <c r="R87"/>
  <c r="R85"/>
  <c r="R83"/>
  <c r="R81"/>
  <c r="R79"/>
  <c r="R77"/>
  <c r="R75"/>
  <c r="R73"/>
  <c r="R71"/>
  <c r="R69"/>
  <c r="R67"/>
  <c r="R65"/>
  <c r="R63"/>
  <c r="R61"/>
  <c r="R59"/>
  <c r="R57"/>
  <c r="R55"/>
  <c r="R53"/>
  <c r="R51"/>
  <c r="R49"/>
  <c r="R47"/>
  <c r="R45"/>
  <c r="R43"/>
  <c r="R41"/>
  <c r="R39"/>
  <c r="R37"/>
  <c r="R35"/>
  <c r="R33"/>
  <c r="R31"/>
  <c r="R29"/>
  <c r="R27"/>
  <c r="R25"/>
  <c r="R23"/>
  <c r="R21"/>
  <c r="R19"/>
  <c r="R17"/>
  <c r="R15"/>
  <c r="R13"/>
  <c r="R11"/>
  <c r="R9"/>
  <c r="R7"/>
  <c r="R5"/>
  <c r="EE453" i="11"/>
  <c r="EE214"/>
  <c r="EE42"/>
  <c r="EE452"/>
  <c r="EE451"/>
  <c r="EE450"/>
  <c r="EE41"/>
  <c r="EE40"/>
  <c r="EE39"/>
  <c r="EE449"/>
  <c r="EE448"/>
  <c r="EE213"/>
  <c r="EE447"/>
  <c r="EE446"/>
  <c r="EE445"/>
  <c r="EE444"/>
  <c r="EE443"/>
  <c r="EE38"/>
  <c r="EE442"/>
  <c r="EE212"/>
  <c r="EE441"/>
  <c r="EE440"/>
  <c r="EE211"/>
  <c r="EE37"/>
  <c r="EE210"/>
  <c r="EE209"/>
  <c r="EE208"/>
  <c r="EE439"/>
  <c r="EE438"/>
  <c r="EE543"/>
  <c r="EE542"/>
  <c r="EE541"/>
  <c r="EE540"/>
  <c r="EE539"/>
  <c r="EE538"/>
  <c r="EE537"/>
  <c r="EE536"/>
  <c r="EE535"/>
  <c r="EE534"/>
  <c r="EE533"/>
  <c r="EE532"/>
  <c r="EE531"/>
  <c r="EE530"/>
  <c r="EE437"/>
  <c r="EE436"/>
  <c r="EE435"/>
  <c r="EE434"/>
  <c r="EE207"/>
  <c r="EE206"/>
  <c r="EE205"/>
  <c r="EE433"/>
  <c r="EE432"/>
  <c r="EE431"/>
  <c r="EE204"/>
  <c r="EE203"/>
  <c r="EE202"/>
  <c r="EE201"/>
  <c r="EE200"/>
  <c r="EE199"/>
  <c r="EE198"/>
  <c r="EE430"/>
  <c r="EE197"/>
  <c r="EE196"/>
  <c r="EE195"/>
  <c r="EE194"/>
  <c r="EE193"/>
  <c r="EE192"/>
  <c r="EE191"/>
  <c r="EE190"/>
  <c r="EE189"/>
  <c r="EE529"/>
  <c r="EE188"/>
  <c r="EE187"/>
  <c r="EE186"/>
  <c r="EE429"/>
  <c r="EE428"/>
  <c r="EE427"/>
  <c r="EE426"/>
  <c r="EE425"/>
  <c r="EE424"/>
  <c r="EE423"/>
  <c r="EE422"/>
  <c r="EE528"/>
  <c r="EE185"/>
  <c r="EE184"/>
  <c r="EE183"/>
  <c r="EE421"/>
  <c r="EE420"/>
  <c r="EE527"/>
  <c r="EE526"/>
  <c r="EE419"/>
  <c r="EE418"/>
  <c r="EE525"/>
  <c r="EE524"/>
  <c r="EE417"/>
  <c r="EE416"/>
  <c r="EE523"/>
  <c r="EE415"/>
  <c r="EE414"/>
  <c r="EE413"/>
  <c r="EE412"/>
  <c r="EE182"/>
  <c r="EE181"/>
  <c r="EE411"/>
  <c r="EE410"/>
  <c r="EE180"/>
  <c r="EE179"/>
  <c r="EE178"/>
  <c r="EE409"/>
  <c r="EE408"/>
  <c r="EE407"/>
  <c r="EE177"/>
  <c r="EE176"/>
  <c r="EE175"/>
  <c r="EE174"/>
  <c r="EE173"/>
  <c r="EE406"/>
  <c r="EE405"/>
  <c r="EE404"/>
  <c r="EE403"/>
  <c r="EE522"/>
  <c r="EE521"/>
  <c r="EE402"/>
  <c r="EE401"/>
  <c r="EE520"/>
  <c r="EE519"/>
  <c r="EE518"/>
  <c r="EE517"/>
  <c r="EE516"/>
  <c r="EE172"/>
  <c r="EE171"/>
  <c r="EE400"/>
  <c r="EE399"/>
  <c r="EE398"/>
  <c r="EE397"/>
  <c r="EE396"/>
  <c r="EE36"/>
  <c r="EE395"/>
  <c r="EE170"/>
  <c r="EE394"/>
  <c r="EE393"/>
  <c r="EE392"/>
  <c r="EE391"/>
  <c r="EE390"/>
  <c r="EE389"/>
  <c r="EE388"/>
  <c r="EE387"/>
  <c r="EE386"/>
  <c r="EE385"/>
  <c r="EE384"/>
  <c r="EE169"/>
  <c r="EE168"/>
  <c r="EE383"/>
  <c r="EE167"/>
  <c r="EE166"/>
  <c r="EE165"/>
  <c r="EE164"/>
  <c r="EE163"/>
  <c r="EE162"/>
  <c r="EE382"/>
  <c r="EE381"/>
  <c r="EE380"/>
  <c r="EE515"/>
  <c r="EE514"/>
  <c r="EE513"/>
  <c r="EE512"/>
  <c r="EE35"/>
  <c r="EE511"/>
  <c r="EE510"/>
  <c r="EE509"/>
  <c r="EE508"/>
  <c r="EE507"/>
  <c r="EE506"/>
  <c r="EE379"/>
  <c r="EE378"/>
  <c r="EE161"/>
  <c r="EE34"/>
  <c r="EE160"/>
  <c r="EE33"/>
  <c r="EE159"/>
  <c r="EE377"/>
  <c r="EE376"/>
  <c r="EE375"/>
  <c r="EE374"/>
  <c r="EE32"/>
  <c r="EE158"/>
  <c r="EE157"/>
  <c r="EE156"/>
  <c r="EE155"/>
  <c r="EE154"/>
  <c r="EE153"/>
  <c r="EE152"/>
  <c r="EE151"/>
  <c r="EE150"/>
  <c r="EE149"/>
  <c r="EE148"/>
  <c r="EE147"/>
  <c r="EE146"/>
  <c r="EE145"/>
  <c r="EE144"/>
  <c r="EE143"/>
  <c r="EE142"/>
  <c r="EE141"/>
  <c r="EE140"/>
  <c r="EE139"/>
  <c r="EE138"/>
  <c r="EE137"/>
  <c r="EE136"/>
  <c r="EE135"/>
  <c r="EE505"/>
  <c r="EE504"/>
  <c r="EE503"/>
  <c r="EE502"/>
  <c r="EE501"/>
  <c r="EE373"/>
  <c r="EE132"/>
  <c r="EE131"/>
  <c r="EE130"/>
  <c r="EE129"/>
  <c r="EE128"/>
  <c r="EE127"/>
  <c r="EE500"/>
  <c r="EE499"/>
  <c r="EE30"/>
  <c r="EE498"/>
  <c r="EE360"/>
  <c r="EE359"/>
  <c r="EE358"/>
  <c r="EE357"/>
  <c r="EE356"/>
  <c r="EE355"/>
  <c r="EE354"/>
  <c r="EE353"/>
  <c r="EE352"/>
  <c r="EE126"/>
  <c r="EE351"/>
  <c r="EE125"/>
  <c r="EE124"/>
  <c r="EE350"/>
  <c r="EE349"/>
  <c r="EE497"/>
  <c r="EE496"/>
  <c r="EE348"/>
  <c r="EE347"/>
  <c r="EE346"/>
  <c r="EE345"/>
  <c r="EE344"/>
  <c r="EE343"/>
  <c r="EE342"/>
  <c r="EE341"/>
  <c r="EE29"/>
  <c r="EE340"/>
  <c r="EE339"/>
  <c r="EE338"/>
  <c r="EE337"/>
  <c r="EE336"/>
  <c r="EE335"/>
  <c r="EE334"/>
  <c r="EE333"/>
  <c r="EE332"/>
  <c r="EE495"/>
  <c r="EE331"/>
  <c r="EE330"/>
  <c r="EE329"/>
  <c r="EE328"/>
  <c r="EE327"/>
  <c r="EE326"/>
  <c r="EE325"/>
  <c r="EE123"/>
  <c r="EE122"/>
  <c r="EE121"/>
  <c r="EE120"/>
  <c r="EE324"/>
  <c r="EE494"/>
  <c r="EE493"/>
  <c r="EE323"/>
  <c r="EE322"/>
  <c r="EE492"/>
  <c r="EE28"/>
  <c r="EE27"/>
  <c r="EE26"/>
  <c r="EE321"/>
  <c r="EE320"/>
  <c r="EE319"/>
  <c r="EE318"/>
  <c r="EE25"/>
  <c r="EE24"/>
  <c r="EE23"/>
  <c r="EE491"/>
  <c r="EE22"/>
  <c r="EE119"/>
  <c r="EE118"/>
  <c r="EE317"/>
  <c r="EE316"/>
  <c r="EE315"/>
  <c r="EE314"/>
  <c r="EE313"/>
  <c r="EE490"/>
  <c r="EE312"/>
  <c r="EE311"/>
  <c r="EE310"/>
  <c r="EE309"/>
  <c r="EE117"/>
  <c r="EE116"/>
  <c r="EE115"/>
  <c r="EE114"/>
  <c r="EE113"/>
  <c r="EE112"/>
  <c r="EE111"/>
  <c r="EE110"/>
  <c r="EE109"/>
  <c r="EE108"/>
  <c r="EE308"/>
  <c r="EE307"/>
  <c r="EE107"/>
  <c r="EE306"/>
  <c r="EE489"/>
  <c r="EE488"/>
  <c r="EE487"/>
  <c r="EE486"/>
  <c r="EE485"/>
  <c r="EE21"/>
  <c r="EE20"/>
  <c r="EE19"/>
  <c r="EE18"/>
  <c r="EE17"/>
  <c r="EE16"/>
  <c r="EE305"/>
  <c r="EE304"/>
  <c r="EE303"/>
  <c r="EE302"/>
  <c r="EE301"/>
  <c r="EE300"/>
  <c r="EE299"/>
  <c r="EE298"/>
  <c r="EE297"/>
  <c r="EE296"/>
  <c r="EE295"/>
  <c r="EE294"/>
  <c r="EE106"/>
  <c r="EE293"/>
  <c r="EE484"/>
  <c r="EE292"/>
  <c r="EE291"/>
  <c r="EE483"/>
  <c r="EE482"/>
  <c r="EE290"/>
  <c r="EE481"/>
  <c r="EE289"/>
  <c r="EE288"/>
  <c r="EE287"/>
  <c r="EE286"/>
  <c r="EE15"/>
  <c r="EE105"/>
  <c r="EE285"/>
  <c r="EE284"/>
  <c r="EE283"/>
  <c r="EE282"/>
  <c r="EE104"/>
  <c r="EE103"/>
  <c r="EE102"/>
  <c r="EE101"/>
  <c r="EE100"/>
  <c r="EE99"/>
  <c r="EE98"/>
  <c r="EE97"/>
  <c r="EE14"/>
  <c r="EE96"/>
  <c r="EE95"/>
  <c r="EE94"/>
  <c r="EE93"/>
  <c r="EE92"/>
  <c r="EE480"/>
  <c r="EE13"/>
  <c r="EE479"/>
  <c r="EE478"/>
  <c r="EE12"/>
  <c r="EE281"/>
  <c r="EE280"/>
  <c r="EE279"/>
  <c r="EE477"/>
  <c r="EE278"/>
  <c r="EE277"/>
  <c r="EE276"/>
  <c r="EE11"/>
  <c r="EE275"/>
  <c r="EE274"/>
  <c r="EE273"/>
  <c r="EE272"/>
  <c r="EE271"/>
  <c r="EE270"/>
  <c r="EE91"/>
  <c r="EE269"/>
  <c r="EE90"/>
  <c r="EE268"/>
  <c r="EE267"/>
  <c r="EE266"/>
  <c r="EE265"/>
  <c r="EE264"/>
  <c r="EE263"/>
  <c r="EE476"/>
  <c r="EE262"/>
  <c r="EE475"/>
  <c r="EE261"/>
  <c r="EE474"/>
  <c r="EE473"/>
  <c r="EE89"/>
  <c r="EE260"/>
  <c r="EE259"/>
  <c r="EE258"/>
  <c r="EE88"/>
  <c r="EE257"/>
  <c r="EE256"/>
  <c r="EE255"/>
  <c r="EE254"/>
  <c r="EE87"/>
  <c r="EE86"/>
  <c r="EE85"/>
  <c r="EE84"/>
  <c r="EE83"/>
  <c r="EE82"/>
  <c r="EE81"/>
  <c r="EE80"/>
  <c r="EE79"/>
  <c r="EE78"/>
  <c r="EE77"/>
  <c r="EE76"/>
  <c r="EE253"/>
  <c r="EE252"/>
  <c r="EE75"/>
  <c r="EE472"/>
  <c r="EE251"/>
  <c r="EE250"/>
  <c r="EE249"/>
  <c r="EE248"/>
  <c r="EE247"/>
  <c r="EE246"/>
  <c r="EE10"/>
  <c r="EE245"/>
  <c r="EE244"/>
  <c r="EE243"/>
  <c r="EE9"/>
  <c r="EE242"/>
  <c r="EE8"/>
  <c r="EE7"/>
  <c r="EE6"/>
  <c r="EE241"/>
  <c r="EE471"/>
  <c r="EE240"/>
  <c r="EE5"/>
  <c r="EE239"/>
  <c r="EE238"/>
  <c r="EE237"/>
  <c r="EE74"/>
  <c r="EE73"/>
  <c r="EE72"/>
  <c r="EE71"/>
  <c r="EE236"/>
  <c r="EE235"/>
  <c r="EE470"/>
  <c r="EE469"/>
  <c r="EE234"/>
  <c r="EE468"/>
  <c r="EE233"/>
  <c r="EE4"/>
  <c r="EE70"/>
  <c r="EE467"/>
  <c r="EE466"/>
  <c r="EE465"/>
  <c r="EE464"/>
  <c r="EE232"/>
  <c r="EE231"/>
  <c r="EE463"/>
  <c r="EE462"/>
  <c r="EE230"/>
  <c r="EE461"/>
  <c r="EE460"/>
  <c r="EE459"/>
  <c r="EE458"/>
  <c r="EE3"/>
  <c r="EE457"/>
  <c r="EE456"/>
  <c r="EE229"/>
  <c r="EE228"/>
  <c r="EE227"/>
  <c r="EE69"/>
  <c r="EE68"/>
  <c r="EE226"/>
  <c r="EE225"/>
  <c r="EE224"/>
  <c r="EE67"/>
  <c r="EE223"/>
  <c r="EE2"/>
  <c r="EE222"/>
  <c r="EE66"/>
  <c r="EE65"/>
  <c r="EE64"/>
  <c r="EE63"/>
  <c r="EE62"/>
  <c r="EE61"/>
  <c r="EE60"/>
  <c r="EE59"/>
  <c r="EE58"/>
  <c r="EE57"/>
  <c r="EE56"/>
  <c r="EE221"/>
  <c r="EE220"/>
  <c r="EE219"/>
  <c r="EE55"/>
  <c r="EE54"/>
  <c r="EE53"/>
  <c r="EE52"/>
  <c r="EE51"/>
  <c r="EE50"/>
  <c r="EE49"/>
  <c r="EE48"/>
  <c r="EE47"/>
  <c r="EE46"/>
  <c r="EE45"/>
  <c r="EE44"/>
  <c r="EE43"/>
  <c r="EE218"/>
  <c r="EE217"/>
  <c r="EE455"/>
  <c r="EE216"/>
  <c r="C124" i="5"/>
  <c r="F124"/>
  <c r="H124"/>
  <c r="J124"/>
  <c r="L124"/>
  <c r="N124"/>
  <c r="P124"/>
  <c r="R124"/>
  <c r="T124"/>
  <c r="V124"/>
  <c r="X124"/>
  <c r="AD124"/>
  <c r="AF124"/>
  <c r="AI124"/>
  <c r="AL124"/>
  <c r="AN124"/>
  <c r="AP124"/>
  <c r="AR124"/>
  <c r="D124" i="4"/>
  <c r="F124"/>
  <c r="H124"/>
  <c r="J124"/>
  <c r="L124"/>
  <c r="N124"/>
  <c r="P124"/>
  <c r="V124"/>
  <c r="Y124"/>
  <c r="AA124"/>
  <c r="AC124"/>
  <c r="AE124"/>
  <c r="AG124"/>
  <c r="AI124"/>
  <c r="AK124"/>
  <c r="AM124"/>
  <c r="AO124"/>
  <c r="AQ124"/>
  <c r="AS124"/>
  <c r="AU124"/>
  <c r="AW124"/>
  <c r="BD124"/>
  <c r="BF124"/>
  <c r="BH124"/>
  <c r="BK124"/>
  <c r="BO124"/>
  <c r="BQ124"/>
  <c r="BT124"/>
  <c r="BW124"/>
  <c r="BY124"/>
  <c r="CB124"/>
  <c r="D124" i="3"/>
  <c r="G124"/>
  <c r="I124"/>
  <c r="K124"/>
  <c r="M124"/>
  <c r="O124"/>
  <c r="Q124"/>
  <c r="S124"/>
  <c r="U124"/>
  <c r="Z124"/>
  <c r="AC124"/>
  <c r="AE124"/>
  <c r="AG124"/>
  <c r="AJ124"/>
  <c r="AL124"/>
  <c r="AN124"/>
  <c r="AP124"/>
  <c r="AT124"/>
  <c r="AW124"/>
  <c r="AY124"/>
  <c r="BA124"/>
  <c r="BF124"/>
  <c r="BH124"/>
  <c r="BJ124"/>
  <c r="C124" i="2"/>
  <c r="E124"/>
  <c r="G124"/>
  <c r="I124"/>
  <c r="K124"/>
  <c r="M124"/>
  <c r="O124"/>
  <c r="R124"/>
  <c r="T124"/>
  <c r="V124"/>
  <c r="X124"/>
  <c r="AA124"/>
  <c r="AC124"/>
  <c r="AE124"/>
  <c r="AG124"/>
  <c r="AI124"/>
  <c r="AK124"/>
  <c r="AM124"/>
  <c r="AO124"/>
  <c r="AQ124"/>
  <c r="C124" i="1"/>
  <c r="E124"/>
  <c r="G124"/>
  <c r="I124"/>
  <c r="K124"/>
  <c r="M124"/>
  <c r="O124"/>
  <c r="Q124"/>
  <c r="S124"/>
  <c r="U124"/>
  <c r="W124"/>
  <c r="Y124"/>
  <c r="AB124"/>
  <c r="AD124"/>
  <c r="AH124"/>
  <c r="AK124"/>
  <c r="AM124"/>
  <c r="AO124"/>
  <c r="AQ124"/>
  <c r="AS124"/>
  <c r="AU124"/>
  <c r="AW124"/>
  <c r="AY124"/>
  <c r="BA124"/>
  <c r="BC124"/>
  <c r="BE124"/>
  <c r="BG124"/>
  <c r="BI124"/>
  <c r="BK124"/>
  <c r="BM124"/>
  <c r="BO124"/>
  <c r="BQ124"/>
  <c r="BT124"/>
  <c r="BX124"/>
  <c r="CA124"/>
  <c r="CC124"/>
  <c r="CE124"/>
  <c r="CG124"/>
  <c r="CJ124"/>
  <c r="CL124"/>
  <c r="CN124"/>
  <c r="CP124"/>
  <c r="CR124"/>
  <c r="V124" i="3"/>
  <c r="Y124"/>
  <c r="AI124"/>
  <c r="AV124"/>
  <c r="BD124"/>
  <c r="Y124" i="5"/>
  <c r="AH124"/>
  <c r="Q124" i="7"/>
  <c r="AV124"/>
  <c r="AX124" i="8"/>
  <c r="BI124"/>
  <c r="AE124" i="1"/>
  <c r="AJ124"/>
  <c r="BU124"/>
  <c r="BY124"/>
  <c r="P124" i="2"/>
  <c r="Q124" i="4"/>
  <c r="S124"/>
  <c r="W124"/>
  <c r="AZ124"/>
  <c r="BI124"/>
  <c r="BU124"/>
  <c r="AT124" i="2"/>
  <c r="AV124"/>
  <c r="AX124"/>
  <c r="CG124" i="6"/>
  <c r="D124" i="5"/>
  <c r="G124"/>
  <c r="I124"/>
  <c r="K124"/>
  <c r="M124"/>
  <c r="O124"/>
  <c r="Q124"/>
  <c r="S124"/>
  <c r="U124"/>
  <c r="W124"/>
  <c r="AC124"/>
  <c r="AE124"/>
  <c r="AG124"/>
  <c r="AK124"/>
  <c r="AM124"/>
  <c r="AO124"/>
  <c r="AQ124"/>
  <c r="C124" i="4"/>
  <c r="E124"/>
  <c r="G124"/>
  <c r="I124"/>
  <c r="K124"/>
  <c r="M124"/>
  <c r="O124"/>
  <c r="U124"/>
  <c r="X124"/>
  <c r="Z124"/>
  <c r="AB124"/>
  <c r="AD124"/>
  <c r="AF124"/>
  <c r="AH124"/>
  <c r="AJ124"/>
  <c r="AL124"/>
  <c r="AN124"/>
  <c r="AP124"/>
  <c r="AR124"/>
  <c r="AT124"/>
  <c r="AV124"/>
  <c r="AX124"/>
  <c r="BE124"/>
  <c r="BG124"/>
  <c r="BJ124"/>
  <c r="BM124"/>
  <c r="BP124"/>
  <c r="BR124"/>
  <c r="BV124"/>
  <c r="BX124"/>
  <c r="CA124"/>
  <c r="C124" i="3"/>
  <c r="E124"/>
  <c r="H124"/>
  <c r="J124"/>
  <c r="L124"/>
  <c r="N124"/>
  <c r="P124"/>
  <c r="R124"/>
  <c r="T124"/>
  <c r="W124"/>
  <c r="AA124"/>
  <c r="AD124"/>
  <c r="AF124"/>
  <c r="AH124"/>
  <c r="AK124"/>
  <c r="AM124"/>
  <c r="AO124"/>
  <c r="AQ124"/>
  <c r="AU124"/>
  <c r="AX124"/>
  <c r="AZ124"/>
  <c r="BE124"/>
  <c r="BG124"/>
  <c r="BI124"/>
  <c r="BC124"/>
  <c r="D124" i="2"/>
  <c r="F124"/>
  <c r="H124"/>
  <c r="J124"/>
  <c r="L124"/>
  <c r="N124"/>
  <c r="Q124"/>
  <c r="S124"/>
  <c r="U124"/>
  <c r="W124"/>
  <c r="Y124"/>
  <c r="AB124"/>
  <c r="AD124"/>
  <c r="AF124"/>
  <c r="AH124"/>
  <c r="AJ124"/>
  <c r="AL124"/>
  <c r="AN124"/>
  <c r="AP124"/>
  <c r="AR124"/>
  <c r="D124" i="1"/>
  <c r="F124"/>
  <c r="H124"/>
  <c r="J124"/>
  <c r="L124"/>
  <c r="N124"/>
  <c r="P124"/>
  <c r="R124"/>
  <c r="T124"/>
  <c r="V124"/>
  <c r="X124"/>
  <c r="Z124"/>
  <c r="AC124"/>
  <c r="AF124"/>
  <c r="AI124"/>
  <c r="AL124"/>
  <c r="AN124"/>
  <c r="AP124"/>
  <c r="AR124"/>
  <c r="AT124"/>
  <c r="AV124"/>
  <c r="AX124"/>
  <c r="AZ124"/>
  <c r="BB124"/>
  <c r="BD124"/>
  <c r="BF124"/>
  <c r="BH124"/>
  <c r="BJ124"/>
  <c r="BL124"/>
  <c r="BN124"/>
  <c r="BP124"/>
  <c r="BS124"/>
  <c r="BW124"/>
  <c r="BZ124"/>
  <c r="CB124"/>
  <c r="CD124"/>
  <c r="CF124"/>
  <c r="CH124"/>
  <c r="CK124"/>
  <c r="CM124"/>
  <c r="CO124"/>
  <c r="CQ124"/>
  <c r="F124" i="3"/>
  <c r="X124"/>
  <c r="AB124"/>
  <c r="AS124"/>
  <c r="BB124"/>
  <c r="AR124"/>
  <c r="AA124" i="5"/>
  <c r="M124" i="7"/>
  <c r="AO124"/>
  <c r="M124" i="8"/>
  <c r="BD124"/>
  <c r="AA124" i="1"/>
  <c r="AG124"/>
  <c r="BR124"/>
  <c r="BV124"/>
  <c r="CI124"/>
  <c r="Z124" i="2"/>
  <c r="R124" i="4"/>
  <c r="T124"/>
  <c r="AY124"/>
  <c r="BB124"/>
  <c r="BN124"/>
  <c r="AS124" i="2"/>
  <c r="AU124"/>
  <c r="AW124"/>
  <c r="DO362" i="11"/>
  <c r="DO364"/>
  <c r="DO366"/>
  <c r="DO371"/>
  <c r="DP371"/>
  <c r="DO372"/>
  <c r="DO373"/>
  <c r="DP401"/>
  <c r="DP403"/>
  <c r="DP405"/>
  <c r="DP173"/>
  <c r="DP407"/>
  <c r="DP408"/>
  <c r="DP178"/>
  <c r="DP414"/>
  <c r="DP418"/>
  <c r="DP420"/>
  <c r="DP423"/>
  <c r="DP186"/>
  <c r="DP189"/>
  <c r="DP431"/>
  <c r="DP435"/>
  <c r="DP538"/>
  <c r="DP540"/>
  <c r="DP440"/>
  <c r="DP38"/>
  <c r="DP445"/>
  <c r="DP39"/>
  <c r="DP450"/>
  <c r="EH291"/>
  <c r="EH293"/>
  <c r="EH295"/>
  <c r="EH297"/>
  <c r="EH299"/>
  <c r="EH301"/>
  <c r="EH303"/>
  <c r="EH305"/>
  <c r="EH307"/>
  <c r="EH309"/>
  <c r="EH311"/>
  <c r="EH313"/>
  <c r="EH315"/>
  <c r="EH317"/>
  <c r="EH319"/>
  <c r="EH321"/>
  <c r="EH323"/>
  <c r="EH325"/>
  <c r="EH327"/>
  <c r="EH329"/>
  <c r="EH331"/>
  <c r="EH333"/>
  <c r="EH335"/>
  <c r="EH337"/>
  <c r="EH339"/>
  <c r="EH341"/>
  <c r="EH343"/>
  <c r="EH345"/>
  <c r="EH347"/>
  <c r="EH349"/>
  <c r="EH351"/>
  <c r="EH353"/>
  <c r="EH355"/>
  <c r="EH357"/>
  <c r="EH359"/>
  <c r="EH361"/>
  <c r="EH363"/>
  <c r="EH365"/>
  <c r="EH367"/>
  <c r="EH369"/>
  <c r="EH371"/>
  <c r="EH373"/>
  <c r="EH375"/>
  <c r="EH377"/>
  <c r="EH379"/>
  <c r="EH381"/>
  <c r="EH383"/>
  <c r="EH385"/>
  <c r="EH387"/>
  <c r="EH389"/>
  <c r="EH391"/>
  <c r="EH393"/>
  <c r="EH395"/>
  <c r="EH397"/>
  <c r="EH399"/>
  <c r="EH401"/>
  <c r="EH403"/>
  <c r="EH405"/>
  <c r="EH407"/>
  <c r="EH409"/>
  <c r="EH411"/>
  <c r="EH413"/>
  <c r="EH415"/>
  <c r="EH417"/>
  <c r="EH419"/>
  <c r="EH421"/>
  <c r="EH423"/>
  <c r="EH425"/>
  <c r="EH427"/>
  <c r="EH429"/>
  <c r="EH431"/>
  <c r="EH433"/>
  <c r="EH435"/>
  <c r="EH437"/>
  <c r="EH439"/>
  <c r="EH441"/>
  <c r="EH443"/>
  <c r="EH445"/>
  <c r="EH447"/>
  <c r="EH449"/>
  <c r="EH451"/>
  <c r="EH453"/>
  <c r="EH455"/>
  <c r="EH457"/>
  <c r="EH459"/>
  <c r="EH461"/>
  <c r="EH463"/>
  <c r="EH465"/>
  <c r="EH467"/>
  <c r="EH469"/>
  <c r="EH471"/>
  <c r="EH473"/>
  <c r="EH475"/>
  <c r="EH477"/>
  <c r="EH479"/>
  <c r="EH481"/>
  <c r="EH483"/>
  <c r="EH485"/>
  <c r="EH487"/>
  <c r="EH489"/>
  <c r="EH491"/>
  <c r="EH493"/>
  <c r="EH495"/>
  <c r="EH497"/>
  <c r="EH292"/>
  <c r="EH294"/>
  <c r="EH296"/>
  <c r="EH298"/>
  <c r="EH300"/>
  <c r="EH302"/>
  <c r="EH304"/>
  <c r="EH306"/>
  <c r="EH308"/>
  <c r="EH310"/>
  <c r="EH312"/>
  <c r="EH314"/>
  <c r="EH316"/>
  <c r="EH318"/>
  <c r="EH320"/>
  <c r="EH322"/>
  <c r="EH324"/>
  <c r="EH326"/>
  <c r="EH328"/>
  <c r="EH330"/>
  <c r="EH332"/>
  <c r="EH334"/>
  <c r="EH336"/>
  <c r="EH338"/>
  <c r="EH340"/>
  <c r="EH342"/>
  <c r="EH344"/>
  <c r="EH346"/>
  <c r="EH348"/>
  <c r="EH350"/>
  <c r="EH352"/>
  <c r="EH354"/>
  <c r="EH356"/>
  <c r="EH358"/>
  <c r="EH360"/>
  <c r="EH362"/>
  <c r="EH364"/>
  <c r="EH366"/>
  <c r="EH368"/>
  <c r="EH370"/>
  <c r="EH372"/>
  <c r="EH374"/>
  <c r="EH376"/>
  <c r="EH378"/>
  <c r="EH380"/>
  <c r="EH382"/>
  <c r="EH384"/>
  <c r="EH386"/>
  <c r="EH388"/>
  <c r="EH390"/>
  <c r="EH392"/>
  <c r="EH394"/>
  <c r="EH396"/>
  <c r="EH398"/>
  <c r="EH400"/>
  <c r="EH402"/>
  <c r="EH404"/>
  <c r="EH406"/>
  <c r="EH408"/>
  <c r="EH410"/>
  <c r="EH412"/>
  <c r="EH414"/>
  <c r="EH416"/>
  <c r="EH418"/>
  <c r="EH420"/>
  <c r="EH422"/>
  <c r="EH424"/>
  <c r="EH426"/>
  <c r="EH428"/>
  <c r="EH430"/>
  <c r="EH432"/>
  <c r="EH434"/>
  <c r="EH436"/>
  <c r="EH438"/>
  <c r="EH440"/>
  <c r="EH442"/>
  <c r="EH444"/>
  <c r="EH446"/>
  <c r="EH448"/>
  <c r="EH450"/>
  <c r="EH452"/>
  <c r="EH454"/>
  <c r="EH456"/>
  <c r="EH458"/>
  <c r="EH460"/>
  <c r="EH462"/>
  <c r="EH464"/>
  <c r="EH466"/>
  <c r="EH468"/>
  <c r="EH470"/>
  <c r="EH472"/>
  <c r="EH474"/>
  <c r="EH476"/>
  <c r="EH478"/>
  <c r="EH480"/>
  <c r="EH482"/>
  <c r="EH484"/>
  <c r="EH486"/>
  <c r="EH488"/>
  <c r="EH490"/>
  <c r="EH492"/>
  <c r="EH494"/>
  <c r="EH496"/>
  <c r="EH498"/>
  <c r="DT315"/>
  <c r="DV315"/>
  <c r="DT317"/>
  <c r="DV317"/>
  <c r="DT119"/>
  <c r="DV119"/>
  <c r="DT491"/>
  <c r="DV491"/>
  <c r="DT24"/>
  <c r="DV24"/>
  <c r="DT318"/>
  <c r="DV318"/>
  <c r="DT320"/>
  <c r="DV320"/>
  <c r="DT26"/>
  <c r="DV26"/>
  <c r="DT28"/>
  <c r="DV28"/>
  <c r="DT322"/>
  <c r="DV322"/>
  <c r="DT493"/>
  <c r="DV493"/>
  <c r="DT324"/>
  <c r="DV324"/>
  <c r="DT121"/>
  <c r="DV121"/>
  <c r="DT123"/>
  <c r="DV123"/>
  <c r="DT326"/>
  <c r="DV326"/>
  <c r="DT328"/>
  <c r="DV328"/>
  <c r="DT330"/>
  <c r="DV330"/>
  <c r="DT495"/>
  <c r="DV495"/>
  <c r="DT333"/>
  <c r="DV333"/>
  <c r="DT335"/>
  <c r="DV335"/>
  <c r="DT337"/>
  <c r="DV337"/>
  <c r="DT339"/>
  <c r="DV339"/>
  <c r="DT29"/>
  <c r="DV29"/>
  <c r="DT342"/>
  <c r="DV342"/>
  <c r="DT344"/>
  <c r="DV344"/>
  <c r="DT346"/>
  <c r="DV346"/>
  <c r="DT348"/>
  <c r="DV348"/>
  <c r="DT497"/>
  <c r="DV497"/>
  <c r="DT350"/>
  <c r="DV350"/>
  <c r="DT125"/>
  <c r="DV125"/>
  <c r="DT126"/>
  <c r="DV126"/>
  <c r="DT353"/>
  <c r="DV353"/>
  <c r="DT355"/>
  <c r="DV355"/>
  <c r="DT357"/>
  <c r="DV357"/>
  <c r="DT359"/>
  <c r="DV359"/>
  <c r="DT498"/>
  <c r="DV498"/>
  <c r="DT499"/>
  <c r="DV499"/>
  <c r="DT127"/>
  <c r="DV127"/>
  <c r="DT129"/>
  <c r="DV129"/>
  <c r="DT131"/>
  <c r="DV131"/>
  <c r="DT133"/>
  <c r="DV133"/>
  <c r="DT362"/>
  <c r="DV362"/>
  <c r="DT364"/>
  <c r="DV364"/>
  <c r="DT366"/>
  <c r="DV366"/>
  <c r="DT368"/>
  <c r="DV368"/>
  <c r="DT370"/>
  <c r="DV370"/>
  <c r="DT134"/>
  <c r="DV134"/>
  <c r="DT372"/>
  <c r="DV372"/>
  <c r="DT501"/>
  <c r="DV501"/>
  <c r="DT503"/>
  <c r="DV503"/>
  <c r="DT505"/>
  <c r="DV505"/>
  <c r="DT136"/>
  <c r="DV136"/>
  <c r="DT138"/>
  <c r="DV138"/>
  <c r="DT140"/>
  <c r="DV140"/>
  <c r="DT142"/>
  <c r="DV142"/>
  <c r="DT144"/>
  <c r="DV144"/>
  <c r="DT146"/>
  <c r="DV146"/>
  <c r="DT148"/>
  <c r="DV148"/>
  <c r="DT150"/>
  <c r="DV150"/>
  <c r="DT152"/>
  <c r="DV152"/>
  <c r="DT154"/>
  <c r="DV154"/>
  <c r="DT156"/>
  <c r="DV156"/>
  <c r="DT158"/>
  <c r="DV158"/>
  <c r="DT374"/>
  <c r="DV374"/>
  <c r="DT376"/>
  <c r="DV376"/>
  <c r="DT159"/>
  <c r="DV159"/>
  <c r="DT160"/>
  <c r="DV160"/>
  <c r="DT161"/>
  <c r="DV161"/>
  <c r="DT379"/>
  <c r="DV379"/>
  <c r="DT507"/>
  <c r="DV507"/>
  <c r="DT509"/>
  <c r="DV509"/>
  <c r="DT511"/>
  <c r="DV511"/>
  <c r="DT512"/>
  <c r="DV512"/>
  <c r="DT514"/>
  <c r="DV514"/>
  <c r="DT380"/>
  <c r="DV380"/>
  <c r="DT382"/>
  <c r="DV382"/>
  <c r="DT163"/>
  <c r="DV163"/>
  <c r="DT167"/>
  <c r="DV167"/>
  <c r="DU167"/>
  <c r="DT384"/>
  <c r="DV384"/>
  <c r="DU384"/>
  <c r="DT388"/>
  <c r="DV388"/>
  <c r="DU388"/>
  <c r="DT392"/>
  <c r="DV392"/>
  <c r="DU392"/>
  <c r="DT395"/>
  <c r="DV395"/>
  <c r="DU395"/>
  <c r="DV215"/>
  <c r="DV216"/>
  <c r="DV455"/>
  <c r="DV217"/>
  <c r="DV218"/>
  <c r="DV43"/>
  <c r="DV44"/>
  <c r="DV45"/>
  <c r="DV46"/>
  <c r="DV47"/>
  <c r="DV48"/>
  <c r="DV49"/>
  <c r="DV50"/>
  <c r="DV51"/>
  <c r="DV52"/>
  <c r="DV53"/>
  <c r="DV54"/>
  <c r="DV55"/>
  <c r="DV219"/>
  <c r="DV220"/>
  <c r="DV221"/>
  <c r="DV56"/>
  <c r="DV57"/>
  <c r="DV58"/>
  <c r="DV59"/>
  <c r="DV60"/>
  <c r="DV61"/>
  <c r="DV62"/>
  <c r="DV63"/>
  <c r="DV64"/>
  <c r="DV65"/>
  <c r="DV66"/>
  <c r="DV222"/>
  <c r="DV2"/>
  <c r="DV223"/>
  <c r="DV67"/>
  <c r="DV224"/>
  <c r="DV225"/>
  <c r="DV226"/>
  <c r="DV68"/>
  <c r="DV69"/>
  <c r="DV227"/>
  <c r="DV228"/>
  <c r="DV229"/>
  <c r="DV456"/>
  <c r="DV457"/>
  <c r="DV3"/>
  <c r="DV458"/>
  <c r="DV459"/>
  <c r="DV460"/>
  <c r="DV461"/>
  <c r="DV230"/>
  <c r="DV462"/>
  <c r="DV463"/>
  <c r="DV231"/>
  <c r="DV232"/>
  <c r="DV464"/>
  <c r="DV465"/>
  <c r="DV466"/>
  <c r="DV467"/>
  <c r="DV70"/>
  <c r="DV4"/>
  <c r="DV233"/>
  <c r="DV468"/>
  <c r="DV234"/>
  <c r="DV469"/>
  <c r="DV470"/>
  <c r="DV235"/>
  <c r="DV236"/>
  <c r="DV71"/>
  <c r="DV72"/>
  <c r="DV73"/>
  <c r="DV74"/>
  <c r="EI74" s="1"/>
  <c r="DV237"/>
  <c r="DV238"/>
  <c r="DV239"/>
  <c r="DV5"/>
  <c r="DV240"/>
  <c r="DV471"/>
  <c r="DV241"/>
  <c r="DV6"/>
  <c r="DV7"/>
  <c r="DV8"/>
  <c r="DV242"/>
  <c r="DV9"/>
  <c r="DV243"/>
  <c r="DV244"/>
  <c r="DV245"/>
  <c r="DV10"/>
  <c r="DV246"/>
  <c r="DV247"/>
  <c r="DV248"/>
  <c r="DV249"/>
  <c r="DV250"/>
  <c r="DV251"/>
  <c r="DV472"/>
  <c r="DV75"/>
  <c r="DV252"/>
  <c r="DV253"/>
  <c r="DV76"/>
  <c r="DV77"/>
  <c r="DV78"/>
  <c r="DV79"/>
  <c r="DV80"/>
  <c r="DV81"/>
  <c r="DV82"/>
  <c r="DV83"/>
  <c r="DV84"/>
  <c r="DV85"/>
  <c r="DV86"/>
  <c r="DV87"/>
  <c r="DV254"/>
  <c r="DV255"/>
  <c r="DV256"/>
  <c r="DV257"/>
  <c r="DV88"/>
  <c r="DV258"/>
  <c r="DV259"/>
  <c r="DV260"/>
  <c r="DV89"/>
  <c r="DV473"/>
  <c r="DV474"/>
  <c r="DV261"/>
  <c r="DV475"/>
  <c r="DV262"/>
  <c r="DV476"/>
  <c r="DV263"/>
  <c r="DV264"/>
  <c r="DV265"/>
  <c r="DV266"/>
  <c r="DV267"/>
  <c r="DV268"/>
  <c r="DV90"/>
  <c r="DV269"/>
  <c r="DV91"/>
  <c r="DV270"/>
  <c r="DV271"/>
  <c r="DV272"/>
  <c r="DV273"/>
  <c r="DV274"/>
  <c r="DV275"/>
  <c r="DV11"/>
  <c r="DV276"/>
  <c r="DV277"/>
  <c r="DV278"/>
  <c r="DV477"/>
  <c r="DV279"/>
  <c r="DV280"/>
  <c r="DV281"/>
  <c r="DV12"/>
  <c r="DV478"/>
  <c r="DV479"/>
  <c r="DV13"/>
  <c r="DV480"/>
  <c r="DV92"/>
  <c r="DV93"/>
  <c r="DV94"/>
  <c r="DV95"/>
  <c r="DV96"/>
  <c r="DV14"/>
  <c r="DV97"/>
  <c r="DV98"/>
  <c r="DV99"/>
  <c r="DV100"/>
  <c r="DV101"/>
  <c r="DV102"/>
  <c r="DV103"/>
  <c r="DV104"/>
  <c r="DV282"/>
  <c r="DV283"/>
  <c r="DV284"/>
  <c r="DV285"/>
  <c r="DV105"/>
  <c r="DV15"/>
  <c r="DV286"/>
  <c r="DV287"/>
  <c r="DV288"/>
  <c r="DV289"/>
  <c r="DV481"/>
  <c r="DV290"/>
  <c r="DV482"/>
  <c r="DV483"/>
  <c r="DV291"/>
  <c r="DV292"/>
  <c r="DV484"/>
  <c r="DV293"/>
  <c r="DV106"/>
  <c r="DV294"/>
  <c r="DV295"/>
  <c r="DV296"/>
  <c r="DV297"/>
  <c r="DV298"/>
  <c r="DV299"/>
  <c r="DV300"/>
  <c r="DV301"/>
  <c r="DV302"/>
  <c r="DV303"/>
  <c r="DV304"/>
  <c r="DV305"/>
  <c r="DV16"/>
  <c r="DV17"/>
  <c r="DV18"/>
  <c r="DV19"/>
  <c r="DV20"/>
  <c r="DV21"/>
  <c r="DV485"/>
  <c r="DV486"/>
  <c r="DV487"/>
  <c r="DV488"/>
  <c r="DV489"/>
  <c r="DV306"/>
  <c r="DV107"/>
  <c r="DV307"/>
  <c r="DV308"/>
  <c r="DV108"/>
  <c r="DV109"/>
  <c r="DV110"/>
  <c r="EI218" s="1"/>
  <c r="DV111"/>
  <c r="DV112"/>
  <c r="DV113"/>
  <c r="DV114"/>
  <c r="EI222" s="1"/>
  <c r="DV115"/>
  <c r="DV116"/>
  <c r="EI224" s="1"/>
  <c r="DV117"/>
  <c r="DV309"/>
  <c r="EI226" s="1"/>
  <c r="DV310"/>
  <c r="DV311"/>
  <c r="EI228" s="1"/>
  <c r="DV312"/>
  <c r="DV490"/>
  <c r="DT314"/>
  <c r="DV314"/>
  <c r="DT316"/>
  <c r="DV316"/>
  <c r="DT118"/>
  <c r="DV118"/>
  <c r="DT22"/>
  <c r="DV22"/>
  <c r="DT23"/>
  <c r="DV23"/>
  <c r="DT25"/>
  <c r="DV25"/>
  <c r="DT319"/>
  <c r="DV319"/>
  <c r="DT321"/>
  <c r="DV321"/>
  <c r="DT27"/>
  <c r="DV27"/>
  <c r="DT492"/>
  <c r="DV492"/>
  <c r="DT323"/>
  <c r="DV323"/>
  <c r="DT494"/>
  <c r="DV494"/>
  <c r="DT120"/>
  <c r="DV120"/>
  <c r="DT122"/>
  <c r="DV122"/>
  <c r="DT325"/>
  <c r="DV325"/>
  <c r="DT327"/>
  <c r="DV327"/>
  <c r="DT329"/>
  <c r="DV329"/>
  <c r="DT331"/>
  <c r="DV331"/>
  <c r="DT332"/>
  <c r="DV332"/>
  <c r="DT334"/>
  <c r="DV334"/>
  <c r="DT336"/>
  <c r="DV336"/>
  <c r="DT338"/>
  <c r="DV338"/>
  <c r="DT340"/>
  <c r="DV340"/>
  <c r="DT341"/>
  <c r="DV341"/>
  <c r="DT343"/>
  <c r="DV343"/>
  <c r="DT345"/>
  <c r="DV345"/>
  <c r="DT347"/>
  <c r="DV347"/>
  <c r="DT496"/>
  <c r="DV496"/>
  <c r="DT349"/>
  <c r="DV349"/>
  <c r="DT124"/>
  <c r="DV124"/>
  <c r="DT351"/>
  <c r="DV351"/>
  <c r="DT352"/>
  <c r="DV352"/>
  <c r="DT354"/>
  <c r="DV354"/>
  <c r="DT356"/>
  <c r="DV356"/>
  <c r="DT358"/>
  <c r="DV358"/>
  <c r="DT360"/>
  <c r="DV360"/>
  <c r="DT30"/>
  <c r="DV30"/>
  <c r="DT500"/>
  <c r="DV500"/>
  <c r="DT128"/>
  <c r="DV128"/>
  <c r="DT130"/>
  <c r="DV130"/>
  <c r="DT132"/>
  <c r="DV132"/>
  <c r="DT361"/>
  <c r="DV361"/>
  <c r="DT363"/>
  <c r="DV363"/>
  <c r="DT365"/>
  <c r="DV365"/>
  <c r="DT367"/>
  <c r="DV367"/>
  <c r="DT369"/>
  <c r="DV369"/>
  <c r="DT31"/>
  <c r="DV31"/>
  <c r="DT371"/>
  <c r="DV371"/>
  <c r="DT373"/>
  <c r="DV373"/>
  <c r="DT502"/>
  <c r="DV502"/>
  <c r="DT504"/>
  <c r="DV504"/>
  <c r="DT135"/>
  <c r="DV135"/>
  <c r="DT137"/>
  <c r="DV137"/>
  <c r="DT139"/>
  <c r="DV139"/>
  <c r="DT141"/>
  <c r="DV141"/>
  <c r="DT143"/>
  <c r="DV143"/>
  <c r="DT145"/>
  <c r="DV145"/>
  <c r="DT147"/>
  <c r="DV147"/>
  <c r="DT149"/>
  <c r="DV149"/>
  <c r="DT151"/>
  <c r="DV151"/>
  <c r="DT153"/>
  <c r="DV153"/>
  <c r="DT155"/>
  <c r="DV155"/>
  <c r="DT157"/>
  <c r="DV157"/>
  <c r="DT32"/>
  <c r="DV32"/>
  <c r="DT375"/>
  <c r="DV375"/>
  <c r="DT377"/>
  <c r="DV377"/>
  <c r="DT33"/>
  <c r="DV33"/>
  <c r="DT34"/>
  <c r="DV34"/>
  <c r="DT378"/>
  <c r="DV378"/>
  <c r="DT506"/>
  <c r="DV506"/>
  <c r="DT508"/>
  <c r="DV508"/>
  <c r="DT510"/>
  <c r="DV510"/>
  <c r="DT35"/>
  <c r="DV35"/>
  <c r="DT513"/>
  <c r="DV513"/>
  <c r="DT515"/>
  <c r="DV515"/>
  <c r="DT381"/>
  <c r="DV381"/>
  <c r="DT162"/>
  <c r="DV162"/>
  <c r="DT164"/>
  <c r="DV164"/>
  <c r="DT165"/>
  <c r="DV165"/>
  <c r="DU165"/>
  <c r="DT168"/>
  <c r="DV168"/>
  <c r="DU168"/>
  <c r="DT386"/>
  <c r="DV386"/>
  <c r="DU386"/>
  <c r="DT390"/>
  <c r="DV390"/>
  <c r="DU390"/>
  <c r="DT394"/>
  <c r="DV394"/>
  <c r="DU394"/>
  <c r="DT166"/>
  <c r="DV166"/>
  <c r="DT383"/>
  <c r="DV383"/>
  <c r="DT169"/>
  <c r="DV169"/>
  <c r="DT385"/>
  <c r="DV385"/>
  <c r="DT387"/>
  <c r="DV387"/>
  <c r="DT389"/>
  <c r="DV389"/>
  <c r="DT391"/>
  <c r="DV391"/>
  <c r="DT393"/>
  <c r="DV393"/>
  <c r="DT170"/>
  <c r="DV170"/>
  <c r="DT36"/>
  <c r="DV36"/>
  <c r="DT397"/>
  <c r="DV397"/>
  <c r="DT399"/>
  <c r="DV399"/>
  <c r="DT171"/>
  <c r="DV171"/>
  <c r="DT516"/>
  <c r="DV516"/>
  <c r="DT518"/>
  <c r="DV518"/>
  <c r="DT520"/>
  <c r="DV520"/>
  <c r="DT402"/>
  <c r="DV402"/>
  <c r="DT522"/>
  <c r="DV522"/>
  <c r="DT404"/>
  <c r="DV404"/>
  <c r="DT406"/>
  <c r="DV406"/>
  <c r="DT174"/>
  <c r="DV174"/>
  <c r="DT176"/>
  <c r="DV176"/>
  <c r="DT407"/>
  <c r="DV407"/>
  <c r="DT409"/>
  <c r="DV409"/>
  <c r="DT179"/>
  <c r="DV179"/>
  <c r="DT410"/>
  <c r="DV410"/>
  <c r="DT181"/>
  <c r="DV181"/>
  <c r="DT412"/>
  <c r="DV412"/>
  <c r="DT414"/>
  <c r="DV414"/>
  <c r="DT523"/>
  <c r="DV523"/>
  <c r="DT417"/>
  <c r="DV417"/>
  <c r="DT525"/>
  <c r="DV525"/>
  <c r="DT419"/>
  <c r="DV419"/>
  <c r="DT527"/>
  <c r="DV527"/>
  <c r="DT421"/>
  <c r="DV421"/>
  <c r="DT184"/>
  <c r="DV184"/>
  <c r="DT423"/>
  <c r="DV423"/>
  <c r="DU423"/>
  <c r="DT427"/>
  <c r="DV427"/>
  <c r="DU427"/>
  <c r="DT187"/>
  <c r="DV187"/>
  <c r="DU187"/>
  <c r="DT190"/>
  <c r="DV190"/>
  <c r="DU190"/>
  <c r="DT194"/>
  <c r="DV194"/>
  <c r="DU194"/>
  <c r="DT430"/>
  <c r="DV430"/>
  <c r="DU430"/>
  <c r="DT201"/>
  <c r="DV201"/>
  <c r="DU201"/>
  <c r="DT431"/>
  <c r="DV431"/>
  <c r="DU431"/>
  <c r="DT396"/>
  <c r="DV396"/>
  <c r="DT398"/>
  <c r="DV398"/>
  <c r="DT400"/>
  <c r="DV400"/>
  <c r="DT172"/>
  <c r="DV172"/>
  <c r="DT517"/>
  <c r="DV517"/>
  <c r="DT519"/>
  <c r="DV519"/>
  <c r="DT401"/>
  <c r="DV401"/>
  <c r="DT521"/>
  <c r="DV521"/>
  <c r="DT403"/>
  <c r="DV403"/>
  <c r="DT405"/>
  <c r="DV405"/>
  <c r="DT173"/>
  <c r="DV173"/>
  <c r="DT175"/>
  <c r="DV175"/>
  <c r="DT177"/>
  <c r="DV177"/>
  <c r="DT408"/>
  <c r="DV408"/>
  <c r="DT178"/>
  <c r="DV178"/>
  <c r="DT180"/>
  <c r="DV180"/>
  <c r="DT411"/>
  <c r="DV411"/>
  <c r="DT182"/>
  <c r="DV182"/>
  <c r="DT413"/>
  <c r="DV413"/>
  <c r="DT415"/>
  <c r="DV415"/>
  <c r="DT416"/>
  <c r="DV416"/>
  <c r="DT524"/>
  <c r="DV524"/>
  <c r="DT418"/>
  <c r="DV418"/>
  <c r="DT526"/>
  <c r="DV526"/>
  <c r="DT420"/>
  <c r="DV420"/>
  <c r="DT183"/>
  <c r="DV183"/>
  <c r="DT528"/>
  <c r="DV528"/>
  <c r="DU528"/>
  <c r="DT425"/>
  <c r="DV425"/>
  <c r="DU425"/>
  <c r="DT429"/>
  <c r="DV429"/>
  <c r="DU429"/>
  <c r="DT529"/>
  <c r="DV529"/>
  <c r="DU529"/>
  <c r="DT192"/>
  <c r="DV192"/>
  <c r="DU192"/>
  <c r="DT196"/>
  <c r="DV196"/>
  <c r="DU196"/>
  <c r="DT199"/>
  <c r="DV199"/>
  <c r="DU199"/>
  <c r="DT203"/>
  <c r="DV203"/>
  <c r="DU203"/>
  <c r="DT433"/>
  <c r="DV433"/>
  <c r="DU433"/>
  <c r="DT185"/>
  <c r="DV185"/>
  <c r="DT422"/>
  <c r="DV422"/>
  <c r="DT424"/>
  <c r="DV424"/>
  <c r="DT426"/>
  <c r="DV426"/>
  <c r="DT428"/>
  <c r="DV428"/>
  <c r="DT186"/>
  <c r="DV186"/>
  <c r="DT188"/>
  <c r="DV188"/>
  <c r="DT189"/>
  <c r="DV189"/>
  <c r="DT191"/>
  <c r="DV191"/>
  <c r="DT193"/>
  <c r="DV193"/>
  <c r="DT195"/>
  <c r="DV195"/>
  <c r="DT197"/>
  <c r="DV197"/>
  <c r="DT198"/>
  <c r="DV198"/>
  <c r="DT200"/>
  <c r="DV200"/>
  <c r="DT202"/>
  <c r="DV202"/>
  <c r="DT204"/>
  <c r="DV204"/>
  <c r="DT432"/>
  <c r="DV432"/>
  <c r="DT205"/>
  <c r="DV205"/>
  <c r="DT207"/>
  <c r="DV207"/>
  <c r="DT435"/>
  <c r="DV435"/>
  <c r="DT437"/>
  <c r="DV437"/>
  <c r="DT531"/>
  <c r="DV531"/>
  <c r="DT533"/>
  <c r="DV533"/>
  <c r="DT535"/>
  <c r="DV535"/>
  <c r="DT537"/>
  <c r="DV537"/>
  <c r="DT539"/>
  <c r="DV539"/>
  <c r="DT541"/>
  <c r="DV541"/>
  <c r="DT543"/>
  <c r="DV543"/>
  <c r="DT439"/>
  <c r="DV439"/>
  <c r="DT209"/>
  <c r="DV209"/>
  <c r="DT37"/>
  <c r="DV37"/>
  <c r="DT440"/>
  <c r="DV440"/>
  <c r="DT212"/>
  <c r="DV212"/>
  <c r="DT38"/>
  <c r="DV38"/>
  <c r="DT444"/>
  <c r="DV444"/>
  <c r="DT446"/>
  <c r="DV446"/>
  <c r="DT213"/>
  <c r="DV213"/>
  <c r="DT449"/>
  <c r="DV449"/>
  <c r="DT40"/>
  <c r="DV40"/>
  <c r="DT450"/>
  <c r="DV450"/>
  <c r="DT452"/>
  <c r="DV452"/>
  <c r="DT214"/>
  <c r="DV214"/>
  <c r="DT454"/>
  <c r="DV454"/>
  <c r="DT206"/>
  <c r="DV206"/>
  <c r="DT434"/>
  <c r="DV434"/>
  <c r="DT436"/>
  <c r="DV436"/>
  <c r="DT530"/>
  <c r="DV530"/>
  <c r="DT532"/>
  <c r="DV532"/>
  <c r="DT534"/>
  <c r="DV534"/>
  <c r="DT536"/>
  <c r="DV536"/>
  <c r="DT538"/>
  <c r="DV538"/>
  <c r="DT540"/>
  <c r="DV540"/>
  <c r="DT542"/>
  <c r="DV542"/>
  <c r="DT438"/>
  <c r="DV438"/>
  <c r="DT208"/>
  <c r="DV208"/>
  <c r="DT210"/>
  <c r="DV210"/>
  <c r="DT211"/>
  <c r="DV211"/>
  <c r="DT441"/>
  <c r="DV441"/>
  <c r="DT442"/>
  <c r="DV442"/>
  <c r="DT443"/>
  <c r="DV443"/>
  <c r="DT445"/>
  <c r="DV445"/>
  <c r="DT447"/>
  <c r="DV447"/>
  <c r="DT448"/>
  <c r="DV448"/>
  <c r="DT39"/>
  <c r="DV39"/>
  <c r="DT41"/>
  <c r="DV41"/>
  <c r="DT451"/>
  <c r="DV451"/>
  <c r="DT42"/>
  <c r="DV42"/>
  <c r="DT453"/>
  <c r="DV453"/>
  <c r="DU214"/>
  <c r="DU454"/>
  <c r="EK546" l="1"/>
  <c r="EI229"/>
  <c r="EI227"/>
  <c r="EI225"/>
  <c r="EI223"/>
  <c r="EI221"/>
  <c r="EI219"/>
  <c r="EI217"/>
  <c r="EI215"/>
  <c r="EI167"/>
  <c r="EI163"/>
  <c r="EI161"/>
  <c r="EI159"/>
  <c r="EI230"/>
  <c r="EI220"/>
  <c r="EI216"/>
  <c r="EI214"/>
  <c r="EI212"/>
  <c r="EI210"/>
  <c r="EI208"/>
  <c r="EI206"/>
  <c r="EI204"/>
  <c r="EI202"/>
  <c r="EI182"/>
  <c r="EI180"/>
  <c r="EI178"/>
  <c r="EI176"/>
  <c r="EI174"/>
  <c r="EI172"/>
  <c r="EI170"/>
  <c r="EI168"/>
  <c r="EI166"/>
  <c r="EI164"/>
  <c r="EI162"/>
  <c r="EI160"/>
  <c r="EI158"/>
  <c r="EI156"/>
  <c r="EI154"/>
  <c r="EI152"/>
  <c r="EI106"/>
  <c r="EI78"/>
  <c r="EI76"/>
  <c r="EI211"/>
  <c r="EI209"/>
  <c r="EI207"/>
  <c r="EI205"/>
  <c r="EI203"/>
  <c r="EI183"/>
  <c r="EI181"/>
  <c r="EI179"/>
  <c r="EI177"/>
  <c r="EI171"/>
  <c r="EI169"/>
  <c r="EI165"/>
  <c r="EI153"/>
  <c r="EI200"/>
  <c r="EI198"/>
  <c r="EI196"/>
  <c r="EI194"/>
  <c r="EI192"/>
  <c r="EI190"/>
  <c r="EI188"/>
  <c r="EI186"/>
  <c r="EI184"/>
  <c r="EI110"/>
  <c r="EI28"/>
  <c r="EI26"/>
  <c r="EI14"/>
  <c r="EI12"/>
  <c r="EI10"/>
  <c r="EI8"/>
  <c r="EI6"/>
  <c r="EI4"/>
  <c r="EI2"/>
  <c r="EI231"/>
  <c r="EI213"/>
  <c r="EI201"/>
  <c r="EI199"/>
  <c r="EI197"/>
  <c r="EI195"/>
  <c r="EI193"/>
  <c r="EI191"/>
  <c r="EI189"/>
  <c r="EI187"/>
  <c r="EI185"/>
  <c r="EI175"/>
  <c r="EI173"/>
  <c r="EI157"/>
  <c r="EI155"/>
  <c r="EI151"/>
  <c r="EI149"/>
  <c r="EI147"/>
  <c r="EI145"/>
  <c r="EI143"/>
  <c r="EI141"/>
  <c r="EI139"/>
  <c r="EI137"/>
  <c r="EI135"/>
  <c r="EI133"/>
  <c r="EI131"/>
  <c r="EI129"/>
  <c r="EI127"/>
  <c r="EI125"/>
  <c r="EI123"/>
  <c r="EI121"/>
  <c r="EI119"/>
  <c r="EI117"/>
  <c r="EI115"/>
  <c r="EI113"/>
  <c r="EI111"/>
  <c r="EI109"/>
  <c r="EI107"/>
  <c r="EI105"/>
  <c r="EI103"/>
  <c r="EI101"/>
  <c r="EI99"/>
  <c r="EI97"/>
  <c r="EI95"/>
  <c r="EI93"/>
  <c r="EI91"/>
  <c r="EI89"/>
  <c r="EI87"/>
  <c r="EI85"/>
  <c r="EI83"/>
  <c r="EI81"/>
  <c r="EI79"/>
  <c r="EI77"/>
  <c r="EI75"/>
  <c r="EI73"/>
  <c r="EI71"/>
  <c r="EI69"/>
  <c r="EI67"/>
  <c r="EI65"/>
  <c r="EI63"/>
  <c r="EI61"/>
  <c r="EI59"/>
  <c r="EI57"/>
  <c r="EI55"/>
  <c r="EI53"/>
  <c r="EI51"/>
  <c r="EI49"/>
  <c r="EI47"/>
  <c r="EI45"/>
  <c r="EI43"/>
  <c r="EI41"/>
  <c r="EI39"/>
  <c r="EI37"/>
  <c r="EI35"/>
  <c r="EI33"/>
  <c r="EI31"/>
  <c r="EI29"/>
  <c r="EI27"/>
  <c r="EI25"/>
  <c r="EI23"/>
  <c r="EI21"/>
  <c r="EI19"/>
  <c r="EI17"/>
  <c r="EI15"/>
  <c r="EI13"/>
  <c r="EI11"/>
  <c r="EI9"/>
  <c r="EI7"/>
  <c r="EI5"/>
  <c r="EI3"/>
  <c r="EI150"/>
  <c r="EI148"/>
  <c r="EI146"/>
  <c r="EI144"/>
  <c r="EI142"/>
  <c r="EI140"/>
  <c r="EI138"/>
  <c r="EI136"/>
  <c r="EI134"/>
  <c r="EI132"/>
  <c r="EI130"/>
  <c r="EI128"/>
  <c r="EI126"/>
  <c r="EI124"/>
  <c r="EI122"/>
  <c r="EI120"/>
  <c r="EI118"/>
  <c r="EI116"/>
  <c r="EI114"/>
  <c r="EI112"/>
  <c r="EI108"/>
  <c r="EI104"/>
  <c r="EI102"/>
  <c r="EI100"/>
  <c r="EI98"/>
  <c r="EI96"/>
  <c r="EI94"/>
  <c r="EI92"/>
  <c r="EI90"/>
  <c r="EI88"/>
  <c r="EI86"/>
  <c r="EI84"/>
  <c r="EI82"/>
  <c r="EI80"/>
  <c r="EI72"/>
  <c r="EI70"/>
  <c r="EI68"/>
  <c r="EI66"/>
  <c r="EI64"/>
  <c r="EI62"/>
  <c r="EI60"/>
  <c r="EI58"/>
  <c r="EI56"/>
  <c r="EI54"/>
  <c r="EI52"/>
  <c r="EI50"/>
  <c r="EI48"/>
  <c r="EI46"/>
  <c r="EI44"/>
  <c r="EI42"/>
  <c r="EI40"/>
  <c r="EI38"/>
  <c r="EI36"/>
  <c r="EI34"/>
  <c r="EI32"/>
  <c r="EI30"/>
  <c r="EI24"/>
  <c r="EI22"/>
  <c r="EI20"/>
  <c r="EI18"/>
  <c r="EI16"/>
  <c r="EI385"/>
  <c r="EI383"/>
  <c r="EI381"/>
  <c r="EI379"/>
  <c r="EI377"/>
  <c r="EI375"/>
  <c r="EI373"/>
  <c r="EI371"/>
  <c r="EI369"/>
  <c r="EI367"/>
  <c r="EI365"/>
  <c r="EI363"/>
  <c r="EI361"/>
  <c r="EI359"/>
  <c r="EI357"/>
  <c r="EI355"/>
  <c r="EI353"/>
  <c r="EI351"/>
  <c r="EI349"/>
  <c r="EI347"/>
  <c r="EI345"/>
  <c r="EI343"/>
  <c r="EI341"/>
  <c r="EI339"/>
  <c r="EI337"/>
  <c r="EI335"/>
  <c r="EI333"/>
  <c r="EI331"/>
  <c r="EI329"/>
  <c r="EI327"/>
  <c r="EI325"/>
  <c r="EI323"/>
  <c r="EI321"/>
  <c r="EI319"/>
  <c r="EI317"/>
  <c r="EI315"/>
  <c r="EI313"/>
  <c r="EI376"/>
  <c r="EI372"/>
  <c r="EI370"/>
  <c r="EI368"/>
  <c r="EI366"/>
  <c r="EI364"/>
  <c r="EI362"/>
  <c r="EI360"/>
  <c r="EI358"/>
  <c r="EI356"/>
  <c r="EI354"/>
  <c r="EI352"/>
  <c r="EI350"/>
  <c r="EI348"/>
  <c r="EI346"/>
  <c r="EI344"/>
  <c r="EI342"/>
  <c r="EI340"/>
  <c r="EI338"/>
  <c r="EI336"/>
  <c r="EI334"/>
  <c r="EI332"/>
  <c r="EI304"/>
  <c r="EI302"/>
  <c r="EI300"/>
  <c r="EI298"/>
  <c r="EI311"/>
  <c r="EI309"/>
  <c r="EI307"/>
  <c r="EI305"/>
  <c r="EI303"/>
  <c r="EI301"/>
  <c r="EI299"/>
  <c r="EI297"/>
  <c r="EI295"/>
  <c r="EI293"/>
  <c r="EI291"/>
  <c r="EI289"/>
  <c r="EI287"/>
  <c r="EI285"/>
  <c r="EI283"/>
  <c r="EI281"/>
  <c r="EI279"/>
  <c r="EI277"/>
  <c r="EI275"/>
  <c r="EI273"/>
  <c r="EI271"/>
  <c r="EI269"/>
  <c r="EI267"/>
  <c r="EI265"/>
  <c r="EI263"/>
  <c r="EI261"/>
  <c r="EI259"/>
  <c r="EI257"/>
  <c r="EI255"/>
  <c r="EI253"/>
  <c r="EI251"/>
  <c r="EI249"/>
  <c r="EI247"/>
  <c r="EI245"/>
  <c r="EI243"/>
  <c r="EI241"/>
  <c r="EI239"/>
  <c r="EI237"/>
  <c r="EI235"/>
  <c r="EI233"/>
  <c r="EI542"/>
  <c r="EI540"/>
  <c r="EI538"/>
  <c r="EI536"/>
  <c r="EI534"/>
  <c r="EI532"/>
  <c r="EI530"/>
  <c r="EI528"/>
  <c r="EI526"/>
  <c r="EI524"/>
  <c r="EI522"/>
  <c r="EI520"/>
  <c r="EI518"/>
  <c r="EI516"/>
  <c r="EI514"/>
  <c r="EI512"/>
  <c r="EI510"/>
  <c r="EI508"/>
  <c r="EI506"/>
  <c r="EI504"/>
  <c r="EI502"/>
  <c r="EI500"/>
  <c r="EI498"/>
  <c r="EI496"/>
  <c r="EI494"/>
  <c r="EI539"/>
  <c r="EI537"/>
  <c r="EI535"/>
  <c r="EI533"/>
  <c r="EI531"/>
  <c r="EI529"/>
  <c r="EI527"/>
  <c r="EI525"/>
  <c r="EI523"/>
  <c r="EI521"/>
  <c r="EI519"/>
  <c r="EI517"/>
  <c r="EI515"/>
  <c r="EI513"/>
  <c r="EI511"/>
  <c r="EI509"/>
  <c r="EI507"/>
  <c r="EI505"/>
  <c r="EI503"/>
  <c r="EI501"/>
  <c r="EI499"/>
  <c r="EI497"/>
  <c r="EI495"/>
  <c r="EI493"/>
  <c r="EI491"/>
  <c r="EI489"/>
  <c r="EI487"/>
  <c r="EI485"/>
  <c r="EI483"/>
  <c r="EI481"/>
  <c r="EI479"/>
  <c r="EI477"/>
  <c r="EI475"/>
  <c r="EI473"/>
  <c r="EI471"/>
  <c r="EI469"/>
  <c r="EI467"/>
  <c r="EI465"/>
  <c r="EI463"/>
  <c r="EI461"/>
  <c r="EI459"/>
  <c r="EI386"/>
  <c r="EI384"/>
  <c r="EI382"/>
  <c r="EI380"/>
  <c r="EI378"/>
  <c r="EI374"/>
  <c r="EI330"/>
  <c r="EI328"/>
  <c r="EI326"/>
  <c r="EI324"/>
  <c r="EI322"/>
  <c r="EI320"/>
  <c r="EI318"/>
  <c r="EI316"/>
  <c r="EI314"/>
  <c r="EI312"/>
  <c r="EI310"/>
  <c r="EI308"/>
  <c r="EI306"/>
  <c r="EI296"/>
  <c r="EI294"/>
  <c r="EI292"/>
  <c r="EI290"/>
  <c r="EI288"/>
  <c r="EI286"/>
  <c r="EI284"/>
  <c r="EI282"/>
  <c r="EI280"/>
  <c r="EI278"/>
  <c r="EI276"/>
  <c r="EI274"/>
  <c r="EI272"/>
  <c r="EI270"/>
  <c r="EI268"/>
  <c r="EI266"/>
  <c r="EI264"/>
  <c r="EI262"/>
  <c r="EI260"/>
  <c r="EI258"/>
  <c r="EI256"/>
  <c r="EI254"/>
  <c r="EI252"/>
  <c r="EI250"/>
  <c r="EI248"/>
  <c r="EI246"/>
  <c r="EI244"/>
  <c r="EI242"/>
  <c r="EI240"/>
  <c r="EI238"/>
  <c r="EI236"/>
  <c r="EI234"/>
  <c r="EI232"/>
  <c r="EI492"/>
  <c r="EI484"/>
  <c r="EI476"/>
  <c r="EI468"/>
  <c r="EI460"/>
  <c r="EI457"/>
  <c r="EI455"/>
  <c r="EI453"/>
  <c r="EI451"/>
  <c r="EI449"/>
  <c r="EI447"/>
  <c r="EI445"/>
  <c r="EI443"/>
  <c r="EI441"/>
  <c r="EI439"/>
  <c r="EI437"/>
  <c r="EI435"/>
  <c r="EI433"/>
  <c r="EI431"/>
  <c r="EI429"/>
  <c r="EI427"/>
  <c r="EI425"/>
  <c r="EI423"/>
  <c r="EI421"/>
  <c r="EI419"/>
  <c r="EI417"/>
  <c r="EI415"/>
  <c r="EI413"/>
  <c r="EI411"/>
  <c r="EI409"/>
  <c r="EI407"/>
  <c r="EI486"/>
  <c r="EI478"/>
  <c r="EI470"/>
  <c r="EI462"/>
  <c r="EI458"/>
  <c r="EI456"/>
  <c r="EI454"/>
  <c r="EI452"/>
  <c r="EI450"/>
  <c r="EI448"/>
  <c r="EI446"/>
  <c r="EI444"/>
  <c r="EI442"/>
  <c r="EI440"/>
  <c r="EI438"/>
  <c r="EI436"/>
  <c r="EI434"/>
  <c r="EI432"/>
  <c r="EI430"/>
  <c r="EI428"/>
  <c r="EI426"/>
  <c r="EI424"/>
  <c r="EI422"/>
  <c r="EI420"/>
  <c r="EI418"/>
  <c r="EI416"/>
  <c r="EI414"/>
  <c r="EI412"/>
  <c r="EI410"/>
  <c r="EI408"/>
  <c r="EI406"/>
  <c r="EI404"/>
  <c r="EI402"/>
  <c r="EI400"/>
  <c r="EI398"/>
  <c r="EI396"/>
  <c r="EI394"/>
  <c r="EI392"/>
  <c r="EI390"/>
  <c r="EI388"/>
  <c r="EI399"/>
  <c r="EI391"/>
  <c r="EI401"/>
  <c r="EI393"/>
  <c r="EI543"/>
  <c r="EI541"/>
  <c r="EI488"/>
  <c r="EI480"/>
  <c r="EI472"/>
  <c r="EI464"/>
  <c r="EI490"/>
  <c r="EI482"/>
  <c r="EI474"/>
  <c r="EI466"/>
  <c r="EI403"/>
  <c r="EI395"/>
  <c r="EI387"/>
  <c r="EI405"/>
  <c r="EI397"/>
  <c r="EI389"/>
</calcChain>
</file>

<file path=xl/sharedStrings.xml><?xml version="1.0" encoding="utf-8"?>
<sst xmlns="http://schemas.openxmlformats.org/spreadsheetml/2006/main" count="23185" uniqueCount="5638">
  <si>
    <t>35326 Inst. Regnbuen, Brohusgade 9</t>
  </si>
  <si>
    <t>35332 Inst. Schous Børnehave, Dortheavej 75</t>
  </si>
  <si>
    <t>35405 Inst. Abildgårdens Børnehave, Moselgade 24</t>
  </si>
  <si>
    <t>35425 Inst. Kilden, Borgervænget 9 A</t>
  </si>
  <si>
    <t>35433 Inst. Saxoly, Saxogade 104 A</t>
  </si>
  <si>
    <t>35500 Inst. Idrætsinstitutionen Skjold, P.H. Lings Allé 10</t>
  </si>
  <si>
    <t>35513 Inst. Labyrinten, Rugagervej 1</t>
  </si>
  <si>
    <t>35514 Inst. Østerfælled Børnehus, Borgm. Jensens Alle 33</t>
  </si>
  <si>
    <t>35517 Inst. Præstekær Skolefritidshjem, Præstekærvej 3 A</t>
  </si>
  <si>
    <t>35518 Inst. Christianshavns Asyl, Amagergade 2</t>
  </si>
  <si>
    <t>35519 Inst. Dybendalsvej, Dybendalsvej 65</t>
  </si>
  <si>
    <t>35520 Inst. Kildevældsskolens Fritidshjem og -klub, Bellmansgade 5</t>
  </si>
  <si>
    <t>35521 Inst. Stærekassen, Stærevej 64</t>
  </si>
  <si>
    <t>35522 Inst. Kantorparken, Kantorparken 4 A</t>
  </si>
  <si>
    <t>35523 Inst. Utterslev Kirkes Børnegård, Rentemestervej 107</t>
  </si>
  <si>
    <t>35525 Inst. Rosalie, Helgesensgade 2</t>
  </si>
  <si>
    <t>35526 Inst. Krudtuglen, Artillerivej 71 A</t>
  </si>
  <si>
    <t>35527 Inst. Riiset, Bellahøjvej 46</t>
  </si>
  <si>
    <t>35528 Inst. Tagenshave Bispebjerg Kulturcenter, Tagensvej 188</t>
  </si>
  <si>
    <t>35529 Inst. Haraldsgårdens Fritidshjem og -klub, Ragnhildsgade 2C</t>
  </si>
  <si>
    <t>35530 Inst. Bryggens Børne- og Ungdomscenter, Artillerivej 71 C</t>
  </si>
  <si>
    <t>35531 Inst. O.H. Bærentzens Skoleinstitution, Grækenlandsvej 76</t>
  </si>
  <si>
    <t>35532 Inst. Nathanael Sogns Intg. Inst., Holmbladsgade 21</t>
  </si>
  <si>
    <t>35533 Inst. Tranen, Tranehavevej 19</t>
  </si>
  <si>
    <t>35534 Inst. Børnehuset Perlen, Landfogedvej 9</t>
  </si>
  <si>
    <t>35535 Inst. Damhuset, Ålekistevej 12</t>
  </si>
  <si>
    <t>35536 Inst. Grønnebakken, Frederiksgårds Alle 17</t>
  </si>
  <si>
    <t>35537 Inst. Præstevængets Fritidscenter, Glommensgade 5</t>
  </si>
  <si>
    <t>35538 Inst. Blågårds Sogns Intg. Inst, Stengade 35</t>
  </si>
  <si>
    <t>35539 Inst. Skrammellegepladsen Emdrup, Keldsøvej 5</t>
  </si>
  <si>
    <t>35540 Inst. Margrethe Sogns Børnehus, Vigerslevvej 297</t>
  </si>
  <si>
    <t>35542 Inst. Mosegrisen, Moselgade 21</t>
  </si>
  <si>
    <t>35543 Inst. Husum Skolefritidshjem, Kyringevej 1</t>
  </si>
  <si>
    <t>35544 Inst. Adelgården, Adelgade 1</t>
  </si>
  <si>
    <t>35545 Inst. Pumpenisserne, Korsgade 60</t>
  </si>
  <si>
    <t>35546 Inst. Østerbrogården, Odensegade 7</t>
  </si>
  <si>
    <t>35547 Inst. Børnehuset Brønshøj Menighed, Gemmet 10</t>
  </si>
  <si>
    <t>35548 Inst. Carolineskolen, Bomhusvej 18</t>
  </si>
  <si>
    <t>35549 Inst. Børnegården i Sundby, Moselgade 21</t>
  </si>
  <si>
    <t>35550 Inst. Saxogårdens Integr. Inst, Dannebrogsgade 34</t>
  </si>
  <si>
    <t>35551 Inst. Røde Rose III, Heimdalsgade 42</t>
  </si>
  <si>
    <t>35552 Inst. Bryggehuset, Artillerivej 71 D</t>
  </si>
  <si>
    <t>35554 Inst. Krausesvej, Krausesvej 5</t>
  </si>
  <si>
    <t>35556 Inst. RYAC, Rymarksvej 13</t>
  </si>
  <si>
    <t>35557 Inst. Blæksprutten, Frederikssundsvej 81 F</t>
  </si>
  <si>
    <t>35558 Inst. Syvstjernen, Dannebrogsgade 1</t>
  </si>
  <si>
    <t>35560 Inst. Teaterbørneinstitutionen, Store Kongensgade 79</t>
  </si>
  <si>
    <t>35561 Inst. Læssøegården, Læssøesgade 22</t>
  </si>
  <si>
    <t>35562 Inst. Valby Børneasyl, Valby Tingsted 3</t>
  </si>
  <si>
    <t>35563 Inst. Eksperimental Institutionen, Backersvej 113</t>
  </si>
  <si>
    <t>35564 Inst. Dommerparkens Børnehave, Frimestervej 43</t>
  </si>
  <si>
    <t>35565 Inst. Brønshøj-Husum Ungdomshus, Frederikssundsvej 159</t>
  </si>
  <si>
    <t>35566 Inst. Vestervang, Ny Carlsberg Vej 33</t>
  </si>
  <si>
    <t>35567 Inst. Brønsparkens Fritidscenter, Hegnshusene 9 A</t>
  </si>
  <si>
    <t>35568 Inst. Tingbjerg Fritidscenter, Terrasserne 40</t>
  </si>
  <si>
    <t>35571 Inst. Vor Frue Sogns Menighedsbh., Sct.Peders Stræde 4</t>
  </si>
  <si>
    <t>35572 Inst. Valbyhøj, Thyregodsvej 14</t>
  </si>
  <si>
    <t>35573 Inst. Sundby Sogns Intg. Inst., Oliebladsgade 9</t>
  </si>
  <si>
    <t>35574 Inst. Lupinen, Louis Piosgade 12</t>
  </si>
  <si>
    <t>35576 Inst. Frederik den VI`s Asyl, Sst. Peders Stræde 12</t>
  </si>
  <si>
    <t>35577 Inst. Bellehøj Fritidscenter, Bellahøjvej 42 B</t>
  </si>
  <si>
    <t>35578 Inst. Lundehus Kirkes Børneinst., Lyngbyvej 180</t>
  </si>
  <si>
    <t>35579 Inst. Pakhuset, Tølløsevej 34</t>
  </si>
  <si>
    <t>35580 Inst. T.K.s Ungdomsgård, Tuborgvej 185</t>
  </si>
  <si>
    <t>35581 Inst. Anne-Mariegaardens Børnehus, Kirsebærhaven 8 B</t>
  </si>
  <si>
    <t>35582 Inst. Carlsberg, Vesterfælledvej 75</t>
  </si>
  <si>
    <t>35583 Inst. Adventskirkens Børnegård, Randbøjvej 65 - 67</t>
  </si>
  <si>
    <t>35585 Inst. Enghave Sogns Intg. Inst, Slien 2</t>
  </si>
  <si>
    <t>35586 Inst. Gethsemane Sogns Intg. Inst, Sdr.Boulevard 60</t>
  </si>
  <si>
    <t>35587 Inst. Stakhaven, Stakledet 22</t>
  </si>
  <si>
    <t>35589 Inst. Bavnehøj Menighedsbhv. og -vgst, Tranehavevej 17</t>
  </si>
  <si>
    <t>Birgitta Nielsen</t>
  </si>
  <si>
    <t>Lederen er langtidssygemeldt (ingen ved rigtig noget)</t>
  </si>
  <si>
    <t>varmluftsovn. Bjørn røremaskine 10 liter</t>
  </si>
  <si>
    <t>godt køkken. Komfur lidt lavt. Ønskeligt hæve/sænke kogebord (men det eksisterende kan bruges fra start)</t>
  </si>
  <si>
    <t>Lidt bedre opbevaring</t>
  </si>
  <si>
    <t>trænger til at blive malet og nogle steder nye køkkenelementer</t>
  </si>
  <si>
    <t>kartoffelskræller, grøntrobot og mere køleplads</t>
  </si>
  <si>
    <t>hvis der kommer midler til markiser til køkkenvinduer, da køkkenet er meget varmt og solrigt</t>
  </si>
  <si>
    <t>Vil nok gerne have hjælp</t>
  </si>
  <si>
    <t>et nyt komfur/kogeø + en bedre udsugning samt markiser uden for køkkenvinduer. Evt. ny opvaskemaskine og udsugning</t>
  </si>
  <si>
    <t>Kan umiddelbart godt selv men vil evt. gerne have lidt hjælp</t>
  </si>
  <si>
    <t>er blevet infomeret om at Madhuset ellers kan kontaktes</t>
  </si>
  <si>
    <t>Måske vil de gerne have hjælp</t>
  </si>
  <si>
    <t>De er allerede ansat, skal bare have flere</t>
  </si>
  <si>
    <t>Det mener de godt. Linda kan ikke nødvendigvis arbejde mere</t>
  </si>
  <si>
    <t>Har en i huset der skal på hygiejnekursus og være medhjælp i køkkenet</t>
  </si>
  <si>
    <t>Mette vil gerne op i tid og er fuld af gå-på-mod.</t>
  </si>
  <si>
    <t>Børnehavebørn får mad. Forældre betalt ordning. Så det kører videre efter 1.1.2010</t>
  </si>
  <si>
    <t>Vil meget gerne have hjælp til rekrutering, hvis det bliver aktuelt.</t>
  </si>
  <si>
    <t>Vuggestue køkken har begrænset mulighed for at lave mere mad (mangler plads, ovn, køleskab)</t>
  </si>
  <si>
    <t>Nye køkkenskabe og evt. nyt komfur. Køkkenet er 30 år gammelt og skønnes ikke at være hygiejnemæssigt forsvarligt. Ekstra køleskab. Nye fliser på væggene</t>
  </si>
  <si>
    <t>nyt komfur og køleskab vil være at foretrække</t>
  </si>
  <si>
    <t>Køleskab + fryserd. En konvektions ovn eller 2 varmluftsovne, evt. nyt komfur. En væg skal rives ned så køkkenet bliver større</t>
  </si>
  <si>
    <t>Forplejning 2008</t>
  </si>
  <si>
    <t>35225 Inst. Statens Seruminstituts Vuggestue, Amagerfælledvej 38</t>
  </si>
  <si>
    <t>35226 Inst. Solsikken, Annexstræde 29</t>
  </si>
  <si>
    <t>35227 Inst. Voldparkens Vuggestue, Arildsgård 9</t>
  </si>
  <si>
    <t>35228 Inst. Artillerivejens Vuggestue, Artillerivej 71 B</t>
  </si>
  <si>
    <t>35229 Inst. Mini Ajax, Bavnehøj Allé 32</t>
  </si>
  <si>
    <t>35235 Inst. Dosseringens Vuggestue, Ewaldsgade 1</t>
  </si>
  <si>
    <t>35236 Inst. Ministeriernes Vuggestue, Frederiksholms Kanal 28 D</t>
  </si>
  <si>
    <t>35239 Inst. Haraldsgårdens Vuggestue, Ragnhildgade 2</t>
  </si>
  <si>
    <t>35242 Inst. Red Barnets Vuggestue, Händelsvej 68</t>
  </si>
  <si>
    <t>35245 Inst. Røde Rose I, Jagtvej 141</t>
  </si>
  <si>
    <t>35246 Inst. Sundby Algård, Jens Warmingsvej 75</t>
  </si>
  <si>
    <t>35248 Inst. Husum Menighedsvuggestue, Korsager Allé 16</t>
  </si>
  <si>
    <t>35249 Inst. Studenterrådets Vuggestue, Krystalgade 14</t>
  </si>
  <si>
    <t>35250 Inst. Røde Ko, Købmagergade 47</t>
  </si>
  <si>
    <t>35253 Inst. Sjællandshuse, Nathalie Zahles Vej 23</t>
  </si>
  <si>
    <t>35255 Inst. Vuggestuen v/Egmont H. Petersens Kollegium, Nørre Allé 75</t>
  </si>
  <si>
    <t>35256 Inst. Den Gule Prik, Baggesensgade 1</t>
  </si>
  <si>
    <t>35257 Inst. Røde Kors / Teledanmark Vuggustue, Nørregade 37 A</t>
  </si>
  <si>
    <t>35258 Inst. Sofiegårdens Vuggestue, Overgaden Oven Vandet 32 B</t>
  </si>
  <si>
    <t>35259 Inst. Adventskirkens Børnegårds Vuggestue, Randbølvej 63</t>
  </si>
  <si>
    <t>35260 Inst. Vuggestuen v/Kollegiet Solbakken, Rektorparken 22</t>
  </si>
  <si>
    <t>35262 Inst. Nyboder Vuggestue, Rigensgade 21 A</t>
  </si>
  <si>
    <t>35263 Inst. Rymarksvænge Vuggestue, Rymarksvej 19</t>
  </si>
  <si>
    <t>35264 Inst. Lyrskov, Lyrskovgade 8</t>
  </si>
  <si>
    <t>35265 Inst. Samuelsgårdens Vuggestue, Rådmandsgade 31</t>
  </si>
  <si>
    <t>35266 Inst. Bispebjerg Vuggestue, Sadelmagervej 2-4</t>
  </si>
  <si>
    <t>35268 Inst. Ungdomsgårdens Vuggestue, Smørumvej 197</t>
  </si>
  <si>
    <t>35270 Inst. Kollegiegårdens Vuggestue, Tagensvej 52</t>
  </si>
  <si>
    <t>35274 Inst. Carlsberg Bryggeriernes Vuggestue, Vesterfælledvej 79</t>
  </si>
  <si>
    <t>35275 Inst. Henriksgårdens Vuggestue, Vigerslev Allé 175</t>
  </si>
  <si>
    <t>35276 Inst. Skt. Matthæus Sogns Menighedsvuggestue, Valdemarsgade 27</t>
  </si>
  <si>
    <t>35277 Inst. Blågårds Sogns Menighedsvuggestue, Blågårdsgade 15 B</t>
  </si>
  <si>
    <t>35278 Inst. Præstekær, Præstegårds Allé 29</t>
  </si>
  <si>
    <t>35280 Inst. Willerupgård, Rigensgade 21</t>
  </si>
  <si>
    <t>35282 Inst. Vuggestuen ved Botanisk Have, Sølvgade 83</t>
  </si>
  <si>
    <t>37479 Inst. Hannovergade, Hannovergade 8</t>
  </si>
  <si>
    <t>37480 Inst. Børnehuset, Toften 4</t>
  </si>
  <si>
    <t>37482 Inst. Vandpytten, Spanagervej 14 F</t>
  </si>
  <si>
    <t>37483 Inst. Børnebastionen, Amagergade 6</t>
  </si>
  <si>
    <t>37484 Inst. Nørretoppen, Sjællandsgade 15</t>
  </si>
  <si>
    <t>37485 Inst. Radisen, Dalbyvej 2</t>
  </si>
  <si>
    <t>37487 Inst. Akaciehuset, Carl Th. Dreyers Vej 192</t>
  </si>
  <si>
    <t>37488 Inst. Elverhøj, Glommensgade 8</t>
  </si>
  <si>
    <t>37490 Inst. Lærkereden, Fuglsang Alle 97</t>
  </si>
  <si>
    <t>37491 Inst. Scandiagades Integrerede inst., Scandiagade 100</t>
  </si>
  <si>
    <t>37492 Inst. Snorretoppen, Snorresgade 12</t>
  </si>
  <si>
    <t>37493 Inst. De 5 Årstider, Englandsvej 170</t>
  </si>
  <si>
    <t>37494 Inst. Ørnen, Ørnevej 90</t>
  </si>
  <si>
    <t>37495 Inst. Borup, Borups Allé 261</t>
  </si>
  <si>
    <t>37496 Inst. Kastaniehuset, Thit Jensens Vej 2</t>
  </si>
  <si>
    <t>37497 Inst. Galaxen, Øresundsvej 10 A</t>
  </si>
  <si>
    <t>37498 Inst. Guldsmeden, Guldbergsgade 26</t>
  </si>
  <si>
    <t>37499 Inst. Himmelblå, Backersvej 111</t>
  </si>
  <si>
    <t>37500 Inst. Firkløveret, Bogholder Alle 40</t>
  </si>
  <si>
    <t>37501 Inst. Enghave Remise, Enghavevej 88</t>
  </si>
  <si>
    <t>37502 Inst. Esromgades Integrerede inst., Esromgade 2A</t>
  </si>
  <si>
    <t>37503 Inst. Højen, Vanløsehøj 6</t>
  </si>
  <si>
    <t>37504 Inst. Rosenvang, Præstøgade 17B</t>
  </si>
  <si>
    <t>37505 Inst. Lomholts Villa, A.D. Kriegersvej 4-6</t>
  </si>
  <si>
    <t>37506 Inst. Havblik, Gerbrandsvej 5 D</t>
  </si>
  <si>
    <t>37507 Inst. Paletten, Øresundsvej 10B</t>
  </si>
  <si>
    <t>37508 Inst. Nordlys, Gerbrandsvej 5 C</t>
  </si>
  <si>
    <t>37509 Inst. Søstjernen, Grækenlandsvej 90 B</t>
  </si>
  <si>
    <t>37510 Inst. Rosahaven, Krausesvej 7</t>
  </si>
  <si>
    <t>37511 Inst. Nansensgades Børnehus, Nansensgade 46</t>
  </si>
  <si>
    <t>37512 Inst. Håbets Allé Børnehus, Håbets Alle 5</t>
  </si>
  <si>
    <t>37513 Inst. Smilehullet, Lergravsvej 2</t>
  </si>
  <si>
    <t>37514 Inst. Tingbjerg, Bygårdsstræde 2</t>
  </si>
  <si>
    <t>37515 Inst. Egmontgården, Assensgade 2</t>
  </si>
  <si>
    <t>37516 Børnevænget</t>
  </si>
  <si>
    <t>37517 Inst. Børnegården i Vanløse, Tyborøn Alle 57</t>
  </si>
  <si>
    <t>37518 Den Integrerede Institution</t>
  </si>
  <si>
    <t>37519 Inst. Bystævneparken, Bystævneparken 4</t>
  </si>
  <si>
    <t>37521 Inst. Tryk 16, Randersgade 16</t>
  </si>
  <si>
    <t>37522 Inst. Brobergsgade, Brobergsgade 10</t>
  </si>
  <si>
    <t>37523 Inst. Ved Parken, Gårdstedet 57</t>
  </si>
  <si>
    <t>37524 Inst. Amagerhus, Boltonvej 1</t>
  </si>
  <si>
    <t>37525 Inst. Amager Strand Sejlklub, Amager Strandvej 11</t>
  </si>
  <si>
    <t>37526 Inst. Drivhuset, Emdrupvej 134</t>
  </si>
  <si>
    <t>37527 Inst. Brandstationen, Adelgade 115</t>
  </si>
  <si>
    <t>37528 Inst. Ringertoften, Ringertoften 1</t>
  </si>
  <si>
    <t>37529 Inst. Lundtoftegade 21 og 43, Lundtoftegade 21</t>
  </si>
  <si>
    <t>37530 Inst. Dragen, Rymarksvej 11</t>
  </si>
  <si>
    <t>37531 Inst. Store Vigerslev Gård, Gårdstedet 57</t>
  </si>
  <si>
    <t>37532 Inst. Stjerneskuddet, Sjællandsgade 51</t>
  </si>
  <si>
    <t>37533 Inst. Æsken, Estlandsgade 4</t>
  </si>
  <si>
    <t>37534 Inst. Midtfløjene, Midtfløjene 3</t>
  </si>
  <si>
    <t>37535 Inst. Kennedygården, Nøjsomhedsvej 8</t>
  </si>
  <si>
    <t>37536 Inst. Månestrålen, Vingegavl 2</t>
  </si>
  <si>
    <t>37537 Inst. Haven, Frederikssundsvej 277</t>
  </si>
  <si>
    <t>37538 Inst. Store Krog, Store Krog 104</t>
  </si>
  <si>
    <t>37539 Inst. Ellepilen, Ellestykket 32</t>
  </si>
  <si>
    <t>37540 Inst. Emdrup Søgård, EmdrupVænge 194C</t>
  </si>
  <si>
    <t>37541 Inst. Blæksprutten, Amagerfælledvej 53</t>
  </si>
  <si>
    <t>37542 Inst. Krible-Krable, Aldersrogade 28</t>
  </si>
  <si>
    <t>37543 Inst. Centerparkens Integrerede Inst., Centerparken 18</t>
  </si>
  <si>
    <t>37544 Inst. Regnbuen, Klitmøllervej 71</t>
  </si>
  <si>
    <t>37545 Inst. Isbjørnen, Bymosevej 2</t>
  </si>
  <si>
    <t>37546 Inst. Frederiksholm, Wiinbladsgade 1</t>
  </si>
  <si>
    <t>37547 Inst. Lærkereden, Erik Ejegodsgade 5</t>
  </si>
  <si>
    <t>37548 Inst. Hudegrunden, Absalonsgade 10</t>
  </si>
  <si>
    <t>37549 Inst. Skydebanehaven, Absalonsgade 10</t>
  </si>
  <si>
    <t>37550 Inst. Amsterdamvej, Amsterdamvej 36</t>
  </si>
  <si>
    <t>37551 Inst. Bryggergården, Angelgade 2</t>
  </si>
  <si>
    <t>37552 Inst. Bellmansgade 23, Bellmansgade 23</t>
  </si>
  <si>
    <t>37553 Inst. Vartov, Farvergade 27 H</t>
  </si>
  <si>
    <t>37554 Inst. Kapelvejs Fritidscenter, Kapelvej 7 A</t>
  </si>
  <si>
    <t>37555 Inst. Stærevej, Stærevej 62</t>
  </si>
  <si>
    <t>37556 Inst. Valnødden, Kettegårds Alle 65</t>
  </si>
  <si>
    <t>37557 Inst. Lønstrupgård, Klitmøllervej 8</t>
  </si>
  <si>
    <t>37558 Inst. Lykkebo, Kærskiftevej 21</t>
  </si>
  <si>
    <t>37560 Inst. Garvergården, Matthæusgade 3</t>
  </si>
  <si>
    <t>37561 Inst. Kennedygården, Nøjsomhedsvej 10</t>
  </si>
  <si>
    <t>37562 Inst. Kernehuset, Agnes Henningsens Vej 8</t>
  </si>
  <si>
    <t>37563 Inst. Hestestalden, Gasværksvej 14</t>
  </si>
  <si>
    <t>37564 Inst. Fritidscentret Rødbyvej 6, Rødbyvej 6</t>
  </si>
  <si>
    <t>37565 Inst. Remisvænget, Remisevej 23</t>
  </si>
  <si>
    <t>37567 Inst. Studsgården, Studsgårdsgade 55</t>
  </si>
  <si>
    <t>37568 Inst. Murergården, Thorupsgade 2-6</t>
  </si>
  <si>
    <t>37569 Inst. Allersgades Integrerede institution, Allersgade 5</t>
  </si>
  <si>
    <t>37570 Inst. Børnehuset, Tuborgvej 7</t>
  </si>
  <si>
    <t>37571 Inst. Sølund, Ryesgade 22</t>
  </si>
  <si>
    <t>37572 Inst. Kvanen, Tyborøn Allé 53</t>
  </si>
  <si>
    <t>37573 Inst. Dronning Louise, Upsalagade 19</t>
  </si>
  <si>
    <t>Nordtoftegård</t>
  </si>
  <si>
    <t>Blokhuset</t>
  </si>
  <si>
    <t>Trinitatis Sogns Udflytterbørnehave</t>
  </si>
  <si>
    <t>Hudegården</t>
  </si>
  <si>
    <t>100 meter skoven</t>
  </si>
  <si>
    <t>Stockholmsgave</t>
  </si>
  <si>
    <t>Stokholmsgave Centrum</t>
  </si>
  <si>
    <t>Hastrup</t>
  </si>
  <si>
    <t>Mikkelborg</t>
  </si>
  <si>
    <t>Adashøj</t>
  </si>
  <si>
    <t>Børnehuset land og by</t>
  </si>
  <si>
    <t>Asgård</t>
  </si>
  <si>
    <t>Nansensgade Børnehus</t>
  </si>
  <si>
    <t>Kålormen</t>
  </si>
  <si>
    <t>asmundsminde@mail.dk</t>
  </si>
  <si>
    <t>holmenudflytter@mail.tele.dk</t>
  </si>
  <si>
    <t>meget ivrige for selv at lave mad</t>
  </si>
  <si>
    <t>1-2 nye industrikøleskab + fryser, 1 ny varmluftsovn, 1 røremaskine, 1 food processor, en ny opvaskemaskine</t>
  </si>
  <si>
    <t>Miele industriopvasker, 1 ovn, køleskab + fryser</t>
  </si>
  <si>
    <t>Køkken er fint og skal i teorien bare have nye køkkenelementer</t>
  </si>
  <si>
    <t>Kan bruge et tilstødende lokale som lager. Et fint, men meget lidt indrettet køkken. Med nye elementer og isenkram vil det være et godt produktionskøkken</t>
  </si>
  <si>
    <t>Karina Sommer</t>
  </si>
  <si>
    <t>rengøring/køkkenpersonale fortsætter, er evt. interesseret i kurser</t>
  </si>
  <si>
    <t>der er god plads men køkkenet er nedslidt. Der mangler to ekstra ovne. Komfuret er nedslidt, så nye kogeplader. 1 nyt halv køl/halv frys i fuld højde. Nye låger på elementer + nye stålbodplader</t>
  </si>
  <si>
    <t>Institutionen har selv indhentet tilbud på skrabet renovering af køkken, som vil koste ca. 230000,- (jeg anbefaler ekstra ovn). De har ikke råd til hele den istandsættelse og vil gerne have hjælp til så meget som muligt. OBS: Kan køkkenet godkendes af FVST ved den planlagte renovering? (en vask m. to rum og linoleum på gulvet?)</t>
  </si>
  <si>
    <t>sundby-asyl@mail.tele.dk</t>
  </si>
  <si>
    <t>ønsker sig brændende et nyt køkken</t>
  </si>
  <si>
    <t>har en pædagog der gerne vil og som gerne vil have uddannelsen</t>
  </si>
  <si>
    <t>Nyt køkken inkl. Mad elevator. Tegninger foreligger. Produktionskøkken skal etableres. Der ligger en ansøgning hos bygningskontoret siden november 2008. Byggetilladelse er ansøgt. 800.000 ekskl. Moms med madelevator</t>
  </si>
  <si>
    <t>Mere komfur plads. Evt. større opvaskemaskine</t>
  </si>
  <si>
    <t>oplysninger baseret på telefon interview</t>
  </si>
  <si>
    <t>sags nr: DW10381-872 Teknik og Miljøforvaltningen. Center for Byggeri</t>
  </si>
  <si>
    <t>udfyldt over telefonen</t>
  </si>
  <si>
    <t>Køkkenet er ubrugeligt. Har en ansøgning hos Miljø og Teknin forvaltningen</t>
  </si>
  <si>
    <t>Magdalena</t>
  </si>
  <si>
    <t>køkkenleder fra Polen</t>
  </si>
  <si>
    <t>fra svenske institutioner</t>
  </si>
  <si>
    <t>mere køleskab/frysekapacitet. Man kunne etablere en kogeø i midten og dermed frigive plads ved vinduerne til køkkenbord som er en stor mangelvare. Flerekogeplader</t>
  </si>
  <si>
    <t>bordplads er en kæmpe mangelvare, ligeså depot</t>
  </si>
  <si>
    <t>Birgitte Petersen</t>
  </si>
  <si>
    <t>køkkenet skal ombygges da vuggestue og børnehave sammenlægges. Skulle gerne ske inden årsskifte</t>
  </si>
  <si>
    <t>Yelda Gazier</t>
  </si>
  <si>
    <t>kommer</t>
  </si>
  <si>
    <t>vil evt. gerne tilbydes hjælp</t>
  </si>
  <si>
    <t>1 røremaskine, bjørn mellemstørrelse, stor stavblender, grønthakker (food processor)</t>
  </si>
  <si>
    <t>Stort lager</t>
  </si>
  <si>
    <t>Kirsten Nissen</t>
  </si>
  <si>
    <t>en industriopvasker ex Miele der tager et par minutter, løftevogn "Emma" til den store Bjørn.</t>
  </si>
  <si>
    <t>1.4.2009</t>
  </si>
  <si>
    <t>Køkkenet laver kun mad til børnene i nov-dec-jan ellers kører de med madpakker</t>
  </si>
  <si>
    <t>Umiddelbart nej, de afvendter hvad der bliver besluttet</t>
  </si>
  <si>
    <t>de vendter sammen med pædagogerne/leder</t>
  </si>
  <si>
    <t>samme</t>
  </si>
  <si>
    <t>generelt de fleste, da køkkenets maskiner er gamle og slidte.</t>
  </si>
  <si>
    <t>Køkkenet er et gammelt produktionskøkken der ikke har været i brug siden 2003</t>
  </si>
  <si>
    <t>Køkkenet kunne blive rigtigt godt hvis det får nye elementer og bordplader.</t>
  </si>
  <si>
    <t>Sanne Brillo</t>
  </si>
  <si>
    <t>er afventende og bekymrede men glade for at slippe med bøvl med madpakker</t>
  </si>
  <si>
    <t>flere vaske, nyt kogebord med kipsteger. Væggen til depotet skal fjernes og gøres til et stort rum. Tunnelopvaskemaskine, 2 ovne mere eller en konvektionsovn, mere bordplads, flere skabe, større bjørn, mere køl og frys</t>
  </si>
  <si>
    <t>der er et tilstødende kontor til køkkenet som også kunne inddrages hvis væggen væltes</t>
  </si>
  <si>
    <t>Majken Hammerum Hansen</t>
  </si>
  <si>
    <t>ønsker hjælp med personale</t>
  </si>
  <si>
    <t>En industriopvasker, ex. Miele der tager 2 min. Et bord til deres røremaskine, Bjørn, da den står på køkkenbordet og fylder, samt en ekstra ovn</t>
  </si>
  <si>
    <t>DK51@buf.kk.dk</t>
  </si>
  <si>
    <t>Karine Castella</t>
  </si>
  <si>
    <t>lavet mad på hospital</t>
  </si>
  <si>
    <t>Nete</t>
  </si>
  <si>
    <t>Medhjælper til opvak</t>
  </si>
  <si>
    <t>Hvis køkkenkapaciteten følger med</t>
  </si>
  <si>
    <t>en ekstra stor kogeplade, 2 ovne mere eller konvektionsovn, en ekstra fryser</t>
  </si>
  <si>
    <t>Ken Gazette 330</t>
  </si>
  <si>
    <t>Køleskab: 1 på gangen. Fryser: i depot. Ovn: 16 år gammel. Kogebord: 1 stor plade mere. Vask: 1 m 2 rum
Underskabe i depot til opvaring af service og kolonialvare. Mangler service og gryder</t>
  </si>
  <si>
    <t>1 års erhvervs uddannelse indenfor kantine</t>
  </si>
  <si>
    <t>mange års i kantine</t>
  </si>
  <si>
    <t>Vil gerne have hjælp med rekrutering</t>
  </si>
  <si>
    <t>En konvektionsovn, en opvaskemaskine</t>
  </si>
  <si>
    <t>stor kælder der kan tages i brug</t>
  </si>
  <si>
    <t>Mikrokøkken</t>
  </si>
  <si>
    <t>35389 Inst. Tagensbo Menighedsbørnehave, Landsdommervej 35</t>
  </si>
  <si>
    <t>35393 Inst. Lindehuset, Lindealle 35</t>
  </si>
  <si>
    <t>35394 Inst. Frihavns Sogns Menigh.bh. II, Livjægergade 43</t>
  </si>
  <si>
    <t>35395 Inst. Sundkirkens Menighedsbørnehave, Lodivej 7B</t>
  </si>
  <si>
    <t>35400 Inst. Røde Møllegårds Børnehave, Lyongade 30</t>
  </si>
  <si>
    <t>35402 Inst. Købnerkirkens Børnehave, Hemsedalsgade 5</t>
  </si>
  <si>
    <t>35403 Inst. Marengsen, Marengovej 23</t>
  </si>
  <si>
    <t>35408 Inst. Solstrålen, Nyrnberggade 33</t>
  </si>
  <si>
    <t>35410 Inst. Parkhøj,  Næsbyholmvej 14 C</t>
  </si>
  <si>
    <t>35411 Inst. Sommerfuglen, Oehlenschlægersgade 33</t>
  </si>
  <si>
    <t>35412 Inst. Deltidsbørnehaven, Oehlenschlægersgade 35</t>
  </si>
  <si>
    <t>35414 Inst. Strandkvarterets Børnehave, Otto Mallings Gade 12</t>
  </si>
  <si>
    <t>35415 Inst. Regnbuen,  Præstekærvej 3</t>
  </si>
  <si>
    <t>35416 Inst. Menighedsbørnehaven, Rahbeks Alle 17</t>
  </si>
  <si>
    <t>35420 Inst. Margrethegårdens Børnehave, Retortvej 49</t>
  </si>
  <si>
    <t>35421 Inst. Fredens Sogns Børnehave, Ryesgade 68 B</t>
  </si>
  <si>
    <t>35423 Inst. Karlsvognen, Rymarksvej 19</t>
  </si>
  <si>
    <t>35426 Inst. Røde Gård, Rødegård 1</t>
  </si>
  <si>
    <t>35427 Inst. Hylet, Rømersgade 7</t>
  </si>
  <si>
    <t>35428 Inst. Rørsangeren, Rørsangervej 78</t>
  </si>
  <si>
    <t>35429 Inst. Samuelsgårdens Børnehave, Rådmandsgade 31</t>
  </si>
  <si>
    <t>35430 Inst. Rådvadvejs Børnehave, Rådvadsvej 142</t>
  </si>
  <si>
    <t>35431 Inst. Apostelkirkens Menighedsbh., Saxogade 13</t>
  </si>
  <si>
    <t>35434 Inst. Garnison Sogns Menighedsbhv., Sct.Annæ Plads 4</t>
  </si>
  <si>
    <t>35435 Inst. Rudolf Steiner Børnehaven, Skt. Gertrudsstræde 5</t>
  </si>
  <si>
    <t>35436 Inst. Lutherskirkens Børnehave, Kollerødvej 72</t>
  </si>
  <si>
    <t>35437 Inst. Hjems Børnehave, Ungarnsgade 32</t>
  </si>
  <si>
    <t>35439 Inst. Valby Folkebørnehave I, Sibbernsvej 6</t>
  </si>
  <si>
    <t>35440 Inst. Asmundsminde, Brunemarksvej 15</t>
  </si>
  <si>
    <t>35442 Inst. Adventskirkens Børnehave., Skibelundvej 20</t>
  </si>
  <si>
    <t>35443 Inst. Vigerslev Sogne Menighedsbørnehave, Skyttegaardvej 20</t>
  </si>
  <si>
    <t>35445 Inst. Deltidsbørnehaven PÅ Smyrnavej, Smyrnavej 22</t>
  </si>
  <si>
    <t>35446 Inst. Ungdomsgårdens Børnehave, Smørumvej 197</t>
  </si>
  <si>
    <t>35448 Inst. Sofiegårdens Børnehave, Sofiegade 7</t>
  </si>
  <si>
    <t>35451 Inst. Stadens Vænges Børnehave, Stadens Vænge 5</t>
  </si>
  <si>
    <t>35455 Inst. Amagerbro, Store Mølle Vej 13</t>
  </si>
  <si>
    <t>35456 Inst. Møllelængens Børnehave., Store Mølle Vej 44</t>
  </si>
  <si>
    <t>35460 Inst. Himmel og Hav, Sundbyvestervej 37</t>
  </si>
  <si>
    <t>35462 Inst. Kongens Have Børnehave, Øster Voldgade 4 B</t>
  </si>
  <si>
    <t>35464 Inst. Absalonskirkens Menighedsbørnehave, Sdr.Boulevard 73</t>
  </si>
  <si>
    <t>35465 Inst. Enghave Kirkes Børnehave, Sønder Boulevard 120</t>
  </si>
  <si>
    <t>35467 Inst. Børnehaven Bellis, Tagensvej 188</t>
  </si>
  <si>
    <t>35468 Inst. Taksigelseskirkens Menighedsbørnehave, Teglværksgade 1</t>
  </si>
  <si>
    <t>35471 Inst. Jordkloden, Tibirkegade 19</t>
  </si>
  <si>
    <t>35472 Inst. Folkebørnehaven, Tjørnerækken 2</t>
  </si>
  <si>
    <t>35475 Inst. Mælkevejen, Tycho Brahes Alle 30</t>
  </si>
  <si>
    <t>35477 Inst. Bethlehems Sogns Menighedsbørnehave, Tømrergade 9</t>
  </si>
  <si>
    <t>35483 Inst. Helligåndskirkens Børnehave, Valkendorfsgade 36</t>
  </si>
  <si>
    <t>35484 Inst. Humlebo, Vallekildevej 88</t>
  </si>
  <si>
    <t>35485 Inst. Halvdagsbørnehaven Bellahøj, Ved Bellahøj 6</t>
  </si>
  <si>
    <t>35488 Inst. Tussenelda, Viborggade 15</t>
  </si>
  <si>
    <t>35490 Inst. Henriksgården II, Vigerslev Alle 171</t>
  </si>
  <si>
    <t>35492 Inst. Vinkelager, Vinkelager 40</t>
  </si>
  <si>
    <t>35493 Inst. Tingbjerg Legested, Virkefeltet 16</t>
  </si>
  <si>
    <t>35494 Inst. Blågård Sogns Menighedsbørnehave, Blågårdsgade 15 B</t>
  </si>
  <si>
    <t>35495 Inst. Frihavns Sogns Menighedsbørnehave 3, Willemoesgade 68</t>
  </si>
  <si>
    <t>35497 Inst. Børnehaven i Æbeløgade, Æbeløgade 25</t>
  </si>
  <si>
    <t>35498 Inst. Olriks Børnehave, Østbanegade 151</t>
  </si>
  <si>
    <t>35501 Inst. Hyltebjerg Menighedsbørnehave, Ålekistevej 89</t>
  </si>
  <si>
    <t>35505 Inst. Røde Rose II, Lyngevej 97</t>
  </si>
  <si>
    <t>37229_2</t>
  </si>
  <si>
    <t>Data</t>
  </si>
  <si>
    <t>Helårs vug.</t>
  </si>
  <si>
    <t>Institutionen skal fragte mad mellem 4 etagere, hvilket er tidskrævende. De vil gerne have det tænket ind i timenomeringen. I kælderen har der engang været skolekøkken. Den optimale løsning ville være at etablere et stort  produktionskøkken her til alle børnene. Ville også skabe gode omstændigheder for køkkendamerne.</t>
  </si>
  <si>
    <t>37511_3</t>
  </si>
  <si>
    <t>35597_2 (fritidshjem)</t>
  </si>
  <si>
    <t>Sara Eleish</t>
  </si>
  <si>
    <t>økokursus fra ØOF</t>
  </si>
  <si>
    <t>vil gerne kontaktes</t>
  </si>
  <si>
    <t>køkkenet i børnehave er nyt men lille. Kan bruges til mellemmåltider og anretning</t>
  </si>
  <si>
    <t>Cathrine Jerrik / sine</t>
  </si>
  <si>
    <t>et tørvarelager + grønt lager findes andet steds.</t>
  </si>
  <si>
    <t>37245_2</t>
  </si>
  <si>
    <t>37245_3</t>
  </si>
  <si>
    <t>37245_4</t>
  </si>
  <si>
    <t>Bifrost</t>
  </si>
  <si>
    <t>Cheiron</t>
  </si>
  <si>
    <t>Nagas Tahira</t>
  </si>
  <si>
    <t>Skolelærer fra hjemland</t>
  </si>
  <si>
    <t>lavet mad</t>
  </si>
  <si>
    <t>rengøring</t>
  </si>
  <si>
    <t>hygiejne og økokurser (1 dags kurset)</t>
  </si>
  <si>
    <t>Birthe Petersen</t>
  </si>
  <si>
    <t>kontoruddannet</t>
  </si>
  <si>
    <t>vil gerne have hjælp til personale rekruttering</t>
  </si>
  <si>
    <t>vil gerne have hjælp fra Madhuset</t>
  </si>
  <si>
    <t>Køkkenet er fint men skal have nye elementer og nyt komfur + ovne, 1 køleskab ekstra</t>
  </si>
  <si>
    <t>Køkkenet trænger til en total renovering, nyt komfur og ovne. Meget nedslidt køkken</t>
  </si>
  <si>
    <t>Gasværksvej 14</t>
  </si>
  <si>
    <t>V.A. Borgens Vej 10</t>
  </si>
  <si>
    <t>173l</t>
  </si>
  <si>
    <t>Frederiksberg C</t>
  </si>
  <si>
    <t>Kvistgård</t>
  </si>
  <si>
    <t>Gadstrup</t>
  </si>
  <si>
    <t>33 25 10 88</t>
  </si>
  <si>
    <t>33 26 04 80</t>
  </si>
  <si>
    <t>36 46 02 17</t>
  </si>
  <si>
    <t>33 21 18 24</t>
  </si>
  <si>
    <t>33 31 31 01</t>
  </si>
  <si>
    <t>33 31 85 88</t>
  </si>
  <si>
    <t>36 17 17 71</t>
  </si>
  <si>
    <t>33 21 48 10</t>
  </si>
  <si>
    <t>33 22 11 81</t>
  </si>
  <si>
    <t>88 88 82 40</t>
  </si>
  <si>
    <t>33 31 69 96</t>
  </si>
  <si>
    <t>33 86 09 31</t>
  </si>
  <si>
    <t>33 22 44 79</t>
  </si>
  <si>
    <t>33 21 99 48</t>
  </si>
  <si>
    <t>33 22 97 32</t>
  </si>
  <si>
    <t>33 21 56 56</t>
  </si>
  <si>
    <t>49 19 15 58</t>
  </si>
  <si>
    <t>33 22 06 01</t>
  </si>
  <si>
    <t>33 21 41 97</t>
  </si>
  <si>
    <t>33 21 48 17</t>
  </si>
  <si>
    <t>33 21 73 12</t>
  </si>
  <si>
    <t>33 21 36 65</t>
  </si>
  <si>
    <t>33 31 05 59</t>
  </si>
  <si>
    <t>33 22 19 36</t>
  </si>
  <si>
    <t>33 31 44 39</t>
  </si>
  <si>
    <t>33 22 02 20</t>
  </si>
  <si>
    <t>33 22 66 46</t>
  </si>
  <si>
    <t>33 24 64 86</t>
  </si>
  <si>
    <t>36 16 81 75</t>
  </si>
  <si>
    <t>33 21 81 14</t>
  </si>
  <si>
    <t>33 26 59 40</t>
  </si>
  <si>
    <t>33 85 40 31</t>
  </si>
  <si>
    <t>33 27 67 20</t>
  </si>
  <si>
    <t>33 21 92 81</t>
  </si>
  <si>
    <t>36 17 62 02</t>
  </si>
  <si>
    <t>46 15 13 50</t>
  </si>
  <si>
    <t>39 56 47 03 el. 04</t>
  </si>
  <si>
    <t>33 24 02 05</t>
  </si>
  <si>
    <t>33 24 28 87</t>
  </si>
  <si>
    <t>36 46 27 33</t>
  </si>
  <si>
    <t>33 21 25 56</t>
  </si>
  <si>
    <t>33 21 53 91</t>
  </si>
  <si>
    <t>33 22 04 61</t>
  </si>
  <si>
    <t>33 22 62 86</t>
  </si>
  <si>
    <t>33 21 49 67</t>
  </si>
  <si>
    <t>33 21 08 48</t>
  </si>
  <si>
    <t>ml.amerikavej@mail.dk</t>
  </si>
  <si>
    <t>35242@buf.kk.dk</t>
  </si>
  <si>
    <t>35253@buf.kk.dk</t>
  </si>
  <si>
    <t>35260@buf.kk.dk</t>
  </si>
  <si>
    <t>35264@buf.kk.dk</t>
  </si>
  <si>
    <t>Dronning Louise børnehave</t>
  </si>
  <si>
    <t>Haraldsgården</t>
  </si>
  <si>
    <t>Valhalla</t>
  </si>
  <si>
    <t>Kastanjehuset</t>
  </si>
  <si>
    <t>Rose-3@mail.tele.dk</t>
  </si>
  <si>
    <t>kriblekrable@buf.kk.dk</t>
  </si>
  <si>
    <t>Betlehem.BH@gmail. Com</t>
  </si>
  <si>
    <t>laesoegade@mail.tele.dk</t>
  </si>
  <si>
    <t>nej</t>
  </si>
  <si>
    <t>Maria Hoydal</t>
  </si>
  <si>
    <t>Nikolaj Løngren</t>
  </si>
  <si>
    <t>Marianne Tandrup Bengani</t>
  </si>
  <si>
    <t>Susanne barselsvikar for Sungul</t>
  </si>
  <si>
    <t>Heidi Jensen</t>
  </si>
  <si>
    <t>Anne Kathrine Niemanh</t>
  </si>
  <si>
    <t>Anthony Farrington</t>
  </si>
  <si>
    <t>Katrine Anker Møller</t>
  </si>
  <si>
    <t>Susanne Vedel</t>
  </si>
  <si>
    <t>Stine Pedersen</t>
  </si>
  <si>
    <t>Samira</t>
  </si>
  <si>
    <t>Paz Ty Nielsen</t>
  </si>
  <si>
    <t>Morten Rasmussen</t>
  </si>
  <si>
    <t>Connie Petersen</t>
  </si>
  <si>
    <t>Hanne Coskon</t>
  </si>
  <si>
    <t>Nadia Benini</t>
  </si>
  <si>
    <t>Marzuouka Aida</t>
  </si>
  <si>
    <t>Hannah Kanamat</t>
  </si>
  <si>
    <t>Nasren</t>
  </si>
  <si>
    <t>Anette Bellaovi</t>
  </si>
  <si>
    <t>Mearg mesfan</t>
  </si>
  <si>
    <t>Lone Holst</t>
  </si>
  <si>
    <t>Abir Daovd</t>
  </si>
  <si>
    <t>kok</t>
  </si>
  <si>
    <t>Eh-økonom</t>
  </si>
  <si>
    <t>PB</t>
  </si>
  <si>
    <t>butiksuddannet</t>
  </si>
  <si>
    <t>ernæringsassistent</t>
  </si>
  <si>
    <t>næsten færdig som kok</t>
  </si>
  <si>
    <t>3 år på hotel og resturantskolen, andre inst.</t>
  </si>
  <si>
    <t>mange år</t>
  </si>
  <si>
    <t>diverse køkkener. Pæd.medhjælper</t>
  </si>
  <si>
    <t>restaurent</t>
  </si>
  <si>
    <t>15 års erfaring fra institutioner</t>
  </si>
  <si>
    <t>hospitalskøkken, cafeteria, kantine</t>
  </si>
  <si>
    <t>hotel,restaurent,cafe, køkken</t>
  </si>
  <si>
    <t>mange års erfaring</t>
  </si>
  <si>
    <t>andet inst. køkken</t>
  </si>
  <si>
    <t>4 år fra inst.køkken</t>
  </si>
  <si>
    <t>23 i plejehjemskøkken</t>
  </si>
  <si>
    <t>cafe projekt</t>
  </si>
  <si>
    <t>økokursus</t>
  </si>
  <si>
    <t>Camilla Plum kurser, Madhus</t>
  </si>
  <si>
    <t>blende mad, Madhuset. Øko-kurser hos dogme Kbh.</t>
  </si>
  <si>
    <t>økologisk grundkursus</t>
  </si>
  <si>
    <t>øko</t>
  </si>
  <si>
    <t>grønt.kursus kbh.</t>
  </si>
  <si>
    <t>økologi</t>
  </si>
  <si>
    <t>øko kursus</t>
  </si>
  <si>
    <t>Eva Aabel</t>
  </si>
  <si>
    <t>Karin Edelhøj</t>
  </si>
  <si>
    <t>Trine Hansen</t>
  </si>
  <si>
    <t xml:space="preserve">Melauda Laamari </t>
  </si>
  <si>
    <t>Li Li</t>
  </si>
  <si>
    <t xml:space="preserve">ikke muligt. P.g.a. aktuelle køkken forhold. </t>
  </si>
  <si>
    <t>hvis køkkenet kan godkendes. Kommunen har sagt at noget af stuen skal inddrages. Det mener jeg ikke er nødvendig.</t>
  </si>
  <si>
    <t>køkkenet har tidligere lavet mad til så mange</t>
  </si>
  <si>
    <t>syntes ordningen er god, syntes ikke rammerne er iorden.</t>
  </si>
  <si>
    <t>er meget imod mad udefra</t>
  </si>
  <si>
    <t>inst. vil gerne påtage sig at lave fuld forplejning.</t>
  </si>
  <si>
    <t>mener køkkenet er for lille</t>
  </si>
  <si>
    <t>hvis personale og opgradering af køkken følger med</t>
  </si>
  <si>
    <t>vil helst have udefra det får vg.børnene nu</t>
  </si>
  <si>
    <t>er i gang med underskrifts indsamling</t>
  </si>
  <si>
    <t>hvis det er muligt</t>
  </si>
  <si>
    <t>hvis pengene er til stede</t>
  </si>
  <si>
    <t>syntes det er en stor opgave</t>
  </si>
  <si>
    <t>Maling og nye køkkenelementer + opvaskemaskine</t>
  </si>
  <si>
    <t>Det er et fint køkken. Lagerplads er sparsomt pt men man kunne finde ekstra plads ved en omrokering</t>
  </si>
  <si>
    <t>Vil gerne lave mad selv, men vil dels gerne vide om det lille køkken kan godkendes - og om der følger budget med.</t>
  </si>
  <si>
    <t>Blandet holding, afventende</t>
  </si>
  <si>
    <t>Hvis der følger budget med</t>
  </si>
  <si>
    <t>Vil muligvis gerne have hjælp</t>
  </si>
  <si>
    <t>større køleskab i fuld højde</t>
  </si>
  <si>
    <t>Køkkenet er ikke godkendt til produktion af fødevaremyndighederne</t>
  </si>
  <si>
    <t>Det anbefales at udstyre køkkenet med et nyt køleskab i fuld højde. Det skal afklares om køkkenet kan smiley-godkendes, det har det ikke været tidligere.</t>
  </si>
  <si>
    <t>Afventer hvad der bliver bestemt  i kommunen</t>
  </si>
  <si>
    <t>Har endnu ikke taget stilling, men flertallet vil nok sige ja</t>
  </si>
  <si>
    <t>laver mad 1 gang om ugen og vil gerne optimere det til hele ugen</t>
  </si>
  <si>
    <t>absolut</t>
  </si>
  <si>
    <t>Har ikke drøftet det med forældrene endnu</t>
  </si>
  <si>
    <t>er meget skeptiske</t>
  </si>
  <si>
    <t>kan ikke forestille sig det kan lade sig gøre</t>
  </si>
  <si>
    <t>Vil evt. gerne have hjælp, da leder gerne vil have en erfaren køkkenansvarlig (f.eks kok)</t>
  </si>
  <si>
    <t>Vil meget gerne have hjælp</t>
  </si>
  <si>
    <t>Vil gerne have hjælp til evt. rekrutering</t>
  </si>
  <si>
    <t>vil gerne have hjælp til rekrutering</t>
  </si>
  <si>
    <t>Køkkendame vil gerne op i tid.</t>
  </si>
  <si>
    <t>måske vil den nuværende barselsvikar blive</t>
  </si>
  <si>
    <t>Jytte Ann Marie Christensen</t>
  </si>
  <si>
    <t>anne marie markussen</t>
  </si>
  <si>
    <t>Poul Mose</t>
  </si>
  <si>
    <t>Karsten Therkildsen</t>
  </si>
  <si>
    <t>Anne Stau Jensen</t>
  </si>
  <si>
    <t>Anna Marie Hjorth</t>
  </si>
  <si>
    <t>Dennis Nygaard Sørensen</t>
  </si>
  <si>
    <t>helle høpfner</t>
  </si>
  <si>
    <t>Susanne Rasmussen</t>
  </si>
  <si>
    <t>Flemming Klysner Nielsen</t>
  </si>
  <si>
    <t>Jesper Ussing</t>
  </si>
  <si>
    <t>Gitte Johannesen</t>
  </si>
  <si>
    <t>Jens Normand</t>
  </si>
  <si>
    <t>Jens Mortensen</t>
  </si>
  <si>
    <t>Jytte Schultz</t>
  </si>
  <si>
    <t>Christine Louisa Bauchy</t>
  </si>
  <si>
    <t>Birgitte Olsen</t>
  </si>
  <si>
    <t>Vibeke Sager</t>
  </si>
  <si>
    <t>Ejvind Mortensen</t>
  </si>
  <si>
    <t>Elisabeth Merrild</t>
  </si>
  <si>
    <t>admin@sct-jakob.dk</t>
  </si>
  <si>
    <t>37590@buf.kk.dk</t>
  </si>
  <si>
    <t>37552@faf.kk.dk</t>
  </si>
  <si>
    <t>37567@faf.kk.dk</t>
  </si>
  <si>
    <t>Institutionsnavn</t>
  </si>
  <si>
    <t>Leders navn:</t>
  </si>
  <si>
    <t>Leder tlf.</t>
  </si>
  <si>
    <t>Har I mere end et køkken?</t>
  </si>
  <si>
    <t>skema nummer</t>
  </si>
  <si>
    <t xml:space="preserve">måltids/sundhedspolitik </t>
  </si>
  <si>
    <t xml:space="preserve">kostudvalg </t>
  </si>
  <si>
    <t xml:space="preserve">pædagogisk måltid </t>
  </si>
  <si>
    <t>Kategori af køk.</t>
  </si>
  <si>
    <t>Bemærkninger:</t>
  </si>
  <si>
    <t>Udfyldt af</t>
  </si>
  <si>
    <t>Dato</t>
  </si>
  <si>
    <t>Komfur Alm. med ovn</t>
  </si>
  <si>
    <t>Antal koge plader</t>
  </si>
  <si>
    <t>antal Stik</t>
  </si>
  <si>
    <t xml:space="preserve">Kumme fryser:          </t>
  </si>
  <si>
    <t>Bord ca. m.</t>
  </si>
  <si>
    <t>Lille Røremask</t>
  </si>
  <si>
    <t>Foodprocessor</t>
  </si>
  <si>
    <t>Grøntsags robot</t>
  </si>
  <si>
    <t>Antal vaske</t>
  </si>
  <si>
    <t>Opbevaring/lager</t>
  </si>
  <si>
    <t>Bemærkninger</t>
  </si>
  <si>
    <t>Større</t>
  </si>
  <si>
    <t>God plads</t>
  </si>
  <si>
    <t>produktionskøkken</t>
  </si>
  <si>
    <t>Nej</t>
  </si>
  <si>
    <t>Mindre</t>
  </si>
  <si>
    <t>Begrænset</t>
  </si>
  <si>
    <t>Køkken blandet tilvirk</t>
  </si>
  <si>
    <t>Ved ikke</t>
  </si>
  <si>
    <t>Ingen</t>
  </si>
  <si>
    <t>Ingen plads</t>
  </si>
  <si>
    <t>Køkken begrænset tilvirk</t>
  </si>
  <si>
    <t>Uoplyst</t>
  </si>
  <si>
    <t>Modtagerkøkken</t>
  </si>
  <si>
    <t>Inst nummer</t>
  </si>
  <si>
    <t>Distrikt:</t>
  </si>
  <si>
    <t>Adresse</t>
  </si>
  <si>
    <t>Postnummer:</t>
  </si>
  <si>
    <t>Postnummer tekst</t>
  </si>
  <si>
    <t>telefon</t>
  </si>
  <si>
    <t>E-mail:</t>
  </si>
  <si>
    <t>Arb. tlf.</t>
  </si>
  <si>
    <t>Hvor mange</t>
  </si>
  <si>
    <r>
      <t>Bespisning Dage Vug</t>
    </r>
    <r>
      <rPr>
        <sz val="10"/>
        <rFont val="Arial"/>
        <family val="2"/>
      </rPr>
      <t xml:space="preserve">  Morgen</t>
    </r>
  </si>
  <si>
    <t>Formiddag</t>
  </si>
  <si>
    <t>Frokost</t>
  </si>
  <si>
    <t>Eftermiddag</t>
  </si>
  <si>
    <r>
      <t>Bespisning Dage Bhv</t>
    </r>
    <r>
      <rPr>
        <sz val="10"/>
        <rFont val="Arial"/>
        <family val="2"/>
      </rPr>
      <t xml:space="preserve">  Morgen</t>
    </r>
  </si>
  <si>
    <r>
      <t>Økonomi til mad</t>
    </r>
    <r>
      <rPr>
        <sz val="10"/>
        <rFont val="Arial"/>
        <family val="2"/>
      </rPr>
      <t xml:space="preserve">   Vug</t>
    </r>
  </si>
  <si>
    <t>Bhv</t>
  </si>
  <si>
    <t>Side 2</t>
  </si>
  <si>
    <r>
      <t>Hvem laver mad</t>
    </r>
    <r>
      <rPr>
        <sz val="10"/>
        <rFont val="Arial"/>
        <family val="2"/>
      </rPr>
      <t>: Køk</t>
    </r>
  </si>
  <si>
    <t xml:space="preserve"> Pæd</t>
  </si>
  <si>
    <r>
      <t>1 Køk. ans.</t>
    </r>
    <r>
      <rPr>
        <sz val="10"/>
        <rFont val="Arial"/>
        <family val="2"/>
      </rPr>
      <t xml:space="preserve"> Navn:</t>
    </r>
  </si>
  <si>
    <t>Ansat siden</t>
  </si>
  <si>
    <t>Timer/ uge:</t>
  </si>
  <si>
    <t>Email:</t>
  </si>
  <si>
    <r>
      <t>2 Køk. ans.</t>
    </r>
    <r>
      <rPr>
        <sz val="10"/>
        <rFont val="Arial"/>
        <family val="2"/>
      </rPr>
      <t xml:space="preserve"> Navn:</t>
    </r>
  </si>
  <si>
    <t>Erfaring:</t>
  </si>
  <si>
    <t>Kurser:</t>
  </si>
  <si>
    <r>
      <t>Økologi pct.</t>
    </r>
    <r>
      <rPr>
        <sz val="10"/>
        <rFont val="Arial"/>
        <family val="2"/>
      </rPr>
      <t xml:space="preserve">  Vug</t>
    </r>
  </si>
  <si>
    <r>
      <t>Mælk antal gange dagligt</t>
    </r>
    <r>
      <rPr>
        <sz val="10"/>
        <rFont val="Arial"/>
        <family val="2"/>
      </rPr>
      <t xml:space="preserve"> Vug</t>
    </r>
  </si>
  <si>
    <r>
      <t>Ej mad:</t>
    </r>
    <r>
      <rPr>
        <sz val="10"/>
        <rFont val="Arial"/>
      </rPr>
      <t xml:space="preserve"> vil lave mad selv</t>
    </r>
  </si>
  <si>
    <t>Kommentar</t>
  </si>
  <si>
    <t>Ønsker forældrebest. lok mad</t>
  </si>
  <si>
    <t>Ønsker led/pæd lok mad</t>
  </si>
  <si>
    <t>Kan personale skaffes</t>
  </si>
  <si>
    <t>Side 3</t>
  </si>
  <si>
    <r>
      <t>Hvis prod:</t>
    </r>
    <r>
      <rPr>
        <sz val="10"/>
        <rFont val="Arial"/>
      </rPr>
      <t xml:space="preserve">  alt OK </t>
    </r>
  </si>
  <si>
    <t>anskaff. af mask</t>
  </si>
  <si>
    <t>Ombygning</t>
  </si>
  <si>
    <t>Der er ikke plads</t>
  </si>
  <si>
    <t>Hvilke inv. er nødvendige</t>
  </si>
  <si>
    <r>
      <t>For prod</t>
    </r>
    <r>
      <rPr>
        <sz val="10"/>
        <rFont val="Arial"/>
      </rPr>
      <t xml:space="preserve"> Anskaffelser af maskiner:</t>
    </r>
  </si>
  <si>
    <t>Bemærkning:</t>
  </si>
  <si>
    <r>
      <t>For blandet</t>
    </r>
    <r>
      <rPr>
        <sz val="10"/>
        <rFont val="Arial"/>
        <family val="2"/>
      </rPr>
      <t xml:space="preserve">  A</t>
    </r>
    <r>
      <rPr>
        <sz val="10"/>
        <rFont val="Arial"/>
      </rPr>
      <t>nskaff. af mask.</t>
    </r>
  </si>
  <si>
    <t>Hvilke anskaf mask.</t>
  </si>
  <si>
    <r>
      <t>For Begræns</t>
    </r>
    <r>
      <rPr>
        <sz val="10"/>
        <rFont val="Arial"/>
        <family val="2"/>
      </rPr>
      <t xml:space="preserve">  A</t>
    </r>
    <r>
      <rPr>
        <sz val="10"/>
        <rFont val="Arial"/>
      </rPr>
      <t>nskaff. af mask.</t>
    </r>
  </si>
  <si>
    <t>Supplement skema</t>
  </si>
  <si>
    <t>Kogebord:   Antal</t>
  </si>
  <si>
    <r>
      <t>Ovn:</t>
    </r>
    <r>
      <rPr>
        <sz val="10"/>
        <rFont val="Arial"/>
      </rPr>
      <t xml:space="preserve">  Alm.</t>
    </r>
  </si>
  <si>
    <t xml:space="preserve">Alm med varm luft </t>
  </si>
  <si>
    <t xml:space="preserve">Konvektion varm luft </t>
  </si>
  <si>
    <t>Konvektion vand</t>
  </si>
  <si>
    <r>
      <t>Køleskab</t>
    </r>
    <r>
      <rPr>
        <sz val="10"/>
        <rFont val="Arial"/>
      </rPr>
      <t>:   Lille (3/4)</t>
    </r>
  </si>
  <si>
    <t>Almindeligt (fuld højde)</t>
  </si>
  <si>
    <t>Stort/industri</t>
  </si>
  <si>
    <r>
      <t>Svaleskab</t>
    </r>
    <r>
      <rPr>
        <sz val="10"/>
        <rFont val="Arial"/>
      </rPr>
      <t xml:space="preserve">   Lille (3/4)</t>
    </r>
  </si>
  <si>
    <r>
      <t>Fryser:</t>
    </r>
    <r>
      <rPr>
        <sz val="10"/>
        <rFont val="Arial"/>
      </rPr>
      <t xml:space="preserve">        Lille (3/4)</t>
    </r>
  </si>
  <si>
    <t>Mærke</t>
  </si>
  <si>
    <r>
      <t>Stor Røremask</t>
    </r>
    <r>
      <rPr>
        <sz val="10"/>
        <rFont val="Arial"/>
      </rPr>
      <t xml:space="preserve"> </t>
    </r>
  </si>
  <si>
    <t>Antal L</t>
  </si>
  <si>
    <t>Aften</t>
  </si>
  <si>
    <t>Børneinstitutionen ved Statens Serumsinstitut</t>
  </si>
  <si>
    <t>Artillerivejens vuggestue</t>
  </si>
  <si>
    <t>Amsterdamvej Børnehave</t>
  </si>
  <si>
    <t>Nurnberggaarden</t>
  </si>
  <si>
    <t>Røde Kors Børnehaven Nordstjernen</t>
  </si>
  <si>
    <t>Simon Peter MH. Børnehave</t>
  </si>
  <si>
    <t>Sundby børnehave</t>
  </si>
  <si>
    <t>37457 Inst. Børnegården i Ryesgade, Ryesgade 80</t>
  </si>
  <si>
    <t>37458 Inst. Havkatten, Amager Strandvej 178</t>
  </si>
  <si>
    <t>37459 Inst. Absalons Have, Absalonsgade 33</t>
  </si>
  <si>
    <t>37460 Inst. Børnejunglen, Rådmandsgade 38</t>
  </si>
  <si>
    <t>37461 Inst. Kongovej, Kongovej 10</t>
  </si>
  <si>
    <t>37462 Inst. Altankassen, Amagerfælledvej 53</t>
  </si>
  <si>
    <t>37464 Inst. Krudthuset, Refshalevej 1</t>
  </si>
  <si>
    <t>37465 Inst. Væksthuset, Rymarksvej 125</t>
  </si>
  <si>
    <t>37467 Inst. Stenrosen, Titangade 7</t>
  </si>
  <si>
    <t>37468 Inst. Bodenhoff, Prinsessegade 74-76</t>
  </si>
  <si>
    <t>37469 Inst. Akeleje, Vibeholmen 3</t>
  </si>
  <si>
    <t>37470 Inst. Stjerneskuddet, Vanløse Alle 39</t>
  </si>
  <si>
    <t>37471 Inst. Slottet, Svenskelejren 7</t>
  </si>
  <si>
    <t>37472 Inst. Børnehuset Grostedet, Grostedet 16</t>
  </si>
  <si>
    <t>37473 Inst. Asgård, Hothers Plads 22</t>
  </si>
  <si>
    <t>37474 Inst. Midgård, Hothers Plads 20</t>
  </si>
  <si>
    <t>37475 Inst. Rosengården, Rosenvængets Alle 18</t>
  </si>
  <si>
    <t>37477 Inst. Østen for Solen, Røde Mellemvej 73</t>
  </si>
  <si>
    <t>37478 Inst. Arken, Saxtorphsvej 31</t>
  </si>
  <si>
    <t>Vuggestue på 1. og 2. sal med madelevator imellem. Køkken 1 er på 1. sal, ingen elevator til stuen. Der er 40 børnehavebørn i stuen, hvor køkken 2 er placeret (der er personaleelevator). Der mangler en radiator i køkkenet. Ingen varmekilde. Evt. plads i kælderen til opbevaring.</t>
  </si>
  <si>
    <t>Ingen ventilation, Fødevarekontrollen er meldt fra da der ikke laves mad.</t>
  </si>
  <si>
    <t>Antal af Inst nummer</t>
  </si>
  <si>
    <t>38 71 19 77</t>
  </si>
  <si>
    <t>38 60 00 68</t>
  </si>
  <si>
    <t>38 60 46 31</t>
  </si>
  <si>
    <t>38 60 17 22</t>
  </si>
  <si>
    <t>3827 12 00</t>
  </si>
  <si>
    <t>38 74 94 24</t>
  </si>
  <si>
    <t>38 79 80 04 / 38 79 80 05</t>
  </si>
  <si>
    <t>35227@buf.kk.dk</t>
  </si>
  <si>
    <t>35248@buf.kk.dk</t>
  </si>
  <si>
    <t>35259@buf.kk.dk</t>
  </si>
  <si>
    <t>35268@buf.kk.dk</t>
  </si>
  <si>
    <t>35278@buf.kk.dk</t>
  </si>
  <si>
    <t>35305@buf.kk.dk</t>
  </si>
  <si>
    <t>35309@buf.kk.dk</t>
  </si>
  <si>
    <t>35333@buf.kk.dk</t>
  </si>
  <si>
    <t>35341@buf.kk.dk</t>
  </si>
  <si>
    <t>35342@buf.kk.dk</t>
  </si>
  <si>
    <t>35345@buf.kk.dk</t>
  </si>
  <si>
    <t>35365@buf.kk.dk</t>
  </si>
  <si>
    <t>35367@buf.kk.dk</t>
  </si>
  <si>
    <t>35368@buf.kk.dk</t>
  </si>
  <si>
    <t>35372@buf.kk.dk</t>
  </si>
  <si>
    <t>37377@buf.kk.dk</t>
  </si>
  <si>
    <t>35379@buf.kk.dk</t>
  </si>
  <si>
    <t>35386@buf.kk.dk</t>
  </si>
  <si>
    <t>35393@buf.kk.dk</t>
  </si>
  <si>
    <t>35410@buf.kk.dk</t>
  </si>
  <si>
    <t>35415@buf.kk.dk</t>
  </si>
  <si>
    <t>35442@buf.kk.dk</t>
  </si>
  <si>
    <t>35446@buf.kk.dk</t>
  </si>
  <si>
    <t>35484@buf.kk.dk</t>
  </si>
  <si>
    <t>35492@buf.kk.dk</t>
  </si>
  <si>
    <t>35493@buf.kk.dk</t>
  </si>
  <si>
    <t>35501@buf.kk.dk</t>
  </si>
  <si>
    <t>35519@buf.kk.dk</t>
  </si>
  <si>
    <t>35527@buf.kk.dk</t>
  </si>
  <si>
    <t>35535@buf.kk.dk</t>
  </si>
  <si>
    <t>35536@buf.kk.dk</t>
  </si>
  <si>
    <t>35543@buf.kk.dk</t>
  </si>
  <si>
    <t>35565@buf.kk.dk</t>
  </si>
  <si>
    <t>35567@buf.kk.dk</t>
  </si>
  <si>
    <t>35568@buf.kk.dk</t>
  </si>
  <si>
    <t>35579@buf.kk.dk</t>
  </si>
  <si>
    <t>35677@buf.kk.dk</t>
  </si>
  <si>
    <t>35682@buf.kk.dk</t>
  </si>
  <si>
    <t>37208@buf.kk.dk</t>
  </si>
  <si>
    <t>37209@buf.kk.dk</t>
  </si>
  <si>
    <t>37212@buf.kk.dk</t>
  </si>
  <si>
    <t>37213@buf.kk.dk</t>
  </si>
  <si>
    <t>37214@buf.kk.dk</t>
  </si>
  <si>
    <t>37218@buf.kk.dk</t>
  </si>
  <si>
    <t>37225@buf.kk.dk</t>
  </si>
  <si>
    <t>37231@buf.kk.dk</t>
  </si>
  <si>
    <t>37268@buf.kk.dk</t>
  </si>
  <si>
    <t>37271@buf.kk.dk</t>
  </si>
  <si>
    <t>37298@buf.kk.dk</t>
  </si>
  <si>
    <t>37306@buf.kk.dk</t>
  </si>
  <si>
    <t>37317@buf.kk.dk</t>
  </si>
  <si>
    <t>37335@buf.kk.dk</t>
  </si>
  <si>
    <t>37336@buf.kk.dk</t>
  </si>
  <si>
    <t>37344@buf.kk.dk</t>
  </si>
  <si>
    <t>37367@buf.kk.dk</t>
  </si>
  <si>
    <t>37370@buf.kk.dk</t>
  </si>
  <si>
    <t>37375@buf.kk.dk</t>
  </si>
  <si>
    <t>37382@buf.kk.dk</t>
  </si>
  <si>
    <t>37393@buf.kk.dk</t>
  </si>
  <si>
    <t>37398@buf.kk.dk</t>
  </si>
  <si>
    <t>37441@buf.kk.dk</t>
  </si>
  <si>
    <t>37444@buf.kk.dk</t>
  </si>
  <si>
    <t>37448@buf.kk.dk</t>
  </si>
  <si>
    <t>37451@buf.kk.dk</t>
  </si>
  <si>
    <t>37470@buf.kk.dk</t>
  </si>
  <si>
    <t>37471@buf.kk.dk</t>
  </si>
  <si>
    <t>37472@buf.kk.dk</t>
  </si>
  <si>
    <t>37480@buf.kk.dk</t>
  </si>
  <si>
    <t>37485@buf.kk.dk</t>
  </si>
  <si>
    <t>37490@buf.kk.dk</t>
  </si>
  <si>
    <t>37500@buf.kk.dk</t>
  </si>
  <si>
    <t>37512@buf.kk.dk</t>
  </si>
  <si>
    <t>37517@buf.kk.dk</t>
  </si>
  <si>
    <t>37519@buf.kk.dk</t>
  </si>
  <si>
    <t>37534@buf.kk.dk</t>
  </si>
  <si>
    <t>37536@buf.kk.dk</t>
  </si>
  <si>
    <t>37537@buf.kk.dk</t>
  </si>
  <si>
    <t>37544@buf.kk.dk</t>
  </si>
  <si>
    <t>37576@buf.kk.dk</t>
  </si>
  <si>
    <t>37584@buf.kk.dk</t>
  </si>
  <si>
    <t>Pia Mackeldey</t>
  </si>
  <si>
    <t>Tina Pedersen</t>
  </si>
  <si>
    <t>Hanne Blomhøj</t>
  </si>
  <si>
    <t>Lisbeth Maj Jensen</t>
  </si>
  <si>
    <t>Anders Hansen</t>
  </si>
  <si>
    <t>Mie Petersen</t>
  </si>
  <si>
    <t>Dorthe Filtenborg Sørensen</t>
  </si>
  <si>
    <t>Morten Zeuthen Nielsen</t>
  </si>
  <si>
    <t>Pia Nordstrøm</t>
  </si>
  <si>
    <t>Susanne Christensen</t>
  </si>
  <si>
    <t>Betina Sahl Poulsen</t>
  </si>
  <si>
    <t>Pernille Fich</t>
  </si>
  <si>
    <t>Elsebeth Jensen</t>
  </si>
  <si>
    <t>Anders Zeuthen</t>
  </si>
  <si>
    <t>Nina Nielsen</t>
  </si>
  <si>
    <t>Anette (Souschef) Rasmussen</t>
  </si>
  <si>
    <t>Lis Carlsen</t>
  </si>
  <si>
    <t>Edith Høj Thyken</t>
  </si>
  <si>
    <t>Jane Lott</t>
  </si>
  <si>
    <t>Søssan Nyboe</t>
  </si>
  <si>
    <t>Lis Holst Erdmann</t>
  </si>
  <si>
    <t>Liselotte Manniche</t>
  </si>
  <si>
    <t>Anne Jakshøj</t>
  </si>
  <si>
    <t>Hanna Askholm</t>
  </si>
  <si>
    <t>Tini Hansen</t>
  </si>
  <si>
    <t>Kirsten Høft</t>
  </si>
  <si>
    <t>Anne Grete Flint-Andersen</t>
  </si>
  <si>
    <t>Marianne Manley Hansen</t>
  </si>
  <si>
    <t>Bente Rasmussen (konst.)</t>
  </si>
  <si>
    <t>Nanna Agerlin Petersen</t>
  </si>
  <si>
    <t>Åge Olsen</t>
  </si>
  <si>
    <t>HELGE PEDERSEN</t>
  </si>
  <si>
    <t>Else Klit Jensen</t>
  </si>
  <si>
    <t>Vivi Gutfelt</t>
  </si>
  <si>
    <t>Dorte Zachariasen</t>
  </si>
  <si>
    <t>Jonna Ranild</t>
  </si>
  <si>
    <t>Jette Saltoft Pedersen</t>
  </si>
  <si>
    <t>Lisbeth Helene Kisum</t>
  </si>
  <si>
    <t>Helle Marianne Søemod</t>
  </si>
  <si>
    <t>Lisbeth Hardy-Hansen.</t>
  </si>
  <si>
    <t>Anni Lind</t>
  </si>
  <si>
    <t>37258 Inst. Rådmandsgades Vuggestue, Rådmandsgade 1</t>
  </si>
  <si>
    <t>37259 Vuggestuen Nyropsgade</t>
  </si>
  <si>
    <t>37260 Inst. Himmelblå, Slesvigsgade 12</t>
  </si>
  <si>
    <t>37261 Inst. Erle-Perlen, Stefansgade 48</t>
  </si>
  <si>
    <t>37262 Inst. Stolemagerstiens Vuggestue, Stolemagerstien 21</t>
  </si>
  <si>
    <t>37263 Inst. Spiren, Store Krog 98</t>
  </si>
  <si>
    <t>37264 Inst. Strødammen, Strødamvej 28</t>
  </si>
  <si>
    <t>37265 Inst. Egmontgårdens Vuggestue, Svendborggade 1</t>
  </si>
  <si>
    <t>37267 Inst. Væksthuset, Tuborgvej 235</t>
  </si>
  <si>
    <t>37268 Inst. Kernehuset, Tyborøn Alle 55</t>
  </si>
  <si>
    <t>37269 Inst. Svanereden, Ved Stadsgraven 11</t>
  </si>
  <si>
    <t>37271 Inst. Vinkelagers Vuggestue, Vinkelager 36</t>
  </si>
  <si>
    <t>37272 Inst. Kastanietræet, Vordingborggade 25</t>
  </si>
  <si>
    <t>37273 Inst. Dr. Louisegården I, Lundsgade 14</t>
  </si>
  <si>
    <t>37275 Inst. Grøndalslund, Ålekistevej 14</t>
  </si>
  <si>
    <t>37276 Inst. Buegården, Oehlenschlægersgade 21 B</t>
  </si>
  <si>
    <t>37277 Inst. Guldberg, Arresøgade 20</t>
  </si>
  <si>
    <t>37279 Inst. Villa Rose, Rosenvængets Sidealle 6</t>
  </si>
  <si>
    <t>37280 Inst. Luna, Reersøgade 17</t>
  </si>
  <si>
    <t>37282 Inst. Det Lille Univers, Njalsgade 101</t>
  </si>
  <si>
    <t>37283 Institutionen Kongehuset</t>
  </si>
  <si>
    <t>37284 Inst. Vuggestuen Kongens Baghave, Klerkegade 33</t>
  </si>
  <si>
    <t>37285 Inst. Klerkegade 1. sal, Klerkegade 33</t>
  </si>
  <si>
    <t>37286 Inst. Mælkebøtten, Borgervænget 9 B</t>
  </si>
  <si>
    <t>37287 Inst. Anemonen, Borgervænget 15</t>
  </si>
  <si>
    <t>37288 Inst. Vuggestuen, Tietgensgade 31 C</t>
  </si>
  <si>
    <t>37289 Inst. Ringkøbinggades Vuggestue, Ringkøbinggade 2</t>
  </si>
  <si>
    <t>37290 Inst. Fluen, Ringkøbinggade 4</t>
  </si>
  <si>
    <t>37291 Inst. Vokseværket, Krausesvej 4</t>
  </si>
  <si>
    <t>37292 Inst. Krausesvejs Vuggestue, Krausesvej 6</t>
  </si>
  <si>
    <t>37293 Inst. GrønrisvejsVuggestue, Grønrisvej 11</t>
  </si>
  <si>
    <t>37294 Inst. Følfodsvejs Vuggestue, Følfodvej 118</t>
  </si>
  <si>
    <t>37295 Inst. Humlebo, Vesterfælledvej 19</t>
  </si>
  <si>
    <t>37296 Inst. Mosestykkets Vuggestue, Mosestykket 5</t>
  </si>
  <si>
    <t>37297 Inst. Urtepotten, Backersvej 70</t>
  </si>
  <si>
    <t>37298 Inst. Rugvejs Vuggestue, Rugvej 12</t>
  </si>
  <si>
    <t>37299 Inst. Vuggestuen Jacob Holms Minde, Geislersgade 32</t>
  </si>
  <si>
    <t>37302 Inst. Akvariet, Næstvedgade 3</t>
  </si>
  <si>
    <t>37322 Inst. Vuggestuen Lillefryd, Tøndergade 10</t>
  </si>
  <si>
    <t>37326 Inst. Vuggtestuen, Vejlands Allé 55</t>
  </si>
  <si>
    <t>37330 Inst. M-husets vuggestue, Ørestads Boulevard 57 B</t>
  </si>
  <si>
    <t>37334 Børnehuset i Gulfossgade</t>
  </si>
  <si>
    <t>37423 Inst. De Fire Årstider, Viktoriagade 26</t>
  </si>
  <si>
    <t>37476 Inst. Smørhullet, Dagøgade 8</t>
  </si>
  <si>
    <t>37486 Inst. 11eren, Rådmandsgade 11</t>
  </si>
  <si>
    <t>37635 Specialfritidshjemmet Stifinderen</t>
  </si>
  <si>
    <t>37721 Klubben i Lundtoftegade</t>
  </si>
  <si>
    <t>35301 Inst. Statens Seruminstituts Børnehave, Amagerfælledvej 38</t>
  </si>
  <si>
    <t>35303 Inst. Amsterdamvejs Børnehave, Amsterdamvej 40</t>
  </si>
  <si>
    <t>35305 Inst. Børnehaven Voldparken, Arildsgård 11</t>
  </si>
  <si>
    <t>35306 Inst. Minibørnehaven, Arildsgård 11 A</t>
  </si>
  <si>
    <t>35307 Inst. Sophus Bagger, Hjortøgade 3</t>
  </si>
  <si>
    <t>35309 Inst. Bellahøj Børnehave, Bellahøjvej 42 A</t>
  </si>
  <si>
    <t>35311 Inst. Børnehaven Hurlumhej, Bispebjerg Bakke 6</t>
  </si>
  <si>
    <t>35312 Inst. Dr. Louises Asyl Børnehave, Bjelkes Allé 45</t>
  </si>
  <si>
    <t>35313 Inst. Timotheus Sogns Menighedsbørnehave, Blankavej 1</t>
  </si>
  <si>
    <t>35314 Inst. Skt. Johannesgårdens Børnehave, Blegdamsvej 1 C</t>
  </si>
  <si>
    <t>35321 Inst. Ragnarok, Borgmester Jensens Allé 1</t>
  </si>
  <si>
    <t>35323 Inst. Engle, Borups Allé 249 A</t>
  </si>
  <si>
    <t>35324 Inst. Ålholm Kirkes Børnehave, Bramslykkevej 36</t>
  </si>
  <si>
    <t>35325 Inst. Nürnberggården, Bremensgade 42</t>
  </si>
  <si>
    <t>35330 Inst. Anne Wulffs Folkebørnehave, Christianshavns Voldgade 63</t>
  </si>
  <si>
    <t>35331 Inst. Dansk Røde Kors Børnehave, Lybækgade 31</t>
  </si>
  <si>
    <t>35333 Inst. Slettegården, Dybendalsvej 33</t>
  </si>
  <si>
    <t>35335 Inst. Vartov Børnehave, Farvergade 27 F 1. sal</t>
  </si>
  <si>
    <t>35337 Inst. Sct. Pauls Sogns Menighedsbhv., Fredericiagade 84</t>
  </si>
  <si>
    <t>35338 Inst. Fru Hedvig Bagges Børnehave, Frederiksborgvej 156 A</t>
  </si>
  <si>
    <t>35341 Inst. Kollektivhuset, Frederikssundsvej 123 E</t>
  </si>
  <si>
    <t>35342 Inst. Husum Børnehave, Frederikssundsvej 298</t>
  </si>
  <si>
    <t>35345 Inst. Lillefod, Præstegårds Allé 13</t>
  </si>
  <si>
    <t>35346 Inst. Hans Egede Sogns Menighedsbh., Gl. Kalkbrænderivej 11</t>
  </si>
  <si>
    <t>35347 Inst. Kongerosen, Valdemarsgade 10</t>
  </si>
  <si>
    <t>35351 Inst. Simon Peders Sogns menighedsbhv., Gertsvej 14</t>
  </si>
  <si>
    <t>35352 Inst. Sundby Børnehave, Geysers Alle 2</t>
  </si>
  <si>
    <t>35354 Inst. Sundbyvester Menighedsbørnehave, Gullandsgade 8</t>
  </si>
  <si>
    <t>35355 Inst. Anna Poulsens Menighedsbhv., Gunløgsgade 65</t>
  </si>
  <si>
    <t>35356 Inst. Haraldsgårdens Børnehave, Ragnhildgade 2</t>
  </si>
  <si>
    <t>35357 Inst. Stefansgårdens Børnehave, Hellebækgade 29</t>
  </si>
  <si>
    <t>35358 Inst. Folkebørnehaven, Helsingborggade 24</t>
  </si>
  <si>
    <t>35359 Inst. Hermodsgades Børnehave, Hermodsgade 23</t>
  </si>
  <si>
    <t>35360 Inst. Folkebørnehaven, Hillerødgade 78</t>
  </si>
  <si>
    <t>35361 Inst. Nyboders Børnehave, Hjertensfrydsgade 1</t>
  </si>
  <si>
    <t>35362 Inst. Edel Liisbergs Børnehave, Hjortholms Allé 31</t>
  </si>
  <si>
    <t>35365 Inst. Frederiksgården, Frederiksborgvej 19</t>
  </si>
  <si>
    <t>35367 Inst. Rundkørslen, Hvedevej 45</t>
  </si>
  <si>
    <t>35368 Inst. Ansgar, Hvidkildevej 10</t>
  </si>
  <si>
    <t>35372 Inst. Det Gule Hus, Håbets Allé 12</t>
  </si>
  <si>
    <t>35375 Inst. Deltidsbørnehaven, Jens Warmings Vej 50</t>
  </si>
  <si>
    <t>35376 Inst. Sundby Algårds Børnehave, Jens Warmings Vej 73</t>
  </si>
  <si>
    <t>35377 Inst. Montessoribørnehaven, Jernbane Alle 24 B</t>
  </si>
  <si>
    <t>35379 Inst. Vanløse Folkebørnehave, Jyllingevej 39</t>
  </si>
  <si>
    <t>35380 Inst. Kantorparkens Børnehave, Kantorparken 14</t>
  </si>
  <si>
    <t>35381 Inst. Linden, Kapelvej 36</t>
  </si>
  <si>
    <t>35383 Inst. Filip Sogns Menighedsbhv., Kastrupvej 57</t>
  </si>
  <si>
    <t>35385 Inst. David Sogns Menighedsbørnehave, Koldinggade 11 A</t>
  </si>
  <si>
    <t>35386 Inst. Husum Menighedsbørnehave, Korsager Allé 16</t>
  </si>
  <si>
    <t>35387 Inst. Børnehaven I Centrum, Købmagergade 47</t>
  </si>
  <si>
    <t>35542@buf.kk.dk</t>
  </si>
  <si>
    <t>35552@buf.kk.dk</t>
  </si>
  <si>
    <t>35555@buf.kk.dk</t>
  </si>
  <si>
    <t>35563@buf.kk.dk</t>
  </si>
  <si>
    <t>35573@buf.kk.dk</t>
  </si>
  <si>
    <t>35595@buf.kk.dk</t>
  </si>
  <si>
    <t>35679@buf.kk.dk</t>
  </si>
  <si>
    <t>35683@buf.kk.dk</t>
  </si>
  <si>
    <t>37201@buf.kk.dk</t>
  </si>
  <si>
    <t>37207@buf.kk.dk</t>
  </si>
  <si>
    <t>37211@buf.kk.dk</t>
  </si>
  <si>
    <t>37215@buf.kk.dk</t>
  </si>
  <si>
    <t>37226@buf.kk.dk</t>
  </si>
  <si>
    <t>37227@buf.kk.dk</t>
  </si>
  <si>
    <t>37242@buf.kk.dk</t>
  </si>
  <si>
    <t>37246@buf.kk.dk</t>
  </si>
  <si>
    <t>37250@buf.kk.dk</t>
  </si>
  <si>
    <t>37254@buf.kk.dk</t>
  </si>
  <si>
    <t>37262@buf.kk.dk</t>
  </si>
  <si>
    <t>37263@buf.kk.dk</t>
  </si>
  <si>
    <t>37269@buf.kk.dk</t>
  </si>
  <si>
    <t>37282@buf.kk.dk</t>
  </si>
  <si>
    <t>37294@buf.kk.dk</t>
  </si>
  <si>
    <t>37297@buf.kk.dk</t>
  </si>
  <si>
    <t>37308@buf.kk.dk</t>
  </si>
  <si>
    <t>37312@buf.kk.dk</t>
  </si>
  <si>
    <t>37316@buf.kk.dk</t>
  </si>
  <si>
    <t>37326@buf.kk.dk</t>
  </si>
  <si>
    <t>37328@buf.kk.dk</t>
  </si>
  <si>
    <t>37330@buf.kk.dk</t>
  </si>
  <si>
    <t>37333@faf.kk.dk</t>
  </si>
  <si>
    <t>37334@buf.kk.dk</t>
  </si>
  <si>
    <t>37350@buf.kk.dk</t>
  </si>
  <si>
    <t>37378@buf.kk.dk</t>
  </si>
  <si>
    <t>37384@buf.kk.dk</t>
  </si>
  <si>
    <t>37388@buf.kk.dk</t>
  </si>
  <si>
    <t>37421@buf.kk.dk</t>
  </si>
  <si>
    <t>37445@buf.kk.dk</t>
  </si>
  <si>
    <t>37458@buf.kk.dk</t>
  </si>
  <si>
    <t>37462@buf.kk.dk</t>
  </si>
  <si>
    <t>37476@buf.kk.dk</t>
  </si>
  <si>
    <t>37477@buf.kk.dk</t>
  </si>
  <si>
    <t>37488@buf.kk.dk</t>
  </si>
  <si>
    <t>37492@buf.kk.dk</t>
  </si>
  <si>
    <t>37493@buf.kk.dk</t>
  </si>
  <si>
    <t>37497@buf.kk.dk</t>
  </si>
  <si>
    <t>37499@buf.kk.dk</t>
  </si>
  <si>
    <t>37506@buf.kk.dk</t>
  </si>
  <si>
    <t>37507@buf.kk.dk</t>
  </si>
  <si>
    <t>37508@buf.kk.dk</t>
  </si>
  <si>
    <t>37509@buf.kk.dk</t>
  </si>
  <si>
    <t>37524@buf.kk.dk</t>
  </si>
  <si>
    <t>37541@buf.kk.dk</t>
  </si>
  <si>
    <t>37574@buf.kk.dk</t>
  </si>
  <si>
    <t>37575@buf.kk.dk</t>
  </si>
  <si>
    <t>37578@buf.kk.dk</t>
  </si>
  <si>
    <t>37582@buf.kk.dk</t>
  </si>
  <si>
    <t>37591@buf.kk.dk</t>
  </si>
  <si>
    <t>37592@buf.kk.dk</t>
  </si>
  <si>
    <t>Mai-Lis Hansen</t>
  </si>
  <si>
    <t>Lena Andersen</t>
  </si>
  <si>
    <t>Jeanne Freytag</t>
  </si>
  <si>
    <t>Brian Sleimann</t>
  </si>
  <si>
    <t>Britt Nicolaisen</t>
  </si>
  <si>
    <t>Lene Uhd Marcussen</t>
  </si>
  <si>
    <t>Susanne Hansen</t>
  </si>
  <si>
    <t>Jens Damh Rasmussen</t>
  </si>
  <si>
    <t>Birgitte Rask Møgelmose</t>
  </si>
  <si>
    <t>Dorthe Pedersen</t>
  </si>
  <si>
    <t>Susanne Garbers</t>
  </si>
  <si>
    <t>Birgitte Pociot</t>
  </si>
  <si>
    <t>Christina Viberg-Jespersen</t>
  </si>
  <si>
    <t>Annie Harsbo</t>
  </si>
  <si>
    <t>Nina W. Larsen</t>
  </si>
  <si>
    <t>Maj-Brith Andersen</t>
  </si>
  <si>
    <t>May Soelberg</t>
  </si>
  <si>
    <t>Birthe H Larsen</t>
  </si>
  <si>
    <t>PIA VINTER HANSEN</t>
  </si>
  <si>
    <t>Kristina Tranbjerg Kristensen</t>
  </si>
  <si>
    <t>Pia Lykke Pedersen</t>
  </si>
  <si>
    <t>ANNE MARIE FRANDSEN</t>
  </si>
  <si>
    <t>Walter Zaballos</t>
  </si>
  <si>
    <t>Eva Hallberg</t>
  </si>
  <si>
    <t>Jane Weltz</t>
  </si>
  <si>
    <t>Kate Dorph Andersen</t>
  </si>
  <si>
    <t>ORA MEYROWITSCH</t>
  </si>
  <si>
    <t>Nina Loft</t>
  </si>
  <si>
    <t>Henrik Ditlevsen</t>
  </si>
  <si>
    <t>Marianne Wielund</t>
  </si>
  <si>
    <t>Joan Birch Andersen</t>
  </si>
  <si>
    <t>Gitte Ryt-Hansen</t>
  </si>
  <si>
    <t>Lone Lindstrøm Andersen</t>
  </si>
  <si>
    <t>Gerd Madsen</t>
  </si>
  <si>
    <t>Hanne Grethe Møller</t>
  </si>
  <si>
    <t>Dorte Pedersen</t>
  </si>
  <si>
    <t>Hanne Viinblad Nielsen</t>
  </si>
  <si>
    <t>Charlotte Mauritzen</t>
  </si>
  <si>
    <t>Inge Steenbach</t>
  </si>
  <si>
    <t>Jacky Dayagi Lund</t>
  </si>
  <si>
    <t>Heidi Stephensen</t>
  </si>
  <si>
    <t>Lisbeth Stephansen</t>
  </si>
  <si>
    <t>Hanne Bach Andersen</t>
  </si>
  <si>
    <t>Hanne Kirsten Poulsen</t>
  </si>
  <si>
    <t>Nancy Vinstrup</t>
  </si>
  <si>
    <t>Gitte Meyer Jensen</t>
  </si>
  <si>
    <t>Lone Ploug Poulsen</t>
  </si>
  <si>
    <t>Solvej Hansen</t>
  </si>
  <si>
    <t>Heidi Kragskov Bruun</t>
  </si>
  <si>
    <t>Hanne Arnsberg-Rude</t>
  </si>
  <si>
    <t>Kathrina Dauscha</t>
  </si>
  <si>
    <t>Mitzi Tofte</t>
  </si>
  <si>
    <t>Anne Lilholm</t>
  </si>
  <si>
    <t>Jasmin Olsen</t>
  </si>
  <si>
    <t>Arne Hansen</t>
  </si>
  <si>
    <t>Lisbeth Marianne Skaarup</t>
  </si>
  <si>
    <t>Lone Pedersen</t>
  </si>
  <si>
    <t>Lene Anette Hector Pedersen</t>
  </si>
  <si>
    <t>Helle Løkke Lundsteen</t>
  </si>
  <si>
    <t>Helle Bak Andersen</t>
  </si>
  <si>
    <t>Vibeke Andersen</t>
  </si>
  <si>
    <t>Ella T. Darling</t>
  </si>
  <si>
    <t>Mai-Britt Bugge</t>
  </si>
  <si>
    <t>Jens Pallisgaard Iversen</t>
  </si>
  <si>
    <t>Ebba Ørsted</t>
  </si>
  <si>
    <t>Pernille Terese Engelund</t>
  </si>
  <si>
    <t>Annette Adamsen</t>
  </si>
  <si>
    <t>Ruth Nielsen</t>
  </si>
  <si>
    <t>Lilian Schwartz</t>
  </si>
  <si>
    <t>Hans-Henrik Brun Larsen</t>
  </si>
  <si>
    <t>ELSE RASMUSSEN</t>
  </si>
  <si>
    <t>Annette Jørgensen</t>
  </si>
  <si>
    <t>Anne-Gitte Kleis</t>
  </si>
  <si>
    <t>Lone Ingeborg U. Christensen</t>
  </si>
  <si>
    <t xml:space="preserve"> </t>
  </si>
  <si>
    <t>ca. 1kr. pr. barn pr. dag</t>
  </si>
  <si>
    <t>Bispebjerg vuggestue</t>
  </si>
  <si>
    <t>Børnehaven Hurlumhej</t>
  </si>
  <si>
    <t>Schous Børnehus</t>
  </si>
  <si>
    <t>Nyanskaffelse: ny ovn, køleskab. VIGTIGT: dårligt afløb fra håndvasken i køkkenet</t>
  </si>
  <si>
    <t>Køkkenet er ved at blive bygget om hos Vildrosen, som denne institution er ved at blive slået sammen med (1.5.2009). Nomeringen bliver 50 børn i alt. De er indstillet på at lave mad selv hver dag.</t>
  </si>
  <si>
    <t>Grov køkken - alm. Køkken</t>
  </si>
  <si>
    <t>Ovnen virker ikke.</t>
  </si>
  <si>
    <t>har ansøgt om udbygning til grovkøkken for længe siden</t>
  </si>
  <si>
    <t>Opvaskemaskinen fungerer ikke optimalt. Kogebord udskiftes. Der skal kigges på ovnene. Kapaciteten skal øges til 2 ovne, op i arbejdshøjde. Låge som kan 'lukke' køkkenet af. Røremaskine</t>
  </si>
  <si>
    <t>Åbent køkken indtil spiserum</t>
  </si>
  <si>
    <t>større ovn, bedre komfur</t>
  </si>
  <si>
    <t>der kan evt. findes mere lager plads</t>
  </si>
  <si>
    <t>ikke godkendt til madlavning, gammel træhytte, mus i køkkenet</t>
  </si>
  <si>
    <t>Skovbus</t>
  </si>
  <si>
    <t>intet køkken (tekøkken)</t>
  </si>
  <si>
    <t>35250_u</t>
  </si>
  <si>
    <t>35507_u</t>
  </si>
  <si>
    <t>35510_u</t>
  </si>
  <si>
    <t>35511_u</t>
  </si>
  <si>
    <t>35544_u</t>
  </si>
  <si>
    <t>37216_u</t>
  </si>
  <si>
    <t>37390_u</t>
  </si>
  <si>
    <t>37452_u</t>
  </si>
  <si>
    <t>37511_u</t>
  </si>
  <si>
    <t>37553_u</t>
  </si>
  <si>
    <t>37379_u</t>
  </si>
  <si>
    <t>35304_u</t>
  </si>
  <si>
    <t>37366_u</t>
  </si>
  <si>
    <t>37392_u</t>
  </si>
  <si>
    <t>37397_u</t>
  </si>
  <si>
    <t>37400_u</t>
  </si>
  <si>
    <t>37487_u</t>
  </si>
  <si>
    <t>37523_u</t>
  </si>
  <si>
    <t>35308_u</t>
  </si>
  <si>
    <t>35320_u</t>
  </si>
  <si>
    <t>35347_u</t>
  </si>
  <si>
    <t>35440_u</t>
  </si>
  <si>
    <t>37315_u</t>
  </si>
  <si>
    <t>37385_u</t>
  </si>
  <si>
    <t>37387_u</t>
  </si>
  <si>
    <t>37563_u</t>
  </si>
  <si>
    <t>35365_u</t>
  </si>
  <si>
    <t>35567_u</t>
  </si>
  <si>
    <t>37367_u</t>
  </si>
  <si>
    <t>37393_u</t>
  </si>
  <si>
    <t>35436_u</t>
  </si>
  <si>
    <t>35514_u</t>
  </si>
  <si>
    <t>37394_u</t>
  </si>
  <si>
    <t>37412_u</t>
  </si>
  <si>
    <t>37442_u</t>
  </si>
  <si>
    <t>37475_u</t>
  </si>
  <si>
    <t>37482_u</t>
  </si>
  <si>
    <t>35456_u</t>
  </si>
  <si>
    <t>35475_u</t>
  </si>
  <si>
    <t>35526_u</t>
  </si>
  <si>
    <t>35542_u</t>
  </si>
  <si>
    <t>37334_u</t>
  </si>
  <si>
    <t>37384_u</t>
  </si>
  <si>
    <t>37388_u</t>
  </si>
  <si>
    <t>37445_u</t>
  </si>
  <si>
    <t>37497_u</t>
  </si>
  <si>
    <t>37578_u</t>
  </si>
  <si>
    <t>37591_u</t>
  </si>
  <si>
    <t>35523_u</t>
  </si>
  <si>
    <t>35580_u</t>
  </si>
  <si>
    <t>35505_u</t>
  </si>
  <si>
    <t>35506_u</t>
  </si>
  <si>
    <t>35508_u</t>
  </si>
  <si>
    <t>35512_u</t>
  </si>
  <si>
    <t>35529_u</t>
  </si>
  <si>
    <t>37376_u</t>
  </si>
  <si>
    <t>37386_u</t>
  </si>
  <si>
    <t>37391_u</t>
  </si>
  <si>
    <t>37395_u</t>
  </si>
  <si>
    <t>37396_u</t>
  </si>
  <si>
    <t>37460_u</t>
  </si>
  <si>
    <t>37473_u</t>
  </si>
  <si>
    <t>37474_u</t>
  </si>
  <si>
    <t>37542_u</t>
  </si>
  <si>
    <t>37554_u</t>
  </si>
  <si>
    <t>37569_u</t>
  </si>
  <si>
    <t>6 inst fluttet til slut af Bisp</t>
  </si>
  <si>
    <t>Hovedtotal</t>
  </si>
  <si>
    <t>Antal af Kan personale skaffes</t>
  </si>
  <si>
    <t>hæve opvaskemaskine, indkøb og indbygning af ekstra ovn. Industrirøremaskine med grøntsagssnitter</t>
  </si>
  <si>
    <t>ej relevant, da der er flere køkkener</t>
  </si>
  <si>
    <t>hurtigere opvaskemaskine, ønsker stålbordplade, en ekstra ovn, ekstra kogeplade, ekstra køleskab og fryder, spulearm. Den enen vask ønskes som dobbeltvask.</t>
  </si>
  <si>
    <t>komfur + ovn + køl</t>
  </si>
  <si>
    <t>Hvis det hele ikke kan bevilges ønsker institutionen at være med til at prioritere hvad der er mest nødvendigt. F.eks. Ekstra fryser, køleskab, ovn og opvaskemaskine</t>
  </si>
  <si>
    <t>I alt 4 køkkener, hvoraf de tre er i brug og smiley-godkendt. Inst. Ønsker at fortsætte med at producere i de tre køkkener. Det ville være optimalt, hvis der på længere sigt kunne etableres 1 samlet køkken (+madelevator og transportløsning ml. 2 inst.), men her og nu kan det fungere ved ansættelse af en ekstra og enkelte opjusteringer. Det er vigtigt at der kan produceres mad på to etager  i 'hovedhuset' for at undgå transport på trapper</t>
  </si>
  <si>
    <t>Nedslidt 70'er køkken dog ok maskiner og fliser på væg</t>
  </si>
  <si>
    <t>Køkkenet fungerer selvstændigt m egen køkkendame til 40 børn</t>
  </si>
  <si>
    <t>37258_2</t>
  </si>
  <si>
    <t>cheføkonoma på plejehjem, hospital, plejehjem</t>
  </si>
  <si>
    <t>økologikurser, madtemadage, lederkursus, fælles indkøbskurser, slanketerapeutuddannelse</t>
  </si>
  <si>
    <t>Abderrahim Ghoussy</t>
  </si>
  <si>
    <t>bageruddannet fra Marokko (lært af familie)</t>
  </si>
  <si>
    <t>cafearb. Kokkearb. Rengøring</t>
  </si>
  <si>
    <t>økologisk brød</t>
  </si>
  <si>
    <t>inst. Har ikke behov for mere i køkkenet, men det skal undersøges, om det er tilladt at lave frokostmåltid hver dag, da der nu kun laves eftermiddag/morgen</t>
  </si>
  <si>
    <t>Inst. Vil gerne producere selv til alle - men fordelt på de to køkkener der var før sammenlægningen evt. med lidt samarbejde også med fritidshjem.</t>
  </si>
  <si>
    <t>Else Pedersen</t>
  </si>
  <si>
    <t>minimum 13 år</t>
  </si>
  <si>
    <t>1 industrikøleskab, en ny industriopvasker, grønt robot, evt en kartoffelskræller</t>
  </si>
  <si>
    <t>23.4.2009</t>
  </si>
  <si>
    <t>har en dejlig kælder der bruges til lager</t>
  </si>
  <si>
    <t>De vil gerne lave mad selv men køkkenet behøver nye køkkenelementer + ny opvaskemaskine</t>
  </si>
  <si>
    <t>De har ikke den helt store indsigt. Består hovedsagligt af forældre af anden etnisk oprindelse</t>
  </si>
  <si>
    <t>Hvis køkkenet bliver ordnet</t>
  </si>
  <si>
    <t>Vil gerne have hjælp til rekrutering</t>
  </si>
  <si>
    <t>x Total</t>
  </si>
  <si>
    <t>Inr</t>
  </si>
  <si>
    <t>Mere bordplads evt. ekstra vask, evt. mere kogeplads</t>
  </si>
  <si>
    <t>Køkkenet er ikke stort nok
Problemer på med el (opvaskemaskine og komfur) kan ikke fungerer sammen. Mangler 1 køleskab</t>
  </si>
  <si>
    <t>Viderefører nuværende ordning</t>
  </si>
  <si>
    <t>37378 Inst. Enveloppen, Ved Stadsgraven 11</t>
  </si>
  <si>
    <t>37379 Inst. Stockholmsgave Centrum, Klampenborgvej 135</t>
  </si>
  <si>
    <t>37382 Inst. Åkanden, Åkandevej 43</t>
  </si>
  <si>
    <t>37383 Inst. Skovhytten, Borgerdydsvej BUresø 16</t>
  </si>
  <si>
    <t>37384 Inst. Hedehi, Hundige Strandvej 35</t>
  </si>
  <si>
    <t>37385 Inst. Hastrup, Grønnegade 1</t>
  </si>
  <si>
    <t>37386 Inst. Nordstjernen, Frederikssundsvej 187</t>
  </si>
  <si>
    <t>37387 Inst. Troldhytten, Mørkhøj Bygade 10</t>
  </si>
  <si>
    <t>37388 Inst. Burlunden, Rosenlundsvej 1</t>
  </si>
  <si>
    <t>37389 Inst. Grantofte, Rundforbivej 18</t>
  </si>
  <si>
    <t>37391 Inst. Ryvang i, Rymarksvej 123</t>
  </si>
  <si>
    <t>37392 Inst. Idrætsbørnehaven Ryvang 2, Rymarksvej 131</t>
  </si>
  <si>
    <t>37393 Inst. Vanløse Udflytterbørnehave, Spanagervej 14 E</t>
  </si>
  <si>
    <t>37394 Inst. Adashøj, Nærum Gadekær 1</t>
  </si>
  <si>
    <t>37395 Inst. Spanager, Spanagervej 14</t>
  </si>
  <si>
    <t>37396 Inst. Blide, Rungsted Strandvej 320B</t>
  </si>
  <si>
    <t>37397 Inst. Frihedslyst, Ubberødvej 35</t>
  </si>
  <si>
    <t>37398 Inst. Katholm, Jyllingevej 69</t>
  </si>
  <si>
    <t>37400 Inst. Kattingeværk, Boserupvej 152</t>
  </si>
  <si>
    <t>37406 Inst. Vildrosen, Sct. Hansgade 27</t>
  </si>
  <si>
    <t>37411 Inst. Pinocchio, Hans Knudsens Plads 1 A</t>
  </si>
  <si>
    <t>37412 Inst. Kong Oscar, Mørkhøj Bygade 10</t>
  </si>
  <si>
    <t>37414 Inst. Hvidtjørnen, Gårdstedet 57</t>
  </si>
  <si>
    <t>37437 Inst. Natur- og Aktivitetscenter Kattingeværk, Boserupvej 150</t>
  </si>
  <si>
    <t>35269 Inst. Benediktegårdens Vuggestue, Spontinisvej 22</t>
  </si>
  <si>
    <t>35304 Inst. Spindegårdens Integr. Inst. Traps Allé 15</t>
  </si>
  <si>
    <t>35308 Inst. Børnehuset Columbus, Rejsbygade 8A</t>
  </si>
  <si>
    <t>35320 Inst. Frederiksholm Integrerede inst., Borgbjergsvej 30 A</t>
  </si>
  <si>
    <t>laver ikke mad, men har lyst til at lave maden selv</t>
  </si>
  <si>
    <t>Ynk og jammer</t>
  </si>
  <si>
    <t>Pt. Meget lille prod. Køkken, nedslidt.
Køkken udbygges, nye hårde hvidevare og andet</t>
  </si>
  <si>
    <t>Børnehuset bavnehøj</t>
  </si>
  <si>
    <t>bavnehoejbh-vug@mail.dk</t>
  </si>
  <si>
    <t>Lonnie Pedersen</t>
  </si>
  <si>
    <t>conniebetina@grafisk.dk</t>
  </si>
  <si>
    <t>Hygiejne, bagekursus KBH</t>
  </si>
  <si>
    <t>Er indstillet på at starte op med mad til alle 1.1.10.
Der er nogle tanker vedrørende transport husene imellem</t>
  </si>
  <si>
    <t>Godt med noget god sund mad, men varene skal være gode</t>
  </si>
  <si>
    <t>Vil gerne have hjælp til ansættelse</t>
  </si>
  <si>
    <t xml:space="preserve">Anskaffelse af køkkenmaskine + grøntsagsrobot. 
</t>
  </si>
  <si>
    <t>2 køkkener, 2 
Ingen forandringer - jo lagerplads skal der tænkes på</t>
  </si>
  <si>
    <t>Der er 2 køkkener 1 stort og 1 lille</t>
  </si>
  <si>
    <t>miniajax@miniajax.dk</t>
  </si>
  <si>
    <t>John Krogh</t>
  </si>
  <si>
    <t>johnkrogh@tiscali.dk</t>
  </si>
  <si>
    <t>Køkken erfaring</t>
  </si>
  <si>
    <t xml:space="preserve">Hygiejne, Ø.O.F. Madhus kurser </t>
  </si>
  <si>
    <t>Miele professionel 67859</t>
  </si>
  <si>
    <t xml:space="preserve"> Kartoffelskræller
                                                                                                                                                                                                                                                                Dejligt køkken</t>
  </si>
  <si>
    <t>Marianne Jørgensen</t>
  </si>
  <si>
    <t>køkkenassistent</t>
  </si>
  <si>
    <t>Udlært i 02</t>
  </si>
  <si>
    <t>Centerparken 20</t>
  </si>
  <si>
    <t>Bymosevej 2</t>
  </si>
  <si>
    <t>Kettegårds Allé 65</t>
  </si>
  <si>
    <t>Højsagervej 17</t>
  </si>
  <si>
    <t>Sjælør Boulevard 151</t>
  </si>
  <si>
    <t>Roskilde</t>
  </si>
  <si>
    <t>København SV</t>
  </si>
  <si>
    <t>Hvidovre</t>
  </si>
  <si>
    <t>36 16 23 11</t>
  </si>
  <si>
    <t>36 30 02 18</t>
  </si>
  <si>
    <t>36 16 59 09</t>
  </si>
  <si>
    <t>36 30 10 76</t>
  </si>
  <si>
    <t>36 17 84 00</t>
  </si>
  <si>
    <t>36 46 45 82</t>
  </si>
  <si>
    <t>36 17 81 08</t>
  </si>
  <si>
    <t>36 16 17 87</t>
  </si>
  <si>
    <t>36 17 46 89</t>
  </si>
  <si>
    <t>36 30 33 02</t>
  </si>
  <si>
    <t>36 44 09 06</t>
  </si>
  <si>
    <t>36 16 99 97</t>
  </si>
  <si>
    <t>36 17 00 74</t>
  </si>
  <si>
    <t>36 16 88 85</t>
  </si>
  <si>
    <t>36 30 85 41</t>
  </si>
  <si>
    <t>36 46 44 68</t>
  </si>
  <si>
    <t>36 30 43 95</t>
  </si>
  <si>
    <t>39 29 54 58</t>
  </si>
  <si>
    <t>45 86 02 13</t>
  </si>
  <si>
    <t>46 35 27 76</t>
  </si>
  <si>
    <t>36 14 04 10</t>
  </si>
  <si>
    <t>36 44 44 54</t>
  </si>
  <si>
    <t>36 46 12 33</t>
  </si>
  <si>
    <t>36 17 86 16</t>
  </si>
  <si>
    <t>36 17 66 15</t>
  </si>
  <si>
    <t>36 17 88 38</t>
  </si>
  <si>
    <t>36 46 76 89</t>
  </si>
  <si>
    <t>36 78 65 91</t>
  </si>
  <si>
    <t>36 16 82 32</t>
  </si>
  <si>
    <t>35226@buf.kk.dk</t>
  </si>
  <si>
    <t>35275@buf.kk.dk</t>
  </si>
  <si>
    <t>35304@buf.kk.dk</t>
  </si>
  <si>
    <t>35313@buf.kk.dk</t>
  </si>
  <si>
    <t>35324@buf.kk.dk</t>
  </si>
  <si>
    <t>35420@buf.kk.dk</t>
  </si>
  <si>
    <t>35443@buf.kk.dk</t>
  </si>
  <si>
    <t>35490@buf.kk.dk</t>
  </si>
  <si>
    <t>35540@buf.kk.dk</t>
  </si>
  <si>
    <t>35562@buf.kk.dk</t>
  </si>
  <si>
    <t>35572@buf.kk.dk</t>
  </si>
  <si>
    <t>35581@buf.kk.dk</t>
  </si>
  <si>
    <t>35587@buf.kk.dk</t>
  </si>
  <si>
    <t>35681@buf.kk.dk</t>
  </si>
  <si>
    <t>37220@buf.kk.dk</t>
  </si>
  <si>
    <t>37236@buf.kk.dk</t>
  </si>
  <si>
    <t>37283@buf.kk.dk</t>
  </si>
  <si>
    <t>37296@buf.kk.dk</t>
  </si>
  <si>
    <t>37329@buf.kk.dk</t>
  </si>
  <si>
    <t>37366@buf.kk.dk</t>
  </si>
  <si>
    <t>37392@buf.kk.dk</t>
  </si>
  <si>
    <t>37397@buf.kk.dk</t>
  </si>
  <si>
    <t>37400@buf.kk.dk</t>
  </si>
  <si>
    <t>37446@buf.kk.dk</t>
  </si>
  <si>
    <t>37478@buf.kk.dk</t>
  </si>
  <si>
    <t>37487@buf.kk.dk</t>
  </si>
  <si>
    <t>37523@buf.kk.dk</t>
  </si>
  <si>
    <t>37539@buf.kk.dk</t>
  </si>
  <si>
    <t>37543@buf.kk.dk</t>
  </si>
  <si>
    <t>37545@buf.kk.dk</t>
  </si>
  <si>
    <t>37556@buf.kk.dk</t>
  </si>
  <si>
    <t>mail@lykkebo.kk.dk</t>
  </si>
  <si>
    <t>solstraalen@buf.kk.dk</t>
  </si>
  <si>
    <t>Lisbet Vatne Nielsen</t>
  </si>
  <si>
    <t>Connie Feldmann</t>
  </si>
  <si>
    <t>Birgitte Marie Jensen</t>
  </si>
  <si>
    <t>Connie Britt Jacobsen</t>
  </si>
  <si>
    <t>Elin Hovsgard</t>
  </si>
  <si>
    <t>Lisbeth Borup Jakobsen</t>
  </si>
  <si>
    <t>Lise Fischer</t>
  </si>
  <si>
    <t>Hanne Vielwerth</t>
  </si>
  <si>
    <t>Jonna Carlsen</t>
  </si>
  <si>
    <t>Hanne Andreasen</t>
  </si>
  <si>
    <t>Eva Bruus</t>
  </si>
  <si>
    <t>Kenneth Jensen</t>
  </si>
  <si>
    <t>Niels Rendlev</t>
  </si>
  <si>
    <t>Lise Garbers</t>
  </si>
  <si>
    <t>katrina Hoffmark</t>
  </si>
  <si>
    <t>Jan Mikkelsen</t>
  </si>
  <si>
    <t>Dorte Psilander</t>
  </si>
  <si>
    <t>Nina Petersen Nyberg</t>
  </si>
  <si>
    <t>Hanne Mørkved</t>
  </si>
  <si>
    <t>Lisbeth Haugaard</t>
  </si>
  <si>
    <t>Anne Kløjgaard</t>
  </si>
  <si>
    <t>Anne-Marie Jacobsen</t>
  </si>
  <si>
    <t>Birthe Y. Nielsen</t>
  </si>
  <si>
    <t>Hanne Møller</t>
  </si>
  <si>
    <t>Helle Thaulov</t>
  </si>
  <si>
    <t>Pia Lund Bakke - Har orlov indtil juni 09</t>
  </si>
  <si>
    <t>Connie Rasmussen</t>
  </si>
  <si>
    <t>Martin Rosenquist Andersen</t>
  </si>
  <si>
    <t>Anette Marie Larsen</t>
  </si>
  <si>
    <t>Lykke Abildgaard</t>
  </si>
  <si>
    <t>Camilla Sørensen</t>
  </si>
  <si>
    <t>Vuggestuen Voldparken</t>
  </si>
  <si>
    <t>Korsagergård Vuggestue</t>
  </si>
  <si>
    <t>Adventskirkens Vuggestue</t>
  </si>
  <si>
    <t>Ungdomsgårdens Vuggestue</t>
  </si>
  <si>
    <t xml:space="preserve">Vuggestuen  </t>
  </si>
  <si>
    <t>Børnehaven Voldparken</t>
  </si>
  <si>
    <t>Børnehaven Bellahøj</t>
  </si>
  <si>
    <t>Engle</t>
  </si>
  <si>
    <t>Slettegården</t>
  </si>
  <si>
    <t>Kollektivhuset Bella</t>
  </si>
  <si>
    <t>Husum Børnehave</t>
  </si>
  <si>
    <t>Børnehaven Lillefod</t>
  </si>
  <si>
    <t>Rundkørslen</t>
  </si>
  <si>
    <t>Børnehaven Ansgar</t>
  </si>
  <si>
    <t>Montessori</t>
  </si>
  <si>
    <t>Vanløse Folkebørnehave</t>
  </si>
  <si>
    <t>Husum Menighedsbørnehave</t>
  </si>
  <si>
    <t>Børnehaven Lindehuset</t>
  </si>
  <si>
    <t>Parkhøj</t>
  </si>
  <si>
    <t>Børnehaven Regnbuen</t>
  </si>
  <si>
    <t>Adventskirkens børnehave</t>
  </si>
  <si>
    <t>Ungdomsgårdens Børnehave</t>
  </si>
  <si>
    <t>Humlebo Børnehave</t>
  </si>
  <si>
    <t>Børnehaven Vinkelager</t>
  </si>
  <si>
    <t>Tingbjerg Legested</t>
  </si>
  <si>
    <t>Hyltebjerg Menighedsbørnehave</t>
  </si>
  <si>
    <t>Den integrerede institution Dybendalsvej</t>
  </si>
  <si>
    <t>Riiset</t>
  </si>
  <si>
    <t>Damhuset</t>
  </si>
  <si>
    <t>Grønnebakken</t>
  </si>
  <si>
    <t>Brønshøj-Husum Ungdomshus</t>
  </si>
  <si>
    <t>Brønshøj fritidscenter</t>
  </si>
  <si>
    <t>Pakhuset</t>
  </si>
  <si>
    <t>Børnehuset Spiretoppen</t>
  </si>
  <si>
    <t>HUSUMVOLD menigheds Børnehave/Vuggestue</t>
  </si>
  <si>
    <t>Kastanie Alle</t>
  </si>
  <si>
    <t>Vuggestuen Haletudsen</t>
  </si>
  <si>
    <t>35590 Inst. VBUC. Fritidshjem/-klub, Ålekistevej 159</t>
  </si>
  <si>
    <t>35591 Inst. Højdevangens Fritidscenter, Hendonvej 12</t>
  </si>
  <si>
    <t>35593 Inst. Katrinedals fritidshjem og -klub, Randbølvej 27</t>
  </si>
  <si>
    <t>35594 Inst. Samuelsgården, Rådmandsgade 29 - 31</t>
  </si>
  <si>
    <t>35595 Inst. Skolen ved Sundet, Kaldæavej 14</t>
  </si>
  <si>
    <t>35596 Inst. Margrethegården, Retortvej 49 A</t>
  </si>
  <si>
    <t>35597 Inst. Sct. Stefans Fritidsenter, Skodsborggade 6</t>
  </si>
  <si>
    <t>35599 Inst. Langebro, Langebrogade 2</t>
  </si>
  <si>
    <t>35603 Inst. Fritidshjemmet B31 / Fritidsklubben B29, Blegdamsvej 31</t>
  </si>
  <si>
    <t>35622 Inst. Skoleinstitutionen, Marengovej 23</t>
  </si>
  <si>
    <t>35652 Inst. Fritidshjemmet og Fritidsklubben, Sundholmsvej 89-93</t>
  </si>
  <si>
    <t>35675 Inst. Børnehuset Skt. Jacob, Østerbrogade 57 A</t>
  </si>
  <si>
    <t>35676 Inst. Ålholm Skoles integrerede inst., Hjørnelodden 1</t>
  </si>
  <si>
    <t>35677 Inst. Spiretoppen, Linde Alle 32</t>
  </si>
  <si>
    <t>35679 Inst. Sundby Asyls Integ. Inst., Frankrigsgade 3</t>
  </si>
  <si>
    <t>35681 Inst. Tryllefløjten, August Wimmers Vej 2</t>
  </si>
  <si>
    <t>35682 Inst. Husumvold, Vindingevej 16</t>
  </si>
  <si>
    <t>35683 Inst. Sundpark, Strandlodsvej 73</t>
  </si>
  <si>
    <t>35684 Inst. Ministeriernes Børnehus, Vester Voldgade 123</t>
  </si>
  <si>
    <t>35685 Inst. Børneriget, Borgm. Jensens Alle 53</t>
  </si>
  <si>
    <t>35686 Inst. Børnehuset v/Jerusalemskirken, Rigensgade 21 A</t>
  </si>
  <si>
    <t>35687 Inst. Trinitatis Menighedsbørnehave og Vuggestue, St. Kannikestræde 8</t>
  </si>
  <si>
    <t>37200 Inst. Flora, Carl Nielsens allé 27</t>
  </si>
  <si>
    <t>37201 Inst. F/S Rosa, Øresundsvej 131</t>
  </si>
  <si>
    <t>37204 Inst. Børnehuset Rudolf, Tietgensgade 31 D</t>
  </si>
  <si>
    <t>37216 Inst. 100 Meter Skoven, Upsalagade 19</t>
  </si>
  <si>
    <t>37303 Inst. Konkylien, Forbindelsesvej 9</t>
  </si>
  <si>
    <t>37307 Inst. Himmelrummet, Bryggervangen 11</t>
  </si>
  <si>
    <t>37310 Inst. Bakketoppen, Bispebjerg Bakke 13</t>
  </si>
  <si>
    <t>37315 Inst. Transformeren, Enghave Plads 27</t>
  </si>
  <si>
    <t>37316 Inst. Vanddråben, Kongelundsvej 79</t>
  </si>
  <si>
    <t>37317 Inst. Pandekagehuset, Skjulhøj Allé 52</t>
  </si>
  <si>
    <t>37318 Inst. Cismofytten, Nørrebrogade 155 B</t>
  </si>
  <si>
    <t>37319 Inst. Enighedens Børnehus, Bygmestervej 9</t>
  </si>
  <si>
    <t>37321 Inst. Vuggestuen Abel, Abel Cathrinesgade 17</t>
  </si>
  <si>
    <t>37328 Jorden Rundt</t>
  </si>
  <si>
    <t>37333 Vuggestuen Sejlhuset</t>
  </si>
  <si>
    <t>37390 Inst. Mikkelborg, Rungsted Strandvej 320 B</t>
  </si>
  <si>
    <t>37417 Inst. Valhalla, Baldersgade 3 B</t>
  </si>
  <si>
    <t>37418 Inst. Rypen, Ryparken 75</t>
  </si>
  <si>
    <t>37420 Inst. Bakkehuset, Grønløkkevej 1</t>
  </si>
  <si>
    <t>37421 Inst. Solsikken, Amagerfælledvej 97</t>
  </si>
  <si>
    <t>37422 Inst. Kong Gurli, Gammel Kalkbrænderivej 5</t>
  </si>
  <si>
    <t>37425 Inst. Emdrup Søgårds Børnehus, Emdrup Vænge 194B</t>
  </si>
  <si>
    <t>37426 Inst. Frederiksholm Børnegård, Hørdumsgade 51</t>
  </si>
  <si>
    <t>37427 Inst. Fælledvejs integrerede inst., Fælledvej 8</t>
  </si>
  <si>
    <t>37428 Inst. Stenurten, Rantzausgade 53</t>
  </si>
  <si>
    <t>37429 Inst. Børnehuset Englegaard, Frederiksborgvej 240</t>
  </si>
  <si>
    <t>37441 Inst. Landsbyen, Grøndalsvænge Allé 25</t>
  </si>
  <si>
    <t>37442 Inst. Mågodtland, Odensegade 14</t>
  </si>
  <si>
    <t>37443 Inst. Klatretræet, Bispevej 23</t>
  </si>
  <si>
    <t>37444 Inst. Eventyrhuset, Degnemose Alle 28</t>
  </si>
  <si>
    <t>37445 Inst. Viften, Lybækgade 15</t>
  </si>
  <si>
    <t>37446 Inst. Eventyrhaven, Vigerselv Allé 10 D</t>
  </si>
  <si>
    <t>37447 Inst. Blikfang, Prinsessegade 58</t>
  </si>
  <si>
    <t>37448 Inst. Drivhuset, Floras Alle 16</t>
  </si>
  <si>
    <t>37450 Inst. Cappella, Kapelvej 32</t>
  </si>
  <si>
    <t>37451 Inst. Arken, Vindingevej 20</t>
  </si>
  <si>
    <t>37452 Inst. Kongehatten, Suhmsgade 4</t>
  </si>
  <si>
    <t>37456 Inst. Småbørnenes Forsamlingshus, Glentevej 71</t>
  </si>
  <si>
    <t>Ny bordplade ved den ene vask. Ny fuge ved en anden bordplade. Er i tvivl om lofterne kan godkendes af fødevarekontrollen. Opvaskemaskinen kører på sidste vers.</t>
  </si>
  <si>
    <t>Dejligt, lyst og venligt køkken. God plads. Ingen problemer med at lave mad til alle.</t>
  </si>
  <si>
    <t>Ang. Ovnene: der er en som sidder for højt, den anden er ikke stabil. Vil måske gerne være mentor.</t>
  </si>
  <si>
    <t>Stort og flot rum der burde disponeres mere hensigtsmæssigt</t>
  </si>
  <si>
    <t>P.g.a. sammenlægning at vg + bh bliver der etableret ny køkken som har kapacitet til at lave mad til alle børn</t>
  </si>
  <si>
    <t>Ønskeligt at der bliver sat et hæve/sænke kogebord op i stedet for det eksisterende.</t>
  </si>
  <si>
    <t>Bordpladerne skal gøres hygiejnemæssigt forsvarlige. Er i tvivl om loftet kan godkendes (støjdæmpende gipsplader med små huller).</t>
  </si>
  <si>
    <t>Har ikke noteret noget da der etableres nyt køkken</t>
  </si>
  <si>
    <t>Vibeke Henriksen</t>
  </si>
  <si>
    <t>Mange års køkkenerfaring</t>
  </si>
  <si>
    <t>Maden er en vigtig del af det pædagogiske arbejde</t>
  </si>
  <si>
    <t>Ny opvaskemaskine, konvektionsovn og grøntsagsrobot</t>
  </si>
  <si>
    <t>gamle ovne, ofte repareret. Ligeså med opvaskemaskinen</t>
  </si>
  <si>
    <t>Konvektionsovn stort ønske + grøntsagsrobot og ny opvaskemaskine</t>
  </si>
  <si>
    <t>Vuggestuens køkken er ikke anvendeligt iflg. Lederen. Vil gerne lave så meget som muligt selv.</t>
  </si>
  <si>
    <t>Generelt vil forældrene gerne have lokal mad</t>
  </si>
  <si>
    <t>Industriopvaskemaskine, konvektionsovn er et must, så man også kan koge i den og bage store portioner brød.</t>
  </si>
  <si>
    <t>Nye skabe, køleskab</t>
  </si>
  <si>
    <t>Åbent køkken/pædagogisk værksted fra 70'erne. Køkkenet kan evt. bruges til kold mad.</t>
  </si>
  <si>
    <t>Lise Jensen</t>
  </si>
  <si>
    <t>Afaaf</t>
  </si>
  <si>
    <t>Natascha (på barsel)</t>
  </si>
  <si>
    <t>Vivane Petersen</t>
  </si>
  <si>
    <t>Aksel Nielsen</t>
  </si>
  <si>
    <t>Karin S. Hansen</t>
  </si>
  <si>
    <t>Susanne Raahauge</t>
  </si>
  <si>
    <t>Bettina Tarp</t>
  </si>
  <si>
    <t>Pernille (vikar)</t>
  </si>
  <si>
    <t>Cecilia</t>
  </si>
  <si>
    <t>Anna Fie Bak Nielsen</t>
  </si>
  <si>
    <t>Annelise</t>
  </si>
  <si>
    <t>Jannie Hammershøj</t>
  </si>
  <si>
    <t>Francesca Astori</t>
  </si>
  <si>
    <t>PB i ernæring og sundhed</t>
  </si>
  <si>
    <t>Pædagogmedhjælper</t>
  </si>
  <si>
    <t>køkkenassistent / ernæringsassistent</t>
  </si>
  <si>
    <t>proff bachelor fra Suhrs</t>
  </si>
  <si>
    <t>14 års erfaring fra køkkener</t>
  </si>
  <si>
    <t>10 år fra institution/plejehjem</t>
  </si>
  <si>
    <t>fra andre inst.</t>
  </si>
  <si>
    <t>kantinebestyrer</t>
  </si>
  <si>
    <t>25 års erfaring</t>
  </si>
  <si>
    <t>fra andet køkken</t>
  </si>
  <si>
    <t>5 år fra børnehavekøkken + 3 år fra vuggestue</t>
  </si>
  <si>
    <t>3 år fra anden institution</t>
  </si>
  <si>
    <t>masser, undervisning</t>
  </si>
  <si>
    <t>hygiejne, grøntsagskursus</t>
  </si>
  <si>
    <t>Madhuset, ØOF</t>
  </si>
  <si>
    <t>ØOF</t>
  </si>
  <si>
    <t>økologikursus, ø.o.f.</t>
  </si>
  <si>
    <t>øko.</t>
  </si>
  <si>
    <t>ø.o.f. hygieje m.m.</t>
  </si>
  <si>
    <t>dogme-københavn</t>
  </si>
  <si>
    <t>ingen (hygiejne på vej)</t>
  </si>
  <si>
    <t>den gode smag i store gryder</t>
  </si>
  <si>
    <t>mange forskellige, ø.o.f. + madhuset</t>
  </si>
  <si>
    <t>Ling Yonggui</t>
  </si>
  <si>
    <t>Jette Hansen</t>
  </si>
  <si>
    <t>Helene Røen</t>
  </si>
  <si>
    <t>Julia (vikar)</t>
  </si>
  <si>
    <t>Sine (starter 1. april - 1. jan 2010)</t>
  </si>
  <si>
    <t>Ayesha</t>
  </si>
  <si>
    <t>Annelise Jakobsen</t>
  </si>
  <si>
    <t>hjulpet til i køkkenet i 12 år</t>
  </si>
  <si>
    <t>hvis muligheden er der</t>
  </si>
  <si>
    <t>der er ikke muligheder for det</t>
  </si>
  <si>
    <t>fysisk er det ikke muligt</t>
  </si>
  <si>
    <t>Der er ikke mulighed for det</t>
  </si>
  <si>
    <t>fysisk ser det svært ud pga køkken</t>
  </si>
  <si>
    <t>køkkenet er for lille og i meget dårlig stand</t>
  </si>
  <si>
    <t>Mener ikke der er plads</t>
  </si>
  <si>
    <t>meget lille køkken</t>
  </si>
  <si>
    <t>ej relevant</t>
  </si>
  <si>
    <t>De kan ikke se det kan lade sig gøre</t>
  </si>
  <si>
    <t>under ingen omstændigheder</t>
  </si>
  <si>
    <t>er i tvivl om køkkenet er stort nok</t>
  </si>
  <si>
    <t>Hvis rammerne er i orden</t>
  </si>
  <si>
    <t>Venter på at køkkenet bliver færdigt, er ved at blive ombygget</t>
  </si>
  <si>
    <t>gør det allerede</t>
  </si>
  <si>
    <t>blandet, afventende, venter på udfald</t>
  </si>
  <si>
    <t>kvaliteten skal være i orden of der skal være mad nok</t>
  </si>
  <si>
    <t>blandet</t>
  </si>
  <si>
    <t>afventer meget</t>
  </si>
  <si>
    <t>afventende men positive overfor det hvis det bliver god lokal mad.</t>
  </si>
  <si>
    <t>får det allerede</t>
  </si>
  <si>
    <t>det samme som forældrene</t>
  </si>
  <si>
    <t>afventende, ikke super positive, bekymring ang økonomi</t>
  </si>
  <si>
    <t>ca. halvdelen er positive</t>
  </si>
  <si>
    <t>men har mange forbehold</t>
  </si>
  <si>
    <t>har et plejehjem som nabo, Kildevældssogns plejehjem. Inst. har tænkt om de kunne få leveret mad derfra.</t>
  </si>
  <si>
    <t>kommer an på time antal, andre tanker.</t>
  </si>
  <si>
    <t>ikke nødvendigt</t>
  </si>
  <si>
    <t>lederen vil ikke i dialog om det.</t>
  </si>
  <si>
    <t>vil gerne have en fra os</t>
  </si>
  <si>
    <t>de er ved at rekruttere endnu en køkkenmedarbejde til 25 timmer pr uge</t>
  </si>
  <si>
    <t>Opvaskemaskine</t>
  </si>
  <si>
    <t>2 nye ovne, 5 nye kogeplader, stålbord med vask, stort køleskab</t>
  </si>
  <si>
    <t>køkkenet er ikke stort nok og der er ikke mulighed for udvidelse</t>
  </si>
  <si>
    <t>et køleskab, et nyt komfur med flere blus, røremaskine</t>
  </si>
  <si>
    <t>Susanne Nielsen</t>
  </si>
  <si>
    <t>Helle Dennung</t>
  </si>
  <si>
    <t>Anna Andersen</t>
  </si>
  <si>
    <t>Dorte Bang Jensen</t>
  </si>
  <si>
    <t>Joan Larsen</t>
  </si>
  <si>
    <t>Lene Bjerrehus Nielsen</t>
  </si>
  <si>
    <t>Trine Da Silva Weng</t>
  </si>
  <si>
    <t>Viggo Thommesen</t>
  </si>
  <si>
    <t>Ellen Chakir</t>
  </si>
  <si>
    <t>Jette Olsen</t>
  </si>
  <si>
    <t>Dorte Thomsen</t>
  </si>
  <si>
    <t>Ingelise Rasmussen</t>
  </si>
  <si>
    <t>Hanne Rasmussen</t>
  </si>
  <si>
    <t>Lone Jensen</t>
  </si>
  <si>
    <t>Karin Rasmussen</t>
  </si>
  <si>
    <t>Steen Nielsen</t>
  </si>
  <si>
    <t>Maiken Belfalas</t>
  </si>
  <si>
    <t>Pia Boesgaard</t>
  </si>
  <si>
    <t>Maj-Lis Alstrup</t>
  </si>
  <si>
    <t>Karen Kraft Hedelund</t>
  </si>
  <si>
    <t>Tine Kratholm</t>
  </si>
  <si>
    <t>Svend Christiansen</t>
  </si>
  <si>
    <t>Hanne Schmidt</t>
  </si>
  <si>
    <t>Henrik Steen-Knudsen</t>
  </si>
  <si>
    <t>Jane Remien Hansen</t>
  </si>
  <si>
    <t>Guli Werther</t>
  </si>
  <si>
    <t>Henning Teissøe</t>
  </si>
  <si>
    <t>Elisabeth Quistgaard</t>
  </si>
  <si>
    <t>Johnny Christensen</t>
  </si>
  <si>
    <t>Anja Krause</t>
  </si>
  <si>
    <t>Lissi Lykkegård Jensen</t>
  </si>
  <si>
    <t>Ellen Aamand</t>
  </si>
  <si>
    <t>Solveig A Lund</t>
  </si>
  <si>
    <t>Kun morgenmad + lidt</t>
  </si>
  <si>
    <t>Barnets Hus</t>
  </si>
  <si>
    <t>Mini Ajax</t>
  </si>
  <si>
    <t>Red Barnets Vuggestue</t>
  </si>
  <si>
    <t>Vuggestuen Sjællandshuse</t>
  </si>
  <si>
    <t>Solbakkens Vuggestue</t>
  </si>
  <si>
    <t>Vuggestuen Lyrskov</t>
  </si>
  <si>
    <t>Børneplaneten Benediktegården</t>
  </si>
  <si>
    <t>Carlsberg Bryggeriernes Vuggestue</t>
  </si>
  <si>
    <t>Sct. Matthæus Sogns Menigheds Vuggestue</t>
  </si>
  <si>
    <t>Børnehuset Colombus</t>
  </si>
  <si>
    <t>Børnehuset Frederiksholm</t>
  </si>
  <si>
    <t>Kongerosen</t>
  </si>
  <si>
    <t>37574 Inst. Hørgården, Brydes Allé 44</t>
  </si>
  <si>
    <t>37575 Inst. Grøftekanten, Glommensgade 4</t>
  </si>
  <si>
    <t>trinitatis@mail.dk</t>
  </si>
  <si>
    <t>burnehave@tk-ungdomsgaard.dk</t>
  </si>
  <si>
    <t>Jill Eid</t>
  </si>
  <si>
    <t>Hanne Larsen</t>
  </si>
  <si>
    <t>Tina Larsen</t>
  </si>
  <si>
    <t>Karin Madsen</t>
  </si>
  <si>
    <t>Signe Nørgård</t>
  </si>
  <si>
    <t>Hanefa</t>
  </si>
  <si>
    <t>Schantall Werleman</t>
  </si>
  <si>
    <t>Karin</t>
  </si>
  <si>
    <t>Charlotte Nielsen</t>
  </si>
  <si>
    <t>Hans Emil</t>
  </si>
  <si>
    <t>Lisbeth</t>
  </si>
  <si>
    <t>Marianne Holm</t>
  </si>
  <si>
    <t>skal have ansat en ny</t>
  </si>
  <si>
    <t>Bager med børn</t>
  </si>
  <si>
    <t>studerende</t>
  </si>
  <si>
    <t>25 års fra køkkener</t>
  </si>
  <si>
    <t>øko kurser</t>
  </si>
  <si>
    <t>kurser</t>
  </si>
  <si>
    <t>hygiejne,forskellige</t>
  </si>
  <si>
    <t>der skal komme timer med</t>
  </si>
  <si>
    <t>men mener ikke køkkenet kan godkendes</t>
  </si>
  <si>
    <t>vil kun have færdige madpakker</t>
  </si>
  <si>
    <t>hvis udbygning bevilges</t>
  </si>
  <si>
    <t>Har ikke overvejet det. Afventer</t>
  </si>
  <si>
    <t>ville gerne hvis muligt</t>
  </si>
  <si>
    <t>afventende</t>
  </si>
  <si>
    <t>hvis der er penge</t>
  </si>
  <si>
    <t>Køkkendamen er i flexjob og vil ikke have flere timer. Lederen vil nok fyre hende og ansætte en på flere timer.</t>
  </si>
  <si>
    <t>vil meget gerne benytte Madhuset ti hjælp</t>
  </si>
  <si>
    <t>De vil lave en løsning hvor det er køkkendamen der med hjælp fra pædagogerne laver mad. Køkkendamen Karin er ansat 37 timer men gør også rent. Hun er 25 timer i køkkenet</t>
  </si>
  <si>
    <t>Dette skal vurderes: ekstra vask påkrævet? Rist i gulv påkrævet? Hæve opvaskemaskine påkrævet? Madhusvurdering: Der skal 1 ekstra varmluftovn</t>
  </si>
  <si>
    <t>ønske om en hurtigere opvaskemaskine og en spulearm</t>
  </si>
  <si>
    <t>Hvis det kræves: skillevæg + hæve opvaskemaskine. Evt. ny skabsfryser + nyt fuldhøjde køleskab</t>
  </si>
  <si>
    <t>Leder fortæller at Sundhedsmyndighederne har udtalt at køkkenet skal adskilles bedre fra opholdsrum og fra høns udenfor for at kunne blive godkendt</t>
  </si>
  <si>
    <t>ovn</t>
  </si>
  <si>
    <t>kartoffelskræller. 1 ny ovn</t>
  </si>
  <si>
    <t>ud fra samtale i tlf: nye ovne, nyt kogebord</t>
  </si>
  <si>
    <t>Køkkenet bliver klar inden 1.1.2010</t>
  </si>
  <si>
    <t>evt ekstra ovn og en granitplade ved kogebordet</t>
  </si>
  <si>
    <t>en ny opvaskemaskine, et ekstra køleskab</t>
  </si>
  <si>
    <t>nyt kogebord og 2 ovne, grøntsagsrobot og et industrikøleskab</t>
  </si>
  <si>
    <t>køkkenelementer trænger til at blive skiftet ud, males, nye hårde hvidevarer</t>
  </si>
  <si>
    <t>Det vil formentlig ikke kunne lade sige gøre, da hytten benyttes af andre i weekenden</t>
  </si>
  <si>
    <t>køkkenet skal ses, før det kan endeligt afgøres. Krydsene er sat ud fra telefonsamtale</t>
  </si>
  <si>
    <t>har kun et husmoderkomfur.</t>
  </si>
  <si>
    <t>Køleskab og nye køkkenelementer. Evt. en ny ovn</t>
  </si>
  <si>
    <t>Lukke rummet m. væg så køkken ville blive større og delvis lukket</t>
  </si>
  <si>
    <t>Køkken er stort nok til en ombygning. Skal have en total renovering</t>
  </si>
  <si>
    <t>nye køkkenelementer, ovn og fryser + køl</t>
  </si>
  <si>
    <t>køleskab, ovne, røremaskine, grøntrobot</t>
  </si>
  <si>
    <t>Køkkenelementer fornyes. Køkken kan gøres større ved at en væg fjernes</t>
  </si>
  <si>
    <t>ovne, kogebord, røremaskine, foodprocessor/grøntsagsrobot, køkkenelementer</t>
  </si>
  <si>
    <t>komfur, ovne, opvasker, nye køkkenelementer</t>
  </si>
  <si>
    <t>Er i gang med sammenlægning med Valhalla. Vil gerne arbejde på at få mad fra kommende moderinst. Valhalla</t>
  </si>
  <si>
    <t>der blev lavet mad i køkkenet indtil sommeren 2007. varm og kold mad</t>
  </si>
  <si>
    <t>der er vist bevilget et beløb til at istandsætte køkken, men på ubestemt tid</t>
  </si>
  <si>
    <t>Åbent køkken delt i to rum. Jeg kan sagtens se at der kan laves mad. Med nogle forandringer og investeringer</t>
  </si>
  <si>
    <t>opvaskemaskine skal op i arbejdshøjde. En ovn mere.</t>
  </si>
  <si>
    <t>lone</t>
  </si>
  <si>
    <t>Industri</t>
  </si>
  <si>
    <t>husholdningsmaskine</t>
  </si>
  <si>
    <t>Angelo L100</t>
  </si>
  <si>
    <t>da stedet er nyt, kan de ikke huske alt</t>
  </si>
  <si>
    <t>god plads i køkkenet</t>
  </si>
  <si>
    <t>Køkknet var i parcelhuset, da blev lavet om fra beboelse til udflytter v. skov- og naturstyrelsen</t>
  </si>
  <si>
    <t>Begrænset depot, kræver mindre.</t>
  </si>
  <si>
    <t>Der skal afklares: skal der skillevæg/foldedør op mellem køkken og spiseafd? Hvor mange vaske? Tilladt at producere uden rist + afløs i gulv? Opvaskemaskine - skal den hæves? Fliser på væg bag køkkenbordet?</t>
  </si>
  <si>
    <t>Børnehaven ønsker egen madmor til denne afdeling af Stokholmsgave. Nævner som problem at nogle børn af og til bliver i byen, hvor der kun er et rum m. køleskab. Er ikke glad for ordningen, men accepterer at maden laves på stedet</t>
  </si>
  <si>
    <t>Louise Theede</t>
  </si>
  <si>
    <t>Charlotte Oscilowski</t>
  </si>
  <si>
    <t>Ole Duelund</t>
  </si>
  <si>
    <t>Johnny Jensen</t>
  </si>
  <si>
    <t>Kirsti Zøller</t>
  </si>
  <si>
    <t>Henrik Maes</t>
  </si>
  <si>
    <t>Lisbeth Fredslund</t>
  </si>
  <si>
    <t>Eksisterende ovn udskiftes. Kogebord skiftes til nyere med 4 plader (glaskeramisk)</t>
  </si>
  <si>
    <t xml:space="preserve">Kogebord + hæve/sænkebord, evt. ekstra ovn. Tage nogle af de gamle elementer ned. Hæve opvaskemaskine. Nyt køleskab i fuld højde. Ekstra vask. </t>
  </si>
  <si>
    <t>Der er plads til opsættelse af bordplade m. vask m. hævet opvaskemaskine ved siden af. Fliser på væg - er der krav om det??. Køkkenet ville fint kunne producere til 23 + voksne</t>
  </si>
  <si>
    <t>Nye køkkenelementer + bordplade, opvaskemaskine, 2 vaske, køleskab</t>
  </si>
  <si>
    <t>Køkkenet trænger til en renovation og nye elementer. Meget lille køkken</t>
  </si>
  <si>
    <t>Køkkenet kræver en restaurering og en væg skal sættes op, da det er åbent ud mod gaderobe</t>
  </si>
  <si>
    <t>Kirsten Larsen</t>
  </si>
  <si>
    <t>Eva Frisch</t>
  </si>
  <si>
    <t>Annete Vedel Pedersen</t>
  </si>
  <si>
    <t>Hanne Thomsen</t>
  </si>
  <si>
    <t>Lone Hedegård Sørensen</t>
  </si>
  <si>
    <t>Lisbet Nørlund</t>
  </si>
  <si>
    <t>Ghita Bjørling</t>
  </si>
  <si>
    <t>Anne Larsen</t>
  </si>
  <si>
    <t>Henriette Roselil Hedegaard</t>
  </si>
  <si>
    <t>John Elsted</t>
  </si>
  <si>
    <t>Grethe Eriksen</t>
  </si>
  <si>
    <t>Judith Nordfred</t>
  </si>
  <si>
    <t>Fg. Susan Verstege</t>
  </si>
  <si>
    <t>Anna Marie Møller</t>
  </si>
  <si>
    <t>JENS KÆRSDAHL</t>
  </si>
  <si>
    <t>PIA JOHANSEN</t>
  </si>
  <si>
    <t>Ingrid Ljungberg Colmorten</t>
  </si>
  <si>
    <t>Pia Rørstrøm</t>
  </si>
  <si>
    <t>Henrik Harald Schroeder Nielsen</t>
  </si>
  <si>
    <t>Susanne Fabricius</t>
  </si>
  <si>
    <t>LENA QUIST</t>
  </si>
  <si>
    <t>vk@faf.kk.dk</t>
  </si>
  <si>
    <t>37234@faf.kk.dk</t>
  </si>
  <si>
    <t>37547@faf.kk.dk</t>
  </si>
  <si>
    <t>Der er afsat 300000kr til 43 vuggestuebørn og 60 børnehavebørn.</t>
  </si>
  <si>
    <t>Dette er køkkenet i Assensgade, der er et køkken mere i Fåborggade</t>
  </si>
  <si>
    <t>Det "store" køkken i Assensgade eom pt laver mad til vugge børn i begge huse, har kapacitet til at lave noget maden til børnene i Fåborggade. Skal køkkenet der blive til produktionskøkken kræves nogen ombygning samt anskaffelse af inventar.</t>
  </si>
  <si>
    <t>vuggestuekøkken</t>
  </si>
  <si>
    <t>Depot er kun køkkenskabene. Samme leder som inst. 34411 Pinocchio. Leder foreslår at denne kan leverer mad. Der er ca. 500 meter mellem de to institutioner.</t>
  </si>
  <si>
    <t xml:space="preserve">Alt kører super i forvejen. Mulig mentor inst. </t>
  </si>
  <si>
    <t>dårlige forhold (kælder med 'farlig' trappenedgang)</t>
  </si>
  <si>
    <t>35307_2</t>
  </si>
  <si>
    <t>35685_2</t>
  </si>
  <si>
    <t>37411_2</t>
  </si>
  <si>
    <t>37515_2</t>
  </si>
  <si>
    <t>37521_2</t>
  </si>
  <si>
    <t>37535_2</t>
  </si>
  <si>
    <t>Type</t>
  </si>
  <si>
    <t>0 Total</t>
  </si>
  <si>
    <t>37573_2</t>
  </si>
  <si>
    <t>37654_2</t>
  </si>
  <si>
    <t>35415_2</t>
  </si>
  <si>
    <t>Københavns Kommunes Integrerede Børneinstitution "Vartov"</t>
  </si>
  <si>
    <t>Farvergade 27H</t>
  </si>
  <si>
    <t>33 14 28 70</t>
  </si>
  <si>
    <t>37553@buf.kk.dk</t>
  </si>
  <si>
    <t>Fransiska Tvede</t>
  </si>
  <si>
    <t>Søren Mustafa</t>
  </si>
  <si>
    <t>lang erfaring</t>
  </si>
  <si>
    <t>køkkenkurser, dogme, hygiejne</t>
  </si>
  <si>
    <t>Lotte Møller</t>
  </si>
  <si>
    <t>trinitatis@tele2adsl.dk</t>
  </si>
  <si>
    <t>Vil gerne benytte sig af os</t>
  </si>
  <si>
    <t>Nyt køkkenbord og vask</t>
  </si>
  <si>
    <t>"Ombygning", flytning af ovn, køleskab, se vedlagte tegninger (Snak m. Lone, jeg ved ikke hvilke tegninger der refereres til)</t>
  </si>
  <si>
    <t>Lykkebovej 9</t>
  </si>
  <si>
    <t>37416@buf.kk.dk</t>
  </si>
  <si>
    <t>Birgit Andersen</t>
  </si>
  <si>
    <t>G854@buf.kk.dk</t>
  </si>
  <si>
    <t>Økonomi: flexibel</t>
  </si>
  <si>
    <t>Ingelise Kirkefeldt</t>
  </si>
  <si>
    <t>Siden 1972</t>
  </si>
  <si>
    <t>Økologisk oplysningsforund</t>
  </si>
  <si>
    <t>Det er et helt perfekt insrettet køkken, med alt hvad man kan ønske sig.</t>
  </si>
  <si>
    <t>Ny opvaskemaskine (den nuværende kører på sidste vers). Ekstra køleskab i fuld højde</t>
  </si>
  <si>
    <t>Hjortøgade 3</t>
  </si>
  <si>
    <t>Borgmester Jensens Allé 1</t>
  </si>
  <si>
    <t>Gammel Kalkbrænderi Vej 11</t>
  </si>
  <si>
    <t>Helsingborggade 24</t>
  </si>
  <si>
    <t>Koldinggade 11A</t>
  </si>
  <si>
    <t>Livjægergade 43</t>
  </si>
  <si>
    <t>Otto Mallings Gade 12</t>
  </si>
  <si>
    <t>Ryesgade 68B</t>
  </si>
  <si>
    <t>Borgervænget 9A</t>
  </si>
  <si>
    <t>Kollerødvej 72</t>
  </si>
  <si>
    <t>Stadens Vænge 5</t>
  </si>
  <si>
    <t>Teglværksgade 1</t>
  </si>
  <si>
    <t>Viborggade 15</t>
  </si>
  <si>
    <t>Willemoesgade 68</t>
  </si>
  <si>
    <t>Æbeløgade 25</t>
  </si>
  <si>
    <t>Østbanegade 151</t>
  </si>
  <si>
    <t>Borgmester Jensens Allé 33</t>
  </si>
  <si>
    <t>Helgesensgade 2</t>
  </si>
  <si>
    <t>Krausesvej 5</t>
  </si>
  <si>
    <t>Rosenvængets Allé 28</t>
  </si>
  <si>
    <t>Sionsgade 12</t>
  </si>
  <si>
    <t>Østerbrogade 57A</t>
  </si>
  <si>
    <t>Borgmester Jensens Allé 53</t>
  </si>
  <si>
    <t>Carl Nielsens Allé 27</t>
  </si>
  <si>
    <t>Carl Nielsens Allé 25</t>
  </si>
  <si>
    <t>Gammel Kalkbrænderi Vej 45</t>
  </si>
  <si>
    <t>Fanøgade 21</t>
  </si>
  <si>
    <t>Svendborggade 1</t>
  </si>
  <si>
    <t>Vordingborggade 25</t>
  </si>
  <si>
    <t>Rosenvængets Sideallé 6</t>
  </si>
  <si>
    <t>Reersøgade 17</t>
  </si>
  <si>
    <t>Borgervænget 9B</t>
  </si>
  <si>
    <t>Ringkøbinggade 4</t>
  </si>
  <si>
    <t>Krausesvej 4</t>
  </si>
  <si>
    <t>Krausesvej 6</t>
  </si>
  <si>
    <t>Næstvedgade 3</t>
  </si>
  <si>
    <t>Forbindelsesvej 9</t>
  </si>
  <si>
    <t>Bryggervangen 11</t>
  </si>
  <si>
    <t>Krausesvej 1</t>
  </si>
  <si>
    <t>Ryesgade 60</t>
  </si>
  <si>
    <t>35506 Inst. Blokhuset, Rosenlundvej 25 B</t>
  </si>
  <si>
    <t>35507 Inst. Holmens Sogns Udflytterbørnehave, Rosenlundvej 27</t>
  </si>
  <si>
    <t>35508 Inst. Skjold, Rosenlundvej 25 A</t>
  </si>
  <si>
    <t>35509 Inst. Bøgely, Rådvad Bøgely 2</t>
  </si>
  <si>
    <t>35510 Inst. Høbjerg, Tornevangsvej 97</t>
  </si>
  <si>
    <t>35511 Inst. Trinitatis Udflytterbørnehave, Tranemosevej 39</t>
  </si>
  <si>
    <t>35512 Inst. Hudegården, Yderholmvej 25</t>
  </si>
  <si>
    <t>35553 Inst. Vibereden, Hjortøgade 10</t>
  </si>
  <si>
    <t>35555 Inst. Bryggen, Snorresgade 3</t>
  </si>
  <si>
    <t>35575 Inst. Rosenborg, Rosenvængetsalle 28</t>
  </si>
  <si>
    <t>35592 Inst. Sions Sogns Børnehave og Fritidshjem, Sionsgade 12</t>
  </si>
  <si>
    <t>37300 Inst. Småland, Nordre Digevej 8</t>
  </si>
  <si>
    <t>37306 Inst. Himmelblå, Arkaderne 134</t>
  </si>
  <si>
    <t>37308 Inst. Københavns Kommunes Børnehave, Backersvej 109</t>
  </si>
  <si>
    <t>37309 Inst. Børnehave Balder, Baldersgade 7</t>
  </si>
  <si>
    <t>37312 Inst. Tyttebøvsen, Brydes Allé 46</t>
  </si>
  <si>
    <t>37314 Inst. Deltidsbørnehaven, Børskovvej 8</t>
  </si>
  <si>
    <t>37323 Inst. Kastanjen, Gammeltoftsgade 13</t>
  </si>
  <si>
    <t>37329 Inst. Børnehaven, Hornemanns Vænge 37</t>
  </si>
  <si>
    <t>37331 Inst. Hvepsebo, Jagtvej 153 C</t>
  </si>
  <si>
    <t>37335 Inst. Valborg, Klingseyvej 9</t>
  </si>
  <si>
    <t>37336 Inst. Vingesuset, Klitmøllervej 69</t>
  </si>
  <si>
    <t>37341 Inst. Regnbuen, Lygtemagerstien 23</t>
  </si>
  <si>
    <t>37344 Inst. Muldager, Muldager 50 B</t>
  </si>
  <si>
    <t>37350 Inst. Peder Lykkes Vejs Børnehave, Peder Lykkes Vej 77</t>
  </si>
  <si>
    <t>37351 Inst. Børnehuset på Holmen, Danneskiold-Samsøes Allé 37</t>
  </si>
  <si>
    <t>37355 Inst. Børnehaven Ryesgade, Ryesgade 60</t>
  </si>
  <si>
    <t>37362 Inst. Buegården, Oehlenschlægersgade 21 A</t>
  </si>
  <si>
    <t>37363 Inst. Østre Gasværk Syd, Sionsgade 5 D</t>
  </si>
  <si>
    <t>37366 Inst. Labyrinten, Sjælør Boulevard 77</t>
  </si>
  <si>
    <t>37367 Inst. Vindsuset, Lille Lyngbyvej 11 A</t>
  </si>
  <si>
    <t>37368 Inst. Idrætsbørnehaven, Stolemagerstien 23</t>
  </si>
  <si>
    <t>37369 Inst. Store Krogs Børnehave, Store Krog 100</t>
  </si>
  <si>
    <t>37370 Inst. Paletten, Højstrupvej 40</t>
  </si>
  <si>
    <t>37371 Inst. Regnbuen, Strødamvej 28</t>
  </si>
  <si>
    <t>37372 Inst. Stubmøllen, Stubmøllevej 10</t>
  </si>
  <si>
    <t>37375 Inst. Halvdagsbørnehaven Thyborøn Allé, Tyborøn Alle 53</t>
  </si>
  <si>
    <t>37376 Inst. Stockholmsgave Indre, Klampenborgvej 135</t>
  </si>
  <si>
    <t>35269@buf.kk.dk</t>
  </si>
  <si>
    <t>35308@buf.kk.dk</t>
  </si>
  <si>
    <t>37638@buf.kk.dk</t>
  </si>
  <si>
    <t>Cilvi Larsen</t>
  </si>
  <si>
    <t>37521@buf.kk.dk</t>
  </si>
  <si>
    <t>535@buf.kk.dk</t>
  </si>
  <si>
    <r>
      <t xml:space="preserve">Bem </t>
    </r>
    <r>
      <rPr>
        <sz val="10"/>
        <rFont val="Arial"/>
        <family val="2"/>
      </rPr>
      <t>Uddannelse:</t>
    </r>
  </si>
  <si>
    <t>35421@buf.kk.dk</t>
  </si>
  <si>
    <t>35425@buf.kk.dk</t>
  </si>
  <si>
    <t>35436@buf.kk.dk</t>
  </si>
  <si>
    <t>35451@buf.kk.dk</t>
  </si>
  <si>
    <t>35468@buf.kk.dk</t>
  </si>
  <si>
    <t>35488@buf.kk.dk</t>
  </si>
  <si>
    <t>35495@buf.kk.dk</t>
  </si>
  <si>
    <t>35497@buf.kk.dk</t>
  </si>
  <si>
    <t>35498@buf.kk.dk</t>
  </si>
  <si>
    <t>35514@buf.kk.dk</t>
  </si>
  <si>
    <t>35525@buf.kk.dk</t>
  </si>
  <si>
    <t>35554@buf.kk.dk</t>
  </si>
  <si>
    <t>35575@buf.kk.dk</t>
  </si>
  <si>
    <t>35592@buf.kk.dk</t>
  </si>
  <si>
    <t>35675@buf.kk.dk</t>
  </si>
  <si>
    <t>35685@buf.kk.dk</t>
  </si>
  <si>
    <t>37200@buf.kk.dk</t>
  </si>
  <si>
    <t>37205@buf.kk.dk</t>
  </si>
  <si>
    <t>37210@buf.kk.dk</t>
  </si>
  <si>
    <t>37249@buf.kk.dk</t>
  </si>
  <si>
    <t>37265@buf.kk.dk</t>
  </si>
  <si>
    <t>37272@buf.kk.dk</t>
  </si>
  <si>
    <t>37279@buf.kk.dk</t>
  </si>
  <si>
    <t>37280@buf.kk.dk</t>
  </si>
  <si>
    <t>37286@buf.kk.dk</t>
  </si>
  <si>
    <t>37290@buf.kk.dk</t>
  </si>
  <si>
    <t>37291@buf.kk.dk</t>
  </si>
  <si>
    <t>37292@buf.kk.dk</t>
  </si>
  <si>
    <t>37302@buf.kk.dk</t>
  </si>
  <si>
    <t>37303@buf.kk.dk</t>
  </si>
  <si>
    <t>37307@buf.kk.dk</t>
  </si>
  <si>
    <t>37331@buf.kk.dk</t>
  </si>
  <si>
    <t>37355@buf.kk.dk</t>
  </si>
  <si>
    <t>37363@buf.kk.dk</t>
  </si>
  <si>
    <t>37389@buf.kk.dk</t>
  </si>
  <si>
    <t>37394@buf.kk.dk</t>
  </si>
  <si>
    <t>37411@buf.kk.dk</t>
  </si>
  <si>
    <t>37412@buf.kk.dk</t>
  </si>
  <si>
    <t>37422@buf.kk.dk</t>
  </si>
  <si>
    <t>37442@buf.kk.dk</t>
  </si>
  <si>
    <t>37457@buf.kk.dk</t>
  </si>
  <si>
    <t>37465@buf.kk.dk</t>
  </si>
  <si>
    <t>37475@buf.kk.dk</t>
  </si>
  <si>
    <t>37482@buf.kk.dk</t>
  </si>
  <si>
    <t>37504@buf.kk.dk</t>
  </si>
  <si>
    <t>37510@buf.kk.dk</t>
  </si>
  <si>
    <t>37515@buf.kk.dk</t>
  </si>
  <si>
    <t>mail@Kornblomsten.kk.dk</t>
  </si>
  <si>
    <t>mail@tryk16.kk.dk</t>
  </si>
  <si>
    <t>37552@buf.kk.dk</t>
  </si>
  <si>
    <t>37567@buf.kk.dk</t>
  </si>
  <si>
    <t>37570@buf.kk.dk</t>
  </si>
  <si>
    <t>Kirsten Sandau Christensen</t>
  </si>
  <si>
    <t>Henrik Dankert</t>
  </si>
  <si>
    <t>Susanne Overgaard</t>
  </si>
  <si>
    <t>Hanne Behrendt Jensen</t>
  </si>
  <si>
    <t>Gertie Christensen</t>
  </si>
  <si>
    <t>Anett Gjedsig</t>
  </si>
  <si>
    <t>Betina Laursen</t>
  </si>
  <si>
    <t>Christin Hjelvik</t>
  </si>
  <si>
    <t>Lone B. Jensen</t>
  </si>
  <si>
    <t>Camilla Petersen</t>
  </si>
  <si>
    <t>Anne-Marie Eckardt</t>
  </si>
  <si>
    <t>Lotte Rud Priess</t>
  </si>
  <si>
    <t>Lis Fjelstrup</t>
  </si>
  <si>
    <t>Annette Paine</t>
  </si>
  <si>
    <t>GRETHE MØLLER</t>
  </si>
  <si>
    <t>Kari Strøm</t>
  </si>
  <si>
    <t>Susanne Høegh Dreyer</t>
  </si>
  <si>
    <t>May Muhlendorf</t>
  </si>
  <si>
    <t>KOLLEKTIV LEDET V/ Erik Larsen</t>
  </si>
  <si>
    <t>Doris Larsen</t>
  </si>
  <si>
    <t>Monica Ankerstjerne Andersen</t>
  </si>
  <si>
    <t>Jette Møller</t>
  </si>
  <si>
    <t>Rune Bjørklund</t>
  </si>
  <si>
    <t>Martina Daneland</t>
  </si>
  <si>
    <t>Susanne Bacher</t>
  </si>
  <si>
    <t>Trine Lønborg-Jensen</t>
  </si>
  <si>
    <t>Marianne Wilmann Andersen</t>
  </si>
  <si>
    <t>Kennet Sabin Suszkiewiecz</t>
  </si>
  <si>
    <t>Anne-Vibeke Svarre</t>
  </si>
  <si>
    <t>Stella Chahi</t>
  </si>
  <si>
    <t>Helle Rytterhus</t>
  </si>
  <si>
    <t>Trine Panduro</t>
  </si>
  <si>
    <t>Janne Khan</t>
  </si>
  <si>
    <t>Pia Karen Obel</t>
  </si>
  <si>
    <t>konst. Grethe Degn</t>
  </si>
  <si>
    <t>Maj-Britt Nystrøm</t>
  </si>
  <si>
    <t>Lisbeth Porsbøl</t>
  </si>
  <si>
    <t>professionsbachelor fra Suhrs</t>
  </si>
  <si>
    <t>god maderfaring</t>
  </si>
  <si>
    <t>Cathrine Joachim Jerrik</t>
  </si>
  <si>
    <t>6.4.2009</t>
  </si>
  <si>
    <t>Mener selv de har rigeligt med lagerplads, vil hellere købe ind ofte, så de får friske varer</t>
  </si>
  <si>
    <t>Line Halkjær Laursen</t>
  </si>
  <si>
    <t>skal have et hygiejne kursus i april</t>
  </si>
  <si>
    <t>større</t>
  </si>
  <si>
    <t>en industriopvasker ex Miele, en konvektionsovn 10 stik, et stålrullebord</t>
  </si>
  <si>
    <t>31.3.2009</t>
  </si>
  <si>
    <t>Mentor egnet</t>
  </si>
  <si>
    <t>Kastelsvej 62</t>
  </si>
  <si>
    <t>Suensonsgade 65</t>
  </si>
  <si>
    <t>35 42 61 61</t>
  </si>
  <si>
    <t>35 26 63 01</t>
  </si>
  <si>
    <t>37573@buf.kk.dk</t>
  </si>
  <si>
    <t>37585@buf.kk.dk</t>
  </si>
  <si>
    <t>37587@buf.kk.dk</t>
  </si>
  <si>
    <t>Søren Skogstad</t>
  </si>
  <si>
    <t>Fogt Jon W.</t>
  </si>
  <si>
    <t>Mette Rohde</t>
  </si>
  <si>
    <t>Elisabeth Jensen</t>
  </si>
  <si>
    <t>Pia Petersen</t>
  </si>
  <si>
    <t>Proffesionsbachelor fra Suhrs</t>
  </si>
  <si>
    <t>ufaglært, klinikassistent. Pt. På barsel indtil jan. 2010</t>
  </si>
  <si>
    <t>ingen rigtig professionel</t>
  </si>
  <si>
    <t>cafe</t>
  </si>
  <si>
    <t>10-15 års</t>
  </si>
  <si>
    <t>1 1/2 år i delikatesseforretning</t>
  </si>
  <si>
    <t>års erfaring</t>
  </si>
  <si>
    <t>alm. Hygiejne</t>
  </si>
  <si>
    <t>hygiejne, storkøkkenprojekt</t>
  </si>
  <si>
    <t>hygiejnekursus</t>
  </si>
  <si>
    <t>i madhuset, ø.o.f.</t>
  </si>
  <si>
    <t>Katrine Rath</t>
  </si>
  <si>
    <t>Camilla Lennartz</t>
  </si>
  <si>
    <t>pædagog. Er barselsvikar</t>
  </si>
  <si>
    <t>1 år fra anden institution</t>
  </si>
  <si>
    <t>de vil meget gerne selv</t>
  </si>
  <si>
    <t>dårlige køkkenforhold kombineret med at institutionen skal på tur hver dag.</t>
  </si>
  <si>
    <t>Anette Nielsen (kollektivt ledet)</t>
  </si>
  <si>
    <t>Anne Henriksen</t>
  </si>
  <si>
    <t>Birgitta Carlsen</t>
  </si>
  <si>
    <t>Christina Camilla Wennecke</t>
  </si>
  <si>
    <t>Jan Frölich</t>
  </si>
  <si>
    <t>Lone Sass Mønsted</t>
  </si>
  <si>
    <t>ANNETTE PETERSEN</t>
  </si>
  <si>
    <t>Anna Fisker</t>
  </si>
  <si>
    <t>Birgitte Munch Jørgensen</t>
  </si>
  <si>
    <t>Gitte Koldbye Schmidt</t>
  </si>
  <si>
    <t>Inge Kunkel-Bode</t>
  </si>
  <si>
    <t>Helene Elsa-Johanna Johannessen</t>
  </si>
  <si>
    <t>Anne Mette Blicher</t>
  </si>
  <si>
    <t>Jens Høegh-Dreyer</t>
  </si>
  <si>
    <t>Flemming N. Bjaler</t>
  </si>
  <si>
    <t>Morten Nellemose</t>
  </si>
  <si>
    <t>Bjarne Rene Jensen</t>
  </si>
  <si>
    <t>Ruth Steen Hansen</t>
  </si>
  <si>
    <t>MARLENE BJERREGAARD</t>
  </si>
  <si>
    <t>Sidsel Jost Bruun Jørgensen</t>
  </si>
  <si>
    <t>Marica Kljucarie</t>
  </si>
  <si>
    <t>Kollektiv ledelse Marianne Guldager</t>
  </si>
  <si>
    <t>Christiane Pedersen</t>
  </si>
  <si>
    <t>Carsten Allan Hansen</t>
  </si>
  <si>
    <t>ANNI STRØMSHOLT</t>
  </si>
  <si>
    <t>Rikke Nielsen</t>
  </si>
  <si>
    <t>Auroba Saleh</t>
  </si>
  <si>
    <t>Inger Gjerrild</t>
  </si>
  <si>
    <t>Nina Lentz</t>
  </si>
  <si>
    <t>Johnna Stuhr Jørgensen</t>
  </si>
  <si>
    <t>Judith Hildebrand</t>
  </si>
  <si>
    <t>Kirsten Brandt</t>
  </si>
  <si>
    <t>Susanne Elling</t>
  </si>
  <si>
    <t>Eva Gjøe</t>
  </si>
  <si>
    <t>Ditte Schneider</t>
  </si>
  <si>
    <t>Lizette My Jøhncke</t>
  </si>
  <si>
    <t>Käthe Sabinsky Koch</t>
  </si>
  <si>
    <t>Helle Kielstrup</t>
  </si>
  <si>
    <t>Johnna B. Christensen</t>
  </si>
  <si>
    <t>Gitte Bille</t>
  </si>
  <si>
    <t>Karina Brehm Christensen</t>
  </si>
  <si>
    <t>Maria Pilloni</t>
  </si>
  <si>
    <t>konst. leder  Käthe Koch</t>
  </si>
  <si>
    <t>mette hjortholm</t>
  </si>
  <si>
    <t>Monica Zober</t>
  </si>
  <si>
    <t>Lisbeth Ryhl</t>
  </si>
  <si>
    <t>Linda Hansen</t>
  </si>
  <si>
    <t>May-Britt Andersen</t>
  </si>
  <si>
    <t>Tinna Erichsen</t>
  </si>
  <si>
    <t>Birgit Rasmussen</t>
  </si>
  <si>
    <t>Merete Have Jensen</t>
  </si>
  <si>
    <t>Pia Sjögren</t>
  </si>
  <si>
    <t>Susanne Springer</t>
  </si>
  <si>
    <t>Lonnie L. Florang</t>
  </si>
  <si>
    <t>Jytte Larsen</t>
  </si>
  <si>
    <t>Brita Fabricius</t>
  </si>
  <si>
    <t>Kamilla Melgaard</t>
  </si>
  <si>
    <t>Maj-Britt Nielsen</t>
  </si>
  <si>
    <t>Liselotte Christiansen</t>
  </si>
  <si>
    <t>35265@buf.kk.dk</t>
  </si>
  <si>
    <t>Institutionstype</t>
  </si>
  <si>
    <t>SMB</t>
  </si>
  <si>
    <t>BHV</t>
  </si>
  <si>
    <t>FRH</t>
  </si>
  <si>
    <t>FK</t>
  </si>
  <si>
    <t>UK</t>
  </si>
  <si>
    <t>JK</t>
  </si>
  <si>
    <r>
      <t>Normering</t>
    </r>
    <r>
      <rPr>
        <sz val="10"/>
        <rFont val="Arial"/>
        <family val="2"/>
      </rPr>
      <t xml:space="preserve">  VUG</t>
    </r>
  </si>
  <si>
    <t>Min. Pr. vask</t>
  </si>
  <si>
    <r>
      <t>Opvaskemaskine</t>
    </r>
    <r>
      <rPr>
        <sz val="10"/>
        <rFont val="Arial"/>
        <family val="2"/>
      </rPr>
      <t xml:space="preserve"> Antal</t>
    </r>
  </si>
  <si>
    <t>Integreret</t>
  </si>
  <si>
    <t>Vuggestue</t>
  </si>
  <si>
    <t>Børnehave</t>
  </si>
  <si>
    <t>Ja</t>
  </si>
  <si>
    <t>90000 til 100000</t>
  </si>
  <si>
    <t>ikke udregnet</t>
  </si>
  <si>
    <t>Vuggestuen Solsikken</t>
  </si>
  <si>
    <t>Kastaniehuset</t>
  </si>
  <si>
    <t>Spindegården</t>
  </si>
  <si>
    <t>Timotheus Sogns Børnehave</t>
  </si>
  <si>
    <t>Ålholm Sogns Menighedsbørnehave</t>
  </si>
  <si>
    <t>Integr. Inst. i Margretegården</t>
  </si>
  <si>
    <t>Vigerslev Sogns Meninhedsbørnehave</t>
  </si>
  <si>
    <t>Henriksgårdens Børnehus</t>
  </si>
  <si>
    <t>Margrethe Sogns Børnehus</t>
  </si>
  <si>
    <t>Valby børneasyl</t>
  </si>
  <si>
    <t>Valbyhøj</t>
  </si>
  <si>
    <t>Anne-Mariegården</t>
  </si>
  <si>
    <t>Vuggestuen Regnbuen</t>
  </si>
  <si>
    <t>Valby Vuggestue</t>
  </si>
  <si>
    <t>Vuggestuen Kongehuset</t>
  </si>
  <si>
    <t>Vuggestuen Mosestykket</t>
  </si>
  <si>
    <t>Børnehuset Hornemanns Vænge</t>
  </si>
  <si>
    <t>Labyrinten(skovbus)</t>
  </si>
  <si>
    <t>Ryvang 2</t>
  </si>
  <si>
    <t>Frihedslyst</t>
  </si>
  <si>
    <t>Kattinge Værk</t>
  </si>
  <si>
    <t>Eventyrhaven</t>
  </si>
  <si>
    <t>Børnehuset Troldehøj</t>
  </si>
  <si>
    <t>Den instegrerede inst. Ellepilen</t>
  </si>
  <si>
    <t>Isbjørnen</t>
  </si>
  <si>
    <t>Valnødden</t>
  </si>
  <si>
    <t>Lykkebo</t>
  </si>
  <si>
    <t>Villa Valby</t>
  </si>
  <si>
    <t>Børnehuset Solstrålen</t>
  </si>
  <si>
    <t>Valby</t>
  </si>
  <si>
    <t>Annexstræde 29</t>
  </si>
  <si>
    <t>Vigerslev Allé 175</t>
  </si>
  <si>
    <t>Traps Allé 15</t>
  </si>
  <si>
    <t>Blankavej 1</t>
  </si>
  <si>
    <t>Bramslykkevej 36</t>
  </si>
  <si>
    <t>Retortvej 49</t>
  </si>
  <si>
    <t>Skyttegårdvej 20</t>
  </si>
  <si>
    <t>Vigerslev Allé 171</t>
  </si>
  <si>
    <t>Vigerslevvej 297</t>
  </si>
  <si>
    <t>Valby Tingsted 3</t>
  </si>
  <si>
    <t>Thyregodsvej 14</t>
  </si>
  <si>
    <t>Kirsebærhaven 8B</t>
  </si>
  <si>
    <t>Stakledet 22</t>
  </si>
  <si>
    <t>August Wimmers Vej 2</t>
  </si>
  <si>
    <t>Lukretiavej 12</t>
  </si>
  <si>
    <t>Eschrichtsvej 7</t>
  </si>
  <si>
    <t>En større ombygning, total renovering. De er meget gamle og slidte køkkener som er blevet lukket af miljøkontrollen</t>
  </si>
  <si>
    <t>Vuggestuens køkken er lukket af myndighederne, de får pt. Mad udefra</t>
  </si>
  <si>
    <t>Køkkenerne vil kræve ½ mill for at komme i brug</t>
  </si>
  <si>
    <t>fk08@buf.kk.dk</t>
  </si>
  <si>
    <t>Anette Jensen</t>
  </si>
  <si>
    <t>Ufaglært</t>
  </si>
  <si>
    <t>Mange års erfaring, selvlært. Indgår på stuerne</t>
  </si>
  <si>
    <t>Økologikursus. Hygiejne</t>
  </si>
  <si>
    <t>Der er ikke blevet talt om emnet, lederen sikker på at de bakker op</t>
  </si>
  <si>
    <t>Der spørges til levering af mad under køkkenpersonales sygdom  / kursus</t>
  </si>
  <si>
    <t>20.2.2009</t>
  </si>
  <si>
    <t>Sundbyvester Menighedsbørnehave</t>
  </si>
  <si>
    <t>Anna Poulsens børnehave</t>
  </si>
  <si>
    <t>Filip sogns menighedsbørnehave</t>
  </si>
  <si>
    <t xml:space="preserve"> Sundkirkens meninghedsbørnehave</t>
  </si>
  <si>
    <t>Købnerkirkens børnehave</t>
  </si>
  <si>
    <t>Marengsen</t>
  </si>
  <si>
    <t>Abildgården</t>
  </si>
  <si>
    <t xml:space="preserve">Den flyvende kuffert </t>
  </si>
  <si>
    <t>Hjems Børnehave</t>
  </si>
  <si>
    <t>Børnehaven Smyrnavej 22</t>
  </si>
  <si>
    <t>Amagerbro</t>
  </si>
  <si>
    <t>Møllelængdens Børnehave</t>
  </si>
  <si>
    <t>Himmel og Hav</t>
  </si>
  <si>
    <t>Folkebørnehaven Tjørnehækken</t>
  </si>
  <si>
    <t>Børnehaven Mælkevejen</t>
  </si>
  <si>
    <t>Den integrerede institution Krudtuglen</t>
  </si>
  <si>
    <t>Nathanael Sogns intergrerede institution</t>
  </si>
  <si>
    <t>Ønskeøen</t>
  </si>
  <si>
    <t>Bryggehuset</t>
  </si>
  <si>
    <t xml:space="preserve">Bryggen </t>
  </si>
  <si>
    <t>Eksperimentalinstitutionen</t>
  </si>
  <si>
    <t>Sundby Sogns Integrerede Institution</t>
  </si>
  <si>
    <t>Skolefritidshjemmet Skolen ved Sundet</t>
  </si>
  <si>
    <t>Sundby Asyl</t>
  </si>
  <si>
    <t xml:space="preserve">Sundpark  </t>
  </si>
  <si>
    <t>F/S Rosa</t>
  </si>
  <si>
    <t>Vuggestuen Tvebacken</t>
  </si>
  <si>
    <t>Vuggestuen høstakken</t>
  </si>
  <si>
    <t>Solstrålen</t>
  </si>
  <si>
    <t>Vuggestuen Kolibrien</t>
  </si>
  <si>
    <t>Ingolf</t>
  </si>
  <si>
    <t>Regnbuen/Lyspunktet</t>
  </si>
  <si>
    <t>Firkløveren</t>
  </si>
  <si>
    <t>Vuggestuen Kastanien</t>
  </si>
  <si>
    <t>Stolemagerstien</t>
  </si>
  <si>
    <t>Spiren</t>
  </si>
  <si>
    <t>Vuggestuen Svanereden</t>
  </si>
  <si>
    <t>Det lille Univers</t>
  </si>
  <si>
    <t>Vuggestuen på Følfodvej</t>
  </si>
  <si>
    <t>Vuggestuen Urtepotten</t>
  </si>
  <si>
    <t>Poppelhuset</t>
  </si>
  <si>
    <t>Børnehaven Tyttebøvsen</t>
  </si>
  <si>
    <t>Den integrerede institution Vanddråben</t>
  </si>
  <si>
    <t>Skattekisten</t>
  </si>
  <si>
    <t>Jorden Rundt</t>
  </si>
  <si>
    <t>M-husets vuggestue</t>
  </si>
  <si>
    <t>Sejlhuset</t>
  </si>
  <si>
    <t>Børnehuset Gullfossgade</t>
  </si>
  <si>
    <t>Peder lykkes vej børnehave</t>
  </si>
  <si>
    <t>Enveloppen</t>
  </si>
  <si>
    <t>Hedehi</t>
  </si>
  <si>
    <t>Burlunden</t>
  </si>
  <si>
    <t>Solsikken</t>
  </si>
  <si>
    <t>Viften</t>
  </si>
  <si>
    <t>Havkatten</t>
  </si>
  <si>
    <t>Altankassen</t>
  </si>
  <si>
    <t>Smørhullet</t>
  </si>
  <si>
    <t>Østen for solen</t>
  </si>
  <si>
    <t>Elverhøj</t>
  </si>
  <si>
    <t>Snorretoppen</t>
  </si>
  <si>
    <t>De 5 årstider</t>
  </si>
  <si>
    <t>Galaxen</t>
  </si>
  <si>
    <t>Himmelblå</t>
  </si>
  <si>
    <t>Havblik</t>
  </si>
  <si>
    <t>Paletten</t>
  </si>
  <si>
    <t>Nordlys</t>
  </si>
  <si>
    <t>Søstjernen</t>
  </si>
  <si>
    <t>Amagerhus</t>
  </si>
  <si>
    <t>Blæksprutten</t>
  </si>
  <si>
    <t>Hørgården</t>
  </si>
  <si>
    <t>Grøftekanten</t>
  </si>
  <si>
    <t>Jacob Holms Minde</t>
  </si>
  <si>
    <t>Den integrerede institution Peder Lykkes vej</t>
  </si>
  <si>
    <t>Gullandsgården</t>
  </si>
  <si>
    <t>Børnehuset Hundredemeterskoven</t>
  </si>
  <si>
    <t>Amager</t>
  </si>
  <si>
    <t>Amagerfælledvej 38</t>
  </si>
  <si>
    <t>Artillerivej 71B</t>
  </si>
  <si>
    <t>Amsterdamvej 40</t>
  </si>
  <si>
    <t>Bremensgade 42</t>
  </si>
  <si>
    <t>Lybækgade 31</t>
  </si>
  <si>
    <t>Gertsvej 14</t>
  </si>
  <si>
    <t>Geysers Allé 2</t>
  </si>
  <si>
    <t>Gullandsgade 8</t>
  </si>
  <si>
    <t>Gunløgsgade 65</t>
  </si>
  <si>
    <t>Kastrupvej 57</t>
  </si>
  <si>
    <t>Lodivej 7B</t>
  </si>
  <si>
    <t>Lyongade 30</t>
  </si>
  <si>
    <t>Hemsedalsgade 5</t>
  </si>
  <si>
    <t>Marengovej 23</t>
  </si>
  <si>
    <t>Moselgade 24</t>
  </si>
  <si>
    <t>Nyrnberggade 33</t>
  </si>
  <si>
    <t>Ungarnsgade 32</t>
  </si>
  <si>
    <t>Smyrnavej 22</t>
  </si>
  <si>
    <t>Store Mølle Vej 13</t>
  </si>
  <si>
    <t>Store Mølle Vej 44</t>
  </si>
  <si>
    <t>Sundbyvestervej 37</t>
  </si>
  <si>
    <t>Tjørnerækken 2</t>
  </si>
  <si>
    <t>Tycho Brahes Allé 30</t>
  </si>
  <si>
    <t>Artillerivej 71A</t>
  </si>
  <si>
    <t>Holmbladsgade 21</t>
  </si>
  <si>
    <t>Moselgade 21</t>
  </si>
  <si>
    <t>Artillerivej 71D</t>
  </si>
  <si>
    <t>Backersvej 113</t>
  </si>
  <si>
    <t>Oliebladsgade 9</t>
  </si>
  <si>
    <t>Kaldæavej 14</t>
  </si>
  <si>
    <t>Frankrigsgade 3</t>
  </si>
  <si>
    <t>Strandlodsvej 73</t>
  </si>
  <si>
    <t>Øresundsvej 131</t>
  </si>
  <si>
    <t>Backersvej 107</t>
  </si>
  <si>
    <t>Høstgildevej 2</t>
  </si>
  <si>
    <t>Tingvej 23</t>
  </si>
  <si>
    <t>Amagerfælledvej 99</t>
  </si>
  <si>
    <t>Amagerfælledvej 101</t>
  </si>
  <si>
    <t>Ingolfs Allé 8</t>
  </si>
  <si>
    <t>Lygtemagerstien 21</t>
  </si>
  <si>
    <t>Peder Lykkes Vej 79</t>
  </si>
  <si>
    <t>Holmbladsgade 33</t>
  </si>
  <si>
    <t>Amagerbrogade 262</t>
  </si>
  <si>
    <t>Ved Stadsgraven 11</t>
  </si>
  <si>
    <t>Njalsgade 101</t>
  </si>
  <si>
    <t>Følfodvej 118</t>
  </si>
  <si>
    <t>Backersvej 70</t>
  </si>
  <si>
    <t>Backersvej 109</t>
  </si>
  <si>
    <t>Brydes Allé 46</t>
  </si>
  <si>
    <t>Kongelundsvej 79</t>
  </si>
  <si>
    <t>Vejlands Allé 55</t>
  </si>
  <si>
    <t>Tom Kristensens Vej 8</t>
  </si>
  <si>
    <t>Ørestads Boulevard 57B</t>
  </si>
  <si>
    <t>Edvard Thomsens Vej 37</t>
  </si>
  <si>
    <t>Gullfossgade 2</t>
  </si>
  <si>
    <t>Peder Lykkes Vej 77</t>
  </si>
  <si>
    <t>Hundige Strandvej 35</t>
  </si>
  <si>
    <t>Rosenlundvej 1</t>
  </si>
  <si>
    <t>Amagerfælledvej 97</t>
  </si>
  <si>
    <t>Lybækgade 15</t>
  </si>
  <si>
    <t>Amager Strandvej 178</t>
  </si>
  <si>
    <t>Amagerfælledvej 53</t>
  </si>
  <si>
    <t>Dagøgade 8</t>
  </si>
  <si>
    <t>Røde Mellemvej 73</t>
  </si>
  <si>
    <t>Glommensgade 8</t>
  </si>
  <si>
    <t>Snorresgade 12</t>
  </si>
  <si>
    <t>Englandsvej 170</t>
  </si>
  <si>
    <t>Øresundsvej 10</t>
  </si>
  <si>
    <t>Backersvej 111</t>
  </si>
  <si>
    <t>Gerbrandsvej 5D</t>
  </si>
  <si>
    <t>Øresundsvej 10B</t>
  </si>
  <si>
    <t>Gerbrandsvej 5C</t>
  </si>
  <si>
    <t>Man skal finde en praktisk løsning på hvor køle og fryseskabe skal stå.</t>
  </si>
  <si>
    <t>der er brug for en ny varmeluftsovn og røremaskine</t>
  </si>
  <si>
    <t>ekstra frys, røremaskine fx electrolux, mere kogeplade, ekstra køl</t>
  </si>
  <si>
    <t xml:space="preserve">nye ovne, komfur, </t>
  </si>
  <si>
    <t>Da rumlepotbørnene er en usikkerhedsfaktor er det vanskeligt at fastlægge køkkenbehov</t>
  </si>
  <si>
    <t>Dejligt køkken</t>
  </si>
  <si>
    <t>Stort produktionskøkken men mangler udstyr for at kunne producere til 100 børn.</t>
  </si>
  <si>
    <t>Kan starte 1. jan ., med blandet produktion.</t>
  </si>
  <si>
    <t>På sigt for at produktion bliver optimal: Større ovn, opvaskemaskine (nedslidt), ny med bordafsætning god ide.</t>
  </si>
  <si>
    <t>Køkkenet skal have mere lagerplads, og ombygges.</t>
  </si>
  <si>
    <t>Er godt i gang med at producere mad, afventer dog, havd der skal ske med de børn, der skal med skovbus</t>
  </si>
  <si>
    <t>Ayo</t>
  </si>
  <si>
    <t xml:space="preserve">Birgitte </t>
  </si>
  <si>
    <t>26.03.09</t>
  </si>
  <si>
    <t>26.03.01</t>
  </si>
  <si>
    <t>Ja Total</t>
  </si>
  <si>
    <t>Nej Total</t>
  </si>
  <si>
    <t>Der er ikke plads til depot. Ny opvaskemaskine påkrævet, kan ikke vaske til 60 grader</t>
  </si>
  <si>
    <t>opvaskemaskine, evt. ekstra køleskab</t>
  </si>
  <si>
    <t>Miele G640</t>
  </si>
  <si>
    <t>Kun 1 vaks. Ingen fryser. Opvaskemaskine kan ikke bruges pga for lav temperatur</t>
  </si>
  <si>
    <t>msboernehus@mail.dk</t>
  </si>
  <si>
    <t>Nevzere</t>
  </si>
  <si>
    <t>ufaglært</t>
  </si>
  <si>
    <t>31.03.09</t>
  </si>
  <si>
    <t>31.03.03.</t>
  </si>
  <si>
    <t>24.03.09</t>
  </si>
  <si>
    <t>30.3</t>
  </si>
  <si>
    <t>02.04.09.</t>
  </si>
  <si>
    <t>30.03.09</t>
  </si>
  <si>
    <t>26.3.2009</t>
  </si>
  <si>
    <t>31.03.09.</t>
  </si>
  <si>
    <t>23.3.2009</t>
  </si>
  <si>
    <t>20.3.2009</t>
  </si>
  <si>
    <t>30.3.09</t>
  </si>
  <si>
    <t>Ken Gazele 330</t>
  </si>
  <si>
    <t>Miele professional, G8072</t>
  </si>
  <si>
    <t>KEN</t>
  </si>
  <si>
    <t>Mach</t>
  </si>
  <si>
    <t>Meiko</t>
  </si>
  <si>
    <t>Køkkenet er indrettet med et bord så børnene kan være med. Bør ommøbbleres, så der bliver mere plads til den daglige produktion</t>
  </si>
  <si>
    <t>Institutionen har 75 børnehavebørn som kører dagligt til skovbørnehave i Gribskov "Hvidekilde" hvor de har et hus, der er ny restaureret med køkken til at lave mad i, der skal bare ansættes en køkkenperson</t>
  </si>
  <si>
    <t>Elna Borchorst</t>
  </si>
  <si>
    <t>Industriopvaskemaskine da der skal laves mad til 70. Evt. ny bordplade, da der er laminat m. huller, som kan være problematiske ift. Sundhedsstyrelsen. Ellers helt i top. Meget stort.</t>
  </si>
  <si>
    <t>Inst.nr.</t>
  </si>
  <si>
    <t>Ekstra type</t>
  </si>
  <si>
    <t>Vuggestuer</t>
  </si>
  <si>
    <t xml:space="preserve">Integrerede </t>
  </si>
  <si>
    <t>Børnehaver</t>
  </si>
  <si>
    <t>ønsker kold mad på smør-selv basis</t>
  </si>
  <si>
    <t>Er ikke positivt stemt for madordningen</t>
  </si>
  <si>
    <t xml:space="preserve">Institutionen ligger i et flere etagers hus, hvor dert også er ca. 50 vuggestuebørn i selvstændig inst.. Begge inst. Har brugsret til køkken i kælder. Her er en del af udstyret købet af vuggestuen, så bh kan ikke uden videre regne med brugsret til alt i skemaet. Den ene ovn er i stykker, derfor anbefales køb af mindst en. Der er fint samarbejde med vuggestue, så fælles madlavning kan sikkert lykkes. Hvis inst. får udstyr gennem denne pulje, kan de sikkert dele alt med vuggestue. Der er vedlagt tilstandsrapport på huset, da der er nogle ting som skal udbedres i løbet af nogle år. Der er kun madelevator til anden sal i huset, men børn på fire sale. Der er desuden en børnehavestue i hus på lejeplads. Inst. kan evt. løse madtransport ved at lade en del af børnene spise i fælles spisesal i stuen. </t>
  </si>
  <si>
    <t>Der er skrevet 2½ vask. Lagereter fyldt op med køl + frys og fire hylder til kolonial</t>
  </si>
  <si>
    <t>Der er ikke plads til at lave mad til alle børn</t>
  </si>
  <si>
    <t>åbent køkken uden dør til børnene, vil meget gerne bevare det åbne rum</t>
  </si>
  <si>
    <t>Dejligt køkken med gode muligheder for stor produktion, fokus på mad og måltid.</t>
  </si>
  <si>
    <t>Smalt rum til viktualie</t>
  </si>
  <si>
    <t>Børnehuset Sundby Algåprd</t>
  </si>
  <si>
    <t>Røde Møllegade</t>
  </si>
  <si>
    <t>Jens Warmings Vej 73-75</t>
  </si>
  <si>
    <t>Snorresgade 24</t>
  </si>
  <si>
    <t>vugsa@email.dk</t>
  </si>
  <si>
    <t>bhamsterdamvej@mail.dk</t>
  </si>
  <si>
    <t>info@nurnberggaarden.dk</t>
  </si>
  <si>
    <t>bornehavennordstjernen@os.dk</t>
  </si>
  <si>
    <t>simon.peter@mail.dk</t>
  </si>
  <si>
    <t>sundby_bh@yahoo.dk</t>
  </si>
  <si>
    <t>annapoulsen@mail.dk</t>
  </si>
  <si>
    <t>filipbh@privat.dk</t>
  </si>
  <si>
    <t>koebnerkirkensboernehave@paradis.dk</t>
  </si>
  <si>
    <t>bhmarengo@mail.tele.dk</t>
  </si>
  <si>
    <t>himmeloghav37@hotmail.com</t>
  </si>
  <si>
    <t>Komfur udskiftes med 2 kogeplader nedfælget i nyetableret køkkenbord. Skab nedlægges til ovnindsats. Ved bagdør etableres en arbejdsplads med plade som kan hænges på vægen.</t>
  </si>
  <si>
    <t>Ny vaskbar bordplade</t>
  </si>
  <si>
    <t>Der kan laves mad fra 1. jan 2010 hvis ovenstående gennemgåes. På sigt vil en renovering af eksisterende køkken komme på tale.</t>
  </si>
  <si>
    <t>Pt. er de i gang med en sammenlægning. Der skal laves nyt køkken/alrum (evt. kontakt bygningsafdelingen)</t>
  </si>
  <si>
    <t>Dette kræves hvis der skal gang i køkkenet med begrænset tilvirkning.</t>
  </si>
  <si>
    <t>skal kontaktes vedr. leverandører når tiden nærmer sig. Er så lille at de ikke kan deltage i møder i Kbh Madhus</t>
  </si>
  <si>
    <t>Køkkenet er dog ikke smileygodkendt. Bruges af og til pædagogisk</t>
  </si>
  <si>
    <t>Køkkenet er et tekøkken beliggende i de rum børnene befinder sig i.</t>
  </si>
  <si>
    <t>halvdagsbørnehave 20 timer om ugen. 100% tosproget børn.</t>
  </si>
  <si>
    <t>Personale er nye så der skal opbygges kostudvalg og sundhedspolitik</t>
  </si>
  <si>
    <t>Når børnehavebørnene skal have mad, er køkken status m. blandet tilvirkning. Det vil være godt med udskiftning af eksisterende køkkenbord til et stålbord</t>
  </si>
  <si>
    <t>Er i gang med en ombygning. Får nyt produktionskøkken, som er klar inden januar 2010</t>
  </si>
  <si>
    <t>dejligt køkken</t>
  </si>
  <si>
    <t>potentiel som mentor inst.</t>
  </si>
  <si>
    <t>Mentor institution</t>
  </si>
  <si>
    <t>oplagt mentor institution</t>
  </si>
  <si>
    <t>Oplagt til mentor pga super køkken. Har prøvet at have praktikanter og de vil gerne indgå en madordning med nabobørnehave som de vil lave mad til efter årskifte.</t>
  </si>
  <si>
    <t>Oplagte til være mentor. Har elite-smiley</t>
  </si>
  <si>
    <t>Byggesag i gang. Mener de mangler kogeplader, ovn og køleskab. Der er mælkekøleskab og grøntsagskøleskab i kælderen. Bjørn til brødbagning. Der kommer ydereligere opvaskemaskine på en anden afdeling.</t>
  </si>
  <si>
    <t>Lone Voss / Sine</t>
  </si>
  <si>
    <t>Birgitte Glerup/Sine</t>
  </si>
  <si>
    <t>Birgitte Glerup /Sine</t>
  </si>
  <si>
    <t>Birgitte Glerup / Sine</t>
  </si>
  <si>
    <t>Cathrine Jerrik / Sine</t>
  </si>
  <si>
    <t>Mariah / Sine</t>
  </si>
  <si>
    <t xml:space="preserve">Cathrine Jerrik/Sine </t>
  </si>
  <si>
    <t>Cathrine Jerrik /Sine</t>
  </si>
  <si>
    <t>Ken</t>
  </si>
  <si>
    <t>Siemens</t>
  </si>
  <si>
    <t>vasker op i hånden</t>
  </si>
  <si>
    <t>Bosch</t>
  </si>
  <si>
    <t>Asko</t>
  </si>
  <si>
    <t>Hobert</t>
  </si>
  <si>
    <t>Hobart</t>
  </si>
  <si>
    <t>Brønnum</t>
  </si>
  <si>
    <t>Fysisk liggere lagerrum i kælderen. Dårlig tilgangsforhold</t>
  </si>
  <si>
    <t>fra 1. maj - 1. aug er de oppe på 32 børn.</t>
  </si>
  <si>
    <t>Lederen gjorde opmærksom på: der er mulighed for storkøkken i kælderen, der leverer til andre inst. Dette køkken skal bygges op fra grunden.</t>
  </si>
  <si>
    <t>køkkenet er meget lille men kunne godt have en lille ovn med kogeplader</t>
  </si>
  <si>
    <t xml:space="preserve">Nyt køleskab og ovn med kogeplader. </t>
  </si>
  <si>
    <t>køkkenet er åbent og meget lille, kan bruges til smørselv. Et tilstødende lokale kunne med held indrettes til køkken på sigt</t>
  </si>
  <si>
    <t>Christianshavns Asyl</t>
  </si>
  <si>
    <t>chr-asyl@mail.tele.dk</t>
  </si>
  <si>
    <t>Helle Rise Jensen</t>
  </si>
  <si>
    <t>kurser i Madhuset og kostkompagniet</t>
  </si>
  <si>
    <t>er forbeholden</t>
  </si>
  <si>
    <t>er meget afventende</t>
  </si>
  <si>
    <t>vil gerne have flyttet indgangsdøreen til køkkenet, hvilket vil give meget mere plads.</t>
  </si>
  <si>
    <t>11 børn tager afsted i minibus til 14. Køleskab mangler i bus. Har intet hus og tager forskellige steder hen. Kører kl. 9 hver morgen. Moderinstitutionen kan godt lave mad.</t>
  </si>
  <si>
    <t>mangler kogeplader og en ekstra ovn, ekstra køleskab og ekstra frysesr, foodprocessor, en bjørn. Er i tvivl om der er udsugning. Flere køkkenskabe til opbevaring</t>
  </si>
  <si>
    <t>Børnehuset Rudolf</t>
  </si>
  <si>
    <t>Hanne Davidsen</t>
  </si>
  <si>
    <t>Økonomi</t>
  </si>
  <si>
    <t>Døgninstitution</t>
  </si>
  <si>
    <t>Øko-omlægning, ernæring, kantinedrift</t>
  </si>
  <si>
    <t>Gai Mathiasen</t>
  </si>
  <si>
    <t>Rengøring - køkkenmedhjælp</t>
  </si>
  <si>
    <t>Hygiejne sprogskole</t>
  </si>
  <si>
    <t>Alle forældre betaler nu 100-300 kr pr md til "madklub"</t>
  </si>
  <si>
    <t>Industriopvaskemaskine, industri- eller fuld højde køleskab, ekstra ovn (vil selvfølgelig gerne erstatte de to gamle med konvektionsovn i stedet.</t>
  </si>
  <si>
    <t>14/4 2009</t>
  </si>
  <si>
    <t>Institutionen vil gerne fortsætte som de har gjort længe. Køkkenet har længe haft brug for nye maskiner, men har ikke kunne klare det i det stramme budget.</t>
  </si>
  <si>
    <t>Anja Korkmaz</t>
  </si>
  <si>
    <t>cater</t>
  </si>
  <si>
    <t>der er ikke blevet talt om hvad der skal ske, så kan ikke udtale sig videre om hvad de vil gøre</t>
  </si>
  <si>
    <t>1 nyt industrikøleskab, 1 stk Bjørn(røremaskine), nyt kogebord hvor der er plads til mere en 2 gryder på samme tid.</t>
  </si>
  <si>
    <t>14.4.2009</t>
  </si>
  <si>
    <t>Køkken er pt ok men hvis der skal til at laves mad til 74 børn bliver det som det er nu et køkken med blandet tilvirkning</t>
  </si>
  <si>
    <t>Børnehaven vendter på en udmelding om de skal renoveres eller flyttes…</t>
  </si>
  <si>
    <t>37273_2</t>
  </si>
  <si>
    <t>Christina Madsen</t>
  </si>
  <si>
    <t>Vikar i anden vuggestue</t>
  </si>
  <si>
    <t>økologi og div. Andre</t>
  </si>
  <si>
    <t>ved endnu ikke</t>
  </si>
  <si>
    <t>ekstra varmluftovn, kip-steger, ekstra fuldhøjde el. industrikøkken.</t>
  </si>
  <si>
    <t>Inst. Ønsker ikke dette godkendt, da der i huset er velfungerende køkken der er stort nok til produktion til alle.</t>
  </si>
  <si>
    <t>Birgitte Glerup/ Sine</t>
  </si>
  <si>
    <t>der er skrevet nyt udstyr på da det ekstra køkken i børnehavens udstyr er nedslidt. OBS: elevator er emget lille ift. Transport af mad.</t>
  </si>
  <si>
    <t>nedslidt udstyr</t>
  </si>
  <si>
    <t>37511_2</t>
  </si>
  <si>
    <t>Ryttergården</t>
  </si>
  <si>
    <t>Laila Taarup</t>
  </si>
  <si>
    <t>ØOF-kurser</t>
  </si>
  <si>
    <t>Stopper nu. De skal finde en anden pr. 31. juli</t>
  </si>
  <si>
    <t>Alle maskiner skal opgraderes når der skal laves mad til dobbelt så mange børn. Større røremaskine, hurtigere opvaskemaskine, konvektionsovn eller mindst en ovn mere. Konvektionsovnen er vigtig at overveje da der også mangler kogeplader. Ekstra svaleskab.</t>
  </si>
  <si>
    <t>Har 3 små produktionskøkkener, hvor alt udstyr er underdimensioneret i forhold til antal børn.</t>
  </si>
  <si>
    <t>Rigtig dejligt køkken. Vil kunne starte op. På sigt andet kogebord og større røremaskine.</t>
  </si>
  <si>
    <t>Udendørs lagerplads</t>
  </si>
  <si>
    <t>Vil rigtig gerne i gang med at lave mad. Får vuggestuen maden fra et cateringfirma og vil derfor gerne have en køkkenmedarbejder, der kan starte på deltid til sommer og så gå op på fuld tid. Får kun mad udefra, fordi det har været svært at skaffe køkkenpersonale,</t>
  </si>
  <si>
    <t>spiretoppen@spiretoppen.dk</t>
  </si>
  <si>
    <t>Har ikke taget stilling</t>
  </si>
  <si>
    <t>Industriopvaskemaskine eller hurtiger og størrer. Evt. lidt ekstra køleplads</t>
  </si>
  <si>
    <t>Lederen ved godt at opgaven skal løses, men ønsker det ikke. Er dog samarbejdsvillig nu da det skal være</t>
  </si>
  <si>
    <t>Madhuskommentar: Børnehaven ligger i samme hus som et plejehjem, der gerne vil levere mad. Maden kan køres på rullebord uden at komme udenfor. De to inst. Har i forvejen meget samarbejde og vil meget gerne sørge for, at hentning af mad er en pædagogisk aktivitet - at børnene kender køkkenet og kommer der.</t>
  </si>
  <si>
    <t>Røde Ko</t>
  </si>
  <si>
    <t>Sct. Pouls Sogns Menighedsbørnehave</t>
  </si>
  <si>
    <t>Hylet</t>
  </si>
  <si>
    <t>Langebro</t>
  </si>
  <si>
    <t>Børnehuset på Holmen</t>
  </si>
  <si>
    <t>Børnebastionen</t>
  </si>
  <si>
    <t>Amagergade 6-8</t>
  </si>
  <si>
    <t>vartov@vartovbh.dk</t>
  </si>
  <si>
    <t>frederiksasyl@mail.tele.dk</t>
  </si>
  <si>
    <t>inst.langebro@mail.dk</t>
  </si>
  <si>
    <t>haabil@buf.kk.dk</t>
  </si>
  <si>
    <t>Erik Sander Bojsen</t>
  </si>
  <si>
    <t>roedeko@get2net.dk</t>
  </si>
  <si>
    <t>mail@annawulffs.dk</t>
  </si>
  <si>
    <t>info@hylet.dk</t>
  </si>
  <si>
    <t>Jeppe Køllner</t>
  </si>
  <si>
    <t>Tina Finck Kjøller</t>
  </si>
  <si>
    <t>Refah Hadad</t>
  </si>
  <si>
    <t>Mikkel</t>
  </si>
  <si>
    <t>Helle Aastradsen</t>
  </si>
  <si>
    <t>Canan</t>
  </si>
  <si>
    <t>Camilla Christensen</t>
  </si>
  <si>
    <t>Paul Tranberg</t>
  </si>
  <si>
    <t>pædagog</t>
  </si>
  <si>
    <t>Rahbeks Alle 17</t>
  </si>
  <si>
    <t>Saxogade 13</t>
  </si>
  <si>
    <t>Saxogade 104A</t>
  </si>
  <si>
    <t>Brunemarksvej 15</t>
  </si>
  <si>
    <t>Sønder Boulevard 73</t>
  </si>
  <si>
    <t>Dannebrogsgade 34</t>
  </si>
  <si>
    <t>Dannebrogsgade 1</t>
  </si>
  <si>
    <t>Louis Pios Gade 12</t>
  </si>
  <si>
    <t>Vesterfælledvej 75</t>
  </si>
  <si>
    <t>Slien 2</t>
  </si>
  <si>
    <t>Sønder Boulevard 60</t>
  </si>
  <si>
    <t>Tranehavevej 17</t>
  </si>
  <si>
    <t>Erik Ejegods Gade 5</t>
  </si>
  <si>
    <t>Estlandsgade 4</t>
  </si>
  <si>
    <t>Slesvigsgade 12</t>
  </si>
  <si>
    <t>Grønrisvej 11</t>
  </si>
  <si>
    <t>Vesterfælledvej 19</t>
  </si>
  <si>
    <t>Enghave Plads 27</t>
  </si>
  <si>
    <t>Abel Cathrines Gade 17</t>
  </si>
  <si>
    <t>Oehlenschlægersgade 21A</t>
  </si>
  <si>
    <t>Stubmøllevej 10</t>
  </si>
  <si>
    <t>Grønnegade 1</t>
  </si>
  <si>
    <t>Mørkhøj Bygade 10</t>
  </si>
  <si>
    <t>Viktoriagade 26</t>
  </si>
  <si>
    <t>Absalonsgade 33</t>
  </si>
  <si>
    <t>Scandiagade 100</t>
  </si>
  <si>
    <t>Enghavevej 88</t>
  </si>
  <si>
    <t>Absalonsgade 10</t>
  </si>
  <si>
    <t>Matthæusgade 3</t>
  </si>
  <si>
    <t>Køkkenet er egentligt godt nok, men vil nok ikke blive godkendt, skal nok renoveres og have nyt køleskab og fryser</t>
  </si>
  <si>
    <t>Køkkenet er stort og pænt, men meget gammelt</t>
  </si>
  <si>
    <t>Har stort loft somkan bruges til lager</t>
  </si>
  <si>
    <t>vask med 2 rum</t>
  </si>
  <si>
    <t>Kirsten Jensen</t>
  </si>
  <si>
    <t>PB fra Suhrs</t>
  </si>
  <si>
    <t>12 år</t>
  </si>
  <si>
    <t>Økologisk Oplysningsforbund</t>
  </si>
  <si>
    <t>OBS. Børnehaven er udflytter og vil have madpakker leveret</t>
  </si>
  <si>
    <t>Hvis der er råd til det, ellers vil de have det udefra</t>
  </si>
  <si>
    <t>Se ovenfor</t>
  </si>
  <si>
    <t>Køkkenpersonale ønkser ikke at gå op i timer</t>
  </si>
  <si>
    <t>Stort dejligt køkken, men trænger til renovering, men brugbart.
Nyt komfu, ny emhætte, nyt køleskab</t>
  </si>
  <si>
    <t>blikfang@faf.kk.dk</t>
  </si>
  <si>
    <t>Leder er ret sikker, men emnet skal først tages op</t>
  </si>
  <si>
    <t>Esktra industrikøleskab</t>
  </si>
  <si>
    <t>Hobart Industri</t>
  </si>
  <si>
    <t>MADHUSKOMMENTAR: Vil meget gerne lave mad selv, men rejser 2 spørgsmål: 1. Hvem finansiere at der nu også slaæ serveres mad i køkkenpersonalets ferie? 2. Hvem finansiere nye gryder, service m.m.?</t>
  </si>
  <si>
    <t>Poul Rasmussen/Katja Sten Pedersen</t>
  </si>
  <si>
    <t>Jeanne</t>
  </si>
  <si>
    <t>19 års</t>
  </si>
  <si>
    <t>De laver rugbrødsmad hver dag allerede</t>
  </si>
  <si>
    <t>Laver allerede mad (har forældrebetalt ordning) og vil selvfølgelig forsætte</t>
  </si>
  <si>
    <t>Hvis der bliver ansat personale til madlavning</t>
  </si>
  <si>
    <t>det handler meget om mad i institutionen. Vigtigt</t>
  </si>
  <si>
    <t>skal passe ind i huset - har fri omgangstone.</t>
  </si>
  <si>
    <t>Men vil gerne være med til at bestemme hvilken person der bliver ansat</t>
  </si>
  <si>
    <t>kunne godt bruge en større opvaskemaskine + bjørn røremaskine</t>
  </si>
  <si>
    <t xml:space="preserve">ovn, kogeplade, gryder, potter og pander. </t>
  </si>
  <si>
    <t>Det er ikke muligt at gøre noget ved køkkenet. Det er så småt og der er ikke mulighed for at inddrage andre rum.</t>
  </si>
  <si>
    <t>Institutionen er under ombygning, derfor er der foretaget telefoninterview</t>
  </si>
  <si>
    <t>Dejligt nyt køkken</t>
  </si>
  <si>
    <t>kan til nød starte op med kold mad fra 1. jan 2010</t>
  </si>
  <si>
    <t>1/4 09</t>
  </si>
  <si>
    <t>18/2 2009</t>
  </si>
  <si>
    <t>vuggesol@mail.dk</t>
  </si>
  <si>
    <t>spindegaarden@mail.dk</t>
  </si>
  <si>
    <t>ex moms</t>
  </si>
  <si>
    <t>Rasmus Mortensen</t>
  </si>
  <si>
    <t>Winnie Øgaard Nielsen</t>
  </si>
  <si>
    <t>Udlært for 1 ½ år siden</t>
  </si>
  <si>
    <t>10-15 år fra et cafeteria i sportshal.</t>
  </si>
  <si>
    <t>Kartoffelkursus i Madhus</t>
  </si>
  <si>
    <t>Pædagog ordner eftermiddag</t>
  </si>
  <si>
    <t>er glade for madpakkerne</t>
  </si>
  <si>
    <t>Maria vil gerne have tilbudt kursus fra os</t>
  </si>
  <si>
    <t>har ikke brug for flere hænder</t>
  </si>
  <si>
    <t>vil gerne have fra os</t>
  </si>
  <si>
    <t>de har</t>
  </si>
  <si>
    <t>vil gerne have hjælp</t>
  </si>
  <si>
    <t>har personale</t>
  </si>
  <si>
    <t>vil gerne have hjælp fra os</t>
  </si>
  <si>
    <t>ved ikke om der er behov, henvender sig</t>
  </si>
  <si>
    <t>men har allerede behov fra august</t>
  </si>
  <si>
    <t>mindre</t>
  </si>
  <si>
    <t>større kogebord, ovne, køleskab, røremaskine. Køkkenelementer</t>
  </si>
  <si>
    <t>påbud: emhættet over konvektionsovnen</t>
  </si>
  <si>
    <t>der skal etableres en elevator mellem etagerne</t>
  </si>
  <si>
    <t>køkkenet trænger til total renovering, er gammelt men kan bruges</t>
  </si>
  <si>
    <t>ovn,kogeplade,køleskab</t>
  </si>
  <si>
    <t>ønske, kartoffelskræller</t>
  </si>
  <si>
    <t>Hvis der skal laves mad til alle børnene, også dem i udflytter, kræves en større ændring i eksisterende køkken. Ellers er det opvaskemaskine op i højde, en ovn, faste underskabe og rørmaskine</t>
  </si>
  <si>
    <t>evt. ekstra vask, se kommentar</t>
  </si>
  <si>
    <t>større opvaskemaskine, service, røremaskine (bjørn), gryde</t>
  </si>
  <si>
    <t>En lille Bjørn til brødbagning er et stort ønske. (der er også 23 fritidshjems børn der skal have mad) Robot til grøntsager.</t>
  </si>
  <si>
    <t>Meget gerne, men kun hvis det kan blive uden for mange problemer</t>
  </si>
  <si>
    <t>Har allerede en aktuel person</t>
  </si>
  <si>
    <t>Der skal males og et loft skal repareres. Evt. et nyt komfur eller 1 ovn mere + køleskab</t>
  </si>
  <si>
    <t>et nyt komfur, opvaskemaskine, industrikøleskab, og en emhætte</t>
  </si>
  <si>
    <t>20.4.2009</t>
  </si>
  <si>
    <t>Molly Høm Carlsen</t>
  </si>
  <si>
    <t>afspændingspædagog</t>
  </si>
  <si>
    <t>cafearbejde, kogekone</t>
  </si>
  <si>
    <t>tilsmagning, fisk til hverdag - Kbh Madhus, hygiejne</t>
  </si>
  <si>
    <t>Madhus kommentar: Stedet er meget oplagt som mentorinst, udover de har flot menuplan, høj øko-procent, har de pr eget initiativ længe haft mad til børnehavebørn 3 gange om ugen. Dvs. praktikanter kan afprøve børnehavegruppen. Køkkendame med fantastisk overskud, vil rigtig gerne og har haft praktikanter før.</t>
  </si>
  <si>
    <t>Grethe Hjulmand</t>
  </si>
  <si>
    <t>23-25 års erfaring</t>
  </si>
  <si>
    <t>Økologisk Oplysnings Forbund, Hygiejne</t>
  </si>
  <si>
    <t>De er klar men i tvivl om hvor pengene kommer fra til ekstra personale timer</t>
  </si>
  <si>
    <t>De kan de godt selv</t>
  </si>
  <si>
    <t>En ny ovn (gerne konvektionsovn), rullebord i stål, en stor røremaskine</t>
  </si>
  <si>
    <t>Fint lager</t>
  </si>
  <si>
    <t>Køleskab, flere ovne, emhætte, stål rullebord, hævning af opvaskemaskine</t>
  </si>
  <si>
    <t>det skal afklares om køkkenet kan rumme det ift fødevaremyndighederne</t>
  </si>
  <si>
    <t>37580 Institutionen Himmelbuen</t>
  </si>
  <si>
    <t>37582 Inst. Peder Lykkes Vej 75, Peder Lykkes Vej 75</t>
  </si>
  <si>
    <t>37583 Inst. Sjælør Fritidscenter, Sjælør Boulevard 147-149</t>
  </si>
  <si>
    <t>37584 Inst. Enghuset, Tyborøn Alle 47</t>
  </si>
  <si>
    <t>37585 Inst. Kastelsgården, Kastelsvej 62</t>
  </si>
  <si>
    <t>37587 Inst. Caroline Amalie 2, Suensonsgade 65</t>
  </si>
  <si>
    <t>37588 Inst. Børnehuset Bella, Tuxensvej 2</t>
  </si>
  <si>
    <t>37589 Inst. Klerkegade, Klerkegade 33</t>
  </si>
  <si>
    <t>37590 Inst. Valmuen, Borgervænget 13</t>
  </si>
  <si>
    <t>37591 Inst. Gullandsgården, Gullandsgade 29</t>
  </si>
  <si>
    <t>37592 Inst. Hundredemeterskoven, Engvej 35</t>
  </si>
  <si>
    <t>37593 Inst. Trekløveren, Svenskelejren 20</t>
  </si>
  <si>
    <t>37595 Inst. Kærnehuset, Gerbrandsvej 5 B</t>
  </si>
  <si>
    <t>37596 Inst. Rubinen, Rubinsteinsvej 51</t>
  </si>
  <si>
    <t>37597 Inst. Absalon, Absalonsgade 10</t>
  </si>
  <si>
    <t>37598 Inst. Villa Valby, Sjælør Boulevard 151</t>
  </si>
  <si>
    <t>37599 Inst. Prinsesse Thyras Børnehus, Rantzausgade 48</t>
  </si>
  <si>
    <t>37601 Inst. Dronen, Gammeltoftsgade 19</t>
  </si>
  <si>
    <t>37619 Inst. Valhal, Randbølvej 21</t>
  </si>
  <si>
    <t>37621 Inst. Uglen, Hovmestervej 19</t>
  </si>
  <si>
    <t>37638 Inst. Bavnehøj Fritidshjem, V.A. Borgensvej 10</t>
  </si>
  <si>
    <t>37654 Inst. Solstrålen, Høffdingsvej 21</t>
  </si>
  <si>
    <t>38100 Amager Distrikt</t>
  </si>
  <si>
    <t>38200 Vesterbro/Kgs. Enghave Distrikt</t>
  </si>
  <si>
    <t>38250 Valby Distrikt</t>
  </si>
  <si>
    <t>38300 Østerbro Distrikt</t>
  </si>
  <si>
    <t>38350 Nørrebro Distrikt</t>
  </si>
  <si>
    <t>38400 Vanløse/Brønshøj-Husum Distrikt</t>
  </si>
  <si>
    <t>38450 Bispebjerg Distrikt</t>
  </si>
  <si>
    <t>2 vaske eller disp. Til dobbelt vask. Hurtigere opvaskemaskine</t>
  </si>
  <si>
    <t>Der skal følges op på om fødevarestyrelsen kan godkende køkkenet til produktion til 20 børn. Det anbefales at man i så fald veksler mellem varmt og koldt mad.</t>
  </si>
  <si>
    <t>Lederen er helt imod madordningen - dette ændrede sig dog gennem samtalen. Det krævede en del arbejde at få lederen i dialog om spørgsmålet, da stedet har været meget tilfredse med madpkker. Hvis køkkenet kan godkendes til produktion - og det ligger på kanten pga størrelse, dog k un 20 børn - lyder det som om de godt kunne tænke sig at lave mad selv. Ønsker slet ikke komponentløsning, vil gerne enten lave selv eller få bragt. Har lovet fortsat dialogang. afklaring fra fødevarestyrelsen</t>
  </si>
  <si>
    <t>Lonnie Hvidtfeldt</t>
  </si>
  <si>
    <t>håndarbejdsuddannelse</t>
  </si>
  <si>
    <t>9 år i anden vuggestue</t>
  </si>
  <si>
    <t>hygiejne, Suhrs ugekursus, mål og vej - ØOF</t>
  </si>
  <si>
    <t>vender evt. tilbage hvis der er behov</t>
  </si>
  <si>
    <t>nyt komfurr skal indkøbes, hæve/sænke da køkkendamen har rygproblemer og arbejdsstyrelsen anbefaler. Ny ovn (ønsker konvektion). Fuld højde køleskab.</t>
  </si>
  <si>
    <t>Inst. Rejsste spørgsmålet om basisgruppe børn, der har et nært forhold til madpakken hjemmefra. Bad dem kontakte mig, hvis det er et problem. Basisgruppen er dog glad for eftermiddagsmad fra husets køkken.</t>
  </si>
  <si>
    <t>Åbent køkken m. begrænset udstyr. 
Køkkendame er opsagt 1/6-09, hvor morgenmad og mellemmåltider afskaffes</t>
  </si>
  <si>
    <t>227@buf.kk.dk</t>
  </si>
  <si>
    <t>Rita Rasmussen</t>
  </si>
  <si>
    <t>rita1502@hotmail.com</t>
  </si>
  <si>
    <t>Pædagog</t>
  </si>
  <si>
    <t>Hygiejne, menuplanlægning, intro kursus</t>
  </si>
  <si>
    <t>Har inden børnemadprojektet, fået lavet tegninger til udbygning af køkken. Vil gerne selv lave mad</t>
  </si>
  <si>
    <t>Da forældremadpakkerne er rigtig gode, er de betænkelige</t>
  </si>
  <si>
    <t xml:space="preserve">posistive, vil gerne. Nu det er bestemt, vil de få det bedste ud af det. </t>
  </si>
  <si>
    <t>vil have hjælp</t>
  </si>
  <si>
    <t xml:space="preserve">Lederen Henriki er rigtig god og vil gerne bidrage med spisning. Hvis vi har brug for det vil han bruges. </t>
  </si>
  <si>
    <t xml:space="preserve"> / Nanna</t>
  </si>
  <si>
    <t>Susanne</t>
  </si>
  <si>
    <t>sus.hes@ablivawel.dk</t>
  </si>
  <si>
    <t>Medarbejder for andre køkner</t>
  </si>
  <si>
    <t>Økologisk oplysnings forbund</t>
  </si>
  <si>
    <t>Charlotte Nonboe</t>
  </si>
  <si>
    <t>c-nonboe@jubii.dk</t>
  </si>
  <si>
    <t>Charlotte laver eftermiddagsmad til alle</t>
  </si>
  <si>
    <t>diverse kurser, bl.a. hygiejne</t>
  </si>
  <si>
    <t>Vil gerne lave maden selv. Susanne vil gerne arbejde flere timer</t>
  </si>
  <si>
    <t>Køleskab + fryser, konvektionsovn, en ny bordplade, maling</t>
  </si>
  <si>
    <t>Ellestykket 32</t>
  </si>
  <si>
    <t>14 års, 9 år som kok</t>
  </si>
  <si>
    <t>Sine Mogensen</t>
  </si>
  <si>
    <t>5 års erfaring med madlavning</t>
  </si>
  <si>
    <t>Køkkenet er ikke istand til at lave mad p.t. men efter en ombyggning vil de gerne selv lave maden</t>
  </si>
  <si>
    <t>De vil meget gerne have hjælp mht rekrutering af personale</t>
  </si>
  <si>
    <t>Vil meget gerne have hjælp mht rekrutering af køkken personale</t>
  </si>
  <si>
    <t>Vuggestuen vil meget gerne have et nyt industri køleskab</t>
  </si>
  <si>
    <t>En konvektionsovn med 10 stik og en bedre udsugning. Da køkkenet ligger højt og institutionen ligger i forskellige åbne niveauer, vil det være nødvendigt at få en åben elevator til at transportere rulleborderne med maden..</t>
  </si>
  <si>
    <t>Nye kogeplader el. kogebord, en ekstra ovn, 2 nye køleskabe, 1 frys og bedre udsugning.</t>
  </si>
  <si>
    <t>kogebord m 5 blus, 2 ovne eller konvektionsovn, køleskabe og udsugning.</t>
  </si>
  <si>
    <t>køkkenet mangler næsten det hele dog ikke opvasker</t>
  </si>
  <si>
    <t>køkkenmodulet er dårligt indrettet, skal flyttes om</t>
  </si>
  <si>
    <t>Køkkenet ligger i et køkken -alrum og bliver brugt som hyggerum og opvaskerum for børnehaven. Da vuggestuens køkken er et godt køkken i brug vil det være naturligt at bruge det og deres personale til at tilberede børnehavens måltider.</t>
  </si>
  <si>
    <t>Køkkenet er nedslidt og meget lille, der er et stort tilstødende lokale der kunne sammenlægges med nuværende køkken, trænger til mere eller mindre alt nyt.</t>
  </si>
  <si>
    <t>Køkkenet kunne godt lave mad til børnehaven, men der er 3 etager ned og det tilhører fritidshjemmet</t>
  </si>
  <si>
    <t>3.4.2009</t>
  </si>
  <si>
    <t>30.3.2009</t>
  </si>
  <si>
    <t>Elektrolux</t>
  </si>
  <si>
    <t>Pænt køkken i børnehaven, men skal lige omrokeres lidt mht køkkenmodulerne, da de står helt forkert hvis der skal tilberedes mad dagligt.</t>
  </si>
  <si>
    <t>Dejligt stort lager</t>
  </si>
  <si>
    <t xml:space="preserve">Børnehavens køkken er helt småt og gammelt, men fritidshjemmet på toppen af institutionen har et top flot og korrekt indrettet køkken, der er bare ingen elevator. </t>
  </si>
  <si>
    <t>2304@buf.kk.dk</t>
  </si>
  <si>
    <t>37575@buf.kk.dk, en17@buf.kk.dk</t>
  </si>
  <si>
    <t>k480@buf.kk.dk</t>
  </si>
  <si>
    <t>Hanne Jensen, MENTOREGNET</t>
  </si>
  <si>
    <t>Anne-Grethe Harpelunde Jensen, Konstitueret leder: Gudrun Olsen</t>
  </si>
  <si>
    <t>Jimmy Munch Jakobsen, MENTOREGNET</t>
  </si>
  <si>
    <t>Søren Lisberg, MENTOREGNET</t>
  </si>
  <si>
    <t>ostenforsolen@buf.kk.dk</t>
  </si>
  <si>
    <t>37506@buf.kk.dk, havblink@buf.kk.dk</t>
  </si>
  <si>
    <t>37524@buf.kk.dk, amagerhus@buf.kk.dk</t>
  </si>
  <si>
    <t>integreret</t>
  </si>
  <si>
    <t>Lene</t>
  </si>
  <si>
    <t>Gitte Nielsen</t>
  </si>
  <si>
    <t>Charlotte Hansen</t>
  </si>
  <si>
    <t>Annie Sølvskov</t>
  </si>
  <si>
    <t>Isabella Winther</t>
  </si>
  <si>
    <t>lisbeth petersen</t>
  </si>
  <si>
    <t>Terese Breidal</t>
  </si>
  <si>
    <t>Lonni Jensen</t>
  </si>
  <si>
    <t>Trine</t>
  </si>
  <si>
    <t>Marzena</t>
  </si>
  <si>
    <t>jesper kiledal</t>
  </si>
  <si>
    <t>Judith Larsen</t>
  </si>
  <si>
    <t>Manuela Lopes</t>
  </si>
  <si>
    <t>Pristiana Christin</t>
  </si>
  <si>
    <t>Cojas Stamatis</t>
  </si>
  <si>
    <t>Qui Tran</t>
  </si>
  <si>
    <t>35283 Inst. Berligske Vuggestue, Store Regnegade 2</t>
  </si>
  <si>
    <t>35541 Inst. Jagtvejens Asyls Integr Inst, Prinsesse Charlottes Gade 59</t>
  </si>
  <si>
    <t>37202 Inst. Snorregården, Ragnhildgade 80</t>
  </si>
  <si>
    <t>37203 Inst. Mosters Hus, Møllegade 35</t>
  </si>
  <si>
    <t>37205 Inst. Carl Nielsen, Carl Nielsens Alle 25</t>
  </si>
  <si>
    <t>37206 Inst. Titania, Titangade 3</t>
  </si>
  <si>
    <t>37207 Inst. Tvebacken, Backersvej 107</t>
  </si>
  <si>
    <t>37208 Inst. Kastanie Allé, Kastanie Alle 2 D</t>
  </si>
  <si>
    <t>37209 Inst. Haletudsen, Kabbelejevej 8</t>
  </si>
  <si>
    <t>37210 Inst. Charlottehaven, Gl. Kalkbrænderi Vej 45</t>
  </si>
  <si>
    <t>37211 Inst. Høstakken, Høstgildevej 2</t>
  </si>
  <si>
    <t>37212 Inst. Rødkilde, Bellahøjvej 48</t>
  </si>
  <si>
    <t>37213 Inst. Stoppestedet, Husumvej 40</t>
  </si>
  <si>
    <t>37214 Inst. Slotsherrensvej, Slotsherrensvej 81</t>
  </si>
  <si>
    <t>37215 Inst. Solstrålen, Tingvej 23</t>
  </si>
  <si>
    <t>37218 Inst. Svanen, Brønshøjvej 30</t>
  </si>
  <si>
    <t>37219 Inst. Fix Kareen, Jagtvej 105 D</t>
  </si>
  <si>
    <t>37220 Inst. Regnbuen, Lukretiavej 12</t>
  </si>
  <si>
    <t>37221 Inst. Troldebo, Tagensvej 113 C</t>
  </si>
  <si>
    <t>37223 Inst. Møllehuset, Møllegade 33</t>
  </si>
  <si>
    <t>37225 Inst. Andedammen, Hyltebjerg Allé 42</t>
  </si>
  <si>
    <t>37226 Inst. Kolibrien, Amagerfælledvej 99</t>
  </si>
  <si>
    <t>37227 Inst. Alle tiders, Amagerfælledvej 101</t>
  </si>
  <si>
    <t>37228 Inst. Regnbuen, Arkaderne 108</t>
  </si>
  <si>
    <t>37229 Inst. Universet, Baldersgade 5</t>
  </si>
  <si>
    <t>37231 Inst. Børnehjørnet, Bogholder Alle 59</t>
  </si>
  <si>
    <t>37233 Inst. Smørklatten, Christianshavns Voldgade 5 A-C</t>
  </si>
  <si>
    <t>37234 Inst. Kastanjen, Erik Ejegodsgade 5</t>
  </si>
  <si>
    <t>37235 Inst. Småfolket, Estlandsgade 4</t>
  </si>
  <si>
    <t>37236 Inst. Valby Vuggestue, Eschrichtsvej 7</t>
  </si>
  <si>
    <t>37237 Inst. Filosofvængets Vuggestue, Filosofvænget 17</t>
  </si>
  <si>
    <t>37238 Inst. Den grønne ko, Gammeltoftsgade 13</t>
  </si>
  <si>
    <t>37240 Inst. Solstrålen, Tagensvej 186 H</t>
  </si>
  <si>
    <t>37241 Vuggestuen på Sundholmsvej</t>
  </si>
  <si>
    <t>37242 Inst. Kbh. Komm Vuggestue, Ingolfs Alle 8</t>
  </si>
  <si>
    <t>37244 Inst. Sommerfuglen, Klitmøllervej 73</t>
  </si>
  <si>
    <t>37245 Inst. Blæksprutten, Lundtoftegade 47</t>
  </si>
  <si>
    <t>37246 Inst. Lyspunktet, Lygtemagerstien 21</t>
  </si>
  <si>
    <t>37248 Inst. Kennedygården, Nøjsomhedsvej 12A</t>
  </si>
  <si>
    <t>37249 Inst. Smørhullet, Fanøgade 21</t>
  </si>
  <si>
    <t>37250 Inst. Firkløveren, Peder Lykkes Vej 79</t>
  </si>
  <si>
    <t>37252 Inst. Vuggestuen Trekanten, Prinsessegade 80</t>
  </si>
  <si>
    <t>37253 Inst. Ringertoftens Vuggestue, Ringertoften 1</t>
  </si>
  <si>
    <t>37254 Inst. Kastanien, Holmbladsgade 33</t>
  </si>
  <si>
    <t>37255 Inst. Krummerne, Ryesgade 27 B</t>
  </si>
  <si>
    <t>37256 Inst. Fredensgården, Ryesgade 62</t>
  </si>
  <si>
    <t>En kipsteger el. et kogebord mere, en større konvektionsovn, optimalt skal der etableres kogeø midt i lokalet. Ny grøntsagsrobot</t>
  </si>
  <si>
    <t>Køkkenet bør udvides og depot inddrages, der er et rum i kælderen, som kan fungere som depot i stadet</t>
  </si>
  <si>
    <t>et nyt kogebord, nuværende er gammelt og udtjent. Ekstra køleskab og en varmluftsovn.</t>
  </si>
  <si>
    <t>Skabes mere bordplads. Udskiftes opvaskemaskine til en hurtigere (Ken). Ovne udskift til en konvektion eller 1 mere. Røremaskine Bjørn, 10 l.</t>
  </si>
  <si>
    <t>Konvektionsovn</t>
  </si>
  <si>
    <t>stor 10 stik konvektionsovn, et industrikøleskab</t>
  </si>
  <si>
    <t>ny vask-separat, 2 nye industrikøleskabe</t>
  </si>
  <si>
    <t>grøntsagsrobot, en vask mere og mere bordplads, ny ovn, en fryser og køleskab. Når der skal laves mad til alle børnene er det et køkken med begrænset tilvirkning</t>
  </si>
  <si>
    <t>Køkkenet er i gang med en om- og tilbyggning, må gå ud fra at der er taget højde for at børnehavebørnene skal have mad efter årsskifte. Ønsker sig en røremaskine og grønt robot.</t>
  </si>
  <si>
    <t>køkkenet er gammelt og slidt og trænger til en kærlig hånd</t>
  </si>
  <si>
    <t>38 74 43 23</t>
  </si>
  <si>
    <t>38 60 82 47</t>
  </si>
  <si>
    <t>38 60 34 47</t>
  </si>
  <si>
    <t>38 76 07 90</t>
  </si>
  <si>
    <t>38 79 14 80</t>
  </si>
  <si>
    <t>38 77 89 01</t>
  </si>
  <si>
    <t>44 94 42 43</t>
  </si>
  <si>
    <t>48 21 21 08  ops. 38 81 30 80</t>
  </si>
  <si>
    <t>38 71 87 27</t>
  </si>
  <si>
    <t>38 74 29 03</t>
  </si>
  <si>
    <t>38 60 58 12</t>
  </si>
  <si>
    <t>56 82 20 54 / 56 82 20 78</t>
  </si>
  <si>
    <t>38 74 35 85</t>
  </si>
  <si>
    <t>38 14 66 50</t>
  </si>
  <si>
    <t>38 80 34 50</t>
  </si>
  <si>
    <t>38 79 08 49</t>
  </si>
  <si>
    <t>38 80 56 10</t>
  </si>
  <si>
    <t>38 71 85 55 el. 38 71 15 35</t>
  </si>
  <si>
    <t>38 81 38 33</t>
  </si>
  <si>
    <t>38 60 44 61</t>
  </si>
  <si>
    <t>38 81 81 07</t>
  </si>
  <si>
    <t>38 79 40 10</t>
  </si>
  <si>
    <t>38 79 23 44</t>
  </si>
  <si>
    <t>38 71 68 22</t>
  </si>
  <si>
    <t>38 60 94 17</t>
  </si>
  <si>
    <t>32 55 66 52</t>
  </si>
  <si>
    <t>32 57 27 29</t>
  </si>
  <si>
    <t>32 54 28 38</t>
  </si>
  <si>
    <t>32 58 90 03</t>
  </si>
  <si>
    <t>32 54 19 49</t>
  </si>
  <si>
    <t>32 57 18 63</t>
  </si>
  <si>
    <t>32 59 19 50</t>
  </si>
  <si>
    <t>32 58 52 01</t>
  </si>
  <si>
    <t>32 55 00 14</t>
  </si>
  <si>
    <t>32 58 30 01</t>
  </si>
  <si>
    <t>32 84 16 00 lok. 10</t>
  </si>
  <si>
    <t>32 87 07 10</t>
  </si>
  <si>
    <t>32 55 99 40</t>
  </si>
  <si>
    <t>32 52 46 10</t>
  </si>
  <si>
    <t>32 55 52 05</t>
  </si>
  <si>
    <t>32 59 50 60</t>
  </si>
  <si>
    <t>32 59 53 37</t>
  </si>
  <si>
    <t>32 58 07 81</t>
  </si>
  <si>
    <t>32 58 62 51</t>
  </si>
  <si>
    <t>32 58 87 30</t>
  </si>
  <si>
    <t>32 57 36 93</t>
  </si>
  <si>
    <t>32 55 63 53</t>
  </si>
  <si>
    <t>32 95 33 56</t>
  </si>
  <si>
    <t>32 54 15 51</t>
  </si>
  <si>
    <t>32 50 00 54</t>
  </si>
  <si>
    <t>32 55 53 51</t>
  </si>
  <si>
    <t>32 55 37 53</t>
  </si>
  <si>
    <t>32 59 55 50</t>
  </si>
  <si>
    <t>32 46 06 20</t>
  </si>
  <si>
    <t>32 46 01 01</t>
  </si>
  <si>
    <t>32 64 02 00</t>
  </si>
  <si>
    <t>32 46 00 30</t>
  </si>
  <si>
    <t>32 64 05 60</t>
  </si>
  <si>
    <t>32 58 87 43</t>
  </si>
  <si>
    <t>32 95 90 64</t>
  </si>
  <si>
    <t>43 90 01 94</t>
  </si>
  <si>
    <t>32 53 32 58</t>
  </si>
  <si>
    <t>32 59 50 58</t>
  </si>
  <si>
    <t>32 59 91 56</t>
  </si>
  <si>
    <t>32 84 78 76</t>
  </si>
  <si>
    <t>32 96 61 02</t>
  </si>
  <si>
    <t>32 95 15 44</t>
  </si>
  <si>
    <t>32 84 54 90</t>
  </si>
  <si>
    <t>32 84 11 38</t>
  </si>
  <si>
    <t>32 64 01 50</t>
  </si>
  <si>
    <t>32 84 30 58</t>
  </si>
  <si>
    <t>32 59 33 30</t>
  </si>
  <si>
    <t>32 59 11 40</t>
  </si>
  <si>
    <t>32 59 90 51</t>
  </si>
  <si>
    <t>32 84 05 56</t>
  </si>
  <si>
    <t>32 55 50 66(vug)/ 32 55 50 65(bhv)</t>
  </si>
  <si>
    <t>32 58 54 36</t>
  </si>
  <si>
    <t>32 54 20 55 eller 32 54 23 91 intgr.</t>
  </si>
  <si>
    <t>32 59 22 44</t>
  </si>
  <si>
    <t>32 58 72 53 / 32 58 72 49</t>
  </si>
  <si>
    <t>32 54 97 76</t>
  </si>
  <si>
    <t>32 58 87 42</t>
  </si>
  <si>
    <t>32 59 82 25</t>
  </si>
  <si>
    <t>32 58 01 05</t>
  </si>
  <si>
    <t>35225@buf.kk.dk</t>
  </si>
  <si>
    <t>35228@buf.kk.dk</t>
  </si>
  <si>
    <t>35303@buf.kk.dk</t>
  </si>
  <si>
    <t>35325@buf.kk.dk</t>
  </si>
  <si>
    <t>35331@buf.kk.dk</t>
  </si>
  <si>
    <t>35351@buf.kk.dk</t>
  </si>
  <si>
    <t>35352@buf.kk.dk</t>
  </si>
  <si>
    <t>35354@buf.kk.dk</t>
  </si>
  <si>
    <t>35355@buf.kk.dk</t>
  </si>
  <si>
    <t>35383@buf.kk.dk</t>
  </si>
  <si>
    <t>35395@buf.kk.dk</t>
  </si>
  <si>
    <t>35400@buf.kk.dk</t>
  </si>
  <si>
    <t>35402@buf.kk.dk</t>
  </si>
  <si>
    <t>35403@buf.kk.dk</t>
  </si>
  <si>
    <t>35405@buf.kk.dk</t>
  </si>
  <si>
    <t>35408@buf.kk.dk</t>
  </si>
  <si>
    <t>35437@buf.kk.dk</t>
  </si>
  <si>
    <t>35445@buf.kk.dk</t>
  </si>
  <si>
    <t>35455@buf.kk.dk</t>
  </si>
  <si>
    <t>35456@buf.kk.dk</t>
  </si>
  <si>
    <t>35460@buf.kk.dk</t>
  </si>
  <si>
    <t>35472@buf.kk.dk</t>
  </si>
  <si>
    <t>35475@buf.kk.dk</t>
  </si>
  <si>
    <t>35526@buf.kk.dk</t>
  </si>
  <si>
    <t>35532@buf.kk.dk</t>
  </si>
  <si>
    <t>35 26 13 93</t>
  </si>
  <si>
    <t>45 93 63 22</t>
  </si>
  <si>
    <t>49 14 70 90</t>
  </si>
  <si>
    <t>32 54 68 95</t>
  </si>
  <si>
    <t>33 11 32 75</t>
  </si>
  <si>
    <t>32 96 06 88</t>
  </si>
  <si>
    <t>32 96 33 15</t>
  </si>
  <si>
    <t>82 56 29 50</t>
  </si>
  <si>
    <t>35236@buf.kk.dk</t>
  </si>
  <si>
    <t>35249@buf.kk.dk</t>
  </si>
  <si>
    <t>35250@buf.kk.dk</t>
  </si>
  <si>
    <t>35257@buf.kk.dk</t>
  </si>
  <si>
    <t>35258@buf.kk.dk</t>
  </si>
  <si>
    <t>35262@buf.kk.dk</t>
  </si>
  <si>
    <t>35282@buf.kk.dk</t>
  </si>
  <si>
    <t>35283@buf.kk.dk</t>
  </si>
  <si>
    <t>35330@buf.kk.dk</t>
  </si>
  <si>
    <t>35335@buf.kk.dk</t>
  </si>
  <si>
    <t>35337@buf.kk.dk</t>
  </si>
  <si>
    <t>35361@buf.kk.dk</t>
  </si>
  <si>
    <t>35427@buf.kk.dk</t>
  </si>
  <si>
    <t>35434@buf.kk.dk</t>
  </si>
  <si>
    <t>35435@buf.kk.dk</t>
  </si>
  <si>
    <t>35448@buf.kk.dk</t>
  </si>
  <si>
    <t>35462@buf.kk.dk</t>
  </si>
  <si>
    <t>35483@buf.kk.dk</t>
  </si>
  <si>
    <t>35507@buf.kk.dk</t>
  </si>
  <si>
    <t>35509@buf.kk.dk</t>
  </si>
  <si>
    <t>35510@buf.kk.dk</t>
  </si>
  <si>
    <t>35511@buf.kk.dk</t>
  </si>
  <si>
    <t>35518@buf.kk.dk</t>
  </si>
  <si>
    <t>35544@buf.kk.dk</t>
  </si>
  <si>
    <t>35560@buf.kk.dk</t>
  </si>
  <si>
    <t>35571@buf.kk.dk</t>
  </si>
  <si>
    <t>35576@buf.kk.dk</t>
  </si>
  <si>
    <t>35599@buf.kk.dk</t>
  </si>
  <si>
    <t>35687@buf.kk.dk</t>
  </si>
  <si>
    <t>37204@buf.kk.dk</t>
  </si>
  <si>
    <t>37216@buf.kk.dk</t>
  </si>
  <si>
    <t>37233@buf.kk.dk</t>
  </si>
  <si>
    <t>37238@buf.kk.dk</t>
  </si>
  <si>
    <t>37252@buf.kk.dk</t>
  </si>
  <si>
    <t>37273@buf.kk.dk</t>
  </si>
  <si>
    <t>37288@buf.kk.dk</t>
  </si>
  <si>
    <t>37351@buf.kk.dk</t>
  </si>
  <si>
    <t>37379@buf.kk.dk</t>
  </si>
  <si>
    <t>37390@buf.kk.dk</t>
  </si>
  <si>
    <t>37447@buf.kk.dk</t>
  </si>
  <si>
    <t>37452@buf.kk.dk</t>
  </si>
  <si>
    <t>37464@buf.kk.dk</t>
  </si>
  <si>
    <t>37483@buf.kk.dk</t>
  </si>
  <si>
    <t>37511@buf.kk.dk</t>
  </si>
  <si>
    <t>Janne Lykke Hagemann</t>
  </si>
  <si>
    <t>Charlotte Kronborg</t>
  </si>
  <si>
    <t>Birgit Hjorth Jacobsen (kollektiv ledelse)</t>
  </si>
  <si>
    <t>Hanne Vibeke Clay</t>
  </si>
  <si>
    <t>Lone Danielsen (koll led)</t>
  </si>
  <si>
    <t>Helle Lund</t>
  </si>
  <si>
    <t>Grethe Porsgaard (Kollektiv ledelse)</t>
  </si>
  <si>
    <t>Anne Dorte Smed</t>
  </si>
  <si>
    <t>Mitzi Søgaard</t>
  </si>
  <si>
    <t>Sanne Krabek</t>
  </si>
  <si>
    <t>Susan Eirod</t>
  </si>
  <si>
    <t>Karin Løvenskjold (kollektiv ledelse)</t>
  </si>
  <si>
    <t>Karen Poulsen-Hansen</t>
  </si>
  <si>
    <t>Maj-Britt Jensen</t>
  </si>
  <si>
    <t>Magrethe Søbæk Sørensen</t>
  </si>
  <si>
    <t>Birgitte C. Carstensen</t>
  </si>
  <si>
    <t>Margrete Debois</t>
  </si>
  <si>
    <t>Britta Ulnits</t>
  </si>
  <si>
    <t>Jette Ahrenst Jørgensen</t>
  </si>
  <si>
    <t>Marianne Dinesen</t>
  </si>
  <si>
    <t>Tove Hammer</t>
  </si>
  <si>
    <t>Ingelise Vig Christiansen</t>
  </si>
  <si>
    <t>DORTHE BRISTOW</t>
  </si>
  <si>
    <t>Susan Mellin</t>
  </si>
  <si>
    <t>Vibeke Sølling</t>
  </si>
  <si>
    <t>Bente Rasmussen</t>
  </si>
  <si>
    <t>Tony Jørgen Lindqvist</t>
  </si>
  <si>
    <t>Jolanta Laursen</t>
  </si>
  <si>
    <t>Katia Dahl Bøgvad</t>
  </si>
  <si>
    <t>Inger Rynkjøb</t>
  </si>
  <si>
    <t>Connie Jacko</t>
  </si>
  <si>
    <t>Mette Bøgevig</t>
  </si>
  <si>
    <t>Vivi Tind Andersen (koll. led.)</t>
  </si>
  <si>
    <t>hanne abildgaard Jensen</t>
  </si>
  <si>
    <t>Liv Underdal</t>
  </si>
  <si>
    <t>Anne Jensen</t>
  </si>
  <si>
    <t>Heidi Barington</t>
  </si>
  <si>
    <t>HANNE SCHORTMANN</t>
  </si>
  <si>
    <t>Pia Randa-Boldt</t>
  </si>
  <si>
    <t>Mette Møller</t>
  </si>
  <si>
    <t>Henrik Noesgaard-Pedersen</t>
  </si>
  <si>
    <t>Pia Annette Hansson</t>
  </si>
  <si>
    <t>Anders Ulrik Jensen</t>
  </si>
  <si>
    <t>Dosseringens vuggestue</t>
  </si>
  <si>
    <t>Vuggestuen v. Egmont H. Petersens Kollegium</t>
  </si>
  <si>
    <t>Kollegiegårdens vuggestue</t>
  </si>
  <si>
    <t>Stefansgårdens Børnehave</t>
  </si>
  <si>
    <t>Linden</t>
  </si>
  <si>
    <t>Børnehaven Jordkloden</t>
  </si>
  <si>
    <t>Bethlehems Sogns Menighedsbørnehave</t>
  </si>
  <si>
    <t>Røde Rose II</t>
  </si>
  <si>
    <t>Udflytterbørnehaven Skjold</t>
  </si>
  <si>
    <t xml:space="preserve">Blågård Sogns Børneinstitution </t>
  </si>
  <si>
    <t>Panumhaven</t>
  </si>
  <si>
    <t>Røde Rose III</t>
  </si>
  <si>
    <t>Samuelsgaarden</t>
  </si>
  <si>
    <t>Sct. Stefans Fritidscenter</t>
  </si>
  <si>
    <t>Snorregården</t>
  </si>
  <si>
    <t>Titania</t>
  </si>
  <si>
    <t>Vuggestuen Fixkarreen</t>
  </si>
  <si>
    <t>Troldebo</t>
  </si>
  <si>
    <t>Møllehuset</t>
  </si>
  <si>
    <t>Vuggestuen Krummerne</t>
  </si>
  <si>
    <t>1'eren &amp; 11'eren</t>
  </si>
  <si>
    <t>Større opvaskemaskine, kogebord, køleskabe, fryser, ovn, røremaskine, grøntsagsrobot</t>
  </si>
  <si>
    <t>Halvdelen af børnene er udflytter, 14 dage ad gangen</t>
  </si>
  <si>
    <t>miele</t>
  </si>
  <si>
    <t>Har et rum i huset, som kan indrettes som lager. Fx til konserves og ting pakket i plastik - dårligt klima, der ville evt. kunne stå en kummefryser</t>
  </si>
  <si>
    <t>kongerosen@mail.dk</t>
  </si>
  <si>
    <t>komfur, opvaskemaskine, ovn</t>
  </si>
  <si>
    <t>Der er plads. Der skal muligvis rist i gulv, vægge med fliser, nye elementer.</t>
  </si>
  <si>
    <t>Den ene vaske har 2 rum.
Hvis blot der skal varmes mad/koges pasta skal der ny ovn (konvektion) og nye kogeplader da det er defekt.</t>
  </si>
  <si>
    <t>sommerfugl1@get2net.dk</t>
  </si>
  <si>
    <t>Men vil gerne vende det i personalegruppem før der tages endelig stilling</t>
  </si>
  <si>
    <t>ved det ikke</t>
  </si>
  <si>
    <t>ved ikke</t>
  </si>
  <si>
    <t>Ved ikke, skal have ombygget først, har behov, men hendvender sig selv</t>
  </si>
  <si>
    <t>Fru Hedevig Baggers Børnehave</t>
  </si>
  <si>
    <t>Folkebørnehaven</t>
  </si>
  <si>
    <t>Edel Liisbergs Børnehave</t>
  </si>
  <si>
    <t>Kantorparkens Børnehave</t>
  </si>
  <si>
    <t>Tagensbo børnehave</t>
  </si>
  <si>
    <t>Børnehaven Rådvadsvej</t>
  </si>
  <si>
    <t>Børnehaven Bellis</t>
  </si>
  <si>
    <t>Utterslev Kirkes Børnegård og udflytterbørnehaven Ellinge Strand</t>
  </si>
  <si>
    <t>Tagenshave</t>
  </si>
  <si>
    <t>Perlen</t>
  </si>
  <si>
    <t>RYAC</t>
  </si>
  <si>
    <t>Muslingen</t>
  </si>
  <si>
    <t>DII Dommerparkens Børnehave</t>
  </si>
  <si>
    <t>Lundehus kirkes vg/bh</t>
  </si>
  <si>
    <t>TKs ungdomsgård</t>
  </si>
  <si>
    <t>Vuggestuen Filosofvænget</t>
  </si>
  <si>
    <t>Regnskoven</t>
  </si>
  <si>
    <t>Vuggestuen Væksthuset</t>
  </si>
  <si>
    <t>Bakketoppen</t>
  </si>
  <si>
    <t>Enighedens Børnehus</t>
  </si>
  <si>
    <t>Rypen</t>
  </si>
  <si>
    <t>Børnehuset Emdrup Søgård</t>
  </si>
  <si>
    <t>Englegården</t>
  </si>
  <si>
    <t>Småbørnenes forsamlingshus</t>
  </si>
  <si>
    <t>Borup</t>
  </si>
  <si>
    <t>Ringertoften</t>
  </si>
  <si>
    <t>Dragen</t>
  </si>
  <si>
    <t>Stærevænget</t>
  </si>
  <si>
    <t>Himmelbuen</t>
  </si>
  <si>
    <t>Bispebjerg</t>
  </si>
  <si>
    <t>Sadelmagervej 4</t>
  </si>
  <si>
    <t>Bispebjerg Bakke 6</t>
  </si>
  <si>
    <t>Dortheavej 75</t>
  </si>
  <si>
    <t>Frederiksborgvej 156A</t>
  </si>
  <si>
    <t>Hillerødgade 78</t>
  </si>
  <si>
    <t>Hjortholms Allé 31</t>
  </si>
  <si>
    <t>Kantorparken 14</t>
  </si>
  <si>
    <t>Landsdommervej 35</t>
  </si>
  <si>
    <t>Rørsangervej 78</t>
  </si>
  <si>
    <t>Rådvadsvej 142</t>
  </si>
  <si>
    <t>Tagensvej 188</t>
  </si>
  <si>
    <t>Ellinge Strand, Amtsvejen 324</t>
  </si>
  <si>
    <t>Landfogedvej 9</t>
  </si>
  <si>
    <t>Gemmet 10</t>
  </si>
  <si>
    <t>Bomhusvej 18</t>
  </si>
  <si>
    <t>Hulgårds Plads 11</t>
  </si>
  <si>
    <t>Frimestervej 43</t>
  </si>
  <si>
    <t>Lyngbyvej 180</t>
  </si>
  <si>
    <t>Tuborgvej 185</t>
  </si>
  <si>
    <t>Filosofvænget 17</t>
  </si>
  <si>
    <t>Tagensvej 186H</t>
  </si>
  <si>
    <t>en Bjørn, grøntsagsrobot, ekstra kogeplader, ekstra køleskab, fryseskab</t>
  </si>
  <si>
    <t>Køkkenet skal udvides med et tilstødende lokale, der p.t. er kontor. Det kan rykkes ovenpå. Det er et gammelt og lille køkken, der kører på dispensation til madlavning til vuggestuen. Køkken har kun et alm komfur med en ovn, skal have mere ovn og køleskabe</t>
  </si>
  <si>
    <t>Køkken er meget dårligt indrettet, nyt men ingen plads til en optimering mht at skulle lave mad til børnehaven med. Køkkenpersonalet er meget negativ omkring køkkenet og dets indretning, så var ikke opsat på at skulle kunne lave mad til flere.</t>
  </si>
  <si>
    <t xml:space="preserve">Vuggestuens oprindelige køkken. Meget gammelt og ikke brugbart til fødevareproduktion p.t. Der er et tilstødende lokale der kunne inddrages så der kunne bygges et stort nyt køkken. </t>
  </si>
  <si>
    <t>Flytte og hæve opvaskemaskine. Ekstra vask. Ekstra ovn. Ekstra flytbar kogeplade</t>
  </si>
  <si>
    <t>ekstra ovn, for at kunne producere. Der skal tages stilling af FVT. om det kan godkendes, for nedslidt? Evt. midlertidig godkendelse og senere ombygning ( Nye elementer og bordplade)</t>
  </si>
  <si>
    <t>Helt køleskab, nyt komfur, evt. en fryser, en røremaskine, foodprocessor</t>
  </si>
  <si>
    <t>Et nyt komfur er ønsket. Pt er det 4 keramiske plader lagt ned i bordpladen, men de er små og virker ikke optimalt. En ekstra ovn og et køleskab</t>
  </si>
  <si>
    <t>En konvektionsovn er meget ønsket</t>
  </si>
  <si>
    <t>Nyt komfur, nye ovne, hævet opvasker</t>
  </si>
  <si>
    <t>En ny opvaskemaskine. Og ikke andet under forudsætning af at maden laves i nr. 24 som er en institution er indstillet på.</t>
  </si>
  <si>
    <t>Hvis køk skal lave mad til nr. 3 og nr. 24 skal der: ekstra kogeplader, køl og fryseplads, stor bjørn, grøntsagsrobot.
Transportløsning?: Christianiacykel eller hvad der er forsvarligt.</t>
  </si>
  <si>
    <t>Større vask, større kogeplader og gryder. Ønsker kaffe/the-plads flyttet. Mere køle/svale-plads, ønsker 3 minopvaskemaskine, rullebord til aflastningsbord. Mere service til børnene</t>
  </si>
  <si>
    <t>Køkkenet bliver bygget om, og lavet til et produktionskøkken</t>
  </si>
  <si>
    <t>Der er ønske om en konvektionsovn og en stor røremaskine "Bjørn", evt extra fryser</t>
  </si>
  <si>
    <t>Der skal indrettes nyt køkken på lidt plads, ekstra kogeplade, ovn, opvaskemaskine. Køkken ikke godkendt.</t>
  </si>
  <si>
    <t>Det skal vurderes om køkkenet pladsmæssigt kan godkendes til produktion til 42 børn. Hvis det kan, skal der en hurtigere opvaskemaskine og mere køleplads til</t>
  </si>
  <si>
    <t>Køkkenet ligger i et stort fællesrum, der gør, det ikke kan bruges til produktion, ej heller ved opgradering. Rummet er centrqalt i den meget lille inst., det ville ikke kunne inddrages til køkken umiddelbart - så skulle institutionen tænkes helt om (arkitekt)</t>
  </si>
  <si>
    <t>Det er for lille til blandet</t>
  </si>
  <si>
    <t>Der er kun maskiner til husbehov, Der er intet lagerplads</t>
  </si>
  <si>
    <t>1 komfur/1 ovn m. kogeplader, køleplads, evt. ekstra vask</t>
  </si>
  <si>
    <t>Nyt komfur, gammelt, men mangler stort set alt inventar, men ok mstørrelse</t>
  </si>
  <si>
    <t>Lederen endte med at blive begejstret for tanken om lokal mad</t>
  </si>
  <si>
    <t>Hurtigere opvaskemaskine nødvendig</t>
  </si>
  <si>
    <t>Mariah</t>
  </si>
  <si>
    <t>Mangler kun en bedre opvaskemaskine</t>
  </si>
  <si>
    <t>Sarah Lindegaard</t>
  </si>
  <si>
    <t>Øko-arangementer</t>
  </si>
  <si>
    <t>Hvis køkkenfaciliterne bliver forbedret</t>
  </si>
  <si>
    <t>afventer</t>
  </si>
  <si>
    <t>køleskab, komfur og bordplads</t>
  </si>
  <si>
    <t>mangler plads og depotplads</t>
  </si>
  <si>
    <t>Miele professional</t>
  </si>
  <si>
    <t>ja</t>
  </si>
  <si>
    <t>Meget lille depotrum. Vil kræve mere køleplads, komfur og bordplads. Pladsmangel og Lagermangel.</t>
  </si>
  <si>
    <t>saxogaarden@mail.dk</t>
  </si>
  <si>
    <t>absalon.bh@postkasse.com</t>
  </si>
  <si>
    <t>Zita Pedersen</t>
  </si>
  <si>
    <t>Næsten køkkenleder</t>
  </si>
  <si>
    <t>25 års køkkenerfaring</t>
  </si>
  <si>
    <t>Rodfrugter, bagekurser, barnemad, ernæringssammensætning</t>
  </si>
  <si>
    <t>Tror dog ikke det er realistisk.</t>
  </si>
  <si>
    <t>Med opnormering af personale, anslår selv det kræver 20 timer mere</t>
  </si>
  <si>
    <t>Bakker op om beslutningen</t>
  </si>
  <si>
    <t>Lone Voss / Nanna</t>
  </si>
  <si>
    <t>Vil gerne være mentor og raites</t>
  </si>
  <si>
    <t>slien@pc.dk</t>
  </si>
  <si>
    <t>54.000 i alt</t>
  </si>
  <si>
    <t>Marianne Bitch</t>
  </si>
  <si>
    <t>kunstner</t>
  </si>
  <si>
    <t>3 års køkken erfaring</t>
  </si>
  <si>
    <t>1 Køk. ans. Email:</t>
  </si>
  <si>
    <r>
      <t xml:space="preserve">1 Køk. ans. Bem </t>
    </r>
    <r>
      <rPr>
        <sz val="10"/>
        <rFont val="Arial"/>
        <family val="2"/>
      </rPr>
      <t>Uddannelse:</t>
    </r>
  </si>
  <si>
    <t>1 Køk. ans. Erfaring:</t>
  </si>
  <si>
    <t>1 Køk. ans. Kurser:</t>
  </si>
  <si>
    <t>2 Køk. ans. Ansat siden</t>
  </si>
  <si>
    <t>2 Køk. ans. Timer/ uge:</t>
  </si>
  <si>
    <t>2 Køk. ans. Email:</t>
  </si>
  <si>
    <r>
      <t xml:space="preserve">2 Køk. ans. Bem </t>
    </r>
    <r>
      <rPr>
        <sz val="10"/>
        <rFont val="Arial"/>
        <family val="2"/>
      </rPr>
      <t>Uddannelse:</t>
    </r>
  </si>
  <si>
    <t>2 Køk. ans. Erfaring:</t>
  </si>
  <si>
    <t>2 Køk. ans. Kurser:</t>
  </si>
  <si>
    <r>
      <t>Økologi pct.</t>
    </r>
    <r>
      <rPr>
        <sz val="10"/>
        <rFont val="Arial"/>
        <family val="2"/>
      </rPr>
      <t xml:space="preserve"> Vug</t>
    </r>
  </si>
  <si>
    <t>Økologi pct. Bhv</t>
  </si>
  <si>
    <t>Mælk antal gange dagligt Bhv</t>
  </si>
  <si>
    <r>
      <t>Hvis prod:</t>
    </r>
    <r>
      <rPr>
        <sz val="10"/>
        <rFont val="Arial"/>
      </rPr>
      <t xml:space="preserve"> alt OK </t>
    </r>
  </si>
  <si>
    <t>Hvis prod: anskaff. af mask</t>
  </si>
  <si>
    <t>Hvis prod: Ombygning</t>
  </si>
  <si>
    <t>Hvis prod: Der er ikke plads</t>
  </si>
  <si>
    <t>Hvis prod: Hvilke inv. er nødvendige</t>
  </si>
  <si>
    <t>For prod: Ombygning</t>
  </si>
  <si>
    <r>
      <t>For prod:</t>
    </r>
    <r>
      <rPr>
        <sz val="10"/>
        <rFont val="Arial"/>
      </rPr>
      <t xml:space="preserve"> Anskaffelser af maskiner:</t>
    </r>
  </si>
  <si>
    <t>For prod: Der er ikke plads</t>
  </si>
  <si>
    <t>For prod: Bemærkning:</t>
  </si>
  <si>
    <r>
      <t>For blandet:</t>
    </r>
    <r>
      <rPr>
        <sz val="10"/>
        <rFont val="Arial"/>
        <family val="2"/>
      </rPr>
      <t xml:space="preserve"> A</t>
    </r>
    <r>
      <rPr>
        <sz val="10"/>
        <rFont val="Arial"/>
      </rPr>
      <t>nskaff. af mask.</t>
    </r>
  </si>
  <si>
    <t>For blandet: Anskaff. af mask.Hvilke anskaf mask.</t>
  </si>
  <si>
    <r>
      <t xml:space="preserve">For Begræns: </t>
    </r>
    <r>
      <rPr>
        <sz val="10"/>
        <rFont val="Arial"/>
        <family val="2"/>
      </rPr>
      <t>A</t>
    </r>
    <r>
      <rPr>
        <sz val="10"/>
        <rFont val="Arial"/>
      </rPr>
      <t>nskaff. af mask.</t>
    </r>
  </si>
  <si>
    <t>For Begræns: Hvilke anskaf mask.</t>
  </si>
  <si>
    <r>
      <t>Ovn:</t>
    </r>
    <r>
      <rPr>
        <sz val="10"/>
        <rFont val="Arial"/>
      </rPr>
      <t xml:space="preserve"> Alm.</t>
    </r>
  </si>
  <si>
    <t xml:space="preserve">Ovn: Alm med varm luft </t>
  </si>
  <si>
    <t xml:space="preserve">Ovn: Konvektion varm luft </t>
  </si>
  <si>
    <t>Ovn: Konvektion vand</t>
  </si>
  <si>
    <r>
      <t>Køleskab</t>
    </r>
    <r>
      <rPr>
        <sz val="10"/>
        <rFont val="Arial"/>
      </rPr>
      <t>: Lille (3/4)</t>
    </r>
  </si>
  <si>
    <t>Køleskab: Almindeligt (fuld højde)</t>
  </si>
  <si>
    <t>Køleskab: Stort/industri</t>
  </si>
  <si>
    <r>
      <t xml:space="preserve">Svaleskab: </t>
    </r>
    <r>
      <rPr>
        <sz val="10"/>
        <rFont val="Arial"/>
      </rPr>
      <t>Lille (3/4)</t>
    </r>
  </si>
  <si>
    <t>Svaleskab: Almindeligt (fuld højde)</t>
  </si>
  <si>
    <t>Svaleskab: Stort/industri</t>
  </si>
  <si>
    <r>
      <t xml:space="preserve">Fryser: </t>
    </r>
    <r>
      <rPr>
        <sz val="10"/>
        <rFont val="Arial"/>
      </rPr>
      <t>Lille (3/4)</t>
    </r>
  </si>
  <si>
    <t>Fryser: Almindeligt (fuld højde)</t>
  </si>
  <si>
    <t>Fryser: Stort/industri</t>
  </si>
  <si>
    <t>Opvaskemaskine Min. Pr. vask</t>
  </si>
  <si>
    <t>Opvaskemaskine Mærke</t>
  </si>
  <si>
    <t>Stor Røremask:</t>
  </si>
  <si>
    <t>Stor Røremask: Antal L</t>
  </si>
  <si>
    <t>lager: Bemærkninger</t>
  </si>
  <si>
    <t>Køkken: Bemærkninger:</t>
  </si>
  <si>
    <t>Ej mad: Kommentar</t>
  </si>
  <si>
    <t>forældrebest. lok mad: Kommentar</t>
  </si>
  <si>
    <t>led/pæd lok mad: Kommentar</t>
  </si>
  <si>
    <t>Leder: Arb. tlf.</t>
  </si>
  <si>
    <t>Leder: tlf.</t>
  </si>
  <si>
    <t>Leder: E-mail:</t>
  </si>
  <si>
    <r>
      <t>Hvem laver mad:</t>
    </r>
    <r>
      <rPr>
        <sz val="10"/>
        <rFont val="Arial"/>
        <family val="2"/>
      </rPr>
      <t xml:space="preserve"> Køk</t>
    </r>
  </si>
  <si>
    <t>Hvem laver mad: Pæd</t>
  </si>
  <si>
    <t>Kan personale skaffes: Kommentar</t>
  </si>
  <si>
    <t>Køkkenet trænger til at blive totalt renoveret, da det er meget nedslidt og gammelt. Et nyt køleskab og mindre fryser ønskes.</t>
  </si>
  <si>
    <t>Det andet køkken v. personalebord. Der bliver kun lavet the.
Køkkenet skal totalt renoveres, men rigtig fint og stort</t>
  </si>
  <si>
    <t>mariah / Nanna</t>
  </si>
  <si>
    <t>Birgitte / Nanna</t>
  </si>
  <si>
    <t>Ayo / Nanna</t>
  </si>
  <si>
    <t>margrethe og Nanna / Nanna</t>
  </si>
  <si>
    <t>Nanna og Margrethe</t>
  </si>
  <si>
    <t>Lone (pr. tlf.) / Nanna</t>
  </si>
  <si>
    <t xml:space="preserve">Ayo </t>
  </si>
  <si>
    <t>Lone / Nanna</t>
  </si>
  <si>
    <t>7.4.2009</t>
  </si>
  <si>
    <t>2.4.2009</t>
  </si>
  <si>
    <t>BOSCH office - alm. Husmor</t>
  </si>
  <si>
    <t>miele professional</t>
  </si>
  <si>
    <t>Miele professianel</t>
  </si>
  <si>
    <t>Zanussi</t>
  </si>
  <si>
    <t>Der kan evt. indrettes depot i kælderen</t>
  </si>
  <si>
    <t>depot i kælder4, kun plads til vuggestue</t>
  </si>
  <si>
    <t>Vuggestuen og børnehaven har fælles økonomi og bruger ca. 75000kr årligt på mad. Dette er inklusiv forplejning ved forældremøder og bestyrelsesmøder. Beløbet er blevet højere de sidste 3 år idet fødevarer priserne er blevet højere. Så sidste år havde vi e</t>
  </si>
  <si>
    <t>Børneringens Børnehus Rymarksvænge</t>
  </si>
  <si>
    <t>Børnehaven Ragnarok</t>
  </si>
  <si>
    <t>Hans Egede Sogns</t>
  </si>
  <si>
    <t>Børnehuset Sluseholmen</t>
  </si>
  <si>
    <t>Dexter Gordonsvej 1, st.</t>
  </si>
  <si>
    <t>Samira Elovamari</t>
  </si>
  <si>
    <t>3 år, lavet mad til hjemløse</t>
  </si>
  <si>
    <t>Hygiejne</t>
  </si>
  <si>
    <t>Ønkser at lave buffet</t>
  </si>
  <si>
    <t>de fleste bakker op, men nogle er skeptiske. Havde selv tænkt at starte forældrebetalt ordning</t>
  </si>
  <si>
    <t>pædagoger skal overtales lidt</t>
  </si>
  <si>
    <t>Mener godt selv at kunne skaffe</t>
  </si>
  <si>
    <t>Ny opvaskemaskine, evt. mere ovnkapacitet og køkkenbord</t>
  </si>
  <si>
    <t>Køkkenet trænger til nyt komfur, køleskabe og en omgang maling. Det er et fint køkken men kræver en kærlig hånd</t>
  </si>
  <si>
    <t>komfur, ovn, køleskab</t>
  </si>
  <si>
    <t>Klager over tunge løft fra komfur. Investere i gryder med net.</t>
  </si>
  <si>
    <t>Alt bliver bygget om, køkkenet bliver helt anderledes</t>
  </si>
  <si>
    <t>kogebord og ovne, eller helst konvektionsovn. Lille bjørn</t>
  </si>
  <si>
    <t>dejligt m. ovn og ny bordplade</t>
  </si>
  <si>
    <t>Køleskabe. Trænger til en omgang maling. Der skal nye køkkenelementer på lang sigt men køkkenet kan bruges.</t>
  </si>
  <si>
    <t>Meget lille køkken</t>
  </si>
  <si>
    <t>opvaskemaskine op i højde</t>
  </si>
  <si>
    <t>Der er ikke plads men kan godt bruges til at bage i.</t>
  </si>
  <si>
    <t>Køkkenet bør bygges ud i fællesrummet, ingen vægge skal væltes da der i forvejen er åbent. Kun adskilt af køkkenskabe</t>
  </si>
  <si>
    <t>kogebord + ovn eller ekstra komfur. Lille bjørn til brød</t>
  </si>
  <si>
    <t>køleskab, ovn, røremaskine, grøntsagsrobot</t>
  </si>
  <si>
    <t>Køkkenet i børnehaven trænger til stor opfriskning. Kan godt tages i brug til kold mad</t>
  </si>
  <si>
    <t>Leder og pødagoger vil gerne i gang hvis køkkenet kan blive hygiejnemæssigt forsvarligt</t>
  </si>
  <si>
    <t>Meget lille køkken med lidt bordplads. Må have mad udefra.</t>
  </si>
  <si>
    <t>Der vil kunne modtages komponenter og laves kold mad (med besvær)</t>
  </si>
  <si>
    <t>Det er et lille køkken der ligger i forlængelse af frokostrum for en af børnehavens stuer</t>
  </si>
  <si>
    <t>Ok køkken kræver ekstra maskiner og en omgang maling</t>
  </si>
  <si>
    <t>Ingen investeringer nødvendige. Køkkenet bliver brugt hver dag.</t>
  </si>
  <si>
    <t>Porcelænet skal ud af køkkenet</t>
  </si>
  <si>
    <t>Vil gerne rates og være mentor.</t>
  </si>
  <si>
    <t>20/2 2009</t>
  </si>
  <si>
    <t>17/2 2009</t>
  </si>
  <si>
    <t>Miehle</t>
  </si>
  <si>
    <t>Miele G7728</t>
  </si>
  <si>
    <t>Optimalt vil være at sætte køkken i børnehaven istand. Så der bliver lavet mad i 2 køkkener</t>
  </si>
  <si>
    <t>bordplade renoveres</t>
  </si>
  <si>
    <t>Der var skabe på væggene</t>
  </si>
  <si>
    <t>Det optimale vil være en ombygning af køkken</t>
  </si>
  <si>
    <t>Der er mulighed for stor lagerplads i kælder. Køkkenet er egentlig ok men kræver en kærlig hånd.</t>
  </si>
  <si>
    <t>Rødkilde vuggestue</t>
  </si>
  <si>
    <t>Stoppestedet</t>
  </si>
  <si>
    <t>Vandpytten</t>
  </si>
  <si>
    <t>Svanen</t>
  </si>
  <si>
    <t>Andedammen</t>
  </si>
  <si>
    <t>Børnehjørnet</t>
  </si>
  <si>
    <t>Kernehuset</t>
  </si>
  <si>
    <t>Vuggestuen Vinkelager</t>
  </si>
  <si>
    <t>Vuggestuen Rugvej</t>
  </si>
  <si>
    <t>Børnehuset stjernen vuggestue</t>
  </si>
  <si>
    <t>Pandekagehuset</t>
  </si>
  <si>
    <t>Børnehaven Valborg</t>
  </si>
  <si>
    <t>Vingesuset</t>
  </si>
  <si>
    <t>Børnehaven Muldager</t>
  </si>
  <si>
    <t>Udflytterbørnehave Vindsuset</t>
  </si>
  <si>
    <t>Halvdagsbørnehaven Thyborøn</t>
  </si>
  <si>
    <t>Mosen</t>
  </si>
  <si>
    <t>Vanløse udflytterbørnehave</t>
  </si>
  <si>
    <t>Børnehuset Katholm</t>
  </si>
  <si>
    <t>Landsbyen</t>
  </si>
  <si>
    <t>Eventyrhuset</t>
  </si>
  <si>
    <t>Drivhuset</t>
  </si>
  <si>
    <t>Arken</t>
  </si>
  <si>
    <t>Stjerneskuddet</t>
  </si>
  <si>
    <t>Slottet</t>
  </si>
  <si>
    <t>Grostedet</t>
  </si>
  <si>
    <t>Børnehuset Toften</t>
  </si>
  <si>
    <t>Radisen</t>
  </si>
  <si>
    <t>Lærkereden</t>
  </si>
  <si>
    <t>Firkløveret</t>
  </si>
  <si>
    <t>Børnegården i Vanløse</t>
  </si>
  <si>
    <t>Børnehuset Bystævneparken</t>
  </si>
  <si>
    <t>Københavns kommunes integrerede institution</t>
  </si>
  <si>
    <t>Månestrålen</t>
  </si>
  <si>
    <t>Børnehuset Haven</t>
  </si>
  <si>
    <t>Den integrerede institution Grøndalslund</t>
  </si>
  <si>
    <t>Enghuset</t>
  </si>
  <si>
    <t>Vanløse/Brønshøj-Husum</t>
  </si>
  <si>
    <t>Arildsgård 9</t>
  </si>
  <si>
    <t>Korsager Allé 16</t>
  </si>
  <si>
    <t>Randbølvej 63</t>
  </si>
  <si>
    <t>Smørumvej 197</t>
  </si>
  <si>
    <t>Præstegårds Allé 29</t>
  </si>
  <si>
    <t>Arildsgård 11</t>
  </si>
  <si>
    <t>Bellahøjvej 42A</t>
  </si>
  <si>
    <t>Borups Allé 249A</t>
  </si>
  <si>
    <t>Dybendalsvej 33</t>
  </si>
  <si>
    <t>Frederikssundsvej 123E</t>
  </si>
  <si>
    <t>Frederikssundsvej 298</t>
  </si>
  <si>
    <t>Præstegårds Allé 13</t>
  </si>
  <si>
    <t>Yderholmvej 25B</t>
  </si>
  <si>
    <t>Hvedevej 45</t>
  </si>
  <si>
    <t>Hvidkildevej 10</t>
  </si>
  <si>
    <t>Håbets Allé 12</t>
  </si>
  <si>
    <t>Jernbane Allé 24B</t>
  </si>
  <si>
    <t>Jyllingevej 39</t>
  </si>
  <si>
    <t>Linde Allé 35</t>
  </si>
  <si>
    <t>Næsbyholmvej 14C</t>
  </si>
  <si>
    <t>Præstekærvej 3</t>
  </si>
  <si>
    <t>Skibelundvej 20</t>
  </si>
  <si>
    <t>Vallekildevej 88</t>
  </si>
  <si>
    <t>Vinkelager 40</t>
  </si>
  <si>
    <t>Virkefeltet 16</t>
  </si>
  <si>
    <t>Ålekistevej 89</t>
  </si>
  <si>
    <t>Dybendalsvej 65</t>
  </si>
  <si>
    <t>Bellahøjvej 46</t>
  </si>
  <si>
    <t>Ålekistevej 12</t>
  </si>
  <si>
    <t>Frederiksgårds Allé 17</t>
  </si>
  <si>
    <t>Kyringevej 1</t>
  </si>
  <si>
    <t>Hegnshusene 9A</t>
  </si>
  <si>
    <t>Tølløsevej 34</t>
  </si>
  <si>
    <t>Linde Allé 32</t>
  </si>
  <si>
    <t>Vindingevej 16</t>
  </si>
  <si>
    <t>Kastanie Allé 2D</t>
  </si>
  <si>
    <t>Kabbelejevej 8</t>
  </si>
  <si>
    <t>Bellahøjvej 48</t>
  </si>
  <si>
    <t>Husumvej 40</t>
  </si>
  <si>
    <t>Slotsherrensvej 81</t>
  </si>
  <si>
    <t>Brønshøjvej 30</t>
  </si>
  <si>
    <t>Hyltebjerg Allé 42</t>
  </si>
  <si>
    <t>Bogholder Allé 59</t>
  </si>
  <si>
    <t>Tyborøn Allé 55</t>
  </si>
  <si>
    <t>Vinkelager 36</t>
  </si>
  <si>
    <t>Rugvej 12</t>
  </si>
  <si>
    <t>Arkaderne 58</t>
  </si>
  <si>
    <t>Skjulhøj Allé 52</t>
  </si>
  <si>
    <t>Klingseyvej 9</t>
  </si>
  <si>
    <t>Klitmøllervej 69</t>
  </si>
  <si>
    <t>Muldager 50B</t>
  </si>
  <si>
    <t>Lille Lyngbyvej 11A</t>
  </si>
  <si>
    <t>Højstrupvej 40</t>
  </si>
  <si>
    <t>Tyborøn Allé 53</t>
  </si>
  <si>
    <t>Åkandevej 43</t>
  </si>
  <si>
    <t>Spanagervej 14E</t>
  </si>
  <si>
    <t>Jyllingevej 69</t>
  </si>
  <si>
    <t>Grøndalsvænge Allé 25</t>
  </si>
  <si>
    <t>Degnemose Allé 28</t>
  </si>
  <si>
    <t>Floras Allé 16</t>
  </si>
  <si>
    <t>Vindingevej 20</t>
  </si>
  <si>
    <t>Vanløse Allé 39</t>
  </si>
  <si>
    <t>Svenskelejren 7</t>
  </si>
  <si>
    <t>Toften 4</t>
  </si>
  <si>
    <t>Dalbyvej 2</t>
  </si>
  <si>
    <t>Fuglsang Allé 97</t>
  </si>
  <si>
    <t>Bogholder Allé 40</t>
  </si>
  <si>
    <t>Håbets Allé 5</t>
  </si>
  <si>
    <t>Tyborøn Allé 57</t>
  </si>
  <si>
    <t>Bystævneparken 4</t>
  </si>
  <si>
    <t>Midtfløjene 3</t>
  </si>
  <si>
    <t>Vingegavl 10</t>
  </si>
  <si>
    <t>Frederikssundsvej 277</t>
  </si>
  <si>
    <t>Klitmøllervej 71</t>
  </si>
  <si>
    <t>Ålekistevej 14</t>
  </si>
  <si>
    <t>Tyborøn Allé 47</t>
  </si>
  <si>
    <t>LI.</t>
  </si>
  <si>
    <t>Brønshøj</t>
  </si>
  <si>
    <t>Vanløse</t>
  </si>
  <si>
    <t>Lyngby, Skævinge</t>
  </si>
  <si>
    <t>Brønshøj.</t>
  </si>
  <si>
    <t>brønshøj</t>
  </si>
  <si>
    <t>38 60 17 55</t>
  </si>
  <si>
    <t>38 28 06 50</t>
  </si>
  <si>
    <t>38 77 03 30</t>
  </si>
  <si>
    <t>38 28 17 62</t>
  </si>
  <si>
    <t>38 28 38 66</t>
  </si>
  <si>
    <t>38 28 68 20</t>
  </si>
  <si>
    <t>38 60 24 92</t>
  </si>
  <si>
    <t>38 34 04 76</t>
  </si>
  <si>
    <t>38 71 78 18</t>
  </si>
  <si>
    <t>38 28 69 16</t>
  </si>
  <si>
    <t>38 28 45 65</t>
  </si>
  <si>
    <t>38 28 12 18</t>
  </si>
  <si>
    <t>51 55 96 16</t>
  </si>
  <si>
    <t>38 60 06 42</t>
  </si>
  <si>
    <t>38 34 89 44</t>
  </si>
  <si>
    <t>38 28 35 09</t>
  </si>
  <si>
    <t>38 74 31 49</t>
  </si>
  <si>
    <t>38 74 45 00</t>
  </si>
  <si>
    <t>38 28 41 40</t>
  </si>
  <si>
    <t>38 71 06 10</t>
  </si>
  <si>
    <t>38 28 40 81</t>
  </si>
  <si>
    <t>38 28 00 24</t>
  </si>
  <si>
    <t>38 71 99 11</t>
  </si>
  <si>
    <t>38 28 48 92</t>
  </si>
  <si>
    <t>38 28 61 50</t>
  </si>
  <si>
    <t>38 74 52 85</t>
  </si>
  <si>
    <t>38 60 47 63</t>
  </si>
  <si>
    <t>38 71 45 87</t>
  </si>
  <si>
    <t>38 71 97 09</t>
  </si>
  <si>
    <t>38 28 87 99</t>
  </si>
  <si>
    <t>38 74 38 01</t>
  </si>
  <si>
    <t>38 86 51 90</t>
  </si>
  <si>
    <t>38 60 67 09</t>
  </si>
  <si>
    <t>38 28 51 10</t>
  </si>
  <si>
    <t>38 74 69 20</t>
  </si>
  <si>
    <t>38 60 11 78</t>
  </si>
  <si>
    <t>38 60 23 60</t>
  </si>
  <si>
    <t>38 79 60 50</t>
  </si>
  <si>
    <t>38 80 46 10</t>
  </si>
  <si>
    <t>38 74 79 26</t>
  </si>
  <si>
    <t>38 80 02 40</t>
  </si>
  <si>
    <t>38 60 36 31</t>
  </si>
  <si>
    <t>38 28 02 26</t>
  </si>
  <si>
    <t>38 71 79 94</t>
  </si>
  <si>
    <t>38 81 04 92</t>
  </si>
  <si>
    <t>38 76 07 31</t>
  </si>
  <si>
    <t>38 71 86 14</t>
  </si>
  <si>
    <t>38 71 21 76</t>
  </si>
  <si>
    <t>Køkkenet er inddelt i 3 små rum, hvilket ikke er hensigtsmæssigt hvis produktion skal øges. Væg bør væltes mellem to af rummene. Opvasken skal flyttes</t>
  </si>
  <si>
    <t>Der er plads til flere maskiner og bordplader, da der står et stort spiseborg m bænke og fylder i lokalet. Børnene bruger det til at bage på. Køkkenet ligger i børnehavedelen.</t>
  </si>
  <si>
    <t xml:space="preserve">Deres køkken er pt ikke egnet til at tilberede mad i til så mange. </t>
  </si>
  <si>
    <t>Vil gerne have hjælp hvis de får køkken renoveret og skal ansætte køkkendame.</t>
  </si>
  <si>
    <t>Det tilstødende toilet må gerne inddrages ved at rive væggen ned og gøre køkkenet større.</t>
  </si>
  <si>
    <t>Total renovation af køkken og vægge</t>
  </si>
  <si>
    <t>Klatretræet</t>
  </si>
  <si>
    <t>Ørnen</t>
  </si>
  <si>
    <t>Katarina Plaskett</t>
  </si>
  <si>
    <t>Sarah Thordsen</t>
  </si>
  <si>
    <t>Clara</t>
  </si>
  <si>
    <t>Bianka Milosec</t>
  </si>
  <si>
    <t>sathor@buf.kk.dk</t>
  </si>
  <si>
    <t>kok uddannet i Argentina</t>
  </si>
  <si>
    <t>mad erfaring fra højskole</t>
  </si>
  <si>
    <t>En del år på restaurant</t>
  </si>
  <si>
    <t>fra anden institution</t>
  </si>
  <si>
    <t>diverse kurser, Ø.O.F. Madhuset</t>
  </si>
  <si>
    <t>Ø.O.F.</t>
  </si>
  <si>
    <t>Er klar, parat og meget imødekommende</t>
  </si>
  <si>
    <t>Vil gerne have en fra os.</t>
  </si>
  <si>
    <t>En ovn mere. Der er plads ved siden af de 2 der er der i forvejen.</t>
  </si>
  <si>
    <t>En hurtigere opvaskemaskine, 2 røreskåle á 10 l. til røremaskinen. En ovn mere (eller en større)</t>
  </si>
  <si>
    <t>Nye og flere ovne eller en konvektionsovn vil være mere optimalt. Ovnene er små og gamle. En ekstra 3/4 fryser nødvendig. Nyt kogebord eller flere plader/supplerende kogebord. Nye skabe - de krakelere indeni. Er også påpeget af fødevarekontrollen. Der mangler pære der indikerer enhætten er i brug.</t>
  </si>
  <si>
    <t>Børnehuset Hjortøgade 3 og 10</t>
  </si>
  <si>
    <t>Strandkvartyerets Børnehave</t>
  </si>
  <si>
    <t>Fredens sogns børnehave</t>
  </si>
  <si>
    <t>Kilden</t>
  </si>
  <si>
    <t>Frihavns Sogns Menigheds Børnehave</t>
  </si>
  <si>
    <t>Rosalie</t>
  </si>
  <si>
    <t>Rosengården</t>
  </si>
  <si>
    <t>Kennedygården</t>
  </si>
  <si>
    <t>BH-ragnarok@mail.dk</t>
  </si>
  <si>
    <t>davidsognsbh@mail.dk</t>
  </si>
  <si>
    <t>bh.kilden@mail.dk</t>
  </si>
  <si>
    <t>lx32@buf.kk.dk</t>
  </si>
  <si>
    <t>Rosalie@mail.dk</t>
  </si>
  <si>
    <t>ey86@buf.kk.dk</t>
  </si>
  <si>
    <t>jytte.schultz@buf.kk.dk</t>
  </si>
  <si>
    <t>H099@buf.kk.dk</t>
  </si>
  <si>
    <t>fm50@buf.kk.dk</t>
  </si>
  <si>
    <t>Monica Andersen</t>
  </si>
  <si>
    <t>Jytte Christensen@buf,kk,dk</t>
  </si>
  <si>
    <t>KV41@buf.kk.dk</t>
  </si>
  <si>
    <t>Hakima</t>
  </si>
  <si>
    <t>Charlotte</t>
  </si>
  <si>
    <t>Marlene Birkemose</t>
  </si>
  <si>
    <t>Hanne Kortsen</t>
  </si>
  <si>
    <t>Minna Frederiksen</t>
  </si>
  <si>
    <t>Gitte</t>
  </si>
  <si>
    <t xml:space="preserve">Marie Røjes </t>
  </si>
  <si>
    <t>David Sandbegr</t>
  </si>
  <si>
    <t>Der laves kun vegetarisk mad</t>
  </si>
  <si>
    <t>Lis Brønnum</t>
  </si>
  <si>
    <t>faglært</t>
  </si>
  <si>
    <t>Nomering er pt på 70 børn frem til marts 2010. Vil gerne være mentor institution</t>
  </si>
  <si>
    <t>Lotte Albek</t>
  </si>
  <si>
    <t>butiksslagter</t>
  </si>
  <si>
    <t>30 års erfaring</t>
  </si>
  <si>
    <t>egenkontrol, madhusets 'mellemmåltider'</t>
  </si>
  <si>
    <t>Jette Gram</t>
  </si>
  <si>
    <t>div. Kurser</t>
  </si>
  <si>
    <t>Studenterrådets Vuggestue</t>
  </si>
  <si>
    <t>Gudiny Hansen</t>
  </si>
  <si>
    <t>Udlært bager</t>
  </si>
  <si>
    <t>Sofiegårdens Vuggestue</t>
  </si>
  <si>
    <t>Sofie Moth</t>
  </si>
  <si>
    <t>hygiejne, økokurser, madhuset, kostkompagniet</t>
  </si>
  <si>
    <t>Kunne godt bruge en større røremaskine</t>
  </si>
  <si>
    <t>Trekløveren</t>
  </si>
  <si>
    <t>Berlinske Vuggestue</t>
  </si>
  <si>
    <t>Peter Kaiser Lund</t>
  </si>
  <si>
    <t>Merethe Ernst Christensen</t>
  </si>
  <si>
    <t>trekanten@sol.dk</t>
  </si>
  <si>
    <t>Lina Niebuhr</t>
  </si>
  <si>
    <t>Fatima Hadziadic</t>
  </si>
  <si>
    <t>næsten færdig med kokkeudd.</t>
  </si>
  <si>
    <t>Er ved at ansætte køkkenhjælper</t>
  </si>
  <si>
    <t>I løbet af året ændres nomeringen til 108 børn. Der arbejdes på løsning af forbedring af køkken, så der kan produceres mad til alle 108 børn bl.a. skal garderobe inkluderes i køkkenet</t>
  </si>
  <si>
    <t>Røde Rose</t>
  </si>
  <si>
    <t>Den Gule Prik</t>
  </si>
  <si>
    <t>Bodil Tillerup</t>
  </si>
  <si>
    <t>Ronnie Junker</t>
  </si>
  <si>
    <t>Pernille Olsen</t>
  </si>
  <si>
    <t>Nana Cl. Nielsen</t>
  </si>
  <si>
    <t>grundskole på kokkeudd.</t>
  </si>
  <si>
    <t>Professionsbachelor fra Suhrs</t>
  </si>
  <si>
    <t>kantinejobs - EraOra mm. Alsidig køkkenerfaring</t>
  </si>
  <si>
    <t>Køkkendamen får hjælp svarende til en ½-tidsstilling. Der er ingen fastansat i denne stilling men rengørings/pædagogisk personal skiftes til at give en hånd med. Om sommeren bliver der kun lavet frokost 3 gange om ugen.</t>
  </si>
  <si>
    <t>Madhuskommentar: Fantastisk sted med god atmosfære. Top mentor-egnede, er dog skeptisk overfor tidsforbruget i netværkstanken</t>
  </si>
  <si>
    <t>Gulzar-Salah Kabla</t>
  </si>
  <si>
    <t>Hygiejne, økokursus</t>
  </si>
  <si>
    <t>Mosters Hus</t>
  </si>
  <si>
    <t>Malene Blankschön</t>
  </si>
  <si>
    <t>div. Inst (plejehjem og hospital), kantine</t>
  </si>
  <si>
    <t>kartoffelkursus, frugthuset, pasta i øof</t>
  </si>
  <si>
    <t>Gurli Lise</t>
  </si>
  <si>
    <t>Har madpakker med 3 uger om sommeren når køkkendamen har ferie. Ved ikke hvor de skal få ekstra penge til at lave mad alle ugens dage.</t>
  </si>
  <si>
    <t>Birgit Simonsen</t>
  </si>
  <si>
    <t>Lissi</t>
  </si>
  <si>
    <t>Køkkendamen laver mad 4 dage om ugen. Den sidste dag laver en pædagogmedhjælper mad og køkkendamen passer børnene</t>
  </si>
  <si>
    <t>Guldberg</t>
  </si>
  <si>
    <t>hygiejne/køkkenkursus</t>
  </si>
  <si>
    <t>en grøntsagsrobot + brødskærer/maskine, omrokering af køkkenbord og elementer. Evt. et hæve/sænkebord m. vask</t>
  </si>
  <si>
    <t>endnu en kogeø, mere ovnkapacitet, grøntsagsrobot, evt. mere bordplads</t>
  </si>
  <si>
    <t>37576 Inst. Grøndalslund, Ålekistevej 14</t>
  </si>
  <si>
    <t>37577 Inst. Fritidscenteret Brydes Allé, Brydes Allé 40-42</t>
  </si>
  <si>
    <t>37578 Inst. Børnehaven Jacob Holms Minde, Geislersgade 32</t>
  </si>
  <si>
    <t>37579 Inst. Skrænten, Emdrupvej 96</t>
  </si>
  <si>
    <t>Børnehaven Ønskeøen</t>
  </si>
  <si>
    <t>Menighedsbørnehaven Rahbek</t>
  </si>
  <si>
    <t>Apostelkirkens Menighedsbørnehave</t>
  </si>
  <si>
    <t>Saxoly Børnehus</t>
  </si>
  <si>
    <t>Asmundsminde</t>
  </si>
  <si>
    <t>Absalon Sogns Menighedsbørnehave</t>
  </si>
  <si>
    <t>Saxogården</t>
  </si>
  <si>
    <t>Syvstjernen</t>
  </si>
  <si>
    <t>Carlsberg Børnehave og Fritidshjem</t>
  </si>
  <si>
    <t>Enghave sogne integrerede institution</t>
  </si>
  <si>
    <t>Gethsemane integrerede institution</t>
  </si>
  <si>
    <t>Kastanjen</t>
  </si>
  <si>
    <t>Børnehuset Klatretræet</t>
  </si>
  <si>
    <t>Vuggestuen Himmelblå</t>
  </si>
  <si>
    <t>Vuggestuen Grønrisvej</t>
  </si>
  <si>
    <t>Humlebo vuggestue</t>
  </si>
  <si>
    <t>Vuggestuen Abel</t>
  </si>
  <si>
    <t>Vuggestuen Lillefryd</t>
  </si>
  <si>
    <t>Buegården</t>
  </si>
  <si>
    <t>Stubmøllen</t>
  </si>
  <si>
    <t>Troldhytten</t>
  </si>
  <si>
    <t>De 4 årstider</t>
  </si>
  <si>
    <t>Absalonshave</t>
  </si>
  <si>
    <t>Børnehuset Scandiagade</t>
  </si>
  <si>
    <t>Enghave Remise</t>
  </si>
  <si>
    <t>Frederiksholm Børnegård</t>
  </si>
  <si>
    <t>Vesterbro Børnegård (Tidligere Hudegrunden og Skydebanen)</t>
  </si>
  <si>
    <t>Gravergården</t>
  </si>
  <si>
    <t>Børnehaven Hestestalden</t>
  </si>
  <si>
    <t>Bavnehøj Børnehave og fritidshjem</t>
  </si>
  <si>
    <t>Vesterbro/Kgs.Enghave</t>
  </si>
  <si>
    <t>Amerikavej 15</t>
  </si>
  <si>
    <t>Bavnehøj Allé 32</t>
  </si>
  <si>
    <t>Händelsvej 68</t>
  </si>
  <si>
    <t>Natalie Zahles Vej 23</t>
  </si>
  <si>
    <t>Rektorparken 22</t>
  </si>
  <si>
    <t>Lyrskovgade 8</t>
  </si>
  <si>
    <t>Spontinisvej 22</t>
  </si>
  <si>
    <t>Vesterfælledvej 79</t>
  </si>
  <si>
    <t>Valdemarsgade 27</t>
  </si>
  <si>
    <t>Rejsbygade 8A</t>
  </si>
  <si>
    <t>Borgbjergsvej 30A</t>
  </si>
  <si>
    <t>Valdemarsgade 10</t>
  </si>
  <si>
    <t>Oehlenschlægersgade 33</t>
  </si>
  <si>
    <t>Strødamvej 28</t>
  </si>
  <si>
    <t>Tuborgvej 233</t>
  </si>
  <si>
    <t>Bispebjerg Bakke 13</t>
  </si>
  <si>
    <t>Bygmestervej 9</t>
  </si>
  <si>
    <t>Ryparken 75</t>
  </si>
  <si>
    <t>Emdrup Vænge 194B</t>
  </si>
  <si>
    <t>Frederiksborgvej 240</t>
  </si>
  <si>
    <t>Bispevej 23</t>
  </si>
  <si>
    <t>Glentevej 71</t>
  </si>
  <si>
    <t>Ørnevej 90</t>
  </si>
  <si>
    <t>Borups Allé 261</t>
  </si>
  <si>
    <t>Ringertoften 1</t>
  </si>
  <si>
    <t>Rymarksvej 11</t>
  </si>
  <si>
    <t>Stærevej 62</t>
  </si>
  <si>
    <t>Møntmestervej 54</t>
  </si>
  <si>
    <t>København NV</t>
  </si>
  <si>
    <t>København N</t>
  </si>
  <si>
    <t>København Ø</t>
  </si>
  <si>
    <t>Søborg</t>
  </si>
  <si>
    <t>Hellerup</t>
  </si>
  <si>
    <t>38 10 81 05</t>
  </si>
  <si>
    <t>38 81 10 70</t>
  </si>
  <si>
    <t>38 34 51 84</t>
  </si>
  <si>
    <t>38 28 40 18</t>
  </si>
  <si>
    <t>39 56 37 33</t>
  </si>
  <si>
    <t>35 81 44 74</t>
  </si>
  <si>
    <t>38 34 53 30</t>
  </si>
  <si>
    <t>39 69 38 87</t>
  </si>
  <si>
    <t>38 26 26 50</t>
  </si>
  <si>
    <t>38 10 41 20</t>
  </si>
  <si>
    <t>38 60 51 21</t>
  </si>
  <si>
    <t>39 20 25 03</t>
  </si>
  <si>
    <t>39 29 41 65</t>
  </si>
  <si>
    <t>38 71 19 82</t>
  </si>
  <si>
    <t>38 81 57 77</t>
  </si>
  <si>
    <t>39 27 70 07</t>
  </si>
  <si>
    <t>38 81 97 05</t>
  </si>
  <si>
    <t>35 86 88 10</t>
  </si>
  <si>
    <t>39 20 84 30</t>
  </si>
  <si>
    <t>39 29 20 08</t>
  </si>
  <si>
    <t>39 20 70 88</t>
  </si>
  <si>
    <t>39 56 39 86</t>
  </si>
  <si>
    <t>38 16 12 02</t>
  </si>
  <si>
    <t>38 19 67 19</t>
  </si>
  <si>
    <t>38 10 80 41</t>
  </si>
  <si>
    <t>38 10 52 53</t>
  </si>
  <si>
    <t>39 20 65 38</t>
  </si>
  <si>
    <t>35274@buf.kk.dk</t>
  </si>
  <si>
    <t>35276@buf.kk.dk</t>
  </si>
  <si>
    <t>mail@columbus.kk.dk</t>
  </si>
  <si>
    <t>35320@buf.kk.dk</t>
  </si>
  <si>
    <t>37547@buf.kk.dk</t>
  </si>
  <si>
    <t>35411@buf.kk.dk</t>
  </si>
  <si>
    <t>35416@buf.kk.dk</t>
  </si>
  <si>
    <t>35431@buf.kk.dk</t>
  </si>
  <si>
    <t>35433@buf.kk.dk</t>
  </si>
  <si>
    <t>35440@buf.kk.dk</t>
  </si>
  <si>
    <t>35464@buf.kk.dk</t>
  </si>
  <si>
    <t>35550@buf.kk.dk</t>
  </si>
  <si>
    <t>35558@buf.kk.dk</t>
  </si>
  <si>
    <t>35574@buf.kk.dk</t>
  </si>
  <si>
    <t>35582@buf.kk.dk</t>
  </si>
  <si>
    <t>35585@buf.kk.dk</t>
  </si>
  <si>
    <t>35586@buf.kk.dk</t>
  </si>
  <si>
    <t>35589@buf.kk.dk</t>
  </si>
  <si>
    <t>37234@buf.kk.dk</t>
  </si>
  <si>
    <t>37235@buf.kk.dk</t>
  </si>
  <si>
    <t>37260@buf.kk.dk</t>
  </si>
  <si>
    <t>37293@buf.kk.dk</t>
  </si>
  <si>
    <t>37295@buf.kk.dk</t>
  </si>
  <si>
    <t>37315@buf.kk.dk</t>
  </si>
  <si>
    <t>37321@buf.kk.dk</t>
  </si>
  <si>
    <t>37322@buf.kk.dk</t>
  </si>
  <si>
    <t>37362@buf.kk.dk</t>
  </si>
  <si>
    <t>37372@buf.kk.dk</t>
  </si>
  <si>
    <t>37385@buf.kk.dk</t>
  </si>
  <si>
    <t>37387@buf.kk.dk</t>
  </si>
  <si>
    <t>37423@buf.kk.dk</t>
  </si>
  <si>
    <t>37459@buf.kk.dk</t>
  </si>
  <si>
    <t>37491@buf.kk.dk</t>
  </si>
  <si>
    <t>37501@buf.kk.dk</t>
  </si>
  <si>
    <t>mail@wiinbladsgade.kk.dk</t>
  </si>
  <si>
    <t>37548@buf.kk.dk</t>
  </si>
  <si>
    <t>37560@buf.kk.dk</t>
  </si>
  <si>
    <t>37563@buf.kk.dk</t>
  </si>
  <si>
    <t>mail@bavnehoej.kk.dk</t>
  </si>
  <si>
    <t>Maybritt Larson</t>
  </si>
  <si>
    <t>Dorthe Thomsen Larsen</t>
  </si>
  <si>
    <t>Birgit Villemoes Larsen</t>
  </si>
  <si>
    <t>PETER Hansen</t>
  </si>
  <si>
    <t>Ingrid Melskens</t>
  </si>
  <si>
    <t>Vicki Børgesen</t>
  </si>
  <si>
    <t>Vibeke Klemmesen</t>
  </si>
  <si>
    <t>Bodil Bauer</t>
  </si>
  <si>
    <t>Elisabeth Lunding</t>
  </si>
  <si>
    <t>Bjarne Nielsen</t>
  </si>
  <si>
    <t>Dorte Camilla Sarkez</t>
  </si>
  <si>
    <t>Elizabeth Andersen</t>
  </si>
  <si>
    <t>Lisbeth Cronberg Ipsen</t>
  </si>
  <si>
    <t>Irene Handt</t>
  </si>
  <si>
    <t>kollektiv ledelse kontaktperson Inger Vad</t>
  </si>
  <si>
    <t>Stor Miele med hætte</t>
  </si>
  <si>
    <t>Eca Star 530F</t>
  </si>
  <si>
    <t>ingen plads</t>
  </si>
  <si>
    <t>meget gammelt og nedslidt for småt til at lave mad.</t>
  </si>
  <si>
    <t>Hvis det kan etableres vil en opvaskemaskine være på sin plads.</t>
  </si>
  <si>
    <t>Mulighed for kummefryser i kælderen</t>
  </si>
  <si>
    <t>Der er 3 køleskabe mere på stuerne</t>
  </si>
  <si>
    <t>Køkkenet eksisterer kun på tegninger. Kontakt Bianna fra Bygninger. Har tegnet køkkenet</t>
  </si>
  <si>
    <t>Stort åbent køkken med en del skabsplads</t>
  </si>
  <si>
    <t>Køkkenet kunne godt servere frugt/brød til eftermiddagsmad, men det er meget lille. Det vil være svært at skaffe plads til et ekstra køleskab. Når opvaskemaskinen er åben, er køkkengulvet blokeret, så der kan ikke arbejdes i køkkenet. Ombygningvil være en udfordring, da man skulle inddrage et kontor (som også er personalestue og meget lille), der ikke kan være andre steder i huset.</t>
  </si>
  <si>
    <t>Ovnen er en lille bordovn. Meget lille køkken. Gammelt. Kun én vask. Har kun tilladelse til kold mad.</t>
  </si>
  <si>
    <t>165 børn inkl. Merindskrivning. Der er også grovkøkken</t>
  </si>
  <si>
    <t>velegnet til mentor inst. Men er ikke blevet spurgt derom.</t>
  </si>
  <si>
    <t>Mangler en lille bjørn til brød</t>
  </si>
  <si>
    <t>Flot og stort køkken i forhold til antallet af børn. Ligger på 2. sal. Børnehavens køkkken er placeret i stuen.</t>
  </si>
  <si>
    <t>Udflytteren skal besøges</t>
  </si>
  <si>
    <t>Der kunne med fordel etableres en kogeø midt i lokalet, så der kan blive plads til mere skabsopbevaring og bordplads, som er en stor mangel.</t>
  </si>
  <si>
    <t>mangler grøntsagsrobot, køleskab, ovnene er 17 år gamle. Der er et stort varmeproblem i køkkenet.</t>
  </si>
  <si>
    <t>Ovnene er meget gamle og uden varmluft. Der er bestilt en ny opvaskemaskine (samme model).Der er desuden en opvaskemaskine i børnehaven, samme mærke</t>
  </si>
  <si>
    <t>forholder sig afventende</t>
  </si>
  <si>
    <t>Der er måske plads. Inst. Ønsker ikke at inddrage rum ved siden af køkken. Der skal helt nye elementer og bordplade,  mere køleplads, ekstra vask + ekstra ovn. Meget lille rum. Køkkenet vil blive mest optimalt m. sammenlægning</t>
  </si>
  <si>
    <t>Nye vaskebare køkkenelementer. Ekstra komfur el. større. Konvektionsovn, ekstra vask, madelevator, da halvdelen af børnene spiser på 1. sal</t>
  </si>
  <si>
    <t>Nye køkkenelementer, nye ovne, kogeplader + emhætte</t>
  </si>
  <si>
    <t>Kan ikke lade sig gøre</t>
  </si>
  <si>
    <t>Køkkenet er meget lille men bliver brugt til madlavning til 1 sture af gangen ugentligt</t>
  </si>
  <si>
    <t>Overvejer at få maden fra centralkøkkenet Bystævneparken</t>
  </si>
  <si>
    <t>ønsker ny opvaskemaskine og evt. et ekstra køleskab</t>
  </si>
  <si>
    <t>nyt kogebord, opvaskemaskine op i højde, en ovn mere, røremaskine (lille 10l skål), grøntsagsrobot</t>
  </si>
  <si>
    <t>mere ovn/koge/køl kapacitet men det kniber med pladsen</t>
  </si>
  <si>
    <t>ovn, kogeplader, køleskabe</t>
  </si>
  <si>
    <t>Studsgården</t>
  </si>
  <si>
    <t>Børnehuset på Tuborgvej</t>
  </si>
  <si>
    <t>Østerbro</t>
  </si>
  <si>
    <t>Rymarksvej 19</t>
  </si>
  <si>
    <t>Køkken fra 2002
Der er microovn. Mangler servering, potter og pander. Meget gammelt komfur, 12 år.
Problemer med flere kulture, vegetar?</t>
  </si>
  <si>
    <t>Ingen plads, kun i køkkenskabe.
Vask m. 2 rum</t>
  </si>
  <si>
    <t>Lager er i et værelse  11 km2 som kan udnyttes til køkken</t>
  </si>
  <si>
    <t>Stedet vil  gerne fortsætte deres madlavning i eget køkken. Status fra FVST skal afvendtes og køkkenet sættes i stand ud fra deres anbefalinger.</t>
  </si>
  <si>
    <t>3/4 små køleskabe på gangen til madpakker.
Der ligger et toilet på den anden side af køkkenet der måske kunne inddrages. Der er trapper fra køkken op til stuer. Madelevator?</t>
  </si>
  <si>
    <t>Den vask der er, er med to rum. Meget stor vilje til egenproduktion, men lille plads. Inst. Er sammelagt af to. Ingen af køkkenerne er så store, at de med sikkerhed kan godkendes til produktion til 42.Køkkenet i Lyongade kunne godt rumme produktion ud fra kulinarisk betragtning med stram planlægning og løsning på køle/fryseplads.</t>
  </si>
  <si>
    <t>Ingen plads: kun køkkenskabe
Der er ingen opvarmning i køkkenet om vinteren der bliver derfor meget koldt</t>
  </si>
  <si>
    <t>Institutionen vil tage kontakt til nabo institutionen "Ønskeøen"  mht at få mad leveret derfra indtil deres eget køkken er stort nok til hele institutionen.</t>
  </si>
  <si>
    <t>Køkken er meget dårligt indrettet og man må nok give køkkenpersonalet ret i at det vil være ret umuligt at skulle lave mad til børnehaven, da 30 af børnene hver dag tager i skoven og skal have smurt madpakker eller lign.</t>
  </si>
  <si>
    <t>Sionsgade 5D</t>
  </si>
  <si>
    <t>Ryesgade 62</t>
  </si>
  <si>
    <t>Nærum Gadekær 1</t>
  </si>
  <si>
    <t>Hans Knudsens Plads 1A</t>
  </si>
  <si>
    <t>Gammel Kalkbrænderi Vej 5</t>
  </si>
  <si>
    <t>Odensegade 14</t>
  </si>
  <si>
    <t>Ryesgade 80</t>
  </si>
  <si>
    <t>Rymarksvej 17</t>
  </si>
  <si>
    <t>Rosenvængets Allé 18</t>
  </si>
  <si>
    <t>Spanagervej 14F</t>
  </si>
  <si>
    <t>Præstøgade 17</t>
  </si>
  <si>
    <t>Krausesvej 7</t>
  </si>
  <si>
    <t>Assensgade 2</t>
  </si>
  <si>
    <t>Borgervænget 13</t>
  </si>
  <si>
    <t>Randersgade 16</t>
  </si>
  <si>
    <t>Nøjsomhedsvej 8</t>
  </si>
  <si>
    <t>Studsgaardsgade 55</t>
  </si>
  <si>
    <t>Tuborgvej 7</t>
  </si>
  <si>
    <t>Vedbæk</t>
  </si>
  <si>
    <t>Nærum</t>
  </si>
  <si>
    <t>39 18 02 95</t>
  </si>
  <si>
    <t>39 20 24 83</t>
  </si>
  <si>
    <t>35 38 76 11</t>
  </si>
  <si>
    <t>35 42 43 14</t>
  </si>
  <si>
    <t>39 20 84 23</t>
  </si>
  <si>
    <t>35 42 29 60</t>
  </si>
  <si>
    <t>35 42 53 97</t>
  </si>
  <si>
    <t>39 20 60 72</t>
  </si>
  <si>
    <t>35 37 05 49</t>
  </si>
  <si>
    <t>39 20 56 91</t>
  </si>
  <si>
    <t>48 19 25 15</t>
  </si>
  <si>
    <t>39 20 72 53</t>
  </si>
  <si>
    <t>39 20 86 57</t>
  </si>
  <si>
    <t>35 26 50 20</t>
  </si>
  <si>
    <t>35 26 47 41</t>
  </si>
  <si>
    <t>39 29 67 08</t>
  </si>
  <si>
    <t>35 42 26 59</t>
  </si>
  <si>
    <t>35 43 10 74</t>
  </si>
  <si>
    <t>35 42 20 64</t>
  </si>
  <si>
    <t>35 38 39 50</t>
  </si>
  <si>
    <t>35 42 20 32</t>
  </si>
  <si>
    <t>39 29 07 70</t>
  </si>
  <si>
    <t>35 45 48 55</t>
  </si>
  <si>
    <t>39 12 60 10</t>
  </si>
  <si>
    <t>39 29 24 55</t>
  </si>
  <si>
    <t>35 29 80 90</t>
  </si>
  <si>
    <t>39 29 30 49</t>
  </si>
  <si>
    <t>35 26 01 02</t>
  </si>
  <si>
    <t>35 42 49 86</t>
  </si>
  <si>
    <t>35 26 94 15</t>
  </si>
  <si>
    <t>39 20 96 61</t>
  </si>
  <si>
    <t>39 18 22 55</t>
  </si>
  <si>
    <t>35 38 24 25</t>
  </si>
  <si>
    <t>35 42 22 28</t>
  </si>
  <si>
    <t>35 42 29 88</t>
  </si>
  <si>
    <t>35 27 80 80</t>
  </si>
  <si>
    <t>35 25 63 20</t>
  </si>
  <si>
    <t>39 12 70 75</t>
  </si>
  <si>
    <t>35 37 04 32</t>
  </si>
  <si>
    <t>39 29 54 09</t>
  </si>
  <si>
    <t>45 89 04 24</t>
  </si>
  <si>
    <t>45 80 34 81</t>
  </si>
  <si>
    <t>39 18 32 70</t>
  </si>
  <si>
    <t>39 66 20 80</t>
  </si>
  <si>
    <t>35 47 60 00</t>
  </si>
  <si>
    <t>35 25 47 00</t>
  </si>
  <si>
    <t>35 55 05 47</t>
  </si>
  <si>
    <t>39 27 24 26</t>
  </si>
  <si>
    <t>35 55 60 00</t>
  </si>
  <si>
    <t>39 20 21 34 / 56 82 20 78</t>
  </si>
  <si>
    <t>35 26 17 77</t>
  </si>
  <si>
    <t>35 38 77 39</t>
  </si>
  <si>
    <t>35 38 92 42</t>
  </si>
  <si>
    <t>35 38 04 21</t>
  </si>
  <si>
    <t>35 38 50 77</t>
  </si>
  <si>
    <t>39 29 23 20</t>
  </si>
  <si>
    <t>39 29 55 38</t>
  </si>
  <si>
    <t>39 62 08 83</t>
  </si>
  <si>
    <t>35263@buf.kk.dk</t>
  </si>
  <si>
    <t>35307@buf.kk.dk</t>
  </si>
  <si>
    <t>35321@buf.kk.dk</t>
  </si>
  <si>
    <t>35346@buf.kk.dk</t>
  </si>
  <si>
    <t>35358@buf.kk.dk</t>
  </si>
  <si>
    <t>35385@buf.kk.dk</t>
  </si>
  <si>
    <t>35394@buf.kk.dk</t>
  </si>
  <si>
    <t>35414@buf.kk.dk</t>
  </si>
  <si>
    <t>"Alletiders"</t>
  </si>
  <si>
    <t>Sundholmsvej 38A</t>
  </si>
  <si>
    <t>Stolemagerstien 21</t>
  </si>
  <si>
    <t>Købehavn S</t>
  </si>
  <si>
    <t>37241@buf.kk.dk</t>
  </si>
  <si>
    <t>Claus Østergaard</t>
  </si>
  <si>
    <t>Tonny Skriverbank Møller</t>
  </si>
  <si>
    <t>Astrid Kjeldsen</t>
  </si>
  <si>
    <t>.</t>
  </si>
  <si>
    <t>37333@buf.kk.dk</t>
  </si>
  <si>
    <t>Rymarksvej 13</t>
  </si>
  <si>
    <t>Lene Erdman Gether</t>
  </si>
  <si>
    <t>37495@buf.kk.dk</t>
  </si>
  <si>
    <t>Rudolf Steiner Børnehaven "Sankt Gertrud"</t>
  </si>
  <si>
    <t>Rådvad  "Bøgely" 2</t>
  </si>
  <si>
    <t>Sandbjergvej 42</t>
  </si>
  <si>
    <t>37216b@buf.kk.dk</t>
  </si>
  <si>
    <t>37259@buf.kk.dk</t>
  </si>
  <si>
    <t>Ragnhildgade 2</t>
  </si>
  <si>
    <t>Rådmandsgade 1</t>
  </si>
  <si>
    <t>352552@buf.kk.dk</t>
  </si>
  <si>
    <t>35356@buf.kk.dk</t>
  </si>
  <si>
    <t>37219n@buf.kk.dk</t>
  </si>
  <si>
    <t>37568@buf.kk.dk</t>
  </si>
  <si>
    <t>Børnehaven "Det gule hus"</t>
  </si>
  <si>
    <t>*Frederikssundsvej 157</t>
  </si>
  <si>
    <t>Terrasserne 40</t>
  </si>
  <si>
    <t>Vingegavl 2</t>
  </si>
  <si>
    <t>Arno Willy Nielsen</t>
  </si>
  <si>
    <t>Kim Valbjørn</t>
  </si>
  <si>
    <t>35377@buf.kk.dk</t>
  </si>
  <si>
    <t>Bruk@mail.tele.dk</t>
  </si>
  <si>
    <t>Tfc@tingbjerg.dk</t>
  </si>
  <si>
    <t>Dansk Røde Kors Integrerede institution "Lupinen"</t>
  </si>
  <si>
    <t>Tøndergade 10</t>
  </si>
  <si>
    <t>35224@buf.kk.dk</t>
  </si>
  <si>
    <t>Sankt Hans Gade 27</t>
  </si>
  <si>
    <t>Baldersgade 3B</t>
  </si>
  <si>
    <t>Fælledvej 8</t>
  </si>
  <si>
    <t>Rantzausgade 53</t>
  </si>
  <si>
    <t>Rådmandsgade 38</t>
  </si>
  <si>
    <t>Titangade 7</t>
  </si>
  <si>
    <t>Hothers Plads 22</t>
  </si>
  <si>
    <t>Hothers Plads 20</t>
  </si>
  <si>
    <t>Thit Jensens Vej 2</t>
  </si>
  <si>
    <t>Guldbergsgade 26</t>
  </si>
  <si>
    <t>Esromgade 2A</t>
  </si>
  <si>
    <t>Aldersrogade 28</t>
  </si>
  <si>
    <t>Kapelvej 7A</t>
  </si>
  <si>
    <t>Agnes Henningsens Vej 8</t>
  </si>
  <si>
    <t>Thorupsgade 2</t>
  </si>
  <si>
    <t>Allersgade 5</t>
  </si>
  <si>
    <t>Ryesgade 22</t>
  </si>
  <si>
    <t>Rantzausgade 48</t>
  </si>
  <si>
    <t>København Ø.</t>
  </si>
  <si>
    <t>Stenløse</t>
  </si>
  <si>
    <t>Solrød Strand</t>
  </si>
  <si>
    <t>Ølsted</t>
  </si>
  <si>
    <t>Lille Skensved</t>
  </si>
  <si>
    <t>35 35 40 31</t>
  </si>
  <si>
    <t>35 83 00 72</t>
  </si>
  <si>
    <t>35 35 54 78</t>
  </si>
  <si>
    <t>35 39 99 29</t>
  </si>
  <si>
    <t>35 83 30 34</t>
  </si>
  <si>
    <t>35 37 67 12</t>
  </si>
  <si>
    <t>35 85 79 69</t>
  </si>
  <si>
    <t>35 39 09 75</t>
  </si>
  <si>
    <t>35 85 38 81</t>
  </si>
  <si>
    <t>35 81 92 94</t>
  </si>
  <si>
    <t>35 39 43 38</t>
  </si>
  <si>
    <t>35 37 11 78</t>
  </si>
  <si>
    <t>35 39 59 77</t>
  </si>
  <si>
    <t>48 18 42 30</t>
  </si>
  <si>
    <t>48 18 75 62</t>
  </si>
  <si>
    <t>48 18 75 63</t>
  </si>
  <si>
    <t>56 16 93 34</t>
  </si>
  <si>
    <t>39 29 71 55</t>
  </si>
  <si>
    <t>35 39 39 99</t>
  </si>
  <si>
    <t>35 37 06 26</t>
  </si>
  <si>
    <t>35 42 55 51</t>
  </si>
  <si>
    <t>35 83 29 66</t>
  </si>
  <si>
    <t>35 83 31 71</t>
  </si>
  <si>
    <t>35 85 20 92</t>
  </si>
  <si>
    <t>39 16 30 40</t>
  </si>
  <si>
    <t>35 24 08 80</t>
  </si>
  <si>
    <t>35 86 86 90</t>
  </si>
  <si>
    <t>35 85 41 88</t>
  </si>
  <si>
    <t>35 85 83 65</t>
  </si>
  <si>
    <t>35 20 92 00</t>
  </si>
  <si>
    <t>35 83 18 07</t>
  </si>
  <si>
    <t>35 85 17 73</t>
  </si>
  <si>
    <t>35 39 19 55</t>
  </si>
  <si>
    <t>35 83 96 12</t>
  </si>
  <si>
    <t>35 39 75 86</t>
  </si>
  <si>
    <t>35 31 06 00</t>
  </si>
  <si>
    <t>45 93 53 11</t>
  </si>
  <si>
    <t>47 77 78 40</t>
  </si>
  <si>
    <t>39 29 28 63</t>
  </si>
  <si>
    <t>56 82 12 22</t>
  </si>
  <si>
    <t>49 14 59 20</t>
  </si>
  <si>
    <t>47 50 11 17</t>
  </si>
  <si>
    <t>33 17 64 22</t>
  </si>
  <si>
    <t>35 39 16 01</t>
  </si>
  <si>
    <t>35 35 53 32</t>
  </si>
  <si>
    <t>35 85 59 58</t>
  </si>
  <si>
    <t>35 31 70 50</t>
  </si>
  <si>
    <t>35 84 19 49</t>
  </si>
  <si>
    <t>35 84 17 47</t>
  </si>
  <si>
    <t>35 39 69 25</t>
  </si>
  <si>
    <t>35 39 04 02</t>
  </si>
  <si>
    <t>35 85 45 54</t>
  </si>
  <si>
    <t>35 82 19 41</t>
  </si>
  <si>
    <t>35 39 33 19</t>
  </si>
  <si>
    <t>35 39 99 76</t>
  </si>
  <si>
    <t>35 39 49 42</t>
  </si>
  <si>
    <t>35 83 03 87</t>
  </si>
  <si>
    <t>35 39 02 12</t>
  </si>
  <si>
    <t>35 39 57 03</t>
  </si>
  <si>
    <t>35235@buf.kk.dk</t>
  </si>
  <si>
    <t>35245@buf.kk.dk</t>
  </si>
  <si>
    <t>35255@buf.kk.dk</t>
  </si>
  <si>
    <t>35256@buf.kk.dk</t>
  </si>
  <si>
    <t>35270@buf.kk.dk</t>
  </si>
  <si>
    <t>35277@buf.kk.dk</t>
  </si>
  <si>
    <t>35312@buf.kk.dk</t>
  </si>
  <si>
    <t>35314@buf.kk.dk</t>
  </si>
  <si>
    <t>35326@buf.kk.dk</t>
  </si>
  <si>
    <t>35357@buf.kk.dk</t>
  </si>
  <si>
    <t>35359@buf.kk.dk</t>
  </si>
  <si>
    <t>35381@buf.kk.dk</t>
  </si>
  <si>
    <t>35471@buf.kk.dk</t>
  </si>
  <si>
    <t>35477@buf.kk.dk</t>
  </si>
  <si>
    <t>35505@buf.kk.dk</t>
  </si>
  <si>
    <t>35506@buf.kk.dk</t>
  </si>
  <si>
    <t>35508@buf.kk.dk</t>
  </si>
  <si>
    <t>35512@buf.kk.dk</t>
  </si>
  <si>
    <t>mail@haraldsgaarden.dk</t>
  </si>
  <si>
    <t>35538@buf.kk.dk</t>
  </si>
  <si>
    <t>35541@buf.kk.dk</t>
  </si>
  <si>
    <t>35545@buf.kk.dk</t>
  </si>
  <si>
    <t>35546@buf.kk.dk</t>
  </si>
  <si>
    <t>35551@buf.kk.dk</t>
  </si>
  <si>
    <t>35561@buf.kk.dk</t>
  </si>
  <si>
    <t>mail@samuelsgaarden.kk.dk</t>
  </si>
  <si>
    <t>35597@buf.kk.dk</t>
  </si>
  <si>
    <t>37202@buf.kk.dk</t>
  </si>
  <si>
    <t>37203@buf.kk.dk</t>
  </si>
  <si>
    <t>37206@buf.kk.dk</t>
  </si>
  <si>
    <t>37219@buf.kk.dk</t>
  </si>
  <si>
    <t>37221@buf.kk.dk</t>
  </si>
  <si>
    <t>37223@buf.kk.dk</t>
  </si>
  <si>
    <t>37229@buf.kk.dk</t>
  </si>
  <si>
    <t>37245@buf.kk.dk</t>
  </si>
  <si>
    <t>37255@buf.kk.dk</t>
  </si>
  <si>
    <t>37258@buf.kk.dk</t>
  </si>
  <si>
    <t>37261@buf.kk.dk</t>
  </si>
  <si>
    <t>37277@buf.kk.dk</t>
  </si>
  <si>
    <t>37318@buf.kk.dk</t>
  </si>
  <si>
    <t>37376@buf.kk.dk</t>
  </si>
  <si>
    <t>37386@buf.kk.dk</t>
  </si>
  <si>
    <t>37391@buf.kk.dk</t>
  </si>
  <si>
    <t>37395@buf.kk.dk</t>
  </si>
  <si>
    <t>37396@buf.kk.dk</t>
  </si>
  <si>
    <t>37406@buf.kk.dk</t>
  </si>
  <si>
    <t>37417@buf.kk.dk</t>
  </si>
  <si>
    <t>37427@buf.kk.dk</t>
  </si>
  <si>
    <t>37428@buf.kk.dk</t>
  </si>
  <si>
    <t>37460@buf.kk.dk</t>
  </si>
  <si>
    <t>37473@buf.kk.dk</t>
  </si>
  <si>
    <t>37474@buf.kk.dk</t>
  </si>
  <si>
    <t>37496@buf.kk.dk</t>
  </si>
  <si>
    <t>37498@buf.kk.dk</t>
  </si>
  <si>
    <t>37502@buf.kk.dk</t>
  </si>
  <si>
    <t>37542@buf.kk.dk</t>
  </si>
  <si>
    <t>37554@buf.kk.dk</t>
  </si>
  <si>
    <t>37562@buf.kk.dk</t>
  </si>
  <si>
    <t>mail@murergaarden.kk.dk</t>
  </si>
  <si>
    <t>37569@buf.kk.dk</t>
  </si>
  <si>
    <t>37571@buf.kk.dk</t>
  </si>
  <si>
    <t>37599@buf.kk.dk</t>
  </si>
  <si>
    <t>Vibeke Due</t>
  </si>
  <si>
    <t>væggen til gangen bør åbnes delvist da det ellers er svært at få mad ind og ud af køkkenet. Er i tvivl om der er nok ventilation.</t>
  </si>
  <si>
    <t>engle@webspeed.dk</t>
  </si>
  <si>
    <t>bh-ansgar@gfnet.dk</t>
  </si>
  <si>
    <t>boernehavendgh@get2net.dk</t>
  </si>
  <si>
    <t>haven@mail.dk</t>
  </si>
  <si>
    <t>egernes@email.dk</t>
  </si>
  <si>
    <t>landsbyen@buf.kk.dk</t>
  </si>
  <si>
    <t>bornehaven.bellahoj@get2net.dk</t>
  </si>
  <si>
    <t>lillefod@adslhome.dk</t>
  </si>
  <si>
    <t>bhhvedevej45@tiscali.dk</t>
  </si>
  <si>
    <t>bh.lindehuset@tiscali.dk</t>
  </si>
  <si>
    <t>adventskirkensboernehave@tdcadsl.dk</t>
  </si>
  <si>
    <t>ungdomsgaardens-boernehave@borneringen.dk</t>
  </si>
  <si>
    <t>damhuset@mail.tele.dk</t>
  </si>
  <si>
    <t>Gülhan Kiraz</t>
  </si>
  <si>
    <t>Jette</t>
  </si>
  <si>
    <t>Lydia</t>
  </si>
  <si>
    <t>Annie Holm</t>
  </si>
  <si>
    <t>Charlotte Riel</t>
  </si>
  <si>
    <t>Tomoko Abe</t>
  </si>
  <si>
    <t>Kirsten Nielsen</t>
  </si>
  <si>
    <t>Zlata Jaganjac</t>
  </si>
  <si>
    <t>Anja Ejlersen</t>
  </si>
  <si>
    <t>Ursula</t>
  </si>
  <si>
    <t>Betina Madsen</t>
  </si>
  <si>
    <t>Stine Gry Hansen</t>
  </si>
  <si>
    <t>Sara Jepsen</t>
  </si>
  <si>
    <t>Dennis Sørensen</t>
  </si>
  <si>
    <t>Helene Petersen</t>
  </si>
  <si>
    <t>Anja</t>
  </si>
  <si>
    <t>Yvonne Jakobsen</t>
  </si>
  <si>
    <t>Sofie Ågård</t>
  </si>
  <si>
    <t>Lone Mikkelsen</t>
  </si>
  <si>
    <t>Sofie Petersen</t>
  </si>
  <si>
    <t>Ninna Hansen</t>
  </si>
  <si>
    <t>Gillinere</t>
  </si>
  <si>
    <t>Rosita Nkafu</t>
  </si>
  <si>
    <t>Marija Boksic</t>
  </si>
  <si>
    <t>Birgitte Larsen</t>
  </si>
  <si>
    <t>Jura fra Japan</t>
  </si>
  <si>
    <t>Udlært smørrebrødsjomfru. Uddannet på hotel</t>
  </si>
  <si>
    <t>ufaglært. Hoppede fra ernærings og husholdningsuddannelsen halvvejs igennem.</t>
  </si>
  <si>
    <t>Ernærings og husholdningsøkonom fra Ankerhus - går på sundhedsfremme</t>
  </si>
  <si>
    <t>køkkenleder</t>
  </si>
  <si>
    <t>økonoma</t>
  </si>
  <si>
    <t>fra Suhr's. Human ernæring</t>
  </si>
  <si>
    <t>Er pædagogmedhjælper i 30 timer om ugen hvoraf 4 af dem er som køkkenansvarlig</t>
  </si>
  <si>
    <t>smørrebrødsjomfru</t>
  </si>
  <si>
    <t>Halvdelen af et cater-kursus fra hotel- og restaurantionsskolen</t>
  </si>
  <si>
    <t>Teknisk tegner</t>
  </si>
  <si>
    <t>Køkkenleder</t>
  </si>
  <si>
    <t>fabriksarb. 2 år</t>
  </si>
  <si>
    <t>ved ikke (er sygemeldt)</t>
  </si>
  <si>
    <t>40 års erfaring</t>
  </si>
  <si>
    <t>restaurantsarbejde i Japan</t>
  </si>
  <si>
    <t>Bodega/plejehjem/anden vuggestue</t>
  </si>
  <si>
    <t>masser af erfaring</t>
  </si>
  <si>
    <t>½ års erfaring fra andet køkken</t>
  </si>
  <si>
    <t>16 års erfaring</t>
  </si>
  <si>
    <t>arb. På plejehjem m. dementer - mad + pleje</t>
  </si>
  <si>
    <t>div. Køkkenarbejde</t>
  </si>
  <si>
    <t>ca. 20 års erfaring</t>
  </si>
  <si>
    <t>8-9 år</t>
  </si>
  <si>
    <t>dagplejemor</t>
  </si>
  <si>
    <t>cafearbejde</t>
  </si>
  <si>
    <t>fra 1994 og frem. Har siden da været i 3 inst. Køkkener</t>
  </si>
  <si>
    <t>Erfaring fra andre institutioner</t>
  </si>
  <si>
    <t>6 mdr. kantinepraktik + hygiejne</t>
  </si>
  <si>
    <t>Ø.O.F., SUHR'S</t>
  </si>
  <si>
    <t>madkurser</t>
  </si>
  <si>
    <t>Kbh Madhus: Det økologiske køkken</t>
  </si>
  <si>
    <t>økologikursus</t>
  </si>
  <si>
    <t>hygiejne/egenkontrol</t>
  </si>
  <si>
    <t>grøn. Øko.</t>
  </si>
  <si>
    <t>ø.o.f.</t>
  </si>
  <si>
    <t>økokurser</t>
  </si>
  <si>
    <t>økokurser, hygiejne, egenkontrol</t>
  </si>
  <si>
    <t>grøntkursus i Kbh Madhus</t>
  </si>
  <si>
    <t>Lotte</t>
  </si>
  <si>
    <t>Rikke Christensen</t>
  </si>
  <si>
    <t>Pia de Renard</t>
  </si>
  <si>
    <t>Pæd. Medhjælper (ufaglært)</t>
  </si>
  <si>
    <t>kombi medarbejder</t>
  </si>
  <si>
    <t>hygiejnekurser. Er tilmeldt børnemad og fiskekursus i Kbh Madhus</t>
  </si>
  <si>
    <t>miljøkontrollen</t>
  </si>
  <si>
    <t>Ønsker ikke mad udefra</t>
  </si>
  <si>
    <t>Er meget i tvivl. Er meget på tur.</t>
  </si>
  <si>
    <t>Vil under ingen omstændigheder have det udefra.</t>
  </si>
  <si>
    <t>Ja helt klart, som pædagogisk aktivitet</t>
  </si>
  <si>
    <t>holdningen er at søge den bedste løsning</t>
  </si>
  <si>
    <t>men køkkenet er langt fra køreklar</t>
  </si>
  <si>
    <t>de laver mad en dag om ugen. Mere er ikke muligt</t>
  </si>
  <si>
    <t>I teorien ja, men køkkenet skal først ordnes</t>
  </si>
  <si>
    <t>det er ikke de baner der er tænkt i (se kommentar)</t>
  </si>
  <si>
    <t>hvis økonomien, normering og snak med personale/forældrebestyrelse var på plads</t>
  </si>
  <si>
    <t>Skal have mad udefra og vil helst have kold mad</t>
  </si>
  <si>
    <t>er meget bekymret for timetallet</t>
  </si>
  <si>
    <t>Ja til smør selv</t>
  </si>
  <si>
    <t>Det kniber med pladsen, men er indstillet på at lave noget mad selv. Er dog bange for at der vil gå for meget tid fra børnene</t>
  </si>
  <si>
    <t>Vil helst have det udefra</t>
  </si>
  <si>
    <t>MADHUSKOMMENTAR: Leder og personale er ikke glade for at skulle give børnemad. De har gjort det før 3 gange om ugen. Men de ved i inst. At de skal og vil hellere selv lave mad end have det udefra</t>
  </si>
  <si>
    <t>Mælkebøtten</t>
  </si>
  <si>
    <t>Karina Christensen</t>
  </si>
  <si>
    <t>?</t>
  </si>
  <si>
    <t>Der er noget der, der skal optimeres til</t>
  </si>
  <si>
    <t>Gammelt, slidt.
Inv.: hylder, bordplader, kogebord, (opvaskemaskine)
2 varmluftsovne ( Der er et lille rum ved køk der kan inddrages, vil være optimalt, kræver nedrivning af væg</t>
  </si>
  <si>
    <t>Kan starte op med kold mad eller komponentmodellen udefra pr. 1.1.10. På sigt en ombygning af køk for at det er optimalt.</t>
  </si>
  <si>
    <t>18.2.2009</t>
  </si>
  <si>
    <t>Samme leder som Børnehuset Hornemanns Vænge, Hornemanns Vænge 37, 2500 Valby</t>
  </si>
  <si>
    <t>Kan starte op med kold mad. Mangler ovn og køleskab (laver selv renovering af bordplader)</t>
  </si>
  <si>
    <t>På sigt øges antallet af Bhbørn, fritidshjem flyttes.
Pt. 40 BH-børn, når antallet øges, antageligt til det dobbelte, kan køkkenet ikke klare det</t>
  </si>
  <si>
    <t>Samme leder som Mælkebøtten nr. 37543</t>
  </si>
  <si>
    <t>boernehaven@abblankavej</t>
  </si>
  <si>
    <t>Ingeborg Nielsen</t>
  </si>
  <si>
    <t>siden 2007</t>
  </si>
  <si>
    <t>En industriopvasker er det eneste</t>
  </si>
  <si>
    <t>Dejlig stort og funktionelt køkken, helt perfekt</t>
  </si>
  <si>
    <t>Pia Kirkhammer</t>
  </si>
  <si>
    <t>køkkenassistnet</t>
  </si>
  <si>
    <t>Masser af erfaring</t>
  </si>
  <si>
    <t>Ø.O.F, Omlægningskursus</t>
  </si>
  <si>
    <t>Iben Hammerlund</t>
  </si>
  <si>
    <t>Selvlært</t>
  </si>
  <si>
    <t>Opvaskemaskine, konvektionsovne, kogeø</t>
  </si>
  <si>
    <t>Der er 44 børn i udflytter BH.
Udflytter BH (Mørdunggård, Lynge) der er køkken og køkkentimer
(Der er 3 modtager køk i inst.)</t>
  </si>
  <si>
    <t>Der er en stor kipsteger
Bygningsafdelingen har været på besøg og er i gang med køkkenet, på et eller andet plan? (evt. gulv afløb).
Hele huset er i gang med en stor ombygnign</t>
  </si>
  <si>
    <t>lykkebo@lykkebo.kk.dk</t>
  </si>
  <si>
    <t>kogeplade, ovn</t>
  </si>
  <si>
    <t>Lone Voss/Sine</t>
  </si>
  <si>
    <t>vsm.bh@ofir.dk</t>
  </si>
  <si>
    <t>Pia Riboe</t>
  </si>
  <si>
    <t>Cathrine Jerrik/Sine</t>
  </si>
  <si>
    <t>boernehuset@stakhaventelelet.dk</t>
  </si>
  <si>
    <t>Charlotte Jørgensen</t>
  </si>
  <si>
    <t>præst</t>
  </si>
  <si>
    <t>Annette Larsen</t>
  </si>
  <si>
    <t>mange års</t>
  </si>
  <si>
    <t>ja men ved ikke hvilke</t>
  </si>
  <si>
    <t>Nawruz Can</t>
  </si>
  <si>
    <t>hygiejne</t>
  </si>
  <si>
    <t>Der er et fint køkken men det trænger til en omgang maling og nye køkkenelementer</t>
  </si>
  <si>
    <t>en omgang maling, lidt ombygning. Evt. flere køleskabe. Evt. en konvektionsovn</t>
  </si>
  <si>
    <t>God lagerplads da der er 2 seperate køkkener.</t>
  </si>
  <si>
    <t>valbyboerneasyl@12move.dk</t>
  </si>
  <si>
    <t>Kristina Ahlgreen Andersen</t>
  </si>
  <si>
    <t>tøjdesigner</t>
  </si>
  <si>
    <t>ovn + køleskab</t>
  </si>
  <si>
    <t>Vil gerne rates</t>
  </si>
  <si>
    <t>Ganske ok køkken. Rum ved køkken indrettes til depot med hylder, der kan skabes lidt mere bordplads (hvis en dør må blendes).</t>
  </si>
  <si>
    <t>Josiane</t>
  </si>
  <si>
    <t xml:space="preserve">Køkkenleder fra Suhr's </t>
  </si>
  <si>
    <t>siden 1990</t>
  </si>
  <si>
    <t>ikke til børnehavebørnene</t>
  </si>
  <si>
    <t>leder meget negativ omkring at skulle optimere til at lave mad til både vuggestue og børnehave</t>
  </si>
  <si>
    <t>Køkkenet skal have en større opvaskemaskine og evt. en konvektionsovn + mere service</t>
  </si>
  <si>
    <t>Køkkenet er 4 år gammelt og meget fint men personale og leder mener ikke det vil fungere at lave mad til børnehaven</t>
  </si>
  <si>
    <t>Skulle have en konvektionsovn + større opvaskemaskine</t>
  </si>
  <si>
    <t>liboru@buf.kk.dk</t>
  </si>
  <si>
    <t>Rannva</t>
  </si>
  <si>
    <t>Ba i ernæring og sundhed</t>
  </si>
  <si>
    <t>1 års tidligere erfaring fra institutionskøkkener</t>
  </si>
  <si>
    <t>Haijla</t>
  </si>
  <si>
    <t>Meget glade for lokal mad</t>
  </si>
  <si>
    <t>De har to piger i jobtræning, som gerne vil have fast job i køkkenet</t>
  </si>
  <si>
    <t>Mere bordplads, nye gryder, kogeplader.</t>
  </si>
  <si>
    <t>Ser det selv som en udelukkende midlertidig løsning med nuværende køkken. Har fået lavet tegninger og byggetilladelse. Vil koste ca. 6-800.000 - kan evt. finansiere på til 300.000 selv</t>
  </si>
  <si>
    <t>Opbevaring i kælderen. Køkken delt op i to afdelinger adskilt af en gang. Ene fungerer som grovkøkken. Har ønske om at nedlægge 2 toiletter der ligger i forlængelse af køkkenet, og etablere dem et andet sted. Det ene køkken - grovkøkkenet - har mulighed for en bordplade mere. Børnehaven har selv opvaskemaskine og skal blive med med at vaske op selv.</t>
  </si>
  <si>
    <t>Susanne Naugaard</t>
  </si>
  <si>
    <t>5 års erfaring</t>
  </si>
  <si>
    <t>økologisk oplysnings forbund, Madhus kurser</t>
  </si>
  <si>
    <t>Margrethe Hanberg</t>
  </si>
  <si>
    <t>3 års erfaring</t>
  </si>
  <si>
    <t>Der er en 3. køkkenmedarbejde, som laver mad i udflytterbørnehaven</t>
  </si>
  <si>
    <t>kunne godt bruge en konvektionsovn og ny industriovn</t>
  </si>
  <si>
    <t>mail@aalholm-boernehave.dk</t>
  </si>
  <si>
    <t>Meget skeptisk</t>
  </si>
  <si>
    <t>Der har ikke været dialog omkring det</t>
  </si>
  <si>
    <t>ovn, hæve/sænke kogebord. Udskiftning af en ekstra grøntsagsrobot</t>
  </si>
  <si>
    <t>Kogebord + 2 nye ovne. Evt. nyt gulv + 1 nyt køleskab + evt. Miele opvaskemaskine</t>
  </si>
  <si>
    <t>et nyt komfur, bordplade + vask og nye køkkenelementer. Ellers dejligt køkken men trænger til maling og evt. ny ovn</t>
  </si>
  <si>
    <t>hæve/sænke kogebord, svaleskab</t>
  </si>
  <si>
    <t>En ekstra opvaskemaskine er vigtigt. Eller alt ok.</t>
  </si>
  <si>
    <t>ekstra fryser. Evt. ekstra ovn</t>
  </si>
  <si>
    <t>Konvektionsovn el ekstra alm ovne (2 stk). Nyt kogebord, da det gl. ikke virker. Inst. Mener fødevaremyndighederne vil kræve en vask mere. Ombygning af to rum til lagerplads m. evt. ekstra køkkenbordsplads, vil kunne løse problemet.</t>
  </si>
  <si>
    <t>evt. skabsfryser</t>
  </si>
  <si>
    <t>Kunne godt tænke sig en ny industri opvasker og kunne også bruge en konvektionsovn.</t>
  </si>
  <si>
    <t>ny industri-opvasker m tilbehør</t>
  </si>
  <si>
    <t>ny opvaskemaskine. Pt. er kapaciteten ikke nok.</t>
  </si>
  <si>
    <t>Opvaskemaskine tiltrængt, et nyt komfur, evt. køleskab + stålbord med vask</t>
  </si>
  <si>
    <t>to nye køleskabe og en ovn</t>
  </si>
  <si>
    <t>Bedre udsugning + ovne (konvektion). Ønsker konvektionsovn, da en medarbejder så kan lave mad til alle børn (64 ekstra med børnehavemad)</t>
  </si>
  <si>
    <t>Kartoffelskræller
Godt køkken</t>
  </si>
  <si>
    <t>Lena Jensen</t>
  </si>
  <si>
    <t>Køkkenassistent</t>
  </si>
  <si>
    <t>23 års erfaring</t>
  </si>
  <si>
    <t>økologisk oplysningsforbund</t>
  </si>
  <si>
    <t>2 ekstra dage</t>
  </si>
  <si>
    <t>evt. måske, vil gerne have hjælp</t>
  </si>
  <si>
    <t>ingen</t>
  </si>
  <si>
    <t>26.2.2009</t>
  </si>
  <si>
    <t>Kartoffelskræller</t>
  </si>
  <si>
    <t>Ivank meralde</t>
  </si>
  <si>
    <t>Uddannet kok i kroatien. SOSU grunduddannelse</t>
  </si>
  <si>
    <t>flere år</t>
  </si>
  <si>
    <t>Hygiejne, Økologiks grundkursus</t>
  </si>
  <si>
    <t>Køkkenet fungerer fint, men er noget nedslidt og trænger til at blive renoveret. Har et rengøringsrum der kunne indrages i køkkenet</t>
  </si>
  <si>
    <t>10.2.2009</t>
  </si>
  <si>
    <t>2 store skabe til lagerplads ønskes
Har mikroovn</t>
  </si>
  <si>
    <t>vuggestuenlyrskv@gmail.com</t>
  </si>
  <si>
    <t>Isabelle Mattheus</t>
  </si>
  <si>
    <t>Smørrebrødsjomfru</t>
  </si>
  <si>
    <t>10 år</t>
  </si>
  <si>
    <t>AMU + 2 i madhuset. Økologisk oplysningsforbund</t>
  </si>
  <si>
    <t>Vil gerne med i mentor ordning</t>
  </si>
  <si>
    <t>11.2.2009</t>
  </si>
  <si>
    <t>Køkkenet er velfungerende og har lige fået 2 nye varmluftovne
gasblus</t>
  </si>
  <si>
    <t>Nikos Kaliviti</t>
  </si>
  <si>
    <t xml:space="preserve">arbejdet siden 1998 som køkkenhjælp </t>
  </si>
  <si>
    <t>Køkkenet er fuldt udrustet og nyt velfungerende.
Intet behov for anskaffelser eller udbygning</t>
  </si>
  <si>
    <t>cathrine Jerrik / Nanna</t>
  </si>
  <si>
    <t>Meget fint køkken</t>
  </si>
  <si>
    <t>Jonathan Lucas</t>
  </si>
  <si>
    <t>Køkkenassistent og levnedsmideltekniker</t>
  </si>
  <si>
    <t>15-20 år</t>
  </si>
  <si>
    <t>Køkkenet er topkvalitet og fuldt udrustet, der skal intet gøres af forbedring</t>
  </si>
  <si>
    <t>Køkkenet velegnet til merproduktion, sagtens en fordobling</t>
  </si>
  <si>
    <t>Meget Nyt og stort køkken
Køkkenmedarejderen er på fuldt tid, selvom børnene har madpakke med 1 gang om ugen, da han er på stuerne som pæd.medhj.</t>
  </si>
  <si>
    <t>vuggevalde@post.tele.dk</t>
  </si>
  <si>
    <t>Sara</t>
  </si>
  <si>
    <t>4.2.2009</t>
  </si>
  <si>
    <t>Dejligt køkken med god plads.
Eneste minus er at det er i kælderen.
Mulighed for at lave mad til andre inst., overvej en raiting</t>
  </si>
  <si>
    <t>Høffdingsvej 43</t>
  </si>
  <si>
    <t>1137@buf.kk.dk</t>
  </si>
  <si>
    <t>Marianne Bertelsen</t>
  </si>
  <si>
    <t>Har været ansat i Albertslund kommune hvor alle får mad - deltaget i køkkenarbejde</t>
  </si>
  <si>
    <t>Hygiejne, økologikursus (Dogme)</t>
  </si>
  <si>
    <t>Men har ikke pt. Køkkenkapacitet, se vedlagte</t>
  </si>
  <si>
    <t>Delte meninger om madordning i BH, glade for lokal mad</t>
  </si>
  <si>
    <t>Men ser store udfordringer i at inst. Er delt i to</t>
  </si>
  <si>
    <t>Vil gerne benytte Madhusets tilbud</t>
  </si>
  <si>
    <t>Men er umiddelbart ikke indrettet til også at dække børnehavens behov</t>
  </si>
  <si>
    <t>Birgitte Glerup / Nanna</t>
  </si>
  <si>
    <t xml:space="preserve">Vug og BH er fordelt i 2 bygninger, Vug har prod. Køk BH har ikke. 
Evt. model: Alt laves i vug og transporteres til BH, BH vasker selv op i lille køk. 
Vug køk opgraderes m. kogebord m. 4/5 plader.
Kan det lille køk i BH godkendes til modtagerkøkken? Er det tilladt at transpotere mad, hvordan? </t>
  </si>
  <si>
    <t>Tryllefløjten</t>
  </si>
  <si>
    <t>lise.garbers@tryllefloejten.dk</t>
  </si>
  <si>
    <t>Anna Jensen</t>
  </si>
  <si>
    <t>pro. Fra Suhrs</t>
  </si>
  <si>
    <t>2 års erfaring</t>
  </si>
  <si>
    <t>Madhus</t>
  </si>
  <si>
    <t xml:space="preserve">Nej: Køkkn er ikke i orden
ja: Køkken er stort nok </t>
  </si>
  <si>
    <t>Orienteret og afventende</t>
  </si>
  <si>
    <t>meget gerne</t>
  </si>
  <si>
    <t>Måske</t>
  </si>
  <si>
    <t>Han vil starte op med rugbrød til børnene pr. 01.01.10</t>
  </si>
  <si>
    <t>Kan ikke udbygges eller ændres</t>
  </si>
  <si>
    <t>Vikar for køkkenmedarb (de skal have ansat en ny)</t>
  </si>
  <si>
    <t>Køkkendelen er ikke udfyldt da inst. Flytter og får helt nyt køkken som kan lave mad til alle b ørnene. Har seet tegning over det nye køkken</t>
  </si>
  <si>
    <t>Flytter til oktober til ny inst så bliver der ca. 110 børn fordelt på vg og bh</t>
  </si>
  <si>
    <t>Bøgely</t>
  </si>
  <si>
    <t>Problemer ift rekruttering af madpersonale pga beliggenhed.</t>
  </si>
  <si>
    <t>Industriopvaskemaskine, ovn - 1 ekstra, køl + frys nedslidt, evt. ny skabsfryser + skabskøl (industri), kogebord meget lavt og fungerer kun delvist.</t>
  </si>
  <si>
    <t>Opvaskemaskine er i et andet rum, som er gennemgang</t>
  </si>
  <si>
    <t>Lone/Birgitte</t>
  </si>
  <si>
    <t>Dorte Nielsen</t>
  </si>
  <si>
    <t>Sarah Høeg</t>
  </si>
  <si>
    <t>metbre@buf.kk.dk</t>
  </si>
  <si>
    <t>Tine Kirkedal</t>
  </si>
  <si>
    <t>Gitte Ottesen</t>
  </si>
  <si>
    <t>Jeff</t>
  </si>
  <si>
    <t>køkken på plejehjem</t>
  </si>
  <si>
    <t>z972@buf.kk.dk</t>
  </si>
  <si>
    <t>Hanne</t>
  </si>
  <si>
    <t>Sundholm Vuggestue</t>
  </si>
  <si>
    <t>lw19@buf.kk.dk</t>
  </si>
  <si>
    <t>Pia</t>
  </si>
  <si>
    <t>ernærings &amp; husholdningsøkonom</t>
  </si>
  <si>
    <t>vuggest.kastanien@buf.kk.dk</t>
  </si>
  <si>
    <t>Britt</t>
  </si>
  <si>
    <t>hq84@buf.kk.dk</t>
  </si>
  <si>
    <t>Maibritt</t>
  </si>
  <si>
    <t>div kurser</t>
  </si>
  <si>
    <t>mail@bispebjergvuggestue.dk</t>
  </si>
  <si>
    <t>Lone Overby</t>
  </si>
  <si>
    <t>20 års erfaring fra vuggestuer</t>
  </si>
  <si>
    <t>Elsa Jensen</t>
  </si>
  <si>
    <t>Barry</t>
  </si>
  <si>
    <t>fk31@buf.kk.dk</t>
  </si>
  <si>
    <t>Elsemarie</t>
  </si>
  <si>
    <t>Lone Ottesen</t>
  </si>
  <si>
    <r>
      <t>nina.nyberg</t>
    </r>
    <r>
      <rPr>
        <b/>
        <sz val="10"/>
        <rFont val="Arial"/>
        <family val="2"/>
      </rPr>
      <t>@buf.kk.dk</t>
    </r>
  </si>
  <si>
    <t>Isra Muhamed</t>
  </si>
  <si>
    <t>Dorthe</t>
  </si>
  <si>
    <t>Henrik Hansen</t>
  </si>
  <si>
    <t>Gennet</t>
  </si>
  <si>
    <t>kantineassistent</t>
  </si>
  <si>
    <t>Husum frit.hj -klub og skovbh</t>
  </si>
  <si>
    <t>aagols@buf.kk.dk</t>
  </si>
  <si>
    <t>Kate Bjerregaard</t>
  </si>
  <si>
    <t>Økonoma. Laver morgenmad til børnehave og fritidshjem</t>
  </si>
  <si>
    <t>lederen vil have madpakker udefra</t>
  </si>
  <si>
    <t>køkkenet er et stort åbent køkken der vil skulle afskærmes. Er vurderet til produktionskøkken pga det lave antal børn</t>
  </si>
  <si>
    <t>alle børnehavebørn er i udflytter hver dag. fritidshjemmet bruger også køkkenet. Lederen vil have madpakker udefra.</t>
  </si>
  <si>
    <t>Jagtvejens Asyl</t>
  </si>
  <si>
    <t>Hanan</t>
  </si>
  <si>
    <t>Smørklatten</t>
  </si>
  <si>
    <t>Connie</t>
  </si>
  <si>
    <t>Mette Ostov</t>
  </si>
  <si>
    <t>lv98@buf.kk.dk</t>
  </si>
  <si>
    <t>Bonnie Lindblad</t>
  </si>
  <si>
    <t>slagter</t>
  </si>
  <si>
    <t>ingolf@buf.kk.dk</t>
  </si>
  <si>
    <t xml:space="preserve">Problemstillinger der skal løses: 1) 22 børn + 3 voksne på 1. sal, der er ikke og kan ikke etableres spisning nedenunder (madelevator?) 2) Fredet bygning - ombygning under restriktioner 3)Rum m. opvaskemaskine er gennemgansrum for børn + voksne 4)Passage </t>
  </si>
  <si>
    <t>køleskabene bruges også af fritidshjemmet. Børnehaven har kun opsamling her. Lederen siger at køkkenet kun er fritidshjemmets. Om vinteren kører de til Nøddebo, hvor de har brugsret til et te-køkken. I sommerhalvåret kører de andre steder hen uden køkken.</t>
  </si>
  <si>
    <t>Bespisning Dage Vug  Morgen</t>
  </si>
  <si>
    <t>Bespisning Dage Bhv Morgen</t>
  </si>
  <si>
    <t>(Flere elementer)</t>
  </si>
  <si>
    <t>ekstra køkken</t>
  </si>
  <si>
    <t>Børnehaver Total</t>
  </si>
  <si>
    <t>Vuggestuer Total</t>
  </si>
  <si>
    <t>Institutionen vil meget gerne lave madenselv. Hvis der ikke er midler til istandsættelsen umiddelbart, vil de gerne godkendes til fx koldt køkken el. vegetar køkken til at starte med for at komme i gang - og så senere fuld produktion.</t>
  </si>
  <si>
    <t>Opbevaring etableres. En hurtigere vaskemaskine</t>
  </si>
  <si>
    <t>Lagerplads mulig hvis man må blande med anden lagerplads. Institutionen vil meget gerne lave al mad selv. De sætter måltidet meget højt og vil også gerne ofte spise i det fri. Der er et fint rum, men det kræver flere nyanskaffelser, bl.a. alle elementer. En lille opjustering til en start kunne også være en mulighed, så de kan lave noget af maden selv. Eller kun have kold mad. Spørgsmål fra institutionen: Kan de med mindre køkken opgraderes til at kunne lave noget af maden?</t>
  </si>
  <si>
    <t>Her er kælder der bruges til lager</t>
  </si>
  <si>
    <t>Køkkenet ligger på 2. sal men der er lager i kælderen</t>
  </si>
  <si>
    <t>Der er god plads i køkkenet.
Der er 2 køkkener i stuen, 1 på 1 sal. Køkkenet ovenpå kan modtage mad nedefra og her bør servicen håndteres, men der er brug for madelevatoren, da det vel ikke er lovligt at lade personalet slæbe</t>
  </si>
  <si>
    <t>Dog stort køkken</t>
  </si>
  <si>
    <t>Køkkenet er helt nyt. Ville være fint til 25 børn.</t>
  </si>
  <si>
    <t>Bordplads vil blive reduceret efter lille men nødvendig ombygning. Fint køkken, der kan blive rigtig velfungerende. Stor velvilje overfor lokal produktion. Har ansat en pædagog der meget gerne vil have køkkenstillingen.</t>
  </si>
  <si>
    <t>Trænger til nyt komfur + emhætte</t>
  </si>
  <si>
    <t>Ikke noget lager andet end i køkkenet</t>
  </si>
  <si>
    <t>Kan starte op 1. jan 2010 med begrændet moadlavning til alle.Der er nogle anskaffelser som skal til for at det bliver optimalt.</t>
  </si>
  <si>
    <t>Dejligt køkken, god plads</t>
  </si>
  <si>
    <t>Opvaskemaskinen er en flaskehals når der kommer service fra 130 børn. 20 timer om ugen er udelukkende til opvask.</t>
  </si>
  <si>
    <t>Deres lagerplads er ikke så stor men fungere godt.</t>
  </si>
  <si>
    <t>ønsker ikke at lave maden selv.</t>
  </si>
  <si>
    <t>Køkkenet er svært at bygge om, da der er stor kogeø i midten bygget op m. fliser og søjler der gøre det svært at ændre. Opjustering kræves, hvis der skal laves mad til alle, men køkkenet er lidt svært at ændre. I mine øjne må ændringen ske i de to lagerrum. Detete er inst. meget skeptisk overfor.</t>
  </si>
  <si>
    <t>Det er super køkken med meget plads</t>
  </si>
  <si>
    <t>Zakia Onib</t>
  </si>
  <si>
    <t>Pædagogmedhjælper der laver mad til børnehaven 1 gang månedligt</t>
  </si>
  <si>
    <t>Lavede mad 3 gange om ugen tidligere.</t>
  </si>
  <si>
    <t>Er meget positive</t>
  </si>
  <si>
    <t>Vil gerne selv stå for madlavning</t>
  </si>
  <si>
    <t>evt. Zakia, men evt. brug for mere.</t>
  </si>
  <si>
    <t>evt. et ekstra køleskab</t>
  </si>
  <si>
    <t>Køkkenet er parat til brug med det samme.</t>
  </si>
  <si>
    <t>Cathrine Jerrik</t>
  </si>
  <si>
    <t>fint brugbart køkken. Stort. Istandsat for 10 år siden og meget velholdt</t>
  </si>
  <si>
    <t>Birgitte Mølgård Jensen</t>
  </si>
  <si>
    <t>ufaglært i køkken, uddannet kontorass.</t>
  </si>
  <si>
    <t>10 år kantinearb. i inst. Kantineleder på hotel og restaurant.</t>
  </si>
  <si>
    <t>Økologikursus, div. Madhuset</t>
  </si>
  <si>
    <t>Køkkenpersonalet er positivt stemt overfor at levere mad til børnahaven, hvis alt det praktiske falder på plads.</t>
  </si>
  <si>
    <t>Vides ikke. Kommer ny bestyrelse. Se 37372</t>
  </si>
  <si>
    <t xml:space="preserve">Men der skal muligvis mere end én person på. </t>
  </si>
  <si>
    <t>Men Stedet der skal leveres til har evt. brug for køleskab og ovn.</t>
  </si>
  <si>
    <t>Birgitte Glerup</t>
  </si>
  <si>
    <t xml:space="preserve">Har kartoffelskræller. 
</t>
  </si>
  <si>
    <t>Skal sammenlægges med Stubmøllevej (37372)</t>
  </si>
  <si>
    <t xml:space="preserve">Har meget lyst til at maden bliver lavet i inst. </t>
  </si>
  <si>
    <t>Meget poosistive over for mad i inst.</t>
  </si>
  <si>
    <t>Meget interesseret. Vil gerne være med til at "styre" hvad børnene spiser</t>
  </si>
  <si>
    <t>Opvaskemaskinen skal have udsugning ( iflg. Myndighederne)</t>
  </si>
  <si>
    <t>Lone Voss</t>
  </si>
  <si>
    <t>Yunko Herbst</t>
  </si>
  <si>
    <t>Praktik på Koefod Skole</t>
  </si>
  <si>
    <t>Køkken asst. I KBH Seminarium</t>
  </si>
  <si>
    <t>AMU Køkkenkursus 2 måneder</t>
  </si>
  <si>
    <t>Lille køkken men kan godt lave mad, da BH-børn er på tur 2 x ugen og skal have madpakke/kold mad.</t>
  </si>
  <si>
    <t>Miele alm.</t>
  </si>
  <si>
    <t xml:space="preserve">Køkken fungerer fint med vare-lev. hver dag. 
Køkkendame ønsker ikke flere timer, glad for arb. Køkkenet kunne sagtens bære mere køkkenhjælp </t>
  </si>
  <si>
    <t>Emmy Guhle</t>
  </si>
  <si>
    <t>%</t>
  </si>
  <si>
    <t>35 års efaring</t>
  </si>
  <si>
    <t>bl.a. økologisk oplysningsforbund</t>
  </si>
  <si>
    <t>Vil gerne lave det hele selv, skal kun have ansat ekstra hjælp</t>
  </si>
  <si>
    <t>meget positive</t>
  </si>
  <si>
    <t>kan sikkert godt selv skaffe noget hjælp</t>
  </si>
  <si>
    <t>Lidt ekstra potter/pander, tallerkner, et par skabe</t>
  </si>
  <si>
    <t>Cathrine / Nanna</t>
  </si>
  <si>
    <t>Miele industri</t>
  </si>
  <si>
    <t>Kartoffel skræller. Meget proffessionelt og velfungerende, findes måske ikke bedre</t>
  </si>
  <si>
    <t>Hørdumsgade 51</t>
  </si>
  <si>
    <t>Henrik Schmidt</t>
  </si>
  <si>
    <t>heschm@wiinbladsgade.kk.dk</t>
  </si>
  <si>
    <t>Rafael</t>
  </si>
  <si>
    <t>Kok. Er interesseret i fuldtid</t>
  </si>
  <si>
    <t>Lave mad selv. Evt. levere til Lupinen, ca. 40 børn</t>
  </si>
  <si>
    <t>Vil ikke accepterer hal-al slagtet kød</t>
  </si>
  <si>
    <t>positive</t>
  </si>
  <si>
    <t>Mere ovn-kapacitet</t>
  </si>
  <si>
    <t xml:space="preserve">Mariah / Nanna </t>
  </si>
  <si>
    <t>WD-4E</t>
  </si>
  <si>
    <t>Berit Andersen</t>
  </si>
  <si>
    <t>Ernæringsassistent</t>
  </si>
  <si>
    <t>12 år med mad til børn</t>
  </si>
  <si>
    <t>Ved ikke. De vil gerne selv lave mad, men har endnu ikke taget stilling til det, pga. interne problemer</t>
  </si>
  <si>
    <t>Vil evt. gerne have hjælp</t>
  </si>
  <si>
    <t>Nye køkkenelementer er påkrævet, før det kan tages i brug igen</t>
  </si>
  <si>
    <t>Skabsplads i køkken , men intet lager</t>
  </si>
  <si>
    <t>Skabsplads i køkken, men intet lager.
Nyt lækkert køkken</t>
  </si>
  <si>
    <t xml:space="preserve">Køkkenet har ikke været brugt længe. Trænger til en kærlig hånd inden brug. Males </t>
  </si>
  <si>
    <t>Køkken 3 i Børnehaven på Sønderboulevard, kun med de store børn. 51 børn hvor 11 dagligt kører ud til udflytterbørnehave</t>
  </si>
  <si>
    <t>selv frugt med om eftermiddag</t>
  </si>
  <si>
    <t>Jonna</t>
  </si>
  <si>
    <t>Blomsterbinder</t>
  </si>
  <si>
    <t>2 år</t>
  </si>
  <si>
    <t>Hygiejne kursus</t>
  </si>
  <si>
    <t>Vil gerne selv lave mad, hvis nyt køkken. 
Har overvejet mad udefra</t>
  </si>
  <si>
    <t>Dejligt</t>
  </si>
  <si>
    <t>er utilfreds med køk.med. Som tilsyneladende trænger til at komme på kursus.</t>
  </si>
  <si>
    <t>Vil gerne have hjælp</t>
  </si>
  <si>
    <t>Erle-perlen</t>
  </si>
  <si>
    <t>Cismofytten</t>
  </si>
  <si>
    <t>Udflytterbørnehaven Nordstjernen</t>
  </si>
  <si>
    <t>Ryvang 1</t>
  </si>
  <si>
    <t>Spanager</t>
  </si>
  <si>
    <t>Vildrosen</t>
  </si>
  <si>
    <t>Hønsehuset</t>
  </si>
  <si>
    <t>Stenurten</t>
  </si>
  <si>
    <t>BørneRaketten tidligere BørneJunglen</t>
  </si>
  <si>
    <t>Stenrosen</t>
  </si>
  <si>
    <t>Midgård</t>
  </si>
  <si>
    <t>krible Krable</t>
  </si>
  <si>
    <t>7 Springeren</t>
  </si>
  <si>
    <t>Sølund</t>
  </si>
  <si>
    <t>Prinsesse Thyras Børnehus</t>
  </si>
  <si>
    <t>Nørrebro</t>
  </si>
  <si>
    <t>Da køkkenet et par gange om ugen laver mad til alle børnene, har de en fornemmelse af hvad det kommer til at betyde.</t>
  </si>
  <si>
    <t>Vil gerne bytte en konvektionsovn for 2 indbytnings ovne med varm luft-</t>
  </si>
  <si>
    <t>til max 30 børn ville det være et produktionskøkken.</t>
  </si>
  <si>
    <t>athrine</t>
  </si>
  <si>
    <t>19.03</t>
  </si>
  <si>
    <t>24.03</t>
  </si>
  <si>
    <t>18.03</t>
  </si>
  <si>
    <t>20.03</t>
  </si>
  <si>
    <t>25.03</t>
  </si>
  <si>
    <t>16.03</t>
  </si>
  <si>
    <t>23.03.09</t>
  </si>
  <si>
    <t>03.04</t>
  </si>
  <si>
    <t>29.03</t>
  </si>
  <si>
    <t>01.04</t>
  </si>
  <si>
    <t>23.03</t>
  </si>
  <si>
    <t>mile</t>
  </si>
  <si>
    <t>ken</t>
  </si>
  <si>
    <t>bosch</t>
  </si>
  <si>
    <t>simens</t>
  </si>
  <si>
    <t>wexiodisk</t>
  </si>
  <si>
    <t>elektrolux</t>
  </si>
  <si>
    <t>SD40 PODAB</t>
  </si>
  <si>
    <t>DIHR</t>
  </si>
  <si>
    <t>god plads</t>
  </si>
  <si>
    <t>Gør det allerede
Ca. 20 børn i skoven m. egne madpakker.  Forældre kommer med brød/frugt på skift til eftermiddag. Pæd ordner/anretter/smør</t>
  </si>
  <si>
    <t>Vil gerne have ny emhætte</t>
  </si>
  <si>
    <t>En konvektionsovn er ønsket. Det er svært at få 2 alm. Ovne til at slå til. Mangler 1 m stålplade som erstatning for defekt hæve/sænkebord der optager plads, men ikke kan bruges</t>
  </si>
  <si>
    <t>Potentiel mentor intitution</t>
  </si>
  <si>
    <t>Skabsplads i køkken</t>
  </si>
  <si>
    <t>Har stegekip</t>
  </si>
  <si>
    <t>Med en hvis skepsis. Efter besøget vil de tage det op på personalemøde</t>
  </si>
  <si>
    <t>se ad. 1: Kodeord for husets ånd er flekibilitet impulsivt. Jeg har argumenteret for at det bedst imødekommes ved egen madordning. Det er de lydhøre overfor.</t>
  </si>
  <si>
    <t>Ønsker stabil madmor pga. lille køkken og blandede børn. Nogen skal have turmad og nogle der er hjemme, men ofte på tur.</t>
  </si>
  <si>
    <t>køkkenet er ikke i brug. Trænger til nye bordplader, bordplads,kogebord,ovne,udsugning,køl-frys.</t>
  </si>
  <si>
    <t>Det skal diskuteres. Forældregruppen vil gerne beholde madpakkerne. Har tilbudt at deltage i møde</t>
  </si>
  <si>
    <t>ved ikke pt opfølgning</t>
  </si>
  <si>
    <t>hvis relevant</t>
  </si>
  <si>
    <t>et industrikøleskab</t>
  </si>
  <si>
    <t>kontektionsovn, stor rørmaskine, kogebord, køleskab.ønsker mindre ombygning af køkkenbord.</t>
  </si>
  <si>
    <t>det vil være en stor fordel at skaffe mere køkkenbordplads.</t>
  </si>
  <si>
    <t>køb af ekstra ovn</t>
  </si>
  <si>
    <t>skal ombygges for egen regning</t>
  </si>
  <si>
    <t>ovn,opvaskemaskine,køleskab.bordplade.Køkkenet bør udbygges.</t>
  </si>
  <si>
    <t>vil meget gerne have fjernet 4 defekte kogeplader og isat en bordplade i stedet.</t>
  </si>
  <si>
    <t>kartoffelskræller, en ovn mere, et større kogebord, grøntsagsrobot. Røremaskinen er ikke sikker.</t>
  </si>
  <si>
    <t>ny opvaskemaskine. Bedre ovn kapacitet. Indrettes mere hensigtsmæssigt.</t>
  </si>
  <si>
    <t>ekstra vask, ny industri opvaskemaskine, kogebord med flere plader, konvektionsovn, køkkenskabe.</t>
  </si>
  <si>
    <t>det optimale ville være at bryde væggen ned til rengøringsrummet ved siden af. Da der ellers mangler bordplads/opbevaringsplads og køleplads. Hurtigere opvaskemaskine, grøntsagsrobot, kartoffelskræller.</t>
  </si>
  <si>
    <t>Køkkenet er gammelt, men lederen har sat penge af så de selv kan renoverer det.</t>
  </si>
  <si>
    <t>Nyt komfur, røremaskine, nye skabe de gamle krakelere.</t>
  </si>
  <si>
    <t>ekstra ovn, røremaskine, opvaskemaskine op i arbejdshøjde</t>
  </si>
  <si>
    <t>køleskab,nye elementer, 2 nye ovne, kogebord eller kogeplader, udsugnung over kogebord.</t>
  </si>
  <si>
    <t>der er mulighed for udbygning ud mod garderoben. Som vil betyde at inst. kan få et produktionskøkken.</t>
  </si>
  <si>
    <t>en total renovering, køkkenet er mindre og ikke brugbar.</t>
  </si>
  <si>
    <t>en ny opvaskemaskine og 2 køleskabe, ønskes</t>
  </si>
  <si>
    <t>køkkenet skal udbygges</t>
  </si>
  <si>
    <t>inst. har midertidige lokaler og venter på nye, forventer der går 1-2 år. På dispensation har de lov til at lave mad til vg.børn, vil også gerne lave mad til bh.børn.Køkkenet kan sagtens rumme det, køkkenpersonalet er yderst fleksibel og vil gerne, så madhus anbefalingen er, at de får lov. Opvaskemaskine hæves, hvis teknisk muligt uden at tage bordplads.</t>
  </si>
  <si>
    <t>37585_2</t>
  </si>
  <si>
    <t>37587_2</t>
  </si>
  <si>
    <t>35250_2</t>
  </si>
  <si>
    <t>35332_2</t>
  </si>
  <si>
    <t>35225_2</t>
  </si>
  <si>
    <t>35246_2</t>
  </si>
  <si>
    <t>35400_2</t>
  </si>
  <si>
    <t>35408_2</t>
  </si>
  <si>
    <t>35555_2</t>
  </si>
  <si>
    <t>37492_2</t>
  </si>
  <si>
    <t>35523_2</t>
  </si>
  <si>
    <t>35534_2</t>
  </si>
  <si>
    <t>37580_2</t>
  </si>
  <si>
    <t>35381_2</t>
  </si>
  <si>
    <t>35529_2</t>
  </si>
  <si>
    <t>37562_2</t>
  </si>
  <si>
    <t>35490_2</t>
  </si>
  <si>
    <t>35581_2</t>
  </si>
  <si>
    <t>37478_2</t>
  </si>
  <si>
    <t>35386_2</t>
  </si>
  <si>
    <t>37306_2</t>
  </si>
  <si>
    <t>35269_2</t>
  </si>
  <si>
    <t>35433_2</t>
  </si>
  <si>
    <t>35433_3</t>
  </si>
  <si>
    <t>35589_2</t>
  </si>
  <si>
    <t>37362_2</t>
  </si>
  <si>
    <t>37491_2</t>
  </si>
  <si>
    <t>Grækenlandsvej 90B</t>
  </si>
  <si>
    <t>Boltonvej 1</t>
  </si>
  <si>
    <t>Brydes Allé 44</t>
  </si>
  <si>
    <t>Glommensgade 4</t>
  </si>
  <si>
    <t>Geislersgade 32</t>
  </si>
  <si>
    <t>Peder Lykkes Vej 75</t>
  </si>
  <si>
    <t>Gullandsgade 29</t>
  </si>
  <si>
    <t>Engvej 35</t>
  </si>
  <si>
    <t>2300 K</t>
  </si>
  <si>
    <t>København S</t>
  </si>
  <si>
    <t>København S.</t>
  </si>
  <si>
    <t>Greve Strand</t>
  </si>
  <si>
    <t>Dragør</t>
  </si>
  <si>
    <t>København s</t>
  </si>
  <si>
    <t>32 54 76 79</t>
  </si>
  <si>
    <t>32 57 31 85</t>
  </si>
  <si>
    <t>32 58 79 05</t>
  </si>
  <si>
    <t>32 55 64 98</t>
  </si>
  <si>
    <t>32 59 12 07</t>
  </si>
  <si>
    <t>32 55 77 94</t>
  </si>
  <si>
    <t>32 50 84 82</t>
  </si>
  <si>
    <t>32 55 69 27</t>
  </si>
  <si>
    <t>32 58 08 79</t>
  </si>
  <si>
    <t>32 54 45 59</t>
  </si>
  <si>
    <t>32 55 38 67</t>
  </si>
  <si>
    <t>32 59 11 63</t>
  </si>
  <si>
    <t>32 58 51 00</t>
  </si>
  <si>
    <t>32 55 33 50</t>
  </si>
  <si>
    <t>32 59 02 52</t>
  </si>
  <si>
    <t>32 58 48 41</t>
  </si>
  <si>
    <t>32 57 14 06</t>
  </si>
  <si>
    <t>32 59 47 58</t>
  </si>
  <si>
    <t>32 59 58 70</t>
  </si>
  <si>
    <t>32 54 75 66</t>
  </si>
  <si>
    <t>32 95 39 28</t>
  </si>
  <si>
    <t>32 55 62 63</t>
  </si>
  <si>
    <t>32 57 27 31</t>
  </si>
  <si>
    <t>evt. opvaskemaskine, stor røremaskine, skabe, (gamle skabe fra 70erne som splintre) åbne skabe ønskes</t>
  </si>
  <si>
    <t>Mariah / Nanna</t>
  </si>
  <si>
    <t>Miele Proffessional</t>
  </si>
  <si>
    <t>stort depot</t>
  </si>
  <si>
    <t>Transformeren</t>
  </si>
  <si>
    <t>cbboern@get2net.dk</t>
  </si>
  <si>
    <t xml:space="preserve">incl. mælk + mellemmålt til frit.hj. </t>
  </si>
  <si>
    <t>Lisbeth Topp</t>
  </si>
  <si>
    <t>Social og sundheds asst.</t>
  </si>
  <si>
    <t>Svært at overskue, mange særlige behov. Frygter rigitg mange lægeerklæringer</t>
  </si>
  <si>
    <t>Mange er glade for at slippe</t>
  </si>
  <si>
    <t>Ser det som besværligt</t>
  </si>
  <si>
    <t>Økologisk oplysningsforbund, hygiejne</t>
  </si>
  <si>
    <t>Småkurser. 3 ugers børnemad i HRS</t>
  </si>
  <si>
    <t>3 kurser i Madhus-regi</t>
  </si>
  <si>
    <t>Masser af erfaring. Kurser i Madhuset</t>
  </si>
  <si>
    <t>Nikitas Augoustakis</t>
  </si>
  <si>
    <t>Linda</t>
  </si>
  <si>
    <t>Susanne Hersig</t>
  </si>
  <si>
    <t>arbejdet i køkken i 27 år</t>
  </si>
  <si>
    <t>erfaring fra andre køkkener</t>
  </si>
  <si>
    <t>HRS - grundforløb</t>
  </si>
  <si>
    <t>Der bliver lavet til vuggestue pt.</t>
  </si>
  <si>
    <t>Det vil være det optimale</t>
  </si>
  <si>
    <t>De vil helst lave maden selv men kun hvis de får kompetent personale. Dertil er de noget mistroiske over for hvad der skal ske.</t>
  </si>
  <si>
    <t>Tænker ang. Lokal mad, evt. i samarbejde med de andre institutioner (solstrålen, Tagenshave, Hurlumhej)</t>
  </si>
  <si>
    <t>Hvis det rette kompetente personale kan anskaffes</t>
  </si>
  <si>
    <t>Institutionen er under ombygning og står først indflytningsklar til foråret</t>
  </si>
  <si>
    <t>Vil meget gerne</t>
  </si>
  <si>
    <t>De finder det indlysende at udvide med mad i alle ugens dage</t>
  </si>
  <si>
    <t>Er gået i gang med at udbygge køkken på eget initiativ, har selv sparet op til det. Vil starte op til maj med mad til børnehaven to gange ugentligt.</t>
  </si>
  <si>
    <t>Meget lidt plads. Er villige til at være kreative</t>
  </si>
  <si>
    <t>Vil meget gerne selv</t>
  </si>
  <si>
    <t>Vil gerne have mad</t>
  </si>
  <si>
    <t>Vides ikke</t>
  </si>
  <si>
    <t>Ja umiddelbart men ikke uvillige overfor mad udefra</t>
  </si>
  <si>
    <t>De vil helst fortsætte med madpakker</t>
  </si>
  <si>
    <t>ny leder men ikke helt sikker</t>
  </si>
  <si>
    <t>meget positivt stemt</t>
  </si>
  <si>
    <t>stor opbakning</t>
  </si>
  <si>
    <t>Er meget forgangere for lokal mad</t>
  </si>
  <si>
    <t>Skeptisk. Pt har forældrene gode madpakker til børnene</t>
  </si>
  <si>
    <t>lederen ønsker at de selv laver maden</t>
  </si>
  <si>
    <t>Hvis det er muligt at finde ordentligt og kompetent uddannet personale</t>
  </si>
  <si>
    <t>Kun hvis det er muligt at forsætte med "madpakker" smør-selv i 3-4 af ugens dage og personalet i køkkenet er kompetent</t>
  </si>
  <si>
    <t>Hvis det kan lade sig gøre er de meget positive</t>
  </si>
  <si>
    <t>De vil meget gerne have hjælp til rekrutteringen af personale</t>
  </si>
  <si>
    <t>Er ved at rekrutere. Vil godt have hjælp.</t>
  </si>
  <si>
    <t>susanne.fabricius@buf.kk.dk</t>
  </si>
  <si>
    <t>Vil gerne have tilbudt begge dele (hj. Lavet mad og madpakker). Der er 50 børn i udflytter ad gangen</t>
  </si>
  <si>
    <t>Når det ikke kan være anderledes</t>
  </si>
  <si>
    <t>Vil gerne  have en madfar</t>
  </si>
  <si>
    <t>David sogns børnehave</t>
  </si>
  <si>
    <t>Frihavns Sogns Børnehave</t>
  </si>
  <si>
    <t>Luther Kirkens udflytterbørnehave</t>
  </si>
  <si>
    <t>Stadens Vænge</t>
  </si>
  <si>
    <t>Børnehaven Tussenelda</t>
  </si>
  <si>
    <t>Børnehaven Æbelø</t>
  </si>
  <si>
    <t>Olriks Børnehave</t>
  </si>
  <si>
    <t>Øster Fælled Børnehus</t>
  </si>
  <si>
    <t>Krausesvej</t>
  </si>
  <si>
    <t>Rosenborg</t>
  </si>
  <si>
    <t>Sions Sogns Børnehve</t>
  </si>
  <si>
    <t>Børnehuset Skt. Jakob</t>
  </si>
  <si>
    <t>BørneRiget</t>
  </si>
  <si>
    <t>Børnehuset Flora</t>
  </si>
  <si>
    <t>Carl Nielsen</t>
  </si>
  <si>
    <t>Daginstitutionen Charlottehaven</t>
  </si>
  <si>
    <t>Vuggestuen Æblehaven</t>
  </si>
  <si>
    <t>kastanjetræet</t>
  </si>
  <si>
    <t>Vuggestuen Villa Rosa</t>
  </si>
  <si>
    <t>Vuggestuen Luna</t>
  </si>
  <si>
    <t>Vuggestuen Mælkebøtten</t>
  </si>
  <si>
    <t>Fluen</t>
  </si>
  <si>
    <t>Vokseværket</t>
  </si>
  <si>
    <t>Vuggestuen krausesvej 6</t>
  </si>
  <si>
    <t>Akvariet</t>
  </si>
  <si>
    <t>Konkylien</t>
  </si>
  <si>
    <t>Himmelrummet</t>
  </si>
  <si>
    <t>Børnehaven Hvepsebo</t>
  </si>
  <si>
    <t>Børnehaven Ryesgade 60</t>
  </si>
  <si>
    <t>Børnehaven Østre Gasværk Syd</t>
  </si>
  <si>
    <t>Grantofte Fredensgården</t>
  </si>
  <si>
    <t>Pinocchio</t>
  </si>
  <si>
    <t>Udflytterbørnehaven Kong Oscar</t>
  </si>
  <si>
    <t xml:space="preserve">Kong Gurli </t>
  </si>
  <si>
    <t>Mågodtland</t>
  </si>
  <si>
    <t>Børnegården</t>
  </si>
  <si>
    <t>Væksthuset</t>
  </si>
  <si>
    <t>VANDPYTTEN</t>
  </si>
  <si>
    <t>Rosenvang</t>
  </si>
  <si>
    <t>Rosahaven</t>
  </si>
  <si>
    <t>Egmontgården</t>
  </si>
  <si>
    <t>Blomsterbedet</t>
  </si>
  <si>
    <t>Tryk 16</t>
  </si>
  <si>
    <t>Bellmansgade 23</t>
  </si>
  <si>
    <t>Pia Christina Pedersen</t>
  </si>
  <si>
    <t>Jonna Jensen</t>
  </si>
  <si>
    <t>p.chr.pedersen@gmail.com</t>
  </si>
  <si>
    <t>VUC / AOF</t>
  </si>
  <si>
    <t>ufaglært, køkken tekniker i sit hjemland, tror det var Polen</t>
  </si>
  <si>
    <t>Ufagllært</t>
  </si>
  <si>
    <t>7 år fra vuggestue</t>
  </si>
  <si>
    <t>Kommunalt køkken som kørete mad ud. Kørte maden</t>
  </si>
  <si>
    <t>Viakr i 6 måneder</t>
  </si>
  <si>
    <t>5-6 viften lybækgade</t>
  </si>
  <si>
    <t>10 års kantinearb.</t>
  </si>
  <si>
    <t>en del</t>
  </si>
  <si>
    <t>mange års madglæde</t>
  </si>
  <si>
    <t>Rengøringdame</t>
  </si>
  <si>
    <t>3-4 års køkkemerfaring</t>
  </si>
  <si>
    <t>Obligatoriske kurser</t>
  </si>
  <si>
    <t>økologisk børnemad, Partnerskabets kursus</t>
  </si>
  <si>
    <t>Pædagoger sørger for morgenmad</t>
  </si>
  <si>
    <t>Hygiejnekursus
Har 20 timer plus 10 timers rengøring</t>
  </si>
  <si>
    <t>Grundkursus hotel - og restaurent, øko - kursus og diverse andre fra Madhuset</t>
  </si>
  <si>
    <t>Økologi hod Dogme KBH</t>
  </si>
  <si>
    <t>hygiejne og økologisk oplysningsforbund</t>
  </si>
  <si>
    <t>Hygiejnekursus</t>
  </si>
  <si>
    <t>hygiejne og økokurser</t>
  </si>
  <si>
    <t>Forskellige kurser</t>
  </si>
  <si>
    <t>SUHRs, kostkompagniets kurser</t>
  </si>
  <si>
    <t>Rita</t>
  </si>
  <si>
    <t>Helle Adelsbæk</t>
  </si>
  <si>
    <t>Men kan ikke forestille sig det kan lade sig gøre, gammelt køkken der ikke er godkendt</t>
  </si>
  <si>
    <t>Ser store praktiske hindringer: 2 huse der lige er slået sammen.</t>
  </si>
  <si>
    <t>Mor buffet 1 gang ugentligt</t>
  </si>
  <si>
    <t>Har ikke tid. Kun hvis der er ressourcer til ansættelse.</t>
  </si>
  <si>
    <t>Er glade for madpakker, kan ikke se at der er mulighed for egenproduktion</t>
  </si>
  <si>
    <t>Camilla Andreasen</t>
  </si>
  <si>
    <t>Touriya Rachdi</t>
  </si>
  <si>
    <t>Louise Brun Rasmussen</t>
  </si>
  <si>
    <t>susanne juul petersen</t>
  </si>
  <si>
    <t>Bylgja</t>
  </si>
  <si>
    <t>qui18@hotmail.com</t>
  </si>
  <si>
    <t>kok fra 1997</t>
  </si>
  <si>
    <t>Madhus og kostkompagniet</t>
  </si>
  <si>
    <t>køkkenasssistent</t>
  </si>
  <si>
    <t>1. del af ernæringsassistent</t>
  </si>
  <si>
    <t>ernærings- og husholdningsøkonom fra Ankerhus</t>
  </si>
  <si>
    <t xml:space="preserve">2 første år af kokkeudd. </t>
  </si>
  <si>
    <t>3 år i anden inst.</t>
  </si>
  <si>
    <t>10 års erfaring</t>
  </si>
  <si>
    <t>kantine, restaurant, hotel og inst.</t>
  </si>
  <si>
    <t>17 års erfaring fra døgninst. Køkken og kantine</t>
  </si>
  <si>
    <t>Vil gerne være mentor</t>
  </si>
  <si>
    <t>specialbørnehave</t>
  </si>
  <si>
    <t>livslang erfaring</t>
  </si>
  <si>
    <t>1 år på Rigshospitalet, smørrebrødsforretning som selvstændig</t>
  </si>
  <si>
    <t>andre inst. Oldfrue mm, undervisningserfaring</t>
  </si>
  <si>
    <t>7 års erfaring inden for køkkenb.</t>
  </si>
  <si>
    <t>hotelkøkkener og DGB</t>
  </si>
  <si>
    <t>grøntasagskursus i Madhus</t>
  </si>
  <si>
    <t>amu-pædagogisk arbejde, kost til småbørn, grøntkursus</t>
  </si>
  <si>
    <t>hygiejne, miljøtjenesten, økokurser</t>
  </si>
  <si>
    <t>økologikursus, kostkompagniet</t>
  </si>
  <si>
    <t>økologikursus (dogme 2000)</t>
  </si>
  <si>
    <t>øko, ØOF, Madhus</t>
  </si>
  <si>
    <t>øko og brød</t>
  </si>
  <si>
    <t>økologiomlægning, hjemmeplejen</t>
  </si>
  <si>
    <t>HRS, grundforløb 10 år</t>
  </si>
  <si>
    <t>Grigorios Antonaros</t>
  </si>
  <si>
    <t>bekymret for sygdom og ferie hos køkkenpersonale</t>
  </si>
  <si>
    <t>Er dog bekymret for økonomien</t>
  </si>
  <si>
    <t>afvendter om de har kapaciteten</t>
  </si>
  <si>
    <t>Gør det allerede</t>
  </si>
  <si>
    <t>har ikke udtalt sig</t>
  </si>
  <si>
    <t>Har indtryk af, de vil tage vel imod</t>
  </si>
  <si>
    <t>vil dog ikke bruge pædagogtimer</t>
  </si>
  <si>
    <t>skal have talt om det men mener der er en positiv stemmning</t>
  </si>
  <si>
    <t>ønsker at maden skal laves i huset</t>
  </si>
  <si>
    <t>vil gerne kontaktes vedr ansættelse af køkkenpersonale</t>
  </si>
  <si>
    <t>Vil gerne have hjælp til rekruttering</t>
  </si>
  <si>
    <t>vil gerne have hjælp til rekrutering af personale</t>
  </si>
  <si>
    <t>vil gerne have hjælp med rekrutering af personale</t>
  </si>
  <si>
    <t>vil gerne have hjælp mht personale rekruttering</t>
  </si>
  <si>
    <t>meget gerne info om medarbejdere</t>
  </si>
  <si>
    <t>mere køleplads, flere kogeplader, røremaskine, grøntrobot, opvaskemaskinen skal op i niveau.</t>
  </si>
  <si>
    <t>2 ovne mere eller en stor ny konvektionsovn, grøntsagsrobot, den ene vask bør skiftes ud med en større. Hurtigere opvaskemaskine</t>
  </si>
  <si>
    <t>en kartoffelskræller er meget ønsket, og en grøntsagsrobot</t>
  </si>
  <si>
    <t>Industriopvaskemaskine, 2 industrikøleskabe, ekstra ovn - konvektions ville være klar fordel, da der i dette delekøkken skal laves mad til rigtig mange børn (80+ca.50)</t>
  </si>
  <si>
    <t>et nyt komfur, røremaskine, 2 køleskabe, 1 fryser</t>
  </si>
  <si>
    <t>konvektionsovn, køl, hurtigere opvaskemaskine</t>
  </si>
  <si>
    <t>Opvaskemaskine, en ovn el. udskiftning til konvektion, en vask, der må gerne komme mere bordplads - evt. i depot som kan fungere som grøntsagsrum.</t>
  </si>
  <si>
    <t>2 ovne eller 1 konvektionsovn. Grøntsagsrobot, mangler afsætningsplads, der er ikke rigtig plads til rullebord.</t>
  </si>
  <si>
    <t>Mark Burvad</t>
  </si>
  <si>
    <t>Ernst Westermann</t>
  </si>
  <si>
    <t>Irene Ditzel</t>
  </si>
  <si>
    <t>GRY BARNHOLDT</t>
  </si>
  <si>
    <t>Mimi Dalsgård</t>
  </si>
  <si>
    <t>Hanne Rosenqvist</t>
  </si>
  <si>
    <t>37429@faf.kk.dk</t>
  </si>
  <si>
    <t>Ministeriernes Børnehus</t>
  </si>
  <si>
    <t>Anna Wulffs Børnehave</t>
  </si>
  <si>
    <t>Vartov Børnehave</t>
  </si>
  <si>
    <t>Garnisons Sogns Menighedsbørnehave</t>
  </si>
  <si>
    <t>Helligåndskirkens Børnehave</t>
  </si>
  <si>
    <t>Holmens Sogns Udflytterbørnehave</t>
  </si>
  <si>
    <t>Højbjerg</t>
  </si>
  <si>
    <t>Adelgården</t>
  </si>
  <si>
    <t>Trinitatis Menigheds Børnehave og Vuggestue</t>
  </si>
  <si>
    <t>Den Grønne Kastanie</t>
  </si>
  <si>
    <t>Vuggestuen Trekanten</t>
  </si>
  <si>
    <t>Vuggestuen Søstjernen</t>
  </si>
  <si>
    <t>Den Integrerede Institution Lundsgade</t>
  </si>
  <si>
    <t>Vuggestuen Tietgensgade</t>
  </si>
  <si>
    <t>Den integrerede Institution Kongehatten</t>
  </si>
  <si>
    <t>Krudthuset</t>
  </si>
  <si>
    <t>Indre By</t>
  </si>
  <si>
    <t>Vester Voldgade 123</t>
  </si>
  <si>
    <t>Krystalgade 16</t>
  </si>
  <si>
    <t>Købmagergade 47</t>
  </si>
  <si>
    <t>Nørregade 37A</t>
  </si>
  <si>
    <t>Overgaden Oven Vandet 32B</t>
  </si>
  <si>
    <t>Rigensgade 21A</t>
  </si>
  <si>
    <t>Sølvgade 83</t>
  </si>
  <si>
    <t>Store Regnegade 2</t>
  </si>
  <si>
    <t>Christianshavns Voldgade 63</t>
  </si>
  <si>
    <t>Farvergade 27F</t>
  </si>
  <si>
    <t>Fredericiagade 84A</t>
  </si>
  <si>
    <t>Hjertensfrydsgade 1</t>
  </si>
  <si>
    <t>Rømersgade 7</t>
  </si>
  <si>
    <t>Sankt Annæ Plads 4</t>
  </si>
  <si>
    <t>Sankt Gertruds Stræde 5</t>
  </si>
  <si>
    <t>Sofiegade 7</t>
  </si>
  <si>
    <t>Øster Voldgade 4B</t>
  </si>
  <si>
    <t>Valkendorfsgade 36</t>
  </si>
  <si>
    <t>Rosenlundvej 27</t>
  </si>
  <si>
    <t>Tranemosevej 39</t>
  </si>
  <si>
    <t>Amagergade 2</t>
  </si>
  <si>
    <t>Adelgade 1</t>
  </si>
  <si>
    <t>Store Kongensgade 79</t>
  </si>
  <si>
    <t>Sankt Peders Stræde 4</t>
  </si>
  <si>
    <t>Sankt Peders Stræde 12</t>
  </si>
  <si>
    <t>Langebrogade 2</t>
  </si>
  <si>
    <t>Store Kannikestræde 8</t>
  </si>
  <si>
    <t>Tietgensgade 31D</t>
  </si>
  <si>
    <t>Upsalagade 19</t>
  </si>
  <si>
    <t>Christianshavns Voldgade 5B</t>
  </si>
  <si>
    <t>Gammeltoftsgade 13</t>
  </si>
  <si>
    <t>Prinsessegade 78</t>
  </si>
  <si>
    <t>Nyropsgade 16</t>
  </si>
  <si>
    <t>Lundsgade 14</t>
  </si>
  <si>
    <t>Tietgensgade 31C</t>
  </si>
  <si>
    <t>Danneskiold-Samsøes Allé 37</t>
  </si>
  <si>
    <t>Klampenborgvej 135</t>
  </si>
  <si>
    <t>Rungsted Strandvej 320B</t>
  </si>
  <si>
    <t>Prinsessegade 58</t>
  </si>
  <si>
    <t>Suhmsgade 4</t>
  </si>
  <si>
    <t>Refshalevej 1</t>
  </si>
  <si>
    <t>Nansensgade 46</t>
  </si>
  <si>
    <t>København K</t>
  </si>
  <si>
    <t>Lynge</t>
  </si>
  <si>
    <t>Lyngby</t>
  </si>
  <si>
    <t>Birkerød</t>
  </si>
  <si>
    <t>Ballerup</t>
  </si>
  <si>
    <t>København V</t>
  </si>
  <si>
    <t>Kbh V</t>
  </si>
  <si>
    <t>Hørsholm</t>
  </si>
  <si>
    <t>København K.</t>
  </si>
  <si>
    <t>33 15 75 48</t>
  </si>
  <si>
    <t>33 14 49 11</t>
  </si>
  <si>
    <t>33 14 64 30</t>
  </si>
  <si>
    <t>33 12 35 92</t>
  </si>
  <si>
    <t>32 54 88 55</t>
  </si>
  <si>
    <t>33 11 15 96</t>
  </si>
  <si>
    <t>33 15 08 04</t>
  </si>
  <si>
    <t>33 13 16 05</t>
  </si>
  <si>
    <t>32 54 11 13</t>
  </si>
  <si>
    <t>33 13 96 72</t>
  </si>
  <si>
    <t>33 15 28 42</t>
  </si>
  <si>
    <t>33 15 45 16</t>
  </si>
  <si>
    <t>33 13 03 63</t>
  </si>
  <si>
    <t>33 13 22 45</t>
  </si>
  <si>
    <t>33 15 89 03</t>
  </si>
  <si>
    <t>32 54 08 20</t>
  </si>
  <si>
    <t>33 13 02 38</t>
  </si>
  <si>
    <t>33 15 80 57</t>
  </si>
  <si>
    <t>45 80 32 63</t>
  </si>
  <si>
    <t>45 81 80 73</t>
  </si>
  <si>
    <t>44 65 12 13</t>
  </si>
  <si>
    <t>32 54 27 48</t>
  </si>
  <si>
    <t>33 12 60 54</t>
  </si>
  <si>
    <t>33 14 79 96</t>
  </si>
  <si>
    <t>33 13 62 58</t>
  </si>
  <si>
    <t>33 11 24 00</t>
  </si>
  <si>
    <t>32 57 64 23</t>
  </si>
  <si>
    <t>33 13 23 72</t>
  </si>
  <si>
    <t>33 18 66 20</t>
  </si>
  <si>
    <t>35 26 14 99/46 49 62 75</t>
  </si>
  <si>
    <t>32 57 46 41</t>
  </si>
  <si>
    <t>33 12 03 36</t>
  </si>
  <si>
    <t>32 54 32 55</t>
  </si>
  <si>
    <t>Sammenlagt med 37371 og model, ny udmeldt</t>
  </si>
  <si>
    <t>9.2</t>
  </si>
  <si>
    <t>01.-04-09</t>
  </si>
  <si>
    <t>01.01.09 indtil 31.07.09</t>
  </si>
  <si>
    <t>1.6</t>
  </si>
  <si>
    <t>Sammenlagt med 37276 og model, ny udmeldt</t>
  </si>
  <si>
    <t>5.7</t>
  </si>
  <si>
    <t>Sammenlagt med 37406 og model, ny udmeldt</t>
  </si>
  <si>
    <t>2.6</t>
  </si>
  <si>
    <t>Sammenlagt med 37484 og model, ny udmeldt</t>
  </si>
  <si>
    <t>nu 37386</t>
  </si>
  <si>
    <t>1.2.6</t>
  </si>
  <si>
    <t>15.01.09</t>
  </si>
  <si>
    <t>01.06.09</t>
  </si>
  <si>
    <t>Sammenlagt med 37614 og model, ny udmeldt</t>
  </si>
  <si>
    <t>KKFO</t>
  </si>
  <si>
    <t>2.9</t>
  </si>
  <si>
    <t xml:space="preserve">opnorm. med 31 børnehavebørn </t>
  </si>
  <si>
    <t>Sammenlagt med 37287/37590 og model, ny udmeldt</t>
  </si>
  <si>
    <t>1.6.11</t>
  </si>
  <si>
    <t>Sammenlagt med 37414 og model, ny udmeldt</t>
  </si>
  <si>
    <t>Sammenlagt med 37253 og model, ny udmeldt</t>
  </si>
  <si>
    <t>Sammenlagt med 37248 og model, ny udmeldt</t>
  </si>
  <si>
    <t>Henholdsvis 01.12.08 og 01.01.09</t>
  </si>
  <si>
    <t>1.2.11</t>
  </si>
  <si>
    <t>1.5.7</t>
  </si>
  <si>
    <t>Sammenlagt med 37244 og model, ny udmeldt</t>
  </si>
  <si>
    <t>Sammenlagt med 37426 og model, ny udmeldt</t>
  </si>
  <si>
    <t>Sammenlagt med 37549 og model, ny udmeldt</t>
  </si>
  <si>
    <t>1.7.11</t>
  </si>
  <si>
    <t>henholdsvis 15.11.08 og 01.12.08</t>
  </si>
  <si>
    <t>1.11.</t>
  </si>
  <si>
    <t>1.5.11.18</t>
  </si>
  <si>
    <t>16.11.08</t>
  </si>
  <si>
    <t>Sammenlagt med 37275 og model, ny udmeldt</t>
  </si>
  <si>
    <t>Sammenlagt med 37299/37383 og model, ny udmeldt</t>
  </si>
  <si>
    <t>1.7.11.18</t>
  </si>
  <si>
    <t>nednorm. med 10 Frh. pr. 1.1.09</t>
  </si>
  <si>
    <t>2.11.18</t>
  </si>
  <si>
    <t>5.9</t>
  </si>
  <si>
    <t>0 pladser i normering - Det maritime ungdomshus</t>
  </si>
  <si>
    <t>Total</t>
  </si>
  <si>
    <t>Speciale Dagtilbud</t>
  </si>
  <si>
    <t>Varigt opnormeret med 6 pl. pr. 01.01.2009 (opdateret 25.2.09</t>
  </si>
  <si>
    <t>Støtte- og rådgivning</t>
  </si>
  <si>
    <t>Speciale Fritidstilbud</t>
  </si>
  <si>
    <t>bekymring for udflugter, og for kvaliteten af færdig mad</t>
  </si>
  <si>
    <t>Er bekymret for hvad institutionen gør ved sygdom i køkkenet</t>
  </si>
  <si>
    <t>JA</t>
  </si>
  <si>
    <t>Der mangler opbevaringsplads og afløb i gulvet</t>
  </si>
  <si>
    <t>Overflader, vægge og skabe skal opdateres så det er hygiejnemæssigt forsvarligt. Ny opvaskemaskine og mere koge/ovn kapacitet kræves</t>
  </si>
  <si>
    <t>Mariah/ Margrethe</t>
  </si>
  <si>
    <t>Bosch Automatic</t>
  </si>
  <si>
    <t>Wexiödisk</t>
  </si>
  <si>
    <t>Der er ingen afløb i gulvet.</t>
  </si>
  <si>
    <t>Christina</t>
  </si>
  <si>
    <t>christinastorgaard@....dk</t>
  </si>
  <si>
    <t>PB i Ernæring og Sundhed</t>
  </si>
  <si>
    <t>6 mdr i institution</t>
  </si>
  <si>
    <t>Forholder sig afventende</t>
  </si>
  <si>
    <t>vil tro de kan selv.</t>
  </si>
  <si>
    <t>Hurtigere opvaskemaskine</t>
  </si>
  <si>
    <t>48 børn afsted i Udflytter en måned ad gangen. Udflytteren Ørholm har produktionskøkken som endnu ikke er besøgt.</t>
  </si>
  <si>
    <t>Vil gerne selv, tror dog ikke det er realistisk</t>
  </si>
  <si>
    <t>Generelle Bemærkninger</t>
  </si>
  <si>
    <t>Sjælør Boulevard 153</t>
  </si>
  <si>
    <t>Mosestykket 5</t>
  </si>
  <si>
    <t>Hornemanns Vænge 37</t>
  </si>
  <si>
    <t>Sjælør Boulevard 77</t>
  </si>
  <si>
    <t>Rymarksvej 131</t>
  </si>
  <si>
    <t>Ubberødvej 35</t>
  </si>
  <si>
    <t>Boserupvej 152</t>
  </si>
  <si>
    <t>Vigerslev Allé 10D</t>
  </si>
  <si>
    <t>Saxtorphsvej 31</t>
  </si>
  <si>
    <t>Carl Th. Dreyers Vej 192</t>
  </si>
  <si>
    <t>Gårdstedet 57</t>
  </si>
  <si>
    <t>vug</t>
  </si>
  <si>
    <t>smb</t>
  </si>
  <si>
    <t>bhv</t>
  </si>
  <si>
    <t>frh</t>
  </si>
  <si>
    <t>basis vug</t>
  </si>
  <si>
    <t>basis bhv</t>
  </si>
  <si>
    <t>basis frh</t>
  </si>
  <si>
    <t>Basis FK</t>
  </si>
  <si>
    <t>Basis UK</t>
  </si>
  <si>
    <t>Special FAF</t>
  </si>
  <si>
    <t>Special UUF</t>
  </si>
  <si>
    <t>Der er to køkkener, stort i vuggestue lille i børnehave. Inst. Ny-sammenlagt skal ombygges, her ville samlet køk.løsning være relevant.
Kan byggeplaner før sammenlægning revidres så der bliver fælles køk.løsning? Vug.køk. kan producere til alle men mangler lager og plads til rulle borde.</t>
  </si>
  <si>
    <t>1 elpisker.
Kontoret og køkkenet er i det samme rum. Meget typisk lejlighedsinstitution med bevidst valgt "familiepræg"</t>
  </si>
  <si>
    <t>Der er 1 vask m 2 rum
Komfuret er med gas</t>
  </si>
  <si>
    <t>Et bord i midten af lokale kan give plads til endnu en medarbejder. Har ansat køkkenleder i søsterinst. Som skal være planlægger</t>
  </si>
  <si>
    <t>Mariah/Margrethe</t>
  </si>
  <si>
    <t>Miele Professional</t>
  </si>
  <si>
    <t>Kørerklar hvis, ekstra bordplads og opvaskemaskine. Kan selv købe bord. Ønsker en grønsagsrobot</t>
  </si>
  <si>
    <t>bvh-saxo13@mail.dk</t>
  </si>
  <si>
    <t>afventer hvilke udbudsløsninger der kommer</t>
  </si>
  <si>
    <t>De er splittet</t>
  </si>
  <si>
    <t>De er intet køkken og der er ikke plads.</t>
  </si>
  <si>
    <t>Ligger i kirkens lokaler</t>
  </si>
  <si>
    <t>Anne Kramer</t>
  </si>
  <si>
    <t>5 år</t>
  </si>
  <si>
    <t>hygiejne + egenkontrol</t>
  </si>
  <si>
    <t>evt. et større komfur, med  flere kogeplader</t>
  </si>
  <si>
    <t>Catrine Jerrik</t>
  </si>
  <si>
    <t>Miele</t>
  </si>
  <si>
    <t>Lupinen@pc.dk</t>
  </si>
  <si>
    <t>Helårs smb.</t>
  </si>
  <si>
    <t>Helårs bhv.</t>
  </si>
  <si>
    <t>Bhv Morgen</t>
  </si>
  <si>
    <t>Bhv Formiddag</t>
  </si>
  <si>
    <t>Bhv Frokost</t>
  </si>
  <si>
    <t>Bhv Eftermiddag</t>
  </si>
  <si>
    <t>Bhv Aften</t>
  </si>
  <si>
    <t>mad vug</t>
  </si>
  <si>
    <t>mad bh</t>
  </si>
  <si>
    <t>vug pladser</t>
  </si>
  <si>
    <t>bh pladser</t>
  </si>
  <si>
    <t>sum mad</t>
  </si>
  <si>
    <t>fødevare udg</t>
  </si>
  <si>
    <t>Vug Morgen</t>
  </si>
  <si>
    <t>Vug Formiddag</t>
  </si>
  <si>
    <t>Vug Frokost</t>
  </si>
  <si>
    <t>Vug Eftermiddag</t>
  </si>
  <si>
    <t>Vug Aften</t>
  </si>
  <si>
    <t>Køkkenet vil blive ombygget i april, betalt af KK pga. sammenlægning</t>
  </si>
  <si>
    <t>Birgitte Glerup/ Nanna</t>
  </si>
  <si>
    <t>Da køkkenet ombygges i april, har jeg bedt inst. kontakte os, hvis der opstår problemer i den forbindelse. Ellers er planen, at de får nyt prod. Køkken og kan lave mad selv fra årsskiftet.</t>
  </si>
  <si>
    <t>Rahma Olsen</t>
  </si>
  <si>
    <t>Kosmetolog</t>
  </si>
  <si>
    <t>Ved ikke. Delte meniger</t>
  </si>
  <si>
    <t>Ved endnu ikke.</t>
  </si>
  <si>
    <t>2 - 4 ekstra kogeplader / blus</t>
  </si>
  <si>
    <t xml:space="preserve">Den ene vask har 2 rum.
Ingen lagerplads, men god plads i køkkenet.
</t>
  </si>
  <si>
    <t>vides ikke</t>
  </si>
  <si>
    <t>Opvaskemaskine op i højde. Ombygning af det eksisternende, hvis det skal blive et produktionskøkken</t>
  </si>
  <si>
    <t>Lager: Depotrum i kælderen, men dårlig mulighed i køkkenet.</t>
  </si>
  <si>
    <t>Har ikke madregnskab</t>
  </si>
  <si>
    <t>Der er plads til flere ovne og service.
Kører fisk og veg. mad
Flyt evt. opvaskemaskine, det giver gennemgangsplads.
Inst. Ombygges 2009. etableres nyt BH-køkken, prod.-køkken holdes uden for ombyg</t>
  </si>
  <si>
    <t>laver eftermiddagsmad</t>
  </si>
  <si>
    <t xml:space="preserve">
Kan godt starte op d. 1.1.10 
Sammenlægges med 37293 ( vuggestue) Kan evt. samarbejde om maden
</t>
  </si>
  <si>
    <t xml:space="preserve">Kan i begrænset omfang starte op 1.1.10. ½ af børnene tager ud af huset i uge af gangen, skal have madpakker med </t>
  </si>
  <si>
    <t>Bedre komfur, større rørmaskine.
Fungerende kolonialrum med vaske og røremaskine, kan udnyttes bedre (flere hylder, bedre oprydning) Rulle borde ved opvaskemaskine - vil afhjælpe løft + vrid</t>
  </si>
  <si>
    <t>Miele alm</t>
  </si>
  <si>
    <t>økologisk oplysningsforbund+ madhuset</t>
  </si>
  <si>
    <t>Rigtig godt køkken, men ligger i kælderen</t>
  </si>
  <si>
    <t>Vil gerne vende det i bestyrelsen og personalegruppen</t>
  </si>
  <si>
    <t>Udfyldt1</t>
  </si>
  <si>
    <t>Udfyldt2</t>
  </si>
  <si>
    <t>Udfyldt3</t>
  </si>
  <si>
    <t>Udfyldt4</t>
  </si>
  <si>
    <t>Udfyldt5</t>
  </si>
  <si>
    <t>Udfyldt i alt</t>
  </si>
  <si>
    <t>Mark</t>
  </si>
  <si>
    <t>x</t>
  </si>
  <si>
    <t>Anthran</t>
  </si>
  <si>
    <t>12-15 års erfaring</t>
  </si>
  <si>
    <t>Økologikursus ØOF</t>
  </si>
  <si>
    <t>Vil herne have en ansat mere i 25-30 timer</t>
  </si>
  <si>
    <t>evt. males.</t>
  </si>
  <si>
    <t>Kræver fornyelse for at bliver godkendt af føædevarer myndighederne. Mangler bedre kølefaciliteter.</t>
  </si>
  <si>
    <t>Institutionen er i 2 etager, så de ønsker sig en madelevator..</t>
  </si>
  <si>
    <t>gamle og små køleskabe. Ombygning påkrævet. Institutionen er i to etager så der ønskes madelevator, der findes et thekøkken i børnehavesektionen som tidligere har været produktionskøkken</t>
  </si>
  <si>
    <t>Hanne Byrdal</t>
  </si>
  <si>
    <t>masser</t>
  </si>
  <si>
    <t>Hygiejne, kvalitetsskema</t>
  </si>
  <si>
    <t>Har talt md Hanne Byrdal</t>
  </si>
  <si>
    <t>Tim Larsen</t>
  </si>
  <si>
    <t>mail@timlarsen.dk</t>
  </si>
  <si>
    <t>Levnedsmiddeltekniker</t>
  </si>
  <si>
    <t>fra andre køkkener</t>
  </si>
  <si>
    <t>vil bare beholde madpakker til børnahavebørnene</t>
  </si>
  <si>
    <t>Afventende, er omstillingsparat.</t>
  </si>
  <si>
    <t>Med rådgivning</t>
  </si>
  <si>
    <t>for lille køkken, som ligger på 1. sal.
Vg. og Bh. Ligger i stuen.</t>
  </si>
  <si>
    <t>Lone</t>
  </si>
  <si>
    <t>miele professional 6. 7859</t>
  </si>
  <si>
    <t>humlebo@buf.kk.dk</t>
  </si>
  <si>
    <t>Marianne Christensen</t>
  </si>
  <si>
    <t>Økonoma</t>
  </si>
  <si>
    <t>Øko-kurser</t>
  </si>
  <si>
    <t>Mariah ?</t>
  </si>
  <si>
    <t>37362@faf.kk.dk</t>
  </si>
  <si>
    <t>Heidi Estrup</t>
  </si>
  <si>
    <t>Christine Jenzsch</t>
  </si>
  <si>
    <t>Cater</t>
  </si>
  <si>
    <t>lavet mad i 3½ år i kantine. Bl.a. Meyers personale-restaurant</t>
  </si>
  <si>
    <t>Kantiner</t>
  </si>
  <si>
    <t>15 år erfaring</t>
  </si>
  <si>
    <t>Omlægning til Økologi, 1998, Økologisk oplysningsforbund.</t>
  </si>
  <si>
    <t>Vil meget gerne selv stå for maden, hvis køkkenet kan ombygges og der er penge til det.</t>
  </si>
  <si>
    <t>Positive. Men vil helst have mad fra vuggestuekøkken i stedet for børnehavens anretter-køkken.</t>
  </si>
  <si>
    <t>Finder det svært at finde personale</t>
  </si>
  <si>
    <t>Køkkenet er fint, men hvis der skal være større produktion skal køkkenet evt. ombygges. En væg kan rives ned.</t>
  </si>
  <si>
    <t>Dette køkken kan umiddelbart bruges som koldt køkken.</t>
  </si>
  <si>
    <t>Cathrine</t>
  </si>
  <si>
    <t>Nyt køkken med alt udstyr i orden.</t>
  </si>
  <si>
    <t>Børnehaven står for ombygning og vil gerne vente med at deres konferencerum bliver i standsat, hvis tilstødende køkken skal udbygges og rummet vil skulle inddrages og en væg fjernes</t>
  </si>
  <si>
    <t>Karin Palm</t>
  </si>
  <si>
    <t>Tilmeldt kurser i madhuset</t>
  </si>
  <si>
    <t>Sanyea</t>
  </si>
  <si>
    <t>Men har ikke nogen løsning</t>
  </si>
  <si>
    <t>Men vil gerne være med ind over.</t>
  </si>
  <si>
    <t xml:space="preserve">Rørermaskine og komfur.
</t>
  </si>
  <si>
    <t>Køkken som er delvis åben. Indgang til fællessal og udearealer.
Der er et prod.køk nr.2, som skal nedlægges</t>
  </si>
  <si>
    <t>miele Professional 7879</t>
  </si>
  <si>
    <t>Den ene håndvask er kun med koldt vand.
Der er et køkken mere, men dette nedklægges</t>
  </si>
  <si>
    <t>Bente</t>
  </si>
  <si>
    <t>Sara Østergaard</t>
  </si>
  <si>
    <t>Kok</t>
  </si>
  <si>
    <t>Birgitte</t>
  </si>
  <si>
    <t>10 års køkkenerfaring</t>
  </si>
  <si>
    <t>Antal Køk.</t>
  </si>
  <si>
    <t>Bespisning Dage Vug Formiddag</t>
  </si>
  <si>
    <t>Bespisning Dage Vug Frokost</t>
  </si>
  <si>
    <t>Bespisning Dage Vug Eftermiddag</t>
  </si>
  <si>
    <t>Bespisning Dage Vug Aften</t>
  </si>
  <si>
    <r>
      <t>Bespisning Dage Bhv</t>
    </r>
    <r>
      <rPr>
        <sz val="10"/>
        <rFont val="Arial"/>
        <family val="2"/>
      </rPr>
      <t xml:space="preserve"> Morgen</t>
    </r>
  </si>
  <si>
    <t>Bespisning Dage Bhv Formiddag</t>
  </si>
  <si>
    <t>Bespisning Dage Bhv Frokost</t>
  </si>
  <si>
    <t>Bespisning Dage Bhv Eftermiddag</t>
  </si>
  <si>
    <t>Bespisning Dage Bhv Aften</t>
  </si>
  <si>
    <r>
      <t>Økonomi til mad</t>
    </r>
    <r>
      <rPr>
        <sz val="10"/>
        <rFont val="Arial"/>
        <family val="2"/>
      </rPr>
      <t xml:space="preserve"> Vug</t>
    </r>
  </si>
  <si>
    <t>Økonomi til mad Bhv</t>
  </si>
  <si>
    <t>Norn VUG</t>
  </si>
  <si>
    <t>1 Køk. ans. Ansat siden</t>
  </si>
  <si>
    <t>1 Køk. ans. Timer/ uge:</t>
  </si>
  <si>
    <t>Ej godkendt til produktion, men madhuset vurdere at det kan.
Evt. ombygges på længere sigt. Her og nu: 2 vaske?
Hæve opvaskemaskine, ekstra vask eller sispentation til én med to rum.</t>
  </si>
  <si>
    <t>Carina Lerche</t>
  </si>
  <si>
    <t>Arb. på cafe. Personalemad i IT-virksomhed, plejehjem, vuggestue</t>
  </si>
  <si>
    <t xml:space="preserve">div. foredrag </t>
  </si>
  <si>
    <t>Med nogen skepsis</t>
  </si>
  <si>
    <t>Leder mener de vil foretrække herfra</t>
  </si>
  <si>
    <t>Skaffer selv, ellers ringer</t>
  </si>
  <si>
    <t xml:space="preserve">Konvektionsovn i stedet to gamle ovne, (el. 3 alm ovne / 2 Store), som ikke fungerer, Grøntsagsrum med ekstra vask og bordplade, der er plads til det. </t>
  </si>
  <si>
    <t>Brønum / industri</t>
  </si>
  <si>
    <t>Miele husholdnings</t>
  </si>
  <si>
    <t>Microovn
Køkkenet egner sig fint til at modtage og servere mad til ca. 30 børn fra husets centrale køkken</t>
  </si>
  <si>
    <t xml:space="preserve">MADHUSKOMMENTAR: Både køkkenpersonale og ledelse er meget skeptiske overfor madordningen. Jeg ser et meget fint, nyt og veludrustet køkken, der med få justeringer kan bruges som prod. Køkken til alle børnene i huset. Der er 27 børn i eget hus og ca. 20 m væk fra hovedhuset - der er flisegang i mellem. Der skal findes en trækvognsløsning el. et rullebord der kan køre maden ( Hvad siger fødevarestyrelsen?) </t>
  </si>
  <si>
    <t>Børnekompasset</t>
  </si>
  <si>
    <t>amuller@tele2adsl.dk</t>
  </si>
  <si>
    <t>Anette Müller</t>
  </si>
  <si>
    <t>Nina Johansen</t>
  </si>
  <si>
    <t>Køkkenassistnet</t>
  </si>
  <si>
    <t>Lis Jensen</t>
  </si>
  <si>
    <t>Yderligere 13 års erfaring fra institutioner</t>
  </si>
  <si>
    <t>18 år i daginstitution.</t>
  </si>
  <si>
    <t>Dogmekursus, økologisk oplysningsforbund</t>
  </si>
  <si>
    <t>Mange fx økologi pg bage</t>
  </si>
  <si>
    <t>Lone Sjolte</t>
  </si>
  <si>
    <t>Ninja Laursen</t>
  </si>
  <si>
    <t>salgsassistent</t>
  </si>
  <si>
    <t>plejehjemskøkken i 2 år</t>
  </si>
  <si>
    <t>Plejehjem</t>
  </si>
  <si>
    <t xml:space="preserve">Økologi m.m. </t>
  </si>
  <si>
    <t>Valby dream-team er i køkkenet</t>
  </si>
  <si>
    <t>50% indvandrere med skeptiske forældre</t>
  </si>
  <si>
    <t>Lone vil gerne op i tid i køkkenet. Hun er i forvejen 37 timer men passer børn resten af tiden.</t>
  </si>
  <si>
    <t>Der er en 3. medarbejder. Ling Dia. Flexjob 20 timer, hun ligger udenfor nomering da hun er i flexjob. AMO kursus, bl.a. hygiejne</t>
  </si>
  <si>
    <t>ny opvaskemaskine, flere store gryder, pander, fade og skåle</t>
  </si>
  <si>
    <t>Et hæve/sænke-bord e.l. til at stå frit i rummet, -køkkenø. Borde og stole. Ekstra skabe</t>
  </si>
  <si>
    <t>22 bh i Børnekompasset (går under betegnelsen Alléen). 25 bh i udflytter Børnekompasset Lupinen i Borup. 25 børn drager til Borup fra enten Alleen eller Børnekompasset i en 14 dages periode. Borup + Alléen har et modulkøkken med husmoderkomfur. Vil gerne være mentor. lederen er tilbage i juni.</t>
  </si>
  <si>
    <t>Mariah Malwicz/Sine</t>
  </si>
  <si>
    <t>Comenda</t>
  </si>
  <si>
    <t>Køkkendamerne vurderer at afdelingen på Alléen kan producere med det køkken de har. Til gengæld vil udflytterdelen kræve mere koge/ovn kapacitet f.eks. Konvektionsovn. I Alléen laver pædagogerne mellemmåltider. I Borup laver en lokal køkkendame mellemmåltider og gør rent 15 timer om ugen (inkl. rengøring).</t>
  </si>
  <si>
    <t>schousb@mail.tele.dk</t>
  </si>
  <si>
    <t>38345184@mail.tele.dk</t>
  </si>
  <si>
    <t>elii@firma.tele.dk</t>
  </si>
  <si>
    <t>bh.188@mail.tele.dk</t>
  </si>
  <si>
    <t>muslingenhp@mail.dk</t>
  </si>
  <si>
    <t>dommerparkens.boernehave@fsb31.telelet.dk</t>
  </si>
  <si>
    <t>Lundehus@get2net.dk</t>
  </si>
  <si>
    <t>rypen@buf.kk.dk</t>
  </si>
  <si>
    <t>Lotta Bruun</t>
  </si>
  <si>
    <t>Robert Tjoa</t>
  </si>
  <si>
    <t>Søs Johansen</t>
  </si>
  <si>
    <t>Anita Heima</t>
  </si>
  <si>
    <t>Susan</t>
  </si>
  <si>
    <t>Marina</t>
  </si>
  <si>
    <t>Mette Thorsen</t>
  </si>
  <si>
    <t>Lizet Lundberg</t>
  </si>
  <si>
    <t>Suhr's</t>
  </si>
  <si>
    <t>stærkstrømsingenør</t>
  </si>
  <si>
    <t>Køkken og ernærings assistent</t>
  </si>
  <si>
    <t>Madlavningsteknologi fra Rusland 3,5 år, svarer til økonoma</t>
  </si>
  <si>
    <t>Ernærings og husholdningsøkonom, cand. Scient i ernæring</t>
  </si>
  <si>
    <t>Der er 2 af pædagogerne der tilbereder maden pt. Er ved at rekruttere personale</t>
  </si>
  <si>
    <t>WHO: Køkkenchef i 26 år. Spisehuset - gæstekok, div. Andre steder</t>
  </si>
  <si>
    <t>9 års erfaring</t>
  </si>
  <si>
    <t>7,5 år i institutionskøkkener</t>
  </si>
  <si>
    <t>5 år fra hospitalkøkken i Rusland</t>
  </si>
  <si>
    <t>kantinelederkurser, er nu tilmeldt kursus i køkkenhygiejne</t>
  </si>
  <si>
    <t>vil gerne selv lave mad til børnehavebørn</t>
  </si>
  <si>
    <t>Meget gerne</t>
  </si>
  <si>
    <t>Har prøvet det før på frivillig basis. Økonoma ofte syg, hvilket er et stort problem. Kan finde på at sige sit job op.</t>
  </si>
  <si>
    <t>Inst. Vil gerne give vuggestuen fuld forplejning og bage brød til bh's eftermiddagsmad. De ønsker frokost til bh udefra, da de ikke ser køkkekent som egnet.</t>
  </si>
  <si>
    <t>Der skal bare ansættes en til i køkkenet - nok kun deltid</t>
  </si>
  <si>
    <t>Der bliver lavet mad og de vil selvfølgelig gerne lave til børnehavebørnene.</t>
  </si>
  <si>
    <t>Har i forvejen givet børnehavebørn mad i flere år.</t>
  </si>
  <si>
    <t>Flere vil gerne bibeholde madpakker</t>
  </si>
  <si>
    <t>se ovenfor</t>
  </si>
  <si>
    <t>Ved ikke, da de har forholdt sig til anden løsning</t>
  </si>
  <si>
    <t>Er skeptisker overfor mad udefra</t>
  </si>
  <si>
    <t>Lederen tror at forældrene vil foretrække lokal mad</t>
  </si>
  <si>
    <t>er ikke interesseret i kommunale madpakker</t>
  </si>
  <si>
    <t>skeptiske pga manglende info om hvilken mad der kommer</t>
  </si>
  <si>
    <t>De har ikke rigtig taget stilling og vil helst have madpakker</t>
  </si>
  <si>
    <t>Støtter op om inst. Holdning, se ovenfor</t>
  </si>
  <si>
    <t>Er glade for den nuværende madordning m. mad/frokost til børnehavebørn</t>
  </si>
  <si>
    <t>Ikke debatteret endnu, men tror de er for</t>
  </si>
  <si>
    <t>Afventende, bekymrede - bliver det nu bedre end madpakken.</t>
  </si>
  <si>
    <t>vil gerne lave mad, men vil have køkkenpersonale til at lave maden</t>
  </si>
  <si>
    <t>Vil gerne med penge til køkken først</t>
  </si>
  <si>
    <t>Ja vil gerne hvis det kan lade sig gøre, men tvivler på det.</t>
  </si>
  <si>
    <t>med ikke før der er talt grundigt om det.</t>
  </si>
  <si>
    <t>venter spændt</t>
  </si>
  <si>
    <t>tager mest på tur og vil ikke have at de skal blive begrænset pga maden</t>
  </si>
  <si>
    <t>Vil helst have mad udefra</t>
  </si>
  <si>
    <t>Meget positive</t>
  </si>
  <si>
    <t>når den ny kommer skal de nok få noget godt ud af det.</t>
  </si>
  <si>
    <t>pga dårlige erfaringer med meget sygdom, der slog bunden ud af økonomien.</t>
  </si>
  <si>
    <t>som forældrene</t>
  </si>
  <si>
    <t>vil gerne have vores hjælp</t>
  </si>
  <si>
    <t>Nuværende køkkenmedarbejdet vil muligvis gerne gå op i tid.</t>
  </si>
  <si>
    <t>overvejer</t>
  </si>
  <si>
    <t>Vil gerne have hjælp til rekruttering. Evt. før (gerne mandlig medarbejder)</t>
  </si>
  <si>
    <t>Henvender sig hvis de har brug for hjælp. Har evt. en i kikkerten.</t>
  </si>
  <si>
    <t>vil lige se tiden an (hvor mange timer bliver der tildelt og andet)</t>
  </si>
  <si>
    <t>men ikke relevant pt.</t>
  </si>
  <si>
    <t>de har modtager køkken og bliver nødt til at få mad udefra.</t>
  </si>
  <si>
    <t>De ved det ikke pt</t>
  </si>
  <si>
    <t>ej relevant pt.</t>
  </si>
  <si>
    <t>vil gerne have hjælp fra os.</t>
  </si>
  <si>
    <t>ej relevant endnu</t>
  </si>
  <si>
    <t>Ja tak det er aktuelt</t>
  </si>
  <si>
    <t>måske</t>
  </si>
  <si>
    <t>Regner med de har en. Hun er evt. interesseret i Kbh Madhus kurser.</t>
  </si>
  <si>
    <t>Vil måske gerne have hjælp</t>
  </si>
  <si>
    <t>ved ikke men vil gerne selv være med til at bestemme</t>
  </si>
  <si>
    <t>Men vil gerne have hjælp</t>
  </si>
  <si>
    <t>vil gerne have tilbud om kurser til køk. Medarbejder (har en person der vil i køkkenet)</t>
  </si>
  <si>
    <t>vil meget gerne have hjælp</t>
  </si>
  <si>
    <t>Vil gerne høre mere - evt. deltid</t>
  </si>
  <si>
    <t>mener de skal have flere hænder, også selvom frokost kommer udefra, da vg-børn skal have mad hverdag.</t>
  </si>
  <si>
    <t>de har allerede en rengøringsdame der gerne vil i køkkenet i stedet.</t>
  </si>
  <si>
    <t>Det har de ikke taget stilling til.</t>
  </si>
  <si>
    <t>De vil nok selv kunne finde hjælp ellers ringer de</t>
  </si>
  <si>
    <t>har allerede</t>
  </si>
  <si>
    <t>Vil gerne have en der starter i en 20-25 timers stilling evt. sideløbende m. kurser i madhuset. OBS! Denne stilling skal starte i aug 09 og være i vuggestuen og senere i bh</t>
  </si>
  <si>
    <t>Vil gerne have fra os</t>
  </si>
  <si>
    <t>Køkkenet har ikke været brugt i 7 år så der skal en større gennemgang af bl.a. opvaskemaskine, komfur etc. Samt grundig rengøring inden køkkenets tilstand kan vurderes</t>
  </si>
  <si>
    <t>Flytte opvaskemaskine for at den kan hæves. Evt. 2 vaske (fødevarestyrelsen?)</t>
  </si>
  <si>
    <t>Køkkenet skal have nye køkkenelementer, så kunne det sagtens bruges til kold mad (rugbrødsmadder) og det er hvad huset leder ønsker de skal have, da de er meget på tur.</t>
  </si>
  <si>
    <t>Køkkenet skal have nye elementer og ordnes. Et nyt komfur + opvaskemaskine og ovne</t>
  </si>
  <si>
    <t>Evt. en lille låge der deler køkken/alrum</t>
  </si>
  <si>
    <t>en smule inventar i form af fade og skåle osv. Evt. ny opvasker</t>
  </si>
  <si>
    <t>to ovne i stedet for dårligt fungerende hæve/sænkebord. Indbygning af ekstra vask (hvis det kræves af fødevaremyndighederne). To nye høje køleskabe + 1 fryser (evt. 2 i bordhøjde). Der skal en lille ombygning til for det hele være der. Arkitekt??</t>
  </si>
  <si>
    <t>et nyt komfur, evt. ny opvasker og fryser</t>
  </si>
  <si>
    <t>Der bliver kun lavet mad i institutionen 2 dage om ugen. De andre dage får de leveret mad fra VIKAOSMAD</t>
  </si>
  <si>
    <t>Thomas Andersen</t>
  </si>
  <si>
    <t>hotel, restaurant, arb. I London på sushi restaurant</t>
  </si>
  <si>
    <t>Christian Cumberland</t>
  </si>
  <si>
    <t>catering kantine assistent</t>
  </si>
  <si>
    <t>div. Praktik</t>
  </si>
  <si>
    <t>Institutionen vel gerne lave mad til Titania, Titansgade (børnehave.. Måske vuggestue?)</t>
  </si>
  <si>
    <t>20 års erfaring fra vuggestue</t>
  </si>
  <si>
    <t>Sonja</t>
  </si>
  <si>
    <t>Anette</t>
  </si>
  <si>
    <t>Husholdningslærer fra Suhrs</t>
  </si>
  <si>
    <t>Kirsten</t>
  </si>
  <si>
    <t>Annie</t>
  </si>
  <si>
    <t>s460@buf.kk.dk</t>
  </si>
  <si>
    <t>Anne Dorit</t>
  </si>
  <si>
    <t>Linda K Jensen</t>
  </si>
  <si>
    <t>Lars Sørensen</t>
  </si>
  <si>
    <t>Sygeplejeske</t>
  </si>
  <si>
    <t>Mangler et ½år af kokkeuddannelsen</t>
  </si>
  <si>
    <t>Tjener</t>
  </si>
  <si>
    <t>Birgitte Persson</t>
  </si>
  <si>
    <t>Marianne</t>
  </si>
  <si>
    <t>Lea</t>
  </si>
  <si>
    <t>Yvonne</t>
  </si>
  <si>
    <t>Helle</t>
  </si>
  <si>
    <t>Div. Kurser</t>
  </si>
  <si>
    <t>Vedr. økonomi, så er beløbet højere end normalt fordi køkkendamen har haft barsel og de i den periode har fået mad udefra.</t>
  </si>
  <si>
    <t>Køkken er renoveret for ca. 10 år siden. Køkken er lille men fungerer godt.</t>
  </si>
  <si>
    <t>Annelise Christensen</t>
  </si>
  <si>
    <t>økokursus i madhuset</t>
  </si>
  <si>
    <t>Der serveres mælk én gang ugentligt</t>
  </si>
  <si>
    <t>Køkkenet skal ombygges i løbet af 2009</t>
  </si>
  <si>
    <t>Halima</t>
  </si>
  <si>
    <t>Lone Jakobsen</t>
  </si>
  <si>
    <t>Ane Skov Olesen</t>
  </si>
  <si>
    <t>Sundus Khafa</t>
  </si>
  <si>
    <t>ernærings &amp; køkkenassistent</t>
  </si>
  <si>
    <t>bachelor fra Suhrs</t>
  </si>
  <si>
    <t>bachelor Suhrs</t>
  </si>
  <si>
    <t>meget kompetent</t>
  </si>
  <si>
    <t>kbh madhus, økokursus, hygiejne bevis</t>
  </si>
  <si>
    <t>ø.o.f. + kbh madhus</t>
  </si>
  <si>
    <t>Camilla Thorsgaard</t>
  </si>
  <si>
    <t>Lillian Pedersen</t>
  </si>
  <si>
    <t>køkkenmedhjælper</t>
  </si>
  <si>
    <t>behøver virkelig en industriopvaskemaskine. Køkken er totalt nedslidt. Trænger meget til en total renovering og nye køkkenelementer</t>
  </si>
  <si>
    <t>Stort dejligt køkken</t>
  </si>
  <si>
    <t>Super Køkken</t>
  </si>
  <si>
    <t>Dorthea Rasmussen</t>
  </si>
  <si>
    <t>Tanya Chappi</t>
  </si>
  <si>
    <t>elitesmiley</t>
  </si>
  <si>
    <t>Krausesvej 17</t>
  </si>
  <si>
    <t>Lisel Maymann</t>
  </si>
  <si>
    <t>Helle Harkjær</t>
  </si>
  <si>
    <t>Viola Bækgaard</t>
  </si>
  <si>
    <t>Kurt Johansen</t>
  </si>
  <si>
    <t>Rattiya</t>
  </si>
  <si>
    <t>Husholdningslærer</t>
  </si>
  <si>
    <t>lavet mad i 20 år</t>
  </si>
  <si>
    <t>mange års madlavning</t>
  </si>
  <si>
    <t>hygiejne + madhusets økokursus</t>
  </si>
  <si>
    <t>forskellige kurser - bla KBH Madhus, hygiejne kursus</t>
  </si>
  <si>
    <t>hygiejne/egenkontrol, ø.o.f.</t>
  </si>
  <si>
    <t>Jeanette</t>
  </si>
  <si>
    <t>økokurser, hygiejne</t>
  </si>
  <si>
    <t>De er meget negative</t>
  </si>
  <si>
    <t>de ved det ikke</t>
  </si>
  <si>
    <t>De har ikke penge og er meget negative omkring fuld forplejning</t>
  </si>
  <si>
    <t>et kogebord, udsugning, opvask skal hæves fra gulv + et hæve/sænkebord. Ekstra vask</t>
  </si>
  <si>
    <t>Køkken skal ombygges pga sammenlægning</t>
  </si>
  <si>
    <t>Meget dårlig udluftning. Køkken meget varmt pga bygningen</t>
  </si>
  <si>
    <t>godt lager</t>
  </si>
  <si>
    <t>37290_2</t>
  </si>
  <si>
    <t>37291_2</t>
  </si>
  <si>
    <t>Ejerforhold</t>
  </si>
  <si>
    <t>Forvaltning</t>
  </si>
  <si>
    <t>Pladstype</t>
  </si>
  <si>
    <t>Start</t>
  </si>
  <si>
    <t>Slut</t>
  </si>
  <si>
    <t>År</t>
  </si>
  <si>
    <t>Mdr.</t>
  </si>
  <si>
    <t>Helårs vug</t>
  </si>
  <si>
    <t>Helårs smb</t>
  </si>
  <si>
    <t>Helårs bhv</t>
  </si>
  <si>
    <t>Helårs frh</t>
  </si>
  <si>
    <t>Helårs FK</t>
  </si>
  <si>
    <t>Helårs JK</t>
  </si>
  <si>
    <t>Helårs UK</t>
  </si>
  <si>
    <t>Helårs basis vug</t>
  </si>
  <si>
    <t>Helårs basis bhv</t>
  </si>
  <si>
    <t>Helårs basis frh</t>
  </si>
  <si>
    <t>Helårs basis FK</t>
  </si>
  <si>
    <t>Helårs basis UK</t>
  </si>
  <si>
    <t>Helårs special FAF</t>
  </si>
  <si>
    <t>Helårs speical UUF</t>
  </si>
  <si>
    <t>jk</t>
  </si>
  <si>
    <t>Garantipladser</t>
  </si>
  <si>
    <t>Perioden</t>
  </si>
  <si>
    <t>Selvejende</t>
  </si>
  <si>
    <t>FAF</t>
  </si>
  <si>
    <t>Sammenlagt med 35301 og model, ny udmeldt</t>
  </si>
  <si>
    <t>1.2</t>
  </si>
  <si>
    <t>1.2.7</t>
  </si>
  <si>
    <t>01.02.09</t>
  </si>
  <si>
    <t>01.03.09</t>
  </si>
  <si>
    <t>01.04.09</t>
  </si>
  <si>
    <t>Sammenlagt med 35684 og model, ny udmeldt</t>
  </si>
  <si>
    <t>Sammenlagt med 35375/35376 og model, ny udmeldt</t>
  </si>
  <si>
    <t>Sammenlagt med 35387 og model, ny udmeldt</t>
  </si>
  <si>
    <t>Sammenlagt med 35423 og model, ny udmeldt</t>
  </si>
  <si>
    <t>Sammenlagt med 35494 og model, ny udmeldt</t>
  </si>
  <si>
    <t>Sammenlagt med 35306 og model, ny udmeldt</t>
  </si>
  <si>
    <t>Sammenlagt med 35553 og model, ny udmeldt</t>
  </si>
  <si>
    <t>01.01.09</t>
  </si>
  <si>
    <t>skovpladser udmeldt 01.03.-31.07.09</t>
  </si>
  <si>
    <t>2.11</t>
  </si>
  <si>
    <t>Sammenlagt med 35627/35729 og model, ny udmeldt</t>
  </si>
  <si>
    <t>Sammenlagt med 35485 og model, ny udmeldt</t>
  </si>
  <si>
    <t>Sammenlagt med 35412 og model, ny udmeldt</t>
  </si>
  <si>
    <t>2.5</t>
  </si>
  <si>
    <t>8.2</t>
  </si>
  <si>
    <t>7.2</t>
  </si>
  <si>
    <t>1.5</t>
  </si>
  <si>
    <t>1.7</t>
  </si>
  <si>
    <t>15.02.09</t>
  </si>
  <si>
    <t>UUF</t>
  </si>
  <si>
    <t>1.11.18</t>
  </si>
  <si>
    <t>1.11</t>
  </si>
  <si>
    <t>01.05.09</t>
  </si>
  <si>
    <t>Klubber</t>
  </si>
  <si>
    <t>9.7</t>
  </si>
  <si>
    <t>15.03.09</t>
  </si>
  <si>
    <t>2.6.11</t>
  </si>
  <si>
    <t>Sammenlagt med 35239/35356 og model, ny udmeldt</t>
  </si>
  <si>
    <t>2.5.11</t>
  </si>
  <si>
    <t>Sammenlagt med 35549 og model, ny udmeldt</t>
  </si>
  <si>
    <t>1.5.11</t>
  </si>
  <si>
    <t>Sammenlagt med 35545 og model, ny udmeldt</t>
  </si>
  <si>
    <t>Fritidshjem</t>
  </si>
  <si>
    <t>Omstruktureret pr. 01.04.08</t>
  </si>
  <si>
    <t>Sammenlagt med 35631 og model, ny udmeldt</t>
  </si>
  <si>
    <t>Sammenlagt med 35465 og model, ny udmeldt</t>
  </si>
  <si>
    <t>Sammenlagt med 35265/35429 og model, ny udmeldt</t>
  </si>
  <si>
    <t>midl. opnorm. pr. 01.08.08-31.07.09</t>
  </si>
  <si>
    <t>Sammenlagt med 35720 og model, ny udmeldt</t>
  </si>
  <si>
    <t>01.12.08</t>
  </si>
  <si>
    <t>11.18</t>
  </si>
  <si>
    <t>0 pladser i normering - Skramloteket</t>
  </si>
  <si>
    <t>BUF</t>
  </si>
  <si>
    <t>har kun fået budget og ikke nogen pladser</t>
  </si>
  <si>
    <t>Kommunal</t>
  </si>
  <si>
    <t>15.05.09</t>
  </si>
  <si>
    <t>01.08.09</t>
  </si>
  <si>
    <t>01.10.08</t>
  </si>
  <si>
    <t>helårs udmeldte pladser 43 aftalt 41,67 med Distriktet</t>
  </si>
  <si>
    <t>01.11.08</t>
  </si>
  <si>
    <t>Sammenlagt med 37309 og model, ny udmeldt</t>
  </si>
  <si>
    <t>Sammenlagt med 37533 og model, ny udmeldt</t>
  </si>
  <si>
    <t>Sammenlagt med 37323 og model, ny udmeldt - har dog weekend åbent</t>
  </si>
  <si>
    <t>15.04.09</t>
  </si>
  <si>
    <t>15.11.08</t>
  </si>
  <si>
    <t>ny 15.11.08</t>
  </si>
  <si>
    <t>2.8</t>
  </si>
  <si>
    <t>Sammenlagt med 37341 og model, ny udmeldt</t>
  </si>
  <si>
    <t>Sammenlagt med 37486 og model, ny udmeldt</t>
  </si>
  <si>
    <t>01.02.08</t>
  </si>
  <si>
    <t>Sammenlagt med 37368 og model, ny udmeldt</t>
  </si>
  <si>
    <t>Sammenlagt med 37369 og model, ny udmeldt</t>
  </si>
  <si>
    <t>2.7</t>
  </si>
  <si>
    <t>en disk/halvvæg sætter op ud i rummet, et køleskab.</t>
  </si>
  <si>
    <t>udsugningen dur ikke, en ny kræves, en konvektionsovn, nye vaske</t>
  </si>
  <si>
    <t>ovne nyt komfur.</t>
  </si>
  <si>
    <t>mere ovnkapacitet</t>
  </si>
  <si>
    <t>konvektionsovn og en bjørn røremaskine</t>
  </si>
  <si>
    <t>køkkenet skal total renoveres</t>
  </si>
  <si>
    <t>en konvektionsovn og en industri opvaskemaskine</t>
  </si>
  <si>
    <t>grøntsagsrobot, hurtigere opvaskemaskine, en konvektionsovn eller større og flere ovne ( der er to meget små ovne)</t>
  </si>
  <si>
    <t>en ovn mere og en opvaskemaskine</t>
  </si>
  <si>
    <t>en lille bjørn til brødbagning, grøntsagsrobot nødvendig</t>
  </si>
  <si>
    <t>to nye keramiske blus, en ny industriopvaskemaskine og et køleskab</t>
  </si>
  <si>
    <t>1 nyt komfur, 1 stort køleskab, nye køkkenelementer, males - evt. fliser på væg.</t>
  </si>
  <si>
    <t>Ingen hvis køkkenet kun skal blive ved med at lave mad til vuggestuen</t>
  </si>
  <si>
    <t>Mere ovnkapacitet, køleplads, grøntsagsrobot, bjørn, en ekstra vask</t>
  </si>
  <si>
    <t>1 køl + 1 frys, udsugning over opvaskemaskine, 1 ovn, hæve/sænkeborde</t>
  </si>
  <si>
    <t>På sigt: Komfur med større plader, fryser</t>
  </si>
  <si>
    <t>ekstra køleskab, ekstra vask, ny og mere ergonomisk opvaskemaskine, konvektionsovn eller to ovne mere, hvilket ville være mere uhensigtsmæssigt. Skabe til opbevaring, større bjørn, ekstra svaleskab evt. kipsteger</t>
  </si>
  <si>
    <t>NORMEREDE PLADSER fra tabel instpladsbud</t>
  </si>
  <si>
    <t>NORMEREDE HELÅRSPLADSER</t>
  </si>
  <si>
    <t>BUDGETTEREDE PLADSER fra tabel instplads</t>
  </si>
  <si>
    <t>BUDGETTEREDE HELÅRSPLADSER</t>
  </si>
  <si>
    <t>Distrikt</t>
  </si>
  <si>
    <t>grøntsagsrobot, køleskab, nye ovne (17 år gamle), mørklægning på vinduerne (der er meget varmt). Ny opvaskemaksine som supplement. Er i tvivl om udluftningen er ok.</t>
  </si>
  <si>
    <t>Dette er køkkenet i Assensgade der laver mad til 10 vugge og 22 bh børn. Der mangler små ting som rive/snitte tilbehør til røremaskinen, pålægsmaskine samt større køleskab</t>
  </si>
  <si>
    <t>køkkenet er gammelt og medslidt skal bygges om.</t>
  </si>
  <si>
    <t>større bjørn, 2 ovne mere, hurtigere opvaskemaskine. Et lavere komfur (det er meget højt og uhensigtsmæssigt), grøntsagsrobot, evt. en vask mere (der er kun 1)</t>
  </si>
  <si>
    <t>Toilet/depot bør inddrages og nyt køkken etableres. Der er 30 børn på 1.ste sal og ingen elevator, madelevator nødvendig</t>
  </si>
  <si>
    <t>nyt komfur + emhætte (defekt), potter &amp; pander, ekstra køleskab eller evt. større køleskab end det nuværende</t>
  </si>
  <si>
    <t>Der er pt skimmelsvamp i køkkenet og det er ikke i brug. Køkkenet kan evt. producere til Bellmannsgade 23 når det kommer i brug.</t>
  </si>
  <si>
    <t>flere ovne, flere kogeplader, køleskab, konvektionsovn ville være god ide</t>
  </si>
  <si>
    <t>køkkenet kan udvides, der ligger et lille depot op til, hvor væggen kan rives ned. Der er brug for endnu en ovn + ekstra køleplads. Røremaskine + grøntsagsrobot</t>
  </si>
  <si>
    <t>ovn, opvaskemaskine (den der er er træt og gammel), kogebord hæve/sænke, røremaskine</t>
  </si>
  <si>
    <t>et nyt komfur, køl er minimum</t>
  </si>
  <si>
    <t>Hjortøgade 10, hvor der er 20 børn</t>
  </si>
  <si>
    <t>Nyt komfur, maskiner, opvaskemaskine, ombygning</t>
  </si>
  <si>
    <t>det er ikke muligt at opgradere</t>
  </si>
  <si>
    <t>kan ikke opgraderes. Trænger til opfriskning generelt</t>
  </si>
  <si>
    <t>meget lille køkken. Ingen muligheder for udbygning.bliver også brugt som personalerum.</t>
  </si>
  <si>
    <t>Mere ovnkapacitet, nye bordplader, opvaskemaskinen op i højden, mere køleplads.</t>
  </si>
  <si>
    <t>Køkken er revet ned, nytproduktionskøkken er planlagt. Der er kun rå vægge. Køkkenet er tegnet, institutionen venter på grønt lys fra BUF</t>
  </si>
  <si>
    <t>der skal nok ekstra køleplads til for at kunne modtage mad.</t>
  </si>
  <si>
    <t>gammelt 80'er køkken</t>
  </si>
  <si>
    <t>De har et stort pladsproblem. Køkkenet er uhensigtsmæssigt indrettet.</t>
  </si>
  <si>
    <t>HTH køkkenmoduler. Køkkenet er 1,5 år gammelt</t>
  </si>
  <si>
    <t>Meget stort glasparti, en hel væg, som giver et meget varmt køkken. Udvendige markiser og hvis det kan laves så de øverste vinduer kan åbnes.</t>
  </si>
  <si>
    <t>køkkenet høre til fritidshjemmet men kunne bruges til børnehaven får lavet sit eget.</t>
  </si>
  <si>
    <t>videreudvikling af køkken, blænde dør og etablere arbejdsbord og opbevaring</t>
  </si>
  <si>
    <t>13.03</t>
  </si>
  <si>
    <t>23/3 09</t>
  </si>
  <si>
    <t>31.03</t>
  </si>
  <si>
    <t>03.03</t>
  </si>
  <si>
    <t>Wexiodisk</t>
  </si>
  <si>
    <t xml:space="preserve">miele </t>
  </si>
  <si>
    <t>Miele Universal G7762</t>
  </si>
  <si>
    <t>Ledernes ønsker: Rammerne er iorden. omBygning af kogebord, mere arbejdsplads, opvaskemaskine af de kunstige. Udskiftning af ovne</t>
  </si>
  <si>
    <t>25.2.2209</t>
  </si>
  <si>
    <t xml:space="preserve">MADHUS KOMMENTAR: Tilsutter mig lederens ønsker. Måske er en flytning af kogeborde ikke så vigtigt, men det andet er </t>
  </si>
  <si>
    <t>Så snart køkkenerne er køreklar er de parate til at lave maden selv</t>
  </si>
  <si>
    <t>Måske, men kunne godt have brug for lidt hjælp</t>
  </si>
  <si>
    <t>35266@buf.kk.dk</t>
  </si>
  <si>
    <t>35311@buf.kk.dk</t>
  </si>
  <si>
    <t>35332@buf.kk.dk</t>
  </si>
  <si>
    <t>35338@buf.kk.dk</t>
  </si>
  <si>
    <t>35360@buf.kk.dk</t>
  </si>
  <si>
    <t>35362@buf.kk.dk</t>
  </si>
  <si>
    <t>35380@buf.kk.dk</t>
  </si>
  <si>
    <t>35389@buf.kk.dk</t>
  </si>
  <si>
    <t>35428@buf.kk.dk</t>
  </si>
  <si>
    <t>35430@buf.kk.dk</t>
  </si>
  <si>
    <t>37467@buf.kk.dk</t>
  </si>
  <si>
    <t>35523@buf.kk.dk</t>
  </si>
  <si>
    <t>35528@buf.kk.dk</t>
  </si>
  <si>
    <t>35534@buf.kk.dk</t>
  </si>
  <si>
    <t>35547@buf.kk.dk</t>
  </si>
  <si>
    <t>35548@buf.kk.dk</t>
  </si>
  <si>
    <t>35556@buf.kk.dk</t>
  </si>
  <si>
    <t>35557@buf.kk.dk</t>
  </si>
  <si>
    <t>ene køkken skal have en større opvaskemaskine og flere køleskabe. Trænger til en omgang maling</t>
  </si>
  <si>
    <t>kogeplader, køleskab, ovn, røremaskine</t>
  </si>
  <si>
    <t>Komfur, evt. konvektionsovn, men køkkenet kan sagtens tages i brug til en start.</t>
  </si>
  <si>
    <t>Køkkenet er nyt og pga det lille antal børn er det køreklart til at lave mad 5 dage ugentligt</t>
  </si>
  <si>
    <t>Køkkenet er gammelt men godkendt og bliver brugt dagligt til varm mad.</t>
  </si>
  <si>
    <t>nyt komfur, evt. et køleskab.</t>
  </si>
  <si>
    <t>Hurtigere opvaskemaskine, større kogebord, en ovn mere, et køleskab. En eller anden form for elevator ville være meget nødvendigt. Asylselskabets arktitekt har sagt det ikke kan lade sig gøre at etablere elevator</t>
  </si>
  <si>
    <t>en ovn mere, en større røremaskine og en grøntsags robot</t>
  </si>
  <si>
    <t>Køkkenet er delt op med en væg i grovkøkken og alm. Køkken. Burde ombygges til et stort rum ellers er der ikke plads til at lave mad til 80 børn.</t>
  </si>
  <si>
    <t>2 nye ovne, køleskab + fryser, 1 rullebord</t>
  </si>
  <si>
    <t>Køkkenet kræver en renovation og evt. inddragelse af mindre rum, så det bliver større</t>
  </si>
  <si>
    <t>Køkkenet kan komme til at fungere hvis det udskiftes og opgraderes med koge/ovn kapacitet og mere køleplads. Det vil dog forsat være trængt. Sous-chefen mener ikke at man må inddrage noget af rummet ved siden af ellers ser jeg det som en oplagt muligt. Er i tvivl om størrelsen er ok selvom det bliver opgraderet. En udvidelse vil være god.</t>
  </si>
  <si>
    <t>Der er tale om 2 institutioner der er blevet sammenlagt. Det ene køkken er stort nok men kræver en renovering. Det andet køkken fungere</t>
  </si>
  <si>
    <t>Meget fint, køreklart køkken, dog med en åben væg</t>
  </si>
  <si>
    <t>hvis der ikke etableres elevator er det et køkken med begrænset tilvirkning eller et modtagerkøkken.</t>
  </si>
  <si>
    <t>Cathrine Jerrik/Sinee</t>
  </si>
  <si>
    <t>Mariah/Sine</t>
  </si>
  <si>
    <t>Electrolux</t>
  </si>
  <si>
    <t>begrænset</t>
  </si>
  <si>
    <t>Skabe (små) til lagerplads kunne trænge til flere hylder el. skabe på vægge til tørvarer osv.</t>
  </si>
  <si>
    <t>Har mulighed for lidt ekstra i krypperummet</t>
  </si>
  <si>
    <t>Køkkenet er en del af børnehavens spiserum og kontor, så ikke meget plads til lager.</t>
  </si>
  <si>
    <t>Der er en kælder der kan tages i brug, eller ok skabsplads</t>
  </si>
  <si>
    <t>Der er 3 etager. Stuen og 1.ste sal er vuggestue. 2. og 3. sal er børnehave. Køkkenet ligger på 2. sal. De har i forvejen problemer med leverandørerne fordi maden skal op på 2. sal, der er ingen elevator. Der er påbud fra arbejdstilsynet pga trapperne.</t>
  </si>
  <si>
    <t>kogebordet mister varme når alle plader er i brug. Evt. suppleres med to induktionsplader</t>
  </si>
  <si>
    <t>God plads i kælderen. Udover at gøre køkkenet til et stort rum mangler 2 ovne (eller konvektionsovn), et eller to køleskabe mere. Opvaskemaskine hvor bakkerne kan kører ud på et bord, spulearm, evt. ekstra fryser</t>
  </si>
  <si>
    <t>Christina Larsen</t>
  </si>
  <si>
    <t>God til at lave mad</t>
  </si>
  <si>
    <t>Er i gang med hygiejne kursus</t>
  </si>
  <si>
    <t>Gasblus. Vasken har 2 rum.
Laver mad i forvejen, vegetar og kan sagtens kører videre. Fin menuplan. Har ikke eftermiddagsmad, da det er ½-dags.</t>
  </si>
  <si>
    <t>Absolut</t>
  </si>
  <si>
    <t>Men kun hvis køkken bliver godkendt.</t>
  </si>
  <si>
    <t>Absolut, bare køkkenet er godkendt</t>
  </si>
  <si>
    <t>De vil gerne have hjælp</t>
  </si>
  <si>
    <t>En ny opvaskemskine</t>
  </si>
  <si>
    <t>Norn SMB</t>
  </si>
  <si>
    <t>Norn BHV</t>
  </si>
  <si>
    <t>Norn FRH</t>
  </si>
  <si>
    <t>Norn FK</t>
  </si>
  <si>
    <t>Norn JK</t>
  </si>
  <si>
    <t>Norn UK</t>
  </si>
  <si>
    <t>Køkken ikke smiley-godkendt, men kunne sikkert godt blive det.
Bygningen skal rives ned. Foreslås inst. får midlertidig godkendelse til at lave mad til alle. Hvis godkendes: 1 ekstra ovn plus 1 kogeplade ( som evt. selv vil købe) 
Uddyb : se skema</t>
  </si>
  <si>
    <t>1 vask m 2 rum
Kommunen har overtaget stedets ejendom. Inst. lejer og er selvejende. Kommunen vil evt. lægge penge i istandsættelse. 
Indfører mere økologi</t>
  </si>
  <si>
    <t>(2 ½ vask) 
et lille rum er delvist i brug til lager</t>
  </si>
  <si>
    <t>Et køkken fordelt på 2 små seperate rum, trænger til et nyt komfur og nye ovne hvis de skal kunne lave mad til børnehaven</t>
  </si>
  <si>
    <t>Et lille lejlighedskøkken. Der er problemer med opvaskemaskinen ikke vaske nok. Det er en indsugningsmaskine. 
OBS Inst. 2 adresser. Snorregade 3 er gammel afdeling m. BH Snorregade 24 BH og vug. Se skema</t>
  </si>
  <si>
    <t>Plus håndvask.
Opvaskemaskine hvor tingene skubbes ud til siden er stort ønske</t>
  </si>
  <si>
    <t>Tørvare:OK
grøntsager: begrænset</t>
  </si>
  <si>
    <t>der er 2 køkkener, men kun et skema. Ombygning af det ene eksisterende køkken til prod. Køkken. Det andet køkken får status som the køkken</t>
  </si>
  <si>
    <t>Der er 44 børn i et andet hus, der er trapper imellem, så mad kan ej køres på trækvogn. Problemet kan løses ved at der dækkes op i "hovedhuset"
Kan borde stole finansieres?
MADHUSKOMMENTAR: Udover at alle ernærings-økologi-måltidspolitik(vedlagt) er der en god og venlig tone og meget stor rummelighed overfor person i flexjob. Stedet kunne være godt til praktikanter med behov for ekstra støtte.</t>
  </si>
  <si>
    <t>Ingen lagerplads, det mangler!
MADHUSKOMMENTAR: Køkkenet er lille, men ud fra en madmæssig vurdering kan det sagtens lade sig gøre, at lave mad til det ønskede antal. Det vil dog på sigt være en fordel at udvide, det kan ske ved at tage lidt af personalestuen. Gulvpladsen er meget trang, der mangler køle/fryseplads.
det skal afklares om køkkenet også for fødevarestyrelsens side kan godkendes til produktion. evt. med disp. til at lave mad til køkkenet kan ombygges.
SPØRGSMÅL: Stedet har fast udflytter, med da det er pædagoger der kører bussen tager de andre steder han. (impulsiv er vigtigt) Kan der findes en køleløsning der kan køle 3-4 timer i bus?</t>
  </si>
  <si>
    <t>Ewaldsgade 1</t>
  </si>
  <si>
    <t>Jagtvej 141</t>
  </si>
  <si>
    <t>Nørre Allé 75</t>
  </si>
  <si>
    <t>Baggesensgade 1</t>
  </si>
  <si>
    <t>Tagensvej 52</t>
  </si>
  <si>
    <t>Blågårdsgade 15B</t>
  </si>
  <si>
    <t>Bjelkes Allé 45</t>
  </si>
  <si>
    <t>Blegdamsvej 1C</t>
  </si>
  <si>
    <t>Brohusgade 9</t>
  </si>
  <si>
    <t>Hellebækgade 29</t>
  </si>
  <si>
    <t>Hermodsgade 23</t>
  </si>
  <si>
    <t>Kapelvej 36</t>
  </si>
  <si>
    <t>Tibirkegade 19</t>
  </si>
  <si>
    <t>Tømrergade 9</t>
  </si>
  <si>
    <t>Lyngevej 97</t>
  </si>
  <si>
    <t>Rosenlundvej 25B</t>
  </si>
  <si>
    <t>Rosenlundvej 25A</t>
  </si>
  <si>
    <t>Yderholmvej 25</t>
  </si>
  <si>
    <t>Stengade 35</t>
  </si>
  <si>
    <t>Prinsesse Charlottes Gade 59</t>
  </si>
  <si>
    <t>Korsgade 60</t>
  </si>
  <si>
    <t>Nørre Allé 4</t>
  </si>
  <si>
    <t>Heimdalsgade 42</t>
  </si>
  <si>
    <t>Læssøesgade 22</t>
  </si>
  <si>
    <t>Rådmandsgade 31</t>
  </si>
  <si>
    <t>Skodsborggade 6</t>
  </si>
  <si>
    <t>Ragnhildgade 80</t>
  </si>
  <si>
    <t>Møllegade 35</t>
  </si>
  <si>
    <t>Titangade 3</t>
  </si>
  <si>
    <t>Jagtvej 105D</t>
  </si>
  <si>
    <t>Tagensvej 113C</t>
  </si>
  <si>
    <t>Møllegade 33</t>
  </si>
  <si>
    <t>Baldersgade 5</t>
  </si>
  <si>
    <t>Lundtoftegade 47</t>
  </si>
  <si>
    <t>Ryesgade, Over Gården 27B</t>
  </si>
  <si>
    <t>Stefansgade 48</t>
  </si>
  <si>
    <t>Arresøgade 20</t>
  </si>
  <si>
    <t>Nørrebrogade 155B</t>
  </si>
  <si>
    <t>Frederikssundsvej 187A</t>
  </si>
  <si>
    <t>Rymarksvej 123</t>
  </si>
  <si>
    <t>Spanagervej 14A</t>
  </si>
  <si>
    <t>Sjællandsgade 15</t>
  </si>
  <si>
    <t>Lige slået sammen vg. Og bh.. Der vil blive etableret tekøkken i stuen. Her bør indtænkes mulighed for opvaskemaskine, så service til børn i stuen kan hånteres der.. Køkken ligger ovenpå kunne evt. benyttes som koldt køkken. Der kommer elevator mellem de to etager.</t>
  </si>
  <si>
    <t>Bruger køkkenet som kontor, personalestue.</t>
  </si>
  <si>
    <t>køkkenet er virkeligt nyt har været i brug indtil for 4 år siden</t>
  </si>
  <si>
    <t>Dosseringens vuggestue vil gerne levere mad til denne børnehave</t>
  </si>
  <si>
    <t>elevator bør indtænkes da børnehaven ligger på 1. sal</t>
  </si>
  <si>
    <t>Institutionen har allerede mad til alle</t>
  </si>
  <si>
    <t>udflytterbørnehaven Nordstjernen lægges sammen med denne inst. Til maj.</t>
  </si>
  <si>
    <t>det er et rigtigt godt og stort køkken, men der mangler en del maskiner for at opgradere, produktionen til alle børn.</t>
  </si>
  <si>
    <t>inst. kan ikke selv løfte den lille ændring, som det vil være en fordel at lave i køkkenet. Evt. tilladelse til at sløjfe 1 vask og opsætte køkkenbord og mere skabsplads.</t>
  </si>
  <si>
    <t>der kommer en køkken medarbejder tilbage fra barsel ved udgangen af året. Indtil da går lederen ind i arbejdet sammen med den anden i køkkenet. Lederen vil gerne sætte tid af til at være mentor.</t>
  </si>
  <si>
    <t>Stor vilje til at lave mad lokalt hvis køkkenet føres up to date. Stedet får pt. Leveret mad og vil gerne beholde denne efter 1 januar</t>
  </si>
  <si>
    <t>Køkkenet er stort nok til at håndtere børnehavens service i. Ej trapper mellem de to køkkener.</t>
  </si>
  <si>
    <t>Køkkenet burde indrettes på en anden måde. Der er ikke mulighed for at udvide. Emhætten er meget dårlig.</t>
  </si>
  <si>
    <t>Forplejning 2008.</t>
  </si>
  <si>
    <t>Basisbørn</t>
  </si>
  <si>
    <t>frh og klub</t>
  </si>
  <si>
    <t>gennemsnit pr barn.</t>
  </si>
  <si>
    <t>kr</t>
  </si>
  <si>
    <t>abntal børn</t>
  </si>
  <si>
    <t>i 230 dage</t>
  </si>
  <si>
    <t>i alt</t>
  </si>
  <si>
    <t>i dette skema</t>
  </si>
  <si>
    <t>Har en kælder der ville kunne bruges til lager</t>
  </si>
  <si>
    <t>Super køkken</t>
  </si>
  <si>
    <t>Der er et fint lille rum der kan inddrages til tørlager</t>
  </si>
  <si>
    <t>Pænt køkken i rigtig god stand men mangler q køleskab og ovn for at kunne tage børnehavebørnene med</t>
  </si>
  <si>
    <t>Køkkendame indstillet på at lave mad til 40 børn mere. Kræver opvaskemaksinen flyttes + ekstra ovn og kogepladekapacitet. Dertil mangler en bjørn til brødbagning. Der er god mulighed for at udbygge køkkenet men de er villige til at gå i gang hvis blot ovn/kogekapacitet er i orden og opvaskefunktionen flyttes.</t>
  </si>
  <si>
    <t>En ovn og bordplade trænger til udskiftning</t>
  </si>
  <si>
    <t>Stort køkken der nok trænger til en renovering + maling.</t>
  </si>
  <si>
    <t>bisp6@mail.dk</t>
  </si>
  <si>
    <t>Hvis køkken og medarbejder er i orden</t>
  </si>
  <si>
    <t>de taler meget om det og løsningen skal være bedre end madpakkerne</t>
  </si>
  <si>
    <t>Vil gerne have hjælp fra os</t>
  </si>
  <si>
    <t>Vil gerne have køkken så der kan laves mad</t>
  </si>
  <si>
    <t>Gammelt og nedslidt. Skal have en ordentlig omgang (ombygning)</t>
  </si>
  <si>
    <t>fruhedevigbagger@mail.dk</t>
  </si>
  <si>
    <t>Hvis køkkenet bliver opgraderet og der følger køkkentimer med er de meget interesseret</t>
  </si>
  <si>
    <t>Vil gerne beholde madpakkerne</t>
  </si>
  <si>
    <t>Hvis omstændighederne er der.</t>
  </si>
  <si>
    <t>Nye skabe, komfur og køleskab. Alt er noget gammelt. Fødevarekontrollen har sagt det er sidste gang køkkenet godkendes</t>
  </si>
  <si>
    <t>Københavns Ejendomme har lavet tilstandsrapport og vuderet at køkkenet koster 150.000 kr excl. Hvidevarer</t>
  </si>
  <si>
    <t>tagensbo.bh@mail.tele.dk</t>
  </si>
  <si>
    <t>Ønsker ikke selv at lave mad fordi økonomien er uafklaret. Hvis der er mulighed for 37 timer til en køkkenperson så er lederen meget interesseret.</t>
  </si>
  <si>
    <t>2 induktions kogeplader. Evt. konvektionsovn. Lille Bjørn til brødbagning</t>
  </si>
  <si>
    <t>Der er kun opbevaringsplads i køkkenskabene</t>
  </si>
  <si>
    <t>Sajida Nasreen</t>
  </si>
  <si>
    <t>ikke diskuteret endnu</t>
  </si>
  <si>
    <t>Ønsker at personalet uddannes på Kbh. Madhus.</t>
  </si>
  <si>
    <t>har ønsker om at SAjda bliver i jobbet</t>
  </si>
  <si>
    <t>Nye elementer + bordplade, hæve opvaskemaskine, to vaske, nyt komfur</t>
  </si>
  <si>
    <t>Lukket skab til opbevaring af tørvarer, måske skal der kigges på deres gasblus.</t>
  </si>
  <si>
    <t>Fint rum til køkken. Kræver dog nye elementer. Vil gerne selv. Er lidt ærgelige over beslutningen men positive for at løse opgaven på en god måde. Vil meget gerne selv lave maden.</t>
  </si>
  <si>
    <t>tagenshave@mail.tele.dk</t>
  </si>
  <si>
    <t>Kaare Svenson</t>
  </si>
  <si>
    <t>Eva Jørgensen</t>
  </si>
  <si>
    <t>Pædagog i fritidshjemmet. Laver mad i BH frokost hver torsdag og bager brød hver fredag</t>
  </si>
  <si>
    <t>mange års erfaring fra køkkener</t>
  </si>
  <si>
    <t>Dogmekursus</t>
  </si>
  <si>
    <t>Har ikke talt så meget om det endnu</t>
  </si>
  <si>
    <t>Ved det ikke endnu men sous-chef tror at forældrene vil være begejstrede</t>
  </si>
  <si>
    <t>ingen problem</t>
  </si>
  <si>
    <t>En større vask. Der er en dobbelt vask med to små rum. Ønsker en med et stort rum og et mindre</t>
  </si>
  <si>
    <t>Der skal væltes en væg og etableres mere koge/ovn-kapacitet.</t>
  </si>
  <si>
    <t>Ken Gazelle</t>
  </si>
  <si>
    <t>Køkken er nyrenoveret. Vasken er dog til gene</t>
  </si>
  <si>
    <t>Bekymret over ekstra arbejde for pæd personale ved sygdom, fri, ferie. Vikar komps. Ønskes. Lokal mad OK</t>
  </si>
  <si>
    <t>institutionen laver dagligt mad til vuggestuen, men vil ikke kunne lave mad p.t. til børnehaven med pga et meget lille køkken.</t>
  </si>
  <si>
    <t>De ville gerne selv lave maden, men mener at køkken er for lille og at det ikke vil være muligt</t>
  </si>
  <si>
    <t>Halvdelen af børnene tager dagligt i bus til Vestskoven hvor de har et lille hus med et ok køkken hvor de godt kunne lave smør selv mad</t>
  </si>
  <si>
    <t>Har besluttet med forældrebestyrelsen at de vil fortsætte med at have en madpakke dag om ugen efter årsskifte.</t>
  </si>
  <si>
    <t>Det forestilles at maden laves i nr. 24</t>
  </si>
  <si>
    <t>Er skeptiske og bange for at maden evt. måtte komme udefra</t>
  </si>
  <si>
    <t>overfører erfaringer fra mdr.lig smør selv dag</t>
  </si>
  <si>
    <t>Vil hellere have madpakker</t>
  </si>
  <si>
    <t>Afventende</t>
  </si>
  <si>
    <t>tror</t>
  </si>
  <si>
    <t>men afvendter politikernes svar på alle deres spørgsmål</t>
  </si>
  <si>
    <t>er ret overbevist om</t>
  </si>
  <si>
    <t>Hvis det kan lade sig gøre</t>
  </si>
  <si>
    <t>De kan ikke se hvordan det skal kunne lade sig gøre i det meget lille køkken de har.. Så vil gerne have ombygget køkkenet i vuggestuen så det kan lave mad til alle.</t>
  </si>
  <si>
    <t>evt. "rengøringsdame" til at starte projektet op i nogle år. Gerne tilbud af om kurser</t>
  </si>
  <si>
    <t>Der er 10 timer i inst., info om ekstra medarbejder. Evt. kurser til Sus</t>
  </si>
  <si>
    <t>Køkkendamen vil gerne op i tid</t>
  </si>
  <si>
    <t>Ønsker meget hjælp til at finde en køkkenmedarbejder med kompetencer</t>
  </si>
  <si>
    <t xml:space="preserve">vil gerne have hjælp nå de nårså langt </t>
  </si>
  <si>
    <t>Har personale</t>
  </si>
  <si>
    <t>Kontakter muligvis madhuset for hjælp</t>
  </si>
  <si>
    <t>Vil gerne have hjælp til at rekruterer en ekstra medarbejder i køkken</t>
  </si>
  <si>
    <t>Måske, ved ikke</t>
  </si>
  <si>
    <t>Ønsker at blive informeret, søger en ekstra person der kan fungerer som køk.medhjælper. Vil gerne have info om time nomering</t>
  </si>
  <si>
    <t>Vil gerne have en fra pa</t>
  </si>
  <si>
    <t>Vil gerne have hjælp til at rekruterer personale til køkken</t>
  </si>
  <si>
    <t>Ingen hvis køkkenet kun skal lave mad til vuggestue. Køkkenet er modulkøkken på 10 km2. der er ikke kapacitet til at producerer til Bh</t>
  </si>
  <si>
    <t>Se vedlagte skemaer</t>
  </si>
  <si>
    <t>2 vaske, ekstra kogeplader, ekstra ovn, nye elementer</t>
  </si>
  <si>
    <t>Bordplads og omrokering</t>
  </si>
  <si>
    <t>En ekstra ovn, stavblenderm, ny opvaskemaskine. Køkkenet er et meget lille modulkøkken der i dag laver kold mad til alle. Der er ikke plads til mere komfur, men kunne godt lave mad et par gange om ugen, hvis de kan godkendes af fødevaremyndighederne.</t>
  </si>
  <si>
    <t>Fødevarerstyrelsen har været ude og tjekke de vender tilbage med om køkkenet kan godkendes- og hvis ja, hvad der skal til af opjusteringer. De har nævnt at der skal en ny bordplade- nye fronter på skabe. Ny opvaskemaskine ville være hensigtmæssig, institutionen er villlig til at betale noget af ombygningen.</t>
  </si>
  <si>
    <t>Et nyt køkken. Størrelsen er ok, men køkkenet er meget gammelt og er nødt til at vlive skiftet. Der mangler ovn, kogeplader, køleskab, 1 vask, grøntsagsrobot og røremaskine</t>
  </si>
  <si>
    <t>35564@buf.kk.dk</t>
  </si>
  <si>
    <t>35578@buf.kk.dk</t>
  </si>
  <si>
    <t>35580@buf.kk.dk</t>
  </si>
  <si>
    <t>37237@buf.kk.dk</t>
  </si>
  <si>
    <t>37240@buf.kk.dk</t>
  </si>
  <si>
    <t>37264@buf.kk.dk</t>
  </si>
  <si>
    <t>37267@buf.kk.dk</t>
  </si>
  <si>
    <t>37310@buf.kk.dk</t>
  </si>
  <si>
    <t>37319@buf.kk.dk</t>
  </si>
  <si>
    <t>37418@buf.kk.dk</t>
  </si>
  <si>
    <t>37425@buf.kk.dk</t>
  </si>
  <si>
    <t>37429@buf.kk.dk</t>
  </si>
  <si>
    <t>37443@buf.kk.dk</t>
  </si>
  <si>
    <t>37456@buf.kk.dk</t>
  </si>
  <si>
    <t>37494@buf.kk.dk</t>
  </si>
  <si>
    <t>mail@borup.kk.dk</t>
  </si>
  <si>
    <t>37528@buf.kk.dk</t>
  </si>
  <si>
    <t>37530@buf.kk.dk</t>
  </si>
  <si>
    <t>37555@buf.kk.dk</t>
  </si>
  <si>
    <t>37580@buf.kk.dk</t>
  </si>
  <si>
    <t>Jytte Holm Rievers</t>
  </si>
  <si>
    <t>Bettina Brandt</t>
  </si>
  <si>
    <t>Ulla Nielsen</t>
  </si>
  <si>
    <t>Ellinor Johansen</t>
  </si>
  <si>
    <t>Kirsten Marie Kragh</t>
  </si>
  <si>
    <t>Birgitte BØGELUND Pedersen</t>
  </si>
  <si>
    <t>Inga Trans</t>
  </si>
  <si>
    <t>Iben Møller Nielsen</t>
  </si>
  <si>
    <t>Annette Lund</t>
  </si>
  <si>
    <t>Arne Bunde Kristensen</t>
  </si>
  <si>
    <t>Bente Bruun</t>
  </si>
  <si>
    <t>Margot Rousing Clemmensen</t>
  </si>
  <si>
    <t>Sus Dahl Hansen</t>
  </si>
  <si>
    <t>Terese Duvå</t>
  </si>
  <si>
    <t>Merete Grave</t>
  </si>
  <si>
    <t>Ester Grün (orlov 1/9 2008 1/9 2009)</t>
  </si>
  <si>
    <t>Elsba Olsen</t>
  </si>
  <si>
    <t>Vibeke Madsen</t>
  </si>
  <si>
    <t>Søren Pedersen</t>
  </si>
  <si>
    <t>Nina Hansen</t>
  </si>
  <si>
    <t>Helena Gregersen</t>
  </si>
  <si>
    <t>LISE-LOTTE SENNIKSEN</t>
  </si>
  <si>
    <t>Inge Pedersen Grønlund</t>
  </si>
  <si>
    <t>Jette Johansson</t>
  </si>
  <si>
    <t>Marianne Bentsen</t>
  </si>
  <si>
    <t>Ann Hansen Schwartz</t>
  </si>
  <si>
    <t>Jan Schollert Pedersen</t>
  </si>
  <si>
    <t>Elna Andersen</t>
  </si>
  <si>
    <t>Yvonne Frederiksen</t>
  </si>
  <si>
    <t>delte meninger</t>
  </si>
  <si>
    <t>Køkkendamen har ca. 20 timers rengøring om ugen og vil gerne op i tid på maddelen</t>
  </si>
  <si>
    <t>Mere bordplads: opvaskemaskine kan vendes om og bordplade kan ligges henover. Der er plads til ekstra ovn</t>
  </si>
  <si>
    <t>bordplade, karruselskab, flytning af opvaskemaskine</t>
  </si>
  <si>
    <t>Sine</t>
  </si>
  <si>
    <t>der er 2 højskabe. Ikke plads til depot</t>
  </si>
  <si>
    <t>Janette Bandier</t>
  </si>
  <si>
    <t>som køkkenassistent</t>
  </si>
  <si>
    <t>Egenkontrol</t>
  </si>
  <si>
    <t>Er meget negativ omkring ordningen.</t>
  </si>
  <si>
    <t>Men meget negative</t>
  </si>
  <si>
    <t>Køkkenet bliver brugt til vuggestuen</t>
  </si>
  <si>
    <t>eksper@eksper.dk</t>
  </si>
  <si>
    <t>bigmama@post.tele.dk</t>
  </si>
  <si>
    <t>Ib Andresen / Peter Jespersen</t>
  </si>
  <si>
    <t>Lisbeth Preisler</t>
  </si>
  <si>
    <t>Susanne Thorn (konst. leder)</t>
  </si>
  <si>
    <t>bornehaven@mail.tele.dk</t>
  </si>
  <si>
    <t>hjems@mail.dk</t>
  </si>
  <si>
    <t>boernehaven.amagerbro@mail.dk</t>
  </si>
  <si>
    <t>Guli Nasreen</t>
  </si>
  <si>
    <t>Janni</t>
  </si>
  <si>
    <t>Sus Walbom</t>
  </si>
  <si>
    <t>Johan Werenskjold</t>
  </si>
  <si>
    <t>Keltouma Oussaidi</t>
  </si>
  <si>
    <t>Maninder</t>
  </si>
  <si>
    <t>Adissa Haemidovic</t>
  </si>
  <si>
    <t>Pia Jelbo</t>
  </si>
  <si>
    <t>Birgitte Hellbag Poulsen</t>
  </si>
  <si>
    <t>Maria Katarina Oyba</t>
  </si>
  <si>
    <t>Hanne Pollish</t>
  </si>
  <si>
    <t>Jacob Bennetsen</t>
  </si>
  <si>
    <t xml:space="preserve">Lita </t>
  </si>
  <si>
    <t>Økologisk oplysningsforbund</t>
  </si>
  <si>
    <t>meget fint køkken kunne godt leverer til andre Vuggestuer/børnehaver f.eks. Hvis en konvektionsovn blev intalleret</t>
  </si>
  <si>
    <t>Cathrine Jerrik / Nanna</t>
  </si>
  <si>
    <t>6.2.2009</t>
  </si>
  <si>
    <t xml:space="preserve">Miele opvask alm. </t>
  </si>
  <si>
    <t>Et velfungerende køkkener uden nogen mangler, dog ville det ifølge personalet værer rart med et svaleskab til grønt</t>
  </si>
  <si>
    <t>Peter Hansen</t>
  </si>
  <si>
    <t>Birthe Fredriksen</t>
  </si>
  <si>
    <t>Arbejdet i køkken siden 1981</t>
  </si>
  <si>
    <t>Ja, vil gerne lave mad</t>
  </si>
  <si>
    <t>Posistive</t>
  </si>
  <si>
    <t>Dejligt brugbart køkken, men nedslidt.
Kræver ingen anskaffelser -nærmere en renovering</t>
  </si>
  <si>
    <t>9.2.2009</t>
  </si>
  <si>
    <t>Inst. Nr.</t>
  </si>
  <si>
    <t>Ønsker hjælp til rekruttering?</t>
  </si>
  <si>
    <t>Antal Timer</t>
  </si>
  <si>
    <t>Rekrutterer selv, men vil gerne have medarbejder på kursus</t>
  </si>
  <si>
    <t>Forudsat at der er økonomi til det</t>
  </si>
  <si>
    <t>15-20</t>
  </si>
  <si>
    <t>ved ikke hvor mange timer</t>
  </si>
  <si>
    <t>25-30</t>
  </si>
  <si>
    <t>20-22</t>
  </si>
  <si>
    <t>Timeantal vides ikke, da vi er blevet fejlvurderet og afventer nyt besøg</t>
  </si>
  <si>
    <t>20-25</t>
  </si>
  <si>
    <t>ønsker 2 stk. Den ene som barselsvikar</t>
  </si>
  <si>
    <t>Afholder møde i juli, hvor antal timer skal diskuteres</t>
  </si>
  <si>
    <t>Vi har (næsten) fuld forplejning og har køkkenmedarbejde ansat</t>
  </si>
  <si>
    <t>ønsker en barselsvikar</t>
  </si>
  <si>
    <t>16-20</t>
  </si>
  <si>
    <t>Ved ikke hvor mange timer. Har 48 børn</t>
  </si>
  <si>
    <t>Vi har en rengøringsdame som har lidt køkkentimer, så hende vil vi gerne ha på hygiejnekursus</t>
  </si>
  <si>
    <t>Jeg ved ikke hvor mange timer vi får, så derfor ingen besvarelse</t>
  </si>
  <si>
    <t>evt. må vi selv rekruttere, da vi befinder os i Hørsholm og ikke vil give timer til en lang transport. Vi ved ikke helt hvad vi har brug for endnu og om vi overhovedet har råd til at ansætte. Vores bestyrelse kigger pt på det.</t>
  </si>
  <si>
    <t>Vi har en ansat på 15 timer, som ikke ønsker fuldtid</t>
  </si>
  <si>
    <t>30-35</t>
  </si>
  <si>
    <t>Hvis timeantallet er under 20, kan vi evt. lave en kombi stilling m vores rengøring. Så vil vi have brug for kursus for vedkommende. Hvis jeres anbefaling mht timetal er over 20 vil vi gerne bruge jer til rekruttering</t>
  </si>
  <si>
    <t>Har medsendt jobopslag, som ligger i mappen</t>
  </si>
  <si>
    <t>Vi er med i mentorordningen</t>
  </si>
  <si>
    <t>kombistilling m rengøring. Det er på nuværende tidspunkt svært at vide, hvad vi får brug for ift rekruttering. Men vi vil gerne samarbejde med jer, så vi får de bedst kvalificeret medarbejdere.</t>
  </si>
  <si>
    <t xml:space="preserve">2-3 ansatte. </t>
  </si>
  <si>
    <t>2 personer i 20 timer hver</t>
  </si>
  <si>
    <t>Ved ikke hvor mange timer</t>
  </si>
  <si>
    <t>20-30</t>
  </si>
  <si>
    <t>Har I i forvejen køkkenmedarbejde ansat?</t>
  </si>
  <si>
    <t>nuværende medarbejde vil ikke forsætte</t>
  </si>
  <si>
    <t>nuværende medarbejde stopper d. 1/8</t>
  </si>
  <si>
    <t>udflytterdelen</t>
  </si>
  <si>
    <t>Vuggestuen ved Botanisk Have</t>
  </si>
  <si>
    <t>Frederik d. 6. Asyls Integ. Inst.</t>
  </si>
  <si>
    <t>Dronning Louise</t>
  </si>
  <si>
    <t>Kastelsgården</t>
  </si>
  <si>
    <t>Caroline Amalie</t>
  </si>
  <si>
    <t>Integrerede  Total</t>
  </si>
  <si>
    <t>(Alle)</t>
  </si>
  <si>
    <t>5 Total</t>
  </si>
  <si>
    <t>1 Total</t>
  </si>
  <si>
    <t>4 Total</t>
  </si>
  <si>
    <t>Rækkeetiketter</t>
  </si>
  <si>
    <t>ja Total</t>
  </si>
</sst>
</file>

<file path=xl/styles.xml><?xml version="1.0" encoding="utf-8"?>
<styleSheet xmlns="http://schemas.openxmlformats.org/spreadsheetml/2006/main">
  <numFmts count="6">
    <numFmt numFmtId="164" formatCode="_(* #,##0.00_);_(* \(#,##0.00\);_(* &quot;-&quot;??_);_(@_)"/>
    <numFmt numFmtId="165" formatCode="##\ ##\ ##\ ##"/>
    <numFmt numFmtId="166" formatCode="dd\-mmm\-yy"/>
    <numFmt numFmtId="167" formatCode="_(* #,##0.0_);_(* \(#,##0.0\);_(* &quot;-&quot;??_);_(@_)"/>
    <numFmt numFmtId="168" formatCode="_(* #,##0_);_(* \(#,##0\);_(* &quot;-&quot;??_);_(@_)"/>
    <numFmt numFmtId="169" formatCode="0.0"/>
  </numFmts>
  <fonts count="30">
    <font>
      <sz val="10"/>
      <name val="Arial"/>
    </font>
    <font>
      <sz val="10"/>
      <name val="Arial"/>
    </font>
    <font>
      <sz val="8"/>
      <name val="Arial"/>
      <family val="2"/>
    </font>
    <font>
      <sz val="10"/>
      <name val="Arial"/>
      <family val="2"/>
    </font>
    <font>
      <b/>
      <sz val="10"/>
      <name val="Arial"/>
      <family val="2"/>
    </font>
    <font>
      <b/>
      <sz val="14"/>
      <name val="Calibri"/>
      <family val="2"/>
    </font>
    <font>
      <sz val="11"/>
      <name val="Calibri"/>
      <family val="2"/>
    </font>
    <font>
      <b/>
      <sz val="14"/>
      <name val="Arial"/>
      <family val="2"/>
    </font>
    <font>
      <b/>
      <sz val="14"/>
      <name val="Arial"/>
      <family val="2"/>
    </font>
    <font>
      <sz val="9"/>
      <name val="Arial"/>
      <family val="2"/>
    </font>
    <font>
      <sz val="11"/>
      <color indexed="8"/>
      <name val="Calibri"/>
      <family val="2"/>
    </font>
    <font>
      <sz val="11"/>
      <color indexed="10"/>
      <name val="Calibri"/>
      <family val="2"/>
    </font>
    <font>
      <b/>
      <sz val="11"/>
      <color indexed="52"/>
      <name val="Calibri"/>
      <family val="2"/>
    </font>
    <font>
      <i/>
      <sz val="11"/>
      <color indexed="23"/>
      <name val="Calibri"/>
      <family val="2"/>
    </font>
    <font>
      <sz val="11"/>
      <color indexed="17"/>
      <name val="Calibri"/>
      <family val="2"/>
    </font>
    <font>
      <u/>
      <sz val="10"/>
      <color indexed="12"/>
      <name val="Arial"/>
      <family val="2"/>
    </font>
    <font>
      <sz val="11"/>
      <color indexed="52"/>
      <name val="Calibri"/>
      <family val="2"/>
    </font>
    <font>
      <sz val="11"/>
      <color indexed="20"/>
      <name val="Calibri"/>
      <family val="2"/>
    </font>
    <font>
      <sz val="8"/>
      <name val="Arial"/>
    </font>
    <font>
      <b/>
      <sz val="14"/>
      <name val="Arial"/>
    </font>
    <font>
      <sz val="14"/>
      <name val="Arial"/>
      <family val="2"/>
    </font>
    <font>
      <sz val="10"/>
      <color indexed="8"/>
      <name val="Arial"/>
    </font>
    <font>
      <sz val="11"/>
      <color indexed="43"/>
      <name val="Calibri"/>
      <family val="2"/>
    </font>
    <font>
      <b/>
      <sz val="11"/>
      <color indexed="43"/>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0"/>
      <name val="Arial"/>
    </font>
    <font>
      <u/>
      <sz val="10"/>
      <color theme="10"/>
      <name val="Arial"/>
      <family val="2"/>
    </font>
  </fonts>
  <fills count="27">
    <fill>
      <patternFill patternType="none"/>
    </fill>
    <fill>
      <patternFill patternType="gray125"/>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22"/>
        <bgColor indexed="0"/>
      </patternFill>
    </fill>
    <fill>
      <patternFill patternType="solid">
        <fgColor indexed="46"/>
        <bgColor indexed="0"/>
      </patternFill>
    </fill>
    <fill>
      <patternFill patternType="solid">
        <fgColor indexed="42"/>
        <bgColor indexed="0"/>
      </patternFill>
    </fill>
    <fill>
      <patternFill patternType="solid">
        <fgColor indexed="42"/>
        <bgColor indexed="64"/>
      </patternFill>
    </fill>
    <fill>
      <patternFill patternType="solid">
        <fgColor indexed="45"/>
        <bgColor indexed="0"/>
      </patternFill>
    </fill>
    <fill>
      <patternFill patternType="solid">
        <fgColor indexed="45"/>
        <bgColor indexed="64"/>
      </patternFill>
    </fill>
    <fill>
      <patternFill patternType="solid">
        <fgColor indexed="46"/>
        <bgColor indexed="64"/>
      </patternFill>
    </fill>
    <fill>
      <patternFill patternType="solid">
        <fgColor indexed="22"/>
        <bgColor indexed="64"/>
      </patternFill>
    </fill>
    <fill>
      <patternFill patternType="solid">
        <fgColor indexed="13"/>
        <bgColor indexed="64"/>
      </patternFill>
    </fill>
  </fills>
  <borders count="40">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65"/>
      </left>
      <right/>
      <top style="thin">
        <color indexed="8"/>
      </top>
      <bottom/>
      <diagonal/>
    </border>
    <border>
      <left style="thin">
        <color indexed="8"/>
      </left>
      <right/>
      <top/>
      <bottom/>
      <diagonal/>
    </border>
    <border>
      <left style="thin">
        <color indexed="65"/>
      </left>
      <right/>
      <top style="thin">
        <color indexed="8"/>
      </top>
      <bottom style="thin">
        <color indexed="8"/>
      </bottom>
      <diagonal/>
    </border>
    <border>
      <left style="thin">
        <color indexed="65"/>
      </left>
      <right style="thin">
        <color indexed="8"/>
      </right>
      <top style="thin">
        <color indexed="8"/>
      </top>
      <bottom/>
      <diagonal/>
    </border>
    <border>
      <left/>
      <right/>
      <top style="thin">
        <color indexed="8"/>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22"/>
      </left>
      <right style="thin">
        <color indexed="22"/>
      </right>
      <top/>
      <bottom style="thin">
        <color indexed="22"/>
      </bottom>
      <diagonal/>
    </border>
    <border>
      <left style="thin">
        <color indexed="22"/>
      </left>
      <right/>
      <top/>
      <bottom/>
      <diagonal/>
    </border>
    <border>
      <left style="thin">
        <color indexed="22"/>
      </left>
      <right style="thin">
        <color indexed="22"/>
      </right>
      <top/>
      <bottom/>
      <diagonal/>
    </border>
    <border>
      <left/>
      <right style="thin">
        <color indexed="22"/>
      </right>
      <top/>
      <bottom/>
      <diagonal/>
    </border>
    <border>
      <left style="thin">
        <color indexed="22"/>
      </left>
      <right style="thin">
        <color indexed="22"/>
      </right>
      <top style="thin">
        <color indexed="22"/>
      </top>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medium">
        <color indexed="64"/>
      </left>
      <right/>
      <top/>
      <bottom/>
      <diagonal/>
    </border>
    <border>
      <left style="medium">
        <color indexed="64"/>
      </left>
      <right/>
      <top style="thin">
        <color indexed="8"/>
      </top>
      <bottom/>
      <diagonal/>
    </border>
    <border>
      <left style="medium">
        <color indexed="64"/>
      </left>
      <right/>
      <top style="thin">
        <color indexed="8"/>
      </top>
      <bottom style="thin">
        <color indexed="8"/>
      </bottom>
      <diagonal/>
    </border>
    <border>
      <left style="medium">
        <color indexed="64"/>
      </left>
      <right style="thin">
        <color indexed="8"/>
      </right>
      <top style="thin">
        <color indexed="8"/>
      </top>
      <bottom/>
      <diagonal/>
    </border>
    <border>
      <left style="medium">
        <color indexed="8"/>
      </left>
      <right/>
      <top style="thin">
        <color indexed="8"/>
      </top>
      <bottom/>
      <diagonal/>
    </border>
    <border>
      <left/>
      <right/>
      <top style="thin">
        <color indexed="64"/>
      </top>
      <bottom style="double">
        <color indexed="64"/>
      </bottom>
      <diagonal/>
    </border>
    <border>
      <left/>
      <right/>
      <top style="double">
        <color indexed="64"/>
      </top>
      <bottom style="thin">
        <color indexed="64"/>
      </bottom>
      <diagonal/>
    </border>
    <border>
      <left style="double">
        <color indexed="64"/>
      </left>
      <right/>
      <top/>
      <bottom/>
      <diagonal/>
    </border>
    <border>
      <left style="double">
        <color indexed="64"/>
      </left>
      <right/>
      <top style="thin">
        <color indexed="8"/>
      </top>
      <bottom/>
      <diagonal/>
    </border>
    <border>
      <left style="double">
        <color indexed="64"/>
      </left>
      <right/>
      <top style="thin">
        <color indexed="8"/>
      </top>
      <bottom style="thin">
        <color indexed="8"/>
      </bottom>
      <diagonal/>
    </border>
  </borders>
  <cellStyleXfs count="43">
    <xf numFmtId="0" fontId="0" fillId="0" borderId="0"/>
    <xf numFmtId="164" fontId="1" fillId="0" borderId="0" applyFont="0" applyFill="0" applyBorder="0" applyAlignment="0" applyProtection="0"/>
    <xf numFmtId="0" fontId="10" fillId="6"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10" borderId="0" applyNumberFormat="0" applyBorder="0" applyAlignment="0" applyProtection="0"/>
    <xf numFmtId="0" fontId="22" fillId="12" borderId="0" applyNumberFormat="0" applyBorder="0" applyAlignment="0" applyProtection="0"/>
    <xf numFmtId="0" fontId="22" fillId="5"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6" borderId="0" applyNumberFormat="0" applyBorder="0" applyAlignment="0" applyProtection="0"/>
    <xf numFmtId="0" fontId="17" fillId="2" borderId="0" applyNumberFormat="0" applyBorder="0" applyAlignment="0" applyProtection="0"/>
    <xf numFmtId="0" fontId="12" fillId="6" borderId="2" applyNumberFormat="0" applyAlignment="0" applyProtection="0"/>
    <xf numFmtId="0" fontId="23" fillId="17" borderId="3" applyNumberFormat="0" applyAlignment="0" applyProtection="0"/>
    <xf numFmtId="0" fontId="13" fillId="0" borderId="0" applyNumberFormat="0" applyFill="0" applyBorder="0" applyAlignment="0" applyProtection="0"/>
    <xf numFmtId="0" fontId="14" fillId="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9" fillId="0" borderId="0" applyNumberFormat="0" applyFill="0" applyBorder="0" applyAlignment="0" applyProtection="0">
      <alignment vertical="top"/>
      <protection locked="0"/>
    </xf>
    <xf numFmtId="0" fontId="16" fillId="0" borderId="7" applyNumberFormat="0" applyFill="0" applyAlignment="0" applyProtection="0"/>
    <xf numFmtId="0" fontId="21" fillId="0" borderId="0"/>
    <xf numFmtId="0" fontId="21" fillId="0" borderId="0"/>
    <xf numFmtId="0" fontId="21" fillId="0" borderId="0"/>
    <xf numFmtId="0" fontId="10" fillId="7" borderId="1" applyNumberFormat="0" applyFont="0" applyAlignment="0" applyProtection="0"/>
    <xf numFmtId="0" fontId="27" fillId="0" borderId="0" applyNumberFormat="0" applyFill="0" applyBorder="0" applyAlignment="0" applyProtection="0"/>
    <xf numFmtId="0" fontId="11" fillId="0" borderId="0" applyNumberFormat="0" applyFill="0" applyBorder="0" applyAlignment="0" applyProtection="0"/>
  </cellStyleXfs>
  <cellXfs count="225">
    <xf numFmtId="0" fontId="0" fillId="0" borderId="0" xfId="0"/>
    <xf numFmtId="0" fontId="0" fillId="0" borderId="0" xfId="0" applyAlignment="1"/>
    <xf numFmtId="0" fontId="4" fillId="0" borderId="0" xfId="0" applyFont="1" applyAlignment="1">
      <alignment wrapText="1"/>
    </xf>
    <xf numFmtId="0" fontId="4" fillId="0" borderId="0" xfId="0" applyFont="1" applyAlignment="1"/>
    <xf numFmtId="0" fontId="0" fillId="0" borderId="0" xfId="0" applyAlignment="1">
      <alignment wrapText="1"/>
    </xf>
    <xf numFmtId="0" fontId="7" fillId="0" borderId="0" xfId="0" applyFont="1" applyAlignment="1">
      <alignment horizontal="left" wrapText="1"/>
    </xf>
    <xf numFmtId="0" fontId="0" fillId="0" borderId="0" xfId="0" applyAlignment="1">
      <alignment horizontal="left" wrapText="1" indent="9"/>
    </xf>
    <xf numFmtId="165" fontId="0" fillId="0" borderId="0" xfId="0" applyNumberFormat="1" applyAlignment="1">
      <alignment horizontal="left" wrapText="1" indent="1"/>
    </xf>
    <xf numFmtId="0" fontId="3" fillId="0" borderId="0" xfId="0" applyFont="1" applyAlignment="1">
      <alignment wrapText="1"/>
    </xf>
    <xf numFmtId="0" fontId="0" fillId="0" borderId="0" xfId="0" applyAlignment="1">
      <alignment vertical="top" wrapText="1"/>
    </xf>
    <xf numFmtId="16" fontId="0" fillId="0" borderId="0" xfId="0" applyNumberFormat="1" applyAlignment="1">
      <alignment wrapText="1"/>
    </xf>
    <xf numFmtId="0" fontId="29" fillId="0" borderId="0" xfId="35" applyAlignment="1" applyProtection="1">
      <alignment wrapText="1"/>
    </xf>
    <xf numFmtId="0" fontId="3" fillId="0" borderId="0" xfId="0" applyFont="1" applyAlignment="1">
      <alignment horizontal="center" wrapText="1"/>
    </xf>
    <xf numFmtId="0" fontId="3" fillId="0" borderId="0" xfId="0" applyFont="1" applyAlignment="1">
      <alignment vertical="top" wrapText="1"/>
    </xf>
    <xf numFmtId="0" fontId="0" fillId="0" borderId="0" xfId="0" applyAlignment="1">
      <alignment horizontal="center"/>
    </xf>
    <xf numFmtId="1" fontId="0" fillId="0" borderId="0" xfId="0" applyNumberFormat="1" applyAlignment="1">
      <alignment horizontal="center"/>
    </xf>
    <xf numFmtId="3" fontId="0" fillId="0" borderId="0" xfId="0" applyNumberFormat="1"/>
    <xf numFmtId="14" fontId="0" fillId="0" borderId="0" xfId="0" applyNumberFormat="1"/>
    <xf numFmtId="16" fontId="0" fillId="0" borderId="0" xfId="0" applyNumberFormat="1"/>
    <xf numFmtId="0" fontId="0" fillId="0" borderId="0" xfId="0" applyFill="1" applyAlignment="1">
      <alignment wrapText="1"/>
    </xf>
    <xf numFmtId="0" fontId="0" fillId="0" borderId="0" xfId="0" applyAlignment="1">
      <alignment horizontal="left" wrapText="1"/>
    </xf>
    <xf numFmtId="0" fontId="0" fillId="0" borderId="0" xfId="0" applyAlignment="1">
      <alignment horizontal="left"/>
    </xf>
    <xf numFmtId="0" fontId="0" fillId="0" borderId="8" xfId="0" pivotButton="1" applyBorder="1"/>
    <xf numFmtId="0" fontId="0" fillId="0" borderId="8" xfId="0" applyBorder="1"/>
    <xf numFmtId="0" fontId="0" fillId="0" borderId="9" xfId="0" applyNumberFormat="1" applyBorder="1"/>
    <xf numFmtId="0" fontId="0" fillId="0" borderId="10" xfId="0" applyNumberFormat="1" applyBorder="1"/>
    <xf numFmtId="0" fontId="0" fillId="0" borderId="11" xfId="0" applyBorder="1"/>
    <xf numFmtId="0" fontId="0" fillId="0" borderId="12" xfId="0" applyNumberFormat="1" applyBorder="1"/>
    <xf numFmtId="0" fontId="0" fillId="0" borderId="13" xfId="0" applyBorder="1"/>
    <xf numFmtId="0" fontId="7" fillId="0" borderId="0" xfId="0" applyFont="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8" xfId="0" applyNumberFormat="1" applyBorder="1"/>
    <xf numFmtId="0" fontId="0" fillId="0" borderId="18" xfId="0" applyNumberFormat="1" applyBorder="1"/>
    <xf numFmtId="0" fontId="0" fillId="0" borderId="15" xfId="0" applyNumberFormat="1" applyBorder="1"/>
    <xf numFmtId="0" fontId="0" fillId="0" borderId="0" xfId="0" applyNumberFormat="1"/>
    <xf numFmtId="0" fontId="0" fillId="0" borderId="11" xfId="0" applyNumberFormat="1" applyBorder="1"/>
    <xf numFmtId="0" fontId="0" fillId="0" borderId="19" xfId="0" applyNumberFormat="1" applyBorder="1"/>
    <xf numFmtId="0" fontId="7" fillId="0" borderId="0" xfId="0" applyFont="1" applyFill="1" applyAlignment="1">
      <alignment horizontal="left" wrapText="1"/>
    </xf>
    <xf numFmtId="0" fontId="7" fillId="0" borderId="0" xfId="0" applyFont="1" applyFill="1" applyAlignment="1">
      <alignment horizontal="left" wrapText="1"/>
    </xf>
    <xf numFmtId="0" fontId="7" fillId="0" borderId="0" xfId="0" applyFont="1" applyFill="1" applyAlignment="1">
      <alignment horizontal="left"/>
    </xf>
    <xf numFmtId="0" fontId="1" fillId="0" borderId="0" xfId="0" applyFont="1" applyFill="1" applyAlignment="1">
      <alignment horizontal="center" wrapText="1"/>
    </xf>
    <xf numFmtId="0" fontId="0" fillId="0" borderId="0" xfId="0" applyFill="1" applyAlignment="1">
      <alignment horizontal="center"/>
    </xf>
    <xf numFmtId="0" fontId="4" fillId="0" borderId="0" xfId="0" applyFont="1" applyFill="1" applyAlignment="1">
      <alignment wrapText="1"/>
    </xf>
    <xf numFmtId="0" fontId="0" fillId="0" borderId="0" xfId="0" applyFill="1"/>
    <xf numFmtId="0" fontId="3" fillId="0" borderId="0" xfId="0" applyFont="1" applyFill="1" applyAlignment="1">
      <alignment horizontal="left" wrapText="1" indent="1"/>
    </xf>
    <xf numFmtId="165" fontId="3" fillId="0" borderId="0" xfId="0" applyNumberFormat="1" applyFont="1" applyFill="1" applyAlignment="1">
      <alignment horizontal="left" wrapText="1" indent="1"/>
    </xf>
    <xf numFmtId="165" fontId="0" fillId="0" borderId="0" xfId="0" applyNumberFormat="1" applyFill="1" applyAlignment="1">
      <alignment horizontal="left" wrapText="1" indent="1"/>
    </xf>
    <xf numFmtId="165" fontId="0" fillId="0" borderId="0" xfId="0" applyNumberFormat="1" applyFill="1" applyAlignment="1">
      <alignment horizontal="left" indent="1"/>
    </xf>
    <xf numFmtId="0" fontId="29" fillId="0" borderId="0" xfId="35" applyFill="1" applyAlignment="1" applyProtection="1">
      <alignment wrapText="1"/>
    </xf>
    <xf numFmtId="0" fontId="15" fillId="0" borderId="0" xfId="35" applyFont="1" applyFill="1" applyAlignment="1" applyProtection="1">
      <alignment wrapText="1"/>
    </xf>
    <xf numFmtId="0" fontId="4" fillId="0" borderId="0" xfId="0" applyFont="1" applyFill="1" applyAlignment="1">
      <alignment horizontal="left" wrapText="1"/>
    </xf>
    <xf numFmtId="0" fontId="3" fillId="0" borderId="0" xfId="0" applyFont="1" applyFill="1" applyAlignment="1">
      <alignment horizontal="left" wrapText="1" indent="6"/>
    </xf>
    <xf numFmtId="0" fontId="3" fillId="0" borderId="0" xfId="0" applyFont="1" applyFill="1" applyAlignment="1">
      <alignment horizontal="left" wrapText="1" indent="2"/>
    </xf>
    <xf numFmtId="0" fontId="0" fillId="0" borderId="0" xfId="0" applyFill="1" applyAlignment="1">
      <alignment wrapText="1"/>
    </xf>
    <xf numFmtId="0" fontId="0" fillId="0" borderId="0" xfId="0" applyFill="1" applyAlignment="1">
      <alignment horizontal="left" wrapText="1" indent="9"/>
    </xf>
    <xf numFmtId="0" fontId="0" fillId="0" borderId="0" xfId="0" applyFill="1" applyAlignment="1">
      <alignment horizontal="left" wrapText="1" indent="9"/>
    </xf>
    <xf numFmtId="0" fontId="3" fillId="0" borderId="0" xfId="0" applyFont="1" applyFill="1" applyAlignment="1">
      <alignment horizontal="left" wrapText="1" indent="12"/>
    </xf>
    <xf numFmtId="3" fontId="0" fillId="0" borderId="0" xfId="0" applyNumberFormat="1" applyFill="1" applyAlignment="1">
      <alignment wrapText="1"/>
    </xf>
    <xf numFmtId="0" fontId="0" fillId="0" borderId="0" xfId="0" applyFill="1" applyAlignment="1"/>
    <xf numFmtId="0" fontId="0" fillId="0" borderId="0" xfId="0" applyFill="1" applyAlignment="1"/>
    <xf numFmtId="0" fontId="3" fillId="0" borderId="0" xfId="0" applyFont="1" applyFill="1" applyAlignment="1">
      <alignment horizontal="left" wrapText="1" indent="10"/>
    </xf>
    <xf numFmtId="0" fontId="7" fillId="0" borderId="20" xfId="0" applyFont="1" applyFill="1" applyBorder="1" applyAlignment="1" applyProtection="1">
      <alignment horizontal="center"/>
    </xf>
    <xf numFmtId="0" fontId="8" fillId="0" borderId="0" xfId="0" applyFont="1" applyFill="1" applyAlignment="1">
      <alignment horizontal="center" wrapText="1"/>
    </xf>
    <xf numFmtId="0" fontId="19" fillId="0" borderId="0" xfId="0" applyFont="1" applyFill="1" applyAlignment="1">
      <alignment horizontal="center" wrapText="1"/>
    </xf>
    <xf numFmtId="0" fontId="19" fillId="0" borderId="0" xfId="0" applyFont="1" applyFill="1" applyAlignment="1">
      <alignment horizontal="center" wrapText="1"/>
    </xf>
    <xf numFmtId="0" fontId="9" fillId="0" borderId="0" xfId="0" applyFont="1" applyFill="1" applyAlignment="1">
      <alignment horizontal="center" wrapText="1"/>
    </xf>
    <xf numFmtId="0" fontId="3" fillId="0" borderId="0" xfId="0" applyFont="1" applyFill="1" applyAlignment="1">
      <alignment horizontal="center" wrapText="1"/>
    </xf>
    <xf numFmtId="0" fontId="8" fillId="0" borderId="0" xfId="0" applyFont="1" applyFill="1" applyAlignment="1">
      <alignment horizontal="center"/>
    </xf>
    <xf numFmtId="0" fontId="3" fillId="0" borderId="0" xfId="0" applyFont="1" applyFill="1" applyAlignment="1">
      <alignment horizontal="left" wrapText="1" indent="9"/>
    </xf>
    <xf numFmtId="0" fontId="3" fillId="0" borderId="0" xfId="0" applyFont="1" applyFill="1" applyAlignment="1">
      <alignment wrapText="1"/>
    </xf>
    <xf numFmtId="0" fontId="4" fillId="0" borderId="0" xfId="0" applyFont="1" applyFill="1" applyAlignment="1">
      <alignment horizontal="left" wrapText="1" indent="3"/>
    </xf>
    <xf numFmtId="0" fontId="3" fillId="0" borderId="0" xfId="0" applyFont="1" applyFill="1" applyAlignment="1">
      <alignment horizontal="left" wrapText="1" indent="7"/>
    </xf>
    <xf numFmtId="0" fontId="3" fillId="0" borderId="0" xfId="0" applyFont="1" applyFill="1" applyAlignment="1">
      <alignment horizontal="left" wrapText="1" indent="14"/>
    </xf>
    <xf numFmtId="0" fontId="3" fillId="0" borderId="0" xfId="0" applyFont="1" applyFill="1" applyAlignment="1">
      <alignment horizontal="left" vertical="top" wrapText="1"/>
    </xf>
    <xf numFmtId="0" fontId="0" fillId="0" borderId="0" xfId="0" applyFill="1" applyAlignment="1">
      <alignment vertical="top" wrapText="1"/>
    </xf>
    <xf numFmtId="0" fontId="0" fillId="0" borderId="0" xfId="0" applyFill="1" applyAlignment="1">
      <alignment vertical="top" wrapText="1"/>
    </xf>
    <xf numFmtId="0" fontId="3" fillId="0" borderId="0" xfId="0" applyFont="1" applyFill="1" applyAlignment="1">
      <alignment vertical="top" wrapText="1"/>
    </xf>
    <xf numFmtId="0" fontId="0" fillId="0" borderId="0" xfId="0" applyFill="1" applyAlignment="1">
      <alignment vertical="top"/>
    </xf>
    <xf numFmtId="0" fontId="1" fillId="0" borderId="0" xfId="0" applyFont="1" applyFill="1" applyAlignment="1">
      <alignment horizontal="left" vertical="top"/>
    </xf>
    <xf numFmtId="0" fontId="1" fillId="0" borderId="0" xfId="0" applyFont="1" applyFill="1" applyAlignment="1">
      <alignment horizontal="left" vertical="top" wrapText="1"/>
    </xf>
    <xf numFmtId="0" fontId="1" fillId="0" borderId="0" xfId="0" applyFont="1" applyFill="1" applyAlignment="1">
      <alignment horizontal="left" wrapText="1" indent="6"/>
    </xf>
    <xf numFmtId="0" fontId="4" fillId="0" borderId="0" xfId="0" applyFont="1" applyFill="1" applyAlignment="1"/>
    <xf numFmtId="0" fontId="1" fillId="0" borderId="0" xfId="0" applyFont="1" applyFill="1" applyAlignment="1">
      <alignment horizontal="left" indent="4"/>
    </xf>
    <xf numFmtId="0" fontId="4" fillId="0" borderId="0" xfId="0" applyFont="1" applyFill="1" applyAlignment="1">
      <alignment horizontal="left"/>
    </xf>
    <xf numFmtId="0" fontId="1" fillId="0" borderId="0" xfId="0" applyFont="1" applyFill="1" applyAlignment="1">
      <alignment horizontal="left" indent="6"/>
    </xf>
    <xf numFmtId="0" fontId="1" fillId="0" borderId="0" xfId="0" applyFont="1" applyFill="1" applyAlignment="1">
      <alignment horizontal="left" indent="7"/>
    </xf>
    <xf numFmtId="0" fontId="4" fillId="0" borderId="0" xfId="0" applyFont="1" applyFill="1" applyAlignment="1">
      <alignment horizontal="left" vertical="top"/>
    </xf>
    <xf numFmtId="16" fontId="0" fillId="0" borderId="0" xfId="0" applyNumberFormat="1" applyFill="1" applyAlignment="1">
      <alignment wrapText="1"/>
    </xf>
    <xf numFmtId="14" fontId="0" fillId="0" borderId="0" xfId="0" applyNumberFormat="1" applyFill="1" applyAlignment="1">
      <alignment wrapText="1"/>
    </xf>
    <xf numFmtId="0" fontId="5" fillId="0" borderId="20" xfId="0" applyFont="1" applyFill="1" applyBorder="1" applyAlignment="1" applyProtection="1">
      <alignment horizontal="center" vertical="center"/>
    </xf>
    <xf numFmtId="0" fontId="1" fillId="0" borderId="0" xfId="0" applyFont="1" applyFill="1" applyAlignment="1"/>
    <xf numFmtId="0" fontId="6" fillId="0" borderId="0" xfId="0" applyFont="1" applyFill="1" applyAlignment="1"/>
    <xf numFmtId="0" fontId="6" fillId="0" borderId="0" xfId="0" applyFont="1" applyFill="1" applyAlignment="1">
      <alignment horizontal="left" indent="6"/>
    </xf>
    <xf numFmtId="0" fontId="1" fillId="0" borderId="0" xfId="0" applyFont="1" applyFill="1" applyAlignment="1">
      <alignment horizontal="left" indent="3"/>
    </xf>
    <xf numFmtId="0" fontId="1" fillId="0" borderId="0" xfId="0" applyFont="1" applyFill="1" applyAlignment="1">
      <alignment horizontal="left" indent="2"/>
    </xf>
    <xf numFmtId="0" fontId="3" fillId="0" borderId="0" xfId="0" applyFont="1" applyFill="1" applyAlignment="1">
      <alignment horizontal="left" indent="9"/>
    </xf>
    <xf numFmtId="0" fontId="1" fillId="0" borderId="0" xfId="0" applyFont="1" applyFill="1" applyAlignment="1">
      <alignment horizontal="left" indent="9"/>
    </xf>
    <xf numFmtId="0" fontId="4" fillId="0" borderId="0" xfId="0" applyFont="1" applyFill="1" applyAlignment="1">
      <alignment vertical="top"/>
    </xf>
    <xf numFmtId="0" fontId="3" fillId="0" borderId="0" xfId="0" applyFont="1" applyFill="1" applyAlignment="1">
      <alignment horizontal="center"/>
    </xf>
    <xf numFmtId="0" fontId="0" fillId="0" borderId="0" xfId="0" applyFill="1" applyAlignment="1">
      <alignment horizontal="center" wrapText="1"/>
    </xf>
    <xf numFmtId="0" fontId="7" fillId="0" borderId="0" xfId="0" applyFont="1" applyFill="1" applyAlignment="1">
      <alignment horizontal="center" wrapText="1"/>
    </xf>
    <xf numFmtId="0" fontId="1" fillId="0" borderId="0" xfId="0" applyFont="1" applyFill="1" applyAlignment="1">
      <alignment horizontal="left" wrapText="1" indent="4"/>
    </xf>
    <xf numFmtId="0" fontId="3" fillId="0" borderId="0" xfId="0" applyFont="1" applyFill="1" applyAlignment="1">
      <alignment horizontal="left" wrapText="1"/>
    </xf>
    <xf numFmtId="3" fontId="0" fillId="0" borderId="0" xfId="0" applyNumberFormat="1" applyFill="1" applyAlignment="1"/>
    <xf numFmtId="0" fontId="20" fillId="0" borderId="0" xfId="0" applyFont="1" applyFill="1" applyAlignment="1">
      <alignment horizontal="left" wrapText="1"/>
    </xf>
    <xf numFmtId="3" fontId="0" fillId="0" borderId="0" xfId="0" applyNumberFormat="1" applyAlignment="1">
      <alignment wrapText="1"/>
    </xf>
    <xf numFmtId="0" fontId="0" fillId="0" borderId="0" xfId="0" applyAlignment="1">
      <alignment horizontal="center" wrapText="1"/>
    </xf>
    <xf numFmtId="0" fontId="15" fillId="0" borderId="0" xfId="35" applyFont="1" applyAlignment="1" applyProtection="1">
      <alignment wrapText="1"/>
    </xf>
    <xf numFmtId="0" fontId="0" fillId="0" borderId="0" xfId="0" applyNumberFormat="1" applyAlignment="1">
      <alignment wrapText="1"/>
    </xf>
    <xf numFmtId="0" fontId="0" fillId="0" borderId="0" xfId="0" applyAlignment="1">
      <alignment horizontal="centerContinuous"/>
    </xf>
    <xf numFmtId="168" fontId="1" fillId="0" borderId="0" xfId="1" applyNumberFormat="1" applyAlignment="1">
      <alignment horizontal="centerContinuous"/>
    </xf>
    <xf numFmtId="167" fontId="1" fillId="0" borderId="0" xfId="1" applyNumberFormat="1" applyAlignment="1">
      <alignment horizontal="centerContinuous"/>
    </xf>
    <xf numFmtId="0" fontId="4" fillId="0" borderId="0" xfId="0" applyFont="1" applyAlignment="1">
      <alignment textRotation="90"/>
    </xf>
    <xf numFmtId="0" fontId="21" fillId="18" borderId="12" xfId="38" applyFont="1" applyFill="1" applyBorder="1" applyAlignment="1">
      <alignment horizontal="center" textRotation="90"/>
    </xf>
    <xf numFmtId="0" fontId="21" fillId="18" borderId="12" xfId="38" applyFont="1" applyFill="1" applyBorder="1" applyAlignment="1">
      <alignment horizontal="center"/>
    </xf>
    <xf numFmtId="0" fontId="1" fillId="18" borderId="11" xfId="38" applyFont="1" applyFill="1" applyBorder="1" applyAlignment="1">
      <alignment horizontal="center"/>
    </xf>
    <xf numFmtId="0" fontId="1" fillId="19" borderId="21" xfId="38" applyFont="1" applyFill="1" applyBorder="1" applyAlignment="1">
      <alignment horizontal="center"/>
    </xf>
    <xf numFmtId="0" fontId="1" fillId="19" borderId="21" xfId="38" applyFont="1" applyFill="1" applyBorder="1" applyAlignment="1">
      <alignment horizontal="center" textRotation="90"/>
    </xf>
    <xf numFmtId="168" fontId="21" fillId="20" borderId="21" xfId="1" applyNumberFormat="1" applyFont="1" applyFill="1" applyBorder="1" applyAlignment="1">
      <alignment horizontal="center" textRotation="90"/>
    </xf>
    <xf numFmtId="168" fontId="1" fillId="21" borderId="21" xfId="1" applyNumberFormat="1" applyFill="1" applyBorder="1" applyAlignment="1">
      <alignment textRotation="90"/>
    </xf>
    <xf numFmtId="167" fontId="1" fillId="22" borderId="21" xfId="1" applyNumberFormat="1" applyFont="1" applyFill="1" applyBorder="1" applyAlignment="1">
      <alignment horizontal="center"/>
    </xf>
    <xf numFmtId="167" fontId="1" fillId="22" borderId="21" xfId="1" applyNumberFormat="1" applyFont="1" applyFill="1" applyBorder="1" applyAlignment="1">
      <alignment horizontal="center" textRotation="90"/>
    </xf>
    <xf numFmtId="167" fontId="21" fillId="22" borderId="21" xfId="1" applyNumberFormat="1" applyFont="1" applyFill="1" applyBorder="1" applyAlignment="1">
      <alignment horizontal="center" textRotation="90"/>
    </xf>
    <xf numFmtId="167" fontId="1" fillId="23" borderId="21" xfId="1" applyNumberFormat="1" applyFill="1" applyBorder="1" applyAlignment="1">
      <alignment textRotation="90"/>
    </xf>
    <xf numFmtId="167" fontId="1" fillId="24" borderId="22" xfId="1" applyNumberFormat="1" applyFont="1" applyFill="1" applyBorder="1" applyAlignment="1">
      <alignment textRotation="90"/>
    </xf>
    <xf numFmtId="167" fontId="1" fillId="25" borderId="21" xfId="1" applyNumberFormat="1" applyFont="1" applyFill="1" applyBorder="1" applyAlignment="1">
      <alignment textRotation="90"/>
    </xf>
    <xf numFmtId="0" fontId="4" fillId="25" borderId="20" xfId="0" applyFont="1" applyFill="1" applyBorder="1" applyAlignment="1">
      <alignment horizontal="center" textRotation="90"/>
    </xf>
    <xf numFmtId="3" fontId="0" fillId="0" borderId="9" xfId="0" applyNumberFormat="1" applyBorder="1"/>
    <xf numFmtId="3" fontId="0" fillId="0" borderId="10" xfId="0" applyNumberFormat="1" applyBorder="1"/>
    <xf numFmtId="16" fontId="0" fillId="0" borderId="0" xfId="0" applyNumberFormat="1" applyAlignment="1">
      <alignment horizontal="left"/>
    </xf>
    <xf numFmtId="0" fontId="0" fillId="0" borderId="9" xfId="0" applyBorder="1"/>
    <xf numFmtId="0" fontId="1" fillId="0" borderId="0" xfId="0" applyFont="1" applyFill="1" applyAlignment="1">
      <alignment horizontal="left"/>
    </xf>
    <xf numFmtId="0" fontId="1" fillId="0" borderId="0" xfId="0" applyFont="1" applyFill="1" applyAlignment="1">
      <alignment horizontal="left" wrapText="1" indent="1"/>
    </xf>
    <xf numFmtId="0" fontId="1" fillId="0" borderId="0" xfId="0" applyFont="1" applyFill="1" applyAlignment="1">
      <alignment horizontal="left" indent="1"/>
    </xf>
    <xf numFmtId="0" fontId="1" fillId="0" borderId="0" xfId="0" applyFont="1" applyFill="1" applyAlignment="1">
      <alignment horizontal="left" wrapText="1" indent="2"/>
    </xf>
    <xf numFmtId="0" fontId="4" fillId="0" borderId="0" xfId="0" applyFont="1" applyFill="1" applyAlignment="1">
      <alignment horizontal="left" wrapText="1" indent="2"/>
    </xf>
    <xf numFmtId="0" fontId="3" fillId="0" borderId="0" xfId="0" applyFont="1" applyFill="1" applyAlignment="1">
      <alignment horizontal="left" indent="2"/>
    </xf>
    <xf numFmtId="0" fontId="6" fillId="0" borderId="0" xfId="0" applyFont="1" applyFill="1" applyAlignment="1">
      <alignment horizontal="left" indent="2"/>
    </xf>
    <xf numFmtId="0" fontId="21" fillId="18" borderId="12" xfId="37" applyFont="1" applyFill="1" applyBorder="1" applyAlignment="1">
      <alignment horizontal="center" textRotation="90"/>
    </xf>
    <xf numFmtId="0" fontId="21" fillId="0" borderId="1" xfId="37" applyFont="1" applyFill="1" applyBorder="1" applyAlignment="1">
      <alignment horizontal="right"/>
    </xf>
    <xf numFmtId="0" fontId="0" fillId="24" borderId="0" xfId="0" applyFill="1" applyAlignment="1"/>
    <xf numFmtId="0" fontId="21" fillId="0" borderId="1" xfId="38" applyFont="1" applyFill="1" applyBorder="1" applyAlignment="1">
      <alignment horizontal="right"/>
    </xf>
    <xf numFmtId="166" fontId="21" fillId="0" borderId="1" xfId="38" applyNumberFormat="1" applyFont="1" applyFill="1" applyBorder="1" applyAlignment="1">
      <alignment horizontal="right"/>
    </xf>
    <xf numFmtId="168" fontId="1" fillId="0" borderId="0" xfId="1" applyNumberFormat="1" applyAlignment="1"/>
    <xf numFmtId="0" fontId="21" fillId="0" borderId="1" xfId="39" applyFont="1" applyFill="1" applyBorder="1" applyAlignment="1">
      <alignment horizontal="right"/>
    </xf>
    <xf numFmtId="167" fontId="1" fillId="0" borderId="0" xfId="1" applyNumberFormat="1" applyAlignment="1"/>
    <xf numFmtId="0" fontId="21" fillId="0" borderId="23" xfId="38" applyFont="1" applyFill="1" applyBorder="1" applyAlignment="1">
      <alignment horizontal="right"/>
    </xf>
    <xf numFmtId="0" fontId="21" fillId="0" borderId="24" xfId="38" applyFont="1" applyFill="1" applyBorder="1" applyAlignment="1">
      <alignment horizontal="right"/>
    </xf>
    <xf numFmtId="0" fontId="21" fillId="0" borderId="25" xfId="39" applyFont="1" applyFill="1" applyBorder="1" applyAlignment="1">
      <alignment horizontal="right"/>
    </xf>
    <xf numFmtId="0" fontId="21" fillId="0" borderId="0" xfId="38" applyFont="1" applyFill="1" applyBorder="1" applyAlignment="1">
      <alignment horizontal="right"/>
    </xf>
    <xf numFmtId="0" fontId="21" fillId="0" borderId="24" xfId="39" applyFont="1" applyFill="1" applyBorder="1" applyAlignment="1">
      <alignment horizontal="right"/>
    </xf>
    <xf numFmtId="0" fontId="21" fillId="0" borderId="25" xfId="38" applyFont="1" applyFill="1" applyBorder="1" applyAlignment="1">
      <alignment horizontal="right"/>
    </xf>
    <xf numFmtId="0" fontId="21" fillId="0" borderId="0" xfId="39" applyFont="1" applyFill="1" applyBorder="1" applyAlignment="1">
      <alignment horizontal="right"/>
    </xf>
    <xf numFmtId="0" fontId="21" fillId="0" borderId="26" xfId="39" applyFont="1" applyFill="1" applyBorder="1" applyAlignment="1">
      <alignment horizontal="right"/>
    </xf>
    <xf numFmtId="0" fontId="21" fillId="0" borderId="26" xfId="38" applyFont="1" applyFill="1" applyBorder="1" applyAlignment="1">
      <alignment horizontal="right"/>
    </xf>
    <xf numFmtId="167" fontId="1" fillId="0" borderId="0" xfId="1" applyNumberFormat="1" applyFont="1" applyAlignment="1"/>
    <xf numFmtId="167" fontId="1" fillId="24" borderId="0" xfId="1" applyNumberFormat="1" applyFont="1" applyFill="1" applyAlignment="1"/>
    <xf numFmtId="167" fontId="21" fillId="0" borderId="25" xfId="1" applyNumberFormat="1" applyFont="1" applyFill="1" applyBorder="1" applyAlignment="1">
      <alignment horizontal="right"/>
    </xf>
    <xf numFmtId="169" fontId="21" fillId="0" borderId="1" xfId="39" applyNumberFormat="1" applyFont="1" applyFill="1" applyBorder="1" applyAlignment="1">
      <alignment horizontal="right"/>
    </xf>
    <xf numFmtId="169" fontId="21" fillId="0" borderId="27" xfId="39" applyNumberFormat="1" applyFont="1" applyFill="1" applyBorder="1" applyAlignment="1">
      <alignment horizontal="right"/>
    </xf>
    <xf numFmtId="0" fontId="0" fillId="0" borderId="28" xfId="0" applyNumberFormat="1" applyBorder="1"/>
    <xf numFmtId="0" fontId="0" fillId="0" borderId="29" xfId="0" applyNumberFormat="1" applyBorder="1"/>
    <xf numFmtId="0" fontId="0" fillId="0" borderId="0" xfId="0" applyBorder="1"/>
    <xf numFmtId="0" fontId="0" fillId="0" borderId="0" xfId="0" applyNumberFormat="1" applyBorder="1"/>
    <xf numFmtId="0" fontId="0" fillId="0" borderId="8" xfId="0" applyBorder="1" applyAlignment="1">
      <alignment textRotation="90"/>
    </xf>
    <xf numFmtId="0" fontId="0" fillId="0" borderId="18" xfId="0" applyBorder="1" applyAlignment="1">
      <alignment textRotation="90"/>
    </xf>
    <xf numFmtId="0" fontId="0" fillId="0" borderId="28" xfId="0" applyBorder="1" applyAlignment="1">
      <alignment textRotation="90"/>
    </xf>
    <xf numFmtId="0" fontId="0" fillId="0" borderId="0" xfId="0" applyAlignment="1">
      <alignment horizontal="left" indent="1"/>
    </xf>
    <xf numFmtId="0" fontId="0" fillId="0" borderId="14" xfId="0" applyBorder="1" applyAlignment="1">
      <alignment horizontal="center"/>
    </xf>
    <xf numFmtId="0" fontId="0" fillId="0" borderId="8" xfId="0" pivotButton="1" applyBorder="1" applyAlignment="1">
      <alignment horizontal="center"/>
    </xf>
    <xf numFmtId="0" fontId="0" fillId="0" borderId="8" xfId="0" applyBorder="1" applyAlignment="1">
      <alignment horizontal="center"/>
    </xf>
    <xf numFmtId="16" fontId="3" fillId="0" borderId="0" xfId="0" applyNumberFormat="1" applyFont="1" applyAlignment="1">
      <alignment wrapText="1"/>
    </xf>
    <xf numFmtId="16" fontId="7" fillId="0" borderId="0" xfId="0" applyNumberFormat="1" applyFont="1" applyAlignment="1">
      <alignment horizontal="center" wrapText="1"/>
    </xf>
    <xf numFmtId="0" fontId="0" fillId="0" borderId="12" xfId="0" pivotButton="1" applyBorder="1"/>
    <xf numFmtId="0" fontId="0" fillId="0" borderId="12" xfId="0" applyBorder="1"/>
    <xf numFmtId="0" fontId="3" fillId="0" borderId="0" xfId="0" applyFont="1"/>
    <xf numFmtId="0" fontId="0" fillId="0" borderId="30" xfId="0" applyBorder="1"/>
    <xf numFmtId="0" fontId="0" fillId="0" borderId="31" xfId="0" applyBorder="1"/>
    <xf numFmtId="0" fontId="0" fillId="0" borderId="31" xfId="0" applyNumberFormat="1" applyBorder="1"/>
    <xf numFmtId="0" fontId="0" fillId="0" borderId="32" xfId="0" applyNumberFormat="1" applyBorder="1"/>
    <xf numFmtId="3" fontId="0" fillId="0" borderId="30" xfId="0" applyNumberFormat="1" applyBorder="1"/>
    <xf numFmtId="3" fontId="0" fillId="0" borderId="10" xfId="0" applyNumberFormat="1" applyFill="1" applyBorder="1"/>
    <xf numFmtId="0" fontId="0" fillId="0" borderId="33" xfId="0" applyBorder="1"/>
    <xf numFmtId="0" fontId="0" fillId="0" borderId="8" xfId="0" pivotButton="1" applyBorder="1" applyAlignment="1">
      <alignment wrapText="1"/>
    </xf>
    <xf numFmtId="0" fontId="0" fillId="0" borderId="8" xfId="0" pivotButton="1" applyBorder="1" applyAlignment="1">
      <alignment vertical="top" wrapText="1"/>
    </xf>
    <xf numFmtId="0" fontId="0" fillId="0" borderId="18" xfId="0" applyBorder="1" applyAlignment="1">
      <alignment vertical="top" wrapText="1"/>
    </xf>
    <xf numFmtId="0" fontId="0" fillId="0" borderId="31" xfId="0" applyBorder="1" applyAlignment="1">
      <alignment vertical="top" wrapText="1"/>
    </xf>
    <xf numFmtId="3" fontId="0" fillId="0" borderId="31" xfId="0" applyNumberFormat="1" applyBorder="1"/>
    <xf numFmtId="3" fontId="0" fillId="0" borderId="32" xfId="0" applyNumberFormat="1" applyBorder="1"/>
    <xf numFmtId="0" fontId="0" fillId="0" borderId="28" xfId="0" applyBorder="1" applyAlignment="1">
      <alignment vertical="top" wrapText="1"/>
    </xf>
    <xf numFmtId="4" fontId="0" fillId="0" borderId="0" xfId="0" applyNumberFormat="1" applyBorder="1"/>
    <xf numFmtId="4" fontId="0" fillId="0" borderId="0" xfId="0" applyNumberFormat="1"/>
    <xf numFmtId="4" fontId="0" fillId="0" borderId="28" xfId="0" applyNumberFormat="1" applyBorder="1"/>
    <xf numFmtId="4" fontId="0" fillId="0" borderId="29" xfId="0" applyNumberFormat="1" applyBorder="1"/>
    <xf numFmtId="0" fontId="0" fillId="0" borderId="12" xfId="0" pivotButton="1" applyBorder="1" applyAlignment="1">
      <alignment vertical="top" wrapText="1"/>
    </xf>
    <xf numFmtId="0" fontId="0" fillId="0" borderId="34" xfId="0" applyBorder="1"/>
    <xf numFmtId="4" fontId="4" fillId="25" borderId="20" xfId="0" applyNumberFormat="1" applyFont="1" applyFill="1" applyBorder="1" applyAlignment="1">
      <alignment horizontal="center" textRotation="90"/>
    </xf>
    <xf numFmtId="0" fontId="28" fillId="26" borderId="31" xfId="0" applyNumberFormat="1" applyFont="1" applyFill="1" applyBorder="1"/>
    <xf numFmtId="0" fontId="28" fillId="26" borderId="18" xfId="0" applyNumberFormat="1" applyFont="1" applyFill="1" applyBorder="1"/>
    <xf numFmtId="3" fontId="28" fillId="26" borderId="31" xfId="0" applyNumberFormat="1" applyFont="1" applyFill="1" applyBorder="1"/>
    <xf numFmtId="4" fontId="28" fillId="26" borderId="28" xfId="0" applyNumberFormat="1" applyFont="1" applyFill="1" applyBorder="1"/>
    <xf numFmtId="0" fontId="28" fillId="26" borderId="8" xfId="0" applyFont="1" applyFill="1" applyBorder="1"/>
    <xf numFmtId="0" fontId="28" fillId="26" borderId="14" xfId="0" applyFont="1" applyFill="1" applyBorder="1"/>
    <xf numFmtId="0" fontId="0" fillId="0" borderId="35" xfId="0" applyBorder="1"/>
    <xf numFmtId="4" fontId="0" fillId="0" borderId="35" xfId="0" applyNumberFormat="1" applyBorder="1"/>
    <xf numFmtId="0" fontId="0" fillId="0" borderId="0" xfId="0" applyFill="1" applyBorder="1"/>
    <xf numFmtId="4" fontId="0" fillId="0" borderId="36" xfId="0" applyNumberFormat="1" applyBorder="1"/>
    <xf numFmtId="0" fontId="0" fillId="0" borderId="0" xfId="0" applyBorder="1" applyAlignment="1">
      <alignment horizontal="center" textRotation="90"/>
    </xf>
    <xf numFmtId="0" fontId="0" fillId="0" borderId="0" xfId="0" applyFill="1" applyBorder="1" applyAlignment="1">
      <alignment horizontal="center" textRotation="90"/>
    </xf>
    <xf numFmtId="0" fontId="0" fillId="0" borderId="37" xfId="0" applyBorder="1"/>
    <xf numFmtId="0" fontId="0" fillId="0" borderId="38" xfId="0" applyBorder="1"/>
    <xf numFmtId="0" fontId="0" fillId="0" borderId="38" xfId="0" pivotButton="1" applyBorder="1" applyAlignment="1">
      <alignment wrapText="1"/>
    </xf>
    <xf numFmtId="0" fontId="0" fillId="0" borderId="39" xfId="0" applyBorder="1"/>
    <xf numFmtId="0" fontId="0" fillId="0" borderId="0" xfId="0" applyAlignment="1">
      <alignment horizontal="right"/>
    </xf>
    <xf numFmtId="0" fontId="3" fillId="0" borderId="0" xfId="0" applyFont="1" applyAlignment="1">
      <alignment horizontal="right"/>
    </xf>
    <xf numFmtId="0" fontId="0" fillId="0" borderId="0" xfId="0" applyNumberFormat="1" applyAlignment="1">
      <alignment horizontal="right"/>
    </xf>
    <xf numFmtId="0" fontId="3" fillId="0" borderId="0" xfId="0" applyFont="1" applyAlignment="1"/>
    <xf numFmtId="0" fontId="0" fillId="0" borderId="0" xfId="0" pivotButton="1"/>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cellXfs>
  <cellStyles count="43">
    <cellStyle name="1000-sep (2 dec)" xfId="1" builtinId="3"/>
    <cellStyle name="20% - Accent1" xfId="2"/>
    <cellStyle name="20% - Accent2" xfId="3"/>
    <cellStyle name="20% - Accent3" xfId="4"/>
    <cellStyle name="20% - Accent4" xfId="5"/>
    <cellStyle name="20% - Accent5" xfId="6"/>
    <cellStyle name="20% - Accent6" xfId="7"/>
    <cellStyle name="40% - Accent1" xfId="8"/>
    <cellStyle name="40% - Accent2" xfId="9"/>
    <cellStyle name="40% - Accent3" xfId="10"/>
    <cellStyle name="40% - Accent4" xfId="11"/>
    <cellStyle name="40% - Accent5" xfId="12"/>
    <cellStyle name="40% - Accent6" xfId="13"/>
    <cellStyle name="60% - Accent1" xfId="14"/>
    <cellStyle name="60% - Accent2" xfId="15"/>
    <cellStyle name="60% - Accent3" xfId="16"/>
    <cellStyle name="60% - Accent4" xfId="17"/>
    <cellStyle name="60% - Accent5" xfId="18"/>
    <cellStyle name="60% - Accent6" xfId="19"/>
    <cellStyle name="Accent1" xfId="20"/>
    <cellStyle name="Accent2" xfId="21"/>
    <cellStyle name="Accent3" xfId="22"/>
    <cellStyle name="Accent4" xfId="23"/>
    <cellStyle name="Accent5" xfId="24"/>
    <cellStyle name="Accent6" xfId="25"/>
    <cellStyle name="Bad" xfId="26"/>
    <cellStyle name="Calculation" xfId="27"/>
    <cellStyle name="Check Cell" xfId="28"/>
    <cellStyle name="Explanatory Text" xfId="29"/>
    <cellStyle name="Good" xfId="30"/>
    <cellStyle name="Heading 1" xfId="31"/>
    <cellStyle name="Heading 2" xfId="32"/>
    <cellStyle name="Heading 3" xfId="33"/>
    <cellStyle name="Heading 4" xfId="34"/>
    <cellStyle name="Hyperlink" xfId="35" builtinId="8"/>
    <cellStyle name="Linked Cell" xfId="36"/>
    <cellStyle name="Normal" xfId="0" builtinId="0"/>
    <cellStyle name="Normal_Ark2" xfId="37"/>
    <cellStyle name="Normal_Ark2_Kaj" xfId="38"/>
    <cellStyle name="Normal_tastet udmeldte" xfId="39"/>
    <cellStyle name="Note" xfId="40"/>
    <cellStyle name="Title" xfId="41"/>
    <cellStyle name="Warning Text" xfId="42"/>
  </cellStyles>
  <dxfs count="773">
    <dxf>
      <alignment textRotation="90"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4" formatCode="#,##0.00"/>
    </dxf>
    <dxf>
      <border>
        <left style="medium">
          <color indexed="64"/>
        </left>
      </border>
    </dxf>
    <dxf>
      <border>
        <left style="medium">
          <color indexed="64"/>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numFmt numFmtId="3" formatCode="#,##0"/>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4" formatCode="#,##0.00"/>
    </dxf>
    <dxf>
      <font>
        <b/>
      </font>
    </dxf>
    <dxf>
      <font>
        <b/>
      </font>
    </dxf>
    <dxf>
      <fill>
        <patternFill patternType="solid">
          <bgColor indexed="13"/>
        </patternFill>
      </fill>
    </dxf>
    <dxf>
      <fill>
        <patternFill patternType="solid">
          <bgColor indexed="13"/>
        </patternFill>
      </fill>
    </dxf>
    <dxf>
      <numFmt numFmtId="3" formatCode="#,##0"/>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4" formatCode="#,##0.00"/>
    </dxf>
    <dxf>
      <fill>
        <patternFill patternType="solid">
          <bgColor indexed="13"/>
        </patternFill>
      </fill>
    </dxf>
    <dxf>
      <fill>
        <patternFill patternType="solid">
          <bgColor indexed="13"/>
        </patternFill>
      </fill>
    </dxf>
    <dxf>
      <font>
        <b/>
      </font>
    </dxf>
    <dxf>
      <font>
        <b/>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4" formatCode="#,##0.00"/>
    </dxf>
    <dxf>
      <border>
        <left style="medium">
          <color indexed="64"/>
        </left>
      </border>
    </dxf>
    <dxf>
      <border>
        <left style="medium">
          <color indexed="64"/>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numFmt numFmtId="3" formatCode="#,##0"/>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4" formatCode="#,##0.00"/>
    </dxf>
    <dxf>
      <font>
        <b/>
      </font>
    </dxf>
    <dxf>
      <font>
        <b/>
      </font>
    </dxf>
    <dxf>
      <fill>
        <patternFill patternType="solid">
          <bgColor indexed="13"/>
        </patternFill>
      </fill>
    </dxf>
    <dxf>
      <fill>
        <patternFill patternType="solid">
          <bgColor indexed="13"/>
        </patternFill>
      </fill>
    </dxf>
    <dxf>
      <numFmt numFmtId="3" formatCode="#,##0"/>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4" formatCode="#,##0.00"/>
    </dxf>
    <dxf>
      <fill>
        <patternFill patternType="solid">
          <bgColor indexed="13"/>
        </patternFill>
      </fill>
    </dxf>
    <dxf>
      <fill>
        <patternFill patternType="solid">
          <bgColor indexed="13"/>
        </patternFill>
      </fill>
    </dxf>
    <dxf>
      <font>
        <b/>
      </font>
    </dxf>
    <dxf>
      <font>
        <b/>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double">
          <color indexed="64"/>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8"/>
        </left>
      </border>
    </dxf>
    <dxf>
      <border>
        <left style="medium">
          <color indexed="64"/>
        </left>
      </border>
    </dxf>
    <dxf>
      <border>
        <left style="medium">
          <color indexed="64"/>
        </left>
      </border>
    </dxf>
    <dxf>
      <numFmt numFmtId="4"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top" readingOrder="0"/>
    </dxf>
    <dxf>
      <alignment vertical="top" readingOrder="0"/>
    </dxf>
    <dxf>
      <alignment vertical="top" readingOrder="0"/>
    </dxf>
    <dxf>
      <alignment vertical="top" readingOrder="0"/>
    </dxf>
    <dxf>
      <alignment vertical="top" readingOrder="0"/>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numFmt numFmtId="3" formatCode="#,##0"/>
    </dxf>
    <dxf>
      <fill>
        <patternFill patternType="solid">
          <bgColor indexed="13"/>
        </patternFill>
      </fill>
    </dxf>
    <dxf>
      <fill>
        <patternFill patternType="solid">
          <bgColor indexed="13"/>
        </patternFill>
      </fill>
    </dxf>
    <dxf>
      <font>
        <b/>
      </font>
    </dxf>
    <dxf>
      <font>
        <b/>
      </font>
    </dxf>
    <dxf>
      <numFmt numFmtId="4"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top" readingOrder="0"/>
    </dxf>
    <dxf>
      <alignment vertical="top" readingOrder="0"/>
    </dxf>
    <dxf>
      <alignment vertical="top" readingOrder="0"/>
    </dxf>
    <dxf>
      <alignment vertical="top" readingOrder="0"/>
    </dxf>
    <dxf>
      <alignment vertical="top" readingOrder="0"/>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numFmt numFmtId="3" formatCode="#,##0"/>
    </dxf>
    <dxf>
      <font>
        <b/>
      </font>
    </dxf>
    <dxf>
      <font>
        <b/>
      </font>
    </dxf>
    <dxf>
      <fill>
        <patternFill patternType="solid">
          <bgColor indexed="13"/>
        </patternFill>
      </fill>
    </dxf>
    <dxf>
      <fill>
        <patternFill patternType="solid">
          <bgColor indexed="13"/>
        </patternFill>
      </fill>
    </dxf>
    <dxf>
      <numFmt numFmtId="4"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top" readingOrder="0"/>
    </dxf>
    <dxf>
      <alignment vertical="top" readingOrder="0"/>
    </dxf>
    <dxf>
      <alignment vertical="top" readingOrder="0"/>
    </dxf>
    <dxf>
      <alignment vertical="top" readingOrder="0"/>
    </dxf>
    <dxf>
      <alignment vertical="top" readingOrder="0"/>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numFmt numFmtId="3" formatCode="#,##0"/>
    </dxf>
    <dxf>
      <alignment horizontal="center" readingOrder="0"/>
    </dxf>
    <dxf>
      <alignment horizontal="center" readingOrder="0"/>
    </dxf>
    <dxf>
      <alignment horizontal="center" readingOrder="0"/>
    </dxf>
    <dxf>
      <alignment horizontal="center" readingOrder="0"/>
    </dxf>
    <dxf>
      <alignment textRotation="90" readingOrder="0"/>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ine" refreshedDate="40002.600991203704" createdVersion="3" refreshedVersion="3" minRefreshableVersion="3" recordCount="542">
  <cacheSource type="worksheet">
    <worksheetSource ref="A1:EN543" sheet="Samlet"/>
  </cacheSource>
  <cacheFields count="144">
    <cacheField name="Mark" numFmtId="0">
      <sharedItems containsMixedTypes="1" containsNumber="1" containsInteger="1" minValue="0" maxValue="0" count="2">
        <s v="x"/>
        <n v="0"/>
      </sharedItems>
    </cacheField>
    <cacheField name="Inst nummer" numFmtId="0">
      <sharedItems containsMixedTypes="1" containsNumber="1" containsInteger="1" minValue="35224" maxValue="37654" count="542">
        <n v="35542"/>
        <n v="37215"/>
        <n v="37312"/>
        <n v="37458"/>
        <n v="37488"/>
        <n v="37492"/>
        <s v="37492_2"/>
        <n v="37497"/>
        <n v="37507"/>
        <n v="37591"/>
        <n v="35257"/>
        <n v="35282"/>
        <n v="35434"/>
        <n v="35576"/>
        <n v="37573"/>
        <s v="37573_2"/>
        <n v="37585"/>
        <s v="37585_2"/>
        <n v="37587"/>
        <s v="37587_2"/>
        <n v="37202"/>
        <n v="37206"/>
        <n v="37219"/>
        <n v="37221"/>
        <s v="37245_2"/>
        <s v="37245_3"/>
        <s v="37245_4"/>
        <n v="37554"/>
        <n v="37236"/>
        <n v="37556"/>
        <n v="35501"/>
        <n v="35565"/>
        <n v="35568"/>
        <n v="37225"/>
        <n v="37519"/>
        <n v="37389"/>
        <n v="37442"/>
        <n v="37515"/>
        <s v="37515_2"/>
        <n v="37516"/>
        <s v="37535_2"/>
        <n v="35303"/>
        <n v="35325"/>
        <n v="35331"/>
        <n v="35351"/>
        <n v="35352"/>
        <n v="35354"/>
        <n v="35355"/>
        <n v="35383"/>
        <n v="35395"/>
        <n v="35400"/>
        <s v="35400_2"/>
        <n v="35402"/>
        <n v="35403"/>
        <n v="35437"/>
        <n v="35445"/>
        <n v="35455"/>
        <n v="35456"/>
        <s v="35456_u"/>
        <n v="35460"/>
        <n v="35472"/>
        <n v="35475"/>
        <s v="35475_u"/>
        <n v="35526"/>
        <s v="35526_u"/>
        <n v="35552"/>
        <n v="35573"/>
        <n v="35595"/>
        <n v="37308"/>
        <n v="37350"/>
        <n v="37378"/>
        <s v="37384_u"/>
        <s v="37388_u"/>
        <n v="35311"/>
        <n v="35338"/>
        <n v="35360"/>
        <n v="35362"/>
        <n v="35380"/>
        <n v="35389"/>
        <n v="35428"/>
        <n v="35430"/>
        <n v="35467"/>
        <n v="35523"/>
        <s v="35523_2"/>
        <s v="35523_u"/>
        <n v="35528"/>
        <n v="35556"/>
        <s v="35580_u"/>
        <n v="37495"/>
        <n v="37530"/>
        <n v="35330"/>
        <n v="35335"/>
        <n v="35337"/>
        <n v="35361"/>
        <n v="35427"/>
        <n v="35435"/>
        <n v="35448"/>
        <n v="35462"/>
        <n v="35483"/>
        <s v="35507_u"/>
        <n v="35509"/>
        <s v="35510_u"/>
        <s v="35511_u"/>
        <n v="35571"/>
        <s v="37379_u"/>
        <n v="35312"/>
        <n v="35357"/>
        <n v="35359"/>
        <n v="35381"/>
        <s v="35381_2"/>
        <n v="35471"/>
        <n v="35477"/>
        <s v="35505_u"/>
        <s v="35506_u"/>
        <s v="35508_u"/>
        <s v="35512_u"/>
        <n v="35597"/>
        <s v="35597_2 (fritidshjem)"/>
        <s v="37376_u"/>
        <s v="37386_u"/>
        <s v="37391_u"/>
        <s v="37395_u"/>
        <n v="35313"/>
        <n v="35324"/>
        <n v="35443"/>
        <n v="37329"/>
        <n v="37366"/>
        <s v="37366_u"/>
        <s v="37392_u"/>
        <s v="37397_u"/>
        <s v="37400_u"/>
        <n v="37416"/>
        <n v="37558"/>
        <n v="35305"/>
        <n v="35309"/>
        <n v="35323"/>
        <n v="35333"/>
        <n v="35341"/>
        <n v="35342"/>
        <n v="35345"/>
        <s v="35365_u"/>
        <n v="35367"/>
        <n v="35368"/>
        <n v="35372"/>
        <n v="35377"/>
        <n v="35379"/>
        <n v="35386"/>
        <s v="35386_2"/>
        <n v="35393"/>
        <n v="35410"/>
        <n v="35415"/>
        <s v="35415_2"/>
        <n v="35442"/>
        <n v="35446"/>
        <n v="35484"/>
        <n v="35492"/>
        <n v="35493"/>
        <n v="35543"/>
        <s v="35567_u"/>
        <n v="35579"/>
        <n v="37335"/>
        <n v="37336"/>
        <n v="37344"/>
        <s v="37367_u"/>
        <n v="37370"/>
        <n v="37375"/>
        <s v="37393_u"/>
        <n v="37398"/>
        <n v="37512"/>
        <n v="37584"/>
        <n v="35224"/>
        <n v="35347"/>
        <s v="35347_u"/>
        <n v="35411"/>
        <n v="35416"/>
        <n v="35431"/>
        <n v="35440"/>
        <s v="35440_u"/>
        <n v="35464"/>
        <n v="35574"/>
        <n v="35582"/>
        <n v="37372"/>
        <s v="37385_u"/>
        <s v="37387_u"/>
        <n v="37563"/>
        <s v="37563_u"/>
        <n v="37638"/>
        <n v="35307"/>
        <s v="35307_2"/>
        <n v="35321"/>
        <n v="35346"/>
        <n v="35358"/>
        <n v="35385"/>
        <n v="35394"/>
        <n v="35414"/>
        <n v="35421"/>
        <s v="35436_u"/>
        <n v="35451"/>
        <n v="35468"/>
        <n v="35488"/>
        <n v="35495"/>
        <n v="35497"/>
        <n v="35498"/>
        <n v="35554"/>
        <n v="35575"/>
        <n v="35592"/>
        <n v="37331"/>
        <n v="37355"/>
        <n v="37363"/>
        <s v="37394_u"/>
        <s v="37412_u"/>
        <s v="37482_u"/>
        <n v="37552"/>
        <n v="35225"/>
        <s v="35225_2"/>
        <n v="35246"/>
        <s v="35246_2"/>
        <n v="35405"/>
        <n v="35408"/>
        <s v="35408_2"/>
        <n v="35532"/>
        <s v="35542_u"/>
        <n v="35555"/>
        <s v="35555_2"/>
        <n v="35563"/>
        <n v="35679"/>
        <n v="35683"/>
        <n v="37201"/>
        <n v="37246"/>
        <n v="37262"/>
        <n v="37263"/>
        <n v="37316"/>
        <n v="37328"/>
        <n v="37334"/>
        <s v="37334_u"/>
        <n v="37421"/>
        <n v="37445"/>
        <s v="37445_u"/>
        <n v="37462"/>
        <n v="37477"/>
        <n v="37493"/>
        <s v="37497_u"/>
        <n v="37499"/>
        <n v="37506"/>
        <n v="37508"/>
        <n v="37509"/>
        <n v="37524"/>
        <n v="37541"/>
        <n v="37574"/>
        <n v="37575"/>
        <n v="35332"/>
        <s v="35332_2"/>
        <n v="35534"/>
        <s v="35534_2"/>
        <n v="35547"/>
        <n v="35548"/>
        <n v="35557"/>
        <n v="35564"/>
        <n v="35578"/>
        <n v="37264"/>
        <n v="37310"/>
        <n v="37418"/>
        <n v="37425"/>
        <n v="37429"/>
        <n v="37443"/>
        <n v="37456"/>
        <n v="37494"/>
        <n v="37528"/>
        <n v="37555"/>
        <n v="37580"/>
        <s v="37580_2"/>
        <n v="37578"/>
        <s v="37578_u"/>
        <n v="37582"/>
        <s v="37591_u"/>
        <n v="37592"/>
        <n v="35236"/>
        <n v="35250"/>
        <s v="35250_2"/>
        <s v="35250_u"/>
        <n v="35518"/>
        <n v="35544"/>
        <s v="35544_u"/>
        <n v="35560"/>
        <n v="35599"/>
        <n v="35687"/>
        <n v="37204"/>
        <s v="37216_u"/>
        <n v="37238"/>
        <n v="37273"/>
        <s v="37273_2"/>
        <n v="37351"/>
        <s v="37390_u"/>
        <n v="37447"/>
        <n v="37452"/>
        <s v="37452_u"/>
        <n v="37464"/>
        <n v="37483"/>
        <n v="37511"/>
        <s v="37511_2"/>
        <s v="37511_3"/>
        <s v="37511_u"/>
        <n v="37553"/>
        <s v="37553_u"/>
        <n v="35277"/>
        <n v="35314"/>
        <n v="35326"/>
        <n v="35529"/>
        <s v="35529_2"/>
        <s v="35529_u"/>
        <n v="35538"/>
        <n v="35545"/>
        <n v="35546"/>
        <n v="35551"/>
        <n v="35561"/>
        <n v="35594"/>
        <n v="37223"/>
        <n v="37229"/>
        <s v="37229_2"/>
        <n v="37245"/>
        <n v="37258"/>
        <s v="37258_2"/>
        <n v="37318"/>
        <s v="37396_u"/>
        <n v="37406"/>
        <n v="37417"/>
        <n v="37427"/>
        <n v="37428"/>
        <n v="37460"/>
        <s v="37460_u"/>
        <n v="37473"/>
        <s v="37473_u"/>
        <n v="37474"/>
        <s v="37474_u"/>
        <n v="37496"/>
        <n v="37498"/>
        <n v="37502"/>
        <n v="37542"/>
        <s v="37542_u"/>
        <s v="37554_u"/>
        <s v="37562_2"/>
        <n v="37562"/>
        <n v="37568"/>
        <n v="37569"/>
        <s v="37569_u"/>
        <n v="37571"/>
        <n v="37599"/>
        <n v="35304"/>
        <s v="35304_u"/>
        <n v="35420"/>
        <n v="35490"/>
        <s v="35490_2"/>
        <n v="35540"/>
        <n v="35562"/>
        <n v="35572"/>
        <n v="35581"/>
        <s v="35581_2"/>
        <n v="35587"/>
        <n v="35681"/>
        <n v="37446"/>
        <n v="37478"/>
        <s v="37478_2"/>
        <n v="37487"/>
        <s v="37487_u"/>
        <n v="37523"/>
        <s v="37523_u"/>
        <n v="37539"/>
        <n v="37543"/>
        <n v="37545"/>
        <n v="37598"/>
        <n v="37654"/>
        <s v="37654_2"/>
        <n v="35519"/>
        <n v="35527"/>
        <n v="35535"/>
        <n v="35536"/>
        <n v="35677"/>
        <n v="35682"/>
        <n v="37306"/>
        <s v="37306_2"/>
        <n v="37317"/>
        <n v="37382"/>
        <n v="37441"/>
        <n v="37444"/>
        <n v="37448"/>
        <n v="37451"/>
        <n v="37470"/>
        <n v="37471"/>
        <n v="37472"/>
        <n v="37480"/>
        <n v="37485"/>
        <n v="37490"/>
        <n v="37500"/>
        <n v="37517"/>
        <n v="37534"/>
        <n v="37536"/>
        <n v="37537"/>
        <n v="37544"/>
        <n v="37576"/>
        <n v="35269"/>
        <s v="35269_2"/>
        <n v="35308"/>
        <s v="35308_u"/>
        <n v="35320"/>
        <s v="35320_u"/>
        <n v="35433"/>
        <s v="35433_2"/>
        <s v="35433_3"/>
        <n v="35550"/>
        <n v="35558"/>
        <n v="35585"/>
        <n v="35586"/>
        <n v="35589"/>
        <s v="35589_2"/>
        <n v="37235"/>
        <n v="37260"/>
        <n v="37315"/>
        <s v="37315_u"/>
        <n v="37362"/>
        <s v="37362_2"/>
        <n v="37459"/>
        <n v="37491"/>
        <s v="37491_2"/>
        <n v="37501"/>
        <n v="37546"/>
        <n v="37547"/>
        <n v="37548"/>
        <n v="37560"/>
        <n v="35425"/>
        <n v="35514"/>
        <s v="35514_u"/>
        <n v="35525"/>
        <n v="35675"/>
        <n v="35685"/>
        <s v="35685_2"/>
        <n v="37200"/>
        <n v="37303"/>
        <n v="37307"/>
        <n v="37411"/>
        <s v="37411_2"/>
        <n v="37422"/>
        <s v="37442_u"/>
        <n v="37457"/>
        <s v="37475_u"/>
        <n v="37465"/>
        <n v="37475"/>
        <n v="37504"/>
        <n v="37510"/>
        <n v="37521"/>
        <s v="37521_2"/>
        <n v="37535"/>
        <n v="37567"/>
        <n v="37570"/>
        <n v="35228"/>
        <n v="37207"/>
        <n v="37211"/>
        <n v="37226"/>
        <n v="37227"/>
        <n v="37241"/>
        <n v="37242"/>
        <n v="37250"/>
        <n v="37254"/>
        <n v="37269"/>
        <n v="37282"/>
        <n v="37294"/>
        <n v="37297"/>
        <n v="37326"/>
        <n v="37330"/>
        <n v="37333"/>
        <n v="37476"/>
        <n v="35266"/>
        <n v="37237"/>
        <n v="37240"/>
        <n v="37267"/>
        <n v="37319"/>
        <n v="35249"/>
        <n v="35258"/>
        <n v="35262"/>
        <n v="35283"/>
        <n v="37233"/>
        <n v="37252"/>
        <n v="37259"/>
        <n v="37288"/>
        <n v="35235"/>
        <n v="35245"/>
        <n v="35255"/>
        <n v="35256"/>
        <n v="35270"/>
        <n v="35541"/>
        <n v="37203"/>
        <n v="37255"/>
        <n v="37261"/>
        <n v="37277"/>
        <n v="37467"/>
        <n v="35226"/>
        <n v="35275"/>
        <n v="37220"/>
        <n v="37283"/>
        <n v="37296"/>
        <n v="35227"/>
        <n v="35248"/>
        <n v="35259"/>
        <n v="35268"/>
        <n v="35278"/>
        <n v="37208"/>
        <n v="37209"/>
        <n v="37212"/>
        <n v="37213"/>
        <n v="37214"/>
        <n v="37218"/>
        <n v="37231"/>
        <n v="37268"/>
        <n v="37271"/>
        <n v="37298"/>
        <n v="35229"/>
        <n v="35242"/>
        <n v="35253"/>
        <n v="35260"/>
        <n v="35264"/>
        <n v="35274"/>
        <n v="35276"/>
        <n v="37234"/>
        <n v="37293"/>
        <n v="37295"/>
        <n v="37321"/>
        <n v="37322"/>
        <n v="37423"/>
        <n v="35263"/>
        <n v="37205"/>
        <n v="37210"/>
        <n v="37249"/>
        <n v="37265"/>
        <n v="37272"/>
        <n v="37279"/>
        <n v="37280"/>
        <n v="37286"/>
        <n v="37290"/>
        <s v="37290_2"/>
        <n v="37291"/>
        <s v="37291_2"/>
        <n v="37292"/>
        <n v="37302"/>
      </sharedItems>
    </cacheField>
    <cacheField name="Institutionsnavn" numFmtId="0">
      <sharedItems containsMixedTypes="1" containsNumber="1" containsInteger="1" minValue="0" maxValue="0"/>
    </cacheField>
    <cacheField name="Distrikt:" numFmtId="0">
      <sharedItems/>
    </cacheField>
    <cacheField name="Adresse" numFmtId="0">
      <sharedItems/>
    </cacheField>
    <cacheField name="Postnummer:" numFmtId="0">
      <sharedItems containsMixedTypes="1" containsNumber="1" containsInteger="1" minValue="1110" maxValue="4623"/>
    </cacheField>
    <cacheField name="Postnummer tekst" numFmtId="0">
      <sharedItems/>
    </cacheField>
    <cacheField name="telefon" numFmtId="0">
      <sharedItems containsMixedTypes="1" containsNumber="1" containsInteger="1" minValue="0" maxValue="48187561"/>
    </cacheField>
    <cacheField name="E-mail:" numFmtId="0">
      <sharedItems containsMixedTypes="1" containsNumber="1" containsInteger="1" minValue="0" maxValue="0"/>
    </cacheField>
    <cacheField name="Leders navn:" numFmtId="0">
      <sharedItems containsMixedTypes="1" containsNumber="1" containsInteger="1" minValue="0" maxValue="0"/>
    </cacheField>
    <cacheField name="Leder: tlf." numFmtId="0">
      <sharedItems containsMixedTypes="1" containsNumber="1" containsInteger="1" minValue="0" maxValue="77662077"/>
    </cacheField>
    <cacheField name="Leder: Arb. tlf." numFmtId="0">
      <sharedItems containsMixedTypes="1" containsNumber="1" containsInteger="1" minValue="0" maxValue="56822078"/>
    </cacheField>
    <cacheField name="Leder: E-mail:" numFmtId="0">
      <sharedItems containsMixedTypes="1" containsNumber="1" containsInteger="1" minValue="0" maxValue="0"/>
    </cacheField>
    <cacheField name="Institutionstype" numFmtId="0">
      <sharedItems containsMixedTypes="1" containsNumber="1" containsInteger="1" minValue="0" maxValue="0"/>
    </cacheField>
    <cacheField name="Norn VUG" numFmtId="0">
      <sharedItems containsSemiMixedTypes="0" containsString="0" containsNumber="1" containsInteger="1" minValue="0" maxValue="89"/>
    </cacheField>
    <cacheField name="Norn SMB" numFmtId="0">
      <sharedItems containsSemiMixedTypes="0" containsString="0" containsNumber="1" containsInteger="1" minValue="0" maxValue="111"/>
    </cacheField>
    <cacheField name="Norn BHV" numFmtId="0">
      <sharedItems containsSemiMixedTypes="0" containsString="0" containsNumber="1" containsInteger="1" minValue="0" maxValue="114"/>
    </cacheField>
    <cacheField name="Norn FRH" numFmtId="0">
      <sharedItems containsSemiMixedTypes="0" containsString="0" containsNumber="1" containsInteger="1" minValue="0" maxValue="160"/>
    </cacheField>
    <cacheField name="Norn FK" numFmtId="0">
      <sharedItems containsSemiMixedTypes="0" containsString="0" containsNumber="1" containsInteger="1" minValue="0" maxValue="120"/>
    </cacheField>
    <cacheField name="Norn JK" numFmtId="0">
      <sharedItems containsSemiMixedTypes="0" containsString="0" containsNumber="1" containsInteger="1" minValue="0" maxValue="60"/>
    </cacheField>
    <cacheField name="Norn UK" numFmtId="0">
      <sharedItems containsSemiMixedTypes="0" containsString="0" containsNumber="1" containsInteger="1" minValue="0" maxValue="145"/>
    </cacheField>
    <cacheField name="Har I mere end et køkken?" numFmtId="0">
      <sharedItems containsMixedTypes="1" containsNumber="1" containsInteger="1" minValue="0" maxValue="0"/>
    </cacheField>
    <cacheField name="Antal Køk." numFmtId="0">
      <sharedItems containsSemiMixedTypes="0" containsString="0" containsNumber="1" containsInteger="1" minValue="0" maxValue="7"/>
    </cacheField>
    <cacheField name="skema nummer" numFmtId="0">
      <sharedItems containsSemiMixedTypes="0" containsString="0" containsNumber="1" containsInteger="1" minValue="0" maxValue="4"/>
    </cacheField>
    <cacheField name="Bespisning Dage Vug  Morgen" numFmtId="0">
      <sharedItems containsSemiMixedTypes="0" containsString="0" containsNumber="1" containsInteger="1" minValue="0" maxValue="7"/>
    </cacheField>
    <cacheField name="Bespisning Dage Vug Formiddag" numFmtId="0">
      <sharedItems containsSemiMixedTypes="0" containsString="0" containsNumber="1" containsInteger="1" minValue="0" maxValue="7"/>
    </cacheField>
    <cacheField name="Bespisning Dage Vug Frokost" numFmtId="0">
      <sharedItems containsSemiMixedTypes="0" containsString="0" containsNumber="1" containsInteger="1" minValue="0" maxValue="7"/>
    </cacheField>
    <cacheField name="Bespisning Dage Vug Eftermiddag" numFmtId="0">
      <sharedItems containsSemiMixedTypes="0" containsString="0" containsNumber="1" containsInteger="1" minValue="0" maxValue="7"/>
    </cacheField>
    <cacheField name="Bespisning Dage Vug Aften" numFmtId="0">
      <sharedItems containsSemiMixedTypes="0" containsString="0" containsNumber="1" containsInteger="1" minValue="0" maxValue="7"/>
    </cacheField>
    <cacheField name="Bespisning Dage Bhv Morgen" numFmtId="0">
      <sharedItems containsMixedTypes="1" containsNumber="1" containsInteger="1" minValue="0" maxValue="7" count="6">
        <n v="5"/>
        <n v="0"/>
        <n v="1"/>
        <s v="Ja"/>
        <n v="7"/>
        <n v="3"/>
      </sharedItems>
    </cacheField>
    <cacheField name="Bespisning Dage Bhv Formiddag" numFmtId="0">
      <sharedItems containsSemiMixedTypes="0" containsString="0" containsNumber="1" containsInteger="1" minValue="0" maxValue="7" count="6">
        <n v="0"/>
        <n v="5"/>
        <n v="4"/>
        <n v="3"/>
        <n v="2"/>
        <n v="7"/>
      </sharedItems>
    </cacheField>
    <cacheField name="Bespisning Dage Bhv Frokost" numFmtId="0">
      <sharedItems containsSemiMixedTypes="0" containsString="0" containsNumber="1" containsInteger="1" minValue="0" maxValue="7" count="7">
        <n v="5"/>
        <n v="0"/>
        <n v="1"/>
        <n v="3"/>
        <n v="4"/>
        <n v="2"/>
        <n v="7"/>
      </sharedItems>
    </cacheField>
    <cacheField name="Bespisning Dage Bhv Eftermiddag" numFmtId="0">
      <sharedItems containsSemiMixedTypes="0" containsString="0" containsNumber="1" containsInteger="1" minValue="0" maxValue="7" count="5">
        <n v="0"/>
        <n v="5"/>
        <n v="1"/>
        <n v="3"/>
        <n v="7"/>
      </sharedItems>
    </cacheField>
    <cacheField name="Bespisning Dage Bhv Aften" numFmtId="0">
      <sharedItems containsSemiMixedTypes="0" containsString="0" containsNumber="1" containsInteger="1" minValue="0" maxValue="7"/>
    </cacheField>
    <cacheField name="Økonomi til mad Vug" numFmtId="0">
      <sharedItems containsMixedTypes="1" containsNumber="1" containsInteger="1" minValue="0" maxValue="500000"/>
    </cacheField>
    <cacheField name="Økonomi til mad Bhv" numFmtId="0">
      <sharedItems containsMixedTypes="1" containsNumber="1" containsInteger="1" minValue="0" maxValue="250000"/>
    </cacheField>
    <cacheField name="Side 2" numFmtId="0">
      <sharedItems containsMixedTypes="1" containsNumber="1" containsInteger="1" minValue="0" maxValue="0"/>
    </cacheField>
    <cacheField name="Hvem laver mad: Køk" numFmtId="0">
      <sharedItems containsMixedTypes="1" containsNumber="1" containsInteger="1" minValue="0" maxValue="0"/>
    </cacheField>
    <cacheField name="Hvem laver mad: Pæd" numFmtId="0">
      <sharedItems containsMixedTypes="1" containsNumber="1" containsInteger="1" minValue="0" maxValue="0"/>
    </cacheField>
    <cacheField name="1 Køk. ans. Navn:" numFmtId="0">
      <sharedItems containsMixedTypes="1" containsNumber="1" containsInteger="1" minValue="0" maxValue="0"/>
    </cacheField>
    <cacheField name="1 Køk. ans. Ansat siden" numFmtId="0">
      <sharedItems containsSemiMixedTypes="0" containsString="0" containsNumber="1" containsInteger="1" minValue="0" maxValue="2009"/>
    </cacheField>
    <cacheField name="1 Køk. ans. Timer/ uge:" numFmtId="0">
      <sharedItems containsSemiMixedTypes="0" containsString="0" containsNumber="1" containsInteger="1" minValue="0" maxValue="37"/>
    </cacheField>
    <cacheField name="1 Køk. ans. Email:" numFmtId="0">
      <sharedItems containsMixedTypes="1" containsNumber="1" containsInteger="1" minValue="0" maxValue="0"/>
    </cacheField>
    <cacheField name="1 Køk. ans. Bem Uddannelse:" numFmtId="0">
      <sharedItems containsMixedTypes="1" containsNumber="1" containsInteger="1" minValue="0" maxValue="0"/>
    </cacheField>
    <cacheField name="1 Køk. ans. Erfaring:" numFmtId="0">
      <sharedItems containsMixedTypes="1" containsNumber="1" containsInteger="1" minValue="0" maxValue="0"/>
    </cacheField>
    <cacheField name="1 Køk. ans. Kurser:" numFmtId="0">
      <sharedItems containsMixedTypes="1" containsNumber="1" containsInteger="1" minValue="0" maxValue="0"/>
    </cacheField>
    <cacheField name="2 Køk. ans. Navn:" numFmtId="0">
      <sharedItems containsMixedTypes="1" containsNumber="1" containsInteger="1" minValue="0" maxValue="0"/>
    </cacheField>
    <cacheField name="2 Køk. ans. Ansat siden" numFmtId="0">
      <sharedItems containsSemiMixedTypes="0" containsString="0" containsNumber="1" containsInteger="1" minValue="0" maxValue="2009"/>
    </cacheField>
    <cacheField name="2 Køk. ans. Timer/ uge:" numFmtId="0">
      <sharedItems containsSemiMixedTypes="0" containsString="0" containsNumber="1" containsInteger="1" minValue="0" maxValue="37"/>
    </cacheField>
    <cacheField name="2 Køk. ans. Email:" numFmtId="0">
      <sharedItems containsMixedTypes="1" containsNumber="1" containsInteger="1" minValue="0" maxValue="0"/>
    </cacheField>
    <cacheField name="2 Køk. ans. Bem Uddannelse:" numFmtId="0">
      <sharedItems containsMixedTypes="1" containsNumber="1" containsInteger="1" minValue="0" maxValue="0"/>
    </cacheField>
    <cacheField name="2 Køk. ans. Erfaring:" numFmtId="0">
      <sharedItems containsMixedTypes="1" containsNumber="1" containsInteger="1" minValue="0" maxValue="0"/>
    </cacheField>
    <cacheField name="2 Køk. ans. Kurser:" numFmtId="0">
      <sharedItems containsMixedTypes="1" containsNumber="1" containsInteger="1" minValue="0" maxValue="0"/>
    </cacheField>
    <cacheField name="Økologi pct. Vug" numFmtId="0">
      <sharedItems containsSemiMixedTypes="0" containsString="0" containsNumber="1" containsInteger="1" minValue="0" maxValue="100"/>
    </cacheField>
    <cacheField name="Økologi pct. Bhv" numFmtId="0">
      <sharedItems containsSemiMixedTypes="0" containsString="0" containsNumber="1" containsInteger="1" minValue="0" maxValue="100"/>
    </cacheField>
    <cacheField name="Mælk antal gange dagligt Vug" numFmtId="0">
      <sharedItems containsSemiMixedTypes="0" containsString="0" containsNumber="1" containsInteger="1" minValue="0" maxValue="3"/>
    </cacheField>
    <cacheField name="Mælk antal gange dagligt Bhv" numFmtId="0">
      <sharedItems containsSemiMixedTypes="0" containsString="0" containsNumber="1" containsInteger="1" minValue="0" maxValue="4"/>
    </cacheField>
    <cacheField name="måltids/sundhedspolitik " numFmtId="0">
      <sharedItems containsMixedTypes="1" containsNumber="1" containsInteger="1" minValue="0" maxValue="0"/>
    </cacheField>
    <cacheField name="kostudvalg " numFmtId="0">
      <sharedItems containsMixedTypes="1" containsNumber="1" containsInteger="1" minValue="0" maxValue="0"/>
    </cacheField>
    <cacheField name="pædagogisk måltid " numFmtId="0">
      <sharedItems containsMixedTypes="1" containsNumber="1" containsInteger="1" minValue="0" maxValue="0"/>
    </cacheField>
    <cacheField name="Ej mad: vil lave mad selv" numFmtId="0">
      <sharedItems containsMixedTypes="1" containsNumber="1" containsInteger="1" minValue="0" maxValue="0"/>
    </cacheField>
    <cacheField name="Ej mad: Kommentar" numFmtId="0">
      <sharedItems containsMixedTypes="1" containsNumber="1" containsInteger="1" minValue="0" maxValue="0"/>
    </cacheField>
    <cacheField name="Ønsker forældrebest. lok mad" numFmtId="0">
      <sharedItems containsMixedTypes="1" containsNumber="1" containsInteger="1" minValue="0" maxValue="0"/>
    </cacheField>
    <cacheField name="forældrebest. lok mad: Kommentar" numFmtId="0">
      <sharedItems containsMixedTypes="1" containsNumber="1" containsInteger="1" minValue="0" maxValue="0"/>
    </cacheField>
    <cacheField name="Ønsker led/pæd lok mad" numFmtId="0">
      <sharedItems containsMixedTypes="1" containsNumber="1" containsInteger="1" minValue="0" maxValue="0"/>
    </cacheField>
    <cacheField name="led/pæd lok mad: Kommentar" numFmtId="0">
      <sharedItems containsMixedTypes="1" containsNumber="1" containsInteger="1" minValue="0" maxValue="0"/>
    </cacheField>
    <cacheField name="Kan personale skaffes" numFmtId="0">
      <sharedItems containsMixedTypes="1" containsNumber="1" containsInteger="1" minValue="0" maxValue="0"/>
    </cacheField>
    <cacheField name="Kan personale skaffes: Kommentar" numFmtId="0">
      <sharedItems containsMixedTypes="1" containsNumber="1" containsInteger="1" minValue="0" maxValue="0"/>
    </cacheField>
    <cacheField name="Side 3" numFmtId="0">
      <sharedItems containsSemiMixedTypes="0" containsString="0" containsNumber="1" containsInteger="1" minValue="0" maxValue="0"/>
    </cacheField>
    <cacheField name="Kategori af køk." numFmtId="0">
      <sharedItems containsMixedTypes="1" containsNumber="1" containsInteger="1" minValue="0" maxValue="0"/>
    </cacheField>
    <cacheField name="Hvis prod: alt OK " numFmtId="0">
      <sharedItems containsMixedTypes="1" containsNumber="1" containsInteger="1" minValue="0" maxValue="0"/>
    </cacheField>
    <cacheField name="Hvis prod: anskaff. af mask" numFmtId="0">
      <sharedItems containsMixedTypes="1" containsNumber="1" containsInteger="1" minValue="0" maxValue="0"/>
    </cacheField>
    <cacheField name="Hvis prod: Ombygning" numFmtId="0">
      <sharedItems containsMixedTypes="1" containsNumber="1" containsInteger="1" minValue="0" maxValue="0"/>
    </cacheField>
    <cacheField name="Hvis prod: Der er ikke plads" numFmtId="0">
      <sharedItems containsMixedTypes="1" containsNumber="1" containsInteger="1" minValue="0" maxValue="0"/>
    </cacheField>
    <cacheField name="Hvis prod: Hvilke inv. er nødvendige" numFmtId="0">
      <sharedItems containsMixedTypes="1" containsNumber="1" containsInteger="1" minValue="0" maxValue="0" longText="1"/>
    </cacheField>
    <cacheField name="For prod: Anskaffelser af maskiner:" numFmtId="0">
      <sharedItems containsMixedTypes="1" containsNumber="1" containsInteger="1" minValue="0" maxValue="0"/>
    </cacheField>
    <cacheField name="For prod: Ombygning" numFmtId="0">
      <sharedItems containsMixedTypes="1" containsNumber="1" containsInteger="1" minValue="0" maxValue="0"/>
    </cacheField>
    <cacheField name="For prod: Der er ikke plads" numFmtId="0">
      <sharedItems containsMixedTypes="1" containsNumber="1" containsInteger="1" minValue="0" maxValue="0"/>
    </cacheField>
    <cacheField name="For prod: Bemærkning:" numFmtId="0">
      <sharedItems containsMixedTypes="1" containsNumber="1" containsInteger="1" minValue="0" maxValue="0" longText="1"/>
    </cacheField>
    <cacheField name="For blandet: Anskaff. af mask." numFmtId="0">
      <sharedItems containsMixedTypes="1" containsNumber="1" containsInteger="1" minValue="0" maxValue="0"/>
    </cacheField>
    <cacheField name="For blandet: Anskaff. af mask.Hvilke anskaf mask." numFmtId="0">
      <sharedItems containsMixedTypes="1" containsNumber="1" containsInteger="1" minValue="0" maxValue="0"/>
    </cacheField>
    <cacheField name="For Begræns: Anskaff. af mask." numFmtId="0">
      <sharedItems containsMixedTypes="1" containsNumber="1" containsInteger="1" minValue="0" maxValue="0"/>
    </cacheField>
    <cacheField name="For Begræns: Hvilke anskaf mask." numFmtId="0">
      <sharedItems containsMixedTypes="1" containsNumber="1" containsInteger="1" minValue="0" maxValue="0"/>
    </cacheField>
    <cacheField name="Køkken: Bemærkninger:" numFmtId="0">
      <sharedItems containsMixedTypes="1" containsNumber="1" containsInteger="1" minValue="0" maxValue="0" longText="1"/>
    </cacheField>
    <cacheField name="Udfyldt af" numFmtId="0">
      <sharedItems containsDate="1" containsMixedTypes="1" minDate="1899-12-31T00:00:00" maxDate="2009-06-10T00:00:00"/>
    </cacheField>
    <cacheField name="Dato" numFmtId="0">
      <sharedItems containsDate="1" containsMixedTypes="1" minDate="1899-12-31T00:00:00" maxDate="2009-05-20T00:00:00"/>
    </cacheField>
    <cacheField name="Supplement skema" numFmtId="0">
      <sharedItems containsSemiMixedTypes="0" containsString="0" containsNumber="1" containsInteger="1" minValue="0" maxValue="0"/>
    </cacheField>
    <cacheField name="Komfur Alm. med ovn" numFmtId="0">
      <sharedItems containsSemiMixedTypes="0" containsString="0" containsNumber="1" containsInteger="1" minValue="0" maxValue="2"/>
    </cacheField>
    <cacheField name="Kogebord:   Antal" numFmtId="0">
      <sharedItems containsSemiMixedTypes="0" containsString="0" containsNumber="1" containsInteger="1" minValue="0" maxValue="5"/>
    </cacheField>
    <cacheField name="Antal koge plader" numFmtId="0">
      <sharedItems containsSemiMixedTypes="0" containsString="0" containsNumber="1" containsInteger="1" minValue="0" maxValue="10"/>
    </cacheField>
    <cacheField name="Ovn: Alm." numFmtId="0">
      <sharedItems containsSemiMixedTypes="0" containsString="0" containsNumber="1" containsInteger="1" minValue="0" maxValue="3"/>
    </cacheField>
    <cacheField name="Ovn: Alm med varm luft " numFmtId="0">
      <sharedItems containsSemiMixedTypes="0" containsString="0" containsNumber="1" containsInteger="1" minValue="0" maxValue="10"/>
    </cacheField>
    <cacheField name="Ovn: Konvektion varm luft " numFmtId="0">
      <sharedItems containsSemiMixedTypes="0" containsString="0" containsNumber="1" containsInteger="1" minValue="0" maxValue="2"/>
    </cacheField>
    <cacheField name="Ovn: Konvektion vand" numFmtId="0">
      <sharedItems containsSemiMixedTypes="0" containsString="0" containsNumber="1" containsInteger="1" minValue="0" maxValue="1"/>
    </cacheField>
    <cacheField name="antal Stik" numFmtId="0">
      <sharedItems containsSemiMixedTypes="0" containsString="0" containsNumber="1" containsInteger="1" minValue="0" maxValue="10"/>
    </cacheField>
    <cacheField name="Køleskab: Lille (3/4)" numFmtId="0">
      <sharedItems containsSemiMixedTypes="0" containsString="0" containsNumber="1" containsInteger="1" minValue="0" maxValue="5"/>
    </cacheField>
    <cacheField name="Køleskab: Almindeligt (fuld højde)" numFmtId="0">
      <sharedItems containsSemiMixedTypes="0" containsString="0" containsNumber="1" containsInteger="1" minValue="0" maxValue="7"/>
    </cacheField>
    <cacheField name="Køleskab: Stort/industri" numFmtId="0">
      <sharedItems containsSemiMixedTypes="0" containsString="0" containsNumber="1" containsInteger="1" minValue="0" maxValue="3"/>
    </cacheField>
    <cacheField name="Svaleskab: Lille (3/4)" numFmtId="0">
      <sharedItems containsSemiMixedTypes="0" containsString="0" containsNumber="1" containsInteger="1" minValue="0" maxValue="3"/>
    </cacheField>
    <cacheField name="Svaleskab: Almindeligt (fuld højde)" numFmtId="0">
      <sharedItems containsSemiMixedTypes="0" containsString="0" containsNumber="1" containsInteger="1" minValue="0" maxValue="1"/>
    </cacheField>
    <cacheField name="Svaleskab: Stort/industri" numFmtId="0">
      <sharedItems containsSemiMixedTypes="0" containsString="0" containsNumber="1" containsInteger="1" minValue="0" maxValue="3"/>
    </cacheField>
    <cacheField name="Fryser: Lille (3/4)" numFmtId="0">
      <sharedItems containsSemiMixedTypes="0" containsString="0" containsNumber="1" containsInteger="1" minValue="0" maxValue="3"/>
    </cacheField>
    <cacheField name="Fryser: Almindeligt (fuld højde)" numFmtId="0">
      <sharedItems containsSemiMixedTypes="0" containsString="0" containsNumber="1" containsInteger="1" minValue="0" maxValue="3"/>
    </cacheField>
    <cacheField name="Fryser: Stort/industri" numFmtId="0">
      <sharedItems containsSemiMixedTypes="0" containsString="0" containsNumber="1" containsInteger="1" minValue="0" maxValue="2"/>
    </cacheField>
    <cacheField name="Kumme fryser:          " numFmtId="0">
      <sharedItems containsSemiMixedTypes="0" containsString="0" containsNumber="1" containsInteger="1" minValue="0" maxValue="2"/>
    </cacheField>
    <cacheField name="Opvaskemaskine Antal" numFmtId="0">
      <sharedItems containsSemiMixedTypes="0" containsString="0" containsNumber="1" containsInteger="1" minValue="0" maxValue="2"/>
    </cacheField>
    <cacheField name="Opvaskemaskine Min. Pr. vask" numFmtId="0">
      <sharedItems containsSemiMixedTypes="0" containsString="0" containsNumber="1" containsInteger="1" minValue="0" maxValue="150"/>
    </cacheField>
    <cacheField name="Opvaskemaskine Mærke" numFmtId="0">
      <sharedItems containsMixedTypes="1" containsNumber="1" containsInteger="1" minValue="0" maxValue="0"/>
    </cacheField>
    <cacheField name="Bord ca. m." numFmtId="0">
      <sharedItems containsSemiMixedTypes="0" containsString="0" containsNumber="1" minValue="0" maxValue="20"/>
    </cacheField>
    <cacheField name="Stor Røremask:" numFmtId="0">
      <sharedItems containsMixedTypes="1" containsNumber="1" containsInteger="1" minValue="0" maxValue="0"/>
    </cacheField>
    <cacheField name="Stor Røremask: Antal L" numFmtId="0">
      <sharedItems containsMixedTypes="1" containsNumber="1" containsInteger="1" minValue="0" maxValue="30"/>
    </cacheField>
    <cacheField name="Lille Røremask" numFmtId="0">
      <sharedItems containsMixedTypes="1" containsNumber="1" containsInteger="1" minValue="0" maxValue="0"/>
    </cacheField>
    <cacheField name="Foodprocessor" numFmtId="0">
      <sharedItems containsMixedTypes="1" containsNumber="1" containsInteger="1" minValue="0" maxValue="0"/>
    </cacheField>
    <cacheField name="Grøntsags robot" numFmtId="0">
      <sharedItems containsMixedTypes="1" containsNumber="1" containsInteger="1" minValue="0" maxValue="0"/>
    </cacheField>
    <cacheField name="Antal vaske" numFmtId="0">
      <sharedItems containsSemiMixedTypes="0" containsString="0" containsNumber="1" containsInteger="1" minValue="0" maxValue="5"/>
    </cacheField>
    <cacheField name="Opbevaring/lager" numFmtId="0">
      <sharedItems containsMixedTypes="1" containsNumber="1" containsInteger="1" minValue="0" maxValue="0"/>
    </cacheField>
    <cacheField name="lager: Bemærkninger" numFmtId="0">
      <sharedItems containsMixedTypes="1" containsNumber="1" containsInteger="1" minValue="0" maxValue="0" longText="1"/>
    </cacheField>
    <cacheField name="Generelle Bemærkninger" numFmtId="0">
      <sharedItems containsMixedTypes="1" containsNumber="1" containsInteger="1" minValue="0" maxValue="0" longText="1"/>
    </cacheField>
    <cacheField name="Type" numFmtId="0">
      <sharedItems count="5">
        <s v="Integrerede "/>
        <s v="Vuggestuer"/>
        <s v="Børnehaver"/>
        <s v="Fritidshjem"/>
        <s v="Speciale Dagtilbud"/>
      </sharedItems>
    </cacheField>
    <cacheField name="Ekstra type" numFmtId="0">
      <sharedItems/>
    </cacheField>
    <cacheField name="Helårs vug" numFmtId="0">
      <sharedItems containsSemiMixedTypes="0" containsString="0" containsNumber="1" containsInteger="1" minValue="0" maxValue="106"/>
    </cacheField>
    <cacheField name="Helårs smb" numFmtId="0">
      <sharedItems containsSemiMixedTypes="0" containsString="0" containsNumber="1" containsInteger="1" minValue="0" maxValue="13"/>
    </cacheField>
    <cacheField name="Helårs bhv" numFmtId="0">
      <sharedItems containsSemiMixedTypes="0" containsString="0" containsNumber="1" containsInteger="1" minValue="0" maxValue="154"/>
    </cacheField>
    <cacheField name="Helårs frh" numFmtId="0">
      <sharedItems containsSemiMixedTypes="0" containsString="0" containsNumber="1" containsInteger="1" minValue="0" maxValue="160"/>
    </cacheField>
    <cacheField name="Helårs FK" numFmtId="0">
      <sharedItems containsSemiMixedTypes="0" containsString="0" containsNumber="1" containsInteger="1" minValue="0" maxValue="120"/>
    </cacheField>
    <cacheField name="Helårs JK" numFmtId="0">
      <sharedItems containsSemiMixedTypes="0" containsString="0" containsNumber="1" containsInteger="1" minValue="0" maxValue="60"/>
    </cacheField>
    <cacheField name="Helårs UK" numFmtId="0">
      <sharedItems containsSemiMixedTypes="0" containsString="0" containsNumber="1" containsInteger="1" minValue="0" maxValue="145"/>
    </cacheField>
    <cacheField name="Helårs basis vug" numFmtId="0">
      <sharedItems containsSemiMixedTypes="0" containsString="0" containsNumber="1" containsInteger="1" minValue="0" maxValue="10"/>
    </cacheField>
    <cacheField name="Helårs basis bhv" numFmtId="0">
      <sharedItems containsSemiMixedTypes="0" containsString="0" containsNumber="1" containsInteger="1" minValue="0" maxValue="20"/>
    </cacheField>
    <cacheField name="Helårs basis frh" numFmtId="0">
      <sharedItems containsSemiMixedTypes="0" containsString="0" containsNumber="1" containsInteger="1" minValue="0" maxValue="8"/>
    </cacheField>
    <cacheField name="Helårs basis FK" numFmtId="0">
      <sharedItems containsSemiMixedTypes="0" containsString="0" containsNumber="1" containsInteger="1" minValue="0" maxValue="0"/>
    </cacheField>
    <cacheField name="Helårs basis UK" numFmtId="0">
      <sharedItems containsSemiMixedTypes="0" containsString="0" containsNumber="1" containsInteger="1" minValue="0" maxValue="0"/>
    </cacheField>
    <cacheField name="Helårs special FAF" numFmtId="0">
      <sharedItems containsSemiMixedTypes="0" containsString="0" containsNumber="1" containsInteger="1" minValue="0" maxValue="24"/>
    </cacheField>
    <cacheField name="Helårs speical UUF" numFmtId="0">
      <sharedItems containsSemiMixedTypes="0" containsString="0" containsNumber="1" containsInteger="1" minValue="0" maxValue="0"/>
    </cacheField>
    <cacheField name="Forplejning 2008" numFmtId="4">
      <sharedItems containsSemiMixedTypes="0" containsString="0" containsNumber="1" minValue="0" maxValue="430670.42"/>
    </cacheField>
    <cacheField name="Inr" numFmtId="0">
      <sharedItems/>
    </cacheField>
    <cacheField name="ekstra køkken" numFmtId="0">
      <sharedItems/>
    </cacheField>
    <cacheField name="Basisbørn" numFmtId="0">
      <sharedItems containsSemiMixedTypes="0" containsString="0" containsNumber="1" containsInteger="1" minValue="0" maxValue="30"/>
    </cacheField>
    <cacheField name="frh og klub" numFmtId="0">
      <sharedItems containsSemiMixedTypes="0" containsString="0" containsNumber="1" containsInteger="1" minValue="0" maxValue="391"/>
    </cacheField>
    <cacheField name="Ønsker hjælp til rekruttering?" numFmtId="0">
      <sharedItems/>
    </cacheField>
    <cacheField name="Antal Timer" numFmtId="0">
      <sharedItems containsMixedTypes="1" containsNumber="1" containsInteger="1" minValue="0" maxValue="43"/>
    </cacheField>
    <cacheField name="Rekrutterer selv, men vil gerne have medarbejder på kursus" numFmtId="0">
      <sharedItems containsMixedTypes="1" containsNumber="1" containsInteger="1" minValue="0" maxValue="0"/>
    </cacheField>
    <cacheField name="Kommentar" numFmtId="0">
      <sharedItems containsMixedTypes="1" containsNumber="1" containsInteger="1" minValue="0" maxValue="0"/>
    </cacheField>
    <cacheField name="Har I i forvejen køkkenmedarbejde ansat?" numFmtId="0">
      <sharedItems containsMixedTypes="1" containsNumber="1" containsInteger="1" minValue="0" maxValue="0"/>
    </cacheField>
  </cacheFields>
</pivotCacheDefinition>
</file>

<file path=xl/pivotCache/pivotCacheDefinition2.xml><?xml version="1.0" encoding="utf-8"?>
<pivotCacheDefinition xmlns="http://schemas.openxmlformats.org/spreadsheetml/2006/main" xmlns:r="http://schemas.openxmlformats.org/officeDocument/2006/relationships" r:id="rId1" refreshedBy="sine" refreshedDate="40002.600991782405" createdVersion="3" refreshedVersion="3" recordCount="542">
  <cacheSource type="worksheet">
    <worksheetSource ref="A1:EI543" sheet="Samlet"/>
  </cacheSource>
  <cacheFields count="140">
    <cacheField name="Mark" numFmtId="0">
      <sharedItems containsMixedTypes="1" containsNumber="1" containsInteger="1" minValue="0" maxValue="0" count="2">
        <s v="x"/>
        <n v="0"/>
      </sharedItems>
    </cacheField>
    <cacheField name="Inst nummer" numFmtId="0">
      <sharedItems containsMixedTypes="1" containsNumber="1" containsInteger="1" minValue="35224" maxValue="37654" count="542">
        <n v="35542"/>
        <n v="37215"/>
        <n v="37312"/>
        <n v="37458"/>
        <n v="37488"/>
        <n v="37492"/>
        <s v="37492_2"/>
        <n v="37497"/>
        <n v="37507"/>
        <n v="37591"/>
        <n v="35257"/>
        <n v="35282"/>
        <n v="35434"/>
        <n v="35576"/>
        <n v="37573"/>
        <s v="37573_2"/>
        <n v="37585"/>
        <s v="37585_2"/>
        <n v="37587"/>
        <s v="37587_2"/>
        <n v="37202"/>
        <n v="37206"/>
        <n v="37219"/>
        <n v="37221"/>
        <s v="37245_2"/>
        <s v="37245_3"/>
        <s v="37245_4"/>
        <n v="37554"/>
        <n v="37236"/>
        <n v="37556"/>
        <n v="35501"/>
        <n v="35565"/>
        <n v="35568"/>
        <n v="37225"/>
        <n v="37519"/>
        <n v="37389"/>
        <n v="37442"/>
        <n v="37515"/>
        <s v="37515_2"/>
        <n v="37516"/>
        <s v="37535_2"/>
        <n v="35303"/>
        <n v="35325"/>
        <n v="35331"/>
        <n v="35351"/>
        <n v="35352"/>
        <n v="35354"/>
        <n v="35355"/>
        <n v="35383"/>
        <n v="35395"/>
        <n v="35400"/>
        <s v="35400_2"/>
        <n v="35402"/>
        <n v="35403"/>
        <n v="35437"/>
        <n v="35445"/>
        <n v="35455"/>
        <n v="35456"/>
        <s v="35456_u"/>
        <n v="35460"/>
        <n v="35472"/>
        <n v="35475"/>
        <s v="35475_u"/>
        <n v="35526"/>
        <s v="35526_u"/>
        <n v="35552"/>
        <n v="35573"/>
        <n v="35595"/>
        <n v="37308"/>
        <n v="37350"/>
        <n v="37378"/>
        <s v="37384_u"/>
        <s v="37388_u"/>
        <n v="35311"/>
        <n v="35338"/>
        <n v="35360"/>
        <n v="35362"/>
        <n v="35380"/>
        <n v="35389"/>
        <n v="35428"/>
        <n v="35430"/>
        <n v="35467"/>
        <n v="35523"/>
        <s v="35523_2"/>
        <s v="35523_u"/>
        <n v="35528"/>
        <n v="35556"/>
        <s v="35580_u"/>
        <n v="37495"/>
        <n v="37530"/>
        <n v="35330"/>
        <n v="35335"/>
        <n v="35337"/>
        <n v="35361"/>
        <n v="35427"/>
        <n v="35435"/>
        <n v="35448"/>
        <n v="35462"/>
        <n v="35483"/>
        <s v="35507_u"/>
        <n v="35509"/>
        <s v="35510_u"/>
        <s v="35511_u"/>
        <n v="35571"/>
        <s v="37379_u"/>
        <n v="35312"/>
        <n v="35357"/>
        <n v="35359"/>
        <n v="35381"/>
        <s v="35381_2"/>
        <n v="35471"/>
        <n v="35477"/>
        <s v="35505_u"/>
        <s v="35506_u"/>
        <s v="35508_u"/>
        <s v="35512_u"/>
        <n v="35597"/>
        <s v="35597_2 (fritidshjem)"/>
        <s v="37376_u"/>
        <s v="37386_u"/>
        <s v="37391_u"/>
        <s v="37395_u"/>
        <n v="35313"/>
        <n v="35324"/>
        <n v="35443"/>
        <n v="37329"/>
        <n v="37366"/>
        <s v="37366_u"/>
        <s v="37392_u"/>
        <s v="37397_u"/>
        <s v="37400_u"/>
        <n v="37416"/>
        <n v="37558"/>
        <n v="35305"/>
        <n v="35309"/>
        <n v="35323"/>
        <n v="35333"/>
        <n v="35341"/>
        <n v="35342"/>
        <n v="35345"/>
        <s v="35365_u"/>
        <n v="35367"/>
        <n v="35368"/>
        <n v="35372"/>
        <n v="35377"/>
        <n v="35379"/>
        <n v="35386"/>
        <s v="35386_2"/>
        <n v="35393"/>
        <n v="35410"/>
        <n v="35415"/>
        <s v="35415_2"/>
        <n v="35442"/>
        <n v="35446"/>
        <n v="35484"/>
        <n v="35492"/>
        <n v="35493"/>
        <n v="35543"/>
        <s v="35567_u"/>
        <n v="35579"/>
        <n v="37335"/>
        <n v="37336"/>
        <n v="37344"/>
        <s v="37367_u"/>
        <n v="37370"/>
        <n v="37375"/>
        <s v="37393_u"/>
        <n v="37398"/>
        <n v="37512"/>
        <n v="37584"/>
        <n v="35224"/>
        <n v="35347"/>
        <s v="35347_u"/>
        <n v="35411"/>
        <n v="35416"/>
        <n v="35431"/>
        <n v="35440"/>
        <s v="35440_u"/>
        <n v="35464"/>
        <n v="35574"/>
        <n v="35582"/>
        <n v="37372"/>
        <s v="37385_u"/>
        <s v="37387_u"/>
        <n v="37563"/>
        <s v="37563_u"/>
        <n v="37638"/>
        <n v="35307"/>
        <s v="35307_2"/>
        <n v="35321"/>
        <n v="35346"/>
        <n v="35358"/>
        <n v="35385"/>
        <n v="35394"/>
        <n v="35414"/>
        <n v="35421"/>
        <s v="35436_u"/>
        <n v="35451"/>
        <n v="35468"/>
        <n v="35488"/>
        <n v="35495"/>
        <n v="35497"/>
        <n v="35498"/>
        <n v="35554"/>
        <n v="35575"/>
        <n v="35592"/>
        <n v="37331"/>
        <n v="37355"/>
        <n v="37363"/>
        <s v="37394_u"/>
        <s v="37412_u"/>
        <s v="37482_u"/>
        <n v="37552"/>
        <n v="35225"/>
        <s v="35225_2"/>
        <n v="35246"/>
        <s v="35246_2"/>
        <n v="35405"/>
        <n v="35408"/>
        <s v="35408_2"/>
        <n v="35532"/>
        <s v="35542_u"/>
        <n v="35555"/>
        <s v="35555_2"/>
        <n v="35563"/>
        <n v="35679"/>
        <n v="35683"/>
        <n v="37201"/>
        <n v="37246"/>
        <n v="37262"/>
        <n v="37263"/>
        <n v="37316"/>
        <n v="37328"/>
        <n v="37334"/>
        <s v="37334_u"/>
        <n v="37421"/>
        <n v="37445"/>
        <s v="37445_u"/>
        <n v="37462"/>
        <n v="37477"/>
        <n v="37493"/>
        <s v="37497_u"/>
        <n v="37499"/>
        <n v="37506"/>
        <n v="37508"/>
        <n v="37509"/>
        <n v="37524"/>
        <n v="37541"/>
        <n v="37574"/>
        <n v="37575"/>
        <n v="35332"/>
        <s v="35332_2"/>
        <n v="35534"/>
        <s v="35534_2"/>
        <n v="35547"/>
        <n v="35548"/>
        <n v="35557"/>
        <n v="35564"/>
        <n v="35578"/>
        <n v="37264"/>
        <n v="37310"/>
        <n v="37418"/>
        <n v="37425"/>
        <n v="37429"/>
        <n v="37443"/>
        <n v="37456"/>
        <n v="37494"/>
        <n v="37528"/>
        <n v="37555"/>
        <n v="37580"/>
        <s v="37580_2"/>
        <n v="37578"/>
        <s v="37578_u"/>
        <n v="37582"/>
        <s v="37591_u"/>
        <n v="37592"/>
        <n v="35236"/>
        <n v="35250"/>
        <s v="35250_2"/>
        <s v="35250_u"/>
        <n v="35518"/>
        <n v="35544"/>
        <s v="35544_u"/>
        <n v="35560"/>
        <n v="35599"/>
        <n v="35687"/>
        <n v="37204"/>
        <s v="37216_u"/>
        <n v="37238"/>
        <n v="37273"/>
        <s v="37273_2"/>
        <n v="37351"/>
        <s v="37390_u"/>
        <n v="37447"/>
        <n v="37452"/>
        <s v="37452_u"/>
        <n v="37464"/>
        <n v="37483"/>
        <n v="37511"/>
        <s v="37511_2"/>
        <s v="37511_3"/>
        <s v="37511_u"/>
        <n v="37553"/>
        <s v="37553_u"/>
        <n v="35277"/>
        <n v="35314"/>
        <n v="35326"/>
        <n v="35529"/>
        <s v="35529_2"/>
        <s v="35529_u"/>
        <n v="35538"/>
        <n v="35545"/>
        <n v="35546"/>
        <n v="35551"/>
        <n v="35561"/>
        <n v="35594"/>
        <n v="37223"/>
        <n v="37229"/>
        <s v="37229_2"/>
        <n v="37245"/>
        <n v="37258"/>
        <s v="37258_2"/>
        <n v="37318"/>
        <s v="37396_u"/>
        <n v="37406"/>
        <n v="37417"/>
        <n v="37427"/>
        <n v="37428"/>
        <n v="37460"/>
        <s v="37460_u"/>
        <n v="37473"/>
        <s v="37473_u"/>
        <n v="37474"/>
        <s v="37474_u"/>
        <n v="37496"/>
        <n v="37498"/>
        <n v="37502"/>
        <n v="37542"/>
        <s v="37542_u"/>
        <s v="37554_u"/>
        <s v="37562_2"/>
        <n v="37562"/>
        <n v="37568"/>
        <n v="37569"/>
        <s v="37569_u"/>
        <n v="37571"/>
        <n v="37599"/>
        <n v="35304"/>
        <s v="35304_u"/>
        <n v="35420"/>
        <n v="35490"/>
        <s v="35490_2"/>
        <n v="35540"/>
        <n v="35562"/>
        <n v="35572"/>
        <n v="35581"/>
        <s v="35581_2"/>
        <n v="35587"/>
        <n v="35681"/>
        <n v="37446"/>
        <n v="37478"/>
        <s v="37478_2"/>
        <n v="37487"/>
        <s v="37487_u"/>
        <n v="37523"/>
        <s v="37523_u"/>
        <n v="37539"/>
        <n v="37543"/>
        <n v="37545"/>
        <n v="37598"/>
        <n v="37654"/>
        <s v="37654_2"/>
        <n v="35519"/>
        <n v="35527"/>
        <n v="35535"/>
        <n v="35536"/>
        <n v="35677"/>
        <n v="35682"/>
        <n v="37306"/>
        <s v="37306_2"/>
        <n v="37317"/>
        <n v="37382"/>
        <n v="37441"/>
        <n v="37444"/>
        <n v="37448"/>
        <n v="37451"/>
        <n v="37470"/>
        <n v="37471"/>
        <n v="37472"/>
        <n v="37480"/>
        <n v="37485"/>
        <n v="37490"/>
        <n v="37500"/>
        <n v="37517"/>
        <n v="37534"/>
        <n v="37536"/>
        <n v="37537"/>
        <n v="37544"/>
        <n v="37576"/>
        <n v="35269"/>
        <s v="35269_2"/>
        <n v="35308"/>
        <s v="35308_u"/>
        <n v="35320"/>
        <s v="35320_u"/>
        <n v="35433"/>
        <s v="35433_2"/>
        <s v="35433_3"/>
        <n v="35550"/>
        <n v="35558"/>
        <n v="35585"/>
        <n v="35586"/>
        <n v="35589"/>
        <s v="35589_2"/>
        <n v="37235"/>
        <n v="37260"/>
        <n v="37315"/>
        <s v="37315_u"/>
        <n v="37362"/>
        <s v="37362_2"/>
        <n v="37459"/>
        <n v="37491"/>
        <s v="37491_2"/>
        <n v="37501"/>
        <n v="37546"/>
        <n v="37547"/>
        <n v="37548"/>
        <n v="37560"/>
        <n v="35425"/>
        <n v="35514"/>
        <s v="35514_u"/>
        <n v="35525"/>
        <n v="35675"/>
        <n v="35685"/>
        <s v="35685_2"/>
        <n v="37200"/>
        <n v="37303"/>
        <n v="37307"/>
        <n v="37411"/>
        <s v="37411_2"/>
        <n v="37422"/>
        <s v="37442_u"/>
        <n v="37457"/>
        <s v="37475_u"/>
        <n v="37465"/>
        <n v="37475"/>
        <n v="37504"/>
        <n v="37510"/>
        <n v="37521"/>
        <s v="37521_2"/>
        <n v="37535"/>
        <n v="37567"/>
        <n v="37570"/>
        <n v="35228"/>
        <n v="37207"/>
        <n v="37211"/>
        <n v="37226"/>
        <n v="37227"/>
        <n v="37241"/>
        <n v="37242"/>
        <n v="37250"/>
        <n v="37254"/>
        <n v="37269"/>
        <n v="37282"/>
        <n v="37294"/>
        <n v="37297"/>
        <n v="37326"/>
        <n v="37330"/>
        <n v="37333"/>
        <n v="37476"/>
        <n v="35266"/>
        <n v="37237"/>
        <n v="37240"/>
        <n v="37267"/>
        <n v="37319"/>
        <n v="35249"/>
        <n v="35258"/>
        <n v="35262"/>
        <n v="35283"/>
        <n v="37233"/>
        <n v="37252"/>
        <n v="37259"/>
        <n v="37288"/>
        <n v="35235"/>
        <n v="35245"/>
        <n v="35255"/>
        <n v="35256"/>
        <n v="35270"/>
        <n v="35541"/>
        <n v="37203"/>
        <n v="37255"/>
        <n v="37261"/>
        <n v="37277"/>
        <n v="37467"/>
        <n v="35226"/>
        <n v="35275"/>
        <n v="37220"/>
        <n v="37283"/>
        <n v="37296"/>
        <n v="35227"/>
        <n v="35248"/>
        <n v="35259"/>
        <n v="35268"/>
        <n v="35278"/>
        <n v="37208"/>
        <n v="37209"/>
        <n v="37212"/>
        <n v="37213"/>
        <n v="37214"/>
        <n v="37218"/>
        <n v="37231"/>
        <n v="37268"/>
        <n v="37271"/>
        <n v="37298"/>
        <n v="35229"/>
        <n v="35242"/>
        <n v="35253"/>
        <n v="35260"/>
        <n v="35264"/>
        <n v="35274"/>
        <n v="35276"/>
        <n v="37234"/>
        <n v="37293"/>
        <n v="37295"/>
        <n v="37321"/>
        <n v="37322"/>
        <n v="37423"/>
        <n v="35263"/>
        <n v="37205"/>
        <n v="37210"/>
        <n v="37249"/>
        <n v="37265"/>
        <n v="37272"/>
        <n v="37279"/>
        <n v="37280"/>
        <n v="37286"/>
        <n v="37290"/>
        <s v="37290_2"/>
        <n v="37291"/>
        <s v="37291_2"/>
        <n v="37292"/>
        <n v="37302"/>
      </sharedItems>
    </cacheField>
    <cacheField name="Institutionsnavn" numFmtId="0">
      <sharedItems containsMixedTypes="1" containsNumber="1" containsInteger="1" minValue="0" maxValue="0"/>
    </cacheField>
    <cacheField name="Distrikt:" numFmtId="0">
      <sharedItems count="8">
        <s v="Amager"/>
        <s v="Indre By"/>
        <s v="Nørrebro"/>
        <s v="Valby"/>
        <s v="Vanløse/Brønshøj-Husum"/>
        <s v="Østerbro"/>
        <s v="Bispebjerg"/>
        <s v="Vesterbro/Kgs.Enghave"/>
      </sharedItems>
    </cacheField>
    <cacheField name="Adresse" numFmtId="0">
      <sharedItems/>
    </cacheField>
    <cacheField name="Postnummer:" numFmtId="0">
      <sharedItems containsMixedTypes="1" containsNumber="1" containsInteger="1" minValue="1110" maxValue="4623"/>
    </cacheField>
    <cacheField name="Postnummer tekst" numFmtId="0">
      <sharedItems/>
    </cacheField>
    <cacheField name="telefon" numFmtId="0">
      <sharedItems containsMixedTypes="1" containsNumber="1" containsInteger="1" minValue="0" maxValue="48187561"/>
    </cacheField>
    <cacheField name="E-mail:" numFmtId="0">
      <sharedItems containsMixedTypes="1" containsNumber="1" containsInteger="1" minValue="0" maxValue="0"/>
    </cacheField>
    <cacheField name="Leders navn:" numFmtId="0">
      <sharedItems containsMixedTypes="1" containsNumber="1" containsInteger="1" minValue="0" maxValue="0"/>
    </cacheField>
    <cacheField name="Leder: tlf." numFmtId="0">
      <sharedItems containsMixedTypes="1" containsNumber="1" containsInteger="1" minValue="0" maxValue="77662077"/>
    </cacheField>
    <cacheField name="Leder: Arb. tlf." numFmtId="0">
      <sharedItems containsMixedTypes="1" containsNumber="1" containsInteger="1" minValue="0" maxValue="56822078"/>
    </cacheField>
    <cacheField name="Leder: E-mail:" numFmtId="0">
      <sharedItems containsMixedTypes="1" containsNumber="1" containsInteger="1" minValue="0" maxValue="0"/>
    </cacheField>
    <cacheField name="Institutionstype" numFmtId="0">
      <sharedItems containsMixedTypes="1" containsNumber="1" containsInteger="1" minValue="0" maxValue="0"/>
    </cacheField>
    <cacheField name="Norn VUG" numFmtId="0">
      <sharedItems containsSemiMixedTypes="0" containsString="0" containsNumber="1" containsInteger="1" minValue="0" maxValue="89"/>
    </cacheField>
    <cacheField name="Norn SMB" numFmtId="0">
      <sharedItems containsSemiMixedTypes="0" containsString="0" containsNumber="1" containsInteger="1" minValue="0" maxValue="111"/>
    </cacheField>
    <cacheField name="Norn BHV" numFmtId="0">
      <sharedItems containsSemiMixedTypes="0" containsString="0" containsNumber="1" containsInteger="1" minValue="0" maxValue="114"/>
    </cacheField>
    <cacheField name="Norn FRH" numFmtId="0">
      <sharedItems containsSemiMixedTypes="0" containsString="0" containsNumber="1" containsInteger="1" minValue="0" maxValue="160"/>
    </cacheField>
    <cacheField name="Norn FK" numFmtId="0">
      <sharedItems containsSemiMixedTypes="0" containsString="0" containsNumber="1" containsInteger="1" minValue="0" maxValue="120"/>
    </cacheField>
    <cacheField name="Norn JK" numFmtId="0">
      <sharedItems containsSemiMixedTypes="0" containsString="0" containsNumber="1" containsInteger="1" minValue="0" maxValue="60"/>
    </cacheField>
    <cacheField name="Norn UK" numFmtId="0">
      <sharedItems containsSemiMixedTypes="0" containsString="0" containsNumber="1" containsInteger="1" minValue="0" maxValue="145"/>
    </cacheField>
    <cacheField name="Har I mere end et køkken?" numFmtId="0">
      <sharedItems containsMixedTypes="1" containsNumber="1" containsInteger="1" minValue="0" maxValue="0"/>
    </cacheField>
    <cacheField name="Antal Køk." numFmtId="0">
      <sharedItems containsSemiMixedTypes="0" containsString="0" containsNumber="1" containsInteger="1" minValue="0" maxValue="7"/>
    </cacheField>
    <cacheField name="skema nummer" numFmtId="0">
      <sharedItems containsSemiMixedTypes="0" containsString="0" containsNumber="1" containsInteger="1" minValue="0" maxValue="4"/>
    </cacheField>
    <cacheField name="Bespisning Dage Vug  Morgen" numFmtId="0">
      <sharedItems containsSemiMixedTypes="0" containsString="0" containsNumber="1" containsInteger="1" minValue="0" maxValue="7" count="3">
        <n v="5"/>
        <n v="0"/>
        <n v="7"/>
      </sharedItems>
    </cacheField>
    <cacheField name="Bespisning Dage Vug Formiddag" numFmtId="0">
      <sharedItems containsSemiMixedTypes="0" containsString="0" containsNumber="1" containsInteger="1" minValue="0" maxValue="7" count="4">
        <n v="0"/>
        <n v="5"/>
        <n v="4"/>
        <n v="7"/>
      </sharedItems>
    </cacheField>
    <cacheField name="Bespisning Dage Vug Frokost" numFmtId="0">
      <sharedItems containsSemiMixedTypes="0" containsString="0" containsNumber="1" containsInteger="1" minValue="0" maxValue="7" count="7">
        <n v="5"/>
        <n v="0"/>
        <n v="4"/>
        <n v="3"/>
        <n v="1"/>
        <n v="7"/>
        <n v="2"/>
      </sharedItems>
    </cacheField>
    <cacheField name="Bespisning Dage Vug Eftermiddag" numFmtId="0">
      <sharedItems containsSemiMixedTypes="0" containsString="0" containsNumber="1" containsInteger="1" minValue="0" maxValue="7" count="5">
        <n v="5"/>
        <n v="0"/>
        <n v="4"/>
        <n v="3"/>
        <n v="7"/>
      </sharedItems>
    </cacheField>
    <cacheField name="Bespisning Dage Vug Aften" numFmtId="0">
      <sharedItems containsSemiMixedTypes="0" containsString="0" containsNumber="1" containsInteger="1" minValue="0" maxValue="7"/>
    </cacheField>
    <cacheField name="Bespisning Dage Bhv Morgen" numFmtId="0">
      <sharedItems containsMixedTypes="1" containsNumber="1" containsInteger="1" minValue="0" maxValue="7" count="6">
        <n v="5"/>
        <n v="0"/>
        <n v="1"/>
        <s v="Ja"/>
        <n v="7"/>
        <n v="3"/>
      </sharedItems>
    </cacheField>
    <cacheField name="Bespisning Dage Bhv Formiddag" numFmtId="0">
      <sharedItems containsSemiMixedTypes="0" containsString="0" containsNumber="1" containsInteger="1" minValue="0" maxValue="7" count="6">
        <n v="0"/>
        <n v="5"/>
        <n v="4"/>
        <n v="3"/>
        <n v="2"/>
        <n v="7"/>
      </sharedItems>
    </cacheField>
    <cacheField name="Bespisning Dage Bhv Frokost" numFmtId="0">
      <sharedItems containsSemiMixedTypes="0" containsString="0" containsNumber="1" containsInteger="1" minValue="0" maxValue="7" count="7">
        <n v="5"/>
        <n v="0"/>
        <n v="1"/>
        <n v="3"/>
        <n v="4"/>
        <n v="2"/>
        <n v="7"/>
      </sharedItems>
    </cacheField>
    <cacheField name="Bespisning Dage Bhv Eftermiddag" numFmtId="0">
      <sharedItems containsSemiMixedTypes="0" containsString="0" containsNumber="1" containsInteger="1" minValue="0" maxValue="7" count="5">
        <n v="0"/>
        <n v="5"/>
        <n v="1"/>
        <n v="3"/>
        <n v="7"/>
      </sharedItems>
    </cacheField>
    <cacheField name="Bespisning Dage Bhv Aften" numFmtId="0">
      <sharedItems containsSemiMixedTypes="0" containsString="0" containsNumber="1" containsInteger="1" minValue="0" maxValue="7"/>
    </cacheField>
    <cacheField name="Økonomi til mad Vug" numFmtId="0">
      <sharedItems containsMixedTypes="1" containsNumber="1" containsInteger="1" minValue="0" maxValue="500000"/>
    </cacheField>
    <cacheField name="Økonomi til mad Bhv" numFmtId="0">
      <sharedItems containsMixedTypes="1" containsNumber="1" containsInteger="1" minValue="0" maxValue="250000"/>
    </cacheField>
    <cacheField name="Side 2" numFmtId="0">
      <sharedItems containsMixedTypes="1" containsNumber="1" containsInteger="1" minValue="0" maxValue="0"/>
    </cacheField>
    <cacheField name="Hvem laver mad: Køk" numFmtId="0">
      <sharedItems containsMixedTypes="1" containsNumber="1" containsInteger="1" minValue="0" maxValue="0"/>
    </cacheField>
    <cacheField name="Hvem laver mad: Pæd" numFmtId="0">
      <sharedItems containsMixedTypes="1" containsNumber="1" containsInteger="1" minValue="0" maxValue="0"/>
    </cacheField>
    <cacheField name="1 Køk. ans. Navn:" numFmtId="0">
      <sharedItems containsMixedTypes="1" containsNumber="1" containsInteger="1" minValue="0" maxValue="0"/>
    </cacheField>
    <cacheField name="1 Køk. ans. Ansat siden" numFmtId="0">
      <sharedItems containsSemiMixedTypes="0" containsString="0" containsNumber="1" containsInteger="1" minValue="0" maxValue="2009"/>
    </cacheField>
    <cacheField name="1 Køk. ans. Timer/ uge:" numFmtId="0">
      <sharedItems containsSemiMixedTypes="0" containsString="0" containsNumber="1" containsInteger="1" minValue="0" maxValue="37"/>
    </cacheField>
    <cacheField name="1 Køk. ans. Email:" numFmtId="0">
      <sharedItems containsMixedTypes="1" containsNumber="1" containsInteger="1" minValue="0" maxValue="0"/>
    </cacheField>
    <cacheField name="1 Køk. ans. Bem Uddannelse:" numFmtId="0">
      <sharedItems containsMixedTypes="1" containsNumber="1" containsInteger="1" minValue="0" maxValue="0"/>
    </cacheField>
    <cacheField name="1 Køk. ans. Erfaring:" numFmtId="0">
      <sharedItems containsMixedTypes="1" containsNumber="1" containsInteger="1" minValue="0" maxValue="0"/>
    </cacheField>
    <cacheField name="1 Køk. ans. Kurser:" numFmtId="0">
      <sharedItems containsMixedTypes="1" containsNumber="1" containsInteger="1" minValue="0" maxValue="0"/>
    </cacheField>
    <cacheField name="2 Køk. ans. Navn:" numFmtId="0">
      <sharedItems containsMixedTypes="1" containsNumber="1" containsInteger="1" minValue="0" maxValue="0"/>
    </cacheField>
    <cacheField name="2 Køk. ans. Ansat siden" numFmtId="0">
      <sharedItems containsSemiMixedTypes="0" containsString="0" containsNumber="1" containsInteger="1" minValue="0" maxValue="2009"/>
    </cacheField>
    <cacheField name="2 Køk. ans. Timer/ uge:" numFmtId="0">
      <sharedItems containsSemiMixedTypes="0" containsString="0" containsNumber="1" containsInteger="1" minValue="0" maxValue="37"/>
    </cacheField>
    <cacheField name="2 Køk. ans. Email:" numFmtId="0">
      <sharedItems containsMixedTypes="1" containsNumber="1" containsInteger="1" minValue="0" maxValue="0"/>
    </cacheField>
    <cacheField name="2 Køk. ans. Bem Uddannelse:" numFmtId="0">
      <sharedItems containsMixedTypes="1" containsNumber="1" containsInteger="1" minValue="0" maxValue="0"/>
    </cacheField>
    <cacheField name="2 Køk. ans. Erfaring:" numFmtId="0">
      <sharedItems containsMixedTypes="1" containsNumber="1" containsInteger="1" minValue="0" maxValue="0"/>
    </cacheField>
    <cacheField name="2 Køk. ans. Kurser:" numFmtId="0">
      <sharedItems containsMixedTypes="1" containsNumber="1" containsInteger="1" minValue="0" maxValue="0"/>
    </cacheField>
    <cacheField name="Økologi pct. Vug" numFmtId="0">
      <sharedItems containsSemiMixedTypes="0" containsString="0" containsNumber="1" containsInteger="1" minValue="0" maxValue="100"/>
    </cacheField>
    <cacheField name="Økologi pct. Bhv" numFmtId="0">
      <sharedItems containsSemiMixedTypes="0" containsString="0" containsNumber="1" containsInteger="1" minValue="0" maxValue="100"/>
    </cacheField>
    <cacheField name="Mælk antal gange dagligt Vug" numFmtId="0">
      <sharedItems containsSemiMixedTypes="0" containsString="0" containsNumber="1" containsInteger="1" minValue="0" maxValue="3"/>
    </cacheField>
    <cacheField name="Mælk antal gange dagligt Bhv" numFmtId="0">
      <sharedItems containsSemiMixedTypes="0" containsString="0" containsNumber="1" containsInteger="1" minValue="0" maxValue="4"/>
    </cacheField>
    <cacheField name="måltids/sundhedspolitik " numFmtId="0">
      <sharedItems containsMixedTypes="1" containsNumber="1" containsInteger="1" minValue="0" maxValue="0"/>
    </cacheField>
    <cacheField name="kostudvalg " numFmtId="0">
      <sharedItems containsMixedTypes="1" containsNumber="1" containsInteger="1" minValue="0" maxValue="0"/>
    </cacheField>
    <cacheField name="pædagogisk måltid " numFmtId="0">
      <sharedItems containsMixedTypes="1" containsNumber="1" containsInteger="1" minValue="0" maxValue="0"/>
    </cacheField>
    <cacheField name="Ej mad: vil lave mad selv" numFmtId="0">
      <sharedItems containsMixedTypes="1" containsNumber="1" containsInteger="1" minValue="0" maxValue="0"/>
    </cacheField>
    <cacheField name="Ej mad: Kommentar" numFmtId="0">
      <sharedItems containsMixedTypes="1" containsNumber="1" containsInteger="1" minValue="0" maxValue="0"/>
    </cacheField>
    <cacheField name="Ønsker forældrebest. lok mad" numFmtId="0">
      <sharedItems containsMixedTypes="1" containsNumber="1" containsInteger="1" minValue="0" maxValue="0"/>
    </cacheField>
    <cacheField name="forældrebest. lok mad: Kommentar" numFmtId="0">
      <sharedItems containsMixedTypes="1" containsNumber="1" containsInteger="1" minValue="0" maxValue="0"/>
    </cacheField>
    <cacheField name="Ønsker led/pæd lok mad" numFmtId="0">
      <sharedItems containsMixedTypes="1" containsNumber="1" containsInteger="1" minValue="0" maxValue="0"/>
    </cacheField>
    <cacheField name="led/pæd lok mad: Kommentar" numFmtId="0">
      <sharedItems containsMixedTypes="1" containsNumber="1" containsInteger="1" minValue="0" maxValue="0"/>
    </cacheField>
    <cacheField name="Kan personale skaffes" numFmtId="0">
      <sharedItems containsMixedTypes="1" containsNumber="1" containsInteger="1" minValue="0" maxValue="0"/>
    </cacheField>
    <cacheField name="Kan personale skaffes: Kommentar" numFmtId="0">
      <sharedItems containsMixedTypes="1" containsNumber="1" containsInteger="1" minValue="0" maxValue="0"/>
    </cacheField>
    <cacheField name="Side 3" numFmtId="0">
      <sharedItems containsSemiMixedTypes="0" containsString="0" containsNumber="1" containsInteger="1" minValue="0" maxValue="0"/>
    </cacheField>
    <cacheField name="Kategori af køk." numFmtId="0">
      <sharedItems containsMixedTypes="1" containsNumber="1" containsInteger="1" minValue="0" maxValue="0"/>
    </cacheField>
    <cacheField name="Hvis prod: alt OK " numFmtId="0">
      <sharedItems containsMixedTypes="1" containsNumber="1" containsInteger="1" minValue="0" maxValue="0"/>
    </cacheField>
    <cacheField name="Hvis prod: anskaff. af mask" numFmtId="0">
      <sharedItems containsMixedTypes="1" containsNumber="1" containsInteger="1" minValue="0" maxValue="0"/>
    </cacheField>
    <cacheField name="Hvis prod: Ombygning" numFmtId="0">
      <sharedItems containsMixedTypes="1" containsNumber="1" containsInteger="1" minValue="0" maxValue="0"/>
    </cacheField>
    <cacheField name="Hvis prod: Der er ikke plads" numFmtId="0">
      <sharedItems containsMixedTypes="1" containsNumber="1" containsInteger="1" minValue="0" maxValue="0"/>
    </cacheField>
    <cacheField name="Hvis prod: Hvilke inv. er nødvendige" numFmtId="0">
      <sharedItems containsMixedTypes="1" containsNumber="1" containsInteger="1" minValue="0" maxValue="0" longText="1"/>
    </cacheField>
    <cacheField name="For prod: Anskaffelser af maskiner:" numFmtId="0">
      <sharedItems containsMixedTypes="1" containsNumber="1" containsInteger="1" minValue="0" maxValue="0"/>
    </cacheField>
    <cacheField name="For prod: Ombygning" numFmtId="0">
      <sharedItems containsMixedTypes="1" containsNumber="1" containsInteger="1" minValue="0" maxValue="0"/>
    </cacheField>
    <cacheField name="For prod: Der er ikke plads" numFmtId="0">
      <sharedItems containsMixedTypes="1" containsNumber="1" containsInteger="1" minValue="0" maxValue="0"/>
    </cacheField>
    <cacheField name="For prod: Bemærkning:" numFmtId="0">
      <sharedItems containsMixedTypes="1" containsNumber="1" containsInteger="1" minValue="0" maxValue="0" longText="1"/>
    </cacheField>
    <cacheField name="For blandet: Anskaff. af mask." numFmtId="0">
      <sharedItems containsMixedTypes="1" containsNumber="1" containsInteger="1" minValue="0" maxValue="0"/>
    </cacheField>
    <cacheField name="For blandet: Anskaff. af mask.Hvilke anskaf mask." numFmtId="0">
      <sharedItems containsMixedTypes="1" containsNumber="1" containsInteger="1" minValue="0" maxValue="0"/>
    </cacheField>
    <cacheField name="For Begræns: Anskaff. af mask." numFmtId="0">
      <sharedItems containsMixedTypes="1" containsNumber="1" containsInteger="1" minValue="0" maxValue="0"/>
    </cacheField>
    <cacheField name="For Begræns: Hvilke anskaf mask." numFmtId="0">
      <sharedItems containsMixedTypes="1" containsNumber="1" containsInteger="1" minValue="0" maxValue="0"/>
    </cacheField>
    <cacheField name="Køkken: Bemærkninger:" numFmtId="0">
      <sharedItems containsMixedTypes="1" containsNumber="1" containsInteger="1" minValue="0" maxValue="0" longText="1"/>
    </cacheField>
    <cacheField name="Udfyldt af" numFmtId="0">
      <sharedItems containsDate="1" containsMixedTypes="1" minDate="1899-12-31T00:00:00" maxDate="2009-06-10T00:00:00"/>
    </cacheField>
    <cacheField name="Dato" numFmtId="0">
      <sharedItems containsDate="1" containsMixedTypes="1" minDate="1899-12-31T00:00:00" maxDate="2009-05-20T00:00:00"/>
    </cacheField>
    <cacheField name="Supplement skema" numFmtId="0">
      <sharedItems containsSemiMixedTypes="0" containsString="0" containsNumber="1" containsInteger="1" minValue="0" maxValue="0"/>
    </cacheField>
    <cacheField name="Komfur Alm. med ovn" numFmtId="0">
      <sharedItems containsSemiMixedTypes="0" containsString="0" containsNumber="1" containsInteger="1" minValue="0" maxValue="2"/>
    </cacheField>
    <cacheField name="Kogebord:   Antal" numFmtId="0">
      <sharedItems containsSemiMixedTypes="0" containsString="0" containsNumber="1" containsInteger="1" minValue="0" maxValue="5"/>
    </cacheField>
    <cacheField name="Antal koge plader" numFmtId="0">
      <sharedItems containsSemiMixedTypes="0" containsString="0" containsNumber="1" containsInteger="1" minValue="0" maxValue="10"/>
    </cacheField>
    <cacheField name="Ovn: Alm." numFmtId="0">
      <sharedItems containsSemiMixedTypes="0" containsString="0" containsNumber="1" containsInteger="1" minValue="0" maxValue="3"/>
    </cacheField>
    <cacheField name="Ovn: Alm med varm luft " numFmtId="0">
      <sharedItems containsSemiMixedTypes="0" containsString="0" containsNumber="1" containsInteger="1" minValue="0" maxValue="10"/>
    </cacheField>
    <cacheField name="Ovn: Konvektion varm luft " numFmtId="0">
      <sharedItems containsSemiMixedTypes="0" containsString="0" containsNumber="1" containsInteger="1" minValue="0" maxValue="2"/>
    </cacheField>
    <cacheField name="Ovn: Konvektion vand" numFmtId="0">
      <sharedItems containsSemiMixedTypes="0" containsString="0" containsNumber="1" containsInteger="1" minValue="0" maxValue="1"/>
    </cacheField>
    <cacheField name="antal Stik" numFmtId="0">
      <sharedItems containsSemiMixedTypes="0" containsString="0" containsNumber="1" containsInteger="1" minValue="0" maxValue="10"/>
    </cacheField>
    <cacheField name="Køleskab: Lille (3/4)" numFmtId="0">
      <sharedItems containsSemiMixedTypes="0" containsString="0" containsNumber="1" containsInteger="1" minValue="0" maxValue="5"/>
    </cacheField>
    <cacheField name="Køleskab: Almindeligt (fuld højde)" numFmtId="0">
      <sharedItems containsSemiMixedTypes="0" containsString="0" containsNumber="1" containsInteger="1" minValue="0" maxValue="7"/>
    </cacheField>
    <cacheField name="Køleskab: Stort/industri" numFmtId="0">
      <sharedItems containsSemiMixedTypes="0" containsString="0" containsNumber="1" containsInteger="1" minValue="0" maxValue="3"/>
    </cacheField>
    <cacheField name="Svaleskab: Lille (3/4)" numFmtId="0">
      <sharedItems containsSemiMixedTypes="0" containsString="0" containsNumber="1" containsInteger="1" minValue="0" maxValue="3"/>
    </cacheField>
    <cacheField name="Svaleskab: Almindeligt (fuld højde)" numFmtId="0">
      <sharedItems containsSemiMixedTypes="0" containsString="0" containsNumber="1" containsInteger="1" minValue="0" maxValue="1"/>
    </cacheField>
    <cacheField name="Svaleskab: Stort/industri" numFmtId="0">
      <sharedItems containsSemiMixedTypes="0" containsString="0" containsNumber="1" containsInteger="1" minValue="0" maxValue="3"/>
    </cacheField>
    <cacheField name="Fryser: Lille (3/4)" numFmtId="0">
      <sharedItems containsSemiMixedTypes="0" containsString="0" containsNumber="1" containsInteger="1" minValue="0" maxValue="3"/>
    </cacheField>
    <cacheField name="Fryser: Almindeligt (fuld højde)" numFmtId="0">
      <sharedItems containsSemiMixedTypes="0" containsString="0" containsNumber="1" containsInteger="1" minValue="0" maxValue="3"/>
    </cacheField>
    <cacheField name="Fryser: Stort/industri" numFmtId="0">
      <sharedItems containsSemiMixedTypes="0" containsString="0" containsNumber="1" containsInteger="1" minValue="0" maxValue="2"/>
    </cacheField>
    <cacheField name="Kumme fryser:          " numFmtId="0">
      <sharedItems containsSemiMixedTypes="0" containsString="0" containsNumber="1" containsInteger="1" minValue="0" maxValue="2"/>
    </cacheField>
    <cacheField name="Opvaskemaskine Antal" numFmtId="0">
      <sharedItems containsSemiMixedTypes="0" containsString="0" containsNumber="1" containsInteger="1" minValue="0" maxValue="2"/>
    </cacheField>
    <cacheField name="Opvaskemaskine Min. Pr. vask" numFmtId="0">
      <sharedItems containsSemiMixedTypes="0" containsString="0" containsNumber="1" containsInteger="1" minValue="0" maxValue="150"/>
    </cacheField>
    <cacheField name="Opvaskemaskine Mærke" numFmtId="0">
      <sharedItems containsMixedTypes="1" containsNumber="1" containsInteger="1" minValue="0" maxValue="0"/>
    </cacheField>
    <cacheField name="Bord ca. m." numFmtId="0">
      <sharedItems containsSemiMixedTypes="0" containsString="0" containsNumber="1" minValue="0" maxValue="20"/>
    </cacheField>
    <cacheField name="Stor Røremask:" numFmtId="0">
      <sharedItems containsMixedTypes="1" containsNumber="1" containsInteger="1" minValue="0" maxValue="0"/>
    </cacheField>
    <cacheField name="Stor Røremask: Antal L" numFmtId="0">
      <sharedItems containsMixedTypes="1" containsNumber="1" containsInteger="1" minValue="0" maxValue="30"/>
    </cacheField>
    <cacheField name="Lille Røremask" numFmtId="0">
      <sharedItems containsMixedTypes="1" containsNumber="1" containsInteger="1" minValue="0" maxValue="0"/>
    </cacheField>
    <cacheField name="Foodprocessor" numFmtId="0">
      <sharedItems containsMixedTypes="1" containsNumber="1" containsInteger="1" minValue="0" maxValue="0"/>
    </cacheField>
    <cacheField name="Grøntsags robot" numFmtId="0">
      <sharedItems containsMixedTypes="1" containsNumber="1" containsInteger="1" minValue="0" maxValue="0"/>
    </cacheField>
    <cacheField name="Antal vaske" numFmtId="0">
      <sharedItems containsSemiMixedTypes="0" containsString="0" containsNumber="1" containsInteger="1" minValue="0" maxValue="5"/>
    </cacheField>
    <cacheField name="Opbevaring/lager" numFmtId="0">
      <sharedItems containsMixedTypes="1" containsNumber="1" containsInteger="1" minValue="0" maxValue="0"/>
    </cacheField>
    <cacheField name="lager: Bemærkninger" numFmtId="0">
      <sharedItems containsMixedTypes="1" containsNumber="1" containsInteger="1" minValue="0" maxValue="0" longText="1"/>
    </cacheField>
    <cacheField name="Generelle Bemærkninger" numFmtId="0">
      <sharedItems containsMixedTypes="1" containsNumber="1" containsInteger="1" minValue="0" maxValue="0" longText="1"/>
    </cacheField>
    <cacheField name="Type" numFmtId="0">
      <sharedItems count="5">
        <s v="Integrerede "/>
        <s v="Vuggestuer"/>
        <s v="Børnehaver"/>
        <s v="Fritidshjem"/>
        <s v="Speciale Dagtilbud"/>
      </sharedItems>
    </cacheField>
    <cacheField name="Ekstra type" numFmtId="0">
      <sharedItems/>
    </cacheField>
    <cacheField name="Helårs vug" numFmtId="0">
      <sharedItems containsSemiMixedTypes="0" containsString="0" containsNumber="1" containsInteger="1" minValue="0" maxValue="106" count="59">
        <n v="24"/>
        <n v="36"/>
        <n v="0"/>
        <n v="28"/>
        <n v="42"/>
        <n v="96"/>
        <n v="21"/>
        <n v="46"/>
        <n v="20"/>
        <n v="44"/>
        <n v="60"/>
        <n v="48"/>
        <n v="41"/>
        <n v="74"/>
        <n v="23"/>
        <n v="14"/>
        <n v="22"/>
        <n v="72"/>
        <n v="55"/>
        <n v="9"/>
        <n v="100"/>
        <n v="47"/>
        <n v="30"/>
        <n v="12"/>
        <n v="10"/>
        <n v="64"/>
        <n v="34"/>
        <n v="33"/>
        <n v="39"/>
        <n v="40"/>
        <n v="15"/>
        <n v="45"/>
        <n v="38"/>
        <n v="11"/>
        <n v="7"/>
        <n v="32"/>
        <n v="26"/>
        <n v="35"/>
        <n v="53"/>
        <n v="27"/>
        <n v="16"/>
        <n v="13"/>
        <n v="43"/>
        <n v="52"/>
        <n v="18"/>
        <n v="106"/>
        <n v="50"/>
        <n v="25"/>
        <n v="65"/>
        <n v="66"/>
        <n v="80"/>
        <n v="89"/>
        <n v="70"/>
        <n v="84"/>
        <n v="67"/>
        <n v="87"/>
        <n v="78"/>
        <n v="54"/>
        <n v="56"/>
      </sharedItems>
    </cacheField>
    <cacheField name="Helårs smb" numFmtId="0">
      <sharedItems containsSemiMixedTypes="0" containsString="0" containsNumber="1" containsInteger="1" minValue="0" maxValue="13" count="9">
        <n v="0"/>
        <n v="12"/>
        <n v="7"/>
        <n v="8"/>
        <n v="9"/>
        <n v="6"/>
        <n v="10"/>
        <n v="5"/>
        <n v="13"/>
      </sharedItems>
    </cacheField>
    <cacheField name="Helårs bhv" numFmtId="0">
      <sharedItems containsSemiMixedTypes="0" containsString="0" containsNumber="1" containsInteger="1" minValue="0" maxValue="154" count="65">
        <n v="40"/>
        <n v="0"/>
        <n v="44"/>
        <n v="56"/>
        <n v="154"/>
        <n v="66"/>
        <n v="32"/>
        <n v="31"/>
        <n v="53"/>
        <n v="108"/>
        <n v="42"/>
        <n v="12"/>
        <n v="30"/>
        <n v="88"/>
        <n v="33"/>
        <n v="72"/>
        <n v="70"/>
        <n v="35"/>
        <n v="20"/>
        <n v="24"/>
        <n v="22"/>
        <n v="45"/>
        <n v="34"/>
        <n v="16"/>
        <n v="41"/>
        <n v="60"/>
        <n v="80"/>
        <n v="90"/>
        <n v="23"/>
        <n v="28"/>
        <n v="114"/>
        <n v="25"/>
        <n v="48"/>
        <n v="27"/>
        <n v="63"/>
        <n v="38"/>
        <n v="64"/>
        <n v="62"/>
        <n v="83"/>
        <n v="50"/>
        <n v="21"/>
        <n v="110"/>
        <n v="36"/>
        <n v="104"/>
        <n v="59"/>
        <n v="54"/>
        <n v="46"/>
        <n v="26"/>
        <n v="43"/>
        <n v="79"/>
        <n v="57"/>
        <n v="17"/>
        <n v="98"/>
        <n v="14"/>
        <n v="106"/>
        <n v="19"/>
        <n v="69"/>
        <n v="93"/>
        <n v="111"/>
        <n v="112"/>
        <n v="37"/>
        <n v="82"/>
        <n v="84"/>
        <n v="55"/>
        <n v="94"/>
      </sharedItems>
    </cacheField>
    <cacheField name="Helårs frh" numFmtId="0">
      <sharedItems containsSemiMixedTypes="0" containsString="0" containsNumber="1" containsInteger="1" minValue="0" maxValue="160"/>
    </cacheField>
    <cacheField name="Helårs FK" numFmtId="0">
      <sharedItems containsSemiMixedTypes="0" containsString="0" containsNumber="1" containsInteger="1" minValue="0" maxValue="120"/>
    </cacheField>
    <cacheField name="Helårs JK" numFmtId="0">
      <sharedItems containsSemiMixedTypes="0" containsString="0" containsNumber="1" containsInteger="1" minValue="0" maxValue="60"/>
    </cacheField>
    <cacheField name="Helårs UK" numFmtId="0">
      <sharedItems containsSemiMixedTypes="0" containsString="0" containsNumber="1" containsInteger="1" minValue="0" maxValue="145"/>
    </cacheField>
    <cacheField name="Helårs basis vug" numFmtId="0">
      <sharedItems containsSemiMixedTypes="0" containsString="0" containsNumber="1" containsInteger="1" minValue="0" maxValue="10"/>
    </cacheField>
    <cacheField name="Helårs basis bhv" numFmtId="0">
      <sharedItems containsSemiMixedTypes="0" containsString="0" containsNumber="1" containsInteger="1" minValue="0" maxValue="20"/>
    </cacheField>
    <cacheField name="Helårs basis frh" numFmtId="0">
      <sharedItems containsSemiMixedTypes="0" containsString="0" containsNumber="1" containsInteger="1" minValue="0" maxValue="8"/>
    </cacheField>
    <cacheField name="Helårs basis FK" numFmtId="0">
      <sharedItems containsSemiMixedTypes="0" containsString="0" containsNumber="1" containsInteger="1" minValue="0" maxValue="0"/>
    </cacheField>
    <cacheField name="Helårs basis UK" numFmtId="0">
      <sharedItems containsSemiMixedTypes="0" containsString="0" containsNumber="1" containsInteger="1" minValue="0" maxValue="0"/>
    </cacheField>
    <cacheField name="Helårs special FAF" numFmtId="0">
      <sharedItems containsSemiMixedTypes="0" containsString="0" containsNumber="1" containsInteger="1" minValue="0" maxValue="24"/>
    </cacheField>
    <cacheField name="Helårs speical UUF" numFmtId="0">
      <sharedItems containsSemiMixedTypes="0" containsString="0" containsNumber="1" containsInteger="1" minValue="0" maxValue="0"/>
    </cacheField>
    <cacheField name="Forplejning 2008" numFmtId="4">
      <sharedItems containsSemiMixedTypes="0" containsString="0" containsNumber="1" minValue="0" maxValue="430670.42"/>
    </cacheField>
    <cacheField name="Inr" numFmtId="0">
      <sharedItems/>
    </cacheField>
    <cacheField name="ekstra køkken" numFmtId="0">
      <sharedItems count="5">
        <s v=""/>
        <s v="2"/>
        <s v="3"/>
        <s v="4"/>
        <s v="u"/>
      </sharedItems>
    </cacheField>
    <cacheField name="Basisbørn" numFmtId="0">
      <sharedItems containsSemiMixedTypes="0" containsString="0" containsNumber="1" containsInteger="1" minValue="0" maxValue="30" count="9">
        <n v="0"/>
        <n v="8"/>
        <n v="1"/>
        <n v="6"/>
        <n v="24"/>
        <n v="30"/>
        <n v="7"/>
        <n v="10"/>
        <n v="12"/>
      </sharedItems>
    </cacheField>
    <cacheField name="frh og klub" numFmtId="0">
      <sharedItems containsSemiMixedTypes="0" containsString="0" containsNumber="1" containsInteger="1" minValue="0" maxValue="391" count="39">
        <n v="156"/>
        <n v="0"/>
        <n v="245"/>
        <n v="113"/>
        <n v="275"/>
        <n v="30"/>
        <n v="100"/>
        <n v="70"/>
        <n v="44"/>
        <n v="64"/>
        <n v="212"/>
        <n v="50"/>
        <n v="334"/>
        <n v="391"/>
        <n v="244"/>
        <n v="45"/>
        <n v="60"/>
        <n v="270"/>
        <n v="154"/>
        <n v="202"/>
        <n v="135"/>
        <n v="40"/>
        <n v="54"/>
        <n v="22"/>
        <n v="20"/>
        <n v="38"/>
        <n v="104"/>
        <n v="24"/>
        <n v="177"/>
        <n v="80"/>
        <n v="75"/>
        <n v="11"/>
        <n v="124"/>
        <n v="42"/>
        <n v="88"/>
        <n v="114"/>
        <n v="35"/>
        <n v="66"/>
        <n v="55"/>
      </sharedItems>
    </cacheField>
    <cacheField name="gennemsnit pr barn" numFmtId="0" formula="'Forplejning 2008'/('Helårs vug'+'Helårs smb'+'Helårs bhv') /230" databaseField="0"/>
  </cacheFields>
</pivotCacheDefinition>
</file>

<file path=xl/pivotCache/pivotCacheDefinition3.xml><?xml version="1.0" encoding="utf-8"?>
<pivotCacheDefinition xmlns="http://schemas.openxmlformats.org/spreadsheetml/2006/main" xmlns:r="http://schemas.openxmlformats.org/officeDocument/2006/relationships" r:id="rId1" refreshedBy="sine" refreshedDate="40002.600993402775" createdVersion="3" refreshedVersion="3" recordCount="542">
  <cacheSource type="worksheet">
    <worksheetSource ref="A1:EE543" sheet="Samlet"/>
  </cacheSource>
  <cacheFields count="135">
    <cacheField name="Mark" numFmtId="0">
      <sharedItems containsMixedTypes="1" containsNumber="1" containsInteger="1" minValue="0" maxValue="0" count="2">
        <s v="x"/>
        <n v="0"/>
      </sharedItems>
    </cacheField>
    <cacheField name="Inst nummer" numFmtId="0">
      <sharedItems containsMixedTypes="1" containsNumber="1" containsInteger="1" minValue="0" maxValue="37654" count="544">
        <n v="35542"/>
        <n v="37215"/>
        <n v="37312"/>
        <n v="37458"/>
        <n v="37488"/>
        <n v="37492"/>
        <s v="37492_2"/>
        <n v="37497"/>
        <n v="37507"/>
        <n v="37591"/>
        <n v="35257"/>
        <n v="35282"/>
        <n v="35434"/>
        <n v="35576"/>
        <n v="37573"/>
        <s v="37573_2"/>
        <n v="37585"/>
        <s v="37585_2"/>
        <n v="37587"/>
        <s v="37587_2"/>
        <n v="37202"/>
        <n v="37206"/>
        <n v="37219"/>
        <n v="37221"/>
        <s v="37245_2"/>
        <s v="37245_3"/>
        <s v="37245_4"/>
        <n v="37554"/>
        <n v="37236"/>
        <n v="37556"/>
        <n v="35501"/>
        <n v="35565"/>
        <n v="35568"/>
        <n v="37225"/>
        <n v="37519"/>
        <n v="37389"/>
        <n v="37442"/>
        <n v="37515"/>
        <s v="37515_2"/>
        <n v="37516"/>
        <s v="37535_2"/>
        <n v="35303"/>
        <n v="35325"/>
        <n v="35331"/>
        <n v="35351"/>
        <n v="35352"/>
        <n v="35354"/>
        <n v="35355"/>
        <n v="35383"/>
        <n v="35395"/>
        <n v="35400"/>
        <s v="35400_2"/>
        <n v="35402"/>
        <n v="35403"/>
        <n v="35437"/>
        <n v="35445"/>
        <n v="35455"/>
        <n v="35456"/>
        <s v="35456_u"/>
        <n v="35460"/>
        <n v="35472"/>
        <n v="35475"/>
        <s v="35475_u"/>
        <n v="35526"/>
        <s v="35526_u"/>
        <n v="35552"/>
        <n v="35573"/>
        <n v="35595"/>
        <n v="37308"/>
        <n v="37350"/>
        <n v="37378"/>
        <s v="37384_u"/>
        <s v="37388_u"/>
        <n v="35311"/>
        <n v="35338"/>
        <n v="35360"/>
        <n v="35362"/>
        <n v="35380"/>
        <n v="35389"/>
        <n v="35428"/>
        <n v="35430"/>
        <n v="35467"/>
        <n v="35523"/>
        <s v="35523_2"/>
        <s v="35523_u"/>
        <n v="35528"/>
        <n v="35556"/>
        <s v="35580_u"/>
        <n v="37495"/>
        <n v="37530"/>
        <n v="35330"/>
        <n v="35335"/>
        <n v="35337"/>
        <n v="35361"/>
        <n v="35427"/>
        <n v="35435"/>
        <n v="35448"/>
        <n v="35462"/>
        <n v="35483"/>
        <s v="35507_u"/>
        <n v="35509"/>
        <s v="35510_u"/>
        <s v="35511_u"/>
        <n v="35571"/>
        <s v="37379_u"/>
        <n v="35312"/>
        <n v="35357"/>
        <n v="35359"/>
        <n v="35381"/>
        <s v="35381_2"/>
        <n v="35471"/>
        <n v="35477"/>
        <s v="35505_u"/>
        <s v="35506_u"/>
        <s v="35508_u"/>
        <s v="35512_u"/>
        <n v="35597"/>
        <s v="35597_2 (fritidshjem)"/>
        <s v="37376_u"/>
        <s v="37386_u"/>
        <s v="37391_u"/>
        <s v="37395_u"/>
        <n v="35313"/>
        <n v="35324"/>
        <n v="35443"/>
        <n v="37329"/>
        <n v="37366"/>
        <s v="37366_u"/>
        <s v="37392_u"/>
        <s v="37397_u"/>
        <s v="37400_u"/>
        <n v="37416"/>
        <n v="37558"/>
        <n v="35305"/>
        <n v="35309"/>
        <n v="35323"/>
        <n v="35333"/>
        <n v="35341"/>
        <n v="35342"/>
        <n v="35345"/>
        <s v="35365_u"/>
        <n v="35367"/>
        <n v="35368"/>
        <n v="35372"/>
        <n v="35377"/>
        <n v="35379"/>
        <n v="35386"/>
        <s v="35386_2"/>
        <n v="35393"/>
        <n v="35410"/>
        <n v="35415"/>
        <s v="35415_2"/>
        <n v="35442"/>
        <n v="35446"/>
        <n v="35484"/>
        <n v="35492"/>
        <n v="35493"/>
        <n v="35543"/>
        <s v="35567_u"/>
        <n v="35579"/>
        <n v="37335"/>
        <n v="37336"/>
        <n v="37344"/>
        <s v="37367_u"/>
        <n v="37370"/>
        <n v="37375"/>
        <s v="37393_u"/>
        <n v="37398"/>
        <n v="37512"/>
        <n v="37584"/>
        <n v="35224"/>
        <n v="35347"/>
        <s v="35347_u"/>
        <n v="35411"/>
        <n v="35416"/>
        <n v="35431"/>
        <n v="35440"/>
        <s v="35440_u"/>
        <n v="35464"/>
        <n v="35574"/>
        <n v="35582"/>
        <n v="37372"/>
        <s v="37385_u"/>
        <s v="37387_u"/>
        <n v="37563"/>
        <s v="37563_u"/>
        <n v="37638"/>
        <n v="35307"/>
        <s v="35307_2"/>
        <n v="35321"/>
        <n v="35346"/>
        <n v="35358"/>
        <n v="35385"/>
        <n v="35394"/>
        <n v="35414"/>
        <n v="35421"/>
        <s v="35436_u"/>
        <n v="35451"/>
        <n v="35468"/>
        <n v="35488"/>
        <n v="35495"/>
        <n v="35497"/>
        <n v="35498"/>
        <n v="35554"/>
        <n v="35575"/>
        <n v="35592"/>
        <n v="37331"/>
        <n v="37355"/>
        <n v="37363"/>
        <s v="37394_u"/>
        <s v="37412_u"/>
        <s v="37482_u"/>
        <n v="37552"/>
        <n v="35225"/>
        <s v="35225_2"/>
        <n v="35246"/>
        <s v="35246_2"/>
        <n v="35405"/>
        <n v="35408"/>
        <s v="35408_2"/>
        <n v="35532"/>
        <s v="35542_u"/>
        <n v="35555"/>
        <s v="35555_2"/>
        <n v="35563"/>
        <n v="35679"/>
        <n v="35683"/>
        <n v="37201"/>
        <n v="37246"/>
        <n v="37262"/>
        <n v="37263"/>
        <n v="37316"/>
        <n v="37328"/>
        <n v="37334"/>
        <s v="37334_u"/>
        <n v="37421"/>
        <n v="37445"/>
        <s v="37445_u"/>
        <n v="37462"/>
        <n v="37477"/>
        <n v="37493"/>
        <s v="37497_u"/>
        <n v="37499"/>
        <n v="37506"/>
        <n v="37508"/>
        <n v="37509"/>
        <n v="37524"/>
        <n v="37541"/>
        <n v="37574"/>
        <n v="37575"/>
        <n v="35332"/>
        <s v="35332_2"/>
        <n v="35534"/>
        <s v="35534_2"/>
        <n v="35547"/>
        <n v="35548"/>
        <n v="35557"/>
        <n v="35564"/>
        <n v="35578"/>
        <n v="37264"/>
        <n v="37310"/>
        <n v="37418"/>
        <n v="37425"/>
        <n v="37429"/>
        <n v="37443"/>
        <n v="37456"/>
        <n v="37494"/>
        <n v="37528"/>
        <n v="37555"/>
        <n v="37580"/>
        <s v="37580_2"/>
        <n v="37578"/>
        <s v="37578_u"/>
        <n v="37582"/>
        <s v="37591_u"/>
        <n v="37592"/>
        <n v="35236"/>
        <n v="35250"/>
        <s v="35250_2"/>
        <s v="35250_u"/>
        <n v="35518"/>
        <n v="35544"/>
        <s v="35544_u"/>
        <n v="35560"/>
        <n v="35599"/>
        <n v="35687"/>
        <n v="37204"/>
        <s v="37216_u"/>
        <n v="37238"/>
        <n v="37273"/>
        <s v="37273_2"/>
        <n v="37351"/>
        <s v="37390_u"/>
        <n v="37447"/>
        <n v="37452"/>
        <s v="37452_u"/>
        <n v="37464"/>
        <n v="37483"/>
        <n v="37511"/>
        <s v="37511_2"/>
        <s v="37511_3"/>
        <s v="37511_u"/>
        <n v="37553"/>
        <s v="37553_u"/>
        <n v="35277"/>
        <n v="35314"/>
        <n v="35326"/>
        <n v="35529"/>
        <s v="35529_2"/>
        <s v="35529_u"/>
        <n v="35538"/>
        <n v="35545"/>
        <n v="35546"/>
        <n v="35551"/>
        <n v="35561"/>
        <n v="35594"/>
        <n v="37223"/>
        <n v="37229"/>
        <s v="37229_2"/>
        <n v="37245"/>
        <n v="37258"/>
        <s v="37258_2"/>
        <n v="37318"/>
        <s v="37396_u"/>
        <n v="37406"/>
        <n v="37417"/>
        <n v="37427"/>
        <n v="37428"/>
        <n v="37460"/>
        <s v="37460_u"/>
        <n v="37473"/>
        <s v="37473_u"/>
        <n v="37474"/>
        <s v="37474_u"/>
        <n v="37496"/>
        <n v="37498"/>
        <n v="37502"/>
        <n v="37542"/>
        <s v="37542_u"/>
        <s v="37554_u"/>
        <s v="37562_2"/>
        <n v="37562"/>
        <n v="37568"/>
        <n v="37569"/>
        <s v="37569_u"/>
        <n v="37571"/>
        <n v="37599"/>
        <n v="35304"/>
        <s v="35304_u"/>
        <n v="35420"/>
        <n v="35490"/>
        <s v="35490_2"/>
        <n v="35540"/>
        <n v="35562"/>
        <n v="35572"/>
        <n v="35581"/>
        <s v="35581_2"/>
        <n v="35587"/>
        <n v="35681"/>
        <n v="37446"/>
        <n v="37478"/>
        <s v="37478_2"/>
        <n v="37487"/>
        <s v="37487_u"/>
        <n v="37523"/>
        <s v="37523_u"/>
        <n v="37539"/>
        <n v="37543"/>
        <n v="37545"/>
        <n v="37598"/>
        <n v="37654"/>
        <s v="37654_2"/>
        <n v="35519"/>
        <n v="35527"/>
        <n v="35535"/>
        <n v="35536"/>
        <n v="35677"/>
        <n v="35682"/>
        <n v="37306"/>
        <s v="37306_2"/>
        <n v="37317"/>
        <n v="37382"/>
        <n v="37441"/>
        <n v="37444"/>
        <n v="37448"/>
        <n v="37451"/>
        <n v="37470"/>
        <n v="37471"/>
        <n v="37472"/>
        <n v="37480"/>
        <n v="37485"/>
        <n v="37490"/>
        <n v="37500"/>
        <n v="37517"/>
        <n v="37534"/>
        <n v="37536"/>
        <n v="37537"/>
        <n v="37544"/>
        <n v="37576"/>
        <n v="35269"/>
        <s v="35269_2"/>
        <n v="35308"/>
        <s v="35308_u"/>
        <n v="35320"/>
        <s v="35320_u"/>
        <n v="35433"/>
        <s v="35433_2"/>
        <s v="35433_3"/>
        <n v="35550"/>
        <n v="35558"/>
        <n v="35585"/>
        <n v="35586"/>
        <n v="35589"/>
        <s v="35589_2"/>
        <n v="37235"/>
        <n v="37260"/>
        <n v="37315"/>
        <s v="37315_u"/>
        <n v="37362"/>
        <s v="37362_2"/>
        <n v="37459"/>
        <n v="37491"/>
        <s v="37491_2"/>
        <n v="37501"/>
        <n v="37546"/>
        <n v="37547"/>
        <n v="37548"/>
        <n v="37560"/>
        <n v="35425"/>
        <n v="35514"/>
        <s v="35514_u"/>
        <n v="35525"/>
        <n v="35675"/>
        <n v="35685"/>
        <s v="35685_2"/>
        <n v="37200"/>
        <n v="37303"/>
        <n v="37307"/>
        <n v="37411"/>
        <s v="37411_2"/>
        <n v="37422"/>
        <s v="37442_u"/>
        <n v="37457"/>
        <s v="37475_u"/>
        <n v="37465"/>
        <n v="37475"/>
        <n v="37504"/>
        <n v="37510"/>
        <n v="37521"/>
        <s v="37521_2"/>
        <n v="37535"/>
        <n v="37567"/>
        <n v="37570"/>
        <n v="35228"/>
        <n v="37207"/>
        <n v="37211"/>
        <n v="37226"/>
        <n v="37227"/>
        <n v="37241"/>
        <n v="37242"/>
        <n v="37250"/>
        <n v="37254"/>
        <n v="37269"/>
        <n v="37282"/>
        <n v="37294"/>
        <n v="37297"/>
        <n v="37326"/>
        <n v="37330"/>
        <n v="37333"/>
        <n v="37476"/>
        <n v="35266"/>
        <n v="37237"/>
        <n v="37240"/>
        <n v="37267"/>
        <n v="37319"/>
        <n v="35249"/>
        <n v="35258"/>
        <n v="35262"/>
        <n v="35283"/>
        <n v="37233"/>
        <n v="37252"/>
        <n v="37259"/>
        <n v="37288"/>
        <n v="35235"/>
        <n v="35245"/>
        <n v="35255"/>
        <n v="35256"/>
        <n v="35270"/>
        <n v="35541"/>
        <n v="37203"/>
        <n v="37255"/>
        <n v="37261"/>
        <n v="37277"/>
        <n v="37467"/>
        <n v="35226"/>
        <n v="35275"/>
        <n v="37220"/>
        <n v="37283"/>
        <n v="37296"/>
        <n v="35227"/>
        <n v="35248"/>
        <n v="35259"/>
        <n v="35268"/>
        <n v="35278"/>
        <n v="37208"/>
        <n v="37209"/>
        <n v="37212"/>
        <n v="37213"/>
        <n v="37214"/>
        <n v="37218"/>
        <n v="37231"/>
        <n v="37268"/>
        <n v="37271"/>
        <n v="37298"/>
        <n v="35229"/>
        <n v="35242"/>
        <n v="35253"/>
        <n v="35260"/>
        <n v="35264"/>
        <n v="35274"/>
        <n v="35276"/>
        <n v="37234"/>
        <n v="37293"/>
        <n v="37295"/>
        <n v="37321"/>
        <n v="37322"/>
        <n v="37423"/>
        <n v="35263"/>
        <n v="37205"/>
        <n v="37210"/>
        <n v="37249"/>
        <n v="37265"/>
        <n v="37272"/>
        <n v="37279"/>
        <n v="37280"/>
        <n v="37286"/>
        <n v="37290"/>
        <s v="37290_2"/>
        <n v="37291"/>
        <s v="37291_2"/>
        <n v="37292"/>
        <n v="37302"/>
        <n v="0" u="1"/>
        <n v="37300" u="1"/>
      </sharedItems>
    </cacheField>
    <cacheField name="Institutionsnavn" numFmtId="0">
      <sharedItems containsMixedTypes="1" containsNumber="1" containsInteger="1" minValue="0" maxValue="0"/>
    </cacheField>
    <cacheField name="Distrikt:" numFmtId="0">
      <sharedItems/>
    </cacheField>
    <cacheField name="Adresse" numFmtId="0">
      <sharedItems/>
    </cacheField>
    <cacheField name="Postnummer:" numFmtId="0">
      <sharedItems containsMixedTypes="1" containsNumber="1" containsInteger="1" minValue="1110" maxValue="4623"/>
    </cacheField>
    <cacheField name="Postnummer tekst" numFmtId="0">
      <sharedItems/>
    </cacheField>
    <cacheField name="telefon" numFmtId="0">
      <sharedItems containsMixedTypes="1" containsNumber="1" containsInteger="1" minValue="0" maxValue="48187561"/>
    </cacheField>
    <cacheField name="E-mail:" numFmtId="0">
      <sharedItems containsMixedTypes="1" containsNumber="1" containsInteger="1" minValue="0" maxValue="0"/>
    </cacheField>
    <cacheField name="Leders navn:" numFmtId="0">
      <sharedItems containsMixedTypes="1" containsNumber="1" containsInteger="1" minValue="0" maxValue="0"/>
    </cacheField>
    <cacheField name="Leder: tlf." numFmtId="0">
      <sharedItems containsMixedTypes="1" containsNumber="1" containsInteger="1" minValue="0" maxValue="77662077"/>
    </cacheField>
    <cacheField name="Leder: Arb. tlf." numFmtId="0">
      <sharedItems containsMixedTypes="1" containsNumber="1" containsInteger="1" minValue="0" maxValue="56822078"/>
    </cacheField>
    <cacheField name="Leder: E-mail:" numFmtId="0">
      <sharedItems containsMixedTypes="1" containsNumber="1" containsInteger="1" minValue="0" maxValue="0"/>
    </cacheField>
    <cacheField name="Institutionstype" numFmtId="0">
      <sharedItems containsMixedTypes="1" containsNumber="1" containsInteger="1" minValue="0" maxValue="0"/>
    </cacheField>
    <cacheField name="Norn VUG" numFmtId="0">
      <sharedItems containsSemiMixedTypes="0" containsString="0" containsNumber="1" containsInteger="1" minValue="0" maxValue="89"/>
    </cacheField>
    <cacheField name="Norn SMB" numFmtId="0">
      <sharedItems containsSemiMixedTypes="0" containsString="0" containsNumber="1" containsInteger="1" minValue="0" maxValue="111"/>
    </cacheField>
    <cacheField name="Norn BHV" numFmtId="0">
      <sharedItems containsSemiMixedTypes="0" containsString="0" containsNumber="1" containsInteger="1" minValue="0" maxValue="114"/>
    </cacheField>
    <cacheField name="Norn FRH" numFmtId="0">
      <sharedItems containsSemiMixedTypes="0" containsString="0" containsNumber="1" containsInteger="1" minValue="0" maxValue="160"/>
    </cacheField>
    <cacheField name="Norn FK" numFmtId="0">
      <sharedItems containsSemiMixedTypes="0" containsString="0" containsNumber="1" containsInteger="1" minValue="0" maxValue="120"/>
    </cacheField>
    <cacheField name="Norn JK" numFmtId="0">
      <sharedItems containsSemiMixedTypes="0" containsString="0" containsNumber="1" containsInteger="1" minValue="0" maxValue="60"/>
    </cacheField>
    <cacheField name="Norn UK" numFmtId="0">
      <sharedItems containsSemiMixedTypes="0" containsString="0" containsNumber="1" containsInteger="1" minValue="0" maxValue="145"/>
    </cacheField>
    <cacheField name="Har I mere end et køkken?" numFmtId="0">
      <sharedItems containsMixedTypes="1" containsNumber="1" containsInteger="1" minValue="0" maxValue="0"/>
    </cacheField>
    <cacheField name="Antal Køk." numFmtId="0">
      <sharedItems containsSemiMixedTypes="0" containsString="0" containsNumber="1" containsInteger="1" minValue="0" maxValue="7"/>
    </cacheField>
    <cacheField name="skema nummer" numFmtId="0">
      <sharedItems containsSemiMixedTypes="0" containsString="0" containsNumber="1" containsInteger="1" minValue="0" maxValue="4"/>
    </cacheField>
    <cacheField name="Bespisning Dage Vug  Morgen" numFmtId="0">
      <sharedItems containsSemiMixedTypes="0" containsString="0" containsNumber="1" containsInteger="1" minValue="0" maxValue="7"/>
    </cacheField>
    <cacheField name="Bespisning Dage Vug Formiddag" numFmtId="0">
      <sharedItems containsSemiMixedTypes="0" containsString="0" containsNumber="1" containsInteger="1" minValue="0" maxValue="7"/>
    </cacheField>
    <cacheField name="Bespisning Dage Vug Frokost" numFmtId="0">
      <sharedItems containsSemiMixedTypes="0" containsString="0" containsNumber="1" containsInteger="1" minValue="0" maxValue="7"/>
    </cacheField>
    <cacheField name="Bespisning Dage Vug Eftermiddag" numFmtId="0">
      <sharedItems containsSemiMixedTypes="0" containsString="0" containsNumber="1" containsInteger="1" minValue="0" maxValue="7"/>
    </cacheField>
    <cacheField name="Bespisning Dage Vug Aften" numFmtId="0">
      <sharedItems containsSemiMixedTypes="0" containsString="0" containsNumber="1" containsInteger="1" minValue="0" maxValue="7"/>
    </cacheField>
    <cacheField name="Bespisning Dage Bhv Morgen" numFmtId="0">
      <sharedItems containsMixedTypes="1" containsNumber="1" containsInteger="1" minValue="0" maxValue="7"/>
    </cacheField>
    <cacheField name="Bespisning Dage Bhv Formiddag" numFmtId="0">
      <sharedItems containsSemiMixedTypes="0" containsString="0" containsNumber="1" containsInteger="1" minValue="0" maxValue="7"/>
    </cacheField>
    <cacheField name="Bespisning Dage Bhv Frokost" numFmtId="0">
      <sharedItems containsSemiMixedTypes="0" containsString="0" containsNumber="1" containsInteger="1" minValue="0" maxValue="7"/>
    </cacheField>
    <cacheField name="Bespisning Dage Bhv Eftermiddag" numFmtId="0">
      <sharedItems containsSemiMixedTypes="0" containsString="0" containsNumber="1" containsInteger="1" minValue="0" maxValue="7"/>
    </cacheField>
    <cacheField name="Bespisning Dage Bhv Aften" numFmtId="0">
      <sharedItems containsSemiMixedTypes="0" containsString="0" containsNumber="1" containsInteger="1" minValue="0" maxValue="7"/>
    </cacheField>
    <cacheField name="Økonomi til mad Vug" numFmtId="0">
      <sharedItems containsMixedTypes="1" containsNumber="1" containsInteger="1" minValue="0" maxValue="500000"/>
    </cacheField>
    <cacheField name="Økonomi til mad Bhv" numFmtId="0">
      <sharedItems containsMixedTypes="1" containsNumber="1" containsInteger="1" minValue="0" maxValue="250000"/>
    </cacheField>
    <cacheField name="Side 2" numFmtId="0">
      <sharedItems containsMixedTypes="1" containsNumber="1" containsInteger="1" minValue="0" maxValue="0"/>
    </cacheField>
    <cacheField name="Hvem laver mad: Køk" numFmtId="0">
      <sharedItems containsMixedTypes="1" containsNumber="1" containsInteger="1" minValue="0" maxValue="0"/>
    </cacheField>
    <cacheField name="Hvem laver mad: Pæd" numFmtId="0">
      <sharedItems containsMixedTypes="1" containsNumber="1" containsInteger="1" minValue="0" maxValue="0"/>
    </cacheField>
    <cacheField name="1 Køk. ans. Navn:" numFmtId="0">
      <sharedItems containsMixedTypes="1" containsNumber="1" containsInteger="1" minValue="0" maxValue="0"/>
    </cacheField>
    <cacheField name="1 Køk. ans. Ansat siden" numFmtId="0">
      <sharedItems containsSemiMixedTypes="0" containsString="0" containsNumber="1" containsInteger="1" minValue="0" maxValue="2009"/>
    </cacheField>
    <cacheField name="1 Køk. ans. Timer/ uge:" numFmtId="0">
      <sharedItems containsSemiMixedTypes="0" containsString="0" containsNumber="1" containsInteger="1" minValue="0" maxValue="37"/>
    </cacheField>
    <cacheField name="1 Køk. ans. Email:" numFmtId="0">
      <sharedItems containsMixedTypes="1" containsNumber="1" containsInteger="1" minValue="0" maxValue="0"/>
    </cacheField>
    <cacheField name="1 Køk. ans. Bem Uddannelse:" numFmtId="0">
      <sharedItems containsMixedTypes="1" containsNumber="1" containsInteger="1" minValue="0" maxValue="0"/>
    </cacheField>
    <cacheField name="1 Køk. ans. Erfaring:" numFmtId="0">
      <sharedItems containsMixedTypes="1" containsNumber="1" containsInteger="1" minValue="0" maxValue="0"/>
    </cacheField>
    <cacheField name="1 Køk. ans. Kurser:" numFmtId="0">
      <sharedItems containsMixedTypes="1" containsNumber="1" containsInteger="1" minValue="0" maxValue="0"/>
    </cacheField>
    <cacheField name="2 Køk. ans. Navn:" numFmtId="0">
      <sharedItems containsMixedTypes="1" containsNumber="1" containsInteger="1" minValue="0" maxValue="0"/>
    </cacheField>
    <cacheField name="2 Køk. ans. Ansat siden" numFmtId="0">
      <sharedItems containsSemiMixedTypes="0" containsString="0" containsNumber="1" containsInteger="1" minValue="0" maxValue="2009"/>
    </cacheField>
    <cacheField name="2 Køk. ans. Timer/ uge:" numFmtId="0">
      <sharedItems containsSemiMixedTypes="0" containsString="0" containsNumber="1" containsInteger="1" minValue="0" maxValue="37"/>
    </cacheField>
    <cacheField name="2 Køk. ans. Email:" numFmtId="0">
      <sharedItems containsMixedTypes="1" containsNumber="1" containsInteger="1" minValue="0" maxValue="0"/>
    </cacheField>
    <cacheField name="2 Køk. ans. Bem Uddannelse:" numFmtId="0">
      <sharedItems containsMixedTypes="1" containsNumber="1" containsInteger="1" minValue="0" maxValue="0"/>
    </cacheField>
    <cacheField name="2 Køk. ans. Erfaring:" numFmtId="0">
      <sharedItems containsMixedTypes="1" containsNumber="1" containsInteger="1" minValue="0" maxValue="0"/>
    </cacheField>
    <cacheField name="2 Køk. ans. Kurser:" numFmtId="0">
      <sharedItems containsMixedTypes="1" containsNumber="1" containsInteger="1" minValue="0" maxValue="0"/>
    </cacheField>
    <cacheField name="Økologi pct. Vug" numFmtId="0">
      <sharedItems containsSemiMixedTypes="0" containsString="0" containsNumber="1" containsInteger="1" minValue="0" maxValue="100"/>
    </cacheField>
    <cacheField name="Økologi pct. Bhv" numFmtId="0">
      <sharedItems containsSemiMixedTypes="0" containsString="0" containsNumber="1" containsInteger="1" minValue="0" maxValue="100"/>
    </cacheField>
    <cacheField name="Mælk antal gange dagligt Vug" numFmtId="0">
      <sharedItems containsSemiMixedTypes="0" containsString="0" containsNumber="1" containsInteger="1" minValue="0" maxValue="3"/>
    </cacheField>
    <cacheField name="Mælk antal gange dagligt Bhv" numFmtId="0">
      <sharedItems containsSemiMixedTypes="0" containsString="0" containsNumber="1" containsInteger="1" minValue="0" maxValue="4"/>
    </cacheField>
    <cacheField name="måltids/sundhedspolitik " numFmtId="0">
      <sharedItems containsMixedTypes="1" containsNumber="1" containsInteger="1" minValue="0" maxValue="0"/>
    </cacheField>
    <cacheField name="kostudvalg " numFmtId="0">
      <sharedItems containsMixedTypes="1" containsNumber="1" containsInteger="1" minValue="0" maxValue="0"/>
    </cacheField>
    <cacheField name="pædagogisk måltid " numFmtId="0">
      <sharedItems containsMixedTypes="1" containsNumber="1" containsInteger="1" minValue="0" maxValue="0"/>
    </cacheField>
    <cacheField name="Ej mad: vil lave mad selv" numFmtId="0">
      <sharedItems containsMixedTypes="1" containsNumber="1" containsInteger="1" minValue="0" maxValue="0"/>
    </cacheField>
    <cacheField name="Ej mad: Kommentar" numFmtId="0">
      <sharedItems containsMixedTypes="1" containsNumber="1" containsInteger="1" minValue="0" maxValue="0"/>
    </cacheField>
    <cacheField name="Ønsker forældrebest. lok mad" numFmtId="0">
      <sharedItems containsMixedTypes="1" containsNumber="1" containsInteger="1" minValue="0" maxValue="0"/>
    </cacheField>
    <cacheField name="forældrebest. lok mad: Kommentar" numFmtId="0">
      <sharedItems containsMixedTypes="1" containsNumber="1" containsInteger="1" minValue="0" maxValue="0"/>
    </cacheField>
    <cacheField name="Ønsker led/pæd lok mad" numFmtId="0">
      <sharedItems containsMixedTypes="1" containsNumber="1" containsInteger="1" minValue="0" maxValue="0"/>
    </cacheField>
    <cacheField name="led/pæd lok mad: Kommentar" numFmtId="0">
      <sharedItems containsMixedTypes="1" containsNumber="1" containsInteger="1" minValue="0" maxValue="0"/>
    </cacheField>
    <cacheField name="Kan personale skaffes" numFmtId="0">
      <sharedItems containsMixedTypes="1" containsNumber="1" containsInteger="1" minValue="0" maxValue="0" count="3">
        <s v="Nej"/>
        <n v="0"/>
        <s v="ja"/>
      </sharedItems>
    </cacheField>
    <cacheField name="Kan personale skaffes: Kommentar" numFmtId="0">
      <sharedItems containsMixedTypes="1" containsNumber="1" containsInteger="1" minValue="0" maxValue="0" count="139">
        <s v="Vil gerne have hjælp til at rekruterer en ekstra medarbejder i køkken"/>
        <n v="0"/>
        <s v="Vil gerne have fra os"/>
        <s v="De vil meget gerne have hjælp mht rekrutering af personale"/>
        <s v="Vil meget gerne have hjælp mht rekrutering af køkken personale"/>
        <s v="vil gerne have hjælp"/>
        <s v="vil have hjælp"/>
        <s v="evt. &quot;rengøringsdame&quot; til at starte projektet op i nogle år. Gerne tilbud af om kurser"/>
        <s v="Der er 10 timer i inst., info om ekstra medarbejder. Evt. kurser til Sus"/>
        <s v="vides ikke"/>
        <s v="Køkkendamen vil gerne op i tid"/>
        <s v="Ønsker meget hjælp til at finde en køkkenmedarbejder med kompetencer"/>
        <s v="Har personale"/>
        <s v="Kontakter muligvis madhuset for hjælp"/>
        <s v="rengøring/køkkenpersonale fortsætter, er evt. interesseret i kurser"/>
        <s v="Måske, ved ikke"/>
        <s v="Vil gerne have en fra pa"/>
        <s v="ej relevant pt."/>
        <s v="Vil gerne have hjælp fra os"/>
        <s v="De vil meget gerne have hjælp til rekrutteringen af personale"/>
        <s v="Ønsker at personalet uddannes på Kbh. Madhus."/>
        <s v="har ønsker om at SAjda bliver i jobbet"/>
        <s v="vil meget gerne have hjælp"/>
        <s v="ingen problem"/>
        <s v="Vil gerne have hjælp hvis de får køkken renoveret og skal ansætte køkkendame."/>
        <s v="Vil meget gerne have hjælp til rekrutering, hvis det bliver aktuelt."/>
        <s v="Vil gerne have hjælp til evt. rekrutering"/>
        <s v="De vil gerne have hjælp"/>
        <s v="Problemer ift rekruttering af madpersonale pga beliggenhed."/>
        <s v="ved ikke"/>
        <s v="vil meget gerne benytte Madhuset ti hjælp"/>
        <s v="vil gerne kontaktes"/>
        <s v="Køkkendamen er i flexjob og vil ikke have flere timer. Lederen vil nok fyre hende og ansætte en på flere timer."/>
        <s v="De vil lave en løsning hvor det er køkkendamen der med hjælp fra pædagogerne laver mad. Køkkendamen Karin er ansat 37 timer men gør også rent. Hun er 25 timer i køkkenet"/>
        <s v="Ønsker stabil madmor pga. lille køkken og blandede børn. Nogen skal have turmad og nogle der er hjemme, men ofte på tur."/>
        <s v="Men vil gerne være med til at bestemme hvilken person der bliver ansat"/>
        <s v="Vil gerne have hjælp til rekrutering"/>
        <s v="Nuværende køkkenmedarbejdet vil muligvis gerne gå op i tid."/>
        <s v="Vil muligvis gerne have hjælp"/>
        <s v="overvejer"/>
        <s v="Har allerede en aktuel person"/>
        <s v="Vil gerne have hjælp til rekruttering. Evt. før (gerne mandlig medarbejder)"/>
        <s v="Henvender sig hvis de har brug for hjælp. Har evt. en i kikkerten."/>
        <s v="vil lige se tiden an (hvor mange timer bliver der tildelt og andet)"/>
        <s v="men ikke relevant pt."/>
        <s v="de har modtager køkken og bliver nødt til at få mad udefra."/>
        <s v="De ved det ikke pt"/>
        <s v="vil gerne have hjælp fra os."/>
        <s v="ej relevant endnu"/>
        <s v="Ja tak det er aktuelt"/>
        <s v="Men vil gerne have hjælp"/>
        <s v="vil gerne have tilbud om kurser til køk. Medarbejder (har en person der vil i køkkenet)"/>
        <s v="hvis relevant"/>
        <s v="vender evt. tilbage hvis der er behov"/>
        <s v="De vil nok selv kunne finde hjælp ellers ringer de"/>
        <s v="Ved ikke, skal have ombygget først, har behov, men hendvender sig selv"/>
        <s v="evt. Zakia, men evt. brug for mere."/>
        <s v="Vil gerne  have en madfar"/>
        <s v="har et plejehjem som nabo, Kildevældssogns plejehjem. Inst. har tænkt om de kunne få leveret mad derfra."/>
        <s v="kommer an på time antal, andre tanker."/>
        <s v="ej relevant"/>
        <s v="ikke nødvendigt"/>
        <s v="vil gerne have hjælp nå de nårså langt "/>
        <s v="Ønsker at blive informeret, søger en ekstra person der kan fungerer som køk.medhjælper. Vil gerne have info om time nomering"/>
        <s v="har en pædagog der gerne vil og som gerne vil have uddannelsen"/>
        <s v="Vil gerne have hjælp til at rekruterer personale til køkken"/>
        <s v="vil evt. gerne tilbydes hjælp"/>
        <s v="vil gerne kontaktes vedr ansættelse af køkkenpersonale"/>
        <s v="ønsker hjælp med personale"/>
        <s v="Vil gerne have hjælp til ansættelse"/>
        <s v="Vil gerne have hjælp til rekruttering"/>
        <s v="vil gerne have hjælp til rekrutering af personale"/>
        <s v="vil gerne have hjælp med rekrutering af personale"/>
        <s v="Er ved at rekrutere. Vil godt have hjælp."/>
        <s v="Kan umiddelbart godt selv men vil evt. gerne have lidt hjælp"/>
        <s v="er blevet infomeret om at Madhuset ellers kan kontaktes"/>
        <s v="Måske vil de gerne have hjælp"/>
        <s v="De er allerede ansat, skal bare have flere"/>
        <s v="Det mener de godt. Linda kan ikke nødvendigvis arbejde mere"/>
        <s v="Har en i huset der skal på hygiejnekursus og være medhjælp i køkkenet"/>
        <s v="Mette vil gerne op i tid og er fuld af gå-på-mod."/>
        <s v="Børnehavebørn får mad. Forældre betalt ordning. Så det kører videre efter 1.1.2010"/>
        <s v="Vil gerne have en fra os."/>
        <s v="vil gerne have hjælp mht personale rekruttering"/>
        <s v="meget gerne info om medarbejdere"/>
        <s v="Vil gerne have hjælp med rekrutering"/>
        <s v="Vil evt. gerne have hjælp, da leder gerne vil have en erfaren køkkenansvarlig (f.eks kok)"/>
        <s v="Køkkenpersonale ønkser ikke at gå op i timer"/>
        <s v="Køkkendame vil gerne op i tid."/>
        <s v="Vil gerne benytte sig af os"/>
        <s v="har allerede"/>
        <s v="der er ikke blevet talt om hvad der skal ske, så kan ikke udtale sig videre om hvad de vil gøre"/>
        <s v="ved endnu ikke"/>
        <s v="måske vil den nuværende barselsvikar blive"/>
        <s v="Maria vil gerne have tilbudt kursus fra os"/>
        <s v="har ikke brug for flere hænder"/>
        <s v="de har"/>
        <s v="vil gerne have hjælp til personale rekruttering"/>
        <s v="vil gerne have hjælp fra Madhuset"/>
        <s v="ved ikke om der er behov, henvender sig"/>
        <s v="men har allerede behov fra august"/>
        <s v="De har to piger i jobtræning, som gerne vil have fast job i køkkenet"/>
        <s v="Måske, men kunne godt have brug for lidt hjælp"/>
        <s v="Køkkendamen har ca. 20 timers rengøring om ugen og vil gerne op i tid på maddelen"/>
        <s v="skal passe ind i huset - har fri omgangstone."/>
        <s v="Måske"/>
        <s v="Skaffer selv, ellers ringer"/>
        <s v="Lone vil gerne op i tid i køkkenet. Hun er i forvejen 37 timer men passer børn resten af tiden."/>
        <s v="Der er en 3. køkkenmedarbejde, som laver mad i udflytterbørnehaven"/>
        <s v="Der er en 3. medarbejder. Ling Dia. Flexjob 20 timer, hun ligger udenfor nomering da hun er i flexjob. AMO kursus, bl.a. hygiejne"/>
        <s v="Der spørges til levering af mad under køkkenpersonales sygdom  / kursus"/>
        <s v="Vil gerne benytte Madhusets tilbud"/>
        <s v="Regner med de har en. Hun er evt. interesseret i Kbh Madhus kurser."/>
        <s v="Vil måske gerne have hjælp"/>
        <s v="Har ikke taget stilling"/>
        <s v="ved ikke men vil gerne selv være med til at bestemme"/>
        <s v="Lederen er langtidssygemeldt (ingen ved rigtig noget)"/>
        <s v="Vil gerne høre mere - evt. deltid"/>
        <s v="mener de skal have flere hænder, også selvom frokost kommer udefra, da vg-børn skal have mad hverdag."/>
        <s v="de har allerede en rengøringsdame der gerne vil i køkkenet i stedet."/>
        <s v="Det har de ikke taget stilling til."/>
        <s v="Vil gerne have en der starter i en 20-25 timers stilling evt. sideløbende m. kurser i madhuset. OBS! Denne stilling skal starte i aug 09 og være i vuggestuen og senere i bh"/>
        <s v="De kan de godt selv"/>
        <s v="Vil herne have en ansat mere i 25-30 timer"/>
        <s v="Vil evt. gerne have hjælp"/>
        <s v="Med rådgivning"/>
        <s v="Ved endnu ikke."/>
        <s v="vil tro de kan selv."/>
        <s v="Finder det svært at finde personale"/>
        <s v="Mener godt selv at kunne skaffe"/>
        <s v="kan sikkert godt selv skaffe noget hjælp"/>
        <s v="Men vil gerne være med ind over."/>
        <s v="lederen vil ikke i dialog om det."/>
        <s v="vil gerne have en fra os"/>
        <s v="Vil nok gerne have hjælp"/>
        <s v="de er ved at rekruttere endnu en køkkenmedarbejde til 25 timmer pr uge"/>
        <s v="vil gerne have vores hjælp"/>
        <s v="evt. måske, vil gerne have hjælp"/>
        <s v="Men der skal muligvis mere end én person på. "/>
      </sharedItems>
    </cacheField>
    <cacheField name="Side 3" numFmtId="0">
      <sharedItems containsSemiMixedTypes="0" containsString="0" containsNumber="1" containsInteger="1" minValue="0" maxValue="0"/>
    </cacheField>
    <cacheField name="Kategori af køk." numFmtId="0">
      <sharedItems containsMixedTypes="1" containsNumber="1" containsInteger="1" minValue="0" maxValue="0"/>
    </cacheField>
    <cacheField name="Hvis prod: alt OK " numFmtId="0">
      <sharedItems containsMixedTypes="1" containsNumber="1" containsInteger="1" minValue="0" maxValue="0"/>
    </cacheField>
    <cacheField name="Hvis prod: anskaff. af mask" numFmtId="0">
      <sharedItems containsMixedTypes="1" containsNumber="1" containsInteger="1" minValue="0" maxValue="0"/>
    </cacheField>
    <cacheField name="Hvis prod: Ombygning" numFmtId="0">
      <sharedItems containsMixedTypes="1" containsNumber="1" containsInteger="1" minValue="0" maxValue="0"/>
    </cacheField>
    <cacheField name="Hvis prod: Der er ikke plads" numFmtId="0">
      <sharedItems containsMixedTypes="1" containsNumber="1" containsInteger="1" minValue="0" maxValue="0"/>
    </cacheField>
    <cacheField name="Hvis prod: Hvilke inv. er nødvendige" numFmtId="0">
      <sharedItems containsMixedTypes="1" containsNumber="1" containsInteger="1" minValue="0" maxValue="0" longText="1"/>
    </cacheField>
    <cacheField name="For prod: Anskaffelser af maskiner:" numFmtId="0">
      <sharedItems containsMixedTypes="1" containsNumber="1" containsInteger="1" minValue="0" maxValue="0"/>
    </cacheField>
    <cacheField name="For prod: Ombygning" numFmtId="0">
      <sharedItems containsMixedTypes="1" containsNumber="1" containsInteger="1" minValue="0" maxValue="0"/>
    </cacheField>
    <cacheField name="For prod: Der er ikke plads" numFmtId="0">
      <sharedItems containsMixedTypes="1" containsNumber="1" containsInteger="1" minValue="0" maxValue="0"/>
    </cacheField>
    <cacheField name="For prod: Bemærkning:" numFmtId="0">
      <sharedItems containsMixedTypes="1" containsNumber="1" containsInteger="1" minValue="0" maxValue="0" longText="1"/>
    </cacheField>
    <cacheField name="For blandet: Anskaff. af mask." numFmtId="0">
      <sharedItems containsMixedTypes="1" containsNumber="1" containsInteger="1" minValue="0" maxValue="0"/>
    </cacheField>
    <cacheField name="For blandet: Anskaff. af mask.Hvilke anskaf mask." numFmtId="0">
      <sharedItems containsMixedTypes="1" containsNumber="1" containsInteger="1" minValue="0" maxValue="0"/>
    </cacheField>
    <cacheField name="For Begræns: Anskaff. af mask." numFmtId="0">
      <sharedItems containsMixedTypes="1" containsNumber="1" containsInteger="1" minValue="0" maxValue="0"/>
    </cacheField>
    <cacheField name="For Begræns: Hvilke anskaf mask." numFmtId="0">
      <sharedItems containsMixedTypes="1" containsNumber="1" containsInteger="1" minValue="0" maxValue="0"/>
    </cacheField>
    <cacheField name="Køkken: Bemærkninger:" numFmtId="0">
      <sharedItems containsMixedTypes="1" containsNumber="1" containsInteger="1" minValue="0" maxValue="0" longText="1"/>
    </cacheField>
    <cacheField name="Udfyldt af" numFmtId="0">
      <sharedItems containsDate="1" containsMixedTypes="1" minDate="1899-12-31T00:00:00" maxDate="2009-06-10T00:00:00"/>
    </cacheField>
    <cacheField name="Dato" numFmtId="0">
      <sharedItems containsDate="1" containsMixedTypes="1" minDate="1899-12-31T00:00:00" maxDate="2009-05-20T00:00:00"/>
    </cacheField>
    <cacheField name="Supplement skema" numFmtId="0">
      <sharedItems containsSemiMixedTypes="0" containsString="0" containsNumber="1" containsInteger="1" minValue="0" maxValue="0"/>
    </cacheField>
    <cacheField name="Komfur Alm. med ovn" numFmtId="0">
      <sharedItems containsSemiMixedTypes="0" containsString="0" containsNumber="1" containsInteger="1" minValue="0" maxValue="2"/>
    </cacheField>
    <cacheField name="Kogebord:   Antal" numFmtId="0">
      <sharedItems containsSemiMixedTypes="0" containsString="0" containsNumber="1" containsInteger="1" minValue="0" maxValue="5"/>
    </cacheField>
    <cacheField name="Antal koge plader" numFmtId="0">
      <sharedItems containsSemiMixedTypes="0" containsString="0" containsNumber="1" containsInteger="1" minValue="0" maxValue="10"/>
    </cacheField>
    <cacheField name="Ovn: Alm." numFmtId="0">
      <sharedItems containsSemiMixedTypes="0" containsString="0" containsNumber="1" containsInteger="1" minValue="0" maxValue="3"/>
    </cacheField>
    <cacheField name="Ovn: Alm med varm luft " numFmtId="0">
      <sharedItems containsSemiMixedTypes="0" containsString="0" containsNumber="1" containsInteger="1" minValue="0" maxValue="10"/>
    </cacheField>
    <cacheField name="Ovn: Konvektion varm luft " numFmtId="0">
      <sharedItems containsSemiMixedTypes="0" containsString="0" containsNumber="1" containsInteger="1" minValue="0" maxValue="2"/>
    </cacheField>
    <cacheField name="Ovn: Konvektion vand" numFmtId="0">
      <sharedItems containsSemiMixedTypes="0" containsString="0" containsNumber="1" containsInteger="1" minValue="0" maxValue="1"/>
    </cacheField>
    <cacheField name="antal Stik" numFmtId="0">
      <sharedItems containsSemiMixedTypes="0" containsString="0" containsNumber="1" containsInteger="1" minValue="0" maxValue="10"/>
    </cacheField>
    <cacheField name="Køleskab: Lille (3/4)" numFmtId="0">
      <sharedItems containsSemiMixedTypes="0" containsString="0" containsNumber="1" containsInteger="1" minValue="0" maxValue="5"/>
    </cacheField>
    <cacheField name="Køleskab: Almindeligt (fuld højde)" numFmtId="0">
      <sharedItems containsSemiMixedTypes="0" containsString="0" containsNumber="1" containsInteger="1" minValue="0" maxValue="7"/>
    </cacheField>
    <cacheField name="Køleskab: Stort/industri" numFmtId="0">
      <sharedItems containsSemiMixedTypes="0" containsString="0" containsNumber="1" containsInteger="1" minValue="0" maxValue="3"/>
    </cacheField>
    <cacheField name="Svaleskab: Lille (3/4)" numFmtId="0">
      <sharedItems containsSemiMixedTypes="0" containsString="0" containsNumber="1" containsInteger="1" minValue="0" maxValue="3"/>
    </cacheField>
    <cacheField name="Svaleskab: Almindeligt (fuld højde)" numFmtId="0">
      <sharedItems containsSemiMixedTypes="0" containsString="0" containsNumber="1" containsInteger="1" minValue="0" maxValue="1"/>
    </cacheField>
    <cacheField name="Svaleskab: Stort/industri" numFmtId="0">
      <sharedItems containsSemiMixedTypes="0" containsString="0" containsNumber="1" containsInteger="1" minValue="0" maxValue="3"/>
    </cacheField>
    <cacheField name="Fryser: Lille (3/4)" numFmtId="0">
      <sharedItems containsSemiMixedTypes="0" containsString="0" containsNumber="1" containsInteger="1" minValue="0" maxValue="3"/>
    </cacheField>
    <cacheField name="Fryser: Almindeligt (fuld højde)" numFmtId="0">
      <sharedItems containsSemiMixedTypes="0" containsString="0" containsNumber="1" containsInteger="1" minValue="0" maxValue="3"/>
    </cacheField>
    <cacheField name="Fryser: Stort/industri" numFmtId="0">
      <sharedItems containsSemiMixedTypes="0" containsString="0" containsNumber="1" containsInteger="1" minValue="0" maxValue="2"/>
    </cacheField>
    <cacheField name="Kumme fryser:          " numFmtId="0">
      <sharedItems containsSemiMixedTypes="0" containsString="0" containsNumber="1" containsInteger="1" minValue="0" maxValue="2"/>
    </cacheField>
    <cacheField name="Opvaskemaskine Antal" numFmtId="0">
      <sharedItems containsSemiMixedTypes="0" containsString="0" containsNumber="1" containsInteger="1" minValue="0" maxValue="2"/>
    </cacheField>
    <cacheField name="Opvaskemaskine Min. Pr. vask" numFmtId="0">
      <sharedItems containsSemiMixedTypes="0" containsString="0" containsNumber="1" containsInteger="1" minValue="0" maxValue="150"/>
    </cacheField>
    <cacheField name="Opvaskemaskine Mærke" numFmtId="0">
      <sharedItems containsMixedTypes="1" containsNumber="1" containsInteger="1" minValue="0" maxValue="0"/>
    </cacheField>
    <cacheField name="Bord ca. m." numFmtId="0">
      <sharedItems containsSemiMixedTypes="0" containsString="0" containsNumber="1" minValue="0" maxValue="20"/>
    </cacheField>
    <cacheField name="Stor Røremask:" numFmtId="0">
      <sharedItems containsMixedTypes="1" containsNumber="1" containsInteger="1" minValue="0" maxValue="0"/>
    </cacheField>
    <cacheField name="Stor Røremask: Antal L" numFmtId="0">
      <sharedItems containsMixedTypes="1" containsNumber="1" containsInteger="1" minValue="0" maxValue="30"/>
    </cacheField>
    <cacheField name="Lille Røremask" numFmtId="0">
      <sharedItems containsMixedTypes="1" containsNumber="1" containsInteger="1" minValue="0" maxValue="0"/>
    </cacheField>
    <cacheField name="Foodprocessor" numFmtId="0">
      <sharedItems containsMixedTypes="1" containsNumber="1" containsInteger="1" minValue="0" maxValue="0"/>
    </cacheField>
    <cacheField name="Grøntsags robot" numFmtId="0">
      <sharedItems containsMixedTypes="1" containsNumber="1" containsInteger="1" minValue="0" maxValue="0"/>
    </cacheField>
    <cacheField name="Antal vaske" numFmtId="0">
      <sharedItems containsSemiMixedTypes="0" containsString="0" containsNumber="1" containsInteger="1" minValue="0" maxValue="5"/>
    </cacheField>
    <cacheField name="Opbevaring/lager" numFmtId="0">
      <sharedItems containsMixedTypes="1" containsNumber="1" containsInteger="1" minValue="0" maxValue="0"/>
    </cacheField>
    <cacheField name="lager: Bemærkninger" numFmtId="0">
      <sharedItems containsMixedTypes="1" containsNumber="1" containsInteger="1" minValue="0" maxValue="0" longText="1"/>
    </cacheField>
    <cacheField name="Generelle Bemærkninger" numFmtId="0">
      <sharedItems containsMixedTypes="1" containsNumber="1" containsInteger="1" minValue="0" maxValue="0" longText="1"/>
    </cacheField>
    <cacheField name="Type" numFmtId="0">
      <sharedItems/>
    </cacheField>
    <cacheField name="Ekstra type" numFmtId="0">
      <sharedItems/>
    </cacheField>
    <cacheField name="Helårs vug" numFmtId="0">
      <sharedItems containsSemiMixedTypes="0" containsString="0" containsNumber="1" containsInteger="1" minValue="0" maxValue="106"/>
    </cacheField>
    <cacheField name="Helårs smb" numFmtId="0">
      <sharedItems containsSemiMixedTypes="0" containsString="0" containsNumber="1" containsInteger="1" minValue="0" maxValue="13"/>
    </cacheField>
    <cacheField name="Helårs bhv" numFmtId="0">
      <sharedItems containsSemiMixedTypes="0" containsString="0" containsNumber="1" containsInteger="1" minValue="0" maxValue="154"/>
    </cacheField>
    <cacheField name="Helårs frh" numFmtId="0">
      <sharedItems containsSemiMixedTypes="0" containsString="0" containsNumber="1" containsInteger="1" minValue="0" maxValue="160"/>
    </cacheField>
    <cacheField name="Helårs FK" numFmtId="0">
      <sharedItems containsSemiMixedTypes="0" containsString="0" containsNumber="1" containsInteger="1" minValue="0" maxValue="120"/>
    </cacheField>
    <cacheField name="Helårs JK" numFmtId="0">
      <sharedItems containsSemiMixedTypes="0" containsString="0" containsNumber="1" containsInteger="1" minValue="0" maxValue="60"/>
    </cacheField>
    <cacheField name="Helårs UK" numFmtId="0">
      <sharedItems containsSemiMixedTypes="0" containsString="0" containsNumber="1" containsInteger="1" minValue="0" maxValue="145"/>
    </cacheField>
    <cacheField name="Helårs basis vug" numFmtId="0">
      <sharedItems containsSemiMixedTypes="0" containsString="0" containsNumber="1" containsInteger="1" minValue="0" maxValue="10"/>
    </cacheField>
    <cacheField name="Helårs basis bhv" numFmtId="0">
      <sharedItems containsSemiMixedTypes="0" containsString="0" containsNumber="1" containsInteger="1" minValue="0" maxValue="20"/>
    </cacheField>
    <cacheField name="Helårs basis frh" numFmtId="0">
      <sharedItems containsSemiMixedTypes="0" containsString="0" containsNumber="1" containsInteger="1" minValue="0" maxValue="8"/>
    </cacheField>
    <cacheField name="Helårs basis FK" numFmtId="0">
      <sharedItems containsSemiMixedTypes="0" containsString="0" containsNumber="1" containsInteger="1" minValue="0" maxValue="0"/>
    </cacheField>
    <cacheField name="Helårs basis UK" numFmtId="0">
      <sharedItems containsSemiMixedTypes="0" containsString="0" containsNumber="1" containsInteger="1" minValue="0" maxValue="0"/>
    </cacheField>
    <cacheField name="Helårs special FAF" numFmtId="0">
      <sharedItems containsSemiMixedTypes="0" containsString="0" containsNumber="1" containsInteger="1" minValue="0" maxValue="24"/>
    </cacheField>
    <cacheField name="Helårs speical UUF" numFmtId="0">
      <sharedItems containsSemiMixedTypes="0" containsString="0" containsNumber="1" containsInteger="1" minValue="0" maxValue="0"/>
    </cacheField>
    <cacheField name="Forplejning 2008" numFmtId="4">
      <sharedItems containsSemiMixedTypes="0" containsString="0" containsNumber="1" minValue="0" maxValue="430670.42"/>
    </cacheField>
  </cacheFields>
</pivotCacheDefinition>
</file>

<file path=xl/pivotCache/pivotCacheDefinition4.xml><?xml version="1.0" encoding="utf-8"?>
<pivotCacheDefinition xmlns="http://schemas.openxmlformats.org/spreadsheetml/2006/main" xmlns:r="http://schemas.openxmlformats.org/officeDocument/2006/relationships" r:id="rId1" refreshedBy="sine" refreshedDate="40002.600994097222" createdVersion="3" refreshedVersion="3" recordCount="542">
  <cacheSource type="worksheet">
    <worksheetSource ref="A1:EF543" sheet="Samlet"/>
  </cacheSource>
  <cacheFields count="136">
    <cacheField name="Mark" numFmtId="0">
      <sharedItems containsMixedTypes="1" containsNumber="1" containsInteger="1" minValue="0" maxValue="0" count="2">
        <s v="x"/>
        <n v="0"/>
      </sharedItems>
    </cacheField>
    <cacheField name="Inst nummer" numFmtId="0">
      <sharedItems containsMixedTypes="1" containsNumber="1" containsInteger="1" minValue="35224" maxValue="37654" count="543">
        <n v="35542"/>
        <n v="37215"/>
        <n v="37312"/>
        <n v="37458"/>
        <n v="37488"/>
        <n v="37492"/>
        <s v="37492_2"/>
        <n v="37497"/>
        <n v="37507"/>
        <n v="37591"/>
        <n v="35257"/>
        <n v="35282"/>
        <n v="35434"/>
        <n v="35576"/>
        <n v="37573"/>
        <s v="37573_2"/>
        <n v="37585"/>
        <s v="37585_2"/>
        <n v="37587"/>
        <s v="37587_2"/>
        <n v="37202"/>
        <n v="37206"/>
        <n v="37219"/>
        <n v="37221"/>
        <s v="37245_2"/>
        <s v="37245_3"/>
        <s v="37245_4"/>
        <n v="37554"/>
        <n v="37236"/>
        <n v="37556"/>
        <n v="35501"/>
        <n v="35565"/>
        <n v="35568"/>
        <n v="37225"/>
        <n v="37519"/>
        <n v="37389"/>
        <n v="37442"/>
        <n v="37515"/>
        <s v="37515_2"/>
        <n v="37516"/>
        <s v="37535_2"/>
        <n v="35303"/>
        <n v="35325"/>
        <n v="35331"/>
        <n v="35351"/>
        <n v="35352"/>
        <n v="35354"/>
        <n v="35355"/>
        <n v="35383"/>
        <n v="35395"/>
        <n v="35400"/>
        <s v="35400_2"/>
        <n v="35402"/>
        <n v="35403"/>
        <n v="35437"/>
        <n v="35445"/>
        <n v="35455"/>
        <n v="35456"/>
        <s v="35456_u"/>
        <n v="35460"/>
        <n v="35472"/>
        <n v="35475"/>
        <s v="35475_u"/>
        <n v="35526"/>
        <s v="35526_u"/>
        <n v="35552"/>
        <n v="35573"/>
        <n v="35595"/>
        <n v="37308"/>
        <n v="37350"/>
        <n v="37378"/>
        <s v="37384_u"/>
        <s v="37388_u"/>
        <n v="35311"/>
        <n v="35338"/>
        <n v="35360"/>
        <n v="35362"/>
        <n v="35380"/>
        <n v="35389"/>
        <n v="35428"/>
        <n v="35430"/>
        <n v="35467"/>
        <n v="35523"/>
        <s v="35523_2"/>
        <s v="35523_u"/>
        <n v="35528"/>
        <n v="35556"/>
        <s v="35580_u"/>
        <n v="37495"/>
        <n v="37530"/>
        <n v="35330"/>
        <n v="35335"/>
        <n v="35337"/>
        <n v="35361"/>
        <n v="35427"/>
        <n v="35435"/>
        <n v="35448"/>
        <n v="35462"/>
        <n v="35483"/>
        <s v="35507_u"/>
        <n v="35509"/>
        <s v="35510_u"/>
        <s v="35511_u"/>
        <n v="35571"/>
        <s v="37379_u"/>
        <n v="35312"/>
        <n v="35357"/>
        <n v="35359"/>
        <n v="35381"/>
        <s v="35381_2"/>
        <n v="35471"/>
        <n v="35477"/>
        <s v="35505_u"/>
        <s v="35506_u"/>
        <s v="35508_u"/>
        <s v="35512_u"/>
        <n v="35597"/>
        <s v="35597_2 (fritidshjem)"/>
        <s v="37376_u"/>
        <s v="37386_u"/>
        <s v="37391_u"/>
        <s v="37395_u"/>
        <n v="35313"/>
        <n v="35324"/>
        <n v="35443"/>
        <n v="37329"/>
        <n v="37366"/>
        <s v="37366_u"/>
        <s v="37392_u"/>
        <s v="37397_u"/>
        <s v="37400_u"/>
        <n v="37416"/>
        <n v="37558"/>
        <n v="35305"/>
        <n v="35309"/>
        <n v="35323"/>
        <n v="35333"/>
        <n v="35341"/>
        <n v="35342"/>
        <n v="35345"/>
        <s v="35365_u"/>
        <n v="35367"/>
        <n v="35368"/>
        <n v="35372"/>
        <n v="35377"/>
        <n v="35379"/>
        <n v="35386"/>
        <s v="35386_2"/>
        <n v="35393"/>
        <n v="35410"/>
        <n v="35415"/>
        <s v="35415_2"/>
        <n v="35442"/>
        <n v="35446"/>
        <n v="35484"/>
        <n v="35492"/>
        <n v="35493"/>
        <n v="35543"/>
        <s v="35567_u"/>
        <n v="35579"/>
        <n v="37335"/>
        <n v="37336"/>
        <n v="37344"/>
        <s v="37367_u"/>
        <n v="37370"/>
        <n v="37375"/>
        <s v="37393_u"/>
        <n v="37398"/>
        <n v="37512"/>
        <n v="37584"/>
        <n v="35224"/>
        <n v="35347"/>
        <s v="35347_u"/>
        <n v="35411"/>
        <n v="35416"/>
        <n v="35431"/>
        <n v="35440"/>
        <s v="35440_u"/>
        <n v="35464"/>
        <n v="35574"/>
        <n v="35582"/>
        <n v="37372"/>
        <s v="37385_u"/>
        <s v="37387_u"/>
        <n v="37563"/>
        <s v="37563_u"/>
        <n v="37638"/>
        <n v="35307"/>
        <s v="35307_2"/>
        <n v="35321"/>
        <n v="35346"/>
        <n v="35358"/>
        <n v="35385"/>
        <n v="35394"/>
        <n v="35414"/>
        <n v="35421"/>
        <s v="35436_u"/>
        <n v="35451"/>
        <n v="35468"/>
        <n v="35488"/>
        <n v="35495"/>
        <n v="35497"/>
        <n v="35498"/>
        <n v="35554"/>
        <n v="35575"/>
        <n v="35592"/>
        <n v="37331"/>
        <n v="37355"/>
        <n v="37363"/>
        <s v="37394_u"/>
        <s v="37412_u"/>
        <s v="37482_u"/>
        <n v="37552"/>
        <n v="35225"/>
        <s v="35225_2"/>
        <n v="35246"/>
        <s v="35246_2"/>
        <n v="35405"/>
        <n v="35408"/>
        <s v="35408_2"/>
        <n v="35532"/>
        <s v="35542_u"/>
        <n v="35555"/>
        <s v="35555_2"/>
        <n v="35563"/>
        <n v="35679"/>
        <n v="35683"/>
        <n v="37201"/>
        <n v="37246"/>
        <n v="37262"/>
        <n v="37263"/>
        <n v="37316"/>
        <n v="37328"/>
        <n v="37334"/>
        <s v="37334_u"/>
        <n v="37421"/>
        <n v="37445"/>
        <s v="37445_u"/>
        <n v="37462"/>
        <n v="37477"/>
        <n v="37493"/>
        <s v="37497_u"/>
        <n v="37499"/>
        <n v="37506"/>
        <n v="37508"/>
        <n v="37509"/>
        <n v="37524"/>
        <n v="37541"/>
        <n v="37574"/>
        <n v="37575"/>
        <n v="35332"/>
        <s v="35332_2"/>
        <n v="35534"/>
        <s v="35534_2"/>
        <n v="35547"/>
        <n v="35548"/>
        <n v="35557"/>
        <n v="35564"/>
        <n v="35578"/>
        <n v="37264"/>
        <n v="37310"/>
        <n v="37418"/>
        <n v="37425"/>
        <n v="37429"/>
        <n v="37443"/>
        <n v="37456"/>
        <n v="37494"/>
        <n v="37528"/>
        <n v="37555"/>
        <n v="37580"/>
        <s v="37580_2"/>
        <n v="37578"/>
        <s v="37578_u"/>
        <n v="37582"/>
        <s v="37591_u"/>
        <n v="37592"/>
        <n v="35236"/>
        <n v="35250"/>
        <s v="35250_2"/>
        <s v="35250_u"/>
        <n v="35518"/>
        <n v="35544"/>
        <s v="35544_u"/>
        <n v="35560"/>
        <n v="35599"/>
        <n v="35687"/>
        <n v="37204"/>
        <s v="37216_u"/>
        <n v="37238"/>
        <n v="37273"/>
        <s v="37273_2"/>
        <n v="37351"/>
        <s v="37390_u"/>
        <n v="37447"/>
        <n v="37452"/>
        <s v="37452_u"/>
        <n v="37464"/>
        <n v="37483"/>
        <n v="37511"/>
        <s v="37511_2"/>
        <s v="37511_3"/>
        <s v="37511_u"/>
        <n v="37553"/>
        <s v="37553_u"/>
        <n v="35277"/>
        <n v="35314"/>
        <n v="35326"/>
        <n v="35529"/>
        <s v="35529_2"/>
        <s v="35529_u"/>
        <n v="35538"/>
        <n v="35545"/>
        <n v="35546"/>
        <n v="35551"/>
        <n v="35561"/>
        <n v="35594"/>
        <n v="37223"/>
        <n v="37229"/>
        <s v="37229_2"/>
        <n v="37245"/>
        <n v="37258"/>
        <s v="37258_2"/>
        <n v="37318"/>
        <s v="37396_u"/>
        <n v="37406"/>
        <n v="37417"/>
        <n v="37427"/>
        <n v="37428"/>
        <n v="37460"/>
        <s v="37460_u"/>
        <n v="37473"/>
        <s v="37473_u"/>
        <n v="37474"/>
        <s v="37474_u"/>
        <n v="37496"/>
        <n v="37498"/>
        <n v="37502"/>
        <n v="37542"/>
        <s v="37542_u"/>
        <s v="37554_u"/>
        <s v="37562_2"/>
        <n v="37562"/>
        <n v="37568"/>
        <n v="37569"/>
        <s v="37569_u"/>
        <n v="37571"/>
        <n v="37599"/>
        <n v="35304"/>
        <s v="35304_u"/>
        <n v="35420"/>
        <n v="35490"/>
        <s v="35490_2"/>
        <n v="35540"/>
        <n v="35562"/>
        <n v="35572"/>
        <n v="35581"/>
        <s v="35581_2"/>
        <n v="35587"/>
        <n v="35681"/>
        <n v="37446"/>
        <n v="37478"/>
        <s v="37478_2"/>
        <n v="37487"/>
        <s v="37487_u"/>
        <n v="37523"/>
        <s v="37523_u"/>
        <n v="37539"/>
        <n v="37543"/>
        <n v="37545"/>
        <n v="37598"/>
        <n v="37654"/>
        <s v="37654_2"/>
        <n v="35519"/>
        <n v="35527"/>
        <n v="35535"/>
        <n v="35536"/>
        <n v="35677"/>
        <n v="35682"/>
        <n v="37306"/>
        <s v="37306_2"/>
        <n v="37317"/>
        <n v="37382"/>
        <n v="37441"/>
        <n v="37444"/>
        <n v="37448"/>
        <n v="37451"/>
        <n v="37470"/>
        <n v="37471"/>
        <n v="37472"/>
        <n v="37480"/>
        <n v="37485"/>
        <n v="37490"/>
        <n v="37500"/>
        <n v="37517"/>
        <n v="37534"/>
        <n v="37536"/>
        <n v="37537"/>
        <n v="37544"/>
        <n v="37576"/>
        <n v="35269"/>
        <s v="35269_2"/>
        <n v="35308"/>
        <s v="35308_u"/>
        <n v="35320"/>
        <s v="35320_u"/>
        <n v="35433"/>
        <s v="35433_2"/>
        <s v="35433_3"/>
        <n v="35550"/>
        <n v="35558"/>
        <n v="35585"/>
        <n v="35586"/>
        <n v="35589"/>
        <s v="35589_2"/>
        <n v="37235"/>
        <n v="37260"/>
        <n v="37315"/>
        <s v="37315_u"/>
        <n v="37362"/>
        <s v="37362_2"/>
        <n v="37459"/>
        <n v="37491"/>
        <s v="37491_2"/>
        <n v="37501"/>
        <n v="37546"/>
        <n v="37547"/>
        <n v="37548"/>
        <n v="37560"/>
        <n v="35425"/>
        <n v="35514"/>
        <s v="35514_u"/>
        <n v="35525"/>
        <n v="35675"/>
        <n v="35685"/>
        <s v="35685_2"/>
        <n v="37200"/>
        <n v="37303"/>
        <n v="37307"/>
        <n v="37411"/>
        <s v="37411_2"/>
        <n v="37422"/>
        <s v="37442_u"/>
        <n v="37457"/>
        <s v="37475_u"/>
        <n v="37465"/>
        <n v="37475"/>
        <n v="37504"/>
        <n v="37510"/>
        <n v="37521"/>
        <s v="37521_2"/>
        <n v="37535"/>
        <n v="37567"/>
        <n v="37570"/>
        <n v="35228"/>
        <n v="37207"/>
        <n v="37211"/>
        <n v="37226"/>
        <n v="37227"/>
        <n v="37241"/>
        <n v="37242"/>
        <n v="37250"/>
        <n v="37254"/>
        <n v="37269"/>
        <n v="37282"/>
        <n v="37294"/>
        <n v="37297"/>
        <n v="37326"/>
        <n v="37330"/>
        <n v="37333"/>
        <n v="37476"/>
        <n v="35266"/>
        <n v="37237"/>
        <n v="37240"/>
        <n v="37267"/>
        <n v="37319"/>
        <n v="35249"/>
        <n v="35258"/>
        <n v="35262"/>
        <n v="35283"/>
        <n v="37233"/>
        <n v="37252"/>
        <n v="37259"/>
        <n v="37288"/>
        <n v="35235"/>
        <n v="35245"/>
        <n v="35255"/>
        <n v="35256"/>
        <n v="35270"/>
        <n v="35541"/>
        <n v="37203"/>
        <n v="37255"/>
        <n v="37261"/>
        <n v="37277"/>
        <n v="37467"/>
        <n v="35226"/>
        <n v="35275"/>
        <n v="37220"/>
        <n v="37283"/>
        <n v="37296"/>
        <n v="35227"/>
        <n v="35248"/>
        <n v="35259"/>
        <n v="35268"/>
        <n v="35278"/>
        <n v="37208"/>
        <n v="37209"/>
        <n v="37212"/>
        <n v="37213"/>
        <n v="37214"/>
        <n v="37218"/>
        <n v="37231"/>
        <n v="37268"/>
        <n v="37271"/>
        <n v="37298"/>
        <n v="35229"/>
        <n v="35242"/>
        <n v="35253"/>
        <n v="35260"/>
        <n v="35264"/>
        <n v="35274"/>
        <n v="35276"/>
        <n v="37234"/>
        <n v="37293"/>
        <n v="37295"/>
        <n v="37321"/>
        <n v="37322"/>
        <n v="37423"/>
        <n v="35263"/>
        <n v="37205"/>
        <n v="37210"/>
        <n v="37249"/>
        <n v="37265"/>
        <n v="37272"/>
        <n v="37279"/>
        <n v="37280"/>
        <n v="37286"/>
        <n v="37290"/>
        <s v="37290_2"/>
        <n v="37291"/>
        <s v="37291_2"/>
        <n v="37292"/>
        <n v="37302"/>
        <n v="37300" u="1"/>
      </sharedItems>
    </cacheField>
    <cacheField name="Institutionsnavn" numFmtId="0">
      <sharedItems containsMixedTypes="1" containsNumber="1" containsInteger="1" minValue="0" maxValue="0"/>
    </cacheField>
    <cacheField name="Distrikt:" numFmtId="0">
      <sharedItems count="8">
        <s v="Amager"/>
        <s v="Indre By"/>
        <s v="Nørrebro"/>
        <s v="Valby"/>
        <s v="Vanløse/Brønshøj-Husum"/>
        <s v="Østerbro"/>
        <s v="Bispebjerg"/>
        <s v="Vesterbro/Kgs.Enghave"/>
      </sharedItems>
    </cacheField>
    <cacheField name="Adresse" numFmtId="0">
      <sharedItems/>
    </cacheField>
    <cacheField name="Postnummer:" numFmtId="0">
      <sharedItems containsMixedTypes="1" containsNumber="1" containsInteger="1" minValue="1110" maxValue="4623"/>
    </cacheField>
    <cacheField name="Postnummer tekst" numFmtId="0">
      <sharedItems/>
    </cacheField>
    <cacheField name="telefon" numFmtId="0">
      <sharedItems containsMixedTypes="1" containsNumber="1" containsInteger="1" minValue="0" maxValue="48187561"/>
    </cacheField>
    <cacheField name="E-mail:" numFmtId="0">
      <sharedItems containsMixedTypes="1" containsNumber="1" containsInteger="1" minValue="0" maxValue="0"/>
    </cacheField>
    <cacheField name="Leders navn:" numFmtId="0">
      <sharedItems containsMixedTypes="1" containsNumber="1" containsInteger="1" minValue="0" maxValue="0"/>
    </cacheField>
    <cacheField name="Leder: tlf." numFmtId="0">
      <sharedItems containsMixedTypes="1" containsNumber="1" containsInteger="1" minValue="0" maxValue="77662077"/>
    </cacheField>
    <cacheField name="Leder: Arb. tlf." numFmtId="0">
      <sharedItems containsMixedTypes="1" containsNumber="1" containsInteger="1" minValue="0" maxValue="56822078"/>
    </cacheField>
    <cacheField name="Leder: E-mail:" numFmtId="0">
      <sharedItems containsMixedTypes="1" containsNumber="1" containsInteger="1" minValue="0" maxValue="0"/>
    </cacheField>
    <cacheField name="Institutionstype" numFmtId="0">
      <sharedItems containsMixedTypes="1" containsNumber="1" containsInteger="1" minValue="0" maxValue="0"/>
    </cacheField>
    <cacheField name="Norn VUG" numFmtId="0">
      <sharedItems containsSemiMixedTypes="0" containsString="0" containsNumber="1" containsInteger="1" minValue="0" maxValue="89"/>
    </cacheField>
    <cacheField name="Norn SMB" numFmtId="0">
      <sharedItems containsSemiMixedTypes="0" containsString="0" containsNumber="1" containsInteger="1" minValue="0" maxValue="111"/>
    </cacheField>
    <cacheField name="Norn BHV" numFmtId="0">
      <sharedItems containsSemiMixedTypes="0" containsString="0" containsNumber="1" containsInteger="1" minValue="0" maxValue="114"/>
    </cacheField>
    <cacheField name="Norn FRH" numFmtId="0">
      <sharedItems containsSemiMixedTypes="0" containsString="0" containsNumber="1" containsInteger="1" minValue="0" maxValue="160"/>
    </cacheField>
    <cacheField name="Norn FK" numFmtId="0">
      <sharedItems containsSemiMixedTypes="0" containsString="0" containsNumber="1" containsInteger="1" minValue="0" maxValue="120"/>
    </cacheField>
    <cacheField name="Norn JK" numFmtId="0">
      <sharedItems containsSemiMixedTypes="0" containsString="0" containsNumber="1" containsInteger="1" minValue="0" maxValue="60"/>
    </cacheField>
    <cacheField name="Norn UK" numFmtId="0">
      <sharedItems containsSemiMixedTypes="0" containsString="0" containsNumber="1" containsInteger="1" minValue="0" maxValue="145"/>
    </cacheField>
    <cacheField name="Har I mere end et køkken?" numFmtId="0">
      <sharedItems containsMixedTypes="1" containsNumber="1" containsInteger="1" minValue="0" maxValue="0"/>
    </cacheField>
    <cacheField name="Antal Køk." numFmtId="0">
      <sharedItems containsSemiMixedTypes="0" containsString="0" containsNumber="1" containsInteger="1" minValue="0" maxValue="7"/>
    </cacheField>
    <cacheField name="skema nummer" numFmtId="0">
      <sharedItems containsSemiMixedTypes="0" containsString="0" containsNumber="1" containsInteger="1" minValue="0" maxValue="4"/>
    </cacheField>
    <cacheField name="Bespisning Dage Vug  Morgen" numFmtId="0">
      <sharedItems containsSemiMixedTypes="0" containsString="0" containsNumber="1" containsInteger="1" minValue="0" maxValue="7"/>
    </cacheField>
    <cacheField name="Bespisning Dage Vug Formiddag" numFmtId="0">
      <sharedItems containsSemiMixedTypes="0" containsString="0" containsNumber="1" containsInteger="1" minValue="0" maxValue="7"/>
    </cacheField>
    <cacheField name="Bespisning Dage Vug Frokost" numFmtId="0">
      <sharedItems containsSemiMixedTypes="0" containsString="0" containsNumber="1" containsInteger="1" minValue="0" maxValue="7"/>
    </cacheField>
    <cacheField name="Bespisning Dage Vug Eftermiddag" numFmtId="0">
      <sharedItems containsSemiMixedTypes="0" containsString="0" containsNumber="1" containsInteger="1" minValue="0" maxValue="7"/>
    </cacheField>
    <cacheField name="Bespisning Dage Vug Aften" numFmtId="0">
      <sharedItems containsSemiMixedTypes="0" containsString="0" containsNumber="1" containsInteger="1" minValue="0" maxValue="7"/>
    </cacheField>
    <cacheField name="Bespisning Dage Bhv Morgen" numFmtId="0">
      <sharedItems containsMixedTypes="1" containsNumber="1" containsInteger="1" minValue="0" maxValue="7"/>
    </cacheField>
    <cacheField name="Bespisning Dage Bhv Formiddag" numFmtId="0">
      <sharedItems containsSemiMixedTypes="0" containsString="0" containsNumber="1" containsInteger="1" minValue="0" maxValue="7"/>
    </cacheField>
    <cacheField name="Bespisning Dage Bhv Frokost" numFmtId="0">
      <sharedItems containsSemiMixedTypes="0" containsString="0" containsNumber="1" containsInteger="1" minValue="0" maxValue="7"/>
    </cacheField>
    <cacheField name="Bespisning Dage Bhv Eftermiddag" numFmtId="0">
      <sharedItems containsSemiMixedTypes="0" containsString="0" containsNumber="1" containsInteger="1" minValue="0" maxValue="7"/>
    </cacheField>
    <cacheField name="Bespisning Dage Bhv Aften" numFmtId="0">
      <sharedItems containsSemiMixedTypes="0" containsString="0" containsNumber="1" containsInteger="1" minValue="0" maxValue="7"/>
    </cacheField>
    <cacheField name="Økonomi til mad Vug" numFmtId="0">
      <sharedItems containsMixedTypes="1" containsNumber="1" containsInteger="1" minValue="0" maxValue="500000"/>
    </cacheField>
    <cacheField name="Økonomi til mad Bhv" numFmtId="0">
      <sharedItems containsMixedTypes="1" containsNumber="1" containsInteger="1" minValue="0" maxValue="250000"/>
    </cacheField>
    <cacheField name="Side 2" numFmtId="0">
      <sharedItems containsMixedTypes="1" containsNumber="1" containsInteger="1" minValue="0" maxValue="0"/>
    </cacheField>
    <cacheField name="Hvem laver mad: Køk" numFmtId="0">
      <sharedItems containsMixedTypes="1" containsNumber="1" containsInteger="1" minValue="0" maxValue="0"/>
    </cacheField>
    <cacheField name="Hvem laver mad: Pæd" numFmtId="0">
      <sharedItems containsMixedTypes="1" containsNumber="1" containsInteger="1" minValue="0" maxValue="0"/>
    </cacheField>
    <cacheField name="1 Køk. ans. Navn:" numFmtId="0">
      <sharedItems containsMixedTypes="1" containsNumber="1" containsInteger="1" minValue="0" maxValue="0"/>
    </cacheField>
    <cacheField name="1 Køk. ans. Ansat siden" numFmtId="0">
      <sharedItems containsSemiMixedTypes="0" containsString="0" containsNumber="1" containsInteger="1" minValue="0" maxValue="2009"/>
    </cacheField>
    <cacheField name="1 Køk. ans. Timer/ uge:" numFmtId="0">
      <sharedItems containsSemiMixedTypes="0" containsString="0" containsNumber="1" containsInteger="1" minValue="0" maxValue="37"/>
    </cacheField>
    <cacheField name="1 Køk. ans. Email:" numFmtId="0">
      <sharedItems containsMixedTypes="1" containsNumber="1" containsInteger="1" minValue="0" maxValue="0"/>
    </cacheField>
    <cacheField name="1 Køk. ans. Bem Uddannelse:" numFmtId="0">
      <sharedItems containsMixedTypes="1" containsNumber="1" containsInteger="1" minValue="0" maxValue="0"/>
    </cacheField>
    <cacheField name="1 Køk. ans. Erfaring:" numFmtId="0">
      <sharedItems containsMixedTypes="1" containsNumber="1" containsInteger="1" minValue="0" maxValue="0"/>
    </cacheField>
    <cacheField name="1 Køk. ans. Kurser:" numFmtId="0">
      <sharedItems containsMixedTypes="1" containsNumber="1" containsInteger="1" minValue="0" maxValue="0"/>
    </cacheField>
    <cacheField name="2 Køk. ans. Navn:" numFmtId="0">
      <sharedItems containsMixedTypes="1" containsNumber="1" containsInteger="1" minValue="0" maxValue="0"/>
    </cacheField>
    <cacheField name="2 Køk. ans. Ansat siden" numFmtId="0">
      <sharedItems containsSemiMixedTypes="0" containsString="0" containsNumber="1" containsInteger="1" minValue="0" maxValue="2009"/>
    </cacheField>
    <cacheField name="2 Køk. ans. Timer/ uge:" numFmtId="0">
      <sharedItems containsSemiMixedTypes="0" containsString="0" containsNumber="1" containsInteger="1" minValue="0" maxValue="37"/>
    </cacheField>
    <cacheField name="2 Køk. ans. Email:" numFmtId="0">
      <sharedItems containsMixedTypes="1" containsNumber="1" containsInteger="1" minValue="0" maxValue="0"/>
    </cacheField>
    <cacheField name="2 Køk. ans. Bem Uddannelse:" numFmtId="0">
      <sharedItems containsMixedTypes="1" containsNumber="1" containsInteger="1" minValue="0" maxValue="0"/>
    </cacheField>
    <cacheField name="2 Køk. ans. Erfaring:" numFmtId="0">
      <sharedItems containsMixedTypes="1" containsNumber="1" containsInteger="1" minValue="0" maxValue="0"/>
    </cacheField>
    <cacheField name="2 Køk. ans. Kurser:" numFmtId="0">
      <sharedItems containsMixedTypes="1" containsNumber="1" containsInteger="1" minValue="0" maxValue="0"/>
    </cacheField>
    <cacheField name="Økologi pct. Vug" numFmtId="0">
      <sharedItems containsSemiMixedTypes="0" containsString="0" containsNumber="1" containsInteger="1" minValue="0" maxValue="100"/>
    </cacheField>
    <cacheField name="Økologi pct. Bhv" numFmtId="0">
      <sharedItems containsSemiMixedTypes="0" containsString="0" containsNumber="1" containsInteger="1" minValue="0" maxValue="100"/>
    </cacheField>
    <cacheField name="Mælk antal gange dagligt Vug" numFmtId="0">
      <sharedItems containsSemiMixedTypes="0" containsString="0" containsNumber="1" containsInteger="1" minValue="0" maxValue="3"/>
    </cacheField>
    <cacheField name="Mælk antal gange dagligt Bhv" numFmtId="0">
      <sharedItems containsSemiMixedTypes="0" containsString="0" containsNumber="1" containsInteger="1" minValue="0" maxValue="4"/>
    </cacheField>
    <cacheField name="måltids/sundhedspolitik " numFmtId="0">
      <sharedItems containsMixedTypes="1" containsNumber="1" containsInteger="1" minValue="0" maxValue="0"/>
    </cacheField>
    <cacheField name="kostudvalg " numFmtId="0">
      <sharedItems containsMixedTypes="1" containsNumber="1" containsInteger="1" minValue="0" maxValue="0"/>
    </cacheField>
    <cacheField name="pædagogisk måltid " numFmtId="0">
      <sharedItems containsMixedTypes="1" containsNumber="1" containsInteger="1" minValue="0" maxValue="0"/>
    </cacheField>
    <cacheField name="Ej mad: vil lave mad selv" numFmtId="0">
      <sharedItems containsMixedTypes="1" containsNumber="1" containsInteger="1" minValue="0" maxValue="0"/>
    </cacheField>
    <cacheField name="Ej mad: Kommentar" numFmtId="0">
      <sharedItems containsMixedTypes="1" containsNumber="1" containsInteger="1" minValue="0" maxValue="0"/>
    </cacheField>
    <cacheField name="Ønsker forældrebest. lok mad" numFmtId="0">
      <sharedItems containsMixedTypes="1" containsNumber="1" containsInteger="1" minValue="0" maxValue="0"/>
    </cacheField>
    <cacheField name="forældrebest. lok mad: Kommentar" numFmtId="0">
      <sharedItems containsMixedTypes="1" containsNumber="1" containsInteger="1" minValue="0" maxValue="0"/>
    </cacheField>
    <cacheField name="Ønsker led/pæd lok mad" numFmtId="0">
      <sharedItems containsMixedTypes="1" containsNumber="1" containsInteger="1" minValue="0" maxValue="0"/>
    </cacheField>
    <cacheField name="led/pæd lok mad: Kommentar" numFmtId="0">
      <sharedItems containsMixedTypes="1" containsNumber="1" containsInteger="1" minValue="0" maxValue="0"/>
    </cacheField>
    <cacheField name="Kan personale skaffes" numFmtId="0">
      <sharedItems containsMixedTypes="1" containsNumber="1" containsInteger="1" minValue="0" maxValue="0"/>
    </cacheField>
    <cacheField name="Kan personale skaffes: Kommentar" numFmtId="0">
      <sharedItems containsMixedTypes="1" containsNumber="1" containsInteger="1" minValue="0" maxValue="0"/>
    </cacheField>
    <cacheField name="Side 3" numFmtId="0">
      <sharedItems containsSemiMixedTypes="0" containsString="0" containsNumber="1" containsInteger="1" minValue="0" maxValue="0"/>
    </cacheField>
    <cacheField name="Kategori af køk." numFmtId="0">
      <sharedItems containsMixedTypes="1" containsNumber="1" containsInteger="1" minValue="0" maxValue="0"/>
    </cacheField>
    <cacheField name="Hvis prod: alt OK " numFmtId="0">
      <sharedItems containsMixedTypes="1" containsNumber="1" containsInteger="1" minValue="0" maxValue="0"/>
    </cacheField>
    <cacheField name="Hvis prod: anskaff. af mask" numFmtId="0">
      <sharedItems containsMixedTypes="1" containsNumber="1" containsInteger="1" minValue="0" maxValue="0"/>
    </cacheField>
    <cacheField name="Hvis prod: Ombygning" numFmtId="0">
      <sharedItems containsMixedTypes="1" containsNumber="1" containsInteger="1" minValue="0" maxValue="0"/>
    </cacheField>
    <cacheField name="Hvis prod: Der er ikke plads" numFmtId="0">
      <sharedItems containsMixedTypes="1" containsNumber="1" containsInteger="1" minValue="0" maxValue="0"/>
    </cacheField>
    <cacheField name="Hvis prod: Hvilke inv. er nødvendige" numFmtId="0">
      <sharedItems containsMixedTypes="1" containsNumber="1" containsInteger="1" minValue="0" maxValue="0" longText="1"/>
    </cacheField>
    <cacheField name="For prod: Anskaffelser af maskiner:" numFmtId="0">
      <sharedItems containsMixedTypes="1" containsNumber="1" containsInteger="1" minValue="0" maxValue="0"/>
    </cacheField>
    <cacheField name="For prod: Ombygning" numFmtId="0">
      <sharedItems containsMixedTypes="1" containsNumber="1" containsInteger="1" minValue="0" maxValue="0"/>
    </cacheField>
    <cacheField name="For prod: Der er ikke plads" numFmtId="0">
      <sharedItems containsMixedTypes="1" containsNumber="1" containsInteger="1" minValue="0" maxValue="0"/>
    </cacheField>
    <cacheField name="For prod: Bemærkning:" numFmtId="0">
      <sharedItems containsMixedTypes="1" containsNumber="1" containsInteger="1" minValue="0" maxValue="0" longText="1"/>
    </cacheField>
    <cacheField name="For blandet: Anskaff. af mask." numFmtId="0">
      <sharedItems containsMixedTypes="1" containsNumber="1" containsInteger="1" minValue="0" maxValue="0"/>
    </cacheField>
    <cacheField name="For blandet: Anskaff. af mask.Hvilke anskaf mask." numFmtId="0">
      <sharedItems containsMixedTypes="1" containsNumber="1" containsInteger="1" minValue="0" maxValue="0"/>
    </cacheField>
    <cacheField name="For Begræns: Anskaff. af mask." numFmtId="0">
      <sharedItems containsMixedTypes="1" containsNumber="1" containsInteger="1" minValue="0" maxValue="0"/>
    </cacheField>
    <cacheField name="For Begræns: Hvilke anskaf mask." numFmtId="0">
      <sharedItems containsMixedTypes="1" containsNumber="1" containsInteger="1" minValue="0" maxValue="0"/>
    </cacheField>
    <cacheField name="Køkken: Bemærkninger:" numFmtId="0">
      <sharedItems containsMixedTypes="1" containsNumber="1" containsInteger="1" minValue="0" maxValue="0" longText="1"/>
    </cacheField>
    <cacheField name="Udfyldt af" numFmtId="0">
      <sharedItems containsDate="1" containsMixedTypes="1" minDate="1899-12-31T00:00:00" maxDate="2009-06-10T00:00:00"/>
    </cacheField>
    <cacheField name="Dato" numFmtId="0">
      <sharedItems containsDate="1" containsMixedTypes="1" minDate="1899-12-31T00:00:00" maxDate="2009-05-20T00:00:00"/>
    </cacheField>
    <cacheField name="Supplement skema" numFmtId="0">
      <sharedItems containsSemiMixedTypes="0" containsString="0" containsNumber="1" containsInteger="1" minValue="0" maxValue="0"/>
    </cacheField>
    <cacheField name="Komfur Alm. med ovn" numFmtId="0">
      <sharedItems containsSemiMixedTypes="0" containsString="0" containsNumber="1" containsInteger="1" minValue="0" maxValue="2"/>
    </cacheField>
    <cacheField name="Kogebord:   Antal" numFmtId="0">
      <sharedItems containsSemiMixedTypes="0" containsString="0" containsNumber="1" containsInteger="1" minValue="0" maxValue="5"/>
    </cacheField>
    <cacheField name="Antal koge plader" numFmtId="0">
      <sharedItems containsSemiMixedTypes="0" containsString="0" containsNumber="1" containsInteger="1" minValue="0" maxValue="10"/>
    </cacheField>
    <cacheField name="Ovn: Alm." numFmtId="0">
      <sharedItems containsSemiMixedTypes="0" containsString="0" containsNumber="1" containsInteger="1" minValue="0" maxValue="3"/>
    </cacheField>
    <cacheField name="Ovn: Alm med varm luft " numFmtId="0">
      <sharedItems containsSemiMixedTypes="0" containsString="0" containsNumber="1" containsInteger="1" minValue="0" maxValue="10"/>
    </cacheField>
    <cacheField name="Ovn: Konvektion varm luft " numFmtId="0">
      <sharedItems containsSemiMixedTypes="0" containsString="0" containsNumber="1" containsInteger="1" minValue="0" maxValue="2"/>
    </cacheField>
    <cacheField name="Ovn: Konvektion vand" numFmtId="0">
      <sharedItems containsSemiMixedTypes="0" containsString="0" containsNumber="1" containsInteger="1" minValue="0" maxValue="1"/>
    </cacheField>
    <cacheField name="antal Stik" numFmtId="0">
      <sharedItems containsSemiMixedTypes="0" containsString="0" containsNumber="1" containsInteger="1" minValue="0" maxValue="10"/>
    </cacheField>
    <cacheField name="Køleskab: Lille (3/4)" numFmtId="0">
      <sharedItems containsSemiMixedTypes="0" containsString="0" containsNumber="1" containsInteger="1" minValue="0" maxValue="5"/>
    </cacheField>
    <cacheField name="Køleskab: Almindeligt (fuld højde)" numFmtId="0">
      <sharedItems containsSemiMixedTypes="0" containsString="0" containsNumber="1" containsInteger="1" minValue="0" maxValue="7"/>
    </cacheField>
    <cacheField name="Køleskab: Stort/industri" numFmtId="0">
      <sharedItems containsSemiMixedTypes="0" containsString="0" containsNumber="1" containsInteger="1" minValue="0" maxValue="3"/>
    </cacheField>
    <cacheField name="Svaleskab: Lille (3/4)" numFmtId="0">
      <sharedItems containsSemiMixedTypes="0" containsString="0" containsNumber="1" containsInteger="1" minValue="0" maxValue="3"/>
    </cacheField>
    <cacheField name="Svaleskab: Almindeligt (fuld højde)" numFmtId="0">
      <sharedItems containsSemiMixedTypes="0" containsString="0" containsNumber="1" containsInteger="1" minValue="0" maxValue="1"/>
    </cacheField>
    <cacheField name="Svaleskab: Stort/industri" numFmtId="0">
      <sharedItems containsSemiMixedTypes="0" containsString="0" containsNumber="1" containsInteger="1" minValue="0" maxValue="3"/>
    </cacheField>
    <cacheField name="Fryser: Lille (3/4)" numFmtId="0">
      <sharedItems containsSemiMixedTypes="0" containsString="0" containsNumber="1" containsInteger="1" minValue="0" maxValue="3"/>
    </cacheField>
    <cacheField name="Fryser: Almindeligt (fuld højde)" numFmtId="0">
      <sharedItems containsSemiMixedTypes="0" containsString="0" containsNumber="1" containsInteger="1" minValue="0" maxValue="3"/>
    </cacheField>
    <cacheField name="Fryser: Stort/industri" numFmtId="0">
      <sharedItems containsSemiMixedTypes="0" containsString="0" containsNumber="1" containsInteger="1" minValue="0" maxValue="2"/>
    </cacheField>
    <cacheField name="Kumme fryser:          " numFmtId="0">
      <sharedItems containsSemiMixedTypes="0" containsString="0" containsNumber="1" containsInteger="1" minValue="0" maxValue="2"/>
    </cacheField>
    <cacheField name="Opvaskemaskine Antal" numFmtId="0">
      <sharedItems containsSemiMixedTypes="0" containsString="0" containsNumber="1" containsInteger="1" minValue="0" maxValue="2"/>
    </cacheField>
    <cacheField name="Opvaskemaskine Min. Pr. vask" numFmtId="0">
      <sharedItems containsSemiMixedTypes="0" containsString="0" containsNumber="1" containsInteger="1" minValue="0" maxValue="150"/>
    </cacheField>
    <cacheField name="Opvaskemaskine Mærke" numFmtId="0">
      <sharedItems containsMixedTypes="1" containsNumber="1" containsInteger="1" minValue="0" maxValue="0"/>
    </cacheField>
    <cacheField name="Bord ca. m." numFmtId="0">
      <sharedItems containsSemiMixedTypes="0" containsString="0" containsNumber="1" minValue="0" maxValue="20"/>
    </cacheField>
    <cacheField name="Stor Røremask:" numFmtId="0">
      <sharedItems containsMixedTypes="1" containsNumber="1" containsInteger="1" minValue="0" maxValue="0"/>
    </cacheField>
    <cacheField name="Stor Røremask: Antal L" numFmtId="0">
      <sharedItems containsMixedTypes="1" containsNumber="1" containsInteger="1" minValue="0" maxValue="30"/>
    </cacheField>
    <cacheField name="Lille Røremask" numFmtId="0">
      <sharedItems containsMixedTypes="1" containsNumber="1" containsInteger="1" minValue="0" maxValue="0"/>
    </cacheField>
    <cacheField name="Foodprocessor" numFmtId="0">
      <sharedItems containsMixedTypes="1" containsNumber="1" containsInteger="1" minValue="0" maxValue="0"/>
    </cacheField>
    <cacheField name="Grøntsags robot" numFmtId="0">
      <sharedItems containsMixedTypes="1" containsNumber="1" containsInteger="1" minValue="0" maxValue="0"/>
    </cacheField>
    <cacheField name="Antal vaske" numFmtId="0">
      <sharedItems containsSemiMixedTypes="0" containsString="0" containsNumber="1" containsInteger="1" minValue="0" maxValue="5"/>
    </cacheField>
    <cacheField name="Opbevaring/lager" numFmtId="0">
      <sharedItems containsMixedTypes="1" containsNumber="1" containsInteger="1" minValue="0" maxValue="0"/>
    </cacheField>
    <cacheField name="lager: Bemærkninger" numFmtId="0">
      <sharedItems containsMixedTypes="1" containsNumber="1" containsInteger="1" minValue="0" maxValue="0" longText="1"/>
    </cacheField>
    <cacheField name="Generelle Bemærkninger" numFmtId="0">
      <sharedItems containsMixedTypes="1" containsNumber="1" containsInteger="1" minValue="0" maxValue="0" longText="1"/>
    </cacheField>
    <cacheField name="Type" numFmtId="0">
      <sharedItems count="5">
        <s v="Integrerede "/>
        <s v="Vuggestuer"/>
        <s v="Børnehaver"/>
        <s v="Fritidshjem"/>
        <s v="Speciale Dagtilbud"/>
      </sharedItems>
    </cacheField>
    <cacheField name="Ekstra type" numFmtId="0">
      <sharedItems/>
    </cacheField>
    <cacheField name="Helårs vug" numFmtId="0">
      <sharedItems containsSemiMixedTypes="0" containsString="0" containsNumber="1" containsInteger="1" minValue="0" maxValue="106"/>
    </cacheField>
    <cacheField name="Helårs smb" numFmtId="0">
      <sharedItems containsSemiMixedTypes="0" containsString="0" containsNumber="1" containsInteger="1" minValue="0" maxValue="13"/>
    </cacheField>
    <cacheField name="Helårs bhv" numFmtId="0">
      <sharedItems containsSemiMixedTypes="0" containsString="0" containsNumber="1" containsInteger="1" minValue="0" maxValue="154"/>
    </cacheField>
    <cacheField name="Helårs frh" numFmtId="0">
      <sharedItems containsSemiMixedTypes="0" containsString="0" containsNumber="1" containsInteger="1" minValue="0" maxValue="160"/>
    </cacheField>
    <cacheField name="Helårs FK" numFmtId="0">
      <sharedItems containsSemiMixedTypes="0" containsString="0" containsNumber="1" containsInteger="1" minValue="0" maxValue="120"/>
    </cacheField>
    <cacheField name="Helårs JK" numFmtId="0">
      <sharedItems containsSemiMixedTypes="0" containsString="0" containsNumber="1" containsInteger="1" minValue="0" maxValue="60"/>
    </cacheField>
    <cacheField name="Helårs UK" numFmtId="0">
      <sharedItems containsSemiMixedTypes="0" containsString="0" containsNumber="1" containsInteger="1" minValue="0" maxValue="145"/>
    </cacheField>
    <cacheField name="Helårs basis vug" numFmtId="0">
      <sharedItems containsSemiMixedTypes="0" containsString="0" containsNumber="1" containsInteger="1" minValue="0" maxValue="10"/>
    </cacheField>
    <cacheField name="Helårs basis bhv" numFmtId="0">
      <sharedItems containsSemiMixedTypes="0" containsString="0" containsNumber="1" containsInteger="1" minValue="0" maxValue="20"/>
    </cacheField>
    <cacheField name="Helårs basis frh" numFmtId="0">
      <sharedItems containsSemiMixedTypes="0" containsString="0" containsNumber="1" containsInteger="1" minValue="0" maxValue="8"/>
    </cacheField>
    <cacheField name="Helårs basis FK" numFmtId="0">
      <sharedItems containsSemiMixedTypes="0" containsString="0" containsNumber="1" containsInteger="1" minValue="0" maxValue="0"/>
    </cacheField>
    <cacheField name="Helårs basis UK" numFmtId="0">
      <sharedItems containsSemiMixedTypes="0" containsString="0" containsNumber="1" containsInteger="1" minValue="0" maxValue="0"/>
    </cacheField>
    <cacheField name="Helårs special FAF" numFmtId="0">
      <sharedItems containsSemiMixedTypes="0" containsString="0" containsNumber="1" containsInteger="1" minValue="0" maxValue="24"/>
    </cacheField>
    <cacheField name="Helårs speical UUF" numFmtId="0">
      <sharedItems containsSemiMixedTypes="0" containsString="0" containsNumber="1" containsInteger="1" minValue="0" maxValue="0"/>
    </cacheField>
    <cacheField name="Forplejning 2008" numFmtId="4">
      <sharedItems containsSemiMixedTypes="0" containsString="0" containsNumber="1" minValue="0" maxValue="430670.42"/>
    </cacheField>
    <cacheField name="Inr" numFmtId="0">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refreshedBy="sine" refreshedDate="40002.600995023146" createdVersion="3" refreshedVersion="3" recordCount="542">
  <cacheSource type="worksheet">
    <worksheetSource ref="A1:EE543" sheet="Samlet"/>
  </cacheSource>
  <cacheFields count="135">
    <cacheField name="Mark" numFmtId="0">
      <sharedItems containsMixedTypes="1" containsNumber="1" containsInteger="1" minValue="0" maxValue="0" count="2">
        <s v="x"/>
        <n v="0"/>
      </sharedItems>
    </cacheField>
    <cacheField name="Inst nummer" numFmtId="0">
      <sharedItems containsMixedTypes="1" containsNumber="1" containsInteger="1" minValue="35224" maxValue="37654"/>
    </cacheField>
    <cacheField name="Institutionsnavn" numFmtId="0">
      <sharedItems containsMixedTypes="1" containsNumber="1" containsInteger="1" minValue="0" maxValue="0"/>
    </cacheField>
    <cacheField name="Distrikt:" numFmtId="0">
      <sharedItems count="8">
        <s v="Amager"/>
        <s v="Indre By"/>
        <s v="Nørrebro"/>
        <s v="Valby"/>
        <s v="Vanløse/Brønshøj-Husum"/>
        <s v="Østerbro"/>
        <s v="Bispebjerg"/>
        <s v="Vesterbro/Kgs.Enghave"/>
      </sharedItems>
    </cacheField>
    <cacheField name="Adresse" numFmtId="0">
      <sharedItems/>
    </cacheField>
    <cacheField name="Postnummer:" numFmtId="0">
      <sharedItems containsMixedTypes="1" containsNumber="1" containsInteger="1" minValue="1110" maxValue="4623"/>
    </cacheField>
    <cacheField name="Postnummer tekst" numFmtId="0">
      <sharedItems/>
    </cacheField>
    <cacheField name="telefon" numFmtId="0">
      <sharedItems containsMixedTypes="1" containsNumber="1" containsInteger="1" minValue="0" maxValue="48187561"/>
    </cacheField>
    <cacheField name="E-mail:" numFmtId="0">
      <sharedItems containsMixedTypes="1" containsNumber="1" containsInteger="1" minValue="0" maxValue="0"/>
    </cacheField>
    <cacheField name="Leders navn:" numFmtId="0">
      <sharedItems containsMixedTypes="1" containsNumber="1" containsInteger="1" minValue="0" maxValue="0"/>
    </cacheField>
    <cacheField name="Leder: tlf." numFmtId="0">
      <sharedItems containsMixedTypes="1" containsNumber="1" containsInteger="1" minValue="0" maxValue="77662077"/>
    </cacheField>
    <cacheField name="Leder: Arb. tlf." numFmtId="0">
      <sharedItems containsMixedTypes="1" containsNumber="1" containsInteger="1" minValue="0" maxValue="56822078"/>
    </cacheField>
    <cacheField name="Leder: E-mail:" numFmtId="0">
      <sharedItems containsMixedTypes="1" containsNumber="1" containsInteger="1" minValue="0" maxValue="0"/>
    </cacheField>
    <cacheField name="Institutionstype" numFmtId="0">
      <sharedItems containsMixedTypes="1" containsNumber="1" containsInteger="1" minValue="0" maxValue="0"/>
    </cacheField>
    <cacheField name="Norn VUG" numFmtId="0">
      <sharedItems containsSemiMixedTypes="0" containsString="0" containsNumber="1" containsInteger="1" minValue="0" maxValue="89"/>
    </cacheField>
    <cacheField name="Norn SMB" numFmtId="0">
      <sharedItems containsSemiMixedTypes="0" containsString="0" containsNumber="1" containsInteger="1" minValue="0" maxValue="111"/>
    </cacheField>
    <cacheField name="Norn BHV" numFmtId="0">
      <sharedItems containsSemiMixedTypes="0" containsString="0" containsNumber="1" containsInteger="1" minValue="0" maxValue="114"/>
    </cacheField>
    <cacheField name="Norn FRH" numFmtId="0">
      <sharedItems containsSemiMixedTypes="0" containsString="0" containsNumber="1" containsInteger="1" minValue="0" maxValue="160"/>
    </cacheField>
    <cacheField name="Norn FK" numFmtId="0">
      <sharedItems containsSemiMixedTypes="0" containsString="0" containsNumber="1" containsInteger="1" minValue="0" maxValue="120"/>
    </cacheField>
    <cacheField name="Norn JK" numFmtId="0">
      <sharedItems containsSemiMixedTypes="0" containsString="0" containsNumber="1" containsInteger="1" minValue="0" maxValue="60"/>
    </cacheField>
    <cacheField name="Norn UK" numFmtId="0">
      <sharedItems containsSemiMixedTypes="0" containsString="0" containsNumber="1" containsInteger="1" minValue="0" maxValue="145"/>
    </cacheField>
    <cacheField name="Har I mere end et køkken?" numFmtId="0">
      <sharedItems containsMixedTypes="1" containsNumber="1" containsInteger="1" minValue="0" maxValue="0"/>
    </cacheField>
    <cacheField name="Antal Køk." numFmtId="0">
      <sharedItems containsSemiMixedTypes="0" containsString="0" containsNumber="1" containsInteger="1" minValue="0" maxValue="7"/>
    </cacheField>
    <cacheField name="skema nummer" numFmtId="0">
      <sharedItems containsSemiMixedTypes="0" containsString="0" containsNumber="1" containsInteger="1" minValue="0" maxValue="4"/>
    </cacheField>
    <cacheField name="Bespisning Dage Vug  Morgen" numFmtId="0">
      <sharedItems containsSemiMixedTypes="0" containsString="0" containsNumber="1" containsInteger="1" minValue="0" maxValue="7"/>
    </cacheField>
    <cacheField name="Bespisning Dage Vug Formiddag" numFmtId="0">
      <sharedItems containsSemiMixedTypes="0" containsString="0" containsNumber="1" containsInteger="1" minValue="0" maxValue="7"/>
    </cacheField>
    <cacheField name="Bespisning Dage Vug Frokost" numFmtId="0">
      <sharedItems containsSemiMixedTypes="0" containsString="0" containsNumber="1" containsInteger="1" minValue="0" maxValue="7"/>
    </cacheField>
    <cacheField name="Bespisning Dage Vug Eftermiddag" numFmtId="0">
      <sharedItems containsSemiMixedTypes="0" containsString="0" containsNumber="1" containsInteger="1" minValue="0" maxValue="7"/>
    </cacheField>
    <cacheField name="Bespisning Dage Vug Aften" numFmtId="0">
      <sharedItems containsSemiMixedTypes="0" containsString="0" containsNumber="1" containsInteger="1" minValue="0" maxValue="7"/>
    </cacheField>
    <cacheField name="Bespisning Dage Bhv Morgen" numFmtId="0">
      <sharedItems containsMixedTypes="1" containsNumber="1" containsInteger="1" minValue="0" maxValue="7"/>
    </cacheField>
    <cacheField name="Bespisning Dage Bhv Formiddag" numFmtId="0">
      <sharedItems containsSemiMixedTypes="0" containsString="0" containsNumber="1" containsInteger="1" minValue="0" maxValue="7"/>
    </cacheField>
    <cacheField name="Bespisning Dage Bhv Frokost" numFmtId="0">
      <sharedItems containsSemiMixedTypes="0" containsString="0" containsNumber="1" containsInteger="1" minValue="0" maxValue="7"/>
    </cacheField>
    <cacheField name="Bespisning Dage Bhv Eftermiddag" numFmtId="0">
      <sharedItems containsSemiMixedTypes="0" containsString="0" containsNumber="1" containsInteger="1" minValue="0" maxValue="7"/>
    </cacheField>
    <cacheField name="Bespisning Dage Bhv Aften" numFmtId="0">
      <sharedItems containsSemiMixedTypes="0" containsString="0" containsNumber="1" containsInteger="1" minValue="0" maxValue="7"/>
    </cacheField>
    <cacheField name="Økonomi til mad Vug" numFmtId="0">
      <sharedItems containsMixedTypes="1" containsNumber="1" containsInteger="1" minValue="0" maxValue="500000"/>
    </cacheField>
    <cacheField name="Økonomi til mad Bhv" numFmtId="0">
      <sharedItems containsMixedTypes="1" containsNumber="1" containsInteger="1" minValue="0" maxValue="250000"/>
    </cacheField>
    <cacheField name="Side 2" numFmtId="0">
      <sharedItems containsMixedTypes="1" containsNumber="1" containsInteger="1" minValue="0" maxValue="0"/>
    </cacheField>
    <cacheField name="Hvem laver mad: Køk" numFmtId="0">
      <sharedItems containsMixedTypes="1" containsNumber="1" containsInteger="1" minValue="0" maxValue="0"/>
    </cacheField>
    <cacheField name="Hvem laver mad: Pæd" numFmtId="0">
      <sharedItems containsMixedTypes="1" containsNumber="1" containsInteger="1" minValue="0" maxValue="0"/>
    </cacheField>
    <cacheField name="1 Køk. ans. Navn:" numFmtId="0">
      <sharedItems containsMixedTypes="1" containsNumber="1" containsInteger="1" minValue="0" maxValue="0"/>
    </cacheField>
    <cacheField name="1 Køk. ans. Ansat siden" numFmtId="0">
      <sharedItems containsSemiMixedTypes="0" containsString="0" containsNumber="1" containsInteger="1" minValue="0" maxValue="2009"/>
    </cacheField>
    <cacheField name="1 Køk. ans. Timer/ uge:" numFmtId="0">
      <sharedItems containsSemiMixedTypes="0" containsString="0" containsNumber="1" containsInteger="1" minValue="0" maxValue="37"/>
    </cacheField>
    <cacheField name="1 Køk. ans. Email:" numFmtId="0">
      <sharedItems containsMixedTypes="1" containsNumber="1" containsInteger="1" minValue="0" maxValue="0"/>
    </cacheField>
    <cacheField name="1 Køk. ans. Bem Uddannelse:" numFmtId="0">
      <sharedItems containsMixedTypes="1" containsNumber="1" containsInteger="1" minValue="0" maxValue="0"/>
    </cacheField>
    <cacheField name="1 Køk. ans. Erfaring:" numFmtId="0">
      <sharedItems containsMixedTypes="1" containsNumber="1" containsInteger="1" minValue="0" maxValue="0"/>
    </cacheField>
    <cacheField name="1 Køk. ans. Kurser:" numFmtId="0">
      <sharedItems containsMixedTypes="1" containsNumber="1" containsInteger="1" minValue="0" maxValue="0"/>
    </cacheField>
    <cacheField name="2 Køk. ans. Navn:" numFmtId="0">
      <sharedItems containsMixedTypes="1" containsNumber="1" containsInteger="1" minValue="0" maxValue="0"/>
    </cacheField>
    <cacheField name="2 Køk. ans. Ansat siden" numFmtId="0">
      <sharedItems containsSemiMixedTypes="0" containsString="0" containsNumber="1" containsInteger="1" minValue="0" maxValue="2009"/>
    </cacheField>
    <cacheField name="2 Køk. ans. Timer/ uge:" numFmtId="0">
      <sharedItems containsSemiMixedTypes="0" containsString="0" containsNumber="1" containsInteger="1" minValue="0" maxValue="37"/>
    </cacheField>
    <cacheField name="2 Køk. ans. Email:" numFmtId="0">
      <sharedItems containsMixedTypes="1" containsNumber="1" containsInteger="1" minValue="0" maxValue="0"/>
    </cacheField>
    <cacheField name="2 Køk. ans. Bem Uddannelse:" numFmtId="0">
      <sharedItems containsMixedTypes="1" containsNumber="1" containsInteger="1" minValue="0" maxValue="0"/>
    </cacheField>
    <cacheField name="2 Køk. ans. Erfaring:" numFmtId="0">
      <sharedItems containsMixedTypes="1" containsNumber="1" containsInteger="1" minValue="0" maxValue="0"/>
    </cacheField>
    <cacheField name="2 Køk. ans. Kurser:" numFmtId="0">
      <sharedItems containsMixedTypes="1" containsNumber="1" containsInteger="1" minValue="0" maxValue="0"/>
    </cacheField>
    <cacheField name="Økologi pct. Vug" numFmtId="0">
      <sharedItems containsSemiMixedTypes="0" containsString="0" containsNumber="1" containsInteger="1" minValue="0" maxValue="100"/>
    </cacheField>
    <cacheField name="Økologi pct. Bhv" numFmtId="0">
      <sharedItems containsSemiMixedTypes="0" containsString="0" containsNumber="1" containsInteger="1" minValue="0" maxValue="100"/>
    </cacheField>
    <cacheField name="Mælk antal gange dagligt Vug" numFmtId="0">
      <sharedItems containsSemiMixedTypes="0" containsString="0" containsNumber="1" containsInteger="1" minValue="0" maxValue="3"/>
    </cacheField>
    <cacheField name="Mælk antal gange dagligt Bhv" numFmtId="0">
      <sharedItems containsSemiMixedTypes="0" containsString="0" containsNumber="1" containsInteger="1" minValue="0" maxValue="4"/>
    </cacheField>
    <cacheField name="måltids/sundhedspolitik " numFmtId="0">
      <sharedItems containsMixedTypes="1" containsNumber="1" containsInteger="1" minValue="0" maxValue="0"/>
    </cacheField>
    <cacheField name="kostudvalg " numFmtId="0">
      <sharedItems containsMixedTypes="1" containsNumber="1" containsInteger="1" minValue="0" maxValue="0"/>
    </cacheField>
    <cacheField name="pædagogisk måltid " numFmtId="0">
      <sharedItems containsMixedTypes="1" containsNumber="1" containsInteger="1" minValue="0" maxValue="0"/>
    </cacheField>
    <cacheField name="Ej mad: vil lave mad selv" numFmtId="0">
      <sharedItems containsMixedTypes="1" containsNumber="1" containsInteger="1" minValue="0" maxValue="0"/>
    </cacheField>
    <cacheField name="Ej mad: Kommentar" numFmtId="0">
      <sharedItems containsMixedTypes="1" containsNumber="1" containsInteger="1" minValue="0" maxValue="0"/>
    </cacheField>
    <cacheField name="Ønsker forældrebest. lok mad" numFmtId="0">
      <sharedItems containsMixedTypes="1" containsNumber="1" containsInteger="1" minValue="0" maxValue="0"/>
    </cacheField>
    <cacheField name="forældrebest. lok mad: Kommentar" numFmtId="0">
      <sharedItems containsMixedTypes="1" containsNumber="1" containsInteger="1" minValue="0" maxValue="0"/>
    </cacheField>
    <cacheField name="Ønsker led/pæd lok mad" numFmtId="0">
      <sharedItems containsMixedTypes="1" containsNumber="1" containsInteger="1" minValue="0" maxValue="0"/>
    </cacheField>
    <cacheField name="led/pæd lok mad: Kommentar" numFmtId="0">
      <sharedItems containsMixedTypes="1" containsNumber="1" containsInteger="1" minValue="0" maxValue="0"/>
    </cacheField>
    <cacheField name="Kan personale skaffes" numFmtId="0">
      <sharedItems containsMixedTypes="1" containsNumber="1" containsInteger="1" minValue="0" maxValue="0"/>
    </cacheField>
    <cacheField name="Kan personale skaffes: Kommentar" numFmtId="0">
      <sharedItems containsMixedTypes="1" containsNumber="1" containsInteger="1" minValue="0" maxValue="0"/>
    </cacheField>
    <cacheField name="Side 3" numFmtId="0">
      <sharedItems containsSemiMixedTypes="0" containsString="0" containsNumber="1" containsInteger="1" minValue="0" maxValue="0"/>
    </cacheField>
    <cacheField name="Kategori af køk." numFmtId="0">
      <sharedItems containsMixedTypes="1" containsNumber="1" containsInteger="1" minValue="0" maxValue="0"/>
    </cacheField>
    <cacheField name="Hvis prod: alt OK " numFmtId="0">
      <sharedItems containsMixedTypes="1" containsNumber="1" containsInteger="1" minValue="0" maxValue="0"/>
    </cacheField>
    <cacheField name="Hvis prod: anskaff. af mask" numFmtId="0">
      <sharedItems containsMixedTypes="1" containsNumber="1" containsInteger="1" minValue="0" maxValue="0"/>
    </cacheField>
    <cacheField name="Hvis prod: Ombygning" numFmtId="0">
      <sharedItems containsMixedTypes="1" containsNumber="1" containsInteger="1" minValue="0" maxValue="0"/>
    </cacheField>
    <cacheField name="Hvis prod: Der er ikke plads" numFmtId="0">
      <sharedItems containsMixedTypes="1" containsNumber="1" containsInteger="1" minValue="0" maxValue="0"/>
    </cacheField>
    <cacheField name="Hvis prod: Hvilke inv. er nødvendige" numFmtId="0">
      <sharedItems containsMixedTypes="1" containsNumber="1" containsInteger="1" minValue="0" maxValue="0" longText="1"/>
    </cacheField>
    <cacheField name="For prod: Anskaffelser af maskiner:" numFmtId="0">
      <sharedItems containsMixedTypes="1" containsNumber="1" containsInteger="1" minValue="0" maxValue="0"/>
    </cacheField>
    <cacheField name="For prod: Ombygning" numFmtId="0">
      <sharedItems containsMixedTypes="1" containsNumber="1" containsInteger="1" minValue="0" maxValue="0"/>
    </cacheField>
    <cacheField name="For prod: Der er ikke plads" numFmtId="0">
      <sharedItems containsMixedTypes="1" containsNumber="1" containsInteger="1" minValue="0" maxValue="0"/>
    </cacheField>
    <cacheField name="For prod: Bemærkning:" numFmtId="0">
      <sharedItems containsMixedTypes="1" containsNumber="1" containsInteger="1" minValue="0" maxValue="0" longText="1"/>
    </cacheField>
    <cacheField name="For blandet: Anskaff. af mask." numFmtId="0">
      <sharedItems containsMixedTypes="1" containsNumber="1" containsInteger="1" minValue="0" maxValue="0"/>
    </cacheField>
    <cacheField name="For blandet: Anskaff. af mask.Hvilke anskaf mask." numFmtId="0">
      <sharedItems containsMixedTypes="1" containsNumber="1" containsInteger="1" minValue="0" maxValue="0"/>
    </cacheField>
    <cacheField name="For Begræns: Anskaff. af mask." numFmtId="0">
      <sharedItems containsMixedTypes="1" containsNumber="1" containsInteger="1" minValue="0" maxValue="0"/>
    </cacheField>
    <cacheField name="For Begræns: Hvilke anskaf mask." numFmtId="0">
      <sharedItems containsMixedTypes="1" containsNumber="1" containsInteger="1" minValue="0" maxValue="0"/>
    </cacheField>
    <cacheField name="Køkken: Bemærkninger:" numFmtId="0">
      <sharedItems containsMixedTypes="1" containsNumber="1" containsInteger="1" minValue="0" maxValue="0" longText="1"/>
    </cacheField>
    <cacheField name="Udfyldt af" numFmtId="0">
      <sharedItems containsDate="1" containsMixedTypes="1" minDate="1899-12-31T00:00:00" maxDate="2009-06-10T00:00:00"/>
    </cacheField>
    <cacheField name="Dato" numFmtId="0">
      <sharedItems containsDate="1" containsMixedTypes="1" minDate="1899-12-31T00:00:00" maxDate="2009-05-20T00:00:00"/>
    </cacheField>
    <cacheField name="Supplement skema" numFmtId="0">
      <sharedItems containsSemiMixedTypes="0" containsString="0" containsNumber="1" containsInteger="1" minValue="0" maxValue="0"/>
    </cacheField>
    <cacheField name="Komfur Alm. med ovn" numFmtId="0">
      <sharedItems containsSemiMixedTypes="0" containsString="0" containsNumber="1" containsInteger="1" minValue="0" maxValue="2"/>
    </cacheField>
    <cacheField name="Kogebord:   Antal" numFmtId="0">
      <sharedItems containsSemiMixedTypes="0" containsString="0" containsNumber="1" containsInteger="1" minValue="0" maxValue="5"/>
    </cacheField>
    <cacheField name="Antal koge plader" numFmtId="0">
      <sharedItems containsSemiMixedTypes="0" containsString="0" containsNumber="1" containsInteger="1" minValue="0" maxValue="10"/>
    </cacheField>
    <cacheField name="Ovn: Alm." numFmtId="0">
      <sharedItems containsSemiMixedTypes="0" containsString="0" containsNumber="1" containsInteger="1" minValue="0" maxValue="3"/>
    </cacheField>
    <cacheField name="Ovn: Alm med varm luft " numFmtId="0">
      <sharedItems containsSemiMixedTypes="0" containsString="0" containsNumber="1" containsInteger="1" minValue="0" maxValue="10"/>
    </cacheField>
    <cacheField name="Ovn: Konvektion varm luft " numFmtId="0">
      <sharedItems containsSemiMixedTypes="0" containsString="0" containsNumber="1" containsInteger="1" minValue="0" maxValue="2"/>
    </cacheField>
    <cacheField name="Ovn: Konvektion vand" numFmtId="0">
      <sharedItems containsSemiMixedTypes="0" containsString="0" containsNumber="1" containsInteger="1" minValue="0" maxValue="1"/>
    </cacheField>
    <cacheField name="antal Stik" numFmtId="0">
      <sharedItems containsSemiMixedTypes="0" containsString="0" containsNumber="1" containsInteger="1" minValue="0" maxValue="10"/>
    </cacheField>
    <cacheField name="Køleskab: Lille (3/4)" numFmtId="0">
      <sharedItems containsSemiMixedTypes="0" containsString="0" containsNumber="1" containsInteger="1" minValue="0" maxValue="5"/>
    </cacheField>
    <cacheField name="Køleskab: Almindeligt (fuld højde)" numFmtId="0">
      <sharedItems containsSemiMixedTypes="0" containsString="0" containsNumber="1" containsInteger="1" minValue="0" maxValue="7"/>
    </cacheField>
    <cacheField name="Køleskab: Stort/industri" numFmtId="0">
      <sharedItems containsSemiMixedTypes="0" containsString="0" containsNumber="1" containsInteger="1" minValue="0" maxValue="3"/>
    </cacheField>
    <cacheField name="Svaleskab: Lille (3/4)" numFmtId="0">
      <sharedItems containsSemiMixedTypes="0" containsString="0" containsNumber="1" containsInteger="1" minValue="0" maxValue="3"/>
    </cacheField>
    <cacheField name="Svaleskab: Almindeligt (fuld højde)" numFmtId="0">
      <sharedItems containsSemiMixedTypes="0" containsString="0" containsNumber="1" containsInteger="1" minValue="0" maxValue="1"/>
    </cacheField>
    <cacheField name="Svaleskab: Stort/industri" numFmtId="0">
      <sharedItems containsSemiMixedTypes="0" containsString="0" containsNumber="1" containsInteger="1" minValue="0" maxValue="3"/>
    </cacheField>
    <cacheField name="Fryser: Lille (3/4)" numFmtId="0">
      <sharedItems containsSemiMixedTypes="0" containsString="0" containsNumber="1" containsInteger="1" minValue="0" maxValue="3"/>
    </cacheField>
    <cacheField name="Fryser: Almindeligt (fuld højde)" numFmtId="0">
      <sharedItems containsSemiMixedTypes="0" containsString="0" containsNumber="1" containsInteger="1" minValue="0" maxValue="3"/>
    </cacheField>
    <cacheField name="Fryser: Stort/industri" numFmtId="0">
      <sharedItems containsSemiMixedTypes="0" containsString="0" containsNumber="1" containsInteger="1" minValue="0" maxValue="2"/>
    </cacheField>
    <cacheField name="Kumme fryser:          " numFmtId="0">
      <sharedItems containsSemiMixedTypes="0" containsString="0" containsNumber="1" containsInteger="1" minValue="0" maxValue="2"/>
    </cacheField>
    <cacheField name="Opvaskemaskine Antal" numFmtId="0">
      <sharedItems containsSemiMixedTypes="0" containsString="0" containsNumber="1" containsInteger="1" minValue="0" maxValue="2"/>
    </cacheField>
    <cacheField name="Opvaskemaskine Min. Pr. vask" numFmtId="0">
      <sharedItems containsSemiMixedTypes="0" containsString="0" containsNumber="1" containsInteger="1" minValue="0" maxValue="150"/>
    </cacheField>
    <cacheField name="Opvaskemaskine Mærke" numFmtId="0">
      <sharedItems containsMixedTypes="1" containsNumber="1" containsInteger="1" minValue="0" maxValue="0"/>
    </cacheField>
    <cacheField name="Bord ca. m." numFmtId="0">
      <sharedItems containsSemiMixedTypes="0" containsString="0" containsNumber="1" minValue="0" maxValue="20"/>
    </cacheField>
    <cacheField name="Stor Røremask:" numFmtId="0">
      <sharedItems containsMixedTypes="1" containsNumber="1" containsInteger="1" minValue="0" maxValue="0"/>
    </cacheField>
    <cacheField name="Stor Røremask: Antal L" numFmtId="0">
      <sharedItems containsMixedTypes="1" containsNumber="1" containsInteger="1" minValue="0" maxValue="30"/>
    </cacheField>
    <cacheField name="Lille Røremask" numFmtId="0">
      <sharedItems containsMixedTypes="1" containsNumber="1" containsInteger="1" minValue="0" maxValue="0"/>
    </cacheField>
    <cacheField name="Foodprocessor" numFmtId="0">
      <sharedItems containsMixedTypes="1" containsNumber="1" containsInteger="1" minValue="0" maxValue="0"/>
    </cacheField>
    <cacheField name="Grøntsags robot" numFmtId="0">
      <sharedItems containsMixedTypes="1" containsNumber="1" containsInteger="1" minValue="0" maxValue="0"/>
    </cacheField>
    <cacheField name="Antal vaske" numFmtId="0">
      <sharedItems containsSemiMixedTypes="0" containsString="0" containsNumber="1" containsInteger="1" minValue="0" maxValue="5"/>
    </cacheField>
    <cacheField name="Opbevaring/lager" numFmtId="0">
      <sharedItems containsMixedTypes="1" containsNumber="1" containsInteger="1" minValue="0" maxValue="0"/>
    </cacheField>
    <cacheField name="lager: Bemærkninger" numFmtId="0">
      <sharedItems containsMixedTypes="1" containsNumber="1" containsInteger="1" minValue="0" maxValue="0" longText="1"/>
    </cacheField>
    <cacheField name="Generelle Bemærkninger" numFmtId="0">
      <sharedItems containsMixedTypes="1" containsNumber="1" containsInteger="1" minValue="0" maxValue="0" longText="1"/>
    </cacheField>
    <cacheField name="Type" numFmtId="0">
      <sharedItems count="7">
        <s v="Integrerede "/>
        <s v="Vuggestuer"/>
        <s v="Børnehaver"/>
        <s v="Fritidshjem"/>
        <s v="Speciale Dagtilbud"/>
        <s v="Kombinerede" u="1"/>
        <s v="Special Institution" u="1"/>
      </sharedItems>
    </cacheField>
    <cacheField name="Ekstra type" numFmtId="0">
      <sharedItems/>
    </cacheField>
    <cacheField name="Helårs vug" numFmtId="0">
      <sharedItems containsSemiMixedTypes="0" containsString="0" containsNumber="1" containsInteger="1" minValue="0" maxValue="106"/>
    </cacheField>
    <cacheField name="Helårs smb" numFmtId="0">
      <sharedItems containsSemiMixedTypes="0" containsString="0" containsNumber="1" containsInteger="1" minValue="0" maxValue="13"/>
    </cacheField>
    <cacheField name="Helårs bhv" numFmtId="0">
      <sharedItems containsSemiMixedTypes="0" containsString="0" containsNumber="1" containsInteger="1" minValue="0" maxValue="154"/>
    </cacheField>
    <cacheField name="Helårs frh" numFmtId="0">
      <sharedItems containsSemiMixedTypes="0" containsString="0" containsNumber="1" containsInteger="1" minValue="0" maxValue="160"/>
    </cacheField>
    <cacheField name="Helårs FK" numFmtId="0">
      <sharedItems containsSemiMixedTypes="0" containsString="0" containsNumber="1" containsInteger="1" minValue="0" maxValue="120"/>
    </cacheField>
    <cacheField name="Helårs JK" numFmtId="0">
      <sharedItems containsSemiMixedTypes="0" containsString="0" containsNumber="1" containsInteger="1" minValue="0" maxValue="60"/>
    </cacheField>
    <cacheField name="Helårs UK" numFmtId="0">
      <sharedItems containsSemiMixedTypes="0" containsString="0" containsNumber="1" containsInteger="1" minValue="0" maxValue="145"/>
    </cacheField>
    <cacheField name="Helårs basis vug" numFmtId="0">
      <sharedItems containsSemiMixedTypes="0" containsString="0" containsNumber="1" containsInteger="1" minValue="0" maxValue="10"/>
    </cacheField>
    <cacheField name="Helårs basis bhv" numFmtId="0">
      <sharedItems containsSemiMixedTypes="0" containsString="0" containsNumber="1" containsInteger="1" minValue="0" maxValue="20"/>
    </cacheField>
    <cacheField name="Helårs basis frh" numFmtId="0">
      <sharedItems containsSemiMixedTypes="0" containsString="0" containsNumber="1" containsInteger="1" minValue="0" maxValue="8"/>
    </cacheField>
    <cacheField name="Helårs basis FK" numFmtId="0">
      <sharedItems containsSemiMixedTypes="0" containsString="0" containsNumber="1" containsInteger="1" minValue="0" maxValue="0"/>
    </cacheField>
    <cacheField name="Helårs basis UK" numFmtId="0">
      <sharedItems containsSemiMixedTypes="0" containsString="0" containsNumber="1" containsInteger="1" minValue="0" maxValue="0"/>
    </cacheField>
    <cacheField name="Helårs special FAF" numFmtId="0">
      <sharedItems containsSemiMixedTypes="0" containsString="0" containsNumber="1" containsInteger="1" minValue="0" maxValue="24"/>
    </cacheField>
    <cacheField name="Helårs speical UUF" numFmtId="0">
      <sharedItems containsSemiMixedTypes="0" containsString="0" containsNumber="1" containsInteger="1" minValue="0" maxValue="0"/>
    </cacheField>
    <cacheField name="Forplejning 2008" numFmtId="4">
      <sharedItems containsSemiMixedTypes="0" containsString="0" containsNumber="1" minValue="0" maxValue="430670.42"/>
    </cacheField>
  </cacheFields>
</pivotCacheDefinition>
</file>

<file path=xl/pivotCache/pivotCacheRecords1.xml><?xml version="1.0" encoding="utf-8"?>
<pivotCacheRecords xmlns="http://schemas.openxmlformats.org/spreadsheetml/2006/main" xmlns:r="http://schemas.openxmlformats.org/officeDocument/2006/relationships" count="542">
  <r>
    <x v="0"/>
    <x v="0"/>
    <s v="Ønskeøen"/>
    <s v="Amager"/>
    <s v="Moselgade 21"/>
    <n v="2300"/>
    <s v="København S"/>
    <s v="32 58 90 03"/>
    <s v="35542@buf.kk.dk"/>
    <s v="Walter Zaballos"/>
    <n v="0"/>
    <n v="0"/>
    <s v="35542@buf.kk.dk"/>
    <s v="Integreret"/>
    <n v="24"/>
    <n v="0"/>
    <n v="40"/>
    <n v="0"/>
    <n v="0"/>
    <n v="0"/>
    <n v="0"/>
    <n v="0"/>
    <n v="0"/>
    <n v="0"/>
    <n v="5"/>
    <n v="0"/>
    <n v="5"/>
    <n v="5"/>
    <n v="0"/>
    <x v="0"/>
    <x v="0"/>
    <x v="0"/>
    <x v="0"/>
    <n v="0"/>
    <n v="0"/>
    <n v="0"/>
    <n v="0"/>
    <s v="Ja"/>
    <n v="0"/>
    <s v="Jacob Bennetsen"/>
    <n v="2008"/>
    <n v="37"/>
    <n v="0"/>
    <s v="ufaglært"/>
    <s v="mange års madglæde"/>
    <s v="hygiejne"/>
    <n v="0"/>
    <n v="0"/>
    <n v="0"/>
    <n v="0"/>
    <n v="0"/>
    <n v="0"/>
    <n v="0"/>
    <n v="100"/>
    <n v="100"/>
    <n v="0"/>
    <n v="0"/>
    <s v="Ja"/>
    <s v="Nej"/>
    <s v="Ja"/>
    <s v="Ja"/>
    <n v="0"/>
    <s v="Ja"/>
    <n v="0"/>
    <s v="Ja"/>
    <n v="0"/>
    <s v="Nej"/>
    <s v="Vil gerne have hjælp til at rekruterer en ekstra medarbejder i køkken"/>
    <n v="0"/>
    <s v="produktionskøkken"/>
    <s v="Ja"/>
    <s v="Større"/>
    <s v="Ingen"/>
    <n v="0"/>
    <s v="En konvektionsovn er meget ønsket"/>
    <n v="0"/>
    <n v="0"/>
    <n v="0"/>
    <n v="0"/>
    <n v="0"/>
    <n v="0"/>
    <n v="0"/>
    <n v="0"/>
    <n v="0"/>
    <n v="0"/>
    <n v="0"/>
    <n v="0"/>
    <n v="0"/>
    <n v="1"/>
    <n v="4"/>
    <n v="0"/>
    <n v="2"/>
    <n v="0"/>
    <n v="0"/>
    <n v="0"/>
    <n v="1"/>
    <n v="2"/>
    <n v="0"/>
    <n v="0"/>
    <n v="0"/>
    <n v="0"/>
    <n v="1"/>
    <n v="0"/>
    <n v="0"/>
    <n v="1"/>
    <n v="1"/>
    <n v="2"/>
    <s v="Zanussi"/>
    <n v="10"/>
    <s v="Ja"/>
    <n v="20"/>
    <n v="0"/>
    <s v="Ja"/>
    <n v="0"/>
    <n v="4"/>
    <s v="God plads"/>
    <n v="0"/>
    <n v="0"/>
    <x v="0"/>
    <s v="Amager"/>
    <n v="24"/>
    <n v="0"/>
    <n v="40"/>
    <n v="111"/>
    <n v="36"/>
    <n v="9"/>
    <n v="0"/>
    <n v="0"/>
    <n v="0"/>
    <n v="0"/>
    <n v="0"/>
    <n v="0"/>
    <n v="0"/>
    <n v="0"/>
    <n v="157871.59"/>
    <s v="35542"/>
    <s v=""/>
    <n v="0"/>
    <n v="156"/>
    <e v="#N/A"/>
    <e v="#N/A"/>
    <e v="#N/A"/>
    <e v="#N/A"/>
    <e v="#N/A"/>
  </r>
  <r>
    <x v="1"/>
    <x v="1"/>
    <s v="Solstrålen"/>
    <s v="Amager"/>
    <s v="Tingvej 23"/>
    <n v="2300"/>
    <s v="København S"/>
    <s v="32 55 52 05"/>
    <s v="37215@buf.kk.dk"/>
    <s v="Gitte Ryt-Hansen"/>
    <n v="32580839"/>
    <n v="0"/>
    <s v="37215@buf.kk.dk"/>
    <s v="Vuggestue"/>
    <n v="0"/>
    <n v="0"/>
    <n v="0"/>
    <n v="0"/>
    <n v="0"/>
    <n v="0"/>
    <n v="0"/>
    <n v="0"/>
    <n v="0"/>
    <n v="0"/>
    <n v="0"/>
    <n v="0"/>
    <n v="0"/>
    <n v="0"/>
    <n v="0"/>
    <x v="1"/>
    <x v="0"/>
    <x v="1"/>
    <x v="0"/>
    <n v="0"/>
    <n v="90000"/>
    <n v="0"/>
    <n v="0"/>
    <n v="0"/>
    <n v="0"/>
    <n v="0"/>
    <n v="0"/>
    <n v="0"/>
    <n v="0"/>
    <n v="0"/>
    <n v="0"/>
    <n v="0"/>
    <n v="0"/>
    <n v="0"/>
    <n v="0"/>
    <n v="0"/>
    <n v="0"/>
    <n v="0"/>
    <n v="0"/>
    <n v="89"/>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1"/>
    <s v="Amager"/>
    <n v="36"/>
    <n v="0"/>
    <n v="0"/>
    <n v="0"/>
    <n v="0"/>
    <n v="0"/>
    <n v="0"/>
    <n v="0"/>
    <n v="0"/>
    <n v="0"/>
    <n v="0"/>
    <n v="0"/>
    <n v="0"/>
    <n v="0"/>
    <n v="96267.47"/>
    <s v="37215"/>
    <s v=""/>
    <n v="0"/>
    <n v="0"/>
    <e v="#N/A"/>
    <e v="#N/A"/>
    <e v="#N/A"/>
    <e v="#N/A"/>
    <e v="#N/A"/>
  </r>
  <r>
    <x v="0"/>
    <x v="2"/>
    <s v="Børnehaven Tyttebøvsen"/>
    <s v="Amager"/>
    <s v="Brydes Allé 46"/>
    <n v="2300"/>
    <s v="København S"/>
    <s v="32 59 55 50"/>
    <s v="37312@buf.kk.dk"/>
    <s v="Nancy Vinstrup"/>
    <n v="32521337"/>
    <n v="0"/>
    <s v="37312@buf.kk.dk"/>
    <s v="Børnehave"/>
    <n v="0"/>
    <n v="12"/>
    <n v="44"/>
    <n v="0"/>
    <n v="0"/>
    <n v="0"/>
    <n v="0"/>
    <s v="Nej"/>
    <n v="0"/>
    <n v="0"/>
    <n v="0"/>
    <n v="0"/>
    <n v="0"/>
    <n v="0"/>
    <n v="0"/>
    <x v="0"/>
    <x v="1"/>
    <x v="1"/>
    <x v="0"/>
    <n v="0"/>
    <n v="0"/>
    <n v="51000"/>
    <n v="0"/>
    <s v="Ja"/>
    <s v="nej"/>
    <s v="Lene"/>
    <n v="2007"/>
    <n v="10"/>
    <n v="0"/>
    <s v="smørrebrødsjomfru"/>
    <n v="0"/>
    <n v="0"/>
    <n v="0"/>
    <n v="0"/>
    <n v="0"/>
    <n v="0"/>
    <n v="0"/>
    <n v="0"/>
    <n v="0"/>
    <n v="0"/>
    <n v="100"/>
    <n v="0"/>
    <n v="2"/>
    <s v="Ja"/>
    <s v="Nej"/>
    <s v="nej"/>
    <s v="Ja"/>
    <n v="0"/>
    <s v="Ja"/>
    <n v="0"/>
    <s v="Ja"/>
    <n v="0"/>
    <s v="ja"/>
    <n v="0"/>
    <n v="0"/>
    <s v="produktionskøkken"/>
    <s v="nej"/>
    <s v="Større"/>
    <s v="Mindre"/>
    <n v="0"/>
    <s v="mere køleplads, flere kogeplader, røremaskine, grøntrobot, opvaskemaskinen skal op i niveau."/>
    <n v="0"/>
    <n v="0"/>
    <n v="0"/>
    <n v="0"/>
    <n v="0"/>
    <n v="0"/>
    <n v="0"/>
    <n v="0"/>
    <n v="0"/>
    <s v="Mariah"/>
    <s v="26.03.01"/>
    <n v="0"/>
    <n v="1"/>
    <n v="0"/>
    <n v="0"/>
    <n v="0"/>
    <n v="2"/>
    <n v="0"/>
    <n v="0"/>
    <n v="0"/>
    <n v="0"/>
    <n v="2"/>
    <n v="0"/>
    <n v="0"/>
    <n v="0"/>
    <n v="0"/>
    <n v="1"/>
    <n v="0"/>
    <n v="0"/>
    <n v="0"/>
    <n v="1"/>
    <n v="25"/>
    <s v="Miele professional"/>
    <n v="4"/>
    <s v="Nej"/>
    <n v="0"/>
    <s v="Nej"/>
    <s v="Nej"/>
    <s v="Nej"/>
    <n v="2"/>
    <s v="God plads"/>
    <s v="Køkkenet er indrettet med et bord så børnene kan være med. Bør ommøbbleres, så der bliver mere plads til den daglige produktion"/>
    <n v="0"/>
    <x v="2"/>
    <s v="Amager"/>
    <n v="0"/>
    <n v="12"/>
    <n v="44"/>
    <n v="0"/>
    <n v="0"/>
    <n v="0"/>
    <n v="0"/>
    <n v="0"/>
    <n v="0"/>
    <n v="0"/>
    <n v="0"/>
    <n v="0"/>
    <n v="0"/>
    <n v="0"/>
    <n v="67099"/>
    <s v="37312"/>
    <s v=""/>
    <n v="0"/>
    <n v="0"/>
    <e v="#N/A"/>
    <e v="#N/A"/>
    <e v="#N/A"/>
    <e v="#N/A"/>
    <e v="#N/A"/>
  </r>
  <r>
    <x v="0"/>
    <x v="3"/>
    <s v="Havkatten"/>
    <s v="Amager"/>
    <s v="Amager Strandvej 178"/>
    <n v="2300"/>
    <s v="København S"/>
    <s v="32 84 78 76"/>
    <s v="37458@buf.kk.dk"/>
    <s v="Lene Anette Hector Pedersen"/>
    <n v="32583131"/>
    <n v="0"/>
    <s v="37458@buf.kk.dk"/>
    <s v="Integreret"/>
    <n v="28"/>
    <n v="0"/>
    <n v="44"/>
    <n v="0"/>
    <n v="0"/>
    <n v="0"/>
    <n v="0"/>
    <s v="Nej"/>
    <n v="0"/>
    <n v="0"/>
    <n v="5"/>
    <n v="0"/>
    <n v="5"/>
    <n v="5"/>
    <n v="0"/>
    <x v="0"/>
    <x v="0"/>
    <x v="2"/>
    <x v="1"/>
    <n v="0"/>
    <n v="150000"/>
    <n v="0"/>
    <n v="0"/>
    <s v="Ja"/>
    <s v="nej"/>
    <s v="Terese Breidal"/>
    <n v="2003"/>
    <n v="37"/>
    <n v="0"/>
    <s v="Madhus og kostkompagniet"/>
    <n v="0"/>
    <n v="0"/>
    <n v="0"/>
    <n v="0"/>
    <n v="0"/>
    <n v="0"/>
    <n v="0"/>
    <n v="0"/>
    <n v="0"/>
    <n v="60"/>
    <n v="60"/>
    <n v="2"/>
    <n v="2"/>
    <s v="Ja"/>
    <s v="Nej"/>
    <s v="Ja"/>
    <s v="Ja"/>
    <n v="0"/>
    <s v="Ja"/>
    <n v="0"/>
    <s v="Ja"/>
    <n v="0"/>
    <s v="ja"/>
    <n v="0"/>
    <n v="0"/>
    <s v="produktionskøkken"/>
    <s v="Ja"/>
    <s v="Større"/>
    <s v="Ingen"/>
    <n v="0"/>
    <s v="Opvaskemaskine, en ovn el. udskiftning til konvektion, en vask, der må gerne komme mere bordplads - evt. i depot som kan fungere som grøntsagsrum."/>
    <n v="0"/>
    <n v="0"/>
    <n v="0"/>
    <n v="0"/>
    <n v="0"/>
    <n v="0"/>
    <n v="0"/>
    <n v="0"/>
    <s v="Dejligt køkken"/>
    <s v="Lone"/>
    <s v="31.03.09"/>
    <n v="0"/>
    <n v="0"/>
    <n v="1"/>
    <n v="5"/>
    <n v="0"/>
    <n v="2"/>
    <n v="0"/>
    <n v="0"/>
    <n v="0"/>
    <n v="0"/>
    <n v="2"/>
    <n v="0"/>
    <n v="0"/>
    <n v="0"/>
    <n v="0"/>
    <n v="0"/>
    <n v="1"/>
    <n v="0"/>
    <n v="1"/>
    <n v="1"/>
    <n v="20"/>
    <s v="Miele"/>
    <n v="4"/>
    <s v="Ja"/>
    <n v="10"/>
    <n v="0"/>
    <s v="Ja"/>
    <s v="Nej"/>
    <n v="1"/>
    <s v="Begrænset"/>
    <n v="0"/>
    <n v="0"/>
    <x v="0"/>
    <s v="Amager"/>
    <n v="28"/>
    <n v="0"/>
    <n v="44"/>
    <n v="0"/>
    <n v="0"/>
    <n v="0"/>
    <n v="0"/>
    <n v="0"/>
    <n v="0"/>
    <n v="0"/>
    <n v="0"/>
    <n v="0"/>
    <n v="0"/>
    <n v="0"/>
    <n v="149980.54"/>
    <s v="37458"/>
    <s v=""/>
    <n v="0"/>
    <n v="0"/>
    <e v="#N/A"/>
    <e v="#N/A"/>
    <e v="#N/A"/>
    <e v="#N/A"/>
    <e v="#N/A"/>
  </r>
  <r>
    <x v="0"/>
    <x v="4"/>
    <s v="Elverhøj"/>
    <s v="Amager"/>
    <s v="Glommensgade 8"/>
    <n v="2300"/>
    <s v="København S"/>
    <s v="32 84 11 38"/>
    <s v="37488@buf.kk.dk"/>
    <s v="Ella T. Darling"/>
    <n v="0"/>
    <n v="0"/>
    <s v="37488@buf.kk.dk"/>
    <s v="Integreret"/>
    <n v="42"/>
    <n v="0"/>
    <n v="56"/>
    <n v="0"/>
    <n v="0"/>
    <n v="0"/>
    <n v="0"/>
    <s v="Nej"/>
    <n v="0"/>
    <n v="0"/>
    <n v="5"/>
    <n v="5"/>
    <n v="5"/>
    <n v="5"/>
    <n v="0"/>
    <x v="0"/>
    <x v="1"/>
    <x v="1"/>
    <x v="1"/>
    <n v="0"/>
    <n v="200000"/>
    <n v="0"/>
    <n v="0"/>
    <s v="Ja"/>
    <s v="nej"/>
    <s v="Marzena"/>
    <n v="2000"/>
    <n v="36"/>
    <n v="0"/>
    <s v="ufaglært"/>
    <n v="0"/>
    <s v="økologikursus, kostkompagniet"/>
    <n v="0"/>
    <n v="0"/>
    <n v="0"/>
    <n v="0"/>
    <n v="0"/>
    <n v="0"/>
    <n v="0"/>
    <n v="65"/>
    <n v="65"/>
    <n v="1"/>
    <n v="1"/>
    <s v="Ja"/>
    <s v="Nej"/>
    <s v="Ja"/>
    <s v="Ja"/>
    <n v="0"/>
    <s v="Ja"/>
    <n v="0"/>
    <s v="Ja"/>
    <n v="0"/>
    <s v="Nej"/>
    <n v="0"/>
    <n v="0"/>
    <s v="produktionskøkken"/>
    <s v="nej"/>
    <s v="Mindre"/>
    <s v="Mindre"/>
    <s v="Nej"/>
    <s v="En kipsteger el. et kogebord mere, en større konvektionsovn, optimalt skal der etableres kogeø midt i lokalet. Ny grøntsagsrobot"/>
    <n v="0"/>
    <n v="0"/>
    <n v="0"/>
    <n v="0"/>
    <n v="0"/>
    <n v="0"/>
    <n v="0"/>
    <n v="0"/>
    <s v="Stort produktionskøkken men mangler udstyr for at kunne producere til 100 børn."/>
    <s v="Mariah"/>
    <s v="26.03.09"/>
    <n v="0"/>
    <n v="0"/>
    <n v="1"/>
    <n v="5"/>
    <n v="0"/>
    <n v="0"/>
    <n v="0"/>
    <n v="1"/>
    <n v="5"/>
    <n v="0"/>
    <n v="2"/>
    <n v="0"/>
    <n v="0"/>
    <n v="1"/>
    <n v="0"/>
    <n v="0"/>
    <n v="2"/>
    <n v="0"/>
    <n v="0"/>
    <n v="1"/>
    <n v="2"/>
    <s v="Hobart"/>
    <n v="5"/>
    <s v="Ja"/>
    <n v="15"/>
    <n v="0"/>
    <n v="0"/>
    <s v="ja"/>
    <n v="2"/>
    <s v="God plads"/>
    <n v="0"/>
    <n v="0"/>
    <x v="0"/>
    <s v="Amager"/>
    <n v="42"/>
    <n v="0"/>
    <n v="56"/>
    <n v="0"/>
    <n v="0"/>
    <n v="0"/>
    <n v="0"/>
    <n v="0"/>
    <n v="0"/>
    <n v="0"/>
    <n v="0"/>
    <n v="0"/>
    <n v="0"/>
    <n v="0"/>
    <n v="216540.46"/>
    <s v="37488"/>
    <s v=""/>
    <n v="0"/>
    <n v="0"/>
    <s v="Ja"/>
    <n v="15"/>
    <n v="0"/>
    <s v="Har medsendt jobopslag, som ligger i mappen"/>
    <s v="Ja"/>
  </r>
  <r>
    <x v="0"/>
    <x v="5"/>
    <s v="Snorretoppen"/>
    <s v="Amager"/>
    <s v="Snorresgade 12"/>
    <n v="2300"/>
    <s v="København S"/>
    <s v="32 64 01 50"/>
    <s v="37492@buf.kk.dk"/>
    <s v="Mai-Britt Bugge"/>
    <n v="35431601"/>
    <n v="26121601"/>
    <s v="37492@buf.kk.dk"/>
    <s v="Integreret"/>
    <n v="42"/>
    <n v="0"/>
    <n v="56"/>
    <n v="0"/>
    <n v="0"/>
    <n v="0"/>
    <n v="0"/>
    <s v="ja"/>
    <n v="2"/>
    <n v="1"/>
    <n v="5"/>
    <n v="5"/>
    <n v="4"/>
    <n v="5"/>
    <n v="0"/>
    <x v="0"/>
    <x v="0"/>
    <x v="1"/>
    <x v="1"/>
    <n v="0"/>
    <n v="500000"/>
    <n v="0"/>
    <n v="0"/>
    <s v="Ja"/>
    <s v="nej"/>
    <s v="jesper kiledal"/>
    <n v="2007"/>
    <n v="37"/>
    <n v="0"/>
    <s v="kok"/>
    <n v="0"/>
    <n v="0"/>
    <n v="0"/>
    <n v="0"/>
    <n v="0"/>
    <n v="0"/>
    <n v="0"/>
    <n v="0"/>
    <n v="0"/>
    <n v="70"/>
    <n v="70"/>
    <n v="1"/>
    <n v="1"/>
    <s v="Ja"/>
    <s v="ja"/>
    <s v="Ja"/>
    <s v="Ja"/>
    <s v="forholder sig afventende"/>
    <s v="Ja"/>
    <s v="ved ikke"/>
    <s v="Ja"/>
    <s v="ved ikke"/>
    <s v="Nej"/>
    <n v="0"/>
    <n v="0"/>
    <s v="produktionskøkken"/>
    <s v="nej"/>
    <s v="Mindre"/>
    <s v="Ingen"/>
    <n v="0"/>
    <n v="0"/>
    <n v="0"/>
    <n v="0"/>
    <n v="0"/>
    <n v="0"/>
    <n v="0"/>
    <n v="0"/>
    <n v="0"/>
    <n v="0"/>
    <n v="0"/>
    <s v="Mariah"/>
    <s v="30.03.09"/>
    <n v="0"/>
    <n v="0"/>
    <n v="1"/>
    <n v="5"/>
    <n v="0"/>
    <n v="0"/>
    <n v="0"/>
    <n v="1"/>
    <n v="10"/>
    <n v="0"/>
    <n v="0"/>
    <n v="2"/>
    <n v="0"/>
    <n v="0"/>
    <n v="0"/>
    <n v="0"/>
    <n v="0"/>
    <n v="0"/>
    <n v="0"/>
    <n v="1"/>
    <n v="2"/>
    <s v="ken"/>
    <n v="10"/>
    <s v="Ja"/>
    <n v="8"/>
    <n v="0"/>
    <s v="Nej"/>
    <s v="Nej"/>
    <n v="3"/>
    <s v="God plads"/>
    <n v="0"/>
    <n v="0"/>
    <x v="0"/>
    <s v="Amager"/>
    <n v="96"/>
    <n v="0"/>
    <n v="154"/>
    <n v="0"/>
    <n v="0"/>
    <n v="0"/>
    <n v="0"/>
    <n v="0"/>
    <n v="0"/>
    <n v="0"/>
    <n v="0"/>
    <n v="0"/>
    <n v="0"/>
    <n v="0"/>
    <n v="413977.99"/>
    <s v="37492"/>
    <s v=""/>
    <n v="0"/>
    <n v="0"/>
    <e v="#N/A"/>
    <e v="#N/A"/>
    <e v="#N/A"/>
    <e v="#N/A"/>
    <e v="#N/A"/>
  </r>
  <r>
    <x v="0"/>
    <x v="6"/>
    <s v="Snorretoppen"/>
    <s v="Amager"/>
    <s v="Snorresgade 12"/>
    <n v="2300"/>
    <s v="København S"/>
    <s v="32 64 01 50"/>
    <s v="37492@buf.kk.dk"/>
    <s v="Mai-Britt Bugge"/>
    <n v="35431601"/>
    <n v="26121601"/>
    <s v="37492@buf.kk.dk"/>
    <s v="Integreret"/>
    <n v="42"/>
    <n v="0"/>
    <n v="56"/>
    <n v="0"/>
    <n v="0"/>
    <n v="0"/>
    <n v="0"/>
    <s v="ja"/>
    <n v="0"/>
    <n v="0"/>
    <n v="0"/>
    <n v="0"/>
    <n v="0"/>
    <n v="0"/>
    <n v="0"/>
    <x v="1"/>
    <x v="0"/>
    <x v="1"/>
    <x v="0"/>
    <n v="0"/>
    <n v="0"/>
    <n v="0"/>
    <n v="0"/>
    <n v="0"/>
    <n v="0"/>
    <n v="0"/>
    <n v="0"/>
    <n v="0"/>
    <n v="0"/>
    <n v="0"/>
    <n v="0"/>
    <n v="0"/>
    <n v="0"/>
    <n v="0"/>
    <n v="0"/>
    <n v="0"/>
    <n v="0"/>
    <n v="0"/>
    <n v="0"/>
    <n v="0"/>
    <n v="0"/>
    <n v="0"/>
    <n v="0"/>
    <n v="0"/>
    <n v="0"/>
    <n v="0"/>
    <n v="0"/>
    <n v="0"/>
    <n v="0"/>
    <n v="0"/>
    <n v="0"/>
    <n v="0"/>
    <n v="0"/>
    <n v="0"/>
    <n v="0"/>
    <s v="produktionskøkken"/>
    <s v="nej"/>
    <s v="Ingen"/>
    <s v="Større"/>
    <n v="0"/>
    <s v="Køkkenet bør udvides og depot inddrages, der er et rum i kælderen, som kan fungere som depot i stadet"/>
    <n v="0"/>
    <n v="0"/>
    <n v="0"/>
    <n v="0"/>
    <n v="0"/>
    <n v="0"/>
    <n v="0"/>
    <n v="0"/>
    <n v="0"/>
    <s v="Mariah"/>
    <s v="30.03.09"/>
    <n v="0"/>
    <n v="0"/>
    <n v="1"/>
    <n v="5"/>
    <n v="0"/>
    <n v="0"/>
    <n v="0"/>
    <n v="1"/>
    <n v="10"/>
    <n v="0"/>
    <n v="0"/>
    <n v="3"/>
    <n v="0"/>
    <n v="0"/>
    <n v="0"/>
    <n v="0"/>
    <n v="1"/>
    <n v="0"/>
    <n v="0"/>
    <n v="1"/>
    <n v="2"/>
    <s v="Miele professional, G8072"/>
    <n v="4"/>
    <s v="Ja"/>
    <n v="20"/>
    <n v="0"/>
    <s v="Ja"/>
    <s v="ja"/>
    <n v="0"/>
    <s v="Begrænset"/>
    <s v="Der er ikke plads til at lave mad til alle børn"/>
    <n v="0"/>
    <x v="0"/>
    <s v="Amager"/>
    <n v="96"/>
    <n v="0"/>
    <n v="154"/>
    <n v="0"/>
    <n v="0"/>
    <n v="0"/>
    <n v="0"/>
    <n v="0"/>
    <n v="0"/>
    <n v="0"/>
    <n v="0"/>
    <n v="0"/>
    <n v="0"/>
    <n v="0"/>
    <n v="413977.99"/>
    <s v="37492"/>
    <s v="2"/>
    <n v="0"/>
    <n v="0"/>
    <e v="#N/A"/>
    <e v="#N/A"/>
    <e v="#N/A"/>
    <e v="#N/A"/>
    <e v="#N/A"/>
  </r>
  <r>
    <x v="0"/>
    <x v="7"/>
    <s v="Galaxen"/>
    <s v="Amager"/>
    <s v="Øresundsvej 10"/>
    <n v="2300"/>
    <s v="København S"/>
    <s v="32 59 33 30"/>
    <s v="37497@buf.kk.dk"/>
    <s v="Jens Pallisgaard Iversen"/>
    <n v="32543389"/>
    <n v="0"/>
    <s v="37497@buf.kk.dk"/>
    <s v="Integreret"/>
    <n v="36"/>
    <n v="0"/>
    <n v="69"/>
    <n v="0"/>
    <n v="0"/>
    <n v="0"/>
    <n v="0"/>
    <s v="Nej"/>
    <n v="0"/>
    <n v="0"/>
    <n v="5"/>
    <n v="5"/>
    <n v="4"/>
    <n v="5"/>
    <n v="0"/>
    <x v="0"/>
    <x v="0"/>
    <x v="1"/>
    <x v="1"/>
    <n v="0"/>
    <n v="130000"/>
    <n v="10000"/>
    <n v="0"/>
    <s v="Ja"/>
    <s v="nej"/>
    <s v="Manuela Lopes"/>
    <n v="2008"/>
    <n v="37"/>
    <n v="0"/>
    <s v="1. del af ernæringsassistent"/>
    <n v="0"/>
    <s v="øko, ØOF, Madhus"/>
    <n v="0"/>
    <n v="0"/>
    <n v="0"/>
    <n v="0"/>
    <n v="0"/>
    <n v="0"/>
    <n v="0"/>
    <n v="99"/>
    <n v="99"/>
    <n v="2"/>
    <n v="1"/>
    <s v="Ja"/>
    <s v="Nej"/>
    <s v="Ja"/>
    <s v="Ja"/>
    <n v="0"/>
    <s v="Ja"/>
    <n v="0"/>
    <s v="Ja"/>
    <n v="0"/>
    <s v="Nej"/>
    <s v="Vil gerne have fra os"/>
    <n v="0"/>
    <s v="produktionskøkken"/>
    <s v="nej"/>
    <s v="Større"/>
    <s v="Mindre"/>
    <s v="ja"/>
    <s v="Skabes mere bordplads. Udskiftes opvaskemaskine til en hurtigere (Ken). Ovne udskift til en konvektion eller 1 mere. Røremaskine Bjørn, 10 l."/>
    <n v="0"/>
    <n v="0"/>
    <n v="0"/>
    <n v="0"/>
    <n v="0"/>
    <n v="0"/>
    <n v="0"/>
    <n v="0"/>
    <s v="Kan starte 1. jan ., med blandet produktion."/>
    <s v="Lone"/>
    <s v="31.03.09."/>
    <n v="0"/>
    <n v="0"/>
    <n v="1"/>
    <n v="5"/>
    <n v="2"/>
    <n v="2"/>
    <n v="0"/>
    <n v="0"/>
    <n v="0"/>
    <n v="2"/>
    <n v="0"/>
    <n v="0"/>
    <n v="0"/>
    <n v="1"/>
    <n v="0"/>
    <n v="1"/>
    <n v="0"/>
    <n v="1"/>
    <n v="0"/>
    <n v="1"/>
    <n v="20"/>
    <s v="Miele"/>
    <n v="3"/>
    <s v="Nej"/>
    <n v="0"/>
    <s v="Ja"/>
    <s v="Nej"/>
    <s v="ja"/>
    <n v="2"/>
    <s v="Begrænset"/>
    <n v="0"/>
    <n v="0"/>
    <x v="0"/>
    <s v="Amager"/>
    <n v="36"/>
    <n v="0"/>
    <n v="66"/>
    <n v="0"/>
    <n v="0"/>
    <n v="0"/>
    <n v="0"/>
    <n v="0"/>
    <n v="0"/>
    <n v="0"/>
    <n v="0"/>
    <n v="0"/>
    <n v="0"/>
    <n v="0"/>
    <n v="139509.01999999999"/>
    <s v="37497"/>
    <s v=""/>
    <n v="0"/>
    <n v="0"/>
    <s v="Ja"/>
    <n v="15"/>
    <n v="0"/>
    <n v="0"/>
    <s v="Ja"/>
  </r>
  <r>
    <x v="0"/>
    <x v="8"/>
    <s v="Paletten"/>
    <s v="Amager"/>
    <s v="Øresundsvej 10B"/>
    <n v="2300"/>
    <s v="København S"/>
    <s v="32 84 05 56"/>
    <s v="37507@buf.kk.dk"/>
    <s v="Pernille Terese Engelund"/>
    <n v="32596058"/>
    <n v="0"/>
    <s v="37507@buf.kk.dk"/>
    <s v="Integreret"/>
    <n v="36"/>
    <n v="0"/>
    <n v="44"/>
    <n v="0"/>
    <n v="0"/>
    <n v="0"/>
    <n v="0"/>
    <s v="Nej"/>
    <n v="0"/>
    <n v="0"/>
    <n v="5"/>
    <n v="5"/>
    <n v="5"/>
    <n v="5"/>
    <n v="0"/>
    <x v="0"/>
    <x v="1"/>
    <x v="1"/>
    <x v="1"/>
    <n v="0"/>
    <n v="90000"/>
    <n v="50000"/>
    <n v="0"/>
    <s v="Ja"/>
    <s v="nej"/>
    <s v="Pristiana Christin"/>
    <n v="2008"/>
    <n v="32"/>
    <n v="0"/>
    <s v="køkkenassistent"/>
    <n v="0"/>
    <n v="0"/>
    <n v="0"/>
    <n v="0"/>
    <n v="0"/>
    <n v="0"/>
    <n v="0"/>
    <n v="0"/>
    <n v="0"/>
    <n v="75"/>
    <n v="75"/>
    <n v="2"/>
    <n v="2"/>
    <s v="Ja"/>
    <s v="Nej"/>
    <s v="nej"/>
    <s v="Ja"/>
    <n v="0"/>
    <s v="Ja"/>
    <n v="0"/>
    <s v="Ja"/>
    <n v="0"/>
    <s v="Nej"/>
    <s v="Vil gerne have fra os"/>
    <n v="0"/>
    <s v="produktionskøkken"/>
    <s v="Ja"/>
    <n v="0"/>
    <n v="0"/>
    <n v="0"/>
    <n v="0"/>
    <n v="0"/>
    <n v="0"/>
    <n v="0"/>
    <n v="0"/>
    <n v="0"/>
    <n v="0"/>
    <n v="0"/>
    <n v="0"/>
    <s v="På sigt for at produktion bliver optimal: Større ovn, opvaskemaskine (nedslidt), ny med bordafsætning god ide."/>
    <s v="Lone"/>
    <s v="31.03.09"/>
    <n v="0"/>
    <n v="0"/>
    <n v="1"/>
    <n v="5"/>
    <n v="0"/>
    <n v="0"/>
    <n v="1"/>
    <n v="0"/>
    <n v="5"/>
    <n v="0"/>
    <n v="1"/>
    <n v="0"/>
    <n v="0"/>
    <n v="0"/>
    <n v="0"/>
    <n v="0"/>
    <n v="0"/>
    <n v="0"/>
    <n v="1"/>
    <n v="1"/>
    <n v="3"/>
    <s v="Mach"/>
    <n v="4"/>
    <s v="Ja"/>
    <n v="10"/>
    <s v="Nej"/>
    <s v="Nej"/>
    <s v="ja"/>
    <n v="2"/>
    <s v="God plads"/>
    <n v="0"/>
    <n v="0"/>
    <x v="0"/>
    <s v="Amager"/>
    <n v="36"/>
    <n v="0"/>
    <n v="44"/>
    <n v="0"/>
    <n v="0"/>
    <n v="0"/>
    <n v="0"/>
    <n v="0"/>
    <n v="0"/>
    <n v="0"/>
    <n v="0"/>
    <n v="0"/>
    <n v="0"/>
    <n v="0"/>
    <n v="142195.41"/>
    <s v="37507"/>
    <s v=""/>
    <n v="0"/>
    <n v="0"/>
    <s v="Ja"/>
    <n v="20"/>
    <n v="0"/>
    <n v="0"/>
    <s v="Ja"/>
  </r>
  <r>
    <x v="0"/>
    <x v="9"/>
    <s v="Gullandsgården"/>
    <s v="Amager"/>
    <s v="Gullandsgade 29"/>
    <n v="2300"/>
    <s v="København S"/>
    <s v="32 59 82 25"/>
    <s v="k480@buf.kk.dk"/>
    <s v="Anne-Gitte Kleis"/>
    <n v="32500053"/>
    <n v="0"/>
    <s v="37591@buf.kk.dk"/>
    <s v="Integreret"/>
    <n v="21"/>
    <n v="0"/>
    <n v="32"/>
    <n v="0"/>
    <n v="0"/>
    <n v="0"/>
    <n v="0"/>
    <s v="Nej"/>
    <n v="0"/>
    <n v="0"/>
    <n v="5"/>
    <n v="5"/>
    <n v="5"/>
    <n v="5"/>
    <n v="0"/>
    <x v="0"/>
    <x v="1"/>
    <x v="0"/>
    <x v="1"/>
    <n v="0"/>
    <n v="100000"/>
    <n v="70000"/>
    <n v="0"/>
    <s v="Ja"/>
    <s v="nej"/>
    <s v="Bylgja"/>
    <n v="1999"/>
    <n v="36"/>
    <n v="0"/>
    <n v="0"/>
    <s v="hotelkøkkener og DGB"/>
    <s v="HRS, grundforløb 10 år"/>
    <n v="0"/>
    <n v="0"/>
    <n v="0"/>
    <n v="0"/>
    <n v="0"/>
    <n v="0"/>
    <n v="0"/>
    <n v="88"/>
    <n v="88"/>
    <n v="1"/>
    <n v="1"/>
    <s v="nej"/>
    <s v="ja"/>
    <s v="Ja"/>
    <s v="Ja"/>
    <s v="Gør det allerede"/>
    <s v="Ja"/>
    <n v="0"/>
    <s v="Ja"/>
    <n v="0"/>
    <s v="ja"/>
    <n v="0"/>
    <n v="0"/>
    <s v="produktionskøkken"/>
    <s v="Ja"/>
    <n v="0"/>
    <n v="0"/>
    <s v="Nej"/>
    <n v="0"/>
    <n v="0"/>
    <n v="0"/>
    <n v="0"/>
    <n v="0"/>
    <n v="0"/>
    <n v="0"/>
    <n v="0"/>
    <n v="0"/>
    <s v="Er godt i gang med at producere mad, afventer dog, havd der skal ske med de børn, der skal med skovbus"/>
    <s v="Mariah"/>
    <s v="31.03.09"/>
    <n v="0"/>
    <n v="0"/>
    <n v="1"/>
    <n v="4"/>
    <n v="0"/>
    <n v="2"/>
    <n v="0"/>
    <n v="0"/>
    <n v="0"/>
    <n v="0"/>
    <n v="0"/>
    <n v="2"/>
    <n v="0"/>
    <n v="1"/>
    <n v="0"/>
    <n v="0"/>
    <n v="2"/>
    <n v="0"/>
    <n v="0"/>
    <n v="1"/>
    <n v="25"/>
    <s v="Miele professional"/>
    <n v="3"/>
    <s v="Ja"/>
    <n v="20"/>
    <n v="0"/>
    <s v="Ja"/>
    <s v="ja"/>
    <n v="2"/>
    <s v="God plads"/>
    <n v="0"/>
    <n v="0"/>
    <x v="0"/>
    <s v="Amager"/>
    <n v="21"/>
    <n v="0"/>
    <n v="32"/>
    <n v="0"/>
    <n v="0"/>
    <n v="0"/>
    <n v="0"/>
    <n v="0"/>
    <n v="0"/>
    <n v="0"/>
    <n v="0"/>
    <n v="0"/>
    <n v="0"/>
    <n v="0"/>
    <n v="238837.46"/>
    <s v="37591"/>
    <s v=""/>
    <n v="0"/>
    <n v="0"/>
    <e v="#N/A"/>
    <e v="#N/A"/>
    <e v="#N/A"/>
    <e v="#N/A"/>
    <e v="#N/A"/>
  </r>
  <r>
    <x v="1"/>
    <x v="10"/>
    <n v="0"/>
    <s v="Indre By"/>
    <s v="Nørregade 37A"/>
    <n v="1165"/>
    <s v="København K"/>
    <s v="33 12 35 92"/>
    <s v="35257@buf.kk.dk"/>
    <s v="Hanne Vibeke Clay"/>
    <n v="35398199"/>
    <n v="0"/>
    <s v="35257@buf.kk.dk"/>
    <n v="0"/>
    <n v="0"/>
    <n v="0"/>
    <n v="0"/>
    <n v="0"/>
    <n v="0"/>
    <n v="0"/>
    <n v="0"/>
    <n v="0"/>
    <n v="0"/>
    <n v="0"/>
    <n v="0"/>
    <n v="0"/>
    <n v="0"/>
    <n v="0"/>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1"/>
    <s v="Indre By"/>
    <n v="46"/>
    <n v="0"/>
    <n v="0"/>
    <n v="0"/>
    <n v="0"/>
    <n v="0"/>
    <n v="0"/>
    <n v="0"/>
    <n v="0"/>
    <n v="0"/>
    <n v="0"/>
    <n v="0"/>
    <n v="0"/>
    <n v="0"/>
    <n v="160305.19"/>
    <s v="35257"/>
    <s v=""/>
    <n v="0"/>
    <n v="0"/>
    <e v="#N/A"/>
    <e v="#N/A"/>
    <e v="#N/A"/>
    <e v="#N/A"/>
    <e v="#N/A"/>
  </r>
  <r>
    <x v="0"/>
    <x v="11"/>
    <s v="Vuggestuen ved Botanisk Have"/>
    <s v="Indre By"/>
    <s v="Sølvgade 83"/>
    <n v="1307"/>
    <s v="København K"/>
    <s v="33 15 08 04"/>
    <s v="35282@buf.kk.dk"/>
    <s v="Grethe Porsgaard (Kollektiv ledelse)"/>
    <n v="33230138"/>
    <n v="0"/>
    <s v="35282@buf.kk.dk"/>
    <s v="Vuggestue"/>
    <n v="0"/>
    <n v="0"/>
    <n v="0"/>
    <n v="0"/>
    <n v="0"/>
    <n v="0"/>
    <n v="0"/>
    <n v="0"/>
    <n v="0"/>
    <n v="0"/>
    <n v="5"/>
    <n v="5"/>
    <n v="5"/>
    <n v="5"/>
    <n v="0"/>
    <x v="1"/>
    <x v="0"/>
    <x v="1"/>
    <x v="0"/>
    <n v="0"/>
    <n v="90000"/>
    <n v="0"/>
    <n v="0"/>
    <s v="Ja"/>
    <n v="0"/>
    <s v="Lisbeth Porsbøl"/>
    <n v="2008"/>
    <n v="20"/>
    <n v="0"/>
    <s v="professionsbachelor fra Suhrs"/>
    <s v="god maderfaring"/>
    <n v="0"/>
    <n v="0"/>
    <n v="0"/>
    <n v="0"/>
    <n v="0"/>
    <n v="0"/>
    <n v="0"/>
    <n v="0"/>
    <n v="90"/>
    <n v="0"/>
    <n v="2"/>
    <n v="0"/>
    <s v="Ja"/>
    <s v="Nej"/>
    <s v="Ja"/>
    <s v="Ja"/>
    <n v="0"/>
    <s v="Ja"/>
    <n v="0"/>
    <s v="Ja"/>
    <n v="0"/>
    <s v="ja"/>
    <n v="0"/>
    <n v="0"/>
    <s v="produktionskøkken"/>
    <s v="Ja"/>
    <n v="0"/>
    <n v="0"/>
    <n v="0"/>
    <n v="0"/>
    <n v="0"/>
    <n v="0"/>
    <n v="0"/>
    <n v="0"/>
    <n v="0"/>
    <n v="0"/>
    <n v="0"/>
    <n v="0"/>
    <n v="0"/>
    <s v="Cathrine Joachim Jerrik"/>
    <s v="6.4.2009"/>
    <n v="0"/>
    <n v="1"/>
    <n v="0"/>
    <n v="0"/>
    <n v="0"/>
    <n v="0"/>
    <n v="0"/>
    <n v="0"/>
    <n v="0"/>
    <n v="1"/>
    <n v="0"/>
    <n v="0"/>
    <n v="1"/>
    <n v="0"/>
    <n v="0"/>
    <n v="0"/>
    <n v="0"/>
    <n v="0"/>
    <n v="1"/>
    <n v="1"/>
    <n v="20"/>
    <s v="Miele"/>
    <n v="4"/>
    <n v="0"/>
    <n v="0"/>
    <n v="0"/>
    <s v="Ja"/>
    <n v="0"/>
    <n v="2"/>
    <s v="Begrænset"/>
    <s v="Mener selv de har rigeligt med lagerplads, vil hellere købe ind ofte, så de får friske varer"/>
    <n v="0"/>
    <x v="1"/>
    <s v="Indre By"/>
    <n v="20"/>
    <n v="0"/>
    <n v="0"/>
    <n v="0"/>
    <n v="0"/>
    <n v="0"/>
    <n v="0"/>
    <n v="0"/>
    <n v="0"/>
    <n v="0"/>
    <n v="0"/>
    <n v="0"/>
    <n v="0"/>
    <n v="0"/>
    <n v="72634.080000000002"/>
    <s v="35282"/>
    <s v=""/>
    <n v="0"/>
    <n v="0"/>
    <e v="#N/A"/>
    <e v="#N/A"/>
    <e v="#N/A"/>
    <e v="#N/A"/>
    <e v="#N/A"/>
  </r>
  <r>
    <x v="1"/>
    <x v="12"/>
    <s v="Garnisons Sogns Menighedsbørnehave"/>
    <s v="Indre By"/>
    <s v="Sankt Annæ Plads 4"/>
    <n v="1250"/>
    <s v="København K"/>
    <s v="33 13 22 45"/>
    <s v="35434@buf.kk.dk"/>
    <s v="Karen Poulsen-Hansen"/>
    <n v="0"/>
    <n v="0"/>
    <s v="35434@buf.kk.dk"/>
    <n v="0"/>
    <n v="0"/>
    <n v="0"/>
    <n v="0"/>
    <n v="0"/>
    <n v="0"/>
    <n v="0"/>
    <n v="0"/>
    <n v="0"/>
    <n v="0"/>
    <n v="0"/>
    <n v="0"/>
    <n v="0"/>
    <n v="0"/>
    <n v="0"/>
    <n v="0"/>
    <x v="1"/>
    <x v="1"/>
    <x v="1"/>
    <x v="0"/>
    <n v="0"/>
    <n v="0"/>
    <n v="7200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2"/>
    <s v="Indre By"/>
    <n v="0"/>
    <n v="7"/>
    <n v="31"/>
    <n v="0"/>
    <n v="0"/>
    <n v="0"/>
    <n v="0"/>
    <n v="0"/>
    <n v="0"/>
    <n v="0"/>
    <n v="0"/>
    <n v="0"/>
    <n v="0"/>
    <n v="0"/>
    <n v="43171.199999999997"/>
    <s v="35434"/>
    <s v=""/>
    <n v="0"/>
    <n v="0"/>
    <e v="#N/A"/>
    <e v="#N/A"/>
    <e v="#N/A"/>
    <e v="#N/A"/>
    <e v="#N/A"/>
  </r>
  <r>
    <x v="0"/>
    <x v="13"/>
    <s v="Frederik d. 6. Asyls Integ. Inst."/>
    <s v="Indre By"/>
    <s v="Sankt Peders Stræde 12"/>
    <n v="1453"/>
    <s v="København K"/>
    <s v="33 11 24 00"/>
    <s v="frederiksasyl@mail.tele.dk"/>
    <s v="Bente Rasmussen"/>
    <n v="0"/>
    <n v="0"/>
    <s v="35576@buf.kk.dk"/>
    <s v="Integreret"/>
    <n v="24"/>
    <n v="0"/>
    <n v="40"/>
    <n v="0"/>
    <n v="0"/>
    <n v="0"/>
    <n v="0"/>
    <s v="Nej"/>
    <n v="0"/>
    <n v="0"/>
    <n v="5"/>
    <n v="5"/>
    <n v="4"/>
    <n v="5"/>
    <n v="0"/>
    <x v="0"/>
    <x v="0"/>
    <x v="1"/>
    <x v="1"/>
    <n v="0"/>
    <n v="0"/>
    <n v="0"/>
    <n v="0"/>
    <s v="Ja"/>
    <n v="0"/>
    <s v="Mikkel"/>
    <n v="2008"/>
    <n v="16"/>
    <n v="0"/>
    <s v="ufaglært"/>
    <n v="0"/>
    <n v="0"/>
    <n v="0"/>
    <n v="0"/>
    <n v="0"/>
    <n v="0"/>
    <n v="0"/>
    <n v="0"/>
    <n v="0"/>
    <n v="85"/>
    <n v="85"/>
    <n v="1"/>
    <n v="1"/>
    <s v="nej"/>
    <s v="Nej"/>
    <s v="Ja"/>
    <s v="Ja"/>
    <n v="0"/>
    <s v="Ja"/>
    <n v="0"/>
    <s v="Ja"/>
    <s v="kan ikke forestille sig det kan lade sig gøre"/>
    <s v="Nej"/>
    <n v="0"/>
    <n v="0"/>
    <s v="produktionskøkken"/>
    <s v="nej"/>
    <n v="0"/>
    <n v="0"/>
    <n v="0"/>
    <s v="Hurtigere opvaskemaskine, større kogebord, en ovn mere, et køleskab. En eller anden form for elevator ville være meget nødvendigt. Asylselskabets arktitekt har sagt det ikke kan lade sig gøre at etablere elevator"/>
    <n v="0"/>
    <n v="0"/>
    <n v="0"/>
    <n v="0"/>
    <n v="0"/>
    <n v="0"/>
    <n v="0"/>
    <n v="0"/>
    <s v="hvis der ikke etableres elevator er det et køkken med begrænset tilvirkning eller et modtagerkøkken."/>
    <s v="Mariah"/>
    <d v="2009-03-27T00:00:00"/>
    <n v="0"/>
    <n v="0"/>
    <n v="1"/>
    <n v="4"/>
    <n v="0"/>
    <n v="2"/>
    <n v="0"/>
    <n v="0"/>
    <n v="0"/>
    <n v="1"/>
    <n v="1"/>
    <n v="0"/>
    <n v="0"/>
    <n v="0"/>
    <n v="0"/>
    <n v="1"/>
    <n v="0"/>
    <n v="0"/>
    <n v="0"/>
    <n v="1"/>
    <n v="25"/>
    <s v="Miele professional"/>
    <n v="3"/>
    <n v="0"/>
    <n v="0"/>
    <s v="Ja"/>
    <s v="Nej"/>
    <s v="Nej"/>
    <n v="2"/>
    <s v="Begrænset"/>
    <s v="Der er 3 etager. Stuen og 1.ste sal er vuggestue. 2. og 3. sal er børnehave. Køkkenet ligger på 2. sal. De har i forvejen problemer med leverandørerne fordi maden skal op på 2. sal, der er ingen elevator. Der er påbud fra arbejdstilsynet pga trapperne."/>
    <n v="0"/>
    <x v="0"/>
    <s v="Indre By"/>
    <n v="24"/>
    <n v="0"/>
    <n v="40"/>
    <n v="0"/>
    <n v="0"/>
    <n v="0"/>
    <n v="0"/>
    <n v="0"/>
    <n v="0"/>
    <n v="0"/>
    <n v="0"/>
    <n v="0"/>
    <n v="0"/>
    <n v="0"/>
    <n v="110770.78"/>
    <s v="35576"/>
    <s v=""/>
    <n v="0"/>
    <n v="0"/>
    <e v="#N/A"/>
    <e v="#N/A"/>
    <e v="#N/A"/>
    <e v="#N/A"/>
    <e v="#N/A"/>
  </r>
  <r>
    <x v="0"/>
    <x v="14"/>
    <s v="Dronning Louise"/>
    <s v="Indre By"/>
    <s v="Upsalagade 19"/>
    <n v="2100"/>
    <s v="København Ø"/>
    <s v="35 42 61 61"/>
    <s v="37573@buf.kk.dk"/>
    <s v="Søren Skogstad"/>
    <n v="0"/>
    <n v="0"/>
    <s v="37573@buf.kk.dk"/>
    <s v="Integreret"/>
    <n v="42"/>
    <n v="0"/>
    <n v="53"/>
    <n v="0"/>
    <n v="0"/>
    <n v="0"/>
    <n v="0"/>
    <s v="ja"/>
    <n v="2"/>
    <n v="1"/>
    <n v="5"/>
    <n v="5"/>
    <n v="5"/>
    <n v="5"/>
    <n v="0"/>
    <x v="0"/>
    <x v="0"/>
    <x v="1"/>
    <x v="1"/>
    <n v="0"/>
    <n v="100000"/>
    <n v="100000"/>
    <n v="0"/>
    <s v="Ja"/>
    <n v="0"/>
    <s v="Elisabeth Jensen"/>
    <n v="2007"/>
    <n v="25"/>
    <n v="0"/>
    <s v="ufaglært"/>
    <s v="14 års, 9 år som kok"/>
    <s v="hygiejne"/>
    <n v="0"/>
    <n v="0"/>
    <n v="0"/>
    <n v="0"/>
    <n v="0"/>
    <n v="0"/>
    <n v="0"/>
    <n v="75"/>
    <n v="75"/>
    <n v="1"/>
    <n v="0"/>
    <s v="Ja"/>
    <s v="Nej"/>
    <s v="Ja"/>
    <s v="Ja"/>
    <n v="0"/>
    <s v="Ja"/>
    <n v="0"/>
    <s v="Ja"/>
    <n v="0"/>
    <s v="Nej"/>
    <s v="De vil meget gerne have hjælp mht rekrutering af personale"/>
    <n v="0"/>
    <s v="produktionskøkken"/>
    <s v="Ja"/>
    <s v="Mindre"/>
    <s v="Ingen"/>
    <n v="0"/>
    <s v="Vuggestuen vil meget gerne have et nyt industri køleskab"/>
    <n v="0"/>
    <n v="0"/>
    <n v="0"/>
    <n v="0"/>
    <n v="0"/>
    <n v="0"/>
    <n v="0"/>
    <n v="0"/>
    <n v="0"/>
    <s v="Cathrine Joachim Jerrik"/>
    <s v="3.4.2009"/>
    <n v="0"/>
    <n v="0"/>
    <n v="1"/>
    <n v="4"/>
    <n v="0"/>
    <n v="2"/>
    <n v="0"/>
    <n v="0"/>
    <n v="0"/>
    <n v="1"/>
    <n v="1"/>
    <n v="0"/>
    <n v="2"/>
    <n v="0"/>
    <n v="0"/>
    <n v="0"/>
    <n v="1"/>
    <n v="0"/>
    <n v="1"/>
    <n v="1"/>
    <n v="2"/>
    <s v="Wexiödisk"/>
    <n v="5"/>
    <n v="0"/>
    <n v="0"/>
    <s v="Ja"/>
    <s v="Ja"/>
    <n v="0"/>
    <n v="4"/>
    <s v="God plads"/>
    <n v="0"/>
    <n v="0"/>
    <x v="0"/>
    <s v="Indre By"/>
    <n v="42"/>
    <n v="0"/>
    <n v="53"/>
    <n v="120"/>
    <n v="80"/>
    <n v="45"/>
    <n v="0"/>
    <n v="0"/>
    <n v="0"/>
    <n v="0"/>
    <n v="0"/>
    <n v="0"/>
    <n v="0"/>
    <n v="0"/>
    <n v="374623.6"/>
    <s v="37573"/>
    <s v=""/>
    <n v="0"/>
    <n v="245"/>
    <e v="#N/A"/>
    <e v="#N/A"/>
    <e v="#N/A"/>
    <e v="#N/A"/>
    <e v="#N/A"/>
  </r>
  <r>
    <x v="0"/>
    <x v="15"/>
    <s v="Dronning Louise"/>
    <s v="Indre By"/>
    <s v="Upsalagade 19"/>
    <n v="2100"/>
    <s v="København Ø"/>
    <s v="35 42 61 61"/>
    <s v="37573@buf.kk.dk"/>
    <s v="Søren Skogstad"/>
    <n v="0"/>
    <n v="0"/>
    <s v="37573@buf.kk.dk"/>
    <s v="Integreret"/>
    <n v="42"/>
    <n v="0"/>
    <n v="53"/>
    <n v="0"/>
    <n v="0"/>
    <n v="0"/>
    <n v="0"/>
    <n v="0"/>
    <n v="0"/>
    <n v="0"/>
    <n v="0"/>
    <n v="0"/>
    <n v="0"/>
    <n v="0"/>
    <n v="0"/>
    <x v="1"/>
    <x v="0"/>
    <x v="1"/>
    <x v="0"/>
    <n v="0"/>
    <n v="0"/>
    <n v="0"/>
    <n v="0"/>
    <n v="0"/>
    <n v="0"/>
    <n v="0"/>
    <n v="0"/>
    <n v="0"/>
    <n v="0"/>
    <n v="0"/>
    <n v="0"/>
    <n v="0"/>
    <n v="0"/>
    <n v="0"/>
    <n v="0"/>
    <n v="0"/>
    <n v="0"/>
    <n v="0"/>
    <n v="0"/>
    <n v="0"/>
    <n v="0"/>
    <n v="0"/>
    <n v="0"/>
    <n v="0"/>
    <n v="0"/>
    <n v="0"/>
    <n v="0"/>
    <n v="0"/>
    <n v="0"/>
    <n v="0"/>
    <n v="0"/>
    <n v="0"/>
    <n v="0"/>
    <n v="0"/>
    <n v="0"/>
    <s v="Køkken begrænset tilvirk"/>
    <n v="0"/>
    <n v="0"/>
    <n v="0"/>
    <n v="0"/>
    <n v="0"/>
    <n v="0"/>
    <n v="0"/>
    <n v="0"/>
    <n v="0"/>
    <n v="0"/>
    <n v="0"/>
    <s v="Større"/>
    <s v="Nye kogeplader el. kogebord, en ekstra ovn, 2 nye køleskabe, 1 frys og bedre udsugning."/>
    <s v="køkkenmodulet er dårligt indrettet, skal flyttes om"/>
    <s v="Cathrine Joachim Jerrik"/>
    <s v="3.4.2009"/>
    <n v="0"/>
    <n v="0"/>
    <n v="0"/>
    <n v="4"/>
    <n v="0"/>
    <n v="2"/>
    <n v="0"/>
    <n v="0"/>
    <n v="0"/>
    <n v="0"/>
    <n v="1"/>
    <n v="0"/>
    <n v="0"/>
    <n v="0"/>
    <n v="0"/>
    <n v="0"/>
    <n v="0"/>
    <n v="0"/>
    <n v="0"/>
    <n v="1"/>
    <n v="20"/>
    <s v="Miele"/>
    <n v="5"/>
    <n v="0"/>
    <n v="0"/>
    <n v="0"/>
    <n v="0"/>
    <n v="0"/>
    <n v="2"/>
    <s v="Begrænset"/>
    <s v="Pænt køkken i børnehaven, men skal lige omrokeres lidt mht køkkenmodulerne, da de står helt forkert hvis der skal tilberedes mad dagligt."/>
    <n v="0"/>
    <x v="0"/>
    <s v="Indre By"/>
    <n v="42"/>
    <n v="0"/>
    <n v="53"/>
    <n v="120"/>
    <n v="80"/>
    <n v="45"/>
    <n v="0"/>
    <n v="0"/>
    <n v="0"/>
    <n v="0"/>
    <n v="0"/>
    <n v="0"/>
    <n v="0"/>
    <n v="0"/>
    <n v="374623.6"/>
    <s v="37573"/>
    <s v="2"/>
    <n v="0"/>
    <n v="245"/>
    <e v="#N/A"/>
    <e v="#N/A"/>
    <e v="#N/A"/>
    <e v="#N/A"/>
    <e v="#N/A"/>
  </r>
  <r>
    <x v="0"/>
    <x v="16"/>
    <s v="Kastelsgården"/>
    <s v="Indre By"/>
    <s v="Kastelsvej 62"/>
    <n v="2100"/>
    <s v="København Ø"/>
    <s v="35 26 63 01"/>
    <s v="37585@buf.kk.dk"/>
    <s v="Fogt Jon W."/>
    <n v="0"/>
    <n v="0"/>
    <s v="37585@buf.kk.dk"/>
    <s v="Integreret"/>
    <n v="44"/>
    <n v="0"/>
    <n v="66"/>
    <n v="0"/>
    <n v="0"/>
    <n v="0"/>
    <n v="0"/>
    <s v="ja"/>
    <n v="2"/>
    <n v="1"/>
    <n v="5"/>
    <n v="5"/>
    <n v="5"/>
    <n v="5"/>
    <n v="0"/>
    <x v="1"/>
    <x v="1"/>
    <x v="1"/>
    <x v="1"/>
    <n v="0"/>
    <n v="200000"/>
    <n v="200000"/>
    <n v="0"/>
    <s v="Ja"/>
    <n v="0"/>
    <s v="Pia Petersen"/>
    <n v="2006"/>
    <n v="35"/>
    <n v="0"/>
    <s v="Proffesionsbachelor fra Suhrs"/>
    <n v="0"/>
    <n v="0"/>
    <s v="Sine Mogensen"/>
    <n v="2004"/>
    <n v="25"/>
    <n v="0"/>
    <s v="ufaglært"/>
    <s v="5 års erfaring med madlavning"/>
    <n v="0"/>
    <n v="100"/>
    <n v="100"/>
    <n v="1"/>
    <n v="1"/>
    <s v="Ja"/>
    <s v="Nej"/>
    <s v="Ja"/>
    <s v="Ja"/>
    <n v="0"/>
    <s v="Ja"/>
    <n v="0"/>
    <s v="Ja"/>
    <n v="0"/>
    <n v="0"/>
    <n v="0"/>
    <n v="0"/>
    <s v="produktionskøkken"/>
    <s v="nej"/>
    <s v="Større"/>
    <s v="Ingen"/>
    <s v="ja"/>
    <s v="En konvektionsovn med 10 stik og en bedre udsugning. Da køkkenet ligger højt og institutionen ligger i forskellige åbne niveauer, vil det være nødvendigt at få en åben elevator til at transportere rulleborderne med maden.."/>
    <s v="Større"/>
    <s v="Ingen"/>
    <s v="Ja"/>
    <n v="0"/>
    <n v="0"/>
    <n v="0"/>
    <n v="0"/>
    <n v="0"/>
    <n v="0"/>
    <s v="Cathrine Joachim Jerrik"/>
    <s v="30.3.2009"/>
    <n v="0"/>
    <n v="0"/>
    <n v="1"/>
    <n v="5"/>
    <n v="0"/>
    <n v="2"/>
    <n v="0"/>
    <n v="0"/>
    <n v="0"/>
    <n v="2"/>
    <n v="1"/>
    <n v="0"/>
    <n v="0"/>
    <n v="0"/>
    <n v="0"/>
    <n v="1"/>
    <n v="3"/>
    <n v="0"/>
    <n v="0"/>
    <n v="1"/>
    <n v="2"/>
    <s v="Hobart"/>
    <n v="4"/>
    <s v="Ja"/>
    <n v="20"/>
    <s v="Nej"/>
    <s v="Ja"/>
    <s v="Nej"/>
    <n v="2"/>
    <s v="God plads"/>
    <s v="Dejligt stort lager"/>
    <n v="0"/>
    <x v="0"/>
    <s v="Indre By"/>
    <n v="44"/>
    <n v="0"/>
    <n v="66"/>
    <n v="0"/>
    <n v="0"/>
    <n v="0"/>
    <n v="0"/>
    <n v="0"/>
    <n v="0"/>
    <n v="0"/>
    <n v="0"/>
    <n v="0"/>
    <n v="0"/>
    <n v="0"/>
    <n v="223281.95"/>
    <s v="37585"/>
    <s v=""/>
    <n v="0"/>
    <n v="0"/>
    <e v="#N/A"/>
    <e v="#N/A"/>
    <e v="#N/A"/>
    <e v="#N/A"/>
    <e v="#N/A"/>
  </r>
  <r>
    <x v="0"/>
    <x v="17"/>
    <s v="Kastelsgården"/>
    <s v="Indre By"/>
    <s v="Kastelsvej 62"/>
    <n v="2100"/>
    <s v="København Ø"/>
    <s v="35 26 63 01"/>
    <s v="37585@buf.kk.dk"/>
    <s v="Fogt Jon W."/>
    <n v="0"/>
    <n v="0"/>
    <s v="37585@buf.kk.dk"/>
    <s v="Integreret"/>
    <n v="44"/>
    <n v="0"/>
    <n v="66"/>
    <n v="0"/>
    <n v="0"/>
    <n v="0"/>
    <n v="0"/>
    <s v="ja"/>
    <n v="0"/>
    <n v="0"/>
    <n v="0"/>
    <n v="0"/>
    <n v="0"/>
    <n v="0"/>
    <n v="0"/>
    <x v="1"/>
    <x v="0"/>
    <x v="1"/>
    <x v="0"/>
    <n v="0"/>
    <n v="0"/>
    <n v="0"/>
    <n v="0"/>
    <n v="0"/>
    <n v="0"/>
    <n v="0"/>
    <n v="0"/>
    <n v="0"/>
    <n v="0"/>
    <n v="0"/>
    <n v="0"/>
    <n v="0"/>
    <n v="0"/>
    <n v="0"/>
    <n v="0"/>
    <n v="0"/>
    <n v="0"/>
    <n v="0"/>
    <n v="0"/>
    <n v="0"/>
    <n v="0"/>
    <n v="0"/>
    <n v="0"/>
    <n v="0"/>
    <n v="0"/>
    <n v="0"/>
    <n v="0"/>
    <n v="0"/>
    <n v="0"/>
    <n v="0"/>
    <n v="0"/>
    <n v="0"/>
    <n v="0"/>
    <n v="0"/>
    <n v="0"/>
    <s v="Køkken begrænset tilvirk"/>
    <n v="0"/>
    <n v="0"/>
    <n v="0"/>
    <n v="0"/>
    <n v="0"/>
    <n v="0"/>
    <n v="0"/>
    <n v="0"/>
    <n v="0"/>
    <n v="0"/>
    <n v="0"/>
    <s v="Større"/>
    <s v="kogebord m 5 blus, 2 ovne eller konvektionsovn, køleskabe og udsugning."/>
    <s v="Køkkenet ligger i et køkken -alrum og bliver brugt som hyggerum og opvaskerum for børnehaven. Da vuggestuens køkken er et godt køkken i brug vil det være naturligt at bruge det og deres personale til at tilberede børnehavens måltider."/>
    <s v="Cathrine Joachim Jerrik"/>
    <s v="30.3.2009"/>
    <n v="0"/>
    <n v="1"/>
    <n v="0"/>
    <n v="0"/>
    <n v="0"/>
    <n v="0"/>
    <n v="0"/>
    <n v="0"/>
    <n v="0"/>
    <n v="2"/>
    <n v="1"/>
    <n v="0"/>
    <n v="0"/>
    <n v="0"/>
    <n v="0"/>
    <n v="0"/>
    <n v="0"/>
    <n v="0"/>
    <n v="0"/>
    <n v="1"/>
    <n v="20"/>
    <s v="Miele"/>
    <n v="3"/>
    <s v="Nej"/>
    <n v="0"/>
    <n v="0"/>
    <s v="Nej"/>
    <s v="Nej"/>
    <n v="1"/>
    <s v="Begrænset"/>
    <n v="0"/>
    <n v="0"/>
    <x v="0"/>
    <s v="Indre By"/>
    <n v="44"/>
    <n v="0"/>
    <n v="66"/>
    <n v="0"/>
    <n v="0"/>
    <n v="0"/>
    <n v="0"/>
    <n v="0"/>
    <n v="0"/>
    <n v="0"/>
    <n v="0"/>
    <n v="0"/>
    <n v="0"/>
    <n v="0"/>
    <n v="223281.95"/>
    <s v="37585"/>
    <s v="2"/>
    <n v="0"/>
    <n v="0"/>
    <e v="#N/A"/>
    <e v="#N/A"/>
    <e v="#N/A"/>
    <e v="#N/A"/>
    <e v="#N/A"/>
  </r>
  <r>
    <x v="0"/>
    <x v="18"/>
    <s v="Caroline Amalie"/>
    <s v="Indre By"/>
    <s v="Suensonsgade 65"/>
    <n v="1322"/>
    <s v="København K"/>
    <n v="33145004"/>
    <s v="37587@buf.kk.dk"/>
    <s v="Mette Rohde"/>
    <n v="0"/>
    <n v="0"/>
    <s v="37587@buf.kk.dk"/>
    <s v="Integreret"/>
    <n v="0"/>
    <n v="0"/>
    <n v="40"/>
    <n v="60"/>
    <n v="54"/>
    <n v="0"/>
    <n v="0"/>
    <s v="ja"/>
    <n v="2"/>
    <n v="1"/>
    <n v="0"/>
    <n v="0"/>
    <n v="0"/>
    <n v="0"/>
    <n v="0"/>
    <x v="0"/>
    <x v="0"/>
    <x v="1"/>
    <x v="1"/>
    <n v="0"/>
    <n v="0"/>
    <n v="142000"/>
    <n v="0"/>
    <n v="0"/>
    <n v="0"/>
    <n v="0"/>
    <n v="0"/>
    <n v="0"/>
    <n v="0"/>
    <n v="0"/>
    <n v="0"/>
    <n v="0"/>
    <n v="0"/>
    <n v="0"/>
    <n v="0"/>
    <n v="0"/>
    <n v="0"/>
    <n v="0"/>
    <n v="0"/>
    <n v="0"/>
    <n v="95"/>
    <n v="0"/>
    <n v="1"/>
    <s v="Ja"/>
    <s v="Nej"/>
    <s v="Ja"/>
    <n v="0"/>
    <s v="Køkkenet er ikke istand til at lave mad p.t. men efter en ombyggning vil de gerne selv lave maden"/>
    <s v="Ja"/>
    <n v="0"/>
    <n v="0"/>
    <n v="0"/>
    <s v="Nej"/>
    <s v="Vil meget gerne have hjælp mht rekrutering af køkken personale"/>
    <n v="0"/>
    <s v="Køkken begrænset tilvirk"/>
    <n v="0"/>
    <n v="0"/>
    <n v="0"/>
    <n v="0"/>
    <n v="0"/>
    <n v="0"/>
    <n v="0"/>
    <n v="0"/>
    <n v="0"/>
    <n v="0"/>
    <n v="0"/>
    <s v="Større"/>
    <s v="køkkenet mangler næsten det hele dog ikke opvasker"/>
    <s v="Køkkenet er nedslidt og meget lille, der er et stort tilstødende lokale der kunne sammenlægges med nuværende køkken, trænger til mere eller mindre alt nyt."/>
    <s v="Cathrine Joachim Jerrik"/>
    <s v="30.3.2009"/>
    <n v="0"/>
    <n v="0"/>
    <n v="0"/>
    <n v="4"/>
    <n v="0"/>
    <n v="1"/>
    <n v="0"/>
    <n v="0"/>
    <n v="0"/>
    <n v="2"/>
    <n v="1"/>
    <n v="0"/>
    <n v="0"/>
    <n v="0"/>
    <n v="0"/>
    <n v="1"/>
    <n v="1"/>
    <n v="0"/>
    <n v="0"/>
    <n v="1"/>
    <n v="20"/>
    <s v="Miele"/>
    <n v="3"/>
    <n v="0"/>
    <n v="0"/>
    <n v="0"/>
    <n v="0"/>
    <n v="0"/>
    <n v="1"/>
    <s v="Begrænset"/>
    <s v="Børnehavens køkken er helt småt og gammelt, men fritidshjemmet på toppen af institutionen har et top flot og korrekt indrettet køkken, der er bare ingen elevator. "/>
    <n v="0"/>
    <x v="0"/>
    <s v="Indre By"/>
    <n v="0"/>
    <n v="0"/>
    <n v="40"/>
    <n v="60"/>
    <n v="33"/>
    <n v="20"/>
    <n v="0"/>
    <n v="0"/>
    <n v="0"/>
    <n v="0"/>
    <n v="0"/>
    <n v="0"/>
    <n v="0"/>
    <n v="0"/>
    <n v="159719.04999999999"/>
    <s v="37587"/>
    <s v=""/>
    <n v="0"/>
    <n v="113"/>
    <s v="Ja"/>
    <n v="1"/>
    <n v="0"/>
    <s v="Ved ikke hvor mange timer"/>
    <s v="Ja"/>
  </r>
  <r>
    <x v="0"/>
    <x v="19"/>
    <s v="Caroline Amalie"/>
    <s v="Indre By"/>
    <s v="Suensonsgade 65"/>
    <n v="1322"/>
    <s v="København K"/>
    <n v="33145004"/>
    <s v="37587@buf.kk.dk"/>
    <s v="Mette Rohde"/>
    <n v="0"/>
    <n v="0"/>
    <s v="37587@buf.kk.dk"/>
    <s v="Integreret"/>
    <n v="0"/>
    <n v="0"/>
    <n v="40"/>
    <n v="60"/>
    <n v="54"/>
    <n v="0"/>
    <n v="0"/>
    <s v="ja"/>
    <n v="0"/>
    <n v="0"/>
    <n v="0"/>
    <n v="0"/>
    <n v="0"/>
    <n v="0"/>
    <n v="0"/>
    <x v="1"/>
    <x v="0"/>
    <x v="1"/>
    <x v="0"/>
    <n v="0"/>
    <n v="0"/>
    <n v="0"/>
    <n v="0"/>
    <n v="0"/>
    <n v="0"/>
    <n v="0"/>
    <n v="0"/>
    <n v="0"/>
    <n v="0"/>
    <n v="0"/>
    <n v="0"/>
    <n v="0"/>
    <n v="0"/>
    <n v="0"/>
    <n v="0"/>
    <n v="0"/>
    <n v="0"/>
    <n v="0"/>
    <n v="0"/>
    <n v="0"/>
    <n v="0"/>
    <n v="0"/>
    <n v="0"/>
    <n v="0"/>
    <n v="0"/>
    <n v="0"/>
    <n v="0"/>
    <n v="0"/>
    <n v="0"/>
    <n v="0"/>
    <n v="0"/>
    <n v="0"/>
    <n v="0"/>
    <n v="0"/>
    <n v="0"/>
    <s v="produktionskøkken"/>
    <s v="Ja"/>
    <s v="Ingen"/>
    <n v="0"/>
    <n v="0"/>
    <n v="0"/>
    <n v="0"/>
    <n v="0"/>
    <n v="0"/>
    <n v="0"/>
    <n v="0"/>
    <n v="0"/>
    <n v="0"/>
    <n v="0"/>
    <s v="Køkkenet kunne godt lave mad til børnehaven, men der er 3 etager ned og det tilhører fritidshjemmet"/>
    <n v="0"/>
    <n v="0"/>
    <n v="0"/>
    <n v="0"/>
    <n v="0"/>
    <n v="4"/>
    <n v="0"/>
    <n v="1"/>
    <n v="0"/>
    <n v="0"/>
    <n v="0"/>
    <n v="1"/>
    <n v="0"/>
    <n v="0"/>
    <n v="0"/>
    <n v="0"/>
    <n v="0"/>
    <n v="1"/>
    <n v="0"/>
    <n v="0"/>
    <n v="0"/>
    <n v="1"/>
    <n v="2"/>
    <s v="Elektrolux"/>
    <n v="5"/>
    <n v="0"/>
    <n v="0"/>
    <n v="0"/>
    <s v="Ja"/>
    <n v="0"/>
    <n v="2"/>
    <s v="God plads"/>
    <n v="0"/>
    <n v="0"/>
    <x v="0"/>
    <s v="Indre By"/>
    <n v="0"/>
    <n v="0"/>
    <n v="40"/>
    <n v="60"/>
    <n v="33"/>
    <n v="20"/>
    <n v="0"/>
    <n v="0"/>
    <n v="0"/>
    <n v="0"/>
    <n v="0"/>
    <n v="0"/>
    <n v="0"/>
    <n v="0"/>
    <n v="159719.04999999999"/>
    <s v="37587"/>
    <s v="2"/>
    <n v="0"/>
    <n v="113"/>
    <e v="#N/A"/>
    <e v="#N/A"/>
    <e v="#N/A"/>
    <e v="#N/A"/>
    <e v="#N/A"/>
  </r>
  <r>
    <x v="1"/>
    <x v="20"/>
    <s v="Snorregården"/>
    <s v="Nørrebro"/>
    <s v="Ragnhildgade 80"/>
    <n v="2100"/>
    <s v="København Ø"/>
    <s v="39 16 30 40"/>
    <s v="37202@buf.kk.dk"/>
    <s v="Rikke Nielsen"/>
    <n v="0"/>
    <n v="0"/>
    <s v="37202@buf.kk.dk"/>
    <n v="0"/>
    <n v="0"/>
    <n v="0"/>
    <n v="0"/>
    <n v="0"/>
    <n v="0"/>
    <n v="0"/>
    <n v="0"/>
    <n v="0"/>
    <n v="0"/>
    <n v="0"/>
    <n v="5"/>
    <n v="5"/>
    <n v="5"/>
    <n v="5"/>
    <n v="0"/>
    <x v="1"/>
    <x v="0"/>
    <x v="1"/>
    <x v="0"/>
    <n v="0"/>
    <n v="149760"/>
    <n v="0"/>
    <n v="0"/>
    <n v="0"/>
    <n v="0"/>
    <n v="0"/>
    <n v="0"/>
    <n v="0"/>
    <n v="0"/>
    <n v="0"/>
    <n v="0"/>
    <n v="0"/>
    <n v="0"/>
    <n v="0"/>
    <n v="0"/>
    <n v="0"/>
    <n v="0"/>
    <n v="0"/>
    <n v="0"/>
    <n v="9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1"/>
    <s v="Nørrebro"/>
    <n v="60"/>
    <n v="0"/>
    <n v="0"/>
    <n v="0"/>
    <n v="0"/>
    <n v="0"/>
    <n v="0"/>
    <n v="0"/>
    <n v="0"/>
    <n v="0"/>
    <n v="0"/>
    <n v="0"/>
    <n v="0"/>
    <n v="0"/>
    <n v="121095.96"/>
    <s v="37202"/>
    <s v=""/>
    <n v="0"/>
    <n v="0"/>
    <e v="#N/A"/>
    <e v="#N/A"/>
    <e v="#N/A"/>
    <e v="#N/A"/>
    <e v="#N/A"/>
  </r>
  <r>
    <x v="1"/>
    <x v="21"/>
    <s v="Titania"/>
    <s v="Nørrebro"/>
    <s v="Titangade 3"/>
    <n v="2200"/>
    <s v="København N"/>
    <s v="35 86 86 90"/>
    <s v="37206@buf.kk.dk"/>
    <s v="Inger Gjerrild"/>
    <n v="39208302"/>
    <n v="0"/>
    <s v="37206@buf.kk.dk"/>
    <n v="0"/>
    <n v="0"/>
    <n v="0"/>
    <n v="0"/>
    <n v="0"/>
    <n v="0"/>
    <n v="0"/>
    <n v="0"/>
    <n v="0"/>
    <n v="0"/>
    <n v="0"/>
    <n v="0"/>
    <n v="0"/>
    <n v="0"/>
    <n v="0"/>
    <n v="0"/>
    <x v="1"/>
    <x v="0"/>
    <x v="1"/>
    <x v="0"/>
    <n v="0"/>
    <n v="110000"/>
    <n v="0"/>
    <n v="0"/>
    <n v="0"/>
    <n v="0"/>
    <n v="0"/>
    <n v="0"/>
    <n v="0"/>
    <n v="0"/>
    <n v="0"/>
    <n v="0"/>
    <n v="0"/>
    <n v="0"/>
    <n v="0"/>
    <n v="0"/>
    <n v="0"/>
    <n v="0"/>
    <n v="0"/>
    <n v="0"/>
    <n v="9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1"/>
    <s v="Nørrebro"/>
    <n v="48"/>
    <n v="0"/>
    <n v="0"/>
    <n v="0"/>
    <n v="0"/>
    <n v="0"/>
    <n v="0"/>
    <n v="0"/>
    <n v="0"/>
    <n v="0"/>
    <n v="0"/>
    <n v="0"/>
    <n v="0"/>
    <n v="0"/>
    <n v="137757.21"/>
    <s v="37206"/>
    <s v=""/>
    <n v="0"/>
    <n v="0"/>
    <e v="#N/A"/>
    <e v="#N/A"/>
    <e v="#N/A"/>
    <e v="#N/A"/>
    <e v="#N/A"/>
  </r>
  <r>
    <x v="1"/>
    <x v="22"/>
    <s v="Vuggestuen Fixkarreen"/>
    <s v="Nørrebro"/>
    <s v="Jagtvej 105D"/>
    <n v="2200"/>
    <s v="København N"/>
    <s v="35 85 41 88"/>
    <s v="37219@buf.kk.dk"/>
    <s v="Nina Lentz"/>
    <n v="35261775"/>
    <n v="0"/>
    <s v="37219n@buf.kk.dk"/>
    <n v="0"/>
    <n v="0"/>
    <n v="0"/>
    <n v="0"/>
    <n v="0"/>
    <n v="0"/>
    <n v="0"/>
    <n v="0"/>
    <n v="0"/>
    <n v="0"/>
    <n v="0"/>
    <n v="5"/>
    <n v="0"/>
    <n v="4"/>
    <n v="5"/>
    <n v="0"/>
    <x v="1"/>
    <x v="0"/>
    <x v="1"/>
    <x v="0"/>
    <n v="0"/>
    <n v="85000"/>
    <n v="0"/>
    <n v="0"/>
    <n v="0"/>
    <n v="0"/>
    <n v="0"/>
    <n v="0"/>
    <n v="0"/>
    <n v="0"/>
    <n v="0"/>
    <n v="0"/>
    <n v="0"/>
    <n v="0"/>
    <n v="0"/>
    <n v="0"/>
    <n v="0"/>
    <n v="0"/>
    <n v="0"/>
    <n v="0"/>
    <n v="8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1"/>
    <s v="Nørrebro"/>
    <n v="44"/>
    <n v="0"/>
    <n v="0"/>
    <n v="0"/>
    <n v="0"/>
    <n v="0"/>
    <n v="0"/>
    <n v="0"/>
    <n v="0"/>
    <n v="0"/>
    <n v="0"/>
    <n v="0"/>
    <n v="0"/>
    <n v="0"/>
    <n v="79471.009999999995"/>
    <s v="37219"/>
    <s v=""/>
    <n v="0"/>
    <n v="0"/>
    <e v="#N/A"/>
    <e v="#N/A"/>
    <e v="#N/A"/>
    <e v="#N/A"/>
    <e v="#N/A"/>
  </r>
  <r>
    <x v="1"/>
    <x v="23"/>
    <s v="Troldebo"/>
    <s v="Nørrebro"/>
    <s v="Tagensvej 113C"/>
    <n v="2200"/>
    <s v="København N"/>
    <s v="35 85 83 65"/>
    <s v="37221@buf.kk.dk"/>
    <s v="Johnna Stuhr Jørgensen"/>
    <n v="42916195"/>
    <n v="0"/>
    <s v="37221@buf.kk.dk"/>
    <n v="0"/>
    <n v="0"/>
    <n v="0"/>
    <n v="0"/>
    <n v="0"/>
    <n v="0"/>
    <n v="0"/>
    <n v="0"/>
    <n v="0"/>
    <n v="0"/>
    <n v="0"/>
    <n v="5"/>
    <n v="4"/>
    <n v="4"/>
    <n v="4"/>
    <n v="0"/>
    <x v="1"/>
    <x v="0"/>
    <x v="1"/>
    <x v="0"/>
    <n v="0"/>
    <n v="76000"/>
    <n v="0"/>
    <n v="0"/>
    <n v="0"/>
    <n v="0"/>
    <n v="0"/>
    <n v="0"/>
    <n v="0"/>
    <n v="0"/>
    <n v="0"/>
    <n v="0"/>
    <n v="0"/>
    <n v="0"/>
    <n v="0"/>
    <n v="0"/>
    <n v="0"/>
    <n v="0"/>
    <n v="0"/>
    <n v="0"/>
    <n v="97"/>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1"/>
    <s v="Nørrebro"/>
    <n v="41"/>
    <n v="0"/>
    <n v="0"/>
    <n v="0"/>
    <n v="0"/>
    <n v="0"/>
    <n v="0"/>
    <n v="0"/>
    <n v="0"/>
    <n v="0"/>
    <n v="0"/>
    <n v="0"/>
    <n v="0"/>
    <n v="0"/>
    <n v="102168.4"/>
    <s v="37221"/>
    <s v=""/>
    <n v="0"/>
    <n v="0"/>
    <e v="#N/A"/>
    <e v="#N/A"/>
    <e v="#N/A"/>
    <e v="#N/A"/>
    <e v="#N/A"/>
  </r>
  <r>
    <x v="0"/>
    <x v="24"/>
    <n v="0"/>
    <s v="Nørrebro"/>
    <s v="Lundtoftegade 47"/>
    <n v="2200"/>
    <s v="København N"/>
    <s v="35 85 17 73"/>
    <s v="37245@buf.kk.dk"/>
    <s v="Susanne Elling"/>
    <n v="38102059"/>
    <n v="0"/>
    <s v="37245@buf.kk.dk"/>
    <n v="0"/>
    <n v="0"/>
    <n v="0"/>
    <n v="0"/>
    <n v="0"/>
    <n v="0"/>
    <n v="0"/>
    <n v="0"/>
    <n v="0"/>
    <n v="4"/>
    <n v="2"/>
    <n v="0"/>
    <n v="0"/>
    <n v="0"/>
    <n v="0"/>
    <n v="0"/>
    <x v="1"/>
    <x v="0"/>
    <x v="1"/>
    <x v="0"/>
    <n v="0"/>
    <n v="0"/>
    <n v="0"/>
    <n v="0"/>
    <n v="0"/>
    <n v="0"/>
    <n v="0"/>
    <n v="0"/>
    <n v="0"/>
    <n v="0"/>
    <n v="0"/>
    <n v="0"/>
    <n v="0"/>
    <n v="0"/>
    <n v="0"/>
    <n v="0"/>
    <n v="0"/>
    <n v="0"/>
    <n v="0"/>
    <n v="0"/>
    <n v="0"/>
    <n v="0"/>
    <n v="0"/>
    <n v="0"/>
    <n v="0"/>
    <n v="0"/>
    <n v="0"/>
    <n v="0"/>
    <n v="0"/>
    <n v="0"/>
    <n v="0"/>
    <n v="0"/>
    <n v="0"/>
    <n v="0"/>
    <n v="0"/>
    <n v="0"/>
    <s v="Køkken begrænset tilvirk"/>
    <n v="0"/>
    <n v="0"/>
    <n v="0"/>
    <n v="0"/>
    <s v="ej relevant, da der er flere køkkener"/>
    <n v="0"/>
    <n v="0"/>
    <n v="0"/>
    <n v="0"/>
    <n v="0"/>
    <n v="0"/>
    <n v="0"/>
    <n v="0"/>
    <n v="0"/>
    <s v="Birgitte Glerup / Sine"/>
    <d v="2009-03-15T00:00:00"/>
    <n v="0"/>
    <n v="1"/>
    <n v="0"/>
    <n v="4"/>
    <n v="1"/>
    <n v="0"/>
    <n v="0"/>
    <n v="0"/>
    <n v="0"/>
    <n v="1"/>
    <n v="0"/>
    <n v="0"/>
    <n v="1"/>
    <n v="0"/>
    <n v="0"/>
    <n v="0"/>
    <n v="0"/>
    <n v="0"/>
    <n v="0"/>
    <n v="1"/>
    <n v="20"/>
    <s v="Miele"/>
    <n v="5"/>
    <s v="Nej"/>
    <n v="0"/>
    <s v="Nej"/>
    <s v="Nej"/>
    <s v="Nej"/>
    <n v="2"/>
    <n v="0"/>
    <s v="Nedslidt 70'er køkken dog ok maskiner og fliser på væg"/>
    <n v="0"/>
    <x v="0"/>
    <s v="Nørrebro"/>
    <n v="48"/>
    <n v="0"/>
    <n v="108"/>
    <n v="0"/>
    <n v="0"/>
    <n v="0"/>
    <n v="0"/>
    <n v="0"/>
    <n v="0"/>
    <n v="0"/>
    <n v="0"/>
    <n v="0"/>
    <n v="0"/>
    <n v="0"/>
    <n v="259016.83"/>
    <s v="37245"/>
    <s v="2"/>
    <n v="0"/>
    <n v="0"/>
    <e v="#N/A"/>
    <e v="#N/A"/>
    <e v="#N/A"/>
    <e v="#N/A"/>
    <e v="#N/A"/>
  </r>
  <r>
    <x v="0"/>
    <x v="25"/>
    <n v="0"/>
    <s v="Nørrebro"/>
    <s v="Lundtoftegade 47"/>
    <n v="2200"/>
    <s v="København N"/>
    <s v="35 85 17 73"/>
    <s v="37245@buf.kk.dk"/>
    <s v="Susanne Elling"/>
    <n v="38102059"/>
    <n v="0"/>
    <s v="37245@buf.kk.dk"/>
    <n v="0"/>
    <n v="0"/>
    <n v="0"/>
    <n v="0"/>
    <n v="0"/>
    <n v="0"/>
    <n v="0"/>
    <n v="0"/>
    <n v="0"/>
    <n v="4"/>
    <n v="3"/>
    <n v="0"/>
    <n v="0"/>
    <n v="0"/>
    <n v="0"/>
    <n v="0"/>
    <x v="1"/>
    <x v="0"/>
    <x v="1"/>
    <x v="0"/>
    <n v="0"/>
    <n v="0"/>
    <n v="0"/>
    <n v="0"/>
    <n v="0"/>
    <n v="0"/>
    <n v="0"/>
    <n v="0"/>
    <n v="0"/>
    <n v="0"/>
    <n v="0"/>
    <n v="0"/>
    <n v="0"/>
    <n v="0"/>
    <n v="0"/>
    <n v="0"/>
    <n v="0"/>
    <n v="0"/>
    <n v="0"/>
    <n v="0"/>
    <n v="0"/>
    <n v="0"/>
    <n v="0"/>
    <n v="0"/>
    <n v="0"/>
    <n v="0"/>
    <n v="0"/>
    <n v="0"/>
    <n v="0"/>
    <n v="0"/>
    <n v="0"/>
    <n v="0"/>
    <n v="0"/>
    <n v="0"/>
    <n v="0"/>
    <n v="0"/>
    <s v="produktionskøkken"/>
    <s v="Ja"/>
    <s v="Ingen"/>
    <s v="Ingen"/>
    <s v="Nej"/>
    <n v="0"/>
    <n v="0"/>
    <n v="0"/>
    <n v="0"/>
    <n v="0"/>
    <n v="0"/>
    <n v="0"/>
    <n v="0"/>
    <n v="0"/>
    <n v="0"/>
    <s v="Birgitte Glerup / Sine"/>
    <d v="2009-03-15T00:00:00"/>
    <n v="0"/>
    <n v="1"/>
    <n v="0"/>
    <n v="4"/>
    <n v="0"/>
    <n v="2"/>
    <n v="0"/>
    <n v="0"/>
    <n v="0"/>
    <n v="1"/>
    <n v="2"/>
    <n v="0"/>
    <n v="0"/>
    <n v="0"/>
    <n v="0"/>
    <n v="1"/>
    <n v="0"/>
    <n v="0"/>
    <n v="0"/>
    <n v="1"/>
    <n v="20"/>
    <s v="Miele"/>
    <n v="4"/>
    <s v="Nej"/>
    <n v="0"/>
    <s v="Ja"/>
    <s v="Ja"/>
    <s v="Nej"/>
    <n v="1"/>
    <s v="God plads"/>
    <n v="0"/>
    <n v="0"/>
    <x v="0"/>
    <s v="Nørrebro"/>
    <n v="48"/>
    <n v="0"/>
    <n v="108"/>
    <n v="0"/>
    <n v="0"/>
    <n v="0"/>
    <n v="0"/>
    <n v="0"/>
    <n v="0"/>
    <n v="0"/>
    <n v="0"/>
    <n v="0"/>
    <n v="0"/>
    <n v="0"/>
    <n v="259016.83"/>
    <s v="37245"/>
    <s v="3"/>
    <n v="0"/>
    <n v="0"/>
    <e v="#N/A"/>
    <e v="#N/A"/>
    <e v="#N/A"/>
    <e v="#N/A"/>
    <e v="#N/A"/>
  </r>
  <r>
    <x v="0"/>
    <x v="26"/>
    <n v="0"/>
    <s v="Nørrebro"/>
    <s v="Lundtoftegade 47"/>
    <n v="2200"/>
    <s v="København N"/>
    <s v="35 85 17 73"/>
    <s v="37245@buf.kk.dk"/>
    <s v="Susanne Elling"/>
    <n v="38102059"/>
    <n v="0"/>
    <s v="37245@buf.kk.dk"/>
    <n v="0"/>
    <n v="0"/>
    <n v="0"/>
    <n v="0"/>
    <n v="0"/>
    <n v="0"/>
    <n v="0"/>
    <n v="0"/>
    <n v="0"/>
    <n v="4"/>
    <n v="4"/>
    <n v="0"/>
    <n v="0"/>
    <n v="0"/>
    <n v="0"/>
    <n v="0"/>
    <x v="1"/>
    <x v="0"/>
    <x v="1"/>
    <x v="0"/>
    <n v="0"/>
    <n v="0"/>
    <n v="0"/>
    <n v="0"/>
    <n v="0"/>
    <n v="0"/>
    <n v="0"/>
    <n v="0"/>
    <n v="0"/>
    <n v="0"/>
    <n v="0"/>
    <n v="0"/>
    <n v="0"/>
    <n v="0"/>
    <n v="0"/>
    <n v="0"/>
    <n v="0"/>
    <n v="0"/>
    <n v="0"/>
    <n v="0"/>
    <n v="0"/>
    <n v="0"/>
    <n v="0"/>
    <n v="0"/>
    <n v="0"/>
    <n v="0"/>
    <n v="0"/>
    <n v="0"/>
    <n v="0"/>
    <n v="0"/>
    <n v="0"/>
    <n v="0"/>
    <n v="0"/>
    <n v="0"/>
    <n v="0"/>
    <n v="0"/>
    <s v="produktionskøkken"/>
    <s v="Ja"/>
    <s v="Ingen"/>
    <s v="Ingen"/>
    <s v="Nej"/>
    <n v="0"/>
    <n v="0"/>
    <n v="0"/>
    <n v="0"/>
    <n v="0"/>
    <n v="0"/>
    <n v="0"/>
    <n v="0"/>
    <n v="0"/>
    <n v="0"/>
    <s v="Birgitte Glerup / Sine"/>
    <d v="2009-03-15T00:00:00"/>
    <n v="0"/>
    <n v="0"/>
    <n v="0"/>
    <n v="0"/>
    <n v="0"/>
    <n v="2"/>
    <n v="0"/>
    <n v="0"/>
    <n v="0"/>
    <n v="0"/>
    <n v="2"/>
    <n v="0"/>
    <n v="0"/>
    <n v="0"/>
    <n v="0"/>
    <n v="0"/>
    <n v="2"/>
    <n v="0"/>
    <n v="0"/>
    <n v="1"/>
    <n v="20"/>
    <s v="Miele"/>
    <n v="3"/>
    <s v="Nej"/>
    <n v="0"/>
    <s v="Ja"/>
    <s v="Ja"/>
    <s v="Nej"/>
    <n v="2"/>
    <s v="God plads"/>
    <s v="Køkkenet fungerer selvstændigt m egen køkkendame til 40 børn"/>
    <n v="0"/>
    <x v="0"/>
    <s v="Nørrebro"/>
    <n v="48"/>
    <n v="0"/>
    <n v="108"/>
    <n v="0"/>
    <n v="0"/>
    <n v="0"/>
    <n v="0"/>
    <n v="0"/>
    <n v="0"/>
    <n v="0"/>
    <n v="0"/>
    <n v="0"/>
    <n v="0"/>
    <n v="0"/>
    <n v="259016.83"/>
    <s v="37245"/>
    <s v="4"/>
    <n v="0"/>
    <n v="0"/>
    <e v="#N/A"/>
    <e v="#N/A"/>
    <e v="#N/A"/>
    <e v="#N/A"/>
    <e v="#N/A"/>
  </r>
  <r>
    <x v="0"/>
    <x v="27"/>
    <s v="7 Springeren"/>
    <s v="Nørrebro"/>
    <s v="Kapelvej 7A"/>
    <n v="2200"/>
    <s v="København N"/>
    <s v="35 39 33 19"/>
    <s v="37554@buf.kk.dk"/>
    <s v="Lonnie L. Florang"/>
    <n v="35356057"/>
    <n v="0"/>
    <s v="37554@buf.kk.dk"/>
    <n v="0"/>
    <n v="0"/>
    <n v="0"/>
    <n v="0"/>
    <n v="0"/>
    <n v="0"/>
    <n v="0"/>
    <n v="0"/>
    <s v="Nej"/>
    <n v="0"/>
    <n v="0"/>
    <n v="5"/>
    <n v="5"/>
    <n v="4"/>
    <n v="0"/>
    <n v="0"/>
    <x v="0"/>
    <x v="1"/>
    <x v="1"/>
    <x v="1"/>
    <n v="0"/>
    <n v="0"/>
    <n v="0"/>
    <n v="0"/>
    <s v="Ja"/>
    <n v="0"/>
    <s v="Else Pedersen"/>
    <n v="1996"/>
    <n v="32"/>
    <n v="0"/>
    <s v="ufaglært"/>
    <s v="minimum 13 år"/>
    <s v="økologisk oplysningsforbund"/>
    <n v="0"/>
    <n v="0"/>
    <n v="0"/>
    <n v="0"/>
    <n v="0"/>
    <n v="0"/>
    <n v="0"/>
    <n v="100"/>
    <n v="100"/>
    <n v="1"/>
    <n v="1"/>
    <s v="Ja"/>
    <s v="Nej"/>
    <s v="Ja"/>
    <s v="Ja"/>
    <n v="0"/>
    <s v="Ja"/>
    <n v="0"/>
    <s v="Ja"/>
    <n v="0"/>
    <s v="ja"/>
    <n v="0"/>
    <n v="0"/>
    <s v="produktionskøkken"/>
    <s v="nej"/>
    <s v="Mindre"/>
    <s v="Ingen"/>
    <n v="0"/>
    <s v="1 industrikøleskab, en ny industriopvasker, grønt robot, evt en kartoffelskræller"/>
    <n v="0"/>
    <n v="0"/>
    <n v="0"/>
    <n v="0"/>
    <n v="0"/>
    <n v="0"/>
    <n v="0"/>
    <n v="0"/>
    <n v="0"/>
    <s v="Cathrine Jerrik"/>
    <s v="23.4.2009"/>
    <n v="0"/>
    <n v="0"/>
    <n v="0"/>
    <n v="4"/>
    <n v="0"/>
    <n v="2"/>
    <n v="0"/>
    <n v="0"/>
    <n v="0"/>
    <n v="1"/>
    <n v="1"/>
    <n v="0"/>
    <n v="0"/>
    <n v="0"/>
    <n v="0"/>
    <n v="1"/>
    <n v="0"/>
    <n v="0"/>
    <n v="1"/>
    <n v="1"/>
    <n v="20"/>
    <s v="Miele"/>
    <n v="4"/>
    <n v="0"/>
    <n v="0"/>
    <s v="Ja"/>
    <n v="0"/>
    <n v="0"/>
    <n v="3"/>
    <s v="God plads"/>
    <s v="har en dejlig kælder der bruges til lager"/>
    <n v="0"/>
    <x v="0"/>
    <s v="Nørrebro"/>
    <n v="24"/>
    <n v="0"/>
    <n v="42"/>
    <n v="0"/>
    <n v="0"/>
    <n v="0"/>
    <n v="0"/>
    <n v="0"/>
    <n v="0"/>
    <n v="0"/>
    <n v="0"/>
    <n v="0"/>
    <n v="0"/>
    <n v="0"/>
    <n v="109175.88"/>
    <s v="37554"/>
    <s v=""/>
    <n v="0"/>
    <n v="0"/>
    <e v="#N/A"/>
    <e v="#N/A"/>
    <e v="#N/A"/>
    <e v="#N/A"/>
    <e v="#N/A"/>
  </r>
  <r>
    <x v="1"/>
    <x v="28"/>
    <s v="Valby Vuggestue"/>
    <s v="Valby"/>
    <s v="Eschrichtsvej 7"/>
    <n v="2500"/>
    <s v="Valby"/>
    <s v="36 17 00 74"/>
    <s v="37236@buf.kk.dk"/>
    <s v="Jan Mikkelsen"/>
    <n v="43905375"/>
    <n v="28314130"/>
    <s v="37236@buf.kk.dk"/>
    <n v="0"/>
    <n v="0"/>
    <n v="0"/>
    <n v="0"/>
    <n v="0"/>
    <n v="0"/>
    <n v="0"/>
    <n v="0"/>
    <n v="0"/>
    <n v="0"/>
    <n v="0"/>
    <n v="5"/>
    <n v="5"/>
    <n v="5"/>
    <n v="5"/>
    <n v="0"/>
    <x v="1"/>
    <x v="0"/>
    <x v="1"/>
    <x v="0"/>
    <n v="0"/>
    <n v="190000"/>
    <n v="0"/>
    <n v="0"/>
    <n v="0"/>
    <n v="0"/>
    <n v="0"/>
    <n v="0"/>
    <n v="0"/>
    <n v="0"/>
    <n v="0"/>
    <n v="0"/>
    <n v="0"/>
    <n v="0"/>
    <n v="0"/>
    <n v="0"/>
    <n v="0"/>
    <n v="0"/>
    <n v="0"/>
    <n v="0"/>
    <n v="85"/>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s v="MADHUS KOMMENTAR: Tilsutter mig lederens ønsker. Måske er en flytning af kogeborde ikke så vigtigt, men det andet er "/>
    <n v="0"/>
    <x v="1"/>
    <s v="Valby"/>
    <n v="74"/>
    <n v="0"/>
    <n v="0"/>
    <n v="0"/>
    <n v="0"/>
    <n v="0"/>
    <n v="0"/>
    <n v="0"/>
    <n v="0"/>
    <n v="0"/>
    <n v="0"/>
    <n v="0"/>
    <n v="0"/>
    <n v="0"/>
    <n v="208231.36"/>
    <s v="37236"/>
    <s v=""/>
    <n v="0"/>
    <n v="0"/>
    <e v="#N/A"/>
    <e v="#N/A"/>
    <e v="#N/A"/>
    <e v="#N/A"/>
    <e v="#N/A"/>
  </r>
  <r>
    <x v="1"/>
    <x v="29"/>
    <s v="Valnødden"/>
    <s v="Valby"/>
    <s v="Kettegårds Allé 65"/>
    <n v="2650"/>
    <s v="Hvidovre"/>
    <s v="36 78 65 91"/>
    <s v="37556@buf.kk.dk"/>
    <s v="Anette Marie Larsen"/>
    <n v="35356911"/>
    <n v="36786591"/>
    <s v="37556@buf.kk.dk"/>
    <n v="0"/>
    <n v="0"/>
    <n v="0"/>
    <n v="0"/>
    <n v="0"/>
    <n v="0"/>
    <n v="0"/>
    <n v="0"/>
    <n v="0"/>
    <n v="0"/>
    <n v="0"/>
    <n v="0"/>
    <n v="0"/>
    <n v="0"/>
    <n v="0"/>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0"/>
    <s v="Valby"/>
    <n v="23"/>
    <n v="0"/>
    <n v="12"/>
    <n v="0"/>
    <n v="0"/>
    <n v="0"/>
    <n v="0"/>
    <n v="0"/>
    <n v="0"/>
    <n v="0"/>
    <n v="0"/>
    <n v="0"/>
    <n v="0"/>
    <n v="0"/>
    <n v="109805.92"/>
    <s v="37556"/>
    <s v=""/>
    <n v="0"/>
    <n v="0"/>
    <e v="#N/A"/>
    <e v="#N/A"/>
    <e v="#N/A"/>
    <e v="#N/A"/>
    <e v="#N/A"/>
  </r>
  <r>
    <x v="0"/>
    <x v="30"/>
    <s v="Hyltebjerg Menighedsbørnehave"/>
    <s v="Vanløse/Brønshøj-Husum"/>
    <s v="Ålekistevej 89"/>
    <n v="2720"/>
    <s v="Vanløse"/>
    <s v="38 71 45 87"/>
    <s v="35501@buf.kk.dk"/>
    <s v="Anne Grete Flint-Andersen"/>
    <n v="38749297"/>
    <n v="38714587"/>
    <s v="35501@buf.kk.dk"/>
    <n v="0"/>
    <n v="0"/>
    <n v="0"/>
    <n v="32"/>
    <n v="0"/>
    <n v="0"/>
    <n v="0"/>
    <n v="0"/>
    <s v="Nej"/>
    <n v="0"/>
    <n v="0"/>
    <n v="0"/>
    <n v="0"/>
    <n v="0"/>
    <n v="0"/>
    <n v="0"/>
    <x v="0"/>
    <x v="0"/>
    <x v="2"/>
    <x v="1"/>
    <n v="0"/>
    <n v="0"/>
    <n v="50000"/>
    <n v="0"/>
    <n v="0"/>
    <n v="0"/>
    <n v="0"/>
    <n v="0"/>
    <n v="0"/>
    <n v="0"/>
    <n v="0"/>
    <n v="0"/>
    <n v="0"/>
    <n v="0"/>
    <n v="0"/>
    <n v="0"/>
    <n v="0"/>
    <n v="0"/>
    <n v="0"/>
    <n v="0"/>
    <n v="0"/>
    <n v="78"/>
    <n v="0"/>
    <n v="1"/>
    <s v="Ja"/>
    <s v="Nej"/>
    <s v="Ja"/>
    <s v="Ja"/>
    <n v="0"/>
    <s v="Ja"/>
    <n v="0"/>
    <s v="Ja"/>
    <n v="0"/>
    <s v="Nej"/>
    <s v="vil gerne have hjælp"/>
    <n v="0"/>
    <s v="produktionskøkken"/>
    <s v="nej"/>
    <s v="Større"/>
    <n v="0"/>
    <n v="0"/>
    <s v="et nyt komfur, opvaskemaskine, industrikøleskab, og en emhætte"/>
    <n v="0"/>
    <n v="0"/>
    <n v="0"/>
    <n v="0"/>
    <n v="0"/>
    <n v="0"/>
    <n v="0"/>
    <n v="0"/>
    <n v="0"/>
    <s v="Cathrine Jerrik"/>
    <s v="20.4.2009"/>
    <n v="0"/>
    <n v="1"/>
    <n v="0"/>
    <n v="0"/>
    <n v="0"/>
    <n v="0"/>
    <n v="0"/>
    <n v="0"/>
    <n v="0"/>
    <n v="1"/>
    <n v="0"/>
    <n v="0"/>
    <n v="0"/>
    <n v="0"/>
    <n v="0"/>
    <n v="1"/>
    <n v="0"/>
    <n v="0"/>
    <n v="0"/>
    <n v="1"/>
    <n v="20"/>
    <s v="Miele"/>
    <n v="0"/>
    <s v="Ja"/>
    <n v="0"/>
    <n v="0"/>
    <s v="Ja"/>
    <n v="0"/>
    <n v="1"/>
    <s v="Begrænset"/>
    <n v="0"/>
    <n v="0"/>
    <x v="2"/>
    <s v="Vanløse/Brønshøj-Husum"/>
    <n v="0"/>
    <n v="0"/>
    <n v="32"/>
    <n v="0"/>
    <n v="0"/>
    <n v="0"/>
    <n v="0"/>
    <n v="0"/>
    <n v="0"/>
    <n v="0"/>
    <n v="0"/>
    <n v="0"/>
    <n v="0"/>
    <n v="0"/>
    <n v="46563.18"/>
    <s v="35501"/>
    <s v=""/>
    <n v="0"/>
    <n v="0"/>
    <e v="#N/A"/>
    <e v="#N/A"/>
    <e v="#N/A"/>
    <e v="#N/A"/>
    <e v="#N/A"/>
  </r>
  <r>
    <x v="1"/>
    <x v="31"/>
    <s v="Brønshøj-Husum Ungdomshus"/>
    <s v="Vanløse/Brønshøj-Husum"/>
    <s v="*Frederikssundsvej 157"/>
    <n v="2700"/>
    <s v="Brønshøj"/>
    <s v="38 28 51 10"/>
    <s v="35565@buf.kk.dk"/>
    <s v="HELGE PEDERSEN"/>
    <n v="31800887"/>
    <n v="0"/>
    <n v="0"/>
    <n v="0"/>
    <n v="0"/>
    <n v="0"/>
    <n v="0"/>
    <n v="0"/>
    <n v="0"/>
    <n v="0"/>
    <n v="0"/>
    <n v="0"/>
    <n v="0"/>
    <n v="0"/>
    <n v="0"/>
    <n v="0"/>
    <n v="0"/>
    <n v="0"/>
    <n v="0"/>
    <x v="0"/>
    <x v="1"/>
    <x v="1"/>
    <x v="1"/>
    <n v="0"/>
    <n v="0"/>
    <n v="45000"/>
    <n v="0"/>
    <n v="0"/>
    <n v="0"/>
    <n v="0"/>
    <n v="0"/>
    <n v="0"/>
    <n v="0"/>
    <n v="0"/>
    <n v="0"/>
    <n v="0"/>
    <n v="0"/>
    <n v="0"/>
    <n v="0"/>
    <n v="0"/>
    <n v="0"/>
    <n v="0"/>
    <n v="0"/>
    <n v="0"/>
    <n v="2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nløse/Brønshøj-Husum"/>
    <n v="0"/>
    <n v="0"/>
    <n v="30"/>
    <n v="60"/>
    <n v="81"/>
    <n v="54"/>
    <n v="80"/>
    <n v="0"/>
    <n v="0"/>
    <n v="0"/>
    <n v="0"/>
    <n v="0"/>
    <n v="0"/>
    <n v="0"/>
    <n v="198619.46"/>
    <s v="35565"/>
    <s v=""/>
    <n v="0"/>
    <n v="275"/>
    <e v="#N/A"/>
    <e v="#N/A"/>
    <e v="#N/A"/>
    <e v="#N/A"/>
    <e v="#N/A"/>
  </r>
  <r>
    <x v="1"/>
    <x v="32"/>
    <n v="0"/>
    <s v="Vanløse/Brønshøj-Husum"/>
    <s v="Terrasserne 40"/>
    <n v="2700"/>
    <s v="Brønshøj"/>
    <s v="38 60 11 78"/>
    <s v="35568@buf.kk.dk"/>
    <s v="Kim Valbjørn"/>
    <n v="0"/>
    <n v="0"/>
    <s v="Tfc@tingbjerg.dk"/>
    <n v="0"/>
    <n v="0"/>
    <n v="0"/>
    <n v="0"/>
    <n v="0"/>
    <n v="0"/>
    <n v="0"/>
    <n v="0"/>
    <n v="0"/>
    <n v="0"/>
    <n v="0"/>
    <n v="0"/>
    <n v="0"/>
    <n v="0"/>
    <n v="0"/>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3"/>
    <s v="Vanløse/Brønshøj-Husum"/>
    <n v="0"/>
    <n v="0"/>
    <n v="0"/>
    <n v="30"/>
    <n v="0"/>
    <n v="0"/>
    <n v="0"/>
    <n v="0"/>
    <n v="0"/>
    <n v="0"/>
    <n v="0"/>
    <n v="0"/>
    <n v="0"/>
    <n v="0"/>
    <n v="61040.66"/>
    <s v="35568"/>
    <s v=""/>
    <n v="0"/>
    <n v="30"/>
    <e v="#N/A"/>
    <e v="#N/A"/>
    <e v="#N/A"/>
    <e v="#N/A"/>
    <e v="#N/A"/>
  </r>
  <r>
    <x v="1"/>
    <x v="33"/>
    <s v="Andedammen"/>
    <s v="Vanløse/Brønshøj-Husum"/>
    <s v="Hyltebjerg Allé 42"/>
    <n v="2720"/>
    <s v="Vanløse"/>
    <s v="38 76 07 31"/>
    <s v="37225@buf.kk.dk"/>
    <s v="Susanne Nielsen"/>
    <n v="46733648"/>
    <n v="38760731"/>
    <s v="37225@buf.kk.dk"/>
    <n v="0"/>
    <n v="0"/>
    <n v="0"/>
    <n v="0"/>
    <n v="0"/>
    <n v="0"/>
    <n v="0"/>
    <n v="0"/>
    <n v="0"/>
    <n v="0"/>
    <n v="0"/>
    <n v="5"/>
    <n v="5"/>
    <n v="4"/>
    <n v="5"/>
    <n v="0"/>
    <x v="1"/>
    <x v="0"/>
    <x v="3"/>
    <x v="1"/>
    <n v="0"/>
    <n v="0"/>
    <n v="0"/>
    <n v="0"/>
    <n v="0"/>
    <n v="0"/>
    <n v="0"/>
    <n v="0"/>
    <n v="0"/>
    <n v="0"/>
    <n v="0"/>
    <n v="0"/>
    <n v="0"/>
    <n v="0"/>
    <n v="0"/>
    <n v="0"/>
    <n v="0"/>
    <n v="0"/>
    <n v="0"/>
    <n v="0"/>
    <n v="90"/>
    <n v="9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nløse/Brønshøj-Husum"/>
    <n v="60"/>
    <n v="0"/>
    <n v="88"/>
    <n v="0"/>
    <n v="0"/>
    <n v="0"/>
    <n v="0"/>
    <n v="0"/>
    <n v="0"/>
    <n v="0"/>
    <n v="0"/>
    <n v="0"/>
    <n v="0"/>
    <n v="0"/>
    <n v="399509.46"/>
    <s v="37225"/>
    <s v=""/>
    <n v="0"/>
    <n v="0"/>
    <s v="Ja"/>
    <n v="32"/>
    <n v="0"/>
    <n v="0"/>
    <s v="Ja"/>
  </r>
  <r>
    <x v="0"/>
    <x v="34"/>
    <s v="Børnehuset Bystævneparken"/>
    <s v="Vanløse/Brønshøj-Husum"/>
    <s v="Bystævneparken 4"/>
    <n v="2700"/>
    <s v="Brønshøj"/>
    <s v="38 60 00 68"/>
    <s v="37519@buf.kk.dk"/>
    <s v="Johnny Christensen"/>
    <n v="38606595"/>
    <n v="0"/>
    <s v="37519@buf.kk.dk"/>
    <n v="0"/>
    <n v="14"/>
    <n v="0"/>
    <n v="44"/>
    <n v="0"/>
    <n v="0"/>
    <n v="0"/>
    <n v="0"/>
    <s v="Nej"/>
    <n v="0"/>
    <n v="0"/>
    <n v="5"/>
    <n v="5"/>
    <n v="5"/>
    <n v="5"/>
    <n v="0"/>
    <x v="0"/>
    <x v="0"/>
    <x v="1"/>
    <x v="1"/>
    <n v="0"/>
    <n v="90000"/>
    <n v="0"/>
    <n v="0"/>
    <s v="Ja"/>
    <n v="0"/>
    <s v="Gillinere"/>
    <n v="1989"/>
    <n v="32"/>
    <n v="0"/>
    <s v="ufaglært"/>
    <n v="0"/>
    <s v="hygiejne"/>
    <n v="0"/>
    <n v="0"/>
    <n v="0"/>
    <n v="0"/>
    <n v="0"/>
    <n v="0"/>
    <n v="0"/>
    <n v="92"/>
    <n v="92"/>
    <n v="1"/>
    <n v="1"/>
    <s v="Ja"/>
    <s v="Nej"/>
    <s v="nej"/>
    <s v="Ja"/>
    <n v="0"/>
    <s v="Ja"/>
    <n v="0"/>
    <s v="Ja"/>
    <n v="0"/>
    <s v="ja"/>
    <n v="0"/>
    <n v="0"/>
    <s v="produktionskøkken"/>
    <s v="nej"/>
    <n v="0"/>
    <n v="0"/>
    <n v="0"/>
    <s v="to nye køleskabe og en ovn"/>
    <n v="0"/>
    <n v="0"/>
    <n v="0"/>
    <s v="Overvejer at få maden fra centralkøkkenet Bystævneparken"/>
    <n v="0"/>
    <n v="0"/>
    <n v="0"/>
    <n v="0"/>
    <n v="0"/>
    <n v="0"/>
    <n v="0"/>
    <n v="0"/>
    <n v="0"/>
    <n v="1"/>
    <n v="4"/>
    <n v="0"/>
    <n v="1"/>
    <n v="0"/>
    <n v="0"/>
    <n v="0"/>
    <n v="0"/>
    <n v="1"/>
    <n v="0"/>
    <n v="1"/>
    <n v="0"/>
    <n v="0"/>
    <n v="1"/>
    <n v="0"/>
    <n v="0"/>
    <n v="0"/>
    <n v="1"/>
    <n v="3"/>
    <s v="Brønnum"/>
    <n v="2"/>
    <n v="0"/>
    <n v="0"/>
    <n v="0"/>
    <s v="Ja"/>
    <s v="Nej"/>
    <n v="1"/>
    <s v="Begrænset"/>
    <n v="0"/>
    <n v="0"/>
    <x v="0"/>
    <s v="Vanløse/Brønshøj-Husum"/>
    <n v="14"/>
    <n v="0"/>
    <n v="44"/>
    <n v="0"/>
    <n v="0"/>
    <n v="0"/>
    <n v="0"/>
    <n v="0"/>
    <n v="0"/>
    <n v="0"/>
    <n v="0"/>
    <n v="0"/>
    <n v="0"/>
    <n v="0"/>
    <n v="104998.56"/>
    <s v="37519"/>
    <s v=""/>
    <n v="0"/>
    <n v="0"/>
    <e v="#N/A"/>
    <e v="#N/A"/>
    <e v="#N/A"/>
    <e v="#N/A"/>
    <e v="#N/A"/>
  </r>
  <r>
    <x v="1"/>
    <x v="35"/>
    <s v="Grantofte Fredensgården"/>
    <s v="Østerbro"/>
    <s v="Ryesgade 62"/>
    <n v="2950"/>
    <s v="Vedbæk"/>
    <s v="45 89 04 24"/>
    <s v="37389@buf.kk.dk"/>
    <s v="Anne Stau Jensen"/>
    <n v="33116425"/>
    <n v="42890424"/>
    <s v="37389@buf.kk.dk"/>
    <n v="0"/>
    <n v="0"/>
    <n v="0"/>
    <n v="0"/>
    <n v="0"/>
    <n v="0"/>
    <n v="0"/>
    <n v="0"/>
    <n v="0"/>
    <n v="0"/>
    <n v="0"/>
    <n v="0"/>
    <n v="0"/>
    <n v="5"/>
    <n v="5"/>
    <n v="0"/>
    <x v="1"/>
    <x v="0"/>
    <x v="3"/>
    <x v="0"/>
    <n v="0"/>
    <n v="80000"/>
    <n v="44000"/>
    <n v="0"/>
    <n v="0"/>
    <n v="0"/>
    <n v="0"/>
    <n v="0"/>
    <n v="0"/>
    <n v="0"/>
    <n v="0"/>
    <n v="0"/>
    <n v="0"/>
    <n v="0"/>
    <n v="0"/>
    <n v="0"/>
    <n v="0"/>
    <n v="0"/>
    <n v="0"/>
    <n v="0"/>
    <n v="80"/>
    <n v="7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Østerbro"/>
    <n v="22"/>
    <n v="0"/>
    <n v="33"/>
    <n v="0"/>
    <n v="0"/>
    <n v="0"/>
    <n v="0"/>
    <n v="0"/>
    <n v="0"/>
    <n v="0"/>
    <n v="0"/>
    <n v="0"/>
    <n v="0"/>
    <n v="0"/>
    <n v="90629.56"/>
    <s v="37389"/>
    <s v=""/>
    <n v="0"/>
    <n v="0"/>
    <e v="#N/A"/>
    <e v="#N/A"/>
    <e v="#N/A"/>
    <e v="#N/A"/>
    <e v="#N/A"/>
  </r>
  <r>
    <x v="0"/>
    <x v="36"/>
    <s v="Mågodtland"/>
    <s v="Østerbro"/>
    <s v="Odensegade 14"/>
    <n v="2100"/>
    <s v="København Ø"/>
    <s v="35 25 47 00"/>
    <s v="37442@buf.kk.dk"/>
    <s v="Flemming Klysner Nielsen"/>
    <n v="0"/>
    <n v="0"/>
    <s v="37442@buf.kk.dk"/>
    <n v="0"/>
    <n v="72"/>
    <n v="0"/>
    <n v="72"/>
    <n v="0"/>
    <n v="0"/>
    <n v="0"/>
    <n v="0"/>
    <s v="Nej"/>
    <n v="0"/>
    <n v="0"/>
    <n v="5"/>
    <n v="5"/>
    <n v="5"/>
    <n v="5"/>
    <n v="0"/>
    <x v="0"/>
    <x v="0"/>
    <x v="1"/>
    <x v="1"/>
    <n v="0"/>
    <n v="140000"/>
    <n v="50000"/>
    <n v="0"/>
    <s v="Ja"/>
    <n v="0"/>
    <s v="Susanne Raahauge"/>
    <n v="2003"/>
    <n v="37"/>
    <n v="0"/>
    <s v="Økonoma"/>
    <n v="0"/>
    <n v="0"/>
    <n v="0"/>
    <n v="0"/>
    <n v="0"/>
    <n v="0"/>
    <n v="0"/>
    <n v="0"/>
    <n v="0"/>
    <n v="80"/>
    <n v="75"/>
    <n v="1"/>
    <n v="1"/>
    <s v="Ja"/>
    <s v="ja"/>
    <s v="Ja"/>
    <s v="Ja"/>
    <n v="0"/>
    <s v="Ja"/>
    <n v="0"/>
    <s v="Ja"/>
    <n v="0"/>
    <s v="Nej"/>
    <s v="vil have hjælp"/>
    <n v="0"/>
    <s v="produktionskøkken"/>
    <s v="Ja"/>
    <n v="0"/>
    <n v="0"/>
    <n v="0"/>
    <s v="På sigt: Komfur med større plader, fryser"/>
    <n v="0"/>
    <n v="0"/>
    <n v="0"/>
    <n v="0"/>
    <n v="0"/>
    <n v="0"/>
    <n v="0"/>
    <n v="0"/>
    <n v="0"/>
    <s v="Lone Voss"/>
    <n v="0"/>
    <n v="0"/>
    <n v="0"/>
    <n v="1"/>
    <n v="4"/>
    <n v="0"/>
    <n v="0"/>
    <n v="0"/>
    <n v="1"/>
    <n v="10"/>
    <n v="0"/>
    <n v="2"/>
    <n v="0"/>
    <n v="0"/>
    <n v="0"/>
    <n v="0"/>
    <n v="0"/>
    <n v="1"/>
    <n v="0"/>
    <n v="0"/>
    <n v="1"/>
    <n v="2"/>
    <s v="Stor Miele med hætte"/>
    <n v="5"/>
    <s v="Ja"/>
    <n v="20"/>
    <n v="0"/>
    <n v="0"/>
    <s v="ja"/>
    <n v="2"/>
    <s v="God plads"/>
    <s v="Udflytteren skal besøges"/>
    <n v="0"/>
    <x v="0"/>
    <s v="Østerbro"/>
    <n v="72"/>
    <n v="0"/>
    <n v="72"/>
    <n v="0"/>
    <n v="0"/>
    <n v="0"/>
    <n v="0"/>
    <n v="0"/>
    <n v="0"/>
    <n v="0"/>
    <n v="0"/>
    <n v="0"/>
    <n v="0"/>
    <n v="0"/>
    <n v="211400.17"/>
    <s v="37442"/>
    <s v=""/>
    <n v="0"/>
    <n v="0"/>
    <e v="#N/A"/>
    <e v="#N/A"/>
    <e v="#N/A"/>
    <e v="#N/A"/>
    <e v="#N/A"/>
  </r>
  <r>
    <x v="0"/>
    <x v="37"/>
    <s v="Egmontgården"/>
    <s v="Østerbro"/>
    <s v="Assensgade 2"/>
    <n v="2100"/>
    <s v="København Ø"/>
    <s v="35 38 92 42"/>
    <s v="37515@buf.kk.dk"/>
    <s v="Christine Louisa Bauchy"/>
    <n v="35428271"/>
    <n v="0"/>
    <s v="37515@buf.kk.dk"/>
    <n v="0"/>
    <n v="20"/>
    <n v="0"/>
    <n v="44"/>
    <n v="0"/>
    <n v="0"/>
    <n v="0"/>
    <n v="0"/>
    <s v="ja"/>
    <n v="2"/>
    <n v="1"/>
    <n v="5"/>
    <n v="5"/>
    <n v="5"/>
    <n v="5"/>
    <n v="0"/>
    <x v="0"/>
    <x v="0"/>
    <x v="1"/>
    <x v="1"/>
    <n v="0"/>
    <n v="115000"/>
    <n v="5000"/>
    <n v="0"/>
    <s v="Ja"/>
    <n v="0"/>
    <s v="Anna Fie Bak Nielsen"/>
    <n v="2009"/>
    <n v="30"/>
    <n v="0"/>
    <s v="proff bachelor fra Suhrs"/>
    <n v="0"/>
    <n v="0"/>
    <n v="0"/>
    <n v="0"/>
    <n v="0"/>
    <n v="0"/>
    <n v="0"/>
    <n v="0"/>
    <n v="0"/>
    <n v="90"/>
    <n v="100"/>
    <n v="2"/>
    <n v="1"/>
    <s v="Ja"/>
    <s v="ja"/>
    <s v="Ja"/>
    <s v="Ja"/>
    <n v="0"/>
    <s v="Ja"/>
    <n v="0"/>
    <s v="Ja"/>
    <n v="0"/>
    <s v="Nej"/>
    <n v="0"/>
    <n v="0"/>
    <s v="produktionskøkken"/>
    <s v="Ja"/>
    <s v="Mindre"/>
    <n v="0"/>
    <n v="0"/>
    <s v="Dette er køkkenet i Assensgade der laver mad til 10 vugge og 22 bh børn. Der mangler små ting som rive/snitte tilbehør til røremaskinen, pålægsmaskine samt større køleskab"/>
    <n v="0"/>
    <n v="0"/>
    <n v="0"/>
    <n v="0"/>
    <n v="0"/>
    <n v="0"/>
    <n v="0"/>
    <n v="0"/>
    <n v="0"/>
    <s v="Lone Voss"/>
    <d v="2009-03-17T00:00:00"/>
    <n v="0"/>
    <n v="0"/>
    <n v="1"/>
    <n v="4"/>
    <n v="0"/>
    <n v="1"/>
    <n v="0"/>
    <n v="0"/>
    <n v="0"/>
    <n v="2"/>
    <n v="0"/>
    <n v="0"/>
    <n v="0"/>
    <n v="0"/>
    <n v="0"/>
    <n v="1"/>
    <n v="0"/>
    <n v="0"/>
    <n v="0"/>
    <n v="1"/>
    <n v="2"/>
    <s v="ken"/>
    <n v="3"/>
    <n v="0"/>
    <n v="0"/>
    <s v="Ja"/>
    <s v="Ja"/>
    <s v="Nej"/>
    <n v="2"/>
    <s v="Begrænset"/>
    <s v="Dette er køkkenet i Assensgade, der er et køkken mere i Fåborggade"/>
    <n v="0"/>
    <x v="0"/>
    <s v="Østerbro"/>
    <n v="20"/>
    <n v="0"/>
    <n v="44"/>
    <n v="0"/>
    <n v="0"/>
    <n v="0"/>
    <n v="0"/>
    <n v="0"/>
    <n v="0"/>
    <n v="0"/>
    <n v="0"/>
    <n v="0"/>
    <n v="0"/>
    <n v="0"/>
    <n v="114176.63"/>
    <s v="37515"/>
    <s v=""/>
    <n v="0"/>
    <n v="0"/>
    <s v="Ja"/>
    <n v="25"/>
    <n v="0"/>
    <n v="0"/>
    <s v="Ja"/>
  </r>
  <r>
    <x v="0"/>
    <x v="38"/>
    <s v="Egmontgården"/>
    <s v="Østerbro"/>
    <s v="Assensgade 2"/>
    <n v="2100"/>
    <s v="København Ø"/>
    <s v="35 38 92 42"/>
    <s v="37515@buf.kk.dk"/>
    <s v="Christine Louisa Bauchy"/>
    <n v="35428271"/>
    <n v="0"/>
    <s v="37515@buf.kk.dk"/>
    <n v="0"/>
    <n v="20"/>
    <n v="0"/>
    <n v="44"/>
    <n v="0"/>
    <n v="0"/>
    <n v="0"/>
    <n v="0"/>
    <s v="ja"/>
    <n v="0"/>
    <n v="0"/>
    <n v="0"/>
    <n v="0"/>
    <n v="0"/>
    <n v="0"/>
    <n v="0"/>
    <x v="1"/>
    <x v="0"/>
    <x v="1"/>
    <x v="0"/>
    <n v="0"/>
    <n v="0"/>
    <n v="0"/>
    <n v="0"/>
    <n v="0"/>
    <n v="0"/>
    <n v="0"/>
    <n v="0"/>
    <n v="0"/>
    <n v="0"/>
    <n v="0"/>
    <n v="0"/>
    <n v="0"/>
    <n v="0"/>
    <n v="0"/>
    <n v="0"/>
    <n v="0"/>
    <n v="0"/>
    <n v="0"/>
    <n v="0"/>
    <n v="0"/>
    <n v="0"/>
    <n v="0"/>
    <n v="0"/>
    <n v="0"/>
    <n v="0"/>
    <n v="0"/>
    <n v="0"/>
    <n v="0"/>
    <n v="0"/>
    <n v="0"/>
    <n v="0"/>
    <n v="0"/>
    <n v="0"/>
    <n v="0"/>
    <n v="0"/>
    <s v="Køkken begrænset tilvirk"/>
    <n v="0"/>
    <n v="0"/>
    <n v="0"/>
    <n v="0"/>
    <n v="0"/>
    <n v="0"/>
    <n v="0"/>
    <n v="0"/>
    <n v="0"/>
    <n v="0"/>
    <n v="0"/>
    <n v="0"/>
    <n v="0"/>
    <n v="0"/>
    <n v="0"/>
    <d v="1899-12-30T00:00:00"/>
    <n v="0"/>
    <n v="1"/>
    <n v="0"/>
    <n v="0"/>
    <n v="0"/>
    <n v="0"/>
    <n v="0"/>
    <n v="0"/>
    <n v="0"/>
    <n v="1"/>
    <n v="0"/>
    <n v="0"/>
    <n v="0"/>
    <n v="0"/>
    <n v="0"/>
    <n v="1"/>
    <n v="0"/>
    <n v="0"/>
    <n v="0"/>
    <n v="1"/>
    <n v="20"/>
    <s v="Miele"/>
    <n v="2"/>
    <s v="Nej"/>
    <n v="0"/>
    <s v="Nej"/>
    <s v="Nej"/>
    <s v="Nej"/>
    <n v="2"/>
    <s v="ingen plads"/>
    <s v="Det &quot;store&quot; køkken i Assensgade eom pt laver mad til vugge børn i begge huse, har kapacitet til at lave noget maden til børnene i Fåborggade. Skal køkkenet der blive til produktionskøkken kræves nogen ombygning samt anskaffelse af inventar."/>
    <n v="0"/>
    <x v="0"/>
    <s v="Østerbro"/>
    <n v="20"/>
    <n v="0"/>
    <n v="44"/>
    <n v="0"/>
    <n v="0"/>
    <n v="0"/>
    <n v="0"/>
    <n v="0"/>
    <n v="0"/>
    <n v="0"/>
    <n v="0"/>
    <n v="0"/>
    <n v="0"/>
    <n v="0"/>
    <n v="114176.63"/>
    <s v="37515"/>
    <s v="2"/>
    <n v="0"/>
    <n v="0"/>
    <e v="#N/A"/>
    <e v="#N/A"/>
    <e v="#N/A"/>
    <e v="#N/A"/>
    <e v="#N/A"/>
  </r>
  <r>
    <x v="0"/>
    <x v="39"/>
    <s v="Blomsterbedet"/>
    <s v="Østerbro"/>
    <s v="Borgervænget 13"/>
    <n v="2100"/>
    <s v="København Ø"/>
    <n v="0"/>
    <s v="mail@Kornblomsten.kk.dk"/>
    <s v="Birgitte Olsen"/>
    <n v="20607200"/>
    <n v="39183777"/>
    <s v="37590@buf.kk.dk"/>
    <n v="0"/>
    <n v="55"/>
    <n v="0"/>
    <n v="66"/>
    <n v="55"/>
    <n v="30"/>
    <n v="15"/>
    <n v="0"/>
    <s v="Nej"/>
    <n v="0"/>
    <n v="0"/>
    <n v="5"/>
    <n v="5"/>
    <n v="0"/>
    <n v="5"/>
    <n v="0"/>
    <x v="1"/>
    <x v="0"/>
    <x v="1"/>
    <x v="0"/>
    <n v="0"/>
    <n v="206250"/>
    <n v="0"/>
    <n v="0"/>
    <s v="Ja"/>
    <n v="0"/>
    <s v="Annelise"/>
    <n v="2008"/>
    <n v="37"/>
    <n v="0"/>
    <s v="ufaglært"/>
    <n v="0"/>
    <s v="hygiejne"/>
    <s v="Ayesha"/>
    <n v="2009"/>
    <n v="37"/>
    <n v="0"/>
    <s v="ufaglært"/>
    <n v="0"/>
    <s v="hygiejne"/>
    <n v="85"/>
    <n v="0"/>
    <n v="2"/>
    <n v="2"/>
    <s v="nej"/>
    <s v="ja"/>
    <s v="Ja"/>
    <s v="Ja"/>
    <s v="Venter på at køkkenet bliver færdigt, er ved at blive ombygget"/>
    <s v="Ja"/>
    <n v="0"/>
    <s v="Ja"/>
    <n v="0"/>
    <n v="0"/>
    <n v="0"/>
    <n v="0"/>
    <n v="0"/>
    <n v="0"/>
    <n v="0"/>
    <n v="0"/>
    <n v="0"/>
    <n v="0"/>
    <n v="0"/>
    <n v="0"/>
    <n v="0"/>
    <n v="0"/>
    <n v="0"/>
    <n v="0"/>
    <n v="0"/>
    <n v="0"/>
    <n v="0"/>
    <n v="0"/>
    <n v="0"/>
    <n v="0"/>
    <n v="0"/>
    <n v="0"/>
    <n v="0"/>
    <n v="0"/>
    <n v="0"/>
    <n v="0"/>
    <n v="0"/>
    <n v="0"/>
    <n v="0"/>
    <n v="0"/>
    <n v="0"/>
    <n v="0"/>
    <n v="0"/>
    <n v="0"/>
    <n v="0"/>
    <n v="0"/>
    <n v="0"/>
    <n v="0"/>
    <n v="0"/>
    <n v="0"/>
    <n v="0"/>
    <n v="0"/>
    <n v="0"/>
    <n v="0"/>
    <n v="0"/>
    <n v="0"/>
    <n v="0"/>
    <n v="0"/>
    <n v="0"/>
    <n v="0"/>
    <n v="0"/>
    <x v="0"/>
    <s v="Østerbro"/>
    <n v="55"/>
    <n v="0"/>
    <n v="66"/>
    <n v="55"/>
    <n v="30"/>
    <n v="15"/>
    <n v="0"/>
    <n v="0"/>
    <n v="0"/>
    <n v="0"/>
    <n v="0"/>
    <n v="0"/>
    <n v="0"/>
    <n v="0"/>
    <n v="252047.28"/>
    <s v="37516"/>
    <s v=""/>
    <n v="0"/>
    <n v="100"/>
    <e v="#N/A"/>
    <e v="#N/A"/>
    <e v="#N/A"/>
    <e v="#N/A"/>
    <e v="#N/A"/>
  </r>
  <r>
    <x v="0"/>
    <x v="40"/>
    <s v="Kennedygården"/>
    <s v="Østerbro"/>
    <s v="Nøjsomhedsvej 8"/>
    <n v="2100"/>
    <s v="København Ø"/>
    <s v="35 38 50 77"/>
    <s v="fm50@buf.kk.dk"/>
    <s v="Vibeke Sager"/>
    <n v="36440205"/>
    <n v="0"/>
    <s v="535@buf.kk.dk"/>
    <n v="0"/>
    <n v="46"/>
    <n v="0"/>
    <n v="70"/>
    <n v="0"/>
    <n v="0"/>
    <n v="0"/>
    <n v="0"/>
    <s v="ja"/>
    <n v="0"/>
    <n v="0"/>
    <n v="0"/>
    <n v="0"/>
    <n v="0"/>
    <n v="0"/>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1"/>
    <n v="4"/>
    <n v="0"/>
    <n v="4"/>
    <n v="0"/>
    <n v="0"/>
    <n v="0"/>
    <n v="0"/>
    <n v="3"/>
    <n v="0"/>
    <n v="0"/>
    <n v="0"/>
    <n v="0"/>
    <n v="0"/>
    <n v="1"/>
    <n v="0"/>
    <n v="0"/>
    <n v="1"/>
    <n v="2"/>
    <s v="Meiko"/>
    <n v="0"/>
    <s v="Ja"/>
    <n v="18"/>
    <s v="Nej"/>
    <s v="Ja"/>
    <s v="ja"/>
    <n v="2"/>
    <s v="God plads"/>
    <s v="vuggestuekøkken"/>
    <n v="0"/>
    <x v="0"/>
    <s v="Østerbro"/>
    <n v="46"/>
    <n v="0"/>
    <n v="70"/>
    <n v="0"/>
    <n v="0"/>
    <n v="0"/>
    <n v="0"/>
    <n v="0"/>
    <n v="8"/>
    <n v="0"/>
    <n v="0"/>
    <n v="0"/>
    <n v="0"/>
    <n v="0"/>
    <n v="157035.62"/>
    <s v="37535"/>
    <s v="2"/>
    <n v="8"/>
    <n v="0"/>
    <e v="#N/A"/>
    <e v="#N/A"/>
    <e v="#N/A"/>
    <e v="#N/A"/>
    <e v="#N/A"/>
  </r>
  <r>
    <x v="0"/>
    <x v="41"/>
    <s v="Amsterdamvej Børnehave"/>
    <s v="Amager"/>
    <s v="Amsterdamvej 40"/>
    <n v="2300"/>
    <s v="København S"/>
    <s v="32 55 64 98"/>
    <s v="bhamsterdamvej@mail.dk"/>
    <s v="Claus Østergaard"/>
    <n v="32521543"/>
    <n v="0"/>
    <s v="35303@buf.kk.dk"/>
    <s v="Børnehave"/>
    <n v="0"/>
    <n v="0"/>
    <n v="35"/>
    <n v="0"/>
    <n v="0"/>
    <n v="0"/>
    <n v="0"/>
    <s v="Nej"/>
    <n v="0"/>
    <n v="0"/>
    <n v="0"/>
    <n v="0"/>
    <n v="0"/>
    <n v="0"/>
    <n v="0"/>
    <x v="0"/>
    <x v="0"/>
    <x v="2"/>
    <x v="1"/>
    <n v="0"/>
    <n v="0"/>
    <n v="0"/>
    <n v="0"/>
    <s v="Nej"/>
    <s v="Ja"/>
    <n v="0"/>
    <n v="0"/>
    <n v="0"/>
    <n v="0"/>
    <n v="0"/>
    <n v="0"/>
    <n v="0"/>
    <n v="0"/>
    <n v="0"/>
    <n v="0"/>
    <n v="0"/>
    <n v="0"/>
    <n v="0"/>
    <n v="0"/>
    <n v="0"/>
    <n v="50"/>
    <n v="0"/>
    <n v="2"/>
    <s v="Ja"/>
    <s v="Nej"/>
    <s v="Ja"/>
    <s v="Ja"/>
    <s v="Mor buffet 1 gang ugentligt"/>
    <s v="Ja"/>
    <s v="overfører erfaringer fra mdr.lig smør selv dag"/>
    <s v="Ja"/>
    <s v="overfører erfaringer fra mdr.lig smør selv dag"/>
    <s v="ja"/>
    <s v="evt. &quot;rengøringsdame&quot; til at starte projektet op i nogle år. Gerne tilbud af om kurser"/>
    <n v="0"/>
    <s v="Modtagerkøkken"/>
    <s v="nej"/>
    <s v="Mindre"/>
    <s v="Større"/>
    <n v="0"/>
    <s v="Bordplads og omrokering"/>
    <n v="0"/>
    <n v="0"/>
    <n v="0"/>
    <n v="0"/>
    <n v="0"/>
    <n v="0"/>
    <n v="0"/>
    <n v="0"/>
    <n v="0"/>
    <s v="Ayo / Nanna"/>
    <n v="39895"/>
    <n v="0"/>
    <n v="1"/>
    <n v="0"/>
    <n v="0"/>
    <n v="0"/>
    <n v="1"/>
    <n v="0"/>
    <n v="0"/>
    <n v="0"/>
    <n v="1"/>
    <n v="2"/>
    <n v="0"/>
    <n v="0"/>
    <n v="0"/>
    <n v="0"/>
    <n v="1"/>
    <n v="0"/>
    <n v="0"/>
    <n v="0"/>
    <n v="1"/>
    <n v="17"/>
    <s v="Miele"/>
    <n v="1.5"/>
    <s v="Nej"/>
    <n v="0"/>
    <s v="Nej"/>
    <s v="Nej"/>
    <s v="Nej"/>
    <n v="1"/>
    <s v="Begrænset"/>
    <s v="1 elpisker._x000a_Kontoret og køkkenet er i det samme rum. Meget typisk lejlighedsinstitution med bevidst valgt &quot;familiepræg&quot;"/>
    <n v="0"/>
    <x v="2"/>
    <s v="Amager"/>
    <n v="0"/>
    <n v="0"/>
    <n v="35"/>
    <n v="0"/>
    <n v="0"/>
    <n v="0"/>
    <n v="0"/>
    <n v="0"/>
    <n v="0"/>
    <n v="0"/>
    <n v="0"/>
    <n v="0"/>
    <n v="0"/>
    <n v="0"/>
    <n v="59976.22"/>
    <s v="35303"/>
    <s v=""/>
    <n v="0"/>
    <n v="0"/>
    <e v="#N/A"/>
    <e v="#N/A"/>
    <e v="#N/A"/>
    <e v="#N/A"/>
    <e v="#N/A"/>
  </r>
  <r>
    <x v="0"/>
    <x v="42"/>
    <s v="Nurnberggaarden"/>
    <s v="Amager"/>
    <s v="Bremensgade 42"/>
    <n v="2300"/>
    <s v="København S"/>
    <s v="32 59 12 07"/>
    <s v="info@nurnberggaarden.dk"/>
    <s v="Jeanne Freytag"/>
    <n v="0"/>
    <n v="0"/>
    <s v="35325@buf.kk.dk"/>
    <s v="Børnehave"/>
    <n v="0"/>
    <n v="12"/>
    <n v="20"/>
    <n v="0"/>
    <n v="0"/>
    <n v="0"/>
    <n v="0"/>
    <s v="Nej"/>
    <n v="0"/>
    <n v="0"/>
    <n v="0"/>
    <n v="0"/>
    <n v="0"/>
    <n v="0"/>
    <n v="0"/>
    <x v="0"/>
    <x v="0"/>
    <x v="1"/>
    <x v="1"/>
    <n v="0"/>
    <n v="0"/>
    <n v="55000"/>
    <n v="0"/>
    <s v="Nej"/>
    <s v="nej"/>
    <n v="0"/>
    <n v="0"/>
    <n v="0"/>
    <n v="0"/>
    <n v="0"/>
    <n v="0"/>
    <s v="Pædagoger sørger for morgenmad"/>
    <n v="0"/>
    <n v="0"/>
    <n v="0"/>
    <n v="0"/>
    <n v="0"/>
    <n v="0"/>
    <n v="0"/>
    <n v="0"/>
    <n v="75"/>
    <n v="0"/>
    <n v="2"/>
    <s v="Ja"/>
    <s v="Nej"/>
    <s v="Ja"/>
    <s v="Nej"/>
    <s v="Har ikke tid. Kun hvis der er ressourcer til ansættelse."/>
    <s v="Nej"/>
    <s v="Vil hellere have madpakker"/>
    <s v="Nej"/>
    <n v="0"/>
    <s v="Nej"/>
    <n v="0"/>
    <n v="0"/>
    <s v="Køkken begrænset tilvirk"/>
    <n v="0"/>
    <n v="0"/>
    <n v="0"/>
    <n v="0"/>
    <n v="0"/>
    <n v="0"/>
    <n v="0"/>
    <s v="Ja"/>
    <n v="0"/>
    <n v="0"/>
    <s v="Det er for lille til blandet"/>
    <s v="Større"/>
    <s v="Nyt komfur, gammelt, men mangler stort set alt inventar, men ok mstørrelse"/>
    <n v="0"/>
    <s v="margrethe og Nanna / Nanna"/>
    <d v="2009-03-25T00:00:00"/>
    <n v="0"/>
    <n v="1"/>
    <n v="0"/>
    <n v="0"/>
    <n v="1"/>
    <n v="0"/>
    <n v="0"/>
    <n v="0"/>
    <n v="0"/>
    <n v="0"/>
    <n v="1"/>
    <n v="0"/>
    <n v="0"/>
    <n v="0"/>
    <n v="0"/>
    <n v="1"/>
    <n v="0"/>
    <n v="0"/>
    <n v="0"/>
    <n v="1"/>
    <n v="25"/>
    <s v="Miele"/>
    <n v="3.5"/>
    <s v="Nej"/>
    <n v="0"/>
    <s v="Nej"/>
    <s v="Nej"/>
    <s v="Nej"/>
    <n v="2"/>
    <s v="ingen plads"/>
    <s v="Der er 1 vask m 2 rum_x000a_Komfuret er med gas"/>
    <n v="0"/>
    <x v="2"/>
    <s v="Amager"/>
    <n v="0"/>
    <n v="12"/>
    <n v="20"/>
    <n v="0"/>
    <n v="0"/>
    <n v="0"/>
    <n v="0"/>
    <n v="0"/>
    <n v="0"/>
    <n v="0"/>
    <n v="0"/>
    <n v="0"/>
    <n v="0"/>
    <n v="0"/>
    <n v="43271.11"/>
    <s v="35325"/>
    <s v=""/>
    <n v="0"/>
    <n v="0"/>
    <s v="Ja"/>
    <s v="15-20"/>
    <n v="0"/>
    <n v="0"/>
    <s v="Nej"/>
  </r>
  <r>
    <x v="0"/>
    <x v="43"/>
    <s v="Røde Kors Børnehaven Nordstjernen"/>
    <s v="Amager"/>
    <s v="Lybækgade 31"/>
    <n v="2300"/>
    <s v="København S"/>
    <s v="32 55 77 94"/>
    <s v="bornehavennordstjernen@os.dk"/>
    <s v="Brian Sleimann"/>
    <n v="32521680"/>
    <n v="0"/>
    <s v="35331@buf.kk.dk"/>
    <s v="Børnehave"/>
    <n v="0"/>
    <n v="0"/>
    <n v="20"/>
    <n v="0"/>
    <n v="0"/>
    <n v="0"/>
    <n v="0"/>
    <s v="Nej"/>
    <n v="0"/>
    <n v="0"/>
    <n v="0"/>
    <n v="0"/>
    <n v="0"/>
    <n v="0"/>
    <n v="0"/>
    <x v="0"/>
    <x v="0"/>
    <x v="1"/>
    <x v="1"/>
    <n v="0"/>
    <n v="0"/>
    <n v="10000"/>
    <n v="0"/>
    <s v="Nej"/>
    <s v="Ja"/>
    <n v="0"/>
    <n v="0"/>
    <n v="0"/>
    <n v="0"/>
    <n v="0"/>
    <n v="0"/>
    <n v="0"/>
    <n v="0"/>
    <n v="0"/>
    <n v="0"/>
    <n v="0"/>
    <n v="0"/>
    <n v="0"/>
    <n v="0"/>
    <n v="0"/>
    <n v="50"/>
    <n v="0"/>
    <n v="2"/>
    <s v="Ja"/>
    <s v="Nej"/>
    <s v="Ja"/>
    <s v="Nej"/>
    <n v="0"/>
    <s v="Nej"/>
    <n v="0"/>
    <s v="Nej"/>
    <n v="0"/>
    <s v="ja"/>
    <n v="0"/>
    <n v="0"/>
    <s v="Køkken begrænset tilvirk"/>
    <n v="0"/>
    <n v="0"/>
    <n v="0"/>
    <n v="0"/>
    <n v="0"/>
    <n v="0"/>
    <n v="0"/>
    <n v="0"/>
    <n v="0"/>
    <s v="Større"/>
    <s v="Der er kun maskiner til husbehov, Der er intet lagerplads"/>
    <n v="0"/>
    <n v="0"/>
    <n v="0"/>
    <s v="Nanna og Margrethe"/>
    <d v="1899-12-30T00:00:00"/>
    <n v="0"/>
    <n v="1"/>
    <n v="0"/>
    <n v="0"/>
    <n v="0"/>
    <n v="0"/>
    <n v="0"/>
    <n v="0"/>
    <n v="0"/>
    <n v="1"/>
    <n v="0"/>
    <n v="0"/>
    <n v="1"/>
    <n v="0"/>
    <n v="0"/>
    <n v="0"/>
    <n v="0"/>
    <n v="0"/>
    <n v="0"/>
    <n v="1"/>
    <n v="124"/>
    <s v="BOSCH office - alm. Husmor"/>
    <n v="5"/>
    <s v="Nej"/>
    <n v="0"/>
    <s v="Nej"/>
    <s v="Nej"/>
    <s v="Nej"/>
    <n v="1"/>
    <s v="ingen plads"/>
    <s v="Køkken fra 2002_x000a_Der er microovn. Mangler servering, potter og pander. Meget gammelt komfur, 12 år._x000a_Problemer med flere kulture, vegetar?"/>
    <n v="0"/>
    <x v="2"/>
    <s v="Amager"/>
    <n v="0"/>
    <n v="0"/>
    <n v="20"/>
    <n v="0"/>
    <n v="0"/>
    <n v="0"/>
    <n v="0"/>
    <n v="0"/>
    <n v="0"/>
    <n v="0"/>
    <n v="0"/>
    <n v="0"/>
    <n v="0"/>
    <n v="0"/>
    <n v="43514.6"/>
    <s v="35331"/>
    <s v=""/>
    <n v="0"/>
    <n v="0"/>
    <s v="Ja"/>
    <s v="15-20"/>
    <n v="0"/>
    <n v="0"/>
    <s v="Nej"/>
  </r>
  <r>
    <x v="0"/>
    <x v="44"/>
    <s v="Simon Peter MH. Børnehave"/>
    <s v="Amager"/>
    <s v="Gertsvej 14"/>
    <n v="2300"/>
    <s v="København S"/>
    <s v="32 50 84 82"/>
    <s v="simon.peter@mail.dk"/>
    <s v="Britt Nicolaisen"/>
    <n v="0"/>
    <n v="0"/>
    <s v="35351@buf.kk.dk"/>
    <s v="Børnehave"/>
    <n v="0"/>
    <n v="0"/>
    <n v="40"/>
    <n v="0"/>
    <n v="0"/>
    <n v="0"/>
    <n v="0"/>
    <s v="Nej"/>
    <n v="0"/>
    <n v="0"/>
    <n v="0"/>
    <n v="0"/>
    <n v="0"/>
    <n v="0"/>
    <n v="0"/>
    <x v="0"/>
    <x v="0"/>
    <x v="4"/>
    <x v="0"/>
    <n v="0"/>
    <n v="0"/>
    <n v="110000"/>
    <n v="0"/>
    <s v="Ja"/>
    <s v="nej"/>
    <s v="Janni"/>
    <n v="2009"/>
    <n v="20"/>
    <n v="0"/>
    <s v="ufaglært"/>
    <s v="Viakr i 6 måneder"/>
    <s v="Hygiejnekursus_x000a__x000a_Har 20 timer plus 10 timers rengøring"/>
    <n v="0"/>
    <n v="0"/>
    <n v="0"/>
    <n v="0"/>
    <n v="0"/>
    <n v="0"/>
    <n v="0"/>
    <n v="0"/>
    <n v="75"/>
    <n v="0"/>
    <n v="2"/>
    <s v="Ja"/>
    <s v="Nej"/>
    <s v="Ja"/>
    <s v="Ja"/>
    <n v="0"/>
    <s v="Ja"/>
    <n v="0"/>
    <s v="Ja"/>
    <n v="0"/>
    <s v="ja"/>
    <n v="0"/>
    <n v="0"/>
    <s v="Køkken blandet tilvirk"/>
    <s v="nej"/>
    <s v="Mindre"/>
    <s v="Ingen"/>
    <n v="0"/>
    <s v="En ekstra ovn, stavblenderm, ny opvaskemaskine. Køkkenet er et meget lille modulkøkken der i dag laver kold mad til alle. Der er ikke plads til mere komfur, men kunne godt lave mad et par gange om ugen, hvis de kan godkendes af fødevaremyndighederne."/>
    <n v="0"/>
    <n v="0"/>
    <n v="0"/>
    <n v="0"/>
    <n v="0"/>
    <n v="0"/>
    <n v="0"/>
    <n v="0"/>
    <n v="0"/>
    <s v="Mariah / Nanna "/>
    <d v="2009-04-01T00:00:00"/>
    <n v="0"/>
    <n v="0"/>
    <n v="1"/>
    <n v="4"/>
    <n v="0"/>
    <n v="1"/>
    <n v="0"/>
    <n v="0"/>
    <n v="0"/>
    <n v="2"/>
    <n v="0"/>
    <n v="0"/>
    <n v="0"/>
    <n v="0"/>
    <n v="0"/>
    <n v="1"/>
    <n v="0"/>
    <n v="0"/>
    <n v="0"/>
    <n v="1"/>
    <n v="25"/>
    <s v="Miele professional"/>
    <n v="3"/>
    <s v="Ja"/>
    <n v="0"/>
    <s v="Nej"/>
    <s v="Ja"/>
    <s v="Nej"/>
    <n v="2"/>
    <s v="ingen plads"/>
    <s v="Ingen plads, kun i køkkenskabe._x000a_Vask m. 2 rum"/>
    <n v="0"/>
    <x v="2"/>
    <s v="Amager"/>
    <n v="0"/>
    <n v="0"/>
    <n v="40"/>
    <n v="0"/>
    <n v="0"/>
    <n v="0"/>
    <n v="0"/>
    <n v="0"/>
    <n v="0"/>
    <n v="0"/>
    <n v="0"/>
    <n v="0"/>
    <n v="0"/>
    <n v="0"/>
    <n v="52812.56"/>
    <s v="35351"/>
    <s v=""/>
    <n v="0"/>
    <n v="0"/>
    <e v="#N/A"/>
    <e v="#N/A"/>
    <e v="#N/A"/>
    <e v="#N/A"/>
    <e v="#N/A"/>
  </r>
  <r>
    <x v="0"/>
    <x v="45"/>
    <s v="Sundby børnehave"/>
    <s v="Amager"/>
    <s v="Geysers Allé 2"/>
    <n v="2300"/>
    <s v="København S"/>
    <s v="32 55 69 27"/>
    <s v="sundby_bh@yahoo.dk"/>
    <s v="Lene Uhd Marcussen"/>
    <n v="0"/>
    <n v="0"/>
    <s v="35352@buf.kk.dk"/>
    <s v="Børnehave"/>
    <n v="0"/>
    <n v="12"/>
    <n v="44"/>
    <n v="0"/>
    <n v="0"/>
    <n v="0"/>
    <n v="0"/>
    <s v="Nej"/>
    <n v="0"/>
    <n v="0"/>
    <n v="0"/>
    <n v="0"/>
    <n v="0"/>
    <n v="0"/>
    <n v="0"/>
    <x v="0"/>
    <x v="0"/>
    <x v="1"/>
    <x v="1"/>
    <n v="0"/>
    <n v="0"/>
    <n v="90000"/>
    <n v="0"/>
    <s v="Ja"/>
    <s v="nej"/>
    <s v="Sus Walbom"/>
    <n v="2008"/>
    <n v="10"/>
    <n v="0"/>
    <n v="0"/>
    <s v="5-6 viften lybækgade"/>
    <n v="0"/>
    <n v="0"/>
    <n v="0"/>
    <n v="0"/>
    <n v="0"/>
    <n v="0"/>
    <n v="0"/>
    <n v="0"/>
    <n v="0"/>
    <n v="40"/>
    <n v="0"/>
    <n v="2"/>
    <s v="nej"/>
    <s v="Nej"/>
    <s v="Ja"/>
    <s v="Ja"/>
    <n v="0"/>
    <s v="Ja"/>
    <n v="0"/>
    <s v="Ja"/>
    <n v="0"/>
    <n v="0"/>
    <s v="Der er 10 timer i inst., info om ekstra medarbejder. Evt. kurser til Sus"/>
    <n v="0"/>
    <s v="Modtagerkøkken"/>
    <n v="0"/>
    <n v="0"/>
    <n v="0"/>
    <n v="0"/>
    <n v="0"/>
    <n v="0"/>
    <n v="0"/>
    <n v="0"/>
    <n v="0"/>
    <n v="0"/>
    <n v="0"/>
    <s v="Større"/>
    <n v="0"/>
    <s v="Mere bordplads evt. ekstra vask, evt. mere kogeplads"/>
    <s v="Ayo / Nanna"/>
    <n v="39896"/>
    <n v="0"/>
    <n v="0"/>
    <n v="1"/>
    <n v="5"/>
    <n v="0"/>
    <n v="2"/>
    <n v="0"/>
    <n v="0"/>
    <n v="0"/>
    <n v="0"/>
    <n v="1"/>
    <n v="0"/>
    <n v="0"/>
    <n v="0"/>
    <n v="0"/>
    <n v="0"/>
    <n v="1"/>
    <n v="0"/>
    <n v="1"/>
    <n v="1"/>
    <n v="20"/>
    <s v="Miele"/>
    <n v="3"/>
    <s v="Ja"/>
    <n v="4"/>
    <s v="Ja"/>
    <s v="Ja"/>
    <s v="Nej"/>
    <n v="1"/>
    <s v="Begrænset"/>
    <s v="Lager er i et værelse  11 km2 som kan udnyttes til køkken"/>
    <n v="0"/>
    <x v="2"/>
    <s v="Amager"/>
    <n v="0"/>
    <n v="12"/>
    <n v="44"/>
    <n v="0"/>
    <n v="0"/>
    <n v="0"/>
    <n v="0"/>
    <n v="0"/>
    <n v="0"/>
    <n v="0"/>
    <n v="0"/>
    <n v="0"/>
    <n v="0"/>
    <n v="0"/>
    <n v="66071.14"/>
    <s v="35352"/>
    <s v=""/>
    <n v="0"/>
    <n v="0"/>
    <e v="#N/A"/>
    <e v="#N/A"/>
    <e v="#N/A"/>
    <e v="#N/A"/>
    <e v="#N/A"/>
  </r>
  <r>
    <x v="0"/>
    <x v="46"/>
    <s v="Sundbyvester Menighedsbørnehave"/>
    <s v="Amager"/>
    <s v="Gullandsgade 8"/>
    <n v="2300"/>
    <s v="København S"/>
    <s v="32 58 08 79"/>
    <s v="35354@buf.kk.dk"/>
    <s v="Elna Borchorst"/>
    <n v="32971016"/>
    <n v="0"/>
    <s v="35354@buf.kk.dk"/>
    <s v="Børnehave"/>
    <n v="0"/>
    <n v="8"/>
    <n v="24"/>
    <n v="0"/>
    <n v="0"/>
    <n v="0"/>
    <n v="0"/>
    <s v="Nej"/>
    <n v="0"/>
    <n v="0"/>
    <n v="0"/>
    <n v="0"/>
    <n v="0"/>
    <n v="0"/>
    <n v="0"/>
    <x v="0"/>
    <x v="0"/>
    <x v="1"/>
    <x v="1"/>
    <n v="0"/>
    <n v="0"/>
    <n v="57000"/>
    <n v="0"/>
    <n v="0"/>
    <n v="0"/>
    <n v="0"/>
    <n v="0"/>
    <n v="0"/>
    <n v="0"/>
    <n v="0"/>
    <n v="0"/>
    <n v="0"/>
    <n v="0"/>
    <n v="0"/>
    <n v="0"/>
    <n v="0"/>
    <n v="0"/>
    <n v="0"/>
    <n v="0"/>
    <n v="0"/>
    <n v="90"/>
    <n v="0"/>
    <n v="1"/>
    <s v="Ja"/>
    <s v="Nej"/>
    <s v="Ja"/>
    <s v="Ja"/>
    <s v="meget ivrige for selv at lave mad"/>
    <s v="Ja"/>
    <n v="0"/>
    <s v="Ja"/>
    <n v="0"/>
    <s v="Nej"/>
    <s v="vil gerne have hjælp"/>
    <n v="0"/>
    <s v="Køkken begrænset tilvirk"/>
    <s v="nej"/>
    <n v="0"/>
    <n v="0"/>
    <n v="0"/>
    <n v="0"/>
    <s v="Mindre"/>
    <s v="Mindre"/>
    <s v="Nej"/>
    <s v="1-2 nye industrikøleskab + fryser, 1 ny varmluftsovn, 1 røremaskine, 1 food processor, en ny opvaskemaskine"/>
    <s v="Mindre"/>
    <s v="Miele industriopvasker, 1 ovn, køleskab + fryser"/>
    <n v="0"/>
    <n v="0"/>
    <s v="Køkken er fint og skal i teorien bare have nye køkkenelementer"/>
    <s v="Cathrine Jerrik / Sine"/>
    <d v="2009-04-23T00:00:00"/>
    <n v="0"/>
    <n v="1"/>
    <n v="0"/>
    <n v="4"/>
    <n v="1"/>
    <n v="0"/>
    <n v="0"/>
    <n v="0"/>
    <n v="0"/>
    <n v="1"/>
    <n v="0"/>
    <n v="0"/>
    <n v="0"/>
    <n v="0"/>
    <n v="0"/>
    <n v="0"/>
    <n v="0"/>
    <n v="0"/>
    <n v="0"/>
    <n v="1"/>
    <n v="65"/>
    <s v="Miele"/>
    <n v="2"/>
    <s v="Nej"/>
    <n v="0"/>
    <s v="Ja"/>
    <s v="Nej"/>
    <s v="Nej"/>
    <n v="2"/>
    <s v="Begrænset"/>
    <s v="Kan bruge et tilstødende lokale som lager. Et fint, men meget lidt indrettet køkken. Med nye elementer og isenkram vil det være et godt produktionskøkken"/>
    <n v="0"/>
    <x v="2"/>
    <s v="Amager"/>
    <n v="0"/>
    <n v="8"/>
    <n v="24"/>
    <n v="0"/>
    <n v="0"/>
    <n v="0"/>
    <n v="0"/>
    <n v="0"/>
    <n v="0"/>
    <n v="0"/>
    <n v="0"/>
    <n v="0"/>
    <n v="0"/>
    <n v="0"/>
    <n v="44921.16"/>
    <s v="35354"/>
    <s v=""/>
    <n v="0"/>
    <n v="0"/>
    <s v="Ja"/>
    <s v="25-30"/>
    <n v="0"/>
    <n v="0"/>
    <s v="Nej"/>
  </r>
  <r>
    <x v="0"/>
    <x v="47"/>
    <s v="Anna Poulsens børnehave"/>
    <s v="Amager"/>
    <s v="Gunløgsgade 65"/>
    <n v="2300"/>
    <s v="København S"/>
    <s v="32 54 45 59"/>
    <s v="annapoulsen@mail.dk"/>
    <s v="Susanne Hansen"/>
    <n v="32570536"/>
    <n v="0"/>
    <s v="35355@buf.kk.dk"/>
    <s v="Børnehave"/>
    <n v="0"/>
    <n v="12"/>
    <n v="22"/>
    <n v="0"/>
    <n v="0"/>
    <n v="0"/>
    <n v="0"/>
    <s v="Nej"/>
    <n v="0"/>
    <n v="0"/>
    <n v="0"/>
    <n v="0"/>
    <n v="0"/>
    <n v="0"/>
    <n v="0"/>
    <x v="0"/>
    <x v="0"/>
    <x v="4"/>
    <x v="1"/>
    <n v="0"/>
    <n v="0"/>
    <n v="60000"/>
    <n v="0"/>
    <s v="Ja"/>
    <n v="0"/>
    <s v="Johan Werenskjold"/>
    <n v="1991"/>
    <n v="15"/>
    <n v="0"/>
    <s v="ufaglært"/>
    <s v="10 års kantinearb."/>
    <s v="Grundkursus hotel - og restaurent, øko - kursus og diverse andre fra Madhuset"/>
    <n v="0"/>
    <n v="0"/>
    <n v="0"/>
    <n v="0"/>
    <n v="0"/>
    <n v="0"/>
    <n v="0"/>
    <n v="0"/>
    <n v="0"/>
    <n v="0"/>
    <n v="1"/>
    <s v="nej"/>
    <s v="Nej"/>
    <s v="Ja"/>
    <n v="0"/>
    <n v="0"/>
    <n v="0"/>
    <n v="0"/>
    <n v="0"/>
    <n v="0"/>
    <n v="0"/>
    <n v="0"/>
    <n v="0"/>
    <s v="produktionskøkken"/>
    <n v="0"/>
    <n v="0"/>
    <n v="0"/>
    <n v="0"/>
    <s v="Fødevarerstyrelsen har været ude og tjekke de vender tilbage med om køkkenet kan godkendes- og hvis ja, hvad der skal til af opjusteringer. De har nævnt at der skal en ny bordplade- nye fronter på skabe. Ny opvaskemaskine ville være hensigtmæssig, institutionen er villlig til at betale noget af ombygningen."/>
    <n v="0"/>
    <n v="0"/>
    <n v="0"/>
    <n v="0"/>
    <n v="0"/>
    <n v="0"/>
    <n v="0"/>
    <n v="0"/>
    <n v="0"/>
    <s v="Birgitte"/>
    <s v="30.3.2009"/>
    <n v="0"/>
    <n v="1"/>
    <n v="0"/>
    <n v="0"/>
    <n v="0"/>
    <n v="1"/>
    <n v="0"/>
    <n v="0"/>
    <n v="0"/>
    <n v="2"/>
    <n v="0"/>
    <n v="0"/>
    <n v="0"/>
    <n v="0"/>
    <n v="0"/>
    <n v="1"/>
    <n v="0"/>
    <n v="0"/>
    <n v="1"/>
    <n v="1"/>
    <n v="60"/>
    <s v="Asko"/>
    <n v="0"/>
    <n v="0"/>
    <n v="0"/>
    <s v="Ja"/>
    <n v="0"/>
    <n v="0"/>
    <n v="1"/>
    <s v="Begrænset"/>
    <s v="Stedet vil  gerne fortsætte deres madlavning i eget køkken. Status fra FVST skal afvendtes og køkkenet sættes i stand ud fra deres anbefalinger."/>
    <n v="0"/>
    <x v="2"/>
    <s v="Amager"/>
    <n v="0"/>
    <n v="12"/>
    <n v="22"/>
    <n v="0"/>
    <n v="0"/>
    <n v="0"/>
    <n v="0"/>
    <n v="0"/>
    <n v="0"/>
    <n v="0"/>
    <n v="0"/>
    <n v="0"/>
    <n v="0"/>
    <n v="0"/>
    <n v="39549.160000000003"/>
    <s v="35355"/>
    <s v=""/>
    <n v="0"/>
    <n v="0"/>
    <e v="#N/A"/>
    <e v="#N/A"/>
    <e v="#N/A"/>
    <e v="#N/A"/>
    <e v="#N/A"/>
  </r>
  <r>
    <x v="0"/>
    <x v="48"/>
    <s v="Filip sogns menighedsbørnehave"/>
    <s v="Amager"/>
    <s v="Kastrupvej 57"/>
    <n v="2300"/>
    <s v="København S"/>
    <s v="32 55 38 67"/>
    <s v="filipbh@privat.dk"/>
    <s v="Lisbeth Preisler"/>
    <n v="0"/>
    <n v="0"/>
    <s v="35383@buf.kk.dk"/>
    <s v="Børnehave"/>
    <n v="0"/>
    <n v="0"/>
    <n v="31"/>
    <n v="0"/>
    <n v="0"/>
    <n v="0"/>
    <n v="0"/>
    <s v="Nej"/>
    <n v="0"/>
    <n v="0"/>
    <n v="0"/>
    <n v="0"/>
    <n v="0"/>
    <n v="0"/>
    <n v="0"/>
    <x v="1"/>
    <x v="0"/>
    <x v="1"/>
    <x v="1"/>
    <n v="0"/>
    <n v="0"/>
    <n v="40000"/>
    <n v="0"/>
    <n v="0"/>
    <n v="0"/>
    <n v="0"/>
    <n v="0"/>
    <n v="0"/>
    <n v="0"/>
    <n v="0"/>
    <n v="0"/>
    <n v="0"/>
    <n v="0"/>
    <n v="0"/>
    <n v="0"/>
    <n v="0"/>
    <n v="0"/>
    <n v="0"/>
    <n v="0"/>
    <n v="0"/>
    <n v="100"/>
    <n v="0"/>
    <n v="1"/>
    <s v="Ja"/>
    <s v="Nej"/>
    <s v="nej"/>
    <s v="Nej"/>
    <s v="Er glade for madpakker, kan ikke se at der er mulighed for egenproduktion"/>
    <n v="0"/>
    <s v="Afventende"/>
    <n v="0"/>
    <s v="ved ikke"/>
    <s v="Nej"/>
    <n v="0"/>
    <n v="0"/>
    <s v="Køkken begrænset tilvirk"/>
    <n v="0"/>
    <s v="Større"/>
    <s v="Mindre"/>
    <n v="0"/>
    <s v="Et nyt køkken. Størrelsen er ok, men køkkenet er meget gammelt og er nødt til at vlive skiftet. Der mangler ovn, kogeplader, køleskab, 1 vask, grøntsagsrobot og røremaskine"/>
    <n v="0"/>
    <n v="0"/>
    <n v="0"/>
    <n v="0"/>
    <n v="0"/>
    <n v="0"/>
    <n v="0"/>
    <n v="0"/>
    <n v="0"/>
    <s v="Mariah / Nanna"/>
    <d v="2009-03-26T00:00:00"/>
    <n v="0"/>
    <n v="1"/>
    <n v="0"/>
    <n v="0"/>
    <n v="0"/>
    <n v="0"/>
    <n v="0"/>
    <n v="0"/>
    <n v="0"/>
    <n v="1"/>
    <n v="1"/>
    <n v="0"/>
    <n v="0"/>
    <n v="0"/>
    <n v="0"/>
    <n v="0"/>
    <n v="0"/>
    <n v="0"/>
    <n v="0"/>
    <n v="1"/>
    <n v="25"/>
    <s v="Miele professional"/>
    <n v="3"/>
    <s v="Nej"/>
    <n v="0"/>
    <s v="Nej"/>
    <s v="Nej"/>
    <s v="Nej"/>
    <n v="1"/>
    <s v="ingen plads"/>
    <s v="3/4 små køleskabe på gangen til madpakker._x000a_Der ligger et toilet på den anden side af køkkenet der måske kunne inddrages. Der er trapper fra køkken op til stuer. Madelevator?"/>
    <n v="0"/>
    <x v="2"/>
    <s v="Amager"/>
    <n v="0"/>
    <n v="0"/>
    <n v="31"/>
    <n v="0"/>
    <n v="0"/>
    <n v="0"/>
    <n v="0"/>
    <n v="0"/>
    <n v="0"/>
    <n v="0"/>
    <n v="0"/>
    <n v="0"/>
    <n v="0"/>
    <n v="0"/>
    <n v="28746.5"/>
    <s v="35383"/>
    <s v=""/>
    <n v="0"/>
    <n v="0"/>
    <e v="#N/A"/>
    <e v="#N/A"/>
    <e v="#N/A"/>
    <e v="#N/A"/>
    <e v="#N/A"/>
  </r>
  <r>
    <x v="0"/>
    <x v="49"/>
    <s v=" Sundkirkens meninghedsbørnehave"/>
    <s v="Amager"/>
    <s v="Lodivej 7B"/>
    <n v="2300"/>
    <s v="København S"/>
    <s v="32 59 11 63"/>
    <s v="35395@buf.kk.dk"/>
    <s v="Jens Damh Rasmussen"/>
    <n v="26790098"/>
    <n v="0"/>
    <s v="35395@buf.kk.dk"/>
    <s v="Børnehave"/>
    <n v="0"/>
    <n v="0"/>
    <n v="40"/>
    <n v="0"/>
    <n v="0"/>
    <n v="0"/>
    <n v="0"/>
    <s v="Nej"/>
    <n v="0"/>
    <n v="0"/>
    <n v="0"/>
    <n v="0"/>
    <n v="0"/>
    <n v="0"/>
    <n v="0"/>
    <x v="0"/>
    <x v="0"/>
    <x v="1"/>
    <x v="1"/>
    <n v="0"/>
    <n v="0"/>
    <n v="90000"/>
    <n v="0"/>
    <s v="Ja"/>
    <s v="nej"/>
    <s v="Keltouma Oussaidi"/>
    <n v="2005"/>
    <n v="10"/>
    <n v="0"/>
    <n v="0"/>
    <n v="0"/>
    <n v="0"/>
    <n v="0"/>
    <n v="0"/>
    <n v="0"/>
    <n v="0"/>
    <n v="0"/>
    <n v="0"/>
    <n v="0"/>
    <n v="0"/>
    <n v="90"/>
    <n v="0"/>
    <n v="2"/>
    <s v="Ja"/>
    <s v="Nej"/>
    <s v="Ja"/>
    <s v="Ja"/>
    <n v="0"/>
    <s v="Ja"/>
    <n v="0"/>
    <s v="Ja"/>
    <n v="0"/>
    <n v="0"/>
    <s v="vides ikke"/>
    <n v="0"/>
    <s v="Køkken begrænset tilvirk"/>
    <n v="0"/>
    <n v="0"/>
    <n v="0"/>
    <n v="0"/>
    <n v="0"/>
    <n v="0"/>
    <n v="0"/>
    <n v="0"/>
    <n v="0"/>
    <n v="0"/>
    <n v="0"/>
    <n v="0"/>
    <n v="0"/>
    <s v="Køkkenet er ikke stort nok_x000a_Problemer på med el (opvaskemaskine og komfur) kan ikke fungerer sammen. Mangler 1 køleskab"/>
    <s v="Lone Voss / Nanna"/>
    <d v="2009-03-31T00:00:00"/>
    <n v="0"/>
    <n v="1"/>
    <n v="0"/>
    <n v="0"/>
    <n v="0"/>
    <n v="2"/>
    <n v="0"/>
    <n v="0"/>
    <n v="0"/>
    <n v="0"/>
    <n v="1"/>
    <n v="0"/>
    <n v="0"/>
    <n v="0"/>
    <n v="0"/>
    <n v="0"/>
    <n v="0"/>
    <n v="0"/>
    <n v="1"/>
    <n v="1"/>
    <n v="20"/>
    <s v="Miele"/>
    <n v="4"/>
    <s v="Nej"/>
    <n v="0"/>
    <s v="Ja"/>
    <s v="Nej"/>
    <s v="Nej"/>
    <n v="2"/>
    <s v="ingen plads"/>
    <n v="0"/>
    <n v="0"/>
    <x v="2"/>
    <s v="Amager"/>
    <n v="0"/>
    <n v="0"/>
    <n v="40"/>
    <n v="0"/>
    <n v="0"/>
    <n v="0"/>
    <n v="0"/>
    <n v="0"/>
    <n v="0"/>
    <n v="0"/>
    <n v="0"/>
    <n v="0"/>
    <n v="0"/>
    <n v="0"/>
    <n v="75033.06"/>
    <s v="35395"/>
    <s v=""/>
    <n v="0"/>
    <n v="0"/>
    <e v="#N/A"/>
    <e v="#N/A"/>
    <e v="#N/A"/>
    <e v="#N/A"/>
    <e v="#N/A"/>
  </r>
  <r>
    <x v="0"/>
    <x v="50"/>
    <s v="Røde Møllegade"/>
    <s v="Amager"/>
    <s v="Lyongade 30"/>
    <n v="2300"/>
    <s v="København S"/>
    <s v="32 58 51 00"/>
    <s v="35400@buf.kk.dk"/>
    <s v="Birgitte Rask Møgelmose"/>
    <n v="32522219"/>
    <n v="0"/>
    <s v="35400@buf.kk.dk"/>
    <s v="Børnehave"/>
    <n v="0"/>
    <n v="0"/>
    <n v="42"/>
    <n v="0"/>
    <n v="0"/>
    <n v="0"/>
    <n v="0"/>
    <s v="ja"/>
    <n v="2"/>
    <n v="1"/>
    <n v="0"/>
    <n v="0"/>
    <n v="0"/>
    <n v="0"/>
    <n v="0"/>
    <x v="0"/>
    <x v="1"/>
    <x v="1"/>
    <x v="1"/>
    <n v="0"/>
    <n v="0"/>
    <n v="67000"/>
    <n v="0"/>
    <n v="0"/>
    <n v="0"/>
    <n v="0"/>
    <n v="0"/>
    <n v="0"/>
    <n v="0"/>
    <n v="0"/>
    <n v="0"/>
    <n v="0"/>
    <n v="0"/>
    <n v="0"/>
    <n v="0"/>
    <n v="0"/>
    <n v="0"/>
    <n v="0"/>
    <n v="0"/>
    <n v="0"/>
    <n v="75"/>
    <n v="0"/>
    <n v="0"/>
    <s v="Ja"/>
    <s v="Nej"/>
    <s v="nej"/>
    <s v="Ja"/>
    <n v="0"/>
    <s v="Ja"/>
    <s v="tror"/>
    <s v="Ja"/>
    <s v="tror"/>
    <s v="Nej"/>
    <n v="0"/>
    <n v="0"/>
    <s v="Køkken blandet tilvirk"/>
    <n v="0"/>
    <n v="0"/>
    <n v="0"/>
    <n v="0"/>
    <n v="0"/>
    <s v="Mindre"/>
    <s v="Ingen"/>
    <s v="Nej"/>
    <s v="Det skal vurderes om køkkenet pladsmæssigt kan godkendes til produktion til 42 børn. Hvis det kan, skal der en hurtigere opvaskemaskine og mere køleplads til"/>
    <n v="0"/>
    <n v="0"/>
    <n v="0"/>
    <n v="0"/>
    <n v="0"/>
    <s v="Birgitte"/>
    <s v="31.03.09"/>
    <n v="0"/>
    <n v="1"/>
    <n v="0"/>
    <n v="0"/>
    <n v="0"/>
    <n v="0"/>
    <n v="0"/>
    <n v="0"/>
    <n v="0"/>
    <n v="2"/>
    <n v="0"/>
    <n v="0"/>
    <n v="0"/>
    <n v="0"/>
    <n v="0"/>
    <n v="1"/>
    <n v="0"/>
    <n v="0"/>
    <n v="0"/>
    <n v="1"/>
    <n v="90"/>
    <s v="Miele"/>
    <n v="4"/>
    <s v="Nej"/>
    <n v="0"/>
    <s v="Nej"/>
    <s v="Nej"/>
    <s v="Nej"/>
    <n v="1"/>
    <s v="ingen plads"/>
    <s v="Den vask der er, er med to rum. Meget stor vilje til egenproduktion, men lille plads. Inst. Er sammelagt af to. Ingen af køkkenerne er så store, at de med sikkerhed kan godkendes til produktion til 42.Køkkenet i Lyongade kunne godt rumme produktion ud fra kulinarisk betragtning med stram planlægning og løsning på køle/fryseplads."/>
    <n v="0"/>
    <x v="2"/>
    <s v="Amager"/>
    <n v="0"/>
    <n v="0"/>
    <n v="42"/>
    <n v="0"/>
    <n v="0"/>
    <n v="0"/>
    <n v="0"/>
    <n v="0"/>
    <n v="0"/>
    <n v="0"/>
    <n v="0"/>
    <n v="0"/>
    <n v="0"/>
    <n v="0"/>
    <n v="27851.38"/>
    <s v="35400"/>
    <s v=""/>
    <n v="0"/>
    <n v="0"/>
    <s v="Ja"/>
    <n v="1"/>
    <n v="0"/>
    <s v="Ved ikke hvor mange timer"/>
    <s v="Nej"/>
  </r>
  <r>
    <x v="0"/>
    <x v="51"/>
    <s v="Røde Møllegade"/>
    <s v="Amager"/>
    <s v="Lyongade 30"/>
    <n v="2300"/>
    <s v="København S"/>
    <s v="32 58 51 00"/>
    <s v="35400@buf.kk.dk"/>
    <s v="Birgitte Rask Møgelmose"/>
    <n v="32522219"/>
    <n v="0"/>
    <s v="35400@buf.kk.dk"/>
    <s v="Børnehave"/>
    <n v="0"/>
    <n v="0"/>
    <n v="42"/>
    <n v="0"/>
    <n v="0"/>
    <n v="0"/>
    <n v="0"/>
    <s v="ja"/>
    <n v="0"/>
    <n v="2"/>
    <n v="0"/>
    <n v="0"/>
    <n v="0"/>
    <n v="0"/>
    <n v="0"/>
    <x v="1"/>
    <x v="0"/>
    <x v="1"/>
    <x v="0"/>
    <n v="0"/>
    <n v="0"/>
    <n v="0"/>
    <n v="0"/>
    <n v="0"/>
    <n v="0"/>
    <n v="0"/>
    <n v="0"/>
    <n v="0"/>
    <n v="0"/>
    <n v="0"/>
    <n v="0"/>
    <n v="0"/>
    <n v="0"/>
    <n v="0"/>
    <n v="0"/>
    <n v="0"/>
    <n v="0"/>
    <n v="0"/>
    <n v="0"/>
    <n v="0"/>
    <n v="0"/>
    <n v="0"/>
    <n v="0"/>
    <n v="0"/>
    <n v="0"/>
    <n v="0"/>
    <n v="0"/>
    <n v="0"/>
    <n v="0"/>
    <n v="0"/>
    <n v="0"/>
    <n v="0"/>
    <n v="0"/>
    <n v="0"/>
    <n v="0"/>
    <s v="Modtagerkøkken"/>
    <n v="0"/>
    <n v="0"/>
    <n v="0"/>
    <n v="0"/>
    <n v="0"/>
    <s v="Større"/>
    <s v="Større"/>
    <s v="Ja"/>
    <s v="Køkkenet ligger i et stort fællesrum, der gør, det ikke kan bruges til produktion, ej heller ved opgradering. Rummet er centrqalt i den meget lille inst., det ville ikke kunne inddrages til køkken umiddelbart - så skulle institutionen tænkes helt om (arkitekt)"/>
    <n v="0"/>
    <n v="0"/>
    <n v="0"/>
    <n v="0"/>
    <n v="0"/>
    <s v="Birgitte"/>
    <s v="31.03.09"/>
    <n v="0"/>
    <n v="1"/>
    <n v="0"/>
    <n v="0"/>
    <n v="0"/>
    <n v="0"/>
    <n v="0"/>
    <n v="0"/>
    <n v="0"/>
    <n v="1"/>
    <n v="0"/>
    <n v="0"/>
    <n v="0"/>
    <n v="0"/>
    <n v="0"/>
    <n v="1"/>
    <n v="0"/>
    <n v="0"/>
    <n v="0"/>
    <n v="1"/>
    <n v="90"/>
    <s v="Miele"/>
    <n v="4"/>
    <s v="Nej"/>
    <n v="0"/>
    <s v="Nej"/>
    <s v="Nej"/>
    <s v="Nej"/>
    <n v="1"/>
    <s v="ingen plads"/>
    <n v="0"/>
    <n v="0"/>
    <x v="2"/>
    <s v="Amager"/>
    <n v="0"/>
    <n v="0"/>
    <n v="42"/>
    <n v="0"/>
    <n v="0"/>
    <n v="0"/>
    <n v="0"/>
    <n v="0"/>
    <n v="0"/>
    <n v="0"/>
    <n v="0"/>
    <n v="0"/>
    <n v="0"/>
    <n v="0"/>
    <n v="27851.38"/>
    <s v="35400"/>
    <s v="2"/>
    <n v="0"/>
    <n v="0"/>
    <e v="#N/A"/>
    <e v="#N/A"/>
    <e v="#N/A"/>
    <e v="#N/A"/>
    <e v="#N/A"/>
  </r>
  <r>
    <x v="0"/>
    <x v="52"/>
    <s v="Købnerkirkens børnehave"/>
    <s v="Amager"/>
    <s v="Hemsedalsgade 5"/>
    <n v="2300"/>
    <s v="København S"/>
    <s v="32 55 33 50"/>
    <s v="koebnerkirkensboernehave@paradis.dk"/>
    <s v="Dorthe Pedersen"/>
    <n v="0"/>
    <n v="0"/>
    <s v="35402@buf.kk.dk"/>
    <s v="Børnehave"/>
    <n v="0"/>
    <n v="9"/>
    <n v="45"/>
    <n v="0"/>
    <n v="0"/>
    <n v="0"/>
    <n v="0"/>
    <s v="Nej"/>
    <n v="0"/>
    <n v="0"/>
    <n v="0"/>
    <n v="0"/>
    <n v="0"/>
    <n v="0"/>
    <n v="0"/>
    <x v="1"/>
    <x v="0"/>
    <x v="0"/>
    <x v="1"/>
    <n v="0"/>
    <n v="0"/>
    <n v="60000"/>
    <n v="0"/>
    <s v="Ja"/>
    <s v="nej"/>
    <s v="Maninder"/>
    <n v="2001"/>
    <n v="20"/>
    <n v="0"/>
    <s v="ufaglært"/>
    <s v="?"/>
    <s v="Økologi hod Dogme KBH"/>
    <n v="0"/>
    <n v="0"/>
    <n v="0"/>
    <n v="0"/>
    <n v="0"/>
    <n v="0"/>
    <n v="0"/>
    <n v="0"/>
    <n v="90"/>
    <n v="0"/>
    <n v="1"/>
    <s v="Ja"/>
    <s v="Nej"/>
    <s v="Ja"/>
    <s v="Ja"/>
    <n v="0"/>
    <s v="Ja"/>
    <n v="0"/>
    <s v="Ja"/>
    <n v="0"/>
    <s v="ja"/>
    <s v="Køkkendamen vil gerne op i tid"/>
    <n v="0"/>
    <s v="produktionskøkken"/>
    <s v="nej"/>
    <s v="Større"/>
    <s v="Ingen"/>
    <s v="Nej"/>
    <s v="en Bjørn, grøntsagsrobot, ekstra kogeplader, ekstra køleskab, fryseskab"/>
    <n v="0"/>
    <n v="0"/>
    <n v="0"/>
    <n v="0"/>
    <n v="0"/>
    <n v="0"/>
    <n v="0"/>
    <n v="0"/>
    <n v="0"/>
    <s v="Mariah / Nanna"/>
    <d v="2009-03-26T00:00:00"/>
    <n v="0"/>
    <n v="0"/>
    <n v="1"/>
    <n v="5"/>
    <n v="1"/>
    <n v="2"/>
    <n v="0"/>
    <n v="0"/>
    <n v="0"/>
    <n v="1"/>
    <n v="0"/>
    <n v="0"/>
    <n v="0"/>
    <n v="0"/>
    <n v="0"/>
    <n v="1"/>
    <n v="0"/>
    <n v="0"/>
    <n v="0"/>
    <n v="1"/>
    <n v="25"/>
    <s v="Miele professianel"/>
    <n v="4"/>
    <s v="Nej"/>
    <n v="0"/>
    <s v="Ja"/>
    <s v="Nej"/>
    <s v="Nej"/>
    <n v="2"/>
    <s v="ingen plads"/>
    <s v="Ingen plads: kun køkkenskabe_x000a_Der er ingen opvarmning i køkkenet om vinteren der bliver derfor meget koldt"/>
    <n v="0"/>
    <x v="2"/>
    <s v="Amager"/>
    <n v="0"/>
    <n v="9"/>
    <n v="45"/>
    <n v="0"/>
    <n v="0"/>
    <n v="0"/>
    <n v="0"/>
    <n v="0"/>
    <n v="0"/>
    <n v="0"/>
    <n v="0"/>
    <n v="0"/>
    <n v="0"/>
    <n v="0"/>
    <n v="33540.43"/>
    <s v="35402"/>
    <s v=""/>
    <n v="0"/>
    <n v="0"/>
    <e v="#N/A"/>
    <e v="#N/A"/>
    <e v="#N/A"/>
    <e v="#N/A"/>
    <e v="#N/A"/>
  </r>
  <r>
    <x v="0"/>
    <x v="53"/>
    <s v="Marengsen"/>
    <s v="Amager"/>
    <s v="Marengovej 23"/>
    <n v="2300"/>
    <s v="København S"/>
    <s v="32 59 02 52"/>
    <s v="bhmarengo@mail.tele.dk"/>
    <s v="Susanne Garbers"/>
    <n v="0"/>
    <n v="0"/>
    <s v="35403@buf.kk.dk"/>
    <s v="Børnehave"/>
    <n v="0"/>
    <n v="12"/>
    <n v="40"/>
    <n v="0"/>
    <n v="0"/>
    <n v="0"/>
    <n v="0"/>
    <s v="Nej"/>
    <n v="0"/>
    <n v="0"/>
    <n v="0"/>
    <n v="0"/>
    <n v="0"/>
    <n v="0"/>
    <n v="0"/>
    <x v="0"/>
    <x v="0"/>
    <x v="1"/>
    <x v="0"/>
    <n v="0"/>
    <n v="0"/>
    <n v="36000"/>
    <n v="0"/>
    <n v="0"/>
    <n v="0"/>
    <n v="0"/>
    <n v="0"/>
    <n v="0"/>
    <n v="0"/>
    <n v="0"/>
    <n v="0"/>
    <n v="0"/>
    <n v="0"/>
    <n v="0"/>
    <n v="0"/>
    <n v="0"/>
    <n v="0"/>
    <n v="0"/>
    <n v="0"/>
    <n v="0"/>
    <n v="50"/>
    <n v="0"/>
    <n v="2"/>
    <s v="Ja"/>
    <s v="ja"/>
    <s v="Ja"/>
    <s v="Nej"/>
    <s v="Bekymret over ekstra arbejde for pæd personale ved sygdom, fri, ferie. Vikar komps. Ønskes. Lokal mad OK"/>
    <n v="0"/>
    <s v="Afventende"/>
    <s v="Ja"/>
    <s v="Hvis det kan lade sig gøre"/>
    <s v="Nej"/>
    <s v="Ønsker meget hjælp til at finde en køkkenmedarbejder med kompetencer"/>
    <n v="0"/>
    <s v="Køkken begrænset tilvirk"/>
    <n v="0"/>
    <n v="0"/>
    <n v="0"/>
    <n v="0"/>
    <n v="0"/>
    <n v="0"/>
    <n v="0"/>
    <n v="0"/>
    <n v="0"/>
    <s v="Større"/>
    <s v="1 komfur/1 ovn m. kogeplader, køleplads, evt. ekstra vask"/>
    <n v="0"/>
    <n v="0"/>
    <n v="0"/>
    <s v="Ayo / Nanna"/>
    <d v="2009-03-31T00:00:00"/>
    <n v="0"/>
    <n v="1"/>
    <n v="0"/>
    <n v="0"/>
    <n v="0"/>
    <n v="1"/>
    <n v="0"/>
    <n v="0"/>
    <n v="0"/>
    <n v="1"/>
    <n v="1"/>
    <n v="0"/>
    <n v="0"/>
    <n v="0"/>
    <n v="0"/>
    <n v="1"/>
    <n v="0"/>
    <n v="0"/>
    <n v="0"/>
    <n v="1"/>
    <n v="20"/>
    <s v="Miele"/>
    <n v="5"/>
    <s v="Nej"/>
    <n v="0"/>
    <s v="Nej"/>
    <s v="Nej"/>
    <s v="Nej"/>
    <n v="1"/>
    <s v="Begrænset"/>
    <n v="0"/>
    <n v="0"/>
    <x v="2"/>
    <s v="Amager"/>
    <n v="0"/>
    <n v="12"/>
    <n v="40"/>
    <n v="0"/>
    <n v="0"/>
    <n v="0"/>
    <n v="0"/>
    <n v="0"/>
    <n v="0"/>
    <n v="0"/>
    <n v="0"/>
    <n v="0"/>
    <n v="0"/>
    <n v="0"/>
    <n v="48765.34"/>
    <s v="35403"/>
    <s v=""/>
    <n v="0"/>
    <n v="0"/>
    <s v="Nej"/>
    <n v="0"/>
    <s v="Ja"/>
    <n v="0"/>
    <s v="Nej"/>
  </r>
  <r>
    <x v="0"/>
    <x v="54"/>
    <s v="Hjems Børnehave"/>
    <s v="Amager"/>
    <s v="Ungarnsgade 32"/>
    <n v="2300"/>
    <s v="København S"/>
    <s v="32 59 47 58"/>
    <s v="35437@buf.kk.dk"/>
    <s v="Annie Harsbo"/>
    <n v="32516074"/>
    <n v="0"/>
    <s v="hjems@mail.dk"/>
    <s v="Børnehave"/>
    <n v="0"/>
    <n v="0"/>
    <n v="34"/>
    <n v="0"/>
    <n v="0"/>
    <n v="0"/>
    <n v="0"/>
    <s v="Nej"/>
    <n v="0"/>
    <n v="0"/>
    <n v="0"/>
    <n v="0"/>
    <n v="0"/>
    <n v="0"/>
    <n v="0"/>
    <x v="0"/>
    <x v="0"/>
    <x v="1"/>
    <x v="0"/>
    <n v="0"/>
    <n v="0"/>
    <n v="1500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2"/>
    <s v="Amager"/>
    <n v="0"/>
    <n v="0"/>
    <n v="34"/>
    <n v="0"/>
    <n v="0"/>
    <n v="0"/>
    <n v="0"/>
    <n v="0"/>
    <n v="0"/>
    <n v="0"/>
    <n v="0"/>
    <n v="0"/>
    <n v="0"/>
    <n v="0"/>
    <n v="26771.31"/>
    <s v="35437"/>
    <s v=""/>
    <n v="0"/>
    <n v="0"/>
    <e v="#N/A"/>
    <e v="#N/A"/>
    <e v="#N/A"/>
    <e v="#N/A"/>
    <e v="#N/A"/>
  </r>
  <r>
    <x v="0"/>
    <x v="55"/>
    <s v="Børnehaven Smyrnavej 22"/>
    <s v="Amager"/>
    <s v="Smyrnavej 22"/>
    <n v="2300"/>
    <s v="København S"/>
    <s v="32 59 58 70"/>
    <s v="35445@buf.kk.dk"/>
    <s v="Nina W. Larsen"/>
    <n v="35376832"/>
    <n v="0"/>
    <s v="35445@buf.kk.dk"/>
    <s v="Børnehave"/>
    <n v="0"/>
    <n v="0"/>
    <n v="20"/>
    <n v="0"/>
    <n v="0"/>
    <n v="0"/>
    <n v="0"/>
    <s v="Nej"/>
    <n v="0"/>
    <n v="0"/>
    <n v="0"/>
    <n v="0"/>
    <n v="0"/>
    <n v="0"/>
    <n v="0"/>
    <x v="1"/>
    <x v="2"/>
    <x v="4"/>
    <x v="0"/>
    <n v="0"/>
    <n v="0"/>
    <n v="40000"/>
    <n v="0"/>
    <s v="Ja"/>
    <s v="nej"/>
    <s v="Birgitte Hellbag Poulsen"/>
    <n v="1996"/>
    <n v="14"/>
    <n v="0"/>
    <n v="0"/>
    <n v="0"/>
    <n v="0"/>
    <n v="0"/>
    <n v="0"/>
    <n v="0"/>
    <n v="0"/>
    <n v="0"/>
    <n v="0"/>
    <n v="0"/>
    <n v="0"/>
    <n v="80"/>
    <n v="0"/>
    <n v="0"/>
    <s v="Ja"/>
    <s v="Nej"/>
    <s v="Ja"/>
    <s v="Ja"/>
    <n v="0"/>
    <s v="Ja"/>
    <n v="0"/>
    <s v="Ja"/>
    <n v="0"/>
    <n v="0"/>
    <s v="Har personale"/>
    <n v="0"/>
    <s v="Køkken begrænset tilvirk"/>
    <n v="0"/>
    <n v="0"/>
    <n v="0"/>
    <s v="ja"/>
    <n v="0"/>
    <n v="0"/>
    <n v="0"/>
    <s v="Ja"/>
    <n v="0"/>
    <n v="0"/>
    <n v="0"/>
    <n v="0"/>
    <n v="0"/>
    <s v="Viderefører nuværende ordning"/>
    <s v="Lone (pr. tlf.) / Nanna"/>
    <d v="2009-04-03T00:00:00"/>
    <n v="0"/>
    <n v="1"/>
    <n v="0"/>
    <n v="0"/>
    <n v="0"/>
    <n v="0"/>
    <n v="0"/>
    <n v="0"/>
    <n v="0"/>
    <n v="1"/>
    <n v="0"/>
    <n v="0"/>
    <n v="0"/>
    <n v="0"/>
    <n v="0"/>
    <n v="1"/>
    <n v="0"/>
    <n v="0"/>
    <n v="0"/>
    <n v="1"/>
    <n v="25"/>
    <s v="Miele"/>
    <n v="3"/>
    <s v="Nej"/>
    <n v="0"/>
    <s v="Nej"/>
    <s v="Ja"/>
    <s v="Nej"/>
    <n v="1"/>
    <s v="ingen plads"/>
    <n v="0"/>
    <n v="0"/>
    <x v="2"/>
    <s v="Amager"/>
    <n v="0"/>
    <n v="0"/>
    <n v="20"/>
    <n v="0"/>
    <n v="0"/>
    <n v="0"/>
    <n v="0"/>
    <n v="0"/>
    <n v="0"/>
    <n v="0"/>
    <n v="0"/>
    <n v="0"/>
    <n v="0"/>
    <n v="0"/>
    <n v="31592.2"/>
    <s v="35445"/>
    <s v=""/>
    <n v="0"/>
    <n v="0"/>
    <e v="#N/A"/>
    <e v="#N/A"/>
    <e v="#N/A"/>
    <e v="#N/A"/>
    <e v="#N/A"/>
  </r>
  <r>
    <x v="0"/>
    <x v="56"/>
    <s v="Amagerbro"/>
    <s v="Amager"/>
    <s v="Store Mølle Vej 13"/>
    <n v="2300"/>
    <s v="København S"/>
    <s v="32 54 75 66"/>
    <s v="35455@buf.kk.dk"/>
    <s v="Maj-Brith Andersen"/>
    <n v="32598289"/>
    <n v="0"/>
    <s v="boernehaven.amagerbro@mail.dk"/>
    <s v="Børnehave"/>
    <n v="0"/>
    <n v="12"/>
    <n v="42"/>
    <n v="0"/>
    <n v="0"/>
    <n v="0"/>
    <n v="0"/>
    <s v="Nej"/>
    <n v="0"/>
    <n v="0"/>
    <n v="0"/>
    <n v="0"/>
    <n v="0"/>
    <n v="0"/>
    <n v="0"/>
    <x v="0"/>
    <x v="0"/>
    <x v="1"/>
    <x v="0"/>
    <n v="0"/>
    <n v="0"/>
    <n v="0"/>
    <n v="0"/>
    <n v="0"/>
    <n v="0"/>
    <n v="0"/>
    <n v="0"/>
    <n v="0"/>
    <n v="0"/>
    <n v="0"/>
    <n v="0"/>
    <n v="0"/>
    <n v="0"/>
    <n v="0"/>
    <n v="0"/>
    <n v="0"/>
    <n v="0"/>
    <n v="0"/>
    <n v="0"/>
    <n v="0"/>
    <n v="80"/>
    <n v="0"/>
    <n v="0"/>
    <s v="Ja"/>
    <s v="Nej"/>
    <s v="nej"/>
    <s v="Ja"/>
    <n v="0"/>
    <s v="Ja"/>
    <n v="0"/>
    <s v="Ja"/>
    <n v="0"/>
    <s v="Nej"/>
    <s v="Kontakter muligvis madhuset for hjælp"/>
    <n v="0"/>
    <s v="produktionskøkken"/>
    <s v="nej"/>
    <s v="Mindre"/>
    <s v="Mindre"/>
    <s v="Nej"/>
    <s v="Flytte og hæve opvaskemaskine. Ekstra vask. Ekstra ovn. Ekstra flytbar kogeplade"/>
    <n v="0"/>
    <n v="0"/>
    <n v="0"/>
    <n v="0"/>
    <n v="0"/>
    <n v="0"/>
    <n v="0"/>
    <n v="0"/>
    <n v="0"/>
    <s v="Birgitte / Nanna"/>
    <n v="39897"/>
    <n v="0"/>
    <n v="0"/>
    <n v="1"/>
    <n v="4"/>
    <n v="0"/>
    <n v="1"/>
    <n v="0"/>
    <n v="0"/>
    <n v="0"/>
    <n v="3"/>
    <n v="0"/>
    <n v="1"/>
    <n v="0"/>
    <n v="1"/>
    <n v="0"/>
    <n v="0"/>
    <n v="0"/>
    <n v="0"/>
    <n v="0"/>
    <n v="1"/>
    <n v="20"/>
    <s v="Miele"/>
    <n v="8"/>
    <s v="Nej"/>
    <n v="0"/>
    <s v="Nej"/>
    <s v="Ja"/>
    <s v="Nej"/>
    <n v="1"/>
    <s v="Begrænset"/>
    <s v="Køkken ikke smiley-godkendt, men kunne sikkert godt blive det._x000a_Bygningen skal rives ned. Foreslås inst. får midlertidig godkendelse til at lave mad til alle. Hvis godkendes: 1 ekstra ovn plus 1 kogeplade ( som evt. selv vil købe) _x000a_Uddyb : se skema"/>
    <n v="0"/>
    <x v="2"/>
    <s v="Amager"/>
    <n v="0"/>
    <n v="12"/>
    <n v="42"/>
    <n v="0"/>
    <n v="0"/>
    <n v="0"/>
    <n v="0"/>
    <n v="0"/>
    <n v="0"/>
    <n v="0"/>
    <n v="0"/>
    <n v="0"/>
    <n v="0"/>
    <n v="0"/>
    <n v="56007.74"/>
    <s v="35455"/>
    <s v=""/>
    <n v="0"/>
    <n v="0"/>
    <e v="#N/A"/>
    <e v="#N/A"/>
    <e v="#N/A"/>
    <e v="#N/A"/>
    <e v="#N/A"/>
  </r>
  <r>
    <x v="0"/>
    <x v="57"/>
    <s v="Møllelængdens Børnehave"/>
    <s v="Amager"/>
    <s v="Store Mølle Vej 44"/>
    <n v="2300"/>
    <s v="København S"/>
    <s v="32 95 39 28"/>
    <s v="35456@buf.kk.dk"/>
    <s v="May Soelberg"/>
    <n v="32979052"/>
    <n v="0"/>
    <s v="35456@buf.kk.dk"/>
    <s v="Børnehave"/>
    <n v="0"/>
    <n v="0"/>
    <n v="30"/>
    <n v="0"/>
    <n v="0"/>
    <n v="0"/>
    <n v="0"/>
    <s v="Nej"/>
    <n v="0"/>
    <n v="0"/>
    <n v="0"/>
    <n v="0"/>
    <n v="0"/>
    <n v="0"/>
    <n v="0"/>
    <x v="0"/>
    <x v="0"/>
    <x v="1"/>
    <x v="1"/>
    <n v="0"/>
    <n v="0"/>
    <n v="37000"/>
    <n v="0"/>
    <s v="Nej"/>
    <s v="Ja"/>
    <n v="0"/>
    <n v="0"/>
    <n v="0"/>
    <n v="0"/>
    <n v="0"/>
    <n v="0"/>
    <n v="0"/>
    <n v="0"/>
    <n v="0"/>
    <n v="0"/>
    <n v="0"/>
    <n v="0"/>
    <n v="0"/>
    <n v="0"/>
    <n v="0"/>
    <n v="75"/>
    <n v="0"/>
    <n v="1"/>
    <s v="Ja"/>
    <s v="Nej"/>
    <s v="nej"/>
    <s v="Ja"/>
    <s v="Halvdelen af børnene tager dagligt i bus til Vestskoven hvor de har et lille hus med et ok køkken hvor de godt kunne lave smør selv mad"/>
    <s v="Ja"/>
    <n v="0"/>
    <s v="Ja"/>
    <n v="0"/>
    <s v="Nej"/>
    <s v="vil gerne have hjælp"/>
    <n v="0"/>
    <s v="Køkken begrænset tilvirk"/>
    <n v="0"/>
    <n v="0"/>
    <n v="0"/>
    <n v="0"/>
    <n v="0"/>
    <n v="0"/>
    <n v="0"/>
    <n v="0"/>
    <n v="0"/>
    <n v="0"/>
    <n v="0"/>
    <s v="Større"/>
    <n v="0"/>
    <s v="Køkkenet trænger til at blive totalt renoveret, da det er meget nedslidt og gammelt. Et nyt køleskab og mindre fryser ønskes."/>
    <s v="Cathrine Joachim Jerrik"/>
    <s v="2.4.2009"/>
    <n v="0"/>
    <n v="1"/>
    <n v="0"/>
    <n v="0"/>
    <n v="0"/>
    <n v="0"/>
    <n v="0"/>
    <n v="0"/>
    <n v="0"/>
    <n v="2"/>
    <n v="0"/>
    <n v="0"/>
    <n v="0"/>
    <n v="0"/>
    <n v="0"/>
    <n v="1"/>
    <n v="0"/>
    <n v="0"/>
    <n v="0"/>
    <n v="1"/>
    <n v="20"/>
    <s v="Miele"/>
    <n v="0"/>
    <n v="0"/>
    <n v="0"/>
    <s v="Ja"/>
    <n v="0"/>
    <n v="0"/>
    <n v="1"/>
    <s v="Begrænset"/>
    <n v="0"/>
    <n v="0"/>
    <x v="2"/>
    <s v="Amager"/>
    <n v="0"/>
    <n v="0"/>
    <n v="30"/>
    <n v="0"/>
    <n v="0"/>
    <n v="0"/>
    <n v="0"/>
    <n v="0"/>
    <n v="0"/>
    <n v="0"/>
    <n v="0"/>
    <n v="0"/>
    <n v="0"/>
    <n v="0"/>
    <n v="25919.599999999999"/>
    <s v="35456"/>
    <s v=""/>
    <n v="0"/>
    <n v="0"/>
    <e v="#N/A"/>
    <e v="#N/A"/>
    <e v="#N/A"/>
    <e v="#N/A"/>
    <e v="#N/A"/>
  </r>
  <r>
    <x v="0"/>
    <x v="58"/>
    <s v="Møllelængdens Børnehave"/>
    <s v="Amager"/>
    <s v="Store Mølle Vej 44"/>
    <n v="2300"/>
    <s v="København S"/>
    <s v="32 95 39 28"/>
    <s v="35456@buf.kk.dk"/>
    <s v="May Soelberg"/>
    <n v="32979052"/>
    <n v="0"/>
    <s v="35456@buf.kk.dk"/>
    <s v="Børnehave"/>
    <n v="0"/>
    <n v="0"/>
    <n v="30"/>
    <n v="0"/>
    <n v="0"/>
    <n v="0"/>
    <n v="0"/>
    <s v="Nej"/>
    <n v="0"/>
    <n v="0"/>
    <n v="0"/>
    <n v="0"/>
    <n v="0"/>
    <n v="0"/>
    <n v="0"/>
    <x v="0"/>
    <x v="0"/>
    <x v="1"/>
    <x v="1"/>
    <n v="0"/>
    <n v="0"/>
    <n v="37000"/>
    <n v="0"/>
    <n v="0"/>
    <n v="0"/>
    <n v="0"/>
    <n v="0"/>
    <n v="0"/>
    <n v="0"/>
    <n v="0"/>
    <n v="0"/>
    <n v="0"/>
    <n v="0"/>
    <n v="0"/>
    <n v="0"/>
    <n v="0"/>
    <n v="0"/>
    <n v="0"/>
    <n v="0"/>
    <n v="0"/>
    <n v="75"/>
    <n v="0"/>
    <n v="0"/>
    <n v="0"/>
    <n v="0"/>
    <n v="0"/>
    <n v="0"/>
    <n v="0"/>
    <n v="0"/>
    <n v="0"/>
    <n v="0"/>
    <n v="0"/>
    <n v="0"/>
    <n v="0"/>
    <n v="0"/>
    <s v="Køkken begrænset tilvirk"/>
    <n v="0"/>
    <n v="0"/>
    <n v="0"/>
    <n v="0"/>
    <n v="0"/>
    <n v="0"/>
    <n v="0"/>
    <n v="0"/>
    <n v="0"/>
    <n v="0"/>
    <n v="0"/>
    <n v="0"/>
    <n v="0"/>
    <n v="0"/>
    <s v="Birgitte Glerup"/>
    <d v="1899-12-30T00:00:00"/>
    <n v="0"/>
    <n v="1"/>
    <n v="0"/>
    <n v="4"/>
    <n v="1"/>
    <n v="0"/>
    <n v="0"/>
    <n v="0"/>
    <n v="0"/>
    <n v="0"/>
    <n v="1"/>
    <n v="0"/>
    <n v="0"/>
    <n v="0"/>
    <n v="0"/>
    <n v="0"/>
    <n v="0"/>
    <n v="0"/>
    <n v="0"/>
    <n v="1"/>
    <n v="60"/>
    <s v="ved ikke"/>
    <n v="2"/>
    <s v="Nej"/>
    <n v="0"/>
    <s v="Nej"/>
    <s v="Nej"/>
    <s v="Nej"/>
    <n v="1"/>
    <s v="ingen plads"/>
    <s v="Køkknet var i parcelhuset, da blev lavet om fra beboelse til udflytter v. skov- og naturstyrelsen"/>
    <n v="0"/>
    <x v="2"/>
    <s v="Amager"/>
    <n v="0"/>
    <n v="0"/>
    <n v="30"/>
    <n v="0"/>
    <n v="0"/>
    <n v="0"/>
    <n v="0"/>
    <n v="0"/>
    <n v="0"/>
    <n v="0"/>
    <n v="0"/>
    <n v="0"/>
    <n v="0"/>
    <n v="0"/>
    <n v="25919.599999999999"/>
    <s v="35456"/>
    <s v="u"/>
    <n v="0"/>
    <n v="0"/>
    <e v="#N/A"/>
    <e v="#N/A"/>
    <e v="#N/A"/>
    <e v="#N/A"/>
    <e v="#N/A"/>
  </r>
  <r>
    <x v="0"/>
    <x v="59"/>
    <s v="Himmel og Hav"/>
    <s v="Amager"/>
    <s v="Sundbyvestervej 37"/>
    <n v="2300"/>
    <s v="København S"/>
    <s v="32 55 62 63"/>
    <s v="himmeloghav37@hotmail.com"/>
    <s v="Birthe H Larsen"/>
    <n v="43542159"/>
    <n v="0"/>
    <s v="35460@buf.kk.dk"/>
    <s v="Børnehave"/>
    <n v="0"/>
    <n v="0"/>
    <n v="44"/>
    <n v="0"/>
    <n v="0"/>
    <n v="0"/>
    <n v="0"/>
    <s v="Nej"/>
    <n v="0"/>
    <n v="0"/>
    <n v="0"/>
    <n v="0"/>
    <n v="0"/>
    <n v="0"/>
    <n v="0"/>
    <x v="0"/>
    <x v="0"/>
    <x v="1"/>
    <x v="1"/>
    <n v="0"/>
    <n v="0"/>
    <n v="46000"/>
    <n v="0"/>
    <s v="Ja"/>
    <s v="nej"/>
    <s v="Maria Katarina Oyba"/>
    <n v="2008"/>
    <n v="5"/>
    <n v="0"/>
    <s v="Ufagllært"/>
    <s v="%"/>
    <s v="Hygiejnekursus"/>
    <n v="0"/>
    <n v="0"/>
    <n v="0"/>
    <n v="0"/>
    <n v="0"/>
    <n v="0"/>
    <n v="0"/>
    <n v="0"/>
    <n v="60"/>
    <n v="0"/>
    <n v="2"/>
    <s v="Ja"/>
    <s v="Nej"/>
    <s v="nej"/>
    <s v="Ja"/>
    <n v="0"/>
    <s v="Ja"/>
    <s v="er ret overbevist om"/>
    <s v="Ja"/>
    <n v="0"/>
    <s v="Nej"/>
    <n v="0"/>
    <n v="0"/>
    <s v="Køkken begrænset tilvirk"/>
    <s v="nej"/>
    <s v="Mindre"/>
    <s v="Mindre"/>
    <n v="0"/>
    <s v="ekstra ovn, for at kunne producere. Der skal tages stilling af FVT. om det kan godkendes, for nedslidt? Evt. midlertidig godkendelse og senere ombygning ( Nye elementer og bordplade)"/>
    <n v="0"/>
    <n v="0"/>
    <n v="0"/>
    <n v="0"/>
    <n v="0"/>
    <n v="0"/>
    <n v="0"/>
    <n v="0"/>
    <n v="0"/>
    <s v="Birgitte / Nanna"/>
    <d v="2009-03-30T00:00:00"/>
    <n v="0"/>
    <n v="0"/>
    <n v="1"/>
    <n v="4"/>
    <n v="0"/>
    <n v="1"/>
    <n v="0"/>
    <n v="0"/>
    <n v="0"/>
    <n v="1"/>
    <n v="0"/>
    <n v="1"/>
    <n v="0"/>
    <n v="0"/>
    <n v="0"/>
    <n v="1"/>
    <n v="0"/>
    <n v="0"/>
    <n v="1"/>
    <n v="1"/>
    <n v="20"/>
    <s v="Miele"/>
    <n v="5"/>
    <s v="Nej"/>
    <n v="0"/>
    <s v="Ja"/>
    <s v="Ja"/>
    <s v="Nej"/>
    <n v="1"/>
    <n v="0"/>
    <s v="1 vask m 2 rum_x000a_Kommunen har overtaget stedets ejendom. Inst. lejer og er selvejende. Kommunen vil evt. lægge penge i istandsættelse. _x000a_Indfører mere økologi"/>
    <n v="0"/>
    <x v="2"/>
    <s v="Amager"/>
    <n v="0"/>
    <n v="0"/>
    <n v="44"/>
    <n v="0"/>
    <n v="0"/>
    <n v="0"/>
    <n v="0"/>
    <n v="0"/>
    <n v="0"/>
    <n v="0"/>
    <n v="0"/>
    <n v="0"/>
    <n v="0"/>
    <n v="0"/>
    <n v="66549.429999999993"/>
    <s v="35460"/>
    <s v=""/>
    <n v="0"/>
    <n v="0"/>
    <e v="#N/A"/>
    <e v="#N/A"/>
    <e v="#N/A"/>
    <e v="#N/A"/>
    <e v="#N/A"/>
  </r>
  <r>
    <x v="0"/>
    <x v="60"/>
    <s v="Folkebørnehaven Tjørnehækken"/>
    <s v="Amager"/>
    <s v="Tjørnerækken 2"/>
    <n v="2300"/>
    <s v="København S"/>
    <s v="32 57 27 31"/>
    <s v="35472@buf.kk.dk"/>
    <s v="PIA VINTER HANSEN"/>
    <n v="32518753"/>
    <n v="0"/>
    <s v="35472@buf.kk.dk"/>
    <s v="Børnehave"/>
    <n v="0"/>
    <n v="8"/>
    <n v="16"/>
    <n v="0"/>
    <n v="0"/>
    <n v="0"/>
    <n v="0"/>
    <n v="0"/>
    <n v="0"/>
    <n v="0"/>
    <n v="0"/>
    <n v="0"/>
    <n v="0"/>
    <n v="0"/>
    <n v="0"/>
    <x v="0"/>
    <x v="1"/>
    <x v="1"/>
    <x v="1"/>
    <n v="0"/>
    <n v="0"/>
    <n v="12000"/>
    <n v="0"/>
    <n v="0"/>
    <n v="0"/>
    <n v="0"/>
    <n v="0"/>
    <n v="0"/>
    <n v="0"/>
    <n v="0"/>
    <n v="0"/>
    <n v="0"/>
    <n v="0"/>
    <n v="0"/>
    <n v="0"/>
    <n v="0"/>
    <n v="0"/>
    <n v="0"/>
    <n v="0"/>
    <n v="0"/>
    <n v="80"/>
    <n v="0"/>
    <n v="1"/>
    <s v="Ja"/>
    <s v="Nej"/>
    <s v="nej"/>
    <s v="Nej"/>
    <n v="0"/>
    <n v="0"/>
    <s v="?"/>
    <s v="Nej"/>
    <n v="0"/>
    <s v="Nej"/>
    <s v="vil gerne have hjælp"/>
    <n v="0"/>
    <s v="Køkken begrænset tilvirk"/>
    <s v="nej"/>
    <n v="0"/>
    <n v="0"/>
    <s v="ja"/>
    <s v="Kan ikke udbygges eller ændres"/>
    <n v="0"/>
    <n v="0"/>
    <n v="0"/>
    <n v="0"/>
    <n v="0"/>
    <n v="0"/>
    <n v="0"/>
    <n v="0"/>
    <n v="0"/>
    <s v="Lone Voss"/>
    <d v="1899-12-30T00:00:00"/>
    <n v="0"/>
    <n v="1"/>
    <n v="0"/>
    <n v="4"/>
    <n v="1"/>
    <n v="0"/>
    <n v="0"/>
    <n v="0"/>
    <n v="0"/>
    <n v="1"/>
    <n v="0"/>
    <n v="0"/>
    <n v="0"/>
    <n v="0"/>
    <n v="0"/>
    <n v="1"/>
    <n v="0"/>
    <n v="0"/>
    <n v="0"/>
    <n v="1"/>
    <n v="20"/>
    <s v="Miele"/>
    <n v="2"/>
    <s v="Nej"/>
    <n v="0"/>
    <s v="Nej"/>
    <s v="Nej"/>
    <s v="Nej"/>
    <n v="1"/>
    <s v="ingen plads"/>
    <n v="0"/>
    <n v="0"/>
    <x v="2"/>
    <s v="Amager"/>
    <n v="0"/>
    <n v="8"/>
    <n v="16"/>
    <n v="0"/>
    <n v="0"/>
    <n v="0"/>
    <n v="0"/>
    <n v="0"/>
    <n v="0"/>
    <n v="0"/>
    <n v="0"/>
    <n v="0"/>
    <n v="0"/>
    <n v="0"/>
    <n v="14109.98"/>
    <s v="35472"/>
    <s v=""/>
    <n v="0"/>
    <n v="0"/>
    <e v="#N/A"/>
    <e v="#N/A"/>
    <e v="#N/A"/>
    <e v="#N/A"/>
    <e v="#N/A"/>
  </r>
  <r>
    <x v="0"/>
    <x v="61"/>
    <s v="Børnehaven Mælkevejen"/>
    <s v="Amager"/>
    <s v="Tycho Brahes Allé 30"/>
    <n v="2300"/>
    <s v="København S"/>
    <s v="32 55 66 52"/>
    <s v="35475@buf.kk.dk"/>
    <s v="Kristina Tranbjerg Kristensen"/>
    <n v="38875806"/>
    <n v="0"/>
    <s v="35475@buf.kk.dk"/>
    <s v="Børnehave"/>
    <n v="0"/>
    <n v="0"/>
    <n v="41"/>
    <n v="0"/>
    <n v="0"/>
    <n v="0"/>
    <n v="0"/>
    <s v="Nej"/>
    <n v="0"/>
    <n v="0"/>
    <n v="0"/>
    <n v="0"/>
    <n v="0"/>
    <n v="0"/>
    <n v="0"/>
    <x v="0"/>
    <x v="0"/>
    <x v="1"/>
    <x v="1"/>
    <n v="0"/>
    <n v="0"/>
    <n v="43256"/>
    <n v="0"/>
    <s v="Ja"/>
    <s v="nej"/>
    <s v="Karina Sommer"/>
    <n v="2000"/>
    <n v="15"/>
    <n v="0"/>
    <s v="ufaglært"/>
    <s v="nej"/>
    <n v="0"/>
    <n v="0"/>
    <n v="0"/>
    <n v="0"/>
    <n v="0"/>
    <n v="0"/>
    <n v="0"/>
    <n v="0"/>
    <n v="0"/>
    <n v="100"/>
    <n v="0"/>
    <n v="2"/>
    <s v="Ja"/>
    <s v="Nej"/>
    <s v="Ja"/>
    <s v="Ja"/>
    <n v="0"/>
    <s v="Ja"/>
    <n v="0"/>
    <s v="Ja"/>
    <n v="0"/>
    <s v="ja"/>
    <s v="rengøring/køkkenpersonale fortsætter, er evt. interesseret i kurser"/>
    <n v="0"/>
    <s v="Køkken begrænset tilvirk"/>
    <s v="nej"/>
    <n v="0"/>
    <n v="0"/>
    <n v="0"/>
    <n v="0"/>
    <s v="Større"/>
    <s v="Større"/>
    <s v="Nej"/>
    <s v="der er god plads men køkkenet er nedslidt. Der mangler to ekstra ovne. Komfuret er nedslidt, så nye kogeplader. 1 nyt halv køl/halv frys i fuld højde. Nye låger på elementer + nye stålbodplader"/>
    <n v="0"/>
    <n v="0"/>
    <n v="0"/>
    <n v="0"/>
    <n v="0"/>
    <s v="Birgitte Glerup/Sine"/>
    <d v="2009-03-15T00:00:00"/>
    <n v="0"/>
    <n v="1"/>
    <n v="0"/>
    <n v="4"/>
    <n v="1"/>
    <n v="0"/>
    <n v="0"/>
    <n v="0"/>
    <n v="0"/>
    <n v="0"/>
    <n v="1"/>
    <n v="0"/>
    <n v="0"/>
    <n v="0"/>
    <n v="0"/>
    <n v="1"/>
    <n v="0"/>
    <n v="0"/>
    <n v="0"/>
    <n v="1"/>
    <n v="20"/>
    <s v="Miele"/>
    <n v="4"/>
    <s v="Ja"/>
    <n v="8"/>
    <s v="Nej"/>
    <s v="Nej"/>
    <s v="Nej"/>
    <n v="1"/>
    <s v="ingen plads"/>
    <s v="Institutionen har selv indhentet tilbud på skrabet renovering af køkken, som vil koste ca. 230000,- (jeg anbefaler ekstra ovn). De har ikke råd til hele den istandsættelse og vil gerne have hjælp til så meget som muligt. OBS: Kan køkkenet godkendes af FVST ved den planlagte renovering? (en vask m. to rum og linoleum på gulvet?)"/>
    <n v="0"/>
    <x v="2"/>
    <s v="Amager"/>
    <n v="0"/>
    <n v="0"/>
    <n v="41"/>
    <n v="0"/>
    <n v="0"/>
    <n v="0"/>
    <n v="0"/>
    <n v="0"/>
    <n v="0"/>
    <n v="0"/>
    <n v="0"/>
    <n v="0"/>
    <n v="0"/>
    <n v="0"/>
    <n v="48692.14"/>
    <s v="35475"/>
    <s v=""/>
    <n v="0"/>
    <n v="0"/>
    <e v="#N/A"/>
    <e v="#N/A"/>
    <e v="#N/A"/>
    <e v="#N/A"/>
    <e v="#N/A"/>
  </r>
  <r>
    <x v="0"/>
    <x v="62"/>
    <s v="Børnehaven Mælkevejen"/>
    <s v="Amager"/>
    <s v="Tycho Brahes Allé 30"/>
    <n v="2300"/>
    <s v="København S"/>
    <s v="32 55 66 52"/>
    <s v="35475@buf.kk.dk"/>
    <s v="Kristina Tranbjerg Kristensen"/>
    <n v="38875806"/>
    <n v="0"/>
    <s v="35475@buf.kk.dk"/>
    <s v="Børnehave"/>
    <n v="0"/>
    <n v="0"/>
    <n v="41"/>
    <n v="0"/>
    <n v="0"/>
    <n v="0"/>
    <n v="0"/>
    <s v="Nej"/>
    <n v="0"/>
    <n v="0"/>
    <n v="0"/>
    <n v="0"/>
    <n v="0"/>
    <n v="0"/>
    <n v="0"/>
    <x v="0"/>
    <x v="0"/>
    <x v="1"/>
    <x v="1"/>
    <n v="0"/>
    <n v="0"/>
    <n v="43256"/>
    <n v="0"/>
    <n v="0"/>
    <n v="0"/>
    <n v="0"/>
    <n v="0"/>
    <n v="0"/>
    <n v="0"/>
    <n v="0"/>
    <n v="0"/>
    <n v="0"/>
    <n v="0"/>
    <n v="0"/>
    <n v="0"/>
    <n v="0"/>
    <n v="0"/>
    <n v="0"/>
    <n v="0"/>
    <n v="0"/>
    <n v="100"/>
    <n v="0"/>
    <n v="0"/>
    <n v="0"/>
    <n v="0"/>
    <n v="0"/>
    <n v="0"/>
    <n v="0"/>
    <n v="0"/>
    <n v="0"/>
    <n v="0"/>
    <n v="0"/>
    <n v="0"/>
    <n v="0"/>
    <n v="0"/>
    <n v="0"/>
    <n v="0"/>
    <n v="0"/>
    <n v="0"/>
    <n v="0"/>
    <n v="0"/>
    <n v="0"/>
    <n v="0"/>
    <n v="0"/>
    <n v="0"/>
    <n v="0"/>
    <n v="0"/>
    <n v="0"/>
    <n v="0"/>
    <n v="0"/>
    <s v="Birgitte Glerup"/>
    <d v="1899-12-30T00:00:00"/>
    <n v="0"/>
    <n v="1"/>
    <n v="0"/>
    <n v="4"/>
    <n v="1"/>
    <n v="0"/>
    <n v="0"/>
    <n v="0"/>
    <n v="0"/>
    <n v="0"/>
    <n v="1"/>
    <n v="0"/>
    <n v="0"/>
    <n v="0"/>
    <n v="0"/>
    <n v="1"/>
    <n v="0"/>
    <n v="0"/>
    <n v="0"/>
    <n v="0"/>
    <n v="0"/>
    <n v="0"/>
    <n v="5"/>
    <s v="Nej"/>
    <n v="0"/>
    <s v="Nej"/>
    <s v="Nej"/>
    <s v="Nej"/>
    <n v="1"/>
    <s v="ingen plads"/>
    <n v="0"/>
    <n v="0"/>
    <x v="2"/>
    <s v="Amager"/>
    <n v="0"/>
    <n v="0"/>
    <n v="41"/>
    <n v="0"/>
    <n v="0"/>
    <n v="0"/>
    <n v="0"/>
    <n v="0"/>
    <n v="0"/>
    <n v="0"/>
    <n v="0"/>
    <n v="0"/>
    <n v="0"/>
    <n v="0"/>
    <n v="48692.14"/>
    <s v="35475"/>
    <s v="u"/>
    <n v="0"/>
    <n v="0"/>
    <e v="#N/A"/>
    <e v="#N/A"/>
    <e v="#N/A"/>
    <e v="#N/A"/>
    <e v="#N/A"/>
  </r>
  <r>
    <x v="0"/>
    <x v="63"/>
    <s v="Den integrerede institution Krudtuglen"/>
    <s v="Amager"/>
    <s v="Artillerivej 71A"/>
    <n v="2300"/>
    <s v="København S"/>
    <s v="32 57 27 29"/>
    <s v="35526@buf.kk.dk"/>
    <s v="Pia Lykke Pedersen"/>
    <n v="32961107"/>
    <n v="0"/>
    <s v="35526@buf.kk.dk"/>
    <s v="Børnehave"/>
    <n v="0"/>
    <n v="0"/>
    <n v="33"/>
    <n v="0"/>
    <n v="0"/>
    <n v="0"/>
    <n v="0"/>
    <s v="Nej"/>
    <n v="0"/>
    <n v="0"/>
    <n v="0"/>
    <n v="0"/>
    <n v="0"/>
    <n v="0"/>
    <n v="0"/>
    <x v="0"/>
    <x v="0"/>
    <x v="1"/>
    <x v="1"/>
    <n v="0"/>
    <n v="0"/>
    <n v="40000"/>
    <n v="0"/>
    <n v="0"/>
    <n v="0"/>
    <n v="0"/>
    <n v="0"/>
    <n v="0"/>
    <n v="0"/>
    <n v="0"/>
    <n v="0"/>
    <n v="0"/>
    <n v="0"/>
    <n v="0"/>
    <n v="0"/>
    <n v="0"/>
    <n v="0"/>
    <n v="0"/>
    <n v="0"/>
    <n v="0"/>
    <n v="20"/>
    <n v="0"/>
    <n v="1"/>
    <s v="Ja"/>
    <s v="Nej"/>
    <s v="Ja"/>
    <s v="Ja"/>
    <n v="0"/>
    <s v="Ja"/>
    <n v="0"/>
    <s v="Ja"/>
    <n v="0"/>
    <s v="ja"/>
    <s v="vil gerne have hjælp"/>
    <n v="0"/>
    <s v="produktionskøkken"/>
    <s v="nej"/>
    <s v="Mindre"/>
    <s v="Mindre"/>
    <n v="0"/>
    <s v="Helt køleskab, nyt komfur, evt. en fryser, en røremaskine, foodprocessor"/>
    <n v="0"/>
    <n v="0"/>
    <n v="0"/>
    <n v="0"/>
    <n v="0"/>
    <n v="0"/>
    <n v="0"/>
    <n v="0"/>
    <n v="0"/>
    <s v="Cathrine / Nanna"/>
    <d v="1899-12-30T00:00:00"/>
    <n v="0"/>
    <n v="1"/>
    <n v="0"/>
    <n v="0"/>
    <n v="0"/>
    <n v="1"/>
    <n v="0"/>
    <n v="0"/>
    <n v="0"/>
    <n v="1"/>
    <n v="0"/>
    <n v="0"/>
    <n v="0"/>
    <n v="0"/>
    <n v="0"/>
    <n v="1"/>
    <n v="0"/>
    <n v="0"/>
    <n v="0"/>
    <n v="1"/>
    <n v="20"/>
    <s v="Miele"/>
    <n v="3"/>
    <s v="Nej"/>
    <n v="0"/>
    <s v="Nej"/>
    <s v="Nej"/>
    <s v="Nej"/>
    <n v="2"/>
    <s v="Begrænset"/>
    <s v="(2 ½ vask) _x000a_et lille rum er delvist i brug til lager"/>
    <n v="0"/>
    <x v="0"/>
    <s v="Amager"/>
    <n v="0"/>
    <n v="0"/>
    <n v="31"/>
    <n v="70"/>
    <n v="0"/>
    <n v="0"/>
    <n v="0"/>
    <n v="0"/>
    <n v="0"/>
    <n v="0"/>
    <n v="0"/>
    <n v="0"/>
    <n v="0"/>
    <n v="0"/>
    <n v="89448.27"/>
    <s v="35526"/>
    <s v=""/>
    <n v="0"/>
    <n v="70"/>
    <e v="#N/A"/>
    <e v="#N/A"/>
    <e v="#N/A"/>
    <e v="#N/A"/>
    <e v="#N/A"/>
  </r>
  <r>
    <x v="0"/>
    <x v="64"/>
    <s v="Den integrerede institution Krudtuglen"/>
    <s v="Amager"/>
    <s v="Artillerivej 71A"/>
    <n v="2300"/>
    <s v="København S"/>
    <s v="32 57 27 29"/>
    <s v="35526@buf.kk.dk"/>
    <s v="Pia Lykke Pedersen"/>
    <n v="32961107"/>
    <n v="0"/>
    <s v="35526@buf.kk.dk"/>
    <s v="Børnehave"/>
    <n v="0"/>
    <n v="0"/>
    <n v="31"/>
    <n v="70"/>
    <n v="0"/>
    <n v="0"/>
    <n v="0"/>
    <n v="0"/>
    <n v="0"/>
    <n v="0"/>
    <n v="0"/>
    <n v="0"/>
    <n v="0"/>
    <n v="0"/>
    <n v="0"/>
    <x v="0"/>
    <x v="0"/>
    <x v="1"/>
    <x v="1"/>
    <n v="0"/>
    <n v="0"/>
    <n v="40000"/>
    <n v="0"/>
    <n v="0"/>
    <n v="0"/>
    <n v="0"/>
    <n v="0"/>
    <n v="0"/>
    <n v="0"/>
    <n v="0"/>
    <n v="0"/>
    <n v="0"/>
    <n v="0"/>
    <n v="0"/>
    <n v="0"/>
    <n v="0"/>
    <n v="0"/>
    <n v="0"/>
    <n v="0"/>
    <n v="0"/>
    <n v="20"/>
    <n v="0"/>
    <n v="2"/>
    <s v="nej"/>
    <s v="Nej"/>
    <s v="Ja"/>
    <s v="Ja"/>
    <n v="0"/>
    <s v="Ja"/>
    <n v="0"/>
    <s v="Ja"/>
    <n v="0"/>
    <s v="ja"/>
    <n v="0"/>
    <n v="0"/>
    <s v="produktionskøkken"/>
    <n v="0"/>
    <n v="0"/>
    <n v="0"/>
    <n v="0"/>
    <n v="0"/>
    <n v="0"/>
    <n v="0"/>
    <n v="0"/>
    <n v="0"/>
    <n v="0"/>
    <n v="0"/>
    <n v="0"/>
    <n v="0"/>
    <n v="0"/>
    <s v="Lone Voss"/>
    <d v="1899-12-30T00:00:00"/>
    <n v="0"/>
    <n v="1"/>
    <n v="0"/>
    <n v="4"/>
    <n v="1"/>
    <n v="0"/>
    <n v="0"/>
    <n v="0"/>
    <n v="0"/>
    <n v="0"/>
    <n v="1"/>
    <n v="0"/>
    <n v="0"/>
    <n v="0"/>
    <n v="0"/>
    <n v="1"/>
    <n v="0"/>
    <n v="0"/>
    <n v="0"/>
    <n v="1"/>
    <n v="0"/>
    <s v="husholdningsmaskine"/>
    <n v="4"/>
    <s v="Nej"/>
    <n v="0"/>
    <s v="Nej"/>
    <s v="Nej"/>
    <s v="Nej"/>
    <n v="2"/>
    <s v="God plads"/>
    <n v="0"/>
    <n v="0"/>
    <x v="0"/>
    <s v="Amager"/>
    <n v="0"/>
    <n v="0"/>
    <n v="31"/>
    <n v="70"/>
    <n v="0"/>
    <n v="0"/>
    <n v="0"/>
    <n v="0"/>
    <n v="0"/>
    <n v="0"/>
    <n v="0"/>
    <n v="0"/>
    <n v="0"/>
    <n v="0"/>
    <n v="89448.27"/>
    <s v="35526"/>
    <s v="u"/>
    <n v="0"/>
    <n v="70"/>
    <e v="#N/A"/>
    <e v="#N/A"/>
    <e v="#N/A"/>
    <e v="#N/A"/>
    <e v="#N/A"/>
  </r>
  <r>
    <x v="0"/>
    <x v="65"/>
    <s v="Bryggehuset"/>
    <s v="Amager"/>
    <s v="Artillerivej 71D"/>
    <n v="2300"/>
    <s v="København S"/>
    <s v="32 54 19 49"/>
    <s v="35552@buf.kk.dk"/>
    <s v="Eva Hallberg"/>
    <n v="32582568"/>
    <n v="0"/>
    <s v="35552@buf.kk.dk"/>
    <s v="Børnehave"/>
    <n v="0"/>
    <n v="0"/>
    <n v="42"/>
    <n v="44"/>
    <n v="0"/>
    <n v="0"/>
    <n v="0"/>
    <s v="ja"/>
    <n v="2"/>
    <n v="0"/>
    <n v="0"/>
    <n v="0"/>
    <n v="0"/>
    <n v="0"/>
    <n v="0"/>
    <x v="0"/>
    <x v="0"/>
    <x v="1"/>
    <x v="1"/>
    <n v="0"/>
    <n v="0"/>
    <n v="35000"/>
    <n v="0"/>
    <n v="0"/>
    <n v="0"/>
    <n v="0"/>
    <n v="0"/>
    <n v="0"/>
    <n v="0"/>
    <n v="0"/>
    <n v="0"/>
    <n v="0"/>
    <n v="0"/>
    <n v="0"/>
    <n v="0"/>
    <n v="0"/>
    <n v="0"/>
    <n v="0"/>
    <n v="0"/>
    <n v="0"/>
    <n v="100"/>
    <n v="0"/>
    <n v="2"/>
    <s v="Ja"/>
    <s v="Nej"/>
    <s v="Ja"/>
    <s v="Ja"/>
    <n v="0"/>
    <s v="Ja"/>
    <n v="0"/>
    <s v="Ja"/>
    <n v="0"/>
    <n v="0"/>
    <s v="Måske, ved ikke"/>
    <n v="0"/>
    <s v="Køkken begrænset tilvirk"/>
    <s v="nej"/>
    <s v="Større"/>
    <s v="Større"/>
    <s v="ja"/>
    <s v="Nyt komfur, nye ovne, hævet opvasker"/>
    <n v="0"/>
    <n v="0"/>
    <n v="0"/>
    <n v="0"/>
    <n v="0"/>
    <n v="0"/>
    <s v="Større"/>
    <n v="0"/>
    <s v="Det andet køkken v. personalebord. Der bliver kun lavet the._x000a__x000a_Køkkenet skal totalt renoveres, men rigtig fint og stort"/>
    <s v="Cathrine / Nanna"/>
    <n v="0"/>
    <n v="0"/>
    <n v="1"/>
    <n v="0"/>
    <n v="0"/>
    <n v="0"/>
    <n v="1"/>
    <n v="0"/>
    <n v="0"/>
    <n v="0"/>
    <n v="0"/>
    <n v="0"/>
    <n v="0"/>
    <n v="1"/>
    <n v="1"/>
    <n v="0"/>
    <n v="1"/>
    <n v="0"/>
    <n v="0"/>
    <n v="0"/>
    <n v="1"/>
    <n v="20"/>
    <s v="Miele"/>
    <n v="2.5"/>
    <s v="Nej"/>
    <n v="0"/>
    <s v="Nej"/>
    <s v="Nej"/>
    <s v="Nej"/>
    <n v="1"/>
    <s v="Begrænset"/>
    <n v="0"/>
    <n v="0"/>
    <x v="0"/>
    <s v="Amager"/>
    <n v="0"/>
    <n v="0"/>
    <n v="42"/>
    <n v="44"/>
    <n v="0"/>
    <n v="0"/>
    <n v="0"/>
    <n v="0"/>
    <n v="0"/>
    <n v="0"/>
    <n v="0"/>
    <n v="0"/>
    <n v="0"/>
    <n v="0"/>
    <n v="74103.149999999994"/>
    <s v="35552"/>
    <s v=""/>
    <n v="0"/>
    <n v="44"/>
    <s v="Ja"/>
    <s v="15-20"/>
    <n v="0"/>
    <n v="0"/>
    <s v="Nej"/>
  </r>
  <r>
    <x v="0"/>
    <x v="66"/>
    <s v="Sundby Sogns Integrerede Institution"/>
    <s v="Amager"/>
    <s v="Oliebladsgade 9"/>
    <n v="2300"/>
    <s v="København S"/>
    <s v="32 58 52 01"/>
    <s v="bigmama@post.tele.dk"/>
    <s v="Kate Dorph Andersen"/>
    <n v="32585390"/>
    <n v="0"/>
    <s v="35573@buf.kk.dk"/>
    <s v="Børnehave"/>
    <n v="0"/>
    <n v="0"/>
    <n v="44"/>
    <n v="40"/>
    <n v="0"/>
    <n v="0"/>
    <n v="0"/>
    <s v="ja"/>
    <n v="0"/>
    <n v="0"/>
    <n v="0"/>
    <n v="0"/>
    <n v="0"/>
    <n v="0"/>
    <n v="0"/>
    <x v="0"/>
    <x v="0"/>
    <x v="1"/>
    <x v="1"/>
    <n v="0"/>
    <n v="0"/>
    <n v="25000"/>
    <n v="0"/>
    <n v="0"/>
    <n v="0"/>
    <n v="0"/>
    <n v="0"/>
    <n v="0"/>
    <n v="0"/>
    <n v="0"/>
    <n v="0"/>
    <n v="0"/>
    <n v="0"/>
    <n v="0"/>
    <n v="0"/>
    <n v="0"/>
    <n v="0"/>
    <n v="0"/>
    <n v="0"/>
    <n v="0"/>
    <n v="60"/>
    <n v="0"/>
    <n v="2"/>
    <s v="nej"/>
    <s v="Nej"/>
    <s v="nej"/>
    <s v="Ja"/>
    <n v="0"/>
    <s v="Ja"/>
    <n v="0"/>
    <s v="Ja"/>
    <n v="0"/>
    <s v="Nej"/>
    <s v="Vil gerne have en fra pa"/>
    <n v="0"/>
    <s v="Modtagerkøkken"/>
    <s v="nej"/>
    <s v="Større"/>
    <s v="Større"/>
    <n v="0"/>
    <s v="Køkkenet bliver bygget om, og lavet til et produktionskøkken"/>
    <n v="0"/>
    <n v="0"/>
    <n v="0"/>
    <n v="0"/>
    <n v="0"/>
    <n v="0"/>
    <n v="0"/>
    <n v="0"/>
    <n v="0"/>
    <s v="Lone / Nanna"/>
    <d v="2009-04-02T00:00:00"/>
    <n v="0"/>
    <n v="1"/>
    <n v="0"/>
    <n v="0"/>
    <n v="0"/>
    <n v="0"/>
    <n v="0"/>
    <n v="0"/>
    <n v="0"/>
    <n v="1"/>
    <n v="0"/>
    <n v="0"/>
    <n v="0"/>
    <n v="0"/>
    <n v="0"/>
    <n v="1"/>
    <n v="0"/>
    <n v="0"/>
    <n v="0"/>
    <n v="1"/>
    <n v="20"/>
    <s v="Miele"/>
    <n v="2"/>
    <s v="Nej"/>
    <n v="0"/>
    <s v="Nej"/>
    <s v="Ja"/>
    <s v="Nej"/>
    <n v="1"/>
    <s v="God plads"/>
    <s v="der er 2 køkkener, men kun et skema. Ombygning af det ene eksisterende køkken til prod. Køkken. Det andet køkken får status som the køkken"/>
    <n v="0"/>
    <x v="0"/>
    <s v="Amager"/>
    <n v="0"/>
    <n v="0"/>
    <n v="20"/>
    <n v="64"/>
    <n v="0"/>
    <n v="0"/>
    <n v="0"/>
    <n v="0"/>
    <n v="0"/>
    <n v="0"/>
    <n v="0"/>
    <n v="0"/>
    <n v="0"/>
    <n v="0"/>
    <n v="23716.59"/>
    <s v="35573"/>
    <s v=""/>
    <n v="0"/>
    <n v="64"/>
    <e v="#N/A"/>
    <e v="#N/A"/>
    <e v="#N/A"/>
    <e v="#N/A"/>
    <e v="#N/A"/>
  </r>
  <r>
    <x v="0"/>
    <x v="67"/>
    <s v="Skolefritidshjemmet Skolen ved Sundet"/>
    <s v="Amager"/>
    <s v="Kaldæavej 14"/>
    <n v="2300"/>
    <s v="København S"/>
    <s v="32 55 00 14"/>
    <s v="35595@buf.kk.dk"/>
    <s v="Tonny Skriverbank Møller"/>
    <n v="40846767"/>
    <n v="0"/>
    <s v="35595@buf.kk.dk"/>
    <s v="Børnehave"/>
    <n v="0"/>
    <n v="0"/>
    <n v="44"/>
    <n v="132"/>
    <n v="48"/>
    <n v="32"/>
    <n v="0"/>
    <s v="Nej"/>
    <n v="0"/>
    <n v="0"/>
    <n v="0"/>
    <n v="0"/>
    <n v="0"/>
    <n v="0"/>
    <n v="0"/>
    <x v="0"/>
    <x v="0"/>
    <x v="1"/>
    <x v="1"/>
    <n v="0"/>
    <n v="0"/>
    <n v="0"/>
    <n v="0"/>
    <s v="Nej"/>
    <s v="nej"/>
    <n v="0"/>
    <n v="0"/>
    <n v="0"/>
    <n v="0"/>
    <n v="0"/>
    <n v="0"/>
    <n v="0"/>
    <n v="0"/>
    <n v="0"/>
    <n v="0"/>
    <n v="0"/>
    <n v="0"/>
    <n v="0"/>
    <n v="0"/>
    <n v="0"/>
    <n v="50"/>
    <n v="0"/>
    <n v="1"/>
    <s v="Ja"/>
    <s v="Nej"/>
    <s v="nej"/>
    <s v="Ja"/>
    <n v="0"/>
    <s v="Ja"/>
    <n v="0"/>
    <s v="Ja"/>
    <n v="0"/>
    <s v="Nej"/>
    <n v="0"/>
    <n v="0"/>
    <s v="Køkken blandet tilvirk"/>
    <s v="nej"/>
    <n v="0"/>
    <n v="0"/>
    <n v="0"/>
    <n v="0"/>
    <n v="0"/>
    <n v="0"/>
    <n v="0"/>
    <s v="Mere komfur plads. Evt. større opvaskemaskine"/>
    <n v="0"/>
    <n v="0"/>
    <n v="0"/>
    <n v="0"/>
    <s v="oplysninger baseret på telefon interview"/>
    <s v="Mariah / Sine"/>
    <d v="2009-04-30T00:00:00"/>
    <n v="0"/>
    <n v="1"/>
    <n v="0"/>
    <n v="4"/>
    <n v="0"/>
    <n v="1"/>
    <n v="0"/>
    <n v="0"/>
    <n v="0"/>
    <n v="1"/>
    <n v="3"/>
    <n v="0"/>
    <n v="0"/>
    <n v="0"/>
    <n v="0"/>
    <n v="0"/>
    <n v="0"/>
    <n v="0"/>
    <n v="1"/>
    <n v="1"/>
    <n v="30"/>
    <s v="Miele"/>
    <n v="4"/>
    <s v="Nej"/>
    <n v="0"/>
    <s v="Nej"/>
    <s v="Nej"/>
    <s v="Nej"/>
    <n v="1"/>
    <s v="Begrænset"/>
    <s v="udfyldt over telefonen"/>
    <n v="0"/>
    <x v="0"/>
    <s v="Amager"/>
    <n v="0"/>
    <n v="0"/>
    <n v="44"/>
    <n v="132"/>
    <n v="48"/>
    <n v="32"/>
    <n v="0"/>
    <n v="0"/>
    <n v="0"/>
    <n v="0"/>
    <n v="0"/>
    <n v="0"/>
    <n v="0"/>
    <n v="0"/>
    <n v="185297.6"/>
    <s v="35595"/>
    <s v=""/>
    <n v="0"/>
    <n v="212"/>
    <e v="#N/A"/>
    <e v="#N/A"/>
    <e v="#N/A"/>
    <e v="#N/A"/>
    <e v="#N/A"/>
  </r>
  <r>
    <x v="0"/>
    <x v="68"/>
    <s v="Poppelhuset"/>
    <s v="Amager"/>
    <s v="Backersvej 109"/>
    <n v="2300"/>
    <s v="København S"/>
    <s v="32 55 37 53"/>
    <s v="37308@buf.kk.dk"/>
    <s v="Hanne Kirsten Poulsen"/>
    <n v="32584917"/>
    <n v="0"/>
    <s v="37308@buf.kk.dk"/>
    <s v="Børnehave"/>
    <n v="0"/>
    <n v="0"/>
    <n v="60"/>
    <n v="0"/>
    <n v="0"/>
    <n v="0"/>
    <n v="0"/>
    <s v="Nej"/>
    <n v="0"/>
    <n v="0"/>
    <n v="0"/>
    <n v="0"/>
    <n v="0"/>
    <n v="0"/>
    <n v="0"/>
    <x v="0"/>
    <x v="0"/>
    <x v="1"/>
    <x v="0"/>
    <n v="0"/>
    <n v="0"/>
    <n v="30000"/>
    <n v="0"/>
    <n v="0"/>
    <n v="0"/>
    <n v="0"/>
    <n v="0"/>
    <n v="0"/>
    <n v="0"/>
    <n v="0"/>
    <n v="0"/>
    <n v="0"/>
    <n v="0"/>
    <n v="0"/>
    <n v="0"/>
    <n v="0"/>
    <n v="0"/>
    <n v="0"/>
    <n v="0"/>
    <n v="0"/>
    <n v="100"/>
    <n v="0"/>
    <n v="2"/>
    <s v="Ja"/>
    <s v="Nej"/>
    <s v="Ja"/>
    <s v="Nej"/>
    <s v="bekymret for sygdom og ferie hos køkkenpersonale"/>
    <n v="0"/>
    <s v="har ikke udtalt sig"/>
    <s v="Nej"/>
    <n v="0"/>
    <s v="Nej"/>
    <n v="0"/>
    <n v="0"/>
    <s v="Køkken blandet tilvirk"/>
    <n v="0"/>
    <n v="0"/>
    <n v="0"/>
    <n v="0"/>
    <n v="0"/>
    <s v="Mindre"/>
    <s v="Større"/>
    <n v="0"/>
    <s v="køkkenet er gammelt og slidt og trænger til en kærlig hånd"/>
    <n v="0"/>
    <n v="0"/>
    <n v="0"/>
    <n v="0"/>
    <n v="0"/>
    <s v="Ayo"/>
    <s v="26.03.09"/>
    <n v="0"/>
    <n v="0"/>
    <n v="1"/>
    <n v="4"/>
    <n v="2"/>
    <n v="0"/>
    <n v="0"/>
    <n v="0"/>
    <n v="0"/>
    <n v="1"/>
    <n v="1"/>
    <n v="0"/>
    <n v="0"/>
    <n v="0"/>
    <n v="0"/>
    <n v="0"/>
    <n v="1"/>
    <n v="0"/>
    <n v="0"/>
    <n v="1"/>
    <n v="20"/>
    <s v="Miele"/>
    <n v="4"/>
    <s v="Nej"/>
    <n v="0"/>
    <s v="Nej"/>
    <s v="Nej"/>
    <s v="Nej"/>
    <n v="2"/>
    <s v="Begrænset"/>
    <n v="0"/>
    <n v="0"/>
    <x v="2"/>
    <s v="Amager"/>
    <n v="0"/>
    <n v="0"/>
    <n v="60"/>
    <n v="0"/>
    <n v="0"/>
    <n v="0"/>
    <n v="0"/>
    <n v="0"/>
    <n v="0"/>
    <n v="0"/>
    <n v="0"/>
    <n v="0"/>
    <n v="0"/>
    <n v="0"/>
    <n v="38913.19"/>
    <s v="37308"/>
    <s v=""/>
    <n v="0"/>
    <n v="0"/>
    <e v="#N/A"/>
    <e v="#N/A"/>
    <e v="#N/A"/>
    <e v="#N/A"/>
    <e v="#N/A"/>
  </r>
  <r>
    <x v="0"/>
    <x v="69"/>
    <s v="Peder lykkes vej børnehave"/>
    <s v="Amager"/>
    <s v="Peder Lykkes Vej 77"/>
    <n v="2300"/>
    <s v="København S"/>
    <s v="32 58 87 43"/>
    <s v="37350@buf.kk.dk"/>
    <s v="Mitzi Tofte"/>
    <n v="32580532"/>
    <n v="0"/>
    <s v="37350@buf.kk.dk"/>
    <s v="Børnehave"/>
    <n v="0"/>
    <n v="0"/>
    <n v="41"/>
    <n v="0"/>
    <n v="0"/>
    <n v="0"/>
    <n v="0"/>
    <s v="Nej"/>
    <n v="0"/>
    <n v="0"/>
    <n v="0"/>
    <n v="0"/>
    <n v="0"/>
    <n v="0"/>
    <n v="0"/>
    <x v="0"/>
    <x v="0"/>
    <x v="1"/>
    <x v="1"/>
    <n v="0"/>
    <n v="0"/>
    <n v="50000"/>
    <n v="0"/>
    <n v="0"/>
    <n v="0"/>
    <n v="0"/>
    <n v="0"/>
    <n v="0"/>
    <n v="0"/>
    <n v="0"/>
    <n v="0"/>
    <n v="0"/>
    <n v="0"/>
    <n v="0"/>
    <n v="0"/>
    <n v="0"/>
    <n v="0"/>
    <n v="0"/>
    <n v="0"/>
    <n v="0"/>
    <n v="95"/>
    <n v="0"/>
    <n v="1"/>
    <s v="Ja"/>
    <s v="Nej"/>
    <s v="Ja"/>
    <s v="Nej"/>
    <s v="Umiddelbart nej, de afvendter hvad der bliver besluttet"/>
    <s v="Nej"/>
    <s v="de vendter sammen med pædagogerne/leder"/>
    <s v="Nej"/>
    <s v="samme"/>
    <s v="Nej"/>
    <n v="0"/>
    <n v="0"/>
    <s v="Køkken begrænset tilvirk"/>
    <n v="0"/>
    <n v="0"/>
    <n v="0"/>
    <n v="0"/>
    <n v="0"/>
    <n v="0"/>
    <n v="0"/>
    <n v="0"/>
    <n v="0"/>
    <n v="0"/>
    <n v="0"/>
    <s v="Større"/>
    <s v="generelt de fleste, da køkkenets maskiner er gamle og slidte."/>
    <s v="Køkkenet er et gammelt produktionskøkken der ikke har været i brug siden 2003"/>
    <s v="Cathrine Joachim Jerrik"/>
    <s v="31.3.2009"/>
    <n v="0"/>
    <n v="1"/>
    <n v="0"/>
    <n v="0"/>
    <n v="0"/>
    <n v="0"/>
    <n v="0"/>
    <n v="0"/>
    <n v="0"/>
    <n v="2"/>
    <n v="0"/>
    <n v="0"/>
    <n v="0"/>
    <n v="0"/>
    <n v="0"/>
    <n v="0"/>
    <n v="1"/>
    <n v="0"/>
    <n v="0"/>
    <n v="1"/>
    <n v="2"/>
    <s v="Meiko"/>
    <n v="4"/>
    <n v="0"/>
    <n v="0"/>
    <n v="0"/>
    <n v="0"/>
    <n v="0"/>
    <n v="1"/>
    <s v="Begrænset"/>
    <s v="Køkkenet kunne blive rigtigt godt hvis det får nye elementer og bordplader."/>
    <n v="0"/>
    <x v="2"/>
    <s v="Amager"/>
    <n v="0"/>
    <n v="0"/>
    <n v="41"/>
    <n v="0"/>
    <n v="0"/>
    <n v="0"/>
    <n v="0"/>
    <n v="0"/>
    <n v="0"/>
    <n v="0"/>
    <n v="0"/>
    <n v="0"/>
    <n v="0"/>
    <n v="0"/>
    <n v="60802.54"/>
    <s v="37350"/>
    <s v=""/>
    <n v="0"/>
    <n v="0"/>
    <e v="#N/A"/>
    <e v="#N/A"/>
    <e v="#N/A"/>
    <e v="#N/A"/>
    <e v="#N/A"/>
  </r>
  <r>
    <x v="0"/>
    <x v="70"/>
    <s v="Enveloppen"/>
    <s v="Amager"/>
    <s v="Ved Stadsgraven 11"/>
    <n v="2300"/>
    <s v="København S"/>
    <s v="32 95 90 64"/>
    <s v="37378@buf.kk.dk"/>
    <s v="Anne Lilholm"/>
    <n v="33221404"/>
    <n v="32959064"/>
    <s v="37378@buf.kk.dk"/>
    <s v="Børnehave"/>
    <n v="0"/>
    <n v="0"/>
    <n v="80"/>
    <n v="0"/>
    <n v="0"/>
    <n v="0"/>
    <n v="0"/>
    <s v="Nej"/>
    <n v="0"/>
    <n v="0"/>
    <n v="0"/>
    <n v="0"/>
    <n v="0"/>
    <n v="0"/>
    <n v="0"/>
    <x v="0"/>
    <x v="0"/>
    <x v="1"/>
    <x v="0"/>
    <n v="0"/>
    <n v="0"/>
    <n v="60000"/>
    <n v="0"/>
    <s v="Ja"/>
    <n v="0"/>
    <s v="Annie Sølvskov"/>
    <n v="1994"/>
    <n v="7"/>
    <n v="0"/>
    <s v="kok"/>
    <s v="kantine, restaurant, hotel og inst."/>
    <n v="0"/>
    <n v="0"/>
    <n v="0"/>
    <n v="0"/>
    <n v="0"/>
    <n v="0"/>
    <n v="0"/>
    <n v="0"/>
    <n v="0"/>
    <n v="95"/>
    <n v="0"/>
    <n v="2"/>
    <s v="Ja"/>
    <s v="Nej"/>
    <s v="nej"/>
    <s v="Ja"/>
    <n v="0"/>
    <s v="Ja"/>
    <s v="Har indtryk af, de vil tage vel imod"/>
    <s v="Ja"/>
    <s v="ja"/>
    <s v="ja"/>
    <n v="0"/>
    <n v="0"/>
    <s v="produktionskøkken"/>
    <s v="nej"/>
    <s v="Mindre"/>
    <s v="Ingen"/>
    <s v="Nej"/>
    <s v="Industriopvaskemaskine, 2 industrikøleskabe, ekstra ovn - konvektions ville være klar fordel, da der i dette delekøkken skal laves mad til rigtig mange børn (80+ca.50)"/>
    <n v="0"/>
    <n v="0"/>
    <s v="Ja"/>
    <s v="Man skal finde en praktisk løsning på hvor køle og fryseskabe skal stå."/>
    <n v="0"/>
    <n v="0"/>
    <n v="0"/>
    <n v="0"/>
    <n v="0"/>
    <s v="Birgitte "/>
    <s v="31.03.03."/>
    <n v="0"/>
    <n v="0"/>
    <n v="1"/>
    <n v="6"/>
    <n v="3"/>
    <n v="3"/>
    <n v="0"/>
    <n v="0"/>
    <n v="0"/>
    <n v="1"/>
    <n v="0"/>
    <n v="1"/>
    <n v="0"/>
    <n v="0"/>
    <n v="0"/>
    <n v="1"/>
    <n v="0"/>
    <n v="1"/>
    <n v="0"/>
    <n v="1"/>
    <n v="120"/>
    <s v="Asko"/>
    <n v="9"/>
    <s v="Ja"/>
    <n v="20"/>
    <s v="Nej"/>
    <s v="Ja"/>
    <s v="Nej"/>
    <n v="2"/>
    <s v="Begrænset"/>
    <s v="Institutionen ligger i et flere etagers hus, hvor dert også er ca. 50 vuggestuebørn i selvstændig inst.. Begge inst. Har brugsret til køkken i kælder. Her er en del af udstyret købet af vuggestuen, så bh kan ikke uden videre regne med brugsret til alt i skemaet. Den ene ovn er i stykker, derfor anbefales køb af mindst en. Der er fint samarbejde med vuggestue, så fælles madlavning kan sikkert lykkes. Hvis inst. får udstyr gennem denne pulje, kan de sikkert dele alt med vuggestue. Der er vedlagt tilstandsrapport på huset, da der er nogle ting som skal udbedres i løbet af nogle år. Der er kun madelevator til anden sal i huset, men børn på fire sale. Der er desuden en børnehavestue i hus på lejeplads. Inst. kan evt. løse madtransport ved at lade en del af børnene spise i fælles spisesal i stuen. "/>
    <n v="0"/>
    <x v="2"/>
    <s v="Amager"/>
    <n v="0"/>
    <n v="0"/>
    <n v="80"/>
    <n v="0"/>
    <n v="0"/>
    <n v="0"/>
    <n v="0"/>
    <n v="0"/>
    <n v="0"/>
    <n v="0"/>
    <n v="0"/>
    <n v="0"/>
    <n v="0"/>
    <n v="0"/>
    <n v="63876.88"/>
    <s v="37378"/>
    <s v=""/>
    <n v="0"/>
    <n v="0"/>
    <s v="Nej"/>
    <n v="0"/>
    <s v="Ja"/>
    <n v="0"/>
    <s v="Ja"/>
  </r>
  <r>
    <x v="0"/>
    <x v="71"/>
    <s v="Hedehi"/>
    <s v="Amager"/>
    <s v="Hundige Strandvej 35"/>
    <n v="2670"/>
    <s v="Greve Strand"/>
    <s v="43 90 01 94"/>
    <s v="37384@buf.kk.dk"/>
    <s v="Jasmin Olsen"/>
    <n v="0"/>
    <n v="0"/>
    <s v="37384@buf.kk.dk"/>
    <s v="Børnehave"/>
    <n v="0"/>
    <n v="0"/>
    <n v="30"/>
    <n v="0"/>
    <n v="0"/>
    <n v="0"/>
    <n v="0"/>
    <s v="Nej"/>
    <n v="0"/>
    <n v="0"/>
    <n v="0"/>
    <n v="0"/>
    <n v="0"/>
    <n v="0"/>
    <n v="0"/>
    <x v="1"/>
    <x v="1"/>
    <x v="1"/>
    <x v="1"/>
    <n v="0"/>
    <n v="0"/>
    <n v="61000"/>
    <n v="0"/>
    <n v="0"/>
    <n v="0"/>
    <n v="0"/>
    <n v="0"/>
    <n v="0"/>
    <n v="0"/>
    <n v="0"/>
    <n v="0"/>
    <n v="0"/>
    <n v="0"/>
    <n v="0"/>
    <n v="0"/>
    <n v="0"/>
    <n v="0"/>
    <n v="0"/>
    <n v="0"/>
    <n v="0"/>
    <n v="90"/>
    <n v="0"/>
    <n v="0"/>
    <s v="nej"/>
    <s v="Nej"/>
    <s v="Ja"/>
    <s v="Ja"/>
    <n v="0"/>
    <n v="0"/>
    <s v="ved ikke"/>
    <s v="Nej"/>
    <n v="0"/>
    <s v="ja"/>
    <n v="0"/>
    <n v="0"/>
    <s v="produktionskøkken"/>
    <n v="0"/>
    <n v="0"/>
    <n v="0"/>
    <n v="0"/>
    <n v="0"/>
    <n v="0"/>
    <n v="0"/>
    <n v="0"/>
    <n v="0"/>
    <n v="0"/>
    <n v="0"/>
    <n v="0"/>
    <n v="0"/>
    <n v="0"/>
    <s v="Lone Voss"/>
    <d v="1899-12-30T00:00:00"/>
    <n v="0"/>
    <n v="0"/>
    <n v="1"/>
    <n v="4"/>
    <n v="0"/>
    <n v="1"/>
    <n v="0"/>
    <n v="0"/>
    <n v="0"/>
    <n v="0"/>
    <n v="1"/>
    <n v="0"/>
    <n v="0"/>
    <n v="0"/>
    <n v="0"/>
    <n v="1"/>
    <n v="0"/>
    <n v="0"/>
    <n v="0"/>
    <n v="1"/>
    <n v="20"/>
    <s v="Miele"/>
    <n v="2"/>
    <s v="Nej"/>
    <n v="0"/>
    <s v="Nej"/>
    <s v="Nej"/>
    <s v="Nej"/>
    <n v="1"/>
    <n v="0"/>
    <s v="Nyanskaffelse: ny ovn, køleskab. VIGTIGT: dårligt afløb fra håndvasken i køkkenet"/>
    <n v="0"/>
    <x v="2"/>
    <s v="Amager"/>
    <n v="0"/>
    <n v="0"/>
    <n v="30"/>
    <n v="0"/>
    <n v="0"/>
    <n v="0"/>
    <n v="0"/>
    <n v="0"/>
    <n v="0"/>
    <n v="0"/>
    <n v="0"/>
    <n v="0"/>
    <n v="0"/>
    <n v="0"/>
    <n v="84845.14"/>
    <s v="37384"/>
    <s v="u"/>
    <n v="0"/>
    <n v="0"/>
    <e v="#N/A"/>
    <e v="#N/A"/>
    <e v="#N/A"/>
    <e v="#N/A"/>
    <e v="#N/A"/>
  </r>
  <r>
    <x v="0"/>
    <x v="72"/>
    <s v="Burlunden"/>
    <s v="Amager"/>
    <s v="Rosenlundvej 1"/>
    <n v="2791"/>
    <s v="Dragør"/>
    <s v="32 53 32 58"/>
    <s v="37388@buf.kk.dk"/>
    <s v="Arne Hansen"/>
    <n v="43545827"/>
    <n v="0"/>
    <s v="37388@buf.kk.dk"/>
    <s v="Børnehave"/>
    <n v="0"/>
    <n v="0"/>
    <n v="90"/>
    <n v="0"/>
    <n v="0"/>
    <n v="0"/>
    <n v="0"/>
    <s v="Nej"/>
    <n v="0"/>
    <n v="0"/>
    <n v="0"/>
    <n v="0"/>
    <n v="0"/>
    <n v="0"/>
    <n v="0"/>
    <x v="1"/>
    <x v="0"/>
    <x v="1"/>
    <x v="0"/>
    <n v="0"/>
    <n v="0"/>
    <n v="120000"/>
    <n v="0"/>
    <n v="0"/>
    <n v="0"/>
    <n v="0"/>
    <n v="0"/>
    <n v="0"/>
    <n v="0"/>
    <n v="0"/>
    <n v="0"/>
    <n v="0"/>
    <n v="0"/>
    <n v="0"/>
    <n v="0"/>
    <n v="0"/>
    <n v="0"/>
    <n v="0"/>
    <n v="0"/>
    <n v="0"/>
    <n v="80"/>
    <n v="0"/>
    <n v="1"/>
    <s v="Ja"/>
    <s v="ja"/>
    <n v="0"/>
    <s v="Ja"/>
    <s v="men mener ikke køkkenet kan godkendes"/>
    <s v="Ja"/>
    <s v="ville gerne hvis muligt"/>
    <s v="Ja"/>
    <n v="0"/>
    <n v="0"/>
    <s v="ej relevant pt."/>
    <n v="0"/>
    <s v="Modtagerkøkken"/>
    <n v="0"/>
    <n v="0"/>
    <n v="0"/>
    <n v="0"/>
    <n v="0"/>
    <s v="Større"/>
    <s v="Større"/>
    <n v="0"/>
    <s v="køkkenet skal ses, før det kan endeligt afgøres. Krydsene er sat ud fra telefonsamtale"/>
    <n v="0"/>
    <n v="0"/>
    <n v="0"/>
    <n v="0"/>
    <n v="0"/>
    <s v="Birgitte Glerup"/>
    <d v="2009-04-29T00:00:00"/>
    <n v="0"/>
    <n v="1"/>
    <n v="0"/>
    <n v="4"/>
    <n v="1"/>
    <n v="0"/>
    <n v="0"/>
    <n v="0"/>
    <n v="0"/>
    <n v="0"/>
    <n v="2"/>
    <n v="0"/>
    <n v="0"/>
    <n v="0"/>
    <n v="0"/>
    <n v="0"/>
    <n v="2"/>
    <n v="0"/>
    <n v="0"/>
    <n v="1"/>
    <n v="5"/>
    <s v="Angelo L100"/>
    <n v="0"/>
    <s v="Nej"/>
    <n v="0"/>
    <s v="Nej"/>
    <s v="Nej"/>
    <s v="Nej"/>
    <n v="3"/>
    <s v="God plads"/>
    <n v="0"/>
    <n v="0"/>
    <x v="2"/>
    <s v="Amager"/>
    <n v="0"/>
    <n v="0"/>
    <n v="90"/>
    <n v="0"/>
    <n v="0"/>
    <n v="0"/>
    <n v="0"/>
    <n v="0"/>
    <n v="0"/>
    <n v="0"/>
    <n v="0"/>
    <n v="0"/>
    <n v="0"/>
    <n v="0"/>
    <n v="93765.37"/>
    <s v="37388"/>
    <s v="u"/>
    <n v="0"/>
    <n v="0"/>
    <e v="#N/A"/>
    <e v="#N/A"/>
    <e v="#N/A"/>
    <e v="#N/A"/>
    <e v="#N/A"/>
  </r>
  <r>
    <x v="0"/>
    <x v="73"/>
    <s v="Børnehaven Hurlumhej"/>
    <s v="Bispebjerg"/>
    <s v="Bispebjerg Bakke 6"/>
    <n v="2400"/>
    <s v="København NV"/>
    <n v="35811645"/>
    <s v="bisp6@mail.dk"/>
    <s v="Bettina Brandt"/>
    <n v="39201016"/>
    <n v="0"/>
    <s v="35311@buf.kk.dk"/>
    <s v="Børnehave"/>
    <n v="0"/>
    <n v="12"/>
    <n v="44"/>
    <n v="0"/>
    <n v="0"/>
    <n v="0"/>
    <n v="0"/>
    <s v="Nej"/>
    <n v="0"/>
    <n v="0"/>
    <n v="0"/>
    <n v="0"/>
    <n v="0"/>
    <n v="0"/>
    <n v="0"/>
    <x v="0"/>
    <x v="0"/>
    <x v="1"/>
    <x v="0"/>
    <n v="0"/>
    <n v="0"/>
    <n v="104000"/>
    <n v="0"/>
    <n v="0"/>
    <n v="0"/>
    <n v="0"/>
    <n v="0"/>
    <n v="0"/>
    <n v="0"/>
    <n v="0"/>
    <n v="0"/>
    <n v="0"/>
    <n v="0"/>
    <n v="0"/>
    <n v="0"/>
    <n v="0"/>
    <n v="0"/>
    <n v="0"/>
    <n v="0"/>
    <n v="0"/>
    <n v="45"/>
    <n v="0"/>
    <n v="2"/>
    <s v="Ja"/>
    <s v="Nej"/>
    <s v="nej"/>
    <s v="Ja"/>
    <s v="Hvis køkken og medarbejder er i orden"/>
    <s v="Ja"/>
    <s v="de taler meget om det og løsningen skal være bedre end madpakkerne"/>
    <s v="Ja"/>
    <n v="0"/>
    <s v="Nej"/>
    <s v="Vil gerne have hjælp fra os"/>
    <n v="0"/>
    <s v="Køkken begrænset tilvirk"/>
    <s v="nej"/>
    <n v="0"/>
    <n v="0"/>
    <n v="0"/>
    <n v="0"/>
    <n v="0"/>
    <s v="Større"/>
    <s v="Ja"/>
    <s v="Vil gerne have køkken så der kan laves mad"/>
    <n v="0"/>
    <n v="0"/>
    <n v="0"/>
    <n v="0"/>
    <s v="Gammelt og nedslidt. Skal have en ordentlig omgang (ombygning)"/>
    <s v="Lone Voss/Sine"/>
    <d v="2009-03-11T00:00:00"/>
    <n v="0"/>
    <n v="1"/>
    <n v="0"/>
    <n v="4"/>
    <n v="0"/>
    <n v="0"/>
    <n v="0"/>
    <n v="0"/>
    <n v="0"/>
    <n v="0"/>
    <n v="1"/>
    <n v="0"/>
    <n v="0"/>
    <n v="0"/>
    <n v="0"/>
    <n v="0"/>
    <n v="1"/>
    <n v="0"/>
    <n v="0"/>
    <n v="1"/>
    <n v="20"/>
    <s v="Miele"/>
    <n v="2"/>
    <s v="Nej"/>
    <n v="0"/>
    <s v="Nej"/>
    <s v="Ja"/>
    <s v="Nej"/>
    <n v="1"/>
    <s v="Begrænset"/>
    <n v="0"/>
    <n v="0"/>
    <x v="2"/>
    <s v="Bispebjerg"/>
    <n v="0"/>
    <n v="12"/>
    <n v="44"/>
    <n v="0"/>
    <n v="0"/>
    <n v="0"/>
    <n v="0"/>
    <n v="0"/>
    <n v="0"/>
    <n v="0"/>
    <n v="0"/>
    <n v="0"/>
    <n v="0"/>
    <n v="0"/>
    <n v="50675.69"/>
    <s v="35311"/>
    <s v=""/>
    <n v="0"/>
    <n v="0"/>
    <e v="#N/A"/>
    <e v="#N/A"/>
    <e v="#N/A"/>
    <e v="#N/A"/>
    <e v="#N/A"/>
  </r>
  <r>
    <x v="0"/>
    <x v="74"/>
    <s v="Fru Hedevig Baggers Børnehave"/>
    <s v="Bispebjerg"/>
    <s v="Frederiksborgvej 156A"/>
    <n v="2400"/>
    <s v="København NV"/>
    <s v="38 81 10 70"/>
    <s v="fruhedevigbagger@mail.dk"/>
    <s v="Ellinor Johansen"/>
    <n v="35380151"/>
    <n v="0"/>
    <s v="35338@buf.kk.dk"/>
    <s v="Børnehave"/>
    <n v="0"/>
    <n v="0"/>
    <n v="23"/>
    <n v="0"/>
    <n v="0"/>
    <n v="0"/>
    <n v="0"/>
    <s v="Nej"/>
    <n v="0"/>
    <n v="0"/>
    <n v="0"/>
    <n v="0"/>
    <n v="0"/>
    <n v="0"/>
    <n v="0"/>
    <x v="1"/>
    <x v="0"/>
    <x v="1"/>
    <x v="0"/>
    <n v="0"/>
    <n v="0"/>
    <n v="0"/>
    <n v="0"/>
    <s v="Nej"/>
    <s v="nej"/>
    <n v="0"/>
    <n v="0"/>
    <n v="0"/>
    <n v="0"/>
    <n v="0"/>
    <n v="0"/>
    <n v="0"/>
    <n v="0"/>
    <n v="0"/>
    <n v="0"/>
    <n v="0"/>
    <n v="0"/>
    <n v="0"/>
    <n v="0"/>
    <n v="0"/>
    <n v="0"/>
    <n v="0"/>
    <n v="0"/>
    <s v="Ja"/>
    <s v="Nej"/>
    <s v="nej"/>
    <s v="Ja"/>
    <s v="Hvis køkkenet bliver opgraderet og der følger køkkentimer med er de meget interesseret"/>
    <s v="Nej"/>
    <s v="Vil gerne beholde madpakkerne"/>
    <s v="Ja"/>
    <s v="Hvis omstændighederne er der."/>
    <s v="Nej"/>
    <n v="0"/>
    <n v="0"/>
    <s v="Køkken begrænset tilvirk"/>
    <s v="nej"/>
    <n v="0"/>
    <n v="0"/>
    <n v="0"/>
    <n v="0"/>
    <s v="Større"/>
    <s v="Mindre"/>
    <n v="0"/>
    <s v="Nye skabe, komfur og køleskab. Alt er noget gammelt. Fødevarekontrollen har sagt det er sidste gang køkkenet godkendes"/>
    <n v="0"/>
    <n v="0"/>
    <n v="0"/>
    <n v="0"/>
    <n v="0"/>
    <s v="Mariah/Sine"/>
    <d v="2009-02-27T00:00:00"/>
    <n v="0"/>
    <n v="1"/>
    <n v="0"/>
    <n v="4"/>
    <n v="0"/>
    <n v="0"/>
    <n v="0"/>
    <n v="0"/>
    <n v="0"/>
    <n v="1"/>
    <n v="1"/>
    <n v="0"/>
    <n v="0"/>
    <n v="0"/>
    <n v="0"/>
    <n v="0"/>
    <n v="0"/>
    <n v="0"/>
    <n v="0"/>
    <n v="1"/>
    <n v="45"/>
    <s v="Miele"/>
    <n v="2.5"/>
    <s v="Nej"/>
    <n v="0"/>
    <s v="Nej"/>
    <s v="Nej"/>
    <s v="Nej"/>
    <n v="1"/>
    <s v="ingen plads"/>
    <s v="Københavns Ejendomme har lavet tilstandsrapport og vuderet at køkkenet koster 150.000 kr excl. Hvidevarer"/>
    <n v="0"/>
    <x v="2"/>
    <s v="Bispebjerg"/>
    <n v="0"/>
    <n v="0"/>
    <n v="23"/>
    <n v="0"/>
    <n v="0"/>
    <n v="0"/>
    <n v="0"/>
    <n v="0"/>
    <n v="0"/>
    <n v="0"/>
    <n v="0"/>
    <n v="0"/>
    <n v="0"/>
    <n v="0"/>
    <n v="10296.6"/>
    <s v="35338"/>
    <s v=""/>
    <n v="0"/>
    <n v="0"/>
    <e v="#N/A"/>
    <e v="#N/A"/>
    <e v="#N/A"/>
    <e v="#N/A"/>
    <e v="#N/A"/>
  </r>
  <r>
    <x v="0"/>
    <x v="75"/>
    <s v="Folkebørnehaven"/>
    <s v="Bispebjerg"/>
    <s v="Hillerødgade 78"/>
    <n v="2200"/>
    <s v="København N"/>
    <s v="38 34 51 84"/>
    <s v="35360@buf.kk.dk"/>
    <s v="Kirsten Marie Kragh"/>
    <n v="0"/>
    <n v="0"/>
    <s v="38345184@mail.tele.dk"/>
    <s v="Børnehave"/>
    <n v="0"/>
    <n v="0"/>
    <n v="22"/>
    <n v="0"/>
    <n v="0"/>
    <n v="0"/>
    <n v="0"/>
    <s v="Nej"/>
    <n v="0"/>
    <n v="0"/>
    <n v="0"/>
    <n v="0"/>
    <n v="0"/>
    <n v="0"/>
    <n v="0"/>
    <x v="0"/>
    <x v="0"/>
    <x v="1"/>
    <x v="1"/>
    <n v="0"/>
    <n v="0"/>
    <n v="17000"/>
    <n v="0"/>
    <n v="0"/>
    <n v="0"/>
    <n v="0"/>
    <n v="0"/>
    <n v="0"/>
    <n v="0"/>
    <n v="0"/>
    <n v="0"/>
    <n v="0"/>
    <n v="0"/>
    <n v="0"/>
    <n v="0"/>
    <n v="0"/>
    <n v="0"/>
    <n v="0"/>
    <n v="0"/>
    <n v="0"/>
    <n v="0"/>
    <n v="0"/>
    <n v="1"/>
    <s v="nej"/>
    <s v="Nej"/>
    <n v="0"/>
    <s v="Ja"/>
    <n v="0"/>
    <n v="0"/>
    <s v="Vides ikke"/>
    <s v="Ja"/>
    <n v="0"/>
    <s v="Nej"/>
    <n v="0"/>
    <n v="0"/>
    <s v="Køkken blandet tilvirk"/>
    <n v="0"/>
    <s v="Mindre"/>
    <s v="Mindre"/>
    <n v="0"/>
    <s v="Nye køkkenskabe og evt. nyt komfur. Køkkenet er 30 år gammelt og skønnes ikke at være hygiejnemæssigt forsvarligt. Ekstra køleskab. Nye fliser på væggene"/>
    <n v="0"/>
    <n v="0"/>
    <n v="0"/>
    <n v="0"/>
    <n v="0"/>
    <n v="0"/>
    <n v="0"/>
    <n v="0"/>
    <s v="Leder og pødagoger vil gerne i gang hvis køkkenet kan blive hygiejnemæssigt forsvarligt"/>
    <n v="0"/>
    <d v="1899-12-30T00:00:00"/>
    <n v="0"/>
    <n v="1"/>
    <n v="0"/>
    <n v="0"/>
    <n v="0"/>
    <n v="0"/>
    <n v="0"/>
    <n v="0"/>
    <n v="0"/>
    <n v="1"/>
    <n v="0"/>
    <n v="0"/>
    <n v="0"/>
    <n v="0"/>
    <n v="0"/>
    <n v="1"/>
    <n v="0"/>
    <n v="0"/>
    <n v="0"/>
    <n v="0"/>
    <n v="25"/>
    <s v="Miele"/>
    <n v="4"/>
    <s v="Nej"/>
    <n v="0"/>
    <s v="Nej"/>
    <s v="Nej"/>
    <n v="0"/>
    <n v="2"/>
    <s v="Begrænset"/>
    <n v="0"/>
    <n v="0"/>
    <x v="2"/>
    <s v="Bispebjerg"/>
    <n v="0"/>
    <n v="0"/>
    <n v="22"/>
    <n v="0"/>
    <n v="0"/>
    <n v="0"/>
    <n v="0"/>
    <n v="0"/>
    <n v="0"/>
    <n v="0"/>
    <n v="0"/>
    <n v="0"/>
    <n v="0"/>
    <n v="0"/>
    <n v="17934.66"/>
    <s v="35360"/>
    <s v=""/>
    <n v="0"/>
    <n v="0"/>
    <s v="Ja"/>
    <s v="15-20"/>
    <n v="0"/>
    <n v="0"/>
    <s v="Nej"/>
  </r>
  <r>
    <x v="0"/>
    <x v="76"/>
    <s v="Edel Liisbergs Børnehave"/>
    <s v="Bispebjerg"/>
    <s v="Hjortholms Allé 31"/>
    <n v="2400"/>
    <s v="København NV"/>
    <s v="38 28 40 18"/>
    <s v="35362@buf.kk.dk"/>
    <s v="Birgitte BØGELUND Pedersen"/>
    <n v="35550648"/>
    <n v="0"/>
    <s v="elii@firma.tele.dk"/>
    <s v="Børnehave"/>
    <n v="0"/>
    <n v="10"/>
    <n v="31"/>
    <n v="0"/>
    <n v="0"/>
    <n v="0"/>
    <n v="0"/>
    <n v="0"/>
    <n v="0"/>
    <n v="0"/>
    <n v="0"/>
    <n v="0"/>
    <n v="0"/>
    <n v="0"/>
    <n v="0"/>
    <x v="1"/>
    <x v="0"/>
    <x v="1"/>
    <x v="0"/>
    <n v="0"/>
    <n v="0"/>
    <n v="55000"/>
    <n v="0"/>
    <n v="0"/>
    <n v="0"/>
    <n v="0"/>
    <n v="0"/>
    <n v="0"/>
    <n v="0"/>
    <n v="0"/>
    <n v="0"/>
    <n v="0"/>
    <n v="0"/>
    <n v="0"/>
    <n v="0"/>
    <n v="0"/>
    <n v="0"/>
    <n v="0"/>
    <n v="0"/>
    <n v="0"/>
    <n v="85"/>
    <n v="0"/>
    <n v="1"/>
    <s v="nej"/>
    <s v="Nej"/>
    <s v="nej"/>
    <s v="Ja"/>
    <s v="Det vil være det optimale"/>
    <n v="0"/>
    <n v="0"/>
    <s v="Nej"/>
    <s v="Skeptisk. Pt har forældrene gode madpakker til børnene"/>
    <s v="ja"/>
    <n v="0"/>
    <n v="0"/>
    <s v="Køkken begrænset tilvirk"/>
    <n v="0"/>
    <n v="0"/>
    <n v="0"/>
    <n v="0"/>
    <n v="0"/>
    <n v="0"/>
    <n v="0"/>
    <s v="Ja"/>
    <s v="Meget lille køkken"/>
    <n v="0"/>
    <n v="0"/>
    <s v="Større"/>
    <n v="0"/>
    <s v="Meget lille køkken med lidt bordplads. Må have mad udefra."/>
    <s v="Lone Voss/Sine"/>
    <d v="2009-02-26T00:00:00"/>
    <n v="0"/>
    <n v="1"/>
    <n v="0"/>
    <n v="0"/>
    <n v="0"/>
    <n v="0"/>
    <n v="0"/>
    <n v="0"/>
    <n v="0"/>
    <n v="4"/>
    <n v="0"/>
    <n v="0"/>
    <n v="0"/>
    <n v="0"/>
    <n v="0"/>
    <n v="1"/>
    <n v="0"/>
    <n v="0"/>
    <n v="0"/>
    <n v="0"/>
    <n v="60"/>
    <s v="Miehle"/>
    <n v="1"/>
    <s v="Nej"/>
    <n v="0"/>
    <s v="Nej"/>
    <s v="Nej"/>
    <s v="Nej"/>
    <n v="1"/>
    <s v="Begrænset"/>
    <n v="0"/>
    <n v="0"/>
    <x v="2"/>
    <s v="Bispebjerg"/>
    <n v="0"/>
    <n v="12"/>
    <n v="31"/>
    <n v="0"/>
    <n v="0"/>
    <n v="0"/>
    <n v="0"/>
    <n v="0"/>
    <n v="0"/>
    <n v="0"/>
    <n v="0"/>
    <n v="0"/>
    <n v="0"/>
    <n v="0"/>
    <n v="33723.08"/>
    <s v="35362"/>
    <s v=""/>
    <n v="0"/>
    <n v="0"/>
    <e v="#N/A"/>
    <e v="#N/A"/>
    <e v="#N/A"/>
    <e v="#N/A"/>
    <e v="#N/A"/>
  </r>
  <r>
    <x v="0"/>
    <x v="77"/>
    <s v="Kantorparkens Børnehave"/>
    <s v="Bispebjerg"/>
    <s v="Kantorparken 14"/>
    <n v="2400"/>
    <s v="København NV"/>
    <s v="39 56 37 33"/>
    <s v="35380@buf.kk.dk"/>
    <s v="Inga Trans"/>
    <n v="39698060"/>
    <n v="0"/>
    <s v="35380@buf.kk.dk"/>
    <s v="Børnehave"/>
    <n v="0"/>
    <n v="12"/>
    <n v="28"/>
    <n v="0"/>
    <n v="0"/>
    <n v="0"/>
    <n v="0"/>
    <s v="Nej"/>
    <n v="0"/>
    <n v="0"/>
    <n v="0"/>
    <n v="0"/>
    <n v="0"/>
    <n v="0"/>
    <n v="0"/>
    <x v="2"/>
    <x v="0"/>
    <x v="2"/>
    <x v="0"/>
    <n v="0"/>
    <n v="0"/>
    <n v="0"/>
    <n v="0"/>
    <n v="0"/>
    <n v="0"/>
    <n v="0"/>
    <n v="0"/>
    <n v="0"/>
    <n v="0"/>
    <n v="0"/>
    <n v="0"/>
    <n v="0"/>
    <n v="0"/>
    <n v="0"/>
    <n v="0"/>
    <n v="0"/>
    <n v="0"/>
    <n v="0"/>
    <n v="0"/>
    <n v="0"/>
    <n v="78"/>
    <n v="0"/>
    <n v="2"/>
    <s v="nej"/>
    <s v="Nej"/>
    <n v="0"/>
    <n v="0"/>
    <s v="De vil helst lave maden selv men kun hvis de får kompetent personale. Dertil er de noget mistroiske over for hvad der skal ske."/>
    <s v="Ja"/>
    <s v="Ja umiddelbart men ikke uvillige overfor mad udefra"/>
    <s v="Ja"/>
    <s v="lederen ønsker at de selv laver maden"/>
    <s v="ja"/>
    <s v="De vil meget gerne have hjælp til rekrutteringen af personale"/>
    <n v="0"/>
    <s v="produktionskøkken"/>
    <s v="Ja"/>
    <s v="Mindre"/>
    <n v="0"/>
    <n v="0"/>
    <s v="nyt komfur og køleskab vil være at foretrække"/>
    <n v="0"/>
    <n v="0"/>
    <n v="0"/>
    <n v="0"/>
    <n v="0"/>
    <n v="0"/>
    <n v="0"/>
    <n v="0"/>
    <n v="0"/>
    <s v="Cathrine Jerrik/Sine"/>
    <d v="2009-02-18T00:00:00"/>
    <n v="0"/>
    <n v="1"/>
    <n v="0"/>
    <n v="0"/>
    <n v="0"/>
    <n v="0"/>
    <n v="0"/>
    <n v="0"/>
    <n v="0"/>
    <n v="1"/>
    <n v="0"/>
    <n v="0"/>
    <n v="0"/>
    <n v="0"/>
    <n v="0"/>
    <n v="1"/>
    <n v="0"/>
    <n v="0"/>
    <n v="0"/>
    <n v="0"/>
    <n v="25"/>
    <s v="Miele"/>
    <n v="2.5"/>
    <s v="Nej"/>
    <n v="0"/>
    <n v="0"/>
    <s v="Ja"/>
    <s v="Nej"/>
    <n v="2"/>
    <s v="Begrænset"/>
    <s v="Der var skabe på væggene"/>
    <n v="0"/>
    <x v="2"/>
    <s v="Bispebjerg"/>
    <n v="0"/>
    <n v="12"/>
    <n v="28"/>
    <n v="0"/>
    <n v="0"/>
    <n v="0"/>
    <n v="0"/>
    <n v="0"/>
    <n v="0"/>
    <n v="0"/>
    <n v="0"/>
    <n v="0"/>
    <n v="0"/>
    <n v="0"/>
    <n v="40925.839999999997"/>
    <s v="35380"/>
    <s v=""/>
    <n v="0"/>
    <n v="0"/>
    <s v="Ja"/>
    <s v="20-22"/>
    <s v="Nej"/>
    <n v="0"/>
    <s v="Nej"/>
  </r>
  <r>
    <x v="0"/>
    <x v="78"/>
    <s v="Tagensbo børnehave"/>
    <s v="Bispebjerg"/>
    <s v="Landsdommervej 35"/>
    <n v="2400"/>
    <s v="København NV"/>
    <s v="35 81 44 74"/>
    <s v="tagensbo.bh@mail.tele.dk"/>
    <s v="Iben Møller Nielsen"/>
    <n v="35399204"/>
    <n v="0"/>
    <s v="35389@buf.kk.dk"/>
    <s v="Børnehave"/>
    <n v="0"/>
    <n v="6"/>
    <n v="32"/>
    <n v="0"/>
    <n v="0"/>
    <n v="0"/>
    <n v="0"/>
    <s v="Nej"/>
    <n v="0"/>
    <n v="0"/>
    <n v="0"/>
    <n v="0"/>
    <n v="0"/>
    <n v="0"/>
    <n v="0"/>
    <x v="0"/>
    <x v="0"/>
    <x v="1"/>
    <x v="1"/>
    <n v="0"/>
    <n v="0"/>
    <n v="60000"/>
    <n v="0"/>
    <n v="0"/>
    <n v="0"/>
    <n v="0"/>
    <n v="0"/>
    <n v="0"/>
    <n v="0"/>
    <n v="0"/>
    <n v="0"/>
    <n v="0"/>
    <n v="0"/>
    <n v="0"/>
    <n v="0"/>
    <n v="0"/>
    <n v="0"/>
    <n v="0"/>
    <n v="0"/>
    <n v="0"/>
    <n v="70"/>
    <n v="0"/>
    <n v="2"/>
    <s v="Ja"/>
    <s v="Nej"/>
    <s v="nej"/>
    <s v="Nej"/>
    <s v="Ønsker ikke selv at lave mad fordi økonomien er uafklaret. Hvis der er mulighed for 37 timer til en køkkenperson så er lederen meget interesseret."/>
    <n v="0"/>
    <s v="afventer"/>
    <s v="Nej"/>
    <n v="0"/>
    <s v="Nej"/>
    <n v="0"/>
    <n v="0"/>
    <s v="Køkken begrænset tilvirk"/>
    <n v="0"/>
    <n v="0"/>
    <n v="0"/>
    <n v="0"/>
    <n v="0"/>
    <n v="0"/>
    <n v="0"/>
    <n v="0"/>
    <n v="0"/>
    <n v="0"/>
    <n v="0"/>
    <s v="Større"/>
    <s v="2 induktions kogeplader. Evt. konvektionsovn. Lille Bjørn til brødbagning"/>
    <n v="0"/>
    <n v="0"/>
    <d v="1899-12-30T00:00:00"/>
    <n v="0"/>
    <n v="1"/>
    <n v="0"/>
    <n v="4"/>
    <n v="1"/>
    <n v="0"/>
    <n v="1"/>
    <n v="0"/>
    <n v="0"/>
    <n v="1"/>
    <n v="1"/>
    <n v="0"/>
    <n v="0"/>
    <n v="0"/>
    <n v="0"/>
    <n v="1"/>
    <n v="0"/>
    <n v="0"/>
    <n v="0"/>
    <n v="1"/>
    <n v="25"/>
    <s v="Miele"/>
    <n v="3"/>
    <s v="Nej"/>
    <n v="0"/>
    <s v="Ja"/>
    <s v="Nej"/>
    <s v="Nej"/>
    <n v="1"/>
    <s v="ingen plads"/>
    <s v="Der er kun opbevaringsplads i køkkenskabene"/>
    <n v="0"/>
    <x v="2"/>
    <s v="Bispebjerg"/>
    <n v="0"/>
    <n v="6"/>
    <n v="32"/>
    <n v="0"/>
    <n v="0"/>
    <n v="0"/>
    <n v="0"/>
    <n v="0"/>
    <n v="0"/>
    <n v="0"/>
    <n v="0"/>
    <n v="0"/>
    <n v="0"/>
    <n v="0"/>
    <n v="49877.5"/>
    <s v="35389"/>
    <s v=""/>
    <n v="0"/>
    <n v="0"/>
    <s v="Ja"/>
    <n v="20"/>
    <n v="0"/>
    <n v="0"/>
    <s v="Nej"/>
  </r>
  <r>
    <x v="0"/>
    <x v="79"/>
    <n v="0"/>
    <s v="Bispebjerg"/>
    <s v="Rørsangervej 78"/>
    <n v="2400"/>
    <s v="København NV"/>
    <s v="38 34 53 30"/>
    <s v="35428@buf.kk.dk"/>
    <s v="Annette Lund"/>
    <n v="22135654"/>
    <n v="0"/>
    <s v="35428@buf.kk.dk"/>
    <s v="Børnehave"/>
    <n v="0"/>
    <n v="0"/>
    <n v="30"/>
    <n v="0"/>
    <n v="0"/>
    <n v="0"/>
    <n v="0"/>
    <s v="Nej"/>
    <n v="0"/>
    <n v="0"/>
    <n v="0"/>
    <n v="0"/>
    <n v="0"/>
    <n v="0"/>
    <n v="0"/>
    <x v="0"/>
    <x v="0"/>
    <x v="1"/>
    <x v="1"/>
    <n v="0"/>
    <n v="0"/>
    <n v="32000"/>
    <n v="0"/>
    <s v="Nej"/>
    <s v="nej"/>
    <n v="0"/>
    <n v="0"/>
    <n v="0"/>
    <n v="0"/>
    <n v="0"/>
    <n v="0"/>
    <n v="0"/>
    <n v="0"/>
    <n v="0"/>
    <n v="0"/>
    <n v="0"/>
    <n v="0"/>
    <n v="0"/>
    <n v="0"/>
    <n v="0"/>
    <n v="0"/>
    <n v="0"/>
    <n v="1"/>
    <s v="Ja"/>
    <s v="Nej"/>
    <s v="nej"/>
    <s v="Ja"/>
    <n v="0"/>
    <s v="Nej"/>
    <s v="ikke diskuteret endnu"/>
    <s v="Ja"/>
    <n v="0"/>
    <s v="ja"/>
    <s v="Ønsker at personalet uddannes på Kbh. Madhus."/>
    <n v="0"/>
    <s v="produktionskøkken"/>
    <s v="nej"/>
    <s v="Mindre"/>
    <s v="Større"/>
    <s v="Nej"/>
    <s v="Nye elementer + bordplade, hæve opvaskemaskine, to vaske, nyt komfur"/>
    <n v="0"/>
    <n v="0"/>
    <n v="0"/>
    <n v="0"/>
    <n v="0"/>
    <n v="0"/>
    <n v="0"/>
    <n v="0"/>
    <n v="0"/>
    <s v="Birgitte Glerup/Sine"/>
    <d v="2009-03-09T00:00:00"/>
    <n v="0"/>
    <n v="1"/>
    <n v="0"/>
    <n v="4"/>
    <n v="1"/>
    <n v="0"/>
    <n v="0"/>
    <n v="0"/>
    <n v="0"/>
    <n v="1"/>
    <n v="1"/>
    <n v="0"/>
    <n v="0"/>
    <n v="0"/>
    <n v="0"/>
    <n v="1"/>
    <n v="0"/>
    <n v="0"/>
    <n v="0"/>
    <n v="1"/>
    <n v="20"/>
    <s v="Miele"/>
    <n v="0"/>
    <s v="Nej"/>
    <n v="0"/>
    <s v="Nej"/>
    <s v="Nej"/>
    <s v="Nej"/>
    <n v="1"/>
    <s v="ingen plads"/>
    <s v="Fint rum til køkken. Kræver dog nye elementer. Vil gerne selv. Er lidt ærgelige over beslutningen men positive for at løse opgaven på en god måde. Vil meget gerne selv lave maden."/>
    <n v="0"/>
    <x v="2"/>
    <s v="Bispebjerg"/>
    <n v="0"/>
    <n v="0"/>
    <n v="30"/>
    <n v="0"/>
    <n v="0"/>
    <n v="0"/>
    <n v="0"/>
    <n v="0"/>
    <n v="0"/>
    <n v="0"/>
    <n v="0"/>
    <n v="0"/>
    <n v="0"/>
    <n v="0"/>
    <n v="26146.61"/>
    <s v="35428"/>
    <s v=""/>
    <n v="0"/>
    <n v="0"/>
    <e v="#N/A"/>
    <e v="#N/A"/>
    <e v="#N/A"/>
    <e v="#N/A"/>
    <e v="#N/A"/>
  </r>
  <r>
    <x v="0"/>
    <x v="80"/>
    <s v="Børnehaven Rådvadsvej"/>
    <s v="Bispebjerg"/>
    <s v="Rådvadsvej 142"/>
    <n v="2400"/>
    <s v="København NV"/>
    <s v="39 69 38 87"/>
    <s v="35430@buf.kk.dk"/>
    <s v="Arne Bunde Kristensen"/>
    <n v="38600867"/>
    <n v="0"/>
    <s v="35430@buf.kk.dk"/>
    <s v="Børnehave"/>
    <n v="0"/>
    <n v="0"/>
    <n v="22"/>
    <n v="0"/>
    <n v="0"/>
    <n v="0"/>
    <n v="0"/>
    <s v="Nej"/>
    <n v="0"/>
    <n v="0"/>
    <n v="0"/>
    <n v="0"/>
    <n v="0"/>
    <n v="0"/>
    <n v="0"/>
    <x v="0"/>
    <x v="1"/>
    <x v="5"/>
    <x v="1"/>
    <n v="0"/>
    <n v="0"/>
    <n v="35000"/>
    <n v="0"/>
    <s v="Ja"/>
    <s v="nej"/>
    <s v="Sajida Nasreen"/>
    <n v="2000"/>
    <n v="20"/>
    <n v="0"/>
    <n v="0"/>
    <n v="0"/>
    <n v="0"/>
    <n v="0"/>
    <n v="0"/>
    <n v="0"/>
    <n v="0"/>
    <n v="0"/>
    <n v="0"/>
    <n v="0"/>
    <n v="0"/>
    <n v="72"/>
    <n v="0"/>
    <n v="1"/>
    <s v="Ja"/>
    <s v="Nej"/>
    <s v="Ja"/>
    <s v="Ja"/>
    <n v="0"/>
    <s v="Ja"/>
    <n v="0"/>
    <s v="Ja"/>
    <n v="0"/>
    <s v="ja"/>
    <s v="har ønsker om at SAjda bliver i jobbet"/>
    <n v="0"/>
    <s v="produktionskøkken"/>
    <s v="Ja"/>
    <n v="0"/>
    <n v="0"/>
    <n v="0"/>
    <s v="Lukket skab til opbevaring af tørvarer, måske skal der kigges på deres gasblus."/>
    <n v="0"/>
    <n v="0"/>
    <n v="0"/>
    <n v="0"/>
    <n v="0"/>
    <n v="0"/>
    <n v="0"/>
    <n v="0"/>
    <n v="0"/>
    <s v="Lone Voss/Sine"/>
    <d v="2009-03-11T00:00:00"/>
    <n v="0"/>
    <n v="0"/>
    <n v="1"/>
    <n v="4"/>
    <n v="0"/>
    <n v="1"/>
    <n v="0"/>
    <n v="0"/>
    <n v="0"/>
    <n v="1"/>
    <n v="0"/>
    <n v="0"/>
    <n v="0"/>
    <n v="0"/>
    <n v="0"/>
    <n v="1"/>
    <n v="0"/>
    <n v="0"/>
    <n v="0"/>
    <n v="1"/>
    <n v="20"/>
    <s v="Miele"/>
    <n v="2"/>
    <s v="Nej"/>
    <n v="0"/>
    <s v="Ja"/>
    <s v="Nej"/>
    <s v="Nej"/>
    <n v="1"/>
    <s v="Begrænset"/>
    <n v="0"/>
    <n v="0"/>
    <x v="2"/>
    <s v="Bispebjerg"/>
    <n v="0"/>
    <n v="0"/>
    <n v="22"/>
    <n v="0"/>
    <n v="0"/>
    <n v="0"/>
    <n v="0"/>
    <n v="0"/>
    <n v="0"/>
    <n v="0"/>
    <n v="0"/>
    <n v="0"/>
    <n v="0"/>
    <n v="0"/>
    <n v="29882.13"/>
    <s v="35430"/>
    <s v=""/>
    <n v="0"/>
    <n v="0"/>
    <e v="#N/A"/>
    <e v="#N/A"/>
    <e v="#N/A"/>
    <e v="#N/A"/>
    <e v="#N/A"/>
  </r>
  <r>
    <x v="0"/>
    <x v="81"/>
    <s v="Børnehaven Bellis"/>
    <s v="Bispebjerg"/>
    <s v="Tagensvej 188"/>
    <n v="2400"/>
    <s v="København NV"/>
    <n v="35816800"/>
    <s v="37467@buf.kk.dk"/>
    <s v="Bente Bruun"/>
    <n v="0"/>
    <n v="0"/>
    <s v="bh.188@mail.tele.dk"/>
    <s v="Børnehave"/>
    <n v="0"/>
    <n v="12"/>
    <n v="40"/>
    <n v="0"/>
    <n v="0"/>
    <n v="0"/>
    <n v="0"/>
    <s v="Nej"/>
    <n v="0"/>
    <n v="0"/>
    <n v="0"/>
    <n v="0"/>
    <n v="0"/>
    <n v="0"/>
    <n v="0"/>
    <x v="0"/>
    <x v="0"/>
    <x v="1"/>
    <x v="0"/>
    <n v="0"/>
    <n v="0"/>
    <n v="43000"/>
    <n v="0"/>
    <n v="0"/>
    <n v="0"/>
    <n v="0"/>
    <n v="0"/>
    <n v="0"/>
    <n v="0"/>
    <n v="0"/>
    <n v="0"/>
    <n v="0"/>
    <n v="0"/>
    <n v="0"/>
    <n v="0"/>
    <n v="0"/>
    <n v="0"/>
    <n v="0"/>
    <n v="0"/>
    <n v="0"/>
    <n v="75"/>
    <n v="0"/>
    <n v="2"/>
    <s v="Ja"/>
    <s v="Nej"/>
    <s v="nej"/>
    <s v="Ja"/>
    <s v="Tænker ang. Lokal mad, evt. i samarbejde med de andre institutioner (solstrålen, Tagenshave, Hurlumhej)"/>
    <n v="0"/>
    <s v="Måske"/>
    <s v="Ja"/>
    <n v="0"/>
    <s v="Nej"/>
    <n v="0"/>
    <n v="0"/>
    <s v="Køkken begrænset tilvirk"/>
    <n v="0"/>
    <n v="0"/>
    <n v="0"/>
    <n v="0"/>
    <n v="0"/>
    <n v="0"/>
    <s v="Større"/>
    <s v="Nej"/>
    <s v="opvaskemaskine op i højde"/>
    <n v="0"/>
    <n v="0"/>
    <s v="Større"/>
    <s v="køleskab, ovn, røremaskine, grøntsagsrobot"/>
    <s v="Der vil kunne modtages komponenter og laves kold mad (med besvær)"/>
    <s v="Lone Voss/Sine"/>
    <d v="2009-02-26T00:00:00"/>
    <n v="0"/>
    <n v="1"/>
    <n v="0"/>
    <n v="0"/>
    <n v="0"/>
    <n v="1"/>
    <n v="0"/>
    <n v="0"/>
    <n v="0"/>
    <n v="1"/>
    <n v="0"/>
    <n v="0"/>
    <n v="0"/>
    <n v="0"/>
    <n v="0"/>
    <n v="1"/>
    <n v="0"/>
    <n v="0"/>
    <n v="0"/>
    <n v="0"/>
    <n v="25"/>
    <s v="Miele"/>
    <n v="1.5"/>
    <s v="Nej"/>
    <n v="0"/>
    <s v="Nej"/>
    <s v="Nej"/>
    <s v="Nej"/>
    <n v="1"/>
    <s v="God plads"/>
    <s v="Det optimale vil være en ombygning af køkken"/>
    <n v="0"/>
    <x v="2"/>
    <s v="Bispebjerg"/>
    <n v="0"/>
    <n v="12"/>
    <n v="40"/>
    <n v="0"/>
    <n v="0"/>
    <n v="0"/>
    <n v="0"/>
    <n v="0"/>
    <n v="0"/>
    <n v="0"/>
    <n v="0"/>
    <n v="0"/>
    <n v="0"/>
    <n v="0"/>
    <n v="35133.94"/>
    <s v="35467"/>
    <s v=""/>
    <n v="0"/>
    <n v="0"/>
    <e v="#N/A"/>
    <e v="#N/A"/>
    <e v="#N/A"/>
    <e v="#N/A"/>
    <e v="#N/A"/>
  </r>
  <r>
    <x v="0"/>
    <x v="82"/>
    <s v="Utterslev Kirkes Børnegård og udflytterbørnehaven Ellinge Strand"/>
    <s v="Bispebjerg"/>
    <s v="Ellinge Strand, Amtsvejen 324"/>
    <n v="2400"/>
    <s v="København NV"/>
    <s v="38 26 26 50"/>
    <s v="35523@buf.kk.dk"/>
    <s v="Margot Rousing Clemmensen"/>
    <n v="44911960"/>
    <n v="0"/>
    <s v="35523@buf.kk.dk"/>
    <s v="Børnehave"/>
    <n v="0"/>
    <n v="0"/>
    <n v="114"/>
    <n v="0"/>
    <n v="0"/>
    <n v="0"/>
    <n v="0"/>
    <s v="ja"/>
    <n v="2"/>
    <n v="1"/>
    <n v="0"/>
    <n v="0"/>
    <n v="0"/>
    <n v="0"/>
    <n v="0"/>
    <x v="0"/>
    <x v="1"/>
    <x v="1"/>
    <x v="1"/>
    <n v="0"/>
    <n v="0"/>
    <n v="175000"/>
    <n v="0"/>
    <n v="0"/>
    <n v="0"/>
    <n v="0"/>
    <n v="0"/>
    <n v="0"/>
    <n v="0"/>
    <n v="0"/>
    <n v="0"/>
    <n v="0"/>
    <n v="0"/>
    <n v="0"/>
    <n v="0"/>
    <n v="0"/>
    <n v="0"/>
    <n v="0"/>
    <n v="0"/>
    <n v="0"/>
    <n v="75"/>
    <n v="0"/>
    <n v="2"/>
    <s v="Ja"/>
    <s v="Nej"/>
    <s v="Ja"/>
    <s v="Ja"/>
    <n v="0"/>
    <s v="Ja"/>
    <n v="0"/>
    <s v="Ja"/>
    <s v="Hvis det er muligt at finde ordentligt og kompetent uddannet personale"/>
    <s v="Nej"/>
    <s v="vil meget gerne have hjælp"/>
    <n v="0"/>
    <s v="produktionskøkken"/>
    <s v="nej"/>
    <s v="Større"/>
    <s v="Mindre"/>
    <n v="0"/>
    <s v="Køleskab + fryserd. En konvektions ovn eller 2 varmluftsovne, evt. nyt komfur. En væg skal rives ned så køkkenet bliver større"/>
    <n v="0"/>
    <n v="0"/>
    <n v="0"/>
    <n v="0"/>
    <n v="0"/>
    <n v="0"/>
    <n v="0"/>
    <n v="0"/>
    <n v="0"/>
    <s v="Cathrine Jerrik/Sine"/>
    <d v="2009-02-25T00:00:00"/>
    <n v="0"/>
    <n v="0"/>
    <n v="0"/>
    <n v="4"/>
    <n v="0"/>
    <n v="0"/>
    <n v="1"/>
    <n v="0"/>
    <n v="0"/>
    <n v="3"/>
    <n v="1"/>
    <n v="0"/>
    <n v="0"/>
    <n v="0"/>
    <n v="0"/>
    <n v="0"/>
    <n v="1"/>
    <n v="0"/>
    <n v="0"/>
    <n v="2"/>
    <n v="25"/>
    <s v="Miele"/>
    <n v="2.5"/>
    <s v="Nej"/>
    <n v="0"/>
    <s v="Nej"/>
    <s v="Nej"/>
    <s v="Nej"/>
    <n v="1"/>
    <s v="Begrænset"/>
    <s v="Der er mulighed for stor lagerplads i kælder. Køkkenet er egentlig ok men kræver en kærlig hånd."/>
    <n v="0"/>
    <x v="2"/>
    <s v="Bispebjerg"/>
    <n v="0"/>
    <n v="0"/>
    <n v="114"/>
    <n v="0"/>
    <n v="0"/>
    <n v="0"/>
    <n v="0"/>
    <n v="0"/>
    <n v="8"/>
    <n v="0"/>
    <n v="0"/>
    <n v="0"/>
    <n v="0"/>
    <n v="0"/>
    <n v="173322.72"/>
    <s v="35523"/>
    <s v=""/>
    <n v="8"/>
    <n v="0"/>
    <e v="#N/A"/>
    <e v="#N/A"/>
    <e v="#N/A"/>
    <e v="#N/A"/>
    <e v="#N/A"/>
  </r>
  <r>
    <x v="0"/>
    <x v="83"/>
    <s v="Utterslev Kirkes Børnegård og udflytterbørnehaven Ellinge Strand"/>
    <s v="Bispebjerg"/>
    <s v="Ellinge Strand, Amtsvejen 324"/>
    <n v="2400"/>
    <s v="København NV"/>
    <s v="38 26 26 50"/>
    <s v="35523@buf.kk.dk"/>
    <s v="Margot Rousing Clemmensen"/>
    <n v="44911960"/>
    <n v="0"/>
    <s v="35523@buf.kk.dk"/>
    <s v="Børnehave"/>
    <n v="0"/>
    <n v="0"/>
    <n v="114"/>
    <n v="0"/>
    <n v="0"/>
    <n v="0"/>
    <n v="0"/>
    <s v="ja"/>
    <n v="0"/>
    <n v="0"/>
    <n v="0"/>
    <n v="0"/>
    <n v="0"/>
    <n v="0"/>
    <n v="0"/>
    <x v="1"/>
    <x v="0"/>
    <x v="1"/>
    <x v="0"/>
    <n v="0"/>
    <n v="0"/>
    <n v="0"/>
    <n v="0"/>
    <n v="0"/>
    <n v="0"/>
    <n v="0"/>
    <n v="0"/>
    <n v="0"/>
    <n v="0"/>
    <n v="0"/>
    <n v="0"/>
    <n v="0"/>
    <n v="0"/>
    <n v="0"/>
    <n v="0"/>
    <n v="0"/>
    <n v="0"/>
    <n v="0"/>
    <n v="0"/>
    <n v="0"/>
    <n v="0"/>
    <n v="0"/>
    <n v="0"/>
    <n v="0"/>
    <n v="0"/>
    <n v="0"/>
    <n v="0"/>
    <n v="0"/>
    <n v="0"/>
    <n v="0"/>
    <n v="0"/>
    <n v="0"/>
    <n v="0"/>
    <n v="0"/>
    <n v="0"/>
    <s v="Køkken begrænset tilvirk"/>
    <n v="0"/>
    <n v="0"/>
    <n v="0"/>
    <n v="0"/>
    <n v="0"/>
    <n v="0"/>
    <n v="0"/>
    <n v="0"/>
    <s v="Der er ikke plads men kan godt bruges til at bage i."/>
    <n v="0"/>
    <n v="0"/>
    <n v="0"/>
    <n v="0"/>
    <s v="Det er et lille køkken der ligger i forlængelse af frokostrum for en af børnehavens stuer"/>
    <n v="0"/>
    <d v="1899-12-30T00:00:00"/>
    <n v="0"/>
    <n v="1"/>
    <n v="0"/>
    <n v="0"/>
    <n v="0"/>
    <n v="0"/>
    <n v="0"/>
    <n v="0"/>
    <n v="0"/>
    <n v="1"/>
    <n v="0"/>
    <n v="0"/>
    <n v="0"/>
    <n v="0"/>
    <n v="0"/>
    <n v="1"/>
    <n v="0"/>
    <n v="0"/>
    <n v="0"/>
    <n v="0"/>
    <n v="25"/>
    <s v="Miele"/>
    <n v="2"/>
    <s v="Nej"/>
    <n v="0"/>
    <s v="Nej"/>
    <s v="Nej"/>
    <s v="Nej"/>
    <n v="2"/>
    <s v="Begrænset"/>
    <n v="0"/>
    <n v="0"/>
    <x v="2"/>
    <s v="Bispebjerg"/>
    <n v="0"/>
    <n v="0"/>
    <n v="114"/>
    <n v="0"/>
    <n v="0"/>
    <n v="0"/>
    <n v="0"/>
    <n v="0"/>
    <n v="8"/>
    <n v="0"/>
    <n v="0"/>
    <n v="0"/>
    <n v="0"/>
    <n v="0"/>
    <n v="173322.72"/>
    <s v="35523"/>
    <s v="2"/>
    <n v="8"/>
    <n v="0"/>
    <e v="#N/A"/>
    <e v="#N/A"/>
    <e v="#N/A"/>
    <e v="#N/A"/>
    <e v="#N/A"/>
  </r>
  <r>
    <x v="0"/>
    <x v="84"/>
    <s v="Utterslev Kirkes Børnegård og udflytterbørnehaven Ellinge Strand"/>
    <s v="Bispebjerg"/>
    <s v="Ellinge Strand, Amtsvejen 324"/>
    <n v="2400"/>
    <s v="København NV"/>
    <s v="38 26 26 50"/>
    <s v="35523@buf.kk.dk"/>
    <s v="Margot Rousing Clemmensen"/>
    <n v="44911960"/>
    <n v="0"/>
    <s v="35523@buf.kk.dk"/>
    <s v="Børnehave"/>
    <n v="0"/>
    <n v="0"/>
    <n v="114"/>
    <n v="0"/>
    <n v="0"/>
    <n v="0"/>
    <n v="0"/>
    <n v="0"/>
    <n v="0"/>
    <n v="0"/>
    <n v="0"/>
    <n v="0"/>
    <n v="0"/>
    <n v="0"/>
    <n v="0"/>
    <x v="0"/>
    <x v="1"/>
    <x v="1"/>
    <x v="1"/>
    <n v="0"/>
    <n v="0"/>
    <n v="175000"/>
    <n v="0"/>
    <n v="0"/>
    <n v="0"/>
    <n v="0"/>
    <n v="0"/>
    <n v="0"/>
    <n v="0"/>
    <n v="0"/>
    <n v="0"/>
    <n v="0"/>
    <n v="0"/>
    <n v="0"/>
    <n v="0"/>
    <n v="0"/>
    <n v="0"/>
    <n v="0"/>
    <n v="0"/>
    <n v="0"/>
    <n v="75"/>
    <n v="0"/>
    <n v="0"/>
    <n v="0"/>
    <n v="0"/>
    <n v="0"/>
    <n v="0"/>
    <n v="0"/>
    <n v="0"/>
    <n v="0"/>
    <n v="0"/>
    <n v="0"/>
    <n v="0"/>
    <n v="0"/>
    <n v="0"/>
    <s v="Køkken begrænset tilvirk"/>
    <n v="0"/>
    <n v="0"/>
    <n v="0"/>
    <n v="0"/>
    <n v="0"/>
    <n v="0"/>
    <s v="Større"/>
    <n v="0"/>
    <s v="køkkenelementer trænger til at blive skiftet ud, males, nye hårde hvidevarer"/>
    <n v="0"/>
    <n v="0"/>
    <n v="0"/>
    <s v="køleskab, ovne, røremaskine, grøntrobot"/>
    <s v="der er vist bevilget et beløb til at istandsætte køkken, men på ubestemt tid"/>
    <s v="Cathrine Jerrik"/>
    <d v="2009-04-28T00:00:00"/>
    <n v="0"/>
    <n v="2"/>
    <n v="0"/>
    <n v="0"/>
    <n v="0"/>
    <n v="0"/>
    <n v="0"/>
    <n v="0"/>
    <n v="0"/>
    <n v="0"/>
    <n v="2"/>
    <n v="0"/>
    <n v="0"/>
    <n v="0"/>
    <n v="0"/>
    <n v="0"/>
    <n v="0"/>
    <n v="0"/>
    <n v="1"/>
    <n v="1"/>
    <n v="20"/>
    <s v="Miele"/>
    <n v="5"/>
    <s v="Nej"/>
    <n v="0"/>
    <s v="Nej"/>
    <s v="Nej"/>
    <s v="Nej"/>
    <n v="3"/>
    <s v="Begrænset"/>
    <n v="0"/>
    <n v="0"/>
    <x v="2"/>
    <s v="Bispebjerg"/>
    <n v="0"/>
    <n v="0"/>
    <n v="114"/>
    <n v="0"/>
    <n v="0"/>
    <n v="0"/>
    <n v="0"/>
    <n v="0"/>
    <n v="8"/>
    <n v="0"/>
    <n v="0"/>
    <n v="0"/>
    <n v="0"/>
    <n v="0"/>
    <n v="173322.72"/>
    <s v="35523"/>
    <s v="u"/>
    <n v="8"/>
    <n v="0"/>
    <e v="#N/A"/>
    <e v="#N/A"/>
    <e v="#N/A"/>
    <e v="#N/A"/>
    <e v="#N/A"/>
  </r>
  <r>
    <x v="0"/>
    <x v="85"/>
    <s v="Tagenshave"/>
    <s v="Bispebjerg"/>
    <s v="Tagensvej 188"/>
    <n v="2400"/>
    <s v="København NV"/>
    <n v="35814822"/>
    <s v="tagenshave@mail.tele.dk"/>
    <s v="Sus Dahl Hansen"/>
    <n v="35430712"/>
    <n v="0"/>
    <s v="35528@buf.kk.dk"/>
    <s v="Børnehave"/>
    <n v="0"/>
    <n v="0"/>
    <n v="22"/>
    <n v="50"/>
    <n v="0"/>
    <n v="0"/>
    <n v="0"/>
    <s v="Nej"/>
    <n v="0"/>
    <n v="0"/>
    <n v="0"/>
    <n v="0"/>
    <n v="0"/>
    <n v="0"/>
    <n v="0"/>
    <x v="0"/>
    <x v="1"/>
    <x v="2"/>
    <x v="1"/>
    <n v="0"/>
    <n v="0"/>
    <n v="50000"/>
    <n v="0"/>
    <s v="Nej"/>
    <s v="Ja"/>
    <s v="Kaare Svenson"/>
    <n v="0"/>
    <n v="0"/>
    <n v="0"/>
    <s v="Pædagog i fritidshjemmet. Laver mad i BH frokost hver torsdag og bager brød hver fredag"/>
    <n v="0"/>
    <n v="0"/>
    <n v="0"/>
    <n v="0"/>
    <n v="0"/>
    <n v="0"/>
    <n v="0"/>
    <n v="0"/>
    <n v="0"/>
    <n v="0"/>
    <n v="50"/>
    <n v="0"/>
    <n v="1"/>
    <s v="nej"/>
    <s v="Nej"/>
    <s v="nej"/>
    <s v="Ja"/>
    <n v="0"/>
    <s v="Ja"/>
    <n v="0"/>
    <s v="Ja"/>
    <n v="0"/>
    <s v="ja"/>
    <s v="ingen problem"/>
    <n v="0"/>
    <s v="produktionskøkken"/>
    <s v="Ja"/>
    <s v="Ingen"/>
    <s v="Mindre"/>
    <s v="Nej"/>
    <s v="En større vask. Der er en dobbelt vask med to små rum. Ønsker en med et stort rum og et mindre"/>
    <n v="0"/>
    <n v="0"/>
    <n v="0"/>
    <n v="0"/>
    <n v="0"/>
    <n v="0"/>
    <n v="0"/>
    <n v="0"/>
    <n v="0"/>
    <n v="0"/>
    <d v="1899-12-30T00:00:00"/>
    <n v="0"/>
    <n v="1"/>
    <n v="0"/>
    <n v="4"/>
    <n v="1"/>
    <n v="0"/>
    <n v="0"/>
    <n v="0"/>
    <n v="0"/>
    <n v="0"/>
    <n v="1"/>
    <n v="0"/>
    <n v="0"/>
    <n v="1"/>
    <n v="0"/>
    <n v="0"/>
    <n v="0"/>
    <n v="0"/>
    <n v="1"/>
    <n v="1"/>
    <n v="25"/>
    <s v="Miele"/>
    <n v="4"/>
    <s v="Nej"/>
    <n v="0"/>
    <s v="Ja"/>
    <s v="Nej"/>
    <s v="Nej"/>
    <n v="1"/>
    <s v="God plads"/>
    <s v="Køkken er nyrenoveret. Vasken er dog til gene"/>
    <n v="0"/>
    <x v="0"/>
    <s v="Bispebjerg"/>
    <n v="0"/>
    <n v="0"/>
    <n v="22"/>
    <n v="50"/>
    <n v="0"/>
    <n v="0"/>
    <n v="0"/>
    <n v="0"/>
    <n v="0"/>
    <n v="0"/>
    <n v="0"/>
    <n v="0"/>
    <n v="0"/>
    <n v="0"/>
    <n v="49885.89"/>
    <s v="35528"/>
    <s v=""/>
    <n v="0"/>
    <n v="50"/>
    <e v="#N/A"/>
    <e v="#N/A"/>
    <e v="#N/A"/>
    <e v="#N/A"/>
    <e v="#N/A"/>
  </r>
  <r>
    <x v="0"/>
    <x v="86"/>
    <s v="RYAC"/>
    <s v="Bispebjerg"/>
    <s v="Rymarksvej 13"/>
    <n v="2100"/>
    <s v="København Ø"/>
    <s v="39 29 41 65"/>
    <s v="35556@buf.kk.dk"/>
    <n v="0"/>
    <s v="."/>
    <s v="."/>
    <s v="35556@buf.kk.dk"/>
    <s v="Børnehave"/>
    <n v="0"/>
    <n v="0"/>
    <n v="49"/>
    <n v="44"/>
    <n v="120"/>
    <n v="55"/>
    <n v="115"/>
    <s v="Nej"/>
    <n v="0"/>
    <n v="0"/>
    <n v="0"/>
    <n v="0"/>
    <n v="0"/>
    <n v="0"/>
    <n v="0"/>
    <x v="0"/>
    <x v="0"/>
    <x v="1"/>
    <x v="1"/>
    <n v="0"/>
    <n v="0"/>
    <n v="25000"/>
    <n v="0"/>
    <n v="0"/>
    <n v="0"/>
    <n v="0"/>
    <n v="0"/>
    <n v="0"/>
    <n v="0"/>
    <n v="0"/>
    <n v="0"/>
    <n v="0"/>
    <n v="0"/>
    <n v="0"/>
    <n v="0"/>
    <n v="0"/>
    <n v="0"/>
    <n v="0"/>
    <n v="0"/>
    <n v="0"/>
    <n v="80"/>
    <n v="0"/>
    <n v="2"/>
    <s v="Ja"/>
    <s v="Nej"/>
    <s v="nej"/>
    <s v="Nej"/>
    <n v="0"/>
    <s v="Nej"/>
    <n v="0"/>
    <s v="Nej"/>
    <s v="Deres køkken er pt ikke egnet til at tilberede mad i til så mange. "/>
    <s v="Nej"/>
    <s v="Vil gerne have hjælp hvis de får køkken renoveret og skal ansætte køkkendame."/>
    <n v="0"/>
    <s v="Køkken begrænset tilvirk"/>
    <s v="nej"/>
    <s v="Større"/>
    <s v="Større"/>
    <n v="0"/>
    <s v="Det tilstødende toilet må gerne inddrages ved at rive væggen ned og gøre køkkenet større."/>
    <s v="Større"/>
    <s v="Større"/>
    <n v="0"/>
    <s v="Total renovation af køkken og vægge"/>
    <n v="0"/>
    <n v="0"/>
    <n v="0"/>
    <n v="0"/>
    <n v="0"/>
    <s v="Cathrine Jerrik/Sine"/>
    <d v="2009-03-12T00:00:00"/>
    <n v="0"/>
    <n v="1"/>
    <n v="0"/>
    <n v="0"/>
    <n v="0"/>
    <n v="0"/>
    <n v="0"/>
    <n v="0"/>
    <n v="0"/>
    <n v="2"/>
    <n v="1"/>
    <n v="0"/>
    <n v="0"/>
    <n v="0"/>
    <n v="0"/>
    <n v="0"/>
    <n v="0"/>
    <n v="0"/>
    <n v="0"/>
    <n v="1"/>
    <n v="20"/>
    <s v="Miele"/>
    <n v="2"/>
    <s v="Nej"/>
    <n v="0"/>
    <s v="Nej"/>
    <s v="Nej"/>
    <s v="Nej"/>
    <n v="1"/>
    <s v="Begrænset"/>
    <n v="0"/>
    <n v="0"/>
    <x v="0"/>
    <s v="Bispebjerg"/>
    <n v="0"/>
    <n v="0"/>
    <n v="44"/>
    <n v="44"/>
    <n v="120"/>
    <n v="55"/>
    <n v="115"/>
    <n v="0"/>
    <n v="0"/>
    <n v="0"/>
    <n v="0"/>
    <n v="0"/>
    <n v="0"/>
    <n v="0"/>
    <n v="151114.54"/>
    <s v="35556"/>
    <s v=""/>
    <n v="0"/>
    <n v="334"/>
    <e v="#N/A"/>
    <e v="#N/A"/>
    <e v="#N/A"/>
    <e v="#N/A"/>
    <e v="#N/A"/>
  </r>
  <r>
    <x v="0"/>
    <x v="87"/>
    <s v="TKs ungdomsgård"/>
    <s v="Bispebjerg"/>
    <s v="Tuborgvej 185"/>
    <n v="2400"/>
    <s v="København NV"/>
    <n v="35810243"/>
    <s v="burnehave@tk-ungdomsgaard.dk"/>
    <s v="Søren Pedersen"/>
    <n v="38609921"/>
    <n v="0"/>
    <s v="35580@buf.kk.dk"/>
    <s v="Børnehave"/>
    <n v="0"/>
    <n v="0"/>
    <n v="30"/>
    <n v="96"/>
    <n v="90"/>
    <n v="60"/>
    <n v="145"/>
    <n v="0"/>
    <n v="0"/>
    <n v="0"/>
    <n v="0"/>
    <n v="0"/>
    <n v="0"/>
    <n v="0"/>
    <n v="0"/>
    <x v="0"/>
    <x v="0"/>
    <x v="1"/>
    <x v="1"/>
    <n v="0"/>
    <n v="0"/>
    <n v="28000"/>
    <n v="0"/>
    <n v="0"/>
    <n v="0"/>
    <n v="0"/>
    <n v="0"/>
    <n v="0"/>
    <n v="0"/>
    <n v="0"/>
    <n v="0"/>
    <n v="0"/>
    <n v="0"/>
    <n v="0"/>
    <n v="0"/>
    <n v="0"/>
    <n v="0"/>
    <n v="0"/>
    <n v="0"/>
    <n v="0"/>
    <n v="50"/>
    <n v="0"/>
    <n v="1"/>
    <s v="nej"/>
    <s v="Nej"/>
    <s v="Ja"/>
    <n v="0"/>
    <n v="0"/>
    <n v="0"/>
    <n v="0"/>
    <n v="0"/>
    <n v="0"/>
    <n v="0"/>
    <n v="0"/>
    <n v="0"/>
    <s v="produktionskøkken"/>
    <n v="0"/>
    <n v="0"/>
    <n v="0"/>
    <n v="0"/>
    <n v="0"/>
    <n v="0"/>
    <n v="0"/>
    <n v="0"/>
    <n v="0"/>
    <n v="0"/>
    <n v="0"/>
    <n v="0"/>
    <n v="0"/>
    <n v="0"/>
    <s v="Lone Voss"/>
    <d v="1899-12-30T00:00:00"/>
    <n v="0"/>
    <n v="1"/>
    <n v="0"/>
    <n v="4"/>
    <n v="1"/>
    <n v="0"/>
    <n v="0"/>
    <n v="0"/>
    <n v="0"/>
    <n v="0"/>
    <n v="1"/>
    <n v="0"/>
    <n v="0"/>
    <n v="0"/>
    <n v="0"/>
    <n v="1"/>
    <n v="0"/>
    <n v="0"/>
    <n v="0"/>
    <n v="1"/>
    <n v="20"/>
    <s v="Miele"/>
    <n v="2"/>
    <s v="Nej"/>
    <n v="0"/>
    <s v="Ja"/>
    <s v="Nej"/>
    <s v="Nej"/>
    <n v="1"/>
    <s v="ingen plads"/>
    <n v="0"/>
    <n v="0"/>
    <x v="0"/>
    <s v="Bispebjerg"/>
    <n v="0"/>
    <n v="0"/>
    <n v="30"/>
    <n v="96"/>
    <n v="90"/>
    <n v="60"/>
    <n v="145"/>
    <n v="0"/>
    <n v="0"/>
    <n v="0"/>
    <n v="0"/>
    <n v="0"/>
    <n v="0"/>
    <n v="0"/>
    <n v="97659.49"/>
    <s v="35580"/>
    <s v="u"/>
    <n v="0"/>
    <n v="391"/>
    <e v="#N/A"/>
    <e v="#N/A"/>
    <e v="#N/A"/>
    <e v="#N/A"/>
    <e v="#N/A"/>
  </r>
  <r>
    <x v="0"/>
    <x v="88"/>
    <s v="Borup"/>
    <s v="Bispebjerg"/>
    <s v="Borups Allé 261"/>
    <n v="2400"/>
    <s v="København NV"/>
    <n v="0"/>
    <s v="mail@borup.kk.dk"/>
    <s v="Ernst Westermann"/>
    <n v="38341976"/>
    <n v="38341172"/>
    <s v="37495@buf.kk.dk"/>
    <s v="Børnehave"/>
    <n v="0"/>
    <n v="0"/>
    <n v="22"/>
    <n v="44"/>
    <n v="66"/>
    <n v="44"/>
    <n v="90"/>
    <s v="Nej"/>
    <n v="0"/>
    <n v="0"/>
    <n v="0"/>
    <n v="0"/>
    <n v="0"/>
    <n v="0"/>
    <n v="0"/>
    <x v="0"/>
    <x v="0"/>
    <x v="1"/>
    <x v="1"/>
    <n v="0"/>
    <n v="0"/>
    <n v="45000"/>
    <n v="0"/>
    <n v="0"/>
    <s v="Ja"/>
    <n v="0"/>
    <n v="0"/>
    <n v="0"/>
    <n v="0"/>
    <n v="0"/>
    <n v="0"/>
    <n v="0"/>
    <n v="0"/>
    <n v="0"/>
    <n v="0"/>
    <n v="0"/>
    <n v="0"/>
    <n v="0"/>
    <n v="0"/>
    <n v="0"/>
    <n v="60"/>
    <n v="0"/>
    <n v="2"/>
    <s v="Ja"/>
    <s v="Nej"/>
    <s v="nej"/>
    <s v="Ja"/>
    <n v="0"/>
    <s v="Ja"/>
    <s v="delte meninger"/>
    <s v="Ja"/>
    <n v="0"/>
    <s v="Nej"/>
    <s v="vil gerne have hjælp"/>
    <n v="0"/>
    <s v="produktionskøkken"/>
    <s v="nej"/>
    <s v="Mindre"/>
    <n v="0"/>
    <n v="0"/>
    <s v="Ny bordplade ved den ene vask. Ny fuge ved en anden bordplade. Er i tvivl om lofterne kan godkendes af fødevarekontrollen. Opvaskemaskinen kører på sidste vers."/>
    <n v="0"/>
    <n v="0"/>
    <n v="0"/>
    <n v="0"/>
    <n v="0"/>
    <n v="0"/>
    <n v="0"/>
    <n v="0"/>
    <s v="Stort og flot rum der burde disponeres mere hensigtsmæssigt"/>
    <s v="Mariah"/>
    <d v="2009-03-04T00:00:00"/>
    <n v="0"/>
    <n v="0"/>
    <n v="1"/>
    <n v="4"/>
    <n v="0"/>
    <n v="0"/>
    <n v="2"/>
    <n v="0"/>
    <n v="0"/>
    <n v="0"/>
    <n v="2"/>
    <n v="0"/>
    <n v="0"/>
    <n v="0"/>
    <n v="0"/>
    <n v="0"/>
    <n v="1"/>
    <n v="0"/>
    <n v="0"/>
    <n v="1"/>
    <n v="25"/>
    <s v="Miele"/>
    <n v="4"/>
    <s v="Nej"/>
    <n v="0"/>
    <n v="0"/>
    <s v="Ja"/>
    <s v="Nej"/>
    <n v="2"/>
    <s v="God plads"/>
    <s v="Bordpladerne skal gøres hygiejnemæssigt forsvarlige. Er i tvivl om loftet kan godkendes (støjdæmpende gipsplader med små huller)."/>
    <n v="0"/>
    <x v="0"/>
    <s v="Bispebjerg"/>
    <n v="0"/>
    <n v="0"/>
    <n v="22"/>
    <n v="44"/>
    <n v="66"/>
    <n v="44"/>
    <n v="90"/>
    <n v="0"/>
    <n v="0"/>
    <n v="0"/>
    <n v="0"/>
    <n v="0"/>
    <n v="0"/>
    <n v="0"/>
    <n v="44883.47"/>
    <s v="37495"/>
    <s v=""/>
    <n v="0"/>
    <n v="244"/>
    <s v="Ja"/>
    <n v="20"/>
    <s v="Ja"/>
    <n v="0"/>
    <s v="Nej"/>
  </r>
  <r>
    <x v="0"/>
    <x v="89"/>
    <s v="Dragen"/>
    <s v="Bispebjerg"/>
    <s v="Rymarksvej 11"/>
    <n v="2900"/>
    <s v="Hellerup"/>
    <s v="39 20 65 38"/>
    <s v="37530@buf.kk.dk"/>
    <s v="GRY BARNHOLDT"/>
    <n v="33242107"/>
    <n v="0"/>
    <s v="37530@buf.kk.dk"/>
    <s v="Børnehave"/>
    <n v="0"/>
    <n v="0"/>
    <n v="25"/>
    <n v="45"/>
    <n v="0"/>
    <n v="0"/>
    <n v="0"/>
    <s v="Nej"/>
    <n v="0"/>
    <n v="0"/>
    <n v="0"/>
    <n v="0"/>
    <n v="0"/>
    <n v="0"/>
    <n v="0"/>
    <x v="0"/>
    <x v="0"/>
    <x v="1"/>
    <x v="1"/>
    <n v="0"/>
    <n v="0"/>
    <n v="70000"/>
    <n v="0"/>
    <n v="0"/>
    <n v="0"/>
    <n v="0"/>
    <n v="0"/>
    <n v="0"/>
    <n v="0"/>
    <n v="0"/>
    <n v="0"/>
    <n v="0"/>
    <n v="0"/>
    <n v="0"/>
    <n v="0"/>
    <n v="0"/>
    <n v="0"/>
    <n v="0"/>
    <n v="0"/>
    <n v="0"/>
    <n v="75"/>
    <n v="0"/>
    <n v="1"/>
    <s v="Ja"/>
    <s v="Nej"/>
    <n v="0"/>
    <s v="Ja"/>
    <s v="Vil meget gerne selv"/>
    <s v="Ja"/>
    <n v="0"/>
    <s v="Ja"/>
    <n v="0"/>
    <n v="0"/>
    <s v="Vil meget gerne have hjælp til rekrutering, hvis det bliver aktuelt."/>
    <n v="0"/>
    <s v="produktionskøkken"/>
    <s v="Ja"/>
    <s v="Mindre"/>
    <s v="Mindre"/>
    <s v="ja"/>
    <s v="Køleskabe. Trænger til en omgang maling. Der skal nye køkkenelementer på lang sigt men køkkenet kan bruges."/>
    <n v="0"/>
    <n v="0"/>
    <n v="0"/>
    <n v="0"/>
    <n v="0"/>
    <n v="0"/>
    <n v="0"/>
    <n v="0"/>
    <n v="0"/>
    <s v="Cathrine Jerrik/Sine"/>
    <s v="17/2 2009"/>
    <n v="0"/>
    <n v="1"/>
    <n v="0"/>
    <n v="0"/>
    <n v="0"/>
    <n v="1"/>
    <n v="0"/>
    <n v="0"/>
    <n v="0"/>
    <n v="1"/>
    <n v="1"/>
    <n v="0"/>
    <n v="0"/>
    <n v="0"/>
    <n v="0"/>
    <n v="0"/>
    <n v="0"/>
    <n v="0"/>
    <n v="1"/>
    <n v="0"/>
    <n v="30"/>
    <s v="Miele"/>
    <n v="0"/>
    <n v="0"/>
    <n v="0"/>
    <n v="0"/>
    <n v="0"/>
    <n v="0"/>
    <n v="3"/>
    <s v="Begrænset"/>
    <s v="Stort køkken der nok trænger til en renovering + maling."/>
    <n v="0"/>
    <x v="0"/>
    <s v="Bispebjerg"/>
    <n v="0"/>
    <n v="0"/>
    <n v="25"/>
    <n v="45"/>
    <n v="0"/>
    <n v="0"/>
    <n v="0"/>
    <n v="0"/>
    <n v="0"/>
    <n v="0"/>
    <n v="0"/>
    <n v="0"/>
    <n v="0"/>
    <n v="0"/>
    <n v="78397.16"/>
    <s v="37530"/>
    <s v=""/>
    <n v="0"/>
    <n v="45"/>
    <e v="#N/A"/>
    <e v="#N/A"/>
    <e v="#N/A"/>
    <e v="#N/A"/>
    <e v="#N/A"/>
  </r>
  <r>
    <x v="0"/>
    <x v="90"/>
    <s v="Anna Wulffs Børnehave"/>
    <s v="Indre By"/>
    <s v="Christianshavns Voldgade 63"/>
    <n v="1424"/>
    <s v="København K"/>
    <s v="32 54 11 13"/>
    <s v="35330@buf.kk.dk"/>
    <s v="Anne Dorte Smed"/>
    <n v="21575044"/>
    <n v="32541113"/>
    <s v="mail@annawulffs.dk"/>
    <s v="Børnehave"/>
    <n v="0"/>
    <n v="0"/>
    <n v="48"/>
    <n v="0"/>
    <n v="0"/>
    <n v="0"/>
    <n v="0"/>
    <s v="Nej"/>
    <n v="0"/>
    <n v="0"/>
    <n v="0"/>
    <n v="0"/>
    <n v="0"/>
    <n v="0"/>
    <n v="0"/>
    <x v="0"/>
    <x v="1"/>
    <x v="1"/>
    <x v="1"/>
    <n v="0"/>
    <n v="0"/>
    <n v="100000"/>
    <n v="0"/>
    <n v="0"/>
    <n v="0"/>
    <n v="0"/>
    <n v="0"/>
    <n v="0"/>
    <n v="0"/>
    <n v="0"/>
    <n v="0"/>
    <n v="0"/>
    <n v="0"/>
    <n v="0"/>
    <n v="0"/>
    <n v="0"/>
    <n v="0"/>
    <n v="0"/>
    <n v="0"/>
    <n v="0"/>
    <n v="100"/>
    <n v="0"/>
    <n v="1"/>
    <s v="Ja"/>
    <s v="Nej"/>
    <n v="0"/>
    <s v="Ja"/>
    <n v="0"/>
    <n v="0"/>
    <s v="Har ikke drøftet det med forældrene endnu"/>
    <s v="Ja"/>
    <n v="0"/>
    <s v="ja"/>
    <s v="vil meget gerne have hjælp"/>
    <n v="0"/>
    <n v="0"/>
    <n v="0"/>
    <s v="Større"/>
    <s v="Mindre"/>
    <s v="ja"/>
    <s v="Komfur, evt. konvektionsovn, men køkkenet kan sagtens tages i brug til en start."/>
    <n v="0"/>
    <s v="Mindre"/>
    <n v="0"/>
    <n v="0"/>
    <n v="0"/>
    <n v="0"/>
    <n v="0"/>
    <n v="0"/>
    <n v="0"/>
    <s v="Cathrine Jerrik/Sine"/>
    <d v="2009-02-16T00:00:00"/>
    <n v="0"/>
    <n v="0"/>
    <n v="0"/>
    <n v="4"/>
    <n v="0"/>
    <n v="1"/>
    <n v="0"/>
    <n v="0"/>
    <n v="0"/>
    <n v="0"/>
    <n v="1"/>
    <n v="0"/>
    <n v="1"/>
    <n v="0"/>
    <n v="0"/>
    <n v="0"/>
    <n v="0"/>
    <n v="0"/>
    <n v="1"/>
    <n v="0"/>
    <n v="25"/>
    <s v="Miele"/>
    <n v="2"/>
    <n v="0"/>
    <n v="0"/>
    <n v="0"/>
    <n v="0"/>
    <n v="0"/>
    <n v="1"/>
    <s v="Begrænset"/>
    <n v="0"/>
    <n v="0"/>
    <x v="2"/>
    <s v="Indre By"/>
    <n v="0"/>
    <n v="0"/>
    <n v="48"/>
    <n v="0"/>
    <n v="0"/>
    <n v="0"/>
    <n v="0"/>
    <n v="0"/>
    <n v="0"/>
    <n v="0"/>
    <n v="0"/>
    <n v="0"/>
    <n v="0"/>
    <n v="0"/>
    <n v="95672.54"/>
    <s v="35330"/>
    <s v=""/>
    <n v="0"/>
    <n v="0"/>
    <e v="#N/A"/>
    <e v="#N/A"/>
    <e v="#N/A"/>
    <e v="#N/A"/>
    <e v="#N/A"/>
  </r>
  <r>
    <x v="0"/>
    <x v="91"/>
    <s v="Vartov Børnehave"/>
    <s v="Indre By"/>
    <s v="Farvergade 27F"/>
    <n v="1463"/>
    <s v="København K"/>
    <s v="33 13 96 72"/>
    <s v="vartov@vartovbh.dk"/>
    <s v="Mitzi Søgaard"/>
    <n v="0"/>
    <n v="0"/>
    <s v="35335@buf.kk.dk"/>
    <s v="Børnehave"/>
    <n v="0"/>
    <n v="0"/>
    <n v="45"/>
    <n v="0"/>
    <n v="0"/>
    <n v="0"/>
    <n v="0"/>
    <s v="Nej"/>
    <n v="0"/>
    <n v="0"/>
    <n v="0"/>
    <n v="0"/>
    <n v="0"/>
    <n v="0"/>
    <n v="0"/>
    <x v="0"/>
    <x v="0"/>
    <x v="1"/>
    <x v="1"/>
    <n v="0"/>
    <n v="0"/>
    <n v="50000"/>
    <n v="0"/>
    <s v="Nej"/>
    <n v="0"/>
    <n v="0"/>
    <n v="0"/>
    <n v="0"/>
    <n v="0"/>
    <n v="0"/>
    <n v="0"/>
    <n v="0"/>
    <n v="0"/>
    <n v="0"/>
    <n v="0"/>
    <n v="0"/>
    <n v="0"/>
    <n v="0"/>
    <n v="0"/>
    <n v="0"/>
    <n v="95"/>
    <n v="0"/>
    <n v="1"/>
    <s v="Ja"/>
    <s v="Nej"/>
    <s v="nej"/>
    <s v="Nej"/>
    <s v="dårlige køkkenforhold kombineret med at institutionen skal på tur hver dag."/>
    <s v="Nej"/>
    <s v="er meget skeptiske"/>
    <s v="Nej"/>
    <s v="er meget skeptiske"/>
    <s v="Nej"/>
    <n v="0"/>
    <n v="0"/>
    <s v="Køkken begrænset tilvirk"/>
    <n v="0"/>
    <n v="0"/>
    <n v="0"/>
    <n v="0"/>
    <n v="0"/>
    <s v="Mindre"/>
    <s v="Mindre"/>
    <s v="Nej"/>
    <s v="Køkkenet kan komme til at fungere hvis det udskiftes og opgraderes med koge/ovn kapacitet og mere køleplads. Det vil dog forsat være trængt. Sous-chefen mener ikke at man må inddrage noget af rummet ved siden af ellers ser jeg det som en oplagt muligt. Er i tvivl om størrelsen er ok selvom det bliver opgraderet. En udvidelse vil være god."/>
    <n v="0"/>
    <n v="0"/>
    <n v="0"/>
    <n v="0"/>
    <n v="0"/>
    <s v="Mariah / Sine"/>
    <d v="2009-03-24T00:00:00"/>
    <n v="0"/>
    <n v="0"/>
    <n v="1"/>
    <n v="4"/>
    <n v="1"/>
    <n v="0"/>
    <n v="0"/>
    <n v="0"/>
    <n v="0"/>
    <n v="1"/>
    <n v="1"/>
    <n v="0"/>
    <n v="0"/>
    <n v="0"/>
    <n v="0"/>
    <n v="1"/>
    <n v="0"/>
    <n v="0"/>
    <n v="0"/>
    <n v="1"/>
    <n v="25"/>
    <s v="Miele"/>
    <n v="3"/>
    <s v="Nej"/>
    <n v="0"/>
    <s v="Ja"/>
    <s v="Ja"/>
    <s v="Nej"/>
    <n v="1"/>
    <s v="Begrænset"/>
    <n v="0"/>
    <n v="0"/>
    <x v="2"/>
    <s v="Indre By"/>
    <n v="0"/>
    <n v="0"/>
    <n v="45"/>
    <n v="0"/>
    <n v="0"/>
    <n v="0"/>
    <n v="0"/>
    <n v="0"/>
    <n v="0"/>
    <n v="0"/>
    <n v="0"/>
    <n v="0"/>
    <n v="0"/>
    <n v="0"/>
    <n v="71666.52"/>
    <s v="35335"/>
    <s v=""/>
    <n v="0"/>
    <n v="0"/>
    <s v="Ja"/>
    <n v="12"/>
    <n v="0"/>
    <n v="0"/>
    <s v="Nej"/>
  </r>
  <r>
    <x v="0"/>
    <x v="92"/>
    <s v="Sct. Pouls Sogns Menighedsbørnehave"/>
    <s v="Indre By"/>
    <s v="Fredericiagade 84A"/>
    <n v="1310"/>
    <s v="København K"/>
    <s v="33 15 28 42"/>
    <s v="35337@buf.kk.dk"/>
    <s v="Sanne Krabek"/>
    <n v="0"/>
    <n v="33152842"/>
    <s v="35337@buf.kk.dk"/>
    <s v="Børnehave"/>
    <n v="0"/>
    <n v="0"/>
    <n v="21"/>
    <n v="0"/>
    <n v="0"/>
    <n v="0"/>
    <n v="0"/>
    <s v="Nej"/>
    <n v="0"/>
    <n v="0"/>
    <n v="0"/>
    <n v="0"/>
    <n v="0"/>
    <n v="0"/>
    <n v="0"/>
    <x v="0"/>
    <x v="1"/>
    <x v="2"/>
    <x v="1"/>
    <n v="0"/>
    <n v="0"/>
    <n v="50000"/>
    <n v="0"/>
    <n v="0"/>
    <n v="0"/>
    <n v="0"/>
    <n v="0"/>
    <n v="0"/>
    <n v="0"/>
    <n v="0"/>
    <n v="0"/>
    <n v="0"/>
    <n v="0"/>
    <n v="0"/>
    <n v="0"/>
    <n v="0"/>
    <n v="0"/>
    <n v="0"/>
    <n v="0"/>
    <n v="0"/>
    <n v="87"/>
    <n v="0"/>
    <n v="2"/>
    <s v="nej"/>
    <s v="Nej"/>
    <n v="0"/>
    <s v="Ja"/>
    <s v="laver mad 1 gang om ugen og vil gerne optimere det til hele ugen"/>
    <s v="Ja"/>
    <n v="0"/>
    <s v="Ja"/>
    <n v="0"/>
    <n v="0"/>
    <s v="Vil gerne have hjælp til evt. rekrutering"/>
    <n v="0"/>
    <s v="produktionskøkken"/>
    <s v="Ja"/>
    <s v="Ingen"/>
    <s v="Ingen"/>
    <n v="0"/>
    <s v="Køkkenet er nyt og pga det lille antal børn er det køreklart til at lave mad 5 dage ugentligt"/>
    <n v="0"/>
    <n v="0"/>
    <n v="0"/>
    <n v="0"/>
    <n v="0"/>
    <n v="0"/>
    <n v="0"/>
    <n v="0"/>
    <n v="0"/>
    <s v="Cathrine Jerrik/Sine"/>
    <d v="2009-02-19T00:00:00"/>
    <n v="0"/>
    <n v="1"/>
    <n v="0"/>
    <n v="0"/>
    <n v="0"/>
    <n v="1"/>
    <n v="0"/>
    <n v="0"/>
    <n v="0"/>
    <n v="1"/>
    <n v="1"/>
    <n v="0"/>
    <n v="0"/>
    <n v="0"/>
    <n v="0"/>
    <n v="0"/>
    <n v="0"/>
    <n v="0"/>
    <n v="0"/>
    <n v="0"/>
    <n v="25"/>
    <s v="Miele"/>
    <n v="1.5"/>
    <n v="0"/>
    <n v="0"/>
    <s v="Ja"/>
    <s v="Ja"/>
    <n v="0"/>
    <n v="2"/>
    <s v="Begrænset"/>
    <s v="Køkkenet er en del af børnehavens spiserum og kontor, så ikke meget plads til lager."/>
    <n v="0"/>
    <x v="2"/>
    <s v="Indre By"/>
    <n v="0"/>
    <n v="0"/>
    <n v="20"/>
    <n v="0"/>
    <n v="0"/>
    <n v="0"/>
    <n v="0"/>
    <n v="0"/>
    <n v="0"/>
    <n v="0"/>
    <n v="0"/>
    <n v="0"/>
    <n v="0"/>
    <n v="0"/>
    <n v="40538.839999999997"/>
    <s v="35337"/>
    <s v=""/>
    <n v="0"/>
    <n v="0"/>
    <e v="#N/A"/>
    <e v="#N/A"/>
    <e v="#N/A"/>
    <e v="#N/A"/>
    <e v="#N/A"/>
  </r>
  <r>
    <x v="0"/>
    <x v="93"/>
    <n v="0"/>
    <s v="Indre By"/>
    <s v="Hjertensfrydsgade 1"/>
    <n v="1323"/>
    <s v="København K"/>
    <s v="33 15 45 16"/>
    <s v="35361@buf.kk.dk"/>
    <s v="Susan Eirod"/>
    <n v="35378812"/>
    <n v="0"/>
    <s v="35361@buf.kk.dk"/>
    <s v="Børnehave"/>
    <n v="0"/>
    <n v="0"/>
    <n v="20"/>
    <n v="0"/>
    <n v="0"/>
    <n v="0"/>
    <n v="0"/>
    <s v="Nej"/>
    <n v="0"/>
    <n v="0"/>
    <n v="0"/>
    <n v="0"/>
    <n v="0"/>
    <n v="0"/>
    <n v="0"/>
    <x v="1"/>
    <x v="0"/>
    <x v="1"/>
    <x v="0"/>
    <n v="0"/>
    <n v="0"/>
    <n v="0"/>
    <n v="0"/>
    <n v="0"/>
    <n v="0"/>
    <n v="0"/>
    <n v="0"/>
    <n v="0"/>
    <n v="0"/>
    <n v="0"/>
    <n v="0"/>
    <n v="0"/>
    <n v="0"/>
    <n v="0"/>
    <n v="0"/>
    <n v="0"/>
    <n v="0"/>
    <n v="0"/>
    <n v="0"/>
    <n v="0"/>
    <n v="0"/>
    <n v="0"/>
    <n v="1"/>
    <s v="Ja"/>
    <s v="Nej"/>
    <s v="Ja"/>
    <n v="0"/>
    <n v="0"/>
    <n v="0"/>
    <n v="0"/>
    <n v="0"/>
    <n v="0"/>
    <n v="0"/>
    <n v="0"/>
    <n v="0"/>
    <s v="Modtagerkøkken"/>
    <n v="0"/>
    <n v="0"/>
    <n v="0"/>
    <s v="ja"/>
    <n v="0"/>
    <n v="0"/>
    <n v="0"/>
    <n v="0"/>
    <n v="0"/>
    <n v="0"/>
    <n v="0"/>
    <n v="0"/>
    <n v="0"/>
    <n v="0"/>
    <s v="Cathrine Jerrik /Sine"/>
    <d v="2009-04-14T00:00:00"/>
    <n v="0"/>
    <n v="1"/>
    <n v="0"/>
    <n v="4"/>
    <n v="1"/>
    <n v="0"/>
    <n v="0"/>
    <n v="0"/>
    <n v="0"/>
    <n v="1"/>
    <n v="0"/>
    <n v="0"/>
    <n v="0"/>
    <n v="0"/>
    <n v="0"/>
    <n v="0"/>
    <n v="0"/>
    <n v="0"/>
    <n v="0"/>
    <n v="1"/>
    <n v="20"/>
    <s v="Miele"/>
    <n v="2"/>
    <s v="Nej"/>
    <n v="0"/>
    <s v="Nej"/>
    <s v="Nej"/>
    <s v="Nej"/>
    <n v="1"/>
    <s v="ingen plads"/>
    <s v="Mikrokøkken"/>
    <n v="0"/>
    <x v="2"/>
    <s v="Indre By"/>
    <n v="0"/>
    <n v="0"/>
    <n v="20"/>
    <n v="0"/>
    <n v="0"/>
    <n v="0"/>
    <n v="0"/>
    <n v="0"/>
    <n v="0"/>
    <n v="0"/>
    <n v="0"/>
    <n v="0"/>
    <n v="0"/>
    <n v="0"/>
    <n v="13878.4"/>
    <s v="35361"/>
    <s v=""/>
    <n v="0"/>
    <n v="0"/>
    <e v="#N/A"/>
    <e v="#N/A"/>
    <e v="#N/A"/>
    <e v="#N/A"/>
    <e v="#N/A"/>
  </r>
  <r>
    <x v="0"/>
    <x v="94"/>
    <s v="Hylet"/>
    <s v="Indre By"/>
    <s v="Rømersgade 7"/>
    <n v="1362"/>
    <s v="København K"/>
    <s v="33 13 03 63"/>
    <s v="35427@buf.kk.dk"/>
    <s v="Karin Løvenskjold (kollektiv ledelse)"/>
    <n v="38286922"/>
    <n v="0"/>
    <s v="info@hylet.dk"/>
    <s v="Børnehave"/>
    <n v="0"/>
    <n v="0"/>
    <n v="28"/>
    <n v="0"/>
    <n v="0"/>
    <n v="0"/>
    <n v="0"/>
    <s v="Nej"/>
    <n v="0"/>
    <n v="0"/>
    <n v="0"/>
    <n v="0"/>
    <n v="0"/>
    <n v="0"/>
    <n v="0"/>
    <x v="0"/>
    <x v="0"/>
    <x v="0"/>
    <x v="1"/>
    <n v="0"/>
    <n v="0"/>
    <n v="145800"/>
    <n v="0"/>
    <n v="0"/>
    <n v="0"/>
    <s v="Refah Hadad"/>
    <n v="2008"/>
    <n v="5"/>
    <n v="0"/>
    <s v="ufaglært"/>
    <n v="0"/>
    <s v="hygiejne, storkøkkenprojekt"/>
    <n v="0"/>
    <n v="0"/>
    <n v="0"/>
    <n v="0"/>
    <n v="0"/>
    <n v="0"/>
    <n v="0"/>
    <n v="0"/>
    <n v="85"/>
    <n v="0"/>
    <n v="2"/>
    <s v="Ja"/>
    <s v="ja"/>
    <s v="Ja"/>
    <n v="0"/>
    <n v="0"/>
    <n v="0"/>
    <n v="0"/>
    <n v="0"/>
    <n v="0"/>
    <n v="0"/>
    <n v="0"/>
    <n v="0"/>
    <s v="produktionskøkken"/>
    <s v="nej"/>
    <s v="Mindre"/>
    <s v="Ingen"/>
    <s v="Nej"/>
    <s v="Køkkenet er gammelt men godkendt og bliver brugt dagligt til varm mad."/>
    <n v="0"/>
    <n v="0"/>
    <n v="0"/>
    <n v="0"/>
    <n v="0"/>
    <n v="0"/>
    <n v="0"/>
    <n v="0"/>
    <n v="0"/>
    <s v="Cathrine Jerrik/Sine"/>
    <d v="2009-02-17T00:00:00"/>
    <n v="0"/>
    <n v="1"/>
    <n v="0"/>
    <n v="0"/>
    <n v="0"/>
    <n v="1"/>
    <n v="0"/>
    <n v="0"/>
    <n v="0"/>
    <n v="0"/>
    <n v="1"/>
    <n v="0"/>
    <n v="0"/>
    <n v="0"/>
    <n v="0"/>
    <n v="1"/>
    <n v="0"/>
    <n v="0"/>
    <n v="0"/>
    <n v="0"/>
    <n v="25"/>
    <s v="Miele"/>
    <n v="4"/>
    <n v="0"/>
    <n v="0"/>
    <s v="Ja"/>
    <s v="Ja"/>
    <s v="ja"/>
    <n v="2"/>
    <s v="Begrænset"/>
    <n v="0"/>
    <n v="0"/>
    <x v="2"/>
    <s v="Indre By"/>
    <n v="0"/>
    <n v="0"/>
    <n v="27"/>
    <n v="0"/>
    <n v="0"/>
    <n v="0"/>
    <n v="0"/>
    <n v="0"/>
    <n v="0"/>
    <n v="0"/>
    <n v="0"/>
    <n v="0"/>
    <n v="0"/>
    <n v="0"/>
    <n v="49675.56"/>
    <s v="35427"/>
    <s v=""/>
    <n v="0"/>
    <n v="0"/>
    <e v="#N/A"/>
    <e v="#N/A"/>
    <e v="#N/A"/>
    <e v="#N/A"/>
    <e v="#N/A"/>
  </r>
  <r>
    <x v="0"/>
    <x v="95"/>
    <s v="Rudolf Steiner Børnehaven &quot;Sankt Gertrud&quot;"/>
    <s v="Indre By"/>
    <s v="Sankt Gertruds Stræde 5"/>
    <n v="1129"/>
    <s v="København K"/>
    <s v="33 15 89 03"/>
    <s v="35435@buf.kk.dk"/>
    <s v="Maj-Britt Jensen"/>
    <n v="33323842"/>
    <n v="0"/>
    <s v="35435@buf.kk.dk"/>
    <s v="Børnehave"/>
    <n v="0"/>
    <n v="0"/>
    <n v="24"/>
    <n v="0"/>
    <n v="0"/>
    <n v="0"/>
    <n v="0"/>
    <s v="Nej"/>
    <n v="0"/>
    <n v="0"/>
    <n v="0"/>
    <n v="0"/>
    <n v="0"/>
    <n v="0"/>
    <n v="0"/>
    <x v="1"/>
    <x v="2"/>
    <x v="0"/>
    <x v="2"/>
    <n v="0"/>
    <n v="0"/>
    <n v="70000"/>
    <n v="0"/>
    <s v="Nej"/>
    <s v="Ja"/>
    <s v="Christina Larsen"/>
    <n v="2008"/>
    <n v="21"/>
    <n v="0"/>
    <s v="Pædagog"/>
    <s v="God til at lave mad"/>
    <s v="Er i gang med hygiejne kursus"/>
    <n v="0"/>
    <n v="0"/>
    <n v="0"/>
    <n v="0"/>
    <n v="0"/>
    <n v="0"/>
    <n v="0"/>
    <n v="0"/>
    <n v="100"/>
    <n v="0"/>
    <n v="0"/>
    <s v="Ja"/>
    <s v="Nej"/>
    <s v="Ja"/>
    <s v="Ja"/>
    <n v="0"/>
    <s v="Ja"/>
    <n v="0"/>
    <s v="Ja"/>
    <n v="0"/>
    <s v="ja"/>
    <n v="0"/>
    <n v="0"/>
    <s v="produktionskøkken"/>
    <s v="Ja"/>
    <s v="Ingen"/>
    <s v="Ingen"/>
    <n v="0"/>
    <n v="0"/>
    <n v="0"/>
    <n v="0"/>
    <n v="0"/>
    <n v="0"/>
    <n v="0"/>
    <n v="0"/>
    <n v="0"/>
    <n v="0"/>
    <n v="0"/>
    <s v="Birgitte Glerup / Nanna"/>
    <d v="2009-03-09T00:00:00"/>
    <n v="0"/>
    <n v="0"/>
    <n v="1"/>
    <n v="5"/>
    <n v="0"/>
    <n v="1"/>
    <n v="0"/>
    <n v="0"/>
    <n v="0"/>
    <n v="0"/>
    <n v="1"/>
    <n v="0"/>
    <n v="0"/>
    <n v="0"/>
    <n v="0"/>
    <n v="0"/>
    <n v="0"/>
    <n v="0"/>
    <n v="0"/>
    <n v="1"/>
    <n v="60"/>
    <s v="Miele"/>
    <n v="6"/>
    <s v="Nej"/>
    <n v="0"/>
    <s v="Nej"/>
    <s v="Nej"/>
    <s v="Nej"/>
    <n v="1"/>
    <s v="Begrænset"/>
    <s v="Gasblus. Vasken har 2 rum._x000a_Laver mad i forvejen, vegetar og kan sagtens kører videre. Fin menuplan. Har ikke eftermiddagsmad, da det er ½-dags."/>
    <n v="0"/>
    <x v="2"/>
    <s v="Indre By"/>
    <n v="0"/>
    <n v="0"/>
    <n v="22"/>
    <n v="0"/>
    <n v="0"/>
    <n v="0"/>
    <n v="0"/>
    <n v="0"/>
    <n v="0"/>
    <n v="0"/>
    <n v="0"/>
    <n v="0"/>
    <n v="0"/>
    <n v="0"/>
    <n v="69502.929999999993"/>
    <s v="35435"/>
    <s v=""/>
    <n v="0"/>
    <n v="0"/>
    <e v="#N/A"/>
    <e v="#N/A"/>
    <e v="#N/A"/>
    <e v="#N/A"/>
    <e v="#N/A"/>
  </r>
  <r>
    <x v="0"/>
    <x v="96"/>
    <n v="0"/>
    <s v="Indre By"/>
    <s v="Sofiegade 7"/>
    <n v="1418"/>
    <s v="København K"/>
    <s v="32 54 08 20"/>
    <s v="35448@buf.kk.dk"/>
    <s v="Magrethe Søbæk Sørensen"/>
    <n v="32955390"/>
    <n v="0"/>
    <s v="35448@buf.kk.dk"/>
    <s v="Børnehave"/>
    <n v="0"/>
    <n v="0"/>
    <n v="20"/>
    <n v="0"/>
    <n v="0"/>
    <n v="0"/>
    <n v="0"/>
    <s v="Nej"/>
    <n v="0"/>
    <n v="0"/>
    <n v="0"/>
    <n v="0"/>
    <n v="0"/>
    <n v="0"/>
    <n v="0"/>
    <x v="0"/>
    <x v="0"/>
    <x v="1"/>
    <x v="1"/>
    <n v="0"/>
    <n v="0"/>
    <n v="32500"/>
    <n v="0"/>
    <n v="0"/>
    <n v="0"/>
    <n v="0"/>
    <n v="0"/>
    <n v="0"/>
    <n v="0"/>
    <n v="0"/>
    <n v="0"/>
    <n v="0"/>
    <n v="0"/>
    <n v="0"/>
    <n v="0"/>
    <n v="0"/>
    <n v="0"/>
    <n v="0"/>
    <n v="0"/>
    <n v="0"/>
    <n v="0"/>
    <n v="0"/>
    <n v="1"/>
    <s v="Ja"/>
    <s v="Nej"/>
    <s v="nej"/>
    <s v="Ja"/>
    <s v="køkkenet er meget lille men kunne godt have en lille ovn med kogeplader"/>
    <s v="Ja"/>
    <n v="0"/>
    <s v="Ja"/>
    <n v="0"/>
    <n v="0"/>
    <n v="0"/>
    <n v="0"/>
    <s v="Modtagerkøkken"/>
    <n v="0"/>
    <n v="0"/>
    <n v="0"/>
    <n v="0"/>
    <n v="0"/>
    <n v="0"/>
    <n v="0"/>
    <n v="0"/>
    <n v="0"/>
    <n v="0"/>
    <n v="0"/>
    <s v="Mindre"/>
    <n v="0"/>
    <s v="Nyt køleskab og ovn med kogeplader. "/>
    <n v="0"/>
    <d v="1899-12-30T00:00:00"/>
    <n v="0"/>
    <n v="0"/>
    <n v="0"/>
    <n v="0"/>
    <n v="0"/>
    <n v="0"/>
    <n v="0"/>
    <n v="0"/>
    <n v="0"/>
    <n v="1"/>
    <n v="0"/>
    <n v="0"/>
    <n v="0"/>
    <n v="0"/>
    <n v="0"/>
    <n v="1"/>
    <n v="0"/>
    <n v="0"/>
    <n v="0"/>
    <n v="1"/>
    <n v="60"/>
    <s v="Miele"/>
    <n v="0"/>
    <n v="0"/>
    <n v="0"/>
    <n v="0"/>
    <n v="0"/>
    <n v="0"/>
    <n v="1"/>
    <s v="Begrænset"/>
    <n v="0"/>
    <s v="køkkenet er åbent og meget lille, kan bruges til smørselv. Et tilstødende lokale kunne med held indrettes til køkken på sigt"/>
    <x v="2"/>
    <s v="Indre By"/>
    <n v="0"/>
    <n v="0"/>
    <n v="20"/>
    <n v="0"/>
    <n v="0"/>
    <n v="0"/>
    <n v="0"/>
    <n v="0"/>
    <n v="0"/>
    <n v="0"/>
    <n v="0"/>
    <n v="0"/>
    <n v="0"/>
    <n v="0"/>
    <n v="22786"/>
    <s v="35448"/>
    <s v=""/>
    <n v="0"/>
    <n v="0"/>
    <e v="#N/A"/>
    <e v="#N/A"/>
    <e v="#N/A"/>
    <e v="#N/A"/>
    <e v="#N/A"/>
  </r>
  <r>
    <x v="0"/>
    <x v="97"/>
    <n v="0"/>
    <s v="Indre By"/>
    <s v="Øster Voldgade 4B"/>
    <n v="1307"/>
    <s v="København K"/>
    <s v="33 13 02 38"/>
    <s v="35462@buf.kk.dk"/>
    <s v="Birgitte C. Carstensen"/>
    <n v="33151958"/>
    <n v="0"/>
    <s v="35462@buf.kk.dk"/>
    <s v="Børnehave"/>
    <n v="0"/>
    <n v="0"/>
    <n v="34"/>
    <n v="0"/>
    <n v="0"/>
    <n v="0"/>
    <n v="0"/>
    <s v="Nej"/>
    <n v="0"/>
    <n v="0"/>
    <n v="0"/>
    <n v="0"/>
    <n v="0"/>
    <n v="0"/>
    <n v="0"/>
    <x v="0"/>
    <x v="1"/>
    <x v="1"/>
    <x v="1"/>
    <n v="0"/>
    <n v="70000"/>
    <n v="0"/>
    <n v="0"/>
    <n v="0"/>
    <n v="0"/>
    <n v="0"/>
    <n v="0"/>
    <n v="0"/>
    <n v="0"/>
    <n v="0"/>
    <n v="0"/>
    <n v="0"/>
    <n v="0"/>
    <n v="0"/>
    <n v="0"/>
    <n v="0"/>
    <n v="0"/>
    <n v="0"/>
    <n v="0"/>
    <n v="0"/>
    <n v="75"/>
    <n v="0"/>
    <n v="2"/>
    <s v="Ja"/>
    <s v="Nej"/>
    <s v="Ja"/>
    <s v="Ja"/>
    <s v="Absolut"/>
    <s v="Ja"/>
    <s v="Absolut"/>
    <s v="Ja"/>
    <s v="Absolut, bare køkkenet er godkendt"/>
    <s v="Nej"/>
    <s v="De vil gerne have hjælp"/>
    <n v="0"/>
    <s v="produktionskøkken"/>
    <s v="nej"/>
    <s v="Mindre"/>
    <s v="Ingen"/>
    <s v="Nej"/>
    <s v="En ny opvaskemskine"/>
    <n v="0"/>
    <n v="0"/>
    <n v="0"/>
    <n v="0"/>
    <n v="0"/>
    <n v="0"/>
    <n v="0"/>
    <n v="0"/>
    <n v="0"/>
    <s v="Cathrine Jerrik / Nanna"/>
    <d v="2009-03-06T00:00:00"/>
    <n v="0"/>
    <n v="1"/>
    <n v="0"/>
    <n v="0"/>
    <n v="0"/>
    <n v="0"/>
    <n v="1"/>
    <n v="0"/>
    <n v="0"/>
    <n v="3"/>
    <n v="1"/>
    <n v="0"/>
    <n v="0"/>
    <n v="0"/>
    <n v="0"/>
    <n v="1"/>
    <n v="0"/>
    <n v="0"/>
    <n v="1"/>
    <n v="1"/>
    <n v="40"/>
    <s v="Miele"/>
    <n v="3"/>
    <s v="Nej"/>
    <n v="0"/>
    <s v="Ja"/>
    <s v="Ja"/>
    <s v="Nej"/>
    <n v="3"/>
    <s v="God plads"/>
    <s v="Har stort loft somkan bruges til lager"/>
    <n v="0"/>
    <x v="2"/>
    <s v="Indre By"/>
    <n v="0"/>
    <n v="0"/>
    <n v="34"/>
    <n v="0"/>
    <n v="0"/>
    <n v="0"/>
    <n v="0"/>
    <n v="0"/>
    <n v="0"/>
    <n v="0"/>
    <n v="0"/>
    <n v="0"/>
    <n v="0"/>
    <n v="0"/>
    <n v="49309.15"/>
    <s v="35462"/>
    <s v=""/>
    <n v="0"/>
    <n v="0"/>
    <e v="#N/A"/>
    <e v="#N/A"/>
    <e v="#N/A"/>
    <e v="#N/A"/>
    <e v="#N/A"/>
  </r>
  <r>
    <x v="0"/>
    <x v="98"/>
    <s v="Helligåndskirkens Børnehave"/>
    <s v="Indre By"/>
    <s v="Valkendorfsgade 36"/>
    <n v="1151"/>
    <s v="København K"/>
    <s v="33 15 80 57"/>
    <s v="35483@buf.kk.dk"/>
    <s v="Margrete Debois"/>
    <n v="0"/>
    <n v="0"/>
    <s v="35483@buf.kk.dk"/>
    <s v="Børnehave"/>
    <n v="0"/>
    <n v="6"/>
    <n v="24"/>
    <n v="0"/>
    <n v="0"/>
    <n v="0"/>
    <n v="0"/>
    <s v="Nej"/>
    <n v="0"/>
    <n v="0"/>
    <n v="0"/>
    <n v="0"/>
    <n v="0"/>
    <n v="0"/>
    <n v="0"/>
    <x v="1"/>
    <x v="2"/>
    <x v="1"/>
    <x v="1"/>
    <n v="0"/>
    <n v="0"/>
    <n v="25000"/>
    <n v="0"/>
    <n v="0"/>
    <n v="0"/>
    <n v="0"/>
    <n v="0"/>
    <n v="0"/>
    <n v="0"/>
    <n v="0"/>
    <n v="0"/>
    <n v="0"/>
    <n v="0"/>
    <n v="0"/>
    <n v="0"/>
    <n v="0"/>
    <n v="0"/>
    <n v="0"/>
    <n v="0"/>
    <n v="0"/>
    <n v="75"/>
    <n v="0"/>
    <n v="2"/>
    <s v="Ja"/>
    <s v="Nej"/>
    <s v="Ja"/>
    <s v="Ja"/>
    <s v="Men kun hvis køkken bliver godkendt."/>
    <s v="Ja"/>
    <n v="0"/>
    <s v="Ja"/>
    <n v="0"/>
    <s v="ja"/>
    <n v="0"/>
    <n v="0"/>
    <s v="produktionskøkken"/>
    <s v="nej"/>
    <s v="Større"/>
    <s v="Større"/>
    <s v="Nej"/>
    <s v="Køkkenet er egentligt godt nok, men vil nok ikke blive godkendt, skal nok renoveres og have nyt køleskab og fryser"/>
    <s v="Mindre"/>
    <s v="Større"/>
    <s v="Nej"/>
    <s v="Køkkenet er stort og pænt, men meget gammelt"/>
    <n v="0"/>
    <n v="0"/>
    <n v="0"/>
    <n v="0"/>
    <n v="0"/>
    <s v="Cathrine Jerrik / Nanna"/>
    <d v="2009-03-06T00:00:00"/>
    <n v="0"/>
    <n v="1"/>
    <n v="0"/>
    <n v="0"/>
    <n v="0"/>
    <n v="0"/>
    <n v="0"/>
    <n v="0"/>
    <n v="0"/>
    <n v="1"/>
    <n v="1"/>
    <n v="0"/>
    <n v="0"/>
    <n v="0"/>
    <n v="0"/>
    <n v="1"/>
    <n v="0"/>
    <n v="0"/>
    <n v="0"/>
    <n v="1"/>
    <n v="25"/>
    <s v="Miele"/>
    <n v="4"/>
    <s v="Nej"/>
    <n v="0"/>
    <s v="Ja"/>
    <s v="Ja"/>
    <s v="Nej"/>
    <n v="1"/>
    <s v="God plads"/>
    <s v="vask med 2 rum"/>
    <n v="0"/>
    <x v="2"/>
    <s v="Indre By"/>
    <n v="0"/>
    <n v="6"/>
    <n v="24"/>
    <n v="0"/>
    <n v="0"/>
    <n v="0"/>
    <n v="0"/>
    <n v="0"/>
    <n v="0"/>
    <n v="0"/>
    <n v="0"/>
    <n v="0"/>
    <n v="0"/>
    <n v="0"/>
    <n v="17581.22"/>
    <s v="35483"/>
    <s v=""/>
    <n v="0"/>
    <n v="0"/>
    <e v="#N/A"/>
    <e v="#N/A"/>
    <e v="#N/A"/>
    <e v="#N/A"/>
    <e v="#N/A"/>
  </r>
  <r>
    <x v="0"/>
    <x v="99"/>
    <s v="Holmens Sogns Udflytterbørnehave"/>
    <s v="Indre By"/>
    <s v="Rosenlundvej 27"/>
    <n v="3540"/>
    <s v="Lynge"/>
    <n v="48187561"/>
    <s v="holmenudflytter@mail.tele.dk"/>
    <s v="Britta Ulnits"/>
    <n v="38715283"/>
    <n v="0"/>
    <s v="35507@buf.kk.dk"/>
    <s v="Børnehave"/>
    <n v="0"/>
    <n v="0"/>
    <n v="42"/>
    <n v="0"/>
    <n v="0"/>
    <n v="0"/>
    <n v="0"/>
    <s v="Nej"/>
    <n v="0"/>
    <n v="0"/>
    <n v="0"/>
    <n v="0"/>
    <n v="0"/>
    <n v="0"/>
    <n v="0"/>
    <x v="1"/>
    <x v="0"/>
    <x v="1"/>
    <x v="0"/>
    <n v="0"/>
    <n v="0"/>
    <n v="0"/>
    <n v="0"/>
    <s v="Ja"/>
    <n v="0"/>
    <s v="Tina Larsen"/>
    <n v="2006"/>
    <n v="15"/>
    <n v="0"/>
    <n v="0"/>
    <n v="0"/>
    <n v="0"/>
    <n v="0"/>
    <n v="0"/>
    <n v="0"/>
    <n v="0"/>
    <n v="0"/>
    <n v="0"/>
    <n v="0"/>
    <n v="0"/>
    <n v="0"/>
    <n v="0"/>
    <n v="0"/>
    <s v="nej"/>
    <s v="Nej"/>
    <s v="nej"/>
    <s v="Ja"/>
    <n v="0"/>
    <n v="0"/>
    <s v="ved ikke"/>
    <s v="Ja"/>
    <n v="0"/>
    <s v="ja"/>
    <n v="0"/>
    <n v="0"/>
    <n v="0"/>
    <n v="0"/>
    <n v="0"/>
    <n v="0"/>
    <n v="0"/>
    <n v="0"/>
    <n v="0"/>
    <n v="0"/>
    <n v="0"/>
    <n v="0"/>
    <n v="0"/>
    <n v="0"/>
    <n v="0"/>
    <n v="0"/>
    <n v="0"/>
    <s v="Lone"/>
    <d v="1899-12-30T00:00:00"/>
    <n v="0"/>
    <n v="1"/>
    <n v="0"/>
    <n v="4"/>
    <n v="1"/>
    <n v="0"/>
    <n v="0"/>
    <n v="0"/>
    <n v="0"/>
    <n v="0"/>
    <n v="1"/>
    <n v="0"/>
    <n v="0"/>
    <n v="0"/>
    <n v="0"/>
    <n v="0"/>
    <n v="1"/>
    <n v="0"/>
    <n v="0"/>
    <n v="1"/>
    <n v="20"/>
    <s v="Miele"/>
    <n v="2"/>
    <s v="Nej"/>
    <n v="0"/>
    <s v="Nej"/>
    <s v="Nej"/>
    <s v="Nej"/>
    <n v="2"/>
    <s v="God plads"/>
    <n v="0"/>
    <n v="0"/>
    <x v="2"/>
    <s v="Indre By"/>
    <n v="0"/>
    <n v="0"/>
    <n v="42"/>
    <n v="0"/>
    <n v="0"/>
    <n v="0"/>
    <n v="0"/>
    <n v="0"/>
    <n v="0"/>
    <n v="0"/>
    <n v="0"/>
    <n v="0"/>
    <n v="0"/>
    <n v="0"/>
    <n v="30786.02"/>
    <s v="35507"/>
    <s v="u"/>
    <n v="0"/>
    <n v="0"/>
    <e v="#N/A"/>
    <e v="#N/A"/>
    <e v="#N/A"/>
    <e v="#N/A"/>
    <e v="#N/A"/>
  </r>
  <r>
    <x v="0"/>
    <x v="100"/>
    <s v="Bøgely"/>
    <s v="Indre By"/>
    <s v="Rådvad  &quot;Bøgely&quot; 2"/>
    <n v="2800"/>
    <s v="Lyngby"/>
    <s v="45 80 32 63"/>
    <s v="35509@buf.kk.dk"/>
    <s v="Jette Ahrenst Jørgensen"/>
    <n v="0"/>
    <n v="0"/>
    <s v="35509@buf.kk.dk"/>
    <s v="Børnehave"/>
    <n v="0"/>
    <n v="0"/>
    <n v="66"/>
    <n v="0"/>
    <n v="0"/>
    <n v="0"/>
    <n v="0"/>
    <s v="Nej"/>
    <n v="0"/>
    <n v="0"/>
    <n v="0"/>
    <n v="0"/>
    <n v="0"/>
    <n v="0"/>
    <n v="0"/>
    <x v="1"/>
    <x v="0"/>
    <x v="1"/>
    <x v="1"/>
    <n v="0"/>
    <n v="0"/>
    <n v="5000"/>
    <n v="0"/>
    <s v="Nej"/>
    <n v="0"/>
    <n v="0"/>
    <n v="0"/>
    <n v="0"/>
    <n v="0"/>
    <n v="0"/>
    <n v="0"/>
    <n v="0"/>
    <n v="0"/>
    <n v="0"/>
    <n v="0"/>
    <n v="0"/>
    <n v="0"/>
    <n v="0"/>
    <n v="0"/>
    <n v="0"/>
    <n v="0"/>
    <n v="0"/>
    <n v="0"/>
    <s v="nej"/>
    <s v="Nej"/>
    <s v="nej"/>
    <n v="0"/>
    <n v="0"/>
    <n v="0"/>
    <n v="0"/>
    <n v="0"/>
    <n v="0"/>
    <n v="0"/>
    <s v="Problemer ift rekruttering af madpersonale pga beliggenhed."/>
    <n v="0"/>
    <s v="Køkken begrænset tilvirk"/>
    <n v="0"/>
    <n v="0"/>
    <n v="0"/>
    <n v="0"/>
    <n v="0"/>
    <s v="Større"/>
    <s v="Ingen"/>
    <s v="Nej"/>
    <s v="Industriopvaskemaskine, ovn - 1 ekstra, køl + frys nedslidt, evt. ny skabsfryser + skabskøl (industri), kogebord meget lavt og fungerer kun delvist."/>
    <n v="0"/>
    <n v="0"/>
    <n v="0"/>
    <n v="0"/>
    <s v="Opvaskemaskine er i et andet rum, som er gennemgang"/>
    <s v="Lone/Birgitte"/>
    <d v="2009-05-04T00:00:00"/>
    <n v="0"/>
    <n v="0"/>
    <n v="1"/>
    <n v="4"/>
    <n v="0"/>
    <n v="1"/>
    <n v="0"/>
    <n v="0"/>
    <n v="0"/>
    <n v="0"/>
    <n v="1"/>
    <n v="0"/>
    <n v="0"/>
    <n v="1"/>
    <n v="0"/>
    <n v="1"/>
    <n v="0"/>
    <n v="0"/>
    <n v="0"/>
    <n v="1"/>
    <n v="30"/>
    <s v="Miele"/>
    <n v="8"/>
    <s v="Nej"/>
    <n v="0"/>
    <s v="Nej"/>
    <s v="Nej"/>
    <s v="Nej"/>
    <n v="2"/>
    <s v="ingen plads"/>
    <s v="Problemstillinger der skal løses: 1) 22 børn + 3 voksne på 1. sal, der er ikke og kan ikke etableres spisning nedenunder (madelevator?) 2) Fredet bygning - ombygning under restriktioner 3)Rum m. opvaskemaskine er gennemgansrum for børn + voksne 4)Passage "/>
    <n v="0"/>
    <x v="2"/>
    <s v="Indre By"/>
    <n v="0"/>
    <n v="0"/>
    <n v="66"/>
    <n v="0"/>
    <n v="0"/>
    <n v="0"/>
    <n v="0"/>
    <n v="0"/>
    <n v="0"/>
    <n v="0"/>
    <n v="0"/>
    <n v="0"/>
    <n v="0"/>
    <n v="0"/>
    <n v="30819.360000000001"/>
    <s v="35509"/>
    <s v=""/>
    <n v="0"/>
    <n v="0"/>
    <s v="Ja"/>
    <n v="1"/>
    <n v="0"/>
    <n v="0"/>
    <s v="Nej"/>
  </r>
  <r>
    <x v="0"/>
    <x v="101"/>
    <s v="Højbjerg"/>
    <s v="Indre By"/>
    <s v="Sandbjergvej 42"/>
    <n v="3460"/>
    <s v="Birkerød"/>
    <s v="45 81 80 73"/>
    <s v="35510@buf.kk.dk"/>
    <s v="Marianne Dinesen"/>
    <n v="35350772"/>
    <n v="0"/>
    <s v="35510@buf.kk.dk"/>
    <s v="Børnehave"/>
    <n v="0"/>
    <n v="0"/>
    <n v="31"/>
    <n v="0"/>
    <n v="0"/>
    <n v="0"/>
    <n v="0"/>
    <n v="0"/>
    <n v="0"/>
    <n v="0"/>
    <n v="0"/>
    <n v="0"/>
    <n v="0"/>
    <n v="0"/>
    <n v="0"/>
    <x v="0"/>
    <x v="0"/>
    <x v="1"/>
    <x v="1"/>
    <n v="0"/>
    <n v="0"/>
    <n v="70000"/>
    <n v="0"/>
    <n v="0"/>
    <n v="0"/>
    <n v="0"/>
    <n v="0"/>
    <n v="0"/>
    <n v="0"/>
    <n v="0"/>
    <n v="0"/>
    <n v="0"/>
    <n v="0"/>
    <n v="0"/>
    <n v="0"/>
    <n v="0"/>
    <n v="0"/>
    <n v="0"/>
    <n v="0"/>
    <n v="0"/>
    <n v="100"/>
    <n v="0"/>
    <n v="0"/>
    <s v="Ja"/>
    <s v="Nej"/>
    <n v="0"/>
    <n v="0"/>
    <s v="ved ikke"/>
    <n v="0"/>
    <s v="ved ikke"/>
    <n v="0"/>
    <s v="ved ikke"/>
    <n v="0"/>
    <s v="ved ikke"/>
    <n v="0"/>
    <s v="Køkken blandet tilvirk"/>
    <n v="0"/>
    <n v="0"/>
    <n v="0"/>
    <n v="0"/>
    <s v="Hvis det kræves: skillevæg + hæve opvaskemaskine. Evt. ny skabsfryser + nyt fuldhøjde køleskab"/>
    <n v="0"/>
    <n v="0"/>
    <n v="0"/>
    <n v="0"/>
    <n v="0"/>
    <n v="0"/>
    <n v="0"/>
    <n v="0"/>
    <n v="0"/>
    <s v="Birgitte Glerup"/>
    <d v="2009-04-24T00:00:00"/>
    <n v="0"/>
    <n v="1"/>
    <n v="0"/>
    <n v="4"/>
    <n v="1"/>
    <n v="0"/>
    <n v="0"/>
    <n v="0"/>
    <n v="0"/>
    <n v="1"/>
    <n v="1"/>
    <n v="0"/>
    <n v="0"/>
    <n v="0"/>
    <n v="0"/>
    <n v="1"/>
    <n v="0"/>
    <n v="0"/>
    <n v="0"/>
    <n v="1"/>
    <n v="20"/>
    <s v="Miele"/>
    <n v="3"/>
    <s v="Ja"/>
    <n v="10"/>
    <s v="Nej"/>
    <s v="Nej"/>
    <s v="Nej"/>
    <n v="2"/>
    <n v="0"/>
    <s v="Der skal afklares: skal der skillevæg/foldedør op mellem køkken og spiseafd? Hvor mange vaske? Tilladt at producere uden rist + afløs i gulv? Opvaskemaskine - skal den hæves? Fliser på væg bag køkkenbordet?"/>
    <n v="0"/>
    <x v="2"/>
    <s v="Indre By"/>
    <n v="0"/>
    <n v="0"/>
    <n v="31"/>
    <n v="0"/>
    <n v="0"/>
    <n v="0"/>
    <n v="0"/>
    <n v="0"/>
    <n v="0"/>
    <n v="0"/>
    <n v="0"/>
    <n v="0"/>
    <n v="0"/>
    <n v="0"/>
    <n v="90520.22"/>
    <s v="35510"/>
    <s v="u"/>
    <n v="0"/>
    <n v="0"/>
    <e v="#N/A"/>
    <e v="#N/A"/>
    <e v="#N/A"/>
    <e v="#N/A"/>
    <e v="#N/A"/>
  </r>
  <r>
    <x v="0"/>
    <x v="102"/>
    <s v="Trinitatis Sogns Udflytterbørnehave"/>
    <s v="Indre By"/>
    <s v="Tranemosevej 39"/>
    <n v="2750"/>
    <s v="Ballerup"/>
    <s v="44 65 12 13"/>
    <s v="trinitatis@mail.dk"/>
    <s v="Tove Hammer"/>
    <n v="36497454"/>
    <n v="0"/>
    <s v="35511@buf.kk.dk"/>
    <s v="Børnehave"/>
    <n v="0"/>
    <n v="0"/>
    <n v="30"/>
    <n v="0"/>
    <n v="0"/>
    <n v="0"/>
    <n v="0"/>
    <s v="Nej"/>
    <n v="0"/>
    <n v="0"/>
    <n v="0"/>
    <n v="0"/>
    <n v="0"/>
    <n v="0"/>
    <n v="0"/>
    <x v="0"/>
    <x v="0"/>
    <x v="1"/>
    <x v="1"/>
    <n v="0"/>
    <n v="0"/>
    <n v="40000"/>
    <n v="0"/>
    <n v="0"/>
    <n v="0"/>
    <n v="0"/>
    <n v="0"/>
    <n v="0"/>
    <n v="0"/>
    <n v="0"/>
    <n v="0"/>
    <n v="0"/>
    <n v="0"/>
    <n v="0"/>
    <n v="0"/>
    <n v="0"/>
    <n v="0"/>
    <n v="0"/>
    <n v="0"/>
    <n v="0"/>
    <n v="90"/>
    <n v="0"/>
    <n v="0"/>
    <s v="nej"/>
    <s v="Nej"/>
    <s v="nej"/>
    <s v="Ja"/>
    <s v="der skal komme timer med"/>
    <s v="Ja"/>
    <n v="0"/>
    <s v="Ja"/>
    <n v="0"/>
    <s v="Nej"/>
    <s v="vil gerne have hjælp"/>
    <n v="0"/>
    <n v="0"/>
    <n v="0"/>
    <n v="0"/>
    <n v="0"/>
    <n v="0"/>
    <n v="0"/>
    <n v="0"/>
    <n v="0"/>
    <n v="0"/>
    <n v="0"/>
    <n v="0"/>
    <n v="0"/>
    <n v="0"/>
    <n v="0"/>
    <s v="der blev lavet mad i køkkenet indtil sommeren 2007. varm og kold mad"/>
    <s v="Lone Voss"/>
    <d v="1899-12-30T00:00:00"/>
    <n v="0"/>
    <n v="0"/>
    <n v="1"/>
    <n v="4"/>
    <n v="1"/>
    <n v="0"/>
    <n v="0"/>
    <n v="0"/>
    <n v="0"/>
    <n v="1"/>
    <n v="0"/>
    <n v="0"/>
    <n v="0"/>
    <n v="0"/>
    <n v="0"/>
    <n v="1"/>
    <n v="0"/>
    <n v="0"/>
    <n v="0"/>
    <n v="1"/>
    <n v="3"/>
    <s v="Industri"/>
    <n v="4"/>
    <s v="Nej"/>
    <n v="0"/>
    <s v="Ja"/>
    <s v="Ja"/>
    <s v="Nej"/>
    <n v="1"/>
    <s v="ingen plads"/>
    <s v="ovn"/>
    <n v="0"/>
    <x v="2"/>
    <s v="Indre By"/>
    <n v="0"/>
    <n v="0"/>
    <n v="30"/>
    <n v="0"/>
    <n v="0"/>
    <n v="0"/>
    <n v="0"/>
    <n v="0"/>
    <n v="0"/>
    <n v="0"/>
    <n v="0"/>
    <n v="0"/>
    <n v="0"/>
    <n v="0"/>
    <n v="29081.54"/>
    <s v="35511"/>
    <s v="u"/>
    <n v="0"/>
    <n v="0"/>
    <e v="#N/A"/>
    <e v="#N/A"/>
    <e v="#N/A"/>
    <e v="#N/A"/>
    <e v="#N/A"/>
  </r>
  <r>
    <x v="0"/>
    <x v="103"/>
    <n v="0"/>
    <s v="Indre By"/>
    <s v="Sankt Peders Stræde 4"/>
    <n v="1453"/>
    <s v="København K"/>
    <s v="33 13 62 58"/>
    <s v="35571@buf.kk.dk"/>
    <s v="Vibeke Sølling"/>
    <n v="39621212"/>
    <n v="0"/>
    <s v="35571@buf.kk.dk"/>
    <s v="Børnehave"/>
    <n v="0"/>
    <n v="0"/>
    <n v="22"/>
    <n v="60"/>
    <n v="0"/>
    <n v="0"/>
    <n v="0"/>
    <s v="ja"/>
    <n v="0"/>
    <n v="0"/>
    <n v="0"/>
    <n v="0"/>
    <n v="0"/>
    <n v="0"/>
    <n v="0"/>
    <x v="1"/>
    <x v="0"/>
    <x v="1"/>
    <x v="0"/>
    <n v="0"/>
    <n v="0"/>
    <n v="0"/>
    <n v="0"/>
    <s v="Nej"/>
    <s v="nej"/>
    <n v="0"/>
    <n v="0"/>
    <n v="0"/>
    <n v="0"/>
    <n v="0"/>
    <n v="0"/>
    <n v="0"/>
    <n v="0"/>
    <n v="0"/>
    <n v="0"/>
    <n v="0"/>
    <n v="0"/>
    <n v="0"/>
    <n v="0"/>
    <n v="0"/>
    <n v="0"/>
    <n v="0"/>
    <n v="1"/>
    <s v="Ja"/>
    <s v="Nej"/>
    <s v="Ja"/>
    <s v="Ja"/>
    <s v="Hvis der er råd til det, ellers vil de have det udefra"/>
    <s v="Ja"/>
    <s v="Se ovenfor"/>
    <s v="Ja"/>
    <s v="Se ovenfor"/>
    <s v="Nej"/>
    <s v="vil gerne have hjælp"/>
    <n v="0"/>
    <s v="produktionskøkken"/>
    <s v="nej"/>
    <s v="Større"/>
    <s v="Mindre"/>
    <s v="Nej"/>
    <s v="Stort dejligt køkken, men trænger til renovering, men brugbart._x000a_Nyt komfu, ny emhætte, nyt køleskab"/>
    <n v="0"/>
    <n v="0"/>
    <n v="0"/>
    <n v="0"/>
    <n v="0"/>
    <n v="0"/>
    <n v="0"/>
    <n v="0"/>
    <n v="0"/>
    <s v="Cathrine Jerrik / Nanna"/>
    <d v="2009-03-09T00:00:00"/>
    <n v="0"/>
    <n v="1"/>
    <n v="0"/>
    <n v="0"/>
    <n v="0"/>
    <n v="1"/>
    <n v="0"/>
    <n v="0"/>
    <n v="0"/>
    <n v="1"/>
    <n v="1"/>
    <n v="0"/>
    <n v="0"/>
    <n v="0"/>
    <n v="0"/>
    <n v="1"/>
    <n v="0"/>
    <n v="0"/>
    <n v="0"/>
    <n v="1"/>
    <n v="20"/>
    <s v="Miele"/>
    <n v="3.5"/>
    <s v="Nej"/>
    <n v="0"/>
    <s v="Nej"/>
    <s v="Nej"/>
    <s v="Nej"/>
    <n v="2"/>
    <s v="God plads"/>
    <n v="0"/>
    <n v="0"/>
    <x v="0"/>
    <s v="Indre By"/>
    <n v="0"/>
    <n v="0"/>
    <n v="22"/>
    <n v="60"/>
    <n v="0"/>
    <n v="0"/>
    <n v="0"/>
    <n v="0"/>
    <n v="0"/>
    <n v="0"/>
    <n v="0"/>
    <n v="0"/>
    <n v="0"/>
    <n v="0"/>
    <n v="21361.95"/>
    <s v="35571"/>
    <s v=""/>
    <n v="0"/>
    <n v="60"/>
    <e v="#N/A"/>
    <e v="#N/A"/>
    <e v="#N/A"/>
    <e v="#N/A"/>
    <e v="#N/A"/>
  </r>
  <r>
    <x v="0"/>
    <x v="104"/>
    <s v="Stokholmsgave Centrum"/>
    <s v="Indre By"/>
    <s v="Klampenborgvej 135"/>
    <n v="2800"/>
    <s v="Lyngby"/>
    <s v="45 93 63 22"/>
    <s v="37379@buf.kk.dk"/>
    <s v="Heidi Barington"/>
    <n v="0"/>
    <n v="0"/>
    <s v="37379@buf.kk.dk"/>
    <s v="Børnehave"/>
    <n v="0"/>
    <n v="0"/>
    <n v="66"/>
    <n v="0"/>
    <n v="0"/>
    <n v="0"/>
    <n v="0"/>
    <n v="0"/>
    <n v="0"/>
    <n v="0"/>
    <n v="0"/>
    <n v="0"/>
    <n v="0"/>
    <n v="0"/>
    <n v="0"/>
    <x v="0"/>
    <x v="1"/>
    <x v="1"/>
    <x v="1"/>
    <n v="0"/>
    <n v="0"/>
    <n v="80000"/>
    <n v="0"/>
    <s v="Ja"/>
    <n v="0"/>
    <s v="Schantall Werleman"/>
    <n v="2009"/>
    <n v="25"/>
    <n v="0"/>
    <s v="studerende"/>
    <n v="0"/>
    <n v="0"/>
    <n v="0"/>
    <n v="0"/>
    <n v="0"/>
    <n v="0"/>
    <n v="0"/>
    <n v="0"/>
    <n v="0"/>
    <n v="0"/>
    <n v="90"/>
    <n v="0"/>
    <n v="1"/>
    <s v="Ja"/>
    <n v="0"/>
    <n v="0"/>
    <s v="Ja"/>
    <n v="0"/>
    <s v="Ja"/>
    <s v="tror"/>
    <s v="Ja"/>
    <n v="0"/>
    <s v="Nej"/>
    <s v="vil meget gerne benytte Madhuset ti hjælp"/>
    <n v="0"/>
    <s v="produktionskøkken"/>
    <s v="nej"/>
    <s v="Mindre"/>
    <s v="Ingen"/>
    <s v="Nej"/>
    <s v="ud fra samtale i tlf: nye ovne, nyt kogebord"/>
    <n v="0"/>
    <n v="0"/>
    <n v="0"/>
    <n v="0"/>
    <n v="0"/>
    <n v="0"/>
    <n v="0"/>
    <n v="0"/>
    <n v="0"/>
    <s v="Birgitte Glerup"/>
    <d v="2009-04-24T00:00:00"/>
    <n v="0"/>
    <n v="0"/>
    <n v="1"/>
    <n v="4"/>
    <n v="0"/>
    <n v="1"/>
    <n v="0"/>
    <n v="0"/>
    <n v="0"/>
    <n v="0"/>
    <n v="3"/>
    <n v="0"/>
    <n v="0"/>
    <n v="0"/>
    <n v="0"/>
    <n v="0"/>
    <n v="0"/>
    <n v="0"/>
    <n v="1"/>
    <n v="1"/>
    <n v="20"/>
    <s v="Miele"/>
    <n v="4"/>
    <s v="Ja"/>
    <n v="10"/>
    <s v="Nej"/>
    <s v="Nej"/>
    <s v="Nej"/>
    <n v="2"/>
    <s v="Begrænset"/>
    <n v="0"/>
    <n v="0"/>
    <x v="2"/>
    <s v="Indre By"/>
    <n v="0"/>
    <n v="0"/>
    <n v="66"/>
    <n v="0"/>
    <n v="0"/>
    <n v="0"/>
    <n v="0"/>
    <n v="0"/>
    <n v="0"/>
    <n v="0"/>
    <n v="0"/>
    <n v="0"/>
    <n v="0"/>
    <n v="0"/>
    <n v="85463.91"/>
    <s v="37379"/>
    <s v="u"/>
    <n v="0"/>
    <n v="0"/>
    <e v="#N/A"/>
    <e v="#N/A"/>
    <e v="#N/A"/>
    <e v="#N/A"/>
    <e v="#N/A"/>
  </r>
  <r>
    <x v="0"/>
    <x v="105"/>
    <s v="Dronning Louise børnehave"/>
    <s v="Nørrebro"/>
    <s v="Bjelkes Allé 45"/>
    <n v="2200"/>
    <s v="København N"/>
    <s v="35 85 79 69"/>
    <s v="35312@buf.kk.dk"/>
    <s v="Lone Sass Mønsted"/>
    <n v="38192558"/>
    <n v="0"/>
    <s v="35312@buf.kk.dk"/>
    <s v="Børnehave"/>
    <n v="0"/>
    <n v="0"/>
    <n v="48"/>
    <n v="0"/>
    <n v="0"/>
    <n v="0"/>
    <n v="0"/>
    <s v="Nej"/>
    <n v="0"/>
    <n v="0"/>
    <n v="0"/>
    <n v="0"/>
    <n v="0"/>
    <n v="0"/>
    <n v="0"/>
    <x v="1"/>
    <x v="0"/>
    <x v="1"/>
    <x v="1"/>
    <n v="0"/>
    <n v="0"/>
    <n v="0"/>
    <n v="0"/>
    <n v="0"/>
    <n v="0"/>
    <n v="0"/>
    <n v="0"/>
    <n v="0"/>
    <n v="0"/>
    <n v="0"/>
    <n v="0"/>
    <n v="0"/>
    <n v="0"/>
    <n v="0"/>
    <n v="0"/>
    <n v="0"/>
    <n v="0"/>
    <n v="0"/>
    <n v="0"/>
    <n v="0"/>
    <n v="90"/>
    <n v="0"/>
    <n v="1"/>
    <s v="nej"/>
    <s v="Nej"/>
    <s v="Ja"/>
    <s v="Ja"/>
    <n v="0"/>
    <s v="Ja"/>
    <n v="0"/>
    <s v="Ja"/>
    <n v="0"/>
    <s v="Nej"/>
    <n v="0"/>
    <n v="0"/>
    <s v="Køkken begrænset tilvirk"/>
    <s v="nej"/>
    <n v="0"/>
    <n v="0"/>
    <n v="0"/>
    <n v="0"/>
    <s v="Større"/>
    <s v="Større"/>
    <n v="0"/>
    <n v="0"/>
    <n v="0"/>
    <n v="0"/>
    <n v="0"/>
    <n v="0"/>
    <n v="0"/>
    <s v="Cathrine"/>
    <d v="1899-12-30T00:00:00"/>
    <n v="0"/>
    <n v="1"/>
    <n v="0"/>
    <n v="0"/>
    <n v="0"/>
    <n v="1"/>
    <n v="0"/>
    <n v="0"/>
    <n v="0"/>
    <n v="2"/>
    <n v="2"/>
    <n v="0"/>
    <n v="0"/>
    <n v="0"/>
    <n v="0"/>
    <n v="0"/>
    <n v="2"/>
    <n v="0"/>
    <n v="0"/>
    <n v="1"/>
    <n v="20"/>
    <s v="Miele"/>
    <n v="2"/>
    <s v="Nej"/>
    <n v="0"/>
    <s v="Nej"/>
    <n v="0"/>
    <s v="Nej"/>
    <n v="2"/>
    <s v="God plads"/>
    <n v="0"/>
    <n v="0"/>
    <x v="2"/>
    <s v="Nørrebro"/>
    <n v="0"/>
    <n v="6"/>
    <n v="44"/>
    <n v="0"/>
    <n v="0"/>
    <n v="0"/>
    <n v="0"/>
    <n v="0"/>
    <n v="0"/>
    <n v="0"/>
    <n v="0"/>
    <n v="0"/>
    <n v="0"/>
    <n v="0"/>
    <n v="40384.68"/>
    <s v="35312"/>
    <s v=""/>
    <n v="0"/>
    <n v="0"/>
    <e v="#N/A"/>
    <e v="#N/A"/>
    <e v="#N/A"/>
    <e v="#N/A"/>
    <e v="#N/A"/>
  </r>
  <r>
    <x v="0"/>
    <x v="106"/>
    <s v="Stefansgårdens Børnehave"/>
    <s v="Nørrebro"/>
    <s v="Hellebækgade 29"/>
    <n v="2200"/>
    <s v="København N"/>
    <s v="35 85 38 81"/>
    <s v="35357@buf.kk.dk"/>
    <s v="Birgitte Munch Jørgensen"/>
    <n v="36462736"/>
    <n v="0"/>
    <s v="35357@buf.kk.dk"/>
    <s v="Børnehave"/>
    <n v="0"/>
    <n v="10"/>
    <n v="20"/>
    <n v="0"/>
    <n v="0"/>
    <n v="0"/>
    <n v="0"/>
    <s v="Nej"/>
    <n v="0"/>
    <n v="0"/>
    <n v="0"/>
    <n v="0"/>
    <n v="0"/>
    <n v="0"/>
    <n v="0"/>
    <x v="0"/>
    <x v="0"/>
    <x v="1"/>
    <x v="1"/>
    <n v="0"/>
    <n v="0"/>
    <n v="30000"/>
    <n v="0"/>
    <n v="0"/>
    <n v="0"/>
    <n v="0"/>
    <n v="0"/>
    <n v="0"/>
    <n v="0"/>
    <n v="0"/>
    <n v="0"/>
    <n v="0"/>
    <n v="0"/>
    <n v="0"/>
    <n v="0"/>
    <n v="0"/>
    <n v="0"/>
    <n v="0"/>
    <n v="0"/>
    <n v="0"/>
    <n v="90"/>
    <n v="0"/>
    <n v="1"/>
    <s v="Ja"/>
    <s v="Nej"/>
    <s v="Ja"/>
    <s v="Ja"/>
    <n v="0"/>
    <s v="Ja"/>
    <n v="0"/>
    <s v="Ja"/>
    <n v="0"/>
    <s v="Nej"/>
    <n v="0"/>
    <n v="0"/>
    <s v="Køkken begrænset tilvirk"/>
    <s v="nej"/>
    <n v="0"/>
    <s v="Større"/>
    <n v="0"/>
    <n v="0"/>
    <n v="0"/>
    <n v="0"/>
    <n v="0"/>
    <n v="0"/>
    <n v="0"/>
    <n v="0"/>
    <n v="0"/>
    <n v="0"/>
    <s v="en total renovering, køkkenet er mindre og ikke brugbar."/>
    <s v="Cathrine"/>
    <d v="1899-12-30T00:00:00"/>
    <n v="0"/>
    <n v="0"/>
    <n v="0"/>
    <n v="0"/>
    <n v="0"/>
    <n v="0"/>
    <n v="0"/>
    <n v="0"/>
    <n v="0"/>
    <n v="1"/>
    <n v="0"/>
    <n v="0"/>
    <n v="0"/>
    <n v="0"/>
    <n v="0"/>
    <n v="0"/>
    <n v="0"/>
    <n v="0"/>
    <n v="1"/>
    <n v="0"/>
    <n v="0"/>
    <n v="0"/>
    <n v="0"/>
    <s v="Nej"/>
    <n v="0"/>
    <s v="Nej"/>
    <s v="Nej"/>
    <s v="Nej"/>
    <n v="1"/>
    <s v="Begrænset"/>
    <n v="0"/>
    <n v="0"/>
    <x v="2"/>
    <s v="Nørrebro"/>
    <n v="0"/>
    <n v="10"/>
    <n v="20"/>
    <n v="0"/>
    <n v="0"/>
    <n v="0"/>
    <n v="0"/>
    <n v="0"/>
    <n v="0"/>
    <n v="0"/>
    <n v="0"/>
    <n v="0"/>
    <n v="0"/>
    <n v="0"/>
    <n v="28756.04"/>
    <s v="35357"/>
    <s v=""/>
    <n v="0"/>
    <n v="0"/>
    <e v="#N/A"/>
    <e v="#N/A"/>
    <e v="#N/A"/>
    <e v="#N/A"/>
    <e v="#N/A"/>
  </r>
  <r>
    <x v="0"/>
    <x v="107"/>
    <n v="0"/>
    <s v="Nørrebro"/>
    <s v="Hermodsgade 23"/>
    <n v="2200"/>
    <s v="København N"/>
    <s v="35 81 92 94"/>
    <s v="35359@buf.kk.dk"/>
    <s v="Gitte Koldbye Schmidt"/>
    <n v="32969700"/>
    <n v="0"/>
    <s v="35359@buf.kk.dk"/>
    <s v="Børnehave"/>
    <n v="0"/>
    <n v="0"/>
    <n v="20"/>
    <n v="0"/>
    <n v="0"/>
    <n v="0"/>
    <n v="0"/>
    <s v="Nej"/>
    <n v="0"/>
    <n v="0"/>
    <n v="0"/>
    <n v="0"/>
    <n v="0"/>
    <n v="0"/>
    <n v="0"/>
    <x v="0"/>
    <x v="0"/>
    <x v="1"/>
    <x v="1"/>
    <n v="0"/>
    <n v="0"/>
    <n v="0"/>
    <n v="0"/>
    <n v="0"/>
    <n v="0"/>
    <n v="0"/>
    <n v="0"/>
    <n v="0"/>
    <n v="0"/>
    <n v="0"/>
    <n v="0"/>
    <n v="0"/>
    <n v="0"/>
    <n v="0"/>
    <n v="0"/>
    <n v="0"/>
    <n v="0"/>
    <n v="0"/>
    <n v="0"/>
    <n v="0"/>
    <n v="0"/>
    <n v="0"/>
    <n v="1"/>
    <s v="Ja"/>
    <s v="Nej"/>
    <s v="Ja"/>
    <s v="Ja"/>
    <s v="ikke muligt. P.g.a. aktuelle køkken forhold. "/>
    <s v="Ja"/>
    <n v="0"/>
    <s v="Ja"/>
    <s v="hvis det er muligt"/>
    <s v="ja"/>
    <n v="0"/>
    <n v="0"/>
    <s v="Køkken begrænset tilvirk"/>
    <n v="0"/>
    <n v="0"/>
    <n v="0"/>
    <n v="0"/>
    <n v="0"/>
    <s v="Mindre"/>
    <s v="Større"/>
    <n v="0"/>
    <s v="Køkkenet er gammelt, men lederen har sat penge af så de selv kan renoverer det."/>
    <n v="0"/>
    <n v="0"/>
    <n v="0"/>
    <n v="0"/>
    <n v="0"/>
    <s v="Cathrine"/>
    <s v="24.03"/>
    <n v="0"/>
    <n v="1"/>
    <n v="0"/>
    <n v="0"/>
    <n v="0"/>
    <n v="0"/>
    <n v="0"/>
    <n v="0"/>
    <n v="0"/>
    <n v="1"/>
    <n v="0"/>
    <n v="0"/>
    <n v="0"/>
    <n v="0"/>
    <n v="0"/>
    <n v="1"/>
    <n v="0"/>
    <n v="0"/>
    <n v="0"/>
    <n v="1"/>
    <n v="29"/>
    <s v="bosch"/>
    <n v="2"/>
    <n v="0"/>
    <n v="0"/>
    <s v="Ja"/>
    <s v="Ja"/>
    <n v="0"/>
    <n v="1"/>
    <s v="ingen plads"/>
    <s v="Bruger køkkenet som kontor, personalestue."/>
    <n v="0"/>
    <x v="2"/>
    <s v="Nørrebro"/>
    <n v="0"/>
    <n v="0"/>
    <n v="20"/>
    <n v="0"/>
    <n v="0"/>
    <n v="0"/>
    <n v="0"/>
    <n v="0"/>
    <n v="0"/>
    <n v="0"/>
    <n v="0"/>
    <n v="0"/>
    <n v="0"/>
    <n v="0"/>
    <n v="42726.16"/>
    <s v="35359"/>
    <s v=""/>
    <n v="0"/>
    <n v="0"/>
    <e v="#N/A"/>
    <e v="#N/A"/>
    <e v="#N/A"/>
    <e v="#N/A"/>
    <e v="#N/A"/>
  </r>
  <r>
    <x v="0"/>
    <x v="108"/>
    <s v="Linden"/>
    <s v="Nørrebro"/>
    <s v="Kapelvej 36"/>
    <n v="2200"/>
    <s v="København N"/>
    <s v="35 39 43 38"/>
    <s v="35381@buf.kk.dk"/>
    <s v="Inge Kunkel-Bode"/>
    <n v="38742801"/>
    <n v="0"/>
    <s v="35381@buf.kk.dk"/>
    <s v="Børnehave"/>
    <n v="0"/>
    <n v="10"/>
    <n v="63"/>
    <n v="0"/>
    <n v="0"/>
    <n v="0"/>
    <n v="0"/>
    <s v="ja"/>
    <n v="2"/>
    <n v="1"/>
    <n v="0"/>
    <n v="0"/>
    <n v="0"/>
    <n v="0"/>
    <n v="0"/>
    <x v="3"/>
    <x v="0"/>
    <x v="1"/>
    <x v="0"/>
    <n v="0"/>
    <n v="0"/>
    <n v="100000"/>
    <n v="0"/>
    <n v="0"/>
    <n v="0"/>
    <n v="0"/>
    <n v="0"/>
    <n v="0"/>
    <n v="0"/>
    <n v="0"/>
    <n v="0"/>
    <n v="0"/>
    <n v="0"/>
    <n v="0"/>
    <n v="0"/>
    <n v="0"/>
    <n v="0"/>
    <n v="0"/>
    <n v="0"/>
    <n v="0"/>
    <n v="80"/>
    <n v="0"/>
    <n v="1"/>
    <s v="Ja"/>
    <s v="Nej"/>
    <s v="Ja"/>
    <s v="Ja"/>
    <n v="0"/>
    <s v="Ja"/>
    <n v="0"/>
    <s v="Ja"/>
    <s v="hvis pengene er til stede"/>
    <s v="Nej"/>
    <n v="0"/>
    <n v="0"/>
    <s v="produktionskøkken"/>
    <n v="0"/>
    <n v="0"/>
    <s v="Større"/>
    <n v="0"/>
    <s v="der skal etableres en elevator mellem etagerne"/>
    <n v="0"/>
    <n v="0"/>
    <n v="0"/>
    <n v="0"/>
    <n v="0"/>
    <n v="0"/>
    <n v="0"/>
    <n v="0"/>
    <n v="0"/>
    <s v="Cathrine"/>
    <d v="1899-12-30T00:00:00"/>
    <n v="0"/>
    <n v="0"/>
    <n v="1"/>
    <n v="5"/>
    <n v="1"/>
    <n v="0"/>
    <n v="0"/>
    <n v="0"/>
    <n v="0"/>
    <n v="0"/>
    <n v="2"/>
    <n v="0"/>
    <n v="0"/>
    <n v="0"/>
    <n v="0"/>
    <n v="0"/>
    <n v="2"/>
    <n v="0"/>
    <n v="0"/>
    <n v="2"/>
    <n v="20"/>
    <s v="Miele"/>
    <n v="4"/>
    <s v="Ja"/>
    <n v="0"/>
    <n v="0"/>
    <s v="Ja"/>
    <n v="0"/>
    <n v="2"/>
    <s v="God plads"/>
    <s v="køkkenet er virkeligt nyt har været i brug indtil for 4 år siden"/>
    <n v="0"/>
    <x v="2"/>
    <s v="Nørrebro"/>
    <n v="0"/>
    <n v="10"/>
    <n v="63"/>
    <n v="0"/>
    <n v="0"/>
    <n v="0"/>
    <n v="0"/>
    <n v="0"/>
    <n v="0"/>
    <n v="0"/>
    <n v="0"/>
    <n v="0"/>
    <n v="0"/>
    <n v="0"/>
    <n v="90513.74"/>
    <s v="35381"/>
    <s v=""/>
    <n v="0"/>
    <n v="0"/>
    <s v="Ja"/>
    <n v="1"/>
    <n v="0"/>
    <s v="Timeantal vides ikke, da vi er blevet fejlvurderet og afventer nyt besøg"/>
    <s v="Nej"/>
  </r>
  <r>
    <x v="0"/>
    <x v="109"/>
    <s v="Linden"/>
    <s v="Nørrebro"/>
    <s v="Kapelvej 36"/>
    <n v="2200"/>
    <s v="København N"/>
    <s v="35 39 43 38"/>
    <s v="35381@buf.kk.dk"/>
    <s v="Inge Kunkel-Bode"/>
    <n v="38742801"/>
    <n v="0"/>
    <s v="35381@buf.kk.dk"/>
    <s v="Børnehave"/>
    <n v="0"/>
    <n v="10"/>
    <n v="63"/>
    <n v="0"/>
    <n v="0"/>
    <n v="0"/>
    <n v="0"/>
    <s v="ja"/>
    <n v="0"/>
    <n v="0"/>
    <n v="0"/>
    <n v="0"/>
    <n v="0"/>
    <n v="0"/>
    <n v="0"/>
    <x v="1"/>
    <x v="0"/>
    <x v="1"/>
    <x v="0"/>
    <n v="0"/>
    <n v="0"/>
    <n v="0"/>
    <n v="0"/>
    <n v="0"/>
    <n v="0"/>
    <n v="0"/>
    <n v="0"/>
    <n v="0"/>
    <n v="0"/>
    <n v="0"/>
    <n v="0"/>
    <n v="0"/>
    <n v="0"/>
    <n v="0"/>
    <n v="0"/>
    <n v="0"/>
    <n v="0"/>
    <n v="0"/>
    <n v="0"/>
    <n v="0"/>
    <n v="0"/>
    <n v="0"/>
    <n v="0"/>
    <n v="0"/>
    <n v="0"/>
    <n v="0"/>
    <n v="0"/>
    <n v="0"/>
    <n v="0"/>
    <n v="0"/>
    <n v="0"/>
    <n v="0"/>
    <n v="0"/>
    <n v="0"/>
    <n v="0"/>
    <s v="produktionskøkken"/>
    <s v="nej"/>
    <n v="0"/>
    <s v="Større"/>
    <n v="0"/>
    <s v="køkkenet trænger til total renovering, er gammelt men kan bruges"/>
    <n v="0"/>
    <n v="0"/>
    <n v="0"/>
    <n v="0"/>
    <n v="0"/>
    <n v="0"/>
    <n v="0"/>
    <n v="0"/>
    <n v="0"/>
    <n v="0"/>
    <d v="1899-12-30T00:00:00"/>
    <n v="0"/>
    <n v="1"/>
    <n v="0"/>
    <n v="0"/>
    <n v="0"/>
    <n v="0"/>
    <n v="0"/>
    <n v="0"/>
    <n v="0"/>
    <n v="0"/>
    <n v="0"/>
    <n v="0"/>
    <n v="0"/>
    <n v="0"/>
    <n v="0"/>
    <n v="0"/>
    <n v="0"/>
    <n v="0"/>
    <n v="0"/>
    <n v="0"/>
    <n v="0"/>
    <n v="0"/>
    <n v="3"/>
    <n v="0"/>
    <n v="0"/>
    <n v="0"/>
    <n v="0"/>
    <n v="0"/>
    <n v="2"/>
    <s v="God plads"/>
    <n v="0"/>
    <n v="0"/>
    <x v="2"/>
    <s v="Nørrebro"/>
    <n v="0"/>
    <n v="10"/>
    <n v="63"/>
    <n v="0"/>
    <n v="0"/>
    <n v="0"/>
    <n v="0"/>
    <n v="0"/>
    <n v="0"/>
    <n v="0"/>
    <n v="0"/>
    <n v="0"/>
    <n v="0"/>
    <n v="0"/>
    <n v="90513.74"/>
    <s v="35381"/>
    <s v="2"/>
    <n v="0"/>
    <n v="0"/>
    <e v="#N/A"/>
    <e v="#N/A"/>
    <e v="#N/A"/>
    <e v="#N/A"/>
    <e v="#N/A"/>
  </r>
  <r>
    <x v="0"/>
    <x v="110"/>
    <s v="Børnehaven Jordkloden"/>
    <s v="Nørrebro"/>
    <s v="Tibirkegade 19"/>
    <n v="2200"/>
    <s v="København N"/>
    <s v="35 37 11 78"/>
    <s v="35471@buf.kk.dk"/>
    <s v="Helene Elsa-Johanna Johannessen"/>
    <n v="60771118"/>
    <n v="0"/>
    <s v="35471@buf.kk.dk"/>
    <s v="Børnehave"/>
    <n v="0"/>
    <n v="0"/>
    <n v="32"/>
    <n v="0"/>
    <n v="0"/>
    <n v="0"/>
    <n v="0"/>
    <s v="Nej"/>
    <n v="0"/>
    <n v="0"/>
    <n v="0"/>
    <n v="0"/>
    <n v="0"/>
    <n v="0"/>
    <n v="0"/>
    <x v="0"/>
    <x v="0"/>
    <x v="0"/>
    <x v="0"/>
    <n v="0"/>
    <n v="0"/>
    <n v="80000"/>
    <n v="0"/>
    <s v="Ja"/>
    <n v="0"/>
    <s v="Marianne Tandrup Bengani"/>
    <n v="1980"/>
    <n v="25"/>
    <n v="0"/>
    <n v="0"/>
    <s v="mange år"/>
    <s v="økokursus"/>
    <n v="0"/>
    <n v="0"/>
    <n v="0"/>
    <n v="0"/>
    <n v="0"/>
    <n v="0"/>
    <n v="0"/>
    <n v="0"/>
    <n v="75"/>
    <n v="0"/>
    <n v="1"/>
    <s v="Ja"/>
    <s v="Nej"/>
    <s v="Ja"/>
    <n v="0"/>
    <n v="0"/>
    <n v="0"/>
    <n v="0"/>
    <n v="0"/>
    <n v="0"/>
    <n v="0"/>
    <n v="0"/>
    <n v="0"/>
    <s v="produktionskøkken"/>
    <n v="0"/>
    <n v="0"/>
    <n v="0"/>
    <n v="0"/>
    <n v="0"/>
    <n v="0"/>
    <n v="0"/>
    <n v="0"/>
    <n v="0"/>
    <n v="0"/>
    <n v="0"/>
    <n v="0"/>
    <n v="0"/>
    <s v="en ny opvaskemaskine og 2 køleskabe, ønskes"/>
    <s v="Cathrine"/>
    <n v="0"/>
    <n v="0"/>
    <n v="0"/>
    <n v="1"/>
    <n v="4"/>
    <n v="0"/>
    <n v="0"/>
    <n v="0"/>
    <n v="0"/>
    <n v="0"/>
    <n v="0"/>
    <n v="1"/>
    <n v="0"/>
    <n v="0"/>
    <n v="0"/>
    <n v="0"/>
    <n v="0"/>
    <n v="0"/>
    <n v="0"/>
    <n v="1"/>
    <n v="1"/>
    <n v="20"/>
    <s v="Miele"/>
    <n v="0"/>
    <s v="Nej"/>
    <n v="0"/>
    <s v="Nej"/>
    <s v="Ja"/>
    <s v="ja"/>
    <n v="1"/>
    <s v="Begrænset"/>
    <n v="0"/>
    <n v="0"/>
    <x v="2"/>
    <s v="Nørrebro"/>
    <n v="0"/>
    <n v="0"/>
    <n v="32"/>
    <n v="0"/>
    <n v="0"/>
    <n v="0"/>
    <n v="0"/>
    <n v="0"/>
    <n v="0"/>
    <n v="0"/>
    <n v="0"/>
    <n v="0"/>
    <n v="0"/>
    <n v="0"/>
    <n v="60877.88"/>
    <s v="35471"/>
    <s v=""/>
    <n v="0"/>
    <n v="0"/>
    <e v="#N/A"/>
    <e v="#N/A"/>
    <e v="#N/A"/>
    <e v="#N/A"/>
    <e v="#N/A"/>
  </r>
  <r>
    <x v="0"/>
    <x v="111"/>
    <s v="Bethlehems Sogns Menighedsbørnehave"/>
    <s v="Nørrebro"/>
    <s v="Tømrergade 9"/>
    <n v="2200"/>
    <s v="København N"/>
    <s v="35 39 59 77"/>
    <s v="35477@buf.kk.dk"/>
    <s v="Anne Mette Blicher"/>
    <n v="35398084"/>
    <n v="0"/>
    <s v="Betlehem.BH@gmail. Com"/>
    <s v="Børnehave"/>
    <n v="0"/>
    <n v="0"/>
    <n v="25"/>
    <n v="0"/>
    <n v="0"/>
    <n v="0"/>
    <n v="0"/>
    <s v="Nej"/>
    <n v="0"/>
    <n v="0"/>
    <n v="0"/>
    <n v="0"/>
    <n v="0"/>
    <n v="0"/>
    <n v="0"/>
    <x v="0"/>
    <x v="0"/>
    <x v="1"/>
    <x v="1"/>
    <n v="0"/>
    <n v="0"/>
    <n v="50000"/>
    <n v="0"/>
    <n v="0"/>
    <n v="0"/>
    <n v="0"/>
    <n v="0"/>
    <n v="0"/>
    <n v="0"/>
    <n v="0"/>
    <n v="0"/>
    <n v="0"/>
    <n v="0"/>
    <n v="0"/>
    <n v="0"/>
    <n v="0"/>
    <n v="0"/>
    <n v="0"/>
    <n v="0"/>
    <n v="0"/>
    <n v="85"/>
    <n v="0"/>
    <n v="2"/>
    <s v="nej"/>
    <s v="Nej"/>
    <s v="nej"/>
    <s v="Ja"/>
    <s v="hvis køkkenet kan godkendes. Kommunen har sagt at noget af stuen skal inddrages. Det mener jeg ikke er nødvendig."/>
    <s v="Ja"/>
    <n v="0"/>
    <s v="Ja"/>
    <n v="0"/>
    <s v="Nej"/>
    <n v="0"/>
    <n v="0"/>
    <s v="Køkken blandet tilvirk"/>
    <n v="0"/>
    <n v="0"/>
    <n v="0"/>
    <n v="0"/>
    <n v="0"/>
    <s v="Større"/>
    <n v="0"/>
    <n v="0"/>
    <s v="Nyt komfur, røremaskine, nye skabe de gamle krakelere."/>
    <n v="0"/>
    <n v="0"/>
    <n v="0"/>
    <n v="0"/>
    <n v="0"/>
    <s v="Mariah"/>
    <s v="20.03"/>
    <n v="0"/>
    <n v="1"/>
    <n v="0"/>
    <n v="0"/>
    <n v="0"/>
    <n v="1"/>
    <n v="0"/>
    <n v="0"/>
    <n v="0"/>
    <n v="0"/>
    <n v="1"/>
    <n v="0"/>
    <n v="0"/>
    <n v="0"/>
    <n v="0"/>
    <n v="1"/>
    <n v="0"/>
    <n v="0"/>
    <n v="0"/>
    <n v="1"/>
    <n v="45"/>
    <s v="simens"/>
    <n v="4"/>
    <s v="Nej"/>
    <n v="0"/>
    <s v="Nej"/>
    <n v="0"/>
    <s v="Nej"/>
    <n v="1"/>
    <s v="Begrænset"/>
    <s v="Dosseringens vuggestue vil gerne levere mad til denne børnehave"/>
    <n v="0"/>
    <x v="2"/>
    <s v="Nørrebro"/>
    <n v="0"/>
    <n v="0"/>
    <n v="24"/>
    <n v="0"/>
    <n v="0"/>
    <n v="0"/>
    <n v="0"/>
    <n v="0"/>
    <n v="1"/>
    <n v="0"/>
    <n v="0"/>
    <n v="0"/>
    <n v="0"/>
    <n v="0"/>
    <n v="40620.18"/>
    <s v="35477"/>
    <s v=""/>
    <n v="1"/>
    <n v="0"/>
    <e v="#N/A"/>
    <e v="#N/A"/>
    <e v="#N/A"/>
    <e v="#N/A"/>
    <e v="#N/A"/>
  </r>
  <r>
    <x v="0"/>
    <x v="112"/>
    <s v="Røde Rose II"/>
    <s v="Nørrebro"/>
    <s v="Lyngevej 97"/>
    <n v="3660"/>
    <s v="Stenløse"/>
    <s v="48 18 42 30"/>
    <s v="35505@buf.kk.dk"/>
    <s v="Jens Høegh-Dreyer"/>
    <n v="35387716"/>
    <n v="0"/>
    <s v="35505@buf.kk.dk"/>
    <s v="Børnehave"/>
    <n v="0"/>
    <n v="0"/>
    <n v="20"/>
    <n v="0"/>
    <n v="0"/>
    <n v="0"/>
    <n v="0"/>
    <s v="Nej"/>
    <n v="0"/>
    <n v="0"/>
    <n v="0"/>
    <n v="0"/>
    <n v="0"/>
    <n v="0"/>
    <n v="0"/>
    <x v="1"/>
    <x v="0"/>
    <x v="3"/>
    <x v="1"/>
    <n v="0"/>
    <n v="0"/>
    <n v="0"/>
    <n v="0"/>
    <s v="Ja"/>
    <n v="0"/>
    <s v="Hanne Larsen"/>
    <n v="0"/>
    <n v="0"/>
    <n v="0"/>
    <n v="0"/>
    <n v="0"/>
    <n v="0"/>
    <n v="0"/>
    <n v="0"/>
    <n v="0"/>
    <n v="0"/>
    <n v="0"/>
    <n v="0"/>
    <n v="0"/>
    <n v="0"/>
    <n v="0"/>
    <n v="0"/>
    <n v="0"/>
    <n v="0"/>
    <n v="0"/>
    <n v="0"/>
    <n v="0"/>
    <n v="0"/>
    <n v="0"/>
    <n v="0"/>
    <n v="0"/>
    <n v="0"/>
    <n v="0"/>
    <n v="0"/>
    <n v="0"/>
    <s v="Køkken blandet tilvirk"/>
    <n v="0"/>
    <n v="0"/>
    <n v="0"/>
    <n v="0"/>
    <n v="0"/>
    <n v="0"/>
    <n v="0"/>
    <n v="0"/>
    <n v="0"/>
    <n v="0"/>
    <n v="0"/>
    <n v="0"/>
    <n v="0"/>
    <n v="0"/>
    <s v="Lone Voss"/>
    <d v="1899-12-30T00:00:00"/>
    <n v="0"/>
    <n v="0"/>
    <n v="1"/>
    <n v="4"/>
    <n v="0"/>
    <n v="2"/>
    <n v="0"/>
    <n v="0"/>
    <n v="0"/>
    <n v="3"/>
    <n v="0"/>
    <n v="0"/>
    <n v="0"/>
    <n v="0"/>
    <n v="0"/>
    <n v="1"/>
    <n v="0"/>
    <n v="0"/>
    <n v="0"/>
    <n v="1"/>
    <n v="20"/>
    <s v="Miele"/>
    <n v="2.5"/>
    <n v="0"/>
    <n v="0"/>
    <n v="0"/>
    <n v="0"/>
    <n v="0"/>
    <n v="2"/>
    <n v="0"/>
    <n v="0"/>
    <n v="0"/>
    <x v="2"/>
    <s v="Nørrebro"/>
    <n v="0"/>
    <n v="0"/>
    <n v="20"/>
    <n v="0"/>
    <n v="0"/>
    <n v="0"/>
    <n v="0"/>
    <n v="0"/>
    <n v="0"/>
    <n v="0"/>
    <n v="0"/>
    <n v="0"/>
    <n v="0"/>
    <n v="0"/>
    <n v="26040.560000000001"/>
    <s v="35505"/>
    <s v="u"/>
    <n v="0"/>
    <n v="0"/>
    <e v="#N/A"/>
    <e v="#N/A"/>
    <e v="#N/A"/>
    <e v="#N/A"/>
    <e v="#N/A"/>
  </r>
  <r>
    <x v="0"/>
    <x v="113"/>
    <s v="Blokhuset"/>
    <s v="Nørrebro"/>
    <s v="Rosenlundvej 25B"/>
    <n v="3540"/>
    <s v="Lynge"/>
    <s v="48 18 75 62"/>
    <s v="35506@buf.kk.dk"/>
    <s v="Flemming N. Bjaler"/>
    <n v="38869927"/>
    <n v="0"/>
    <s v="35506@buf.kk.dk"/>
    <s v="Børnehave"/>
    <n v="0"/>
    <n v="0"/>
    <n v="42"/>
    <n v="0"/>
    <n v="0"/>
    <n v="0"/>
    <n v="0"/>
    <s v="Nej"/>
    <n v="0"/>
    <n v="0"/>
    <n v="0"/>
    <n v="0"/>
    <n v="0"/>
    <n v="0"/>
    <n v="0"/>
    <x v="1"/>
    <x v="0"/>
    <x v="1"/>
    <x v="0"/>
    <n v="0"/>
    <n v="0"/>
    <n v="0"/>
    <n v="0"/>
    <n v="0"/>
    <n v="0"/>
    <n v="0"/>
    <n v="0"/>
    <n v="0"/>
    <n v="0"/>
    <n v="0"/>
    <n v="0"/>
    <n v="0"/>
    <n v="0"/>
    <n v="0"/>
    <n v="0"/>
    <n v="0"/>
    <n v="0"/>
    <n v="0"/>
    <n v="0"/>
    <n v="0"/>
    <n v="50"/>
    <n v="0"/>
    <n v="3"/>
    <n v="0"/>
    <n v="0"/>
    <n v="0"/>
    <n v="0"/>
    <n v="0"/>
    <n v="0"/>
    <n v="0"/>
    <n v="0"/>
    <n v="0"/>
    <n v="0"/>
    <n v="0"/>
    <n v="0"/>
    <s v="produktionskøkken"/>
    <n v="0"/>
    <n v="0"/>
    <n v="0"/>
    <n v="0"/>
    <n v="0"/>
    <n v="0"/>
    <n v="0"/>
    <n v="0"/>
    <n v="0"/>
    <n v="0"/>
    <n v="0"/>
    <n v="0"/>
    <n v="0"/>
    <s v="Er i gang med sammenlægning med Valhalla. Vil gerne arbejde på at få mad fra kommende moderinst. Valhalla"/>
    <s v="Lone Voss"/>
    <d v="1899-12-30T00:00:00"/>
    <n v="0"/>
    <n v="0"/>
    <n v="1"/>
    <n v="4"/>
    <n v="1"/>
    <n v="0"/>
    <n v="0"/>
    <n v="0"/>
    <n v="0"/>
    <n v="2"/>
    <n v="0"/>
    <n v="0"/>
    <n v="0"/>
    <n v="0"/>
    <n v="0"/>
    <n v="1"/>
    <n v="0"/>
    <n v="0"/>
    <n v="0"/>
    <n v="1"/>
    <n v="0"/>
    <s v="Miele"/>
    <n v="2"/>
    <n v="0"/>
    <n v="0"/>
    <n v="0"/>
    <n v="0"/>
    <n v="0"/>
    <n v="2"/>
    <n v="0"/>
    <n v="0"/>
    <n v="0"/>
    <x v="2"/>
    <s v="Nørrebro"/>
    <n v="0"/>
    <n v="0"/>
    <n v="42"/>
    <n v="0"/>
    <n v="0"/>
    <n v="0"/>
    <n v="0"/>
    <n v="0"/>
    <n v="0"/>
    <n v="0"/>
    <n v="0"/>
    <n v="0"/>
    <n v="0"/>
    <n v="0"/>
    <n v="61240.160000000003"/>
    <s v="35506"/>
    <s v="u"/>
    <n v="0"/>
    <n v="0"/>
    <e v="#N/A"/>
    <e v="#N/A"/>
    <e v="#N/A"/>
    <e v="#N/A"/>
    <e v="#N/A"/>
  </r>
  <r>
    <x v="0"/>
    <x v="114"/>
    <s v="Udflytterbørnehaven Skjold"/>
    <s v="Nørrebro"/>
    <s v="Rosenlundvej 25A"/>
    <n v="3540"/>
    <s v="Lynge"/>
    <s v="48 18 75 63"/>
    <s v="35508@buf.kk.dk"/>
    <s v="Morten Nellemose"/>
    <n v="38606975"/>
    <n v="0"/>
    <s v="35508@buf.kk.dk"/>
    <s v="Børnehave"/>
    <n v="0"/>
    <n v="0"/>
    <n v="42"/>
    <n v="0"/>
    <n v="0"/>
    <n v="0"/>
    <n v="0"/>
    <s v="Nej"/>
    <n v="0"/>
    <n v="0"/>
    <n v="0"/>
    <n v="0"/>
    <n v="0"/>
    <n v="0"/>
    <n v="0"/>
    <x v="1"/>
    <x v="1"/>
    <x v="0"/>
    <x v="1"/>
    <n v="0"/>
    <n v="0"/>
    <n v="137000"/>
    <n v="0"/>
    <s v="Ja"/>
    <n v="0"/>
    <s v="Karin Madsen"/>
    <n v="2007"/>
    <n v="28"/>
    <n v="0"/>
    <s v="køkkenassistent"/>
    <s v="25 års fra køkkener"/>
    <n v="0"/>
    <n v="0"/>
    <n v="0"/>
    <n v="0"/>
    <n v="0"/>
    <n v="0"/>
    <n v="0"/>
    <n v="0"/>
    <n v="0"/>
    <n v="80"/>
    <n v="0"/>
    <n v="1"/>
    <s v="nej"/>
    <s v="ja"/>
    <s v="Ja"/>
    <s v="Ja"/>
    <n v="0"/>
    <s v="Ja"/>
    <n v="0"/>
    <s v="Ja"/>
    <n v="0"/>
    <s v="ja"/>
    <n v="0"/>
    <n v="0"/>
    <s v="produktionskøkken"/>
    <s v="Ja"/>
    <n v="0"/>
    <n v="0"/>
    <n v="0"/>
    <s v="ønske om en hurtigere opvaskemaskine og en spulearm"/>
    <n v="0"/>
    <n v="0"/>
    <n v="0"/>
    <n v="0"/>
    <n v="0"/>
    <n v="0"/>
    <n v="0"/>
    <n v="0"/>
    <n v="0"/>
    <s v="Mariah"/>
    <d v="2009-04-20T00:00:00"/>
    <n v="0"/>
    <n v="0"/>
    <n v="1"/>
    <n v="4"/>
    <n v="0"/>
    <n v="1"/>
    <n v="0"/>
    <n v="1"/>
    <n v="10"/>
    <n v="1"/>
    <n v="0"/>
    <n v="1"/>
    <n v="1"/>
    <n v="0"/>
    <n v="0"/>
    <n v="1"/>
    <n v="1"/>
    <n v="0"/>
    <n v="0"/>
    <n v="1"/>
    <n v="25"/>
    <s v="Miele"/>
    <n v="2"/>
    <s v="Ja"/>
    <n v="10"/>
    <s v="Nej"/>
    <s v="Ja"/>
    <s v="Nej"/>
    <n v="3"/>
    <s v="Begrænset"/>
    <s v="Begrænset depot, kræver mindre."/>
    <n v="0"/>
    <x v="2"/>
    <s v="Nørrebro"/>
    <n v="0"/>
    <n v="0"/>
    <n v="42"/>
    <n v="0"/>
    <n v="0"/>
    <n v="0"/>
    <n v="0"/>
    <n v="0"/>
    <n v="0"/>
    <n v="0"/>
    <n v="0"/>
    <n v="0"/>
    <n v="0"/>
    <n v="0"/>
    <n v="13120.68"/>
    <s v="35508"/>
    <s v="u"/>
    <n v="0"/>
    <n v="0"/>
    <e v="#N/A"/>
    <e v="#N/A"/>
    <e v="#N/A"/>
    <e v="#N/A"/>
    <e v="#N/A"/>
  </r>
  <r>
    <x v="0"/>
    <x v="115"/>
    <s v="Hudegården"/>
    <s v="Nørrebro"/>
    <s v="Yderholmvej 25"/>
    <n v="2680"/>
    <s v="Solrød Strand"/>
    <s v="56 16 93 34"/>
    <s v="35512@buf.kk.dk"/>
    <s v="Bjarne Rene Jensen"/>
    <n v="0"/>
    <n v="0"/>
    <s v="35512@buf.kk.dk"/>
    <s v="Børnehave"/>
    <n v="0"/>
    <n v="0"/>
    <n v="34"/>
    <n v="0"/>
    <n v="0"/>
    <n v="0"/>
    <n v="0"/>
    <s v="Nej"/>
    <n v="0"/>
    <n v="0"/>
    <n v="0"/>
    <n v="0"/>
    <n v="0"/>
    <n v="0"/>
    <n v="0"/>
    <x v="1"/>
    <x v="0"/>
    <x v="1"/>
    <x v="0"/>
    <n v="0"/>
    <n v="0"/>
    <n v="0"/>
    <n v="0"/>
    <n v="0"/>
    <n v="0"/>
    <n v="0"/>
    <n v="0"/>
    <n v="0"/>
    <n v="0"/>
    <n v="0"/>
    <n v="0"/>
    <n v="0"/>
    <n v="0"/>
    <n v="0"/>
    <n v="0"/>
    <n v="0"/>
    <n v="0"/>
    <n v="0"/>
    <n v="0"/>
    <n v="0"/>
    <n v="90"/>
    <n v="0"/>
    <n v="1"/>
    <n v="0"/>
    <n v="0"/>
    <n v="0"/>
    <n v="0"/>
    <n v="0"/>
    <n v="0"/>
    <n v="0"/>
    <n v="0"/>
    <n v="0"/>
    <n v="0"/>
    <n v="0"/>
    <n v="0"/>
    <s v="Modtagerkøkken"/>
    <n v="0"/>
    <n v="0"/>
    <n v="0"/>
    <n v="0"/>
    <n v="0"/>
    <n v="0"/>
    <n v="0"/>
    <n v="0"/>
    <n v="0"/>
    <n v="0"/>
    <n v="0"/>
    <n v="0"/>
    <n v="0"/>
    <n v="0"/>
    <s v="Lone Voss"/>
    <d v="1899-12-30T00:00:00"/>
    <n v="0"/>
    <n v="1"/>
    <n v="0"/>
    <n v="4"/>
    <n v="1"/>
    <n v="0"/>
    <n v="0"/>
    <n v="0"/>
    <n v="0"/>
    <n v="1"/>
    <n v="0"/>
    <n v="0"/>
    <n v="0"/>
    <n v="0"/>
    <n v="0"/>
    <n v="1"/>
    <n v="0"/>
    <n v="0"/>
    <n v="0"/>
    <n v="1"/>
    <n v="0"/>
    <s v="Miele"/>
    <n v="2"/>
    <n v="0"/>
    <n v="0"/>
    <n v="0"/>
    <n v="0"/>
    <n v="0"/>
    <n v="1"/>
    <n v="0"/>
    <n v="0"/>
    <n v="0"/>
    <x v="2"/>
    <s v="Nørrebro"/>
    <n v="0"/>
    <n v="0"/>
    <n v="34"/>
    <n v="0"/>
    <n v="0"/>
    <n v="0"/>
    <n v="0"/>
    <n v="0"/>
    <n v="0"/>
    <n v="0"/>
    <n v="0"/>
    <n v="0"/>
    <n v="0"/>
    <n v="0"/>
    <n v="33380.339999999997"/>
    <s v="35512"/>
    <s v="u"/>
    <n v="0"/>
    <n v="0"/>
    <e v="#N/A"/>
    <e v="#N/A"/>
    <e v="#N/A"/>
    <e v="#N/A"/>
    <e v="#N/A"/>
  </r>
  <r>
    <x v="0"/>
    <x v="116"/>
    <s v="Sct. Stefans Fritidscenter"/>
    <s v="Nørrebro"/>
    <s v="Skodsborggade 6"/>
    <n v="2200"/>
    <s v="København N"/>
    <s v="35 85 20 92"/>
    <s v="35597@buf.kk.dk"/>
    <s v="ANNI STRØMSHOLT"/>
    <n v="57526366"/>
    <n v="0"/>
    <s v="35597@buf.kk.dk"/>
    <s v="Børnehave"/>
    <n v="0"/>
    <n v="0"/>
    <n v="22"/>
    <n v="160"/>
    <n v="48"/>
    <n v="32"/>
    <n v="30"/>
    <s v="ja"/>
    <n v="2"/>
    <n v="1"/>
    <n v="0"/>
    <n v="0"/>
    <n v="0"/>
    <n v="0"/>
    <n v="0"/>
    <x v="0"/>
    <x v="0"/>
    <x v="5"/>
    <x v="1"/>
    <n v="0"/>
    <n v="0"/>
    <n v="20000"/>
    <n v="0"/>
    <s v="Ja"/>
    <n v="0"/>
    <s v="Sara Eleish"/>
    <n v="2002"/>
    <n v="13"/>
    <n v="0"/>
    <s v="ufaglært"/>
    <n v="0"/>
    <s v="økokursus fra ØOF"/>
    <n v="0"/>
    <n v="0"/>
    <n v="0"/>
    <n v="0"/>
    <n v="0"/>
    <n v="0"/>
    <n v="0"/>
    <n v="0"/>
    <n v="80"/>
    <n v="0"/>
    <n v="2"/>
    <s v="nej"/>
    <s v="ja"/>
    <s v="Ja"/>
    <s v="Ja"/>
    <n v="0"/>
    <n v="0"/>
    <s v="ved ikke"/>
    <s v="Ja"/>
    <n v="0"/>
    <s v="Nej"/>
    <s v="vil gerne kontaktes"/>
    <n v="0"/>
    <s v="Køkken begrænset tilvirk"/>
    <n v="0"/>
    <n v="0"/>
    <n v="0"/>
    <n v="0"/>
    <n v="0"/>
    <n v="0"/>
    <n v="0"/>
    <n v="0"/>
    <n v="0"/>
    <n v="0"/>
    <n v="0"/>
    <s v="Ingen"/>
    <s v="køkkenet i børnehave er nyt men lille. Kan bruges til mellemmåltider og anretning"/>
    <n v="0"/>
    <s v="Cathrine Jerrik / sine"/>
    <d v="2009-04-22T00:00:00"/>
    <n v="0"/>
    <n v="1"/>
    <n v="0"/>
    <n v="4"/>
    <n v="0"/>
    <n v="1"/>
    <n v="0"/>
    <n v="0"/>
    <n v="0"/>
    <n v="0"/>
    <n v="1"/>
    <n v="0"/>
    <n v="0"/>
    <n v="0"/>
    <n v="0"/>
    <n v="1"/>
    <n v="0"/>
    <n v="0"/>
    <n v="0"/>
    <n v="1"/>
    <n v="20"/>
    <s v="Miele"/>
    <n v="2"/>
    <s v="Nej"/>
    <n v="0"/>
    <s v="Ja"/>
    <s v="Ja"/>
    <s v="Nej"/>
    <n v="1"/>
    <s v="Begrænset"/>
    <n v="0"/>
    <n v="0"/>
    <x v="0"/>
    <s v="Nørrebro"/>
    <n v="0"/>
    <n v="0"/>
    <n v="22"/>
    <n v="160"/>
    <n v="48"/>
    <n v="32"/>
    <n v="30"/>
    <n v="0"/>
    <n v="0"/>
    <n v="0"/>
    <n v="0"/>
    <n v="0"/>
    <n v="0"/>
    <n v="0"/>
    <n v="169614.4"/>
    <s v="35597"/>
    <s v=""/>
    <n v="0"/>
    <n v="270"/>
    <e v="#N/A"/>
    <e v="#N/A"/>
    <e v="#N/A"/>
    <e v="#N/A"/>
    <e v="#N/A"/>
  </r>
  <r>
    <x v="0"/>
    <x v="117"/>
    <s v="Sct. Stefans Fritidscenter"/>
    <s v="Nørrebro"/>
    <s v="Skodsborggade 6"/>
    <n v="2200"/>
    <s v="København N"/>
    <s v="35 85 20 92"/>
    <s v="35597@buf.kk.dk"/>
    <s v="ANNI STRØMSHOLT"/>
    <n v="57526366"/>
    <n v="0"/>
    <s v="35597@buf.kk.dk"/>
    <s v="Børnehave"/>
    <n v="0"/>
    <n v="0"/>
    <n v="22"/>
    <n v="160"/>
    <n v="48"/>
    <n v="32"/>
    <n v="30"/>
    <s v="ja"/>
    <n v="2"/>
    <n v="2"/>
    <n v="0"/>
    <n v="0"/>
    <n v="0"/>
    <n v="0"/>
    <n v="0"/>
    <x v="1"/>
    <x v="0"/>
    <x v="1"/>
    <x v="0"/>
    <n v="0"/>
    <n v="0"/>
    <n v="0"/>
    <n v="0"/>
    <n v="0"/>
    <n v="0"/>
    <n v="0"/>
    <n v="0"/>
    <n v="0"/>
    <n v="0"/>
    <n v="0"/>
    <n v="0"/>
    <n v="0"/>
    <n v="0"/>
    <n v="0"/>
    <n v="0"/>
    <n v="0"/>
    <n v="0"/>
    <n v="0"/>
    <n v="0"/>
    <n v="0"/>
    <n v="0"/>
    <n v="0"/>
    <n v="0"/>
    <n v="0"/>
    <n v="0"/>
    <n v="0"/>
    <n v="0"/>
    <n v="0"/>
    <n v="0"/>
    <n v="0"/>
    <n v="0"/>
    <n v="0"/>
    <n v="0"/>
    <n v="0"/>
    <n v="0"/>
    <s v="produktionskøkken"/>
    <s v="Ja"/>
    <s v="Ingen"/>
    <s v="Ingen"/>
    <s v="Nej"/>
    <n v="0"/>
    <n v="0"/>
    <n v="0"/>
    <n v="0"/>
    <n v="0"/>
    <n v="0"/>
    <n v="0"/>
    <n v="0"/>
    <n v="0"/>
    <n v="0"/>
    <s v="Cathrine Jerrik / sine"/>
    <d v="2009-04-22T00:00:00"/>
    <n v="0"/>
    <n v="1"/>
    <n v="0"/>
    <n v="4"/>
    <n v="0"/>
    <n v="1"/>
    <n v="0"/>
    <n v="0"/>
    <n v="0"/>
    <n v="2"/>
    <n v="0"/>
    <n v="0"/>
    <n v="0"/>
    <n v="0"/>
    <n v="0"/>
    <n v="1"/>
    <n v="0"/>
    <n v="0"/>
    <n v="0"/>
    <n v="1"/>
    <n v="20"/>
    <s v="Miele"/>
    <n v="4"/>
    <s v="Nej"/>
    <n v="0"/>
    <s v="Nej"/>
    <s v="Nej"/>
    <s v="Nej"/>
    <n v="2"/>
    <s v="God plads"/>
    <s v="et tørvarelager + grønt lager findes andet steds."/>
    <n v="0"/>
    <x v="0"/>
    <s v="Nørrebro"/>
    <n v="0"/>
    <n v="0"/>
    <n v="22"/>
    <n v="160"/>
    <n v="48"/>
    <n v="32"/>
    <n v="30"/>
    <n v="0"/>
    <n v="0"/>
    <n v="0"/>
    <n v="0"/>
    <n v="0"/>
    <n v="0"/>
    <n v="0"/>
    <n v="169614.4"/>
    <s v="35597"/>
    <s v="2"/>
    <n v="0"/>
    <n v="270"/>
    <e v="#N/A"/>
    <e v="#N/A"/>
    <e v="#N/A"/>
    <e v="#N/A"/>
    <e v="#N/A"/>
  </r>
  <r>
    <x v="0"/>
    <x v="118"/>
    <s v="Stockholmsgave"/>
    <s v="Nørrebro"/>
    <s v="Klampenborgvej 135"/>
    <n v="2800"/>
    <s v="Lyngby"/>
    <s v="45 93 53 11"/>
    <s v="37376@buf.kk.dk"/>
    <s v="Helle Kielstrup"/>
    <n v="38871780"/>
    <n v="0"/>
    <s v="37376@buf.kk.dk"/>
    <s v="Børnehave"/>
    <n v="0"/>
    <n v="0"/>
    <n v="66"/>
    <n v="0"/>
    <n v="0"/>
    <n v="0"/>
    <n v="0"/>
    <n v="0"/>
    <n v="0"/>
    <n v="0"/>
    <n v="0"/>
    <n v="0"/>
    <n v="0"/>
    <n v="0"/>
    <n v="0"/>
    <x v="1"/>
    <x v="1"/>
    <x v="1"/>
    <x v="1"/>
    <n v="0"/>
    <n v="0"/>
    <n v="100000"/>
    <n v="0"/>
    <s v="Ja"/>
    <n v="0"/>
    <s v="Hanefa"/>
    <n v="2008"/>
    <n v="18"/>
    <n v="0"/>
    <s v="nej"/>
    <n v="0"/>
    <s v="hygiejne"/>
    <n v="0"/>
    <n v="0"/>
    <n v="0"/>
    <n v="0"/>
    <n v="0"/>
    <n v="0"/>
    <n v="0"/>
    <n v="0"/>
    <n v="100"/>
    <n v="0"/>
    <n v="2"/>
    <s v="Ja"/>
    <s v="Nej"/>
    <s v="nej"/>
    <s v="Ja"/>
    <n v="0"/>
    <s v="Ja"/>
    <n v="0"/>
    <s v="Ja"/>
    <n v="0"/>
    <s v="ja"/>
    <s v="Køkkendamen er i flexjob og vil ikke have flere timer. Lederen vil nok fyre hende og ansætte en på flere timer."/>
    <n v="0"/>
    <s v="produktionskøkken"/>
    <n v="0"/>
    <n v="0"/>
    <n v="0"/>
    <n v="0"/>
    <s v="kartoffelskræller. 1 ny ovn"/>
    <n v="0"/>
    <n v="0"/>
    <n v="0"/>
    <n v="0"/>
    <n v="0"/>
    <n v="0"/>
    <n v="0"/>
    <n v="0"/>
    <n v="0"/>
    <s v="Mariah"/>
    <d v="2009-04-20T00:00:00"/>
    <n v="0"/>
    <n v="0"/>
    <n v="1"/>
    <n v="4"/>
    <n v="0"/>
    <n v="1"/>
    <n v="0"/>
    <n v="0"/>
    <n v="0"/>
    <n v="0"/>
    <n v="3"/>
    <n v="0"/>
    <n v="0"/>
    <n v="0"/>
    <n v="0"/>
    <n v="1"/>
    <n v="0"/>
    <n v="0"/>
    <n v="1"/>
    <n v="1"/>
    <n v="25"/>
    <s v="Miele"/>
    <n v="2"/>
    <s v="Nej"/>
    <n v="0"/>
    <s v="Ja"/>
    <s v="Ja"/>
    <s v="Nej"/>
    <n v="2"/>
    <s v="God plads"/>
    <s v="Børnehaven ønsker egen madmor til denne afdeling af Stokholmsgave. Nævner som problem at nogle børn af og til bliver i byen, hvor der kun er et rum m. køleskab. Er ikke glad for ordningen, men accepterer at maden laves på stedet"/>
    <n v="0"/>
    <x v="2"/>
    <s v="Nørrebro"/>
    <n v="0"/>
    <n v="0"/>
    <n v="66"/>
    <n v="0"/>
    <n v="0"/>
    <n v="0"/>
    <n v="0"/>
    <n v="0"/>
    <n v="0"/>
    <n v="0"/>
    <n v="0"/>
    <n v="0"/>
    <n v="0"/>
    <n v="0"/>
    <n v="102903.71"/>
    <s v="37376"/>
    <s v="u"/>
    <n v="0"/>
    <n v="0"/>
    <e v="#N/A"/>
    <e v="#N/A"/>
    <e v="#N/A"/>
    <e v="#N/A"/>
    <e v="#N/A"/>
  </r>
  <r>
    <x v="0"/>
    <x v="119"/>
    <s v="Udflytterbørnehaven Nordstjernen"/>
    <s v="Nørrebro"/>
    <s v="Frederikssundsvej 187A"/>
    <n v="3310"/>
    <s v="Ølsted"/>
    <s v="47 77 78 40"/>
    <s v="37386@buf.kk.dk"/>
    <s v="Johnna B. Christensen"/>
    <n v="35427250"/>
    <n v="0"/>
    <s v="37386@buf.kk.dk"/>
    <s v="Børnehave"/>
    <n v="0"/>
    <n v="0"/>
    <n v="38"/>
    <n v="0"/>
    <n v="0"/>
    <n v="0"/>
    <n v="0"/>
    <s v="Nej"/>
    <n v="0"/>
    <n v="0"/>
    <n v="0"/>
    <n v="0"/>
    <n v="0"/>
    <n v="0"/>
    <n v="0"/>
    <x v="1"/>
    <x v="1"/>
    <x v="3"/>
    <x v="1"/>
    <n v="0"/>
    <n v="0"/>
    <n v="75000"/>
    <n v="0"/>
    <s v="Ja"/>
    <n v="0"/>
    <s v="Karin"/>
    <n v="1995"/>
    <n v="25"/>
    <n v="0"/>
    <s v="butiksslagter"/>
    <s v="fra andre køkkener"/>
    <n v="0"/>
    <n v="0"/>
    <n v="0"/>
    <n v="0"/>
    <n v="0"/>
    <n v="0"/>
    <n v="0"/>
    <n v="0"/>
    <n v="0"/>
    <n v="95"/>
    <n v="0"/>
    <n v="0"/>
    <s v="Ja"/>
    <s v="Nej"/>
    <s v="Ja"/>
    <s v="Ja"/>
    <n v="0"/>
    <s v="Ja"/>
    <n v="0"/>
    <s v="Ja"/>
    <n v="0"/>
    <s v="ja"/>
    <s v="De vil lave en løsning hvor det er køkkendamen der med hjælp fra pædagogerne laver mad. Køkkendamen Karin er ansat 37 timer men gør også rent. Hun er 25 timer i køkkenet"/>
    <n v="0"/>
    <s v="produktionskøkken"/>
    <s v="Ja"/>
    <n v="0"/>
    <n v="0"/>
    <n v="0"/>
    <s v="Køkkenet bliver klar inden 1.1.2010"/>
    <n v="0"/>
    <n v="0"/>
    <n v="0"/>
    <n v="0"/>
    <n v="0"/>
    <n v="0"/>
    <n v="0"/>
    <n v="0"/>
    <n v="0"/>
    <s v="Mariah"/>
    <d v="2009-04-20T00:00:00"/>
    <n v="0"/>
    <n v="0"/>
    <n v="0"/>
    <n v="0"/>
    <n v="0"/>
    <n v="0"/>
    <n v="0"/>
    <n v="0"/>
    <n v="0"/>
    <n v="0"/>
    <n v="0"/>
    <n v="0"/>
    <n v="0"/>
    <n v="0"/>
    <n v="0"/>
    <n v="0"/>
    <n v="0"/>
    <n v="0"/>
    <n v="0"/>
    <n v="0"/>
    <n v="0"/>
    <n v="0"/>
    <n v="0"/>
    <n v="0"/>
    <n v="0"/>
    <n v="0"/>
    <n v="0"/>
    <n v="0"/>
    <n v="0"/>
    <n v="0"/>
    <s v="Køkkenet er ved at blive bygget om hos Vildrosen, som denne institution er ved at blive slået sammen med (1.5.2009). Nomeringen bliver 50 børn i alt. De er indstillet på at lave mad selv hver dag."/>
    <n v="0"/>
    <x v="2"/>
    <s v="Nørrebro"/>
    <n v="0"/>
    <n v="0"/>
    <n v="38"/>
    <n v="0"/>
    <n v="0"/>
    <n v="0"/>
    <n v="0"/>
    <n v="0"/>
    <n v="0"/>
    <n v="0"/>
    <n v="0"/>
    <n v="0"/>
    <n v="0"/>
    <n v="0"/>
    <n v="38238.51"/>
    <s v="37386"/>
    <s v="u"/>
    <n v="0"/>
    <n v="0"/>
    <e v="#N/A"/>
    <e v="#N/A"/>
    <e v="#N/A"/>
    <e v="#N/A"/>
    <e v="#N/A"/>
  </r>
  <r>
    <x v="0"/>
    <x v="120"/>
    <s v="Ryvang 1"/>
    <s v="Nørrebro"/>
    <s v="Rymarksvej 123"/>
    <n v="2900"/>
    <s v="Hellerup"/>
    <s v="39 29 28 63"/>
    <s v="37391@buf.kk.dk"/>
    <s v="Gitte Bille"/>
    <n v="36303537"/>
    <n v="0"/>
    <s v="37391@buf.kk.dk"/>
    <s v="Børnehave"/>
    <n v="0"/>
    <n v="0"/>
    <n v="64"/>
    <n v="0"/>
    <n v="0"/>
    <n v="0"/>
    <n v="0"/>
    <s v="Nej"/>
    <n v="0"/>
    <n v="0"/>
    <n v="0"/>
    <n v="0"/>
    <n v="0"/>
    <n v="0"/>
    <n v="0"/>
    <x v="0"/>
    <x v="0"/>
    <x v="1"/>
    <x v="1"/>
    <n v="0"/>
    <n v="0"/>
    <n v="115000"/>
    <n v="0"/>
    <s v="Ja"/>
    <n v="0"/>
    <s v="Charlotte Nielsen"/>
    <n v="2005"/>
    <n v="20"/>
    <n v="0"/>
    <s v="kok"/>
    <n v="0"/>
    <n v="0"/>
    <n v="0"/>
    <n v="0"/>
    <n v="0"/>
    <n v="0"/>
    <n v="0"/>
    <n v="0"/>
    <n v="0"/>
    <n v="0"/>
    <n v="99"/>
    <n v="0"/>
    <n v="1"/>
    <s v="Ja"/>
    <s v="Nej"/>
    <s v="Ja"/>
    <s v="Ja"/>
    <n v="0"/>
    <s v="Ja"/>
    <n v="0"/>
    <s v="Ja"/>
    <s v="hvis der er penge"/>
    <s v="ja"/>
    <n v="0"/>
    <n v="0"/>
    <s v="Køkken begrænset tilvirk"/>
    <n v="0"/>
    <n v="0"/>
    <n v="0"/>
    <n v="0"/>
    <n v="0"/>
    <s v="Større"/>
    <n v="0"/>
    <n v="0"/>
    <s v="har kun et husmoderkomfur."/>
    <n v="0"/>
    <n v="0"/>
    <n v="0"/>
    <n v="0"/>
    <n v="0"/>
    <s v="Cathrine Jerrik"/>
    <d v="2009-04-16T00:00:00"/>
    <n v="0"/>
    <n v="1"/>
    <n v="0"/>
    <n v="4"/>
    <n v="1"/>
    <n v="0"/>
    <n v="0"/>
    <n v="0"/>
    <n v="0"/>
    <n v="2"/>
    <n v="1"/>
    <n v="0"/>
    <n v="1"/>
    <n v="0"/>
    <n v="0"/>
    <n v="1"/>
    <n v="0"/>
    <n v="0"/>
    <n v="0"/>
    <n v="1"/>
    <n v="20"/>
    <s v="Miele"/>
    <n v="4"/>
    <s v="Nej"/>
    <n v="0"/>
    <s v="Ja"/>
    <s v="Nej"/>
    <s v="Nej"/>
    <n v="1"/>
    <s v="Begrænset"/>
    <n v="0"/>
    <n v="0"/>
    <x v="2"/>
    <s v="Nørrebro"/>
    <n v="0"/>
    <n v="0"/>
    <n v="64"/>
    <n v="0"/>
    <n v="0"/>
    <n v="0"/>
    <n v="0"/>
    <n v="0"/>
    <n v="0"/>
    <n v="0"/>
    <n v="0"/>
    <n v="0"/>
    <n v="0"/>
    <n v="0"/>
    <n v="120457.96"/>
    <s v="37391"/>
    <s v="u"/>
    <n v="0"/>
    <n v="0"/>
    <e v="#N/A"/>
    <e v="#N/A"/>
    <e v="#N/A"/>
    <e v="#N/A"/>
    <e v="#N/A"/>
  </r>
  <r>
    <x v="0"/>
    <x v="121"/>
    <s v="Spanager"/>
    <s v="Nørrebro"/>
    <s v="Spanagervej 14A"/>
    <n v="4623"/>
    <s v="Lille Skensved"/>
    <s v="56 82 12 22"/>
    <s v="37395@buf.kk.dk"/>
    <s v="Karina Brehm Christensen"/>
    <n v="38749495"/>
    <n v="0"/>
    <s v="37395@buf.kk.dk"/>
    <s v="Børnehave"/>
    <n v="0"/>
    <n v="0"/>
    <n v="40"/>
    <n v="0"/>
    <n v="0"/>
    <n v="0"/>
    <n v="0"/>
    <s v="Nej"/>
    <n v="0"/>
    <n v="0"/>
    <n v="0"/>
    <n v="0"/>
    <n v="0"/>
    <n v="0"/>
    <n v="0"/>
    <x v="0"/>
    <x v="0"/>
    <x v="1"/>
    <x v="1"/>
    <n v="0"/>
    <n v="0"/>
    <n v="225000"/>
    <n v="0"/>
    <n v="0"/>
    <n v="0"/>
    <n v="0"/>
    <n v="0"/>
    <n v="0"/>
    <n v="0"/>
    <n v="0"/>
    <n v="0"/>
    <n v="0"/>
    <n v="0"/>
    <n v="0"/>
    <n v="0"/>
    <n v="0"/>
    <n v="0"/>
    <n v="0"/>
    <n v="0"/>
    <n v="0"/>
    <n v="90"/>
    <n v="0"/>
    <n v="2"/>
    <n v="0"/>
    <n v="0"/>
    <n v="0"/>
    <s v="Ja"/>
    <n v="0"/>
    <n v="0"/>
    <n v="0"/>
    <n v="0"/>
    <n v="0"/>
    <n v="0"/>
    <n v="0"/>
    <n v="0"/>
    <s v="produktionskøkken"/>
    <n v="0"/>
    <n v="0"/>
    <n v="0"/>
    <n v="0"/>
    <n v="0"/>
    <n v="0"/>
    <n v="0"/>
    <n v="0"/>
    <n v="0"/>
    <n v="0"/>
    <n v="0"/>
    <n v="0"/>
    <n v="0"/>
    <n v="0"/>
    <s v="Lone Voss"/>
    <d v="2009-04-16T00:00:00"/>
    <n v="0"/>
    <n v="0"/>
    <n v="1"/>
    <n v="4"/>
    <n v="0"/>
    <n v="2"/>
    <n v="0"/>
    <n v="0"/>
    <n v="0"/>
    <n v="0"/>
    <n v="1"/>
    <n v="0"/>
    <n v="0"/>
    <n v="1"/>
    <n v="0"/>
    <n v="0"/>
    <n v="1"/>
    <n v="0"/>
    <n v="0"/>
    <n v="1"/>
    <n v="20"/>
    <s v="Miele"/>
    <n v="5"/>
    <s v="Nej"/>
    <n v="0"/>
    <s v="Ja"/>
    <s v="Nej"/>
    <s v="Nej"/>
    <n v="1"/>
    <s v="Begrænset"/>
    <n v="0"/>
    <n v="0"/>
    <x v="2"/>
    <s v="Nørrebro"/>
    <n v="0"/>
    <n v="0"/>
    <n v="40"/>
    <n v="0"/>
    <n v="0"/>
    <n v="0"/>
    <n v="0"/>
    <n v="0"/>
    <n v="0"/>
    <n v="0"/>
    <n v="0"/>
    <n v="0"/>
    <n v="0"/>
    <n v="0"/>
    <n v="52444.17"/>
    <s v="37395"/>
    <s v="u"/>
    <n v="0"/>
    <n v="0"/>
    <e v="#N/A"/>
    <e v="#N/A"/>
    <e v="#N/A"/>
    <e v="#N/A"/>
    <e v="#N/A"/>
  </r>
  <r>
    <x v="0"/>
    <x v="122"/>
    <s v="Timotheus Sogns Børnehave"/>
    <s v="Valby"/>
    <s v="Blankavej 1"/>
    <n v="2500"/>
    <s v="Valby"/>
    <s v="36 30 02 18"/>
    <s v="35313@buf.kk.dk"/>
    <s v="Connie Britt Jacobsen"/>
    <n v="33258041"/>
    <n v="0"/>
    <s v="boernehaven@abblankavej"/>
    <s v="Børnehave"/>
    <n v="0"/>
    <n v="0"/>
    <n v="60"/>
    <n v="0"/>
    <n v="0"/>
    <n v="0"/>
    <n v="0"/>
    <n v="0"/>
    <n v="0"/>
    <n v="0"/>
    <n v="0"/>
    <n v="0"/>
    <n v="0"/>
    <n v="0"/>
    <n v="0"/>
    <x v="0"/>
    <x v="0"/>
    <x v="0"/>
    <x v="1"/>
    <n v="0"/>
    <n v="0"/>
    <n v="110000"/>
    <n v="0"/>
    <s v="Ja"/>
    <s v="nej"/>
    <s v="Ingeborg Nielsen"/>
    <n v="2007"/>
    <n v="20"/>
    <n v="0"/>
    <n v="0"/>
    <s v="siden 2007"/>
    <s v="Nej"/>
    <n v="0"/>
    <n v="0"/>
    <n v="0"/>
    <n v="0"/>
    <n v="0"/>
    <n v="0"/>
    <n v="0"/>
    <n v="0"/>
    <n v="90"/>
    <n v="0"/>
    <n v="2"/>
    <s v="Ja"/>
    <s v="ja"/>
    <s v="Ja"/>
    <n v="0"/>
    <n v="0"/>
    <n v="0"/>
    <n v="0"/>
    <n v="0"/>
    <n v="0"/>
    <n v="0"/>
    <n v="0"/>
    <n v="0"/>
    <s v="produktionskøkken"/>
    <s v="Ja"/>
    <s v="Mindre"/>
    <s v="Ingen"/>
    <s v="ja"/>
    <s v="En industriopvasker er det eneste"/>
    <n v="0"/>
    <n v="0"/>
    <n v="0"/>
    <n v="0"/>
    <n v="0"/>
    <n v="0"/>
    <n v="0"/>
    <n v="0"/>
    <n v="0"/>
    <s v="cathrine Jerrik / Nanna"/>
    <s v="20.2.2009"/>
    <n v="0"/>
    <n v="0"/>
    <n v="1"/>
    <n v="4"/>
    <n v="0"/>
    <n v="2"/>
    <n v="0"/>
    <n v="0"/>
    <n v="0"/>
    <n v="2"/>
    <n v="1"/>
    <n v="0"/>
    <n v="0"/>
    <n v="0"/>
    <n v="0"/>
    <n v="0"/>
    <n v="1"/>
    <n v="0"/>
    <n v="0"/>
    <n v="1"/>
    <n v="25"/>
    <s v="Miele"/>
    <n v="0"/>
    <n v="0"/>
    <n v="0"/>
    <s v="Ja"/>
    <s v="Ja"/>
    <s v="Nej"/>
    <n v="2"/>
    <s v="God plads"/>
    <s v="Dejlig stort og funktionelt køkken, helt perfekt"/>
    <n v="0"/>
    <x v="2"/>
    <s v="Valby"/>
    <n v="0"/>
    <n v="0"/>
    <n v="63"/>
    <n v="0"/>
    <n v="0"/>
    <n v="0"/>
    <n v="0"/>
    <n v="0"/>
    <n v="0"/>
    <n v="0"/>
    <n v="0"/>
    <n v="0"/>
    <n v="0"/>
    <n v="0"/>
    <n v="79681.89"/>
    <s v="35313"/>
    <s v=""/>
    <n v="0"/>
    <n v="0"/>
    <e v="#N/A"/>
    <e v="#N/A"/>
    <e v="#N/A"/>
    <e v="#N/A"/>
    <e v="#N/A"/>
  </r>
  <r>
    <x v="0"/>
    <x v="123"/>
    <s v="Ålholm Sogns Menighedsbørnehave"/>
    <s v="Valby"/>
    <s v="Bramslykkevej 36"/>
    <n v="2500"/>
    <s v="Valby"/>
    <s v="36 16 59 09"/>
    <s v="35324@buf.kk.dk"/>
    <s v="Elin Hovsgard"/>
    <n v="30953809"/>
    <n v="36165909"/>
    <s v="mail@aalholm-boernehave.dk"/>
    <s v="Børnehave"/>
    <n v="0"/>
    <n v="0"/>
    <n v="30"/>
    <n v="0"/>
    <n v="0"/>
    <n v="0"/>
    <n v="0"/>
    <s v="Nej"/>
    <n v="0"/>
    <n v="0"/>
    <n v="0"/>
    <n v="0"/>
    <n v="0"/>
    <n v="0"/>
    <n v="0"/>
    <x v="1"/>
    <x v="0"/>
    <x v="1"/>
    <x v="0"/>
    <n v="0"/>
    <n v="0"/>
    <n v="30000"/>
    <n v="0"/>
    <n v="0"/>
    <n v="0"/>
    <n v="0"/>
    <n v="0"/>
    <n v="0"/>
    <n v="0"/>
    <n v="0"/>
    <n v="0"/>
    <n v="0"/>
    <n v="0"/>
    <n v="0"/>
    <n v="0"/>
    <n v="0"/>
    <n v="0"/>
    <n v="0"/>
    <n v="0"/>
    <n v="0"/>
    <n v="0"/>
    <n v="0"/>
    <n v="2"/>
    <s v="Ja"/>
    <s v="Nej"/>
    <s v="nej"/>
    <n v="0"/>
    <s v="Meget skeptisk"/>
    <n v="0"/>
    <s v="Der har ikke været dialog omkring det"/>
    <s v="Nej"/>
    <n v="0"/>
    <s v="Nej"/>
    <n v="0"/>
    <n v="0"/>
    <s v="Køkken blandet tilvirk"/>
    <n v="0"/>
    <n v="0"/>
    <n v="0"/>
    <n v="0"/>
    <n v="0"/>
    <s v="Mindre"/>
    <n v="0"/>
    <n v="0"/>
    <s v="Der er ikke plads til depot. Ny opvaskemaskine påkrævet, kan ikke vaske til 60 grader"/>
    <n v="0"/>
    <s v="opvaskemaskine, evt. ekstra køleskab"/>
    <n v="0"/>
    <n v="0"/>
    <n v="0"/>
    <n v="0"/>
    <n v="0"/>
    <n v="0"/>
    <n v="1"/>
    <n v="0"/>
    <n v="0"/>
    <n v="0"/>
    <n v="1"/>
    <n v="0"/>
    <n v="0"/>
    <n v="0"/>
    <n v="2"/>
    <n v="0"/>
    <n v="0"/>
    <n v="0"/>
    <n v="0"/>
    <n v="0"/>
    <n v="0"/>
    <n v="0"/>
    <n v="0"/>
    <n v="0"/>
    <n v="0"/>
    <n v="120"/>
    <s v="Miele G640"/>
    <n v="3"/>
    <n v="0"/>
    <n v="0"/>
    <s v="Ja"/>
    <s v="Ja"/>
    <s v="Nej"/>
    <n v="1"/>
    <s v="ingen plads"/>
    <s v="Kun 1 vaks. Ingen fryser. Opvaskemaskine kan ikke bruges pga for lav temperatur"/>
    <n v="0"/>
    <x v="2"/>
    <s v="Valby"/>
    <n v="0"/>
    <n v="0"/>
    <n v="30"/>
    <n v="0"/>
    <n v="0"/>
    <n v="0"/>
    <n v="0"/>
    <n v="0"/>
    <n v="0"/>
    <n v="0"/>
    <n v="0"/>
    <n v="0"/>
    <n v="0"/>
    <n v="0"/>
    <n v="24148.26"/>
    <s v="35324"/>
    <s v=""/>
    <n v="0"/>
    <n v="0"/>
    <e v="#N/A"/>
    <e v="#N/A"/>
    <e v="#N/A"/>
    <e v="#N/A"/>
    <e v="#N/A"/>
  </r>
  <r>
    <x v="0"/>
    <x v="124"/>
    <s v="Vigerslev Sogns Meninhedsbørnehave"/>
    <s v="Valby"/>
    <s v="Skyttegårdvej 20"/>
    <n v="2500"/>
    <s v="Valby"/>
    <s v="36 17 84 00"/>
    <s v="35443@buf.kk.dk"/>
    <s v="Lise Fischer"/>
    <n v="43734846"/>
    <n v="0"/>
    <s v="vsm.bh@ofir.dk"/>
    <s v="Børnehave"/>
    <n v="0"/>
    <n v="12"/>
    <n v="22"/>
    <n v="0"/>
    <n v="0"/>
    <n v="0"/>
    <n v="0"/>
    <s v="Nej"/>
    <n v="0"/>
    <n v="0"/>
    <n v="0"/>
    <n v="0"/>
    <n v="0"/>
    <n v="0"/>
    <n v="0"/>
    <x v="0"/>
    <x v="1"/>
    <x v="4"/>
    <x v="1"/>
    <n v="0"/>
    <n v="0"/>
    <n v="70000"/>
    <n v="0"/>
    <s v="Ja"/>
    <n v="0"/>
    <s v="Pia Riboe"/>
    <n v="1990"/>
    <n v="15"/>
    <n v="0"/>
    <n v="0"/>
    <s v="19 års"/>
    <n v="0"/>
    <n v="0"/>
    <n v="0"/>
    <n v="0"/>
    <n v="0"/>
    <n v="0"/>
    <n v="0"/>
    <n v="0"/>
    <n v="0"/>
    <n v="40"/>
    <n v="0"/>
    <n v="2"/>
    <s v="Ja"/>
    <s v="Nej"/>
    <s v="Ja"/>
    <s v="Ja"/>
    <s v="De laver rugbrødsmad hver dag allerede"/>
    <s v="Ja"/>
    <n v="0"/>
    <s v="Ja"/>
    <n v="0"/>
    <s v="ja"/>
    <n v="0"/>
    <n v="0"/>
    <s v="Køkken begrænset tilvirk"/>
    <n v="0"/>
    <n v="0"/>
    <n v="0"/>
    <n v="0"/>
    <n v="0"/>
    <n v="0"/>
    <n v="0"/>
    <s v="Nej"/>
    <n v="0"/>
    <n v="0"/>
    <n v="0"/>
    <n v="0"/>
    <n v="0"/>
    <s v="Det er ikke muligt at gøre noget ved køkkenet. Det er så småt og der er ikke mulighed for at inddrage andre rum."/>
    <s v="Cathrine Jerrik/Sine"/>
    <d v="2009-02-13T00:00:00"/>
    <n v="0"/>
    <n v="0"/>
    <n v="0"/>
    <n v="2"/>
    <n v="0"/>
    <n v="1"/>
    <n v="0"/>
    <n v="0"/>
    <n v="0"/>
    <n v="1"/>
    <n v="1"/>
    <n v="0"/>
    <n v="0"/>
    <n v="0"/>
    <n v="0"/>
    <n v="0"/>
    <n v="2"/>
    <n v="0"/>
    <n v="0"/>
    <n v="0"/>
    <n v="20"/>
    <s v="Miele"/>
    <n v="2"/>
    <n v="0"/>
    <n v="0"/>
    <n v="0"/>
    <n v="0"/>
    <s v="ja"/>
    <n v="1"/>
    <s v="Begrænset"/>
    <n v="0"/>
    <n v="0"/>
    <x v="2"/>
    <s v="Valby"/>
    <n v="0"/>
    <n v="12"/>
    <n v="22"/>
    <n v="0"/>
    <n v="0"/>
    <n v="0"/>
    <n v="0"/>
    <n v="0"/>
    <n v="0"/>
    <n v="0"/>
    <n v="0"/>
    <n v="0"/>
    <n v="0"/>
    <n v="0"/>
    <n v="73366.37"/>
    <s v="35443"/>
    <s v=""/>
    <n v="0"/>
    <n v="0"/>
    <e v="#N/A"/>
    <e v="#N/A"/>
    <e v="#N/A"/>
    <e v="#N/A"/>
    <e v="#N/A"/>
  </r>
  <r>
    <x v="0"/>
    <x v="125"/>
    <s v="Børnehuset Hornemanns Vænge"/>
    <s v="Valby"/>
    <s v="Hornemanns Vænge 37"/>
    <n v="2500"/>
    <s v="Valby"/>
    <s v="36 46 44 68"/>
    <s v="37329@buf.kk.dk"/>
    <s v="Hanne Mørkved"/>
    <n v="36307423"/>
    <n v="0"/>
    <s v="37543@buf.kk.dk"/>
    <s v="Børnehave"/>
    <n v="0"/>
    <n v="0"/>
    <n v="40"/>
    <n v="45"/>
    <n v="0"/>
    <n v="0"/>
    <n v="0"/>
    <n v="0"/>
    <n v="0"/>
    <n v="0"/>
    <n v="0"/>
    <n v="0"/>
    <n v="0"/>
    <n v="0"/>
    <n v="0"/>
    <x v="1"/>
    <x v="0"/>
    <x v="1"/>
    <x v="1"/>
    <n v="0"/>
    <n v="0"/>
    <n v="0"/>
    <n v="0"/>
    <n v="0"/>
    <n v="0"/>
    <n v="0"/>
    <n v="0"/>
    <n v="0"/>
    <n v="0"/>
    <n v="0"/>
    <n v="0"/>
    <n v="0"/>
    <n v="0"/>
    <n v="0"/>
    <n v="0"/>
    <n v="0"/>
    <n v="0"/>
    <n v="0"/>
    <n v="0"/>
    <n v="0"/>
    <n v="40"/>
    <n v="0"/>
    <n v="0"/>
    <n v="0"/>
    <n v="0"/>
    <n v="0"/>
    <s v="Ja"/>
    <n v="0"/>
    <s v="Ja"/>
    <n v="0"/>
    <s v="Ja"/>
    <n v="0"/>
    <s v="Nej"/>
    <n v="0"/>
    <n v="0"/>
    <s v="produktionskøkken"/>
    <s v="nej"/>
    <s v="Mindre"/>
    <n v="0"/>
    <n v="0"/>
    <s v="Kan starte op med kold mad. Mangler ovn og køleskab (laver selv renovering af bordplader)"/>
    <n v="0"/>
    <n v="0"/>
    <n v="0"/>
    <n v="0"/>
    <n v="0"/>
    <n v="0"/>
    <n v="0"/>
    <n v="0"/>
    <s v="På sigt øges antallet af Bhbørn, fritidshjem flyttes._x000a_Pt. 40 BH-børn, når antallet øges, antageligt til det dobbelte, kan køkkenet ikke klare det"/>
    <s v="Lone Voss / Nanna"/>
    <s v="18.2.2009"/>
    <n v="0"/>
    <n v="0"/>
    <n v="1"/>
    <n v="4"/>
    <n v="0"/>
    <n v="1"/>
    <n v="0"/>
    <n v="0"/>
    <n v="0"/>
    <n v="1"/>
    <n v="1"/>
    <n v="0"/>
    <n v="0"/>
    <n v="0"/>
    <n v="0"/>
    <n v="1"/>
    <n v="0"/>
    <n v="0"/>
    <n v="0"/>
    <n v="1"/>
    <n v="20"/>
    <s v="Miele"/>
    <n v="4"/>
    <s v="Ja"/>
    <n v="10"/>
    <n v="0"/>
    <n v="0"/>
    <s v="ja"/>
    <n v="2"/>
    <s v="Begrænset"/>
    <s v="Samme leder som Mælkebøtten nr. 37543"/>
    <n v="0"/>
    <x v="0"/>
    <s v="Valby"/>
    <n v="9"/>
    <n v="0"/>
    <n v="40"/>
    <n v="45"/>
    <n v="0"/>
    <n v="0"/>
    <n v="0"/>
    <n v="0"/>
    <n v="0"/>
    <n v="8"/>
    <n v="0"/>
    <n v="0"/>
    <n v="0"/>
    <n v="0"/>
    <n v="80654.850000000006"/>
    <s v="37329"/>
    <s v=""/>
    <n v="8"/>
    <n v="45"/>
    <s v="Ja"/>
    <n v="20"/>
    <s v="Ja"/>
    <n v="0"/>
    <s v="Nej"/>
  </r>
  <r>
    <x v="0"/>
    <x v="126"/>
    <s v="Labyrinten(skovbus)"/>
    <s v="Valby"/>
    <s v="Sjælør Boulevard 77"/>
    <n v="2500"/>
    <s v="Valby"/>
    <s v="36 30 43 95"/>
    <s v="37366@buf.kk.dk"/>
    <s v="Lisbeth Haugaard"/>
    <n v="36166710"/>
    <n v="0"/>
    <n v="0"/>
    <s v="Børnehave"/>
    <n v="0"/>
    <n v="0"/>
    <n v="48"/>
    <n v="0"/>
    <n v="0"/>
    <n v="0"/>
    <n v="0"/>
    <n v="0"/>
    <n v="0"/>
    <n v="0"/>
    <n v="0"/>
    <n v="0"/>
    <n v="0"/>
    <n v="0"/>
    <n v="0"/>
    <x v="0"/>
    <x v="0"/>
    <x v="1"/>
    <x v="1"/>
    <n v="0"/>
    <n v="0"/>
    <n v="0"/>
    <n v="0"/>
    <s v="Nej"/>
    <s v="nej"/>
    <n v="0"/>
    <n v="0"/>
    <n v="0"/>
    <n v="0"/>
    <n v="0"/>
    <n v="0"/>
    <n v="0"/>
    <n v="0"/>
    <n v="0"/>
    <n v="0"/>
    <n v="0"/>
    <n v="0"/>
    <n v="0"/>
    <n v="0"/>
    <n v="0"/>
    <n v="80"/>
    <n v="0"/>
    <n v="2"/>
    <s v="Ja"/>
    <s v="Nej"/>
    <s v="Ja"/>
    <s v="Ja"/>
    <s v="Med en hvis skepsis. Efter besøget vil de tage det op på personalemøde"/>
    <n v="0"/>
    <s v="Vides ikke"/>
    <s v="Ja"/>
    <s v="se ad. 1: Kodeord for husets ånd er flekibilitet impulsivt. Jeg har argumenteret for at det bedst imødekommes ved egen madordning. Det er de lydhøre overfor."/>
    <s v="ja"/>
    <s v="Ønsker stabil madmor pga. lille køkken og blandede børn. Nogen skal have turmad og nogle der er hjemme, men ofte på tur."/>
    <n v="0"/>
    <s v="produktionskøkken"/>
    <s v="nej"/>
    <s v="Mindre"/>
    <s v="Mindre"/>
    <s v="Nej"/>
    <s v="Ej godkendt til produktion, men madhuset vurdere at det kan._x000a_Evt. ombygges på længere sigt. Her og nu: 2 vaske?_x000a_Hæve opvaskemaskine, ekstra vask eller sispentation til én med to rum."/>
    <n v="0"/>
    <n v="0"/>
    <n v="0"/>
    <n v="0"/>
    <n v="0"/>
    <n v="0"/>
    <n v="0"/>
    <n v="0"/>
    <n v="0"/>
    <s v="Birgitte Glerup / Nanna"/>
    <d v="2009-03-05T00:00:00"/>
    <n v="0"/>
    <n v="2"/>
    <n v="0"/>
    <n v="0"/>
    <n v="0"/>
    <n v="2"/>
    <n v="0"/>
    <n v="0"/>
    <n v="0"/>
    <n v="3"/>
    <n v="0"/>
    <n v="0"/>
    <n v="0"/>
    <n v="0"/>
    <n v="0"/>
    <n v="2"/>
    <n v="0"/>
    <n v="0"/>
    <n v="0"/>
    <n v="1"/>
    <n v="20"/>
    <s v="Miele"/>
    <n v="5"/>
    <s v="Nej"/>
    <n v="0"/>
    <s v="Nej"/>
    <s v="Nej"/>
    <s v="Nej"/>
    <n v="1"/>
    <s v="ingen plads"/>
    <s v="Ingen lagerplads, det mangler!_x000a__x000a__x000a_MADHUSKOMMENTAR: Køkkenet er lille, men ud fra en madmæssig vurdering kan det sagtens lade sig gøre, at lave mad til det ønskede antal. Det vil dog på sigt være en fordel at udvide, det kan ske ved at tage lidt af personalestuen. Gulvpladsen er meget trang, der mangler køle/fryseplads._x000a_det skal afklares om køkkenet også for fødevarestyrelsens side kan godkendes til produktion. evt. med disp. til at lave mad til køkkenet kan ombygges._x000a_SPØRGSMÅL: Stedet har fast udflytter, med da det er pædagoger der kører bussen tager de andre steder han. (impulsiv er vigtigt) Kan der findes en køleløsning der kan køle 3-4 timer i bus?"/>
    <n v="0"/>
    <x v="2"/>
    <s v="Valby"/>
    <n v="0"/>
    <n v="0"/>
    <n v="42"/>
    <n v="0"/>
    <n v="0"/>
    <n v="0"/>
    <n v="0"/>
    <n v="0"/>
    <n v="6"/>
    <n v="0"/>
    <n v="0"/>
    <n v="0"/>
    <n v="0"/>
    <n v="0"/>
    <n v="49522.400000000001"/>
    <s v="37366"/>
    <s v=""/>
    <n v="6"/>
    <n v="0"/>
    <s v="Ja"/>
    <n v="1"/>
    <s v="Nej"/>
    <s v="Ved ikke hvor mange timer. Har 48 børn"/>
    <n v="0"/>
  </r>
  <r>
    <x v="0"/>
    <x v="127"/>
    <s v="Labyrinten(skovbus)"/>
    <s v="Valby"/>
    <s v="Sjælør Boulevard 77"/>
    <n v="2500"/>
    <s v="Valby"/>
    <s v="36 30 43 95"/>
    <s v="37366@buf.kk.dk"/>
    <s v="Lisbeth Haugaard"/>
    <n v="36166710"/>
    <n v="0"/>
    <n v="0"/>
    <s v="Børnehave"/>
    <n v="0"/>
    <n v="0"/>
    <n v="42"/>
    <n v="0"/>
    <n v="0"/>
    <n v="0"/>
    <n v="0"/>
    <n v="0"/>
    <n v="0"/>
    <n v="0"/>
    <n v="0"/>
    <n v="0"/>
    <n v="0"/>
    <n v="0"/>
    <n v="0"/>
    <x v="1"/>
    <x v="0"/>
    <x v="1"/>
    <x v="0"/>
    <n v="0"/>
    <n v="0"/>
    <n v="0"/>
    <n v="0"/>
    <n v="0"/>
    <n v="0"/>
    <n v="0"/>
    <n v="0"/>
    <n v="0"/>
    <n v="0"/>
    <n v="0"/>
    <n v="0"/>
    <n v="0"/>
    <n v="0"/>
    <n v="0"/>
    <n v="0"/>
    <n v="0"/>
    <n v="0"/>
    <n v="0"/>
    <n v="0"/>
    <n v="0"/>
    <n v="80"/>
    <n v="0"/>
    <n v="0"/>
    <n v="0"/>
    <n v="0"/>
    <n v="0"/>
    <n v="0"/>
    <n v="0"/>
    <n v="0"/>
    <n v="0"/>
    <n v="0"/>
    <n v="0"/>
    <n v="0"/>
    <n v="0"/>
    <n v="0"/>
    <n v="0"/>
    <n v="0"/>
    <n v="0"/>
    <n v="0"/>
    <n v="0"/>
    <n v="0"/>
    <n v="0"/>
    <n v="0"/>
    <n v="0"/>
    <n v="0"/>
    <n v="0"/>
    <n v="0"/>
    <n v="0"/>
    <n v="0"/>
    <n v="0"/>
    <s v="Mariah"/>
    <d v="1899-12-30T00:00:00"/>
    <n v="0"/>
    <n v="0"/>
    <n v="0"/>
    <n v="0"/>
    <n v="0"/>
    <n v="0"/>
    <n v="0"/>
    <n v="0"/>
    <n v="0"/>
    <n v="0"/>
    <n v="0"/>
    <n v="0"/>
    <n v="0"/>
    <n v="0"/>
    <n v="0"/>
    <n v="0"/>
    <n v="0"/>
    <n v="0"/>
    <n v="0"/>
    <n v="0"/>
    <n v="0"/>
    <n v="0"/>
    <n v="0"/>
    <n v="0"/>
    <n v="0"/>
    <n v="0"/>
    <n v="0"/>
    <n v="0"/>
    <n v="0"/>
    <n v="0"/>
    <n v="0"/>
    <n v="0"/>
    <x v="2"/>
    <s v="Valby"/>
    <n v="0"/>
    <n v="0"/>
    <n v="42"/>
    <n v="0"/>
    <n v="0"/>
    <n v="0"/>
    <n v="0"/>
    <n v="0"/>
    <n v="6"/>
    <n v="0"/>
    <n v="0"/>
    <n v="0"/>
    <n v="0"/>
    <n v="0"/>
    <n v="49522.400000000001"/>
    <s v="37366"/>
    <s v="u"/>
    <n v="6"/>
    <n v="0"/>
    <e v="#N/A"/>
    <e v="#N/A"/>
    <e v="#N/A"/>
    <e v="#N/A"/>
    <e v="#N/A"/>
  </r>
  <r>
    <x v="0"/>
    <x v="128"/>
    <s v="Ryvang 2"/>
    <s v="Valby"/>
    <s v="Rymarksvej 131"/>
    <n v="2900"/>
    <s v="Hellerup"/>
    <s v="39 29 54 58"/>
    <s v="37392@buf.kk.dk"/>
    <s v="Anne Kløjgaard"/>
    <n v="36474868"/>
    <n v="0"/>
    <s v="37392@buf.kk.dk"/>
    <s v="Børnehave"/>
    <n v="0"/>
    <n v="8"/>
    <n v="70"/>
    <n v="0"/>
    <n v="0"/>
    <n v="0"/>
    <n v="0"/>
    <s v="Nej"/>
    <n v="0"/>
    <n v="0"/>
    <n v="0"/>
    <n v="0"/>
    <n v="0"/>
    <n v="0"/>
    <n v="0"/>
    <x v="0"/>
    <x v="0"/>
    <x v="1"/>
    <x v="1"/>
    <n v="0"/>
    <n v="0"/>
    <n v="0"/>
    <n v="0"/>
    <s v="Ja"/>
    <n v="0"/>
    <s v="Hans Emil"/>
    <n v="0"/>
    <n v="37"/>
    <n v="0"/>
    <n v="0"/>
    <n v="0"/>
    <s v="kurser"/>
    <n v="0"/>
    <n v="0"/>
    <n v="0"/>
    <n v="0"/>
    <n v="0"/>
    <n v="0"/>
    <n v="0"/>
    <n v="0"/>
    <n v="75"/>
    <n v="0"/>
    <n v="1"/>
    <s v="Ja"/>
    <s v="Nej"/>
    <s v="nej"/>
    <n v="0"/>
    <n v="0"/>
    <n v="0"/>
    <n v="0"/>
    <n v="0"/>
    <n v="0"/>
    <n v="0"/>
    <n v="0"/>
    <n v="0"/>
    <s v="Køkken begrænset tilvirk"/>
    <n v="0"/>
    <n v="0"/>
    <n v="0"/>
    <n v="0"/>
    <n v="0"/>
    <n v="0"/>
    <n v="0"/>
    <n v="0"/>
    <n v="0"/>
    <n v="0"/>
    <n v="0"/>
    <n v="0"/>
    <n v="0"/>
    <n v="0"/>
    <s v="Mariah"/>
    <d v="1899-12-30T00:00:00"/>
    <n v="0"/>
    <n v="1"/>
    <n v="0"/>
    <n v="4"/>
    <n v="1"/>
    <n v="0"/>
    <n v="0"/>
    <n v="0"/>
    <n v="0"/>
    <n v="0"/>
    <n v="2"/>
    <n v="0"/>
    <n v="0"/>
    <n v="0"/>
    <n v="0"/>
    <n v="0"/>
    <n v="1"/>
    <n v="0"/>
    <n v="0"/>
    <n v="1"/>
    <n v="25"/>
    <s v="Miele"/>
    <n v="5"/>
    <s v="Nej"/>
    <n v="0"/>
    <s v="Ja"/>
    <s v="Nej"/>
    <s v="Nej"/>
    <n v="2"/>
    <s v="Begrænset"/>
    <n v="0"/>
    <n v="0"/>
    <x v="2"/>
    <s v="Valby"/>
    <n v="0"/>
    <n v="8"/>
    <n v="62"/>
    <n v="0"/>
    <n v="0"/>
    <n v="0"/>
    <n v="0"/>
    <n v="0"/>
    <n v="8"/>
    <n v="0"/>
    <n v="0"/>
    <n v="0"/>
    <n v="0"/>
    <n v="0"/>
    <n v="190738.12"/>
    <s v="37392"/>
    <s v="u"/>
    <n v="8"/>
    <n v="0"/>
    <e v="#N/A"/>
    <e v="#N/A"/>
    <e v="#N/A"/>
    <e v="#N/A"/>
    <e v="#N/A"/>
  </r>
  <r>
    <x v="0"/>
    <x v="129"/>
    <s v="Frihedslyst"/>
    <s v="Valby"/>
    <s v="Ubberødvej 35"/>
    <n v="2970"/>
    <s v="Hørsholm"/>
    <s v="45 86 02 13"/>
    <s v="37397@buf.kk.dk"/>
    <s v="Anne-Marie Jacobsen"/>
    <n v="35429254"/>
    <n v="0"/>
    <s v="37397@buf.kk.dk"/>
    <s v="Børnehave"/>
    <n v="0"/>
    <n v="0"/>
    <n v="44"/>
    <n v="0"/>
    <n v="0"/>
    <n v="0"/>
    <n v="0"/>
    <s v="Nej"/>
    <n v="0"/>
    <n v="0"/>
    <n v="0"/>
    <n v="0"/>
    <n v="0"/>
    <n v="0"/>
    <n v="0"/>
    <x v="0"/>
    <x v="0"/>
    <x v="5"/>
    <x v="1"/>
    <n v="0"/>
    <n v="0"/>
    <n v="90000"/>
    <n v="0"/>
    <s v="Ja"/>
    <n v="0"/>
    <s v="Charlotte"/>
    <n v="2007"/>
    <n v="16"/>
    <n v="0"/>
    <s v="ufaglært"/>
    <s v="5 års erfaring"/>
    <n v="0"/>
    <n v="0"/>
    <n v="0"/>
    <n v="0"/>
    <n v="0"/>
    <n v="0"/>
    <n v="0"/>
    <n v="0"/>
    <n v="0"/>
    <n v="98"/>
    <n v="0"/>
    <n v="2"/>
    <s v="Ja"/>
    <s v="Nej"/>
    <s v="Ja"/>
    <s v="Ja"/>
    <n v="0"/>
    <s v="Ja"/>
    <n v="0"/>
    <s v="Ja"/>
    <n v="0"/>
    <s v="Nej"/>
    <s v="ved ikke"/>
    <n v="0"/>
    <s v="produktionskøkken"/>
    <s v="Ja"/>
    <n v="0"/>
    <n v="0"/>
    <n v="0"/>
    <s v="evt ekstra ovn og en granitplade ved kogebordet"/>
    <n v="0"/>
    <n v="0"/>
    <n v="0"/>
    <n v="0"/>
    <n v="0"/>
    <n v="0"/>
    <n v="0"/>
    <n v="0"/>
    <n v="0"/>
    <s v="Mariah"/>
    <d v="2009-04-22T00:00:00"/>
    <n v="0"/>
    <n v="0"/>
    <n v="1"/>
    <n v="4"/>
    <n v="0"/>
    <n v="0"/>
    <n v="1"/>
    <n v="0"/>
    <n v="3"/>
    <n v="0"/>
    <n v="1"/>
    <n v="1"/>
    <n v="0"/>
    <n v="0"/>
    <n v="0"/>
    <n v="1"/>
    <n v="0"/>
    <n v="0"/>
    <n v="1"/>
    <n v="1"/>
    <n v="2"/>
    <s v="ken"/>
    <n v="3"/>
    <s v="Ja"/>
    <n v="0"/>
    <s v="Ja"/>
    <s v="Ja"/>
    <s v="Nej"/>
    <n v="2"/>
    <s v="Begrænset"/>
    <n v="0"/>
    <n v="0"/>
    <x v="2"/>
    <s v="Valby"/>
    <n v="0"/>
    <n v="0"/>
    <n v="44"/>
    <n v="0"/>
    <n v="0"/>
    <n v="0"/>
    <n v="0"/>
    <n v="0"/>
    <n v="0"/>
    <n v="0"/>
    <n v="0"/>
    <n v="0"/>
    <n v="0"/>
    <n v="0"/>
    <n v="86657.13"/>
    <s v="37397"/>
    <s v="u"/>
    <n v="0"/>
    <n v="0"/>
    <e v="#N/A"/>
    <e v="#N/A"/>
    <e v="#N/A"/>
    <e v="#N/A"/>
    <e v="#N/A"/>
  </r>
  <r>
    <x v="0"/>
    <x v="130"/>
    <s v="Kattinge Værk"/>
    <s v="Valby"/>
    <s v="Boserupvej 152"/>
    <n v="4000"/>
    <s v="Roskilde"/>
    <s v="46 35 27 76"/>
    <s v="37400@buf.kk.dk"/>
    <s v="Birthe Y. Nielsen"/>
    <n v="43648355"/>
    <n v="46352776"/>
    <s v="37400@buf.kk.dk"/>
    <s v="Børnehave"/>
    <n v="0"/>
    <n v="0"/>
    <n v="50"/>
    <n v="0"/>
    <n v="0"/>
    <n v="0"/>
    <n v="0"/>
    <s v="Nej"/>
    <n v="0"/>
    <n v="0"/>
    <n v="0"/>
    <n v="0"/>
    <n v="0"/>
    <n v="0"/>
    <n v="0"/>
    <x v="1"/>
    <x v="1"/>
    <x v="5"/>
    <x v="1"/>
    <n v="0"/>
    <n v="0"/>
    <n v="100000"/>
    <n v="0"/>
    <s v="Ja"/>
    <n v="0"/>
    <s v="Lisbeth"/>
    <n v="2003"/>
    <n v="17"/>
    <n v="0"/>
    <n v="0"/>
    <n v="0"/>
    <n v="0"/>
    <n v="0"/>
    <n v="0"/>
    <n v="0"/>
    <n v="0"/>
    <n v="0"/>
    <n v="0"/>
    <n v="0"/>
    <n v="0"/>
    <n v="97"/>
    <n v="0"/>
    <n v="1"/>
    <s v="Ja"/>
    <s v="Nej"/>
    <s v="Ja"/>
    <s v="Ja"/>
    <s v="hvis udbygning bevilges"/>
    <s v="Ja"/>
    <n v="0"/>
    <s v="Ja"/>
    <n v="0"/>
    <s v="Nej"/>
    <n v="0"/>
    <n v="0"/>
    <s v="Køkken begrænset tilvirk"/>
    <n v="0"/>
    <n v="0"/>
    <n v="0"/>
    <n v="0"/>
    <n v="0"/>
    <n v="0"/>
    <n v="0"/>
    <n v="0"/>
    <n v="0"/>
    <n v="0"/>
    <n v="0"/>
    <n v="0"/>
    <n v="0"/>
    <n v="0"/>
    <s v="Mariah"/>
    <d v="2009-04-23T00:00:00"/>
    <n v="0"/>
    <n v="1"/>
    <n v="0"/>
    <n v="4"/>
    <n v="1"/>
    <n v="0"/>
    <n v="0"/>
    <n v="0"/>
    <n v="0"/>
    <n v="0"/>
    <n v="1"/>
    <n v="0"/>
    <n v="0"/>
    <n v="0"/>
    <n v="0"/>
    <n v="0"/>
    <n v="1"/>
    <n v="0"/>
    <n v="0"/>
    <n v="1"/>
    <n v="25"/>
    <s v="Miele"/>
    <n v="3"/>
    <s v="Nej"/>
    <n v="0"/>
    <s v="Ja"/>
    <s v="Ja"/>
    <s v="Nej"/>
    <n v="1"/>
    <s v="Begrænset"/>
    <s v="har ansøgt om udbygning til grovkøkken for længe siden"/>
    <n v="0"/>
    <x v="2"/>
    <s v="Valby"/>
    <n v="0"/>
    <n v="0"/>
    <n v="42"/>
    <n v="0"/>
    <n v="0"/>
    <n v="0"/>
    <n v="0"/>
    <n v="0"/>
    <n v="8"/>
    <n v="0"/>
    <n v="0"/>
    <n v="0"/>
    <n v="0"/>
    <n v="0"/>
    <n v="129984.22"/>
    <s v="37400"/>
    <s v="u"/>
    <n v="8"/>
    <n v="0"/>
    <e v="#N/A"/>
    <e v="#N/A"/>
    <e v="#N/A"/>
    <e v="#N/A"/>
    <e v="#N/A"/>
  </r>
  <r>
    <x v="0"/>
    <x v="131"/>
    <n v="0"/>
    <s v="Valby"/>
    <s v="Lykkebovej 9"/>
    <n v="2500"/>
    <s v="Valby"/>
    <n v="36430375"/>
    <s v="37416@buf.kk.dk"/>
    <s v="Birgit Andersen"/>
    <n v="32597337"/>
    <n v="0"/>
    <s v="G854@buf.kk.dk"/>
    <s v="Børnehave"/>
    <n v="0"/>
    <n v="0"/>
    <n v="22"/>
    <n v="0"/>
    <n v="0"/>
    <n v="0"/>
    <n v="0"/>
    <s v="Nej"/>
    <n v="0"/>
    <n v="0"/>
    <n v="0"/>
    <n v="0"/>
    <n v="0"/>
    <n v="0"/>
    <n v="0"/>
    <x v="1"/>
    <x v="1"/>
    <x v="0"/>
    <x v="1"/>
    <n v="0"/>
    <n v="0"/>
    <n v="0"/>
    <s v="Økonomi: flexibel"/>
    <s v="Ja"/>
    <s v="nej"/>
    <s v="Ingelise Kirkefeldt"/>
    <n v="2001"/>
    <n v="31"/>
    <n v="0"/>
    <s v="Økonoma"/>
    <s v="Siden 1972"/>
    <s v="Økologisk oplysningsforund"/>
    <n v="0"/>
    <n v="0"/>
    <n v="0"/>
    <n v="0"/>
    <n v="0"/>
    <n v="0"/>
    <n v="0"/>
    <n v="0"/>
    <n v="87"/>
    <n v="0"/>
    <n v="3"/>
    <s v="Ja"/>
    <s v="ja"/>
    <s v="Ja"/>
    <s v="Ja"/>
    <n v="0"/>
    <s v="Ja"/>
    <n v="0"/>
    <s v="Ja"/>
    <n v="0"/>
    <s v="ja"/>
    <n v="0"/>
    <n v="0"/>
    <s v="produktionskøkken"/>
    <s v="Ja"/>
    <s v="Ingen"/>
    <s v="Ingen"/>
    <s v="Nej"/>
    <s v="Det er et helt perfekt insrettet køkken, med alt hvad man kan ønske sig."/>
    <n v="0"/>
    <n v="0"/>
    <n v="0"/>
    <n v="0"/>
    <n v="0"/>
    <n v="0"/>
    <n v="0"/>
    <n v="0"/>
    <n v="0"/>
    <s v="Cathrine Jerrik / Nanna"/>
    <d v="2009-02-19T00:00:00"/>
    <n v="0"/>
    <n v="0"/>
    <n v="1"/>
    <n v="5"/>
    <n v="0"/>
    <n v="2"/>
    <n v="0"/>
    <n v="0"/>
    <n v="0"/>
    <n v="0"/>
    <n v="2"/>
    <n v="0"/>
    <n v="0"/>
    <n v="0"/>
    <n v="0"/>
    <n v="0"/>
    <n v="1"/>
    <n v="0"/>
    <n v="1"/>
    <n v="1"/>
    <n v="25"/>
    <s v="Miele"/>
    <n v="4"/>
    <s v="Nej"/>
    <n v="0"/>
    <s v="Ja"/>
    <s v="Nej"/>
    <s v="ja"/>
    <n v="4"/>
    <s v="God plads"/>
    <n v="0"/>
    <n v="0"/>
    <x v="4"/>
    <s v="Valby"/>
    <n v="0"/>
    <n v="0"/>
    <n v="0"/>
    <n v="0"/>
    <n v="0"/>
    <n v="0"/>
    <n v="0"/>
    <n v="0"/>
    <n v="0"/>
    <n v="0"/>
    <n v="0"/>
    <n v="0"/>
    <n v="24"/>
    <n v="0"/>
    <n v="0"/>
    <s v="37416"/>
    <s v=""/>
    <n v="24"/>
    <n v="0"/>
    <e v="#N/A"/>
    <e v="#N/A"/>
    <e v="#N/A"/>
    <e v="#N/A"/>
    <e v="#N/A"/>
  </r>
  <r>
    <x v="0"/>
    <x v="132"/>
    <s v="Lykkebo"/>
    <s v="Valby"/>
    <s v="Højsagervej 17"/>
    <n v="2500"/>
    <s v="Valby"/>
    <n v="36163345"/>
    <s v="mail@lykkebo.kk.dk"/>
    <s v="Poul Rasmussen/Katja Sten Pedersen"/>
    <n v="35269806"/>
    <n v="0"/>
    <s v="lykkebo@lykkebo.kk.dk"/>
    <s v="Børnehave"/>
    <n v="0"/>
    <n v="0"/>
    <n v="44"/>
    <n v="84"/>
    <n v="70"/>
    <n v="0"/>
    <n v="0"/>
    <s v="Nej"/>
    <n v="0"/>
    <n v="0"/>
    <n v="0"/>
    <n v="0"/>
    <n v="0"/>
    <n v="0"/>
    <n v="0"/>
    <x v="0"/>
    <x v="0"/>
    <x v="1"/>
    <x v="1"/>
    <n v="0"/>
    <n v="0"/>
    <n v="55000"/>
    <n v="0"/>
    <n v="0"/>
    <n v="0"/>
    <n v="0"/>
    <n v="0"/>
    <n v="0"/>
    <n v="0"/>
    <n v="0"/>
    <n v="0"/>
    <n v="0"/>
    <n v="0"/>
    <n v="0"/>
    <n v="0"/>
    <n v="0"/>
    <n v="0"/>
    <n v="0"/>
    <n v="0"/>
    <n v="0"/>
    <n v="98"/>
    <n v="0"/>
    <n v="1"/>
    <s v="Ja"/>
    <s v="ja"/>
    <s v="Ja"/>
    <s v="Ja"/>
    <n v="0"/>
    <s v="Ja"/>
    <s v="Hvis der bliver ansat personale til madlavning"/>
    <s v="Ja"/>
    <n v="0"/>
    <s v="Nej"/>
    <s v="Men vil gerne være med til at bestemme hvilken person der bliver ansat"/>
    <n v="0"/>
    <s v="Køkken begrænset tilvirk"/>
    <s v="nej"/>
    <s v="Mindre"/>
    <n v="0"/>
    <n v="0"/>
    <s v="ovn, kogeplade, gryder, potter og pander. "/>
    <n v="0"/>
    <n v="0"/>
    <n v="0"/>
    <n v="0"/>
    <n v="0"/>
    <n v="0"/>
    <s v="Mindre"/>
    <s v="kogeplade, ovn"/>
    <s v="kan til nød starte op med kold mad fra 1. jan 2010"/>
    <s v="Lone Voss/Sine"/>
    <s v="18/2 2009"/>
    <n v="0"/>
    <n v="0"/>
    <n v="0"/>
    <n v="4"/>
    <n v="0"/>
    <n v="1"/>
    <n v="0"/>
    <n v="0"/>
    <n v="0"/>
    <n v="0"/>
    <n v="2"/>
    <n v="0"/>
    <n v="0"/>
    <n v="0"/>
    <n v="0"/>
    <n v="1"/>
    <n v="0"/>
    <n v="0"/>
    <n v="0"/>
    <n v="0"/>
    <n v="25"/>
    <s v="Miele"/>
    <n v="2"/>
    <n v="0"/>
    <n v="0"/>
    <n v="0"/>
    <s v="Ja"/>
    <s v="ja"/>
    <n v="2"/>
    <s v="Begrænset"/>
    <n v="0"/>
    <n v="0"/>
    <x v="0"/>
    <s v="Valby"/>
    <n v="0"/>
    <n v="0"/>
    <n v="44"/>
    <n v="84"/>
    <n v="70"/>
    <n v="0"/>
    <n v="0"/>
    <n v="0"/>
    <n v="0"/>
    <n v="0"/>
    <n v="0"/>
    <n v="0"/>
    <n v="0"/>
    <n v="0"/>
    <n v="143805.14000000001"/>
    <s v="37558"/>
    <s v=""/>
    <n v="0"/>
    <n v="154"/>
    <e v="#N/A"/>
    <e v="#N/A"/>
    <e v="#N/A"/>
    <e v="#N/A"/>
    <e v="#N/A"/>
  </r>
  <r>
    <x v="0"/>
    <x v="133"/>
    <s v="Børnehaven Voldparken"/>
    <s v="Vanløse/Brønshøj-Husum"/>
    <s v="Arildsgård 11"/>
    <n v="2700"/>
    <s v="Brønshøj"/>
    <s v="38 28 68 20"/>
    <s v="35305@buf.kk.dk"/>
    <s v="Anders Hansen"/>
    <n v="38608406"/>
    <n v="0"/>
    <s v="35305@buf.kk.dk"/>
    <s v="Børnehave"/>
    <n v="0"/>
    <n v="0"/>
    <n v="83"/>
    <n v="0"/>
    <n v="0"/>
    <n v="0"/>
    <n v="0"/>
    <s v="Nej"/>
    <n v="0"/>
    <n v="0"/>
    <n v="0"/>
    <n v="0"/>
    <n v="0"/>
    <n v="0"/>
    <n v="0"/>
    <x v="1"/>
    <x v="0"/>
    <x v="1"/>
    <x v="1"/>
    <n v="0"/>
    <n v="0"/>
    <n v="60000"/>
    <n v="0"/>
    <n v="0"/>
    <n v="0"/>
    <n v="0"/>
    <n v="0"/>
    <n v="0"/>
    <n v="0"/>
    <n v="0"/>
    <n v="0"/>
    <n v="0"/>
    <n v="0"/>
    <n v="0"/>
    <n v="0"/>
    <n v="0"/>
    <n v="0"/>
    <n v="0"/>
    <n v="0"/>
    <n v="0"/>
    <n v="0"/>
    <n v="0"/>
    <n v="1"/>
    <s v="nej"/>
    <s v="Nej"/>
    <s v="nej"/>
    <s v="Ja"/>
    <s v="De vil gerne lave mad selv men køkkenet behøver nye køkkenelementer + ny opvaskemaskine"/>
    <n v="0"/>
    <s v="De har ikke den helt store indsigt. Består hovedsagligt af forældre af anden etnisk oprindelse"/>
    <s v="Ja"/>
    <s v="Hvis køkkenet bliver ordnet"/>
    <s v="ja"/>
    <s v="Vil gerne have hjælp til rekrutering"/>
    <n v="0"/>
    <s v="produktionskøkken"/>
    <s v="nej"/>
    <s v="Større"/>
    <s v="Mindre"/>
    <n v="0"/>
    <s v="Maling og nye køkkenelementer + opvaskemaskine"/>
    <n v="0"/>
    <n v="0"/>
    <n v="0"/>
    <n v="0"/>
    <n v="0"/>
    <n v="0"/>
    <n v="0"/>
    <n v="0"/>
    <n v="0"/>
    <s v="Cathrine Jerrik/Sine"/>
    <d v="2009-02-27T00:00:00"/>
    <n v="0"/>
    <n v="1"/>
    <n v="0"/>
    <n v="0"/>
    <n v="0"/>
    <n v="0"/>
    <n v="0"/>
    <n v="0"/>
    <n v="0"/>
    <n v="0"/>
    <n v="1"/>
    <n v="0"/>
    <n v="0"/>
    <n v="0"/>
    <n v="0"/>
    <n v="1"/>
    <n v="0"/>
    <n v="0"/>
    <n v="0"/>
    <n v="0"/>
    <n v="40"/>
    <s v="Miele"/>
    <n v="4"/>
    <s v="Nej"/>
    <n v="0"/>
    <n v="0"/>
    <s v="Ja"/>
    <s v="Nej"/>
    <n v="2"/>
    <s v="Begrænset"/>
    <s v="Det er et fint køkken. Lagerplads er sparsomt pt men man kunne finde ekstra plads ved en omrokering"/>
    <n v="0"/>
    <x v="2"/>
    <s v="Vanløse/Brønshøj-Husum"/>
    <n v="0"/>
    <n v="0"/>
    <n v="83"/>
    <n v="0"/>
    <n v="0"/>
    <n v="0"/>
    <n v="0"/>
    <n v="0"/>
    <n v="0"/>
    <n v="0"/>
    <n v="0"/>
    <n v="0"/>
    <n v="0"/>
    <n v="0"/>
    <n v="120736.63"/>
    <s v="35305"/>
    <s v=""/>
    <n v="0"/>
    <n v="0"/>
    <s v="Ja"/>
    <n v="37"/>
    <n v="0"/>
    <s v="Forudsat at der er økonomi til det"/>
    <s v="Nej"/>
  </r>
  <r>
    <x v="0"/>
    <x v="134"/>
    <s v="Børnehaven Bellahøj"/>
    <s v="Vanløse/Brønshøj-Husum"/>
    <s v="Bellahøjvej 42A"/>
    <n v="2700"/>
    <s v="Brønshøj"/>
    <s v="38 60 24 92"/>
    <s v="35309@buf.kk.dk"/>
    <s v="Mie Petersen"/>
    <n v="38819920"/>
    <n v="0"/>
    <s v="bornehaven.bellahoj@get2net.dk"/>
    <s v="Børnehave"/>
    <n v="0"/>
    <n v="0"/>
    <n v="69"/>
    <n v="0"/>
    <n v="0"/>
    <n v="0"/>
    <n v="0"/>
    <s v="Nej"/>
    <n v="0"/>
    <n v="0"/>
    <n v="0"/>
    <n v="0"/>
    <n v="0"/>
    <n v="0"/>
    <n v="0"/>
    <x v="0"/>
    <x v="0"/>
    <x v="2"/>
    <x v="1"/>
    <n v="0"/>
    <n v="0"/>
    <n v="83000"/>
    <n v="0"/>
    <s v="Ja"/>
    <n v="0"/>
    <s v="Gülhan Kiraz"/>
    <n v="2006"/>
    <n v="25"/>
    <n v="0"/>
    <s v="ingen"/>
    <s v="fabriksarb. 2 år"/>
    <s v="6 mdr. kantinepraktik + hygiejne"/>
    <n v="0"/>
    <n v="0"/>
    <n v="0"/>
    <n v="0"/>
    <n v="0"/>
    <n v="0"/>
    <n v="0"/>
    <n v="0"/>
    <n v="15"/>
    <n v="0"/>
    <n v="2"/>
    <s v="nej"/>
    <s v="Nej"/>
    <s v="Ja"/>
    <s v="Ja"/>
    <s v="Ønsker ikke mad udefra"/>
    <s v="Ja"/>
    <s v="Flere vil gerne bibeholde madpakker"/>
    <s v="Ja"/>
    <n v="0"/>
    <s v="ja"/>
    <s v="Nuværende køkkenmedarbejdet vil muligvis gerne gå op i tid."/>
    <n v="0"/>
    <s v="produktionskøkken"/>
    <s v="nej"/>
    <s v="Mindre"/>
    <s v="Mindre"/>
    <n v="0"/>
    <s v="Flytte opvaskemaskine for at den kan hæves. Evt. 2 vaske (fødevarestyrelsen?)"/>
    <n v="0"/>
    <n v="0"/>
    <n v="0"/>
    <n v="0"/>
    <n v="0"/>
    <n v="0"/>
    <n v="0"/>
    <n v="0"/>
    <n v="0"/>
    <s v="Birgitte Glerup/Sine"/>
    <d v="2009-03-02T00:00:00"/>
    <n v="0"/>
    <n v="1"/>
    <n v="0"/>
    <n v="0"/>
    <n v="0"/>
    <n v="1"/>
    <n v="0"/>
    <n v="0"/>
    <n v="0"/>
    <n v="1"/>
    <n v="1"/>
    <n v="0"/>
    <n v="0"/>
    <n v="0"/>
    <n v="0"/>
    <n v="0"/>
    <n v="1"/>
    <n v="0"/>
    <n v="0"/>
    <n v="0"/>
    <n v="20"/>
    <s v="Miele"/>
    <n v="7"/>
    <n v="0"/>
    <n v="0"/>
    <s v="Ja"/>
    <s v="Nej"/>
    <s v="Nej"/>
    <n v="0"/>
    <s v="ingen plads"/>
    <n v="0"/>
    <n v="0"/>
    <x v="2"/>
    <s v="Vanløse/Brønshøj-Husum"/>
    <n v="0"/>
    <n v="0"/>
    <n v="64"/>
    <n v="0"/>
    <n v="0"/>
    <n v="0"/>
    <n v="0"/>
    <n v="0"/>
    <n v="0"/>
    <n v="0"/>
    <n v="0"/>
    <n v="0"/>
    <n v="0"/>
    <n v="0"/>
    <n v="82171.37"/>
    <s v="35309"/>
    <s v=""/>
    <n v="0"/>
    <n v="0"/>
    <s v="Nej"/>
    <n v="0"/>
    <s v="Ja"/>
    <n v="0"/>
    <s v="Ja"/>
  </r>
  <r>
    <x v="0"/>
    <x v="135"/>
    <s v="Engle"/>
    <s v="Vanløse/Brønshøj-Husum"/>
    <s v="Borups Allé 249A"/>
    <n v="2400"/>
    <s v="København NV"/>
    <s v="38 34 04 76"/>
    <s v="engle@webspeed.dk"/>
    <s v="Dorthe Filtenborg Sørensen"/>
    <n v="0"/>
    <n v="0"/>
    <n v="0"/>
    <s v="Børnehave"/>
    <n v="0"/>
    <n v="5"/>
    <n v="22"/>
    <n v="0"/>
    <n v="0"/>
    <n v="0"/>
    <n v="0"/>
    <s v="Nej"/>
    <n v="0"/>
    <n v="0"/>
    <n v="0"/>
    <n v="0"/>
    <n v="0"/>
    <n v="0"/>
    <n v="0"/>
    <x v="0"/>
    <x v="0"/>
    <x v="1"/>
    <x v="1"/>
    <n v="0"/>
    <n v="0"/>
    <n v="25000"/>
    <n v="0"/>
    <n v="0"/>
    <n v="0"/>
    <n v="0"/>
    <n v="0"/>
    <n v="0"/>
    <n v="0"/>
    <n v="0"/>
    <n v="0"/>
    <n v="0"/>
    <n v="0"/>
    <n v="0"/>
    <n v="0"/>
    <n v="0"/>
    <n v="0"/>
    <n v="0"/>
    <n v="0"/>
    <n v="0"/>
    <n v="0"/>
    <n v="0"/>
    <n v="0"/>
    <s v="nej"/>
    <s v="Nej"/>
    <s v="nej"/>
    <s v="Nej"/>
    <s v="Er meget i tvivl. Er meget på tur."/>
    <n v="0"/>
    <n v="0"/>
    <n v="0"/>
    <n v="0"/>
    <n v="0"/>
    <n v="0"/>
    <n v="0"/>
    <s v="Køkken begrænset tilvirk"/>
    <s v="nej"/>
    <n v="0"/>
    <n v="0"/>
    <n v="0"/>
    <n v="0"/>
    <n v="0"/>
    <n v="0"/>
    <n v="0"/>
    <n v="0"/>
    <n v="0"/>
    <n v="0"/>
    <s v="Mindre"/>
    <s v="Ny opvaskemaskine (den nuværende kører på sidste vers). Ekstra køleskab i fuld højde"/>
    <n v="0"/>
    <s v="Mariah"/>
    <n v="0"/>
    <n v="0"/>
    <n v="1"/>
    <n v="0"/>
    <n v="4"/>
    <n v="1"/>
    <n v="0"/>
    <n v="1"/>
    <n v="0"/>
    <n v="0"/>
    <n v="2"/>
    <n v="0"/>
    <n v="0"/>
    <n v="0"/>
    <n v="0"/>
    <n v="0"/>
    <n v="1"/>
    <n v="0"/>
    <n v="0"/>
    <n v="0"/>
    <n v="1"/>
    <n v="25"/>
    <s v="Miele"/>
    <n v="0"/>
    <s v="Nej"/>
    <n v="0"/>
    <s v="Ja"/>
    <s v="Nej"/>
    <s v="Nej"/>
    <n v="1"/>
    <n v="0"/>
    <s v="fra 1. maj - 1. aug er de oppe på 32 børn."/>
    <n v="0"/>
    <x v="2"/>
    <s v="Vanløse/Brønshøj-Husum"/>
    <n v="0"/>
    <n v="5"/>
    <n v="22"/>
    <n v="0"/>
    <n v="0"/>
    <n v="0"/>
    <n v="0"/>
    <n v="0"/>
    <n v="0"/>
    <n v="0"/>
    <n v="0"/>
    <n v="0"/>
    <n v="0"/>
    <n v="0"/>
    <n v="20629.400000000001"/>
    <s v="35323"/>
    <s v=""/>
    <n v="0"/>
    <n v="0"/>
    <s v="Ja"/>
    <s v="15-20"/>
    <n v="0"/>
    <n v="0"/>
    <s v="Nej"/>
  </r>
  <r>
    <x v="0"/>
    <x v="136"/>
    <s v="Slettegården"/>
    <s v="Vanløse/Brønshøj-Husum"/>
    <s v="Dybendalsvej 33"/>
    <n v="2720"/>
    <s v="Vanløse"/>
    <s v="38 71 78 18"/>
    <s v="35333@buf.kk.dk"/>
    <s v="Morten Zeuthen Nielsen"/>
    <n v="22546888"/>
    <n v="38717818"/>
    <s v="35333@buf.kk.dk"/>
    <s v="Børnehave"/>
    <n v="0"/>
    <n v="0"/>
    <n v="22"/>
    <n v="0"/>
    <n v="0"/>
    <n v="0"/>
    <n v="0"/>
    <s v="Nej"/>
    <n v="0"/>
    <n v="0"/>
    <n v="0"/>
    <n v="0"/>
    <n v="0"/>
    <n v="0"/>
    <n v="0"/>
    <x v="1"/>
    <x v="0"/>
    <x v="1"/>
    <x v="0"/>
    <n v="0"/>
    <n v="0"/>
    <n v="0"/>
    <n v="0"/>
    <n v="0"/>
    <n v="0"/>
    <n v="0"/>
    <n v="0"/>
    <n v="0"/>
    <n v="0"/>
    <n v="0"/>
    <n v="0"/>
    <n v="0"/>
    <n v="0"/>
    <n v="0"/>
    <n v="0"/>
    <n v="0"/>
    <n v="0"/>
    <n v="0"/>
    <n v="0"/>
    <n v="0"/>
    <n v="90"/>
    <n v="0"/>
    <n v="1"/>
    <s v="Ja"/>
    <s v="Nej"/>
    <s v="nej"/>
    <s v="Ja"/>
    <s v="Vil gerne lave mad selv, men vil dels gerne vide om det lille køkken kan godkendes - og om der følger budget med."/>
    <n v="0"/>
    <s v="Blandet holding, afventende"/>
    <s v="Ja"/>
    <s v="Hvis der følger budget med"/>
    <s v="ja"/>
    <s v="Vil muligvis gerne have hjælp"/>
    <n v="0"/>
    <s v="produktionskøkken"/>
    <s v="Ja"/>
    <s v="Mindre"/>
    <s v="Ingen"/>
    <n v="0"/>
    <s v="større køleskab i fuld højde"/>
    <n v="0"/>
    <n v="0"/>
    <n v="0"/>
    <n v="0"/>
    <n v="0"/>
    <n v="0"/>
    <n v="0"/>
    <n v="0"/>
    <s v="Køkkenet er ikke godkendt til produktion af fødevaremyndighederne"/>
    <n v="0"/>
    <d v="1899-12-30T00:00:00"/>
    <n v="0"/>
    <n v="1"/>
    <n v="0"/>
    <n v="0"/>
    <n v="0"/>
    <n v="1"/>
    <n v="0"/>
    <n v="0"/>
    <n v="0"/>
    <n v="1"/>
    <n v="0"/>
    <n v="0"/>
    <n v="0"/>
    <n v="0"/>
    <n v="0"/>
    <n v="1"/>
    <n v="0"/>
    <n v="0"/>
    <n v="0"/>
    <n v="1"/>
    <n v="20"/>
    <s v="Miele"/>
    <n v="3"/>
    <n v="0"/>
    <n v="0"/>
    <s v="Nej"/>
    <s v="Ja"/>
    <s v="Nej"/>
    <n v="1"/>
    <s v="ingen plads"/>
    <s v="Det anbefales at udstyre køkkenet med et nyt køleskab i fuld højde. Det skal afklares om køkkenet kan smiley-godkendes, det har det ikke været tidligere."/>
    <n v="0"/>
    <x v="2"/>
    <s v="Vanløse/Brønshøj-Husum"/>
    <n v="0"/>
    <n v="0"/>
    <n v="22"/>
    <n v="0"/>
    <n v="0"/>
    <n v="0"/>
    <n v="0"/>
    <n v="0"/>
    <n v="0"/>
    <n v="0"/>
    <n v="0"/>
    <n v="0"/>
    <n v="0"/>
    <n v="0"/>
    <n v="16546.53"/>
    <s v="35333"/>
    <s v=""/>
    <n v="0"/>
    <n v="0"/>
    <s v="Ja"/>
    <n v="15"/>
    <n v="0"/>
    <n v="0"/>
    <s v="Nej"/>
  </r>
  <r>
    <x v="0"/>
    <x v="137"/>
    <s v="Kollektivhuset Bella"/>
    <s v="Vanløse/Brønshøj-Husum"/>
    <s v="Frederikssundsvej 123E"/>
    <n v="2700"/>
    <s v="Brønshøj"/>
    <s v="38 28 69 16"/>
    <s v="35341@buf.kk.dk"/>
    <s v="Pia Nordstrøm"/>
    <n v="0"/>
    <n v="0"/>
    <s v="35341@buf.kk.dk"/>
    <s v="Børnehave"/>
    <n v="0"/>
    <n v="0"/>
    <n v="64"/>
    <n v="0"/>
    <n v="0"/>
    <n v="0"/>
    <n v="0"/>
    <s v="Nej"/>
    <n v="0"/>
    <n v="0"/>
    <n v="0"/>
    <n v="0"/>
    <n v="0"/>
    <n v="0"/>
    <n v="0"/>
    <x v="0"/>
    <x v="0"/>
    <x v="1"/>
    <x v="1"/>
    <n v="0"/>
    <n v="0"/>
    <n v="24000"/>
    <n v="0"/>
    <n v="0"/>
    <n v="0"/>
    <n v="0"/>
    <n v="0"/>
    <n v="0"/>
    <n v="0"/>
    <n v="0"/>
    <n v="0"/>
    <n v="0"/>
    <n v="0"/>
    <n v="0"/>
    <n v="0"/>
    <n v="0"/>
    <n v="0"/>
    <n v="0"/>
    <n v="0"/>
    <n v="0"/>
    <n v="80"/>
    <n v="0"/>
    <n v="1"/>
    <s v="Ja"/>
    <s v="Nej"/>
    <s v="Ja"/>
    <s v="Ja"/>
    <n v="0"/>
    <n v="0"/>
    <s v="ved ikke"/>
    <s v="Ja"/>
    <n v="0"/>
    <n v="0"/>
    <s v="overvejer"/>
    <n v="0"/>
    <s v="Køkken begrænset tilvirk"/>
    <n v="0"/>
    <n v="0"/>
    <n v="0"/>
    <n v="0"/>
    <n v="0"/>
    <n v="0"/>
    <n v="0"/>
    <n v="0"/>
    <n v="0"/>
    <n v="0"/>
    <n v="0"/>
    <s v="Større"/>
    <n v="0"/>
    <s v="Pt. er de i gang med en sammenlægning. Der skal laves nyt køkken/alrum (evt. kontakt bygningsafdelingen)"/>
    <s v="Lone Voss / Sine"/>
    <d v="2009-03-05T00:00:00"/>
    <n v="0"/>
    <n v="1"/>
    <n v="0"/>
    <n v="4"/>
    <n v="0"/>
    <n v="1"/>
    <n v="0"/>
    <n v="0"/>
    <n v="0"/>
    <n v="0"/>
    <n v="2"/>
    <n v="0"/>
    <n v="1"/>
    <n v="0"/>
    <n v="0"/>
    <n v="0"/>
    <n v="0"/>
    <n v="0"/>
    <n v="0"/>
    <n v="1"/>
    <n v="20"/>
    <s v="Miele"/>
    <n v="2.5"/>
    <s v="Nej"/>
    <n v="0"/>
    <s v="Nej"/>
    <s v="Nej"/>
    <s v="Nej"/>
    <n v="1"/>
    <s v="ingen plads"/>
    <n v="0"/>
    <n v="0"/>
    <x v="2"/>
    <s v="Vanløse/Brønshøj-Husum"/>
    <n v="0"/>
    <n v="0"/>
    <n v="62"/>
    <n v="0"/>
    <n v="0"/>
    <n v="0"/>
    <n v="0"/>
    <n v="0"/>
    <n v="0"/>
    <n v="0"/>
    <n v="0"/>
    <n v="0"/>
    <n v="0"/>
    <n v="0"/>
    <n v="63475.27"/>
    <s v="35341"/>
    <s v=""/>
    <n v="0"/>
    <n v="0"/>
    <e v="#N/A"/>
    <e v="#N/A"/>
    <e v="#N/A"/>
    <e v="#N/A"/>
    <e v="#N/A"/>
  </r>
  <r>
    <x v="0"/>
    <x v="138"/>
    <s v="Husum Børnehave"/>
    <s v="Vanløse/Brønshøj-Husum"/>
    <s v="Frederikssundsvej 298"/>
    <n v="2700"/>
    <s v="Brønshøj"/>
    <s v="38 28 45 65"/>
    <s v="35342@buf.kk.dk"/>
    <s v="Susanne Christensen"/>
    <n v="0"/>
    <n v="0"/>
    <s v="35342@buf.kk.dk"/>
    <s v="Børnehave"/>
    <n v="0"/>
    <n v="13"/>
    <n v="44"/>
    <n v="0"/>
    <n v="0"/>
    <n v="0"/>
    <n v="0"/>
    <s v="Nej"/>
    <n v="0"/>
    <n v="0"/>
    <n v="0"/>
    <n v="0"/>
    <n v="0"/>
    <n v="0"/>
    <n v="0"/>
    <x v="0"/>
    <x v="0"/>
    <x v="1"/>
    <x v="1"/>
    <n v="0"/>
    <n v="0"/>
    <n v="50000"/>
    <n v="0"/>
    <n v="0"/>
    <n v="0"/>
    <n v="0"/>
    <n v="0"/>
    <n v="0"/>
    <n v="0"/>
    <n v="0"/>
    <n v="0"/>
    <n v="0"/>
    <n v="0"/>
    <n v="0"/>
    <n v="0"/>
    <n v="0"/>
    <n v="0"/>
    <n v="0"/>
    <n v="0"/>
    <n v="0"/>
    <n v="85"/>
    <n v="0"/>
    <n v="1"/>
    <s v="Ja"/>
    <s v="Nej"/>
    <s v="Ja"/>
    <n v="0"/>
    <s v="Afventer hvad der bliver bestemt  i kommunen"/>
    <n v="0"/>
    <s v="Har endnu ikke taget stilling, men flertallet vil nok sige ja"/>
    <s v="Ja"/>
    <s v="Meget gerne, men kun hvis det kan blive uden for mange problemer"/>
    <s v="ja"/>
    <s v="Har allerede en aktuel person"/>
    <n v="0"/>
    <s v="produktionskøkken"/>
    <s v="nej"/>
    <s v="Mindre"/>
    <s v="Mindre"/>
    <s v="ja"/>
    <s v="Der skal males og et loft skal repareres. Evt. et nyt komfur eller 1 ovn mere + køleskab"/>
    <n v="0"/>
    <n v="0"/>
    <n v="0"/>
    <n v="0"/>
    <n v="0"/>
    <n v="0"/>
    <n v="0"/>
    <n v="0"/>
    <n v="0"/>
    <s v="Cathrine Jerrik/Sine"/>
    <d v="2009-03-02T00:00:00"/>
    <n v="0"/>
    <n v="1"/>
    <n v="0"/>
    <n v="0"/>
    <n v="0"/>
    <n v="0"/>
    <n v="0"/>
    <n v="0"/>
    <n v="0"/>
    <n v="3"/>
    <n v="1"/>
    <n v="0"/>
    <n v="0"/>
    <n v="0"/>
    <n v="0"/>
    <n v="1"/>
    <n v="0"/>
    <n v="0"/>
    <n v="1"/>
    <n v="1"/>
    <n v="25"/>
    <s v="Miele"/>
    <n v="3"/>
    <n v="0"/>
    <n v="0"/>
    <s v="Ja"/>
    <s v="Ja"/>
    <s v="Nej"/>
    <n v="2"/>
    <s v="Begrænset"/>
    <n v="0"/>
    <n v="0"/>
    <x v="2"/>
    <s v="Vanløse/Brønshøj-Husum"/>
    <n v="0"/>
    <n v="13"/>
    <n v="44"/>
    <n v="0"/>
    <n v="0"/>
    <n v="0"/>
    <n v="0"/>
    <n v="0"/>
    <n v="0"/>
    <n v="0"/>
    <n v="0"/>
    <n v="0"/>
    <n v="0"/>
    <n v="0"/>
    <n v="63934.68"/>
    <s v="35342"/>
    <s v=""/>
    <n v="0"/>
    <n v="0"/>
    <e v="#N/A"/>
    <e v="#N/A"/>
    <e v="#N/A"/>
    <e v="#N/A"/>
    <e v="#N/A"/>
  </r>
  <r>
    <x v="0"/>
    <x v="139"/>
    <s v="Børnehaven Lillefod"/>
    <s v="Vanløse/Brønshøj-Husum"/>
    <s v="Præstegårds Allé 13"/>
    <n v="2700"/>
    <s v="Brønshøj"/>
    <s v="38 28 12 18"/>
    <s v="35345@buf.kk.dk"/>
    <s v="Betina Sahl Poulsen"/>
    <n v="38867077"/>
    <n v="0"/>
    <s v="lillefod@adslhome.dk"/>
    <s v="Børnehave"/>
    <n v="0"/>
    <n v="0"/>
    <n v="30"/>
    <n v="0"/>
    <n v="0"/>
    <n v="0"/>
    <n v="0"/>
    <s v="Nej"/>
    <n v="0"/>
    <n v="0"/>
    <n v="0"/>
    <n v="0"/>
    <n v="0"/>
    <n v="0"/>
    <n v="0"/>
    <x v="1"/>
    <x v="1"/>
    <x v="1"/>
    <x v="1"/>
    <n v="0"/>
    <n v="0"/>
    <n v="45000"/>
    <n v="0"/>
    <n v="0"/>
    <n v="0"/>
    <n v="0"/>
    <n v="0"/>
    <n v="0"/>
    <n v="0"/>
    <n v="0"/>
    <n v="0"/>
    <n v="0"/>
    <n v="0"/>
    <n v="0"/>
    <n v="0"/>
    <n v="0"/>
    <n v="0"/>
    <n v="0"/>
    <n v="0"/>
    <n v="0"/>
    <n v="95"/>
    <n v="0"/>
    <n v="0"/>
    <s v="Ja"/>
    <s v="Nej"/>
    <s v="nej"/>
    <s v="Ja"/>
    <s v="Vil under ingen omstændigheder have det udefra."/>
    <s v="Ja"/>
    <s v="Se ovenfor"/>
    <s v="Ja"/>
    <n v="0"/>
    <s v="Nej"/>
    <s v="Vil gerne have hjælp til rekruttering. Evt. før (gerne mandlig medarbejder)"/>
    <n v="0"/>
    <s v="Køkken begrænset tilvirk"/>
    <n v="0"/>
    <n v="0"/>
    <n v="0"/>
    <n v="0"/>
    <n v="0"/>
    <s v="Mindre"/>
    <s v="Mindre"/>
    <s v="Nej"/>
    <s v="Kogebord + hæve/sænkebord, evt. ekstra ovn. Tage nogle af de gamle elementer ned. Hæve opvaskemaskine. Nyt køleskab i fuld højde. Ekstra vask. "/>
    <n v="0"/>
    <n v="0"/>
    <n v="0"/>
    <n v="0"/>
    <n v="0"/>
    <s v="Birgitte Glerup /Sine"/>
    <d v="2009-03-12T00:00:00"/>
    <n v="0"/>
    <n v="0"/>
    <n v="1"/>
    <n v="4"/>
    <n v="0"/>
    <n v="1"/>
    <n v="0"/>
    <n v="0"/>
    <n v="0"/>
    <n v="1"/>
    <n v="0"/>
    <n v="0"/>
    <n v="1"/>
    <n v="0"/>
    <n v="0"/>
    <n v="0"/>
    <n v="0"/>
    <n v="0"/>
    <n v="1"/>
    <n v="1"/>
    <n v="20"/>
    <s v="Miele"/>
    <n v="8"/>
    <s v="Nej"/>
    <n v="0"/>
    <s v="Ja"/>
    <s v="Nej"/>
    <s v="Nej"/>
    <n v="1"/>
    <s v="Begrænset"/>
    <s v="Lederen gjorde opmærksom på: der er mulighed for storkøkken i kælderen, der leverer til andre inst. Dette køkken skal bygges op fra grunden."/>
    <n v="0"/>
    <x v="2"/>
    <s v="Vanløse/Brønshøj-Husum"/>
    <n v="0"/>
    <n v="0"/>
    <n v="30"/>
    <n v="0"/>
    <n v="0"/>
    <n v="0"/>
    <n v="0"/>
    <n v="0"/>
    <n v="0"/>
    <n v="0"/>
    <n v="0"/>
    <n v="0"/>
    <n v="0"/>
    <n v="0"/>
    <n v="50019.42"/>
    <s v="35345"/>
    <s v=""/>
    <n v="0"/>
    <n v="0"/>
    <e v="#N/A"/>
    <e v="#N/A"/>
    <e v="#N/A"/>
    <e v="#N/A"/>
    <e v="#N/A"/>
  </r>
  <r>
    <x v="0"/>
    <x v="140"/>
    <s v="Nordtoftegård"/>
    <s v="Vanløse/Brønshøj-Husum"/>
    <s v="Yderholmvej 25B"/>
    <n v="2680"/>
    <s v="Solrød Strand"/>
    <s v="51 55 96 16"/>
    <s v="35365@buf.kk.dk"/>
    <s v="Pernille Fich"/>
    <n v="35431072"/>
    <n v="0"/>
    <s v="35365@buf.kk.dk"/>
    <s v="Børnehave"/>
    <n v="0"/>
    <n v="0"/>
    <n v="50"/>
    <n v="0"/>
    <n v="0"/>
    <n v="0"/>
    <n v="0"/>
    <s v="Nej"/>
    <n v="0"/>
    <n v="0"/>
    <n v="0"/>
    <n v="0"/>
    <n v="0"/>
    <n v="0"/>
    <n v="0"/>
    <x v="0"/>
    <x v="1"/>
    <x v="1"/>
    <x v="1"/>
    <n v="0"/>
    <n v="0"/>
    <n v="56000"/>
    <n v="0"/>
    <s v="Nej"/>
    <s v="Ja"/>
    <n v="0"/>
    <n v="0"/>
    <n v="15"/>
    <n v="0"/>
    <s v="Bager med børn"/>
    <n v="0"/>
    <n v="0"/>
    <n v="0"/>
    <n v="0"/>
    <n v="0"/>
    <n v="0"/>
    <n v="0"/>
    <n v="0"/>
    <n v="0"/>
    <n v="0"/>
    <n v="80"/>
    <n v="0"/>
    <n v="2"/>
    <s v="Ja"/>
    <s v="Nej"/>
    <s v="Ja"/>
    <s v="Nej"/>
    <n v="0"/>
    <s v="Nej"/>
    <n v="0"/>
    <s v="Nej"/>
    <n v="0"/>
    <n v="0"/>
    <n v="0"/>
    <n v="0"/>
    <s v="Modtagerkøkken"/>
    <n v="0"/>
    <n v="0"/>
    <n v="0"/>
    <n v="0"/>
    <n v="0"/>
    <n v="0"/>
    <n v="0"/>
    <n v="0"/>
    <n v="0"/>
    <n v="0"/>
    <n v="0"/>
    <n v="0"/>
    <n v="0"/>
    <n v="0"/>
    <s v="Lone Voss"/>
    <d v="1899-12-30T00:00:00"/>
    <n v="0"/>
    <n v="1"/>
    <n v="0"/>
    <n v="4"/>
    <n v="1"/>
    <n v="0"/>
    <n v="0"/>
    <n v="0"/>
    <n v="0"/>
    <n v="4"/>
    <n v="0"/>
    <n v="0"/>
    <n v="0"/>
    <n v="0"/>
    <n v="0"/>
    <n v="1"/>
    <n v="0"/>
    <n v="0"/>
    <n v="0"/>
    <n v="1"/>
    <n v="20"/>
    <s v="Miele"/>
    <n v="3"/>
    <s v="Nej"/>
    <n v="0"/>
    <s v="Ja"/>
    <s v="Ja"/>
    <s v="Nej"/>
    <n v="1"/>
    <s v="ingen plads"/>
    <n v="0"/>
    <n v="0"/>
    <x v="2"/>
    <s v="Vanløse/Brønshøj-Husum"/>
    <n v="0"/>
    <n v="0"/>
    <n v="50"/>
    <n v="0"/>
    <n v="0"/>
    <n v="0"/>
    <n v="0"/>
    <n v="0"/>
    <n v="0"/>
    <n v="0"/>
    <n v="0"/>
    <n v="0"/>
    <n v="0"/>
    <n v="0"/>
    <n v="56696.46"/>
    <s v="35365"/>
    <s v="u"/>
    <n v="0"/>
    <n v="0"/>
    <e v="#N/A"/>
    <e v="#N/A"/>
    <e v="#N/A"/>
    <e v="#N/A"/>
    <e v="#N/A"/>
  </r>
  <r>
    <x v="0"/>
    <x v="141"/>
    <s v="Rundkørslen"/>
    <s v="Vanløse/Brønshøj-Husum"/>
    <s v="Hvedevej 45"/>
    <n v="2700"/>
    <s v="Brønshøj"/>
    <s v="38 60 06 42"/>
    <s v="35367@buf.kk.dk"/>
    <s v="Elsebeth Jensen"/>
    <n v="38288061"/>
    <n v="0"/>
    <s v="bhhvedevej45@tiscali.dk"/>
    <s v="Børnehave"/>
    <n v="0"/>
    <n v="0"/>
    <n v="23"/>
    <n v="0"/>
    <n v="0"/>
    <n v="0"/>
    <n v="0"/>
    <s v="Nej"/>
    <n v="0"/>
    <n v="0"/>
    <n v="0"/>
    <n v="0"/>
    <n v="0"/>
    <n v="0"/>
    <n v="0"/>
    <x v="0"/>
    <x v="0"/>
    <x v="1"/>
    <x v="1"/>
    <n v="0"/>
    <n v="0"/>
    <n v="30000"/>
    <n v="0"/>
    <n v="0"/>
    <n v="0"/>
    <n v="0"/>
    <n v="0"/>
    <n v="0"/>
    <n v="0"/>
    <n v="0"/>
    <n v="0"/>
    <n v="0"/>
    <n v="0"/>
    <n v="0"/>
    <n v="0"/>
    <n v="0"/>
    <n v="0"/>
    <n v="0"/>
    <n v="0"/>
    <n v="0"/>
    <n v="80"/>
    <n v="0"/>
    <n v="0"/>
    <s v="Ja"/>
    <s v="Nej"/>
    <s v="nej"/>
    <s v="Ja"/>
    <s v="Ja helt klart, som pædagogisk aktivitet"/>
    <s v="Ja"/>
    <n v="0"/>
    <s v="Ja"/>
    <n v="0"/>
    <s v="ja"/>
    <s v="Henvender sig hvis de har brug for hjælp. Har evt. en i kikkerten."/>
    <n v="0"/>
    <s v="Køkken begrænset tilvirk"/>
    <n v="0"/>
    <n v="0"/>
    <n v="0"/>
    <n v="0"/>
    <n v="0"/>
    <s v="Mindre"/>
    <s v="Mindre"/>
    <s v="Nej"/>
    <s v="Der er plads til opsættelse af bordplade m. vask m. hævet opvaskemaskine ved siden af. Fliser på væg - er der krav om det??. Køkkenet ville fint kunne producere til 23 + voksne"/>
    <n v="0"/>
    <n v="0"/>
    <n v="0"/>
    <n v="0"/>
    <n v="0"/>
    <s v="Birgitte Glerup / Sine"/>
    <d v="2009-03-12T00:00:00"/>
    <n v="0"/>
    <n v="1"/>
    <n v="0"/>
    <n v="4"/>
    <n v="0"/>
    <n v="1"/>
    <n v="0"/>
    <n v="0"/>
    <n v="0"/>
    <n v="0"/>
    <n v="1"/>
    <n v="0"/>
    <n v="0"/>
    <n v="0"/>
    <n v="0"/>
    <n v="1"/>
    <n v="0"/>
    <n v="0"/>
    <n v="0"/>
    <n v="1"/>
    <n v="20"/>
    <s v="Miele"/>
    <n v="3"/>
    <s v="Nej"/>
    <n v="0"/>
    <s v="Nej"/>
    <s v="Ja"/>
    <s v="Nej"/>
    <n v="1"/>
    <s v="Begrænset"/>
    <s v="Institutionen vil meget gerne lave madenselv. Hvis der ikke er midler til istandsættelsen umiddelbart, vil de gerne godkendes til fx koldt køkken el. vegetar køkken til at starte med for at komme i gang - og så senere fuld produktion."/>
    <n v="0"/>
    <x v="2"/>
    <s v="Vanløse/Brønshøj-Husum"/>
    <n v="0"/>
    <n v="0"/>
    <n v="23"/>
    <n v="0"/>
    <n v="0"/>
    <n v="0"/>
    <n v="0"/>
    <n v="0"/>
    <n v="0"/>
    <n v="0"/>
    <n v="0"/>
    <n v="0"/>
    <n v="0"/>
    <n v="0"/>
    <n v="32308.02"/>
    <s v="35367"/>
    <s v=""/>
    <n v="0"/>
    <n v="0"/>
    <e v="#N/A"/>
    <e v="#N/A"/>
    <e v="#N/A"/>
    <e v="#N/A"/>
    <e v="#N/A"/>
  </r>
  <r>
    <x v="0"/>
    <x v="142"/>
    <s v="Børnehaven Ansgar"/>
    <s v="Vanløse/Brønshøj-Husum"/>
    <s v="Hvidkildevej 10"/>
    <n v="2400"/>
    <s v="København NV"/>
    <s v="38 34 89 44"/>
    <s v="bh-ansgar@gfnet.dk"/>
    <s v="Anders Zeuthen"/>
    <n v="38869998"/>
    <n v="38348944"/>
    <s v="35368@buf.kk.dk"/>
    <s v="Børnehave"/>
    <n v="0"/>
    <n v="0"/>
    <n v="30"/>
    <n v="0"/>
    <n v="0"/>
    <n v="0"/>
    <n v="0"/>
    <s v="Nej"/>
    <n v="0"/>
    <n v="0"/>
    <n v="0"/>
    <n v="0"/>
    <n v="0"/>
    <n v="0"/>
    <n v="0"/>
    <x v="0"/>
    <x v="0"/>
    <x v="2"/>
    <x v="1"/>
    <n v="0"/>
    <n v="0"/>
    <n v="2000"/>
    <n v="0"/>
    <n v="0"/>
    <n v="0"/>
    <n v="0"/>
    <n v="0"/>
    <n v="0"/>
    <n v="0"/>
    <n v="0"/>
    <n v="0"/>
    <n v="0"/>
    <n v="0"/>
    <n v="0"/>
    <n v="0"/>
    <n v="0"/>
    <n v="0"/>
    <n v="0"/>
    <n v="0"/>
    <n v="0"/>
    <n v="90"/>
    <n v="0"/>
    <n v="1"/>
    <s v="Ja"/>
    <s v="Nej"/>
    <s v="Ja"/>
    <n v="0"/>
    <s v="holdningen er at søge den bedste løsning"/>
    <n v="0"/>
    <s v="ved ikke"/>
    <n v="0"/>
    <s v="holdningen er at søge den bedste løsning"/>
    <n v="0"/>
    <s v="vil lige se tiden an (hvor mange timer bliver der tildelt og andet)"/>
    <n v="0"/>
    <s v="Køkken begrænset tilvirk"/>
    <n v="0"/>
    <n v="0"/>
    <n v="0"/>
    <n v="0"/>
    <n v="0"/>
    <n v="0"/>
    <n v="0"/>
    <n v="0"/>
    <n v="0"/>
    <n v="0"/>
    <n v="0"/>
    <s v="Større"/>
    <s v="Komfur udskiftes med 2 kogeplader nedfælget i nyetableret køkkenbord. Skab nedlægges til ovnindsats. Ved bagdør etableres en arbejdsplads med plade som kan hænges på vægen."/>
    <s v="Dette kræves hvis der skal gang i køkkenet med begrænset tilvirkning."/>
    <s v="Lone Voss / Sine"/>
    <d v="2009-03-10T00:00:00"/>
    <n v="0"/>
    <n v="1"/>
    <n v="0"/>
    <n v="4"/>
    <n v="1"/>
    <n v="0"/>
    <n v="0"/>
    <n v="0"/>
    <n v="0"/>
    <n v="1"/>
    <n v="0"/>
    <n v="0"/>
    <n v="0"/>
    <n v="0"/>
    <n v="0"/>
    <n v="1"/>
    <n v="0"/>
    <n v="0"/>
    <n v="0"/>
    <n v="1"/>
    <n v="75"/>
    <s v="Miele"/>
    <n v="0"/>
    <s v="Nej"/>
    <n v="0"/>
    <s v="Nej"/>
    <s v="Nej"/>
    <s v="Nej"/>
    <n v="1"/>
    <s v="ingen plads"/>
    <s v="Opbevaring etableres. En hurtigere vaskemaskine"/>
    <n v="0"/>
    <x v="2"/>
    <s v="Vanløse/Brønshøj-Husum"/>
    <n v="0"/>
    <n v="0"/>
    <n v="30"/>
    <n v="0"/>
    <n v="0"/>
    <n v="0"/>
    <n v="0"/>
    <n v="0"/>
    <n v="0"/>
    <n v="0"/>
    <n v="0"/>
    <n v="0"/>
    <n v="0"/>
    <n v="0"/>
    <n v="33506.89"/>
    <s v="35368"/>
    <s v=""/>
    <n v="0"/>
    <n v="0"/>
    <e v="#N/A"/>
    <e v="#N/A"/>
    <e v="#N/A"/>
    <e v="#N/A"/>
    <e v="#N/A"/>
  </r>
  <r>
    <x v="0"/>
    <x v="143"/>
    <s v="Børnehaven &quot;Det gule hus&quot;"/>
    <s v="Vanløse/Brønshøj-Husum"/>
    <s v="Håbets Allé 12"/>
    <n v="2700"/>
    <s v="Brønshøj"/>
    <s v="38 28 35 09"/>
    <s v="boernehavendgh@get2net.dk"/>
    <s v="Nina Nielsen"/>
    <n v="0"/>
    <n v="0"/>
    <s v="35372@buf.kk.dk"/>
    <s v="Børnehave"/>
    <n v="0"/>
    <n v="0"/>
    <n v="22"/>
    <n v="0"/>
    <n v="0"/>
    <n v="0"/>
    <n v="0"/>
    <s v="Nej"/>
    <n v="0"/>
    <n v="0"/>
    <n v="0"/>
    <n v="0"/>
    <n v="0"/>
    <n v="0"/>
    <n v="0"/>
    <x v="0"/>
    <x v="0"/>
    <x v="1"/>
    <x v="1"/>
    <n v="0"/>
    <n v="0"/>
    <n v="25000"/>
    <n v="0"/>
    <n v="0"/>
    <n v="0"/>
    <n v="0"/>
    <n v="0"/>
    <n v="0"/>
    <n v="0"/>
    <n v="0"/>
    <n v="0"/>
    <n v="0"/>
    <n v="0"/>
    <n v="0"/>
    <n v="0"/>
    <n v="0"/>
    <n v="0"/>
    <n v="0"/>
    <n v="0"/>
    <n v="0"/>
    <n v="100"/>
    <n v="0"/>
    <n v="2"/>
    <s v="Ja"/>
    <s v="Nej"/>
    <s v="nej"/>
    <s v="Ja"/>
    <s v="men køkkenet er langt fra køreklar"/>
    <s v="Ja"/>
    <n v="0"/>
    <s v="Ja"/>
    <n v="0"/>
    <s v="ja"/>
    <s v="men ikke relevant pt."/>
    <n v="0"/>
    <s v="Modtagerkøkken"/>
    <n v="0"/>
    <n v="0"/>
    <n v="0"/>
    <n v="0"/>
    <n v="0"/>
    <s v="Mindre"/>
    <s v="Større"/>
    <s v="Nej"/>
    <s v="Nye køkkenelementer + bordplade, opvaskemaskine, 2 vaske, køleskab"/>
    <n v="0"/>
    <n v="0"/>
    <s v="Mindre"/>
    <s v="Ny vaskbar bordplade"/>
    <n v="0"/>
    <s v="Birgitte Glerup / Sine"/>
    <d v="2009-03-09T00:00:00"/>
    <n v="0"/>
    <n v="1"/>
    <n v="0"/>
    <n v="4"/>
    <n v="0"/>
    <n v="1"/>
    <n v="0"/>
    <n v="0"/>
    <n v="0"/>
    <n v="1"/>
    <n v="1"/>
    <n v="0"/>
    <n v="0"/>
    <n v="0"/>
    <n v="0"/>
    <n v="1"/>
    <n v="0"/>
    <n v="0"/>
    <n v="0"/>
    <n v="1"/>
    <n v="60"/>
    <s v="Siemens"/>
    <n v="4"/>
    <s v="Nej"/>
    <n v="0"/>
    <s v="Nej"/>
    <s v="Nej"/>
    <s v="Nej"/>
    <n v="1"/>
    <s v="ingen plads"/>
    <s v="Lagerplads mulig hvis man må blande med anden lagerplads. Institutionen vil meget gerne lave al mad selv. De sætter måltidet meget højt og vil også gerne ofte spise i det fri. Der er et fint rum, men det kræver flere nyanskaffelser, bl.a. alle elementer. En lille opjustering til en start kunne også være en mulighed, så de kan lave noget af maden selv. Eller kun have kold mad. Spørgsmål fra institutionen: Kan de med mindre køkken opgraderes til at kunne lave noget af maden?"/>
    <n v="0"/>
    <x v="2"/>
    <s v="Vanløse/Brønshøj-Husum"/>
    <n v="0"/>
    <n v="0"/>
    <n v="21"/>
    <n v="0"/>
    <n v="0"/>
    <n v="0"/>
    <n v="0"/>
    <n v="0"/>
    <n v="0"/>
    <n v="0"/>
    <n v="0"/>
    <n v="0"/>
    <n v="0"/>
    <n v="0"/>
    <n v="50919.7"/>
    <s v="35372"/>
    <s v=""/>
    <n v="0"/>
    <n v="0"/>
    <e v="#N/A"/>
    <e v="#N/A"/>
    <e v="#N/A"/>
    <e v="#N/A"/>
    <e v="#N/A"/>
  </r>
  <r>
    <x v="0"/>
    <x v="144"/>
    <s v="Montessori"/>
    <s v="Vanløse/Brønshøj-Husum"/>
    <s v="Jernbane Allé 24B"/>
    <n v="2720"/>
    <s v="Vanløse"/>
    <s v="38 74 31 49"/>
    <s v="37377@buf.kk.dk"/>
    <s v="Anette (Souschef) Rasmussen"/>
    <n v="0"/>
    <n v="38743149"/>
    <s v="35377@buf.kk.dk"/>
    <s v="Børnehave"/>
    <n v="0"/>
    <n v="0"/>
    <n v="12"/>
    <n v="0"/>
    <n v="0"/>
    <n v="0"/>
    <n v="0"/>
    <s v="Nej"/>
    <n v="0"/>
    <n v="0"/>
    <n v="0"/>
    <n v="0"/>
    <n v="0"/>
    <n v="0"/>
    <n v="0"/>
    <x v="1"/>
    <x v="0"/>
    <x v="2"/>
    <x v="0"/>
    <n v="0"/>
    <n v="0"/>
    <n v="12500"/>
    <n v="0"/>
    <n v="0"/>
    <n v="0"/>
    <n v="0"/>
    <n v="0"/>
    <n v="0"/>
    <n v="0"/>
    <n v="0"/>
    <n v="0"/>
    <n v="0"/>
    <n v="0"/>
    <n v="0"/>
    <n v="0"/>
    <n v="0"/>
    <n v="0"/>
    <n v="0"/>
    <n v="0"/>
    <n v="0"/>
    <n v="80"/>
    <n v="0"/>
    <n v="1"/>
    <s v="Ja"/>
    <s v="Nej"/>
    <s v="Ja"/>
    <s v="Ja"/>
    <s v="de laver mad en dag om ugen. Mere er ikke muligt"/>
    <s v="Nej"/>
    <n v="0"/>
    <s v="Nej"/>
    <n v="0"/>
    <n v="0"/>
    <s v="de har modtager køkken og bliver nødt til at få mad udefra."/>
    <n v="0"/>
    <s v="Modtagerkøkken"/>
    <n v="0"/>
    <n v="0"/>
    <n v="0"/>
    <n v="0"/>
    <n v="0"/>
    <n v="0"/>
    <n v="0"/>
    <n v="0"/>
    <n v="0"/>
    <n v="0"/>
    <n v="0"/>
    <n v="0"/>
    <n v="0"/>
    <s v="skal kontaktes vedr. leverandører når tiden nærmer sig. Er så lille at de ikke kan deltage i møder i Kbh Madhus"/>
    <s v="Cathrine Jerrik / Sine"/>
    <n v="0"/>
    <n v="0"/>
    <n v="1"/>
    <n v="0"/>
    <n v="2"/>
    <n v="0"/>
    <n v="0"/>
    <n v="0"/>
    <n v="0"/>
    <n v="0"/>
    <n v="1"/>
    <n v="0"/>
    <n v="0"/>
    <n v="0"/>
    <n v="0"/>
    <n v="0"/>
    <n v="0"/>
    <n v="0"/>
    <n v="0"/>
    <n v="0"/>
    <n v="0"/>
    <n v="0"/>
    <s v="vasker op i hånden"/>
    <n v="1"/>
    <s v="Nej"/>
    <n v="0"/>
    <s v="Nej"/>
    <s v="Nej"/>
    <s v="Nej"/>
    <n v="1"/>
    <s v="ingen plads"/>
    <n v="0"/>
    <n v="0"/>
    <x v="2"/>
    <s v="Vanløse/Brønshøj-Husum"/>
    <n v="0"/>
    <n v="0"/>
    <n v="12"/>
    <n v="0"/>
    <n v="0"/>
    <n v="0"/>
    <n v="0"/>
    <n v="0"/>
    <n v="0"/>
    <n v="0"/>
    <n v="0"/>
    <n v="0"/>
    <n v="0"/>
    <n v="0"/>
    <n v="7478.58"/>
    <s v="35377"/>
    <s v=""/>
    <n v="0"/>
    <n v="0"/>
    <e v="#N/A"/>
    <e v="#N/A"/>
    <e v="#N/A"/>
    <e v="#N/A"/>
    <e v="#N/A"/>
  </r>
  <r>
    <x v="0"/>
    <x v="145"/>
    <s v="Vanløse Folkebørnehave"/>
    <s v="Vanløse/Brønshøj-Husum"/>
    <s v="Jyllingevej 39"/>
    <n v="2720"/>
    <s v="Vanløse"/>
    <s v="38 74 45 00"/>
    <s v="haven@mail.dk"/>
    <s v="Lis Carlsen"/>
    <n v="38873966"/>
    <n v="38744500"/>
    <s v="35379@buf.kk.dk"/>
    <s v="Børnehave"/>
    <n v="0"/>
    <n v="0"/>
    <n v="20"/>
    <n v="0"/>
    <n v="0"/>
    <n v="0"/>
    <n v="0"/>
    <s v="Nej"/>
    <n v="0"/>
    <n v="0"/>
    <n v="0"/>
    <n v="0"/>
    <n v="0"/>
    <n v="0"/>
    <n v="0"/>
    <x v="0"/>
    <x v="0"/>
    <x v="2"/>
    <x v="1"/>
    <n v="0"/>
    <n v="0"/>
    <n v="25000"/>
    <n v="0"/>
    <n v="0"/>
    <n v="0"/>
    <n v="0"/>
    <n v="0"/>
    <n v="0"/>
    <n v="0"/>
    <n v="0"/>
    <n v="0"/>
    <n v="0"/>
    <n v="0"/>
    <n v="0"/>
    <n v="0"/>
    <n v="0"/>
    <n v="0"/>
    <n v="0"/>
    <n v="0"/>
    <n v="0"/>
    <n v="40"/>
    <n v="0"/>
    <n v="1"/>
    <s v="Ja"/>
    <s v="Nej"/>
    <s v="Ja"/>
    <n v="0"/>
    <s v="?"/>
    <s v="Nej"/>
    <n v="0"/>
    <s v="Ja"/>
    <s v="Vil gerne med penge til køkken først"/>
    <s v="Nej"/>
    <n v="0"/>
    <n v="0"/>
    <s v="Køkken blandet tilvirk"/>
    <s v="nej"/>
    <s v="Større"/>
    <s v="Større"/>
    <s v="Nej"/>
    <s v="Køkkenet skal have nye køkkenelementer, så kunne det sagtens bruges til kold mad (rugbrødsmadder) og det er hvad huset leder ønsker de skal have, da de er meget på tur."/>
    <s v="Mindre"/>
    <s v="Ingen"/>
    <n v="0"/>
    <s v="Køkkenet trænger til en renovation og nye elementer. Meget lille køkken"/>
    <s v="Mindre"/>
    <s v="ønsker ny opvaskemaskine og evt. et ekstra køleskab"/>
    <n v="0"/>
    <n v="0"/>
    <n v="0"/>
    <s v="Cathrine Jerrik/Sine"/>
    <d v="2009-03-10T00:00:00"/>
    <n v="0"/>
    <n v="1"/>
    <n v="0"/>
    <n v="4"/>
    <n v="1"/>
    <n v="0"/>
    <n v="0"/>
    <n v="0"/>
    <n v="0"/>
    <n v="1"/>
    <n v="0"/>
    <n v="0"/>
    <n v="0"/>
    <n v="0"/>
    <n v="0"/>
    <n v="1"/>
    <n v="0"/>
    <n v="0"/>
    <n v="0"/>
    <n v="1"/>
    <n v="150"/>
    <s v="bosch"/>
    <n v="2"/>
    <s v="Nej"/>
    <n v="0"/>
    <s v="Nej"/>
    <s v="Nej"/>
    <s v="Nej"/>
    <n v="1"/>
    <s v="Begrænset"/>
    <n v="0"/>
    <n v="0"/>
    <x v="2"/>
    <s v="Vanløse/Brønshøj-Husum"/>
    <n v="0"/>
    <n v="0"/>
    <n v="20"/>
    <n v="0"/>
    <n v="0"/>
    <n v="0"/>
    <n v="0"/>
    <n v="0"/>
    <n v="0"/>
    <n v="0"/>
    <n v="0"/>
    <n v="0"/>
    <n v="0"/>
    <n v="0"/>
    <n v="15455.34"/>
    <s v="35379"/>
    <s v=""/>
    <n v="0"/>
    <n v="0"/>
    <e v="#N/A"/>
    <e v="#N/A"/>
    <e v="#N/A"/>
    <e v="#N/A"/>
    <e v="#N/A"/>
  </r>
  <r>
    <x v="0"/>
    <x v="146"/>
    <s v="Husum Menighedsbørnehave"/>
    <s v="Vanløse/Brønshøj-Husum"/>
    <s v="Korsager Allé 16"/>
    <n v="2700"/>
    <s v="Brønshøj"/>
    <s v="38 28 41 40"/>
    <s v="35386@buf.kk.dk"/>
    <s v="Edith Høj Thyken"/>
    <n v="35352462"/>
    <n v="0"/>
    <s v="35386@buf.kk.dk"/>
    <s v="Børnehave"/>
    <n v="0"/>
    <n v="0"/>
    <n v="110"/>
    <n v="0"/>
    <n v="0"/>
    <n v="0"/>
    <n v="0"/>
    <s v="ja"/>
    <n v="2"/>
    <n v="1"/>
    <n v="0"/>
    <n v="0"/>
    <n v="0"/>
    <n v="0"/>
    <n v="0"/>
    <x v="0"/>
    <x v="0"/>
    <x v="1"/>
    <x v="1"/>
    <n v="0"/>
    <n v="0"/>
    <n v="99996"/>
    <n v="0"/>
    <n v="0"/>
    <n v="0"/>
    <n v="0"/>
    <n v="0"/>
    <n v="0"/>
    <n v="0"/>
    <n v="0"/>
    <n v="0"/>
    <n v="0"/>
    <n v="0"/>
    <n v="0"/>
    <n v="0"/>
    <n v="0"/>
    <n v="0"/>
    <n v="0"/>
    <n v="0"/>
    <n v="0"/>
    <n v="0"/>
    <n v="0"/>
    <n v="2"/>
    <s v="Ja"/>
    <s v="ja"/>
    <s v="Ja"/>
    <s v="Ja"/>
    <s v="I teorien ja, men køkkenet skal først ordnes"/>
    <s v="Ja"/>
    <s v="I teorien ja, men køkkenet skal først ordnes"/>
    <s v="Ja"/>
    <s v="Ja vil gerne hvis det kan lade sig gøre, men tvivler på det."/>
    <n v="0"/>
    <s v="De ved det ikke pt"/>
    <n v="0"/>
    <s v="produktionskøkken"/>
    <s v="nej"/>
    <s v="Større"/>
    <s v="Større"/>
    <s v="ja"/>
    <s v="Køkkenet skal have nye elementer og ordnes. Et nyt komfur + opvaskemaskine og ovne"/>
    <n v="0"/>
    <n v="0"/>
    <n v="0"/>
    <n v="0"/>
    <n v="0"/>
    <n v="0"/>
    <n v="0"/>
    <n v="0"/>
    <n v="0"/>
    <s v="Cathrine Jerrik/Sine"/>
    <d v="2009-03-03T00:00:00"/>
    <n v="0"/>
    <n v="1"/>
    <n v="0"/>
    <n v="0"/>
    <n v="0"/>
    <n v="0"/>
    <n v="0"/>
    <n v="0"/>
    <n v="0"/>
    <n v="1"/>
    <n v="1"/>
    <n v="0"/>
    <n v="0"/>
    <n v="0"/>
    <n v="0"/>
    <n v="0"/>
    <n v="0"/>
    <n v="0"/>
    <n v="1"/>
    <n v="1"/>
    <n v="0"/>
    <s v="Miele"/>
    <n v="3"/>
    <s v="Nej"/>
    <n v="0"/>
    <s v="Ja"/>
    <s v="Nej"/>
    <n v="0"/>
    <n v="1"/>
    <s v="God plads"/>
    <s v="Her er kælder der bruges til lager"/>
    <n v="0"/>
    <x v="2"/>
    <s v="Vanløse/Brønshøj-Husum"/>
    <n v="0"/>
    <n v="0"/>
    <n v="110"/>
    <n v="0"/>
    <n v="0"/>
    <n v="0"/>
    <n v="0"/>
    <n v="0"/>
    <n v="0"/>
    <n v="0"/>
    <n v="0"/>
    <n v="0"/>
    <n v="0"/>
    <n v="0"/>
    <n v="72775.990000000005"/>
    <s v="35386"/>
    <s v=""/>
    <n v="0"/>
    <n v="0"/>
    <e v="#N/A"/>
    <e v="#N/A"/>
    <e v="#N/A"/>
    <e v="#N/A"/>
    <e v="#N/A"/>
  </r>
  <r>
    <x v="0"/>
    <x v="147"/>
    <s v="Husum Menighedsbørnehave"/>
    <s v="Vanløse/Brønshøj-Husum"/>
    <s v="Korsager Allé 16"/>
    <n v="2700"/>
    <s v="Brønshøj"/>
    <s v="38 28 41 40"/>
    <s v="35386@buf.kk.dk"/>
    <s v="Edith Høj Thyken"/>
    <n v="35352462"/>
    <n v="0"/>
    <s v="35386@buf.kk.dk"/>
    <s v="Børnehave"/>
    <n v="0"/>
    <n v="0"/>
    <n v="110"/>
    <n v="0"/>
    <n v="0"/>
    <n v="0"/>
    <n v="0"/>
    <s v="ja"/>
    <n v="0"/>
    <n v="2"/>
    <n v="0"/>
    <n v="0"/>
    <n v="0"/>
    <n v="0"/>
    <n v="0"/>
    <x v="1"/>
    <x v="0"/>
    <x v="1"/>
    <x v="0"/>
    <n v="0"/>
    <n v="0"/>
    <n v="0"/>
    <n v="0"/>
    <n v="0"/>
    <n v="0"/>
    <n v="0"/>
    <n v="0"/>
    <n v="0"/>
    <n v="0"/>
    <n v="0"/>
    <n v="0"/>
    <n v="0"/>
    <n v="0"/>
    <n v="0"/>
    <n v="0"/>
    <n v="0"/>
    <n v="0"/>
    <n v="0"/>
    <n v="0"/>
    <n v="0"/>
    <n v="0"/>
    <n v="0"/>
    <n v="0"/>
    <n v="0"/>
    <n v="0"/>
    <n v="0"/>
    <n v="0"/>
    <n v="0"/>
    <n v="0"/>
    <n v="0"/>
    <n v="0"/>
    <n v="0"/>
    <n v="0"/>
    <n v="0"/>
    <n v="0"/>
    <s v="Køkken blandet tilvirk"/>
    <n v="0"/>
    <n v="0"/>
    <n v="0"/>
    <n v="0"/>
    <n v="0"/>
    <s v="Mindre"/>
    <s v="Større"/>
    <n v="0"/>
    <s v="Køkkenet kræver en restaurering og en væg skal sættes op, da det er åbent ud mod gaderobe"/>
    <n v="0"/>
    <n v="0"/>
    <n v="0"/>
    <n v="0"/>
    <n v="0"/>
    <n v="0"/>
    <d v="1899-12-30T00:00:00"/>
    <n v="0"/>
    <n v="1"/>
    <n v="0"/>
    <n v="0"/>
    <n v="0"/>
    <n v="0"/>
    <n v="0"/>
    <n v="0"/>
    <n v="0"/>
    <n v="0"/>
    <n v="2"/>
    <n v="0"/>
    <n v="0"/>
    <n v="0"/>
    <n v="0"/>
    <n v="2"/>
    <n v="0"/>
    <n v="0"/>
    <n v="0"/>
    <n v="1"/>
    <n v="0"/>
    <s v="Miele"/>
    <n v="2.5"/>
    <s v="Nej"/>
    <n v="0"/>
    <s v="Nej"/>
    <s v="Nej"/>
    <s v="Nej"/>
    <n v="2"/>
    <s v="God plads"/>
    <s v="Køkkenet ligger på 2. sal men der er lager i kælderen"/>
    <n v="0"/>
    <x v="2"/>
    <s v="Vanløse/Brønshøj-Husum"/>
    <n v="0"/>
    <n v="0"/>
    <n v="110"/>
    <n v="0"/>
    <n v="0"/>
    <n v="0"/>
    <n v="0"/>
    <n v="0"/>
    <n v="0"/>
    <n v="0"/>
    <n v="0"/>
    <n v="0"/>
    <n v="0"/>
    <n v="0"/>
    <n v="72775.990000000005"/>
    <s v="35386"/>
    <s v="2"/>
    <n v="0"/>
    <n v="0"/>
    <e v="#N/A"/>
    <e v="#N/A"/>
    <e v="#N/A"/>
    <e v="#N/A"/>
    <e v="#N/A"/>
  </r>
  <r>
    <x v="0"/>
    <x v="148"/>
    <s v="Børnehaven Lindehuset"/>
    <s v="Vanløse/Brønshøj-Husum"/>
    <s v="Linde Allé 35"/>
    <n v="2720"/>
    <s v="Vanløse"/>
    <s v="38 71 06 10"/>
    <s v="35393@buf.kk.dk"/>
    <s v="Jane Lott"/>
    <n v="0"/>
    <n v="0"/>
    <s v="bh.lindehuset@tiscali.dk"/>
    <s v="Børnehave"/>
    <n v="0"/>
    <n v="0"/>
    <n v="32"/>
    <n v="0"/>
    <n v="0"/>
    <n v="0"/>
    <n v="0"/>
    <s v="Nej"/>
    <n v="0"/>
    <n v="0"/>
    <n v="0"/>
    <n v="0"/>
    <n v="0"/>
    <n v="0"/>
    <n v="0"/>
    <x v="0"/>
    <x v="0"/>
    <x v="1"/>
    <x v="1"/>
    <n v="0"/>
    <n v="0"/>
    <n v="40000"/>
    <n v="0"/>
    <n v="0"/>
    <n v="0"/>
    <n v="0"/>
    <n v="0"/>
    <n v="0"/>
    <n v="0"/>
    <n v="0"/>
    <n v="0"/>
    <n v="0"/>
    <n v="0"/>
    <n v="0"/>
    <n v="0"/>
    <n v="0"/>
    <n v="0"/>
    <n v="0"/>
    <n v="0"/>
    <n v="0"/>
    <n v="0"/>
    <n v="0"/>
    <n v="1"/>
    <s v="Ja"/>
    <s v="Nej"/>
    <s v="nej"/>
    <s v="Ja"/>
    <s v="det er ikke de baner der er tænkt i (se kommentar)"/>
    <s v="Nej"/>
    <s v="Ved ikke, da de har forholdt sig til anden løsning"/>
    <n v="0"/>
    <s v="Se ovenfor"/>
    <n v="0"/>
    <s v="ej relevant pt."/>
    <n v="0"/>
    <s v="Modtagerkøkken"/>
    <n v="0"/>
    <n v="0"/>
    <n v="0"/>
    <n v="0"/>
    <n v="0"/>
    <s v="Større"/>
    <s v="Større"/>
    <s v="Nej"/>
    <s v="Der er måske plads. Inst. Ønsker ikke at inddrage rum ved siden af køkken. Der skal helt nye elementer og bordplade,  mere køleplads, ekstra vask + ekstra ovn. Meget lille rum. Køkkenet vil blive mest optimalt m. sammenlægning"/>
    <s v="Mindre"/>
    <n v="0"/>
    <s v="Mindre"/>
    <n v="0"/>
    <n v="0"/>
    <s v="Birgitte Glerup/Sine"/>
    <d v="2009-03-13T00:00:00"/>
    <n v="0"/>
    <n v="1"/>
    <n v="0"/>
    <n v="4"/>
    <n v="0"/>
    <n v="1"/>
    <n v="0"/>
    <n v="0"/>
    <n v="0"/>
    <n v="0"/>
    <n v="1"/>
    <n v="0"/>
    <n v="0"/>
    <n v="0"/>
    <n v="0"/>
    <n v="0"/>
    <n v="0"/>
    <n v="0"/>
    <n v="0"/>
    <n v="1"/>
    <n v="75"/>
    <s v="Asko"/>
    <n v="0"/>
    <s v="Nej"/>
    <n v="0"/>
    <s v="Nej"/>
    <s v="Nej"/>
    <s v="Nej"/>
    <n v="1"/>
    <n v="0"/>
    <n v="0"/>
    <s v="Madhuskommentar: Børnehaven ligger i samme hus som et plejehjem, der gerne vil levere mad. Maden kan køres på rullebord uden at komme udenfor. De to inst. Har i forvejen meget samarbejde og vil meget gerne sørge for, at hentning af mad er en pædagogisk aktivitet - at børnene kender køkkenet og kommer der."/>
    <x v="2"/>
    <s v="Vanløse/Brønshøj-Husum"/>
    <n v="0"/>
    <n v="0"/>
    <n v="32"/>
    <n v="0"/>
    <n v="0"/>
    <n v="0"/>
    <n v="0"/>
    <n v="0"/>
    <n v="0"/>
    <n v="0"/>
    <n v="0"/>
    <n v="0"/>
    <n v="0"/>
    <n v="0"/>
    <n v="25880.94"/>
    <s v="35393"/>
    <s v=""/>
    <n v="0"/>
    <n v="0"/>
    <e v="#N/A"/>
    <e v="#N/A"/>
    <e v="#N/A"/>
    <e v="#N/A"/>
    <e v="#N/A"/>
  </r>
  <r>
    <x v="0"/>
    <x v="149"/>
    <s v="Parkhøj"/>
    <s v="Vanløse/Brønshøj-Husum"/>
    <s v="Næsbyholmvej 14C"/>
    <n v="2700"/>
    <s v="Brønshøj"/>
    <s v="38 28 40 81"/>
    <s v="35410@buf.kk.dk"/>
    <s v="Søssan Nyboe"/>
    <n v="0"/>
    <n v="0"/>
    <s v="35410@buf.kk.dk"/>
    <s v="Børnehave"/>
    <n v="0"/>
    <n v="0"/>
    <n v="36"/>
    <n v="0"/>
    <n v="0"/>
    <n v="0"/>
    <n v="0"/>
    <s v="Nej"/>
    <n v="0"/>
    <n v="0"/>
    <n v="0"/>
    <n v="0"/>
    <n v="0"/>
    <n v="0"/>
    <n v="0"/>
    <x v="0"/>
    <x v="0"/>
    <x v="1"/>
    <x v="1"/>
    <n v="0"/>
    <n v="0"/>
    <n v="40000"/>
    <n v="0"/>
    <n v="0"/>
    <n v="0"/>
    <n v="0"/>
    <n v="0"/>
    <n v="0"/>
    <n v="0"/>
    <n v="0"/>
    <n v="0"/>
    <n v="0"/>
    <n v="0"/>
    <n v="0"/>
    <n v="0"/>
    <n v="0"/>
    <n v="0"/>
    <n v="0"/>
    <n v="0"/>
    <n v="0"/>
    <n v="100"/>
    <n v="0"/>
    <n v="1"/>
    <s v="Ja"/>
    <s v="Nej"/>
    <s v="Ja"/>
    <s v="Ja"/>
    <n v="0"/>
    <s v="Ja"/>
    <n v="0"/>
    <s v="Ja"/>
    <n v="0"/>
    <s v="Nej"/>
    <s v="Vil gerne have hjælp"/>
    <n v="0"/>
    <s v="produktionskøkken"/>
    <s v="Ja"/>
    <s v="Mindre"/>
    <s v="Ingen"/>
    <s v="Nej"/>
    <s v="Evt. en lille låge der deler køkken/alrum"/>
    <n v="0"/>
    <n v="0"/>
    <n v="0"/>
    <n v="0"/>
    <n v="0"/>
    <n v="0"/>
    <n v="0"/>
    <n v="0"/>
    <n v="0"/>
    <s v="Cathrine Jerrik / Sine"/>
    <d v="2009-03-12T00:00:00"/>
    <n v="0"/>
    <n v="0"/>
    <n v="1"/>
    <n v="4"/>
    <n v="0"/>
    <n v="1"/>
    <n v="0"/>
    <n v="0"/>
    <n v="0"/>
    <n v="2"/>
    <n v="0"/>
    <n v="0"/>
    <n v="0"/>
    <n v="0"/>
    <n v="0"/>
    <n v="1"/>
    <n v="0"/>
    <n v="0"/>
    <n v="0"/>
    <n v="1"/>
    <n v="20"/>
    <s v="Miele"/>
    <n v="2"/>
    <s v="Nej"/>
    <n v="0"/>
    <s v="Nej"/>
    <s v="Ja"/>
    <s v="Nej"/>
    <n v="1"/>
    <s v="Begrænset"/>
    <n v="0"/>
    <n v="0"/>
    <x v="2"/>
    <s v="Vanløse/Brønshøj-Husum"/>
    <n v="0"/>
    <n v="0"/>
    <n v="36"/>
    <n v="0"/>
    <n v="0"/>
    <n v="0"/>
    <n v="0"/>
    <n v="0"/>
    <n v="0"/>
    <n v="0"/>
    <n v="0"/>
    <n v="0"/>
    <n v="0"/>
    <n v="0"/>
    <n v="29890.9"/>
    <s v="35410"/>
    <s v=""/>
    <n v="0"/>
    <n v="0"/>
    <s v="Ja"/>
    <n v="15"/>
    <n v="0"/>
    <n v="0"/>
    <s v="Nej"/>
  </r>
  <r>
    <x v="0"/>
    <x v="150"/>
    <s v="Børnehaven Regnbuen"/>
    <s v="Vanløse/Brønshøj-Husum"/>
    <s v="Præstekærvej 3"/>
    <n v="2700"/>
    <s v="Brønshøj"/>
    <s v="38 28 00 24"/>
    <s v="35415@buf.kk.dk"/>
    <s v="Lis Holst Erdmann"/>
    <n v="0"/>
    <n v="0"/>
    <s v="35415@buf.kk.dk"/>
    <s v="Børnehave"/>
    <n v="0"/>
    <n v="0"/>
    <n v="66"/>
    <n v="0"/>
    <n v="0"/>
    <n v="0"/>
    <n v="0"/>
    <s v="ja"/>
    <n v="2"/>
    <n v="1"/>
    <n v="0"/>
    <n v="0"/>
    <n v="0"/>
    <n v="0"/>
    <n v="0"/>
    <x v="0"/>
    <x v="0"/>
    <x v="1"/>
    <x v="1"/>
    <n v="0"/>
    <n v="0"/>
    <n v="45000"/>
    <n v="0"/>
    <n v="0"/>
    <n v="0"/>
    <n v="0"/>
    <n v="0"/>
    <n v="0"/>
    <n v="0"/>
    <n v="0"/>
    <n v="0"/>
    <n v="0"/>
    <n v="0"/>
    <n v="0"/>
    <n v="0"/>
    <n v="0"/>
    <n v="0"/>
    <n v="0"/>
    <n v="0"/>
    <n v="0"/>
    <n v="25"/>
    <n v="0"/>
    <n v="1"/>
    <s v="Ja"/>
    <s v="Nej"/>
    <s v="nej"/>
    <s v="Ja"/>
    <n v="0"/>
    <s v="Ja"/>
    <s v="Er skeptisker overfor mad udefra"/>
    <s v="Ja"/>
    <n v="0"/>
    <s v="Nej"/>
    <n v="0"/>
    <n v="0"/>
    <s v="Køkken begrænset tilvirk"/>
    <n v="0"/>
    <n v="0"/>
    <n v="0"/>
    <n v="0"/>
    <n v="0"/>
    <s v="Større"/>
    <s v="Større"/>
    <s v="Nej"/>
    <s v="Nye vaskebare køkkenelementer. Ekstra komfur el. større. Konvektionsovn, ekstra vask, madelevator, da halvdelen af børnene spiser på 1. sal"/>
    <n v="0"/>
    <n v="0"/>
    <n v="0"/>
    <n v="0"/>
    <n v="0"/>
    <s v="Birgitte Glerup / Nanna"/>
    <d v="2009-03-12T00:00:00"/>
    <n v="0"/>
    <n v="1"/>
    <n v="0"/>
    <n v="0"/>
    <n v="0"/>
    <n v="1"/>
    <n v="0"/>
    <n v="0"/>
    <n v="0"/>
    <n v="1"/>
    <n v="0"/>
    <n v="0"/>
    <n v="0"/>
    <n v="0"/>
    <n v="0"/>
    <n v="1"/>
    <n v="0"/>
    <n v="0"/>
    <n v="0"/>
    <n v="1"/>
    <n v="20"/>
    <s v="Miele"/>
    <n v="4"/>
    <s v="Nej"/>
    <n v="0"/>
    <s v="Nej"/>
    <s v="Nej"/>
    <s v="Nej"/>
    <n v="1"/>
    <s v="ingen plads"/>
    <s v="Der er god plads i køkkenet._x000a_Der er 2 køkkener i stuen, 1 på 1 sal. Køkkenet ovenpå kan modtage mad nedefra og her bør servicen håndteres, men der er brug for madelevatoren, da det vel ikke er lovligt at lade personalet slæbe"/>
    <n v="0"/>
    <x v="2"/>
    <s v="Vanløse/Brønshøj-Husum"/>
    <n v="0"/>
    <n v="0"/>
    <n v="66"/>
    <n v="0"/>
    <n v="0"/>
    <n v="0"/>
    <n v="0"/>
    <n v="0"/>
    <n v="0"/>
    <n v="0"/>
    <n v="0"/>
    <n v="0"/>
    <n v="0"/>
    <n v="0"/>
    <n v="36736.83"/>
    <s v="35415"/>
    <s v=""/>
    <n v="0"/>
    <n v="0"/>
    <e v="#N/A"/>
    <e v="#N/A"/>
    <e v="#N/A"/>
    <e v="#N/A"/>
    <e v="#N/A"/>
  </r>
  <r>
    <x v="0"/>
    <x v="151"/>
    <s v="Børnehaven Regnbuen"/>
    <s v="Vanløse/Brønshøj-Husum"/>
    <s v="Præstekærvej 3"/>
    <n v="2700"/>
    <s v="Brønshøj"/>
    <s v="38 28 00 24"/>
    <s v="35415@buf.kk.dk"/>
    <s v="Lis Holst Erdmann"/>
    <n v="0"/>
    <n v="0"/>
    <s v="35415@buf.kk.dk"/>
    <s v="Børnehave"/>
    <n v="0"/>
    <n v="0"/>
    <n v="66"/>
    <n v="0"/>
    <n v="0"/>
    <n v="0"/>
    <n v="0"/>
    <s v="ja"/>
    <n v="2"/>
    <n v="2"/>
    <n v="0"/>
    <n v="0"/>
    <n v="0"/>
    <n v="0"/>
    <n v="0"/>
    <x v="1"/>
    <x v="0"/>
    <x v="1"/>
    <x v="0"/>
    <n v="0"/>
    <n v="0"/>
    <n v="0"/>
    <n v="0"/>
    <n v="0"/>
    <n v="0"/>
    <n v="0"/>
    <n v="0"/>
    <n v="0"/>
    <n v="0"/>
    <n v="0"/>
    <n v="0"/>
    <n v="0"/>
    <n v="0"/>
    <n v="0"/>
    <n v="0"/>
    <n v="0"/>
    <n v="0"/>
    <n v="0"/>
    <n v="0"/>
    <n v="0"/>
    <n v="0"/>
    <n v="0"/>
    <n v="0"/>
    <n v="0"/>
    <n v="0"/>
    <n v="0"/>
    <n v="0"/>
    <n v="0"/>
    <n v="0"/>
    <n v="0"/>
    <n v="0"/>
    <n v="0"/>
    <n v="0"/>
    <n v="0"/>
    <n v="0"/>
    <s v="Modtagerkøkken"/>
    <n v="0"/>
    <n v="0"/>
    <n v="0"/>
    <n v="0"/>
    <n v="0"/>
    <n v="0"/>
    <n v="0"/>
    <n v="0"/>
    <n v="0"/>
    <n v="0"/>
    <n v="0"/>
    <n v="0"/>
    <n v="0"/>
    <n v="0"/>
    <s v="Birgitte Glerup / Nanna"/>
    <d v="2009-03-12T00:00:00"/>
    <n v="0"/>
    <n v="0"/>
    <n v="1"/>
    <n v="4"/>
    <n v="1"/>
    <n v="0"/>
    <n v="0"/>
    <n v="0"/>
    <n v="0"/>
    <n v="1"/>
    <n v="0"/>
    <n v="0"/>
    <n v="0"/>
    <n v="0"/>
    <n v="0"/>
    <n v="0"/>
    <n v="0"/>
    <n v="0"/>
    <n v="1"/>
    <n v="1"/>
    <n v="20"/>
    <s v="Miele"/>
    <n v="4"/>
    <s v="Nej"/>
    <s v="Nej"/>
    <s v="Nej"/>
    <s v="Nej"/>
    <s v="Nej"/>
    <n v="1"/>
    <s v="ingen plads"/>
    <n v="0"/>
    <n v="0"/>
    <x v="2"/>
    <s v="Vanløse/Brønshøj-Husum"/>
    <n v="0"/>
    <n v="0"/>
    <n v="66"/>
    <n v="0"/>
    <n v="0"/>
    <n v="0"/>
    <n v="0"/>
    <n v="0"/>
    <n v="0"/>
    <n v="0"/>
    <n v="0"/>
    <n v="0"/>
    <n v="0"/>
    <n v="0"/>
    <n v="36736.83"/>
    <s v="35415"/>
    <s v="2"/>
    <n v="0"/>
    <n v="0"/>
    <e v="#N/A"/>
    <e v="#N/A"/>
    <e v="#N/A"/>
    <e v="#N/A"/>
    <e v="#N/A"/>
  </r>
  <r>
    <x v="0"/>
    <x v="152"/>
    <s v="Adventskirkens børnehave"/>
    <s v="Vanløse/Brønshøj-Husum"/>
    <s v="Skibelundvej 20"/>
    <n v="2720"/>
    <s v="Vanløse"/>
    <s v="38 71 99 11"/>
    <s v="35442@buf.kk.dk"/>
    <s v="Liselotte Manniche"/>
    <n v="38798494"/>
    <n v="38719911"/>
    <s v="adventskirkensboernehave@tdcadsl.dk"/>
    <s v="Børnehave"/>
    <n v="0"/>
    <n v="0"/>
    <n v="44"/>
    <n v="0"/>
    <n v="0"/>
    <n v="0"/>
    <n v="0"/>
    <s v="ja"/>
    <n v="0"/>
    <n v="0"/>
    <n v="0"/>
    <n v="0"/>
    <n v="0"/>
    <n v="0"/>
    <n v="0"/>
    <x v="0"/>
    <x v="0"/>
    <x v="1"/>
    <x v="1"/>
    <n v="0"/>
    <n v="0"/>
    <n v="30000"/>
    <n v="0"/>
    <s v="Ja"/>
    <n v="0"/>
    <s v="Jette"/>
    <n v="2008"/>
    <n v="14"/>
    <n v="0"/>
    <n v="0"/>
    <n v="0"/>
    <n v="0"/>
    <n v="0"/>
    <n v="0"/>
    <n v="0"/>
    <n v="0"/>
    <n v="0"/>
    <n v="0"/>
    <n v="0"/>
    <n v="0"/>
    <n v="75"/>
    <n v="0"/>
    <n v="2"/>
    <s v="Ja"/>
    <s v="Nej"/>
    <s v="nej"/>
    <s v="Ja"/>
    <n v="0"/>
    <s v="Ja"/>
    <n v="0"/>
    <s v="Ja"/>
    <n v="0"/>
    <s v="Nej"/>
    <s v="vil gerne have hjælp fra os."/>
    <n v="0"/>
    <s v="Køkken begrænset tilvirk"/>
    <n v="0"/>
    <n v="0"/>
    <n v="0"/>
    <n v="0"/>
    <n v="0"/>
    <n v="0"/>
    <n v="0"/>
    <n v="0"/>
    <n v="0"/>
    <s v="Mindre"/>
    <s v="nyt kogebord, opvaskemaskine op i højde, en ovn mere, røremaskine (lille 10l skål), grøntsagsrobot"/>
    <n v="0"/>
    <n v="0"/>
    <n v="0"/>
    <s v="Lone Voss / Sine"/>
    <d v="2009-03-27T00:00:00"/>
    <n v="0"/>
    <n v="0"/>
    <n v="1"/>
    <n v="4"/>
    <n v="0"/>
    <n v="1"/>
    <n v="0"/>
    <n v="0"/>
    <n v="0"/>
    <n v="1"/>
    <n v="1"/>
    <n v="0"/>
    <n v="0"/>
    <n v="0"/>
    <n v="0"/>
    <n v="1"/>
    <n v="0"/>
    <n v="0"/>
    <n v="0"/>
    <n v="1"/>
    <n v="20"/>
    <s v="Miele"/>
    <n v="3"/>
    <s v="Nej"/>
    <n v="0"/>
    <s v="Ja"/>
    <s v="Nej"/>
    <s v="Nej"/>
    <n v="2"/>
    <s v="God plads"/>
    <n v="0"/>
    <n v="0"/>
    <x v="2"/>
    <s v="Vanløse/Brønshøj-Husum"/>
    <n v="0"/>
    <n v="0"/>
    <n v="44"/>
    <n v="0"/>
    <n v="0"/>
    <n v="0"/>
    <n v="0"/>
    <n v="0"/>
    <n v="0"/>
    <n v="0"/>
    <n v="0"/>
    <n v="0"/>
    <n v="0"/>
    <n v="0"/>
    <n v="71309.42"/>
    <s v="35442"/>
    <s v=""/>
    <n v="0"/>
    <n v="0"/>
    <s v="Ja"/>
    <n v="25"/>
    <n v="0"/>
    <n v="0"/>
    <s v="Nej"/>
  </r>
  <r>
    <x v="0"/>
    <x v="153"/>
    <s v="Ungdomsgårdens Børnehave"/>
    <s v="Vanløse/Brønshøj-Husum"/>
    <s v="Smørumvej 197"/>
    <n v="2700"/>
    <s v="Brønshøj"/>
    <s v="38 28 48 92"/>
    <s v="35446@buf.kk.dk"/>
    <s v="Anne Jakshøj"/>
    <n v="21296345"/>
    <n v="0"/>
    <s v="ungdomsgaardens-boernehave@borneringen.dk"/>
    <s v="Børnehave"/>
    <n v="0"/>
    <n v="0"/>
    <n v="53"/>
    <n v="0"/>
    <n v="0"/>
    <n v="0"/>
    <n v="0"/>
    <s v="Nej"/>
    <n v="0"/>
    <n v="0"/>
    <n v="0"/>
    <n v="0"/>
    <n v="0"/>
    <n v="0"/>
    <n v="0"/>
    <x v="0"/>
    <x v="0"/>
    <x v="1"/>
    <x v="1"/>
    <n v="0"/>
    <n v="0"/>
    <n v="55000"/>
    <n v="0"/>
    <n v="0"/>
    <n v="0"/>
    <n v="0"/>
    <n v="0"/>
    <n v="0"/>
    <n v="0"/>
    <n v="0"/>
    <n v="0"/>
    <n v="0"/>
    <n v="0"/>
    <n v="0"/>
    <n v="0"/>
    <n v="0"/>
    <n v="0"/>
    <n v="0"/>
    <n v="0"/>
    <n v="0"/>
    <n v="43"/>
    <n v="0"/>
    <n v="2"/>
    <s v="Ja"/>
    <s v="Nej"/>
    <s v="Ja"/>
    <s v="Ja"/>
    <s v="hvis økonomien, normering og snak med personale/forældrebestyrelse var på plads"/>
    <s v="Ja"/>
    <s v="Lederen tror at forældrene vil foretrække lokal mad"/>
    <s v="Ja"/>
    <s v="med ikke før der er talt grundigt om det."/>
    <n v="0"/>
    <s v="ej relevant endnu"/>
    <n v="0"/>
    <s v="Køkken begrænset tilvirk"/>
    <n v="0"/>
    <n v="0"/>
    <n v="0"/>
    <n v="0"/>
    <n v="0"/>
    <s v="Større"/>
    <s v="Større"/>
    <s v="Nej"/>
    <s v="Nye køkkenelementer, nye ovne, kogeplader + emhætte"/>
    <n v="0"/>
    <n v="0"/>
    <n v="0"/>
    <n v="0"/>
    <s v="Køkkenet er dog ikke smileygodkendt. Bruges af og til pædagogisk"/>
    <s v="Birgitte Glerup / Sine"/>
    <d v="2009-03-10T00:00:00"/>
    <n v="0"/>
    <n v="0"/>
    <n v="1"/>
    <n v="4"/>
    <n v="0"/>
    <n v="2"/>
    <n v="0"/>
    <n v="0"/>
    <n v="0"/>
    <n v="1"/>
    <n v="1"/>
    <n v="0"/>
    <n v="1"/>
    <n v="0"/>
    <n v="0"/>
    <n v="0"/>
    <n v="1"/>
    <n v="0"/>
    <n v="0"/>
    <n v="1"/>
    <n v="20"/>
    <s v="Miele"/>
    <n v="9"/>
    <s v="Nej"/>
    <n v="0"/>
    <s v="Nej"/>
    <s v="Ja"/>
    <s v="Nej"/>
    <n v="1"/>
    <s v="ingen plads"/>
    <s v="Dog stort køkken"/>
    <n v="0"/>
    <x v="2"/>
    <s v="Vanløse/Brønshøj-Husum"/>
    <n v="0"/>
    <n v="0"/>
    <n v="53"/>
    <n v="0"/>
    <n v="0"/>
    <n v="0"/>
    <n v="0"/>
    <n v="0"/>
    <n v="0"/>
    <n v="0"/>
    <n v="0"/>
    <n v="0"/>
    <n v="0"/>
    <n v="0"/>
    <n v="43174.04"/>
    <s v="35446"/>
    <s v=""/>
    <n v="0"/>
    <n v="0"/>
    <e v="#N/A"/>
    <e v="#N/A"/>
    <e v="#N/A"/>
    <e v="#N/A"/>
    <e v="#N/A"/>
  </r>
  <r>
    <x v="0"/>
    <x v="154"/>
    <s v="Humlebo Børnehave"/>
    <s v="Vanløse/Brønshøj-Husum"/>
    <s v="Vallekildevej 88"/>
    <n v="2700"/>
    <s v="Brønshøj"/>
    <s v="38 28 61 50"/>
    <s v="35484@buf.kk.dk"/>
    <s v="Hanna Askholm"/>
    <n v="36706944"/>
    <n v="0"/>
    <s v="35484@buf.kk.dk"/>
    <s v="Børnehave"/>
    <n v="0"/>
    <n v="0"/>
    <n v="34"/>
    <n v="0"/>
    <n v="0"/>
    <n v="0"/>
    <n v="0"/>
    <n v="0"/>
    <n v="0"/>
    <n v="0"/>
    <n v="0"/>
    <n v="0"/>
    <n v="0"/>
    <n v="0"/>
    <n v="0"/>
    <x v="0"/>
    <x v="0"/>
    <x v="1"/>
    <x v="0"/>
    <n v="0"/>
    <n v="0"/>
    <s v="Kun morgenmad + lidt"/>
    <n v="0"/>
    <n v="0"/>
    <n v="0"/>
    <n v="0"/>
    <n v="0"/>
    <n v="0"/>
    <n v="0"/>
    <n v="0"/>
    <n v="0"/>
    <n v="0"/>
    <n v="0"/>
    <n v="0"/>
    <n v="0"/>
    <n v="0"/>
    <n v="0"/>
    <n v="0"/>
    <n v="0"/>
    <n v="0"/>
    <n v="80"/>
    <n v="0"/>
    <n v="1"/>
    <s v="Ja"/>
    <s v="Nej"/>
    <s v="Ja"/>
    <s v="Nej"/>
    <s v="Skal have mad udefra og vil helst have kold mad"/>
    <n v="0"/>
    <n v="0"/>
    <n v="0"/>
    <n v="0"/>
    <n v="0"/>
    <n v="0"/>
    <n v="0"/>
    <s v="Modtagerkøkken"/>
    <n v="0"/>
    <n v="0"/>
    <n v="0"/>
    <n v="0"/>
    <n v="0"/>
    <n v="0"/>
    <n v="0"/>
    <s v="Ja"/>
    <s v="Kan ikke lade sig gøre"/>
    <n v="0"/>
    <n v="0"/>
    <n v="0"/>
    <n v="0"/>
    <s v="Køkkenet er et tekøkken beliggende i de rum børnene befinder sig i."/>
    <s v="Cathrine Jerrik/Sine"/>
    <d v="2009-03-02T00:00:00"/>
    <n v="0"/>
    <n v="0"/>
    <n v="0"/>
    <n v="2"/>
    <n v="0"/>
    <n v="0"/>
    <n v="0"/>
    <n v="0"/>
    <n v="0"/>
    <n v="1"/>
    <n v="1"/>
    <n v="0"/>
    <n v="0"/>
    <n v="0"/>
    <n v="0"/>
    <n v="0"/>
    <n v="0"/>
    <n v="0"/>
    <n v="0"/>
    <n v="1"/>
    <n v="25"/>
    <s v="Miele"/>
    <n v="1"/>
    <s v="Nej"/>
    <n v="0"/>
    <s v="Nej"/>
    <s v="Nej"/>
    <s v="Nej"/>
    <n v="0"/>
    <s v="ingen plads"/>
    <n v="0"/>
    <n v="0"/>
    <x v="2"/>
    <s v="Vanløse/Brønshøj-Husum"/>
    <n v="0"/>
    <n v="0"/>
    <n v="34"/>
    <n v="0"/>
    <n v="0"/>
    <n v="0"/>
    <n v="0"/>
    <n v="0"/>
    <n v="0"/>
    <n v="0"/>
    <n v="0"/>
    <n v="0"/>
    <n v="0"/>
    <n v="0"/>
    <n v="25067.4"/>
    <s v="35484"/>
    <s v=""/>
    <n v="0"/>
    <n v="0"/>
    <e v="#N/A"/>
    <e v="#N/A"/>
    <e v="#N/A"/>
    <e v="#N/A"/>
    <e v="#N/A"/>
  </r>
  <r>
    <x v="0"/>
    <x v="155"/>
    <s v="Børnehaven Vinkelager"/>
    <s v="Vanløse/Brønshøj-Husum"/>
    <s v="Vinkelager 40"/>
    <n v="2720"/>
    <s v="Vanløse"/>
    <s v="38 74 52 85"/>
    <s v="35492@buf.kk.dk"/>
    <s v="Tini Hansen"/>
    <n v="36708054"/>
    <n v="38745285"/>
    <s v="35492@buf.kk.dk"/>
    <s v="Børnehave"/>
    <n v="0"/>
    <n v="0"/>
    <n v="35"/>
    <n v="0"/>
    <n v="0"/>
    <n v="0"/>
    <n v="0"/>
    <s v="Nej"/>
    <n v="0"/>
    <n v="0"/>
    <n v="0"/>
    <n v="0"/>
    <n v="0"/>
    <n v="0"/>
    <n v="0"/>
    <x v="0"/>
    <x v="0"/>
    <x v="1"/>
    <x v="1"/>
    <n v="0"/>
    <n v="0"/>
    <n v="41250"/>
    <n v="0"/>
    <n v="0"/>
    <n v="0"/>
    <n v="0"/>
    <n v="0"/>
    <n v="0"/>
    <n v="0"/>
    <n v="0"/>
    <n v="0"/>
    <n v="0"/>
    <n v="0"/>
    <n v="0"/>
    <n v="0"/>
    <n v="0"/>
    <n v="0"/>
    <n v="0"/>
    <n v="0"/>
    <n v="0"/>
    <n v="85"/>
    <n v="0"/>
    <n v="2"/>
    <s v="Ja"/>
    <s v="Nej"/>
    <s v="nej"/>
    <s v="Ja"/>
    <s v="er meget bekymret for timetallet"/>
    <s v="Ja"/>
    <s v="er ikke interesseret i kommunale madpakker"/>
    <s v="Ja"/>
    <s v="venter spændt"/>
    <s v="Nej"/>
    <n v="0"/>
    <n v="0"/>
    <s v="Køkken begrænset tilvirk"/>
    <n v="0"/>
    <n v="0"/>
    <n v="0"/>
    <n v="0"/>
    <n v="0"/>
    <n v="0"/>
    <n v="0"/>
    <s v="Ja"/>
    <n v="0"/>
    <s v="Mindre"/>
    <s v="mere ovn/koge/køl kapacitet men det kniber med pladsen"/>
    <n v="0"/>
    <n v="0"/>
    <n v="0"/>
    <s v="Mariah / Sine"/>
    <d v="2009-03-19T00:00:00"/>
    <n v="0"/>
    <n v="1"/>
    <n v="0"/>
    <n v="4"/>
    <n v="1"/>
    <n v="0"/>
    <n v="0"/>
    <n v="0"/>
    <n v="0"/>
    <n v="0"/>
    <n v="1"/>
    <n v="0"/>
    <n v="0"/>
    <n v="0"/>
    <n v="0"/>
    <n v="1"/>
    <n v="0"/>
    <n v="0"/>
    <n v="0"/>
    <n v="1"/>
    <n v="25"/>
    <s v="Miele"/>
    <n v="4"/>
    <s v="Nej"/>
    <n v="0"/>
    <s v="Nej"/>
    <s v="Nej"/>
    <s v="Nej"/>
    <n v="1"/>
    <s v="Begrænset"/>
    <s v="Køkkenet er helt nyt. Ville være fint til 25 børn."/>
    <n v="0"/>
    <x v="2"/>
    <s v="Vanløse/Brønshøj-Husum"/>
    <n v="0"/>
    <n v="0"/>
    <n v="35"/>
    <n v="0"/>
    <n v="0"/>
    <n v="0"/>
    <n v="0"/>
    <n v="0"/>
    <n v="0"/>
    <n v="0"/>
    <n v="0"/>
    <n v="0"/>
    <n v="0"/>
    <n v="0"/>
    <n v="39383.379999999997"/>
    <s v="35492"/>
    <s v=""/>
    <n v="0"/>
    <n v="0"/>
    <e v="#N/A"/>
    <e v="#N/A"/>
    <e v="#N/A"/>
    <e v="#N/A"/>
    <e v="#N/A"/>
  </r>
  <r>
    <x v="0"/>
    <x v="156"/>
    <s v="Tingbjerg Legested"/>
    <s v="Vanløse/Brønshøj-Husum"/>
    <s v="Virkefeltet 16"/>
    <n v="2700"/>
    <s v="Brønshøj"/>
    <s v="38 60 47 63"/>
    <s v="35493@buf.kk.dk"/>
    <s v="Kirsten Høft"/>
    <n v="42947996"/>
    <n v="0"/>
    <s v="35493@buf.kk.dk"/>
    <s v="Børnehave"/>
    <n v="0"/>
    <n v="0"/>
    <n v="30"/>
    <n v="0"/>
    <n v="0"/>
    <n v="0"/>
    <n v="0"/>
    <s v="Nej"/>
    <n v="0"/>
    <n v="0"/>
    <n v="0"/>
    <n v="0"/>
    <n v="0"/>
    <n v="0"/>
    <n v="0"/>
    <x v="1"/>
    <x v="0"/>
    <x v="1"/>
    <x v="0"/>
    <n v="0"/>
    <n v="0"/>
    <n v="0"/>
    <n v="0"/>
    <n v="0"/>
    <n v="0"/>
    <n v="0"/>
    <n v="0"/>
    <n v="0"/>
    <n v="0"/>
    <n v="0"/>
    <n v="0"/>
    <n v="0"/>
    <n v="0"/>
    <n v="0"/>
    <n v="0"/>
    <n v="0"/>
    <n v="0"/>
    <n v="0"/>
    <n v="0"/>
    <n v="0"/>
    <n v="0"/>
    <n v="0"/>
    <n v="1"/>
    <s v="nej"/>
    <s v="Nej"/>
    <s v="nej"/>
    <s v="Ja"/>
    <s v="Ja til smør selv"/>
    <s v="Ja"/>
    <n v="0"/>
    <s v="Ja"/>
    <n v="0"/>
    <n v="0"/>
    <s v="Ja tak det er aktuelt"/>
    <n v="0"/>
    <s v="produktionskøkken"/>
    <s v="Ja"/>
    <s v="Ingen"/>
    <s v="Ingen"/>
    <s v="Nej"/>
    <s v="en smule inventar i form af fade og skåle osv. Evt. ny opvasker"/>
    <n v="0"/>
    <n v="0"/>
    <n v="0"/>
    <n v="0"/>
    <n v="0"/>
    <n v="0"/>
    <n v="0"/>
    <n v="0"/>
    <s v="halvdagsbørnehave 20 timer om ugen. 100% tosproget børn."/>
    <n v="0"/>
    <n v="0"/>
    <n v="0"/>
    <n v="1"/>
    <n v="0"/>
    <n v="4"/>
    <n v="0"/>
    <n v="0"/>
    <n v="0"/>
    <n v="0"/>
    <n v="0"/>
    <n v="2"/>
    <n v="0"/>
    <n v="0"/>
    <n v="0"/>
    <n v="0"/>
    <n v="0"/>
    <n v="1"/>
    <n v="0"/>
    <n v="0"/>
    <n v="0"/>
    <n v="1"/>
    <n v="60"/>
    <s v="bosch"/>
    <n v="3"/>
    <s v="Nej"/>
    <n v="0"/>
    <s v="Nej"/>
    <s v="Nej"/>
    <s v="Nej"/>
    <n v="2"/>
    <s v="Begrænset"/>
    <n v="0"/>
    <n v="0"/>
    <x v="2"/>
    <s v="Vanløse/Brønshøj-Husum"/>
    <n v="0"/>
    <n v="0"/>
    <n v="30"/>
    <n v="0"/>
    <n v="0"/>
    <n v="0"/>
    <n v="0"/>
    <n v="0"/>
    <n v="0"/>
    <n v="0"/>
    <n v="0"/>
    <n v="0"/>
    <n v="0"/>
    <n v="0"/>
    <n v="5356"/>
    <s v="35493"/>
    <s v=""/>
    <n v="0"/>
    <n v="0"/>
    <e v="#N/A"/>
    <e v="#N/A"/>
    <e v="#N/A"/>
    <e v="#N/A"/>
    <e v="#N/A"/>
  </r>
  <r>
    <x v="0"/>
    <x v="157"/>
    <s v="Husum frit.hj -klub og skovbh"/>
    <s v="Vanløse/Brønshøj-Husum"/>
    <s v="Kyringevej 1"/>
    <n v="2700"/>
    <s v="Brønshøj"/>
    <s v="38 60 67 09"/>
    <s v="aagols@buf.kk.dk"/>
    <s v="Åge Olsen"/>
    <n v="38289948"/>
    <n v="0"/>
    <s v="35543@buf.kk.dk"/>
    <s v="Børnehave"/>
    <n v="0"/>
    <n v="0"/>
    <n v="24"/>
    <n v="92"/>
    <n v="76"/>
    <n v="34"/>
    <n v="0"/>
    <s v="Nej"/>
    <n v="0"/>
    <n v="0"/>
    <n v="0"/>
    <n v="0"/>
    <n v="0"/>
    <n v="0"/>
    <n v="0"/>
    <x v="0"/>
    <x v="0"/>
    <x v="1"/>
    <x v="1"/>
    <n v="0"/>
    <n v="0"/>
    <n v="45000"/>
    <n v="0"/>
    <s v="Ja"/>
    <n v="0"/>
    <s v="Kate Bjerregaard"/>
    <n v="2007"/>
    <n v="12"/>
    <n v="0"/>
    <s v="Økonoma. Laver morgenmad til børnehave og fritidshjem"/>
    <n v="0"/>
    <n v="0"/>
    <n v="0"/>
    <n v="0"/>
    <n v="0"/>
    <n v="0"/>
    <n v="0"/>
    <n v="0"/>
    <n v="0"/>
    <n v="0"/>
    <n v="40"/>
    <n v="0"/>
    <n v="1"/>
    <s v="Ja"/>
    <s v="Nej"/>
    <s v="nej"/>
    <s v="Nej"/>
    <s v="lederen vil have madpakker udefra"/>
    <s v="Nej"/>
    <n v="0"/>
    <s v="Nej"/>
    <n v="0"/>
    <s v="Nej"/>
    <n v="0"/>
    <n v="0"/>
    <s v="produktionskøkken"/>
    <s v="Ja"/>
    <n v="0"/>
    <n v="0"/>
    <n v="0"/>
    <s v="køkkenet er et stort åbent køkken der vil skulle afskærmes. Er vurderet til produktionskøkken pga det lave antal børn"/>
    <n v="0"/>
    <n v="0"/>
    <n v="0"/>
    <n v="0"/>
    <n v="0"/>
    <n v="0"/>
    <n v="0"/>
    <n v="0"/>
    <s v="alle børnehavebørn er i udflytter hver dag. fritidshjemmet bruger også køkkenet. Lederen vil have madpakker udefra."/>
    <s v="Mariah"/>
    <n v="0"/>
    <n v="0"/>
    <n v="1"/>
    <n v="0"/>
    <n v="4"/>
    <n v="1"/>
    <n v="0"/>
    <n v="0"/>
    <n v="0"/>
    <n v="0"/>
    <n v="3"/>
    <n v="0"/>
    <n v="0"/>
    <n v="0"/>
    <n v="0"/>
    <n v="0"/>
    <n v="1"/>
    <n v="0"/>
    <n v="0"/>
    <n v="0"/>
    <n v="1"/>
    <n v="25"/>
    <s v="Miele"/>
    <n v="4"/>
    <s v="Nej"/>
    <n v="0"/>
    <s v="Nej"/>
    <s v="Nej"/>
    <s v="Nej"/>
    <n v="1"/>
    <s v="Begrænset"/>
    <s v="køleskabene bruges også af fritidshjemmet. Børnehaven har kun opsamling her. Lederen siger at køkkenet kun er fritidshjemmets. Om vinteren kører de til Nøddebo, hvor de har brugsret til et te-køkken. I sommerhalvåret kører de andre steder hen uden køkken."/>
    <n v="0"/>
    <x v="0"/>
    <s v="Vanløse/Brønshøj-Husum"/>
    <n v="0"/>
    <n v="0"/>
    <n v="24"/>
    <n v="92"/>
    <n v="76"/>
    <n v="34"/>
    <n v="0"/>
    <n v="0"/>
    <n v="0"/>
    <n v="0"/>
    <n v="0"/>
    <n v="0"/>
    <n v="0"/>
    <n v="0"/>
    <n v="131635.95000000001"/>
    <s v="35543"/>
    <s v=""/>
    <n v="0"/>
    <n v="202"/>
    <e v="#N/A"/>
    <e v="#N/A"/>
    <e v="#N/A"/>
    <e v="#N/A"/>
    <e v="#N/A"/>
  </r>
  <r>
    <x v="0"/>
    <x v="158"/>
    <s v="Brønshøj fritidscenter"/>
    <s v="Vanløse/Brønshøj-Husum"/>
    <s v="Hegnshusene 9A"/>
    <n v="2700"/>
    <s v="Brønshøj"/>
    <s v="38 74 69 20"/>
    <s v="35567@buf.kk.dk"/>
    <s v="Arno Willy Nielsen"/>
    <n v="39292654"/>
    <n v="0"/>
    <s v="Bruk@mail.tele.dk"/>
    <s v="Børnehave"/>
    <n v="0"/>
    <n v="0"/>
    <n v="45"/>
    <n v="50"/>
    <n v="21"/>
    <n v="24"/>
    <n v="40"/>
    <n v="0"/>
    <n v="0"/>
    <n v="0"/>
    <n v="0"/>
    <n v="0"/>
    <n v="0"/>
    <n v="0"/>
    <n v="0"/>
    <x v="1"/>
    <x v="1"/>
    <x v="2"/>
    <x v="1"/>
    <n v="0"/>
    <n v="0"/>
    <n v="15000"/>
    <n v="0"/>
    <n v="0"/>
    <n v="0"/>
    <n v="0"/>
    <n v="0"/>
    <n v="0"/>
    <n v="0"/>
    <n v="0"/>
    <n v="0"/>
    <n v="0"/>
    <n v="0"/>
    <n v="0"/>
    <n v="0"/>
    <n v="0"/>
    <n v="0"/>
    <n v="0"/>
    <n v="0"/>
    <n v="0"/>
    <n v="60"/>
    <n v="0"/>
    <n v="0"/>
    <s v="nej"/>
    <s v="Nej"/>
    <s v="Ja"/>
    <s v="Nej"/>
    <n v="0"/>
    <s v="Nej"/>
    <n v="0"/>
    <s v="Nej"/>
    <n v="0"/>
    <n v="0"/>
    <n v="0"/>
    <n v="0"/>
    <n v="0"/>
    <n v="0"/>
    <n v="0"/>
    <n v="0"/>
    <n v="0"/>
    <n v="0"/>
    <n v="0"/>
    <n v="0"/>
    <n v="0"/>
    <n v="0"/>
    <n v="0"/>
    <n v="0"/>
    <n v="0"/>
    <n v="0"/>
    <n v="0"/>
    <s v="Lone Voss"/>
    <d v="1899-12-30T00:00:00"/>
    <n v="0"/>
    <n v="1"/>
    <n v="0"/>
    <n v="4"/>
    <n v="1"/>
    <n v="0"/>
    <n v="0"/>
    <n v="0"/>
    <n v="0"/>
    <n v="0"/>
    <n v="1"/>
    <n v="0"/>
    <n v="0"/>
    <n v="0"/>
    <n v="0"/>
    <n v="0"/>
    <n v="1"/>
    <n v="0"/>
    <n v="0"/>
    <n v="1"/>
    <n v="0"/>
    <n v="0"/>
    <n v="6"/>
    <s v="Nej"/>
    <n v="0"/>
    <s v="Nej"/>
    <s v="Nej"/>
    <s v="Nej"/>
    <n v="1"/>
    <s v="Begrænset"/>
    <n v="0"/>
    <n v="0"/>
    <x v="0"/>
    <s v="Vanløse/Brønshøj-Husum"/>
    <n v="0"/>
    <n v="0"/>
    <n v="45"/>
    <n v="50"/>
    <n v="21"/>
    <n v="24"/>
    <n v="40"/>
    <n v="0"/>
    <n v="0"/>
    <n v="0"/>
    <n v="0"/>
    <n v="0"/>
    <n v="0"/>
    <n v="0"/>
    <n v="44044.56"/>
    <s v="35567"/>
    <s v="u"/>
    <n v="0"/>
    <n v="135"/>
    <e v="#N/A"/>
    <e v="#N/A"/>
    <e v="#N/A"/>
    <e v="#N/A"/>
    <e v="#N/A"/>
  </r>
  <r>
    <x v="0"/>
    <x v="159"/>
    <s v="Pakhuset"/>
    <s v="Vanløse/Brønshøj-Husum"/>
    <s v="Tølløsevej 34"/>
    <n v="2700"/>
    <s v="Brønshøj"/>
    <s v="38 60 23 60"/>
    <s v="35579@buf.kk.dk"/>
    <s v="Else Klit Jensen"/>
    <n v="38608658"/>
    <n v="0"/>
    <s v="35579@buf.kk.dk"/>
    <s v="Børnehave"/>
    <n v="0"/>
    <n v="0"/>
    <n v="36"/>
    <n v="40"/>
    <n v="0"/>
    <n v="0"/>
    <n v="0"/>
    <s v="Nej"/>
    <n v="0"/>
    <n v="0"/>
    <n v="0"/>
    <n v="0"/>
    <n v="0"/>
    <n v="0"/>
    <n v="0"/>
    <x v="0"/>
    <x v="0"/>
    <x v="2"/>
    <x v="1"/>
    <n v="0"/>
    <n v="0"/>
    <n v="60000"/>
    <n v="0"/>
    <n v="0"/>
    <n v="0"/>
    <n v="0"/>
    <n v="0"/>
    <n v="0"/>
    <n v="0"/>
    <n v="0"/>
    <n v="0"/>
    <n v="0"/>
    <n v="0"/>
    <n v="0"/>
    <n v="0"/>
    <n v="0"/>
    <n v="0"/>
    <n v="0"/>
    <n v="0"/>
    <n v="0"/>
    <n v="90"/>
    <n v="0"/>
    <n v="2"/>
    <s v="Ja"/>
    <s v="Nej"/>
    <s v="nej"/>
    <s v="Nej"/>
    <s v="Vil helst have det udefra"/>
    <n v="0"/>
    <s v="De har ikke rigtig taget stilling og vil helst have madpakker"/>
    <s v="Nej"/>
    <s v="Vil helst have mad udefra"/>
    <n v="0"/>
    <s v="Vil gerne have hjælp"/>
    <n v="0"/>
    <s v="Køkken begrænset tilvirk"/>
    <n v="0"/>
    <n v="0"/>
    <n v="0"/>
    <n v="0"/>
    <n v="0"/>
    <s v="Større"/>
    <s v="Større"/>
    <s v="Ja"/>
    <s v="Køkkenet er meget lille men bliver brugt til madlavning til 1 sture af gangen ugentligt"/>
    <n v="0"/>
    <n v="0"/>
    <n v="0"/>
    <n v="0"/>
    <n v="0"/>
    <s v="Cathrine Jerrik/Sine"/>
    <d v="2009-02-27T00:00:00"/>
    <n v="0"/>
    <n v="1"/>
    <n v="0"/>
    <n v="0"/>
    <n v="0"/>
    <n v="0"/>
    <n v="0"/>
    <n v="0"/>
    <n v="0"/>
    <n v="3"/>
    <n v="0"/>
    <n v="0"/>
    <n v="0"/>
    <n v="0"/>
    <n v="0"/>
    <n v="1"/>
    <n v="0"/>
    <n v="0"/>
    <n v="0"/>
    <n v="0"/>
    <n v="25"/>
    <s v="Miele"/>
    <n v="2"/>
    <s v="Nej"/>
    <n v="0"/>
    <s v="Nej"/>
    <s v="Ja"/>
    <n v="0"/>
    <n v="1"/>
    <s v="Begrænset"/>
    <s v="Ikke noget lager andet end i køkkenet"/>
    <n v="0"/>
    <x v="0"/>
    <s v="Vanløse/Brønshøj-Husum"/>
    <n v="0"/>
    <n v="0"/>
    <n v="36"/>
    <n v="40"/>
    <n v="0"/>
    <n v="0"/>
    <n v="0"/>
    <n v="0"/>
    <n v="0"/>
    <n v="0"/>
    <n v="0"/>
    <n v="0"/>
    <n v="0"/>
    <n v="0"/>
    <n v="72516.19"/>
    <s v="35579"/>
    <s v=""/>
    <n v="0"/>
    <n v="40"/>
    <e v="#N/A"/>
    <e v="#N/A"/>
    <e v="#N/A"/>
    <e v="#N/A"/>
    <e v="#N/A"/>
  </r>
  <r>
    <x v="0"/>
    <x v="160"/>
    <s v="Børnehaven Valborg"/>
    <s v="Vanløse/Brønshøj-Husum"/>
    <s v="Klingseyvej 9"/>
    <n v="2720"/>
    <s v="Vanløse"/>
    <s v="38 79 14 80"/>
    <s v="37335@buf.kk.dk"/>
    <s v="Trine Da Silva Weng"/>
    <n v="35358291"/>
    <n v="38791480"/>
    <s v="37335@buf.kk.dk"/>
    <s v="Børnehave"/>
    <n v="0"/>
    <n v="0"/>
    <n v="44"/>
    <n v="0"/>
    <n v="0"/>
    <n v="0"/>
    <n v="0"/>
    <s v="Nej"/>
    <n v="0"/>
    <n v="0"/>
    <n v="0"/>
    <n v="0"/>
    <n v="0"/>
    <n v="0"/>
    <n v="0"/>
    <x v="0"/>
    <x v="0"/>
    <x v="1"/>
    <x v="0"/>
    <n v="0"/>
    <n v="0"/>
    <n v="50000"/>
    <n v="0"/>
    <n v="0"/>
    <n v="0"/>
    <n v="0"/>
    <n v="0"/>
    <n v="0"/>
    <n v="0"/>
    <n v="0"/>
    <n v="0"/>
    <n v="0"/>
    <n v="0"/>
    <n v="0"/>
    <n v="0"/>
    <n v="0"/>
    <n v="0"/>
    <n v="0"/>
    <n v="0"/>
    <n v="0"/>
    <n v="100"/>
    <n v="0"/>
    <n v="2"/>
    <s v="Ja"/>
    <s v="Nej"/>
    <s v="Ja"/>
    <s v="Ja"/>
    <s v="Meget gerne"/>
    <s v="Ja"/>
    <s v="Meget gerne"/>
    <s v="Ja"/>
    <s v="Meget positive"/>
    <s v="ja"/>
    <s v="Men vil gerne have hjælp"/>
    <n v="0"/>
    <s v="produktionskøkken"/>
    <s v="nej"/>
    <s v="Større"/>
    <s v="Mindre"/>
    <s v="Nej"/>
    <s v="Kogebord + 2 nye ovne. Evt. nyt gulv + 1 nyt køleskab + evt. Miele opvaskemaskine"/>
    <n v="0"/>
    <n v="0"/>
    <n v="0"/>
    <n v="0"/>
    <n v="0"/>
    <n v="0"/>
    <n v="0"/>
    <n v="0"/>
    <n v="0"/>
    <s v="Cathrine Jerrik/Sine"/>
    <d v="2009-03-09T00:00:00"/>
    <n v="0"/>
    <n v="0"/>
    <n v="1"/>
    <n v="4"/>
    <n v="0"/>
    <n v="2"/>
    <n v="0"/>
    <n v="0"/>
    <n v="0"/>
    <n v="1"/>
    <n v="1"/>
    <n v="0"/>
    <n v="0"/>
    <n v="0"/>
    <n v="0"/>
    <n v="1"/>
    <n v="0"/>
    <n v="0"/>
    <n v="0"/>
    <n v="1"/>
    <n v="20"/>
    <s v="Miele"/>
    <n v="2.5"/>
    <s v="Nej"/>
    <n v="0"/>
    <s v="Ja"/>
    <s v="Ja"/>
    <s v="Nej"/>
    <n v="2"/>
    <s v="God plads"/>
    <s v="Dejligt køkken, god plads"/>
    <n v="0"/>
    <x v="2"/>
    <s v="Vanløse/Brønshøj-Husum"/>
    <n v="0"/>
    <n v="0"/>
    <n v="44"/>
    <n v="0"/>
    <n v="0"/>
    <n v="0"/>
    <n v="0"/>
    <n v="0"/>
    <n v="0"/>
    <n v="0"/>
    <n v="0"/>
    <n v="0"/>
    <n v="0"/>
    <n v="0"/>
    <n v="40678.85"/>
    <s v="37335"/>
    <s v=""/>
    <n v="0"/>
    <n v="0"/>
    <s v="Ja"/>
    <s v="16-20"/>
    <n v="0"/>
    <n v="0"/>
    <s v="Nej"/>
  </r>
  <r>
    <x v="0"/>
    <x v="161"/>
    <s v="Vingesuset"/>
    <s v="Vanløse/Brønshøj-Husum"/>
    <s v="Klitmøllervej 69"/>
    <n v="2720"/>
    <s v="Vanløse"/>
    <s v="38 77 89 01"/>
    <s v="37336@buf.kk.dk"/>
    <s v="Viggo Thommesen"/>
    <n v="59480441"/>
    <n v="38778901"/>
    <s v="37336@buf.kk.dk"/>
    <s v="Børnehave"/>
    <n v="0"/>
    <n v="0"/>
    <n v="64"/>
    <n v="0"/>
    <n v="0"/>
    <n v="0"/>
    <n v="0"/>
    <s v="Nej"/>
    <n v="0"/>
    <n v="0"/>
    <n v="0"/>
    <n v="0"/>
    <n v="0"/>
    <n v="0"/>
    <n v="0"/>
    <x v="0"/>
    <x v="0"/>
    <x v="3"/>
    <x v="1"/>
    <n v="0"/>
    <n v="0"/>
    <n v="86000"/>
    <n v="0"/>
    <s v="Ja"/>
    <n v="0"/>
    <s v="Molly Høm Carlsen"/>
    <n v="2004"/>
    <n v="22"/>
    <n v="0"/>
    <s v="afspændingspædagog"/>
    <s v="cafearbejde, kogekone"/>
    <s v="tilsmagning, fisk til hverdag - Kbh Madhus, hygiejne"/>
    <n v="0"/>
    <n v="0"/>
    <n v="0"/>
    <n v="0"/>
    <n v="0"/>
    <n v="0"/>
    <n v="0"/>
    <n v="0"/>
    <n v="95"/>
    <n v="0"/>
    <n v="2"/>
    <s v="nej"/>
    <s v="ja"/>
    <s v="Ja"/>
    <s v="Ja"/>
    <n v="0"/>
    <s v="Ja"/>
    <n v="0"/>
    <s v="Ja"/>
    <n v="0"/>
    <s v="Nej"/>
    <n v="0"/>
    <n v="0"/>
    <s v="produktionskøkken"/>
    <s v="Ja"/>
    <s v="Ingen"/>
    <s v="Ingen"/>
    <s v="Nej"/>
    <n v="0"/>
    <n v="0"/>
    <n v="0"/>
    <n v="0"/>
    <n v="0"/>
    <n v="0"/>
    <n v="0"/>
    <n v="0"/>
    <n v="0"/>
    <n v="0"/>
    <s v="Birgitte Glerup / Sine"/>
    <d v="2009-03-06T00:00:00"/>
    <n v="0"/>
    <n v="0"/>
    <n v="1"/>
    <n v="4"/>
    <n v="0"/>
    <n v="2"/>
    <n v="0"/>
    <n v="0"/>
    <n v="0"/>
    <n v="1"/>
    <n v="2"/>
    <n v="0"/>
    <n v="0"/>
    <n v="0"/>
    <n v="0"/>
    <n v="2"/>
    <n v="0"/>
    <n v="0"/>
    <n v="0"/>
    <n v="1"/>
    <n v="20"/>
    <s v="Miele"/>
    <n v="7.5"/>
    <s v="Nej"/>
    <n v="0"/>
    <s v="Ja"/>
    <s v="Nej"/>
    <s v="Nej"/>
    <n v="2"/>
    <s v="Begrænset"/>
    <n v="0"/>
    <s v="Madhus kommentar: Stedet er meget oplagt som mentorinst, udover de har flot menuplan, høj øko-procent, har de pr eget initiativ længe haft mad til børnehavebørn 3 gange om ugen. Dvs. praktikanter kan afprøve børnehavegruppen. Køkkendame med fantastisk overskud, vil rigtig gerne og har haft praktikanter før."/>
    <x v="2"/>
    <s v="Vanløse/Brønshøj-Husum"/>
    <n v="0"/>
    <n v="0"/>
    <n v="64"/>
    <n v="0"/>
    <n v="0"/>
    <n v="0"/>
    <n v="0"/>
    <n v="0"/>
    <n v="0"/>
    <n v="0"/>
    <n v="0"/>
    <n v="0"/>
    <n v="0"/>
    <n v="0"/>
    <n v="82922.13"/>
    <s v="37336"/>
    <s v=""/>
    <n v="0"/>
    <n v="0"/>
    <e v="#N/A"/>
    <e v="#N/A"/>
    <e v="#N/A"/>
    <e v="#N/A"/>
    <e v="#N/A"/>
  </r>
  <r>
    <x v="0"/>
    <x v="162"/>
    <s v="Børnehaven Muldager"/>
    <s v="Vanløse/Brønshøj-Husum"/>
    <s v="Muldager 50B"/>
    <n v="2700"/>
    <s v="Brønshøj"/>
    <s v="44 94 42 43"/>
    <s v="37344@buf.kk.dk"/>
    <s v="Ellen Chakir"/>
    <n v="0"/>
    <n v="0"/>
    <s v="37344@buf.kk.dk"/>
    <s v="Børnehave"/>
    <n v="0"/>
    <n v="6"/>
    <n v="20"/>
    <n v="0"/>
    <n v="0"/>
    <n v="0"/>
    <n v="0"/>
    <s v="Nej"/>
    <n v="0"/>
    <n v="0"/>
    <n v="0"/>
    <n v="0"/>
    <n v="0"/>
    <n v="0"/>
    <n v="0"/>
    <x v="0"/>
    <x v="0"/>
    <x v="1"/>
    <x v="1"/>
    <n v="0"/>
    <n v="0"/>
    <n v="55000"/>
    <n v="0"/>
    <n v="0"/>
    <n v="0"/>
    <n v="0"/>
    <n v="0"/>
    <n v="0"/>
    <n v="0"/>
    <n v="0"/>
    <n v="0"/>
    <n v="0"/>
    <n v="0"/>
    <n v="0"/>
    <n v="0"/>
    <n v="0"/>
    <n v="0"/>
    <n v="0"/>
    <n v="0"/>
    <n v="0"/>
    <n v="100"/>
    <n v="0"/>
    <n v="2"/>
    <s v="Ja"/>
    <s v="Nej"/>
    <s v="Ja"/>
    <s v="Ja"/>
    <n v="0"/>
    <s v="Nej"/>
    <n v="0"/>
    <s v="Ja"/>
    <s v="når den ny kommer skal de nok få noget godt ud af det."/>
    <s v="ja"/>
    <s v="vil gerne have tilbud om kurser til køk. Medarbejder (har en person der vil i køkkenet)"/>
    <n v="0"/>
    <n v="0"/>
    <n v="0"/>
    <n v="0"/>
    <n v="0"/>
    <n v="0"/>
    <n v="0"/>
    <n v="0"/>
    <n v="0"/>
    <n v="0"/>
    <n v="0"/>
    <n v="0"/>
    <n v="0"/>
    <n v="0"/>
    <n v="0"/>
    <s v="Er i gang med en ombygning. Får nyt produktionskøkken, som er klar inden januar 2010"/>
    <s v="Lone Voss / Sine"/>
    <d v="2009-03-09T00:00:00"/>
    <n v="0"/>
    <n v="0"/>
    <n v="0"/>
    <n v="0"/>
    <n v="0"/>
    <n v="0"/>
    <n v="0"/>
    <n v="0"/>
    <n v="0"/>
    <n v="0"/>
    <n v="0"/>
    <n v="0"/>
    <n v="0"/>
    <n v="0"/>
    <n v="0"/>
    <n v="0"/>
    <n v="0"/>
    <n v="0"/>
    <n v="0"/>
    <n v="0"/>
    <n v="0"/>
    <n v="0"/>
    <n v="0"/>
    <n v="0"/>
    <n v="0"/>
    <n v="0"/>
    <n v="0"/>
    <n v="0"/>
    <n v="0"/>
    <n v="0"/>
    <n v="0"/>
    <n v="0"/>
    <x v="2"/>
    <s v="Vanløse/Brønshøj-Husum"/>
    <n v="0"/>
    <n v="6"/>
    <n v="20"/>
    <n v="0"/>
    <n v="0"/>
    <n v="0"/>
    <n v="0"/>
    <n v="0"/>
    <n v="0"/>
    <n v="0"/>
    <n v="0"/>
    <n v="0"/>
    <n v="0"/>
    <n v="0"/>
    <n v="67110.080000000002"/>
    <s v="37344"/>
    <s v=""/>
    <n v="0"/>
    <n v="0"/>
    <s v="Ja"/>
    <n v="25"/>
    <n v="0"/>
    <n v="0"/>
    <s v="Ja"/>
  </r>
  <r>
    <x v="0"/>
    <x v="163"/>
    <s v="Udflytterbørnehave Vindsuset"/>
    <s v="Vanløse/Brønshøj-Husum"/>
    <s v="Lille Lyngbyvej 11A"/>
    <s v="LI."/>
    <s v="Lyngby, Skævinge"/>
    <s v="48 21 21 08  ops. 38 81 30 80"/>
    <s v="37367@buf.kk.dk"/>
    <s v="Jette Olsen"/>
    <n v="0"/>
    <n v="0"/>
    <s v="37367@buf.kk.dk"/>
    <s v="Børnehave"/>
    <n v="0"/>
    <n v="0"/>
    <n v="50"/>
    <n v="0"/>
    <n v="0"/>
    <n v="0"/>
    <n v="0"/>
    <s v="Nej"/>
    <n v="0"/>
    <n v="0"/>
    <n v="0"/>
    <n v="0"/>
    <n v="0"/>
    <n v="0"/>
    <n v="0"/>
    <x v="0"/>
    <x v="1"/>
    <x v="1"/>
    <x v="1"/>
    <n v="0"/>
    <n v="0"/>
    <n v="70000"/>
    <n v="0"/>
    <s v="Ja"/>
    <n v="0"/>
    <s v="Signe Nørgård"/>
    <n v="2008"/>
    <n v="15"/>
    <n v="0"/>
    <n v="0"/>
    <n v="0"/>
    <n v="0"/>
    <n v="0"/>
    <n v="0"/>
    <n v="0"/>
    <n v="0"/>
    <n v="0"/>
    <n v="0"/>
    <n v="0"/>
    <n v="0"/>
    <n v="80"/>
    <n v="0"/>
    <n v="0"/>
    <s v="Ja"/>
    <s v="ja"/>
    <s v="Ja"/>
    <s v="Nej"/>
    <n v="0"/>
    <s v="Nej"/>
    <n v="0"/>
    <s v="Nej"/>
    <n v="0"/>
    <s v="ja"/>
    <n v="0"/>
    <n v="0"/>
    <s v="produktionskøkken"/>
    <n v="0"/>
    <n v="0"/>
    <n v="0"/>
    <n v="0"/>
    <n v="0"/>
    <n v="0"/>
    <n v="0"/>
    <n v="0"/>
    <n v="0"/>
    <n v="0"/>
    <n v="0"/>
    <n v="0"/>
    <n v="0"/>
    <n v="0"/>
    <s v="Lone Voss"/>
    <d v="1899-12-30T00:00:00"/>
    <n v="0"/>
    <n v="0"/>
    <n v="1"/>
    <n v="4"/>
    <n v="0"/>
    <n v="1"/>
    <n v="0"/>
    <n v="0"/>
    <n v="0"/>
    <n v="0"/>
    <n v="1"/>
    <n v="0"/>
    <n v="0"/>
    <n v="0"/>
    <n v="0"/>
    <n v="0"/>
    <n v="1"/>
    <n v="0"/>
    <n v="0"/>
    <n v="1"/>
    <n v="20"/>
    <s v="Miele"/>
    <n v="2"/>
    <s v="Nej"/>
    <n v="0"/>
    <s v="Ja"/>
    <s v="Ja"/>
    <s v="Nej"/>
    <n v="2"/>
    <s v="God plads"/>
    <n v="0"/>
    <n v="0"/>
    <x v="2"/>
    <s v="Vanløse/Brønshøj-Husum"/>
    <n v="0"/>
    <n v="0"/>
    <n v="50"/>
    <n v="0"/>
    <n v="0"/>
    <n v="0"/>
    <n v="0"/>
    <n v="0"/>
    <n v="0"/>
    <n v="0"/>
    <n v="0"/>
    <n v="0"/>
    <n v="0"/>
    <n v="0"/>
    <n v="76661.41"/>
    <s v="37367"/>
    <s v="u"/>
    <n v="0"/>
    <n v="0"/>
    <e v="#N/A"/>
    <e v="#N/A"/>
    <e v="#N/A"/>
    <e v="#N/A"/>
    <e v="#N/A"/>
  </r>
  <r>
    <x v="0"/>
    <x v="164"/>
    <s v="Paletten"/>
    <s v="Vanløse/Brønshøj-Husum"/>
    <s v="Højstrupvej 40"/>
    <n v="2720"/>
    <s v="Vanløse"/>
    <s v="38 71 87 27"/>
    <s v="37370@buf.kk.dk"/>
    <s v="Dorte Thomsen"/>
    <n v="38798785"/>
    <n v="38718727"/>
    <s v="37370@buf.kk.dk"/>
    <s v="Børnehave"/>
    <n v="0"/>
    <n v="0"/>
    <n v="44"/>
    <n v="0"/>
    <n v="0"/>
    <n v="0"/>
    <n v="0"/>
    <s v="Nej"/>
    <n v="0"/>
    <n v="0"/>
    <n v="0"/>
    <n v="0"/>
    <n v="0"/>
    <n v="0"/>
    <n v="0"/>
    <x v="0"/>
    <x v="0"/>
    <x v="1"/>
    <x v="1"/>
    <n v="0"/>
    <n v="0"/>
    <n v="50000"/>
    <n v="0"/>
    <n v="0"/>
    <n v="0"/>
    <n v="0"/>
    <n v="0"/>
    <n v="0"/>
    <n v="0"/>
    <n v="0"/>
    <n v="0"/>
    <n v="0"/>
    <n v="0"/>
    <n v="0"/>
    <n v="0"/>
    <n v="0"/>
    <n v="0"/>
    <n v="0"/>
    <n v="0"/>
    <n v="0"/>
    <n v="90"/>
    <n v="0"/>
    <n v="1"/>
    <s v="Ja"/>
    <s v="Nej"/>
    <s v="Ja"/>
    <s v="Ja"/>
    <n v="0"/>
    <s v="Ja"/>
    <n v="0"/>
    <s v="Ja"/>
    <n v="0"/>
    <s v="Nej"/>
    <s v="vil gerne have hjælp"/>
    <n v="0"/>
    <s v="produktionskøkken"/>
    <s v="nej"/>
    <s v="Mindre"/>
    <s v="Mindre"/>
    <s v="Nej"/>
    <s v="et nyt komfur, bordplade + vask og nye køkkenelementer. Ellers dejligt køkken men trænger til maling og evt. ny ovn"/>
    <n v="0"/>
    <n v="0"/>
    <n v="0"/>
    <n v="0"/>
    <n v="0"/>
    <n v="0"/>
    <n v="0"/>
    <n v="0"/>
    <n v="0"/>
    <s v="Cathrine Jerrik/Sine "/>
    <d v="2009-03-12T00:00:00"/>
    <n v="0"/>
    <n v="1"/>
    <n v="0"/>
    <n v="4"/>
    <n v="1"/>
    <n v="0"/>
    <n v="0"/>
    <n v="0"/>
    <n v="0"/>
    <n v="1"/>
    <n v="1"/>
    <n v="0"/>
    <n v="0"/>
    <n v="0"/>
    <n v="0"/>
    <n v="1"/>
    <n v="0"/>
    <n v="0"/>
    <n v="0"/>
    <n v="1"/>
    <n v="20"/>
    <s v="Miele"/>
    <n v="3"/>
    <s v="Nej"/>
    <n v="0"/>
    <s v="Ja"/>
    <s v="Nej"/>
    <s v="Nej"/>
    <n v="1"/>
    <s v="God plads"/>
    <n v="0"/>
    <n v="0"/>
    <x v="2"/>
    <s v="Vanløse/Brønshøj-Husum"/>
    <n v="0"/>
    <n v="0"/>
    <n v="44"/>
    <n v="0"/>
    <n v="0"/>
    <n v="0"/>
    <n v="0"/>
    <n v="0"/>
    <n v="0"/>
    <n v="0"/>
    <n v="0"/>
    <n v="0"/>
    <n v="0"/>
    <n v="0"/>
    <n v="54198.48"/>
    <s v="37370"/>
    <s v=""/>
    <n v="0"/>
    <n v="0"/>
    <s v="Ja"/>
    <n v="20"/>
    <s v="Ja"/>
    <s v="Vi har en rengøringsdame som har lidt køkkentimer, så hende vil vi gerne ha på hygiejnekursus"/>
    <s v="Ja"/>
  </r>
  <r>
    <x v="0"/>
    <x v="165"/>
    <s v="Halvdagsbørnehaven Thyborøn"/>
    <s v="Vanløse/Brønshøj-Husum"/>
    <s v="Tyborøn Allé 53"/>
    <n v="2720"/>
    <s v="Vanløse"/>
    <s v="38 74 29 03"/>
    <s v="37375@buf.kk.dk"/>
    <s v="Ingelise Rasmussen"/>
    <n v="0"/>
    <n v="38742903"/>
    <s v="37375@buf.kk.dk"/>
    <s v="Børnehave"/>
    <n v="0"/>
    <n v="0"/>
    <n v="20"/>
    <n v="0"/>
    <n v="0"/>
    <n v="0"/>
    <n v="0"/>
    <s v="Nej"/>
    <n v="0"/>
    <n v="0"/>
    <n v="0"/>
    <n v="0"/>
    <n v="0"/>
    <n v="0"/>
    <n v="0"/>
    <x v="1"/>
    <x v="1"/>
    <x v="1"/>
    <x v="0"/>
    <n v="0"/>
    <n v="0"/>
    <n v="17500"/>
    <n v="0"/>
    <s v="Nej"/>
    <n v="0"/>
    <n v="0"/>
    <n v="0"/>
    <n v="0"/>
    <n v="0"/>
    <n v="0"/>
    <n v="0"/>
    <n v="0"/>
    <n v="0"/>
    <n v="0"/>
    <n v="0"/>
    <n v="0"/>
    <n v="0"/>
    <n v="0"/>
    <n v="0"/>
    <n v="0"/>
    <n v="100"/>
    <n v="0"/>
    <n v="1"/>
    <s v="Ja"/>
    <s v="Nej"/>
    <s v="nej"/>
    <s v="Ja"/>
    <s v="det skal afklares om køkkenet kan rumme det ift fødevaremyndighederne"/>
    <s v="Nej"/>
    <s v="Det skal diskuteres. Forældregruppen vil gerne beholde madpakkerne. Har tilbudt at deltage i møde"/>
    <n v="0"/>
    <s v="ved ikke pt opfølgning"/>
    <s v="ja"/>
    <s v="hvis relevant"/>
    <n v="0"/>
    <s v="Køkken begrænset tilvirk"/>
    <s v="nej"/>
    <n v="0"/>
    <n v="0"/>
    <n v="0"/>
    <n v="0"/>
    <s v="Mindre"/>
    <s v="Ingen"/>
    <s v="Nej"/>
    <s v="2 vaske eller disp. Til dobbelt vask. Hurtigere opvaskemaskine"/>
    <n v="0"/>
    <n v="0"/>
    <n v="0"/>
    <n v="0"/>
    <n v="0"/>
    <s v="Birgitte Glerup / Sine"/>
    <d v="2009-03-06T00:00:00"/>
    <n v="0"/>
    <n v="1"/>
    <n v="0"/>
    <n v="4"/>
    <n v="0"/>
    <n v="1"/>
    <n v="0"/>
    <n v="0"/>
    <n v="0"/>
    <n v="1"/>
    <n v="0"/>
    <n v="0"/>
    <n v="0"/>
    <n v="0"/>
    <n v="0"/>
    <n v="1"/>
    <n v="0"/>
    <n v="0"/>
    <n v="0"/>
    <n v="1"/>
    <n v="120"/>
    <s v="bosch"/>
    <n v="3"/>
    <s v="Nej"/>
    <n v="0"/>
    <s v="Nej"/>
    <s v="Nej"/>
    <s v="Nej"/>
    <n v="1"/>
    <s v="ingen plads"/>
    <s v="Der skal følges op på om fødevarestyrelsen kan godkende køkkenet til produktion til 20 børn. Det anbefales at man i så fald veksler mellem varmt og koldt mad."/>
    <s v="Lederen er helt imod madordningen - dette ændrede sig dog gennem samtalen. Det krævede en del arbejde at få lederen i dialog om spørgsmålet, da stedet har været meget tilfredse med madpkker. Hvis køkkenet kan godkendes til produktion - og det ligger på kanten pga størrelse, dog k un 20 børn - lyder det som om de godt kunne tænke sig at lave mad selv. Ønsker slet ikke komponentløsning, vil gerne enten lave selv eller få bragt. Har lovet fortsat dialogang. afklaring fra fødevarestyrelsen"/>
    <x v="2"/>
    <s v="Vanløse/Brønshøj-Husum"/>
    <n v="0"/>
    <n v="0"/>
    <n v="20"/>
    <n v="0"/>
    <n v="0"/>
    <n v="0"/>
    <n v="0"/>
    <n v="0"/>
    <n v="0"/>
    <n v="0"/>
    <n v="0"/>
    <n v="0"/>
    <n v="0"/>
    <n v="0"/>
    <n v="24530.73"/>
    <s v="37375"/>
    <s v=""/>
    <n v="0"/>
    <n v="0"/>
    <e v="#N/A"/>
    <e v="#N/A"/>
    <e v="#N/A"/>
    <e v="#N/A"/>
    <e v="#N/A"/>
  </r>
  <r>
    <x v="0"/>
    <x v="166"/>
    <s v="Vanløse udflytterbørnehave"/>
    <s v="Vanløse/Brønshøj-Husum"/>
    <s v="Spanagervej 14E"/>
    <n v="4623"/>
    <s v="Lille Skensved"/>
    <s v="56 82 20 54 / 56 82 20 78"/>
    <s v="37393@buf.kk.dk"/>
    <s v="Lone Jensen"/>
    <n v="77662077"/>
    <n v="56822054"/>
    <s v="37393@buf.kk.dk"/>
    <s v="Børnehave"/>
    <n v="0"/>
    <n v="0"/>
    <n v="44"/>
    <n v="0"/>
    <n v="0"/>
    <n v="0"/>
    <n v="0"/>
    <s v="Nej"/>
    <n v="0"/>
    <n v="0"/>
    <n v="0"/>
    <n v="0"/>
    <n v="0"/>
    <n v="0"/>
    <n v="0"/>
    <x v="0"/>
    <x v="0"/>
    <x v="1"/>
    <x v="1"/>
    <n v="0"/>
    <n v="0"/>
    <n v="50000"/>
    <n v="0"/>
    <s v="Nej"/>
    <n v="0"/>
    <n v="0"/>
    <n v="0"/>
    <n v="0"/>
    <n v="0"/>
    <n v="0"/>
    <n v="0"/>
    <n v="0"/>
    <n v="0"/>
    <n v="0"/>
    <n v="0"/>
    <n v="0"/>
    <n v="0"/>
    <n v="0"/>
    <n v="0"/>
    <n v="0"/>
    <n v="70"/>
    <n v="0"/>
    <n v="1"/>
    <s v="Ja"/>
    <s v="Nej"/>
    <s v="nej"/>
    <s v="Ja"/>
    <n v="0"/>
    <s v="Ja"/>
    <n v="0"/>
    <s v="Ja"/>
    <n v="0"/>
    <s v="Nej"/>
    <n v="0"/>
    <n v="0"/>
    <s v="Køkken blandet tilvirk"/>
    <n v="0"/>
    <n v="0"/>
    <n v="0"/>
    <n v="0"/>
    <n v="0"/>
    <n v="0"/>
    <n v="0"/>
    <n v="0"/>
    <n v="0"/>
    <n v="0"/>
    <n v="0"/>
    <n v="0"/>
    <n v="0"/>
    <n v="0"/>
    <s v="Mariah"/>
    <d v="2009-04-28T00:00:00"/>
    <n v="0"/>
    <n v="0"/>
    <n v="1"/>
    <n v="4"/>
    <n v="0"/>
    <n v="2"/>
    <n v="0"/>
    <n v="0"/>
    <n v="0"/>
    <n v="0"/>
    <n v="1"/>
    <n v="0"/>
    <n v="0"/>
    <n v="0"/>
    <n v="0"/>
    <n v="2"/>
    <n v="0"/>
    <n v="0"/>
    <n v="0"/>
    <n v="1"/>
    <n v="30"/>
    <s v="Miele"/>
    <n v="3"/>
    <s v="Nej"/>
    <n v="0"/>
    <n v="0"/>
    <s v="Nej"/>
    <s v="Nej"/>
    <n v="1"/>
    <s v="Begrænset"/>
    <n v="0"/>
    <n v="0"/>
    <x v="2"/>
    <s v="Vanløse/Brønshøj-Husum"/>
    <n v="0"/>
    <n v="0"/>
    <n v="44"/>
    <n v="0"/>
    <n v="0"/>
    <n v="0"/>
    <n v="0"/>
    <n v="0"/>
    <n v="0"/>
    <n v="0"/>
    <n v="0"/>
    <n v="0"/>
    <n v="0"/>
    <n v="0"/>
    <n v="54096.98"/>
    <s v="37393"/>
    <s v="u"/>
    <n v="0"/>
    <n v="0"/>
    <e v="#N/A"/>
    <e v="#N/A"/>
    <e v="#N/A"/>
    <e v="#N/A"/>
    <e v="#N/A"/>
  </r>
  <r>
    <x v="0"/>
    <x v="167"/>
    <s v="Børnehuset Katholm"/>
    <s v="Vanløse/Brønshøj-Husum"/>
    <s v="Jyllingevej 69"/>
    <n v="2720"/>
    <s v="Vanløse"/>
    <s v="38 74 35 85"/>
    <s v="37398@buf.kk.dk"/>
    <s v="Karin Rasmussen"/>
    <n v="38711774"/>
    <n v="38743585"/>
    <s v="37398@buf.kk.dk"/>
    <s v="Børnehave"/>
    <n v="0"/>
    <n v="0"/>
    <n v="22"/>
    <n v="0"/>
    <n v="0"/>
    <n v="0"/>
    <n v="0"/>
    <s v="Nej"/>
    <n v="0"/>
    <n v="0"/>
    <n v="0"/>
    <n v="0"/>
    <n v="0"/>
    <n v="0"/>
    <n v="0"/>
    <x v="0"/>
    <x v="0"/>
    <x v="1"/>
    <x v="1"/>
    <n v="0"/>
    <n v="0"/>
    <n v="43000"/>
    <n v="0"/>
    <s v="Ja"/>
    <n v="0"/>
    <s v="Lonnie Hvidtfeldt"/>
    <n v="2003"/>
    <n v="17"/>
    <n v="0"/>
    <s v="håndarbejdsuddannelse"/>
    <s v="9 år i anden vuggestue"/>
    <s v="hygiejne, Suhrs ugekursus, mål og vej - ØOF"/>
    <n v="0"/>
    <n v="0"/>
    <n v="0"/>
    <n v="0"/>
    <n v="0"/>
    <n v="0"/>
    <n v="0"/>
    <n v="0"/>
    <n v="95"/>
    <n v="0"/>
    <n v="1"/>
    <s v="Ja"/>
    <s v="Nej"/>
    <s v="Ja"/>
    <s v="Ja"/>
    <n v="0"/>
    <s v="Ja"/>
    <n v="0"/>
    <s v="Ja"/>
    <n v="0"/>
    <s v="ja"/>
    <s v="vender evt. tilbage hvis der er behov"/>
    <n v="0"/>
    <s v="produktionskøkken"/>
    <s v="nej"/>
    <s v="Mindre"/>
    <s v="Ingen"/>
    <s v="Nej"/>
    <s v="nyt komfurr skal indkøbes, hæve/sænke da køkkendamen har rygproblemer og arbejdsstyrelsen anbefaler. Ny ovn (ønsker konvektion). Fuld højde køleskab."/>
    <n v="0"/>
    <n v="0"/>
    <n v="0"/>
    <n v="0"/>
    <n v="0"/>
    <n v="0"/>
    <n v="0"/>
    <n v="0"/>
    <n v="0"/>
    <s v="Birgitte Glerup / Sine"/>
    <d v="2009-03-06T00:00:00"/>
    <n v="0"/>
    <n v="0"/>
    <n v="1"/>
    <n v="4"/>
    <n v="0"/>
    <n v="1"/>
    <n v="0"/>
    <n v="0"/>
    <n v="0"/>
    <n v="1"/>
    <n v="0"/>
    <n v="0"/>
    <n v="0"/>
    <n v="1"/>
    <n v="0"/>
    <n v="1"/>
    <n v="0"/>
    <n v="0"/>
    <n v="0"/>
    <n v="1"/>
    <n v="20"/>
    <s v="Miele"/>
    <n v="6"/>
    <s v="Nej"/>
    <n v="0"/>
    <s v="Ja"/>
    <s v="Nej"/>
    <s v="Nej"/>
    <n v="3"/>
    <s v="Begrænset"/>
    <s v="Inst. Rejsste spørgsmålet om basisgruppe børn, der har et nært forhold til madpakken hjemmefra. Bad dem kontakte mig, hvis det er et problem. Basisgruppen er dog glad for eftermiddagsmad fra husets køkken."/>
    <n v="0"/>
    <x v="2"/>
    <s v="Vanløse/Brønshøj-Husum"/>
    <n v="0"/>
    <n v="0"/>
    <n v="22"/>
    <n v="0"/>
    <n v="0"/>
    <n v="0"/>
    <n v="0"/>
    <n v="0"/>
    <n v="6"/>
    <n v="0"/>
    <n v="0"/>
    <n v="0"/>
    <n v="0"/>
    <n v="0"/>
    <n v="47517.4"/>
    <s v="37398"/>
    <s v=""/>
    <n v="6"/>
    <n v="0"/>
    <e v="#N/A"/>
    <e v="#N/A"/>
    <e v="#N/A"/>
    <e v="#N/A"/>
    <e v="#N/A"/>
  </r>
  <r>
    <x v="0"/>
    <x v="168"/>
    <n v="0"/>
    <s v="Vanløse/Brønshøj-Husum"/>
    <s v="Håbets Allé 5"/>
    <n v="2700"/>
    <s v="Brønshøj"/>
    <s v="38 60 94 17"/>
    <s v="37512@buf.kk.dk"/>
    <s v="Henning Teissøe"/>
    <n v="38897778"/>
    <n v="0"/>
    <s v="37512@buf.kk.dk"/>
    <s v="Børnehave"/>
    <n v="0"/>
    <n v="0"/>
    <n v="22"/>
    <n v="44"/>
    <n v="0"/>
    <n v="0"/>
    <n v="0"/>
    <s v="Nej"/>
    <n v="0"/>
    <n v="0"/>
    <n v="0"/>
    <n v="0"/>
    <n v="0"/>
    <n v="0"/>
    <n v="0"/>
    <x v="0"/>
    <x v="0"/>
    <x v="2"/>
    <x v="0"/>
    <n v="0"/>
    <n v="0"/>
    <n v="0"/>
    <n v="0"/>
    <s v="Ja"/>
    <n v="0"/>
    <s v="Sofie Petersen"/>
    <n v="2008"/>
    <n v="4"/>
    <n v="0"/>
    <s v="Er pædagogmedhjælper i 30 timer om ugen hvoraf 4 af dem er som køkkenansvarlig"/>
    <n v="0"/>
    <n v="0"/>
    <n v="0"/>
    <n v="0"/>
    <n v="0"/>
    <n v="0"/>
    <n v="0"/>
    <n v="0"/>
    <n v="0"/>
    <n v="0"/>
    <n v="53"/>
    <n v="0"/>
    <n v="1"/>
    <s v="nej"/>
    <s v="Nej"/>
    <s v="Ja"/>
    <s v="Ja"/>
    <n v="0"/>
    <s v="Ja"/>
    <n v="0"/>
    <s v="Ja"/>
    <n v="0"/>
    <s v="ja"/>
    <s v="De vil nok selv kunne finde hjælp ellers ringer de"/>
    <n v="0"/>
    <s v="produktionskøkken"/>
    <s v="nej"/>
    <s v="Mindre"/>
    <s v="Mindre"/>
    <s v="Nej"/>
    <s v="Opvaskemaskine tiltrængt, et nyt komfur, evt. køleskab + stålbord med vask"/>
    <n v="0"/>
    <n v="0"/>
    <n v="0"/>
    <n v="0"/>
    <n v="0"/>
    <n v="0"/>
    <n v="0"/>
    <n v="0"/>
    <n v="0"/>
    <s v="Cathrine Jerrik / Sine"/>
    <d v="2009-03-12T00:00:00"/>
    <n v="0"/>
    <n v="1"/>
    <n v="0"/>
    <n v="4"/>
    <n v="0"/>
    <n v="1"/>
    <n v="0"/>
    <n v="0"/>
    <n v="0"/>
    <n v="0"/>
    <n v="1"/>
    <n v="0"/>
    <n v="0"/>
    <n v="0"/>
    <n v="0"/>
    <n v="0"/>
    <n v="1"/>
    <n v="0"/>
    <n v="0"/>
    <n v="1"/>
    <n v="30"/>
    <s v="Miele"/>
    <n v="2"/>
    <s v="Nej"/>
    <n v="0"/>
    <s v="Nej"/>
    <s v="Ja"/>
    <s v="Nej"/>
    <n v="1"/>
    <s v="Begrænset"/>
    <n v="0"/>
    <n v="0"/>
    <x v="0"/>
    <s v="Vanløse/Brønshøj-Husum"/>
    <n v="0"/>
    <n v="0"/>
    <n v="22"/>
    <n v="44"/>
    <n v="0"/>
    <n v="0"/>
    <n v="0"/>
    <n v="0"/>
    <n v="0"/>
    <n v="0"/>
    <n v="0"/>
    <n v="0"/>
    <n v="0"/>
    <n v="0"/>
    <n v="77122.509999999995"/>
    <s v="37512"/>
    <s v=""/>
    <n v="0"/>
    <n v="44"/>
    <e v="#N/A"/>
    <e v="#N/A"/>
    <e v="#N/A"/>
    <e v="#N/A"/>
    <e v="#N/A"/>
  </r>
  <r>
    <x v="0"/>
    <x v="169"/>
    <s v="Enghuset"/>
    <s v="Vanløse/Brønshøj-Husum"/>
    <s v="Tyborøn Allé 47"/>
    <n v="2720"/>
    <s v="Vanløse"/>
    <s v="38 79 80 04 / 38 79 80 05"/>
    <s v="37584@buf.kk.dk"/>
    <s v="Susanne Christensen"/>
    <n v="44440380"/>
    <n v="38798004"/>
    <s v="37584@buf.kk.dk"/>
    <s v="Børnehave"/>
    <n v="0"/>
    <n v="0"/>
    <n v="34"/>
    <n v="54"/>
    <n v="0"/>
    <n v="0"/>
    <n v="0"/>
    <s v="ja"/>
    <n v="0"/>
    <n v="1"/>
    <n v="0"/>
    <n v="0"/>
    <n v="0"/>
    <n v="0"/>
    <n v="0"/>
    <x v="0"/>
    <x v="0"/>
    <x v="1"/>
    <x v="1"/>
    <n v="0"/>
    <n v="0"/>
    <n v="40000"/>
    <n v="0"/>
    <n v="0"/>
    <n v="0"/>
    <n v="0"/>
    <n v="0"/>
    <n v="0"/>
    <n v="0"/>
    <n v="0"/>
    <n v="0"/>
    <n v="0"/>
    <n v="0"/>
    <n v="0"/>
    <n v="0"/>
    <n v="0"/>
    <n v="0"/>
    <n v="0"/>
    <n v="0"/>
    <n v="0"/>
    <n v="93"/>
    <n v="0"/>
    <n v="2"/>
    <s v="Ja"/>
    <s v="Nej"/>
    <s v="nej"/>
    <s v="Ja"/>
    <n v="0"/>
    <n v="0"/>
    <n v="0"/>
    <s v="Ja"/>
    <n v="0"/>
    <n v="0"/>
    <n v="0"/>
    <n v="0"/>
    <s v="produktionskøkken"/>
    <s v="Ja"/>
    <s v="Mindre"/>
    <s v="Mindre"/>
    <s v="Nej"/>
    <s v="Køleskab, flere ovne, emhætte, stål rullebord, hævning af opvaskemaskine"/>
    <n v="0"/>
    <n v="0"/>
    <n v="0"/>
    <n v="0"/>
    <n v="0"/>
    <n v="0"/>
    <n v="0"/>
    <n v="0"/>
    <n v="0"/>
    <s v="Cathrine Jerrik /Sine"/>
    <d v="2009-03-04T00:00:00"/>
    <n v="0"/>
    <n v="0"/>
    <n v="1"/>
    <n v="4"/>
    <n v="0"/>
    <n v="1"/>
    <n v="0"/>
    <n v="0"/>
    <n v="0"/>
    <n v="1"/>
    <n v="1"/>
    <n v="0"/>
    <n v="1"/>
    <n v="0"/>
    <n v="0"/>
    <n v="1"/>
    <n v="0"/>
    <n v="0"/>
    <n v="1"/>
    <n v="1"/>
    <n v="25"/>
    <s v="Miele"/>
    <n v="3.5"/>
    <s v="Nej"/>
    <n v="0"/>
    <s v="Ja"/>
    <s v="Ja"/>
    <s v="Nej"/>
    <n v="2"/>
    <s v="Begrænset"/>
    <n v="0"/>
    <n v="0"/>
    <x v="0"/>
    <s v="Vanløse/Brønshøj-Husum"/>
    <n v="0"/>
    <n v="0"/>
    <n v="34"/>
    <n v="54"/>
    <n v="0"/>
    <n v="0"/>
    <n v="0"/>
    <n v="0"/>
    <n v="0"/>
    <n v="0"/>
    <n v="0"/>
    <n v="0"/>
    <n v="0"/>
    <n v="0"/>
    <n v="34888.01"/>
    <s v="37584"/>
    <s v=""/>
    <n v="0"/>
    <n v="54"/>
    <s v="Ja"/>
    <n v="15"/>
    <n v="0"/>
    <n v="0"/>
    <s v="Nej"/>
  </r>
  <r>
    <x v="1"/>
    <x v="170"/>
    <s v="Barnets Hus"/>
    <s v="Vesterbro/Kgs.Enghave"/>
    <s v="Amerikavej 15"/>
    <n v="1756"/>
    <s v="København V"/>
    <s v="33 25 10 88"/>
    <s v="ml.amerikavej@mail.dk"/>
    <s v="Maybritt Larson"/>
    <n v="44440537"/>
    <n v="0"/>
    <s v="35224@buf.kk.dk"/>
    <s v="Børnehave"/>
    <n v="0"/>
    <n v="0"/>
    <n v="0"/>
    <n v="0"/>
    <n v="0"/>
    <n v="0"/>
    <n v="0"/>
    <n v="0"/>
    <n v="0"/>
    <n v="0"/>
    <n v="5"/>
    <n v="5"/>
    <n v="4"/>
    <n v="5"/>
    <n v="0"/>
    <x v="1"/>
    <x v="0"/>
    <x v="1"/>
    <x v="0"/>
    <n v="0"/>
    <n v="323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1"/>
    <s v="Vesterbro/Kgs.Enghave"/>
    <n v="100"/>
    <n v="0"/>
    <n v="0"/>
    <n v="0"/>
    <n v="0"/>
    <n v="0"/>
    <n v="0"/>
    <n v="0"/>
    <n v="0"/>
    <n v="0"/>
    <n v="0"/>
    <n v="0"/>
    <n v="0"/>
    <n v="0"/>
    <n v="0"/>
    <s v="35224"/>
    <s v=""/>
    <n v="0"/>
    <n v="0"/>
    <e v="#N/A"/>
    <e v="#N/A"/>
    <e v="#N/A"/>
    <e v="#N/A"/>
    <e v="#N/A"/>
  </r>
  <r>
    <x v="0"/>
    <x v="171"/>
    <s v="Kongerosen"/>
    <s v="Vesterbro/Kgs.Enghave"/>
    <s v="Valdemarsgade 10"/>
    <n v="1665"/>
    <s v="København V"/>
    <s v="33 86 09 31"/>
    <s v="37547@buf.kk.dk"/>
    <s v="Bjarne Nielsen"/>
    <n v="77305086"/>
    <n v="0"/>
    <s v="kongerosen@mail.dk"/>
    <s v="Børnehave"/>
    <n v="0"/>
    <n v="0"/>
    <n v="66"/>
    <n v="0"/>
    <n v="0"/>
    <n v="0"/>
    <n v="0"/>
    <s v="Nej"/>
    <n v="0"/>
    <n v="0"/>
    <n v="0"/>
    <n v="0"/>
    <n v="0"/>
    <n v="0"/>
    <n v="0"/>
    <x v="0"/>
    <x v="0"/>
    <x v="1"/>
    <x v="1"/>
    <n v="0"/>
    <n v="0"/>
    <n v="90000"/>
    <n v="0"/>
    <s v="Nej"/>
    <s v="nej"/>
    <n v="0"/>
    <n v="0"/>
    <n v="0"/>
    <n v="0"/>
    <n v="0"/>
    <n v="0"/>
    <n v="0"/>
    <n v="0"/>
    <n v="0"/>
    <n v="0"/>
    <n v="0"/>
    <n v="0"/>
    <n v="0"/>
    <n v="0"/>
    <n v="0"/>
    <n v="86"/>
    <n v="0"/>
    <n v="1"/>
    <s v="Ja"/>
    <s v="ja"/>
    <s v="nej"/>
    <s v="Ja"/>
    <s v="Vil gerne vende det i bestyrelsen og personalegruppen"/>
    <s v="Ja"/>
    <n v="0"/>
    <s v="Ja"/>
    <n v="0"/>
    <s v="Nej"/>
    <n v="0"/>
    <n v="0"/>
    <s v="Køkken begrænset tilvirk"/>
    <s v="nej"/>
    <n v="0"/>
    <n v="0"/>
    <n v="0"/>
    <n v="0"/>
    <s v="Større"/>
    <s v="Større"/>
    <s v="Nej"/>
    <n v="0"/>
    <s v="Større"/>
    <s v="komfur, opvaskemaskine, ovn"/>
    <n v="0"/>
    <n v="0"/>
    <s v="Der er plads. Der skal muligvis rist i gulv, vægge med fliser, nye elementer."/>
    <s v="Birgitte Glerup / Nanna"/>
    <d v="2009-03-11T00:00:00"/>
    <n v="0"/>
    <n v="0"/>
    <n v="1"/>
    <n v="4"/>
    <n v="0"/>
    <n v="2"/>
    <n v="0"/>
    <n v="0"/>
    <n v="0"/>
    <n v="2"/>
    <n v="1"/>
    <n v="0"/>
    <n v="0"/>
    <n v="0"/>
    <n v="0"/>
    <n v="0"/>
    <n v="1"/>
    <n v="0"/>
    <n v="0"/>
    <n v="1"/>
    <n v="20"/>
    <s v="Miele"/>
    <n v="7"/>
    <s v="Nej"/>
    <n v="0"/>
    <s v="Nej"/>
    <s v="Nej"/>
    <s v="Nej"/>
    <n v="2"/>
    <s v="Begrænset"/>
    <s v="Den ene vaske har 2 rum._x000a_Hvis blot der skal varmes mad/koges pasta skal der ny ovn (konvektion) og nye kogeplader da det er defekt."/>
    <n v="0"/>
    <x v="2"/>
    <s v="Vesterbro/Kgs.Enghave"/>
    <n v="0"/>
    <n v="0"/>
    <n v="66"/>
    <n v="0"/>
    <n v="0"/>
    <n v="0"/>
    <n v="0"/>
    <n v="0"/>
    <n v="0"/>
    <n v="0"/>
    <n v="0"/>
    <n v="0"/>
    <n v="0"/>
    <n v="0"/>
    <n v="71594.22"/>
    <s v="35347"/>
    <s v=""/>
    <n v="0"/>
    <n v="0"/>
    <e v="#N/A"/>
    <e v="#N/A"/>
    <e v="#N/A"/>
    <e v="#N/A"/>
    <e v="#N/A"/>
  </r>
  <r>
    <x v="0"/>
    <x v="172"/>
    <s v="Kongerosen"/>
    <s v="Vesterbro/Kgs.Enghave"/>
    <s v="Valdemarsgade 10"/>
    <n v="1665"/>
    <s v="København V"/>
    <n v="33861050"/>
    <s v="37547@buf.kk.dk"/>
    <s v="Bjarne Nielsen"/>
    <n v="77305086"/>
    <n v="0"/>
    <s v="kongerosen@mail.dk"/>
    <s v="Børnehave"/>
    <n v="0"/>
    <n v="0"/>
    <n v="0"/>
    <n v="0"/>
    <n v="0"/>
    <n v="0"/>
    <n v="0"/>
    <n v="0"/>
    <n v="0"/>
    <n v="0"/>
    <n v="0"/>
    <n v="0"/>
    <n v="0"/>
    <n v="0"/>
    <n v="0"/>
    <x v="0"/>
    <x v="0"/>
    <x v="1"/>
    <x v="1"/>
    <n v="0"/>
    <n v="0"/>
    <n v="90000"/>
    <n v="0"/>
    <n v="0"/>
    <n v="0"/>
    <n v="0"/>
    <n v="0"/>
    <n v="0"/>
    <n v="0"/>
    <n v="0"/>
    <n v="0"/>
    <n v="0"/>
    <n v="0"/>
    <n v="0"/>
    <n v="0"/>
    <n v="0"/>
    <n v="0"/>
    <n v="0"/>
    <n v="0"/>
    <n v="0"/>
    <n v="86"/>
    <n v="0"/>
    <n v="0"/>
    <n v="0"/>
    <n v="0"/>
    <n v="0"/>
    <n v="0"/>
    <n v="0"/>
    <n v="0"/>
    <n v="0"/>
    <n v="0"/>
    <n v="0"/>
    <n v="0"/>
    <n v="0"/>
    <n v="0"/>
    <s v="Modtagerkøkken"/>
    <n v="0"/>
    <n v="0"/>
    <n v="0"/>
    <n v="0"/>
    <n v="0"/>
    <n v="0"/>
    <n v="0"/>
    <n v="0"/>
    <n v="0"/>
    <n v="0"/>
    <n v="0"/>
    <n v="0"/>
    <n v="0"/>
    <n v="0"/>
    <n v="0"/>
    <d v="1899-12-30T00:00:00"/>
    <n v="0"/>
    <n v="1"/>
    <n v="0"/>
    <n v="0"/>
    <n v="0"/>
    <n v="0"/>
    <n v="0"/>
    <n v="0"/>
    <n v="0"/>
    <n v="0"/>
    <n v="1"/>
    <n v="0"/>
    <n v="0"/>
    <n v="0"/>
    <n v="0"/>
    <n v="0"/>
    <n v="0"/>
    <n v="0"/>
    <n v="0"/>
    <n v="1"/>
    <n v="120"/>
    <s v="bosch"/>
    <n v="1"/>
    <n v="0"/>
    <n v="0"/>
    <n v="0"/>
    <n v="0"/>
    <n v="0"/>
    <n v="1"/>
    <s v="ingen plads"/>
    <n v="0"/>
    <s v="ikke godkendt til madlavning, gammel træhytte, mus i køkkenet"/>
    <x v="2"/>
    <s v="Vesterbro/Kgs.Enghave"/>
    <n v="0"/>
    <n v="0"/>
    <n v="66"/>
    <n v="0"/>
    <n v="0"/>
    <n v="0"/>
    <n v="0"/>
    <n v="0"/>
    <n v="0"/>
    <n v="0"/>
    <n v="0"/>
    <n v="0"/>
    <n v="0"/>
    <n v="0"/>
    <n v="71594.22"/>
    <s v="35347"/>
    <s v="u"/>
    <n v="0"/>
    <n v="0"/>
    <e v="#N/A"/>
    <e v="#N/A"/>
    <e v="#N/A"/>
    <e v="#N/A"/>
    <e v="#N/A"/>
  </r>
  <r>
    <x v="0"/>
    <x v="173"/>
    <s v="Børnehaven Ønskeøen"/>
    <s v="Vesterbro/Kgs.Enghave"/>
    <s v="Oehlenschlægersgade 33"/>
    <n v="1663"/>
    <s v="København V"/>
    <s v="33 22 44 79"/>
    <s v="35411@buf.kk.dk"/>
    <s v="Dorte Camilla Sarkez"/>
    <n v="32952353"/>
    <n v="33316723"/>
    <s v="sommerfugl1@get2net.dk"/>
    <s v="Børnehave"/>
    <n v="0"/>
    <n v="0"/>
    <n v="36"/>
    <n v="0"/>
    <n v="0"/>
    <n v="0"/>
    <n v="0"/>
    <s v="Nej"/>
    <n v="0"/>
    <n v="0"/>
    <n v="0"/>
    <n v="0"/>
    <n v="0"/>
    <n v="0"/>
    <n v="0"/>
    <x v="0"/>
    <x v="3"/>
    <x v="1"/>
    <x v="3"/>
    <n v="0"/>
    <n v="0"/>
    <n v="0"/>
    <n v="0"/>
    <s v="Nej"/>
    <s v="nej"/>
    <n v="0"/>
    <n v="0"/>
    <n v="0"/>
    <n v="0"/>
    <n v="0"/>
    <n v="0"/>
    <n v="0"/>
    <n v="0"/>
    <n v="0"/>
    <n v="0"/>
    <n v="0"/>
    <n v="0"/>
    <n v="0"/>
    <n v="0"/>
    <n v="0"/>
    <n v="50"/>
    <n v="0"/>
    <n v="0"/>
    <s v="Ja"/>
    <s v="Nej"/>
    <s v="nej"/>
    <s v="Ja"/>
    <s v="Men vil gerne vende det i personalegruppem før der tages endelig stilling"/>
    <n v="0"/>
    <s v="ved det ikke"/>
    <n v="0"/>
    <s v="ved ikke"/>
    <s v="Nej"/>
    <s v="Ved ikke, skal have ombygget først, har behov, men hendvender sig selv"/>
    <n v="0"/>
    <s v="Modtagerkøkken"/>
    <n v="0"/>
    <n v="0"/>
    <n v="0"/>
    <n v="0"/>
    <n v="0"/>
    <s v="Større"/>
    <s v="Større"/>
    <s v="Nej"/>
    <s v="Køkkenet vil blive ombygget i april, betalt af KK pga. sammenlægning"/>
    <n v="0"/>
    <n v="0"/>
    <n v="0"/>
    <n v="0"/>
    <n v="0"/>
    <s v="Birgitte Glerup/ Nanna"/>
    <d v="2009-03-11T00:00:00"/>
    <n v="0"/>
    <n v="0"/>
    <n v="0"/>
    <n v="0"/>
    <n v="0"/>
    <n v="0"/>
    <n v="0"/>
    <n v="0"/>
    <n v="0"/>
    <n v="0"/>
    <n v="0"/>
    <n v="0"/>
    <n v="0"/>
    <n v="0"/>
    <n v="0"/>
    <n v="0"/>
    <n v="0"/>
    <n v="0"/>
    <n v="0"/>
    <n v="0"/>
    <n v="0"/>
    <n v="0"/>
    <n v="0"/>
    <s v="Nej"/>
    <n v="0"/>
    <s v="Nej"/>
    <s v="Nej"/>
    <s v="Nej"/>
    <n v="0"/>
    <s v="ingen plads"/>
    <s v="Da køkkenet ombygges i april, har jeg bedt inst. kontakte os, hvis der opstår problemer i den forbindelse. Ellers er planen, at de får nyt prod. Køkken og kan lave mad selv fra årsskiftet."/>
    <n v="0"/>
    <x v="2"/>
    <s v="Vesterbro/Kgs.Enghave"/>
    <n v="0"/>
    <n v="0"/>
    <n v="36"/>
    <n v="0"/>
    <n v="0"/>
    <n v="0"/>
    <n v="0"/>
    <n v="0"/>
    <n v="0"/>
    <n v="0"/>
    <n v="0"/>
    <n v="0"/>
    <n v="0"/>
    <n v="0"/>
    <n v="21861.200000000001"/>
    <s v="35411"/>
    <s v=""/>
    <n v="0"/>
    <n v="0"/>
    <e v="#N/A"/>
    <e v="#N/A"/>
    <e v="#N/A"/>
    <e v="#N/A"/>
    <e v="#N/A"/>
  </r>
  <r>
    <x v="0"/>
    <x v="174"/>
    <s v="Menighedsbørnehaven Rahbek"/>
    <s v="Vesterbro/Kgs.Enghave"/>
    <s v="Rahbeks Alle 17"/>
    <n v="1801"/>
    <s v="Frederiksberg C"/>
    <s v="33 21 99 48"/>
    <s v="35416@buf.kk.dk"/>
    <s v="Elizabeth Andersen"/>
    <n v="21836680"/>
    <n v="0"/>
    <s v="35416@buf.kk.dk"/>
    <s v="Børnehave"/>
    <n v="0"/>
    <n v="0"/>
    <n v="50"/>
    <n v="0"/>
    <n v="0"/>
    <n v="0"/>
    <n v="0"/>
    <s v="Nej"/>
    <n v="0"/>
    <n v="0"/>
    <n v="0"/>
    <n v="0"/>
    <n v="0"/>
    <n v="0"/>
    <n v="0"/>
    <x v="0"/>
    <x v="0"/>
    <x v="1"/>
    <x v="1"/>
    <n v="0"/>
    <n v="0"/>
    <n v="75000"/>
    <n v="0"/>
    <s v="Nej"/>
    <s v="Ja"/>
    <s v="Sarah Lindegaard"/>
    <n v="2007"/>
    <n v="7"/>
    <n v="0"/>
    <n v="0"/>
    <n v="0"/>
    <s v="Øko-arangementer"/>
    <n v="0"/>
    <n v="0"/>
    <n v="0"/>
    <n v="0"/>
    <n v="0"/>
    <n v="0"/>
    <n v="0"/>
    <n v="0"/>
    <n v="95"/>
    <n v="0"/>
    <n v="2"/>
    <s v="nej"/>
    <s v="Nej"/>
    <s v="nej"/>
    <s v="Ja"/>
    <s v="Hvis køkkenfaciliterne bliver forbedret"/>
    <n v="0"/>
    <s v="afventer"/>
    <s v="Ja"/>
    <n v="0"/>
    <s v="Nej"/>
    <n v="0"/>
    <n v="0"/>
    <s v="Køkken begrænset tilvirk"/>
    <n v="0"/>
    <n v="0"/>
    <n v="0"/>
    <n v="0"/>
    <n v="0"/>
    <n v="0"/>
    <n v="0"/>
    <n v="0"/>
    <n v="0"/>
    <s v="Større"/>
    <s v="køleskab, komfur og bordplads"/>
    <n v="0"/>
    <n v="0"/>
    <s v="mangler plads og depotplads"/>
    <s v="Mariah"/>
    <d v="2009-02-02T00:00:00"/>
    <n v="0"/>
    <n v="1"/>
    <n v="0"/>
    <n v="4"/>
    <n v="0"/>
    <n v="1"/>
    <n v="0"/>
    <n v="0"/>
    <n v="0"/>
    <n v="0"/>
    <n v="1"/>
    <n v="0"/>
    <n v="0"/>
    <n v="0"/>
    <n v="0"/>
    <n v="0"/>
    <n v="1"/>
    <n v="0"/>
    <n v="0"/>
    <n v="1"/>
    <n v="25"/>
    <s v="Miele professional"/>
    <n v="3"/>
    <s v="Nej"/>
    <n v="0"/>
    <s v="Ja"/>
    <s v="Nej"/>
    <s v="Nej"/>
    <n v="2"/>
    <s v="Begrænset"/>
    <s v="Meget lille depotrum. Vil kræve mere køleplads, komfur og bordplads. Pladsmangel og Lagermangel."/>
    <n v="0"/>
    <x v="2"/>
    <s v="Vesterbro/Kgs.Enghave"/>
    <n v="0"/>
    <n v="0"/>
    <n v="50"/>
    <n v="0"/>
    <n v="0"/>
    <n v="0"/>
    <n v="0"/>
    <n v="0"/>
    <n v="0"/>
    <n v="0"/>
    <n v="0"/>
    <n v="0"/>
    <n v="0"/>
    <n v="0"/>
    <n v="63990.7"/>
    <s v="35416"/>
    <s v=""/>
    <n v="0"/>
    <n v="0"/>
    <e v="#N/A"/>
    <e v="#N/A"/>
    <e v="#N/A"/>
    <e v="#N/A"/>
    <e v="#N/A"/>
  </r>
  <r>
    <x v="0"/>
    <x v="175"/>
    <s v="Apostelkirkens Menighedsbørnehave"/>
    <s v="Vesterbro/Kgs.Enghave"/>
    <s v="Saxogade 13"/>
    <n v="1662"/>
    <s v="København V"/>
    <s v="33 22 97 32"/>
    <s v="35431@buf.kk.dk"/>
    <s v="Lisbeth Cronberg Ipsen"/>
    <n v="33250507"/>
    <n v="0"/>
    <s v="bvh-saxo13@mail.dk"/>
    <s v="Børnehave"/>
    <n v="0"/>
    <n v="0"/>
    <n v="20"/>
    <n v="0"/>
    <n v="0"/>
    <n v="0"/>
    <n v="0"/>
    <s v="Nej"/>
    <n v="0"/>
    <n v="0"/>
    <n v="0"/>
    <n v="0"/>
    <n v="0"/>
    <n v="0"/>
    <n v="0"/>
    <x v="1"/>
    <x v="0"/>
    <x v="1"/>
    <x v="0"/>
    <n v="0"/>
    <n v="0"/>
    <n v="0"/>
    <n v="0"/>
    <s v="Nej"/>
    <s v="nej"/>
    <n v="0"/>
    <n v="0"/>
    <n v="0"/>
    <n v="0"/>
    <n v="0"/>
    <n v="0"/>
    <n v="0"/>
    <n v="0"/>
    <n v="0"/>
    <n v="0"/>
    <n v="0"/>
    <n v="0"/>
    <n v="0"/>
    <n v="0"/>
    <n v="0"/>
    <n v="0"/>
    <n v="0"/>
    <n v="4"/>
    <s v="nej"/>
    <s v="Nej"/>
    <s v="nej"/>
    <s v="Nej"/>
    <s v="afventer hvilke udbudsløsninger der kommer"/>
    <s v="Nej"/>
    <s v="De er splittet"/>
    <n v="0"/>
    <n v="0"/>
    <n v="0"/>
    <n v="0"/>
    <n v="0"/>
    <n v="0"/>
    <s v="nej"/>
    <n v="0"/>
    <n v="0"/>
    <n v="0"/>
    <n v="0"/>
    <n v="0"/>
    <n v="0"/>
    <n v="0"/>
    <n v="0"/>
    <n v="0"/>
    <n v="0"/>
    <n v="0"/>
    <n v="0"/>
    <s v="De er intet køkken og der er ikke plads."/>
    <n v="0"/>
    <n v="0"/>
    <n v="0"/>
    <n v="0"/>
    <n v="0"/>
    <n v="0"/>
    <n v="0"/>
    <n v="0"/>
    <n v="0"/>
    <n v="0"/>
    <n v="0"/>
    <n v="2"/>
    <n v="0"/>
    <n v="0"/>
    <n v="0"/>
    <n v="0"/>
    <n v="0"/>
    <n v="0"/>
    <n v="0"/>
    <n v="0"/>
    <n v="0"/>
    <n v="0"/>
    <n v="0"/>
    <n v="0"/>
    <n v="0"/>
    <s v="Nej"/>
    <n v="0"/>
    <s v="Nej"/>
    <s v="Nej"/>
    <s v="Nej"/>
    <n v="1"/>
    <s v="ingen plads"/>
    <s v="Ligger i kirkens lokaler"/>
    <n v="0"/>
    <x v="2"/>
    <s v="Vesterbro/Kgs.Enghave"/>
    <n v="0"/>
    <n v="0"/>
    <n v="20"/>
    <n v="0"/>
    <n v="0"/>
    <n v="0"/>
    <n v="0"/>
    <n v="0"/>
    <n v="0"/>
    <n v="0"/>
    <n v="0"/>
    <n v="0"/>
    <n v="0"/>
    <n v="0"/>
    <n v="13603.14"/>
    <s v="35431"/>
    <s v=""/>
    <n v="0"/>
    <n v="0"/>
    <e v="#N/A"/>
    <e v="#N/A"/>
    <e v="#N/A"/>
    <e v="#N/A"/>
    <e v="#N/A"/>
  </r>
  <r>
    <x v="0"/>
    <x v="176"/>
    <s v="Asmundsminde"/>
    <s v="Vesterbro/Kgs.Enghave"/>
    <s v="Brunemarksvej 15"/>
    <n v="3490"/>
    <s v="Kvistgård"/>
    <s v="49 19 15 58"/>
    <s v="35440@buf.kk.dk"/>
    <s v="kollektiv ledelse kontaktperson Inger Vad"/>
    <n v="47345300"/>
    <n v="0"/>
    <s v="35440@buf.kk.dk"/>
    <s v="Børnehave"/>
    <n v="0"/>
    <n v="0"/>
    <n v="0"/>
    <n v="0"/>
    <n v="0"/>
    <n v="0"/>
    <n v="0"/>
    <n v="0"/>
    <n v="0"/>
    <n v="0"/>
    <n v="0"/>
    <n v="0"/>
    <n v="0"/>
    <n v="0"/>
    <n v="0"/>
    <x v="1"/>
    <x v="0"/>
    <x v="1"/>
    <x v="0"/>
    <n v="0"/>
    <n v="0"/>
    <n v="0"/>
    <n v="0"/>
    <n v="0"/>
    <n v="0"/>
    <n v="0"/>
    <n v="0"/>
    <n v="0"/>
    <n v="0"/>
    <n v="0"/>
    <n v="0"/>
    <n v="0"/>
    <n v="0"/>
    <n v="0"/>
    <n v="0"/>
    <n v="0"/>
    <n v="0"/>
    <n v="0"/>
    <n v="0"/>
    <n v="0"/>
    <n v="95"/>
    <n v="0"/>
    <n v="2"/>
    <s v="Ja"/>
    <s v="Nej"/>
    <s v="nej"/>
    <s v="Ja"/>
    <s v="Vil gerne selv, tror dog ikke det er realistisk"/>
    <n v="0"/>
    <s v="forholder sig afventende"/>
    <n v="0"/>
    <s v="bekymring for udflugter, og for kvaliteten af færdig mad"/>
    <s v="Nej"/>
    <n v="0"/>
    <n v="0"/>
    <s v="Køkken begrænset tilvirk"/>
    <n v="0"/>
    <n v="0"/>
    <n v="0"/>
    <n v="0"/>
    <n v="0"/>
    <n v="0"/>
    <n v="0"/>
    <n v="0"/>
    <n v="0"/>
    <n v="0"/>
    <n v="0"/>
    <s v="Større"/>
    <n v="0"/>
    <s v="Overflader, vægge og skabe skal opdateres så det er hygiejnemæssigt forsvarligt. Ny opvaskemaskine og mere koge/ovn kapacitet kræves"/>
    <n v="0"/>
    <n v="0"/>
    <n v="0"/>
    <n v="1"/>
    <n v="0"/>
    <n v="0"/>
    <n v="0"/>
    <n v="0"/>
    <n v="0"/>
    <n v="0"/>
    <n v="0"/>
    <n v="1"/>
    <n v="1"/>
    <n v="0"/>
    <n v="0"/>
    <n v="0"/>
    <n v="0"/>
    <n v="1"/>
    <n v="0"/>
    <n v="0"/>
    <n v="0"/>
    <n v="1"/>
    <n v="45"/>
    <s v="Bosch Automatic"/>
    <n v="3"/>
    <n v="0"/>
    <n v="0"/>
    <s v="Ja"/>
    <s v="Nej"/>
    <s v="Nej"/>
    <n v="1"/>
    <s v="Begrænset"/>
    <n v="0"/>
    <n v="0"/>
    <x v="2"/>
    <s v="Vesterbro/Kgs.Enghave"/>
    <n v="0"/>
    <n v="0"/>
    <n v="20"/>
    <n v="0"/>
    <n v="0"/>
    <n v="0"/>
    <n v="0"/>
    <n v="0"/>
    <n v="8"/>
    <n v="0"/>
    <n v="0"/>
    <n v="0"/>
    <n v="0"/>
    <n v="0"/>
    <n v="95330.26"/>
    <s v="35440"/>
    <s v=""/>
    <n v="8"/>
    <n v="0"/>
    <e v="#N/A"/>
    <e v="#N/A"/>
    <e v="#N/A"/>
    <e v="#N/A"/>
    <e v="#N/A"/>
  </r>
  <r>
    <x v="0"/>
    <x v="177"/>
    <s v="Asmundsminde"/>
    <s v="Vesterbro/Kgs.Enghave"/>
    <s v="Brunemarksvej 15"/>
    <n v="3490"/>
    <s v="Kvistgård"/>
    <s v="49 19 15 58"/>
    <s v="asmundsminde@mail.dk"/>
    <s v="kollektiv ledelse kontaktperson Inger Vad"/>
    <n v="47345300"/>
    <n v="0"/>
    <s v="35440@buf.kk.dk"/>
    <s v="Børnehave"/>
    <n v="0"/>
    <n v="0"/>
    <n v="0"/>
    <n v="0"/>
    <n v="0"/>
    <n v="0"/>
    <n v="0"/>
    <n v="0"/>
    <n v="0"/>
    <n v="0"/>
    <n v="0"/>
    <n v="0"/>
    <n v="0"/>
    <n v="0"/>
    <n v="0"/>
    <x v="0"/>
    <x v="1"/>
    <x v="0"/>
    <x v="1"/>
    <n v="5"/>
    <n v="0"/>
    <n v="0"/>
    <n v="0"/>
    <s v="Ja"/>
    <n v="0"/>
    <s v="Jill Eid"/>
    <n v="2000"/>
    <n v="22"/>
    <n v="0"/>
    <n v="0"/>
    <n v="0"/>
    <s v="øko kurser"/>
    <n v="0"/>
    <n v="0"/>
    <n v="0"/>
    <n v="0"/>
    <n v="0"/>
    <n v="0"/>
    <n v="0"/>
    <n v="0"/>
    <n v="95"/>
    <n v="0"/>
    <n v="1"/>
    <s v="Ja"/>
    <s v="ja"/>
    <s v="Ja"/>
    <n v="0"/>
    <n v="0"/>
    <n v="0"/>
    <n v="0"/>
    <n v="0"/>
    <n v="0"/>
    <n v="0"/>
    <n v="0"/>
    <n v="0"/>
    <s v="produktionskøkken"/>
    <n v="0"/>
    <n v="0"/>
    <n v="0"/>
    <n v="0"/>
    <n v="0"/>
    <n v="0"/>
    <n v="0"/>
    <n v="0"/>
    <n v="0"/>
    <n v="0"/>
    <n v="0"/>
    <n v="0"/>
    <n v="0"/>
    <n v="0"/>
    <s v="lone"/>
    <d v="1899-12-30T00:00:00"/>
    <n v="0"/>
    <n v="0"/>
    <n v="1"/>
    <n v="4"/>
    <n v="0"/>
    <n v="2"/>
    <n v="0"/>
    <n v="0"/>
    <n v="0"/>
    <n v="1"/>
    <n v="1"/>
    <n v="0"/>
    <n v="0"/>
    <n v="0"/>
    <n v="0"/>
    <n v="0"/>
    <n v="1"/>
    <n v="0"/>
    <n v="0"/>
    <n v="1"/>
    <n v="20"/>
    <s v="Miele"/>
    <n v="7"/>
    <n v="0"/>
    <n v="0"/>
    <s v="Ja"/>
    <s v="Ja"/>
    <n v="0"/>
    <n v="2"/>
    <s v="God plads"/>
    <n v="0"/>
    <n v="0"/>
    <x v="2"/>
    <s v="Vesterbro/Kgs.Enghave"/>
    <n v="0"/>
    <n v="0"/>
    <n v="20"/>
    <n v="0"/>
    <n v="0"/>
    <n v="0"/>
    <n v="0"/>
    <n v="0"/>
    <n v="8"/>
    <n v="0"/>
    <n v="0"/>
    <n v="0"/>
    <n v="0"/>
    <n v="0"/>
    <n v="95330.26"/>
    <s v="35440"/>
    <s v="u"/>
    <n v="8"/>
    <n v="0"/>
    <e v="#N/A"/>
    <e v="#N/A"/>
    <e v="#N/A"/>
    <e v="#N/A"/>
    <e v="#N/A"/>
  </r>
  <r>
    <x v="0"/>
    <x v="178"/>
    <s v="Absalon Sogns Menighedsbørnehave"/>
    <s v="Vesterbro/Kgs.Enghave"/>
    <s v="Sønder Boulevard 73"/>
    <n v="1720"/>
    <s v="København V"/>
    <s v="33 22 06 01"/>
    <s v="35464@buf.kk.dk"/>
    <s v="Louise Theede"/>
    <n v="33220601"/>
    <n v="0"/>
    <s v="absalon.bh@postkasse.com"/>
    <s v="Børnehave"/>
    <n v="0"/>
    <n v="0"/>
    <n v="34"/>
    <n v="0"/>
    <n v="0"/>
    <n v="0"/>
    <n v="0"/>
    <s v="Nej"/>
    <n v="0"/>
    <n v="0"/>
    <n v="0"/>
    <n v="0"/>
    <n v="0"/>
    <n v="0"/>
    <n v="0"/>
    <x v="0"/>
    <x v="0"/>
    <x v="1"/>
    <x v="1"/>
    <n v="0"/>
    <n v="0"/>
    <n v="25000"/>
    <n v="0"/>
    <s v="Nej"/>
    <s v="Ja"/>
    <n v="0"/>
    <n v="0"/>
    <n v="0"/>
    <n v="0"/>
    <n v="0"/>
    <n v="0"/>
    <n v="0"/>
    <n v="0"/>
    <n v="0"/>
    <n v="0"/>
    <n v="0"/>
    <n v="0"/>
    <n v="0"/>
    <n v="0"/>
    <n v="0"/>
    <n v="95"/>
    <n v="0"/>
    <n v="2"/>
    <s v="Ja"/>
    <s v="Nej"/>
    <s v="nej"/>
    <s v="Ja"/>
    <s v="Tror dog ikke det er realistisk."/>
    <n v="0"/>
    <s v="forholder sig afventende"/>
    <s v="Nej"/>
    <s v="bekymring for udflugter, og for kvaliteten af færdig mad"/>
    <s v="Nej"/>
    <n v="0"/>
    <n v="0"/>
    <s v="Køkken begrænset tilvirk"/>
    <n v="0"/>
    <n v="0"/>
    <n v="0"/>
    <n v="0"/>
    <n v="0"/>
    <n v="0"/>
    <n v="0"/>
    <n v="0"/>
    <n v="0"/>
    <s v="Større"/>
    <n v="0"/>
    <n v="0"/>
    <n v="0"/>
    <s v="Overflader, vægge og skabe skal opdateres så det er hygiejnemæssigt forsvarligt. Ny opvaskemaskine og mere koge/ovn kapacitet kræves"/>
    <n v="0"/>
    <n v="0"/>
    <n v="0"/>
    <n v="1"/>
    <n v="0"/>
    <n v="0"/>
    <n v="0"/>
    <n v="0"/>
    <n v="0"/>
    <n v="0"/>
    <n v="0"/>
    <n v="1"/>
    <n v="1"/>
    <n v="0"/>
    <n v="0"/>
    <n v="0"/>
    <n v="0"/>
    <n v="1"/>
    <n v="0"/>
    <n v="0"/>
    <n v="0"/>
    <n v="1"/>
    <n v="45"/>
    <s v="Bosch Automatic"/>
    <n v="3"/>
    <s v="Nej"/>
    <n v="0"/>
    <s v="Ja"/>
    <s v="Nej"/>
    <s v="Nej"/>
    <n v="1"/>
    <s v="Begrænset"/>
    <n v="0"/>
    <n v="0"/>
    <x v="2"/>
    <s v="Vesterbro/Kgs.Enghave"/>
    <n v="0"/>
    <n v="0"/>
    <n v="34"/>
    <n v="0"/>
    <n v="0"/>
    <n v="0"/>
    <n v="0"/>
    <n v="0"/>
    <n v="0"/>
    <n v="0"/>
    <n v="0"/>
    <n v="0"/>
    <n v="0"/>
    <n v="0"/>
    <n v="29643.37"/>
    <s v="35464"/>
    <s v=""/>
    <n v="0"/>
    <n v="0"/>
    <e v="#N/A"/>
    <e v="#N/A"/>
    <e v="#N/A"/>
    <e v="#N/A"/>
    <e v="#N/A"/>
  </r>
  <r>
    <x v="0"/>
    <x v="179"/>
    <s v="Dansk Røde Kors Integrerede institution &quot;Lupinen&quot;"/>
    <s v="Vesterbro/Kgs.Enghave"/>
    <s v="Louis Pios Gade 12"/>
    <n v="2450"/>
    <s v="København SV"/>
    <s v="33 21 73 12"/>
    <s v="35574@buf.kk.dk"/>
    <s v="Johnny Jensen"/>
    <n v="32583085"/>
    <n v="0"/>
    <s v="Lupinen@pc.dk"/>
    <s v="Børnehave"/>
    <n v="0"/>
    <n v="0"/>
    <n v="40"/>
    <n v="22"/>
    <n v="0"/>
    <n v="0"/>
    <n v="0"/>
    <s v="Nej"/>
    <n v="0"/>
    <n v="0"/>
    <n v="0"/>
    <n v="0"/>
    <n v="0"/>
    <n v="0"/>
    <n v="0"/>
    <x v="0"/>
    <x v="0"/>
    <x v="1"/>
    <x v="1"/>
    <n v="0"/>
    <n v="0"/>
    <n v="60000"/>
    <n v="0"/>
    <s v="Nej"/>
    <s v="Ja"/>
    <s v="Zakia Onib"/>
    <n v="2000"/>
    <n v="5"/>
    <n v="0"/>
    <n v="0"/>
    <s v="Pædagogmedhjælper der laver mad til børnehaven 1 gang månedligt"/>
    <n v="0"/>
    <n v="0"/>
    <n v="0"/>
    <n v="0"/>
    <n v="0"/>
    <n v="0"/>
    <n v="0"/>
    <n v="0"/>
    <n v="0"/>
    <n v="25"/>
    <n v="0"/>
    <n v="2"/>
    <s v="Ja"/>
    <s v="Nej"/>
    <s v="Ja"/>
    <s v="Ja"/>
    <s v="Lavede mad 3 gange om ugen tidligere."/>
    <s v="Ja"/>
    <s v="Er meget positive"/>
    <s v="Ja"/>
    <s v="Vil gerne selv stå for madlavning"/>
    <s v="Nej"/>
    <s v="evt. Zakia, men evt. brug for mere."/>
    <n v="0"/>
    <s v="produktionskøkken"/>
    <s v="Ja"/>
    <s v="Mindre"/>
    <s v="Ingen"/>
    <s v="Nej"/>
    <s v="evt. et ekstra køleskab"/>
    <n v="0"/>
    <n v="0"/>
    <n v="0"/>
    <n v="0"/>
    <n v="0"/>
    <n v="0"/>
    <n v="0"/>
    <n v="0"/>
    <s v="Køkkenet er parat til brug med det samme."/>
    <d v="2009-02-06T00:00:00"/>
    <s v="Cathrine Jerrik"/>
    <n v="0"/>
    <n v="0"/>
    <n v="1"/>
    <n v="4"/>
    <n v="0"/>
    <n v="2"/>
    <n v="0"/>
    <n v="0"/>
    <n v="0"/>
    <n v="1"/>
    <n v="2"/>
    <n v="0"/>
    <n v="0"/>
    <n v="0"/>
    <n v="0"/>
    <n v="0"/>
    <n v="1"/>
    <n v="0"/>
    <n v="0"/>
    <n v="1"/>
    <n v="1"/>
    <s v="Miele alm"/>
    <n v="20"/>
    <s v="Nej"/>
    <n v="0"/>
    <s v="Ja"/>
    <s v="Ja"/>
    <s v="Nej"/>
    <n v="3"/>
    <s v="God plads"/>
    <s v="fint brugbart køkken. Stort. Istandsat for 10 år siden og meget velholdt"/>
    <n v="0"/>
    <x v="0"/>
    <s v="Vesterbro/Kgs.Enghave"/>
    <n v="0"/>
    <n v="0"/>
    <n v="40"/>
    <n v="22"/>
    <n v="0"/>
    <n v="0"/>
    <n v="0"/>
    <n v="0"/>
    <n v="0"/>
    <n v="0"/>
    <n v="0"/>
    <n v="0"/>
    <n v="0"/>
    <n v="0"/>
    <n v="68825.42"/>
    <s v="35574"/>
    <s v=""/>
    <n v="0"/>
    <n v="22"/>
    <e v="#N/A"/>
    <e v="#N/A"/>
    <e v="#N/A"/>
    <e v="#N/A"/>
    <e v="#N/A"/>
  </r>
  <r>
    <x v="0"/>
    <x v="180"/>
    <s v="Carlsberg Børnehave og Fritidshjem"/>
    <s v="Vesterbro/Kgs.Enghave"/>
    <s v="Vesterfælledvej 75"/>
    <n v="1750"/>
    <s v="København V"/>
    <s v="33 21 36 65"/>
    <s v="35582@buf.kk.dk"/>
    <s v="Kirsti Zøller"/>
    <n v="38192279"/>
    <n v="0"/>
    <s v="cbboern@get2net.dk"/>
    <s v="Børnehave"/>
    <n v="0"/>
    <n v="0"/>
    <n v="50"/>
    <n v="20"/>
    <n v="0"/>
    <n v="0"/>
    <n v="0"/>
    <s v="Nej"/>
    <n v="0"/>
    <n v="0"/>
    <n v="0"/>
    <n v="0"/>
    <n v="0"/>
    <n v="0"/>
    <n v="0"/>
    <x v="0"/>
    <x v="1"/>
    <x v="1"/>
    <x v="1"/>
    <n v="0"/>
    <n v="0"/>
    <n v="60000"/>
    <s v="incl. mælk + mellemmålt til frit.hj. "/>
    <s v="Ja"/>
    <s v="nej"/>
    <s v="Lisbeth Topp"/>
    <n v="2008"/>
    <n v="16"/>
    <n v="0"/>
    <n v="0"/>
    <s v="Social og sundheds asst."/>
    <s v="Hygiejne kursus"/>
    <n v="0"/>
    <n v="0"/>
    <n v="0"/>
    <n v="0"/>
    <n v="0"/>
    <n v="0"/>
    <n v="0"/>
    <n v="0"/>
    <n v="100"/>
    <n v="0"/>
    <n v="2"/>
    <s v="nej"/>
    <s v="Nej"/>
    <s v="nej"/>
    <s v="Ja"/>
    <s v="Svært at overskue, mange særlige behov. Frygter rigitg mange lægeerklæringer"/>
    <s v="Ja"/>
    <s v="Mange er glade for at slippe"/>
    <s v="Nej"/>
    <s v="Ser det som besværligt"/>
    <s v="Nej"/>
    <n v="0"/>
    <n v="0"/>
    <s v="Køkken begrænset tilvirk"/>
    <s v="nej"/>
    <n v="0"/>
    <n v="0"/>
    <n v="0"/>
    <n v="0"/>
    <n v="0"/>
    <n v="0"/>
    <n v="0"/>
    <n v="0"/>
    <s v="Mindre"/>
    <n v="0"/>
    <n v="0"/>
    <n v="0"/>
    <n v="0"/>
    <s v="Mariah / Nanna"/>
    <n v="0"/>
    <n v="0"/>
    <n v="1"/>
    <n v="0"/>
    <n v="0"/>
    <n v="0"/>
    <n v="1"/>
    <n v="0"/>
    <n v="0"/>
    <n v="0"/>
    <n v="0"/>
    <n v="2"/>
    <n v="0"/>
    <n v="0"/>
    <n v="0"/>
    <n v="0"/>
    <n v="0"/>
    <n v="1"/>
    <n v="0"/>
    <n v="0"/>
    <n v="1"/>
    <n v="0"/>
    <s v="Miele professional"/>
    <n v="4"/>
    <s v="Nej"/>
    <n v="0"/>
    <s v="Nej"/>
    <s v="Nej"/>
    <s v="Nej"/>
    <n v="2"/>
    <s v="Begrænset"/>
    <s v="Åbent køkken m. begrænset udstyr. _x000a_Køkkendame er opsagt 1/6-09, hvor morgenmad og mellemmåltider afskaffes"/>
    <n v="0"/>
    <x v="0"/>
    <s v="Vesterbro/Kgs.Enghave"/>
    <n v="0"/>
    <n v="0"/>
    <n v="50"/>
    <n v="20"/>
    <n v="0"/>
    <n v="0"/>
    <n v="0"/>
    <n v="0"/>
    <n v="0"/>
    <n v="0"/>
    <n v="0"/>
    <n v="0"/>
    <n v="0"/>
    <n v="0"/>
    <n v="88296.09"/>
    <s v="35582"/>
    <s v=""/>
    <n v="0"/>
    <n v="20"/>
    <s v="Ja"/>
    <n v="1"/>
    <n v="0"/>
    <s v="Ved ikke hvor mange timer"/>
    <s v="Nej"/>
  </r>
  <r>
    <x v="0"/>
    <x v="181"/>
    <s v="Stubmøllen"/>
    <s v="Vesterbro/Kgs.Enghave"/>
    <s v="Stubmøllevej 10"/>
    <n v="2450"/>
    <s v="København SV"/>
    <s v="36 17 62 02"/>
    <s v="37372@buf.kk.dk"/>
    <s v="John Elsted"/>
    <n v="38605706"/>
    <n v="0"/>
    <s v="37372@buf.kk.dk"/>
    <s v="Børnehave"/>
    <n v="0"/>
    <n v="0"/>
    <n v="42"/>
    <n v="0"/>
    <n v="0"/>
    <n v="0"/>
    <n v="0"/>
    <s v="Nej"/>
    <n v="0"/>
    <n v="0"/>
    <n v="0"/>
    <n v="0"/>
    <n v="0"/>
    <n v="0"/>
    <n v="0"/>
    <x v="0"/>
    <x v="0"/>
    <x v="1"/>
    <x v="1"/>
    <n v="0"/>
    <n v="0"/>
    <n v="65000"/>
    <n v="0"/>
    <s v="Nej"/>
    <s v="Ja"/>
    <n v="0"/>
    <n v="0"/>
    <n v="0"/>
    <n v="0"/>
    <s v="laver eftermiddagsmad"/>
    <n v="0"/>
    <n v="0"/>
    <n v="0"/>
    <n v="0"/>
    <n v="0"/>
    <n v="0"/>
    <n v="0"/>
    <n v="0"/>
    <n v="0"/>
    <n v="0"/>
    <n v="80"/>
    <n v="0"/>
    <n v="2"/>
    <s v="Ja"/>
    <s v="Nej"/>
    <s v="nej"/>
    <s v="Ja"/>
    <s v="Har meget lyst til at maden bliver lavet i inst. "/>
    <s v="Ja"/>
    <s v="Meget poosistive over for mad i inst."/>
    <s v="Ja"/>
    <s v="Meget interesseret. Vil gerne være med til at &quot;styre&quot; hvad børnene spiser"/>
    <s v="Nej"/>
    <n v="0"/>
    <n v="0"/>
    <s v="produktionskøkken"/>
    <s v="nej"/>
    <s v="Mindre"/>
    <s v="Mindre"/>
    <s v="Nej"/>
    <s v="Opvaskemaskinen skal have udsugning ( iflg. Myndighederne)"/>
    <n v="0"/>
    <n v="0"/>
    <n v="0"/>
    <n v="0"/>
    <n v="0"/>
    <n v="0"/>
    <n v="0"/>
    <n v="0"/>
    <n v="0"/>
    <s v="Lone Voss"/>
    <d v="2009-02-06T00:00:00"/>
    <n v="0"/>
    <n v="1"/>
    <n v="0"/>
    <n v="0"/>
    <n v="0"/>
    <n v="1"/>
    <n v="0"/>
    <n v="0"/>
    <n v="0"/>
    <n v="0"/>
    <n v="1"/>
    <n v="0"/>
    <n v="0"/>
    <n v="0"/>
    <n v="0"/>
    <n v="1"/>
    <n v="0"/>
    <n v="0"/>
    <n v="0"/>
    <n v="1"/>
    <n v="20"/>
    <s v="Miele"/>
    <n v="0"/>
    <s v="Nej"/>
    <n v="0"/>
    <s v="Ja"/>
    <s v="Ja"/>
    <s v="Nej"/>
    <n v="1"/>
    <s v="God plads"/>
    <s v="_x000a_Kan godt starte op d. 1.1.10 _x000a_Sammenlægges med 37293 ( vuggestue) Kan evt. samarbejde om maden_x000a_"/>
    <n v="0"/>
    <x v="2"/>
    <s v="Vesterbro/Kgs.Enghave"/>
    <n v="0"/>
    <n v="0"/>
    <n v="42"/>
    <n v="0"/>
    <n v="0"/>
    <n v="0"/>
    <n v="0"/>
    <n v="0"/>
    <n v="0"/>
    <n v="0"/>
    <n v="0"/>
    <n v="0"/>
    <n v="0"/>
    <n v="0"/>
    <n v="59290.95"/>
    <s v="37372"/>
    <s v=""/>
    <n v="0"/>
    <n v="0"/>
    <s v="Ja"/>
    <n v="21"/>
    <n v="0"/>
    <n v="0"/>
    <s v="Nej"/>
  </r>
  <r>
    <x v="0"/>
    <x v="182"/>
    <s v="Hastrup"/>
    <s v="Vesterbro/Kgs.Enghave"/>
    <s v="Grønnegade 1"/>
    <n v="4621"/>
    <s v="Gadstrup"/>
    <s v="46 15 13 50"/>
    <s v="37385@buf.kk.dk"/>
    <s v="Grethe Eriksen"/>
    <n v="38111330"/>
    <n v="0"/>
    <s v="37385@buf.kk.dk"/>
    <s v="Børnehave"/>
    <n v="0"/>
    <n v="0"/>
    <n v="42"/>
    <n v="0"/>
    <n v="0"/>
    <n v="0"/>
    <n v="0"/>
    <s v="Nej"/>
    <n v="0"/>
    <n v="0"/>
    <n v="0"/>
    <n v="0"/>
    <n v="0"/>
    <n v="0"/>
    <n v="0"/>
    <x v="1"/>
    <x v="0"/>
    <x v="1"/>
    <x v="0"/>
    <n v="0"/>
    <n v="0"/>
    <n v="0"/>
    <n v="0"/>
    <n v="0"/>
    <n v="0"/>
    <n v="0"/>
    <n v="0"/>
    <n v="0"/>
    <n v="0"/>
    <n v="0"/>
    <n v="0"/>
    <n v="0"/>
    <n v="0"/>
    <n v="0"/>
    <n v="0"/>
    <n v="0"/>
    <n v="0"/>
    <n v="0"/>
    <n v="0"/>
    <n v="0"/>
    <n v="80"/>
    <n v="0"/>
    <n v="1"/>
    <s v="Ja"/>
    <s v="Nej"/>
    <s v="nej"/>
    <s v="Nej"/>
    <n v="0"/>
    <n v="0"/>
    <n v="0"/>
    <n v="0"/>
    <n v="0"/>
    <n v="0"/>
    <n v="0"/>
    <n v="0"/>
    <n v="0"/>
    <n v="0"/>
    <n v="0"/>
    <n v="0"/>
    <n v="0"/>
    <n v="0"/>
    <n v="0"/>
    <n v="0"/>
    <n v="0"/>
    <n v="0"/>
    <n v="0"/>
    <n v="0"/>
    <n v="0"/>
    <n v="0"/>
    <n v="0"/>
    <s v="Lone"/>
    <d v="1899-12-30T00:00:00"/>
    <n v="0"/>
    <n v="0"/>
    <n v="1"/>
    <n v="4"/>
    <n v="0"/>
    <n v="1"/>
    <n v="0"/>
    <n v="0"/>
    <n v="0"/>
    <n v="0"/>
    <n v="1"/>
    <n v="0"/>
    <n v="0"/>
    <n v="0"/>
    <n v="0"/>
    <n v="0"/>
    <n v="1"/>
    <n v="0"/>
    <n v="0"/>
    <n v="1"/>
    <n v="20"/>
    <s v="Miele"/>
    <n v="3"/>
    <s v="Nej"/>
    <n v="0"/>
    <s v="Ja"/>
    <s v="Nej"/>
    <s v="Nej"/>
    <n v="1"/>
    <s v="ingen plads"/>
    <n v="0"/>
    <n v="0"/>
    <x v="2"/>
    <s v="Vesterbro/Kgs.Enghave"/>
    <n v="0"/>
    <n v="0"/>
    <n v="42"/>
    <n v="0"/>
    <n v="0"/>
    <n v="0"/>
    <n v="0"/>
    <n v="0"/>
    <n v="0"/>
    <n v="0"/>
    <n v="0"/>
    <n v="0"/>
    <n v="0"/>
    <n v="0"/>
    <n v="22148.57"/>
    <s v="37385"/>
    <s v="u"/>
    <n v="0"/>
    <n v="0"/>
    <e v="#N/A"/>
    <e v="#N/A"/>
    <e v="#N/A"/>
    <e v="#N/A"/>
    <e v="#N/A"/>
  </r>
  <r>
    <x v="0"/>
    <x v="183"/>
    <s v="Troldhytten"/>
    <s v="Vesterbro/Kgs.Enghave"/>
    <s v="Mørkhøj Bygade 10"/>
    <n v="2860"/>
    <s v="Søborg"/>
    <s v="39 56 47 03 el. 04"/>
    <s v="37387@buf.kk.dk"/>
    <s v="Judith Nordfred"/>
    <n v="45939405"/>
    <n v="0"/>
    <s v="37387@buf.kk.dk"/>
    <s v="Børnehave"/>
    <n v="0"/>
    <n v="0"/>
    <n v="50"/>
    <n v="0"/>
    <n v="0"/>
    <n v="0"/>
    <n v="0"/>
    <s v="Nej"/>
    <n v="0"/>
    <n v="0"/>
    <n v="0"/>
    <n v="0"/>
    <n v="0"/>
    <n v="0"/>
    <n v="0"/>
    <x v="0"/>
    <x v="1"/>
    <x v="1"/>
    <x v="1"/>
    <n v="0"/>
    <n v="0"/>
    <n v="50000"/>
    <n v="0"/>
    <n v="0"/>
    <n v="0"/>
    <n v="0"/>
    <n v="0"/>
    <n v="0"/>
    <n v="0"/>
    <n v="0"/>
    <n v="0"/>
    <n v="0"/>
    <n v="0"/>
    <n v="0"/>
    <n v="0"/>
    <n v="0"/>
    <n v="0"/>
    <n v="0"/>
    <n v="0"/>
    <n v="0"/>
    <n v="75"/>
    <n v="0"/>
    <n v="1"/>
    <s v="nej"/>
    <s v="Nej"/>
    <s v="Ja"/>
    <s v="Nej"/>
    <n v="0"/>
    <n v="0"/>
    <n v="0"/>
    <n v="0"/>
    <n v="0"/>
    <n v="0"/>
    <n v="0"/>
    <n v="0"/>
    <n v="0"/>
    <n v="0"/>
    <n v="0"/>
    <n v="0"/>
    <n v="0"/>
    <n v="0"/>
    <n v="0"/>
    <n v="0"/>
    <n v="0"/>
    <n v="0"/>
    <n v="0"/>
    <n v="0"/>
    <n v="0"/>
    <n v="0"/>
    <n v="0"/>
    <s v="Lone Voss"/>
    <d v="1899-12-30T00:00:00"/>
    <n v="0"/>
    <n v="0"/>
    <n v="1"/>
    <n v="4"/>
    <n v="0"/>
    <n v="1"/>
    <n v="0"/>
    <n v="0"/>
    <n v="0"/>
    <n v="1"/>
    <n v="1"/>
    <n v="0"/>
    <n v="0"/>
    <n v="0"/>
    <n v="0"/>
    <n v="1"/>
    <n v="0"/>
    <n v="0"/>
    <n v="0"/>
    <n v="1"/>
    <n v="20"/>
    <s v="Miele"/>
    <n v="5"/>
    <s v="Nej"/>
    <n v="0"/>
    <s v="Ja"/>
    <s v="Nej"/>
    <s v="Nej"/>
    <n v="2"/>
    <s v="Begrænset"/>
    <s v="Grov køkken - alm. Køkken"/>
    <n v="0"/>
    <x v="2"/>
    <s v="Vesterbro/Kgs.Enghave"/>
    <n v="0"/>
    <n v="0"/>
    <n v="50"/>
    <n v="0"/>
    <n v="0"/>
    <n v="0"/>
    <n v="0"/>
    <n v="0"/>
    <n v="0"/>
    <n v="0"/>
    <n v="0"/>
    <n v="0"/>
    <n v="0"/>
    <n v="0"/>
    <n v="57221.3"/>
    <s v="37387"/>
    <s v="u"/>
    <n v="0"/>
    <n v="0"/>
    <e v="#N/A"/>
    <e v="#N/A"/>
    <e v="#N/A"/>
    <e v="#N/A"/>
    <e v="#N/A"/>
  </r>
  <r>
    <x v="0"/>
    <x v="184"/>
    <s v="Børnehaven Hestestalden"/>
    <s v="Vesterbro/Kgs.Enghave"/>
    <s v="Gasværksvej 14"/>
    <n v="1656"/>
    <s v="København V"/>
    <s v="33 21 49 67"/>
    <s v="37563@buf.kk.dk"/>
    <s v="Susanne Fabricius"/>
    <n v="33224413"/>
    <n v="0"/>
    <s v="susanne.fabricius@buf.kk.dk"/>
    <s v="Børnehave"/>
    <n v="0"/>
    <n v="0"/>
    <n v="104"/>
    <n v="0"/>
    <n v="0"/>
    <n v="0"/>
    <n v="0"/>
    <s v="ja"/>
    <n v="2"/>
    <n v="1"/>
    <n v="0"/>
    <n v="0"/>
    <n v="0"/>
    <n v="0"/>
    <n v="0"/>
    <x v="0"/>
    <x v="0"/>
    <x v="1"/>
    <x v="1"/>
    <n v="0"/>
    <n v="0"/>
    <n v="75000"/>
    <n v="0"/>
    <s v="Nej"/>
    <s v="nej"/>
    <n v="0"/>
    <n v="0"/>
    <n v="0"/>
    <n v="0"/>
    <n v="0"/>
    <n v="0"/>
    <n v="0"/>
    <n v="0"/>
    <n v="0"/>
    <n v="0"/>
    <n v="0"/>
    <n v="0"/>
    <n v="0"/>
    <n v="0"/>
    <n v="0"/>
    <n v="98"/>
    <n v="0"/>
    <n v="2"/>
    <s v="Ja"/>
    <s v="Nej"/>
    <s v="Ja"/>
    <s v="Ja"/>
    <s v="Vil gerne have tilbudt begge dele (hj. Lavet mad og madpakker). Der er 50 børn i udflytter ad gangen"/>
    <n v="0"/>
    <n v="0"/>
    <s v="Ja"/>
    <s v="Når det ikke kan være anderledes"/>
    <s v="Nej"/>
    <s v="Vil gerne  have en madfar"/>
    <n v="0"/>
    <s v="Køkken begrænset tilvirk"/>
    <s v="nej"/>
    <n v="0"/>
    <n v="0"/>
    <n v="0"/>
    <n v="0"/>
    <n v="0"/>
    <s v="Større"/>
    <n v="0"/>
    <n v="0"/>
    <s v="Større"/>
    <s v="Større opvaskemaskine, kogebord, køleskabe, fryser, ovn, røremaskine, grøntsagsrobot"/>
    <n v="0"/>
    <n v="0"/>
    <s v="Halvdelen af børnene er udflytter, 14 dage ad gangen"/>
    <s v="Lone Voss / Nanna"/>
    <d v="2009-03-12T00:00:00"/>
    <n v="0"/>
    <n v="1"/>
    <n v="0"/>
    <n v="0"/>
    <n v="0"/>
    <n v="1"/>
    <n v="0"/>
    <n v="0"/>
    <n v="0"/>
    <n v="0"/>
    <n v="1"/>
    <n v="0"/>
    <n v="0"/>
    <n v="0"/>
    <n v="0"/>
    <n v="1"/>
    <n v="0"/>
    <n v="0"/>
    <n v="0"/>
    <n v="1"/>
    <n v="20"/>
    <s v="Miele"/>
    <n v="3"/>
    <s v="Nej"/>
    <n v="0"/>
    <s v="Nej"/>
    <s v="Nej"/>
    <s v="Nej"/>
    <n v="2"/>
    <s v="Begrænset"/>
    <s v="Har et rum i huset, som kan indrettes som lager. Fx til konserves og ting pakket i plastik - dårligt klima, der ville evt. kunne stå en kummefryser"/>
    <n v="0"/>
    <x v="2"/>
    <s v="Vesterbro/Kgs.Enghave"/>
    <n v="0"/>
    <n v="0"/>
    <n v="104"/>
    <n v="0"/>
    <n v="0"/>
    <n v="0"/>
    <n v="0"/>
    <n v="0"/>
    <n v="0"/>
    <n v="0"/>
    <n v="0"/>
    <n v="0"/>
    <n v="0"/>
    <n v="0"/>
    <n v="125224.91"/>
    <s v="37563"/>
    <s v=""/>
    <n v="0"/>
    <n v="0"/>
    <e v="#N/A"/>
    <e v="#N/A"/>
    <e v="#N/A"/>
    <e v="#N/A"/>
    <e v="#N/A"/>
  </r>
  <r>
    <x v="0"/>
    <x v="185"/>
    <s v="Børnehaven Hestestalden"/>
    <s v="Vesterbro/Kgs.Enghave"/>
    <s v="Gasværksvej 14"/>
    <n v="1656"/>
    <s v="København V"/>
    <s v="33 21 49 67"/>
    <s v="37563@buf.kk.dk"/>
    <s v="Susanne Fabricius"/>
    <n v="33224413"/>
    <n v="0"/>
    <s v="susanne.fabricius@buf.kk.dk"/>
    <s v="Børnehave"/>
    <n v="0"/>
    <n v="0"/>
    <n v="104"/>
    <n v="0"/>
    <n v="0"/>
    <n v="0"/>
    <n v="0"/>
    <s v="Nej"/>
    <n v="0"/>
    <n v="0"/>
    <n v="0"/>
    <n v="0"/>
    <n v="0"/>
    <n v="0"/>
    <n v="0"/>
    <x v="0"/>
    <x v="0"/>
    <x v="1"/>
    <x v="1"/>
    <n v="0"/>
    <n v="0"/>
    <n v="75000"/>
    <n v="0"/>
    <n v="0"/>
    <n v="0"/>
    <n v="0"/>
    <n v="0"/>
    <n v="0"/>
    <n v="0"/>
    <n v="0"/>
    <n v="0"/>
    <n v="0"/>
    <n v="0"/>
    <n v="0"/>
    <n v="0"/>
    <n v="0"/>
    <n v="0"/>
    <n v="0"/>
    <n v="0"/>
    <n v="0"/>
    <n v="98"/>
    <n v="0"/>
    <n v="1"/>
    <n v="0"/>
    <n v="0"/>
    <n v="0"/>
    <s v="Nej"/>
    <s v="Har ikke overvejet det. Afventer"/>
    <n v="0"/>
    <n v="0"/>
    <n v="0"/>
    <n v="0"/>
    <n v="0"/>
    <n v="0"/>
    <n v="0"/>
    <s v="Køkken begrænset tilvirk"/>
    <n v="0"/>
    <n v="0"/>
    <n v="0"/>
    <n v="0"/>
    <n v="0"/>
    <n v="0"/>
    <n v="0"/>
    <n v="0"/>
    <n v="0"/>
    <n v="0"/>
    <n v="0"/>
    <n v="0"/>
    <n v="0"/>
    <n v="0"/>
    <s v="Mariah"/>
    <d v="2009-04-21T00:00:00"/>
    <n v="0"/>
    <n v="1"/>
    <n v="0"/>
    <n v="4"/>
    <n v="1"/>
    <n v="0"/>
    <n v="0"/>
    <n v="0"/>
    <n v="0"/>
    <n v="1"/>
    <n v="0"/>
    <n v="0"/>
    <n v="0"/>
    <n v="0"/>
    <n v="0"/>
    <n v="1"/>
    <n v="0"/>
    <n v="0"/>
    <n v="0"/>
    <n v="1"/>
    <n v="0"/>
    <n v="0"/>
    <n v="0"/>
    <s v="Nej"/>
    <n v="0"/>
    <s v="Nej"/>
    <s v="Nej"/>
    <s v="Nej"/>
    <n v="1"/>
    <n v="0"/>
    <n v="0"/>
    <n v="0"/>
    <x v="2"/>
    <s v="Vesterbro/Kgs.Enghave"/>
    <n v="0"/>
    <n v="0"/>
    <n v="104"/>
    <n v="0"/>
    <n v="0"/>
    <n v="0"/>
    <n v="0"/>
    <n v="0"/>
    <n v="0"/>
    <n v="0"/>
    <n v="0"/>
    <n v="0"/>
    <n v="0"/>
    <n v="0"/>
    <n v="125224.91"/>
    <s v="37563"/>
    <s v="u"/>
    <n v="0"/>
    <n v="0"/>
    <e v="#N/A"/>
    <e v="#N/A"/>
    <e v="#N/A"/>
    <e v="#N/A"/>
    <e v="#N/A"/>
  </r>
  <r>
    <x v="0"/>
    <x v="186"/>
    <s v="Bavnehøj Børnehave og fritidshjem"/>
    <s v="Vesterbro/Kgs.Enghave"/>
    <s v="V.A. Borgens Vej 10"/>
    <n v="2450"/>
    <s v="København SV"/>
    <s v="33 21 08 48"/>
    <s v="mail@bavnehoej.kk.dk"/>
    <s v="LENA QUIST"/>
    <n v="35859679"/>
    <n v="33210848"/>
    <s v="37638@buf.kk.dk"/>
    <s v="Børnehave"/>
    <n v="0"/>
    <n v="0"/>
    <n v="25"/>
    <n v="0"/>
    <n v="0"/>
    <n v="0"/>
    <n v="0"/>
    <s v="Nej"/>
    <n v="0"/>
    <n v="0"/>
    <n v="0"/>
    <n v="0"/>
    <n v="0"/>
    <n v="0"/>
    <n v="0"/>
    <x v="0"/>
    <x v="0"/>
    <x v="1"/>
    <x v="1"/>
    <n v="0"/>
    <n v="0"/>
    <n v="25000"/>
    <n v="0"/>
    <s v="Nej"/>
    <s v="nej"/>
    <n v="0"/>
    <n v="0"/>
    <n v="0"/>
    <n v="0"/>
    <n v="0"/>
    <n v="0"/>
    <n v="0"/>
    <n v="0"/>
    <n v="0"/>
    <n v="0"/>
    <n v="0"/>
    <n v="0"/>
    <n v="0"/>
    <n v="0"/>
    <n v="0"/>
    <n v="50"/>
    <n v="0"/>
    <n v="2"/>
    <s v="Ja"/>
    <s v="Nej"/>
    <s v="nej"/>
    <s v="Ja"/>
    <n v="0"/>
    <n v="0"/>
    <s v="vides ikke"/>
    <n v="0"/>
    <s v="vides ikke"/>
    <s v="Nej"/>
    <s v="Vil gerne have hjælp"/>
    <n v="0"/>
    <s v="Køkken begrænset tilvirk"/>
    <s v="nej"/>
    <n v="0"/>
    <n v="0"/>
    <n v="0"/>
    <n v="0"/>
    <n v="0"/>
    <s v="Større"/>
    <n v="0"/>
    <n v="0"/>
    <s v="Mindre"/>
    <n v="0"/>
    <n v="0"/>
    <n v="0"/>
    <s v="Opvaskemaskine op i højde. Ombygning af det eksisternende, hvis det skal blive et produktionskøkken"/>
    <s v="Lone Voss / Nanna"/>
    <d v="2009-03-10T00:00:00"/>
    <n v="0"/>
    <n v="1"/>
    <n v="0"/>
    <n v="0"/>
    <n v="1"/>
    <n v="0"/>
    <n v="0"/>
    <n v="0"/>
    <n v="0"/>
    <n v="1"/>
    <n v="1"/>
    <n v="0"/>
    <n v="0"/>
    <n v="0"/>
    <n v="0"/>
    <n v="1"/>
    <n v="0"/>
    <n v="0"/>
    <n v="0"/>
    <n v="1"/>
    <n v="35"/>
    <s v="Miele"/>
    <n v="3"/>
    <s v="Nej"/>
    <n v="0"/>
    <s v="Ja"/>
    <s v="Nej"/>
    <s v="Nej"/>
    <n v="1"/>
    <s v="ingen plads"/>
    <s v="Lager: Depotrum i kælderen, men dårlig mulighed i køkkenet."/>
    <n v="0"/>
    <x v="0"/>
    <s v="Vesterbro/Kgs.Enghave"/>
    <n v="0"/>
    <n v="0"/>
    <n v="22"/>
    <n v="44"/>
    <n v="0"/>
    <n v="0"/>
    <n v="0"/>
    <n v="0"/>
    <n v="0"/>
    <n v="0"/>
    <n v="0"/>
    <n v="0"/>
    <n v="0"/>
    <n v="0"/>
    <n v="26266"/>
    <s v="37638"/>
    <s v=""/>
    <n v="0"/>
    <n v="44"/>
    <s v="Ja"/>
    <n v="15"/>
    <n v="0"/>
    <n v="0"/>
    <s v="Nej"/>
  </r>
  <r>
    <x v="0"/>
    <x v="187"/>
    <s v="Børnehuset Hjortøgade 3 og 10"/>
    <s v="Østerbro"/>
    <s v="Hjortøgade 3"/>
    <n v="2100"/>
    <s v="København Ø"/>
    <s v="39 20 24 83"/>
    <s v="35307@buf.kk.dk"/>
    <s v="Henrik Dankert"/>
    <n v="21261009"/>
    <n v="39181320"/>
    <s v="35307@buf.kk.dk"/>
    <s v="Børnehave"/>
    <n v="0"/>
    <n v="0"/>
    <n v="62"/>
    <n v="0"/>
    <n v="0"/>
    <n v="0"/>
    <n v="0"/>
    <s v="ja"/>
    <n v="1"/>
    <n v="1"/>
    <n v="0"/>
    <n v="0"/>
    <n v="0"/>
    <n v="0"/>
    <n v="0"/>
    <x v="0"/>
    <x v="0"/>
    <x v="1"/>
    <x v="1"/>
    <n v="0"/>
    <n v="0"/>
    <n v="60000"/>
    <n v="0"/>
    <n v="0"/>
    <n v="0"/>
    <n v="0"/>
    <n v="0"/>
    <n v="0"/>
    <n v="0"/>
    <n v="0"/>
    <n v="0"/>
    <n v="0"/>
    <n v="0"/>
    <n v="0"/>
    <n v="0"/>
    <n v="0"/>
    <n v="0"/>
    <n v="0"/>
    <n v="0"/>
    <n v="0"/>
    <n v="50"/>
    <n v="0"/>
    <n v="2"/>
    <s v="Ja"/>
    <s v="Nej"/>
    <s v="Ja"/>
    <s v="Ja"/>
    <s v="hvis muligheden er der"/>
    <s v="Ja"/>
    <n v="0"/>
    <s v="Ja"/>
    <n v="0"/>
    <s v="Nej"/>
    <n v="0"/>
    <n v="0"/>
    <s v="Køkken blandet tilvirk"/>
    <s v="nej"/>
    <s v="Mindre"/>
    <n v="0"/>
    <n v="0"/>
    <s v="Opvaskemaskine"/>
    <n v="0"/>
    <n v="0"/>
    <n v="0"/>
    <n v="0"/>
    <n v="0"/>
    <n v="0"/>
    <n v="0"/>
    <n v="0"/>
    <s v="Hjortøgade 10, hvor der er 20 børn"/>
    <s v="Lone Voss"/>
    <d v="2009-03-17T00:00:00"/>
    <n v="0"/>
    <n v="0"/>
    <n v="1"/>
    <n v="4"/>
    <n v="0"/>
    <n v="1"/>
    <n v="0"/>
    <n v="0"/>
    <n v="0"/>
    <n v="0"/>
    <n v="1"/>
    <n v="0"/>
    <n v="0"/>
    <n v="0"/>
    <n v="0"/>
    <n v="1"/>
    <n v="0"/>
    <n v="0"/>
    <n v="0"/>
    <n v="1"/>
    <n v="130"/>
    <s v="Siemens"/>
    <n v="3"/>
    <s v="Nej"/>
    <n v="0"/>
    <s v="Nej"/>
    <s v="Ja"/>
    <s v="Nej"/>
    <n v="1"/>
    <s v="Begrænset"/>
    <n v="0"/>
    <n v="0"/>
    <x v="2"/>
    <s v="Østerbro"/>
    <n v="0"/>
    <n v="0"/>
    <n v="62"/>
    <n v="0"/>
    <n v="0"/>
    <n v="0"/>
    <n v="0"/>
    <n v="0"/>
    <n v="0"/>
    <n v="0"/>
    <n v="0"/>
    <n v="0"/>
    <n v="0"/>
    <n v="0"/>
    <n v="49061.919999999998"/>
    <s v="35307"/>
    <s v=""/>
    <n v="0"/>
    <n v="0"/>
    <e v="#N/A"/>
    <e v="#N/A"/>
    <e v="#N/A"/>
    <e v="#N/A"/>
    <e v="#N/A"/>
  </r>
  <r>
    <x v="0"/>
    <x v="188"/>
    <s v="Børnehuset Hjortøgade 3 og 10"/>
    <s v="Østerbro"/>
    <s v="Hjortøgade 3"/>
    <n v="2100"/>
    <s v="København Ø"/>
    <s v="39 20 24 83"/>
    <s v="35307@buf.kk.dk"/>
    <s v="Henrik Dankert"/>
    <n v="21261009"/>
    <n v="39181320"/>
    <s v="35307@buf.kk.dk"/>
    <s v="Børnehave"/>
    <n v="0"/>
    <n v="0"/>
    <n v="62"/>
    <n v="0"/>
    <n v="0"/>
    <n v="0"/>
    <n v="0"/>
    <s v="ja"/>
    <n v="0"/>
    <n v="0"/>
    <n v="0"/>
    <n v="0"/>
    <n v="0"/>
    <n v="0"/>
    <n v="0"/>
    <x v="1"/>
    <x v="0"/>
    <x v="1"/>
    <x v="0"/>
    <n v="0"/>
    <n v="0"/>
    <n v="0"/>
    <n v="0"/>
    <n v="0"/>
    <n v="0"/>
    <n v="0"/>
    <n v="0"/>
    <n v="0"/>
    <n v="0"/>
    <n v="0"/>
    <n v="0"/>
    <n v="0"/>
    <n v="0"/>
    <n v="0"/>
    <n v="0"/>
    <n v="0"/>
    <n v="0"/>
    <n v="0"/>
    <n v="0"/>
    <n v="0"/>
    <n v="0"/>
    <n v="0"/>
    <n v="0"/>
    <n v="0"/>
    <n v="0"/>
    <n v="0"/>
    <n v="0"/>
    <n v="0"/>
    <n v="0"/>
    <n v="0"/>
    <n v="0"/>
    <n v="0"/>
    <n v="0"/>
    <n v="0"/>
    <n v="0"/>
    <s v="Køkken begrænset tilvirk"/>
    <n v="0"/>
    <n v="0"/>
    <n v="0"/>
    <n v="0"/>
    <n v="0"/>
    <n v="0"/>
    <n v="0"/>
    <n v="0"/>
    <n v="0"/>
    <s v="Større"/>
    <n v="0"/>
    <n v="0"/>
    <n v="0"/>
    <s v="Nyt komfur, maskiner, opvaskemaskine, ombygning"/>
    <s v="Lone Voss"/>
    <n v="0"/>
    <n v="0"/>
    <n v="0"/>
    <n v="0"/>
    <n v="0"/>
    <n v="1"/>
    <n v="0"/>
    <n v="0"/>
    <n v="0"/>
    <n v="0"/>
    <n v="0"/>
    <n v="1"/>
    <n v="0"/>
    <n v="0"/>
    <n v="0"/>
    <n v="0"/>
    <n v="0"/>
    <n v="0"/>
    <n v="0"/>
    <n v="0"/>
    <n v="1"/>
    <n v="0"/>
    <s v="Miele"/>
    <n v="0"/>
    <n v="0"/>
    <n v="0"/>
    <n v="0"/>
    <n v="0"/>
    <n v="0"/>
    <n v="0"/>
    <n v="0"/>
    <s v="meget gammelt og nedslidt for småt til at lave mad."/>
    <n v="0"/>
    <x v="2"/>
    <s v="Østerbro"/>
    <n v="0"/>
    <n v="0"/>
    <n v="62"/>
    <n v="0"/>
    <n v="0"/>
    <n v="0"/>
    <n v="0"/>
    <n v="0"/>
    <n v="0"/>
    <n v="0"/>
    <n v="0"/>
    <n v="0"/>
    <n v="0"/>
    <n v="0"/>
    <n v="49061.919999999998"/>
    <s v="35307"/>
    <s v="2"/>
    <n v="0"/>
    <n v="0"/>
    <e v="#N/A"/>
    <e v="#N/A"/>
    <e v="#N/A"/>
    <e v="#N/A"/>
    <e v="#N/A"/>
  </r>
  <r>
    <x v="0"/>
    <x v="189"/>
    <s v="Børnehaven Ragnarok"/>
    <s v="Østerbro"/>
    <s v="Borgmester Jensens Allé 1"/>
    <n v="2100"/>
    <s v="København Ø"/>
    <s v="35 38 76 11"/>
    <s v="BH-ragnarok@mail.dk"/>
    <s v="Susanne Overgaard"/>
    <n v="0"/>
    <n v="35387611"/>
    <s v="35321@buf.kk.dk"/>
    <s v="Børnehave"/>
    <n v="0"/>
    <n v="0"/>
    <n v="22"/>
    <n v="0"/>
    <n v="0"/>
    <n v="0"/>
    <n v="0"/>
    <s v="Nej"/>
    <n v="0"/>
    <n v="0"/>
    <n v="0"/>
    <n v="0"/>
    <n v="0"/>
    <n v="0"/>
    <n v="0"/>
    <x v="1"/>
    <x v="0"/>
    <x v="1"/>
    <x v="1"/>
    <n v="0"/>
    <n v="0"/>
    <n v="2500"/>
    <n v="0"/>
    <n v="0"/>
    <n v="0"/>
    <n v="0"/>
    <n v="0"/>
    <n v="0"/>
    <n v="0"/>
    <n v="0"/>
    <n v="0"/>
    <n v="0"/>
    <n v="0"/>
    <n v="0"/>
    <n v="0"/>
    <n v="0"/>
    <n v="0"/>
    <n v="0"/>
    <n v="0"/>
    <n v="0"/>
    <n v="80"/>
    <n v="0"/>
    <n v="1"/>
    <s v="Ja"/>
    <s v="Nej"/>
    <s v="Ja"/>
    <s v="Nej"/>
    <s v="der er ikke muligheder for det"/>
    <s v="Nej"/>
    <n v="0"/>
    <s v="Ja"/>
    <n v="0"/>
    <n v="0"/>
    <n v="0"/>
    <n v="0"/>
    <s v="Modtagerkøkken"/>
    <n v="0"/>
    <n v="0"/>
    <n v="0"/>
    <s v="ja"/>
    <n v="0"/>
    <n v="0"/>
    <n v="0"/>
    <n v="0"/>
    <n v="0"/>
    <n v="0"/>
    <n v="0"/>
    <n v="0"/>
    <n v="0"/>
    <s v="det er ikke muligt at opgradere"/>
    <s v="Lone"/>
    <s v="13.03"/>
    <n v="0"/>
    <n v="1"/>
    <n v="0"/>
    <n v="0"/>
    <n v="0"/>
    <n v="0"/>
    <n v="0"/>
    <n v="0"/>
    <n v="0"/>
    <n v="1"/>
    <n v="0"/>
    <n v="0"/>
    <n v="0"/>
    <n v="0"/>
    <n v="0"/>
    <n v="0"/>
    <n v="0"/>
    <n v="0"/>
    <n v="0"/>
    <n v="0"/>
    <n v="0"/>
    <n v="0"/>
    <n v="1"/>
    <s v="Nej"/>
    <n v="0"/>
    <s v="Nej"/>
    <s v="Nej"/>
    <s v="Nej"/>
    <n v="1"/>
    <s v="ingen plads"/>
    <s v="Hvis det kan etableres vil en opvaskemaskine være på sin plads."/>
    <n v="0"/>
    <x v="2"/>
    <s v="Østerbro"/>
    <n v="0"/>
    <n v="0"/>
    <n v="22"/>
    <n v="0"/>
    <n v="0"/>
    <n v="0"/>
    <n v="0"/>
    <n v="0"/>
    <n v="0"/>
    <n v="0"/>
    <n v="0"/>
    <n v="0"/>
    <n v="0"/>
    <n v="0"/>
    <n v="18341.16"/>
    <s v="35321"/>
    <s v=""/>
    <n v="0"/>
    <n v="0"/>
    <e v="#N/A"/>
    <e v="#N/A"/>
    <e v="#N/A"/>
    <e v="#N/A"/>
    <e v="#N/A"/>
  </r>
  <r>
    <x v="0"/>
    <x v="190"/>
    <s v="Hans Egede Sogns"/>
    <s v="Østerbro"/>
    <s v="Gammel Kalkbrænderi Vej 11"/>
    <n v="2100"/>
    <s v="København Ø"/>
    <s v="35 42 43 14"/>
    <s v="35346@buf.kk.dk"/>
    <s v="Hanne Behrendt Jensen"/>
    <n v="35352953"/>
    <n v="0"/>
    <s v="35346@buf.kk.dk"/>
    <s v="Børnehave"/>
    <n v="0"/>
    <n v="0"/>
    <n v="46"/>
    <n v="0"/>
    <n v="0"/>
    <n v="0"/>
    <n v="0"/>
    <s v="Nej"/>
    <n v="0"/>
    <n v="0"/>
    <n v="0"/>
    <n v="0"/>
    <n v="0"/>
    <n v="0"/>
    <n v="0"/>
    <x v="0"/>
    <x v="0"/>
    <x v="1"/>
    <x v="1"/>
    <n v="0"/>
    <n v="0"/>
    <n v="0"/>
    <n v="0"/>
    <n v="0"/>
    <n v="0"/>
    <n v="0"/>
    <n v="0"/>
    <n v="0"/>
    <n v="0"/>
    <n v="0"/>
    <n v="0"/>
    <n v="0"/>
    <n v="0"/>
    <n v="0"/>
    <n v="0"/>
    <n v="0"/>
    <n v="0"/>
    <n v="0"/>
    <n v="0"/>
    <n v="0"/>
    <n v="95"/>
    <n v="0"/>
    <n v="1"/>
    <s v="Ja"/>
    <s v="Nej"/>
    <s v="Ja"/>
    <s v="Ja"/>
    <n v="0"/>
    <s v="Ja"/>
    <n v="0"/>
    <s v="Ja"/>
    <n v="0"/>
    <s v="Nej"/>
    <s v="vil gerne have hjælp"/>
    <n v="0"/>
    <s v="produktionskøkken"/>
    <s v="nej"/>
    <s v="Mindre"/>
    <n v="0"/>
    <n v="0"/>
    <s v="2 nye ovne, 5 nye kogeplader, stålbord med vask, stort køleskab"/>
    <n v="0"/>
    <n v="0"/>
    <n v="0"/>
    <n v="0"/>
    <n v="0"/>
    <n v="0"/>
    <n v="0"/>
    <n v="0"/>
    <n v="0"/>
    <s v="Cathrine"/>
    <s v="03.04"/>
    <n v="0"/>
    <n v="1"/>
    <n v="0"/>
    <n v="0"/>
    <n v="0"/>
    <n v="0"/>
    <n v="0"/>
    <n v="0"/>
    <n v="0"/>
    <n v="1"/>
    <n v="1"/>
    <n v="0"/>
    <n v="0"/>
    <n v="0"/>
    <n v="0"/>
    <n v="0"/>
    <n v="0"/>
    <n v="0"/>
    <n v="0"/>
    <n v="1"/>
    <n v="20"/>
    <s v="Miele"/>
    <n v="3"/>
    <s v="Nej"/>
    <n v="0"/>
    <s v="Nej"/>
    <s v="Nej"/>
    <s v="Nej"/>
    <n v="2"/>
    <s v="God plads"/>
    <n v="0"/>
    <n v="0"/>
    <x v="2"/>
    <s v="Østerbro"/>
    <n v="0"/>
    <n v="0"/>
    <n v="59"/>
    <n v="0"/>
    <n v="0"/>
    <n v="0"/>
    <n v="0"/>
    <n v="0"/>
    <n v="0"/>
    <n v="0"/>
    <n v="0"/>
    <n v="0"/>
    <n v="0"/>
    <n v="0"/>
    <n v="30105.26"/>
    <s v="35346"/>
    <s v=""/>
    <n v="0"/>
    <n v="0"/>
    <s v="Ja"/>
    <n v="1"/>
    <s v="Nej"/>
    <s v="Ved ikke hvor mange timer"/>
    <s v="Nej"/>
  </r>
  <r>
    <x v="0"/>
    <x v="191"/>
    <s v="Folkebørnehaven"/>
    <s v="Østerbro"/>
    <s v="Helsingborggade 24"/>
    <n v="2100"/>
    <s v="København Ø"/>
    <s v="39 20 84 23"/>
    <s v="35358@buf.kk.dk"/>
    <s v="Gertie Christensen"/>
    <n v="35269063"/>
    <n v="0"/>
    <s v="35358@buf.kk.dk"/>
    <s v="Børnehave"/>
    <n v="0"/>
    <n v="12"/>
    <n v="20"/>
    <n v="0"/>
    <n v="0"/>
    <n v="0"/>
    <n v="0"/>
    <s v="Nej"/>
    <n v="0"/>
    <n v="0"/>
    <n v="0"/>
    <n v="0"/>
    <n v="0"/>
    <n v="0"/>
    <n v="0"/>
    <x v="0"/>
    <x v="0"/>
    <x v="1"/>
    <x v="0"/>
    <n v="0"/>
    <n v="0"/>
    <n v="0"/>
    <n v="0"/>
    <n v="0"/>
    <n v="0"/>
    <n v="0"/>
    <n v="0"/>
    <n v="0"/>
    <n v="0"/>
    <n v="0"/>
    <n v="0"/>
    <n v="0"/>
    <n v="0"/>
    <n v="0"/>
    <n v="0"/>
    <n v="0"/>
    <n v="0"/>
    <n v="0"/>
    <n v="0"/>
    <n v="0"/>
    <n v="100"/>
    <n v="0"/>
    <n v="3"/>
    <s v="nej"/>
    <s v="Nej"/>
    <s v="nej"/>
    <s v="Nej"/>
    <s v="fysisk er det ikke muligt"/>
    <s v="Nej"/>
    <s v="blandet, afventende, venter på udfald"/>
    <s v="Nej"/>
    <s v="det samme som forældrene"/>
    <n v="0"/>
    <s v="har et plejehjem som nabo, Kildevældssogns plejehjem. Inst. har tænkt om de kunne få leveret mad derfra."/>
    <n v="0"/>
    <s v="Køkken begrænset tilvirk"/>
    <n v="0"/>
    <n v="0"/>
    <n v="0"/>
    <n v="0"/>
    <n v="0"/>
    <n v="0"/>
    <n v="0"/>
    <n v="0"/>
    <n v="0"/>
    <n v="0"/>
    <n v="0"/>
    <n v="0"/>
    <n v="0"/>
    <s v="kan ikke opgraderes. Trænger til opfriskning generelt"/>
    <s v="Lone Voss / Sine"/>
    <d v="2009-03-24T00:00:00"/>
    <n v="0"/>
    <n v="1"/>
    <n v="0"/>
    <n v="4"/>
    <n v="1"/>
    <n v="0"/>
    <n v="0"/>
    <n v="0"/>
    <n v="0"/>
    <n v="1"/>
    <n v="0"/>
    <n v="0"/>
    <n v="0"/>
    <n v="0"/>
    <n v="0"/>
    <n v="1"/>
    <n v="0"/>
    <n v="0"/>
    <n v="0"/>
    <n v="1"/>
    <n v="70"/>
    <s v="bosch"/>
    <n v="1"/>
    <s v="Nej"/>
    <n v="0"/>
    <s v="Nej"/>
    <s v="Nej"/>
    <s v="Nej"/>
    <n v="1"/>
    <s v="ingen plads"/>
    <s v="Mulighed for kummefryser i kælderen"/>
    <n v="0"/>
    <x v="2"/>
    <s v="Østerbro"/>
    <n v="0"/>
    <n v="12"/>
    <n v="20"/>
    <n v="0"/>
    <n v="0"/>
    <n v="0"/>
    <n v="0"/>
    <n v="0"/>
    <n v="0"/>
    <n v="0"/>
    <n v="0"/>
    <n v="0"/>
    <n v="0"/>
    <n v="0"/>
    <n v="37540.28"/>
    <s v="35358"/>
    <s v=""/>
    <n v="0"/>
    <n v="0"/>
    <e v="#N/A"/>
    <e v="#N/A"/>
    <e v="#N/A"/>
    <e v="#N/A"/>
    <e v="#N/A"/>
  </r>
  <r>
    <x v="0"/>
    <x v="192"/>
    <s v="David sogns børnehave"/>
    <s v="Østerbro"/>
    <s v="Koldinggade 11A"/>
    <n v="2100"/>
    <s v="København Ø"/>
    <s v="35 42 29 60"/>
    <s v="davidsognsbh@mail.dk"/>
    <s v="Anett Gjedsig"/>
    <n v="0"/>
    <n v="0"/>
    <s v="35385@buf.kk.dk"/>
    <s v="Børnehave"/>
    <n v="0"/>
    <n v="0"/>
    <n v="40"/>
    <n v="0"/>
    <n v="0"/>
    <n v="0"/>
    <n v="0"/>
    <s v="Nej"/>
    <n v="0"/>
    <n v="0"/>
    <n v="0"/>
    <n v="0"/>
    <n v="0"/>
    <n v="0"/>
    <n v="0"/>
    <x v="0"/>
    <x v="0"/>
    <x v="1"/>
    <x v="1"/>
    <n v="0"/>
    <n v="0"/>
    <n v="68372"/>
    <n v="0"/>
    <n v="0"/>
    <n v="0"/>
    <n v="0"/>
    <n v="0"/>
    <n v="0"/>
    <n v="0"/>
    <n v="0"/>
    <n v="0"/>
    <n v="0"/>
    <n v="0"/>
    <n v="0"/>
    <n v="0"/>
    <n v="0"/>
    <n v="0"/>
    <n v="0"/>
    <n v="0"/>
    <n v="0"/>
    <n v="75"/>
    <n v="0"/>
    <n v="2"/>
    <s v="Ja"/>
    <s v="Nej"/>
    <s v="nej"/>
    <s v="Nej"/>
    <s v="Der er ikke mulighed for det"/>
    <s v="Ja"/>
    <s v="kvaliteten skal være i orden of der skal være mad nok"/>
    <s v="Ja"/>
    <n v="0"/>
    <s v="Nej"/>
    <n v="0"/>
    <n v="0"/>
    <s v="Køkken begrænset tilvirk"/>
    <n v="0"/>
    <n v="0"/>
    <n v="0"/>
    <s v="ja"/>
    <s v="køkkenet er ikke stort nok og der er ikke mulighed for udvidelse"/>
    <n v="0"/>
    <n v="0"/>
    <n v="0"/>
    <n v="0"/>
    <n v="0"/>
    <n v="0"/>
    <n v="0"/>
    <n v="0"/>
    <n v="0"/>
    <s v="Mariah"/>
    <s v="23/3 09"/>
    <n v="0"/>
    <n v="1"/>
    <n v="0"/>
    <n v="0"/>
    <n v="0"/>
    <n v="0"/>
    <n v="0"/>
    <n v="0"/>
    <n v="0"/>
    <n v="0"/>
    <n v="1"/>
    <n v="0"/>
    <n v="0"/>
    <n v="0"/>
    <n v="0"/>
    <n v="1"/>
    <n v="0"/>
    <n v="0"/>
    <n v="0"/>
    <n v="1"/>
    <n v="25"/>
    <s v="Miele professional"/>
    <n v="1"/>
    <s v="Nej"/>
    <n v="0"/>
    <s v="Ja"/>
    <s v="Nej"/>
    <s v="Nej"/>
    <n v="2"/>
    <s v="ingen plads"/>
    <s v="Der er 3 køleskabe mere på stuerne"/>
    <n v="0"/>
    <x v="2"/>
    <s v="Østerbro"/>
    <n v="0"/>
    <n v="0"/>
    <n v="40"/>
    <n v="0"/>
    <n v="0"/>
    <n v="0"/>
    <n v="0"/>
    <n v="0"/>
    <n v="0"/>
    <n v="0"/>
    <n v="0"/>
    <n v="0"/>
    <n v="0"/>
    <n v="0"/>
    <n v="54697.599999999999"/>
    <s v="35385"/>
    <s v=""/>
    <n v="0"/>
    <n v="0"/>
    <s v="Ja"/>
    <n v="15"/>
    <n v="0"/>
    <n v="0"/>
    <s v="Nej"/>
  </r>
  <r>
    <x v="0"/>
    <x v="193"/>
    <s v="Frihavns Sogns Børnehave"/>
    <s v="Østerbro"/>
    <s v="Livjægergade 43"/>
    <n v="2100"/>
    <s v="København Ø"/>
    <s v="35 42 53 97"/>
    <s v="35394@buf.kk.dk"/>
    <s v="Betina Laursen"/>
    <n v="0"/>
    <n v="0"/>
    <s v="35394@buf.kk.dk"/>
    <s v="Børnehave"/>
    <n v="0"/>
    <n v="0"/>
    <n v="32"/>
    <n v="0"/>
    <n v="0"/>
    <n v="0"/>
    <n v="0"/>
    <s v="Nej"/>
    <n v="0"/>
    <n v="0"/>
    <n v="0"/>
    <n v="0"/>
    <n v="0"/>
    <n v="0"/>
    <n v="0"/>
    <x v="0"/>
    <x v="1"/>
    <x v="1"/>
    <x v="0"/>
    <n v="0"/>
    <n v="0"/>
    <n v="45000"/>
    <n v="0"/>
    <n v="0"/>
    <n v="0"/>
    <n v="0"/>
    <n v="0"/>
    <n v="0"/>
    <n v="0"/>
    <n v="0"/>
    <n v="0"/>
    <n v="0"/>
    <n v="0"/>
    <n v="0"/>
    <n v="0"/>
    <n v="0"/>
    <n v="0"/>
    <n v="0"/>
    <n v="0"/>
    <n v="0"/>
    <n v="50"/>
    <n v="0"/>
    <n v="1"/>
    <s v="Ja"/>
    <s v="Nej"/>
    <s v="nej"/>
    <s v="Ja"/>
    <s v="fysisk ser det svært ud pga køkken"/>
    <s v="Nej"/>
    <s v="blandet"/>
    <s v="Nej"/>
    <s v="afventende, ikke super positive, bekymring ang økonomi"/>
    <s v="Nej"/>
    <s v="kommer an på time antal, andre tanker."/>
    <n v="0"/>
    <s v="Modtagerkøkken"/>
    <n v="0"/>
    <n v="0"/>
    <n v="0"/>
    <n v="0"/>
    <n v="0"/>
    <n v="0"/>
    <n v="0"/>
    <n v="0"/>
    <n v="0"/>
    <n v="0"/>
    <n v="0"/>
    <n v="0"/>
    <n v="0"/>
    <s v="meget lille køkken. Ingen muligheder for udbygning.bliver også brugt som personalerum."/>
    <s v="Lone Voss / Sine"/>
    <d v="2009-03-24T00:00:00"/>
    <n v="0"/>
    <n v="1"/>
    <n v="0"/>
    <n v="4"/>
    <n v="1"/>
    <n v="0"/>
    <n v="0"/>
    <n v="0"/>
    <n v="0"/>
    <n v="1"/>
    <n v="0"/>
    <n v="0"/>
    <n v="0"/>
    <n v="0"/>
    <n v="0"/>
    <n v="1"/>
    <n v="0"/>
    <n v="0"/>
    <n v="0"/>
    <n v="1"/>
    <n v="20"/>
    <s v="Miele"/>
    <n v="0.5"/>
    <s v="Nej"/>
    <n v="0"/>
    <s v="Nej"/>
    <s v="Nej"/>
    <s v="Nej"/>
    <n v="1"/>
    <s v="ingen plads"/>
    <n v="0"/>
    <n v="0"/>
    <x v="2"/>
    <s v="Østerbro"/>
    <n v="0"/>
    <n v="0"/>
    <n v="30"/>
    <n v="0"/>
    <n v="0"/>
    <n v="0"/>
    <n v="0"/>
    <n v="0"/>
    <n v="0"/>
    <n v="0"/>
    <n v="0"/>
    <n v="0"/>
    <n v="0"/>
    <n v="0"/>
    <n v="25738"/>
    <s v="35394"/>
    <s v=""/>
    <n v="0"/>
    <n v="0"/>
    <e v="#N/A"/>
    <e v="#N/A"/>
    <e v="#N/A"/>
    <e v="#N/A"/>
    <e v="#N/A"/>
  </r>
  <r>
    <x v="0"/>
    <x v="194"/>
    <s v="Strandkvartyerets Børnehave"/>
    <s v="Østerbro"/>
    <s v="Otto Mallings Gade 12"/>
    <n v="2100"/>
    <s v="København Ø"/>
    <s v="39 20 60 72"/>
    <s v="35414@buf.kk.dk"/>
    <s v="Christin Hjelvik"/>
    <n v="0"/>
    <n v="0"/>
    <s v="35414@buf.kk.dk"/>
    <s v="Børnehave"/>
    <n v="0"/>
    <n v="0"/>
    <n v="20"/>
    <n v="0"/>
    <n v="0"/>
    <n v="0"/>
    <n v="0"/>
    <s v="Nej"/>
    <n v="0"/>
    <n v="0"/>
    <n v="0"/>
    <n v="0"/>
    <n v="0"/>
    <n v="0"/>
    <n v="0"/>
    <x v="0"/>
    <x v="0"/>
    <x v="1"/>
    <x v="1"/>
    <n v="0"/>
    <n v="0"/>
    <n v="0"/>
    <n v="0"/>
    <n v="0"/>
    <n v="0"/>
    <n v="0"/>
    <n v="0"/>
    <n v="0"/>
    <n v="0"/>
    <n v="0"/>
    <n v="0"/>
    <n v="0"/>
    <n v="0"/>
    <n v="0"/>
    <n v="0"/>
    <n v="0"/>
    <n v="0"/>
    <n v="0"/>
    <n v="0"/>
    <n v="0"/>
    <n v="0"/>
    <n v="0"/>
    <n v="0"/>
    <s v="nej"/>
    <s v="Nej"/>
    <s v="Ja"/>
    <s v="Nej"/>
    <s v="køkkenet er for lille og i meget dårlig stand"/>
    <s v="Nej"/>
    <n v="0"/>
    <s v="Nej"/>
    <n v="0"/>
    <n v="0"/>
    <n v="0"/>
    <n v="0"/>
    <s v="Modtagerkøkken"/>
    <s v="nej"/>
    <n v="0"/>
    <n v="0"/>
    <s v="ja"/>
    <n v="0"/>
    <n v="0"/>
    <n v="0"/>
    <n v="0"/>
    <n v="0"/>
    <n v="0"/>
    <n v="0"/>
    <n v="0"/>
    <n v="0"/>
    <n v="0"/>
    <s v="Cathrine"/>
    <s v="31.03"/>
    <n v="0"/>
    <n v="1"/>
    <n v="0"/>
    <n v="0"/>
    <n v="0"/>
    <n v="0"/>
    <n v="0"/>
    <n v="0"/>
    <n v="0"/>
    <n v="1"/>
    <n v="0"/>
    <n v="0"/>
    <n v="0"/>
    <n v="0"/>
    <n v="0"/>
    <n v="1"/>
    <n v="0"/>
    <n v="0"/>
    <n v="0"/>
    <n v="1"/>
    <n v="60"/>
    <s v="Miele"/>
    <n v="2"/>
    <s v="Nej"/>
    <n v="0"/>
    <s v="Nej"/>
    <s v="Nej"/>
    <s v="Nej"/>
    <n v="1"/>
    <s v="Begrænset"/>
    <n v="0"/>
    <n v="0"/>
    <x v="2"/>
    <s v="Østerbro"/>
    <n v="0"/>
    <n v="0"/>
    <n v="20"/>
    <n v="0"/>
    <n v="0"/>
    <n v="0"/>
    <n v="0"/>
    <n v="0"/>
    <n v="0"/>
    <n v="0"/>
    <n v="0"/>
    <n v="0"/>
    <n v="0"/>
    <n v="0"/>
    <n v="35118.769999999997"/>
    <s v="35414"/>
    <s v=""/>
    <n v="0"/>
    <n v="0"/>
    <e v="#N/A"/>
    <e v="#N/A"/>
    <e v="#N/A"/>
    <e v="#N/A"/>
    <e v="#N/A"/>
  </r>
  <r>
    <x v="0"/>
    <x v="195"/>
    <s v="Fredens sogns børnehave"/>
    <s v="Østerbro"/>
    <s v="Ryesgade 68B"/>
    <n v="2100"/>
    <s v="København Ø"/>
    <s v="35 37 05 49"/>
    <s v="35421@buf.kk.dk"/>
    <s v="Monica Andersen"/>
    <n v="0"/>
    <n v="0"/>
    <s v="35421@buf.kk.dk"/>
    <s v="Børnehave"/>
    <n v="0"/>
    <n v="0"/>
    <n v="45"/>
    <n v="0"/>
    <n v="0"/>
    <n v="0"/>
    <n v="0"/>
    <s v="Nej"/>
    <n v="0"/>
    <n v="0"/>
    <n v="0"/>
    <n v="0"/>
    <n v="0"/>
    <n v="0"/>
    <n v="0"/>
    <x v="0"/>
    <x v="0"/>
    <x v="1"/>
    <x v="1"/>
    <n v="0"/>
    <n v="0"/>
    <n v="0"/>
    <n v="0"/>
    <n v="0"/>
    <n v="0"/>
    <n v="0"/>
    <n v="0"/>
    <n v="0"/>
    <n v="0"/>
    <n v="0"/>
    <n v="0"/>
    <n v="0"/>
    <n v="0"/>
    <n v="0"/>
    <n v="0"/>
    <n v="0"/>
    <n v="0"/>
    <n v="0"/>
    <n v="0"/>
    <n v="0"/>
    <n v="40"/>
    <n v="0"/>
    <n v="0"/>
    <s v="nej"/>
    <s v="Nej"/>
    <s v="nej"/>
    <s v="Nej"/>
    <s v="Mener ikke der er plads"/>
    <s v="Ja"/>
    <s v="forholder sig afventende"/>
    <s v="Nej"/>
    <n v="0"/>
    <s v="Nej"/>
    <n v="0"/>
    <n v="0"/>
    <n v="0"/>
    <n v="0"/>
    <n v="0"/>
    <n v="0"/>
    <n v="0"/>
    <n v="0"/>
    <n v="0"/>
    <n v="0"/>
    <n v="0"/>
    <s v="Toilet/depot bør inddrages og nyt køkken etableres. Der er 30 børn på 1.ste sal og ingen elevator, madelevator nødvendig"/>
    <n v="0"/>
    <n v="0"/>
    <s v="Større"/>
    <n v="0"/>
    <s v="Mere ovnkapacitet, nye bordplader, opvaskemaskinen op i højden, mere køleplads."/>
    <n v="0"/>
    <n v="0"/>
    <n v="0"/>
    <n v="1"/>
    <n v="0"/>
    <n v="0"/>
    <n v="0"/>
    <n v="0"/>
    <n v="0"/>
    <n v="0"/>
    <n v="0"/>
    <n v="0"/>
    <n v="1"/>
    <n v="0"/>
    <n v="0"/>
    <n v="0"/>
    <n v="0"/>
    <n v="0"/>
    <n v="0"/>
    <n v="0"/>
    <n v="0"/>
    <n v="1"/>
    <n v="25"/>
    <s v="Miele professional"/>
    <n v="0"/>
    <s v="Nej"/>
    <n v="0"/>
    <s v="Nej"/>
    <s v="Nej"/>
    <s v="Nej"/>
    <n v="0"/>
    <s v="Begrænset"/>
    <s v="Der er 3 køleskabe mere på stuerne"/>
    <n v="0"/>
    <x v="2"/>
    <s v="Østerbro"/>
    <n v="0"/>
    <n v="0"/>
    <n v="45"/>
    <n v="0"/>
    <n v="0"/>
    <n v="0"/>
    <n v="0"/>
    <n v="0"/>
    <n v="0"/>
    <n v="0"/>
    <n v="0"/>
    <n v="0"/>
    <n v="0"/>
    <n v="0"/>
    <n v="62355.89"/>
    <s v="35421"/>
    <s v=""/>
    <n v="0"/>
    <n v="0"/>
    <e v="#N/A"/>
    <e v="#N/A"/>
    <e v="#N/A"/>
    <e v="#N/A"/>
    <e v="#N/A"/>
  </r>
  <r>
    <x v="0"/>
    <x v="196"/>
    <s v="Luther Kirkens udflytterbørnehave"/>
    <s v="Østerbro"/>
    <s v="Kollerødvej 72"/>
    <n v="3540"/>
    <s v="Lynge"/>
    <s v="48 19 25 15"/>
    <s v="35436@buf.kk.dk"/>
    <s v="Camilla Petersen"/>
    <n v="0"/>
    <n v="0"/>
    <s v="35436@buf.kk.dk"/>
    <s v="Børnehave"/>
    <n v="0"/>
    <n v="0"/>
    <n v="54"/>
    <n v="0"/>
    <n v="0"/>
    <n v="0"/>
    <n v="0"/>
    <s v="Nej"/>
    <n v="0"/>
    <n v="0"/>
    <n v="0"/>
    <n v="0"/>
    <n v="0"/>
    <n v="0"/>
    <n v="0"/>
    <x v="0"/>
    <x v="0"/>
    <x v="1"/>
    <x v="1"/>
    <n v="0"/>
    <n v="0"/>
    <n v="72000"/>
    <n v="0"/>
    <s v="Nej"/>
    <s v="Ja"/>
    <n v="0"/>
    <n v="0"/>
    <n v="0"/>
    <n v="0"/>
    <n v="0"/>
    <n v="0"/>
    <n v="0"/>
    <n v="0"/>
    <n v="0"/>
    <n v="0"/>
    <n v="0"/>
    <n v="0"/>
    <n v="0"/>
    <n v="0"/>
    <n v="0"/>
    <n v="80"/>
    <n v="0"/>
    <n v="0"/>
    <s v="Ja"/>
    <s v="Nej"/>
    <s v="Ja"/>
    <s v="Ja"/>
    <n v="0"/>
    <s v="Ja"/>
    <n v="0"/>
    <s v="Ja"/>
    <n v="0"/>
    <s v="ja"/>
    <n v="0"/>
    <n v="0"/>
    <s v="Køkken begrænset tilvirk"/>
    <n v="0"/>
    <n v="0"/>
    <n v="0"/>
    <n v="0"/>
    <n v="0"/>
    <n v="0"/>
    <n v="0"/>
    <n v="0"/>
    <n v="0"/>
    <n v="0"/>
    <n v="0"/>
    <s v="Mindre"/>
    <s v="nye køkkenelementer, ovn og fryser + køl"/>
    <n v="0"/>
    <s v="Cathrine Jerrik"/>
    <d v="2009-04-24T00:00:00"/>
    <n v="0"/>
    <n v="1"/>
    <n v="0"/>
    <n v="4"/>
    <n v="1"/>
    <n v="0"/>
    <n v="0"/>
    <n v="0"/>
    <n v="0"/>
    <n v="0"/>
    <n v="1"/>
    <n v="0"/>
    <n v="0"/>
    <n v="0"/>
    <n v="0"/>
    <n v="0"/>
    <n v="0"/>
    <n v="0"/>
    <n v="0"/>
    <n v="1"/>
    <n v="62"/>
    <s v="Miele"/>
    <n v="2.5"/>
    <s v="Nej"/>
    <n v="0"/>
    <s v="Ja"/>
    <s v="Ja"/>
    <s v="Nej"/>
    <n v="2"/>
    <s v="Begrænset"/>
    <n v="0"/>
    <n v="0"/>
    <x v="2"/>
    <s v="Østerbro"/>
    <n v="0"/>
    <n v="0"/>
    <n v="54"/>
    <n v="0"/>
    <n v="0"/>
    <n v="0"/>
    <n v="0"/>
    <n v="0"/>
    <n v="0"/>
    <n v="0"/>
    <n v="0"/>
    <n v="0"/>
    <n v="0"/>
    <n v="0"/>
    <n v="30599.98"/>
    <s v="35436"/>
    <s v="u"/>
    <n v="0"/>
    <n v="0"/>
    <e v="#N/A"/>
    <e v="#N/A"/>
    <e v="#N/A"/>
    <e v="#N/A"/>
    <e v="#N/A"/>
  </r>
  <r>
    <x v="0"/>
    <x v="197"/>
    <s v="Stadens Vænge"/>
    <s v="Østerbro"/>
    <s v="Stadens Vænge 5"/>
    <n v="2100"/>
    <s v="København Ø"/>
    <s v="39 20 72 53"/>
    <s v="35451@buf.kk.dk"/>
    <s v="Anne-Marie Eckardt"/>
    <n v="32540056"/>
    <n v="0"/>
    <s v="35451@buf.kk.dk"/>
    <s v="Børnehave"/>
    <n v="0"/>
    <n v="0"/>
    <n v="24"/>
    <n v="0"/>
    <n v="0"/>
    <n v="0"/>
    <n v="0"/>
    <s v="Nej"/>
    <n v="0"/>
    <n v="0"/>
    <n v="0"/>
    <n v="0"/>
    <n v="0"/>
    <n v="0"/>
    <n v="0"/>
    <x v="0"/>
    <x v="0"/>
    <x v="3"/>
    <x v="1"/>
    <n v="0"/>
    <n v="0"/>
    <n v="62500"/>
    <n v="0"/>
    <s v="Ja"/>
    <n v="0"/>
    <s v="Hakima"/>
    <n v="2008"/>
    <n v="32"/>
    <n v="0"/>
    <s v="ufaglært"/>
    <n v="0"/>
    <s v="hygiejne"/>
    <n v="0"/>
    <n v="0"/>
    <n v="0"/>
    <n v="0"/>
    <n v="0"/>
    <n v="0"/>
    <n v="0"/>
    <n v="0"/>
    <n v="98"/>
    <n v="0"/>
    <n v="1"/>
    <s v="Ja"/>
    <s v="Nej"/>
    <s v="Ja"/>
    <s v="Ja"/>
    <n v="0"/>
    <s v="Ja"/>
    <n v="0"/>
    <s v="Ja"/>
    <n v="0"/>
    <s v="ja"/>
    <n v="0"/>
    <n v="0"/>
    <s v="produktionskøkken"/>
    <s v="Ja"/>
    <n v="0"/>
    <n v="0"/>
    <n v="0"/>
    <n v="0"/>
    <n v="0"/>
    <n v="0"/>
    <n v="0"/>
    <n v="0"/>
    <n v="0"/>
    <n v="0"/>
    <n v="0"/>
    <n v="0"/>
    <n v="0"/>
    <n v="0"/>
    <n v="0"/>
    <n v="0"/>
    <n v="1"/>
    <n v="0"/>
    <n v="0"/>
    <n v="0"/>
    <n v="1"/>
    <n v="0"/>
    <n v="0"/>
    <n v="0"/>
    <n v="2"/>
    <n v="0"/>
    <n v="0"/>
    <n v="1"/>
    <n v="0"/>
    <n v="0"/>
    <n v="1"/>
    <n v="0"/>
    <n v="0"/>
    <n v="0"/>
    <n v="1"/>
    <n v="20"/>
    <s v="Miele"/>
    <n v="4"/>
    <s v="Nej"/>
    <n v="0"/>
    <s v="Nej"/>
    <s v="Ja"/>
    <s v="Nej"/>
    <n v="2"/>
    <s v="Begrænset"/>
    <s v="Stort åbent køkken med en del skabsplads"/>
    <n v="0"/>
    <x v="2"/>
    <s v="Østerbro"/>
    <n v="0"/>
    <n v="0"/>
    <n v="24"/>
    <n v="0"/>
    <n v="0"/>
    <n v="0"/>
    <n v="0"/>
    <n v="0"/>
    <n v="0"/>
    <n v="0"/>
    <n v="0"/>
    <n v="0"/>
    <n v="0"/>
    <n v="0"/>
    <n v="52864.61"/>
    <s v="35451"/>
    <s v=""/>
    <n v="0"/>
    <n v="0"/>
    <e v="#N/A"/>
    <e v="#N/A"/>
    <e v="#N/A"/>
    <e v="#N/A"/>
    <e v="#N/A"/>
  </r>
  <r>
    <x v="0"/>
    <x v="198"/>
    <n v="0"/>
    <s v="Østerbro"/>
    <s v="Teglværksgade 1"/>
    <n v="2100"/>
    <s v="København Ø"/>
    <s v="39 20 86 57"/>
    <s v="35468@buf.kk.dk"/>
    <s v="Lotte Rud Priess"/>
    <n v="0"/>
    <n v="39208657"/>
    <s v="35468@buf.kk.dk"/>
    <s v="Børnehave"/>
    <n v="0"/>
    <n v="0"/>
    <n v="60"/>
    <n v="0"/>
    <n v="0"/>
    <n v="0"/>
    <n v="0"/>
    <s v="Nej"/>
    <n v="0"/>
    <n v="0"/>
    <n v="0"/>
    <n v="0"/>
    <n v="0"/>
    <n v="0"/>
    <n v="0"/>
    <x v="0"/>
    <x v="0"/>
    <x v="1"/>
    <x v="1"/>
    <n v="0"/>
    <n v="0"/>
    <n v="0"/>
    <n v="0"/>
    <s v="Nej"/>
    <s v="nej"/>
    <n v="0"/>
    <n v="0"/>
    <n v="0"/>
    <n v="0"/>
    <n v="0"/>
    <n v="0"/>
    <n v="0"/>
    <n v="0"/>
    <n v="0"/>
    <n v="0"/>
    <n v="0"/>
    <n v="0"/>
    <n v="0"/>
    <n v="0"/>
    <n v="98"/>
    <n v="0"/>
    <n v="1"/>
    <n v="1"/>
    <s v="Ja"/>
    <s v="Nej"/>
    <s v="Ja"/>
    <s v="Ja"/>
    <n v="0"/>
    <s v="Ja"/>
    <n v="0"/>
    <s v="Ja"/>
    <n v="0"/>
    <s v="Nej"/>
    <n v="0"/>
    <n v="0"/>
    <s v="produktionskøkken"/>
    <s v="nej"/>
    <s v="Mindre"/>
    <n v="0"/>
    <n v="0"/>
    <s v="et køleskab, et nyt komfur med flere blus, røremaskine"/>
    <n v="0"/>
    <n v="0"/>
    <n v="0"/>
    <n v="0"/>
    <n v="0"/>
    <n v="0"/>
    <n v="0"/>
    <n v="0"/>
    <n v="0"/>
    <n v="0"/>
    <n v="0"/>
    <n v="0"/>
    <n v="1"/>
    <n v="0"/>
    <n v="0"/>
    <n v="0"/>
    <n v="2"/>
    <n v="0"/>
    <n v="0"/>
    <n v="0"/>
    <n v="1"/>
    <n v="0"/>
    <n v="0"/>
    <n v="1"/>
    <n v="0"/>
    <n v="0"/>
    <n v="1"/>
    <n v="0"/>
    <n v="0"/>
    <n v="0"/>
    <n v="1"/>
    <n v="20"/>
    <s v="Miele"/>
    <n v="4"/>
    <s v="Nej"/>
    <n v="0"/>
    <s v="Nej"/>
    <s v="Ja"/>
    <s v="Nej"/>
    <n v="2"/>
    <s v="God plads"/>
    <n v="0"/>
    <n v="0"/>
    <x v="2"/>
    <s v="Østerbro"/>
    <n v="0"/>
    <n v="0"/>
    <n v="60"/>
    <n v="0"/>
    <n v="0"/>
    <n v="0"/>
    <n v="0"/>
    <n v="0"/>
    <n v="0"/>
    <n v="0"/>
    <n v="0"/>
    <n v="0"/>
    <n v="0"/>
    <n v="0"/>
    <n v="45842.1"/>
    <s v="35468"/>
    <s v=""/>
    <n v="0"/>
    <n v="0"/>
    <s v="Ja"/>
    <n v="20"/>
    <n v="0"/>
    <n v="0"/>
    <s v="Nej"/>
  </r>
  <r>
    <x v="0"/>
    <x v="199"/>
    <s v="Børnehaven Tussenelda"/>
    <s v="Østerbro"/>
    <s v="Viborggade 15"/>
    <n v="2100"/>
    <s v="København Ø"/>
    <s v="35 26 50 20"/>
    <s v="35488@buf.kk.dk"/>
    <s v="Lis Fjelstrup"/>
    <n v="35814280"/>
    <n v="0"/>
    <s v="35488@buf.kk.dk"/>
    <s v="Børnehave"/>
    <n v="0"/>
    <n v="0"/>
    <n v="20"/>
    <n v="0"/>
    <n v="0"/>
    <n v="0"/>
    <n v="0"/>
    <s v="Nej"/>
    <n v="0"/>
    <n v="0"/>
    <n v="0"/>
    <n v="0"/>
    <n v="0"/>
    <n v="0"/>
    <n v="0"/>
    <x v="1"/>
    <x v="0"/>
    <x v="1"/>
    <x v="1"/>
    <n v="0"/>
    <n v="0"/>
    <n v="22500"/>
    <n v="0"/>
    <n v="0"/>
    <n v="0"/>
    <n v="0"/>
    <n v="0"/>
    <n v="0"/>
    <n v="0"/>
    <n v="0"/>
    <n v="0"/>
    <n v="0"/>
    <n v="0"/>
    <n v="0"/>
    <n v="0"/>
    <n v="0"/>
    <n v="0"/>
    <n v="0"/>
    <n v="0"/>
    <n v="0"/>
    <n v="80"/>
    <n v="0"/>
    <n v="1"/>
    <s v="Ja"/>
    <s v="Nej"/>
    <s v="Ja"/>
    <s v="Nej"/>
    <s v="meget lille køkken"/>
    <s v="Nej"/>
    <n v="0"/>
    <s v="Nej"/>
    <n v="0"/>
    <s v="Nej"/>
    <n v="0"/>
    <n v="0"/>
    <s v="Køkken begrænset tilvirk"/>
    <n v="0"/>
    <n v="0"/>
    <n v="0"/>
    <s v="ja"/>
    <n v="0"/>
    <n v="0"/>
    <n v="0"/>
    <n v="0"/>
    <n v="0"/>
    <n v="0"/>
    <n v="0"/>
    <n v="0"/>
    <n v="0"/>
    <n v="0"/>
    <s v="Cathrine"/>
    <s v="03.03"/>
    <n v="0"/>
    <n v="1"/>
    <n v="0"/>
    <n v="0"/>
    <n v="0"/>
    <n v="0"/>
    <n v="0"/>
    <n v="0"/>
    <n v="0"/>
    <n v="1"/>
    <n v="0"/>
    <n v="0"/>
    <n v="0"/>
    <n v="0"/>
    <n v="0"/>
    <n v="1"/>
    <n v="0"/>
    <n v="0"/>
    <n v="0"/>
    <n v="1"/>
    <n v="20"/>
    <s v="Miele"/>
    <n v="1"/>
    <s v="Nej"/>
    <n v="0"/>
    <s v="Nej"/>
    <s v="Ja"/>
    <s v="Nej"/>
    <n v="1"/>
    <s v="Begrænset"/>
    <n v="0"/>
    <n v="0"/>
    <x v="2"/>
    <s v="Østerbro"/>
    <n v="0"/>
    <n v="0"/>
    <n v="20"/>
    <n v="0"/>
    <n v="0"/>
    <n v="0"/>
    <n v="0"/>
    <n v="0"/>
    <n v="0"/>
    <n v="0"/>
    <n v="0"/>
    <n v="0"/>
    <n v="0"/>
    <n v="0"/>
    <n v="30896.34"/>
    <s v="35488"/>
    <s v=""/>
    <n v="0"/>
    <n v="0"/>
    <e v="#N/A"/>
    <e v="#N/A"/>
    <e v="#N/A"/>
    <e v="#N/A"/>
    <e v="#N/A"/>
  </r>
  <r>
    <x v="0"/>
    <x v="200"/>
    <s v="Frihavns Sogns Menigheds Børnehave"/>
    <s v="Østerbro"/>
    <s v="Willemoesgade 68"/>
    <n v="2100"/>
    <s v="København Ø"/>
    <s v="35 26 47 41"/>
    <s v="35495@buf.kk.dk"/>
    <s v="Annette Paine"/>
    <n v="39672023"/>
    <n v="0"/>
    <s v="35495@buf.kk.dk"/>
    <s v="Børnehave"/>
    <n v="0"/>
    <n v="0"/>
    <n v="22"/>
    <n v="0"/>
    <n v="0"/>
    <n v="0"/>
    <n v="0"/>
    <s v="Nej"/>
    <n v="0"/>
    <n v="0"/>
    <n v="0"/>
    <n v="0"/>
    <n v="0"/>
    <n v="0"/>
    <n v="0"/>
    <x v="0"/>
    <x v="0"/>
    <x v="1"/>
    <x v="0"/>
    <n v="0"/>
    <n v="0"/>
    <n v="0"/>
    <n v="0"/>
    <s v="Nej"/>
    <s v="nej"/>
    <n v="0"/>
    <n v="0"/>
    <n v="0"/>
    <n v="0"/>
    <n v="0"/>
    <n v="0"/>
    <n v="0"/>
    <n v="0"/>
    <n v="0"/>
    <n v="0"/>
    <n v="0"/>
    <n v="0"/>
    <n v="0"/>
    <n v="0"/>
    <n v="0"/>
    <n v="75"/>
    <n v="0"/>
    <n v="1"/>
    <s v="nej"/>
    <s v="Nej"/>
    <s v="nej"/>
    <s v="Nej"/>
    <s v="ej relevant"/>
    <s v="Nej"/>
    <s v="ej relevant"/>
    <s v="Nej"/>
    <s v="ej relevant"/>
    <s v="Nej"/>
    <s v="ej relevant"/>
    <n v="0"/>
    <s v="Modtagerkøkken"/>
    <n v="0"/>
    <n v="0"/>
    <n v="0"/>
    <n v="0"/>
    <n v="0"/>
    <n v="0"/>
    <n v="0"/>
    <s v="Ja"/>
    <n v="0"/>
    <n v="0"/>
    <n v="0"/>
    <n v="0"/>
    <n v="0"/>
    <s v="der skal nok ekstra køleplads til for at kunne modtage mad."/>
    <s v="Birgitte Glerup / Sine"/>
    <d v="2009-03-19T00:00:00"/>
    <n v="0"/>
    <n v="1"/>
    <n v="0"/>
    <n v="4"/>
    <n v="0"/>
    <n v="1"/>
    <n v="0"/>
    <n v="0"/>
    <n v="0"/>
    <n v="1"/>
    <n v="0"/>
    <n v="0"/>
    <n v="0"/>
    <n v="0"/>
    <n v="0"/>
    <n v="0"/>
    <n v="0"/>
    <n v="0"/>
    <n v="0"/>
    <n v="1"/>
    <n v="20"/>
    <s v="Miele"/>
    <n v="3"/>
    <s v="Nej"/>
    <n v="0"/>
    <s v="Ja"/>
    <s v="Ja"/>
    <s v="Nej"/>
    <n v="1"/>
    <s v="ingen plads"/>
    <s v="Køkkenet kunne godt servere frugt/brød til eftermiddagsmad, men det er meget lille. Det vil være svært at skaffe plads til et ekstra køleskab. Når opvaskemaskinen er åben, er køkkengulvet blokeret, så der kan ikke arbejdes i køkkenet. Ombygningvil være en udfordring, da man skulle inddrage et kontor (som også er personalestue og meget lille), der ikke kan være andre steder i huset."/>
    <n v="0"/>
    <x v="2"/>
    <s v="Østerbro"/>
    <n v="0"/>
    <n v="0"/>
    <n v="22"/>
    <n v="0"/>
    <n v="0"/>
    <n v="0"/>
    <n v="0"/>
    <n v="0"/>
    <n v="0"/>
    <n v="0"/>
    <n v="0"/>
    <n v="0"/>
    <n v="0"/>
    <n v="0"/>
    <n v="9322.85"/>
    <s v="35495"/>
    <s v=""/>
    <n v="0"/>
    <n v="0"/>
    <e v="#N/A"/>
    <e v="#N/A"/>
    <e v="#N/A"/>
    <e v="#N/A"/>
    <e v="#N/A"/>
  </r>
  <r>
    <x v="0"/>
    <x v="201"/>
    <s v="Børnehaven Æbelø"/>
    <s v="Østerbro"/>
    <s v="Æbeløgade 25"/>
    <n v="2100"/>
    <s v="København Ø"/>
    <s v="39 29 67 08"/>
    <s v="35497@buf.kk.dk"/>
    <s v="GRETHE MØLLER"/>
    <n v="0"/>
    <n v="0"/>
    <s v="35497@buf.kk.dk"/>
    <s v="Børnehave"/>
    <n v="0"/>
    <n v="0"/>
    <n v="22"/>
    <n v="0"/>
    <n v="0"/>
    <n v="0"/>
    <n v="0"/>
    <s v="Nej"/>
    <n v="0"/>
    <n v="0"/>
    <n v="0"/>
    <n v="0"/>
    <n v="0"/>
    <n v="0"/>
    <n v="0"/>
    <x v="0"/>
    <x v="0"/>
    <x v="4"/>
    <x v="1"/>
    <n v="0"/>
    <n v="0"/>
    <n v="20000"/>
    <n v="0"/>
    <s v="Ja"/>
    <n v="0"/>
    <s v="Charlotte"/>
    <n v="2005"/>
    <n v="15"/>
    <n v="0"/>
    <s v="PB i ernæring og sundhed"/>
    <n v="0"/>
    <n v="0"/>
    <n v="0"/>
    <n v="0"/>
    <n v="0"/>
    <n v="0"/>
    <n v="0"/>
    <n v="0"/>
    <n v="0"/>
    <n v="0"/>
    <n v="80"/>
    <n v="0"/>
    <n v="1"/>
    <s v="Ja"/>
    <s v="Nej"/>
    <s v="Ja"/>
    <s v="Ja"/>
    <n v="0"/>
    <s v="Ja"/>
    <n v="0"/>
    <s v="Ja"/>
    <n v="0"/>
    <s v="ja"/>
    <s v="ikke nødvendigt"/>
    <n v="0"/>
    <s v="Køkken blandet tilvirk"/>
    <n v="0"/>
    <n v="0"/>
    <n v="0"/>
    <n v="0"/>
    <n v="0"/>
    <s v="Mindre"/>
    <s v="Ingen"/>
    <s v="Nej"/>
    <s v="nyt komfur + emhætte (defekt), potter &amp; pander, ekstra køleskab eller evt. større køleskab end det nuværende"/>
    <n v="0"/>
    <n v="0"/>
    <n v="0"/>
    <n v="0"/>
    <s v="gammelt 80'er køkken"/>
    <s v="Mariah / Sine"/>
    <n v="0"/>
    <n v="0"/>
    <n v="1"/>
    <n v="0"/>
    <n v="4"/>
    <n v="1"/>
    <n v="0"/>
    <n v="1"/>
    <n v="0"/>
    <n v="0"/>
    <n v="0"/>
    <n v="1"/>
    <n v="0"/>
    <n v="0"/>
    <n v="0"/>
    <n v="0"/>
    <n v="0"/>
    <n v="0"/>
    <n v="0"/>
    <n v="1"/>
    <n v="1"/>
    <n v="25"/>
    <s v="Miele"/>
    <n v="2"/>
    <s v="Nej"/>
    <n v="0"/>
    <s v="Ja"/>
    <s v="Ja"/>
    <s v="Nej"/>
    <n v="0"/>
    <s v="Begrænset"/>
    <n v="0"/>
    <n v="0"/>
    <x v="2"/>
    <s v="Østerbro"/>
    <n v="0"/>
    <n v="0"/>
    <n v="20"/>
    <n v="0"/>
    <n v="0"/>
    <n v="0"/>
    <n v="0"/>
    <n v="0"/>
    <n v="0"/>
    <n v="0"/>
    <n v="0"/>
    <n v="0"/>
    <n v="0"/>
    <n v="0"/>
    <n v="20268.23"/>
    <s v="35497"/>
    <s v=""/>
    <n v="0"/>
    <n v="0"/>
    <e v="#N/A"/>
    <e v="#N/A"/>
    <e v="#N/A"/>
    <e v="#N/A"/>
    <e v="#N/A"/>
  </r>
  <r>
    <x v="0"/>
    <x v="202"/>
    <s v="Olriks Børnehave"/>
    <s v="Østerbro"/>
    <s v="Østbanegade 151"/>
    <n v="2100"/>
    <s v="København Ø"/>
    <n v="35429191"/>
    <s v="lx32@buf.kk.dk"/>
    <s v="Kari Strøm"/>
    <n v="38715809"/>
    <n v="0"/>
    <s v="35498@buf.kk.dk"/>
    <s v="Børnehave"/>
    <n v="0"/>
    <n v="0"/>
    <n v="20"/>
    <n v="0"/>
    <n v="0"/>
    <n v="0"/>
    <n v="0"/>
    <s v="Nej"/>
    <n v="0"/>
    <n v="0"/>
    <n v="0"/>
    <n v="0"/>
    <n v="0"/>
    <n v="0"/>
    <n v="0"/>
    <x v="0"/>
    <x v="0"/>
    <x v="2"/>
    <x v="1"/>
    <n v="0"/>
    <n v="0"/>
    <n v="22000"/>
    <n v="0"/>
    <s v="Nej"/>
    <n v="0"/>
    <n v="0"/>
    <n v="0"/>
    <n v="0"/>
    <n v="0"/>
    <n v="0"/>
    <n v="0"/>
    <n v="0"/>
    <n v="0"/>
    <n v="0"/>
    <n v="0"/>
    <n v="0"/>
    <n v="0"/>
    <n v="0"/>
    <n v="0"/>
    <n v="0"/>
    <n v="40"/>
    <n v="0"/>
    <n v="1"/>
    <s v="nej"/>
    <s v="Nej"/>
    <s v="Ja"/>
    <s v="Nej"/>
    <s v="De kan ikke se det kan lade sig gøre"/>
    <s v="Ja"/>
    <s v="Forholder sig afventende"/>
    <n v="0"/>
    <s v="ca. halvdelen er positive"/>
    <s v="Nej"/>
    <n v="0"/>
    <n v="0"/>
    <s v="Køkken begrænset tilvirk"/>
    <n v="0"/>
    <n v="0"/>
    <n v="0"/>
    <n v="0"/>
    <n v="0"/>
    <n v="0"/>
    <n v="0"/>
    <s v="Ja"/>
    <n v="0"/>
    <n v="0"/>
    <n v="0"/>
    <s v="Mindre"/>
    <s v="et nyt komfur, køl er minimum"/>
    <s v="De har et stort pladsproblem. Køkkenet er uhensigtsmæssigt indrettet."/>
    <s v="Mariah / Sine"/>
    <d v="2009-03-19T00:00:00"/>
    <n v="0"/>
    <n v="0"/>
    <n v="1"/>
    <n v="4"/>
    <n v="1"/>
    <n v="0"/>
    <n v="0"/>
    <n v="0"/>
    <n v="0"/>
    <n v="1"/>
    <n v="0"/>
    <n v="0"/>
    <n v="0"/>
    <n v="0"/>
    <n v="0"/>
    <n v="1"/>
    <n v="0"/>
    <n v="0"/>
    <n v="0"/>
    <n v="1"/>
    <n v="30"/>
    <s v="Miele"/>
    <n v="2"/>
    <s v="Nej"/>
    <n v="0"/>
    <s v="Nej"/>
    <s v="Nej"/>
    <s v="Nej"/>
    <n v="1"/>
    <s v="ingen plads"/>
    <s v="Ovnen er en lille bordovn. Meget lille køkken. Gammelt. Kun én vask. Har kun tilladelse til kold mad."/>
    <n v="0"/>
    <x v="2"/>
    <s v="Østerbro"/>
    <n v="0"/>
    <n v="0"/>
    <n v="20"/>
    <n v="0"/>
    <n v="0"/>
    <n v="0"/>
    <n v="0"/>
    <n v="0"/>
    <n v="0"/>
    <n v="0"/>
    <n v="0"/>
    <n v="0"/>
    <n v="0"/>
    <n v="0"/>
    <n v="23488.04"/>
    <s v="35498"/>
    <s v=""/>
    <n v="0"/>
    <n v="0"/>
    <s v="Ja"/>
    <n v="12"/>
    <s v="Nej"/>
    <n v="0"/>
    <s v="Nej"/>
  </r>
  <r>
    <x v="0"/>
    <x v="203"/>
    <s v="Krausesvej"/>
    <s v="Østerbro"/>
    <s v="Krausesvej 5"/>
    <n v="2100"/>
    <s v="København Ø"/>
    <s v="35 38 39 50"/>
    <s v="35554@buf.kk.dk"/>
    <s v="KOLLEKTIV LEDET V/ Erik Larsen"/>
    <n v="0"/>
    <n v="0"/>
    <s v="35554@buf.kk.dk"/>
    <s v="Børnehave"/>
    <n v="0"/>
    <n v="0"/>
    <n v="45"/>
    <n v="20"/>
    <n v="0"/>
    <n v="0"/>
    <n v="0"/>
    <s v="Nej"/>
    <n v="0"/>
    <n v="0"/>
    <n v="0"/>
    <n v="0"/>
    <n v="0"/>
    <n v="0"/>
    <n v="0"/>
    <x v="0"/>
    <x v="0"/>
    <x v="1"/>
    <x v="1"/>
    <n v="0"/>
    <n v="0"/>
    <n v="0"/>
    <n v="0"/>
    <n v="0"/>
    <n v="0"/>
    <n v="0"/>
    <n v="0"/>
    <n v="0"/>
    <n v="0"/>
    <n v="0"/>
    <n v="0"/>
    <n v="0"/>
    <n v="0"/>
    <n v="0"/>
    <n v="0"/>
    <n v="0"/>
    <n v="0"/>
    <n v="0"/>
    <n v="0"/>
    <n v="0"/>
    <n v="75"/>
    <n v="0"/>
    <n v="0"/>
    <s v="nej"/>
    <s v="Nej"/>
    <s v="Ja"/>
    <s v="Ja"/>
    <n v="0"/>
    <s v="Ja"/>
    <n v="0"/>
    <s v="Ja"/>
    <n v="0"/>
    <s v="Nej"/>
    <n v="0"/>
    <n v="0"/>
    <s v="produktionskøkken"/>
    <s v="Ja"/>
    <s v="Mindre"/>
    <s v="Ingen"/>
    <s v="Nej"/>
    <s v="en disk/halvvæg sætter op ud i rummet, et køleskab."/>
    <n v="0"/>
    <n v="0"/>
    <n v="0"/>
    <n v="0"/>
    <n v="0"/>
    <n v="0"/>
    <n v="0"/>
    <n v="0"/>
    <s v="HTH køkkenmoduler. Køkkenet er 1,5 år gammelt"/>
    <s v="Cathrine Jerrik / Sine"/>
    <n v="0"/>
    <n v="0"/>
    <n v="0"/>
    <n v="1"/>
    <n v="5"/>
    <n v="0"/>
    <n v="2"/>
    <n v="0"/>
    <n v="0"/>
    <n v="0"/>
    <n v="0"/>
    <n v="2"/>
    <n v="0"/>
    <n v="0"/>
    <n v="0"/>
    <n v="0"/>
    <n v="0"/>
    <n v="0"/>
    <n v="0"/>
    <n v="1"/>
    <n v="1"/>
    <n v="20"/>
    <s v="Miele"/>
    <n v="4"/>
    <s v="Nej"/>
    <n v="0"/>
    <s v="Nej"/>
    <s v="Ja"/>
    <s v="Nej"/>
    <n v="2"/>
    <s v="God plads"/>
    <n v="0"/>
    <n v="0"/>
    <x v="0"/>
    <s v="Østerbro"/>
    <n v="0"/>
    <n v="0"/>
    <n v="45"/>
    <n v="20"/>
    <n v="0"/>
    <n v="0"/>
    <n v="0"/>
    <n v="0"/>
    <n v="0"/>
    <n v="0"/>
    <n v="0"/>
    <n v="0"/>
    <n v="0"/>
    <n v="0"/>
    <n v="40058.58"/>
    <s v="35554"/>
    <s v=""/>
    <n v="0"/>
    <n v="20"/>
    <e v="#N/A"/>
    <e v="#N/A"/>
    <e v="#N/A"/>
    <e v="#N/A"/>
    <e v="#N/A"/>
  </r>
  <r>
    <x v="0"/>
    <x v="204"/>
    <s v="Rosenborg"/>
    <s v="Østerbro"/>
    <s v="Rosenvængets Allé 28"/>
    <n v="2100"/>
    <s v="København Ø"/>
    <s v="35 42 20 32"/>
    <s v="35575@buf.kk.dk"/>
    <s v="Doris Larsen"/>
    <n v="0"/>
    <n v="0"/>
    <s v="35575@buf.kk.dk"/>
    <s v="Børnehave"/>
    <n v="39"/>
    <n v="0"/>
    <n v="46"/>
    <n v="0"/>
    <n v="0"/>
    <n v="0"/>
    <n v="0"/>
    <s v="Nej"/>
    <n v="0"/>
    <n v="0"/>
    <n v="5"/>
    <n v="0"/>
    <n v="0"/>
    <n v="5"/>
    <n v="0"/>
    <x v="0"/>
    <x v="0"/>
    <x v="1"/>
    <x v="1"/>
    <n v="0"/>
    <n v="0"/>
    <n v="192000"/>
    <n v="0"/>
    <s v="Ja"/>
    <n v="0"/>
    <s v="Minna Frederiksen"/>
    <n v="2002"/>
    <n v="16"/>
    <n v="0"/>
    <n v="0"/>
    <n v="0"/>
    <s v="Madhuset, ØOF"/>
    <n v="0"/>
    <n v="0"/>
    <n v="0"/>
    <n v="0"/>
    <n v="0"/>
    <n v="0"/>
    <n v="0"/>
    <n v="0"/>
    <n v="97"/>
    <n v="0"/>
    <n v="0"/>
    <s v="Ja"/>
    <s v="ja"/>
    <s v="Ja"/>
    <s v="Ja"/>
    <n v="0"/>
    <s v="Ja"/>
    <n v="0"/>
    <s v="Ja"/>
    <n v="0"/>
    <s v="Nej"/>
    <n v="0"/>
    <n v="0"/>
    <s v="produktionskøkken"/>
    <s v="nej"/>
    <s v="Større"/>
    <n v="0"/>
    <n v="0"/>
    <s v="udsugningen dur ikke, en ny kræves, en konvektionsovn, nye vaske"/>
    <n v="0"/>
    <n v="0"/>
    <n v="0"/>
    <n v="0"/>
    <n v="0"/>
    <n v="0"/>
    <n v="0"/>
    <n v="0"/>
    <n v="0"/>
    <n v="0"/>
    <n v="0"/>
    <n v="0"/>
    <n v="0"/>
    <n v="1"/>
    <n v="5"/>
    <n v="0"/>
    <n v="2"/>
    <n v="0"/>
    <n v="0"/>
    <n v="0"/>
    <n v="0"/>
    <n v="3"/>
    <n v="0"/>
    <n v="0"/>
    <n v="0"/>
    <n v="0"/>
    <n v="3"/>
    <n v="0"/>
    <n v="0"/>
    <n v="0"/>
    <n v="1"/>
    <n v="2"/>
    <s v="ken"/>
    <n v="0"/>
    <s v="Ja"/>
    <n v="0"/>
    <n v="0"/>
    <s v="Ja"/>
    <n v="0"/>
    <n v="0"/>
    <s v="God plads"/>
    <n v="0"/>
    <n v="0"/>
    <x v="2"/>
    <s v="Østerbro"/>
    <n v="0"/>
    <n v="0"/>
    <n v="46"/>
    <n v="0"/>
    <n v="0"/>
    <n v="0"/>
    <n v="0"/>
    <n v="0"/>
    <n v="0"/>
    <n v="0"/>
    <n v="0"/>
    <n v="0"/>
    <n v="0"/>
    <n v="0"/>
    <n v="45586.73"/>
    <s v="35575"/>
    <s v=""/>
    <n v="0"/>
    <n v="0"/>
    <s v="Ja"/>
    <s v="20-25"/>
    <n v="0"/>
    <n v="0"/>
    <s v="Nej"/>
  </r>
  <r>
    <x v="0"/>
    <x v="205"/>
    <s v="Sions Sogns Børnehve"/>
    <s v="Østerbro"/>
    <s v="Sionsgade 12"/>
    <n v="2100"/>
    <s v="København Ø"/>
    <s v="39 29 07 70"/>
    <s v="35592@buf.kk.dk"/>
    <s v="Monica Ankerstjerne Andersen"/>
    <n v="20577950"/>
    <n v="39290770"/>
    <s v="35592@buf.kk.dk"/>
    <s v="Børnehave"/>
    <n v="0"/>
    <n v="0"/>
    <n v="60"/>
    <n v="0"/>
    <n v="0"/>
    <n v="0"/>
    <n v="0"/>
    <s v="Nej"/>
    <n v="0"/>
    <n v="0"/>
    <n v="0"/>
    <n v="0"/>
    <n v="0"/>
    <n v="0"/>
    <n v="0"/>
    <x v="0"/>
    <x v="0"/>
    <x v="1"/>
    <x v="1"/>
    <n v="0"/>
    <n v="0"/>
    <n v="0"/>
    <n v="0"/>
    <n v="0"/>
    <n v="0"/>
    <n v="0"/>
    <n v="0"/>
    <n v="0"/>
    <n v="0"/>
    <n v="0"/>
    <n v="0"/>
    <n v="0"/>
    <n v="0"/>
    <n v="0"/>
    <n v="0"/>
    <n v="0"/>
    <n v="0"/>
    <n v="0"/>
    <n v="0"/>
    <n v="0"/>
    <n v="75"/>
    <n v="2"/>
    <n v="2"/>
    <s v="Ja"/>
    <s v="Nej"/>
    <s v="Ja"/>
    <s v="Ja"/>
    <n v="0"/>
    <s v="Ja"/>
    <n v="0"/>
    <s v="Ja"/>
    <n v="0"/>
    <s v="Nej"/>
    <s v="vil gerne have hjælp"/>
    <n v="0"/>
    <s v="Køkken begrænset tilvirk"/>
    <s v="nej"/>
    <n v="0"/>
    <s v="Større"/>
    <n v="0"/>
    <s v="ovne nyt komfur."/>
    <n v="0"/>
    <n v="0"/>
    <n v="0"/>
    <n v="0"/>
    <n v="0"/>
    <n v="0"/>
    <n v="0"/>
    <n v="0"/>
    <n v="0"/>
    <s v="Cathrine"/>
    <s v="03.04"/>
    <n v="0"/>
    <n v="1"/>
    <n v="0"/>
    <n v="0"/>
    <n v="0"/>
    <n v="0"/>
    <n v="0"/>
    <n v="0"/>
    <n v="0"/>
    <n v="0"/>
    <n v="1"/>
    <n v="0"/>
    <n v="0"/>
    <n v="0"/>
    <n v="0"/>
    <n v="0"/>
    <n v="0"/>
    <n v="1"/>
    <n v="0"/>
    <n v="1"/>
    <n v="20"/>
    <s v="Miele"/>
    <n v="0"/>
    <s v="Nej"/>
    <n v="0"/>
    <s v="Nej"/>
    <s v="Nej"/>
    <s v="Nej"/>
    <n v="2"/>
    <s v="Begrænset"/>
    <n v="0"/>
    <n v="0"/>
    <x v="2"/>
    <s v="Østerbro"/>
    <n v="0"/>
    <n v="0"/>
    <n v="60"/>
    <n v="0"/>
    <n v="0"/>
    <n v="0"/>
    <n v="0"/>
    <n v="0"/>
    <n v="0"/>
    <n v="0"/>
    <n v="0"/>
    <n v="0"/>
    <n v="0"/>
    <n v="0"/>
    <n v="61304.32"/>
    <s v="35592"/>
    <s v=""/>
    <n v="0"/>
    <n v="0"/>
    <e v="#N/A"/>
    <e v="#N/A"/>
    <e v="#N/A"/>
    <e v="#N/A"/>
    <e v="#N/A"/>
  </r>
  <r>
    <x v="0"/>
    <x v="206"/>
    <s v="Børnehaven Hvepsebo"/>
    <s v="Østerbro"/>
    <s v="Krausesvej 1"/>
    <n v="2100"/>
    <s v="København Ø"/>
    <n v="35250440"/>
    <s v="37331@buf.kk.dk"/>
    <s v="anne marie markussen"/>
    <n v="38800817"/>
    <n v="0"/>
    <s v="37331@buf.kk.dk"/>
    <s v="Børnehave"/>
    <n v="0"/>
    <n v="0"/>
    <n v="44"/>
    <n v="0"/>
    <n v="0"/>
    <n v="0"/>
    <n v="0"/>
    <s v="Nej"/>
    <n v="0"/>
    <n v="0"/>
    <n v="0"/>
    <n v="0"/>
    <n v="0"/>
    <n v="0"/>
    <n v="0"/>
    <x v="0"/>
    <x v="0"/>
    <x v="2"/>
    <x v="1"/>
    <n v="0"/>
    <n v="0"/>
    <n v="80000"/>
    <n v="0"/>
    <s v="Nej"/>
    <s v="Ja"/>
    <s v="Natascha (på barsel)"/>
    <n v="2008"/>
    <n v="15"/>
    <n v="0"/>
    <s v="ufaglært"/>
    <s v="?"/>
    <n v="0"/>
    <s v="Julia (vikar)"/>
    <n v="0"/>
    <n v="0"/>
    <n v="0"/>
    <n v="0"/>
    <n v="0"/>
    <n v="0"/>
    <n v="0"/>
    <n v="90"/>
    <n v="0"/>
    <n v="2"/>
    <s v="nej"/>
    <s v="Nej"/>
    <s v="Ja"/>
    <s v="Ja"/>
    <n v="0"/>
    <s v="Ja"/>
    <n v="0"/>
    <s v="Ja"/>
    <n v="0"/>
    <s v="ja"/>
    <n v="0"/>
    <n v="0"/>
    <s v="produktionskøkken"/>
    <s v="nej"/>
    <s v="Mindre"/>
    <s v="Ingen"/>
    <s v="Nej"/>
    <s v="en lille bjørn til brødbagning, grøntsagsrobot nødvendig"/>
    <n v="0"/>
    <n v="0"/>
    <n v="0"/>
    <n v="0"/>
    <n v="0"/>
    <n v="0"/>
    <n v="0"/>
    <n v="0"/>
    <n v="0"/>
    <s v="Mariah / Sine"/>
    <d v="2009-03-18T00:00:00"/>
    <n v="0"/>
    <n v="0"/>
    <n v="1"/>
    <n v="4"/>
    <n v="0"/>
    <n v="0"/>
    <n v="2"/>
    <n v="0"/>
    <n v="0"/>
    <n v="0"/>
    <n v="2"/>
    <n v="0"/>
    <n v="0"/>
    <n v="0"/>
    <n v="0"/>
    <n v="0"/>
    <n v="1"/>
    <n v="0"/>
    <n v="0"/>
    <n v="1"/>
    <n v="25"/>
    <s v="Miele"/>
    <n v="7"/>
    <s v="Nej"/>
    <n v="0"/>
    <s v="Ja"/>
    <s v="Ja"/>
    <s v="Nej"/>
    <n v="2"/>
    <s v="God plads"/>
    <s v="Mangler en lille bjørn til brød"/>
    <n v="0"/>
    <x v="2"/>
    <s v="Østerbro"/>
    <n v="0"/>
    <n v="0"/>
    <n v="38"/>
    <n v="0"/>
    <n v="0"/>
    <n v="0"/>
    <n v="0"/>
    <n v="0"/>
    <n v="6"/>
    <n v="0"/>
    <n v="0"/>
    <n v="0"/>
    <n v="0"/>
    <n v="0"/>
    <n v="75614.600000000006"/>
    <s v="37331"/>
    <s v=""/>
    <n v="6"/>
    <n v="0"/>
    <s v="Ja"/>
    <n v="37"/>
    <s v="Ja"/>
    <n v="0"/>
    <s v="Nej"/>
  </r>
  <r>
    <x v="0"/>
    <x v="207"/>
    <s v="Børnehaven Ryesgade 60"/>
    <s v="Østerbro"/>
    <s v="Ryesgade 60"/>
    <n v="2100"/>
    <s v="København Ø."/>
    <s v="35 37 04 32"/>
    <s v="37355@buf.kk.dk"/>
    <s v="Poul Mose"/>
    <n v="0"/>
    <n v="0"/>
    <s v="37355@buf.kk.dk"/>
    <s v="Børnehave"/>
    <n v="0"/>
    <n v="0"/>
    <n v="60"/>
    <n v="0"/>
    <n v="0"/>
    <n v="0"/>
    <n v="0"/>
    <s v="Nej"/>
    <n v="0"/>
    <n v="0"/>
    <n v="0"/>
    <n v="0"/>
    <n v="0"/>
    <n v="0"/>
    <n v="0"/>
    <x v="0"/>
    <x v="0"/>
    <x v="5"/>
    <x v="0"/>
    <n v="0"/>
    <n v="0"/>
    <n v="60000"/>
    <n v="0"/>
    <n v="0"/>
    <n v="0"/>
    <n v="0"/>
    <n v="0"/>
    <n v="0"/>
    <n v="0"/>
    <n v="0"/>
    <n v="0"/>
    <n v="0"/>
    <n v="0"/>
    <n v="0"/>
    <n v="0"/>
    <n v="0"/>
    <n v="0"/>
    <n v="0"/>
    <n v="0"/>
    <n v="0"/>
    <n v="70"/>
    <n v="0"/>
    <n v="1"/>
    <s v="Ja"/>
    <s v="Nej"/>
    <s v="Ja"/>
    <s v="Ja"/>
    <n v="0"/>
    <s v="Ja"/>
    <n v="0"/>
    <s v="Ja"/>
    <n v="0"/>
    <s v="Nej"/>
    <n v="0"/>
    <n v="0"/>
    <s v="produktionskøkken"/>
    <s v="nej"/>
    <s v="Mindre"/>
    <n v="0"/>
    <n v="0"/>
    <s v="to nye keramiske blus, en ny industriopvaskemaskine og et køleskab"/>
    <n v="0"/>
    <n v="0"/>
    <n v="0"/>
    <n v="0"/>
    <n v="0"/>
    <n v="0"/>
    <n v="0"/>
    <n v="0"/>
    <n v="0"/>
    <n v="0"/>
    <n v="0"/>
    <n v="0"/>
    <n v="0"/>
    <n v="1"/>
    <n v="4"/>
    <n v="0"/>
    <n v="2"/>
    <n v="0"/>
    <n v="0"/>
    <n v="0"/>
    <n v="1"/>
    <n v="1"/>
    <n v="0"/>
    <n v="0"/>
    <n v="0"/>
    <n v="0"/>
    <n v="0"/>
    <n v="1"/>
    <n v="0"/>
    <n v="0"/>
    <n v="1"/>
    <n v="25"/>
    <s v="Miele"/>
    <n v="0"/>
    <s v="Nej"/>
    <n v="0"/>
    <n v="0"/>
    <s v="Ja"/>
    <s v="Nej"/>
    <n v="2"/>
    <s v="God plads"/>
    <n v="0"/>
    <n v="0"/>
    <x v="2"/>
    <s v="Østerbro"/>
    <n v="0"/>
    <n v="0"/>
    <n v="60"/>
    <n v="0"/>
    <n v="0"/>
    <n v="0"/>
    <n v="0"/>
    <n v="0"/>
    <n v="0"/>
    <n v="0"/>
    <n v="0"/>
    <n v="0"/>
    <n v="0"/>
    <n v="0"/>
    <n v="35826.44"/>
    <s v="37355"/>
    <s v=""/>
    <n v="0"/>
    <n v="0"/>
    <e v="#N/A"/>
    <e v="#N/A"/>
    <e v="#N/A"/>
    <e v="#N/A"/>
    <e v="#N/A"/>
  </r>
  <r>
    <x v="0"/>
    <x v="208"/>
    <s v="Børnehaven Østre Gasværk Syd"/>
    <s v="Østerbro"/>
    <s v="Sionsgade 5D"/>
    <n v="2100"/>
    <s v="København Ø"/>
    <s v="39 29 54 09"/>
    <s v="37363@buf.kk.dk"/>
    <s v="Karsten Therkildsen"/>
    <n v="38608938"/>
    <n v="0"/>
    <s v="37363@buf.kk.dk"/>
    <s v="Børnehave"/>
    <n v="0"/>
    <n v="0"/>
    <n v="42"/>
    <n v="0"/>
    <n v="0"/>
    <n v="0"/>
    <n v="0"/>
    <s v="Nej"/>
    <n v="0"/>
    <n v="0"/>
    <n v="0"/>
    <n v="0"/>
    <n v="0"/>
    <n v="0"/>
    <n v="0"/>
    <x v="0"/>
    <x v="0"/>
    <x v="2"/>
    <x v="1"/>
    <n v="0"/>
    <n v="0"/>
    <n v="40000"/>
    <n v="0"/>
    <s v="Ja"/>
    <n v="0"/>
    <s v="Vivane Petersen"/>
    <n v="2008"/>
    <n v="7"/>
    <n v="0"/>
    <s v="Pædagogmedhjælper"/>
    <n v="0"/>
    <n v="0"/>
    <n v="0"/>
    <n v="0"/>
    <n v="0"/>
    <n v="0"/>
    <n v="0"/>
    <n v="0"/>
    <n v="0"/>
    <n v="0"/>
    <n v="40"/>
    <n v="0"/>
    <n v="1"/>
    <s v="Ja"/>
    <s v="Nej"/>
    <s v="Ja"/>
    <s v="Ja"/>
    <n v="0"/>
    <s v="Ja"/>
    <n v="0"/>
    <s v="Ja"/>
    <n v="0"/>
    <s v="Nej"/>
    <n v="0"/>
    <n v="0"/>
    <s v="produktionskøkken"/>
    <s v="nej"/>
    <s v="Mindre"/>
    <n v="0"/>
    <n v="0"/>
    <s v="1 nyt komfur, 1 stort køleskab, nye køkkenelementer, males - evt. fliser på væg."/>
    <n v="0"/>
    <n v="0"/>
    <n v="0"/>
    <n v="0"/>
    <n v="0"/>
    <n v="0"/>
    <n v="0"/>
    <n v="0"/>
    <n v="0"/>
    <s v="Cathrine"/>
    <n v="0"/>
    <n v="0"/>
    <n v="1"/>
    <n v="0"/>
    <n v="0"/>
    <n v="0"/>
    <n v="1"/>
    <n v="0"/>
    <n v="0"/>
    <n v="0"/>
    <n v="2"/>
    <n v="0"/>
    <n v="0"/>
    <n v="0"/>
    <n v="0"/>
    <n v="0"/>
    <n v="1"/>
    <n v="0"/>
    <n v="0"/>
    <n v="0"/>
    <n v="1"/>
    <n v="20"/>
    <s v="Miele"/>
    <n v="3"/>
    <s v="Nej"/>
    <n v="0"/>
    <s v="Nej"/>
    <s v="Nej"/>
    <s v="Nej"/>
    <n v="4"/>
    <s v="Begrænset"/>
    <n v="0"/>
    <n v="0"/>
    <x v="2"/>
    <s v="Østerbro"/>
    <n v="0"/>
    <n v="0"/>
    <n v="42"/>
    <n v="0"/>
    <n v="0"/>
    <n v="0"/>
    <n v="0"/>
    <n v="0"/>
    <n v="0"/>
    <n v="0"/>
    <n v="0"/>
    <n v="0"/>
    <n v="0"/>
    <n v="0"/>
    <n v="38959.949999999997"/>
    <s v="37363"/>
    <s v=""/>
    <n v="0"/>
    <n v="0"/>
    <e v="#N/A"/>
    <e v="#N/A"/>
    <e v="#N/A"/>
    <e v="#N/A"/>
    <e v="#N/A"/>
  </r>
  <r>
    <x v="0"/>
    <x v="209"/>
    <s v="Adashøj"/>
    <s v="Østerbro"/>
    <s v="Nærum Gadekær 1"/>
    <n v="2850"/>
    <s v="Nærum"/>
    <s v="45 80 34 81"/>
    <s v="37394@buf.kk.dk"/>
    <s v="Anna Marie Hjorth"/>
    <n v="33132724"/>
    <n v="0"/>
    <s v="37394@buf.kk.dk"/>
    <s v="Børnehave"/>
    <n v="0"/>
    <n v="0"/>
    <n v="26"/>
    <n v="0"/>
    <n v="0"/>
    <n v="0"/>
    <n v="0"/>
    <s v="Nej"/>
    <n v="0"/>
    <n v="0"/>
    <n v="0"/>
    <n v="0"/>
    <n v="0"/>
    <n v="0"/>
    <n v="0"/>
    <x v="0"/>
    <x v="1"/>
    <x v="1"/>
    <x v="1"/>
    <n v="0"/>
    <n v="0"/>
    <n v="20000"/>
    <n v="0"/>
    <n v="0"/>
    <n v="0"/>
    <n v="0"/>
    <n v="0"/>
    <n v="0"/>
    <n v="0"/>
    <n v="0"/>
    <n v="0"/>
    <n v="0"/>
    <n v="0"/>
    <n v="0"/>
    <n v="0"/>
    <n v="0"/>
    <n v="0"/>
    <n v="0"/>
    <n v="0"/>
    <n v="0"/>
    <n v="75"/>
    <n v="0"/>
    <n v="1"/>
    <s v="nej"/>
    <s v="Nej"/>
    <s v="Ja"/>
    <s v="Ja"/>
    <n v="0"/>
    <s v="Ja"/>
    <n v="0"/>
    <s v="Ja"/>
    <n v="0"/>
    <s v="ja"/>
    <n v="0"/>
    <n v="0"/>
    <s v="Køkken begrænset tilvirk"/>
    <n v="0"/>
    <n v="0"/>
    <n v="0"/>
    <n v="0"/>
    <n v="0"/>
    <s v="Mindre"/>
    <s v="Mindre"/>
    <s v="Nej"/>
    <s v="Køleskab og nye køkkenelementer. Evt. en ny ovn"/>
    <n v="0"/>
    <n v="0"/>
    <s v="Mindre"/>
    <s v="Køkkenelementer fornyes. Køkken kan gøres større ved at en væg fjernes"/>
    <n v="0"/>
    <s v="Cathrine Jerrik"/>
    <d v="2009-04-24T00:00:00"/>
    <n v="0"/>
    <n v="1"/>
    <n v="0"/>
    <n v="4"/>
    <n v="1"/>
    <n v="0"/>
    <n v="0"/>
    <n v="0"/>
    <n v="0"/>
    <n v="0"/>
    <n v="1"/>
    <n v="0"/>
    <n v="0"/>
    <n v="0"/>
    <n v="0"/>
    <n v="0"/>
    <n v="1"/>
    <n v="0"/>
    <n v="0"/>
    <n v="1"/>
    <n v="20"/>
    <s v="Miele"/>
    <n v="4"/>
    <s v="Nej"/>
    <n v="0"/>
    <s v="Ja"/>
    <s v="Nej"/>
    <s v="Nej"/>
    <n v="1"/>
    <s v="God plads"/>
    <n v="0"/>
    <n v="0"/>
    <x v="2"/>
    <s v="Østerbro"/>
    <n v="0"/>
    <n v="0"/>
    <n v="26"/>
    <n v="0"/>
    <n v="0"/>
    <n v="0"/>
    <n v="0"/>
    <n v="0"/>
    <n v="0"/>
    <n v="0"/>
    <n v="0"/>
    <n v="0"/>
    <n v="0"/>
    <n v="0"/>
    <n v="26222.46"/>
    <s v="37394"/>
    <s v="u"/>
    <n v="0"/>
    <n v="0"/>
    <e v="#N/A"/>
    <e v="#N/A"/>
    <e v="#N/A"/>
    <e v="#N/A"/>
    <e v="#N/A"/>
  </r>
  <r>
    <x v="0"/>
    <x v="210"/>
    <s v="Udflytterbørnehaven Kong Oscar"/>
    <s v="Østerbro"/>
    <s v="Mørkhøj Bygade 10"/>
    <n v="2860"/>
    <s v="Søborg"/>
    <s v="39 66 20 80"/>
    <s v="37412@buf.kk.dk"/>
    <s v="helle høpfner"/>
    <n v="0"/>
    <n v="0"/>
    <s v="37412@buf.kk.dk"/>
    <s v="Børnehave"/>
    <n v="0"/>
    <n v="0"/>
    <n v="50"/>
    <n v="0"/>
    <n v="0"/>
    <n v="0"/>
    <n v="0"/>
    <s v="Nej"/>
    <n v="0"/>
    <n v="0"/>
    <n v="0"/>
    <n v="0"/>
    <n v="0"/>
    <n v="0"/>
    <n v="0"/>
    <x v="0"/>
    <x v="1"/>
    <x v="1"/>
    <x v="1"/>
    <n v="0"/>
    <n v="0"/>
    <n v="65000"/>
    <n v="0"/>
    <s v="Nej"/>
    <n v="0"/>
    <n v="0"/>
    <n v="0"/>
    <n v="0"/>
    <n v="0"/>
    <n v="0"/>
    <n v="0"/>
    <n v="0"/>
    <n v="0"/>
    <n v="0"/>
    <n v="0"/>
    <n v="0"/>
    <n v="0"/>
    <n v="0"/>
    <n v="0"/>
    <n v="0"/>
    <n v="90"/>
    <n v="0"/>
    <n v="1"/>
    <s v="Ja"/>
    <s v="ja"/>
    <s v="Ja"/>
    <s v="Ja"/>
    <n v="0"/>
    <s v="Ja"/>
    <n v="0"/>
    <s v="Ja"/>
    <n v="0"/>
    <s v="Nej"/>
    <s v="vil gerne kontaktes"/>
    <n v="0"/>
    <s v="Køkken begrænset tilvirk"/>
    <n v="0"/>
    <n v="0"/>
    <n v="0"/>
    <n v="0"/>
    <n v="0"/>
    <n v="0"/>
    <n v="0"/>
    <n v="0"/>
    <n v="0"/>
    <n v="0"/>
    <n v="0"/>
    <n v="0"/>
    <n v="0"/>
    <s v="Åbent køkken delt i to rum. Jeg kan sagtens se at der kan laves mad. Med nogle forandringer og investeringer"/>
    <s v="Lone Voss"/>
    <d v="2009-04-24T00:00:00"/>
    <n v="0"/>
    <n v="0"/>
    <n v="1"/>
    <n v="4"/>
    <n v="0"/>
    <n v="1"/>
    <n v="0"/>
    <n v="0"/>
    <n v="0"/>
    <n v="3"/>
    <n v="0"/>
    <n v="0"/>
    <n v="0"/>
    <n v="0"/>
    <n v="0"/>
    <n v="1"/>
    <n v="1"/>
    <n v="0"/>
    <n v="0"/>
    <n v="1"/>
    <n v="20"/>
    <s v="Miele"/>
    <n v="4"/>
    <s v="Nej"/>
    <n v="0"/>
    <s v="Nej"/>
    <s v="Nej"/>
    <s v="Nej"/>
    <n v="3"/>
    <s v="Begrænset"/>
    <s v="Opvaskemaskinen fungerer ikke optimalt. Kogebord udskiftes. Der skal kigges på ovnene. Kapaciteten skal øges til 2 ovne, op i arbejdshøjde. Låge som kan 'lukke' køkkenet af. Røremaskine"/>
    <n v="0"/>
    <x v="2"/>
    <s v="Østerbro"/>
    <n v="0"/>
    <n v="0"/>
    <n v="50"/>
    <n v="0"/>
    <n v="0"/>
    <n v="0"/>
    <n v="0"/>
    <n v="0"/>
    <n v="0"/>
    <n v="0"/>
    <n v="0"/>
    <n v="0"/>
    <n v="0"/>
    <n v="0"/>
    <n v="77455.64"/>
    <s v="37412"/>
    <s v="u"/>
    <n v="0"/>
    <n v="0"/>
    <e v="#N/A"/>
    <e v="#N/A"/>
    <e v="#N/A"/>
    <e v="#N/A"/>
    <e v="#N/A"/>
  </r>
  <r>
    <x v="0"/>
    <x v="211"/>
    <s v="VANDPYTTEN"/>
    <s v="Østerbro"/>
    <s v="Spanagervej 14F"/>
    <n v="4623"/>
    <s v="Lille Skensved"/>
    <s v="39 20 21 34 / 56 82 20 78"/>
    <s v="37482@buf.kk.dk"/>
    <s v="Jens Mortensen"/>
    <n v="27262078"/>
    <n v="56822078"/>
    <s v="37482@buf.kk.dk"/>
    <s v="Børnehave"/>
    <n v="0"/>
    <n v="0"/>
    <n v="43"/>
    <n v="0"/>
    <n v="0"/>
    <n v="0"/>
    <n v="0"/>
    <s v="Nej"/>
    <n v="0"/>
    <n v="0"/>
    <n v="0"/>
    <n v="0"/>
    <n v="0"/>
    <n v="0"/>
    <n v="0"/>
    <x v="0"/>
    <x v="4"/>
    <x v="5"/>
    <x v="1"/>
    <n v="0"/>
    <n v="0"/>
    <n v="80000"/>
    <n v="0"/>
    <s v="Ja"/>
    <n v="0"/>
    <s v="Marianne Holm"/>
    <n v="1998"/>
    <n v="25"/>
    <n v="0"/>
    <n v="0"/>
    <s v="9 års erfaring"/>
    <s v="hygiejne,forskellige"/>
    <n v="0"/>
    <n v="0"/>
    <n v="0"/>
    <n v="0"/>
    <n v="0"/>
    <n v="0"/>
    <n v="0"/>
    <n v="0"/>
    <n v="78"/>
    <n v="0"/>
    <n v="2"/>
    <s v="Ja"/>
    <s v="Nej"/>
    <s v="Ja"/>
    <s v="Ja"/>
    <n v="0"/>
    <s v="Ja"/>
    <n v="0"/>
    <s v="Ja"/>
    <n v="0"/>
    <s v="ja"/>
    <n v="0"/>
    <n v="0"/>
    <s v="produktionskøkken"/>
    <s v="Ja"/>
    <n v="0"/>
    <n v="0"/>
    <n v="0"/>
    <n v="0"/>
    <n v="0"/>
    <n v="0"/>
    <n v="0"/>
    <n v="0"/>
    <n v="0"/>
    <n v="0"/>
    <n v="0"/>
    <n v="0"/>
    <n v="0"/>
    <s v="Cathrine Jerrik"/>
    <d v="2009-04-24T00:00:00"/>
    <n v="0"/>
    <n v="0"/>
    <n v="1"/>
    <n v="5"/>
    <n v="0"/>
    <n v="2"/>
    <n v="0"/>
    <n v="0"/>
    <n v="0"/>
    <n v="3"/>
    <n v="1"/>
    <n v="0"/>
    <n v="0"/>
    <n v="0"/>
    <n v="0"/>
    <n v="0"/>
    <n v="1"/>
    <n v="0"/>
    <n v="0"/>
    <n v="1"/>
    <n v="20"/>
    <s v="Miele"/>
    <n v="5.5"/>
    <s v="Nej"/>
    <n v="0"/>
    <s v="Ja"/>
    <s v="Ja"/>
    <s v="Nej"/>
    <n v="4"/>
    <s v="Begrænset"/>
    <n v="0"/>
    <n v="0"/>
    <x v="2"/>
    <s v="Østerbro"/>
    <n v="0"/>
    <n v="0"/>
    <n v="43"/>
    <n v="0"/>
    <n v="0"/>
    <n v="0"/>
    <n v="0"/>
    <n v="0"/>
    <n v="0"/>
    <n v="0"/>
    <n v="0"/>
    <n v="0"/>
    <n v="0"/>
    <n v="0"/>
    <n v="70325.350000000006"/>
    <s v="37482"/>
    <s v="u"/>
    <n v="0"/>
    <n v="0"/>
    <e v="#N/A"/>
    <e v="#N/A"/>
    <e v="#N/A"/>
    <e v="#N/A"/>
    <e v="#N/A"/>
  </r>
  <r>
    <x v="0"/>
    <x v="212"/>
    <s v="Bellmansgade 23"/>
    <s v="Østerbro"/>
    <s v="Bellmansgade 23"/>
    <n v="2100"/>
    <s v="København Ø"/>
    <s v="39 29 23 20"/>
    <s v="37552@buf.kk.dk"/>
    <s v="Dennis Nygaard Sørensen"/>
    <n v="0"/>
    <n v="39292320"/>
    <s v="37552@faf.kk.dk"/>
    <s v="Børnehave"/>
    <n v="0"/>
    <n v="0"/>
    <n v="38"/>
    <n v="38"/>
    <n v="0"/>
    <n v="0"/>
    <n v="0"/>
    <s v="Nej"/>
    <n v="0"/>
    <n v="0"/>
    <n v="0"/>
    <n v="0"/>
    <n v="0"/>
    <n v="0"/>
    <n v="0"/>
    <x v="0"/>
    <x v="0"/>
    <x v="1"/>
    <x v="1"/>
    <n v="0"/>
    <n v="0"/>
    <n v="40000"/>
    <n v="0"/>
    <s v="Nej"/>
    <n v="0"/>
    <n v="0"/>
    <n v="0"/>
    <n v="0"/>
    <n v="0"/>
    <n v="0"/>
    <n v="0"/>
    <n v="0"/>
    <n v="0"/>
    <n v="0"/>
    <n v="0"/>
    <n v="0"/>
    <n v="0"/>
    <n v="0"/>
    <n v="0"/>
    <n v="0"/>
    <n v="75"/>
    <n v="0"/>
    <n v="2"/>
    <s v="Ja"/>
    <s v="Nej"/>
    <s v="nej"/>
    <n v="0"/>
    <n v="0"/>
    <n v="0"/>
    <n v="0"/>
    <n v="0"/>
    <n v="0"/>
    <n v="0"/>
    <n v="0"/>
    <n v="0"/>
    <s v="Køkken begrænset tilvirk"/>
    <n v="0"/>
    <n v="0"/>
    <n v="0"/>
    <n v="0"/>
    <n v="0"/>
    <s v="Mindre"/>
    <s v="Mindre"/>
    <s v="Nej"/>
    <s v="køkkenet kan udvides, der ligger et lille depot op til, hvor væggen kan rives ned. Der er brug for endnu en ovn + ekstra køleplads. Røremaskine + grøntsagsrobot"/>
    <n v="0"/>
    <n v="0"/>
    <n v="0"/>
    <n v="0"/>
    <n v="0"/>
    <s v="Mariah / Sine"/>
    <n v="0"/>
    <n v="0"/>
    <n v="0"/>
    <n v="1"/>
    <n v="4"/>
    <n v="1"/>
    <n v="0"/>
    <n v="0"/>
    <n v="0"/>
    <n v="0"/>
    <n v="1"/>
    <n v="1"/>
    <n v="0"/>
    <n v="0"/>
    <n v="0"/>
    <n v="0"/>
    <n v="1"/>
    <n v="0"/>
    <n v="0"/>
    <n v="0"/>
    <n v="1"/>
    <n v="30"/>
    <s v="Miele"/>
    <n v="2"/>
    <s v="Nej"/>
    <n v="0"/>
    <s v="Nej"/>
    <s v="Nej"/>
    <s v="Nej"/>
    <n v="1"/>
    <s v="ingen plads"/>
    <s v="Depot er kun køkkenskabene. Samme leder som inst. 34411 Pinocchio. Leder foreslår at denne kan leverer mad. Der er ca. 500 meter mellem de to institutioner."/>
    <n v="0"/>
    <x v="0"/>
    <s v="Østerbro"/>
    <n v="0"/>
    <n v="0"/>
    <n v="38"/>
    <n v="38"/>
    <n v="0"/>
    <n v="0"/>
    <n v="0"/>
    <n v="0"/>
    <n v="0"/>
    <n v="0"/>
    <n v="0"/>
    <n v="0"/>
    <n v="0"/>
    <n v="0"/>
    <n v="55428.27"/>
    <s v="37552"/>
    <s v=""/>
    <n v="0"/>
    <n v="38"/>
    <e v="#N/A"/>
    <e v="#N/A"/>
    <e v="#N/A"/>
    <e v="#N/A"/>
    <e v="#N/A"/>
  </r>
  <r>
    <x v="0"/>
    <x v="213"/>
    <s v="Børneinstitutionen ved Statens Serumsinstitut"/>
    <s v="Amager"/>
    <s v="Amagerfælledvej 38"/>
    <n v="2300"/>
    <s v="København S"/>
    <s v="32 54 76 79"/>
    <s v="35225@buf.kk.dk"/>
    <s v="Ib Andresen / Peter Jespersen"/>
    <n v="0"/>
    <n v="32547084"/>
    <s v="bornehaven@mail.tele.dk"/>
    <s v="Integreret"/>
    <n v="24"/>
    <n v="0"/>
    <n v="36"/>
    <n v="0"/>
    <n v="0"/>
    <n v="0"/>
    <n v="0"/>
    <s v="ja"/>
    <n v="2"/>
    <n v="1"/>
    <n v="5"/>
    <n v="5"/>
    <n v="5"/>
    <n v="5"/>
    <n v="0"/>
    <x v="0"/>
    <x v="0"/>
    <x v="1"/>
    <x v="1"/>
    <n v="0"/>
    <n v="100000"/>
    <n v="0"/>
    <n v="0"/>
    <s v="Ja"/>
    <s v="nej"/>
    <s v="Bente"/>
    <n v="2004"/>
    <n v="21"/>
    <n v="0"/>
    <s v="ufaglært"/>
    <s v="7 år fra vuggestue"/>
    <s v="Obligatoriske kurser"/>
    <s v="Rita"/>
    <n v="2000"/>
    <n v="15"/>
    <n v="0"/>
    <s v="%"/>
    <s v="%"/>
    <s v="Obligatoriske kurser"/>
    <n v="80"/>
    <n v="80"/>
    <n v="2"/>
    <n v="2"/>
    <s v="nej"/>
    <s v="Nej"/>
    <s v="nej"/>
    <s v="Ja"/>
    <s v="Men kan ikke forestille sig det kan lade sig gøre, gammelt køkken der ikke er godkendt"/>
    <s v="Ja"/>
    <s v="Er skeptiske og bange for at maden evt. måtte komme udefra"/>
    <s v="Ja"/>
    <n v="0"/>
    <s v="Nej"/>
    <n v="0"/>
    <n v="0"/>
    <s v="Køkken begrænset tilvirk"/>
    <s v="nej"/>
    <n v="0"/>
    <n v="0"/>
    <n v="0"/>
    <n v="0"/>
    <s v="Større"/>
    <s v="Større"/>
    <n v="0"/>
    <s v="Der skal indrettes nyt køkken på lidt plads, ekstra kogeplade, ovn, opvaskemaskine. Køkken ikke godkendt."/>
    <n v="0"/>
    <n v="0"/>
    <n v="0"/>
    <n v="0"/>
    <s v="Lederen endte med at blive begejstret for tanken om lokal mad"/>
    <s v="mariah / Nanna"/>
    <n v="39903"/>
    <n v="0"/>
    <n v="1"/>
    <n v="0"/>
    <n v="0"/>
    <n v="0"/>
    <n v="0"/>
    <n v="0"/>
    <n v="0"/>
    <n v="0"/>
    <n v="3"/>
    <n v="0"/>
    <n v="0"/>
    <n v="0"/>
    <n v="0"/>
    <n v="0"/>
    <n v="1"/>
    <n v="0"/>
    <n v="0"/>
    <n v="0"/>
    <n v="0"/>
    <n v="0"/>
    <n v="0"/>
    <n v="0"/>
    <s v="Nej"/>
    <n v="0"/>
    <s v="Nej"/>
    <s v="Nej"/>
    <s v="Nej"/>
    <n v="1"/>
    <s v="ingen plads"/>
    <s v="Der kan evt. indrettes depot i kælderen"/>
    <n v="0"/>
    <x v="0"/>
    <s v="Amager"/>
    <n v="24"/>
    <n v="0"/>
    <n v="36"/>
    <n v="0"/>
    <n v="0"/>
    <n v="0"/>
    <n v="0"/>
    <n v="0"/>
    <n v="0"/>
    <n v="0"/>
    <n v="0"/>
    <n v="0"/>
    <n v="0"/>
    <n v="0"/>
    <n v="295249"/>
    <s v="35225"/>
    <s v=""/>
    <n v="0"/>
    <n v="0"/>
    <e v="#N/A"/>
    <e v="#N/A"/>
    <e v="#N/A"/>
    <e v="#N/A"/>
    <e v="#N/A"/>
  </r>
  <r>
    <x v="0"/>
    <x v="214"/>
    <s v="Børneinstitutionen ved Statens Serumsinstitut"/>
    <s v="Amager"/>
    <s v="Amagerfælledvej 38"/>
    <n v="2300"/>
    <s v="København S"/>
    <s v="32 54 76 79"/>
    <s v="35225@buf.kk.dk"/>
    <s v="Ib Andresen / Peter Jespersen"/>
    <n v="0"/>
    <n v="32547084"/>
    <s v="bornehaven@mail.tele.dk"/>
    <s v="Integreret"/>
    <n v="24"/>
    <n v="0"/>
    <n v="36"/>
    <n v="0"/>
    <n v="0"/>
    <n v="0"/>
    <n v="0"/>
    <s v="ja"/>
    <n v="2"/>
    <n v="1"/>
    <n v="0"/>
    <n v="0"/>
    <n v="0"/>
    <n v="0"/>
    <n v="0"/>
    <x v="1"/>
    <x v="0"/>
    <x v="1"/>
    <x v="0"/>
    <n v="0"/>
    <n v="0"/>
    <n v="0"/>
    <n v="0"/>
    <n v="0"/>
    <n v="0"/>
    <n v="0"/>
    <n v="0"/>
    <n v="0"/>
    <n v="0"/>
    <n v="0"/>
    <n v="0"/>
    <n v="0"/>
    <n v="0"/>
    <n v="0"/>
    <n v="0"/>
    <n v="0"/>
    <n v="0"/>
    <n v="0"/>
    <n v="0"/>
    <n v="0"/>
    <n v="0"/>
    <n v="0"/>
    <n v="0"/>
    <n v="0"/>
    <n v="0"/>
    <n v="0"/>
    <n v="0"/>
    <n v="0"/>
    <n v="0"/>
    <n v="0"/>
    <n v="0"/>
    <n v="0"/>
    <n v="0"/>
    <n v="0"/>
    <n v="0"/>
    <s v="produktionskøkken"/>
    <s v="Ja"/>
    <n v="0"/>
    <n v="0"/>
    <n v="0"/>
    <s v="Ingen hvis køkkenet kun skal lave mad til vuggestue. Køkkenet er modulkøkken på 10 km2. der er ikke kapacitet til at producerer til Bh"/>
    <n v="0"/>
    <n v="0"/>
    <n v="0"/>
    <n v="0"/>
    <n v="0"/>
    <n v="0"/>
    <n v="0"/>
    <n v="0"/>
    <n v="0"/>
    <s v="mariah / Nanna"/>
    <d v="2009-03-31T00:00:00"/>
    <n v="0"/>
    <n v="1"/>
    <n v="0"/>
    <n v="0"/>
    <n v="0"/>
    <n v="0"/>
    <n v="0"/>
    <n v="0"/>
    <n v="0"/>
    <n v="1"/>
    <n v="1"/>
    <n v="0"/>
    <n v="0"/>
    <n v="0"/>
    <n v="0"/>
    <n v="0"/>
    <n v="0"/>
    <n v="0"/>
    <n v="1"/>
    <n v="1"/>
    <n v="25"/>
    <s v="Miele professional"/>
    <n v="4"/>
    <s v="Nej"/>
    <n v="0"/>
    <s v="Ja"/>
    <s v="Ja"/>
    <s v="Nej"/>
    <n v="2"/>
    <s v="Begrænset"/>
    <s v="depot i kælder4, kun plads til vuggestue"/>
    <n v="0"/>
    <x v="0"/>
    <s v="Amager"/>
    <n v="24"/>
    <n v="0"/>
    <n v="36"/>
    <n v="0"/>
    <n v="0"/>
    <n v="0"/>
    <n v="0"/>
    <n v="0"/>
    <n v="0"/>
    <n v="0"/>
    <n v="0"/>
    <n v="0"/>
    <n v="0"/>
    <n v="0"/>
    <n v="295249"/>
    <s v="35225"/>
    <s v="2"/>
    <n v="0"/>
    <n v="0"/>
    <e v="#N/A"/>
    <e v="#N/A"/>
    <e v="#N/A"/>
    <e v="#N/A"/>
    <e v="#N/A"/>
  </r>
  <r>
    <x v="0"/>
    <x v="215"/>
    <s v="Børnehuset Sundby Algåprd"/>
    <s v="Amager"/>
    <s v="Jens Warmings Vej 73-75"/>
    <n v="2300"/>
    <s v="København S"/>
    <s v="32 58 79 05"/>
    <s v="vugsa@email.dk"/>
    <s v="Lena Andersen"/>
    <n v="32582248"/>
    <n v="0"/>
    <s v="vugsa@email.dk"/>
    <s v="Integreret"/>
    <n v="50"/>
    <n v="0"/>
    <n v="60"/>
    <n v="0"/>
    <n v="0"/>
    <n v="0"/>
    <n v="0"/>
    <s v="ja"/>
    <n v="2"/>
    <n v="1"/>
    <n v="0"/>
    <n v="5"/>
    <n v="3"/>
    <n v="5"/>
    <n v="0"/>
    <x v="1"/>
    <x v="0"/>
    <x v="1"/>
    <x v="0"/>
    <n v="0"/>
    <n v="95000"/>
    <n v="0"/>
    <n v="0"/>
    <s v="Ja"/>
    <s v="nej"/>
    <s v="Guli Nasreen"/>
    <n v="2007"/>
    <n v="37"/>
    <n v="0"/>
    <s v="VUC / AOF"/>
    <s v="Kommunalt køkken som kørete mad ud. Kørte maden"/>
    <s v="økologisk børnemad, Partnerskabets kursus"/>
    <s v="Helle Adelsbæk"/>
    <n v="2008"/>
    <n v="20"/>
    <n v="0"/>
    <n v="0"/>
    <n v="0"/>
    <n v="0"/>
    <n v="100"/>
    <n v="100"/>
    <n v="3"/>
    <n v="3"/>
    <s v="nej"/>
    <s v="ja"/>
    <s v="nej"/>
    <s v="Ja"/>
    <s v="Ser store praktiske hindringer: 2 huse der lige er slået sammen."/>
    <s v="Ja"/>
    <n v="0"/>
    <s v="Ja"/>
    <n v="0"/>
    <s v="Nej"/>
    <n v="0"/>
    <n v="0"/>
    <s v="produktionskøkken"/>
    <s v="nej"/>
    <s v="Større"/>
    <s v="Større"/>
    <n v="0"/>
    <s v="Se vedlagte skemaer"/>
    <n v="0"/>
    <n v="0"/>
    <n v="0"/>
    <n v="0"/>
    <n v="0"/>
    <n v="0"/>
    <n v="0"/>
    <n v="0"/>
    <n v="0"/>
    <s v="Birgitte / Nanna"/>
    <d v="2009-03-26T00:00:00"/>
    <n v="0"/>
    <n v="0"/>
    <n v="1"/>
    <n v="5"/>
    <n v="0"/>
    <n v="2"/>
    <n v="0"/>
    <n v="0"/>
    <n v="0"/>
    <n v="1"/>
    <n v="1"/>
    <n v="1"/>
    <n v="0"/>
    <n v="0"/>
    <n v="0"/>
    <n v="0"/>
    <n v="0"/>
    <n v="1"/>
    <n v="0"/>
    <n v="1"/>
    <n v="3"/>
    <s v="Elektrolux"/>
    <n v="9"/>
    <s v="Ja"/>
    <n v="4"/>
    <s v="Nej"/>
    <s v="Nej"/>
    <s v="Nej"/>
    <n v="2"/>
    <s v="Begrænset"/>
    <s v="Der er to køkkener, stort i vuggestue lille i børnehave. Inst. Ny-sammenlagt skal ombygges, her ville samlet køk.løsning være relevant._x000a_Kan byggeplaner før sammenlægning revidres så der bliver fælles køk.løsning? Vug.køk. kan producere til alle men mangler lager og plads til rulle borde."/>
    <n v="0"/>
    <x v="0"/>
    <s v="Amager"/>
    <n v="47"/>
    <n v="0"/>
    <n v="79"/>
    <n v="0"/>
    <n v="0"/>
    <n v="0"/>
    <n v="0"/>
    <n v="0"/>
    <n v="0"/>
    <n v="0"/>
    <n v="0"/>
    <n v="0"/>
    <n v="0"/>
    <n v="0"/>
    <n v="115370.26"/>
    <s v="35246"/>
    <s v=""/>
    <n v="0"/>
    <n v="0"/>
    <s v="Ja"/>
    <n v="37"/>
    <n v="0"/>
    <n v="0"/>
    <s v="Ja"/>
  </r>
  <r>
    <x v="0"/>
    <x v="216"/>
    <s v="Børnehuset Sundby Algåprd"/>
    <s v="Amager"/>
    <s v="Jens Warmings Vej 73-75"/>
    <n v="2300"/>
    <s v="København S"/>
    <s v="32 58 79 05"/>
    <s v="vugsa@email.dk"/>
    <s v="Lena Andersen"/>
    <n v="32582248"/>
    <n v="0"/>
    <s v="vugsa@email.dk"/>
    <s v="Integreret"/>
    <n v="0"/>
    <n v="0"/>
    <n v="0"/>
    <n v="0"/>
    <n v="0"/>
    <n v="0"/>
    <n v="0"/>
    <s v="ja"/>
    <n v="2"/>
    <n v="2"/>
    <n v="0"/>
    <n v="0"/>
    <n v="0"/>
    <n v="0"/>
    <n v="0"/>
    <x v="1"/>
    <x v="0"/>
    <x v="1"/>
    <x v="0"/>
    <n v="0"/>
    <n v="0"/>
    <n v="0"/>
    <n v="0"/>
    <n v="0"/>
    <n v="0"/>
    <n v="0"/>
    <n v="0"/>
    <n v="0"/>
    <n v="0"/>
    <n v="0"/>
    <n v="0"/>
    <n v="0"/>
    <n v="0"/>
    <n v="0"/>
    <n v="0"/>
    <n v="0"/>
    <n v="0"/>
    <n v="0"/>
    <n v="0"/>
    <n v="0"/>
    <n v="0"/>
    <n v="0"/>
    <n v="0"/>
    <n v="0"/>
    <n v="0"/>
    <n v="0"/>
    <n v="0"/>
    <n v="0"/>
    <n v="0"/>
    <n v="0"/>
    <n v="0"/>
    <n v="0"/>
    <n v="0"/>
    <n v="0"/>
    <n v="0"/>
    <s v="Modtagerkøkken"/>
    <s v="nej"/>
    <s v="Større"/>
    <s v="Større"/>
    <n v="0"/>
    <s v="2 vaske, ekstra kogeplader, ekstra ovn, nye elementer"/>
    <n v="0"/>
    <n v="0"/>
    <n v="0"/>
    <n v="0"/>
    <n v="0"/>
    <n v="0"/>
    <n v="0"/>
    <n v="0"/>
    <n v="0"/>
    <s v="Birgitte / Nanna"/>
    <n v="39899"/>
    <n v="0"/>
    <n v="1"/>
    <n v="0"/>
    <n v="0"/>
    <n v="0"/>
    <n v="1"/>
    <n v="0"/>
    <n v="0"/>
    <n v="0"/>
    <n v="2"/>
    <n v="0"/>
    <n v="0"/>
    <n v="0"/>
    <n v="1"/>
    <n v="0"/>
    <n v="1"/>
    <n v="0"/>
    <n v="0"/>
    <n v="0"/>
    <n v="1"/>
    <n v="20"/>
    <s v="Miele"/>
    <n v="4"/>
    <s v="Nej"/>
    <n v="0"/>
    <s v="Nej"/>
    <s v="Nej"/>
    <s v="Nej"/>
    <n v="1"/>
    <s v="ingen plads"/>
    <n v="0"/>
    <n v="0"/>
    <x v="0"/>
    <s v="Amager"/>
    <n v="47"/>
    <n v="0"/>
    <n v="79"/>
    <n v="0"/>
    <n v="0"/>
    <n v="0"/>
    <n v="0"/>
    <n v="0"/>
    <n v="0"/>
    <n v="0"/>
    <n v="0"/>
    <n v="0"/>
    <n v="0"/>
    <n v="0"/>
    <n v="115370.26"/>
    <s v="35246"/>
    <s v="2"/>
    <n v="0"/>
    <n v="0"/>
    <e v="#N/A"/>
    <e v="#N/A"/>
    <e v="#N/A"/>
    <e v="#N/A"/>
    <e v="#N/A"/>
  </r>
  <r>
    <x v="0"/>
    <x v="217"/>
    <s v="Abildgården"/>
    <s v="Amager"/>
    <s v="Moselgade 24"/>
    <n v="2300"/>
    <s v="København S"/>
    <s v="32 58 48 41"/>
    <s v="35405@buf.kk.dk"/>
    <s v="Birgitte Pociot"/>
    <n v="32520245"/>
    <n v="0"/>
    <s v="35405@buf.kk.dk"/>
    <s v="Integreret"/>
    <n v="30"/>
    <n v="0"/>
    <n v="34"/>
    <n v="0"/>
    <n v="0"/>
    <n v="0"/>
    <n v="0"/>
    <s v="Nej"/>
    <n v="0"/>
    <n v="0"/>
    <n v="5"/>
    <n v="5"/>
    <n v="5"/>
    <n v="5"/>
    <n v="0"/>
    <x v="0"/>
    <x v="0"/>
    <x v="2"/>
    <x v="1"/>
    <n v="0"/>
    <n v="134000"/>
    <n v="134000"/>
    <n v="0"/>
    <s v="Ja"/>
    <n v="0"/>
    <s v="Adissa Haemidovic"/>
    <n v="2003"/>
    <n v="31"/>
    <n v="0"/>
    <s v="ufaglært, køkken tekniker i sit hjemland, tror det var Polen"/>
    <s v="en del"/>
    <s v="hygiejne og økologisk oplysningsforbund"/>
    <n v="0"/>
    <n v="0"/>
    <n v="0"/>
    <n v="0"/>
    <n v="0"/>
    <n v="0"/>
    <n v="0"/>
    <n v="80"/>
    <n v="70"/>
    <n v="2"/>
    <n v="2"/>
    <s v="Ja"/>
    <s v="Nej"/>
    <s v="Ja"/>
    <s v="Ja"/>
    <s v="institutionen laver dagligt mad til vuggestuen, men vil ikke kunne lave mad p.t. til børnehaven med pga et meget lille køkken."/>
    <s v="Ja"/>
    <n v="0"/>
    <s v="Ja"/>
    <n v="0"/>
    <s v="Nej"/>
    <n v="0"/>
    <n v="0"/>
    <s v="produktionskøkken"/>
    <s v="nej"/>
    <s v="Større"/>
    <s v="Større"/>
    <s v="Nej"/>
    <s v="Køkkenet skal udvides med et tilstødende lokale, der p.t. er kontor. Det kan rykkes ovenpå. Det er et gammelt og lille køkken, der kører på dispensation til madlavning til vuggestuen. Køkken har kun et alm komfur med en ovn, skal have mere ovn og køleskabe"/>
    <n v="0"/>
    <n v="0"/>
    <n v="0"/>
    <n v="0"/>
    <n v="0"/>
    <n v="0"/>
    <n v="0"/>
    <n v="0"/>
    <n v="0"/>
    <s v="Cathrine Joachim Jerrik"/>
    <s v="7.4.2009"/>
    <n v="0"/>
    <n v="1"/>
    <n v="0"/>
    <n v="0"/>
    <n v="0"/>
    <n v="0"/>
    <n v="0"/>
    <n v="0"/>
    <n v="0"/>
    <n v="2"/>
    <n v="0"/>
    <n v="0"/>
    <n v="0"/>
    <n v="0"/>
    <n v="0"/>
    <n v="0"/>
    <n v="0"/>
    <n v="0"/>
    <n v="1"/>
    <n v="1"/>
    <n v="20"/>
    <s v="Miele"/>
    <n v="3"/>
    <n v="0"/>
    <n v="0"/>
    <s v="Ja"/>
    <s v="Ja"/>
    <n v="0"/>
    <n v="1"/>
    <s v="Begrænset"/>
    <s v="Institutionen vil tage kontakt til nabo institutionen &quot;Ønskeøen&quot;  mht at få mad leveret derfra indtil deres eget køkken er stort nok til hele institutionen."/>
    <n v="0"/>
    <x v="0"/>
    <s v="Amager"/>
    <n v="30"/>
    <n v="0"/>
    <n v="34"/>
    <n v="0"/>
    <n v="0"/>
    <n v="0"/>
    <n v="0"/>
    <n v="0"/>
    <n v="0"/>
    <n v="0"/>
    <n v="0"/>
    <n v="0"/>
    <n v="0"/>
    <n v="0"/>
    <n v="107323.72"/>
    <s v="35405"/>
    <s v=""/>
    <n v="0"/>
    <n v="0"/>
    <e v="#N/A"/>
    <e v="#N/A"/>
    <e v="#N/A"/>
    <e v="#N/A"/>
    <e v="#N/A"/>
  </r>
  <r>
    <x v="0"/>
    <x v="218"/>
    <s v="Den flyvende kuffert "/>
    <s v="Amager"/>
    <s v="Nyrnberggade 33"/>
    <n v="2300"/>
    <s v="København S"/>
    <s v="32 57 14 06"/>
    <s v="35408@buf.kk.dk"/>
    <s v="Christina Viberg-Jespersen"/>
    <n v="23433007"/>
    <n v="0"/>
    <s v="35408@buf.kk.dk"/>
    <s v="Integreret"/>
    <n v="36"/>
    <n v="0"/>
    <n v="50"/>
    <n v="0"/>
    <n v="0"/>
    <n v="0"/>
    <n v="0"/>
    <s v="ja"/>
    <n v="2"/>
    <n v="1"/>
    <n v="5"/>
    <n v="5"/>
    <n v="5"/>
    <n v="5"/>
    <n v="0"/>
    <x v="0"/>
    <x v="0"/>
    <x v="1"/>
    <x v="1"/>
    <n v="0"/>
    <n v="15000"/>
    <n v="15000"/>
    <n v="0"/>
    <s v="Ja"/>
    <n v="0"/>
    <s v="Pia Jelbo"/>
    <n v="2004"/>
    <n v="37"/>
    <n v="0"/>
    <s v="Køkkenleder"/>
    <s v="mange år"/>
    <s v="økologisk oplysningsforbund"/>
    <n v="0"/>
    <n v="0"/>
    <n v="0"/>
    <n v="0"/>
    <n v="0"/>
    <n v="0"/>
    <n v="0"/>
    <n v="98"/>
    <n v="98"/>
    <n v="1"/>
    <n v="1"/>
    <s v="Ja"/>
    <s v="Nej"/>
    <s v="Ja"/>
    <s v="Ja"/>
    <s v="De ville gerne selv lave maden, men mener at køkken er for lille og at det ikke vil være muligt"/>
    <s v="Ja"/>
    <s v="men afvendter politikernes svar på alle deres spørgsmål"/>
    <s v="Nej"/>
    <s v="De kan ikke se hvordan det skal kunne lade sig gøre i det meget lille køkken de har.. Så vil gerne have ombygget køkkenet i vuggestuen så det kan lave mad til alle."/>
    <s v="Nej"/>
    <s v="vil gerne have hjælp nå de nårså langt "/>
    <n v="0"/>
    <s v="produktionskøkken"/>
    <s v="nej"/>
    <s v="Ingen"/>
    <s v="Ingen"/>
    <n v="0"/>
    <s v="Køkken er meget dårligt indrettet, nyt men ingen plads til en optimering mht at skulle lave mad til børnehaven med. Køkkenpersonalet er meget negativ omkring køkkenet og dets indretning, så var ikke opsat på at skulle kunne lave mad til flere."/>
    <n v="0"/>
    <n v="0"/>
    <n v="0"/>
    <n v="0"/>
    <n v="0"/>
    <n v="0"/>
    <n v="0"/>
    <n v="0"/>
    <n v="0"/>
    <s v="Cathrine Joachim Jerrik"/>
    <s v="3.4.2009"/>
    <n v="0"/>
    <n v="0"/>
    <n v="1"/>
    <n v="4"/>
    <n v="0"/>
    <n v="0"/>
    <n v="1"/>
    <n v="0"/>
    <n v="5"/>
    <n v="0"/>
    <n v="1"/>
    <n v="0"/>
    <n v="0"/>
    <n v="0"/>
    <n v="0"/>
    <n v="1"/>
    <n v="0"/>
    <n v="0"/>
    <n v="0"/>
    <n v="1"/>
    <n v="20"/>
    <s v="Miele"/>
    <n v="3"/>
    <n v="0"/>
    <n v="0"/>
    <s v="Ja"/>
    <s v="Ja"/>
    <n v="0"/>
    <n v="2"/>
    <s v="Begrænset"/>
    <s v="Køkken er meget dårligt indrettet og man må nok give køkkenpersonalet ret i at det vil være ret umuligt at skulle lave mad til børnehaven, da 30 af børnene hver dag tager i skoven og skal have smurt madpakker eller lign."/>
    <n v="0"/>
    <x v="0"/>
    <s v="Amager"/>
    <n v="36"/>
    <n v="0"/>
    <n v="50"/>
    <n v="0"/>
    <n v="0"/>
    <n v="0"/>
    <n v="0"/>
    <n v="0"/>
    <n v="0"/>
    <n v="0"/>
    <n v="0"/>
    <n v="0"/>
    <n v="0"/>
    <n v="0"/>
    <n v="132752.39000000001"/>
    <s v="35408"/>
    <s v=""/>
    <n v="0"/>
    <n v="0"/>
    <e v="#N/A"/>
    <e v="#N/A"/>
    <e v="#N/A"/>
    <e v="#N/A"/>
    <e v="#N/A"/>
  </r>
  <r>
    <x v="0"/>
    <x v="219"/>
    <s v="Den flyvende kuffert "/>
    <s v="Amager"/>
    <s v="Nyrnberggade 33"/>
    <n v="2300"/>
    <s v="København S"/>
    <s v="32 57 14 06"/>
    <s v="35408@buf.kk.dk"/>
    <s v="Christina Viberg-Jespersen"/>
    <n v="23433007"/>
    <n v="0"/>
    <s v="35408@buf.kk.dk"/>
    <s v="Integreret"/>
    <n v="36"/>
    <n v="0"/>
    <n v="50"/>
    <n v="0"/>
    <n v="0"/>
    <n v="0"/>
    <n v="0"/>
    <s v="ja"/>
    <n v="0"/>
    <n v="0"/>
    <n v="0"/>
    <n v="0"/>
    <n v="0"/>
    <n v="0"/>
    <n v="0"/>
    <x v="1"/>
    <x v="0"/>
    <x v="1"/>
    <x v="0"/>
    <n v="0"/>
    <n v="0"/>
    <n v="0"/>
    <n v="0"/>
    <n v="0"/>
    <n v="0"/>
    <n v="0"/>
    <n v="0"/>
    <n v="0"/>
    <n v="0"/>
    <n v="0"/>
    <n v="0"/>
    <n v="0"/>
    <n v="0"/>
    <n v="0"/>
    <n v="0"/>
    <n v="0"/>
    <n v="0"/>
    <n v="0"/>
    <n v="0"/>
    <n v="0"/>
    <n v="0"/>
    <n v="0"/>
    <n v="0"/>
    <n v="0"/>
    <n v="0"/>
    <n v="0"/>
    <n v="0"/>
    <n v="0"/>
    <n v="0"/>
    <n v="0"/>
    <n v="0"/>
    <n v="0"/>
    <n v="0"/>
    <n v="0"/>
    <n v="0"/>
    <s v="Køkken begrænset tilvirk"/>
    <s v="nej"/>
    <s v="Større"/>
    <s v="Større"/>
    <s v="ja"/>
    <s v="Vuggestuens oprindelige køkken. Meget gammelt og ikke brugbart til fødevareproduktion p.t. Der er et tilstødende lokale der kunne inddrages så der kunne bygges et stort nyt køkken. "/>
    <s v="Større"/>
    <s v="Større"/>
    <s v="Ja"/>
    <n v="0"/>
    <n v="0"/>
    <n v="0"/>
    <n v="0"/>
    <n v="0"/>
    <n v="0"/>
    <s v="Cathrine Joachim Jerrik"/>
    <s v="3.4.2009"/>
    <n v="0"/>
    <n v="1"/>
    <n v="0"/>
    <n v="0"/>
    <n v="0"/>
    <n v="0"/>
    <n v="0"/>
    <n v="0"/>
    <n v="0"/>
    <n v="0"/>
    <n v="1"/>
    <n v="0"/>
    <n v="1"/>
    <n v="0"/>
    <n v="0"/>
    <n v="0"/>
    <n v="0"/>
    <n v="0"/>
    <n v="0"/>
    <n v="1"/>
    <n v="20"/>
    <s v="Miele"/>
    <n v="3"/>
    <n v="0"/>
    <n v="0"/>
    <n v="0"/>
    <n v="0"/>
    <n v="0"/>
    <n v="2"/>
    <s v="Begrænset"/>
    <n v="0"/>
    <n v="0"/>
    <x v="0"/>
    <s v="Amager"/>
    <n v="36"/>
    <n v="0"/>
    <n v="50"/>
    <n v="0"/>
    <n v="0"/>
    <n v="0"/>
    <n v="0"/>
    <n v="0"/>
    <n v="0"/>
    <n v="0"/>
    <n v="0"/>
    <n v="0"/>
    <n v="0"/>
    <n v="0"/>
    <n v="132752.39000000001"/>
    <s v="35408"/>
    <s v="2"/>
    <n v="0"/>
    <n v="0"/>
    <e v="#N/A"/>
    <e v="#N/A"/>
    <e v="#N/A"/>
    <e v="#N/A"/>
    <e v="#N/A"/>
  </r>
  <r>
    <x v="0"/>
    <x v="220"/>
    <s v="Nathanael Sogns intergrerede institution"/>
    <s v="Amager"/>
    <s v="Holmbladsgade 21"/>
    <n v="2300"/>
    <s v="København S"/>
    <s v="32 54 28 38"/>
    <s v="35532@buf.kk.dk"/>
    <s v="ANNE MARIE FRANDSEN"/>
    <n v="35263347"/>
    <n v="0"/>
    <s v="35532@buf.kk.dk"/>
    <s v="Integreret"/>
    <n v="12"/>
    <n v="0"/>
    <n v="20"/>
    <n v="0"/>
    <n v="0"/>
    <n v="0"/>
    <n v="0"/>
    <s v="Nej"/>
    <n v="0"/>
    <n v="0"/>
    <n v="5"/>
    <n v="5"/>
    <n v="5"/>
    <n v="5"/>
    <n v="0"/>
    <x v="0"/>
    <x v="0"/>
    <x v="1"/>
    <x v="1"/>
    <n v="0"/>
    <n v="40000"/>
    <n v="25000"/>
    <n v="0"/>
    <s v="Ja"/>
    <n v="0"/>
    <s v="Hanne Pollish"/>
    <n v="2006"/>
    <n v="20"/>
    <n v="0"/>
    <s v="ufaglært"/>
    <n v="0"/>
    <s v="hygiejne og økokurser"/>
    <n v="0"/>
    <n v="0"/>
    <n v="0"/>
    <n v="0"/>
    <n v="0"/>
    <n v="0"/>
    <n v="0"/>
    <n v="90"/>
    <n v="90"/>
    <n v="2"/>
    <n v="0"/>
    <s v="Ja"/>
    <s v="Nej"/>
    <s v="Ja"/>
    <s v="Ja"/>
    <s v="Har besluttet med forældrebestyrelsen at de vil fortsætte med at have en madpakke dag om ugen efter årsskifte."/>
    <s v="Ja"/>
    <n v="0"/>
    <s v="Ja"/>
    <n v="0"/>
    <n v="0"/>
    <n v="0"/>
    <n v="0"/>
    <s v="produktionskøkken"/>
    <s v="nej"/>
    <s v="Større"/>
    <s v="Mindre"/>
    <n v="0"/>
    <s v="Et nyt komfur er ønsket. Pt er det 4 keramiske plader lagt ned i bordpladen, men de er små og virker ikke optimalt. En ekstra ovn og et køleskab"/>
    <n v="0"/>
    <n v="0"/>
    <n v="0"/>
    <n v="0"/>
    <n v="0"/>
    <n v="0"/>
    <n v="0"/>
    <n v="0"/>
    <n v="0"/>
    <s v="Cathrine Joachim Jerrik"/>
    <s v="2.4.2009"/>
    <n v="0"/>
    <n v="1"/>
    <n v="0"/>
    <n v="0"/>
    <n v="0"/>
    <n v="0"/>
    <n v="0"/>
    <n v="0"/>
    <n v="0"/>
    <n v="0"/>
    <n v="1"/>
    <n v="0"/>
    <n v="0"/>
    <n v="0"/>
    <n v="0"/>
    <n v="1"/>
    <n v="0"/>
    <n v="0"/>
    <n v="0"/>
    <n v="1"/>
    <n v="20"/>
    <s v="Miele"/>
    <n v="3"/>
    <n v="0"/>
    <n v="0"/>
    <s v="Ja"/>
    <s v="Ja"/>
    <n v="0"/>
    <n v="2"/>
    <s v="Begrænset"/>
    <s v="Et køkken fordelt på 2 små seperate rum, trænger til et nyt komfur og nye ovne hvis de skal kunne lave mad til børnehaven"/>
    <n v="0"/>
    <x v="0"/>
    <s v="Amager"/>
    <n v="12"/>
    <n v="0"/>
    <n v="20"/>
    <n v="0"/>
    <n v="0"/>
    <n v="0"/>
    <n v="0"/>
    <n v="0"/>
    <n v="0"/>
    <n v="0"/>
    <n v="0"/>
    <n v="0"/>
    <n v="0"/>
    <n v="0"/>
    <n v="42000.1"/>
    <s v="35532"/>
    <s v=""/>
    <n v="0"/>
    <n v="0"/>
    <e v="#N/A"/>
    <e v="#N/A"/>
    <e v="#N/A"/>
    <e v="#N/A"/>
    <e v="#N/A"/>
  </r>
  <r>
    <x v="0"/>
    <x v="221"/>
    <s v="Ønskeøen"/>
    <s v="Amager"/>
    <s v="Moselgade 21"/>
    <n v="2300"/>
    <s v="København S"/>
    <s v="32 58 90 03"/>
    <s v="35542@buf.kk.dk"/>
    <s v="Walter Zaballos"/>
    <n v="0"/>
    <n v="0"/>
    <s v="35542@buf.kk.dk"/>
    <s v="Integreret"/>
    <n v="24"/>
    <n v="0"/>
    <n v="40"/>
    <n v="111"/>
    <n v="36"/>
    <n v="9"/>
    <n v="0"/>
    <s v="Nej"/>
    <n v="0"/>
    <n v="0"/>
    <n v="5"/>
    <n v="0"/>
    <n v="5"/>
    <n v="5"/>
    <n v="0"/>
    <x v="1"/>
    <x v="0"/>
    <x v="1"/>
    <x v="0"/>
    <n v="0"/>
    <n v="0"/>
    <n v="0"/>
    <n v="0"/>
    <n v="0"/>
    <n v="0"/>
    <n v="0"/>
    <n v="0"/>
    <n v="0"/>
    <n v="0"/>
    <n v="0"/>
    <n v="0"/>
    <n v="0"/>
    <n v="0"/>
    <n v="0"/>
    <n v="0"/>
    <n v="0"/>
    <n v="0"/>
    <n v="0"/>
    <n v="0"/>
    <n v="100"/>
    <n v="100"/>
    <n v="0"/>
    <n v="0"/>
    <n v="0"/>
    <n v="0"/>
    <n v="0"/>
    <n v="0"/>
    <n v="0"/>
    <n v="0"/>
    <n v="0"/>
    <n v="0"/>
    <n v="0"/>
    <n v="0"/>
    <n v="0"/>
    <n v="0"/>
    <s v="Modtagerkøkken"/>
    <n v="0"/>
    <n v="0"/>
    <n v="0"/>
    <n v="0"/>
    <n v="0"/>
    <n v="0"/>
    <n v="0"/>
    <n v="0"/>
    <s v="Det vil formentlig ikke kunne lade sige gøre, da hytten benyttes af andre i weekenden"/>
    <n v="0"/>
    <n v="0"/>
    <n v="0"/>
    <n v="0"/>
    <n v="0"/>
    <s v="Birgitte Glerup"/>
    <d v="2009-04-29T00:00:00"/>
    <n v="0"/>
    <n v="1"/>
    <n v="0"/>
    <n v="4"/>
    <n v="1"/>
    <n v="0"/>
    <n v="0"/>
    <n v="0"/>
    <n v="0"/>
    <n v="0"/>
    <n v="1"/>
    <n v="0"/>
    <n v="0"/>
    <n v="0"/>
    <n v="0"/>
    <n v="1"/>
    <n v="0"/>
    <n v="0"/>
    <n v="0"/>
    <n v="0"/>
    <n v="0"/>
    <n v="0"/>
    <n v="2"/>
    <s v="Nej"/>
    <n v="0"/>
    <s v="Nej"/>
    <s v="Nej"/>
    <s v="Nej"/>
    <n v="1"/>
    <s v="ingen plads"/>
    <n v="0"/>
    <n v="0"/>
    <x v="0"/>
    <s v="Amager"/>
    <n v="24"/>
    <n v="0"/>
    <n v="40"/>
    <n v="111"/>
    <n v="36"/>
    <n v="9"/>
    <n v="0"/>
    <n v="0"/>
    <n v="0"/>
    <n v="0"/>
    <n v="0"/>
    <n v="0"/>
    <n v="0"/>
    <n v="0"/>
    <n v="157871.59"/>
    <s v="35542"/>
    <s v="u"/>
    <n v="0"/>
    <n v="156"/>
    <e v="#N/A"/>
    <e v="#N/A"/>
    <e v="#N/A"/>
    <e v="#N/A"/>
    <e v="#N/A"/>
  </r>
  <r>
    <x v="0"/>
    <x v="222"/>
    <s v="Bryggen "/>
    <s v="Amager"/>
    <s v="Snorresgade 24"/>
    <n v="2300"/>
    <s v="København S"/>
    <s v="32 57 18 63"/>
    <s v="35555@buf.kk.dk"/>
    <s v="Susanne Thorn (konst. leder)"/>
    <n v="32570280"/>
    <s v="."/>
    <s v="35555@buf.kk.dk"/>
    <s v="Integreret"/>
    <n v="0"/>
    <n v="0"/>
    <n v="35"/>
    <n v="0"/>
    <n v="0"/>
    <n v="0"/>
    <n v="0"/>
    <s v="ja"/>
    <n v="2"/>
    <n v="1"/>
    <n v="5"/>
    <n v="5"/>
    <n v="5"/>
    <n v="5"/>
    <n v="0"/>
    <x v="0"/>
    <x v="0"/>
    <x v="1"/>
    <x v="1"/>
    <n v="0"/>
    <n v="0"/>
    <n v="170000"/>
    <n v="0"/>
    <s v="Ja"/>
    <s v="nej"/>
    <s v="Lita "/>
    <n v="2004"/>
    <n v="37"/>
    <n v="0"/>
    <s v="ufaglært"/>
    <s v="Rengøringdame"/>
    <s v="Forskellige kurser"/>
    <n v="0"/>
    <n v="0"/>
    <n v="0"/>
    <n v="0"/>
    <n v="0"/>
    <n v="0"/>
    <n v="0"/>
    <n v="99"/>
    <n v="99"/>
    <n v="2"/>
    <n v="1"/>
    <s v="Ja"/>
    <s v="Nej"/>
    <s v="Ja"/>
    <s v="Ja"/>
    <s v="Det forestilles at maden laves i nr. 24"/>
    <s v="Ja"/>
    <n v="0"/>
    <s v="Ja"/>
    <n v="0"/>
    <s v="Nej"/>
    <n v="0"/>
    <n v="0"/>
    <s v="Køkken begrænset tilvirk"/>
    <n v="0"/>
    <n v="0"/>
    <n v="0"/>
    <n v="0"/>
    <s v="En ny opvaskemaskine. Og ikke andet under forudsætning af at maden laves i nr. 24 som er en institution er indstillet på."/>
    <n v="0"/>
    <n v="0"/>
    <n v="0"/>
    <n v="0"/>
    <n v="0"/>
    <n v="0"/>
    <n v="0"/>
    <n v="0"/>
    <n v="0"/>
    <s v="Mariah / Nanna"/>
    <d v="2009-03-30T00:00:00"/>
    <n v="0"/>
    <n v="1"/>
    <n v="0"/>
    <n v="0"/>
    <n v="0"/>
    <n v="0"/>
    <n v="0"/>
    <n v="0"/>
    <n v="0"/>
    <n v="1"/>
    <n v="0"/>
    <n v="0"/>
    <n v="0"/>
    <n v="0"/>
    <n v="0"/>
    <n v="1"/>
    <n v="0"/>
    <n v="0"/>
    <n v="0"/>
    <n v="1"/>
    <n v="45"/>
    <s v="Miele"/>
    <n v="2"/>
    <s v="Nej"/>
    <n v="0"/>
    <s v="Ja"/>
    <s v="Nej"/>
    <s v="Nej"/>
    <n v="1"/>
    <s v="ingen plads"/>
    <s v="Et lille lejlighedskøkken. Der er problemer med opvaskemaskinen ikke vaske nok. Det er en indsugningsmaskine. _x000a__x000a_OBS Inst. 2 adresser. Snorregade 3 er gammel afdeling m. BH Snorregade 24 BH og vug. Se skema"/>
    <n v="0"/>
    <x v="0"/>
    <s v="Amager"/>
    <n v="36"/>
    <n v="0"/>
    <n v="57"/>
    <n v="0"/>
    <n v="0"/>
    <n v="0"/>
    <n v="0"/>
    <n v="0"/>
    <n v="0"/>
    <n v="0"/>
    <n v="0"/>
    <n v="0"/>
    <n v="0"/>
    <n v="0"/>
    <n v="44790.17"/>
    <s v="35555"/>
    <s v=""/>
    <n v="0"/>
    <n v="0"/>
    <e v="#N/A"/>
    <e v="#N/A"/>
    <e v="#N/A"/>
    <e v="#N/A"/>
    <e v="#N/A"/>
  </r>
  <r>
    <x v="0"/>
    <x v="223"/>
    <s v="Bryggen "/>
    <s v="Amager"/>
    <s v="Snorresgade 24"/>
    <n v="2300"/>
    <s v="København S"/>
    <s v="32 57 18 63"/>
    <s v="35555@buf.kk.dk"/>
    <s v="Susanne Thorn (konst. leder)"/>
    <n v="32570280"/>
    <s v="."/>
    <s v="35555@buf.kk.dk"/>
    <s v="Integreret"/>
    <n v="0"/>
    <n v="36"/>
    <n v="22"/>
    <n v="0"/>
    <n v="0"/>
    <n v="0"/>
    <n v="0"/>
    <s v="ja"/>
    <n v="2"/>
    <n v="2"/>
    <n v="0"/>
    <n v="0"/>
    <n v="0"/>
    <n v="0"/>
    <n v="0"/>
    <x v="1"/>
    <x v="0"/>
    <x v="1"/>
    <x v="0"/>
    <n v="0"/>
    <n v="0"/>
    <n v="0"/>
    <n v="0"/>
    <n v="0"/>
    <n v="0"/>
    <n v="0"/>
    <n v="0"/>
    <n v="0"/>
    <n v="0"/>
    <n v="0"/>
    <n v="0"/>
    <n v="0"/>
    <n v="0"/>
    <n v="0"/>
    <n v="0"/>
    <n v="0"/>
    <n v="0"/>
    <n v="0"/>
    <n v="0"/>
    <n v="0"/>
    <n v="0"/>
    <n v="0"/>
    <n v="0"/>
    <n v="0"/>
    <n v="0"/>
    <n v="0"/>
    <n v="0"/>
    <n v="0"/>
    <n v="0"/>
    <n v="0"/>
    <n v="0"/>
    <n v="0"/>
    <n v="0"/>
    <n v="0"/>
    <n v="0"/>
    <s v="produktionskøkken"/>
    <s v="nej"/>
    <n v="0"/>
    <n v="0"/>
    <n v="0"/>
    <s v="Hvis køk skal lave mad til nr. 3 og nr. 24 skal der: ekstra kogeplader, køl og fryseplads, stor bjørn, grøntsagsrobot._x000a_Transportløsning?: Christianiacykel eller hvad der er forsvarligt."/>
    <n v="0"/>
    <n v="0"/>
    <n v="0"/>
    <n v="0"/>
    <n v="0"/>
    <n v="0"/>
    <n v="0"/>
    <n v="0"/>
    <n v="0"/>
    <s v="Mariah / Nanna"/>
    <d v="2009-03-30T00:00:00"/>
    <n v="0"/>
    <n v="0"/>
    <n v="1"/>
    <n v="5"/>
    <n v="0"/>
    <n v="0"/>
    <n v="0"/>
    <n v="1"/>
    <n v="10"/>
    <n v="1"/>
    <n v="1"/>
    <n v="0"/>
    <n v="0"/>
    <n v="1"/>
    <n v="0"/>
    <n v="0"/>
    <n v="0"/>
    <n v="0"/>
    <n v="0"/>
    <n v="1"/>
    <n v="2"/>
    <s v="Wexiödisk"/>
    <n v="6"/>
    <s v="Ja"/>
    <n v="7"/>
    <s v="Nej"/>
    <s v="Nej"/>
    <s v="Nej"/>
    <n v="2"/>
    <s v="God plads"/>
    <s v="Plus håndvask._x000a_Opvaskemaskine hvor tingene skubbes ud til siden er stort ønske"/>
    <n v="0"/>
    <x v="0"/>
    <s v="Amager"/>
    <n v="36"/>
    <n v="0"/>
    <n v="57"/>
    <n v="0"/>
    <n v="0"/>
    <n v="0"/>
    <n v="0"/>
    <n v="0"/>
    <n v="0"/>
    <n v="0"/>
    <n v="0"/>
    <n v="0"/>
    <n v="0"/>
    <n v="0"/>
    <n v="44790.17"/>
    <s v="35555"/>
    <s v="2"/>
    <n v="0"/>
    <n v="0"/>
    <e v="#N/A"/>
    <e v="#N/A"/>
    <e v="#N/A"/>
    <e v="#N/A"/>
    <e v="#N/A"/>
  </r>
  <r>
    <x v="0"/>
    <x v="224"/>
    <s v="Eksperimentalinstitutionen"/>
    <s v="Amager"/>
    <s v="Backersvej 113"/>
    <n v="2300"/>
    <s v="København S."/>
    <s v="32 59 19 50"/>
    <s v="eksper@eksper.dk"/>
    <s v="Jane Weltz"/>
    <n v="32578780"/>
    <n v="0"/>
    <s v="35563@buf.kk.dk"/>
    <s v="Integreret"/>
    <n v="20"/>
    <n v="0"/>
    <n v="40"/>
    <n v="0"/>
    <n v="0"/>
    <n v="0"/>
    <n v="0"/>
    <s v="Nej"/>
    <n v="0"/>
    <n v="0"/>
    <n v="5"/>
    <n v="5"/>
    <n v="5"/>
    <n v="5"/>
    <n v="0"/>
    <x v="0"/>
    <x v="0"/>
    <x v="1"/>
    <x v="1"/>
    <n v="0"/>
    <n v="165000"/>
    <n v="0"/>
    <n v="0"/>
    <s v="Ja"/>
    <s v="nej"/>
    <s v="Pia Christina Pedersen"/>
    <n v="2007"/>
    <n v="25"/>
    <s v="p.chr.pedersen@gmail.com"/>
    <s v="Ernæringsassistent"/>
    <s v="3-4 års køkkemerfaring"/>
    <s v="SUHRs, kostkompagniets kurser"/>
    <n v="0"/>
    <n v="0"/>
    <n v="0"/>
    <n v="0"/>
    <n v="0"/>
    <n v="0"/>
    <n v="0"/>
    <n v="95"/>
    <n v="95"/>
    <n v="3"/>
    <n v="3"/>
    <s v="nej"/>
    <s v="ja"/>
    <s v="Ja"/>
    <s v="Ja"/>
    <n v="0"/>
    <s v="Ja"/>
    <n v="0"/>
    <s v="Ja"/>
    <n v="0"/>
    <n v="0"/>
    <s v="Ønsker at blive informeret, søger en ekstra person der kan fungerer som køk.medhjælper. Vil gerne have info om time nomering"/>
    <n v="0"/>
    <s v="produktionskøkken"/>
    <s v="nej"/>
    <s v="Mindre"/>
    <s v="Mindre"/>
    <s v="Nej"/>
    <s v="Større vask, større kogeplader og gryder. Ønsker kaffe/the-plads flyttet. Mere køle/svale-plads, ønsker 3 minopvaskemaskine, rullebord til aflastningsbord. Mere service til børnene"/>
    <n v="0"/>
    <n v="0"/>
    <n v="0"/>
    <n v="0"/>
    <n v="0"/>
    <n v="0"/>
    <n v="0"/>
    <n v="0"/>
    <n v="0"/>
    <s v="Ayo "/>
    <d v="2009-03-23T00:00:00"/>
    <n v="0"/>
    <n v="0"/>
    <n v="1"/>
    <n v="5"/>
    <n v="0"/>
    <n v="2"/>
    <n v="0"/>
    <n v="0"/>
    <n v="0"/>
    <n v="0"/>
    <n v="3"/>
    <n v="0"/>
    <n v="0"/>
    <n v="0"/>
    <n v="0"/>
    <n v="0"/>
    <n v="2"/>
    <n v="0"/>
    <n v="0"/>
    <n v="1"/>
    <n v="10"/>
    <s v="Miele"/>
    <n v="3.5"/>
    <s v="Ja"/>
    <n v="0"/>
    <s v="Nej"/>
    <s v="Nej"/>
    <s v="Nej"/>
    <n v="2"/>
    <s v="Begrænset"/>
    <s v="Tørvare:OK_x000a_grøntsager: begrænset"/>
    <n v="0"/>
    <x v="0"/>
    <s v="Amager"/>
    <n v="10"/>
    <n v="0"/>
    <n v="20"/>
    <n v="0"/>
    <n v="0"/>
    <n v="0"/>
    <n v="0"/>
    <n v="10"/>
    <n v="20"/>
    <n v="0"/>
    <n v="0"/>
    <n v="0"/>
    <n v="0"/>
    <n v="0"/>
    <n v="165318.18"/>
    <s v="35563"/>
    <s v=""/>
    <n v="30"/>
    <n v="0"/>
    <e v="#N/A"/>
    <e v="#N/A"/>
    <e v="#N/A"/>
    <e v="#N/A"/>
    <e v="#N/A"/>
  </r>
  <r>
    <x v="0"/>
    <x v="225"/>
    <s v="Sundby Asyl"/>
    <s v="Amager"/>
    <s v="Frankrigsgade 3"/>
    <n v="2300"/>
    <s v="København S"/>
    <s v="32 58 30 01"/>
    <s v="sundby-asyl@mail.tele.dk"/>
    <s v="ORA MEYROWITSCH"/>
    <n v="32552042"/>
    <n v="0"/>
    <s v="35679@buf.kk.dk"/>
    <s v="Integreret"/>
    <n v="24"/>
    <n v="0"/>
    <n v="17"/>
    <n v="0"/>
    <n v="0"/>
    <n v="0"/>
    <n v="0"/>
    <s v="Nej"/>
    <n v="0"/>
    <n v="0"/>
    <n v="5"/>
    <n v="5"/>
    <n v="0"/>
    <n v="5"/>
    <n v="0"/>
    <x v="0"/>
    <x v="1"/>
    <x v="1"/>
    <x v="1"/>
    <n v="0"/>
    <n v="0"/>
    <n v="0"/>
    <n v="0"/>
    <s v="Nej"/>
    <n v="0"/>
    <n v="0"/>
    <n v="0"/>
    <n v="0"/>
    <n v="0"/>
    <n v="0"/>
    <n v="0"/>
    <n v="0"/>
    <n v="0"/>
    <n v="0"/>
    <n v="0"/>
    <n v="0"/>
    <n v="0"/>
    <n v="0"/>
    <n v="0"/>
    <n v="80"/>
    <n v="80"/>
    <n v="1"/>
    <n v="1"/>
    <s v="Ja"/>
    <s v="ja"/>
    <s v="nej"/>
    <s v="Ja"/>
    <s v="ønsker sig brændende et nyt køkken"/>
    <s v="Ja"/>
    <n v="0"/>
    <s v="Ja"/>
    <n v="0"/>
    <s v="ja"/>
    <s v="har en pædagog der gerne vil og som gerne vil have uddannelsen"/>
    <n v="0"/>
    <s v="Modtagerkøkken"/>
    <s v="nej"/>
    <s v="Større"/>
    <s v="Større"/>
    <n v="0"/>
    <s v="Nyt køkken inkl. Mad elevator. Tegninger foreligger. Produktionskøkken skal etableres. Der ligger en ansøgning hos bygningskontoret siden november 2008. Byggetilladelse er ansøgt. 800.000 ekskl. Moms med madelevator"/>
    <n v="0"/>
    <n v="0"/>
    <n v="0"/>
    <n v="0"/>
    <n v="0"/>
    <n v="0"/>
    <n v="0"/>
    <n v="0"/>
    <s v="sags nr: DW10381-872 Teknik og Miljøforvaltningen. Center for Byggeri"/>
    <s v="Mariah / Sine"/>
    <d v="2009-04-14T00:00:00"/>
    <n v="0"/>
    <n v="0"/>
    <n v="0"/>
    <n v="0"/>
    <n v="0"/>
    <n v="0"/>
    <n v="0"/>
    <n v="0"/>
    <n v="0"/>
    <n v="0"/>
    <n v="0"/>
    <n v="0"/>
    <n v="0"/>
    <n v="0"/>
    <n v="0"/>
    <n v="0"/>
    <n v="0"/>
    <n v="0"/>
    <n v="0"/>
    <n v="0"/>
    <n v="0"/>
    <n v="0"/>
    <n v="0"/>
    <n v="0"/>
    <n v="0"/>
    <n v="0"/>
    <n v="0"/>
    <n v="0"/>
    <n v="0"/>
    <n v="0"/>
    <s v="Køkkenet er ubrugeligt. Har en ansøgning hos Miljø og Teknin forvaltningen"/>
    <n v="0"/>
    <x v="0"/>
    <s v="Amager"/>
    <n v="24"/>
    <n v="0"/>
    <n v="17"/>
    <n v="0"/>
    <n v="0"/>
    <n v="0"/>
    <n v="0"/>
    <n v="0"/>
    <n v="0"/>
    <n v="0"/>
    <n v="0"/>
    <n v="0"/>
    <n v="0"/>
    <n v="0"/>
    <n v="63848.82"/>
    <s v="35679"/>
    <s v=""/>
    <n v="0"/>
    <n v="0"/>
    <s v="Ja"/>
    <n v="37"/>
    <s v="Nej"/>
    <n v="0"/>
    <s v="Nej"/>
  </r>
  <r>
    <x v="0"/>
    <x v="226"/>
    <s v="Sundpark  "/>
    <s v="Amager"/>
    <s v="Strandlodsvej 73"/>
    <n v="2300"/>
    <s v="København S"/>
    <s v="32 84 16 00 lok. 10"/>
    <s v="35683@buf.kk.dk"/>
    <s v="Nina Loft"/>
    <n v="32571295"/>
    <n v="41176849"/>
    <s v="35683@buf.kk.dk"/>
    <s v="Integreret"/>
    <n v="36"/>
    <n v="0"/>
    <n v="44"/>
    <n v="0"/>
    <n v="0"/>
    <n v="0"/>
    <n v="0"/>
    <s v="Nej"/>
    <n v="0"/>
    <n v="0"/>
    <n v="5"/>
    <n v="5"/>
    <n v="5"/>
    <n v="5"/>
    <n v="0"/>
    <x v="0"/>
    <x v="0"/>
    <x v="1"/>
    <x v="1"/>
    <n v="0"/>
    <n v="230000"/>
    <n v="230000"/>
    <n v="0"/>
    <s v="Ja"/>
    <n v="0"/>
    <s v="Jonna Jensen"/>
    <n v="2006"/>
    <n v="37"/>
    <n v="0"/>
    <s v="Økonoma"/>
    <n v="0"/>
    <n v="0"/>
    <n v="0"/>
    <n v="0"/>
    <n v="0"/>
    <n v="0"/>
    <n v="0"/>
    <n v="0"/>
    <n v="0"/>
    <n v="78"/>
    <n v="78"/>
    <n v="1"/>
    <n v="1"/>
    <s v="Ja"/>
    <s v="ja"/>
    <s v="Ja"/>
    <s v="Ja"/>
    <n v="0"/>
    <s v="Ja"/>
    <n v="0"/>
    <s v="Ja"/>
    <n v="0"/>
    <s v="Nej"/>
    <s v="Vil gerne have hjælp til at rekruterer personale til køkken"/>
    <n v="0"/>
    <s v="produktionskøkken"/>
    <s v="nej"/>
    <s v="Større"/>
    <s v="Ingen"/>
    <n v="0"/>
    <s v="Der er ønske om en konvektionsovn og en stor røremaskine &quot;Bjørn&quot;, evt extra fryser"/>
    <n v="0"/>
    <n v="0"/>
    <n v="0"/>
    <n v="0"/>
    <n v="0"/>
    <n v="0"/>
    <n v="0"/>
    <n v="0"/>
    <n v="0"/>
    <s v="Cathrine Joachim Jerrik"/>
    <s v="3.4.2009"/>
    <n v="0"/>
    <n v="0"/>
    <n v="1"/>
    <n v="5"/>
    <n v="0"/>
    <n v="2"/>
    <n v="0"/>
    <n v="0"/>
    <n v="0"/>
    <n v="0"/>
    <n v="2"/>
    <n v="0"/>
    <n v="0"/>
    <n v="1"/>
    <n v="0"/>
    <n v="1"/>
    <n v="1"/>
    <n v="0"/>
    <n v="0"/>
    <n v="1"/>
    <n v="20"/>
    <s v="Miele"/>
    <n v="5"/>
    <n v="0"/>
    <n v="0"/>
    <s v="Ja"/>
    <n v="0"/>
    <n v="0"/>
    <n v="3"/>
    <s v="God plads"/>
    <n v="0"/>
    <n v="0"/>
    <x v="0"/>
    <s v="Amager"/>
    <n v="36"/>
    <n v="0"/>
    <n v="44"/>
    <n v="0"/>
    <n v="0"/>
    <n v="0"/>
    <n v="0"/>
    <n v="0"/>
    <n v="0"/>
    <n v="0"/>
    <n v="0"/>
    <n v="0"/>
    <n v="0"/>
    <n v="0"/>
    <n v="195257.06"/>
    <s v="35683"/>
    <s v=""/>
    <n v="0"/>
    <n v="0"/>
    <e v="#N/A"/>
    <e v="#N/A"/>
    <e v="#N/A"/>
    <e v="#N/A"/>
    <e v="#N/A"/>
  </r>
  <r>
    <x v="0"/>
    <x v="227"/>
    <s v="F/S Rosa"/>
    <s v="Amager"/>
    <s v="Øresundsvej 131"/>
    <n v="2300"/>
    <s v="København S"/>
    <s v="32 87 07 10"/>
    <s v="37201@buf.kk.dk"/>
    <s v="Henrik Ditlevsen"/>
    <n v="38891009"/>
    <n v="32870725"/>
    <s v="37201@buf.kk.dk"/>
    <s v="Integreret"/>
    <n v="62"/>
    <n v="0"/>
    <n v="66"/>
    <n v="0"/>
    <n v="0"/>
    <n v="0"/>
    <n v="0"/>
    <s v="Nej"/>
    <n v="0"/>
    <n v="0"/>
    <n v="0"/>
    <n v="0"/>
    <n v="5"/>
    <n v="0"/>
    <n v="0"/>
    <x v="1"/>
    <x v="0"/>
    <x v="1"/>
    <x v="0"/>
    <n v="0"/>
    <n v="150000"/>
    <n v="30000"/>
    <n v="0"/>
    <s v="Ja"/>
    <n v="0"/>
    <s v="Magdalena"/>
    <n v="2007"/>
    <n v="37"/>
    <n v="0"/>
    <s v="køkkenleder fra Polen"/>
    <s v="fra svenske institutioner"/>
    <n v="0"/>
    <n v="0"/>
    <n v="0"/>
    <n v="0"/>
    <n v="0"/>
    <n v="0"/>
    <n v="0"/>
    <n v="0"/>
    <n v="70"/>
    <n v="70"/>
    <n v="2"/>
    <n v="1"/>
    <s v="Ja"/>
    <s v="ja"/>
    <s v="Ja"/>
    <s v="Ja"/>
    <n v="0"/>
    <s v="Ja"/>
    <n v="0"/>
    <s v="Ja"/>
    <n v="0"/>
    <s v="ja"/>
    <n v="0"/>
    <n v="0"/>
    <s v="Køkken blandet tilvirk"/>
    <s v="Ja"/>
    <s v="Mindre"/>
    <s v="Mindre"/>
    <s v="Nej"/>
    <s v="mere køleskab/frysekapacitet. Man kunne etablere en kogeø i midten og dermed frigive plads ved vinduerne til køkkenbord som er en stor mangelvare. Flerekogeplader"/>
    <n v="0"/>
    <n v="0"/>
    <n v="0"/>
    <n v="0"/>
    <n v="0"/>
    <n v="0"/>
    <n v="0"/>
    <n v="0"/>
    <n v="0"/>
    <s v="Mariah / Sine"/>
    <d v="2009-04-14T00:00:00"/>
    <n v="0"/>
    <n v="0"/>
    <n v="1"/>
    <n v="5"/>
    <n v="0"/>
    <n v="0"/>
    <n v="1"/>
    <n v="0"/>
    <n v="0"/>
    <n v="0"/>
    <n v="0"/>
    <n v="2"/>
    <n v="0"/>
    <n v="0"/>
    <n v="1"/>
    <n v="0"/>
    <n v="0"/>
    <n v="2"/>
    <n v="0"/>
    <n v="1"/>
    <n v="4"/>
    <s v="ken"/>
    <n v="5"/>
    <s v="Ja"/>
    <n v="18"/>
    <s v="Ja"/>
    <s v="Ja"/>
    <s v="ja"/>
    <n v="3"/>
    <s v="ingen plads"/>
    <s v="bordplads er en kæmpe mangelvare, ligeså depot"/>
    <n v="0"/>
    <x v="0"/>
    <s v="Amager"/>
    <n v="64"/>
    <n v="0"/>
    <n v="66"/>
    <n v="0"/>
    <n v="0"/>
    <n v="0"/>
    <n v="0"/>
    <n v="0"/>
    <n v="0"/>
    <n v="0"/>
    <n v="0"/>
    <n v="0"/>
    <n v="0"/>
    <n v="0"/>
    <n v="196577.53"/>
    <s v="37201"/>
    <s v=""/>
    <n v="0"/>
    <n v="0"/>
    <s v="Ja"/>
    <n v="30"/>
    <n v="0"/>
    <n v="0"/>
    <s v="Ja"/>
  </r>
  <r>
    <x v="0"/>
    <x v="228"/>
    <s v="Regnbuen/Lyspunktet"/>
    <s v="Amager"/>
    <s v="Lygtemagerstien 21"/>
    <n v="2300"/>
    <s v="København S"/>
    <s v="32 58 62 51"/>
    <s v="37246@buf.kk.dk"/>
    <s v="Dorte Pedersen"/>
    <n v="32962650"/>
    <n v="32586251"/>
    <s v="37246@buf.kk.dk"/>
    <s v="Integreret"/>
    <n v="34"/>
    <n v="0"/>
    <n v="40"/>
    <n v="0"/>
    <n v="0"/>
    <n v="0"/>
    <n v="0"/>
    <s v="Nej"/>
    <n v="0"/>
    <n v="0"/>
    <n v="5"/>
    <n v="5"/>
    <n v="5"/>
    <n v="5"/>
    <n v="0"/>
    <x v="0"/>
    <x v="0"/>
    <x v="1"/>
    <x v="1"/>
    <n v="0"/>
    <n v="80000"/>
    <n v="8000"/>
    <n v="0"/>
    <s v="Ja"/>
    <s v="nej"/>
    <s v="Birgitte Petersen"/>
    <n v="2007"/>
    <n v="30"/>
    <n v="0"/>
    <s v="ufaglært"/>
    <n v="0"/>
    <s v="hygiejne"/>
    <n v="0"/>
    <n v="0"/>
    <n v="0"/>
    <n v="0"/>
    <n v="0"/>
    <n v="0"/>
    <n v="0"/>
    <n v="85"/>
    <n v="25"/>
    <n v="3"/>
    <n v="3"/>
    <s v="Ja"/>
    <s v="ja"/>
    <s v="Ja"/>
    <s v="Ja"/>
    <n v="0"/>
    <s v="Ja"/>
    <n v="0"/>
    <s v="Ja"/>
    <n v="0"/>
    <s v="ja"/>
    <n v="0"/>
    <n v="0"/>
    <s v="produktionskøkken"/>
    <s v="nej"/>
    <n v="0"/>
    <n v="0"/>
    <n v="0"/>
    <s v="køkkenet skal ombygges da vuggestue og børnehave sammenlægges. Skulle gerne ske inden årsskifte"/>
    <n v="0"/>
    <n v="0"/>
    <n v="0"/>
    <n v="0"/>
    <n v="0"/>
    <n v="0"/>
    <n v="0"/>
    <n v="0"/>
    <n v="0"/>
    <s v="Cathrine Jerrik/Sine"/>
    <d v="2009-04-15T00:00:00"/>
    <n v="0"/>
    <n v="0"/>
    <n v="1"/>
    <n v="4"/>
    <n v="0"/>
    <n v="2"/>
    <n v="0"/>
    <n v="0"/>
    <n v="0"/>
    <n v="0"/>
    <n v="2"/>
    <n v="0"/>
    <n v="0"/>
    <n v="0"/>
    <n v="0"/>
    <n v="2"/>
    <n v="0"/>
    <n v="0"/>
    <n v="0"/>
    <n v="1"/>
    <n v="20"/>
    <s v="Miele"/>
    <n v="5"/>
    <s v="Nej"/>
    <n v="0"/>
    <s v="Ja"/>
    <s v="Ja"/>
    <s v="Nej"/>
    <n v="3"/>
    <s v="God plads"/>
    <n v="0"/>
    <n v="0"/>
    <x v="0"/>
    <s v="Amager"/>
    <n v="34"/>
    <n v="0"/>
    <n v="40"/>
    <n v="0"/>
    <n v="0"/>
    <n v="0"/>
    <n v="0"/>
    <n v="0"/>
    <n v="0"/>
    <n v="0"/>
    <n v="0"/>
    <n v="0"/>
    <n v="0"/>
    <n v="0"/>
    <n v="123508.67"/>
    <s v="37246"/>
    <s v=""/>
    <n v="0"/>
    <n v="0"/>
    <e v="#N/A"/>
    <e v="#N/A"/>
    <e v="#N/A"/>
    <e v="#N/A"/>
    <e v="#N/A"/>
  </r>
  <r>
    <x v="0"/>
    <x v="229"/>
    <s v="Stolemagerstien"/>
    <s v="Amager"/>
    <s v="Stolemagerstien 21"/>
    <n v="2300"/>
    <s v="København S"/>
    <s v="32 55 63 53"/>
    <s v="37262@buf.kk.dk"/>
    <n v="0"/>
    <s v="."/>
    <s v="."/>
    <s v="37262@buf.kk.dk"/>
    <s v="Integreret"/>
    <n v="33"/>
    <n v="0"/>
    <n v="42"/>
    <n v="0"/>
    <n v="0"/>
    <n v="0"/>
    <n v="0"/>
    <s v="Nej"/>
    <n v="0"/>
    <n v="0"/>
    <n v="5"/>
    <n v="5"/>
    <n v="5"/>
    <n v="5"/>
    <n v="0"/>
    <x v="0"/>
    <x v="1"/>
    <x v="1"/>
    <x v="1"/>
    <n v="0"/>
    <n v="160000"/>
    <n v="65000"/>
    <n v="0"/>
    <s v="Ja"/>
    <s v="nej"/>
    <s v="Yelda Gazier"/>
    <n v="2009"/>
    <n v="37"/>
    <n v="0"/>
    <s v="ufaglært"/>
    <n v="0"/>
    <s v="kommer"/>
    <n v="0"/>
    <n v="0"/>
    <n v="0"/>
    <n v="0"/>
    <n v="0"/>
    <n v="0"/>
    <n v="0"/>
    <n v="95"/>
    <n v="25"/>
    <n v="0"/>
    <n v="0"/>
    <s v="Ja"/>
    <s v="ja"/>
    <s v="Ja"/>
    <s v="Ja"/>
    <n v="0"/>
    <s v="Ja"/>
    <n v="0"/>
    <s v="Ja"/>
    <n v="0"/>
    <s v="ja"/>
    <s v="vil evt. gerne tilbydes hjælp"/>
    <n v="0"/>
    <s v="produktionskøkken"/>
    <s v="Ja"/>
    <s v="Mindre"/>
    <s v="Ingen"/>
    <s v="Nej"/>
    <s v="1 røremaskine, bjørn mellemstørrelse, stor stavblender, grønthakker (food processor)"/>
    <n v="0"/>
    <n v="0"/>
    <n v="0"/>
    <n v="0"/>
    <n v="0"/>
    <n v="0"/>
    <n v="0"/>
    <n v="0"/>
    <n v="0"/>
    <s v="Cathrine Jerrik/Sine"/>
    <d v="2009-04-15T00:00:00"/>
    <n v="0"/>
    <n v="0"/>
    <n v="1"/>
    <n v="4"/>
    <n v="0"/>
    <n v="2"/>
    <n v="0"/>
    <n v="0"/>
    <n v="0"/>
    <n v="0"/>
    <n v="2"/>
    <n v="0"/>
    <n v="0"/>
    <n v="0"/>
    <n v="0"/>
    <n v="0"/>
    <n v="1"/>
    <n v="0"/>
    <n v="0"/>
    <n v="1"/>
    <n v="20"/>
    <s v="Miele"/>
    <n v="5"/>
    <s v="Nej"/>
    <n v="0"/>
    <s v="Nej"/>
    <s v="Nej"/>
    <s v="Nej"/>
    <n v="3"/>
    <s v="God plads"/>
    <s v="Stort lager"/>
    <n v="0"/>
    <x v="0"/>
    <s v="Amager"/>
    <n v="33"/>
    <n v="0"/>
    <n v="42"/>
    <n v="0"/>
    <n v="0"/>
    <n v="0"/>
    <n v="0"/>
    <n v="0"/>
    <n v="0"/>
    <n v="0"/>
    <n v="0"/>
    <n v="0"/>
    <n v="0"/>
    <n v="0"/>
    <n v="119896.21"/>
    <s v="37262"/>
    <s v=""/>
    <n v="0"/>
    <n v="0"/>
    <e v="#N/A"/>
    <e v="#N/A"/>
    <e v="#N/A"/>
    <e v="#N/A"/>
    <e v="#N/A"/>
  </r>
  <r>
    <x v="0"/>
    <x v="230"/>
    <s v="Spiren"/>
    <s v="Amager"/>
    <s v="Amagerbrogade 262"/>
    <n v="2300"/>
    <s v="København S"/>
    <n v="26778793"/>
    <s v="37263@buf.kk.dk"/>
    <s v="Inge Steenbach"/>
    <n v="0"/>
    <n v="0"/>
    <s v="37263@buf.kk.dk"/>
    <s v="Integreret"/>
    <n v="42"/>
    <n v="0"/>
    <n v="60"/>
    <n v="0"/>
    <n v="0"/>
    <n v="0"/>
    <n v="0"/>
    <n v="0"/>
    <n v="0"/>
    <n v="0"/>
    <n v="5"/>
    <n v="5"/>
    <n v="3"/>
    <n v="5"/>
    <n v="0"/>
    <x v="0"/>
    <x v="0"/>
    <x v="1"/>
    <x v="1"/>
    <n v="0"/>
    <n v="120000"/>
    <n v="60000"/>
    <n v="0"/>
    <s v="Ja"/>
    <n v="0"/>
    <n v="0"/>
    <n v="0"/>
    <n v="20"/>
    <s v="Vikar for køkkenmedarb (de skal have ansat en ny)"/>
    <n v="0"/>
    <n v="0"/>
    <n v="0"/>
    <n v="0"/>
    <n v="0"/>
    <n v="0"/>
    <n v="0"/>
    <n v="0"/>
    <n v="0"/>
    <n v="0"/>
    <n v="75"/>
    <n v="80"/>
    <n v="2"/>
    <n v="1"/>
    <s v="nej"/>
    <s v="Nej"/>
    <s v="Ja"/>
    <s v="Ja"/>
    <n v="0"/>
    <s v="Ja"/>
    <n v="0"/>
    <s v="Ja"/>
    <n v="0"/>
    <s v="Nej"/>
    <s v="vil gerne have hjælp"/>
    <n v="0"/>
    <s v="produktionskøkken"/>
    <s v="Ja"/>
    <n v="0"/>
    <n v="0"/>
    <n v="0"/>
    <n v="0"/>
    <n v="0"/>
    <n v="0"/>
    <n v="0"/>
    <n v="0"/>
    <n v="0"/>
    <n v="0"/>
    <n v="0"/>
    <n v="0"/>
    <s v="Flytter til oktober til ny inst så bliver der ca. 110 børn fordelt på vg og bh"/>
    <s v="Lone Voss"/>
    <d v="1899-12-30T00:00:00"/>
    <n v="0"/>
    <n v="0"/>
    <n v="0"/>
    <n v="0"/>
    <n v="0"/>
    <n v="0"/>
    <n v="0"/>
    <n v="0"/>
    <n v="0"/>
    <n v="0"/>
    <n v="0"/>
    <n v="0"/>
    <n v="0"/>
    <n v="0"/>
    <n v="0"/>
    <n v="0"/>
    <n v="0"/>
    <n v="0"/>
    <n v="0"/>
    <n v="0"/>
    <n v="0"/>
    <n v="0"/>
    <n v="0"/>
    <n v="0"/>
    <n v="0"/>
    <n v="0"/>
    <n v="0"/>
    <n v="0"/>
    <n v="0"/>
    <n v="0"/>
    <s v="Køkkendelen er ikke udfyldt da inst. Flytter og får helt nyt køkken som kan lave mad til alle b ørnene. Har seet tegning over det nye køkken"/>
    <n v="0"/>
    <x v="0"/>
    <s v="Amager"/>
    <n v="42"/>
    <n v="0"/>
    <n v="60"/>
    <n v="0"/>
    <n v="0"/>
    <n v="0"/>
    <n v="0"/>
    <n v="0"/>
    <n v="0"/>
    <n v="0"/>
    <n v="0"/>
    <n v="0"/>
    <n v="0"/>
    <n v="0"/>
    <n v="149778.62"/>
    <s v="37263"/>
    <s v=""/>
    <n v="0"/>
    <n v="0"/>
    <e v="#N/A"/>
    <e v="#N/A"/>
    <e v="#N/A"/>
    <e v="#N/A"/>
    <e v="#N/A"/>
  </r>
  <r>
    <x v="0"/>
    <x v="231"/>
    <s v="Den integrerede institution Vanddråben"/>
    <s v="Amager"/>
    <s v="Kongelundsvej 79"/>
    <n v="2300"/>
    <s v="København S"/>
    <s v="32 46 06 20"/>
    <s v="2304@buf.kk.dk"/>
    <s v="Gitte Meyer Jensen"/>
    <n v="32520164"/>
    <n v="32460620"/>
    <s v="37316@buf.kk.dk"/>
    <s v="Integreret"/>
    <n v="42"/>
    <n v="0"/>
    <n v="44"/>
    <n v="0"/>
    <n v="0"/>
    <n v="0"/>
    <n v="0"/>
    <s v="Nej"/>
    <n v="0"/>
    <n v="0"/>
    <n v="5"/>
    <n v="5"/>
    <n v="5"/>
    <n v="5"/>
    <n v="0"/>
    <x v="0"/>
    <x v="1"/>
    <x v="2"/>
    <x v="1"/>
    <n v="0"/>
    <n v="80000"/>
    <n v="50000"/>
    <n v="0"/>
    <s v="Ja"/>
    <s v="nej"/>
    <s v="Gitte Nielsen"/>
    <n v="2005"/>
    <n v="35"/>
    <n v="0"/>
    <s v="kok fra 1997"/>
    <s v="3 år i anden inst."/>
    <s v="grøntasagskursus i Madhus"/>
    <n v="0"/>
    <n v="0"/>
    <n v="0"/>
    <n v="0"/>
    <n v="0"/>
    <n v="0"/>
    <n v="0"/>
    <n v="90"/>
    <n v="90"/>
    <n v="1"/>
    <n v="1"/>
    <s v="Ja"/>
    <s v="ja"/>
    <s v="Ja"/>
    <s v="Ja"/>
    <n v="0"/>
    <s v="Ja"/>
    <n v="0"/>
    <s v="Ja"/>
    <n v="0"/>
    <s v="ja"/>
    <n v="0"/>
    <n v="0"/>
    <s v="produktionskøkken"/>
    <s v="nej"/>
    <s v="Større"/>
    <s v="Mindre"/>
    <n v="0"/>
    <s v="2 ovne mere eller en stor ny konvektionsovn, grøntsagsrobot, den ene vask bør skiftes ud med en større. Hurtigere opvaskemaskine"/>
    <n v="0"/>
    <n v="0"/>
    <n v="0"/>
    <n v="0"/>
    <n v="0"/>
    <n v="0"/>
    <n v="0"/>
    <n v="0"/>
    <n v="0"/>
    <s v="Mariah"/>
    <s v="31.03.09"/>
    <n v="0"/>
    <n v="0"/>
    <n v="1"/>
    <n v="5"/>
    <n v="0"/>
    <n v="2"/>
    <n v="0"/>
    <n v="0"/>
    <n v="0"/>
    <n v="0"/>
    <n v="2"/>
    <n v="0"/>
    <n v="0"/>
    <n v="0"/>
    <n v="0"/>
    <n v="0"/>
    <n v="2"/>
    <n v="0"/>
    <n v="0"/>
    <n v="1"/>
    <n v="19"/>
    <s v="Miele professional"/>
    <n v="5"/>
    <s v="Nej"/>
    <n v="0"/>
    <s v="Ja"/>
    <n v="0"/>
    <n v="0"/>
    <n v="2"/>
    <s v="Begrænset"/>
    <n v="0"/>
    <n v="0"/>
    <x v="0"/>
    <s v="Amager"/>
    <n v="39"/>
    <n v="0"/>
    <n v="44"/>
    <n v="0"/>
    <n v="0"/>
    <n v="0"/>
    <n v="0"/>
    <n v="0"/>
    <n v="0"/>
    <n v="0"/>
    <n v="0"/>
    <n v="0"/>
    <n v="0"/>
    <n v="0"/>
    <n v="139262.32"/>
    <s v="37316"/>
    <s v=""/>
    <n v="0"/>
    <n v="0"/>
    <e v="#N/A"/>
    <e v="#N/A"/>
    <e v="#N/A"/>
    <e v="#N/A"/>
    <e v="#N/A"/>
  </r>
  <r>
    <x v="0"/>
    <x v="232"/>
    <s v="Jorden Rundt"/>
    <s v="Amager"/>
    <s v="Tom Kristensens Vej 8"/>
    <n v="2300"/>
    <s v="København S"/>
    <s v="32 64 02 00"/>
    <s v="37328@buf.kk.dk"/>
    <s v="Solvej Hansen"/>
    <n v="32953398"/>
    <n v="0"/>
    <s v="37328@buf.kk.dk"/>
    <s v="Integreret"/>
    <n v="36"/>
    <n v="0"/>
    <n v="44"/>
    <n v="0"/>
    <n v="0"/>
    <n v="0"/>
    <n v="0"/>
    <s v="Nej"/>
    <n v="0"/>
    <n v="0"/>
    <n v="5"/>
    <n v="5"/>
    <n v="5"/>
    <n v="5"/>
    <n v="0"/>
    <x v="0"/>
    <x v="1"/>
    <x v="2"/>
    <x v="1"/>
    <n v="0"/>
    <n v="65000"/>
    <n v="35000"/>
    <n v="0"/>
    <s v="Ja"/>
    <n v="0"/>
    <s v="Kirsten Nissen"/>
    <n v="2007"/>
    <n v="32"/>
    <n v="0"/>
    <s v="ufaglært"/>
    <s v="mange års"/>
    <s v="hygiejne"/>
    <n v="0"/>
    <n v="0"/>
    <n v="0"/>
    <n v="0"/>
    <n v="0"/>
    <n v="0"/>
    <n v="0"/>
    <n v="90"/>
    <n v="85"/>
    <n v="2"/>
    <n v="2"/>
    <s v="Ja"/>
    <s v="Nej"/>
    <s v="Ja"/>
    <s v="Ja"/>
    <n v="0"/>
    <s v="Ja"/>
    <n v="0"/>
    <s v="Ja"/>
    <n v="0"/>
    <s v="ja"/>
    <n v="0"/>
    <n v="0"/>
    <s v="produktionskøkken"/>
    <s v="nej"/>
    <s v="Større"/>
    <n v="0"/>
    <n v="0"/>
    <s v="en industriopvasker ex Miele der tager et par minutter, løftevogn &quot;Emma&quot; til den store Bjørn."/>
    <n v="0"/>
    <n v="0"/>
    <n v="0"/>
    <n v="0"/>
    <n v="0"/>
    <n v="0"/>
    <n v="0"/>
    <n v="0"/>
    <n v="0"/>
    <s v="Cathrine Joachim Jerrik"/>
    <s v="1.4.2009"/>
    <n v="0"/>
    <n v="0"/>
    <n v="1"/>
    <n v="4"/>
    <n v="0"/>
    <n v="2"/>
    <n v="0"/>
    <n v="0"/>
    <n v="0"/>
    <n v="0"/>
    <n v="2"/>
    <n v="0"/>
    <n v="0"/>
    <n v="0"/>
    <n v="0"/>
    <n v="0"/>
    <n v="2"/>
    <n v="0"/>
    <n v="0"/>
    <n v="1"/>
    <n v="20"/>
    <s v="Miele"/>
    <n v="3"/>
    <s v="Ja"/>
    <n v="30"/>
    <n v="0"/>
    <n v="0"/>
    <s v="ja"/>
    <n v="3"/>
    <s v="God plads"/>
    <s v="Køkkenet laver kun mad til børnene i nov-dec-jan ellers kører de med madpakker"/>
    <n v="0"/>
    <x v="0"/>
    <s v="Amager"/>
    <n v="40"/>
    <n v="0"/>
    <n v="44"/>
    <n v="0"/>
    <n v="0"/>
    <n v="0"/>
    <n v="0"/>
    <n v="0"/>
    <n v="0"/>
    <n v="0"/>
    <n v="0"/>
    <n v="0"/>
    <n v="0"/>
    <n v="0"/>
    <n v="135032.48000000001"/>
    <s v="37328"/>
    <s v=""/>
    <n v="0"/>
    <n v="0"/>
    <e v="#N/A"/>
    <e v="#N/A"/>
    <e v="#N/A"/>
    <e v="#N/A"/>
    <e v="#N/A"/>
  </r>
  <r>
    <x v="0"/>
    <x v="233"/>
    <s v="Børnehuset Gullfossgade"/>
    <s v="Amager"/>
    <s v="Gullfossgade 2"/>
    <n v="2300"/>
    <s v="København S"/>
    <s v="32 64 05 60"/>
    <s v="37334@buf.kk.dk"/>
    <s v="Kathrina Dauscha"/>
    <n v="26230276"/>
    <n v="32640560"/>
    <s v="37334@buf.kk.dk"/>
    <s v="Integreret"/>
    <n v="72"/>
    <n v="0"/>
    <n v="75"/>
    <n v="0"/>
    <n v="0"/>
    <n v="0"/>
    <n v="0"/>
    <s v="Nej"/>
    <n v="0"/>
    <n v="0"/>
    <n v="5"/>
    <n v="5"/>
    <n v="4"/>
    <n v="5"/>
    <n v="0"/>
    <x v="0"/>
    <x v="1"/>
    <x v="1"/>
    <x v="1"/>
    <n v="0"/>
    <n v="400000"/>
    <n v="0"/>
    <n v="0"/>
    <s v="Ja"/>
    <n v="0"/>
    <s v="Charlotte Hansen"/>
    <n v="2005"/>
    <n v="37"/>
    <n v="0"/>
    <s v="ufaglært"/>
    <s v="10 års erfaring"/>
    <s v="amu-pædagogisk arbejde, kost til småbørn, grøntkursus"/>
    <n v="0"/>
    <n v="0"/>
    <n v="0"/>
    <n v="0"/>
    <n v="0"/>
    <n v="0"/>
    <n v="0"/>
    <n v="80"/>
    <n v="80"/>
    <n v="2"/>
    <n v="2"/>
    <s v="Ja"/>
    <s v="Nej"/>
    <s v="Ja"/>
    <s v="Ja"/>
    <n v="0"/>
    <s v="Ja"/>
    <n v="0"/>
    <s v="Ja"/>
    <n v="0"/>
    <s v="Nej"/>
    <s v="vil gerne kontaktes vedr ansættelse af køkkenpersonale"/>
    <n v="0"/>
    <s v="produktionskøkken"/>
    <s v="Ja"/>
    <s v="Mindre"/>
    <n v="0"/>
    <n v="0"/>
    <s v="en kartoffelskræller er meget ønsket, og en grøntsagsrobot"/>
    <n v="0"/>
    <n v="0"/>
    <n v="0"/>
    <n v="0"/>
    <n v="0"/>
    <n v="0"/>
    <n v="0"/>
    <n v="0"/>
    <n v="0"/>
    <s v="Cathrine Jerrik"/>
    <s v="6.4.2009"/>
    <n v="0"/>
    <n v="0"/>
    <n v="1"/>
    <n v="5"/>
    <n v="0"/>
    <n v="3"/>
    <n v="0"/>
    <n v="0"/>
    <n v="0"/>
    <n v="1"/>
    <n v="3"/>
    <n v="0"/>
    <n v="0"/>
    <n v="0"/>
    <n v="0"/>
    <n v="0"/>
    <n v="2"/>
    <n v="0"/>
    <n v="0"/>
    <n v="1"/>
    <n v="2"/>
    <s v="Miele industri"/>
    <n v="10"/>
    <s v="Ja"/>
    <n v="20"/>
    <n v="0"/>
    <s v="Ja"/>
    <n v="0"/>
    <n v="3"/>
    <s v="God plads"/>
    <s v="Institutionen har 75 børnehavebørn som kører dagligt til skovbørnehave i Gribskov &quot;Hvidekilde&quot; hvor de har et hus, der er ny restaureret med køkken til at lave mad i, der skal bare ansættes en køkkenperson"/>
    <n v="0"/>
    <x v="0"/>
    <s v="Amager"/>
    <n v="72"/>
    <n v="0"/>
    <n v="45"/>
    <n v="0"/>
    <n v="0"/>
    <n v="0"/>
    <n v="0"/>
    <n v="0"/>
    <n v="0"/>
    <n v="0"/>
    <n v="0"/>
    <n v="0"/>
    <n v="0"/>
    <n v="0"/>
    <n v="414974.83"/>
    <s v="37334"/>
    <s v=""/>
    <n v="0"/>
    <n v="0"/>
    <s v="Ja"/>
    <n v="37"/>
    <n v="0"/>
    <n v="0"/>
    <s v="Nej"/>
  </r>
  <r>
    <x v="0"/>
    <x v="234"/>
    <s v="Børnehuset Gullfossgade"/>
    <s v="Amager"/>
    <s v="Gullfossgade 2"/>
    <n v="2300"/>
    <s v="København S"/>
    <s v="32 64 05 60"/>
    <s v="37334@buf.kk.dk"/>
    <s v="Kathrina Dauscha"/>
    <n v="26230276"/>
    <n v="32640560"/>
    <s v="37334@buf.kk.dk"/>
    <s v="Integreret"/>
    <n v="72"/>
    <n v="0"/>
    <n v="75"/>
    <n v="0"/>
    <n v="0"/>
    <n v="0"/>
    <n v="0"/>
    <n v="0"/>
    <n v="0"/>
    <n v="0"/>
    <n v="5"/>
    <n v="5"/>
    <n v="4"/>
    <n v="5"/>
    <n v="0"/>
    <x v="0"/>
    <x v="1"/>
    <x v="1"/>
    <x v="0"/>
    <n v="0"/>
    <n v="400000"/>
    <n v="0"/>
    <n v="0"/>
    <n v="0"/>
    <n v="0"/>
    <n v="0"/>
    <n v="0"/>
    <n v="0"/>
    <n v="0"/>
    <n v="0"/>
    <n v="0"/>
    <n v="0"/>
    <n v="0"/>
    <n v="0"/>
    <n v="0"/>
    <n v="0"/>
    <n v="0"/>
    <n v="0"/>
    <n v="0"/>
    <n v="80"/>
    <n v="80"/>
    <n v="0"/>
    <n v="0"/>
    <n v="0"/>
    <n v="0"/>
    <n v="0"/>
    <n v="0"/>
    <n v="0"/>
    <n v="0"/>
    <n v="0"/>
    <n v="0"/>
    <n v="0"/>
    <s v="Nej"/>
    <n v="0"/>
    <n v="0"/>
    <s v="Ved ikke"/>
    <n v="0"/>
    <n v="0"/>
    <n v="0"/>
    <n v="0"/>
    <n v="0"/>
    <n v="0"/>
    <n v="0"/>
    <n v="0"/>
    <n v="0"/>
    <n v="0"/>
    <n v="0"/>
    <n v="0"/>
    <n v="0"/>
    <n v="0"/>
    <s v="Lone Voss"/>
    <d v="1899-12-30T00:00:00"/>
    <n v="0"/>
    <n v="0"/>
    <n v="0"/>
    <n v="0"/>
    <n v="0"/>
    <n v="0"/>
    <n v="0"/>
    <n v="0"/>
    <n v="0"/>
    <n v="0"/>
    <n v="0"/>
    <n v="0"/>
    <n v="0"/>
    <n v="0"/>
    <n v="0"/>
    <n v="0"/>
    <n v="0"/>
    <n v="0"/>
    <n v="0"/>
    <n v="0"/>
    <n v="0"/>
    <n v="0"/>
    <n v="0"/>
    <n v="0"/>
    <n v="0"/>
    <n v="0"/>
    <n v="0"/>
    <n v="0"/>
    <n v="0"/>
    <n v="0"/>
    <n v="0"/>
    <n v="0"/>
    <x v="0"/>
    <s v="Amager"/>
    <n v="72"/>
    <n v="0"/>
    <n v="45"/>
    <n v="0"/>
    <n v="0"/>
    <n v="0"/>
    <n v="0"/>
    <n v="0"/>
    <n v="0"/>
    <n v="0"/>
    <n v="0"/>
    <n v="0"/>
    <n v="0"/>
    <n v="0"/>
    <n v="414974.83"/>
    <s v="37334"/>
    <s v="u"/>
    <n v="0"/>
    <n v="0"/>
    <e v="#N/A"/>
    <e v="#N/A"/>
    <e v="#N/A"/>
    <e v="#N/A"/>
    <e v="#N/A"/>
  </r>
  <r>
    <x v="0"/>
    <x v="235"/>
    <s v="Solsikken"/>
    <s v="Amager"/>
    <s v="Amagerfælledvej 97"/>
    <n v="2300"/>
    <s v="København S"/>
    <s v="32 59 50 58"/>
    <s v="37421@buf.kk.dk"/>
    <s v="Lisbeth Marianne Skaarup"/>
    <n v="32540078"/>
    <n v="0"/>
    <s v="37421@buf.kk.dk"/>
    <s v="Integreret"/>
    <n v="12"/>
    <n v="0"/>
    <n v="44"/>
    <n v="0"/>
    <n v="0"/>
    <n v="0"/>
    <n v="0"/>
    <n v="0"/>
    <n v="0"/>
    <n v="0"/>
    <n v="5"/>
    <n v="5"/>
    <n v="3"/>
    <n v="5"/>
    <n v="0"/>
    <x v="0"/>
    <x v="0"/>
    <x v="1"/>
    <x v="1"/>
    <n v="0"/>
    <n v="100000"/>
    <n v="70000"/>
    <n v="0"/>
    <s v="Ja"/>
    <n v="0"/>
    <s v="Isabella Winther"/>
    <n v="2004"/>
    <n v="15"/>
    <n v="0"/>
    <s v="ufaglært"/>
    <n v="0"/>
    <s v="hygiejne, miljøtjenesten, økokurser"/>
    <n v="0"/>
    <n v="0"/>
    <n v="0"/>
    <n v="0"/>
    <n v="0"/>
    <n v="0"/>
    <n v="0"/>
    <n v="85"/>
    <n v="100"/>
    <n v="2"/>
    <n v="2"/>
    <s v="Ja"/>
    <s v="Nej"/>
    <s v="Ja"/>
    <s v="Ja"/>
    <n v="0"/>
    <s v="Ja"/>
    <n v="0"/>
    <s v="Ja"/>
    <n v="0"/>
    <s v="Nej"/>
    <n v="0"/>
    <n v="0"/>
    <s v="produktionskøkken"/>
    <s v="Ja"/>
    <s v="Større"/>
    <n v="0"/>
    <n v="0"/>
    <s v="et nyt komfur, røremaskine, 2 køleskabe, 1 fryser"/>
    <n v="0"/>
    <n v="0"/>
    <n v="0"/>
    <n v="0"/>
    <n v="0"/>
    <n v="0"/>
    <n v="0"/>
    <n v="0"/>
    <n v="0"/>
    <s v="Cathrine Jerrik"/>
    <s v="3.4.2009"/>
    <n v="0"/>
    <n v="1"/>
    <n v="0"/>
    <n v="0"/>
    <n v="0"/>
    <n v="1"/>
    <n v="0"/>
    <n v="0"/>
    <n v="0"/>
    <n v="2"/>
    <n v="0"/>
    <n v="0"/>
    <n v="0"/>
    <n v="0"/>
    <n v="0"/>
    <n v="2"/>
    <n v="0"/>
    <n v="0"/>
    <n v="0"/>
    <n v="1"/>
    <n v="20"/>
    <s v="Miele"/>
    <n v="0"/>
    <n v="0"/>
    <n v="0"/>
    <s v="Ja"/>
    <s v="Ja"/>
    <n v="0"/>
    <n v="2"/>
    <s v="Begrænset"/>
    <n v="0"/>
    <n v="0"/>
    <x v="0"/>
    <s v="Amager"/>
    <n v="12"/>
    <n v="0"/>
    <n v="44"/>
    <n v="0"/>
    <n v="0"/>
    <n v="0"/>
    <n v="0"/>
    <n v="0"/>
    <n v="0"/>
    <n v="0"/>
    <n v="0"/>
    <n v="0"/>
    <n v="0"/>
    <n v="0"/>
    <n v="82936.210000000006"/>
    <s v="37421"/>
    <s v=""/>
    <n v="0"/>
    <n v="0"/>
    <s v="Ja"/>
    <n v="37"/>
    <n v="0"/>
    <s v="Vi har en ansat på 15 timer, som ikke ønsker fuldtid"/>
    <s v="Ja"/>
  </r>
  <r>
    <x v="0"/>
    <x v="236"/>
    <s v="Viften"/>
    <s v="Amager"/>
    <s v="Lybækgade 15"/>
    <n v="2300"/>
    <s v="København S"/>
    <s v="32 59 91 56"/>
    <s v="37445@buf.kk.dk"/>
    <s v="Lone Pedersen"/>
    <n v="32970272"/>
    <n v="0"/>
    <s v="37445@buf.kk.dk"/>
    <s v="Integreret"/>
    <n v="36"/>
    <n v="0"/>
    <n v="40"/>
    <n v="0"/>
    <n v="0"/>
    <n v="0"/>
    <n v="0"/>
    <s v="Nej"/>
    <n v="0"/>
    <n v="0"/>
    <n v="5"/>
    <n v="5"/>
    <n v="4"/>
    <n v="5"/>
    <n v="0"/>
    <x v="0"/>
    <x v="1"/>
    <x v="1"/>
    <x v="1"/>
    <n v="0"/>
    <n v="192000"/>
    <n v="0"/>
    <n v="0"/>
    <s v="Ja"/>
    <n v="0"/>
    <s v="lisbeth petersen"/>
    <n v="2007"/>
    <n v="30"/>
    <n v="0"/>
    <s v="køkkenleder"/>
    <s v="17 års erfaring fra døgninst. Køkken og kantine"/>
    <s v="masser"/>
    <n v="0"/>
    <n v="0"/>
    <n v="0"/>
    <n v="0"/>
    <n v="0"/>
    <n v="0"/>
    <n v="0"/>
    <n v="97"/>
    <n v="97"/>
    <n v="2"/>
    <n v="2"/>
    <s v="nej"/>
    <s v="ja"/>
    <s v="Ja"/>
    <s v="Ja"/>
    <n v="0"/>
    <s v="Ja"/>
    <n v="0"/>
    <s v="Ja"/>
    <n v="0"/>
    <n v="0"/>
    <s v="ved ikke"/>
    <n v="0"/>
    <s v="produktionskøkken"/>
    <s v="nej"/>
    <s v="Mindre"/>
    <s v="Mindre"/>
    <n v="0"/>
    <s v="konvektionsovn, køl, hurtigere opvaskemaskine"/>
    <n v="0"/>
    <n v="0"/>
    <n v="0"/>
    <n v="0"/>
    <n v="0"/>
    <n v="0"/>
    <n v="0"/>
    <n v="0"/>
    <s v="Da rumlepotbørnene er en usikkerhedsfaktor er det vanskeligt at fastlægge køkkenbehov"/>
    <s v="Ayo"/>
    <s v="24.03.09"/>
    <n v="0"/>
    <n v="0"/>
    <n v="1"/>
    <n v="4"/>
    <n v="0"/>
    <n v="2"/>
    <n v="0"/>
    <n v="0"/>
    <n v="0"/>
    <n v="0"/>
    <n v="3"/>
    <n v="0"/>
    <n v="0"/>
    <n v="0"/>
    <n v="0"/>
    <n v="0"/>
    <n v="1"/>
    <n v="0"/>
    <n v="0"/>
    <n v="1"/>
    <n v="20"/>
    <s v="Miele"/>
    <n v="4"/>
    <s v="Ja"/>
    <n v="15"/>
    <s v="Nej"/>
    <s v="Nej"/>
    <s v="ja"/>
    <n v="3"/>
    <s v="Begrænset"/>
    <s v="Der er skrevet 2½ vask. Lagereter fyldt op med køl + frys og fire hylder til kolonial"/>
    <n v="0"/>
    <x v="0"/>
    <s v="Amager"/>
    <n v="36"/>
    <n v="0"/>
    <n v="40"/>
    <n v="0"/>
    <n v="0"/>
    <n v="0"/>
    <n v="0"/>
    <n v="0"/>
    <n v="0"/>
    <n v="0"/>
    <n v="0"/>
    <n v="0"/>
    <n v="0"/>
    <n v="0"/>
    <n v="175014.74"/>
    <s v="37445"/>
    <s v=""/>
    <n v="0"/>
    <n v="0"/>
    <s v="Ja"/>
    <s v="20-25"/>
    <s v="Nej"/>
    <n v="0"/>
    <s v="Ja"/>
  </r>
  <r>
    <x v="0"/>
    <x v="237"/>
    <s v="Viften"/>
    <s v="Amager"/>
    <s v="Lybækgade 15"/>
    <n v="2300"/>
    <s v="København S"/>
    <s v="32 59 91 56"/>
    <s v="37445@buf.kk.dk"/>
    <s v="Lone Pedersen"/>
    <n v="32970272"/>
    <n v="0"/>
    <s v="37445@buf.kk.dk"/>
    <s v="Integreret"/>
    <n v="36"/>
    <n v="0"/>
    <n v="40"/>
    <n v="0"/>
    <n v="0"/>
    <n v="0"/>
    <n v="0"/>
    <s v="Nej"/>
    <n v="0"/>
    <n v="0"/>
    <n v="5"/>
    <n v="5"/>
    <n v="4"/>
    <n v="5"/>
    <n v="0"/>
    <x v="0"/>
    <x v="1"/>
    <x v="1"/>
    <x v="1"/>
    <n v="0"/>
    <n v="0"/>
    <n v="0"/>
    <n v="0"/>
    <n v="0"/>
    <n v="0"/>
    <n v="0"/>
    <n v="0"/>
    <n v="0"/>
    <n v="0"/>
    <n v="0"/>
    <n v="0"/>
    <n v="0"/>
    <n v="0"/>
    <n v="0"/>
    <n v="0"/>
    <n v="0"/>
    <n v="0"/>
    <n v="0"/>
    <n v="0"/>
    <n v="97"/>
    <n v="97"/>
    <n v="0"/>
    <n v="0"/>
    <n v="0"/>
    <n v="0"/>
    <n v="0"/>
    <n v="0"/>
    <n v="0"/>
    <n v="0"/>
    <n v="0"/>
    <n v="0"/>
    <n v="0"/>
    <n v="0"/>
    <n v="0"/>
    <n v="0"/>
    <n v="0"/>
    <n v="0"/>
    <n v="0"/>
    <n v="0"/>
    <n v="0"/>
    <n v="0"/>
    <n v="0"/>
    <n v="0"/>
    <n v="0"/>
    <n v="0"/>
    <n v="0"/>
    <n v="0"/>
    <n v="0"/>
    <n v="0"/>
    <n v="0"/>
    <s v="Birgitte Glerup"/>
    <d v="2009-04-28T00:00:00"/>
    <n v="0"/>
    <n v="0"/>
    <n v="0"/>
    <n v="0"/>
    <n v="0"/>
    <n v="0"/>
    <n v="0"/>
    <n v="0"/>
    <n v="0"/>
    <n v="0"/>
    <n v="0"/>
    <n v="0"/>
    <n v="0"/>
    <n v="0"/>
    <n v="0"/>
    <n v="0"/>
    <n v="0"/>
    <n v="0"/>
    <n v="0"/>
    <n v="0"/>
    <n v="0"/>
    <n v="0"/>
    <n v="0"/>
    <n v="0"/>
    <n v="0"/>
    <n v="0"/>
    <n v="0"/>
    <n v="0"/>
    <n v="0"/>
    <n v="0"/>
    <n v="0"/>
    <n v="0"/>
    <x v="0"/>
    <s v="Amager"/>
    <n v="36"/>
    <n v="0"/>
    <n v="40"/>
    <n v="0"/>
    <n v="0"/>
    <n v="0"/>
    <n v="0"/>
    <n v="0"/>
    <n v="0"/>
    <n v="0"/>
    <n v="0"/>
    <n v="0"/>
    <n v="0"/>
    <n v="0"/>
    <n v="175014.74"/>
    <s v="37445"/>
    <s v="u"/>
    <n v="0"/>
    <n v="0"/>
    <e v="#N/A"/>
    <e v="#N/A"/>
    <e v="#N/A"/>
    <e v="#N/A"/>
    <e v="#N/A"/>
  </r>
  <r>
    <x v="0"/>
    <x v="238"/>
    <s v="Altankassen"/>
    <s v="Amager"/>
    <s v="Amagerfælledvej 53"/>
    <n v="2300"/>
    <s v="København S"/>
    <s v="32 96 61 02"/>
    <s v="37462@buf.kk.dk"/>
    <s v="Helle Løkke Lundsteen"/>
    <n v="38869000"/>
    <n v="40546104"/>
    <s v="37462@buf.kk.dk"/>
    <s v="Integreret"/>
    <n v="42"/>
    <n v="0"/>
    <n v="66"/>
    <n v="30"/>
    <n v="0"/>
    <n v="0"/>
    <n v="0"/>
    <s v="Nej"/>
    <n v="0"/>
    <n v="0"/>
    <n v="5"/>
    <n v="5"/>
    <n v="5"/>
    <n v="5"/>
    <n v="5"/>
    <x v="0"/>
    <x v="0"/>
    <x v="1"/>
    <x v="1"/>
    <n v="0"/>
    <n v="100000"/>
    <n v="0"/>
    <n v="0"/>
    <s v="Ja"/>
    <n v="0"/>
    <s v="Sanne Brillo"/>
    <n v="1998"/>
    <n v="35"/>
    <n v="0"/>
    <s v="ufaglært"/>
    <s v="ingen"/>
    <n v="0"/>
    <n v="0"/>
    <n v="0"/>
    <n v="0"/>
    <n v="0"/>
    <n v="0"/>
    <n v="0"/>
    <n v="0"/>
    <n v="95"/>
    <n v="95"/>
    <n v="2"/>
    <n v="1"/>
    <s v="Ja"/>
    <s v="Nej"/>
    <s v="Ja"/>
    <s v="Nej"/>
    <n v="0"/>
    <s v="Nej"/>
    <s v="er afventende og bekymrede men glade for at slippe med bøvl med madpakker"/>
    <s v="Nej"/>
    <n v="0"/>
    <s v="Nej"/>
    <n v="0"/>
    <n v="0"/>
    <s v="Køkken blandet tilvirk"/>
    <n v="0"/>
    <n v="0"/>
    <n v="0"/>
    <n v="0"/>
    <n v="0"/>
    <s v="Større"/>
    <s v="Mindre"/>
    <s v="Nej"/>
    <s v="flere vaske, nyt kogebord med kipsteger. Væggen til depotet skal fjernes og gøres til et stort rum. Tunnelopvaskemaskine, 2 ovne mere eller en konvektionsovn, mere bordplads, flere skabe, større bjørn, mere køl og frys"/>
    <n v="0"/>
    <n v="0"/>
    <n v="0"/>
    <n v="0"/>
    <n v="0"/>
    <s v="Mariah / Sine"/>
    <d v="2009-04-16T00:00:00"/>
    <n v="0"/>
    <n v="0"/>
    <n v="1"/>
    <n v="5"/>
    <n v="0"/>
    <n v="2"/>
    <n v="0"/>
    <n v="0"/>
    <n v="0"/>
    <n v="0"/>
    <n v="3"/>
    <n v="0"/>
    <n v="0"/>
    <n v="0"/>
    <n v="0"/>
    <n v="0"/>
    <n v="1"/>
    <n v="0"/>
    <n v="0"/>
    <n v="1"/>
    <n v="2"/>
    <s v="Miele"/>
    <n v="5"/>
    <s v="Ja"/>
    <n v="10"/>
    <s v="Nej"/>
    <s v="Ja"/>
    <s v="Nej"/>
    <n v="1"/>
    <s v="Begrænset"/>
    <s v="der er et tilstødende kontor til køkkenet som også kunne inddrages hvis væggen væltes"/>
    <n v="0"/>
    <x v="0"/>
    <s v="Amager"/>
    <n v="36"/>
    <n v="0"/>
    <n v="66"/>
    <n v="30"/>
    <n v="0"/>
    <n v="0"/>
    <n v="0"/>
    <n v="0"/>
    <n v="0"/>
    <n v="0"/>
    <n v="0"/>
    <n v="0"/>
    <n v="0"/>
    <n v="0"/>
    <n v="186583.36"/>
    <s v="37462"/>
    <s v=""/>
    <n v="0"/>
    <n v="30"/>
    <e v="#N/A"/>
    <e v="#N/A"/>
    <e v="#N/A"/>
    <e v="#N/A"/>
    <e v="#N/A"/>
  </r>
  <r>
    <x v="0"/>
    <x v="239"/>
    <s v="Østen for solen"/>
    <s v="Amager"/>
    <s v="Røde Mellemvej 73"/>
    <n v="2300"/>
    <s v="København S"/>
    <s v="32 84 54 90"/>
    <s v="37477@buf.kk.dk"/>
    <s v="Vibeke Andersen"/>
    <n v="32528292"/>
    <n v="0"/>
    <s v="ostenforsolen@buf.kk.dk"/>
    <s v="Integreret"/>
    <n v="36"/>
    <n v="0"/>
    <n v="44"/>
    <n v="0"/>
    <n v="0"/>
    <n v="0"/>
    <n v="0"/>
    <s v="Nej"/>
    <n v="0"/>
    <n v="0"/>
    <n v="5"/>
    <n v="5"/>
    <n v="5"/>
    <n v="5"/>
    <n v="0"/>
    <x v="0"/>
    <x v="1"/>
    <x v="1"/>
    <x v="1"/>
    <n v="0"/>
    <n v="150000"/>
    <n v="50000"/>
    <n v="0"/>
    <s v="Ja"/>
    <s v="nej"/>
    <s v="Trine"/>
    <n v="2007"/>
    <n v="37"/>
    <n v="0"/>
    <s v="køkkenassistent"/>
    <n v="0"/>
    <n v="0"/>
    <n v="0"/>
    <n v="0"/>
    <n v="0"/>
    <n v="0"/>
    <n v="0"/>
    <n v="0"/>
    <n v="0"/>
    <n v="95"/>
    <n v="90"/>
    <n v="1"/>
    <n v="1"/>
    <s v="Ja"/>
    <s v="ja"/>
    <s v="nej"/>
    <s v="Ja"/>
    <s v="Er dog bekymret for økonomien"/>
    <s v="Ja"/>
    <n v="0"/>
    <s v="Ja"/>
    <s v="vil dog ikke bruge pædagogtimer"/>
    <s v="Nej"/>
    <n v="0"/>
    <n v="0"/>
    <s v="Køkken blandet tilvirk"/>
    <s v="nej"/>
    <s v="Mindre"/>
    <s v="Ingen"/>
    <s v="Nej"/>
    <s v="2 ovne eller 1 konvektionsovn. Grøntsagsrobot, mangler afsætningsplads, der er ikke rigtig plads til rullebord."/>
    <n v="0"/>
    <n v="0"/>
    <n v="0"/>
    <n v="0"/>
    <n v="0"/>
    <n v="0"/>
    <n v="0"/>
    <n v="0"/>
    <n v="0"/>
    <s v="Mariah"/>
    <s v="02.04.09."/>
    <n v="0"/>
    <n v="0"/>
    <n v="1"/>
    <n v="5"/>
    <n v="0"/>
    <n v="2"/>
    <n v="0"/>
    <n v="0"/>
    <n v="0"/>
    <n v="1"/>
    <n v="0"/>
    <n v="1"/>
    <n v="0"/>
    <n v="1"/>
    <n v="0"/>
    <n v="1"/>
    <n v="0"/>
    <n v="0"/>
    <n v="1"/>
    <n v="1"/>
    <n v="3"/>
    <s v="Ken Gazele 330"/>
    <n v="4"/>
    <s v="Ja"/>
    <n v="10"/>
    <s v="Nej"/>
    <s v="Nej"/>
    <s v="Nej"/>
    <n v="2"/>
    <s v="God plads"/>
    <n v="0"/>
    <n v="0"/>
    <x v="0"/>
    <s v="Amager"/>
    <n v="42"/>
    <n v="0"/>
    <n v="44"/>
    <n v="0"/>
    <n v="0"/>
    <n v="0"/>
    <n v="0"/>
    <n v="0"/>
    <n v="0"/>
    <n v="0"/>
    <n v="0"/>
    <n v="0"/>
    <n v="0"/>
    <n v="0"/>
    <n v="206927.39"/>
    <s v="37477"/>
    <s v=""/>
    <n v="0"/>
    <n v="0"/>
    <s v="Ja"/>
    <s v="15-20"/>
    <n v="0"/>
    <n v="0"/>
    <s v="Ja"/>
  </r>
  <r>
    <x v="0"/>
    <x v="240"/>
    <s v="De 5 årstider"/>
    <s v="Amager"/>
    <s v="Englandsvej 170"/>
    <n v="2300"/>
    <s v="København s"/>
    <s v="32 84 30 58"/>
    <s v="37493@buf.kk.dk"/>
    <s v="Hanne Jensen, MENTOREGNET"/>
    <n v="41626770"/>
    <n v="0"/>
    <s v="37493@buf.kk.dk"/>
    <s v="Integreret"/>
    <n v="29"/>
    <n v="0"/>
    <n v="48"/>
    <n v="0"/>
    <n v="0"/>
    <n v="0"/>
    <n v="0"/>
    <n v="0"/>
    <n v="0"/>
    <n v="0"/>
    <n v="5"/>
    <n v="5"/>
    <n v="5"/>
    <n v="5"/>
    <n v="0"/>
    <x v="0"/>
    <x v="0"/>
    <x v="1"/>
    <x v="1"/>
    <n v="0"/>
    <n v="140000"/>
    <n v="60000"/>
    <n v="0"/>
    <s v="Ja"/>
    <n v="0"/>
    <s v="Judith Larsen"/>
    <n v="2001"/>
    <n v="37"/>
    <n v="0"/>
    <s v="køkkenassistent"/>
    <s v="specialbørnehave"/>
    <s v="økologikursus (dogme 2000)"/>
    <n v="0"/>
    <n v="0"/>
    <n v="0"/>
    <n v="0"/>
    <n v="0"/>
    <n v="0"/>
    <n v="0"/>
    <n v="97"/>
    <n v="97"/>
    <n v="1"/>
    <n v="2"/>
    <s v="Ja"/>
    <s v="ja"/>
    <s v="Ja"/>
    <s v="Ja"/>
    <n v="0"/>
    <s v="Ja"/>
    <n v="0"/>
    <s v="Ja"/>
    <s v="skal have talt om det men mener der er en positiv stemmning"/>
    <s v="Nej"/>
    <s v="vil gerne have hjælp"/>
    <n v="0"/>
    <s v="produktionskøkken"/>
    <s v="nej"/>
    <s v="Større"/>
    <n v="0"/>
    <n v="0"/>
    <s v="et nyt kogebord, nuværende er gammelt og udtjent. Ekstra køleskab og en varmluftsovn."/>
    <n v="0"/>
    <n v="0"/>
    <n v="0"/>
    <n v="0"/>
    <n v="0"/>
    <n v="0"/>
    <n v="0"/>
    <n v="0"/>
    <n v="0"/>
    <s v="Birgitte Glerup"/>
    <s v="26.3.2009"/>
    <n v="0"/>
    <n v="0"/>
    <n v="1"/>
    <n v="5"/>
    <n v="0"/>
    <n v="2"/>
    <n v="0"/>
    <n v="0"/>
    <n v="0"/>
    <n v="1"/>
    <n v="0"/>
    <n v="2"/>
    <n v="0"/>
    <n v="0"/>
    <n v="0"/>
    <n v="1"/>
    <n v="0"/>
    <n v="0"/>
    <n v="1"/>
    <n v="1"/>
    <n v="3"/>
    <s v="Miele"/>
    <n v="10"/>
    <n v="0"/>
    <n v="0"/>
    <s v="Ja"/>
    <s v="Ja"/>
    <n v="0"/>
    <n v="2"/>
    <s v="God plads"/>
    <n v="0"/>
    <n v="0"/>
    <x v="0"/>
    <s v="Amager"/>
    <n v="24"/>
    <n v="0"/>
    <n v="44"/>
    <n v="0"/>
    <n v="0"/>
    <n v="0"/>
    <n v="0"/>
    <n v="3"/>
    <n v="4"/>
    <n v="0"/>
    <n v="0"/>
    <n v="0"/>
    <n v="0"/>
    <n v="0"/>
    <n v="145940.79999999999"/>
    <s v="37493"/>
    <s v=""/>
    <n v="7"/>
    <n v="0"/>
    <s v="Ja"/>
    <s v="20-25"/>
    <n v="0"/>
    <n v="0"/>
    <s v="Ja"/>
  </r>
  <r>
    <x v="0"/>
    <x v="241"/>
    <s v="Galaxen"/>
    <s v="Amager"/>
    <s v="Øresundsvej 10"/>
    <n v="2300"/>
    <s v="København S"/>
    <s v="32 59 33 30"/>
    <s v="37497@buf.kk.dk"/>
    <s v="Jens Pallisgaard Iversen"/>
    <n v="32543389"/>
    <n v="0"/>
    <s v="37497@buf.kk.dk"/>
    <s v="Integreret"/>
    <n v="36"/>
    <n v="0"/>
    <n v="66"/>
    <n v="0"/>
    <n v="0"/>
    <n v="0"/>
    <n v="0"/>
    <s v="Nej"/>
    <n v="0"/>
    <n v="0"/>
    <n v="0"/>
    <n v="0"/>
    <n v="0"/>
    <n v="0"/>
    <n v="0"/>
    <x v="0"/>
    <x v="0"/>
    <x v="1"/>
    <x v="1"/>
    <n v="0"/>
    <n v="130000"/>
    <n v="10000"/>
    <n v="0"/>
    <n v="0"/>
    <n v="0"/>
    <n v="0"/>
    <n v="0"/>
    <n v="0"/>
    <n v="0"/>
    <n v="0"/>
    <n v="0"/>
    <n v="0"/>
    <n v="0"/>
    <n v="0"/>
    <n v="0"/>
    <n v="0"/>
    <n v="0"/>
    <n v="0"/>
    <n v="0"/>
    <n v="99"/>
    <n v="99"/>
    <n v="0"/>
    <n v="0"/>
    <n v="0"/>
    <n v="0"/>
    <n v="0"/>
    <n v="0"/>
    <n v="0"/>
    <n v="0"/>
    <n v="0"/>
    <n v="0"/>
    <n v="0"/>
    <n v="0"/>
    <n v="0"/>
    <n v="0"/>
    <s v="Modtagerkøkken"/>
    <n v="0"/>
    <n v="0"/>
    <n v="0"/>
    <n v="0"/>
    <n v="0"/>
    <n v="0"/>
    <n v="0"/>
    <n v="0"/>
    <n v="0"/>
    <n v="0"/>
    <n v="0"/>
    <n v="0"/>
    <n v="0"/>
    <n v="0"/>
    <s v="Lone Voss"/>
    <d v="1899-12-30T00:00:00"/>
    <n v="0"/>
    <n v="0"/>
    <n v="1"/>
    <n v="4"/>
    <n v="1"/>
    <n v="0"/>
    <n v="0"/>
    <n v="0"/>
    <n v="0"/>
    <n v="1"/>
    <n v="0"/>
    <n v="0"/>
    <n v="0"/>
    <n v="0"/>
    <n v="0"/>
    <n v="0"/>
    <n v="0"/>
    <n v="0"/>
    <n v="0"/>
    <n v="1"/>
    <n v="20"/>
    <s v="Miele"/>
    <n v="2"/>
    <s v="Nej"/>
    <n v="0"/>
    <s v="Ja"/>
    <s v="Nej"/>
    <s v="Nej"/>
    <n v="1"/>
    <s v="Begrænset"/>
    <n v="0"/>
    <n v="0"/>
    <x v="0"/>
    <s v="Amager"/>
    <n v="36"/>
    <n v="0"/>
    <n v="66"/>
    <n v="0"/>
    <n v="0"/>
    <n v="0"/>
    <n v="0"/>
    <n v="0"/>
    <n v="0"/>
    <n v="0"/>
    <n v="0"/>
    <n v="0"/>
    <n v="0"/>
    <n v="0"/>
    <n v="139509.01999999999"/>
    <s v="37497"/>
    <s v="u"/>
    <n v="0"/>
    <n v="0"/>
    <e v="#N/A"/>
    <e v="#N/A"/>
    <e v="#N/A"/>
    <e v="#N/A"/>
    <e v="#N/A"/>
  </r>
  <r>
    <x v="0"/>
    <x v="242"/>
    <s v="Himmelblå"/>
    <s v="Amager"/>
    <s v="Backersvej 111"/>
    <n v="2300"/>
    <s v="København S"/>
    <s v="32 59 11 40"/>
    <s v="37499@buf.kk.dk"/>
    <s v="Ebba Ørsted"/>
    <n v="32547609"/>
    <n v="0"/>
    <s v="37499@buf.kk.dk"/>
    <s v="Integreret"/>
    <n v="36"/>
    <n v="0"/>
    <n v="44"/>
    <n v="0"/>
    <n v="0"/>
    <n v="0"/>
    <n v="0"/>
    <s v="Nej"/>
    <n v="0"/>
    <n v="0"/>
    <n v="5"/>
    <n v="5"/>
    <n v="1"/>
    <n v="5"/>
    <n v="0"/>
    <x v="0"/>
    <x v="1"/>
    <x v="2"/>
    <x v="1"/>
    <n v="0"/>
    <n v="55000"/>
    <n v="55000"/>
    <n v="0"/>
    <s v="Ja"/>
    <n v="0"/>
    <s v="Majken Hammerum Hansen"/>
    <n v="2006"/>
    <n v="32"/>
    <n v="0"/>
    <s v="ufaglært"/>
    <n v="0"/>
    <s v="Hygiejne"/>
    <n v="0"/>
    <n v="0"/>
    <n v="0"/>
    <n v="0"/>
    <n v="0"/>
    <n v="0"/>
    <n v="0"/>
    <n v="60"/>
    <n v="60"/>
    <n v="2"/>
    <n v="2"/>
    <s v="Ja"/>
    <s v="Nej"/>
    <s v="Ja"/>
    <s v="Ja"/>
    <n v="0"/>
    <s v="Ja"/>
    <n v="0"/>
    <s v="Ja"/>
    <n v="0"/>
    <s v="Nej"/>
    <s v="ønsker hjælp med personale"/>
    <n v="0"/>
    <s v="produktionskøkken"/>
    <s v="nej"/>
    <s v="Større"/>
    <s v="Ingen"/>
    <n v="0"/>
    <s v="En industriopvasker, ex. Miele der tager 2 min. Et bord til deres røremaskine, Bjørn, da den står på køkkenbordet og fylder, samt en ekstra ovn"/>
    <n v="0"/>
    <n v="0"/>
    <n v="0"/>
    <n v="0"/>
    <n v="0"/>
    <n v="0"/>
    <n v="0"/>
    <n v="0"/>
    <n v="0"/>
    <s v="Cathrine Joachim Jerrik"/>
    <s v="3.4.2009"/>
    <n v="0"/>
    <n v="0"/>
    <n v="1"/>
    <n v="5"/>
    <n v="0"/>
    <n v="2"/>
    <n v="0"/>
    <n v="0"/>
    <n v="0"/>
    <n v="0"/>
    <n v="3"/>
    <n v="0"/>
    <n v="0"/>
    <n v="0"/>
    <n v="0"/>
    <n v="0"/>
    <n v="1"/>
    <n v="0"/>
    <n v="1"/>
    <n v="1"/>
    <n v="20"/>
    <s v="Miele"/>
    <n v="5"/>
    <n v="0"/>
    <n v="0"/>
    <s v="Ja"/>
    <n v="0"/>
    <s v="ja"/>
    <n v="2"/>
    <s v="God plads"/>
    <s v="Dejligt stort lager"/>
    <n v="0"/>
    <x v="0"/>
    <s v="Amager"/>
    <n v="36"/>
    <n v="0"/>
    <n v="44"/>
    <n v="0"/>
    <n v="0"/>
    <n v="0"/>
    <n v="0"/>
    <n v="0"/>
    <n v="0"/>
    <n v="0"/>
    <n v="0"/>
    <n v="0"/>
    <n v="0"/>
    <n v="0"/>
    <n v="118725.05"/>
    <s v="37499"/>
    <s v=""/>
    <n v="0"/>
    <n v="0"/>
    <e v="#N/A"/>
    <e v="#N/A"/>
    <e v="#N/A"/>
    <e v="#N/A"/>
    <e v="#N/A"/>
  </r>
  <r>
    <x v="0"/>
    <x v="243"/>
    <s v="Havblik"/>
    <s v="Amager"/>
    <s v="Gerbrandsvej 5D"/>
    <n v="2300"/>
    <s v="København S"/>
    <s v="32 59 90 51"/>
    <s v="37506@buf.kk.dk"/>
    <s v="Anne-Grethe Harpelunde Jensen, Konstitueret leder: Gudrun Olsen"/>
    <n v="32519946"/>
    <n v="0"/>
    <s v="37506@buf.kk.dk, havblink@buf.kk.dk"/>
    <s v="Integreret"/>
    <n v="36"/>
    <n v="0"/>
    <n v="44"/>
    <n v="0"/>
    <n v="0"/>
    <n v="0"/>
    <n v="0"/>
    <s v="Nej"/>
    <n v="0"/>
    <n v="0"/>
    <n v="5"/>
    <n v="5"/>
    <n v="0"/>
    <n v="5"/>
    <n v="0"/>
    <x v="0"/>
    <x v="1"/>
    <x v="1"/>
    <x v="1"/>
    <n v="0"/>
    <n v="130000"/>
    <n v="130000"/>
    <n v="0"/>
    <s v="Nej"/>
    <s v="Ja"/>
    <n v="0"/>
    <n v="0"/>
    <n v="0"/>
    <n v="0"/>
    <n v="0"/>
    <n v="0"/>
    <n v="0"/>
    <n v="0"/>
    <n v="0"/>
    <n v="0"/>
    <n v="0"/>
    <n v="0"/>
    <n v="0"/>
    <n v="0"/>
    <n v="80"/>
    <n v="80"/>
    <n v="1"/>
    <n v="1"/>
    <s v="Ja"/>
    <s v="ja"/>
    <s v="nej"/>
    <s v="Ja"/>
    <n v="0"/>
    <s v="Ja"/>
    <n v="0"/>
    <s v="Ja"/>
    <n v="0"/>
    <s v="Nej"/>
    <s v="Vil gerne have hjælp til ansættelse"/>
    <n v="0"/>
    <s v="produktionskøkken"/>
    <n v="0"/>
    <s v="Mindre"/>
    <s v="Ingen"/>
    <n v="0"/>
    <s v="Konvektionsovn"/>
    <n v="0"/>
    <n v="0"/>
    <n v="0"/>
    <n v="0"/>
    <n v="0"/>
    <n v="0"/>
    <n v="0"/>
    <n v="0"/>
    <n v="0"/>
    <s v="Cathrine Joachim Jerrik"/>
    <s v="23.3.2009"/>
    <n v="0"/>
    <n v="0"/>
    <n v="1"/>
    <n v="5"/>
    <n v="0"/>
    <n v="2"/>
    <n v="0"/>
    <n v="0"/>
    <n v="0"/>
    <n v="0"/>
    <n v="2"/>
    <n v="0"/>
    <n v="0"/>
    <n v="0"/>
    <n v="0"/>
    <n v="0"/>
    <n v="1"/>
    <n v="0"/>
    <n v="1"/>
    <n v="1"/>
    <n v="4"/>
    <s v="ken"/>
    <n v="4"/>
    <n v="0"/>
    <n v="0"/>
    <s v="Ja"/>
    <n v="0"/>
    <s v="ja"/>
    <n v="2"/>
    <s v="God plads"/>
    <n v="0"/>
    <n v="0"/>
    <x v="0"/>
    <s v="Amager"/>
    <n v="36"/>
    <n v="0"/>
    <n v="44"/>
    <n v="0"/>
    <n v="0"/>
    <n v="0"/>
    <n v="0"/>
    <n v="0"/>
    <n v="0"/>
    <n v="0"/>
    <n v="0"/>
    <n v="0"/>
    <n v="0"/>
    <n v="0"/>
    <n v="128831.2"/>
    <s v="37506"/>
    <s v=""/>
    <n v="0"/>
    <n v="0"/>
    <s v="Ja"/>
    <n v="37"/>
    <n v="0"/>
    <n v="0"/>
    <s v="Nej"/>
  </r>
  <r>
    <x v="0"/>
    <x v="244"/>
    <s v="Nordlys"/>
    <s v="Amager"/>
    <s v="Gerbrandsvej 5C"/>
    <n v="2300"/>
    <s v="København S"/>
    <n v="32842112"/>
    <s v="DK51@buf.kk.dk"/>
    <s v="Annette Adamsen"/>
    <n v="0"/>
    <n v="0"/>
    <s v="37508@buf.kk.dk"/>
    <s v="Integreret"/>
    <n v="36"/>
    <n v="0"/>
    <n v="44"/>
    <n v="0"/>
    <n v="0"/>
    <n v="0"/>
    <n v="0"/>
    <s v="Nej"/>
    <n v="0"/>
    <n v="0"/>
    <n v="5"/>
    <n v="5"/>
    <n v="5"/>
    <n v="5"/>
    <n v="0"/>
    <x v="0"/>
    <x v="1"/>
    <x v="1"/>
    <x v="1"/>
    <n v="0"/>
    <n v="120000"/>
    <n v="0"/>
    <n v="0"/>
    <s v="Ja"/>
    <s v="nej"/>
    <s v="Karine Castella"/>
    <n v="2008"/>
    <n v="33"/>
    <n v="0"/>
    <s v="Ernæringsassistent"/>
    <s v="lavet mad på hospital"/>
    <n v="0"/>
    <s v="Nete"/>
    <n v="2006"/>
    <n v="15"/>
    <n v="0"/>
    <s v="Medhjælper til opvak"/>
    <n v="0"/>
    <n v="0"/>
    <n v="98"/>
    <n v="98"/>
    <n v="1"/>
    <n v="1"/>
    <s v="Ja"/>
    <s v="ja"/>
    <s v="nej"/>
    <s v="Ja"/>
    <s v="Hvis køkkenkapaciteten følger med"/>
    <s v="Ja"/>
    <n v="0"/>
    <s v="Ja"/>
    <n v="0"/>
    <s v="ja"/>
    <n v="0"/>
    <n v="0"/>
    <s v="Køkken blandet tilvirk"/>
    <s v="nej"/>
    <n v="0"/>
    <n v="0"/>
    <n v="0"/>
    <n v="0"/>
    <s v="Mindre"/>
    <s v="Mindre"/>
    <n v="0"/>
    <s v="en ekstra stor kogeplade, 2 ovne mere eller konvektionsovn, en ekstra fryser"/>
    <n v="0"/>
    <n v="0"/>
    <n v="0"/>
    <n v="0"/>
    <n v="0"/>
    <s v="Mariah / Nanna"/>
    <d v="2009-04-01T00:00:00"/>
    <n v="0"/>
    <n v="0"/>
    <n v="1"/>
    <n v="5"/>
    <n v="0"/>
    <n v="2"/>
    <n v="0"/>
    <n v="0"/>
    <n v="0"/>
    <n v="0"/>
    <n v="2"/>
    <n v="0"/>
    <n v="0"/>
    <n v="1"/>
    <n v="0"/>
    <n v="0"/>
    <n v="1"/>
    <n v="0"/>
    <n v="0"/>
    <n v="1"/>
    <n v="7"/>
    <s v="Ken Gazette 330"/>
    <n v="5"/>
    <s v="Ja"/>
    <n v="10"/>
    <s v="Nej"/>
    <s v="Nej"/>
    <s v="ja"/>
    <n v="1"/>
    <s v="Begrænset"/>
    <s v="Køleskab: 1 på gangen. Fryser: i depot. Ovn: 16 år gammel. Kogebord: 1 stor plade mere. Vask: 1 m 2 rum_x000a_Underskabe i depot til opvaring af service og kolonialvare. Mangler service og gryder"/>
    <n v="0"/>
    <x v="0"/>
    <s v="Amager"/>
    <n v="36"/>
    <n v="0"/>
    <n v="44"/>
    <n v="0"/>
    <n v="0"/>
    <n v="0"/>
    <n v="0"/>
    <n v="0"/>
    <n v="0"/>
    <n v="0"/>
    <n v="0"/>
    <n v="0"/>
    <n v="0"/>
    <n v="0"/>
    <n v="105854.7"/>
    <s v="37508"/>
    <s v=""/>
    <n v="0"/>
    <n v="0"/>
    <e v="#N/A"/>
    <e v="#N/A"/>
    <e v="#N/A"/>
    <e v="#N/A"/>
    <e v="#N/A"/>
  </r>
  <r>
    <x v="0"/>
    <x v="245"/>
    <s v="Søstjernen"/>
    <s v="Amager"/>
    <s v="Grækenlandsvej 90B"/>
    <n v="2300"/>
    <s v="København S"/>
    <s v="32 55 50 66(vug)/ 32 55 50 65(bhv)"/>
    <s v="37509@buf.kk.dk"/>
    <s v="Jimmy Munch Jakobsen, MENTOREGNET"/>
    <n v="32586957"/>
    <n v="0"/>
    <s v="37509@buf.kk.dk"/>
    <s v="Integreret"/>
    <n v="60"/>
    <n v="0"/>
    <n v="84"/>
    <n v="0"/>
    <n v="0"/>
    <n v="0"/>
    <n v="0"/>
    <s v="ja"/>
    <n v="0"/>
    <n v="0"/>
    <n v="5"/>
    <n v="5"/>
    <n v="5"/>
    <n v="5"/>
    <n v="0"/>
    <x v="0"/>
    <x v="0"/>
    <x v="1"/>
    <x v="1"/>
    <n v="0"/>
    <n v="170000"/>
    <n v="70000"/>
    <n v="0"/>
    <s v="Ja"/>
    <n v="0"/>
    <s v="Cojas Stamatis"/>
    <n v="1990"/>
    <n v="37"/>
    <n v="0"/>
    <s v="ufaglært"/>
    <s v="livslang erfaring"/>
    <s v="økologisk oplysningsforbund"/>
    <s v="Grigorios Antonaros"/>
    <n v="2008"/>
    <n v="18"/>
    <n v="0"/>
    <s v="ufaglært"/>
    <s v="fra andre køkkener"/>
    <n v="0"/>
    <n v="80"/>
    <n v="80"/>
    <n v="3"/>
    <n v="3"/>
    <s v="Ja"/>
    <s v="Nej"/>
    <s v="Ja"/>
    <s v="Ja"/>
    <n v="0"/>
    <s v="Ja"/>
    <n v="0"/>
    <s v="Ja"/>
    <s v="ønsker at maden skal laves i huset"/>
    <s v="ja"/>
    <n v="0"/>
    <n v="0"/>
    <s v="produktionskøkken"/>
    <s v="Ja"/>
    <s v="Mindre"/>
    <n v="0"/>
    <n v="0"/>
    <s v="stor 10 stik konvektionsovn, et industrikøleskab"/>
    <n v="0"/>
    <n v="0"/>
    <n v="0"/>
    <n v="0"/>
    <n v="0"/>
    <n v="0"/>
    <n v="0"/>
    <n v="0"/>
    <n v="0"/>
    <s v="Lone Voss"/>
    <s v="20.3.2009"/>
    <n v="0"/>
    <n v="0"/>
    <n v="1"/>
    <n v="6"/>
    <n v="0"/>
    <n v="3"/>
    <n v="0"/>
    <n v="0"/>
    <n v="0"/>
    <n v="0"/>
    <n v="1"/>
    <n v="0"/>
    <n v="0"/>
    <n v="1"/>
    <n v="0"/>
    <n v="0"/>
    <n v="2"/>
    <n v="0"/>
    <n v="0"/>
    <n v="1"/>
    <n v="6"/>
    <s v="Meiko"/>
    <n v="0"/>
    <s v="Ja"/>
    <n v="20"/>
    <n v="0"/>
    <n v="0"/>
    <s v="ja"/>
    <n v="3"/>
    <s v="Begrænset"/>
    <n v="0"/>
    <n v="0"/>
    <x v="0"/>
    <s v="Amager"/>
    <n v="60"/>
    <n v="0"/>
    <n v="80"/>
    <n v="0"/>
    <n v="0"/>
    <n v="0"/>
    <n v="0"/>
    <n v="0"/>
    <n v="0"/>
    <n v="0"/>
    <n v="0"/>
    <n v="0"/>
    <n v="0"/>
    <n v="0"/>
    <n v="310611.74"/>
    <s v="37509"/>
    <s v=""/>
    <n v="0"/>
    <n v="0"/>
    <e v="#N/A"/>
    <e v="#N/A"/>
    <e v="#N/A"/>
    <e v="#N/A"/>
    <e v="#N/A"/>
  </r>
  <r>
    <x v="0"/>
    <x v="246"/>
    <s v="Amagerhus"/>
    <s v="Amager"/>
    <s v="Boltonvej 1"/>
    <n v="2300"/>
    <s v="København S"/>
    <s v="32 58 54 36"/>
    <s v="37524@buf.kk.dk"/>
    <s v="Ruth Nielsen"/>
    <n v="32570758"/>
    <n v="0"/>
    <s v="37524@buf.kk.dk, amagerhus@buf.kk.dk"/>
    <s v="Integreret"/>
    <n v="0"/>
    <n v="0"/>
    <n v="66"/>
    <n v="44"/>
    <n v="0"/>
    <n v="0"/>
    <n v="0"/>
    <s v="Nej"/>
    <n v="0"/>
    <n v="0"/>
    <n v="0"/>
    <n v="0"/>
    <n v="0"/>
    <n v="0"/>
    <n v="0"/>
    <x v="0"/>
    <x v="0"/>
    <x v="1"/>
    <x v="1"/>
    <n v="0"/>
    <n v="0"/>
    <n v="120000"/>
    <n v="0"/>
    <s v="Ja"/>
    <n v="0"/>
    <s v="Qui Tran"/>
    <n v="2004"/>
    <n v="23"/>
    <s v="qui18@hotmail.com"/>
    <s v="køkkenassistent"/>
    <s v="1 år på Rigshospitalet, smørrebrødsforretning som selvstændig"/>
    <s v="øko og brød"/>
    <n v="0"/>
    <n v="0"/>
    <n v="0"/>
    <n v="0"/>
    <n v="0"/>
    <n v="0"/>
    <n v="0"/>
    <n v="0"/>
    <n v="80"/>
    <n v="0"/>
    <n v="2"/>
    <s v="Ja"/>
    <s v="Nej"/>
    <s v="Ja"/>
    <s v="Ja"/>
    <s v="afvendter om de har kapaciteten"/>
    <n v="0"/>
    <n v="0"/>
    <s v="Ja"/>
    <n v="0"/>
    <s v="Nej"/>
    <s v="Vil gerne have hjælp til rekruttering"/>
    <n v="0"/>
    <s v="Køkken blandet tilvirk"/>
    <n v="0"/>
    <n v="0"/>
    <n v="0"/>
    <n v="0"/>
    <n v="0"/>
    <n v="0"/>
    <n v="0"/>
    <n v="0"/>
    <n v="0"/>
    <n v="0"/>
    <n v="0"/>
    <s v="Større"/>
    <s v="nye ovne, komfur, "/>
    <s v="Køkkenet skal have mere lagerplads, og ombygges."/>
    <s v="Cathrine Joachim Jerrik"/>
    <s v="23.3.2009"/>
    <n v="0"/>
    <n v="0"/>
    <n v="1"/>
    <n v="4"/>
    <n v="0"/>
    <n v="2"/>
    <n v="0"/>
    <n v="0"/>
    <n v="0"/>
    <n v="1"/>
    <n v="1"/>
    <n v="0"/>
    <n v="0"/>
    <n v="0"/>
    <n v="0"/>
    <n v="0"/>
    <n v="1"/>
    <n v="0"/>
    <n v="0"/>
    <n v="1"/>
    <n v="20"/>
    <s v="Miele"/>
    <n v="4"/>
    <n v="0"/>
    <n v="0"/>
    <s v="Ja"/>
    <n v="0"/>
    <n v="0"/>
    <n v="1"/>
    <s v="Begrænset"/>
    <s v="åbent køkken uden dør til børnene, vil meget gerne bevare det åbne rum"/>
    <n v="0"/>
    <x v="0"/>
    <s v="Amager"/>
    <n v="0"/>
    <n v="0"/>
    <n v="66"/>
    <n v="44"/>
    <n v="0"/>
    <n v="0"/>
    <n v="0"/>
    <n v="0"/>
    <n v="0"/>
    <n v="0"/>
    <n v="0"/>
    <n v="0"/>
    <n v="0"/>
    <n v="0"/>
    <n v="162151.73000000001"/>
    <s v="37524"/>
    <s v=""/>
    <n v="0"/>
    <n v="44"/>
    <e v="#N/A"/>
    <e v="#N/A"/>
    <e v="#N/A"/>
    <e v="#N/A"/>
    <e v="#N/A"/>
  </r>
  <r>
    <x v="0"/>
    <x v="247"/>
    <s v="Blæksprutten"/>
    <s v="Amager"/>
    <s v="Amagerfælledvej 53"/>
    <n v="2300"/>
    <s v="København S"/>
    <s v="32 54 20 55 eller 32 54 23 91 intgr."/>
    <s v="37541@buf.kk.dk"/>
    <s v="Søren Lisberg, MENTOREGNET"/>
    <n v="32521908"/>
    <n v="20912391"/>
    <s v="37541@buf.kk.dk"/>
    <s v="Integreret"/>
    <n v="36"/>
    <n v="0"/>
    <n v="44"/>
    <n v="44"/>
    <n v="36"/>
    <n v="24"/>
    <n v="0"/>
    <n v="0"/>
    <n v="0"/>
    <n v="0"/>
    <n v="5"/>
    <n v="5"/>
    <n v="5"/>
    <n v="5"/>
    <n v="0"/>
    <x v="0"/>
    <x v="0"/>
    <x v="1"/>
    <x v="0"/>
    <n v="0"/>
    <n v="0"/>
    <n v="0"/>
    <n v="0"/>
    <s v="Ja"/>
    <n v="0"/>
    <s v="Camilla Andreasen"/>
    <n v="2005"/>
    <n v="37"/>
    <n v="0"/>
    <s v="ernærings- og husholdningsøkonom fra Ankerhus"/>
    <s v="andre inst. Oldfrue mm, undervisningserfaring"/>
    <n v="0"/>
    <n v="0"/>
    <n v="0"/>
    <n v="0"/>
    <n v="0"/>
    <n v="0"/>
    <n v="0"/>
    <n v="0"/>
    <n v="95"/>
    <n v="95"/>
    <n v="1"/>
    <n v="1"/>
    <s v="Ja"/>
    <s v="ja"/>
    <s v="Ja"/>
    <s v="Ja"/>
    <n v="0"/>
    <s v="Ja"/>
    <n v="0"/>
    <s v="Ja"/>
    <n v="0"/>
    <s v="Nej"/>
    <n v="0"/>
    <n v="0"/>
    <s v="produktionskøkken"/>
    <s v="nej"/>
    <s v="Mindre"/>
    <s v="Mindre"/>
    <n v="0"/>
    <s v="ny vask-separat, 2 nye industrikøleskabe"/>
    <n v="0"/>
    <n v="0"/>
    <n v="0"/>
    <n v="0"/>
    <n v="0"/>
    <n v="0"/>
    <n v="0"/>
    <n v="0"/>
    <n v="0"/>
    <s v="Birgitte Glerup"/>
    <s v="26.3.2009"/>
    <n v="0"/>
    <n v="1"/>
    <n v="5"/>
    <n v="0"/>
    <n v="0"/>
    <n v="2"/>
    <n v="0"/>
    <n v="0"/>
    <n v="0"/>
    <n v="0"/>
    <n v="0"/>
    <n v="2"/>
    <n v="0"/>
    <n v="0"/>
    <n v="0"/>
    <n v="0"/>
    <n v="0"/>
    <n v="0"/>
    <n v="1"/>
    <n v="1"/>
    <n v="2"/>
    <s v="Wexiödisk"/>
    <n v="7"/>
    <n v="0"/>
    <n v="0"/>
    <s v="Ja"/>
    <s v="Ja"/>
    <n v="0"/>
    <n v="1"/>
    <s v="God plads"/>
    <s v="Dejligt køkken med gode muligheder for stor produktion, fokus på mad og måltid."/>
    <n v="0"/>
    <x v="0"/>
    <s v="Amager"/>
    <n v="36"/>
    <n v="0"/>
    <n v="44"/>
    <n v="44"/>
    <n v="36"/>
    <n v="24"/>
    <n v="0"/>
    <n v="0"/>
    <n v="0"/>
    <n v="0"/>
    <n v="0"/>
    <n v="0"/>
    <n v="0"/>
    <n v="0"/>
    <n v="320000.81"/>
    <s v="37541"/>
    <s v=""/>
    <n v="0"/>
    <n v="104"/>
    <e v="#N/A"/>
    <e v="#N/A"/>
    <e v="#N/A"/>
    <e v="#N/A"/>
    <e v="#N/A"/>
  </r>
  <r>
    <x v="0"/>
    <x v="248"/>
    <s v="Hørgården"/>
    <s v="Amager"/>
    <s v="Brydes Allé 44"/>
    <n v="2300"/>
    <s v="København S"/>
    <s v="32 59 22 44"/>
    <s v="37574@buf.kk.dk"/>
    <s v="Lilian Schwartz"/>
    <n v="32953630"/>
    <n v="0"/>
    <s v="37574@buf.kk.dk"/>
    <s v="Integreret"/>
    <n v="0"/>
    <n v="0"/>
    <n v="22"/>
    <n v="22"/>
    <n v="0"/>
    <n v="0"/>
    <n v="0"/>
    <s v="Nej"/>
    <n v="0"/>
    <n v="0"/>
    <n v="0"/>
    <n v="0"/>
    <n v="0"/>
    <n v="0"/>
    <n v="0"/>
    <x v="0"/>
    <x v="0"/>
    <x v="1"/>
    <x v="1"/>
    <n v="0"/>
    <n v="0"/>
    <s v="ca. 1kr. pr. barn pr. dag"/>
    <n v="0"/>
    <n v="0"/>
    <n v="0"/>
    <n v="0"/>
    <n v="0"/>
    <n v="0"/>
    <n v="0"/>
    <n v="0"/>
    <n v="0"/>
    <n v="0"/>
    <n v="0"/>
    <n v="0"/>
    <n v="0"/>
    <n v="0"/>
    <n v="0"/>
    <n v="0"/>
    <n v="0"/>
    <n v="0"/>
    <n v="95"/>
    <n v="0"/>
    <n v="1"/>
    <s v="nej"/>
    <s v="Nej"/>
    <s v="nej"/>
    <s v="Ja"/>
    <n v="0"/>
    <n v="0"/>
    <n v="0"/>
    <s v="Ja"/>
    <n v="0"/>
    <s v="Nej"/>
    <s v="vil gerne have hjælp til rekrutering af personale"/>
    <n v="0"/>
    <s v="Køkken blandet tilvirk"/>
    <n v="0"/>
    <n v="0"/>
    <n v="0"/>
    <n v="0"/>
    <n v="0"/>
    <s v="Mindre"/>
    <s v="Ingen"/>
    <n v="0"/>
    <s v="der er brug for en ny varmeluftsovn og røremaskine"/>
    <n v="0"/>
    <n v="0"/>
    <n v="0"/>
    <n v="0"/>
    <n v="0"/>
    <s v="Lone Voss"/>
    <s v="?"/>
    <n v="0"/>
    <n v="1"/>
    <n v="0"/>
    <n v="0"/>
    <n v="0"/>
    <n v="0"/>
    <n v="0"/>
    <n v="0"/>
    <n v="0"/>
    <n v="1"/>
    <n v="1"/>
    <n v="0"/>
    <n v="0"/>
    <n v="0"/>
    <n v="0"/>
    <n v="1"/>
    <n v="0"/>
    <n v="0"/>
    <n v="0"/>
    <n v="1"/>
    <n v="20"/>
    <s v="Miele"/>
    <n v="0"/>
    <n v="0"/>
    <n v="0"/>
    <n v="0"/>
    <s v="Ja"/>
    <n v="0"/>
    <n v="2"/>
    <s v="Begrænset"/>
    <n v="0"/>
    <n v="0"/>
    <x v="0"/>
    <s v="Amager"/>
    <n v="0"/>
    <n v="0"/>
    <n v="22"/>
    <n v="22"/>
    <n v="0"/>
    <n v="0"/>
    <n v="0"/>
    <n v="0"/>
    <n v="0"/>
    <n v="0"/>
    <n v="0"/>
    <n v="0"/>
    <n v="0"/>
    <n v="0"/>
    <n v="31004.11"/>
    <s v="37574"/>
    <s v=""/>
    <n v="0"/>
    <n v="22"/>
    <s v="Nej"/>
    <n v="0"/>
    <s v="Ja"/>
    <n v="0"/>
    <n v="0"/>
  </r>
  <r>
    <x v="0"/>
    <x v="249"/>
    <s v="Grøftekanten"/>
    <s v="Amager"/>
    <s v="Glommensgade 4"/>
    <n v="2300"/>
    <s v="København S"/>
    <s v="32 58 72 53 / 32 58 72 49"/>
    <s v="37575@buf.kk.dk, en17@buf.kk.dk"/>
    <s v="Hans-Henrik Brun Larsen"/>
    <n v="60805880"/>
    <n v="0"/>
    <s v="37575@buf.kk.dk"/>
    <s v="Integreret"/>
    <n v="23"/>
    <n v="0"/>
    <n v="60"/>
    <n v="0"/>
    <n v="0"/>
    <n v="0"/>
    <n v="0"/>
    <s v="Nej"/>
    <n v="0"/>
    <n v="0"/>
    <n v="5"/>
    <n v="0"/>
    <n v="5"/>
    <n v="5"/>
    <n v="0"/>
    <x v="0"/>
    <x v="0"/>
    <x v="0"/>
    <x v="1"/>
    <n v="0"/>
    <n v="180000"/>
    <n v="180000"/>
    <n v="0"/>
    <s v="Ja"/>
    <n v="0"/>
    <s v="Touriya Rachdi"/>
    <n v="2008"/>
    <n v="35"/>
    <n v="0"/>
    <s v="ufaglært"/>
    <n v="0"/>
    <n v="0"/>
    <n v="0"/>
    <n v="0"/>
    <n v="0"/>
    <n v="0"/>
    <n v="0"/>
    <n v="0"/>
    <n v="0"/>
    <n v="85"/>
    <n v="85"/>
    <n v="2"/>
    <n v="2"/>
    <s v="Ja"/>
    <s v="ja"/>
    <s v="Ja"/>
    <s v="Ja"/>
    <n v="0"/>
    <n v="0"/>
    <s v="ved det ikke"/>
    <s v="Ja"/>
    <n v="0"/>
    <s v="Nej"/>
    <s v="vil gerne have hjælp med rekrutering af personale"/>
    <n v="0"/>
    <s v="produktionskøkken"/>
    <s v="nej"/>
    <s v="Mindre"/>
    <s v="Mindre"/>
    <n v="0"/>
    <s v="grøntsagsrobot, en vask mere og mere bordplads, ny ovn, en fryser og køleskab. Når der skal laves mad til alle børnene er det et køkken med begrænset tilvirkning"/>
    <n v="0"/>
    <n v="0"/>
    <n v="0"/>
    <n v="0"/>
    <n v="0"/>
    <n v="0"/>
    <n v="0"/>
    <n v="0"/>
    <n v="0"/>
    <s v="Lone Voss"/>
    <s v="30.3.2009"/>
    <n v="0"/>
    <n v="0"/>
    <n v="1"/>
    <n v="4"/>
    <n v="0"/>
    <n v="2"/>
    <n v="0"/>
    <n v="0"/>
    <n v="0"/>
    <n v="1"/>
    <n v="1"/>
    <n v="0"/>
    <n v="0"/>
    <n v="0"/>
    <n v="0"/>
    <n v="1"/>
    <n v="1"/>
    <n v="0"/>
    <n v="0"/>
    <n v="1"/>
    <n v="2"/>
    <s v="Wexiödisk"/>
    <n v="4"/>
    <s v="Ja"/>
    <n v="10"/>
    <n v="0"/>
    <n v="0"/>
    <n v="0"/>
    <n v="2"/>
    <s v="Begrænset"/>
    <n v="0"/>
    <n v="0"/>
    <x v="0"/>
    <s v="Amager"/>
    <n v="23"/>
    <n v="0"/>
    <n v="60"/>
    <n v="0"/>
    <n v="0"/>
    <n v="0"/>
    <n v="0"/>
    <n v="0"/>
    <n v="0"/>
    <n v="0"/>
    <n v="0"/>
    <n v="0"/>
    <n v="0"/>
    <n v="0"/>
    <n v="196426.97"/>
    <s v="37575"/>
    <s v=""/>
    <n v="0"/>
    <n v="0"/>
    <e v="#N/A"/>
    <e v="#N/A"/>
    <e v="#N/A"/>
    <e v="#N/A"/>
    <e v="#N/A"/>
  </r>
  <r>
    <x v="0"/>
    <x v="250"/>
    <s v="Schous Børnehus"/>
    <s v="Bispebjerg"/>
    <s v="Dortheavej 75"/>
    <n v="2400"/>
    <s v="København NV"/>
    <s v="38 10 81 05"/>
    <s v="35332@buf.kk.dk"/>
    <s v="Ulla Nielsen"/>
    <n v="44680065"/>
    <n v="0"/>
    <s v="schousb@mail.tele.dk"/>
    <s v="Integreret"/>
    <n v="21"/>
    <n v="0"/>
    <n v="24"/>
    <n v="0"/>
    <n v="0"/>
    <n v="0"/>
    <n v="0"/>
    <s v="ja"/>
    <n v="2"/>
    <n v="0"/>
    <n v="5"/>
    <n v="0"/>
    <n v="5"/>
    <n v="5"/>
    <n v="0"/>
    <x v="0"/>
    <x v="0"/>
    <x v="2"/>
    <x v="1"/>
    <n v="0"/>
    <n v="120000"/>
    <n v="0"/>
    <n v="0"/>
    <s v="Ja"/>
    <n v="0"/>
    <s v="Lotta Bruun"/>
    <n v="2008"/>
    <n v="30"/>
    <n v="0"/>
    <s v="Suhr's"/>
    <n v="0"/>
    <n v="0"/>
    <n v="0"/>
    <n v="0"/>
    <n v="0"/>
    <n v="0"/>
    <n v="0"/>
    <n v="0"/>
    <n v="0"/>
    <n v="80"/>
    <n v="80"/>
    <n v="2"/>
    <n v="2"/>
    <s v="nej"/>
    <s v="ja"/>
    <s v="Ja"/>
    <s v="Ja"/>
    <s v="Der bliver lavet til vuggestue pt."/>
    <s v="Ja"/>
    <s v="Vil gerne have mad"/>
    <s v="Ja"/>
    <n v="0"/>
    <n v="0"/>
    <n v="0"/>
    <n v="0"/>
    <s v="produktionskøkken"/>
    <n v="0"/>
    <s v="Mindre"/>
    <n v="0"/>
    <n v="0"/>
    <s v="Vuggestue køkken har begrænset mulighed for at lave mere mad (mangler plads, ovn, køleskab)"/>
    <n v="0"/>
    <n v="0"/>
    <n v="0"/>
    <n v="0"/>
    <n v="0"/>
    <n v="0"/>
    <n v="0"/>
    <n v="0"/>
    <s v="Køkkenet i børnehaven trænger til stor opfriskning. Kan godt tages i brug til kold mad"/>
    <s v="Lone Voss/Sine"/>
    <d v="2009-02-20T00:00:00"/>
    <n v="0"/>
    <n v="0"/>
    <n v="1"/>
    <n v="4"/>
    <n v="0"/>
    <n v="2"/>
    <n v="0"/>
    <n v="0"/>
    <n v="0"/>
    <n v="2"/>
    <n v="0"/>
    <n v="0"/>
    <n v="1"/>
    <n v="0"/>
    <n v="0"/>
    <n v="1"/>
    <n v="0"/>
    <n v="0"/>
    <n v="0"/>
    <n v="0"/>
    <n v="0"/>
    <s v="Miele"/>
    <n v="2"/>
    <s v="Nej"/>
    <n v="0"/>
    <s v="Ja"/>
    <n v="0"/>
    <n v="0"/>
    <n v="2"/>
    <s v="Begrænset"/>
    <s v="Optimalt vil være at sætte køkken i børnehaven istand. Så der bliver lavet mad i 2 køkkener"/>
    <n v="0"/>
    <x v="0"/>
    <s v="Bispebjerg"/>
    <n v="21"/>
    <n v="0"/>
    <n v="24"/>
    <n v="0"/>
    <n v="0"/>
    <n v="0"/>
    <n v="0"/>
    <n v="0"/>
    <n v="0"/>
    <n v="0"/>
    <n v="0"/>
    <n v="0"/>
    <n v="0"/>
    <n v="0"/>
    <n v="101887.54"/>
    <s v="35332"/>
    <s v=""/>
    <n v="0"/>
    <n v="0"/>
    <e v="#N/A"/>
    <e v="#N/A"/>
    <e v="#N/A"/>
    <e v="#N/A"/>
    <e v="#N/A"/>
  </r>
  <r>
    <x v="0"/>
    <x v="251"/>
    <s v="Schous Børnehus"/>
    <s v="Bispebjerg"/>
    <s v="Dortheavej 75"/>
    <n v="2400"/>
    <s v="København NV"/>
    <s v="38 10 81 05"/>
    <s v="35332@buf.kk.dk"/>
    <s v="Ulla Nielsen"/>
    <n v="44680065"/>
    <n v="0"/>
    <s v="schousb@mail.tele.dk"/>
    <s v="Integreret"/>
    <n v="21"/>
    <n v="0"/>
    <n v="24"/>
    <n v="0"/>
    <n v="0"/>
    <n v="0"/>
    <n v="0"/>
    <s v="ja"/>
    <n v="0"/>
    <n v="0"/>
    <n v="0"/>
    <n v="0"/>
    <n v="0"/>
    <n v="0"/>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1"/>
    <n v="0"/>
    <n v="0"/>
    <n v="1"/>
    <n v="0"/>
    <n v="0"/>
    <n v="0"/>
    <n v="0"/>
    <n v="0"/>
    <n v="1"/>
    <n v="0"/>
    <n v="1"/>
    <n v="0"/>
    <n v="0"/>
    <n v="1"/>
    <n v="0"/>
    <n v="0"/>
    <n v="0"/>
    <n v="0"/>
    <n v="0"/>
    <s v="Miele"/>
    <n v="0"/>
    <s v="Ja"/>
    <n v="3"/>
    <n v="0"/>
    <n v="0"/>
    <n v="0"/>
    <n v="1"/>
    <n v="0"/>
    <s v="bordplade renoveres"/>
    <n v="0"/>
    <x v="0"/>
    <s v="Bispebjerg"/>
    <n v="21"/>
    <n v="0"/>
    <n v="24"/>
    <n v="0"/>
    <n v="0"/>
    <n v="0"/>
    <n v="0"/>
    <n v="0"/>
    <n v="0"/>
    <n v="0"/>
    <n v="0"/>
    <n v="0"/>
    <n v="0"/>
    <n v="0"/>
    <n v="101887.54"/>
    <s v="35332"/>
    <s v="2"/>
    <n v="0"/>
    <n v="0"/>
    <e v="#N/A"/>
    <e v="#N/A"/>
    <e v="#N/A"/>
    <e v="#N/A"/>
    <e v="#N/A"/>
  </r>
  <r>
    <x v="0"/>
    <x v="252"/>
    <s v="Perlen"/>
    <s v="Bispebjerg"/>
    <s v="Landfogedvej 9"/>
    <n v="2400"/>
    <s v="København NV"/>
    <s v="38 10 41 20"/>
    <s v="35534@buf.kk.dk"/>
    <s v="Terese Duvå"/>
    <n v="43739495"/>
    <n v="0"/>
    <s v="35534@buf.kk.dk"/>
    <s v="Integreret"/>
    <n v="36"/>
    <n v="0"/>
    <n v="60"/>
    <n v="40"/>
    <n v="0"/>
    <n v="0"/>
    <n v="0"/>
    <s v="ja"/>
    <n v="2"/>
    <n v="1"/>
    <n v="5"/>
    <n v="5"/>
    <n v="5"/>
    <n v="5"/>
    <n v="0"/>
    <x v="0"/>
    <x v="0"/>
    <x v="1"/>
    <x v="1"/>
    <n v="0"/>
    <n v="75000"/>
    <n v="0"/>
    <n v="0"/>
    <s v="Ja"/>
    <s v="nej"/>
    <s v="Eva Jørgensen"/>
    <n v="2001"/>
    <n v="26"/>
    <n v="0"/>
    <s v="ingen"/>
    <s v="mange års erfaring fra køkkener"/>
    <s v="Dogmekursus"/>
    <n v="0"/>
    <n v="0"/>
    <n v="0"/>
    <n v="0"/>
    <n v="0"/>
    <n v="0"/>
    <n v="0"/>
    <n v="85"/>
    <n v="85"/>
    <n v="2"/>
    <n v="2"/>
    <s v="Ja"/>
    <s v="ja"/>
    <s v="Ja"/>
    <s v="Ja"/>
    <s v="Har ikke talt så meget om det endnu"/>
    <s v="Ja"/>
    <s v="Ved det ikke endnu men sous-chef tror at forældrene vil være begejstrede"/>
    <s v="Ja"/>
    <n v="0"/>
    <n v="0"/>
    <n v="0"/>
    <n v="0"/>
    <s v="produktionskøkken"/>
    <s v="nej"/>
    <s v="Større"/>
    <s v="Større"/>
    <s v="ja"/>
    <s v="Der skal væltes en væg og etableres mere koge/ovn-kapacitet."/>
    <n v="0"/>
    <n v="0"/>
    <n v="0"/>
    <n v="0"/>
    <n v="0"/>
    <n v="0"/>
    <n v="0"/>
    <n v="0"/>
    <n v="0"/>
    <n v="0"/>
    <d v="1899-12-30T00:00:00"/>
    <n v="0"/>
    <n v="0"/>
    <n v="1"/>
    <n v="4"/>
    <n v="0"/>
    <n v="0"/>
    <n v="2"/>
    <n v="0"/>
    <n v="0"/>
    <n v="0"/>
    <n v="2"/>
    <n v="0"/>
    <n v="0"/>
    <n v="0"/>
    <n v="0"/>
    <n v="0"/>
    <n v="1"/>
    <n v="0"/>
    <n v="1"/>
    <n v="1"/>
    <n v="3"/>
    <s v="Ken Gazelle"/>
    <n v="4"/>
    <s v="Ja"/>
    <n v="0"/>
    <s v="Nej"/>
    <s v="Ja"/>
    <s v="Nej"/>
    <n v="2"/>
    <n v="0"/>
    <s v="Køkkenet er inddelt i 3 små rum, hvilket ikke er hensigtsmæssigt hvis produktion skal øges. Væg bør væltes mellem to af rummene. Opvasken skal flyttes"/>
    <n v="0"/>
    <x v="0"/>
    <s v="Bispebjerg"/>
    <n v="36"/>
    <n v="0"/>
    <n v="60"/>
    <n v="40"/>
    <n v="0"/>
    <n v="0"/>
    <n v="0"/>
    <n v="0"/>
    <n v="0"/>
    <n v="0"/>
    <n v="0"/>
    <n v="0"/>
    <n v="0"/>
    <n v="0"/>
    <n v="181845.94"/>
    <s v="35534"/>
    <s v=""/>
    <n v="0"/>
    <n v="40"/>
    <e v="#N/A"/>
    <e v="#N/A"/>
    <e v="#N/A"/>
    <e v="#N/A"/>
    <e v="#N/A"/>
  </r>
  <r>
    <x v="0"/>
    <x v="253"/>
    <s v="Perlen"/>
    <s v="Bispebjerg"/>
    <s v="Landfogedvej 9"/>
    <n v="2400"/>
    <s v="København NV"/>
    <s v="38 10 41 20"/>
    <s v="35534@buf.kk.dk"/>
    <s v="Terese Duvå"/>
    <n v="43739495"/>
    <n v="0"/>
    <s v="35534@buf.kk.dk"/>
    <s v="Integreret"/>
    <n v="36"/>
    <n v="0"/>
    <n v="60"/>
    <n v="40"/>
    <n v="0"/>
    <n v="0"/>
    <n v="0"/>
    <s v="ja"/>
    <n v="0"/>
    <n v="0"/>
    <n v="0"/>
    <n v="0"/>
    <n v="0"/>
    <n v="0"/>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1"/>
    <n v="0"/>
    <n v="4"/>
    <n v="1"/>
    <n v="0"/>
    <n v="0"/>
    <n v="0"/>
    <n v="0"/>
    <n v="1"/>
    <n v="0"/>
    <n v="0"/>
    <n v="0"/>
    <n v="0"/>
    <n v="0"/>
    <n v="0"/>
    <n v="0"/>
    <n v="0"/>
    <n v="0"/>
    <n v="1"/>
    <n v="4"/>
    <s v="Miele"/>
    <n v="3"/>
    <s v="Nej"/>
    <n v="0"/>
    <s v="Nej"/>
    <s v="Nej"/>
    <s v="Nej"/>
    <n v="1"/>
    <n v="0"/>
    <s v="Der er plads til flere maskiner og bordplader, da der står et stort spiseborg m bænke og fylder i lokalet. Børnene bruger det til at bage på. Køkkenet ligger i børnehavedelen."/>
    <n v="0"/>
    <x v="0"/>
    <s v="Bispebjerg"/>
    <n v="36"/>
    <n v="0"/>
    <n v="60"/>
    <n v="40"/>
    <n v="0"/>
    <n v="0"/>
    <n v="0"/>
    <n v="0"/>
    <n v="0"/>
    <n v="0"/>
    <n v="0"/>
    <n v="0"/>
    <n v="0"/>
    <n v="0"/>
    <n v="181845.94"/>
    <s v="35534"/>
    <s v="2"/>
    <n v="0"/>
    <n v="40"/>
    <e v="#N/A"/>
    <e v="#N/A"/>
    <e v="#N/A"/>
    <e v="#N/A"/>
    <e v="#N/A"/>
  </r>
  <r>
    <x v="0"/>
    <x v="254"/>
    <n v="0"/>
    <s v="Bispebjerg"/>
    <s v="Gemmet 10"/>
    <n v="2400"/>
    <s v="København NV"/>
    <s v="38 60 51 21"/>
    <s v="35547@buf.kk.dk"/>
    <s v="Merete Grave"/>
    <n v="38603946"/>
    <n v="0"/>
    <s v="35547@buf.kk.dk"/>
    <s v="Integreret"/>
    <n v="20"/>
    <n v="0"/>
    <n v="32"/>
    <n v="0"/>
    <n v="0"/>
    <n v="0"/>
    <n v="0"/>
    <s v="Nej"/>
    <n v="0"/>
    <n v="0"/>
    <n v="5"/>
    <n v="0"/>
    <n v="0"/>
    <n v="0"/>
    <n v="0"/>
    <x v="0"/>
    <x v="0"/>
    <x v="1"/>
    <x v="0"/>
    <n v="0"/>
    <n v="0"/>
    <n v="0"/>
    <n v="0"/>
    <n v="0"/>
    <n v="0"/>
    <n v="0"/>
    <n v="0"/>
    <n v="0"/>
    <n v="0"/>
    <n v="0"/>
    <n v="0"/>
    <n v="0"/>
    <n v="0"/>
    <n v="0"/>
    <n v="0"/>
    <n v="0"/>
    <n v="0"/>
    <n v="0"/>
    <n v="0"/>
    <n v="100"/>
    <n v="100"/>
    <n v="2"/>
    <n v="2"/>
    <s v="Ja"/>
    <s v="ja"/>
    <s v="Ja"/>
    <s v="Ja"/>
    <s v="Hvis det rette kompetente personale kan anskaffes"/>
    <s v="Nej"/>
    <s v="De vil helst fortsætte med madpakker"/>
    <s v="Nej"/>
    <s v="Kun hvis det er muligt at forsætte med &quot;madpakker&quot; smør-selv i 3-4 af ugens dage og personalet i køkkenet er kompetent"/>
    <s v="Nej"/>
    <s v="Vil gerne have hjælp"/>
    <n v="0"/>
    <s v="produktionskøkken"/>
    <s v="nej"/>
    <s v="Større"/>
    <s v="Mindre"/>
    <s v="ja"/>
    <s v="Køleskab + fryser, konvektionsovn, en ny bordplade, maling"/>
    <n v="0"/>
    <n v="0"/>
    <n v="0"/>
    <n v="0"/>
    <n v="0"/>
    <n v="0"/>
    <n v="0"/>
    <n v="0"/>
    <s v="Ok køkken kræver ekstra maskiner og en omgang maling"/>
    <s v="Cathrine Jerrik/Sine"/>
    <d v="2009-02-25T00:00:00"/>
    <n v="0"/>
    <n v="1"/>
    <n v="0"/>
    <n v="0"/>
    <n v="0"/>
    <n v="0"/>
    <n v="0"/>
    <n v="0"/>
    <n v="0"/>
    <n v="3"/>
    <n v="0"/>
    <n v="0"/>
    <n v="0"/>
    <n v="0"/>
    <n v="0"/>
    <n v="1"/>
    <n v="0"/>
    <n v="0"/>
    <n v="0"/>
    <n v="0"/>
    <n v="30"/>
    <s v="Miele"/>
    <n v="3.5"/>
    <n v="0"/>
    <n v="0"/>
    <n v="0"/>
    <n v="0"/>
    <n v="0"/>
    <n v="2"/>
    <s v="Begrænset"/>
    <s v="Har en kælder der ville kunne bruges til lager"/>
    <n v="0"/>
    <x v="0"/>
    <s v="Bispebjerg"/>
    <n v="20"/>
    <n v="0"/>
    <n v="32"/>
    <n v="0"/>
    <n v="0"/>
    <n v="0"/>
    <n v="0"/>
    <n v="0"/>
    <n v="0"/>
    <n v="0"/>
    <n v="0"/>
    <n v="0"/>
    <n v="0"/>
    <n v="0"/>
    <n v="41079.870000000003"/>
    <s v="35547"/>
    <s v=""/>
    <n v="0"/>
    <n v="0"/>
    <e v="#N/A"/>
    <e v="#N/A"/>
    <e v="#N/A"/>
    <e v="#N/A"/>
    <e v="#N/A"/>
  </r>
  <r>
    <x v="0"/>
    <x v="255"/>
    <n v="0"/>
    <s v="Bispebjerg"/>
    <s v="Bomhusvej 18"/>
    <n v="2100"/>
    <s v="København Ø"/>
    <s v="39 20 25 03"/>
    <s v="35548@buf.kk.dk"/>
    <s v="Ester Grün (orlov 1/9 2008 1/9 2009)"/>
    <n v="35380328"/>
    <n v="0"/>
    <s v="35548@buf.kk.dk"/>
    <s v="Integreret"/>
    <n v="28"/>
    <n v="0"/>
    <n v="42"/>
    <n v="0"/>
    <n v="0"/>
    <n v="0"/>
    <n v="0"/>
    <s v="Nej"/>
    <n v="0"/>
    <n v="0"/>
    <n v="5"/>
    <n v="5"/>
    <n v="5"/>
    <n v="5"/>
    <n v="0"/>
    <x v="0"/>
    <x v="1"/>
    <x v="0"/>
    <x v="1"/>
    <n v="0"/>
    <n v="0"/>
    <n v="0"/>
    <n v="0"/>
    <n v="0"/>
    <s v="Ja"/>
    <n v="0"/>
    <n v="0"/>
    <n v="0"/>
    <n v="0"/>
    <n v="0"/>
    <s v="Der er 2 af pædagogerne der tilbereder maden pt. Er ved at rekruttere personale"/>
    <n v="0"/>
    <n v="0"/>
    <n v="0"/>
    <n v="0"/>
    <n v="0"/>
    <n v="0"/>
    <n v="0"/>
    <n v="0"/>
    <n v="0"/>
    <n v="0"/>
    <n v="1"/>
    <n v="1"/>
    <s v="Ja"/>
    <s v="ja"/>
    <s v="Ja"/>
    <n v="0"/>
    <n v="0"/>
    <n v="0"/>
    <n v="0"/>
    <n v="0"/>
    <n v="0"/>
    <n v="0"/>
    <s v="Er ved at rekrutere. Vil godt have hjælp."/>
    <n v="0"/>
    <s v="produktionskøkken"/>
    <s v="Ja"/>
    <n v="0"/>
    <n v="0"/>
    <n v="0"/>
    <n v="0"/>
    <n v="0"/>
    <n v="0"/>
    <n v="0"/>
    <n v="0"/>
    <n v="0"/>
    <n v="0"/>
    <n v="0"/>
    <n v="0"/>
    <s v="Ingen investeringer nødvendige. Køkkenet bliver brugt hver dag."/>
    <s v="Cathrine Jerrik/Sine"/>
    <d v="2009-02-26T00:00:00"/>
    <n v="0"/>
    <n v="0"/>
    <n v="1"/>
    <n v="6"/>
    <n v="0"/>
    <n v="2"/>
    <n v="0"/>
    <n v="0"/>
    <n v="0"/>
    <n v="2"/>
    <n v="2"/>
    <n v="0"/>
    <n v="0"/>
    <n v="0"/>
    <n v="0"/>
    <n v="0"/>
    <n v="2"/>
    <n v="0"/>
    <n v="0"/>
    <n v="0"/>
    <n v="30"/>
    <s v="Miele"/>
    <n v="4"/>
    <n v="0"/>
    <n v="0"/>
    <s v="Ja"/>
    <s v="Ja"/>
    <n v="0"/>
    <n v="3"/>
    <s v="God plads"/>
    <s v="Super køkken"/>
    <n v="0"/>
    <x v="0"/>
    <s v="Bispebjerg"/>
    <n v="28"/>
    <n v="0"/>
    <n v="42"/>
    <n v="0"/>
    <n v="0"/>
    <n v="0"/>
    <n v="0"/>
    <n v="0"/>
    <n v="0"/>
    <n v="0"/>
    <n v="0"/>
    <n v="0"/>
    <n v="0"/>
    <n v="0"/>
    <n v="98796.61"/>
    <s v="35548"/>
    <s v=""/>
    <n v="0"/>
    <n v="0"/>
    <e v="#N/A"/>
    <e v="#N/A"/>
    <e v="#N/A"/>
    <e v="#N/A"/>
    <e v="#N/A"/>
  </r>
  <r>
    <x v="0"/>
    <x v="256"/>
    <s v="Muslingen"/>
    <s v="Bispebjerg"/>
    <s v="Hulgårds Plads 11"/>
    <n v="2400"/>
    <s v="København NV"/>
    <s v="38 71 19 82"/>
    <s v="35557@buf.kk.dk"/>
    <s v="Elsba Olsen"/>
    <n v="38280017"/>
    <n v="0"/>
    <s v="muslingenhp@mail.dk"/>
    <s v="Integreret"/>
    <n v="21"/>
    <n v="0"/>
    <n v="41"/>
    <n v="0"/>
    <n v="0"/>
    <n v="0"/>
    <n v="0"/>
    <s v="Nej"/>
    <n v="0"/>
    <n v="0"/>
    <n v="5"/>
    <n v="5"/>
    <n v="0"/>
    <n v="5"/>
    <n v="0"/>
    <x v="0"/>
    <x v="1"/>
    <x v="1"/>
    <x v="1"/>
    <n v="0"/>
    <n v="70000"/>
    <n v="110000"/>
    <n v="0"/>
    <n v="0"/>
    <n v="0"/>
    <n v="0"/>
    <n v="0"/>
    <n v="0"/>
    <n v="0"/>
    <n v="0"/>
    <n v="0"/>
    <n v="0"/>
    <n v="0"/>
    <n v="0"/>
    <n v="0"/>
    <n v="0"/>
    <n v="0"/>
    <n v="0"/>
    <n v="0"/>
    <n v="85"/>
    <n v="85"/>
    <n v="0"/>
    <n v="0"/>
    <n v="0"/>
    <n v="0"/>
    <n v="0"/>
    <s v="Ja"/>
    <s v="Institutionen er under ombygning og står først indflytningsklar til foråret"/>
    <n v="0"/>
    <n v="0"/>
    <s v="Ja"/>
    <s v="Hvis det kan lade sig gøre er de meget positive"/>
    <s v="ja"/>
    <s v="Kan umiddelbart godt selv men vil evt. gerne have lidt hjælp"/>
    <n v="0"/>
    <s v="produktionskøkken"/>
    <s v="nej"/>
    <s v="Større"/>
    <s v="Mindre"/>
    <s v="ja"/>
    <s v="Køkkenet trænger til nyt komfur, køleskabe og en omgang maling. Det er et fint køkken men kræver en kærlig hånd"/>
    <n v="0"/>
    <n v="0"/>
    <n v="0"/>
    <n v="0"/>
    <n v="0"/>
    <n v="0"/>
    <n v="0"/>
    <n v="0"/>
    <n v="0"/>
    <s v="Cathrine Jerrik/Sine"/>
    <d v="2009-02-19T00:00:00"/>
    <n v="0"/>
    <n v="1"/>
    <n v="0"/>
    <n v="0"/>
    <n v="0"/>
    <n v="1"/>
    <n v="0"/>
    <n v="0"/>
    <n v="0"/>
    <n v="0"/>
    <n v="1"/>
    <n v="0"/>
    <n v="0"/>
    <n v="0"/>
    <n v="0"/>
    <n v="0"/>
    <n v="0"/>
    <n v="0"/>
    <n v="0"/>
    <n v="0"/>
    <n v="30"/>
    <s v="Miele"/>
    <n v="2"/>
    <s v="Nej"/>
    <n v="0"/>
    <s v="Nej"/>
    <s v="Nej"/>
    <s v="Nej"/>
    <n v="2"/>
    <s v="God plads"/>
    <s v="Der er et fint lille rum der kan inddrages til tørlager"/>
    <n v="0"/>
    <x v="0"/>
    <s v="Bispebjerg"/>
    <n v="15"/>
    <n v="0"/>
    <n v="56"/>
    <n v="0"/>
    <n v="0"/>
    <n v="0"/>
    <n v="0"/>
    <n v="0"/>
    <n v="0"/>
    <n v="0"/>
    <n v="0"/>
    <n v="0"/>
    <n v="0"/>
    <n v="0"/>
    <n v="101618.3"/>
    <s v="35557"/>
    <s v=""/>
    <n v="0"/>
    <n v="0"/>
    <e v="#N/A"/>
    <e v="#N/A"/>
    <e v="#N/A"/>
    <e v="#N/A"/>
    <e v="#N/A"/>
  </r>
  <r>
    <x v="0"/>
    <x v="257"/>
    <s v="DII Dommerparkens Børnehave"/>
    <s v="Bispebjerg"/>
    <s v="Frimestervej 43"/>
    <n v="2400"/>
    <s v="København NV"/>
    <s v="38 81 57 77"/>
    <s v="35564@buf.kk.dk"/>
    <s v="Lene Erdman Gether"/>
    <n v="26798631"/>
    <n v="0"/>
    <s v="dommerparkens.boernehave@fsb31.telelet.dk"/>
    <s v="Integreret"/>
    <n v="10"/>
    <n v="0"/>
    <n v="22"/>
    <n v="0"/>
    <n v="0"/>
    <n v="0"/>
    <n v="0"/>
    <s v="Nej"/>
    <n v="0"/>
    <n v="0"/>
    <n v="5"/>
    <n v="5"/>
    <n v="5"/>
    <n v="5"/>
    <n v="0"/>
    <x v="0"/>
    <x v="0"/>
    <x v="1"/>
    <x v="1"/>
    <n v="0"/>
    <n v="50000"/>
    <n v="0"/>
    <n v="0"/>
    <s v="Ja"/>
    <s v="nej"/>
    <s v="Robert Tjoa"/>
    <n v="2009"/>
    <n v="20"/>
    <n v="0"/>
    <s v="stærkstrømsingenør"/>
    <s v="WHO: Køkkenchef i 26 år. Spisehuset - gæstekok, div. Andre steder"/>
    <s v="kantinelederkurser, er nu tilmeldt kursus i køkkenhygiejne"/>
    <n v="0"/>
    <n v="0"/>
    <n v="0"/>
    <n v="0"/>
    <n v="0"/>
    <n v="0"/>
    <n v="0"/>
    <n v="50"/>
    <n v="50"/>
    <n v="2"/>
    <n v="1"/>
    <s v="Ja"/>
    <s v="ja"/>
    <s v="Ja"/>
    <s v="Ja"/>
    <n v="0"/>
    <s v="Ja"/>
    <s v="ny leder men ikke helt sikker"/>
    <s v="Ja"/>
    <n v="0"/>
    <s v="ja"/>
    <s v="er blevet infomeret om at Madhuset ellers kan kontaktes"/>
    <n v="0"/>
    <s v="produktionskøkken"/>
    <s v="Ja"/>
    <n v="0"/>
    <n v="0"/>
    <n v="0"/>
    <n v="0"/>
    <n v="0"/>
    <n v="0"/>
    <n v="0"/>
    <n v="0"/>
    <n v="0"/>
    <n v="0"/>
    <n v="0"/>
    <n v="0"/>
    <n v="0"/>
    <s v="Birgitte Glerup/Sine"/>
    <d v="2009-02-26T00:00:00"/>
    <n v="0"/>
    <n v="0"/>
    <n v="0"/>
    <n v="4"/>
    <n v="0"/>
    <n v="1"/>
    <n v="0"/>
    <n v="0"/>
    <n v="0"/>
    <n v="0"/>
    <n v="1"/>
    <n v="0"/>
    <n v="0"/>
    <n v="0"/>
    <n v="0"/>
    <n v="0"/>
    <n v="1"/>
    <n v="0"/>
    <n v="0"/>
    <n v="0"/>
    <n v="20"/>
    <s v="Miele"/>
    <n v="5"/>
    <n v="0"/>
    <n v="0"/>
    <s v="Ja"/>
    <s v="Ja"/>
    <s v="Nej"/>
    <n v="2"/>
    <s v="God plads"/>
    <n v="0"/>
    <n v="0"/>
    <x v="0"/>
    <s v="Bispebjerg"/>
    <n v="10"/>
    <n v="0"/>
    <n v="22"/>
    <n v="0"/>
    <n v="0"/>
    <n v="0"/>
    <n v="0"/>
    <n v="0"/>
    <n v="0"/>
    <n v="0"/>
    <n v="0"/>
    <n v="0"/>
    <n v="0"/>
    <n v="0"/>
    <n v="37970.379999999997"/>
    <s v="35564"/>
    <s v=""/>
    <n v="0"/>
    <n v="0"/>
    <e v="#N/A"/>
    <e v="#N/A"/>
    <e v="#N/A"/>
    <e v="#N/A"/>
    <e v="#N/A"/>
  </r>
  <r>
    <x v="0"/>
    <x v="258"/>
    <s v="Lundehus kirkes vg/bh"/>
    <s v="Bispebjerg"/>
    <s v="Lyngbyvej 180"/>
    <n v="2100"/>
    <s v="København Ø"/>
    <s v="39 27 70 07"/>
    <s v="35578@buf.kk.dk"/>
    <s v="Vibeke Madsen"/>
    <n v="39565180"/>
    <n v="0"/>
    <s v="Lundehus@get2net.dk"/>
    <s v="Integreret"/>
    <n v="20"/>
    <n v="0"/>
    <n v="24"/>
    <n v="0"/>
    <n v="0"/>
    <n v="0"/>
    <n v="0"/>
    <s v="Nej"/>
    <n v="0"/>
    <n v="0"/>
    <n v="5"/>
    <n v="5"/>
    <n v="4"/>
    <n v="5"/>
    <n v="0"/>
    <x v="0"/>
    <x v="1"/>
    <x v="1"/>
    <x v="1"/>
    <n v="0"/>
    <n v="60000"/>
    <n v="24000"/>
    <n v="0"/>
    <s v="Ja"/>
    <n v="0"/>
    <s v="Søs Johansen"/>
    <n v="2000"/>
    <n v="22"/>
    <n v="0"/>
    <n v="0"/>
    <s v="9 års erfaring"/>
    <s v="Økologisk oplysningsforbund, hygiejne"/>
    <n v="0"/>
    <n v="0"/>
    <n v="0"/>
    <n v="0"/>
    <n v="0"/>
    <n v="0"/>
    <n v="0"/>
    <n v="75"/>
    <n v="75"/>
    <n v="2"/>
    <n v="2"/>
    <s v="Ja"/>
    <s v="Nej"/>
    <s v="Ja"/>
    <s v="Ja"/>
    <s v="Vil meget gerne"/>
    <s v="Ja"/>
    <s v="absolut"/>
    <s v="Ja"/>
    <s v="Vil meget gerne"/>
    <s v="ja"/>
    <s v="Måske vil de gerne have hjælp"/>
    <n v="0"/>
    <s v="produktionskøkken"/>
    <s v="Ja"/>
    <s v="Mindre"/>
    <s v="Ingen"/>
    <n v="0"/>
    <s v="komfur, ovn, køleskab"/>
    <n v="0"/>
    <n v="0"/>
    <n v="0"/>
    <n v="0"/>
    <n v="0"/>
    <n v="0"/>
    <n v="0"/>
    <n v="0"/>
    <n v="0"/>
    <s v="Cathrine Jerrik/Sine"/>
    <d v="2009-02-19T00:00:00"/>
    <n v="0"/>
    <n v="0"/>
    <n v="0"/>
    <n v="0"/>
    <n v="0"/>
    <n v="1"/>
    <n v="0"/>
    <n v="0"/>
    <n v="0"/>
    <n v="1"/>
    <n v="1"/>
    <n v="0"/>
    <n v="0"/>
    <n v="0"/>
    <n v="0"/>
    <n v="0"/>
    <n v="1"/>
    <n v="0"/>
    <n v="0"/>
    <n v="0"/>
    <n v="40"/>
    <s v="Miele"/>
    <n v="2"/>
    <n v="0"/>
    <n v="0"/>
    <s v="Ja"/>
    <s v="Ja"/>
    <n v="0"/>
    <n v="2"/>
    <s v="Begrænset"/>
    <s v="Pænt køkken i rigtig god stand men mangler q køleskab og ovn for at kunne tage børnehavebørnene med"/>
    <n v="0"/>
    <x v="0"/>
    <s v="Bispebjerg"/>
    <n v="20"/>
    <n v="0"/>
    <n v="24"/>
    <n v="0"/>
    <n v="0"/>
    <n v="0"/>
    <n v="0"/>
    <n v="0"/>
    <n v="0"/>
    <n v="0"/>
    <n v="0"/>
    <n v="0"/>
    <n v="0"/>
    <n v="0"/>
    <n v="62722.76"/>
    <s v="35578"/>
    <s v=""/>
    <n v="0"/>
    <n v="0"/>
    <e v="#N/A"/>
    <e v="#N/A"/>
    <e v="#N/A"/>
    <e v="#N/A"/>
    <e v="#N/A"/>
  </r>
  <r>
    <x v="0"/>
    <x v="259"/>
    <s v="Regnskoven"/>
    <s v="Bispebjerg"/>
    <s v="Strødamvej 28"/>
    <n v="2100"/>
    <s v="København Ø"/>
    <s v="39 20 84 30"/>
    <s v="37264@buf.kk.dk"/>
    <s v="LISE-LOTTE SENNIKSEN"/>
    <n v="39297616"/>
    <n v="0"/>
    <s v="37264@buf.kk.dk"/>
    <s v="Integreret"/>
    <n v="48"/>
    <n v="0"/>
    <n v="60"/>
    <n v="0"/>
    <n v="0"/>
    <n v="0"/>
    <n v="0"/>
    <s v="Nej"/>
    <n v="0"/>
    <n v="0"/>
    <n v="5"/>
    <n v="5"/>
    <n v="4"/>
    <n v="5"/>
    <n v="0"/>
    <x v="0"/>
    <x v="0"/>
    <x v="5"/>
    <x v="0"/>
    <n v="0"/>
    <n v="0"/>
    <n v="0"/>
    <n v="0"/>
    <s v="Ja"/>
    <s v="nej"/>
    <s v="Anita Heima"/>
    <n v="2007"/>
    <n v="34"/>
    <n v="0"/>
    <s v="Køkken og ernærings assistent"/>
    <n v="0"/>
    <n v="0"/>
    <s v="Nikitas Augoustakis"/>
    <n v="0"/>
    <n v="25"/>
    <n v="0"/>
    <n v="0"/>
    <s v="arbejdet i køkken i 27 år"/>
    <s v="økologisk oplysningsforbund"/>
    <n v="90"/>
    <n v="90"/>
    <n v="1"/>
    <n v="1"/>
    <s v="Ja"/>
    <s v="ja"/>
    <s v="Ja"/>
    <s v="Ja"/>
    <s v="De finder det indlysende at udvide med mad i alle ugens dage"/>
    <s v="Ja"/>
    <n v="0"/>
    <s v="Ja"/>
    <n v="0"/>
    <s v="ja"/>
    <s v="De er allerede ansat, skal bare have flere"/>
    <n v="0"/>
    <s v="produktionskøkken"/>
    <s v="Ja"/>
    <s v="Ingen"/>
    <s v="Ingen"/>
    <n v="0"/>
    <n v="0"/>
    <n v="0"/>
    <n v="0"/>
    <n v="0"/>
    <n v="0"/>
    <n v="0"/>
    <n v="0"/>
    <n v="0"/>
    <n v="0"/>
    <n v="0"/>
    <s v="Cathrine Jerrik/Sine"/>
    <s v="20/2 2009"/>
    <n v="0"/>
    <n v="0"/>
    <n v="1"/>
    <n v="5"/>
    <n v="0"/>
    <n v="2"/>
    <n v="0"/>
    <n v="1"/>
    <n v="0"/>
    <n v="0"/>
    <n v="2"/>
    <n v="0"/>
    <n v="0"/>
    <n v="0"/>
    <n v="0"/>
    <n v="0"/>
    <n v="1"/>
    <n v="0"/>
    <n v="2"/>
    <n v="0"/>
    <n v="3"/>
    <s v="Miele"/>
    <n v="5"/>
    <s v="Ja"/>
    <n v="0"/>
    <s v="Nej"/>
    <s v="Ja"/>
    <s v="ja"/>
    <n v="4"/>
    <s v="God plads"/>
    <n v="0"/>
    <n v="0"/>
    <x v="0"/>
    <s v="Bispebjerg"/>
    <n v="48"/>
    <n v="0"/>
    <n v="60"/>
    <n v="0"/>
    <n v="0"/>
    <n v="0"/>
    <n v="0"/>
    <n v="0"/>
    <n v="8"/>
    <n v="0"/>
    <n v="0"/>
    <n v="0"/>
    <n v="0"/>
    <n v="0"/>
    <n v="199006.44"/>
    <s v="37264"/>
    <s v=""/>
    <n v="8"/>
    <n v="0"/>
    <e v="#N/A"/>
    <e v="#N/A"/>
    <e v="#N/A"/>
    <e v="#N/A"/>
    <e v="#N/A"/>
  </r>
  <r>
    <x v="0"/>
    <x v="260"/>
    <s v="Bakketoppen"/>
    <s v="Bispebjerg"/>
    <s v="Bispebjerg Bakke 13"/>
    <n v="2400"/>
    <s v="København NV"/>
    <n v="35314070"/>
    <s v="37310@buf.kk.dk"/>
    <s v="Jette Johansson"/>
    <n v="0"/>
    <n v="0"/>
    <s v="37310@buf.kk.dk"/>
    <s v="Integreret"/>
    <n v="72"/>
    <n v="0"/>
    <n v="44"/>
    <n v="0"/>
    <n v="0"/>
    <n v="0"/>
    <n v="0"/>
    <s v="Nej"/>
    <n v="0"/>
    <n v="0"/>
    <n v="5"/>
    <n v="5"/>
    <n v="4"/>
    <n v="5"/>
    <n v="0"/>
    <x v="0"/>
    <x v="0"/>
    <x v="2"/>
    <x v="1"/>
    <n v="0"/>
    <n v="125000"/>
    <n v="50400"/>
    <n v="0"/>
    <s v="Ja"/>
    <n v="0"/>
    <s v="Susan"/>
    <n v="2007"/>
    <n v="37"/>
    <n v="0"/>
    <s v="ingen"/>
    <s v="7,5 år i institutionskøkkener"/>
    <s v="Småkurser. 3 ugers børnemad i HRS"/>
    <s v="Linda"/>
    <n v="2006"/>
    <n v="21"/>
    <n v="0"/>
    <s v="ingen"/>
    <s v="erfaring fra andre køkkener"/>
    <s v="HRS - grundforløb"/>
    <n v="86"/>
    <n v="86"/>
    <n v="1"/>
    <n v="1"/>
    <s v="Ja"/>
    <s v="ja"/>
    <s v="Ja"/>
    <s v="Ja"/>
    <n v="0"/>
    <s v="Ja"/>
    <s v="meget positivt stemt"/>
    <s v="Nej"/>
    <n v="0"/>
    <s v="ja"/>
    <s v="Det mener de godt. Linda kan ikke nødvendigvis arbejde mere"/>
    <n v="0"/>
    <s v="produktionskøkken"/>
    <s v="Ja"/>
    <n v="0"/>
    <n v="0"/>
    <n v="0"/>
    <s v="Klager over tunge løft fra komfur. Investere i gryder med net."/>
    <n v="0"/>
    <n v="0"/>
    <n v="0"/>
    <n v="0"/>
    <n v="0"/>
    <n v="0"/>
    <n v="0"/>
    <n v="0"/>
    <n v="0"/>
    <s v="Mariah/Sine"/>
    <d v="2009-02-17T00:00:00"/>
    <n v="0"/>
    <n v="0"/>
    <n v="2"/>
    <n v="4"/>
    <n v="0"/>
    <n v="0"/>
    <n v="0"/>
    <n v="0"/>
    <n v="10"/>
    <n v="0"/>
    <n v="0"/>
    <n v="2"/>
    <n v="0"/>
    <n v="0"/>
    <n v="1"/>
    <n v="0"/>
    <n v="0"/>
    <n v="2"/>
    <n v="0"/>
    <n v="0"/>
    <n v="3"/>
    <s v="Miele G7728"/>
    <n v="0"/>
    <s v="Ja"/>
    <n v="20"/>
    <n v="0"/>
    <s v="Nej"/>
    <s v="ja"/>
    <n v="3"/>
    <s v="God plads"/>
    <n v="0"/>
    <n v="0"/>
    <x v="0"/>
    <s v="Bispebjerg"/>
    <n v="72"/>
    <n v="0"/>
    <n v="44"/>
    <n v="0"/>
    <n v="0"/>
    <n v="0"/>
    <n v="0"/>
    <n v="0"/>
    <n v="0"/>
    <n v="0"/>
    <n v="0"/>
    <n v="0"/>
    <n v="0"/>
    <n v="0"/>
    <n v="165984.91"/>
    <s v="37310"/>
    <s v=""/>
    <n v="0"/>
    <n v="0"/>
    <e v="#N/A"/>
    <e v="#N/A"/>
    <e v="#N/A"/>
    <e v="#N/A"/>
    <e v="#N/A"/>
  </r>
  <r>
    <x v="0"/>
    <x v="261"/>
    <s v="Rypen"/>
    <s v="Bispebjerg"/>
    <s v="Ryparken 75"/>
    <n v="2100"/>
    <s v="København Ø"/>
    <s v="39 29 20 08"/>
    <s v="37418@buf.kk.dk"/>
    <s v="Ann Hansen Schwartz"/>
    <n v="0"/>
    <n v="0"/>
    <s v="rypen@buf.kk.dk"/>
    <s v="Integreret"/>
    <n v="36"/>
    <n v="0"/>
    <n v="30"/>
    <n v="0"/>
    <n v="0"/>
    <n v="0"/>
    <n v="0"/>
    <s v="Nej"/>
    <n v="0"/>
    <n v="0"/>
    <n v="5"/>
    <n v="5"/>
    <n v="5"/>
    <n v="5"/>
    <n v="0"/>
    <x v="1"/>
    <x v="0"/>
    <x v="2"/>
    <x v="2"/>
    <n v="0"/>
    <n v="116000"/>
    <n v="0"/>
    <n v="0"/>
    <s v="Ja"/>
    <n v="0"/>
    <s v="Marina"/>
    <n v="1999"/>
    <n v="33"/>
    <n v="0"/>
    <s v="Madlavningsteknologi fra Rusland 3,5 år, svarer til økonoma"/>
    <s v="5 år fra hospitalkøkken i Rusland"/>
    <s v="3 kurser i Madhus-regi"/>
    <n v="0"/>
    <n v="0"/>
    <n v="0"/>
    <n v="0"/>
    <n v="0"/>
    <n v="0"/>
    <n v="0"/>
    <n v="92"/>
    <n v="92"/>
    <n v="1"/>
    <n v="1"/>
    <s v="Ja"/>
    <s v="Nej"/>
    <s v="Ja"/>
    <s v="Ja"/>
    <s v="Er gået i gang med at udbygge køkken på eget initiativ, har selv sparet op til det. Vil starte op til maj med mad til børnehaven to gange ugentligt."/>
    <s v="Ja"/>
    <s v="stor opbakning"/>
    <s v="Ja"/>
    <n v="0"/>
    <n v="0"/>
    <s v="Har en i huset der skal på hygiejnekursus og være medhjælp i køkkenet"/>
    <n v="0"/>
    <s v="produktionskøkken"/>
    <n v="0"/>
    <n v="0"/>
    <n v="0"/>
    <n v="0"/>
    <s v="Alt bliver bygget om, køkkenet bliver helt anderledes"/>
    <n v="0"/>
    <n v="0"/>
    <n v="0"/>
    <n v="0"/>
    <n v="0"/>
    <n v="0"/>
    <n v="0"/>
    <n v="0"/>
    <n v="0"/>
    <n v="0"/>
    <d v="1899-12-30T00:00:00"/>
    <n v="0"/>
    <n v="0"/>
    <n v="0"/>
    <n v="0"/>
    <n v="0"/>
    <n v="0"/>
    <n v="0"/>
    <n v="0"/>
    <n v="0"/>
    <n v="0"/>
    <n v="0"/>
    <n v="0"/>
    <n v="0"/>
    <n v="0"/>
    <n v="0"/>
    <n v="0"/>
    <n v="0"/>
    <n v="0"/>
    <n v="0"/>
    <n v="0"/>
    <n v="0"/>
    <n v="0"/>
    <n v="0"/>
    <n v="0"/>
    <n v="0"/>
    <n v="0"/>
    <n v="0"/>
    <n v="0"/>
    <n v="0"/>
    <n v="0"/>
    <n v="0"/>
    <n v="0"/>
    <x v="0"/>
    <s v="Bispebjerg"/>
    <n v="36"/>
    <n v="0"/>
    <n v="30"/>
    <n v="0"/>
    <n v="0"/>
    <n v="0"/>
    <n v="0"/>
    <n v="0"/>
    <n v="0"/>
    <n v="0"/>
    <n v="0"/>
    <n v="0"/>
    <n v="0"/>
    <n v="0"/>
    <n v="92557.04"/>
    <s v="37418"/>
    <s v=""/>
    <n v="0"/>
    <n v="0"/>
    <e v="#N/A"/>
    <e v="#N/A"/>
    <e v="#N/A"/>
    <e v="#N/A"/>
    <e v="#N/A"/>
  </r>
  <r>
    <x v="0"/>
    <x v="262"/>
    <s v="Børnehuset Emdrup Søgård"/>
    <s v="Bispebjerg"/>
    <s v="Emdrup Vænge 194B"/>
    <n v="2100"/>
    <s v="København Ø"/>
    <s v="39 20 70 88"/>
    <s v="37425@buf.kk.dk"/>
    <s v="Jan Schollert Pedersen"/>
    <n v="27527088"/>
    <n v="0"/>
    <s v="37425@buf.kk.dk"/>
    <s v="Integreret"/>
    <n v="20"/>
    <n v="0"/>
    <n v="40"/>
    <n v="0"/>
    <n v="0"/>
    <n v="0"/>
    <n v="0"/>
    <s v="Nej"/>
    <n v="0"/>
    <n v="0"/>
    <n v="5"/>
    <n v="5"/>
    <n v="4"/>
    <n v="5"/>
    <n v="0"/>
    <x v="0"/>
    <x v="0"/>
    <x v="1"/>
    <x v="1"/>
    <n v="0"/>
    <n v="110000"/>
    <n v="0"/>
    <n v="0"/>
    <s v="Ja"/>
    <n v="0"/>
    <s v="Mette Thorsen"/>
    <n v="2005"/>
    <n v="30"/>
    <n v="0"/>
    <s v="Ernærings og husholdningsøkonom, cand. Scient i ernæring"/>
    <n v="0"/>
    <n v="0"/>
    <n v="0"/>
    <n v="0"/>
    <n v="0"/>
    <n v="0"/>
    <n v="0"/>
    <n v="0"/>
    <n v="0"/>
    <n v="90"/>
    <n v="85"/>
    <n v="2"/>
    <n v="1"/>
    <s v="Ja"/>
    <s v="ja"/>
    <s v="Ja"/>
    <s v="Ja"/>
    <s v="Meget lidt plads. Er villige til at være kreative"/>
    <s v="Ja"/>
    <s v="Er meget forgangere for lokal mad"/>
    <s v="Ja"/>
    <n v="0"/>
    <n v="0"/>
    <s v="Mette vil gerne op i tid og er fuld af gå-på-mod."/>
    <n v="0"/>
    <s v="Køkken blandet tilvirk"/>
    <n v="0"/>
    <s v="Større"/>
    <s v="Mindre"/>
    <n v="0"/>
    <s v="kogebord og ovne, eller helst konvektionsovn. Lille bjørn"/>
    <s v="Mindre"/>
    <n v="0"/>
    <n v="0"/>
    <s v="Køkkenet bør bygges ud i fællesrummet, ingen vægge skal væltes da der i forvejen er åbent. Kun adskilt af køkkenskabe"/>
    <s v="Mindre"/>
    <s v="kogebord + ovn eller ekstra komfur. Lille bjørn til brød"/>
    <n v="0"/>
    <n v="0"/>
    <s v="Porcelænet skal ud af køkkenet"/>
    <s v="Mariah/Sine"/>
    <d v="2009-02-17T00:00:00"/>
    <n v="0"/>
    <n v="1"/>
    <n v="0"/>
    <n v="0"/>
    <n v="0"/>
    <n v="1"/>
    <n v="0"/>
    <n v="0"/>
    <n v="0"/>
    <n v="1"/>
    <n v="2"/>
    <n v="0"/>
    <n v="0"/>
    <n v="0"/>
    <n v="0"/>
    <n v="0"/>
    <n v="0"/>
    <n v="0"/>
    <n v="0"/>
    <n v="0"/>
    <n v="25"/>
    <s v="Miele"/>
    <n v="6"/>
    <n v="0"/>
    <n v="0"/>
    <s v="Ja"/>
    <s v="Ja"/>
    <s v="Nej"/>
    <n v="2"/>
    <s v="Begrænset"/>
    <s v="Køkkendame indstillet på at lave mad til 40 børn mere. Kræver opvaskemaksinen flyttes + ekstra ovn og kogepladekapacitet. Dertil mangler en bjørn til brødbagning. Der er god mulighed for at udbygge køkkenet men de er villige til at gå i gang hvis blot ovn/kogekapacitet er i orden og opvaskefunktionen flyttes."/>
    <n v="0"/>
    <x v="0"/>
    <s v="Bispebjerg"/>
    <n v="20"/>
    <n v="0"/>
    <n v="40"/>
    <n v="0"/>
    <n v="0"/>
    <n v="0"/>
    <n v="0"/>
    <n v="0"/>
    <n v="0"/>
    <n v="0"/>
    <n v="0"/>
    <n v="0"/>
    <n v="0"/>
    <n v="0"/>
    <n v="105540.5"/>
    <s v="37425"/>
    <s v=""/>
    <n v="0"/>
    <n v="0"/>
    <e v="#N/A"/>
    <e v="#N/A"/>
    <e v="#N/A"/>
    <e v="#N/A"/>
    <e v="#N/A"/>
  </r>
  <r>
    <x v="0"/>
    <x v="263"/>
    <s v="Englegården"/>
    <s v="Bispebjerg"/>
    <s v="Frederiksborgvej 240"/>
    <n v="2860"/>
    <s v="Søborg"/>
    <s v="39 56 39 86"/>
    <s v="37429@buf.kk.dk"/>
    <s v="Elna Andersen"/>
    <n v="35645424"/>
    <n v="0"/>
    <s v="37429@faf.kk.dk"/>
    <s v="Integreret"/>
    <n v="36"/>
    <n v="0"/>
    <n v="44"/>
    <n v="0"/>
    <n v="0"/>
    <n v="0"/>
    <n v="0"/>
    <s v="Nej"/>
    <n v="0"/>
    <n v="0"/>
    <n v="5"/>
    <n v="5"/>
    <n v="5"/>
    <n v="5"/>
    <n v="0"/>
    <x v="0"/>
    <x v="0"/>
    <x v="0"/>
    <x v="1"/>
    <n v="0"/>
    <n v="125000"/>
    <n v="75000"/>
    <n v="0"/>
    <s v="Ja"/>
    <n v="0"/>
    <s v="Lizet Lundberg"/>
    <n v="2006"/>
    <n v="37"/>
    <n v="0"/>
    <n v="0"/>
    <n v="0"/>
    <s v="Masser af erfaring. Kurser i Madhuset"/>
    <s v="Susanne Hersig"/>
    <n v="2006"/>
    <n v="25"/>
    <n v="0"/>
    <n v="0"/>
    <n v="0"/>
    <n v="0"/>
    <n v="97"/>
    <n v="97"/>
    <n v="2"/>
    <n v="2"/>
    <s v="Ja"/>
    <s v="ja"/>
    <s v="Ja"/>
    <s v="Ja"/>
    <n v="0"/>
    <s v="Ja"/>
    <s v="Er meget forgangere for lokal mad"/>
    <s v="Ja"/>
    <n v="0"/>
    <n v="0"/>
    <s v="Børnehavebørn får mad. Forældre betalt ordning. Så det kører videre efter 1.1.2010"/>
    <n v="0"/>
    <s v="produktionskøkken"/>
    <s v="Ja"/>
    <s v="Mindre"/>
    <n v="0"/>
    <n v="0"/>
    <s v="dejligt m. ovn og ny bordplade"/>
    <n v="0"/>
    <n v="0"/>
    <n v="0"/>
    <n v="0"/>
    <n v="0"/>
    <n v="0"/>
    <n v="0"/>
    <n v="0"/>
    <s v="Vil gerne rates og være mentor."/>
    <s v="Lone Voss/Sine"/>
    <d v="2009-02-20T00:00:00"/>
    <n v="0"/>
    <n v="0"/>
    <n v="1"/>
    <n v="5"/>
    <n v="0"/>
    <n v="2"/>
    <n v="0"/>
    <n v="0"/>
    <n v="0"/>
    <n v="0"/>
    <n v="2"/>
    <n v="0"/>
    <n v="0"/>
    <n v="0"/>
    <n v="0"/>
    <n v="0"/>
    <n v="1"/>
    <n v="0"/>
    <n v="1"/>
    <n v="0"/>
    <n v="3"/>
    <s v="Miele"/>
    <n v="4"/>
    <s v="Ja"/>
    <n v="10"/>
    <n v="0"/>
    <n v="0"/>
    <s v="ja"/>
    <n v="3"/>
    <s v="God plads"/>
    <s v="En ovn og bordplade trænger til udskiftning"/>
    <n v="0"/>
    <x v="0"/>
    <s v="Bispebjerg"/>
    <n v="36"/>
    <n v="0"/>
    <n v="44"/>
    <n v="0"/>
    <n v="0"/>
    <n v="0"/>
    <n v="0"/>
    <n v="0"/>
    <n v="0"/>
    <n v="0"/>
    <n v="0"/>
    <n v="0"/>
    <n v="0"/>
    <n v="0"/>
    <n v="162660.91"/>
    <s v="37429"/>
    <s v=""/>
    <n v="0"/>
    <n v="0"/>
    <e v="#N/A"/>
    <e v="#N/A"/>
    <e v="#N/A"/>
    <e v="#N/A"/>
    <e v="#N/A"/>
  </r>
  <r>
    <x v="0"/>
    <x v="264"/>
    <s v="Klatretræet"/>
    <s v="Bispebjerg"/>
    <s v="Bispevej 23"/>
    <n v="2400"/>
    <s v="København NV"/>
    <s v="38 16 12 02"/>
    <s v="37443@buf.kk.dk"/>
    <s v="Yvonne Frederiksen"/>
    <n v="38810542"/>
    <n v="0"/>
    <s v="37443@buf.kk.dk"/>
    <s v="Integreret"/>
    <n v="42"/>
    <n v="0"/>
    <n v="44"/>
    <n v="0"/>
    <n v="0"/>
    <n v="0"/>
    <n v="0"/>
    <s v="Nej"/>
    <n v="0"/>
    <n v="0"/>
    <n v="5"/>
    <n v="5"/>
    <n v="5"/>
    <n v="5"/>
    <n v="0"/>
    <x v="0"/>
    <x v="1"/>
    <x v="2"/>
    <x v="1"/>
    <n v="0"/>
    <n v="138253"/>
    <n v="0"/>
    <n v="0"/>
    <s v="Ja"/>
    <s v="nej"/>
    <s v="Katarina Plaskett"/>
    <n v="2008"/>
    <n v="37"/>
    <n v="0"/>
    <s v="kok"/>
    <n v="0"/>
    <s v="diverse kurser, Ø.O.F. Madhuset"/>
    <n v="0"/>
    <n v="0"/>
    <n v="0"/>
    <n v="0"/>
    <n v="0"/>
    <n v="0"/>
    <n v="0"/>
    <n v="75"/>
    <n v="75"/>
    <n v="2"/>
    <n v="1"/>
    <s v="Ja"/>
    <s v="Nej"/>
    <s v="Ja"/>
    <n v="0"/>
    <n v="0"/>
    <n v="0"/>
    <n v="0"/>
    <n v="0"/>
    <n v="0"/>
    <n v="0"/>
    <n v="0"/>
    <n v="0"/>
    <s v="produktionskøkken"/>
    <s v="Ja"/>
    <s v="Mindre"/>
    <s v="Ingen"/>
    <s v="Nej"/>
    <s v="En ovn mere. Der er plads ved siden af de 2 der er der i forvejen."/>
    <n v="0"/>
    <n v="0"/>
    <n v="0"/>
    <n v="0"/>
    <n v="0"/>
    <n v="0"/>
    <n v="0"/>
    <n v="0"/>
    <s v="Dejligt, lyst og venligt køkken. God plads. Ingen problemer med at lave mad til alle."/>
    <s v="Lone Voss/Sine"/>
    <d v="2009-03-11T00:00:00"/>
    <n v="0"/>
    <n v="0"/>
    <n v="1"/>
    <n v="5"/>
    <n v="0"/>
    <n v="2"/>
    <n v="0"/>
    <n v="0"/>
    <n v="0"/>
    <n v="0"/>
    <n v="2"/>
    <n v="0"/>
    <n v="0"/>
    <n v="0"/>
    <n v="0"/>
    <n v="0"/>
    <n v="1"/>
    <n v="0"/>
    <n v="1"/>
    <n v="1"/>
    <n v="20"/>
    <s v="Miele"/>
    <n v="7.5"/>
    <s v="Ja"/>
    <n v="10"/>
    <s v="Nej"/>
    <s v="Nej"/>
    <s v="ja"/>
    <n v="3"/>
    <s v="God plads"/>
    <n v="0"/>
    <n v="0"/>
    <x v="0"/>
    <s v="Bispebjerg"/>
    <n v="36"/>
    <n v="0"/>
    <n v="44"/>
    <n v="0"/>
    <n v="0"/>
    <n v="0"/>
    <n v="0"/>
    <n v="0"/>
    <n v="0"/>
    <n v="0"/>
    <n v="0"/>
    <n v="0"/>
    <n v="0"/>
    <n v="0"/>
    <n v="163124.75"/>
    <s v="37443"/>
    <s v=""/>
    <n v="0"/>
    <n v="0"/>
    <e v="#N/A"/>
    <e v="#N/A"/>
    <e v="#N/A"/>
    <e v="#N/A"/>
    <e v="#N/A"/>
  </r>
  <r>
    <x v="0"/>
    <x v="265"/>
    <s v="Småbørnenes forsamlingshus"/>
    <s v="Bispebjerg"/>
    <s v="Glentevej 71"/>
    <n v="2400"/>
    <s v="København NV"/>
    <s v="38 19 67 19"/>
    <s v="37456@buf.kk.dk"/>
    <s v="Susanne"/>
    <n v="35387701"/>
    <n v="0"/>
    <s v="37456@buf.kk.dk"/>
    <s v="Integreret"/>
    <n v="36"/>
    <n v="0"/>
    <n v="44"/>
    <n v="0"/>
    <n v="0"/>
    <n v="0"/>
    <n v="0"/>
    <s v="Nej"/>
    <n v="0"/>
    <n v="0"/>
    <n v="5"/>
    <n v="5"/>
    <n v="4"/>
    <n v="5"/>
    <n v="0"/>
    <x v="0"/>
    <x v="0"/>
    <x v="1"/>
    <x v="1"/>
    <n v="0"/>
    <n v="144000"/>
    <n v="0"/>
    <n v="0"/>
    <s v="Ja"/>
    <n v="0"/>
    <s v="Sarah Thordsen"/>
    <n v="2008"/>
    <n v="37"/>
    <s v="sathor@buf.kk.dk"/>
    <n v="0"/>
    <s v="mad erfaring fra højskole"/>
    <n v="0"/>
    <n v="0"/>
    <n v="0"/>
    <n v="0"/>
    <n v="0"/>
    <n v="0"/>
    <n v="0"/>
    <n v="0"/>
    <n v="99"/>
    <n v="99"/>
    <n v="2"/>
    <n v="2"/>
    <s v="Ja"/>
    <s v="ja"/>
    <s v="Ja"/>
    <s v="Ja"/>
    <n v="0"/>
    <s v="Ja"/>
    <n v="0"/>
    <s v="Ja"/>
    <n v="0"/>
    <s v="Nej"/>
    <s v="Vil gerne have hjælp"/>
    <n v="0"/>
    <s v="produktionskøkken"/>
    <s v="Ja"/>
    <s v="Mindre"/>
    <n v="0"/>
    <s v="Nej"/>
    <s v="En hurtigere opvaskemaskine, 2 røreskåle á 10 l. til røremaskinen. En ovn mere (eller en større)"/>
    <n v="0"/>
    <n v="0"/>
    <n v="0"/>
    <n v="0"/>
    <n v="0"/>
    <n v="0"/>
    <n v="0"/>
    <n v="0"/>
    <s v="Ang. Ovnene: der er en som sidder for højt, den anden er ikke stabil. Vil måske gerne være mentor."/>
    <s v="Lone Voss/Sine"/>
    <d v="2009-03-11T00:00:00"/>
    <n v="0"/>
    <n v="0"/>
    <n v="1"/>
    <n v="5"/>
    <n v="0"/>
    <n v="2"/>
    <n v="0"/>
    <n v="0"/>
    <n v="0"/>
    <n v="0"/>
    <n v="2"/>
    <n v="0"/>
    <n v="0"/>
    <n v="0"/>
    <n v="0"/>
    <n v="0"/>
    <n v="2"/>
    <n v="0"/>
    <n v="0"/>
    <n v="1"/>
    <n v="25"/>
    <s v="Miele"/>
    <n v="5"/>
    <s v="Ja"/>
    <n v="10"/>
    <s v="Nej"/>
    <s v="Nej"/>
    <s v="ja"/>
    <n v="3"/>
    <s v="God plads"/>
    <s v="Ønskeligt at der bliver sat et hæve/sænke kogebord op i stedet for det eksisterende."/>
    <n v="0"/>
    <x v="0"/>
    <s v="Bispebjerg"/>
    <n v="36"/>
    <n v="0"/>
    <n v="40"/>
    <n v="0"/>
    <n v="0"/>
    <n v="0"/>
    <n v="0"/>
    <n v="0"/>
    <n v="0"/>
    <n v="0"/>
    <n v="0"/>
    <n v="0"/>
    <n v="0"/>
    <n v="0"/>
    <n v="157496.20000000001"/>
    <s v="37456"/>
    <s v=""/>
    <n v="0"/>
    <n v="0"/>
    <e v="#N/A"/>
    <e v="#N/A"/>
    <e v="#N/A"/>
    <e v="#N/A"/>
    <e v="#N/A"/>
  </r>
  <r>
    <x v="0"/>
    <x v="266"/>
    <s v="Ørnen"/>
    <s v="Bispebjerg"/>
    <s v="Ørnevej 90"/>
    <n v="2400"/>
    <s v="København NV"/>
    <s v="38 10 80 41"/>
    <s v="37494@buf.kk.dk"/>
    <s v="Mark Burvad"/>
    <n v="35818685"/>
    <n v="0"/>
    <s v="37494@buf.kk.dk"/>
    <s v="Integreret"/>
    <n v="48"/>
    <n v="0"/>
    <n v="46"/>
    <n v="0"/>
    <n v="0"/>
    <n v="0"/>
    <n v="0"/>
    <s v="Nej"/>
    <n v="0"/>
    <n v="0"/>
    <n v="0"/>
    <n v="0"/>
    <n v="0"/>
    <n v="5"/>
    <n v="0"/>
    <x v="1"/>
    <x v="0"/>
    <x v="1"/>
    <x v="1"/>
    <n v="0"/>
    <n v="268000"/>
    <n v="0"/>
    <n v="0"/>
    <s v="Ja"/>
    <s v="nej"/>
    <s v="Clara"/>
    <n v="2008"/>
    <n v="37"/>
    <n v="0"/>
    <s v="kok uddannet i Argentina"/>
    <s v="En del år på restaurant"/>
    <n v="0"/>
    <n v="0"/>
    <n v="0"/>
    <n v="0"/>
    <n v="0"/>
    <n v="0"/>
    <n v="0"/>
    <n v="0"/>
    <n v="100"/>
    <n v="100"/>
    <n v="2"/>
    <n v="2"/>
    <s v="nej"/>
    <s v="Nej"/>
    <s v="Ja"/>
    <s v="Ja"/>
    <s v="Er klar, parat og meget imødekommende"/>
    <s v="Ja"/>
    <n v="0"/>
    <s v="Ja"/>
    <n v="0"/>
    <s v="ja"/>
    <n v="0"/>
    <n v="0"/>
    <s v="produktionskøkken"/>
    <s v="nej"/>
    <s v="Større"/>
    <s v="Ingen"/>
    <s v="Nej"/>
    <s v="Nye og flere ovne eller en konvektionsovn vil være mere optimalt. Ovnene er små og gamle. En ekstra 3/4 fryser nødvendig. Nyt kogebord eller flere plader/supplerende kogebord. Nye skabe - de krakelere indeni. Er også påpeget af fødevarekontrollen. Der mangler pære der indikerer enhætten er i brug."/>
    <n v="0"/>
    <n v="0"/>
    <n v="0"/>
    <n v="0"/>
    <n v="0"/>
    <n v="0"/>
    <n v="0"/>
    <n v="0"/>
    <n v="0"/>
    <s v="Mariah/Sine"/>
    <d v="2009-03-05T00:00:00"/>
    <n v="0"/>
    <n v="0"/>
    <n v="1"/>
    <n v="4"/>
    <n v="0"/>
    <n v="2"/>
    <n v="0"/>
    <n v="0"/>
    <n v="0"/>
    <n v="4"/>
    <n v="1"/>
    <n v="0"/>
    <n v="0"/>
    <n v="0"/>
    <n v="0"/>
    <n v="2"/>
    <n v="1"/>
    <n v="0"/>
    <n v="0"/>
    <n v="1"/>
    <n v="2"/>
    <s v="Miele"/>
    <n v="5"/>
    <s v="Ja"/>
    <n v="10"/>
    <s v="Nej"/>
    <s v="Nej"/>
    <s v="ja"/>
    <n v="2"/>
    <s v="God plads"/>
    <n v="0"/>
    <n v="0"/>
    <x v="0"/>
    <s v="Bispebjerg"/>
    <n v="48"/>
    <n v="0"/>
    <n v="46"/>
    <n v="0"/>
    <n v="0"/>
    <n v="0"/>
    <n v="0"/>
    <n v="0"/>
    <n v="0"/>
    <n v="0"/>
    <n v="0"/>
    <n v="0"/>
    <n v="0"/>
    <n v="0"/>
    <n v="261528.46"/>
    <s v="37494"/>
    <s v=""/>
    <n v="0"/>
    <n v="0"/>
    <s v="Ja"/>
    <n v="20"/>
    <n v="0"/>
    <s v="Vi er med i mentorordningen"/>
    <s v="Ja"/>
  </r>
  <r>
    <x v="0"/>
    <x v="267"/>
    <s v="Ringertoften"/>
    <s v="Bispebjerg"/>
    <s v="Ringertoften 1"/>
    <n v="2400"/>
    <s v="København NV"/>
    <s v="38 10 52 53"/>
    <s v="37528@buf.kk.dk"/>
    <s v="Irene Ditzel"/>
    <n v="35395276"/>
    <n v="0"/>
    <s v="37528@buf.kk.dk"/>
    <s v="Integreret"/>
    <n v="48"/>
    <n v="0"/>
    <n v="60"/>
    <n v="54"/>
    <n v="0"/>
    <n v="0"/>
    <n v="0"/>
    <s v="ja"/>
    <n v="0"/>
    <n v="0"/>
    <n v="5"/>
    <n v="0"/>
    <n v="4"/>
    <n v="5"/>
    <n v="0"/>
    <x v="0"/>
    <x v="0"/>
    <x v="1"/>
    <x v="1"/>
    <n v="0"/>
    <n v="80000"/>
    <n v="0"/>
    <n v="0"/>
    <s v="Ja"/>
    <s v="nej"/>
    <s v="Bianka Milosec"/>
    <n v="2003"/>
    <n v="37"/>
    <n v="0"/>
    <n v="0"/>
    <s v="fra anden institution"/>
    <s v="Ø.O.F."/>
    <n v="0"/>
    <n v="0"/>
    <n v="0"/>
    <n v="0"/>
    <n v="0"/>
    <n v="0"/>
    <n v="0"/>
    <n v="0"/>
    <n v="25"/>
    <n v="1"/>
    <n v="1"/>
    <s v="Ja"/>
    <s v="Nej"/>
    <s v="Ja"/>
    <s v="Ja"/>
    <n v="0"/>
    <s v="Nej"/>
    <s v="Ved ikke"/>
    <s v="Ja"/>
    <n v="0"/>
    <s v="Nej"/>
    <s v="Vil gerne have en fra os."/>
    <n v="0"/>
    <s v="produktionskøkken"/>
    <n v="0"/>
    <n v="0"/>
    <n v="0"/>
    <n v="0"/>
    <n v="0"/>
    <n v="0"/>
    <n v="0"/>
    <n v="0"/>
    <n v="0"/>
    <n v="0"/>
    <n v="0"/>
    <n v="0"/>
    <n v="0"/>
    <s v="P.g.a. sammenlægning at vg + bh bliver der etableret ny køkken som har kapacitet til at lave mad til alle børn"/>
    <s v="Lone Voss/Sine"/>
    <d v="1899-12-30T00:00:00"/>
    <n v="0"/>
    <n v="0"/>
    <n v="0"/>
    <n v="0"/>
    <n v="0"/>
    <n v="0"/>
    <n v="0"/>
    <n v="0"/>
    <n v="0"/>
    <n v="0"/>
    <n v="0"/>
    <n v="0"/>
    <n v="0"/>
    <n v="0"/>
    <n v="0"/>
    <n v="0"/>
    <n v="0"/>
    <n v="0"/>
    <n v="0"/>
    <n v="0"/>
    <n v="0"/>
    <n v="0"/>
    <n v="0"/>
    <n v="0"/>
    <n v="0"/>
    <n v="0"/>
    <n v="0"/>
    <n v="0"/>
    <n v="0"/>
    <n v="0"/>
    <s v="Har ikke noteret noget da der etableres nyt køkken"/>
    <n v="0"/>
    <x v="0"/>
    <s v="Bispebjerg"/>
    <n v="48"/>
    <n v="0"/>
    <n v="60"/>
    <n v="54"/>
    <n v="0"/>
    <n v="0"/>
    <n v="0"/>
    <n v="0"/>
    <n v="0"/>
    <n v="0"/>
    <n v="0"/>
    <n v="0"/>
    <n v="0"/>
    <n v="0"/>
    <n v="226252.25"/>
    <s v="37528"/>
    <s v=""/>
    <n v="0"/>
    <n v="54"/>
    <e v="#N/A"/>
    <e v="#N/A"/>
    <e v="#N/A"/>
    <e v="#N/A"/>
    <e v="#N/A"/>
  </r>
  <r>
    <x v="0"/>
    <x v="268"/>
    <s v="Stærevænget"/>
    <s v="Bispebjerg"/>
    <s v="Stærevej 62"/>
    <n v="2400"/>
    <s v="København NV"/>
    <n v="38168180"/>
    <s v="37555@buf.kk.dk"/>
    <s v="Mimi Dalsgård"/>
    <n v="36307157"/>
    <n v="0"/>
    <s v="37555@buf.kk.dk"/>
    <s v="Integreret"/>
    <n v="22"/>
    <n v="0"/>
    <n v="40"/>
    <n v="0"/>
    <n v="0"/>
    <n v="0"/>
    <n v="0"/>
    <s v="Nej"/>
    <n v="0"/>
    <n v="0"/>
    <n v="5"/>
    <n v="5"/>
    <n v="5"/>
    <n v="5"/>
    <n v="0"/>
    <x v="0"/>
    <x v="0"/>
    <x v="1"/>
    <x v="1"/>
    <n v="0"/>
    <n v="150000"/>
    <n v="0"/>
    <n v="0"/>
    <s v="Ja"/>
    <s v="nej"/>
    <s v="Vibeke Henriksen"/>
    <n v="2008"/>
    <n v="30"/>
    <n v="0"/>
    <s v="Køkkenleder"/>
    <s v="Mange års køkkenerfaring"/>
    <n v="0"/>
    <n v="0"/>
    <n v="0"/>
    <n v="0"/>
    <n v="0"/>
    <n v="0"/>
    <n v="0"/>
    <n v="0"/>
    <n v="95"/>
    <n v="90"/>
    <n v="2"/>
    <n v="2"/>
    <s v="Ja"/>
    <s v="ja"/>
    <s v="Ja"/>
    <s v="Ja"/>
    <s v="Maden er en vigtig del af det pædagogiske arbejde"/>
    <s v="Ja"/>
    <n v="0"/>
    <s v="Ja"/>
    <n v="0"/>
    <s v="Nej"/>
    <n v="0"/>
    <n v="0"/>
    <s v="produktionskøkken"/>
    <s v="nej"/>
    <s v="Større"/>
    <s v="Ingen"/>
    <s v="Nej"/>
    <s v="Ny opvaskemaskine, konvektionsovn og grøntsagsrobot"/>
    <n v="0"/>
    <n v="0"/>
    <n v="0"/>
    <n v="0"/>
    <n v="0"/>
    <n v="0"/>
    <n v="0"/>
    <n v="0"/>
    <s v="gamle ovne, ofte repareret. Ligeså med opvaskemaskinen"/>
    <s v="Mariah"/>
    <n v="0"/>
    <n v="0"/>
    <n v="0"/>
    <n v="1"/>
    <n v="6"/>
    <n v="2"/>
    <n v="0"/>
    <n v="0"/>
    <n v="0"/>
    <n v="0"/>
    <n v="0"/>
    <n v="3"/>
    <n v="0"/>
    <n v="0"/>
    <n v="0"/>
    <n v="0"/>
    <n v="0"/>
    <n v="1"/>
    <n v="0"/>
    <n v="1"/>
    <n v="1"/>
    <n v="7"/>
    <s v="Miele"/>
    <n v="5"/>
    <s v="Ja"/>
    <n v="10"/>
    <s v="Nej"/>
    <s v="Nej"/>
    <s v="Nej"/>
    <n v="2"/>
    <s v="God plads"/>
    <s v="Konvektionsovn stort ønske + grøntsagsrobot og ny opvaskemaskine"/>
    <n v="0"/>
    <x v="0"/>
    <s v="Bispebjerg"/>
    <n v="22"/>
    <n v="0"/>
    <n v="40"/>
    <n v="0"/>
    <n v="0"/>
    <n v="0"/>
    <n v="0"/>
    <n v="0"/>
    <n v="0"/>
    <n v="0"/>
    <n v="0"/>
    <n v="0"/>
    <n v="0"/>
    <n v="0"/>
    <n v="120390.13"/>
    <s v="37555"/>
    <s v=""/>
    <n v="0"/>
    <n v="0"/>
    <e v="#N/A"/>
    <e v="#N/A"/>
    <e v="#N/A"/>
    <e v="#N/A"/>
    <e v="#N/A"/>
  </r>
  <r>
    <x v="0"/>
    <x v="269"/>
    <s v="Himmelbuen"/>
    <s v="Bispebjerg"/>
    <s v="Møntmestervej 54"/>
    <n v="2400"/>
    <s v="København NV"/>
    <n v="38102566"/>
    <s v="37580@buf.kk.dk"/>
    <s v="Hanne Rosenqvist"/>
    <n v="36307472"/>
    <n v="0"/>
    <s v="37580@buf.kk.dk"/>
    <s v="Integreret"/>
    <n v="45"/>
    <n v="0"/>
    <n v="40"/>
    <n v="0"/>
    <n v="0"/>
    <n v="0"/>
    <n v="0"/>
    <s v="ja"/>
    <n v="2"/>
    <n v="1"/>
    <n v="5"/>
    <n v="0"/>
    <n v="0"/>
    <n v="5"/>
    <n v="0"/>
    <x v="0"/>
    <x v="0"/>
    <x v="1"/>
    <x v="1"/>
    <n v="0"/>
    <n v="65000"/>
    <n v="65000"/>
    <n v="0"/>
    <n v="0"/>
    <n v="0"/>
    <n v="0"/>
    <n v="0"/>
    <n v="0"/>
    <n v="0"/>
    <n v="0"/>
    <n v="0"/>
    <n v="0"/>
    <n v="0"/>
    <n v="0"/>
    <n v="0"/>
    <n v="0"/>
    <n v="0"/>
    <n v="0"/>
    <n v="0"/>
    <n v="80"/>
    <n v="80"/>
    <n v="1"/>
    <n v="1"/>
    <s v="Ja"/>
    <s v="Nej"/>
    <s v="nej"/>
    <s v="Ja"/>
    <s v="Vuggestuens køkken er ikke anvendeligt iflg. Lederen. Vil gerne lave så meget som muligt selv."/>
    <s v="Ja"/>
    <s v="Generelt vil forældrene gerne have lokal mad"/>
    <s v="Ja"/>
    <n v="0"/>
    <s v="Nej"/>
    <n v="0"/>
    <n v="0"/>
    <s v="produktionskøkken"/>
    <s v="nej"/>
    <s v="Større"/>
    <s v="Ingen"/>
    <n v="0"/>
    <s v="Industriopvaskemaskine, konvektionsovn er et must, så man også kan koge i den og bage store portioner brød."/>
    <n v="0"/>
    <n v="0"/>
    <n v="0"/>
    <n v="0"/>
    <n v="0"/>
    <n v="0"/>
    <n v="0"/>
    <n v="0"/>
    <n v="0"/>
    <s v="Mariah"/>
    <d v="1899-12-30T00:00:00"/>
    <n v="0"/>
    <n v="0"/>
    <n v="1"/>
    <n v="5"/>
    <n v="0"/>
    <n v="2"/>
    <n v="0"/>
    <n v="0"/>
    <n v="0"/>
    <n v="3"/>
    <n v="0"/>
    <n v="0"/>
    <n v="1"/>
    <n v="0"/>
    <n v="0"/>
    <n v="1"/>
    <n v="0"/>
    <n v="0"/>
    <n v="0"/>
    <n v="1"/>
    <n v="25"/>
    <s v="Miele"/>
    <n v="4"/>
    <s v="Nej"/>
    <n v="0"/>
    <s v="Ja"/>
    <s v="Nej"/>
    <s v="Nej"/>
    <n v="1"/>
    <s v="Begrænset"/>
    <s v="Vuggestue på 1. og 2. sal med madelevator imellem. Køkken 1 er på 1. sal, ingen elevator til stuen. Der er 40 børnehavebørn i stuen, hvor køkken 2 er placeret (der er personaleelevator). Der mangler en radiator i køkkenet. Ingen varmekilde. Evt. plads i kælderen til opbevaring."/>
    <n v="0"/>
    <x v="0"/>
    <s v="Bispebjerg"/>
    <n v="45"/>
    <n v="0"/>
    <n v="40"/>
    <n v="0"/>
    <n v="0"/>
    <n v="0"/>
    <n v="0"/>
    <n v="0"/>
    <n v="0"/>
    <n v="0"/>
    <n v="0"/>
    <n v="0"/>
    <n v="0"/>
    <n v="0"/>
    <n v="64931.42"/>
    <s v="37580"/>
    <s v=""/>
    <n v="0"/>
    <n v="0"/>
    <s v="Ja"/>
    <n v="20"/>
    <n v="0"/>
    <s v="2 personer i 20 timer hver"/>
    <s v="Nej"/>
  </r>
  <r>
    <x v="0"/>
    <x v="270"/>
    <s v="Himmelbuen"/>
    <s v="Bispebjerg"/>
    <s v="Møntmestervej 54"/>
    <n v="2400"/>
    <s v="København NV"/>
    <n v="38102566"/>
    <s v="37580@buf.kk.dk"/>
    <s v="Hanne Rosenqvist"/>
    <n v="36307472"/>
    <n v="0"/>
    <s v="37580@buf.kk.dk"/>
    <s v="Integreret"/>
    <n v="45"/>
    <n v="0"/>
    <n v="40"/>
    <n v="0"/>
    <n v="0"/>
    <n v="0"/>
    <n v="0"/>
    <s v="ja"/>
    <n v="0"/>
    <n v="0"/>
    <n v="0"/>
    <n v="0"/>
    <n v="0"/>
    <n v="0"/>
    <n v="0"/>
    <x v="1"/>
    <x v="0"/>
    <x v="1"/>
    <x v="0"/>
    <n v="0"/>
    <n v="0"/>
    <n v="0"/>
    <n v="0"/>
    <n v="0"/>
    <n v="0"/>
    <n v="0"/>
    <n v="0"/>
    <n v="0"/>
    <n v="0"/>
    <n v="0"/>
    <n v="0"/>
    <n v="0"/>
    <n v="0"/>
    <n v="0"/>
    <n v="0"/>
    <n v="0"/>
    <n v="0"/>
    <n v="0"/>
    <n v="0"/>
    <n v="0"/>
    <n v="0"/>
    <n v="0"/>
    <n v="0"/>
    <n v="0"/>
    <n v="0"/>
    <n v="0"/>
    <n v="0"/>
    <n v="0"/>
    <n v="0"/>
    <n v="0"/>
    <n v="0"/>
    <n v="0"/>
    <n v="0"/>
    <n v="0"/>
    <n v="0"/>
    <s v="Køkken begrænset tilvirk"/>
    <s v="nej"/>
    <n v="0"/>
    <n v="0"/>
    <n v="0"/>
    <n v="0"/>
    <s v="Større"/>
    <s v="Ingen"/>
    <s v="Nej"/>
    <s v="Nye skabe, køleskab"/>
    <n v="0"/>
    <n v="0"/>
    <n v="0"/>
    <n v="0"/>
    <s v="Åbent køkken/pædagogisk værksted fra 70'erne. Køkkenet kan evt. bruges til kold mad."/>
    <s v="Mariah"/>
    <d v="2009-02-25T00:00:00"/>
    <n v="0"/>
    <n v="1"/>
    <n v="0"/>
    <n v="4"/>
    <n v="1"/>
    <n v="0"/>
    <n v="0"/>
    <n v="0"/>
    <n v="0"/>
    <n v="0"/>
    <n v="1"/>
    <n v="0"/>
    <n v="0"/>
    <n v="0"/>
    <n v="0"/>
    <n v="0"/>
    <n v="0"/>
    <n v="0"/>
    <n v="0"/>
    <n v="1"/>
    <n v="25"/>
    <s v="Miele"/>
    <n v="5"/>
    <s v="Nej"/>
    <n v="0"/>
    <s v="Nej"/>
    <s v="Nej"/>
    <s v="Nej"/>
    <n v="0"/>
    <n v="0"/>
    <s v="Ingen ventilation, Fødevarekontrollen er meldt fra da der ikke laves mad."/>
    <n v="0"/>
    <x v="0"/>
    <s v="Bispebjerg"/>
    <n v="45"/>
    <n v="0"/>
    <n v="40"/>
    <n v="0"/>
    <n v="0"/>
    <n v="0"/>
    <n v="0"/>
    <n v="0"/>
    <n v="0"/>
    <n v="0"/>
    <n v="0"/>
    <n v="0"/>
    <n v="0"/>
    <n v="0"/>
    <n v="64931.42"/>
    <s v="37580"/>
    <s v="2"/>
    <n v="0"/>
    <n v="0"/>
    <e v="#N/A"/>
    <e v="#N/A"/>
    <e v="#N/A"/>
    <e v="#N/A"/>
    <e v="#N/A"/>
  </r>
  <r>
    <x v="0"/>
    <x v="271"/>
    <s v="Jacob Holms Minde"/>
    <s v="Amager"/>
    <s v="Geislersgade 32"/>
    <n v="2300"/>
    <s v="København S"/>
    <s v="32 54 97 76"/>
    <s v="37578@buf.kk.dk"/>
    <s v="ELSE RASMUSSEN"/>
    <n v="32451817"/>
    <n v="0"/>
    <s v="37578@buf.kk.dk"/>
    <s v="Integreret"/>
    <n v="41"/>
    <n v="0"/>
    <n v="98"/>
    <n v="40"/>
    <n v="18"/>
    <n v="12"/>
    <n v="0"/>
    <n v="0"/>
    <n v="0"/>
    <n v="0"/>
    <n v="5"/>
    <n v="5"/>
    <n v="5"/>
    <n v="5"/>
    <n v="0"/>
    <x v="0"/>
    <x v="1"/>
    <x v="1"/>
    <x v="1"/>
    <n v="0"/>
    <n v="0"/>
    <n v="0"/>
    <n v="0"/>
    <s v="Ja"/>
    <n v="0"/>
    <s v="Louise Brun Rasmussen"/>
    <n v="2008"/>
    <n v="35"/>
    <n v="0"/>
    <s v="2 første år af kokkeudd. "/>
    <s v="7 års erfaring inden for køkkenb."/>
    <n v="0"/>
    <n v="0"/>
    <n v="0"/>
    <n v="0"/>
    <n v="0"/>
    <n v="0"/>
    <n v="0"/>
    <n v="0"/>
    <n v="60"/>
    <n v="75"/>
    <n v="2"/>
    <n v="2"/>
    <s v="Ja"/>
    <s v="ja"/>
    <s v="Ja"/>
    <s v="Ja"/>
    <n v="0"/>
    <s v="Ja"/>
    <n v="0"/>
    <s v="Ja"/>
    <n v="0"/>
    <s v="Nej"/>
    <s v="vil gerne have hjælp mht personale rekruttering"/>
    <n v="0"/>
    <s v="produktionskøkken"/>
    <n v="0"/>
    <n v="0"/>
    <n v="0"/>
    <n v="0"/>
    <s v="Køkkenet er i gang med en om- og tilbyggning, må gå ud fra at der er taget højde for at børnehavebørnene skal have mad efter årsskifte. Ønsker sig en røremaskine og grønt robot."/>
    <n v="0"/>
    <n v="0"/>
    <n v="0"/>
    <n v="0"/>
    <n v="0"/>
    <n v="0"/>
    <n v="0"/>
    <n v="0"/>
    <n v="0"/>
    <s v="Lone"/>
    <s v="30.3.09"/>
    <n v="0"/>
    <n v="0"/>
    <n v="1"/>
    <n v="5"/>
    <n v="0"/>
    <n v="2"/>
    <n v="0"/>
    <n v="0"/>
    <n v="0"/>
    <n v="0"/>
    <n v="2"/>
    <n v="0"/>
    <n v="0"/>
    <n v="0"/>
    <n v="0"/>
    <n v="0"/>
    <n v="1"/>
    <n v="0"/>
    <n v="0"/>
    <n v="1"/>
    <n v="2"/>
    <n v="0"/>
    <n v="3"/>
    <n v="0"/>
    <n v="0"/>
    <n v="0"/>
    <n v="0"/>
    <n v="0"/>
    <n v="2"/>
    <s v="Begrænset"/>
    <n v="0"/>
    <n v="0"/>
    <x v="0"/>
    <s v="Amager"/>
    <n v="41"/>
    <n v="0"/>
    <n v="98"/>
    <n v="40"/>
    <n v="18"/>
    <n v="12"/>
    <n v="0"/>
    <n v="0"/>
    <n v="0"/>
    <n v="0"/>
    <n v="0"/>
    <n v="0"/>
    <n v="0"/>
    <n v="0"/>
    <n v="200683.25"/>
    <s v="37578"/>
    <s v=""/>
    <n v="0"/>
    <n v="70"/>
    <s v="Ja"/>
    <n v="1"/>
    <n v="0"/>
    <s v="2-3 ansatte. "/>
    <s v="Ja"/>
  </r>
  <r>
    <x v="0"/>
    <x v="272"/>
    <s v="Jacob Holms Minde"/>
    <s v="Amager"/>
    <s v="Geislersgade 32"/>
    <n v="2300"/>
    <s v="København S"/>
    <s v="32 54 97 76"/>
    <s v="37578@buf.kk.dk"/>
    <s v="ELSE RASMUSSEN"/>
    <n v="32451817"/>
    <n v="0"/>
    <s v="37578@buf.kk.dk"/>
    <s v="Integreret"/>
    <n v="41"/>
    <n v="0"/>
    <n v="98"/>
    <n v="40"/>
    <n v="18"/>
    <n v="12"/>
    <n v="0"/>
    <s v="Nej"/>
    <n v="0"/>
    <n v="0"/>
    <n v="5"/>
    <n v="5"/>
    <n v="5"/>
    <n v="5"/>
    <n v="0"/>
    <x v="0"/>
    <x v="0"/>
    <x v="1"/>
    <x v="1"/>
    <n v="0"/>
    <n v="0"/>
    <n v="0"/>
    <n v="0"/>
    <n v="0"/>
    <n v="0"/>
    <n v="0"/>
    <n v="0"/>
    <n v="0"/>
    <n v="0"/>
    <n v="0"/>
    <n v="0"/>
    <n v="0"/>
    <n v="0"/>
    <n v="0"/>
    <n v="0"/>
    <n v="0"/>
    <n v="0"/>
    <n v="0"/>
    <n v="0"/>
    <n v="60"/>
    <n v="75"/>
    <n v="0"/>
    <n v="0"/>
    <n v="0"/>
    <n v="0"/>
    <n v="0"/>
    <n v="0"/>
    <n v="0"/>
    <n v="0"/>
    <n v="0"/>
    <n v="0"/>
    <n v="0"/>
    <n v="0"/>
    <n v="0"/>
    <n v="0"/>
    <s v="Ved ikke"/>
    <n v="0"/>
    <n v="0"/>
    <n v="0"/>
    <n v="0"/>
    <n v="0"/>
    <n v="0"/>
    <n v="0"/>
    <n v="0"/>
    <n v="0"/>
    <n v="0"/>
    <n v="0"/>
    <n v="0"/>
    <n v="0"/>
    <n v="0"/>
    <s v="Birgitte Glerup"/>
    <d v="2009-04-28T00:00:00"/>
    <n v="0"/>
    <n v="0"/>
    <n v="1"/>
    <n v="4"/>
    <n v="0"/>
    <n v="2"/>
    <n v="0"/>
    <n v="0"/>
    <n v="0"/>
    <n v="0"/>
    <n v="0"/>
    <n v="2"/>
    <n v="0"/>
    <n v="0"/>
    <n v="0"/>
    <n v="1"/>
    <n v="0"/>
    <n v="0"/>
    <n v="0"/>
    <n v="1"/>
    <n v="20"/>
    <s v="Miele"/>
    <n v="5"/>
    <s v="Ja"/>
    <n v="10"/>
    <s v="Nej"/>
    <s v="Ja"/>
    <s v="Nej"/>
    <n v="3"/>
    <s v="ingen plads"/>
    <s v="der kan evt. findes mere lager plads"/>
    <n v="0"/>
    <x v="0"/>
    <s v="Amager"/>
    <n v="41"/>
    <n v="0"/>
    <n v="98"/>
    <n v="40"/>
    <n v="18"/>
    <n v="12"/>
    <n v="0"/>
    <n v="0"/>
    <n v="0"/>
    <n v="0"/>
    <n v="0"/>
    <n v="0"/>
    <n v="0"/>
    <n v="0"/>
    <n v="200683.25"/>
    <s v="37578"/>
    <s v="u"/>
    <n v="0"/>
    <n v="70"/>
    <e v="#N/A"/>
    <e v="#N/A"/>
    <e v="#N/A"/>
    <e v="#N/A"/>
    <e v="#N/A"/>
  </r>
  <r>
    <x v="0"/>
    <x v="273"/>
    <s v="Den integrerede institution Peder Lykkes vej"/>
    <s v="Amager"/>
    <s v="Peder Lykkes Vej 75"/>
    <n v="2300"/>
    <s v="København S"/>
    <s v="32 58 87 42"/>
    <s v="37582@buf.kk.dk"/>
    <s v="Annette Jørgensen"/>
    <n v="32519227"/>
    <n v="0"/>
    <s v="37582@buf.kk.dk"/>
    <s v="Integreret"/>
    <n v="0"/>
    <n v="0"/>
    <n v="21"/>
    <n v="40"/>
    <n v="0"/>
    <n v="0"/>
    <n v="0"/>
    <s v="Nej"/>
    <n v="0"/>
    <n v="0"/>
    <n v="0"/>
    <n v="0"/>
    <n v="0"/>
    <n v="0"/>
    <n v="0"/>
    <x v="0"/>
    <x v="1"/>
    <x v="3"/>
    <x v="1"/>
    <n v="0"/>
    <n v="0"/>
    <n v="65000"/>
    <n v="0"/>
    <s v="Ja"/>
    <s v="nej"/>
    <s v="susanne juul petersen"/>
    <n v="1996"/>
    <n v="19"/>
    <n v="0"/>
    <n v="0"/>
    <n v="0"/>
    <s v="økologiomlægning, hjemmeplejen"/>
    <n v="0"/>
    <n v="0"/>
    <n v="0"/>
    <n v="0"/>
    <n v="0"/>
    <n v="0"/>
    <n v="0"/>
    <n v="0"/>
    <n v="99"/>
    <n v="0"/>
    <n v="2"/>
    <s v="Ja"/>
    <s v="Nej"/>
    <s v="Ja"/>
    <s v="Ja"/>
    <n v="0"/>
    <s v="Ja"/>
    <n v="0"/>
    <s v="Ja"/>
    <n v="0"/>
    <s v="Nej"/>
    <s v="meget gerne info om medarbejdere"/>
    <n v="0"/>
    <s v="Køkken begrænset tilvirk"/>
    <n v="0"/>
    <n v="0"/>
    <n v="0"/>
    <n v="0"/>
    <n v="0"/>
    <n v="0"/>
    <n v="0"/>
    <n v="0"/>
    <n v="0"/>
    <s v="Mindre"/>
    <s v="ekstra frys, røremaskine fx electrolux, mere kogeplade, ekstra køl"/>
    <n v="0"/>
    <n v="0"/>
    <n v="0"/>
    <s v="Ayo"/>
    <s v="24.03.09"/>
    <n v="0"/>
    <n v="1"/>
    <n v="0"/>
    <n v="0"/>
    <n v="0"/>
    <n v="0"/>
    <n v="0"/>
    <n v="0"/>
    <n v="0"/>
    <n v="2"/>
    <n v="0"/>
    <n v="0"/>
    <n v="0"/>
    <n v="0"/>
    <n v="0"/>
    <n v="1"/>
    <n v="0"/>
    <n v="0"/>
    <n v="0"/>
    <n v="1"/>
    <n v="20"/>
    <s v="miele"/>
    <n v="2"/>
    <s v="Nej"/>
    <n v="0"/>
    <s v="Nej"/>
    <s v="Ja"/>
    <s v="Nej"/>
    <n v="1"/>
    <s v="Begrænset"/>
    <s v="Smalt rum til viktualie"/>
    <n v="0"/>
    <x v="0"/>
    <s v="Amager"/>
    <n v="0"/>
    <n v="0"/>
    <n v="21"/>
    <n v="40"/>
    <n v="0"/>
    <n v="0"/>
    <n v="0"/>
    <n v="0"/>
    <n v="0"/>
    <n v="0"/>
    <n v="0"/>
    <n v="0"/>
    <n v="0"/>
    <n v="0"/>
    <n v="76184.570000000007"/>
    <s v="37582"/>
    <s v=""/>
    <n v="0"/>
    <n v="40"/>
    <e v="#N/A"/>
    <e v="#N/A"/>
    <e v="#N/A"/>
    <e v="#N/A"/>
    <e v="#N/A"/>
  </r>
  <r>
    <x v="0"/>
    <x v="274"/>
    <s v="Gullandsgården"/>
    <s v="Amager"/>
    <s v="Gullandsgade 29"/>
    <n v="2300"/>
    <s v="København S"/>
    <s v="32 59 82 25"/>
    <s v="k480@buf.kk.dk"/>
    <s v="Anne-Gitte Kleis"/>
    <n v="32500053"/>
    <n v="0"/>
    <s v="37591@buf.kk.dk"/>
    <s v="Integreret"/>
    <n v="21"/>
    <n v="0"/>
    <n v="32"/>
    <n v="0"/>
    <n v="0"/>
    <n v="0"/>
    <n v="0"/>
    <n v="0"/>
    <n v="0"/>
    <n v="0"/>
    <n v="5"/>
    <n v="5"/>
    <n v="5"/>
    <n v="5"/>
    <n v="0"/>
    <x v="0"/>
    <x v="1"/>
    <x v="2"/>
    <x v="1"/>
    <n v="0"/>
    <n v="100000"/>
    <n v="70000"/>
    <n v="0"/>
    <n v="0"/>
    <n v="0"/>
    <n v="0"/>
    <n v="0"/>
    <n v="0"/>
    <n v="0"/>
    <n v="0"/>
    <n v="0"/>
    <n v="0"/>
    <n v="0"/>
    <n v="0"/>
    <n v="0"/>
    <n v="0"/>
    <n v="0"/>
    <n v="0"/>
    <n v="0"/>
    <n v="88"/>
    <n v="88"/>
    <n v="0"/>
    <n v="0"/>
    <n v="0"/>
    <n v="0"/>
    <n v="0"/>
    <n v="0"/>
    <n v="0"/>
    <n v="0"/>
    <n v="0"/>
    <n v="0"/>
    <n v="0"/>
    <n v="0"/>
    <n v="0"/>
    <n v="0"/>
    <s v="Ved ikke"/>
    <n v="0"/>
    <n v="0"/>
    <n v="0"/>
    <n v="0"/>
    <n v="0"/>
    <n v="0"/>
    <n v="0"/>
    <n v="0"/>
    <n v="0"/>
    <n v="0"/>
    <n v="0"/>
    <n v="0"/>
    <n v="0"/>
    <n v="0"/>
    <s v="Birgitte Glerup"/>
    <d v="1899-12-30T00:00:00"/>
    <n v="0"/>
    <n v="1"/>
    <n v="0"/>
    <n v="4"/>
    <n v="1"/>
    <n v="0"/>
    <n v="0"/>
    <n v="0"/>
    <n v="0"/>
    <n v="1"/>
    <n v="0"/>
    <n v="0"/>
    <n v="0"/>
    <n v="0"/>
    <n v="0"/>
    <n v="1"/>
    <n v="0"/>
    <n v="0"/>
    <n v="0"/>
    <n v="0"/>
    <n v="0"/>
    <n v="0"/>
    <n v="1.5"/>
    <s v="Nej"/>
    <n v="0"/>
    <s v="Nej"/>
    <s v="Nej"/>
    <s v="Nej"/>
    <n v="1"/>
    <s v="ingen plads"/>
    <n v="0"/>
    <n v="0"/>
    <x v="0"/>
    <s v="Amager"/>
    <n v="21"/>
    <n v="0"/>
    <n v="32"/>
    <n v="0"/>
    <n v="0"/>
    <n v="0"/>
    <n v="0"/>
    <n v="0"/>
    <n v="0"/>
    <n v="0"/>
    <n v="0"/>
    <n v="0"/>
    <n v="0"/>
    <n v="0"/>
    <n v="238837.46"/>
    <s v="37591"/>
    <s v="u"/>
    <n v="0"/>
    <n v="0"/>
    <e v="#N/A"/>
    <e v="#N/A"/>
    <e v="#N/A"/>
    <e v="#N/A"/>
    <e v="#N/A"/>
  </r>
  <r>
    <x v="0"/>
    <x v="275"/>
    <s v="Børnehuset Hundredemeterskoven"/>
    <s v="Amager"/>
    <s v="Engvej 35"/>
    <n v="2300"/>
    <s v="København S"/>
    <s v="32 58 01 05"/>
    <s v="37592@buf.kk.dk"/>
    <s v="Lone Ingeborg U. Christensen"/>
    <n v="32571928"/>
    <n v="0"/>
    <s v="37592@buf.kk.dk"/>
    <s v="Integreret"/>
    <n v="42"/>
    <n v="0"/>
    <n v="66"/>
    <n v="0"/>
    <n v="0"/>
    <n v="0"/>
    <n v="0"/>
    <s v="Nej"/>
    <n v="0"/>
    <n v="0"/>
    <n v="5"/>
    <n v="5"/>
    <n v="3"/>
    <n v="5"/>
    <n v="0"/>
    <x v="0"/>
    <x v="0"/>
    <x v="1"/>
    <x v="1"/>
    <n v="0"/>
    <n v="200000"/>
    <n v="200000"/>
    <n v="0"/>
    <s v="Ja"/>
    <n v="0"/>
    <s v="Susanne Hansen"/>
    <n v="2009"/>
    <n v="21"/>
    <n v="0"/>
    <s v="1 års erhvervs uddannelse indenfor kantine"/>
    <s v="mange års i kantine"/>
    <n v="0"/>
    <n v="0"/>
    <n v="0"/>
    <n v="0"/>
    <n v="0"/>
    <n v="0"/>
    <n v="0"/>
    <n v="0"/>
    <n v="90"/>
    <n v="90"/>
    <n v="2"/>
    <n v="2"/>
    <s v="Ja"/>
    <s v="Nej"/>
    <s v="Ja"/>
    <s v="Ja"/>
    <n v="0"/>
    <s v="Ja"/>
    <n v="0"/>
    <s v="Ja"/>
    <n v="0"/>
    <s v="Nej"/>
    <s v="Vil gerne have hjælp med rekrutering"/>
    <n v="0"/>
    <s v="produktionskøkken"/>
    <s v="nej"/>
    <s v="Større"/>
    <s v="Ingen"/>
    <n v="0"/>
    <s v="En konvektionsovn, en opvaskemaskine"/>
    <n v="0"/>
    <n v="0"/>
    <n v="0"/>
    <n v="0"/>
    <n v="0"/>
    <n v="0"/>
    <n v="0"/>
    <n v="0"/>
    <n v="0"/>
    <s v="Cathrine Joachim Jerrik"/>
    <s v="3.4.2009"/>
    <n v="0"/>
    <n v="0"/>
    <n v="1"/>
    <n v="5"/>
    <n v="0"/>
    <n v="3"/>
    <n v="0"/>
    <n v="0"/>
    <n v="0"/>
    <n v="2"/>
    <n v="3"/>
    <n v="0"/>
    <n v="0"/>
    <n v="0"/>
    <n v="0"/>
    <n v="0"/>
    <n v="1"/>
    <n v="0"/>
    <n v="0"/>
    <n v="1"/>
    <n v="4"/>
    <s v="Miele"/>
    <n v="5"/>
    <n v="0"/>
    <n v="0"/>
    <s v="Ja"/>
    <s v="Ja"/>
    <n v="0"/>
    <n v="3"/>
    <s v="God plads"/>
    <s v="stor kælder der kan tages i brug"/>
    <n v="0"/>
    <x v="0"/>
    <s v="Amager"/>
    <n v="38"/>
    <n v="0"/>
    <n v="66"/>
    <n v="0"/>
    <n v="0"/>
    <n v="0"/>
    <n v="0"/>
    <n v="0"/>
    <n v="0"/>
    <n v="0"/>
    <n v="0"/>
    <n v="0"/>
    <n v="0"/>
    <n v="0"/>
    <n v="217575.59"/>
    <s v="37592"/>
    <s v=""/>
    <n v="0"/>
    <n v="0"/>
    <s v="Ja"/>
    <s v="20-30"/>
    <s v="Nej"/>
    <n v="0"/>
    <s v="Ja"/>
  </r>
  <r>
    <x v="0"/>
    <x v="276"/>
    <s v="Ministeriernes Børnehus"/>
    <s v="Indre By"/>
    <s v="Vester Voldgade 123"/>
    <n v="1552"/>
    <s v="København K"/>
    <s v="33 15 75 48"/>
    <s v="35236@buf.kk.dk"/>
    <s v="Janne Lykke Hagemann"/>
    <n v="0"/>
    <n v="0"/>
    <s v="35236@buf.kk.dk"/>
    <s v="Integreret"/>
    <n v="38"/>
    <n v="0"/>
    <n v="60"/>
    <n v="0"/>
    <n v="0"/>
    <n v="0"/>
    <n v="0"/>
    <s v="Nej"/>
    <n v="0"/>
    <n v="0"/>
    <n v="5"/>
    <n v="5"/>
    <n v="5"/>
    <n v="5"/>
    <n v="0"/>
    <x v="0"/>
    <x v="0"/>
    <x v="1"/>
    <x v="1"/>
    <n v="0"/>
    <n v="180000"/>
    <n v="180000"/>
    <n v="0"/>
    <s v="Ja"/>
    <n v="0"/>
    <s v="Jeppe Køllner"/>
    <n v="2008"/>
    <n v="37"/>
    <n v="0"/>
    <s v="ingen"/>
    <s v="ingen rigtig professionel"/>
    <s v="hygiejne"/>
    <s v="Katrine Rath"/>
    <n v="0"/>
    <n v="20"/>
    <n v="0"/>
    <n v="0"/>
    <n v="0"/>
    <n v="0"/>
    <n v="90"/>
    <n v="90"/>
    <n v="1"/>
    <n v="1"/>
    <s v="nej"/>
    <s v="ja"/>
    <s v="Ja"/>
    <s v="Ja"/>
    <s v="de vil meget gerne selv"/>
    <s v="Ja"/>
    <s v="absolut"/>
    <s v="Ja"/>
    <s v="meget gerne"/>
    <s v="ja"/>
    <s v="Vil evt. gerne have hjælp, da leder gerne vil have en erfaren køkkenansvarlig (f.eks kok)"/>
    <n v="0"/>
    <s v="produktionskøkken"/>
    <s v="nej"/>
    <s v="Større"/>
    <s v="Mindre"/>
    <n v="0"/>
    <s v="ene køkken skal have en større opvaskemaskine og flere køleskabe. Trænger til en omgang maling"/>
    <n v="0"/>
    <s v="Mindre"/>
    <n v="0"/>
    <s v="Køkkenet kræver en renovation og evt. inddragelse af mindre rum, så det bliver større"/>
    <n v="0"/>
    <n v="0"/>
    <n v="0"/>
    <n v="0"/>
    <s v="Der er tale om 2 institutioner der er blevet sammenlagt. Det ene køkken er stort nok men kræver en renovering. Det andet køkken fungere"/>
    <s v="Cathrine Jerrik/Sinee"/>
    <d v="2009-02-16T00:00:00"/>
    <n v="0"/>
    <n v="0"/>
    <n v="0"/>
    <n v="4"/>
    <n v="0"/>
    <n v="0"/>
    <n v="1"/>
    <n v="0"/>
    <n v="0"/>
    <n v="0"/>
    <n v="1"/>
    <n v="0"/>
    <n v="0"/>
    <n v="0"/>
    <n v="0"/>
    <n v="0"/>
    <n v="1"/>
    <n v="0"/>
    <n v="0"/>
    <n v="0"/>
    <n v="20"/>
    <s v="Miele"/>
    <n v="4"/>
    <s v="Nej"/>
    <n v="0"/>
    <s v="Nej"/>
    <s v="Nej"/>
    <s v="Nej"/>
    <n v="3"/>
    <s v="Begrænset"/>
    <s v="Skabe (små) til lagerplads kunne trænge til flere hylder el. skabe på vægge til tørvarer osv."/>
    <n v="0"/>
    <x v="0"/>
    <s v="Indre By"/>
    <n v="38"/>
    <n v="0"/>
    <n v="60"/>
    <n v="0"/>
    <n v="0"/>
    <n v="0"/>
    <n v="0"/>
    <n v="0"/>
    <n v="0"/>
    <n v="0"/>
    <n v="0"/>
    <n v="0"/>
    <n v="0"/>
    <n v="0"/>
    <n v="194474.78"/>
    <s v="35236"/>
    <s v=""/>
    <n v="0"/>
    <n v="0"/>
    <e v="#N/A"/>
    <e v="#N/A"/>
    <e v="#N/A"/>
    <e v="#N/A"/>
    <e v="#N/A"/>
  </r>
  <r>
    <x v="0"/>
    <x v="277"/>
    <s v="Røde Ko"/>
    <s v="Indre By"/>
    <s v="Købmagergade 47"/>
    <n v="1150"/>
    <s v="København K"/>
    <s v="33 14 64 30"/>
    <s v="35250@buf.kk.dk"/>
    <s v="Birgit Hjorth Jacobsen (kollektiv ledelse)"/>
    <n v="35380931"/>
    <n v="0"/>
    <s v="roedeko@get2net.dk"/>
    <s v="Integreret"/>
    <n v="24"/>
    <n v="0"/>
    <n v="20"/>
    <n v="0"/>
    <n v="0"/>
    <n v="0"/>
    <n v="0"/>
    <s v="ja"/>
    <n v="2"/>
    <n v="1"/>
    <n v="5"/>
    <n v="5"/>
    <n v="5"/>
    <n v="5"/>
    <n v="0"/>
    <x v="0"/>
    <x v="0"/>
    <x v="1"/>
    <x v="1"/>
    <n v="0"/>
    <n v="120000"/>
    <n v="0"/>
    <n v="0"/>
    <s v="Ja"/>
    <n v="0"/>
    <s v="Tina Finck Kjøller"/>
    <n v="2009"/>
    <n v="25"/>
    <n v="0"/>
    <n v="0"/>
    <s v="cafe"/>
    <s v="alm. Hygiejne"/>
    <n v="0"/>
    <n v="0"/>
    <n v="0"/>
    <n v="0"/>
    <n v="0"/>
    <n v="0"/>
    <n v="0"/>
    <n v="95"/>
    <n v="95"/>
    <n v="2"/>
    <n v="1"/>
    <s v="Ja"/>
    <s v="Nej"/>
    <s v="Ja"/>
    <s v="Ja"/>
    <n v="0"/>
    <s v="Ja"/>
    <n v="0"/>
    <s v="Ja"/>
    <n v="0"/>
    <s v="ja"/>
    <n v="0"/>
    <n v="0"/>
    <s v="produktionskøkken"/>
    <s v="nej"/>
    <s v="Mindre"/>
    <n v="0"/>
    <n v="0"/>
    <s v="kogeplader, køleskab, ovn, røremaskine"/>
    <n v="0"/>
    <n v="0"/>
    <n v="0"/>
    <n v="0"/>
    <n v="0"/>
    <n v="0"/>
    <n v="0"/>
    <n v="0"/>
    <n v="0"/>
    <s v="Lone Voss/Sine"/>
    <d v="2009-02-17T00:00:00"/>
    <n v="0"/>
    <n v="0"/>
    <n v="1"/>
    <n v="4"/>
    <n v="0"/>
    <n v="1"/>
    <n v="0"/>
    <n v="0"/>
    <n v="0"/>
    <n v="0"/>
    <n v="1"/>
    <n v="0"/>
    <n v="0"/>
    <n v="0"/>
    <n v="0"/>
    <n v="1"/>
    <n v="0"/>
    <n v="0"/>
    <n v="0"/>
    <n v="0"/>
    <n v="20"/>
    <s v="Miele"/>
    <n v="3"/>
    <n v="0"/>
    <n v="0"/>
    <s v="Ja"/>
    <s v="Ja"/>
    <s v="Nej"/>
    <n v="2"/>
    <s v="Begrænset"/>
    <s v="Har mulighed for lidt ekstra i krypperummet"/>
    <n v="0"/>
    <x v="0"/>
    <s v="Indre By"/>
    <n v="24"/>
    <n v="0"/>
    <n v="20"/>
    <n v="0"/>
    <n v="0"/>
    <n v="0"/>
    <n v="0"/>
    <n v="0"/>
    <n v="0"/>
    <n v="0"/>
    <n v="0"/>
    <n v="0"/>
    <n v="0"/>
    <n v="0"/>
    <n v="76687.5"/>
    <s v="35250"/>
    <s v=""/>
    <n v="0"/>
    <n v="0"/>
    <e v="#N/A"/>
    <e v="#N/A"/>
    <e v="#N/A"/>
    <e v="#N/A"/>
    <e v="#N/A"/>
  </r>
  <r>
    <x v="0"/>
    <x v="278"/>
    <s v="Røde Ko"/>
    <s v="Indre By"/>
    <s v="Købmagergade 47"/>
    <n v="1150"/>
    <s v="København K"/>
    <s v="33 14 64 30"/>
    <s v="35250@buf.kk.dk"/>
    <s v="Birgit Hjorth Jacobsen (kollektiv ledelse)"/>
    <n v="35380931"/>
    <n v="0"/>
    <s v="roedeko@get2net.dk"/>
    <s v="Integreret"/>
    <n v="24"/>
    <n v="0"/>
    <n v="20"/>
    <n v="0"/>
    <n v="0"/>
    <n v="0"/>
    <n v="0"/>
    <s v="ja"/>
    <n v="2"/>
    <n v="2"/>
    <n v="0"/>
    <n v="0"/>
    <n v="0"/>
    <n v="0"/>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1"/>
    <n v="0"/>
    <n v="0"/>
    <n v="0"/>
    <n v="1"/>
    <n v="0"/>
    <n v="0"/>
    <n v="0"/>
    <n v="0"/>
    <n v="1"/>
    <n v="0"/>
    <n v="0"/>
    <n v="0"/>
    <n v="0"/>
    <n v="1"/>
    <n v="0"/>
    <n v="0"/>
    <n v="0"/>
    <n v="0"/>
    <n v="20"/>
    <s v="Miele"/>
    <n v="1.5"/>
    <n v="0"/>
    <n v="0"/>
    <n v="0"/>
    <n v="0"/>
    <n v="0"/>
    <n v="1"/>
    <n v="0"/>
    <n v="0"/>
    <n v="0"/>
    <x v="0"/>
    <s v="Indre By"/>
    <n v="24"/>
    <n v="0"/>
    <n v="20"/>
    <n v="0"/>
    <n v="0"/>
    <n v="0"/>
    <n v="0"/>
    <n v="0"/>
    <n v="0"/>
    <n v="0"/>
    <n v="0"/>
    <n v="0"/>
    <n v="0"/>
    <n v="0"/>
    <n v="76687.5"/>
    <s v="35250"/>
    <s v="2"/>
    <n v="0"/>
    <n v="0"/>
    <e v="#N/A"/>
    <e v="#N/A"/>
    <e v="#N/A"/>
    <e v="#N/A"/>
    <e v="#N/A"/>
  </r>
  <r>
    <x v="0"/>
    <x v="279"/>
    <s v="Røde Ko"/>
    <s v="Indre By"/>
    <s v="Købmagergade 47"/>
    <n v="1150"/>
    <s v="København K"/>
    <s v="33 14 64 30"/>
    <s v="35250@buf.kk.dk"/>
    <s v="Birgit Hjorth Jacobsen (kollektiv ledelse)"/>
    <n v="35380931"/>
    <n v="0"/>
    <s v="roedeko@get2net.dk"/>
    <s v="Integreret"/>
    <n v="24"/>
    <n v="0"/>
    <n v="20"/>
    <n v="0"/>
    <n v="0"/>
    <n v="0"/>
    <n v="0"/>
    <n v="0"/>
    <n v="0"/>
    <n v="0"/>
    <n v="0"/>
    <n v="0"/>
    <n v="0"/>
    <n v="0"/>
    <n v="0"/>
    <x v="1"/>
    <x v="0"/>
    <x v="1"/>
    <x v="0"/>
    <n v="0"/>
    <n v="0"/>
    <n v="0"/>
    <n v="0"/>
    <n v="0"/>
    <n v="0"/>
    <n v="0"/>
    <n v="0"/>
    <n v="0"/>
    <n v="0"/>
    <n v="0"/>
    <n v="0"/>
    <n v="0"/>
    <n v="0"/>
    <n v="0"/>
    <n v="0"/>
    <n v="0"/>
    <n v="0"/>
    <n v="0"/>
    <n v="0"/>
    <n v="95"/>
    <n v="95"/>
    <n v="0"/>
    <n v="0"/>
    <n v="0"/>
    <n v="0"/>
    <n v="0"/>
    <n v="0"/>
    <n v="0"/>
    <n v="0"/>
    <n v="0"/>
    <n v="0"/>
    <n v="0"/>
    <n v="0"/>
    <n v="0"/>
    <n v="0"/>
    <s v="Modtagerkøkken"/>
    <n v="0"/>
    <n v="0"/>
    <n v="0"/>
    <n v="0"/>
    <n v="0"/>
    <n v="0"/>
    <n v="0"/>
    <n v="0"/>
    <n v="0"/>
    <n v="0"/>
    <n v="0"/>
    <n v="0"/>
    <n v="0"/>
    <n v="0"/>
    <n v="0"/>
    <d v="1899-12-30T00:00:00"/>
    <n v="0"/>
    <n v="1"/>
    <n v="0"/>
    <n v="4"/>
    <n v="1"/>
    <n v="0"/>
    <n v="0"/>
    <n v="0"/>
    <n v="0"/>
    <n v="1"/>
    <n v="0"/>
    <n v="0"/>
    <n v="0"/>
    <n v="0"/>
    <n v="0"/>
    <n v="0"/>
    <n v="0"/>
    <n v="0"/>
    <n v="0"/>
    <n v="0"/>
    <n v="0"/>
    <n v="0"/>
    <n v="0"/>
    <s v="Nej"/>
    <n v="0"/>
    <n v="0"/>
    <n v="0"/>
    <n v="0"/>
    <n v="1"/>
    <n v="0"/>
    <s v="da stedet er nyt, kan de ikke huske alt"/>
    <n v="0"/>
    <x v="0"/>
    <s v="Indre By"/>
    <n v="24"/>
    <n v="0"/>
    <n v="20"/>
    <n v="0"/>
    <n v="0"/>
    <n v="0"/>
    <n v="0"/>
    <n v="0"/>
    <n v="0"/>
    <n v="0"/>
    <n v="0"/>
    <n v="0"/>
    <n v="0"/>
    <n v="0"/>
    <n v="76687.5"/>
    <s v="35250"/>
    <s v="u"/>
    <n v="0"/>
    <n v="0"/>
    <e v="#N/A"/>
    <e v="#N/A"/>
    <e v="#N/A"/>
    <e v="#N/A"/>
    <e v="#N/A"/>
  </r>
  <r>
    <x v="0"/>
    <x v="280"/>
    <s v="Christianshavns Asyl"/>
    <s v="Indre By"/>
    <s v="Amagergade 2"/>
    <n v="1423"/>
    <s v="København K"/>
    <s v="32 54 27 48"/>
    <s v="chr-asyl@mail.tele.dk"/>
    <s v="Ingelise Vig Christiansen"/>
    <n v="32500831"/>
    <n v="0"/>
    <s v="35518@buf.kk.dk"/>
    <s v="Integreret"/>
    <n v="12"/>
    <n v="0"/>
    <n v="33"/>
    <n v="0"/>
    <n v="0"/>
    <n v="0"/>
    <n v="0"/>
    <s v="Nej"/>
    <n v="0"/>
    <n v="0"/>
    <n v="5"/>
    <n v="5"/>
    <n v="4"/>
    <n v="5"/>
    <n v="0"/>
    <x v="0"/>
    <x v="0"/>
    <x v="1"/>
    <x v="1"/>
    <n v="0"/>
    <n v="91000"/>
    <n v="0"/>
    <n v="0"/>
    <s v="Ja"/>
    <n v="0"/>
    <s v="Helle Rise Jensen"/>
    <n v="2008"/>
    <n v="20"/>
    <n v="0"/>
    <s v="ufaglært"/>
    <n v="0"/>
    <s v="kurser i Madhuset og kostkompagniet"/>
    <n v="0"/>
    <n v="0"/>
    <n v="0"/>
    <n v="0"/>
    <n v="0"/>
    <n v="0"/>
    <n v="0"/>
    <n v="75"/>
    <n v="75"/>
    <n v="1"/>
    <n v="1"/>
    <s v="Ja"/>
    <s v="ja"/>
    <s v="Ja"/>
    <s v="Ja"/>
    <s v="er forbeholden"/>
    <s v="Ja"/>
    <s v="er meget afventende"/>
    <s v="Ja"/>
    <n v="0"/>
    <s v="Nej"/>
    <n v="0"/>
    <n v="0"/>
    <s v="Køkken blandet tilvirk"/>
    <n v="0"/>
    <n v="0"/>
    <n v="0"/>
    <n v="0"/>
    <s v="vil gerne have flyttet indgangsdøreen til køkkenet, hvilket vil give meget mere plads."/>
    <n v="0"/>
    <n v="0"/>
    <n v="0"/>
    <n v="0"/>
    <n v="0"/>
    <n v="0"/>
    <n v="0"/>
    <n v="0"/>
    <s v="11 børn tager afsted i minibus til 14. Køleskab mangler i bus. Har intet hus og tager forskellige steder hen. Kører kl. 9 hver morgen. Moderinstitutionen kan godt lave mad."/>
    <s v="Mariah / Sine"/>
    <d v="2009-04-15T00:00:00"/>
    <n v="0"/>
    <n v="0"/>
    <n v="1"/>
    <n v="4"/>
    <n v="0"/>
    <n v="1"/>
    <n v="0"/>
    <n v="0"/>
    <n v="0"/>
    <n v="0"/>
    <n v="2"/>
    <n v="0"/>
    <n v="0"/>
    <n v="0"/>
    <n v="0"/>
    <n v="1"/>
    <n v="0"/>
    <n v="0"/>
    <n v="0"/>
    <n v="1"/>
    <n v="25"/>
    <s v="Miele"/>
    <n v="4"/>
    <s v="Nej"/>
    <n v="0"/>
    <s v="Ja"/>
    <s v="Nej"/>
    <s v="Nej"/>
    <n v="2"/>
    <s v="ingen plads"/>
    <s v="mangler kogeplader og en ekstra ovn, ekstra køleskab og ekstra frysesr, foodprocessor, en bjørn. Er i tvivl om der er udsugning. Flere køkkenskabe til opbevaring"/>
    <n v="0"/>
    <x v="0"/>
    <s v="Indre By"/>
    <n v="12"/>
    <n v="0"/>
    <n v="33"/>
    <n v="0"/>
    <n v="0"/>
    <n v="0"/>
    <n v="0"/>
    <n v="0"/>
    <n v="0"/>
    <n v="0"/>
    <n v="0"/>
    <n v="0"/>
    <n v="0"/>
    <n v="0"/>
    <n v="83692.14"/>
    <s v="35518"/>
    <s v=""/>
    <n v="0"/>
    <n v="0"/>
    <s v="Ja"/>
    <n v="20"/>
    <s v="Nej"/>
    <n v="0"/>
    <s v="Ja"/>
  </r>
  <r>
    <x v="0"/>
    <x v="281"/>
    <s v="Adelgården"/>
    <s v="Indre By"/>
    <s v="Adelgade 1"/>
    <n v="1304"/>
    <s v="København K"/>
    <s v="33 12 60 54"/>
    <s v="35544@buf.kk.dk"/>
    <s v="DORTHE BRISTOW"/>
    <n v="0"/>
    <n v="0"/>
    <s v="35544@buf.kk.dk"/>
    <s v="Integreret"/>
    <n v="36"/>
    <n v="0"/>
    <n v="50"/>
    <n v="0"/>
    <n v="0"/>
    <n v="0"/>
    <n v="0"/>
    <s v="Nej"/>
    <n v="0"/>
    <n v="0"/>
    <n v="5"/>
    <n v="5"/>
    <n v="5"/>
    <n v="5"/>
    <n v="0"/>
    <x v="0"/>
    <x v="1"/>
    <x v="1"/>
    <x v="1"/>
    <n v="0"/>
    <n v="200000"/>
    <n v="0"/>
    <n v="0"/>
    <s v="Ja"/>
    <s v="nej"/>
    <s v="Kirsten Jensen"/>
    <n v="2005"/>
    <n v="30"/>
    <n v="0"/>
    <s v="PB fra Suhrs"/>
    <s v="12 år"/>
    <s v="Økologisk Oplysningsforbund"/>
    <n v="0"/>
    <n v="0"/>
    <n v="0"/>
    <n v="0"/>
    <n v="0"/>
    <n v="0"/>
    <n v="0"/>
    <n v="80"/>
    <n v="80"/>
    <n v="2"/>
    <n v="2"/>
    <s v="Ja"/>
    <s v="Nej"/>
    <s v="Ja"/>
    <s v="Ja"/>
    <s v="OBS. Børnehaven er udflytter og vil have madpakker leveret"/>
    <s v="Ja"/>
    <s v="Se ovenfor"/>
    <s v="Ja"/>
    <s v="Se ovenfor"/>
    <s v="Nej"/>
    <s v="Køkkenpersonale ønkser ikke at gå op i timer"/>
    <n v="0"/>
    <s v="produktionskøkken"/>
    <s v="Ja"/>
    <s v="Ingen"/>
    <s v="Ingen"/>
    <s v="Nej"/>
    <n v="0"/>
    <n v="0"/>
    <n v="0"/>
    <n v="0"/>
    <n v="0"/>
    <n v="0"/>
    <n v="0"/>
    <n v="0"/>
    <n v="0"/>
    <n v="0"/>
    <s v="Cathrine Jerrik / Nanna"/>
    <d v="2009-03-09T00:00:00"/>
    <n v="0"/>
    <n v="0"/>
    <n v="1"/>
    <n v="4"/>
    <n v="0"/>
    <n v="2"/>
    <n v="0"/>
    <n v="0"/>
    <n v="0"/>
    <n v="0"/>
    <n v="2"/>
    <n v="0"/>
    <n v="0"/>
    <n v="0"/>
    <n v="0"/>
    <n v="0"/>
    <n v="1"/>
    <n v="0"/>
    <n v="0"/>
    <n v="1"/>
    <n v="20"/>
    <s v="Miele"/>
    <n v="4.5"/>
    <s v="Ja"/>
    <n v="0"/>
    <s v="Ja"/>
    <s v="Nej"/>
    <s v="Nej"/>
    <n v="2"/>
    <s v="God plads"/>
    <n v="0"/>
    <n v="0"/>
    <x v="0"/>
    <s v="Indre By"/>
    <n v="36"/>
    <n v="0"/>
    <n v="50"/>
    <n v="0"/>
    <n v="0"/>
    <n v="0"/>
    <n v="0"/>
    <n v="0"/>
    <n v="0"/>
    <n v="0"/>
    <n v="0"/>
    <n v="0"/>
    <n v="0"/>
    <n v="0"/>
    <n v="164185.16"/>
    <s v="35544"/>
    <s v=""/>
    <n v="0"/>
    <n v="0"/>
    <e v="#N/A"/>
    <e v="#N/A"/>
    <e v="#N/A"/>
    <e v="#N/A"/>
    <e v="#N/A"/>
  </r>
  <r>
    <x v="0"/>
    <x v="282"/>
    <s v="Adelgården"/>
    <s v="Indre By"/>
    <s v="Adelgade 1"/>
    <n v="1304"/>
    <s v="København K"/>
    <s v="33 12 60 54"/>
    <s v="35544@buf.kk.dk"/>
    <s v="DORTHE BRISTOW"/>
    <n v="0"/>
    <n v="0"/>
    <s v="35544@buf.kk.dk"/>
    <s v="Integreret"/>
    <n v="36"/>
    <n v="0"/>
    <n v="50"/>
    <n v="0"/>
    <n v="0"/>
    <n v="0"/>
    <n v="0"/>
    <n v="0"/>
    <n v="0"/>
    <n v="0"/>
    <n v="0"/>
    <n v="0"/>
    <n v="0"/>
    <n v="0"/>
    <n v="0"/>
    <x v="0"/>
    <x v="1"/>
    <x v="1"/>
    <x v="1"/>
    <n v="0"/>
    <n v="200000"/>
    <n v="0"/>
    <n v="0"/>
    <n v="0"/>
    <n v="0"/>
    <n v="0"/>
    <n v="0"/>
    <n v="0"/>
    <n v="0"/>
    <n v="0"/>
    <n v="0"/>
    <n v="0"/>
    <n v="0"/>
    <n v="0"/>
    <n v="0"/>
    <n v="0"/>
    <n v="0"/>
    <n v="0"/>
    <n v="0"/>
    <n v="80"/>
    <n v="80"/>
    <n v="0"/>
    <n v="0"/>
    <n v="0"/>
    <n v="0"/>
    <n v="0"/>
    <n v="0"/>
    <n v="0"/>
    <n v="0"/>
    <n v="0"/>
    <n v="0"/>
    <n v="0"/>
    <n v="0"/>
    <n v="0"/>
    <n v="0"/>
    <s v="Modtagerkøkken"/>
    <s v="nej"/>
    <s v="Ingen"/>
    <s v="Større"/>
    <n v="0"/>
    <s v="Leder fortæller at Sundhedsmyndighederne har udtalt at køkkenet skal adskilles bedre fra opholdsrum og fra høns udenfor for at kunne blive godkendt"/>
    <n v="0"/>
    <n v="0"/>
    <n v="0"/>
    <n v="0"/>
    <n v="0"/>
    <n v="0"/>
    <n v="0"/>
    <n v="0"/>
    <n v="0"/>
    <s v="Birgitte Glerup"/>
    <d v="2009-04-24T00:00:00"/>
    <n v="0"/>
    <n v="0"/>
    <n v="1"/>
    <n v="4"/>
    <n v="0"/>
    <n v="1"/>
    <n v="0"/>
    <n v="0"/>
    <n v="0"/>
    <n v="0"/>
    <n v="0"/>
    <n v="1"/>
    <n v="1"/>
    <n v="1"/>
    <n v="0"/>
    <n v="0"/>
    <n v="0"/>
    <n v="1"/>
    <n v="0"/>
    <n v="1"/>
    <n v="20"/>
    <s v="Miele"/>
    <n v="6"/>
    <s v="Ja"/>
    <n v="10"/>
    <s v="Nej"/>
    <s v="Nej"/>
    <s v="Nej"/>
    <n v="2"/>
    <s v="ingen plads"/>
    <n v="0"/>
    <n v="0"/>
    <x v="0"/>
    <s v="Indre By"/>
    <n v="36"/>
    <n v="0"/>
    <n v="50"/>
    <n v="0"/>
    <n v="0"/>
    <n v="0"/>
    <n v="0"/>
    <n v="0"/>
    <n v="0"/>
    <n v="0"/>
    <n v="0"/>
    <n v="0"/>
    <n v="0"/>
    <n v="0"/>
    <n v="164185.16"/>
    <s v="35544"/>
    <s v="u"/>
    <n v="0"/>
    <n v="0"/>
    <e v="#N/A"/>
    <e v="#N/A"/>
    <e v="#N/A"/>
    <e v="#N/A"/>
    <e v="#N/A"/>
  </r>
  <r>
    <x v="0"/>
    <x v="283"/>
    <n v="0"/>
    <s v="Indre By"/>
    <s v="Store Kongensgade 79"/>
    <n v="1264"/>
    <s v="København K"/>
    <s v="33 14 79 96"/>
    <s v="35560@buf.kk.dk"/>
    <s v="Susan Mellin"/>
    <n v="33322659"/>
    <n v="33147996"/>
    <s v="35560@buf.kk.dk"/>
    <s v="Integreret"/>
    <n v="12"/>
    <n v="0"/>
    <n v="24"/>
    <n v="24"/>
    <n v="0"/>
    <n v="0"/>
    <n v="0"/>
    <s v="Nej"/>
    <n v="0"/>
    <n v="0"/>
    <n v="5"/>
    <n v="0"/>
    <n v="0"/>
    <n v="5"/>
    <n v="0"/>
    <x v="0"/>
    <x v="0"/>
    <x v="1"/>
    <x v="1"/>
    <n v="0"/>
    <n v="0"/>
    <n v="0"/>
    <n v="0"/>
    <n v="0"/>
    <n v="0"/>
    <n v="0"/>
    <n v="0"/>
    <n v="0"/>
    <n v="0"/>
    <n v="0"/>
    <n v="0"/>
    <n v="0"/>
    <n v="0"/>
    <n v="0"/>
    <n v="0"/>
    <n v="0"/>
    <n v="0"/>
    <n v="0"/>
    <n v="0"/>
    <n v="55"/>
    <n v="55"/>
    <n v="1"/>
    <n v="1"/>
    <s v="Ja"/>
    <s v="Nej"/>
    <s v="Ja"/>
    <s v="Ja"/>
    <s v="meget positive"/>
    <s v="Ja"/>
    <s v="meget positive"/>
    <s v="Ja"/>
    <s v="meget positive"/>
    <s v="Nej"/>
    <s v="vil gerne have hjælp til rekrutering"/>
    <n v="0"/>
    <s v="produktionskøkken"/>
    <s v="Ja"/>
    <s v="Mindre"/>
    <n v="0"/>
    <n v="0"/>
    <s v="nyt komfur, evt. et køleskab."/>
    <n v="0"/>
    <n v="0"/>
    <n v="0"/>
    <n v="0"/>
    <n v="0"/>
    <n v="0"/>
    <n v="0"/>
    <n v="0"/>
    <s v="Meget fint, køreklart køkken, dog med en åben væg"/>
    <s v="Cathrine Jerrik/Sine"/>
    <d v="2009-02-26T00:00:00"/>
    <n v="0"/>
    <n v="1"/>
    <n v="0"/>
    <n v="0"/>
    <n v="0"/>
    <n v="0"/>
    <n v="0"/>
    <n v="0"/>
    <n v="0"/>
    <n v="0"/>
    <n v="2"/>
    <n v="0"/>
    <n v="0"/>
    <n v="0"/>
    <n v="0"/>
    <n v="0"/>
    <n v="1"/>
    <n v="0"/>
    <n v="0"/>
    <n v="0"/>
    <n v="25"/>
    <s v="Miele"/>
    <n v="4"/>
    <s v="Nej"/>
    <n v="0"/>
    <s v="Nej"/>
    <s v="Nej"/>
    <s v="Nej"/>
    <n v="2"/>
    <s v="Begrænset"/>
    <s v="Der er en kælder der kan tages i brug, eller ok skabsplads"/>
    <n v="0"/>
    <x v="0"/>
    <s v="Indre By"/>
    <n v="12"/>
    <n v="0"/>
    <n v="24"/>
    <n v="24"/>
    <n v="0"/>
    <n v="0"/>
    <n v="0"/>
    <n v="0"/>
    <n v="0"/>
    <n v="0"/>
    <n v="0"/>
    <n v="0"/>
    <n v="0"/>
    <n v="0"/>
    <n v="70495.69"/>
    <s v="35560"/>
    <s v=""/>
    <n v="0"/>
    <n v="24"/>
    <e v="#N/A"/>
    <e v="#N/A"/>
    <e v="#N/A"/>
    <e v="#N/A"/>
    <e v="#N/A"/>
  </r>
  <r>
    <x v="0"/>
    <x v="284"/>
    <s v="Langebro"/>
    <s v="Indre By"/>
    <s v="Langebrogade 2"/>
    <n v="1411"/>
    <s v="København K"/>
    <s v="32 57 64 23"/>
    <s v="inst.langebro@mail.dk"/>
    <s v="Tony Jørgen Lindqvist"/>
    <n v="0"/>
    <n v="0"/>
    <s v="35599@buf.kk.dk"/>
    <s v="Integreret"/>
    <n v="11"/>
    <n v="0"/>
    <n v="20"/>
    <n v="0"/>
    <n v="0"/>
    <n v="0"/>
    <n v="0"/>
    <s v="Nej"/>
    <n v="0"/>
    <n v="0"/>
    <n v="5"/>
    <n v="5"/>
    <n v="4"/>
    <n v="5"/>
    <n v="0"/>
    <x v="0"/>
    <x v="1"/>
    <x v="2"/>
    <x v="1"/>
    <n v="0"/>
    <n v="90000"/>
    <n v="0"/>
    <n v="0"/>
    <s v="Ja"/>
    <n v="0"/>
    <s v="Helle Aastradsen"/>
    <n v="2009"/>
    <n v="20"/>
    <n v="0"/>
    <s v="pædagog"/>
    <s v="10-15 års"/>
    <s v="hygiejnekursus"/>
    <n v="0"/>
    <n v="0"/>
    <n v="0"/>
    <n v="0"/>
    <n v="0"/>
    <n v="0"/>
    <n v="0"/>
    <n v="99"/>
    <n v="99"/>
    <n v="1"/>
    <n v="1"/>
    <s v="Ja"/>
    <s v="ja"/>
    <s v="Ja"/>
    <s v="Ja"/>
    <n v="0"/>
    <s v="Ja"/>
    <n v="0"/>
    <s v="Ja"/>
    <n v="0"/>
    <s v="ja"/>
    <s v="Køkkendame vil gerne op i tid."/>
    <n v="0"/>
    <s v="produktionskøkken"/>
    <s v="nej"/>
    <s v="Mindre"/>
    <s v="Ingen"/>
    <s v="Nej"/>
    <s v="en ovn mere, en større røremaskine og en grøntsags robot"/>
    <n v="0"/>
    <n v="0"/>
    <n v="0"/>
    <n v="0"/>
    <n v="0"/>
    <n v="0"/>
    <n v="0"/>
    <n v="0"/>
    <n v="0"/>
    <s v="Mariah / Sine"/>
    <d v="2009-03-26T00:00:00"/>
    <n v="0"/>
    <n v="0"/>
    <n v="1"/>
    <n v="5"/>
    <n v="0"/>
    <n v="1"/>
    <n v="0"/>
    <n v="0"/>
    <n v="0"/>
    <n v="0"/>
    <n v="1"/>
    <n v="0"/>
    <n v="0"/>
    <n v="1"/>
    <n v="0"/>
    <n v="0"/>
    <n v="1"/>
    <n v="0"/>
    <n v="0"/>
    <n v="1"/>
    <n v="25"/>
    <s v="Miele"/>
    <n v="4"/>
    <s v="Nej"/>
    <n v="0"/>
    <s v="Ja"/>
    <s v="Nej"/>
    <s v="Nej"/>
    <n v="0"/>
    <s v="Begrænset"/>
    <s v="kogebordet mister varme når alle plader er i brug. Evt. suppleres med to induktionsplader"/>
    <n v="0"/>
    <x v="0"/>
    <s v="Indre By"/>
    <n v="11"/>
    <n v="0"/>
    <n v="20"/>
    <n v="0"/>
    <n v="0"/>
    <n v="0"/>
    <n v="0"/>
    <n v="0"/>
    <n v="0"/>
    <n v="0"/>
    <n v="0"/>
    <n v="0"/>
    <n v="0"/>
    <n v="0"/>
    <n v="90677.63"/>
    <s v="35599"/>
    <s v=""/>
    <n v="0"/>
    <n v="0"/>
    <e v="#N/A"/>
    <e v="#N/A"/>
    <e v="#N/A"/>
    <e v="#N/A"/>
    <e v="#N/A"/>
  </r>
  <r>
    <x v="0"/>
    <x v="285"/>
    <s v="Trinitatis Menigheds Børnehave og Vuggestue"/>
    <s v="Indre By"/>
    <s v="Store Kannikestræde 8"/>
    <n v="1169"/>
    <s v="København K"/>
    <s v="33 13 23 72"/>
    <s v="trinitatis@tele2adsl.dk"/>
    <s v="Jolanta Laursen"/>
    <n v="35340416"/>
    <n v="0"/>
    <s v="35687@buf.kk.dk"/>
    <s v="Integreret"/>
    <n v="7"/>
    <n v="0"/>
    <n v="14"/>
    <n v="0"/>
    <n v="0"/>
    <n v="0"/>
    <n v="0"/>
    <s v="ja"/>
    <n v="0"/>
    <n v="0"/>
    <n v="5"/>
    <n v="5"/>
    <n v="1"/>
    <n v="5"/>
    <n v="0"/>
    <x v="0"/>
    <x v="1"/>
    <x v="5"/>
    <x v="1"/>
    <n v="0"/>
    <n v="15000"/>
    <n v="15000"/>
    <n v="0"/>
    <s v="Nej"/>
    <s v="nej"/>
    <n v="0"/>
    <n v="0"/>
    <n v="0"/>
    <n v="0"/>
    <n v="0"/>
    <n v="0"/>
    <n v="0"/>
    <n v="0"/>
    <n v="0"/>
    <n v="0"/>
    <n v="0"/>
    <n v="0"/>
    <n v="0"/>
    <n v="0"/>
    <n v="75"/>
    <n v="75"/>
    <n v="1"/>
    <n v="1"/>
    <s v="Ja"/>
    <s v="Nej"/>
    <s v="nej"/>
    <s v="Ja"/>
    <n v="0"/>
    <s v="Ja"/>
    <n v="0"/>
    <s v="Ja"/>
    <n v="0"/>
    <s v="Nej"/>
    <s v="Vil gerne benytte sig af os"/>
    <n v="0"/>
    <s v="Køkken begrænset tilvirk"/>
    <s v="nej"/>
    <n v="0"/>
    <n v="0"/>
    <n v="0"/>
    <n v="0"/>
    <n v="0"/>
    <n v="0"/>
    <n v="0"/>
    <n v="0"/>
    <s v="Mindre"/>
    <s v="Nyt køkkenbord og vask"/>
    <n v="0"/>
    <n v="0"/>
    <s v="&quot;Ombygning&quot;, flytning af ovn, køleskab, se vedlagte tegninger (Snak m. Lone, jeg ved ikke hvilke tegninger der refereres til)"/>
    <s v="Lone Voss / Nanna"/>
    <d v="2009-03-20T00:00:00"/>
    <n v="0"/>
    <n v="0"/>
    <n v="1"/>
    <n v="4"/>
    <n v="0"/>
    <n v="1"/>
    <n v="0"/>
    <n v="0"/>
    <n v="0"/>
    <n v="1"/>
    <n v="0"/>
    <n v="0"/>
    <n v="0"/>
    <n v="0"/>
    <n v="0"/>
    <n v="1"/>
    <n v="0"/>
    <n v="0"/>
    <n v="0"/>
    <n v="1"/>
    <n v="20"/>
    <s v="Miele"/>
    <n v="0.5"/>
    <s v="Nej"/>
    <s v="Nej"/>
    <s v="Nej"/>
    <s v="Nej"/>
    <s v="Nej"/>
    <n v="1"/>
    <s v="ingen plads"/>
    <n v="0"/>
    <n v="0"/>
    <x v="0"/>
    <s v="Indre By"/>
    <n v="7"/>
    <n v="0"/>
    <n v="14"/>
    <n v="0"/>
    <n v="0"/>
    <n v="0"/>
    <n v="0"/>
    <n v="0"/>
    <n v="0"/>
    <n v="0"/>
    <n v="0"/>
    <n v="0"/>
    <n v="0"/>
    <n v="0"/>
    <n v="22249.24"/>
    <s v="35687"/>
    <s v=""/>
    <n v="0"/>
    <n v="0"/>
    <s v="Ja"/>
    <n v="1"/>
    <s v="Nej"/>
    <s v="Afholder møde i juli, hvor antal timer skal diskuteres"/>
    <s v="Nej"/>
  </r>
  <r>
    <x v="0"/>
    <x v="286"/>
    <s v="Børnehuset Rudolf"/>
    <s v="Indre By"/>
    <s v="Tietgensgade 31D"/>
    <n v="1704"/>
    <s v="København V"/>
    <s v="33 18 66 20"/>
    <s v="37204@buf.kk.dk"/>
    <s v="Katia Dahl Bøgvad"/>
    <n v="39632578"/>
    <n v="0"/>
    <s v="37204@buf.kk.dk"/>
    <s v="Integreret"/>
    <n v="44"/>
    <n v="0"/>
    <n v="44"/>
    <n v="0"/>
    <n v="0"/>
    <n v="0"/>
    <n v="0"/>
    <s v="Nej"/>
    <n v="0"/>
    <n v="0"/>
    <n v="5"/>
    <n v="5"/>
    <n v="5"/>
    <n v="5"/>
    <n v="0"/>
    <x v="0"/>
    <x v="1"/>
    <x v="0"/>
    <x v="1"/>
    <n v="0"/>
    <n v="125000"/>
    <n v="125000"/>
    <n v="0"/>
    <s v="Ja"/>
    <n v="0"/>
    <s v="Hanne Davidsen"/>
    <n v="2004"/>
    <n v="37"/>
    <n v="0"/>
    <s v="Økonomi"/>
    <s v="Døgninstitution"/>
    <s v="Øko-omlægning, ernæring, kantinedrift"/>
    <s v="Gai Mathiasen"/>
    <n v="2009"/>
    <n v="20"/>
    <n v="0"/>
    <s v="ufaglært"/>
    <s v="Rengøring - køkkenmedhjælp"/>
    <s v="Hygiejne sprogskole"/>
    <n v="90"/>
    <n v="90"/>
    <n v="1"/>
    <n v="1"/>
    <s v="Ja"/>
    <s v="Nej"/>
    <s v="Ja"/>
    <n v="0"/>
    <s v="Alle forældre betaler nu 100-300 kr pr md til &quot;madklub&quot;"/>
    <n v="0"/>
    <n v="0"/>
    <n v="0"/>
    <n v="0"/>
    <s v="ja"/>
    <s v="har allerede"/>
    <n v="0"/>
    <s v="produktionskøkken"/>
    <s v="nej"/>
    <s v="Større"/>
    <s v="Ingen"/>
    <n v="0"/>
    <s v="Industriopvaskemaskine, industri- eller fuld højde køleskab, ekstra ovn (vil selvfølgelig gerne erstatte de to gamle med konvektionsovn i stedet."/>
    <n v="0"/>
    <n v="0"/>
    <n v="0"/>
    <n v="0"/>
    <n v="0"/>
    <n v="0"/>
    <n v="0"/>
    <n v="0"/>
    <n v="0"/>
    <s v="Birgitte Glerup"/>
    <s v="14/4 2009"/>
    <n v="0"/>
    <n v="0"/>
    <n v="1"/>
    <n v="5"/>
    <n v="0"/>
    <n v="2"/>
    <n v="0"/>
    <n v="0"/>
    <n v="0"/>
    <n v="0"/>
    <n v="1"/>
    <n v="1"/>
    <n v="0"/>
    <n v="1"/>
    <n v="1"/>
    <n v="0"/>
    <n v="0"/>
    <n v="2"/>
    <n v="0"/>
    <n v="1"/>
    <n v="20"/>
    <s v="Miele"/>
    <n v="8"/>
    <s v="Ja"/>
    <n v="8"/>
    <n v="0"/>
    <s v="Ja"/>
    <s v="Nej"/>
    <n v="4"/>
    <s v="God plads"/>
    <s v="Institutionen vil gerne fortsætte som de har gjort længe. Køkkenet har længe haft brug for nye maskiner, men har ikke kunne klare det i det stramme budget."/>
    <n v="0"/>
    <x v="0"/>
    <s v="Indre By"/>
    <n v="36"/>
    <n v="0"/>
    <n v="44"/>
    <n v="0"/>
    <n v="0"/>
    <n v="0"/>
    <n v="0"/>
    <n v="0"/>
    <n v="0"/>
    <n v="0"/>
    <n v="0"/>
    <n v="0"/>
    <n v="0"/>
    <n v="0"/>
    <n v="290050.55"/>
    <s v="37204"/>
    <s v=""/>
    <n v="0"/>
    <n v="0"/>
    <e v="#N/A"/>
    <e v="#N/A"/>
    <e v="#N/A"/>
    <e v="#N/A"/>
    <e v="#N/A"/>
  </r>
  <r>
    <x v="0"/>
    <x v="287"/>
    <s v="100 meter skoven"/>
    <s v="Indre By"/>
    <s v="Upsalagade 19"/>
    <n v="2100"/>
    <s v="København Ø"/>
    <s v="35 26 14 99/46 49 62 75"/>
    <s v="37216@buf.kk.dk"/>
    <s v="Inger Rynkjøb"/>
    <n v="0"/>
    <n v="0"/>
    <s v="37216b@buf.kk.dk"/>
    <s v="Integreret"/>
    <n v="42"/>
    <n v="0"/>
    <n v="50"/>
    <n v="0"/>
    <n v="0"/>
    <n v="0"/>
    <n v="0"/>
    <n v="0"/>
    <n v="0"/>
    <n v="0"/>
    <n v="0"/>
    <n v="0"/>
    <n v="0"/>
    <n v="0"/>
    <n v="0"/>
    <x v="1"/>
    <x v="0"/>
    <x v="1"/>
    <x v="0"/>
    <n v="0"/>
    <n v="0"/>
    <n v="0"/>
    <n v="0"/>
    <n v="0"/>
    <n v="0"/>
    <n v="0"/>
    <n v="0"/>
    <n v="0"/>
    <n v="0"/>
    <n v="0"/>
    <n v="0"/>
    <n v="0"/>
    <n v="0"/>
    <n v="0"/>
    <n v="0"/>
    <n v="0"/>
    <n v="0"/>
    <n v="0"/>
    <n v="0"/>
    <n v="0"/>
    <n v="0"/>
    <n v="0"/>
    <n v="0"/>
    <n v="0"/>
    <n v="0"/>
    <n v="0"/>
    <s v="Ja"/>
    <n v="0"/>
    <n v="0"/>
    <n v="0"/>
    <n v="0"/>
    <n v="0"/>
    <s v="Nej"/>
    <n v="0"/>
    <n v="0"/>
    <s v="produktionskøkken"/>
    <s v="nej"/>
    <s v="Mindre"/>
    <n v="0"/>
    <n v="0"/>
    <s v="ovn"/>
    <n v="0"/>
    <n v="0"/>
    <n v="0"/>
    <n v="0"/>
    <n v="0"/>
    <n v="0"/>
    <n v="0"/>
    <n v="0"/>
    <n v="0"/>
    <s v="Lone Voss"/>
    <d v="1899-12-30T00:00:00"/>
    <n v="0"/>
    <n v="0"/>
    <n v="1"/>
    <n v="4"/>
    <n v="0"/>
    <n v="1"/>
    <n v="0"/>
    <n v="0"/>
    <n v="0"/>
    <n v="0"/>
    <n v="2"/>
    <n v="0"/>
    <n v="0"/>
    <n v="0"/>
    <n v="0"/>
    <n v="0"/>
    <n v="1"/>
    <n v="0"/>
    <n v="0"/>
    <n v="1"/>
    <n v="20"/>
    <s v="Miele"/>
    <n v="2"/>
    <s v="Nej"/>
    <n v="0"/>
    <s v="Nej"/>
    <s v="Nej"/>
    <s v="Nej"/>
    <n v="1"/>
    <s v="God plads"/>
    <n v="0"/>
    <n v="0"/>
    <x v="0"/>
    <s v="Indre By"/>
    <n v="42"/>
    <n v="0"/>
    <n v="50"/>
    <n v="0"/>
    <n v="0"/>
    <n v="0"/>
    <n v="0"/>
    <n v="0"/>
    <n v="0"/>
    <n v="0"/>
    <n v="0"/>
    <n v="0"/>
    <n v="0"/>
    <n v="0"/>
    <n v="176968.99"/>
    <s v="37216"/>
    <s v="u"/>
    <n v="0"/>
    <n v="0"/>
    <e v="#N/A"/>
    <e v="#N/A"/>
    <e v="#N/A"/>
    <e v="#N/A"/>
    <e v="#N/A"/>
  </r>
  <r>
    <x v="0"/>
    <x v="288"/>
    <s v="Den Grønne Kastanie"/>
    <s v="Indre By"/>
    <s v="Gammeltoftsgade 13"/>
    <n v="1355"/>
    <s v="København K"/>
    <s v="33 12 03 36"/>
    <s v="37238@buf.kk.dk"/>
    <s v="Mette Bøgevig"/>
    <n v="0"/>
    <n v="0"/>
    <s v="37238@buf.kk.dk"/>
    <s v="Integreret"/>
    <n v="32"/>
    <n v="0"/>
    <n v="42"/>
    <n v="0"/>
    <n v="0"/>
    <n v="0"/>
    <n v="0"/>
    <s v="Nej"/>
    <n v="0"/>
    <n v="0"/>
    <n v="5"/>
    <n v="5"/>
    <n v="3"/>
    <n v="3"/>
    <n v="0"/>
    <x v="0"/>
    <x v="0"/>
    <x v="1"/>
    <x v="1"/>
    <n v="0"/>
    <n v="75000"/>
    <n v="25000"/>
    <n v="0"/>
    <s v="Ja"/>
    <n v="0"/>
    <s v="Anja Korkmaz"/>
    <n v="2008"/>
    <n v="33"/>
    <n v="0"/>
    <s v="cater"/>
    <n v="0"/>
    <n v="0"/>
    <n v="0"/>
    <n v="0"/>
    <n v="0"/>
    <n v="0"/>
    <n v="0"/>
    <n v="0"/>
    <n v="0"/>
    <n v="99"/>
    <n v="50"/>
    <n v="1"/>
    <n v="2"/>
    <s v="Ja"/>
    <s v="ja"/>
    <s v="Ja"/>
    <s v="Ja"/>
    <n v="0"/>
    <s v="Ja"/>
    <n v="0"/>
    <s v="Ja"/>
    <n v="0"/>
    <n v="0"/>
    <s v="der er ikke blevet talt om hvad der skal ske, så kan ikke udtale sig videre om hvad de vil gøre"/>
    <n v="0"/>
    <s v="produktionskøkken"/>
    <s v="nej"/>
    <s v="Større"/>
    <n v="0"/>
    <n v="0"/>
    <s v="1 nyt industrikøleskab, 1 stk Bjørn(røremaskine), nyt kogebord hvor der er plads til mere en 2 gryder på samme tid."/>
    <n v="0"/>
    <n v="0"/>
    <n v="0"/>
    <n v="0"/>
    <n v="0"/>
    <n v="0"/>
    <n v="0"/>
    <n v="0"/>
    <n v="0"/>
    <s v="Cathrine Jerrik"/>
    <s v="14.4.2009"/>
    <n v="0"/>
    <n v="0"/>
    <n v="1"/>
    <n v="2"/>
    <n v="0"/>
    <n v="2"/>
    <n v="0"/>
    <n v="0"/>
    <n v="0"/>
    <n v="1"/>
    <n v="1"/>
    <n v="0"/>
    <n v="0"/>
    <n v="0"/>
    <n v="0"/>
    <n v="2"/>
    <n v="0"/>
    <n v="0"/>
    <n v="0"/>
    <n v="1"/>
    <n v="20"/>
    <s v="Miele"/>
    <n v="4"/>
    <n v="0"/>
    <n v="0"/>
    <s v="Ja"/>
    <n v="0"/>
    <n v="0"/>
    <n v="3"/>
    <s v="God plads"/>
    <s v="Køkken er pt ok men hvis der skal til at laves mad til 74 børn bliver det som det er nu et køkken med blandet tilvirkning"/>
    <s v="Børnehaven vendter på en udmelding om de skal renoveres eller flyttes…"/>
    <x v="0"/>
    <s v="Indre By"/>
    <n v="32"/>
    <n v="0"/>
    <n v="42"/>
    <n v="0"/>
    <n v="0"/>
    <n v="0"/>
    <n v="0"/>
    <n v="0"/>
    <n v="0"/>
    <n v="0"/>
    <n v="0"/>
    <n v="0"/>
    <n v="0"/>
    <n v="0"/>
    <n v="122798.42"/>
    <s v="37238"/>
    <s v=""/>
    <n v="0"/>
    <n v="0"/>
    <e v="#N/A"/>
    <e v="#N/A"/>
    <e v="#N/A"/>
    <e v="#N/A"/>
    <e v="#N/A"/>
  </r>
  <r>
    <x v="0"/>
    <x v="289"/>
    <s v="Den Integrerede Institution Lundsgade"/>
    <s v="Indre By"/>
    <s v="Lundsgade 14"/>
    <n v="2100"/>
    <s v="København Ø"/>
    <s v="35 26 13 93"/>
    <s v="37273@buf.kk.dk"/>
    <s v="Liv Underdal"/>
    <n v="0"/>
    <n v="0"/>
    <s v="37273@buf.kk.dk"/>
    <s v="Integreret"/>
    <n v="42"/>
    <n v="0"/>
    <n v="44"/>
    <n v="0"/>
    <n v="0"/>
    <n v="0"/>
    <n v="0"/>
    <s v="ja"/>
    <n v="2"/>
    <n v="1"/>
    <n v="5"/>
    <n v="5"/>
    <n v="5"/>
    <n v="5"/>
    <n v="0"/>
    <x v="0"/>
    <x v="0"/>
    <x v="1"/>
    <x v="1"/>
    <n v="0"/>
    <n v="105000"/>
    <n v="35000"/>
    <n v="0"/>
    <s v="Ja"/>
    <s v="nej"/>
    <s v="Christina Madsen"/>
    <n v="2001"/>
    <n v="37"/>
    <n v="0"/>
    <s v="køkkenassistent"/>
    <s v="Vikar i anden vuggestue"/>
    <s v="økologi og div. Andre"/>
    <n v="0"/>
    <n v="0"/>
    <n v="0"/>
    <n v="0"/>
    <n v="0"/>
    <n v="0"/>
    <n v="0"/>
    <n v="98"/>
    <n v="98"/>
    <n v="1"/>
    <n v="1"/>
    <s v="Ja"/>
    <s v="ja"/>
    <s v="Ja"/>
    <s v="Ja"/>
    <n v="0"/>
    <s v="Ja"/>
    <s v="tror"/>
    <s v="Ja"/>
    <n v="0"/>
    <n v="0"/>
    <s v="ved endnu ikke"/>
    <n v="0"/>
    <s v="produktionskøkken"/>
    <s v="nej"/>
    <s v="Mindre"/>
    <s v="Ingen"/>
    <s v="Nej"/>
    <s v="ekstra varmluftovn, kip-steger, ekstra fuldhøjde el. industrikøkken."/>
    <n v="0"/>
    <n v="0"/>
    <n v="0"/>
    <n v="0"/>
    <n v="0"/>
    <n v="0"/>
    <n v="0"/>
    <n v="0"/>
    <n v="0"/>
    <s v="Birgitte Glerup/ Sine"/>
    <d v="2009-04-20T00:00:00"/>
    <n v="0"/>
    <n v="0"/>
    <n v="1"/>
    <n v="5"/>
    <n v="0"/>
    <n v="2"/>
    <n v="0"/>
    <n v="0"/>
    <n v="0"/>
    <n v="2"/>
    <n v="0"/>
    <n v="0"/>
    <n v="0"/>
    <n v="0"/>
    <n v="0"/>
    <n v="0"/>
    <n v="2"/>
    <n v="0"/>
    <n v="0"/>
    <n v="1"/>
    <n v="20"/>
    <s v="Miele"/>
    <n v="8"/>
    <s v="Ja"/>
    <n v="8"/>
    <s v="Nej"/>
    <s v="Ja"/>
    <s v="Nej"/>
    <n v="1"/>
    <s v="God plads"/>
    <s v="der er skrevet nyt udstyr på da det ekstra køkken i børnehavens udstyr er nedslidt. OBS: elevator er emget lille ift. Transport af mad."/>
    <n v="0"/>
    <x v="0"/>
    <s v="Indre By"/>
    <n v="42"/>
    <n v="0"/>
    <n v="44"/>
    <n v="0"/>
    <n v="0"/>
    <n v="0"/>
    <n v="0"/>
    <n v="0"/>
    <n v="0"/>
    <n v="0"/>
    <n v="0"/>
    <n v="0"/>
    <n v="0"/>
    <n v="0"/>
    <n v="126467.1"/>
    <s v="37273"/>
    <s v=""/>
    <n v="0"/>
    <n v="0"/>
    <s v="Ja"/>
    <n v="25"/>
    <n v="0"/>
    <n v="0"/>
    <s v="Ja"/>
  </r>
  <r>
    <x v="0"/>
    <x v="290"/>
    <s v="Den Integrerede Institution Lundsgade"/>
    <s v="Indre By"/>
    <s v="Lundsgade 14"/>
    <n v="2100"/>
    <s v="København Ø"/>
    <s v="35 26 13 93"/>
    <s v="37273@buf.kk.dk"/>
    <s v="Liv Underdal"/>
    <n v="0"/>
    <n v="0"/>
    <s v="37273@buf.kk.dk"/>
    <s v="Integreret"/>
    <n v="42"/>
    <n v="0"/>
    <n v="44"/>
    <n v="0"/>
    <n v="0"/>
    <n v="0"/>
    <n v="0"/>
    <s v="ja"/>
    <n v="2"/>
    <n v="2"/>
    <n v="0"/>
    <n v="0"/>
    <n v="0"/>
    <n v="0"/>
    <n v="0"/>
    <x v="1"/>
    <x v="0"/>
    <x v="1"/>
    <x v="0"/>
    <n v="0"/>
    <n v="0"/>
    <n v="0"/>
    <n v="0"/>
    <n v="0"/>
    <n v="0"/>
    <n v="0"/>
    <n v="0"/>
    <n v="0"/>
    <n v="0"/>
    <n v="0"/>
    <n v="0"/>
    <n v="0"/>
    <n v="0"/>
    <n v="0"/>
    <n v="0"/>
    <n v="0"/>
    <n v="0"/>
    <n v="0"/>
    <n v="0"/>
    <n v="0"/>
    <n v="0"/>
    <n v="0"/>
    <n v="0"/>
    <n v="0"/>
    <n v="0"/>
    <n v="0"/>
    <n v="0"/>
    <n v="0"/>
    <n v="0"/>
    <n v="0"/>
    <n v="0"/>
    <n v="0"/>
    <n v="0"/>
    <n v="0"/>
    <n v="0"/>
    <s v="Køkken begrænset tilvirk"/>
    <n v="0"/>
    <n v="0"/>
    <n v="0"/>
    <n v="0"/>
    <n v="0"/>
    <n v="0"/>
    <n v="0"/>
    <n v="0"/>
    <n v="0"/>
    <n v="0"/>
    <n v="0"/>
    <n v="0"/>
    <n v="0"/>
    <s v="Inst. Ønsker ikke dette godkendt, da der i huset er velfungerende køkken der er stort nok til produktion til alle."/>
    <s v="Birgitte Glerup / Sine"/>
    <d v="2009-04-20T00:00:00"/>
    <n v="0"/>
    <n v="0"/>
    <n v="1"/>
    <n v="4"/>
    <n v="2"/>
    <n v="0"/>
    <n v="0"/>
    <n v="0"/>
    <n v="0"/>
    <n v="3"/>
    <n v="0"/>
    <n v="0"/>
    <n v="0"/>
    <n v="0"/>
    <n v="0"/>
    <n v="1"/>
    <n v="0"/>
    <n v="0"/>
    <n v="0"/>
    <n v="1"/>
    <n v="20"/>
    <s v="Miele"/>
    <n v="6"/>
    <s v="Nej"/>
    <n v="0"/>
    <s v="Nej"/>
    <s v="Nej"/>
    <s v="Nej"/>
    <n v="1"/>
    <s v="ingen plads"/>
    <s v="nedslidt udstyr"/>
    <n v="0"/>
    <x v="0"/>
    <s v="Indre By"/>
    <n v="42"/>
    <n v="0"/>
    <n v="44"/>
    <n v="0"/>
    <n v="0"/>
    <n v="0"/>
    <n v="0"/>
    <n v="0"/>
    <n v="0"/>
    <n v="0"/>
    <n v="0"/>
    <n v="0"/>
    <n v="0"/>
    <n v="0"/>
    <n v="126467.1"/>
    <s v="37273"/>
    <s v="2"/>
    <n v="0"/>
    <n v="0"/>
    <e v="#N/A"/>
    <e v="#N/A"/>
    <e v="#N/A"/>
    <e v="#N/A"/>
    <e v="#N/A"/>
  </r>
  <r>
    <x v="0"/>
    <x v="291"/>
    <s v="Børnehuset på Holmen"/>
    <s v="Indre By"/>
    <s v="Danneskiold-Samsøes Allé 37"/>
    <n v="1434"/>
    <s v="København K"/>
    <n v="32638821"/>
    <s v="37351@buf.kk.dk"/>
    <s v="Erik Sander Bojsen"/>
    <n v="0"/>
    <n v="0"/>
    <s v="37351@buf.kk.dk"/>
    <s v="Integreret"/>
    <n v="36"/>
    <n v="0"/>
    <n v="44"/>
    <n v="0"/>
    <n v="0"/>
    <n v="0"/>
    <n v="0"/>
    <s v="Nej"/>
    <n v="0"/>
    <n v="0"/>
    <n v="5"/>
    <n v="5"/>
    <n v="4"/>
    <n v="5"/>
    <n v="0"/>
    <x v="0"/>
    <x v="0"/>
    <x v="1"/>
    <x v="1"/>
    <n v="0"/>
    <n v="0"/>
    <n v="0"/>
    <n v="0"/>
    <s v="Ja"/>
    <n v="0"/>
    <s v="Camilla Christensen"/>
    <n v="2006"/>
    <n v="32"/>
    <n v="0"/>
    <s v="ufaglært, klinikassistent. Pt. På barsel indtil jan. 2010"/>
    <s v="?"/>
    <s v="?"/>
    <s v="Camilla Lennartz"/>
    <n v="2008"/>
    <n v="32"/>
    <n v="0"/>
    <s v="pædagog. Er barselsvikar"/>
    <s v="1 år fra anden institution"/>
    <s v="hygiejnekursus"/>
    <n v="85"/>
    <n v="85"/>
    <n v="1"/>
    <n v="1"/>
    <s v="nej"/>
    <s v="ja"/>
    <s v="Ja"/>
    <s v="Ja"/>
    <n v="0"/>
    <s v="Ja"/>
    <n v="0"/>
    <s v="Ja"/>
    <n v="0"/>
    <s v="Nej"/>
    <s v="måske vil den nuværende barselsvikar blive"/>
    <n v="0"/>
    <s v="produktionskøkken"/>
    <s v="nej"/>
    <s v="Ingen"/>
    <s v="Større"/>
    <s v="ja"/>
    <s v="Køkkenet er delt op med en væg i grovkøkken og alm. Køkken. Burde ombygges til et stort rum ellers er der ikke plads til at lave mad til 80 børn."/>
    <n v="0"/>
    <n v="0"/>
    <n v="0"/>
    <n v="0"/>
    <n v="0"/>
    <n v="0"/>
    <n v="0"/>
    <n v="0"/>
    <n v="0"/>
    <s v="Mariah / Sine"/>
    <d v="2009-03-26T00:00:00"/>
    <n v="0"/>
    <n v="0"/>
    <n v="1"/>
    <n v="5"/>
    <n v="0"/>
    <n v="2"/>
    <n v="0"/>
    <n v="0"/>
    <n v="0"/>
    <n v="0"/>
    <n v="2"/>
    <n v="0"/>
    <n v="0"/>
    <n v="1"/>
    <n v="0"/>
    <n v="1"/>
    <n v="1"/>
    <n v="0"/>
    <n v="0"/>
    <n v="1"/>
    <n v="3"/>
    <s v="Electrolux"/>
    <n v="5"/>
    <s v="Ja"/>
    <n v="8"/>
    <s v="Nej"/>
    <s v="Nej"/>
    <s v="ja"/>
    <n v="3"/>
    <s v="God plads"/>
    <s v="God plads i kælderen. Udover at gøre køkkenet til et stort rum mangler 2 ovne (eller konvektionsovn), et eller to køleskabe mere. Opvaskemaskine hvor bakkerne kan kører ud på et bord, spulearm, evt. ekstra fryser"/>
    <n v="0"/>
    <x v="0"/>
    <s v="Indre By"/>
    <n v="36"/>
    <n v="0"/>
    <n v="44"/>
    <n v="0"/>
    <n v="0"/>
    <n v="0"/>
    <n v="0"/>
    <n v="0"/>
    <n v="0"/>
    <n v="0"/>
    <n v="0"/>
    <n v="0"/>
    <n v="0"/>
    <n v="0"/>
    <n v="170995.9"/>
    <s v="37351"/>
    <s v=""/>
    <n v="0"/>
    <n v="0"/>
    <e v="#N/A"/>
    <e v="#N/A"/>
    <e v="#N/A"/>
    <e v="#N/A"/>
    <e v="#N/A"/>
  </r>
  <r>
    <x v="0"/>
    <x v="292"/>
    <s v="Mikkelborg"/>
    <s v="Indre By"/>
    <s v="Rungsted Strandvej 320B"/>
    <n v="2970"/>
    <s v="Hørsholm"/>
    <s v="49 14 70 90"/>
    <s v="37390@buf.kk.dk"/>
    <s v="HANNE SCHORTMANN"/>
    <n v="31534264"/>
    <n v="0"/>
    <s v="37390@buf.kk.dk"/>
    <s v="Integreret"/>
    <n v="24"/>
    <n v="0"/>
    <n v="44"/>
    <n v="0"/>
    <n v="0"/>
    <n v="0"/>
    <n v="0"/>
    <s v="Nej"/>
    <n v="0"/>
    <n v="0"/>
    <n v="0"/>
    <n v="0"/>
    <n v="0"/>
    <n v="0"/>
    <n v="0"/>
    <x v="0"/>
    <x v="0"/>
    <x v="1"/>
    <x v="0"/>
    <n v="0"/>
    <n v="0"/>
    <n v="0"/>
    <n v="0"/>
    <n v="0"/>
    <n v="0"/>
    <n v="0"/>
    <n v="0"/>
    <n v="0"/>
    <n v="0"/>
    <n v="0"/>
    <n v="0"/>
    <n v="0"/>
    <n v="0"/>
    <n v="0"/>
    <n v="0"/>
    <n v="0"/>
    <n v="0"/>
    <n v="0"/>
    <n v="0"/>
    <n v="0"/>
    <n v="0"/>
    <n v="0"/>
    <n v="1"/>
    <s v="Ja"/>
    <s v="Nej"/>
    <s v="nej"/>
    <s v="Ja"/>
    <n v="0"/>
    <s v="Ja"/>
    <n v="0"/>
    <s v="Ja"/>
    <n v="0"/>
    <s v="Nej"/>
    <n v="0"/>
    <n v="0"/>
    <s v="Køkken begrænset tilvirk"/>
    <n v="0"/>
    <n v="0"/>
    <n v="0"/>
    <n v="0"/>
    <n v="0"/>
    <n v="0"/>
    <n v="0"/>
    <n v="0"/>
    <n v="0"/>
    <n v="0"/>
    <n v="0"/>
    <n v="0"/>
    <n v="0"/>
    <n v="0"/>
    <s v="Lone Voss"/>
    <d v="1899-12-30T00:00:00"/>
    <n v="0"/>
    <n v="1"/>
    <n v="0"/>
    <n v="4"/>
    <n v="1"/>
    <n v="0"/>
    <n v="0"/>
    <n v="0"/>
    <n v="0"/>
    <n v="0"/>
    <n v="1"/>
    <n v="0"/>
    <n v="0"/>
    <n v="0"/>
    <n v="0"/>
    <n v="0"/>
    <n v="1"/>
    <n v="0"/>
    <n v="0"/>
    <n v="1"/>
    <n v="20"/>
    <s v="Miele"/>
    <n v="4"/>
    <s v="Nej"/>
    <n v="0"/>
    <s v="Ja"/>
    <s v="Nej"/>
    <s v="Nej"/>
    <n v="2"/>
    <s v="Begrænset"/>
    <n v="0"/>
    <n v="0"/>
    <x v="0"/>
    <s v="Indre By"/>
    <n v="24"/>
    <n v="0"/>
    <n v="44"/>
    <n v="0"/>
    <n v="0"/>
    <n v="0"/>
    <n v="0"/>
    <n v="0"/>
    <n v="0"/>
    <n v="0"/>
    <n v="0"/>
    <n v="0"/>
    <n v="0"/>
    <n v="0"/>
    <n v="128238.39"/>
    <s v="37390"/>
    <s v="u"/>
    <n v="0"/>
    <n v="0"/>
    <e v="#N/A"/>
    <e v="#N/A"/>
    <e v="#N/A"/>
    <e v="#N/A"/>
    <e v="#N/A"/>
  </r>
  <r>
    <x v="0"/>
    <x v="293"/>
    <n v="0"/>
    <s v="Indre By"/>
    <s v="Prinsessegade 58"/>
    <n v="1422"/>
    <s v="København K"/>
    <s v="32 54 68 95"/>
    <s v="37447@buf.kk.dk"/>
    <s v="Pia Randa-Boldt"/>
    <n v="32540347"/>
    <n v="0"/>
    <s v="blikfang@faf.kk.dk"/>
    <s v="Integreret"/>
    <n v="28"/>
    <n v="0"/>
    <n v="44"/>
    <n v="0"/>
    <n v="0"/>
    <n v="0"/>
    <n v="0"/>
    <s v="Nej"/>
    <n v="0"/>
    <n v="0"/>
    <n v="5"/>
    <n v="5"/>
    <n v="4"/>
    <n v="5"/>
    <n v="0"/>
    <x v="0"/>
    <x v="0"/>
    <x v="1"/>
    <x v="1"/>
    <n v="0"/>
    <n v="110000"/>
    <n v="0"/>
    <n v="0"/>
    <s v="Nej"/>
    <s v="nej"/>
    <n v="0"/>
    <n v="0"/>
    <n v="0"/>
    <n v="0"/>
    <n v="0"/>
    <n v="0"/>
    <n v="0"/>
    <n v="0"/>
    <n v="0"/>
    <n v="0"/>
    <n v="0"/>
    <n v="0"/>
    <n v="0"/>
    <n v="0"/>
    <n v="95"/>
    <n v="95"/>
    <n v="1"/>
    <n v="1"/>
    <s v="Ja"/>
    <s v="ja"/>
    <s v="Ja"/>
    <s v="Ja"/>
    <n v="0"/>
    <s v="Ja"/>
    <s v="Leder er ret sikker, men emnet skal først tages op"/>
    <s v="Ja"/>
    <n v="0"/>
    <s v="Nej"/>
    <n v="0"/>
    <n v="0"/>
    <s v="produktionskøkken"/>
    <s v="nej"/>
    <s v="Mindre"/>
    <s v="Ingen"/>
    <s v="Nej"/>
    <s v="Esktra industrikøleskab"/>
    <n v="0"/>
    <n v="0"/>
    <n v="0"/>
    <n v="0"/>
    <n v="0"/>
    <n v="0"/>
    <n v="0"/>
    <n v="0"/>
    <n v="0"/>
    <s v="Birgitte Glerup / Nanna"/>
    <d v="2009-03-19T00:00:00"/>
    <n v="0"/>
    <n v="0"/>
    <n v="1"/>
    <n v="4"/>
    <n v="0"/>
    <n v="2"/>
    <n v="0"/>
    <n v="0"/>
    <n v="0"/>
    <n v="0"/>
    <n v="0"/>
    <n v="2"/>
    <n v="0"/>
    <n v="0"/>
    <n v="0"/>
    <n v="0"/>
    <n v="0"/>
    <n v="1"/>
    <n v="0"/>
    <n v="1"/>
    <n v="2"/>
    <s v="Hobart Industri"/>
    <n v="12"/>
    <s v="Ja"/>
    <n v="15"/>
    <s v="Nej"/>
    <s v="Nej"/>
    <s v="Nej"/>
    <n v="0"/>
    <s v="God plads"/>
    <s v="MADHUSKOMMENTAR: Vil meget gerne lave mad selv, men rejser 2 spørgsmål: 1. Hvem finansiere at der nu også slaæ serveres mad i køkkenpersonalets ferie? 2. Hvem finansiere nye gryder, service m.m.?"/>
    <n v="0"/>
    <x v="0"/>
    <s v="Indre By"/>
    <n v="26"/>
    <n v="0"/>
    <n v="44"/>
    <n v="0"/>
    <n v="0"/>
    <n v="0"/>
    <n v="0"/>
    <n v="0"/>
    <n v="0"/>
    <n v="0"/>
    <n v="0"/>
    <n v="0"/>
    <n v="0"/>
    <n v="0"/>
    <n v="104525.94"/>
    <s v="37447"/>
    <s v=""/>
    <n v="0"/>
    <n v="0"/>
    <e v="#N/A"/>
    <e v="#N/A"/>
    <e v="#N/A"/>
    <e v="#N/A"/>
    <e v="#N/A"/>
  </r>
  <r>
    <x v="0"/>
    <x v="294"/>
    <s v="Den integrerede Institution Kongehatten"/>
    <s v="Indre By"/>
    <s v="Suhmsgade 4"/>
    <n v="1125"/>
    <s v="København K."/>
    <s v="33 11 32 75"/>
    <s v="37452@buf.kk.dk"/>
    <s v="Mette Møller"/>
    <n v="0"/>
    <n v="0"/>
    <s v="37452@buf.kk.dk"/>
    <s v="Integreret"/>
    <n v="24"/>
    <n v="0"/>
    <n v="0"/>
    <n v="0"/>
    <n v="0"/>
    <n v="0"/>
    <n v="0"/>
    <n v="0"/>
    <n v="0"/>
    <n v="0"/>
    <n v="5"/>
    <n v="5"/>
    <n v="5"/>
    <n v="5"/>
    <n v="0"/>
    <x v="0"/>
    <x v="1"/>
    <x v="1"/>
    <x v="1"/>
    <n v="0"/>
    <n v="0"/>
    <n v="0"/>
    <n v="0"/>
    <n v="0"/>
    <n v="0"/>
    <n v="0"/>
    <n v="0"/>
    <n v="0"/>
    <n v="0"/>
    <n v="0"/>
    <n v="0"/>
    <n v="0"/>
    <n v="0"/>
    <n v="0"/>
    <n v="0"/>
    <n v="0"/>
    <n v="0"/>
    <n v="0"/>
    <n v="0"/>
    <n v="95"/>
    <n v="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Indre By"/>
    <n v="24"/>
    <n v="0"/>
    <n v="44"/>
    <n v="0"/>
    <n v="0"/>
    <n v="0"/>
    <n v="0"/>
    <n v="0"/>
    <n v="0"/>
    <n v="0"/>
    <n v="0"/>
    <n v="0"/>
    <n v="0"/>
    <n v="0"/>
    <n v="126389.89"/>
    <s v="37452"/>
    <s v=""/>
    <n v="0"/>
    <n v="0"/>
    <s v="Ja"/>
    <n v="1"/>
    <n v="0"/>
    <s v="Ved ikke hvor mange timer"/>
    <s v="Ja"/>
  </r>
  <r>
    <x v="0"/>
    <x v="295"/>
    <s v="Den integrerede Institution Kongehatten"/>
    <s v="Indre By"/>
    <s v="Suhmsgade 4"/>
    <n v="1125"/>
    <s v="København K."/>
    <s v="33 11 32 75"/>
    <s v="37452@buf.kk.dk"/>
    <s v="Mette Møller"/>
    <n v="0"/>
    <n v="0"/>
    <s v="37452@buf.kk.dk"/>
    <s v="Integreret"/>
    <n v="24"/>
    <n v="0"/>
    <n v="44"/>
    <n v="0"/>
    <n v="0"/>
    <n v="0"/>
    <n v="0"/>
    <n v="0"/>
    <n v="0"/>
    <n v="0"/>
    <n v="5"/>
    <n v="5"/>
    <n v="5"/>
    <n v="5"/>
    <n v="0"/>
    <x v="0"/>
    <x v="1"/>
    <x v="1"/>
    <x v="1"/>
    <n v="0"/>
    <n v="0"/>
    <n v="0"/>
    <n v="0"/>
    <n v="0"/>
    <n v="0"/>
    <n v="0"/>
    <n v="0"/>
    <n v="0"/>
    <n v="0"/>
    <n v="0"/>
    <n v="0"/>
    <n v="0"/>
    <n v="0"/>
    <n v="0"/>
    <n v="0"/>
    <n v="0"/>
    <n v="0"/>
    <n v="0"/>
    <n v="0"/>
    <n v="95"/>
    <n v="95"/>
    <n v="0"/>
    <n v="0"/>
    <n v="0"/>
    <n v="0"/>
    <n v="0"/>
    <n v="0"/>
    <n v="0"/>
    <n v="0"/>
    <n v="0"/>
    <n v="0"/>
    <n v="0"/>
    <n v="0"/>
    <n v="0"/>
    <n v="0"/>
    <s v="Modtagerkøkken"/>
    <n v="0"/>
    <n v="0"/>
    <n v="0"/>
    <n v="0"/>
    <n v="0"/>
    <n v="0"/>
    <n v="0"/>
    <n v="0"/>
    <n v="0"/>
    <n v="0"/>
    <n v="0"/>
    <n v="0"/>
    <n v="0"/>
    <n v="0"/>
    <n v="0"/>
    <d v="1899-12-30T00:00:00"/>
    <n v="0"/>
    <n v="1"/>
    <n v="0"/>
    <n v="4"/>
    <n v="1"/>
    <n v="0"/>
    <n v="0"/>
    <n v="0"/>
    <n v="0"/>
    <n v="0"/>
    <n v="1"/>
    <n v="0"/>
    <n v="0"/>
    <n v="0"/>
    <n v="0"/>
    <n v="0"/>
    <n v="0"/>
    <n v="0"/>
    <n v="0"/>
    <n v="1"/>
    <n v="20"/>
    <s v="Miele"/>
    <n v="1.5"/>
    <s v="Nej"/>
    <n v="0"/>
    <s v="Nej"/>
    <s v="Nej"/>
    <s v="Nej"/>
    <n v="1"/>
    <s v="ingen plads"/>
    <n v="0"/>
    <n v="0"/>
    <x v="0"/>
    <s v="Indre By"/>
    <n v="24"/>
    <n v="0"/>
    <n v="44"/>
    <n v="0"/>
    <n v="0"/>
    <n v="0"/>
    <n v="0"/>
    <n v="0"/>
    <n v="0"/>
    <n v="0"/>
    <n v="0"/>
    <n v="0"/>
    <n v="0"/>
    <n v="0"/>
    <n v="126389.89"/>
    <s v="37452"/>
    <s v="u"/>
    <n v="0"/>
    <n v="0"/>
    <e v="#N/A"/>
    <e v="#N/A"/>
    <e v="#N/A"/>
    <e v="#N/A"/>
    <e v="#N/A"/>
  </r>
  <r>
    <x v="0"/>
    <x v="296"/>
    <s v="Krudthuset"/>
    <s v="Indre By"/>
    <s v="Refshalevej 1"/>
    <n v="1432"/>
    <s v="København K"/>
    <s v="32 96 06 88"/>
    <s v="37464@buf.kk.dk"/>
    <s v="Henrik Noesgaard-Pedersen"/>
    <n v="0"/>
    <n v="0"/>
    <s v="37464@buf.kk.dk"/>
    <s v="Integreret"/>
    <n v="35"/>
    <n v="0"/>
    <n v="44"/>
    <n v="0"/>
    <n v="0"/>
    <n v="0"/>
    <n v="0"/>
    <s v="Nej"/>
    <n v="0"/>
    <n v="0"/>
    <n v="5"/>
    <n v="5"/>
    <n v="4"/>
    <n v="5"/>
    <n v="0"/>
    <x v="0"/>
    <x v="0"/>
    <x v="1"/>
    <x v="1"/>
    <n v="0"/>
    <n v="120000"/>
    <n v="120000"/>
    <n v="0"/>
    <s v="Ja"/>
    <n v="0"/>
    <s v="Line Halkjær Laursen"/>
    <n v="2008"/>
    <n v="30"/>
    <n v="0"/>
    <s v="ufaglært"/>
    <n v="0"/>
    <s v="skal have et hygiejne kursus i april"/>
    <n v="0"/>
    <n v="0"/>
    <n v="0"/>
    <n v="0"/>
    <n v="0"/>
    <n v="0"/>
    <n v="0"/>
    <n v="80"/>
    <n v="80"/>
    <n v="1"/>
    <n v="1"/>
    <s v="Ja"/>
    <s v="Nej"/>
    <s v="Ja"/>
    <s v="Ja"/>
    <n v="0"/>
    <s v="Ja"/>
    <n v="0"/>
    <s v="Ja"/>
    <n v="0"/>
    <s v="Nej"/>
    <s v="vil gerne have hjælp"/>
    <n v="0"/>
    <s v="produktionskøkken"/>
    <n v="0"/>
    <s v="Større"/>
    <n v="0"/>
    <n v="0"/>
    <s v="en industriopvasker ex Miele, en konvektionsovn 10 stik, et stålrullebord"/>
    <n v="0"/>
    <n v="0"/>
    <n v="0"/>
    <n v="0"/>
    <n v="0"/>
    <n v="0"/>
    <n v="0"/>
    <n v="0"/>
    <n v="0"/>
    <s v="Cathrine Jerrik"/>
    <s v="31.3.2009"/>
    <n v="0"/>
    <n v="0"/>
    <n v="1"/>
    <n v="5"/>
    <n v="0"/>
    <n v="2"/>
    <n v="0"/>
    <n v="0"/>
    <n v="0"/>
    <n v="0"/>
    <n v="2"/>
    <n v="0"/>
    <n v="3"/>
    <n v="0"/>
    <n v="0"/>
    <n v="1"/>
    <n v="1"/>
    <n v="0"/>
    <n v="1"/>
    <n v="1"/>
    <n v="25"/>
    <s v="Miele"/>
    <n v="4"/>
    <n v="0"/>
    <n v="0"/>
    <s v="Ja"/>
    <s v="Ja"/>
    <n v="0"/>
    <n v="2"/>
    <s v="God plads"/>
    <n v="0"/>
    <n v="0"/>
    <x v="0"/>
    <s v="Indre By"/>
    <n v="35"/>
    <n v="0"/>
    <n v="44"/>
    <n v="0"/>
    <n v="0"/>
    <n v="0"/>
    <n v="0"/>
    <n v="0"/>
    <n v="0"/>
    <n v="0"/>
    <n v="0"/>
    <n v="0"/>
    <n v="0"/>
    <n v="0"/>
    <n v="107065.36"/>
    <s v="37464"/>
    <s v=""/>
    <n v="0"/>
    <n v="0"/>
    <e v="#N/A"/>
    <e v="#N/A"/>
    <e v="#N/A"/>
    <e v="#N/A"/>
    <e v="#N/A"/>
  </r>
  <r>
    <x v="0"/>
    <x v="297"/>
    <s v="Børnebastionen"/>
    <s v="Indre By"/>
    <s v="Amagergade 6-8"/>
    <n v="1422"/>
    <s v="København K"/>
    <s v="32 96 33 15"/>
    <s v="37483@buf.kk.dk"/>
    <s v="Pia Annette Hansson"/>
    <n v="32504797"/>
    <n v="0"/>
    <s v="37483@buf.kk.dk"/>
    <s v="Integreret"/>
    <n v="20"/>
    <n v="0"/>
    <n v="42"/>
    <n v="0"/>
    <n v="0"/>
    <n v="0"/>
    <n v="0"/>
    <s v="Nej"/>
    <n v="0"/>
    <n v="0"/>
    <n v="5"/>
    <n v="5"/>
    <n v="4"/>
    <n v="5"/>
    <n v="0"/>
    <x v="0"/>
    <x v="0"/>
    <x v="1"/>
    <x v="1"/>
    <n v="0"/>
    <n v="0"/>
    <n v="0"/>
    <n v="0"/>
    <s v="Ja"/>
    <n v="0"/>
    <s v="Paul Tranberg"/>
    <n v="2002"/>
    <n v="28"/>
    <n v="0"/>
    <n v="0"/>
    <s v="års erfaring"/>
    <s v="i madhuset, ø.o.f."/>
    <n v="0"/>
    <n v="0"/>
    <n v="0"/>
    <n v="0"/>
    <n v="0"/>
    <n v="0"/>
    <n v="0"/>
    <n v="70"/>
    <n v="0"/>
    <n v="2"/>
    <n v="2"/>
    <s v="Ja"/>
    <s v="Nej"/>
    <s v="Ja"/>
    <s v="Ja"/>
    <n v="0"/>
    <s v="Ja"/>
    <n v="0"/>
    <s v="Ja"/>
    <n v="0"/>
    <s v="Nej"/>
    <n v="0"/>
    <n v="0"/>
    <s v="produktionskøkken"/>
    <s v="nej"/>
    <s v="Større"/>
    <s v="Ingen"/>
    <s v="Nej"/>
    <s v="2 nye ovne, køleskab + fryser, 1 rullebord"/>
    <n v="0"/>
    <n v="0"/>
    <n v="0"/>
    <n v="0"/>
    <n v="0"/>
    <n v="0"/>
    <n v="0"/>
    <n v="0"/>
    <n v="0"/>
    <s v="Cathrine Jerrik / Sine"/>
    <n v="0"/>
    <n v="0"/>
    <n v="0"/>
    <n v="1"/>
    <n v="4"/>
    <n v="0"/>
    <n v="2"/>
    <n v="0"/>
    <n v="0"/>
    <n v="0"/>
    <n v="2"/>
    <n v="0"/>
    <n v="0"/>
    <n v="0"/>
    <n v="0"/>
    <n v="0"/>
    <n v="0"/>
    <n v="1"/>
    <n v="0"/>
    <n v="0"/>
    <n v="1"/>
    <n v="20"/>
    <s v="Miele"/>
    <n v="0"/>
    <s v="Ja"/>
    <n v="0"/>
    <s v="Nej"/>
    <s v="Ja"/>
    <s v="Nej"/>
    <n v="1"/>
    <s v="Begrænset"/>
    <n v="0"/>
    <n v="0"/>
    <x v="0"/>
    <s v="Indre By"/>
    <n v="20"/>
    <n v="0"/>
    <n v="42"/>
    <n v="0"/>
    <n v="0"/>
    <n v="0"/>
    <n v="0"/>
    <n v="0"/>
    <n v="0"/>
    <n v="0"/>
    <n v="0"/>
    <n v="0"/>
    <n v="0"/>
    <n v="0"/>
    <n v="66845.38"/>
    <s v="37483"/>
    <s v=""/>
    <n v="0"/>
    <n v="0"/>
    <s v="Ja"/>
    <n v="21"/>
    <s v="Nej"/>
    <n v="0"/>
    <s v="Ja"/>
  </r>
  <r>
    <x v="0"/>
    <x v="298"/>
    <s v="Ryttergården"/>
    <s v="Indre By"/>
    <s v="Nansensgade 46"/>
    <n v="1366"/>
    <s v="København K"/>
    <s v="82 56 29 50"/>
    <s v="37511@buf.kk.dk"/>
    <s v="Anders Ulrik Jensen"/>
    <n v="0"/>
    <n v="0"/>
    <s v="37511@buf.kk.dk"/>
    <s v="Integreret"/>
    <n v="72"/>
    <n v="0"/>
    <n v="106"/>
    <n v="0"/>
    <n v="0"/>
    <n v="0"/>
    <n v="0"/>
    <s v="ja"/>
    <n v="3"/>
    <n v="1"/>
    <n v="5"/>
    <n v="5"/>
    <n v="3"/>
    <n v="5"/>
    <n v="0"/>
    <x v="0"/>
    <x v="1"/>
    <x v="1"/>
    <x v="1"/>
    <n v="0"/>
    <n v="275000"/>
    <n v="0"/>
    <n v="0"/>
    <s v="Ja"/>
    <n v="0"/>
    <s v="Laila Taarup"/>
    <n v="2004"/>
    <n v="37"/>
    <n v="0"/>
    <s v="ufaglært"/>
    <n v="0"/>
    <s v="ØOF-kurser"/>
    <s v="Christina"/>
    <n v="2008"/>
    <n v="35"/>
    <n v="0"/>
    <s v="Stopper nu. De skal finde en anden pr. 31. juli"/>
    <n v="0"/>
    <n v="0"/>
    <n v="92"/>
    <n v="92"/>
    <n v="2"/>
    <n v="2"/>
    <s v="Ja"/>
    <s v="Nej"/>
    <s v="Ja"/>
    <s v="Ja"/>
    <n v="0"/>
    <s v="Ja"/>
    <n v="0"/>
    <s v="Ja"/>
    <n v="0"/>
    <s v="ja"/>
    <n v="0"/>
    <n v="0"/>
    <s v="Køkken blandet tilvirk"/>
    <s v="nej"/>
    <s v="Større"/>
    <s v="Ingen"/>
    <s v="Nej"/>
    <s v="Alle maskiner skal opgraderes når der skal laves mad til dobbelt så mange børn. Større røremaskine, hurtigere opvaskemaskine, konvektionsovn eller mindst en ovn mere. Konvektionsovnen er vigtig at overveje da der også mangler kogeplader. Ekstra svaleskab."/>
    <n v="0"/>
    <n v="0"/>
    <n v="0"/>
    <n v="0"/>
    <n v="0"/>
    <n v="0"/>
    <n v="0"/>
    <n v="0"/>
    <s v="Har 3 små produktionskøkkener, hvor alt udstyr er underdimensioneret i forhold til antal børn."/>
    <s v="Mariah / Sine"/>
    <n v="0"/>
    <n v="0"/>
    <n v="0"/>
    <n v="1"/>
    <n v="4"/>
    <n v="0"/>
    <n v="2"/>
    <n v="0"/>
    <n v="0"/>
    <n v="0"/>
    <n v="2"/>
    <n v="1"/>
    <n v="0"/>
    <n v="0"/>
    <n v="0"/>
    <n v="0"/>
    <n v="1"/>
    <n v="0"/>
    <n v="0"/>
    <n v="0"/>
    <n v="1"/>
    <n v="25"/>
    <s v="Miele"/>
    <n v="3"/>
    <s v="Ja"/>
    <n v="8"/>
    <s v="Nej"/>
    <s v="Nej"/>
    <s v="Nej"/>
    <n v="1"/>
    <s v="Begrænset"/>
    <s v="Institutionen skal fragte mad mellem 4 etagere, hvilket er tidskrævende. De vil gerne have det tænket ind i timenomeringen. I kælderen har der engang været skolekøkken. Den optimale løsning ville være at etablere et stort  produktionskøkken her til alle børnene. Ville også skabe gode omstændigheder for køkkendamerne."/>
    <n v="0"/>
    <x v="0"/>
    <s v="Indre By"/>
    <n v="72"/>
    <n v="0"/>
    <n v="106"/>
    <n v="0"/>
    <n v="0"/>
    <n v="0"/>
    <n v="0"/>
    <n v="0"/>
    <n v="0"/>
    <n v="0"/>
    <n v="0"/>
    <n v="0"/>
    <n v="0"/>
    <n v="0"/>
    <n v="430670.42"/>
    <s v="37511"/>
    <s v=""/>
    <n v="0"/>
    <n v="0"/>
    <e v="#N/A"/>
    <e v="#N/A"/>
    <e v="#N/A"/>
    <e v="#N/A"/>
    <e v="#N/A"/>
  </r>
  <r>
    <x v="0"/>
    <x v="299"/>
    <s v="Ryttergården"/>
    <s v="Indre By"/>
    <s v="Nansensgade 46"/>
    <n v="1366"/>
    <s v="København K"/>
    <s v="82 56 29 50"/>
    <s v="37511@buf.kk.dk"/>
    <s v="Anders Ulrik Jensen"/>
    <n v="0"/>
    <n v="0"/>
    <s v="37511@buf.kk.dk"/>
    <s v="Integreret"/>
    <n v="72"/>
    <n v="0"/>
    <n v="106"/>
    <n v="0"/>
    <n v="0"/>
    <n v="0"/>
    <n v="0"/>
    <s v="ja"/>
    <n v="3"/>
    <n v="2"/>
    <n v="0"/>
    <n v="0"/>
    <n v="0"/>
    <n v="0"/>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1"/>
    <n v="4"/>
    <n v="0"/>
    <n v="2"/>
    <n v="0"/>
    <n v="0"/>
    <n v="0"/>
    <n v="0"/>
    <n v="1"/>
    <n v="0"/>
    <n v="0"/>
    <n v="0"/>
    <n v="0"/>
    <n v="1"/>
    <n v="0"/>
    <n v="0"/>
    <n v="0"/>
    <n v="1"/>
    <n v="25"/>
    <s v="Miele"/>
    <n v="4"/>
    <s v="Ja"/>
    <n v="8"/>
    <s v="Nej"/>
    <s v="Nej"/>
    <s v="Nej"/>
    <n v="1"/>
    <s v="Begrænset"/>
    <n v="0"/>
    <n v="0"/>
    <x v="0"/>
    <s v="Indre By"/>
    <n v="72"/>
    <n v="0"/>
    <n v="106"/>
    <n v="0"/>
    <n v="0"/>
    <n v="0"/>
    <n v="0"/>
    <n v="0"/>
    <n v="0"/>
    <n v="0"/>
    <n v="0"/>
    <n v="0"/>
    <n v="0"/>
    <n v="0"/>
    <n v="430670.42"/>
    <s v="37511"/>
    <s v="2"/>
    <n v="0"/>
    <n v="0"/>
    <e v="#N/A"/>
    <e v="#N/A"/>
    <e v="#N/A"/>
    <e v="#N/A"/>
    <e v="#N/A"/>
  </r>
  <r>
    <x v="0"/>
    <x v="300"/>
    <s v="Ryttergården"/>
    <s v="Indre By"/>
    <s v="Nansensgade 46"/>
    <n v="1366"/>
    <s v="København K"/>
    <s v="82 56 29 50"/>
    <s v="37511@buf.kk.dk"/>
    <s v="Anders Ulrik Jensen"/>
    <n v="0"/>
    <n v="0"/>
    <s v="37511@buf.kk.dk"/>
    <s v="Integreret"/>
    <n v="72"/>
    <n v="0"/>
    <n v="106"/>
    <n v="0"/>
    <n v="0"/>
    <n v="0"/>
    <n v="0"/>
    <s v="ja"/>
    <n v="3"/>
    <n v="3"/>
    <n v="0"/>
    <n v="0"/>
    <n v="0"/>
    <n v="0"/>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1"/>
    <n v="4"/>
    <n v="0"/>
    <n v="2"/>
    <n v="0"/>
    <n v="0"/>
    <n v="0"/>
    <n v="0"/>
    <n v="1"/>
    <n v="0"/>
    <n v="0"/>
    <n v="0"/>
    <n v="0"/>
    <n v="1"/>
    <n v="0"/>
    <n v="0"/>
    <n v="0"/>
    <n v="1"/>
    <n v="25"/>
    <s v="Miele"/>
    <n v="3"/>
    <s v="Nej"/>
    <n v="0"/>
    <s v="Ja"/>
    <s v="Nej"/>
    <s v="Nej"/>
    <n v="1"/>
    <s v="Begrænset"/>
    <n v="0"/>
    <n v="0"/>
    <x v="0"/>
    <s v="Indre By"/>
    <n v="72"/>
    <n v="0"/>
    <n v="106"/>
    <n v="0"/>
    <n v="0"/>
    <n v="0"/>
    <n v="0"/>
    <n v="0"/>
    <n v="0"/>
    <n v="0"/>
    <n v="0"/>
    <n v="0"/>
    <n v="0"/>
    <n v="0"/>
    <n v="430670.42"/>
    <s v="37511"/>
    <s v="3"/>
    <n v="0"/>
    <n v="0"/>
    <e v="#N/A"/>
    <e v="#N/A"/>
    <e v="#N/A"/>
    <e v="#N/A"/>
    <e v="#N/A"/>
  </r>
  <r>
    <x v="0"/>
    <x v="301"/>
    <s v="Nansensgade Børnehus"/>
    <s v="Indre By"/>
    <s v="Nansensgade 46"/>
    <n v="1366"/>
    <s v="København K"/>
    <s v="82 56 29 50"/>
    <s v="37511@buf.kk.dk"/>
    <s v="Anders Ulrik Jensen"/>
    <n v="0"/>
    <n v="0"/>
    <s v="37511@buf.kk.dk"/>
    <s v="Integreret"/>
    <n v="72"/>
    <n v="0"/>
    <n v="106"/>
    <n v="0"/>
    <n v="0"/>
    <n v="0"/>
    <n v="0"/>
    <n v="0"/>
    <n v="0"/>
    <n v="0"/>
    <n v="0"/>
    <n v="0"/>
    <n v="0"/>
    <n v="0"/>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0"/>
    <s v="Indre By"/>
    <n v="72"/>
    <n v="0"/>
    <n v="106"/>
    <n v="0"/>
    <n v="0"/>
    <n v="0"/>
    <n v="0"/>
    <n v="0"/>
    <n v="0"/>
    <n v="0"/>
    <n v="0"/>
    <n v="0"/>
    <n v="0"/>
    <n v="0"/>
    <n v="430670.42"/>
    <s v="37511"/>
    <s v="u"/>
    <n v="0"/>
    <n v="0"/>
    <e v="#N/A"/>
    <e v="#N/A"/>
    <e v="#N/A"/>
    <e v="#N/A"/>
    <e v="#N/A"/>
  </r>
  <r>
    <x v="0"/>
    <x v="302"/>
    <s v="Københavns Kommunes Integrerede Børneinstitution &quot;Vartov&quot;"/>
    <s v="Indre By"/>
    <s v="Farvergade 27H"/>
    <n v="1463"/>
    <s v="København K"/>
    <s v="33 14 28 70"/>
    <s v="37553@buf.kk.dk"/>
    <s v="Fransiska Tvede"/>
    <n v="33110315"/>
    <n v="0"/>
    <s v="37553@buf.kk.dk"/>
    <s v="Integreret"/>
    <n v="22"/>
    <n v="0"/>
    <n v="40"/>
    <n v="0"/>
    <n v="0"/>
    <n v="0"/>
    <n v="0"/>
    <s v="Nej"/>
    <n v="0"/>
    <n v="0"/>
    <n v="7"/>
    <n v="7"/>
    <n v="7"/>
    <n v="7"/>
    <n v="7"/>
    <x v="4"/>
    <x v="5"/>
    <x v="6"/>
    <x v="4"/>
    <n v="7"/>
    <n v="100000"/>
    <n v="100000"/>
    <n v="0"/>
    <s v="Ja"/>
    <n v="0"/>
    <s v="Søren Mustafa"/>
    <n v="2007"/>
    <n v="34"/>
    <n v="0"/>
    <n v="0"/>
    <s v="lang erfaring"/>
    <s v="køkkenkurser, dogme, hygiejne"/>
    <s v="Lotte Møller"/>
    <n v="1976"/>
    <n v="12"/>
    <n v="0"/>
    <n v="0"/>
    <s v="lang erfaring"/>
    <s v="masser"/>
    <n v="95"/>
    <n v="95"/>
    <n v="2"/>
    <n v="2"/>
    <s v="Ja"/>
    <s v="ja"/>
    <s v="Ja"/>
    <n v="0"/>
    <n v="0"/>
    <n v="0"/>
    <n v="0"/>
    <n v="0"/>
    <n v="0"/>
    <n v="0"/>
    <n v="0"/>
    <n v="0"/>
    <s v="produktionskøkken"/>
    <s v="Ja"/>
    <s v="Ingen"/>
    <s v="Ingen"/>
    <s v="Nej"/>
    <n v="0"/>
    <n v="0"/>
    <n v="0"/>
    <n v="0"/>
    <n v="0"/>
    <n v="0"/>
    <n v="0"/>
    <n v="0"/>
    <n v="0"/>
    <n v="0"/>
    <s v="Cathrine Jerrik / Sine"/>
    <d v="1899-12-30T00:00:00"/>
    <n v="0"/>
    <n v="0"/>
    <n v="1"/>
    <n v="5"/>
    <n v="0"/>
    <n v="2"/>
    <n v="0"/>
    <n v="0"/>
    <n v="0"/>
    <n v="2"/>
    <n v="1"/>
    <n v="0"/>
    <n v="0"/>
    <n v="0"/>
    <n v="0"/>
    <n v="1"/>
    <n v="0"/>
    <n v="0"/>
    <n v="1"/>
    <n v="1"/>
    <n v="20"/>
    <s v="Miele"/>
    <n v="6"/>
    <s v="Ja"/>
    <n v="0"/>
    <s v="Nej"/>
    <s v="Nej"/>
    <s v="Nej"/>
    <n v="2"/>
    <s v="God plads"/>
    <n v="0"/>
    <n v="0"/>
    <x v="0"/>
    <s v="Indre By"/>
    <n v="22"/>
    <n v="0"/>
    <n v="40"/>
    <n v="0"/>
    <n v="0"/>
    <n v="0"/>
    <n v="0"/>
    <n v="0"/>
    <n v="0"/>
    <n v="0"/>
    <n v="0"/>
    <n v="0"/>
    <n v="0"/>
    <n v="0"/>
    <n v="205011.98"/>
    <s v="37553"/>
    <s v=""/>
    <n v="0"/>
    <n v="0"/>
    <e v="#N/A"/>
    <e v="#N/A"/>
    <e v="#N/A"/>
    <e v="#N/A"/>
    <e v="#N/A"/>
  </r>
  <r>
    <x v="0"/>
    <x v="303"/>
    <s v="Københavns Kommunes Integrerede Børneinstitution &quot;Vartov&quot;"/>
    <s v="Indre By"/>
    <s v="Farvergade 27H"/>
    <n v="1463"/>
    <s v="København K"/>
    <s v="33 14 28 70"/>
    <s v="37553@buf.kk.dk"/>
    <s v="Fransiska Tvede"/>
    <n v="33110315"/>
    <n v="0"/>
    <s v="37553@buf.kk.dk"/>
    <s v="Integreret"/>
    <n v="22"/>
    <n v="0"/>
    <n v="40"/>
    <n v="0"/>
    <n v="0"/>
    <n v="0"/>
    <n v="0"/>
    <n v="0"/>
    <n v="0"/>
    <n v="0"/>
    <n v="0"/>
    <n v="0"/>
    <n v="0"/>
    <n v="0"/>
    <n v="0"/>
    <x v="1"/>
    <x v="0"/>
    <x v="1"/>
    <x v="0"/>
    <n v="0"/>
    <n v="100000"/>
    <n v="100000"/>
    <n v="0"/>
    <n v="0"/>
    <n v="0"/>
    <n v="0"/>
    <n v="0"/>
    <n v="0"/>
    <n v="0"/>
    <n v="0"/>
    <n v="0"/>
    <n v="0"/>
    <n v="0"/>
    <n v="0"/>
    <n v="0"/>
    <n v="0"/>
    <n v="0"/>
    <n v="0"/>
    <n v="0"/>
    <n v="95"/>
    <n v="95"/>
    <n v="0"/>
    <n v="0"/>
    <n v="0"/>
    <n v="0"/>
    <n v="0"/>
    <n v="0"/>
    <n v="0"/>
    <n v="0"/>
    <n v="0"/>
    <n v="0"/>
    <n v="0"/>
    <n v="0"/>
    <n v="0"/>
    <n v="0"/>
    <s v="Køkken begrænset tilvirk"/>
    <n v="0"/>
    <n v="0"/>
    <n v="0"/>
    <n v="0"/>
    <n v="0"/>
    <n v="0"/>
    <n v="0"/>
    <n v="0"/>
    <n v="0"/>
    <n v="0"/>
    <n v="0"/>
    <n v="0"/>
    <n v="0"/>
    <n v="0"/>
    <n v="0"/>
    <d v="1899-12-30T00:00:00"/>
    <n v="0"/>
    <n v="0"/>
    <n v="1"/>
    <n v="4"/>
    <n v="1"/>
    <n v="0"/>
    <n v="0"/>
    <n v="0"/>
    <n v="0"/>
    <n v="1"/>
    <n v="1"/>
    <n v="0"/>
    <n v="0"/>
    <n v="0"/>
    <n v="0"/>
    <n v="1"/>
    <n v="0"/>
    <n v="0"/>
    <n v="0"/>
    <n v="1"/>
    <n v="20"/>
    <s v="Miele"/>
    <n v="2"/>
    <n v="0"/>
    <n v="0"/>
    <n v="0"/>
    <n v="0"/>
    <n v="0"/>
    <n v="1"/>
    <s v="Begrænset"/>
    <n v="0"/>
    <n v="0"/>
    <x v="0"/>
    <s v="Indre By"/>
    <n v="22"/>
    <n v="0"/>
    <n v="40"/>
    <n v="0"/>
    <n v="0"/>
    <n v="0"/>
    <n v="0"/>
    <n v="0"/>
    <n v="0"/>
    <n v="0"/>
    <n v="0"/>
    <n v="0"/>
    <n v="0"/>
    <n v="0"/>
    <n v="205011.98"/>
    <s v="37553"/>
    <s v="u"/>
    <n v="0"/>
    <n v="0"/>
    <e v="#N/A"/>
    <e v="#N/A"/>
    <e v="#N/A"/>
    <e v="#N/A"/>
    <e v="#N/A"/>
  </r>
  <r>
    <x v="0"/>
    <x v="304"/>
    <n v="0"/>
    <s v="Nørrebro"/>
    <s v="Blågårdsgade 15B"/>
    <n v="2200"/>
    <s v="København N"/>
    <s v="35 37 67 12"/>
    <s v="35277@buf.kk.dk"/>
    <s v="Jan Frölich"/>
    <n v="0"/>
    <n v="0"/>
    <s v="35277@buf.kk.dk"/>
    <s v="Integreret"/>
    <n v="24"/>
    <n v="0"/>
    <n v="42"/>
    <n v="0"/>
    <n v="0"/>
    <n v="0"/>
    <n v="0"/>
    <s v="Nej"/>
    <n v="0"/>
    <n v="0"/>
    <n v="5"/>
    <n v="5"/>
    <n v="5"/>
    <n v="5"/>
    <n v="0"/>
    <x v="0"/>
    <x v="0"/>
    <x v="1"/>
    <x v="1"/>
    <n v="0"/>
    <n v="70000"/>
    <n v="0"/>
    <n v="0"/>
    <n v="0"/>
    <n v="0"/>
    <n v="0"/>
    <n v="0"/>
    <n v="0"/>
    <n v="0"/>
    <n v="0"/>
    <n v="0"/>
    <n v="0"/>
    <n v="0"/>
    <n v="0"/>
    <n v="0"/>
    <n v="0"/>
    <n v="0"/>
    <n v="0"/>
    <n v="0"/>
    <n v="70"/>
    <n v="70"/>
    <n v="1"/>
    <n v="1"/>
    <s v="nej"/>
    <s v="Nej"/>
    <s v="Ja"/>
    <n v="0"/>
    <s v="ved ikke"/>
    <s v="Nej"/>
    <s v="vil helst have udefra det får vg.børnene nu"/>
    <s v="Ja"/>
    <n v="0"/>
    <s v="Nej"/>
    <n v="0"/>
    <n v="0"/>
    <s v="produktionskøkken"/>
    <s v="nej"/>
    <s v="Større"/>
    <s v="Større"/>
    <s v="ja"/>
    <s v="større kogebord, ovne, køleskab, røremaskine. Køkkenelementer"/>
    <n v="0"/>
    <n v="0"/>
    <n v="0"/>
    <n v="0"/>
    <n v="0"/>
    <n v="0"/>
    <n v="0"/>
    <n v="0"/>
    <n v="0"/>
    <s v="Birgitte"/>
    <s v="19.03"/>
    <n v="0"/>
    <n v="1"/>
    <n v="0"/>
    <n v="0"/>
    <n v="1"/>
    <n v="0"/>
    <n v="0"/>
    <n v="0"/>
    <n v="0"/>
    <n v="2"/>
    <n v="0"/>
    <n v="0"/>
    <n v="0"/>
    <n v="0"/>
    <n v="0"/>
    <n v="1"/>
    <n v="0"/>
    <n v="0"/>
    <n v="0"/>
    <n v="1"/>
    <n v="20"/>
    <s v="miele"/>
    <n v="0"/>
    <s v="Nej"/>
    <n v="0"/>
    <s v="Nej"/>
    <s v="Nej"/>
    <s v="Nej"/>
    <n v="2"/>
    <s v="ingen plads"/>
    <s v="Lige slået sammen vg. Og bh.. Der vil blive etableret tekøkken i stuen. Her bør indtænkes mulighed for opvaskemaskine, så service til børn i stuen kan hånteres der.. Køkken ligger ovenpå kunne evt. benyttes som koldt køkken. Der kommer elevator mellem de to etager."/>
    <n v="0"/>
    <x v="0"/>
    <s v="Nørrebro"/>
    <n v="24"/>
    <n v="0"/>
    <n v="42"/>
    <n v="0"/>
    <n v="0"/>
    <n v="0"/>
    <n v="0"/>
    <n v="0"/>
    <n v="0"/>
    <n v="0"/>
    <n v="0"/>
    <n v="0"/>
    <n v="0"/>
    <n v="0"/>
    <n v="205185.45"/>
    <s v="35277"/>
    <s v=""/>
    <n v="0"/>
    <n v="0"/>
    <e v="#N/A"/>
    <e v="#N/A"/>
    <e v="#N/A"/>
    <e v="#N/A"/>
    <e v="#N/A"/>
  </r>
  <r>
    <x v="0"/>
    <x v="305"/>
    <n v="0"/>
    <s v="Nørrebro"/>
    <s v="Blegdamsvej 1C"/>
    <n v="2200"/>
    <s v="København N"/>
    <s v="35 39 09 75"/>
    <s v="35314@buf.kk.dk"/>
    <s v="ANNETTE PETERSEN"/>
    <n v="35381241"/>
    <n v="0"/>
    <s v="35314@buf.kk.dk"/>
    <s v="Integreret"/>
    <n v="0"/>
    <n v="0"/>
    <n v="60"/>
    <n v="60"/>
    <n v="50"/>
    <n v="37"/>
    <n v="30"/>
    <s v="Nej"/>
    <n v="0"/>
    <n v="0"/>
    <n v="0"/>
    <n v="0"/>
    <n v="0"/>
    <n v="0"/>
    <n v="0"/>
    <x v="0"/>
    <x v="0"/>
    <x v="2"/>
    <x v="1"/>
    <n v="0"/>
    <n v="0"/>
    <n v="0"/>
    <n v="0"/>
    <s v="Ja"/>
    <n v="0"/>
    <s v="Maria Hoydal"/>
    <n v="2009"/>
    <n v="25"/>
    <n v="0"/>
    <n v="0"/>
    <s v="3 år på hotel og resturantskolen, andre inst."/>
    <n v="0"/>
    <n v="0"/>
    <n v="0"/>
    <n v="0"/>
    <n v="0"/>
    <n v="0"/>
    <n v="0"/>
    <n v="0"/>
    <n v="0"/>
    <n v="70"/>
    <n v="0"/>
    <n v="1"/>
    <s v="Ja"/>
    <s v="ja"/>
    <s v="Ja"/>
    <s v="Ja"/>
    <n v="0"/>
    <s v="Ja"/>
    <n v="0"/>
    <s v="Ja"/>
    <n v="0"/>
    <s v="ja"/>
    <s v="Maria vil gerne have tilbudt kursus fra os"/>
    <n v="0"/>
    <s v="Køkken begrænset tilvirk"/>
    <n v="0"/>
    <n v="0"/>
    <n v="0"/>
    <n v="0"/>
    <n v="0"/>
    <n v="0"/>
    <n v="0"/>
    <n v="0"/>
    <n v="0"/>
    <s v="Mindre"/>
    <s v="ekstra ovn, røremaskine, opvaskemaskine op i arbejdshøjde"/>
    <n v="0"/>
    <n v="0"/>
    <s v="der er mulighed for udbygning ud mod garderoben. Som vil betyde at inst. kan få et produktionskøkken."/>
    <s v="Lone"/>
    <s v="24.03"/>
    <n v="0"/>
    <n v="1"/>
    <n v="0"/>
    <n v="0"/>
    <n v="0"/>
    <n v="0"/>
    <n v="0"/>
    <n v="0"/>
    <n v="0"/>
    <n v="1"/>
    <n v="0"/>
    <n v="0"/>
    <n v="0"/>
    <n v="0"/>
    <n v="0"/>
    <n v="1"/>
    <n v="0"/>
    <n v="0"/>
    <n v="0"/>
    <n v="1"/>
    <n v="20"/>
    <s v="mile"/>
    <n v="4"/>
    <s v="Nej"/>
    <n v="0"/>
    <s v="Nej"/>
    <s v="Nej"/>
    <s v="Nej"/>
    <n v="1"/>
    <s v="Begrænset"/>
    <n v="0"/>
    <n v="0"/>
    <x v="0"/>
    <s v="Nørrebro"/>
    <n v="0"/>
    <n v="0"/>
    <n v="60"/>
    <n v="60"/>
    <n v="50"/>
    <n v="37"/>
    <n v="30"/>
    <n v="0"/>
    <n v="0"/>
    <n v="0"/>
    <n v="0"/>
    <n v="0"/>
    <n v="0"/>
    <n v="0"/>
    <n v="92872.66"/>
    <s v="35314"/>
    <s v=""/>
    <n v="0"/>
    <n v="177"/>
    <e v="#N/A"/>
    <e v="#N/A"/>
    <e v="#N/A"/>
    <e v="#N/A"/>
    <e v="#N/A"/>
  </r>
  <r>
    <x v="0"/>
    <x v="306"/>
    <n v="0"/>
    <s v="Nørrebro"/>
    <s v="Brohusgade 9"/>
    <n v="2200"/>
    <s v="København N"/>
    <n v="35200189"/>
    <s v="35326@buf.kk.dk"/>
    <s v="Anna Fisker"/>
    <n v="0"/>
    <n v="0"/>
    <s v="35326@buf.kk.dk"/>
    <s v="Integreret"/>
    <n v="53"/>
    <n v="0"/>
    <n v="72"/>
    <n v="80"/>
    <n v="0"/>
    <n v="0"/>
    <n v="0"/>
    <s v="Nej"/>
    <n v="0"/>
    <n v="0"/>
    <n v="5"/>
    <n v="5"/>
    <n v="5"/>
    <n v="5"/>
    <n v="0"/>
    <x v="0"/>
    <x v="1"/>
    <x v="0"/>
    <x v="1"/>
    <n v="0"/>
    <n v="384000"/>
    <n v="0"/>
    <n v="0"/>
    <s v="Ja"/>
    <n v="0"/>
    <s v="Nikolaj Løngren"/>
    <n v="2008"/>
    <n v="37"/>
    <n v="0"/>
    <s v="kok"/>
    <n v="0"/>
    <n v="0"/>
    <s v="Eva Aabel"/>
    <n v="2009"/>
    <n v="32"/>
    <n v="0"/>
    <s v="ufaglært"/>
    <n v="0"/>
    <n v="0"/>
    <n v="95"/>
    <n v="95"/>
    <n v="1"/>
    <n v="1"/>
    <s v="Ja"/>
    <s v="Nej"/>
    <s v="Ja"/>
    <s v="Ja"/>
    <n v="0"/>
    <s v="Ja"/>
    <n v="0"/>
    <s v="Ja"/>
    <n v="0"/>
    <n v="0"/>
    <s v="har ikke brug for flere hænder"/>
    <n v="0"/>
    <s v="produktionskøkken"/>
    <s v="Ja"/>
    <n v="0"/>
    <n v="0"/>
    <n v="0"/>
    <s v="påbud: emhættet over konvektionsovnen"/>
    <n v="0"/>
    <n v="0"/>
    <n v="0"/>
    <n v="0"/>
    <n v="0"/>
    <n v="0"/>
    <n v="0"/>
    <n v="0"/>
    <n v="0"/>
    <s v="Birgitte"/>
    <s v="18.03"/>
    <n v="0"/>
    <n v="0"/>
    <n v="1"/>
    <n v="6"/>
    <n v="0"/>
    <n v="0"/>
    <n v="0"/>
    <n v="1"/>
    <n v="10"/>
    <n v="1"/>
    <n v="0"/>
    <n v="3"/>
    <n v="0"/>
    <n v="0"/>
    <n v="0"/>
    <n v="0"/>
    <n v="0"/>
    <n v="2"/>
    <n v="1"/>
    <n v="1"/>
    <n v="4"/>
    <s v="ken"/>
    <n v="0"/>
    <s v="Ja"/>
    <n v="20"/>
    <s v="Nej"/>
    <s v="Ja"/>
    <s v="ja"/>
    <n v="0"/>
    <s v="God plads"/>
    <n v="0"/>
    <n v="0"/>
    <x v="0"/>
    <s v="Nørrebro"/>
    <n v="53"/>
    <n v="0"/>
    <n v="72"/>
    <n v="80"/>
    <n v="0"/>
    <n v="0"/>
    <n v="0"/>
    <n v="0"/>
    <n v="0"/>
    <n v="0"/>
    <n v="0"/>
    <n v="0"/>
    <n v="0"/>
    <n v="0"/>
    <n v="397618.47"/>
    <s v="35326"/>
    <s v=""/>
    <n v="0"/>
    <n v="80"/>
    <e v="#N/A"/>
    <e v="#N/A"/>
    <e v="#N/A"/>
    <e v="#N/A"/>
    <e v="#N/A"/>
  </r>
  <r>
    <x v="0"/>
    <x v="307"/>
    <s v="Haraldsgården"/>
    <s v="Nørrebro"/>
    <s v="Ragnhildgade 2"/>
    <n v="2100"/>
    <s v="København Ø"/>
    <s v="39 29 71 55"/>
    <s v="mail@haraldsgaarden.dk"/>
    <n v="0"/>
    <s v="."/>
    <s v="."/>
    <s v="35356@buf.kk.dk"/>
    <s v="Integreret"/>
    <n v="36"/>
    <n v="0"/>
    <n v="64"/>
    <n v="40"/>
    <n v="21"/>
    <n v="14"/>
    <n v="0"/>
    <s v="ja"/>
    <n v="2"/>
    <n v="1"/>
    <n v="5"/>
    <n v="5"/>
    <n v="5"/>
    <n v="5"/>
    <n v="0"/>
    <x v="0"/>
    <x v="0"/>
    <x v="1"/>
    <x v="1"/>
    <n v="0"/>
    <n v="250000"/>
    <n v="0"/>
    <n v="0"/>
    <s v="Ja"/>
    <n v="0"/>
    <s v="Susanne barselsvikar for Sungul"/>
    <n v="2008"/>
    <n v="30"/>
    <n v="0"/>
    <n v="0"/>
    <n v="0"/>
    <n v="0"/>
    <n v="0"/>
    <n v="0"/>
    <n v="0"/>
    <n v="0"/>
    <n v="0"/>
    <n v="0"/>
    <n v="0"/>
    <n v="75"/>
    <n v="75"/>
    <n v="1"/>
    <n v="1"/>
    <s v="Ja"/>
    <s v="ja"/>
    <s v="Ja"/>
    <s v="Ja"/>
    <n v="0"/>
    <s v="Ja"/>
    <n v="0"/>
    <s v="Ja"/>
    <n v="0"/>
    <s v="Nej"/>
    <n v="0"/>
    <n v="0"/>
    <s v="produktionskøkken"/>
    <n v="0"/>
    <s v="Mindre"/>
    <s v="Større"/>
    <n v="0"/>
    <s v="ovn,kogeplade,køleskab"/>
    <n v="0"/>
    <n v="0"/>
    <n v="0"/>
    <n v="0"/>
    <n v="0"/>
    <n v="0"/>
    <n v="0"/>
    <n v="0"/>
    <s v="køkkenet skal udbygges"/>
    <s v="Mariah"/>
    <s v="25.03"/>
    <n v="0"/>
    <n v="0"/>
    <n v="1"/>
    <n v="4"/>
    <n v="0"/>
    <n v="2"/>
    <n v="0"/>
    <n v="0"/>
    <n v="0"/>
    <n v="1"/>
    <n v="1"/>
    <n v="0"/>
    <n v="0"/>
    <n v="0"/>
    <n v="0"/>
    <n v="0"/>
    <n v="1"/>
    <n v="0"/>
    <n v="0"/>
    <n v="1"/>
    <n v="25"/>
    <s v="miele"/>
    <n v="5"/>
    <s v="Nej"/>
    <n v="0"/>
    <s v="Ja"/>
    <s v="Ja"/>
    <n v="0"/>
    <n v="2"/>
    <s v="Begrænset"/>
    <s v="elevator bør indtænkes da børnehaven ligger på 1. sal"/>
    <n v="0"/>
    <x v="0"/>
    <s v="Nørrebro"/>
    <n v="36"/>
    <n v="0"/>
    <n v="64"/>
    <n v="40"/>
    <n v="21"/>
    <n v="14"/>
    <n v="0"/>
    <n v="0"/>
    <n v="0"/>
    <n v="0"/>
    <n v="0"/>
    <n v="0"/>
    <n v="0"/>
    <n v="0"/>
    <n v="0"/>
    <s v="35529"/>
    <s v=""/>
    <n v="0"/>
    <n v="75"/>
    <e v="#N/A"/>
    <e v="#N/A"/>
    <e v="#N/A"/>
    <e v="#N/A"/>
    <e v="#N/A"/>
  </r>
  <r>
    <x v="0"/>
    <x v="308"/>
    <s v="Haraldsgården"/>
    <s v="Nørrebro"/>
    <s v="Ragnhildgade 2"/>
    <n v="2100"/>
    <s v="København Ø"/>
    <s v="39 29 71 55"/>
    <s v="mail@haraldsgaarden.dk"/>
    <n v="0"/>
    <s v="."/>
    <s v="."/>
    <s v="35356@buf.kk.dk"/>
    <s v="Integreret"/>
    <n v="36"/>
    <n v="0"/>
    <n v="64"/>
    <n v="40"/>
    <n v="21"/>
    <n v="14"/>
    <n v="0"/>
    <s v="ja"/>
    <n v="0"/>
    <n v="0"/>
    <n v="0"/>
    <n v="0"/>
    <n v="0"/>
    <n v="0"/>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4"/>
    <n v="0"/>
    <n v="1"/>
    <n v="0"/>
    <n v="0"/>
    <n v="0"/>
    <n v="0"/>
    <n v="1"/>
    <n v="0"/>
    <n v="0"/>
    <n v="0"/>
    <n v="0"/>
    <n v="1"/>
    <n v="0"/>
    <n v="0"/>
    <n v="0"/>
    <n v="1"/>
    <n v="25"/>
    <s v="miele"/>
    <n v="3"/>
    <n v="0"/>
    <n v="0"/>
    <n v="0"/>
    <n v="0"/>
    <n v="0"/>
    <n v="0"/>
    <n v="0"/>
    <n v="0"/>
    <n v="0"/>
    <x v="0"/>
    <s v="Nørrebro"/>
    <n v="36"/>
    <n v="0"/>
    <n v="64"/>
    <n v="40"/>
    <n v="21"/>
    <n v="14"/>
    <n v="0"/>
    <n v="0"/>
    <n v="0"/>
    <n v="0"/>
    <n v="0"/>
    <n v="0"/>
    <n v="0"/>
    <n v="0"/>
    <n v="0"/>
    <s v="35529"/>
    <s v="2"/>
    <n v="0"/>
    <n v="75"/>
    <e v="#N/A"/>
    <e v="#N/A"/>
    <e v="#N/A"/>
    <e v="#N/A"/>
    <e v="#N/A"/>
  </r>
  <r>
    <x v="0"/>
    <x v="309"/>
    <s v="Haraldsgården"/>
    <s v="Nørrebro"/>
    <s v="Ragnhildgade 2"/>
    <n v="2100"/>
    <s v="København Ø"/>
    <s v="39 29 71 55"/>
    <s v="mail@haraldsgaarden.dk"/>
    <n v="0"/>
    <s v="."/>
    <s v="."/>
    <s v="35356@buf.kk.dk"/>
    <s v="Integreret"/>
    <n v="36"/>
    <n v="0"/>
    <n v="64"/>
    <n v="40"/>
    <n v="21"/>
    <n v="14"/>
    <n v="0"/>
    <n v="0"/>
    <n v="0"/>
    <n v="0"/>
    <n v="0"/>
    <n v="0"/>
    <n v="0"/>
    <n v="0"/>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s v="Mariah"/>
    <d v="2009-04-21T00:00:00"/>
    <n v="0"/>
    <n v="0"/>
    <n v="0"/>
    <n v="0"/>
    <n v="0"/>
    <n v="0"/>
    <n v="0"/>
    <n v="0"/>
    <n v="0"/>
    <n v="0"/>
    <n v="0"/>
    <n v="0"/>
    <n v="0"/>
    <n v="0"/>
    <n v="0"/>
    <n v="0"/>
    <n v="0"/>
    <n v="0"/>
    <n v="0"/>
    <n v="0"/>
    <n v="0"/>
    <n v="0"/>
    <n v="0"/>
    <n v="0"/>
    <n v="0"/>
    <n v="0"/>
    <n v="0"/>
    <n v="0"/>
    <n v="0"/>
    <n v="0"/>
    <n v="0"/>
    <s v="Skovbus"/>
    <x v="0"/>
    <s v="Nørrebro"/>
    <n v="36"/>
    <n v="0"/>
    <n v="64"/>
    <n v="40"/>
    <n v="21"/>
    <n v="14"/>
    <n v="0"/>
    <n v="0"/>
    <n v="0"/>
    <n v="0"/>
    <n v="0"/>
    <n v="0"/>
    <n v="0"/>
    <n v="0"/>
    <n v="0"/>
    <s v="35529"/>
    <s v="u"/>
    <n v="0"/>
    <n v="75"/>
    <e v="#N/A"/>
    <e v="#N/A"/>
    <e v="#N/A"/>
    <e v="#N/A"/>
    <e v="#N/A"/>
  </r>
  <r>
    <x v="0"/>
    <x v="310"/>
    <s v="Blågård Sogns Børneinstitution "/>
    <s v="Nørrebro"/>
    <s v="Stengade 35"/>
    <n v="2200"/>
    <s v="København N"/>
    <s v="35 39 39 99"/>
    <s v="35538@buf.kk.dk"/>
    <s v="Ruth Steen Hansen"/>
    <n v="35350258"/>
    <n v="0"/>
    <s v="35538@buf.kk.dk"/>
    <s v="Integreret"/>
    <n v="30"/>
    <n v="0"/>
    <n v="40"/>
    <n v="0"/>
    <n v="0"/>
    <n v="0"/>
    <n v="0"/>
    <s v="Nej"/>
    <n v="0"/>
    <n v="0"/>
    <n v="5"/>
    <n v="5"/>
    <n v="5"/>
    <n v="5"/>
    <n v="0"/>
    <x v="0"/>
    <x v="0"/>
    <x v="1"/>
    <x v="1"/>
    <n v="0"/>
    <n v="0"/>
    <n v="0"/>
    <n v="0"/>
    <s v="Ja"/>
    <n v="0"/>
    <s v="Heidi Jensen"/>
    <n v="2007"/>
    <n v="32"/>
    <n v="0"/>
    <s v="ufaglært"/>
    <s v="diverse køkkener. Pæd.medhjælper"/>
    <n v="0"/>
    <n v="0"/>
    <n v="0"/>
    <n v="0"/>
    <n v="0"/>
    <n v="0"/>
    <n v="0"/>
    <n v="0"/>
    <n v="85"/>
    <n v="85"/>
    <n v="2"/>
    <n v="2"/>
    <s v="Ja"/>
    <s v="Nej"/>
    <s v="Ja"/>
    <s v="Ja"/>
    <s v="køkkenet har tidligere lavet mad til så mange"/>
    <s v="Ja"/>
    <n v="0"/>
    <n v="0"/>
    <n v="0"/>
    <s v="Nej"/>
    <n v="0"/>
    <n v="0"/>
    <s v="produktionskøkken"/>
    <s v="Ja"/>
    <n v="0"/>
    <n v="0"/>
    <n v="0"/>
    <s v="ønske, kartoffelskræller"/>
    <n v="0"/>
    <n v="0"/>
    <n v="0"/>
    <n v="0"/>
    <n v="0"/>
    <n v="0"/>
    <n v="0"/>
    <n v="0"/>
    <n v="0"/>
    <s v="Birgitte"/>
    <s v="20.03"/>
    <n v="0"/>
    <n v="0"/>
    <n v="1"/>
    <n v="5"/>
    <n v="0"/>
    <n v="2"/>
    <n v="0"/>
    <n v="0"/>
    <n v="0"/>
    <n v="0"/>
    <n v="0"/>
    <n v="2"/>
    <n v="0"/>
    <n v="0"/>
    <n v="0"/>
    <n v="0"/>
    <n v="1"/>
    <n v="0"/>
    <n v="0"/>
    <n v="1"/>
    <n v="3"/>
    <s v="miele"/>
    <n v="0"/>
    <s v="Ja"/>
    <n v="0"/>
    <n v="0"/>
    <s v="Ja"/>
    <n v="0"/>
    <n v="3"/>
    <s v="Begrænset"/>
    <n v="0"/>
    <n v="0"/>
    <x v="0"/>
    <s v="Nørrebro"/>
    <n v="30"/>
    <n v="0"/>
    <n v="40"/>
    <n v="0"/>
    <n v="0"/>
    <n v="0"/>
    <n v="0"/>
    <n v="0"/>
    <n v="0"/>
    <n v="0"/>
    <n v="0"/>
    <n v="0"/>
    <n v="0"/>
    <n v="0"/>
    <n v="116122.6"/>
    <s v="35538"/>
    <s v=""/>
    <n v="0"/>
    <n v="0"/>
    <e v="#N/A"/>
    <e v="#N/A"/>
    <e v="#N/A"/>
    <e v="#N/A"/>
    <e v="#N/A"/>
  </r>
  <r>
    <x v="0"/>
    <x v="311"/>
    <n v="0"/>
    <s v="Nørrebro"/>
    <s v="Korsgade 60"/>
    <n v="2200"/>
    <s v="København N"/>
    <n v="35301739"/>
    <s v="35545@buf.kk.dk"/>
    <s v="Sidsel Jost Bruun Jørgensen"/>
    <n v="36969006"/>
    <n v="0"/>
    <s v="35545@buf.kk.dk"/>
    <s v="Integreret"/>
    <n v="14"/>
    <n v="0"/>
    <n v="44"/>
    <n v="0"/>
    <n v="0"/>
    <n v="0"/>
    <n v="0"/>
    <s v="Nej"/>
    <n v="1"/>
    <n v="0"/>
    <n v="5"/>
    <n v="5"/>
    <n v="0"/>
    <n v="5"/>
    <n v="0"/>
    <x v="0"/>
    <x v="0"/>
    <x v="1"/>
    <x v="1"/>
    <n v="0"/>
    <n v="50000"/>
    <n v="0"/>
    <n v="0"/>
    <n v="0"/>
    <n v="0"/>
    <n v="0"/>
    <n v="0"/>
    <n v="0"/>
    <n v="0"/>
    <n v="0"/>
    <n v="0"/>
    <n v="0"/>
    <n v="0"/>
    <n v="0"/>
    <n v="0"/>
    <n v="0"/>
    <n v="0"/>
    <n v="0"/>
    <n v="0"/>
    <n v="95"/>
    <n v="95"/>
    <n v="2"/>
    <n v="2"/>
    <s v="Ja"/>
    <s v="Nej"/>
    <s v="nej"/>
    <s v="Ja"/>
    <s v="syntes ordningen er god, syntes ikke rammerne er iorden."/>
    <n v="0"/>
    <n v="0"/>
    <s v="Ja"/>
    <s v="syntes det er en stor opgave"/>
    <s v="Nej"/>
    <s v="vil gerne have fra os"/>
    <n v="0"/>
    <s v="produktionskøkken"/>
    <s v="nej"/>
    <s v="Mindre"/>
    <s v="Mindre"/>
    <n v="0"/>
    <s v="Hvis der skal laves mad til alle børnene, også dem i udflytter, kræves en større ændring i eksisterende køkken. Ellers er det opvaskemaskine op i højde, en ovn, faste underskabe og rørmaskine"/>
    <n v="0"/>
    <n v="0"/>
    <n v="0"/>
    <n v="0"/>
    <n v="0"/>
    <n v="0"/>
    <n v="0"/>
    <n v="0"/>
    <n v="0"/>
    <s v="Lone"/>
    <s v="24.03"/>
    <n v="0"/>
    <n v="0"/>
    <n v="1"/>
    <n v="4"/>
    <n v="0"/>
    <n v="1"/>
    <n v="0"/>
    <n v="0"/>
    <n v="0"/>
    <n v="0"/>
    <n v="1"/>
    <n v="0"/>
    <n v="0"/>
    <n v="0"/>
    <n v="0"/>
    <n v="0"/>
    <n v="1"/>
    <n v="0"/>
    <n v="0"/>
    <n v="1"/>
    <n v="20"/>
    <s v="mile"/>
    <n v="3"/>
    <s v="Nej"/>
    <n v="0"/>
    <s v="Nej"/>
    <s v="Nej"/>
    <s v="ja"/>
    <n v="3"/>
    <s v="God plads"/>
    <n v="0"/>
    <n v="0"/>
    <x v="0"/>
    <s v="Nørrebro"/>
    <n v="14"/>
    <n v="0"/>
    <n v="44"/>
    <n v="70"/>
    <n v="0"/>
    <n v="0"/>
    <n v="0"/>
    <n v="0"/>
    <n v="0"/>
    <n v="0"/>
    <n v="0"/>
    <n v="0"/>
    <n v="0"/>
    <n v="0"/>
    <n v="110855.55"/>
    <s v="35545"/>
    <s v=""/>
    <n v="0"/>
    <n v="70"/>
    <s v="Ja"/>
    <n v="17"/>
    <n v="0"/>
    <n v="0"/>
    <s v="Nej"/>
  </r>
  <r>
    <x v="0"/>
    <x v="312"/>
    <s v="Panumhaven"/>
    <s v="Nørrebro"/>
    <s v="Nørre Allé 4"/>
    <n v="2200"/>
    <s v="København N"/>
    <s v="35 42 55 51"/>
    <s v="35546@buf.kk.dk"/>
    <s v="Marica Kljucarie"/>
    <n v="39278383"/>
    <n v="0"/>
    <s v="35546@buf.kk.dk"/>
    <s v="Integreret"/>
    <n v="20"/>
    <n v="0"/>
    <n v="24"/>
    <n v="0"/>
    <n v="0"/>
    <n v="0"/>
    <n v="0"/>
    <s v="Nej"/>
    <n v="0"/>
    <n v="0"/>
    <n v="5"/>
    <n v="5"/>
    <n v="5"/>
    <n v="5"/>
    <n v="0"/>
    <x v="0"/>
    <x v="0"/>
    <x v="1"/>
    <x v="1"/>
    <n v="0"/>
    <s v="90000 til 100000"/>
    <s v="ikke udregnet"/>
    <n v="0"/>
    <s v="Ja"/>
    <n v="0"/>
    <s v="Anne Kathrine Niemanh"/>
    <n v="2007"/>
    <n v="20"/>
    <n v="0"/>
    <s v="kok"/>
    <s v="restaurent"/>
    <n v="0"/>
    <n v="0"/>
    <n v="0"/>
    <n v="0"/>
    <n v="0"/>
    <n v="0"/>
    <n v="0"/>
    <n v="0"/>
    <n v="75"/>
    <n v="75"/>
    <n v="2"/>
    <n v="1"/>
    <s v="Ja"/>
    <s v="Nej"/>
    <s v="Ja"/>
    <s v="Ja"/>
    <s v="er meget imod mad udefra"/>
    <s v="Ja"/>
    <n v="0"/>
    <s v="Ja"/>
    <n v="0"/>
    <s v="ja"/>
    <s v="de har"/>
    <n v="0"/>
    <s v="produktionskøkken"/>
    <s v="nej"/>
    <n v="0"/>
    <n v="0"/>
    <n v="0"/>
    <s v="evt. ekstra vask, se kommentar"/>
    <n v="0"/>
    <n v="0"/>
    <n v="0"/>
    <n v="0"/>
    <n v="0"/>
    <n v="0"/>
    <n v="0"/>
    <n v="0"/>
    <s v="inst. har midertidige lokaler og venter på nye, forventer der går 1-2 år. På dispensation har de lov til at lave mad til vg.børn, vil også gerne lave mad til bh.børn.Køkkenet kan sagtens rumme det, køkkenpersonalet er yderst fleksibel og vil gerne, så madhus anbefalingen er, at de får lov. Opvaskemaskine hæves, hvis teknisk muligt uden at tage bordplads."/>
    <n v="0"/>
    <d v="1899-12-30T00:00:00"/>
    <n v="0"/>
    <n v="0"/>
    <n v="1"/>
    <n v="4"/>
    <n v="1"/>
    <n v="1"/>
    <n v="0"/>
    <n v="0"/>
    <n v="0"/>
    <n v="3"/>
    <n v="0"/>
    <n v="0"/>
    <n v="0"/>
    <n v="1"/>
    <n v="0"/>
    <n v="1"/>
    <n v="0"/>
    <n v="0"/>
    <n v="0"/>
    <n v="1"/>
    <n v="20"/>
    <s v="mile"/>
    <n v="4"/>
    <n v="0"/>
    <n v="0"/>
    <s v="Ja"/>
    <s v="Ja"/>
    <n v="0"/>
    <n v="0"/>
    <s v="Begrænset"/>
    <n v="0"/>
    <n v="0"/>
    <x v="0"/>
    <s v="Nørrebro"/>
    <n v="20"/>
    <n v="0"/>
    <n v="24"/>
    <n v="0"/>
    <n v="0"/>
    <n v="0"/>
    <n v="0"/>
    <n v="0"/>
    <n v="0"/>
    <n v="0"/>
    <n v="0"/>
    <n v="0"/>
    <n v="0"/>
    <n v="0"/>
    <n v="73373.62"/>
    <s v="35546"/>
    <s v=""/>
    <n v="0"/>
    <n v="0"/>
    <e v="#N/A"/>
    <e v="#N/A"/>
    <e v="#N/A"/>
    <e v="#N/A"/>
    <e v="#N/A"/>
  </r>
  <r>
    <x v="0"/>
    <x v="313"/>
    <s v="Røde Rose III"/>
    <s v="Nørrebro"/>
    <s v="Heimdalsgade 42"/>
    <n v="2200"/>
    <s v="København N"/>
    <s v="35 83 29 66"/>
    <s v="Rose-3@mail.tele.dk"/>
    <s v="Kollektiv ledelse Marianne Guldager"/>
    <n v="38867632"/>
    <n v="0"/>
    <s v="35551@buf.kk.dk"/>
    <s v="Integreret"/>
    <n v="22"/>
    <n v="0"/>
    <n v="44"/>
    <n v="0"/>
    <n v="0"/>
    <n v="0"/>
    <n v="0"/>
    <s v="Nej"/>
    <n v="0"/>
    <n v="0"/>
    <n v="5"/>
    <n v="5"/>
    <n v="4"/>
    <n v="5"/>
    <n v="0"/>
    <x v="0"/>
    <x v="1"/>
    <x v="3"/>
    <x v="1"/>
    <n v="0"/>
    <n v="140000"/>
    <n v="0"/>
    <n v="0"/>
    <s v="Ja"/>
    <n v="0"/>
    <s v="Anthony Farrington"/>
    <n v="1989"/>
    <n v="37"/>
    <n v="0"/>
    <n v="0"/>
    <n v="0"/>
    <s v="Camilla Plum kurser, Madhus"/>
    <n v="0"/>
    <n v="0"/>
    <n v="0"/>
    <n v="0"/>
    <n v="0"/>
    <n v="0"/>
    <n v="0"/>
    <n v="80"/>
    <n v="0"/>
    <n v="1"/>
    <n v="0"/>
    <s v="Ja"/>
    <s v="ja"/>
    <s v="Ja"/>
    <s v="Ja"/>
    <n v="0"/>
    <s v="Ja"/>
    <n v="0"/>
    <s v="Ja"/>
    <n v="0"/>
    <s v="Nej"/>
    <n v="0"/>
    <n v="0"/>
    <s v="produktionskøkken"/>
    <s v="nej"/>
    <s v="Mindre"/>
    <n v="0"/>
    <n v="0"/>
    <s v="større opvaskemaskine, service, røremaskine (bjørn), gryde"/>
    <n v="0"/>
    <n v="0"/>
    <n v="0"/>
    <n v="0"/>
    <n v="0"/>
    <n v="0"/>
    <n v="0"/>
    <n v="0"/>
    <s v="Da køkkenet et par gange om ugen laver mad til alle børnene, har de en fornemmelse af hvad det kommer til at betyde."/>
    <s v="Lone"/>
    <s v="16.03"/>
    <n v="0"/>
    <n v="0"/>
    <n v="1"/>
    <n v="5"/>
    <n v="0"/>
    <n v="3"/>
    <n v="0"/>
    <n v="0"/>
    <n v="0"/>
    <n v="0"/>
    <n v="2"/>
    <n v="0"/>
    <n v="0"/>
    <n v="1"/>
    <n v="0"/>
    <n v="0"/>
    <n v="0"/>
    <n v="0"/>
    <n v="1"/>
    <n v="1"/>
    <n v="20"/>
    <s v="miele"/>
    <n v="5"/>
    <s v="Nej"/>
    <n v="0"/>
    <s v="Ja"/>
    <s v="Nej"/>
    <s v="ja"/>
    <n v="2"/>
    <s v="God plads"/>
    <n v="0"/>
    <n v="0"/>
    <x v="0"/>
    <s v="Nørrebro"/>
    <n v="22"/>
    <n v="0"/>
    <n v="44"/>
    <n v="0"/>
    <n v="0"/>
    <n v="0"/>
    <n v="0"/>
    <n v="0"/>
    <n v="0"/>
    <n v="0"/>
    <n v="0"/>
    <n v="0"/>
    <n v="0"/>
    <n v="0"/>
    <n v="106929.45"/>
    <s v="35551"/>
    <s v=""/>
    <n v="0"/>
    <n v="0"/>
    <e v="#N/A"/>
    <e v="#N/A"/>
    <e v="#N/A"/>
    <e v="#N/A"/>
    <e v="#N/A"/>
  </r>
  <r>
    <x v="0"/>
    <x v="314"/>
    <n v="0"/>
    <s v="Nørrebro"/>
    <s v="Læssøesgade 22"/>
    <n v="2200"/>
    <s v="København N"/>
    <n v="35355001"/>
    <s v="35561@buf.kk.dk"/>
    <s v="Christiane Pedersen"/>
    <n v="35434389"/>
    <n v="0"/>
    <s v="laesoegade@mail.tele.dk"/>
    <s v="Integreret"/>
    <n v="0"/>
    <n v="0"/>
    <n v="24"/>
    <n v="23"/>
    <n v="0"/>
    <n v="0"/>
    <n v="0"/>
    <s v="Nej"/>
    <n v="0"/>
    <n v="0"/>
    <n v="0"/>
    <n v="0"/>
    <n v="0"/>
    <n v="0"/>
    <n v="0"/>
    <x v="0"/>
    <x v="0"/>
    <x v="0"/>
    <x v="1"/>
    <n v="0"/>
    <n v="0"/>
    <n v="100000"/>
    <n v="0"/>
    <s v="Ja"/>
    <n v="0"/>
    <s v="Katrine Anker Møller"/>
    <n v="2008"/>
    <n v="34"/>
    <n v="0"/>
    <s v="Eh-økonom"/>
    <s v="15 års erfaring fra institutioner"/>
    <s v="blende mad, Madhuset. Øko-kurser hos dogme Kbh."/>
    <n v="0"/>
    <n v="0"/>
    <n v="0"/>
    <n v="0"/>
    <n v="0"/>
    <n v="0"/>
    <n v="0"/>
    <n v="0"/>
    <n v="75"/>
    <n v="0"/>
    <n v="2"/>
    <s v="Ja"/>
    <s v="ja"/>
    <s v="Ja"/>
    <s v="Ja"/>
    <n v="0"/>
    <s v="Ja"/>
    <n v="0"/>
    <s v="Ja"/>
    <n v="0"/>
    <s v="ja"/>
    <s v="de har"/>
    <n v="0"/>
    <s v="produktionskøkken"/>
    <s v="nej"/>
    <s v="Mindre"/>
    <n v="0"/>
    <n v="0"/>
    <s v="En lille Bjørn til brødbagning er et stort ønske. (der er også 23 fritidshjems børn der skal have mad) Robot til grøntsager."/>
    <n v="0"/>
    <n v="0"/>
    <n v="0"/>
    <n v="0"/>
    <n v="0"/>
    <n v="0"/>
    <n v="0"/>
    <n v="0"/>
    <n v="0"/>
    <s v="Mariah"/>
    <s v="23.03.09"/>
    <n v="0"/>
    <n v="0"/>
    <n v="1"/>
    <n v="4"/>
    <n v="0"/>
    <n v="2"/>
    <n v="0"/>
    <n v="0"/>
    <n v="0"/>
    <n v="0"/>
    <n v="2"/>
    <n v="0"/>
    <n v="0"/>
    <n v="0"/>
    <n v="0"/>
    <n v="0"/>
    <n v="0"/>
    <n v="0"/>
    <n v="1"/>
    <n v="1"/>
    <n v="25"/>
    <s v="mile"/>
    <n v="6"/>
    <n v="0"/>
    <n v="0"/>
    <n v="0"/>
    <s v="Ja"/>
    <s v="ja"/>
    <n v="2"/>
    <s v="God plads"/>
    <s v="Institutionen har allerede mad til alle"/>
    <n v="0"/>
    <x v="0"/>
    <s v="Nørrebro"/>
    <n v="0"/>
    <n v="0"/>
    <n v="19"/>
    <n v="11"/>
    <n v="0"/>
    <n v="0"/>
    <n v="0"/>
    <n v="0"/>
    <n v="5"/>
    <n v="5"/>
    <n v="0"/>
    <n v="0"/>
    <n v="0"/>
    <n v="0"/>
    <n v="92829.78"/>
    <s v="35561"/>
    <s v=""/>
    <n v="10"/>
    <n v="11"/>
    <e v="#N/A"/>
    <e v="#N/A"/>
    <e v="#N/A"/>
    <e v="#N/A"/>
    <e v="#N/A"/>
  </r>
  <r>
    <x v="0"/>
    <x v="315"/>
    <s v="Samuelsgaarden"/>
    <s v="Nørrebro"/>
    <s v="Rådmandsgade 31"/>
    <n v="2200"/>
    <s v="København N"/>
    <s v="35 83 31 71"/>
    <s v="mail@samuelsgaarden.kk.dk"/>
    <s v="Carsten Allan Hansen"/>
    <n v="0"/>
    <n v="0"/>
    <s v="35265@buf.kk.dk"/>
    <s v="Integreret"/>
    <n v="33"/>
    <n v="0"/>
    <n v="60"/>
    <n v="84"/>
    <n v="25"/>
    <n v="15"/>
    <n v="0"/>
    <s v="Nej"/>
    <n v="0"/>
    <n v="0"/>
    <n v="5"/>
    <n v="5"/>
    <n v="5"/>
    <n v="5"/>
    <n v="5"/>
    <x v="0"/>
    <x v="0"/>
    <x v="1"/>
    <x v="1"/>
    <n v="0"/>
    <n v="72000"/>
    <n v="36000"/>
    <n v="0"/>
    <n v="0"/>
    <n v="0"/>
    <n v="0"/>
    <n v="0"/>
    <n v="0"/>
    <n v="0"/>
    <n v="0"/>
    <n v="0"/>
    <n v="0"/>
    <n v="0"/>
    <n v="0"/>
    <n v="0"/>
    <n v="0"/>
    <n v="0"/>
    <n v="0"/>
    <n v="0"/>
    <n v="60"/>
    <n v="60"/>
    <n v="2"/>
    <n v="2"/>
    <s v="Ja"/>
    <s v="Nej"/>
    <s v="Ja"/>
    <s v="Ja"/>
    <n v="0"/>
    <s v="Ja"/>
    <n v="0"/>
    <s v="Ja"/>
    <n v="0"/>
    <s v="Nej"/>
    <s v="vil gerne have hjælp"/>
    <n v="0"/>
    <s v="Køkken begrænset tilvirk"/>
    <n v="0"/>
    <n v="0"/>
    <n v="0"/>
    <n v="0"/>
    <s v="køkkenet er ikke i brug. Trænger til nye bordplader, bordplads,kogebord,ovne,udsugning,køl-frys."/>
    <n v="0"/>
    <n v="0"/>
    <n v="0"/>
    <n v="0"/>
    <n v="0"/>
    <n v="0"/>
    <n v="0"/>
    <n v="0"/>
    <n v="0"/>
    <s v="Cathrine"/>
    <s v="24.03"/>
    <n v="0"/>
    <n v="1"/>
    <n v="0"/>
    <n v="0"/>
    <n v="0"/>
    <n v="0"/>
    <n v="0"/>
    <n v="0"/>
    <n v="0"/>
    <n v="1"/>
    <n v="0"/>
    <n v="0"/>
    <n v="0"/>
    <n v="0"/>
    <n v="0"/>
    <n v="0"/>
    <n v="0"/>
    <n v="0"/>
    <n v="0"/>
    <n v="1"/>
    <n v="20"/>
    <s v="miele"/>
    <n v="2"/>
    <s v="Nej"/>
    <n v="0"/>
    <s v="Nej"/>
    <s v="Nej"/>
    <s v="Nej"/>
    <n v="1"/>
    <s v="Begrænset"/>
    <n v="0"/>
    <n v="0"/>
    <x v="0"/>
    <s v="Nørrebro"/>
    <n v="33"/>
    <n v="0"/>
    <n v="60"/>
    <n v="84"/>
    <n v="25"/>
    <n v="15"/>
    <n v="0"/>
    <n v="0"/>
    <n v="0"/>
    <n v="0"/>
    <n v="0"/>
    <n v="0"/>
    <n v="0"/>
    <n v="0"/>
    <n v="149124.46"/>
    <s v="35594"/>
    <s v=""/>
    <n v="0"/>
    <n v="124"/>
    <s v="Ja"/>
    <n v="15"/>
    <n v="0"/>
    <n v="0"/>
    <s v="Ja"/>
  </r>
  <r>
    <x v="0"/>
    <x v="316"/>
    <s v="Møllehuset"/>
    <s v="Nørrebro"/>
    <s v="Møllegade 33"/>
    <n v="2200"/>
    <s v="København N"/>
    <s v="35 20 92 00"/>
    <s v="37223@buf.kk.dk"/>
    <s v="Judith Hildebrand"/>
    <n v="35268644"/>
    <n v="26738035"/>
    <s v="37223@buf.kk.dk"/>
    <s v="Integreret"/>
    <n v="28"/>
    <n v="0"/>
    <n v="40"/>
    <n v="0"/>
    <n v="0"/>
    <n v="0"/>
    <n v="0"/>
    <s v="Nej"/>
    <n v="0"/>
    <n v="0"/>
    <n v="5"/>
    <n v="0"/>
    <n v="5"/>
    <n v="5"/>
    <n v="0"/>
    <x v="0"/>
    <x v="0"/>
    <x v="1"/>
    <x v="1"/>
    <n v="0"/>
    <n v="120000"/>
    <n v="0"/>
    <n v="0"/>
    <s v="Ja"/>
    <n v="0"/>
    <s v="Cheiron"/>
    <n v="2009"/>
    <n v="32"/>
    <n v="0"/>
    <s v="ufaglært"/>
    <s v="lavet mad"/>
    <n v="0"/>
    <n v="0"/>
    <n v="0"/>
    <n v="0"/>
    <n v="0"/>
    <n v="0"/>
    <n v="0"/>
    <n v="0"/>
    <n v="95"/>
    <n v="95"/>
    <n v="1"/>
    <n v="1"/>
    <s v="Ja"/>
    <s v="Nej"/>
    <s v="Ja"/>
    <s v="Ja"/>
    <n v="0"/>
    <s v="Ja"/>
    <n v="0"/>
    <s v="Ja"/>
    <n v="0"/>
    <s v="Nej"/>
    <n v="0"/>
    <n v="0"/>
    <s v="Køkken blandet tilvirk"/>
    <s v="nej"/>
    <n v="0"/>
    <n v="0"/>
    <n v="0"/>
    <n v="0"/>
    <s v="Større"/>
    <s v="Ingen"/>
    <s v="Nej"/>
    <s v="hurtigere opvaskemaskine, ønsker stålbordplade, en ekstra ovn, ekstra kogeplade, ekstra køleskab og fryder, spulearm. Den enen vask ønskes som dobbeltvask."/>
    <n v="0"/>
    <n v="0"/>
    <n v="0"/>
    <n v="0"/>
    <n v="0"/>
    <s v="Mariah / Sine"/>
    <d v="2009-05-03T00:00:00"/>
    <n v="0"/>
    <n v="0"/>
    <n v="1"/>
    <n v="4"/>
    <n v="0"/>
    <n v="2"/>
    <n v="0"/>
    <n v="0"/>
    <n v="0"/>
    <n v="0"/>
    <n v="2"/>
    <n v="0"/>
    <n v="0"/>
    <n v="0"/>
    <n v="0"/>
    <n v="0"/>
    <n v="1"/>
    <n v="0"/>
    <n v="0"/>
    <n v="1"/>
    <n v="25"/>
    <s v="Miele"/>
    <n v="5"/>
    <s v="Ja"/>
    <n v="20"/>
    <s v="Nej"/>
    <s v="Nej"/>
    <s v="Nej"/>
    <n v="2"/>
    <s v="Begrænset"/>
    <s v="Hvis det hele ikke kan bevilges ønsker institutionen at være med til at prioritere hvad der er mest nødvendigt. F.eks. Ekstra fryser, køleskab, ovn og opvaskemaskine"/>
    <n v="0"/>
    <x v="0"/>
    <s v="Nørrebro"/>
    <n v="28"/>
    <n v="0"/>
    <n v="40"/>
    <n v="0"/>
    <n v="0"/>
    <n v="0"/>
    <n v="0"/>
    <n v="0"/>
    <n v="0"/>
    <n v="0"/>
    <n v="0"/>
    <n v="0"/>
    <n v="0"/>
    <n v="0"/>
    <n v="131944.18"/>
    <s v="37223"/>
    <s v=""/>
    <n v="0"/>
    <n v="0"/>
    <e v="#N/A"/>
    <e v="#N/A"/>
    <e v="#N/A"/>
    <e v="#N/A"/>
    <e v="#N/A"/>
  </r>
  <r>
    <x v="0"/>
    <x v="317"/>
    <s v="Bifrost"/>
    <s v="Nørrebro"/>
    <s v="Baldersgade 5"/>
    <n v="2200"/>
    <s v="København N"/>
    <s v="35 83 18 07"/>
    <s v="37229@buf.kk.dk"/>
    <s v="Kirsten Brandt"/>
    <n v="0"/>
    <n v="0"/>
    <s v="37229@buf.kk.dk"/>
    <s v="Integreret"/>
    <n v="32"/>
    <n v="0"/>
    <n v="42"/>
    <n v="0"/>
    <n v="0"/>
    <n v="0"/>
    <n v="0"/>
    <s v="ja"/>
    <n v="2"/>
    <n v="1"/>
    <n v="5"/>
    <n v="5"/>
    <n v="5"/>
    <n v="5"/>
    <n v="0"/>
    <x v="0"/>
    <x v="0"/>
    <x v="1"/>
    <x v="1"/>
    <n v="0"/>
    <n v="0"/>
    <n v="0"/>
    <n v="0"/>
    <s v="Ja"/>
    <n v="0"/>
    <s v="Kirsten Larsen"/>
    <n v="2008"/>
    <n v="30"/>
    <n v="0"/>
    <n v="0"/>
    <s v="års erfaring"/>
    <s v="hygiejne og økokurser (1 dags kurset)"/>
    <n v="0"/>
    <n v="0"/>
    <n v="0"/>
    <n v="0"/>
    <n v="0"/>
    <n v="0"/>
    <n v="0"/>
    <n v="0"/>
    <n v="0"/>
    <n v="2"/>
    <n v="2"/>
    <s v="nej"/>
    <s v="Nej"/>
    <s v="Ja"/>
    <s v="Ja"/>
    <n v="0"/>
    <s v="Ja"/>
    <n v="0"/>
    <s v="Ja"/>
    <n v="0"/>
    <s v="Nej"/>
    <s v="vil gerne have hjælp til personale rekruttering"/>
    <n v="0"/>
    <s v="Køkken begrænset tilvirk"/>
    <s v="nej"/>
    <s v="Større"/>
    <s v="Ingen"/>
    <s v="Nej"/>
    <s v="Køkkenet er fint men skal have nye elementer og nyt komfur + ovne, 1 køleskab ekstra"/>
    <n v="0"/>
    <n v="0"/>
    <n v="0"/>
    <n v="0"/>
    <n v="0"/>
    <n v="0"/>
    <s v="Større"/>
    <s v="komfur + ovn + køl"/>
    <n v="0"/>
    <s v="Cathrine Jerrik"/>
    <d v="2009-04-06T00:00:00"/>
    <n v="0"/>
    <n v="1"/>
    <n v="0"/>
    <n v="4"/>
    <n v="1"/>
    <n v="0"/>
    <n v="0"/>
    <n v="0"/>
    <n v="0"/>
    <n v="1"/>
    <n v="1"/>
    <n v="0"/>
    <n v="0"/>
    <n v="0"/>
    <n v="0"/>
    <n v="1"/>
    <n v="0"/>
    <n v="0"/>
    <n v="1"/>
    <n v="1"/>
    <n v="20"/>
    <s v="Miele"/>
    <n v="3.5"/>
    <s v="Nej"/>
    <n v="0"/>
    <s v="Nej"/>
    <s v="Ja"/>
    <s v="Nej"/>
    <n v="1"/>
    <s v="God plads"/>
    <n v="0"/>
    <n v="0"/>
    <x v="0"/>
    <s v="Nørrebro"/>
    <n v="32"/>
    <n v="0"/>
    <n v="42"/>
    <n v="0"/>
    <n v="0"/>
    <n v="0"/>
    <n v="0"/>
    <n v="0"/>
    <n v="0"/>
    <n v="0"/>
    <n v="0"/>
    <n v="0"/>
    <n v="0"/>
    <n v="0"/>
    <n v="121366.35"/>
    <s v="37229"/>
    <s v=""/>
    <n v="0"/>
    <n v="0"/>
    <e v="#N/A"/>
    <e v="#N/A"/>
    <e v="#N/A"/>
    <e v="#N/A"/>
    <e v="#N/A"/>
  </r>
  <r>
    <x v="0"/>
    <x v="318"/>
    <s v="Bifrost"/>
    <s v="Nørrebro"/>
    <s v="Baldersgade 5"/>
    <n v="2200"/>
    <s v="København N"/>
    <s v="35 83 18 07"/>
    <s v="37229@buf.kk.dk"/>
    <s v="Kirsten Brandt"/>
    <n v="0"/>
    <n v="0"/>
    <s v="37229@buf.kk.dk"/>
    <s v="Integreret"/>
    <n v="32"/>
    <n v="0"/>
    <n v="42"/>
    <n v="0"/>
    <n v="0"/>
    <n v="0"/>
    <n v="0"/>
    <s v="ja"/>
    <n v="2"/>
    <n v="2"/>
    <n v="0"/>
    <n v="0"/>
    <n v="0"/>
    <n v="0"/>
    <n v="0"/>
    <x v="1"/>
    <x v="0"/>
    <x v="1"/>
    <x v="0"/>
    <n v="0"/>
    <n v="0"/>
    <n v="0"/>
    <n v="0"/>
    <n v="0"/>
    <n v="0"/>
    <n v="0"/>
    <n v="0"/>
    <n v="0"/>
    <n v="0"/>
    <n v="0"/>
    <n v="0"/>
    <n v="0"/>
    <n v="0"/>
    <n v="0"/>
    <n v="0"/>
    <n v="0"/>
    <n v="0"/>
    <n v="0"/>
    <n v="0"/>
    <n v="0"/>
    <n v="0"/>
    <n v="0"/>
    <n v="0"/>
    <n v="0"/>
    <n v="0"/>
    <n v="0"/>
    <n v="0"/>
    <n v="0"/>
    <n v="0"/>
    <n v="0"/>
    <n v="0"/>
    <n v="0"/>
    <n v="0"/>
    <n v="0"/>
    <n v="0"/>
    <s v="produktionskøkken"/>
    <s v="nej"/>
    <s v="Større"/>
    <s v="Større"/>
    <s v="Nej"/>
    <s v="Køkkenet trænger til en total renovering, nyt komfur og ovne. Meget nedslidt køkken"/>
    <n v="0"/>
    <n v="0"/>
    <n v="0"/>
    <n v="0"/>
    <n v="0"/>
    <n v="0"/>
    <n v="0"/>
    <n v="0"/>
    <n v="0"/>
    <s v="Cathrine Jerrik"/>
    <d v="2009-04-06T00:00:00"/>
    <n v="0"/>
    <n v="1"/>
    <n v="0"/>
    <n v="4"/>
    <n v="0"/>
    <n v="1"/>
    <n v="0"/>
    <n v="0"/>
    <n v="0"/>
    <n v="1"/>
    <n v="1"/>
    <n v="0"/>
    <n v="0"/>
    <n v="0"/>
    <n v="0"/>
    <n v="1"/>
    <n v="0"/>
    <n v="0"/>
    <n v="1"/>
    <n v="1"/>
    <n v="20"/>
    <s v="Miele"/>
    <n v="3.5"/>
    <s v="Nej"/>
    <n v="0"/>
    <s v="Ja"/>
    <s v="Nej"/>
    <s v="Nej"/>
    <n v="1"/>
    <s v="Begrænset"/>
    <n v="0"/>
    <n v="0"/>
    <x v="0"/>
    <s v="Nørrebro"/>
    <n v="32"/>
    <n v="0"/>
    <n v="42"/>
    <n v="0"/>
    <n v="0"/>
    <n v="0"/>
    <n v="0"/>
    <n v="0"/>
    <n v="0"/>
    <n v="0"/>
    <n v="0"/>
    <n v="0"/>
    <n v="0"/>
    <n v="0"/>
    <n v="121366.35"/>
    <s v="37229"/>
    <s v="2"/>
    <n v="0"/>
    <n v="0"/>
    <e v="#N/A"/>
    <e v="#N/A"/>
    <e v="#N/A"/>
    <e v="#N/A"/>
    <e v="#N/A"/>
  </r>
  <r>
    <x v="0"/>
    <x v="319"/>
    <n v="0"/>
    <s v="Nørrebro"/>
    <s v="Lundtoftegade 47"/>
    <n v="2200"/>
    <s v="København N"/>
    <s v="35 85 17 73"/>
    <s v="37245@buf.kk.dk"/>
    <s v="Susanne Elling"/>
    <n v="38102059"/>
    <n v="0"/>
    <s v="37245@buf.kk.dk"/>
    <s v="Integreret"/>
    <n v="52"/>
    <n v="0"/>
    <n v="108"/>
    <n v="0"/>
    <n v="0"/>
    <n v="0"/>
    <n v="0"/>
    <s v="ja"/>
    <n v="4"/>
    <n v="1"/>
    <n v="5"/>
    <n v="5"/>
    <n v="5"/>
    <n v="5"/>
    <n v="0"/>
    <x v="0"/>
    <x v="1"/>
    <x v="2"/>
    <x v="1"/>
    <n v="0"/>
    <n v="200000"/>
    <n v="0"/>
    <n v="0"/>
    <s v="Ja"/>
    <s v="nej"/>
    <s v="Nagas Tahira"/>
    <n v="2004"/>
    <n v="35"/>
    <n v="0"/>
    <s v="Skolelærer fra hjemland"/>
    <s v="rengøring"/>
    <s v="økologi"/>
    <s v="Birthe Petersen"/>
    <n v="1996"/>
    <n v="37"/>
    <n v="0"/>
    <s v="kontoruddannet"/>
    <s v="rengøring"/>
    <s v="økologi"/>
    <n v="99"/>
    <n v="99"/>
    <n v="2"/>
    <n v="2"/>
    <s v="Ja"/>
    <s v="Nej"/>
    <s v="Ja"/>
    <s v="Ja"/>
    <n v="0"/>
    <s v="Ja"/>
    <n v="0"/>
    <s v="Ja"/>
    <n v="0"/>
    <s v="Nej"/>
    <s v="vil gerne have hjælp fra Madhuset"/>
    <n v="0"/>
    <s v="produktionskøkken"/>
    <s v="nej"/>
    <s v="Mindre"/>
    <s v="Mindre"/>
    <s v="Nej"/>
    <s v="hæve opvaskemaskine, indkøb og indbygning af ekstra ovn. Industrirøremaskine med grøntsagssnitter"/>
    <n v="0"/>
    <n v="0"/>
    <n v="0"/>
    <n v="0"/>
    <n v="0"/>
    <n v="0"/>
    <n v="0"/>
    <n v="0"/>
    <n v="0"/>
    <s v="Birgitte Glerup / Sine"/>
    <d v="2009-03-15T00:00:00"/>
    <n v="0"/>
    <n v="0"/>
    <n v="1"/>
    <n v="4"/>
    <n v="0"/>
    <n v="1"/>
    <n v="0"/>
    <n v="0"/>
    <n v="0"/>
    <n v="1"/>
    <n v="0"/>
    <n v="0"/>
    <n v="0"/>
    <n v="1"/>
    <n v="0"/>
    <n v="1"/>
    <n v="0"/>
    <n v="0"/>
    <n v="1"/>
    <n v="1"/>
    <n v="20"/>
    <s v="Miele"/>
    <n v="5"/>
    <s v="Nej"/>
    <n v="0"/>
    <s v="Ja"/>
    <s v="Nej"/>
    <s v="Nej"/>
    <n v="2"/>
    <s v="ingen plads"/>
    <s v="I alt 4 køkkener, hvoraf de tre er i brug og smiley-godkendt. Inst. Ønsker at fortsætte med at producere i de tre køkkener. Det ville være optimalt, hvis der på længere sigt kunne etableres 1 samlet køkken (+madelevator og transportløsning ml. 2 inst.), men her og nu kan det fungere ved ansættelse af en ekstra og enkelte opjusteringer. Det er vigtigt at der kan produceres mad på to etager  i 'hovedhuset' for at undgå transport på trapper"/>
    <n v="0"/>
    <x v="0"/>
    <s v="Nørrebro"/>
    <n v="48"/>
    <n v="0"/>
    <n v="108"/>
    <n v="0"/>
    <n v="0"/>
    <n v="0"/>
    <n v="0"/>
    <n v="0"/>
    <n v="0"/>
    <n v="0"/>
    <n v="0"/>
    <n v="0"/>
    <n v="0"/>
    <n v="0"/>
    <n v="259016.83"/>
    <s v="37245"/>
    <s v=""/>
    <n v="0"/>
    <n v="0"/>
    <e v="#N/A"/>
    <e v="#N/A"/>
    <e v="#N/A"/>
    <e v="#N/A"/>
    <e v="#N/A"/>
  </r>
  <r>
    <x v="0"/>
    <x v="320"/>
    <s v="1'eren &amp; 11'eren"/>
    <s v="Nørrebro"/>
    <s v="Rådmandsgade 1"/>
    <n v="2200"/>
    <s v="København N"/>
    <s v="35 83 96 12"/>
    <s v="37258@buf.kk.dk"/>
    <s v="Ditte Schneider"/>
    <n v="0"/>
    <n v="0"/>
    <s v="37258@buf.kk.dk"/>
    <s v="Integreret"/>
    <n v="44"/>
    <n v="0"/>
    <n v="54"/>
    <n v="42"/>
    <n v="0"/>
    <n v="0"/>
    <n v="0"/>
    <s v="ja"/>
    <n v="2"/>
    <n v="1"/>
    <n v="5"/>
    <n v="0"/>
    <n v="5"/>
    <n v="5"/>
    <n v="5"/>
    <x v="0"/>
    <x v="0"/>
    <x v="1"/>
    <x v="1"/>
    <n v="0"/>
    <n v="132000"/>
    <n v="70000"/>
    <n v="0"/>
    <s v="Ja"/>
    <n v="0"/>
    <s v="Anne Jensen"/>
    <n v="1993"/>
    <n v="35"/>
    <n v="0"/>
    <s v="Økonoma"/>
    <s v="cheføkonoma på plejehjem, hospital, plejehjem"/>
    <s v="økologikurser, madtemadage, lederkursus, fælles indkøbskurser, slanketerapeutuddannelse"/>
    <s v="Abderrahim Ghoussy"/>
    <n v="2003"/>
    <n v="20"/>
    <n v="0"/>
    <s v="bageruddannet fra Marokko (lært af familie)"/>
    <s v="cafearb. Kokkearb. Rengøring"/>
    <s v="økologisk brød"/>
    <n v="96"/>
    <n v="45"/>
    <n v="1"/>
    <n v="0"/>
    <s v="Ja"/>
    <s v="ja"/>
    <s v="Ja"/>
    <s v="Ja"/>
    <n v="0"/>
    <s v="Ja"/>
    <s v="tror"/>
    <s v="Ja"/>
    <n v="0"/>
    <s v="Nej"/>
    <n v="0"/>
    <n v="0"/>
    <s v="produktionskøkken"/>
    <s v="Ja"/>
    <s v="Ingen"/>
    <s v="Ingen"/>
    <s v="Nej"/>
    <n v="0"/>
    <n v="0"/>
    <n v="0"/>
    <n v="0"/>
    <n v="0"/>
    <n v="0"/>
    <n v="0"/>
    <n v="0"/>
    <n v="0"/>
    <n v="0"/>
    <s v="Birgitte Glerup / Sine"/>
    <d v="2009-04-20T00:00:00"/>
    <n v="0"/>
    <n v="0"/>
    <n v="1"/>
    <n v="4"/>
    <n v="0"/>
    <n v="0"/>
    <n v="1"/>
    <n v="0"/>
    <n v="10"/>
    <n v="0"/>
    <n v="1"/>
    <n v="0"/>
    <n v="0"/>
    <n v="1"/>
    <n v="0"/>
    <n v="0"/>
    <n v="1"/>
    <n v="0"/>
    <n v="1"/>
    <n v="1"/>
    <n v="20"/>
    <s v="Miele"/>
    <n v="6"/>
    <s v="Nej"/>
    <n v="0"/>
    <s v="Ja"/>
    <s v="Ja"/>
    <s v="Nej"/>
    <n v="2"/>
    <s v="God plads"/>
    <n v="0"/>
    <n v="0"/>
    <x v="0"/>
    <s v="Nørrebro"/>
    <n v="44"/>
    <n v="0"/>
    <n v="54"/>
    <n v="42"/>
    <n v="0"/>
    <n v="0"/>
    <n v="0"/>
    <n v="0"/>
    <n v="0"/>
    <n v="0"/>
    <n v="0"/>
    <n v="0"/>
    <n v="0"/>
    <n v="0"/>
    <n v="257404.42"/>
    <s v="37258"/>
    <s v=""/>
    <n v="0"/>
    <n v="42"/>
    <e v="#N/A"/>
    <e v="#N/A"/>
    <e v="#N/A"/>
    <e v="#N/A"/>
    <e v="#N/A"/>
  </r>
  <r>
    <x v="0"/>
    <x v="321"/>
    <s v="1'eren &amp; 11'eren"/>
    <s v="Nørrebro"/>
    <s v="Rådmandsgade 1"/>
    <n v="2200"/>
    <s v="København N"/>
    <s v="35 83 96 12"/>
    <s v="37258@buf.kk.dk"/>
    <s v="Ditte Schneider"/>
    <n v="0"/>
    <n v="0"/>
    <s v="37258@buf.kk.dk"/>
    <s v="Integreret"/>
    <n v="44"/>
    <n v="0"/>
    <n v="54"/>
    <n v="42"/>
    <n v="0"/>
    <n v="0"/>
    <n v="0"/>
    <s v="ja"/>
    <n v="2"/>
    <n v="2"/>
    <n v="0"/>
    <n v="0"/>
    <n v="0"/>
    <n v="0"/>
    <n v="0"/>
    <x v="1"/>
    <x v="0"/>
    <x v="1"/>
    <x v="0"/>
    <n v="0"/>
    <n v="0"/>
    <n v="0"/>
    <n v="0"/>
    <n v="0"/>
    <n v="0"/>
    <n v="0"/>
    <n v="0"/>
    <n v="0"/>
    <n v="0"/>
    <n v="0"/>
    <n v="0"/>
    <n v="0"/>
    <n v="0"/>
    <n v="0"/>
    <n v="0"/>
    <n v="0"/>
    <n v="0"/>
    <n v="0"/>
    <n v="0"/>
    <n v="0"/>
    <n v="0"/>
    <n v="0"/>
    <n v="0"/>
    <n v="0"/>
    <n v="0"/>
    <n v="0"/>
    <n v="0"/>
    <n v="0"/>
    <n v="0"/>
    <n v="0"/>
    <n v="0"/>
    <n v="0"/>
    <n v="0"/>
    <n v="0"/>
    <n v="0"/>
    <s v="Køkken begrænset tilvirk"/>
    <s v="Ja"/>
    <s v="Ingen"/>
    <s v="Ingen"/>
    <s v="Nej"/>
    <s v="inst. Har ikke behov for mere i køkkenet, men det skal undersøges, om det er tilladt at lave frokostmåltid hver dag, da der nu kun laves eftermiddag/morgen"/>
    <n v="0"/>
    <n v="0"/>
    <n v="0"/>
    <n v="0"/>
    <n v="0"/>
    <n v="0"/>
    <n v="0"/>
    <n v="0"/>
    <n v="0"/>
    <s v="Birgitte Glerup / Sine"/>
    <d v="2009-04-20T00:00:00"/>
    <n v="0"/>
    <n v="0"/>
    <n v="1"/>
    <n v="4"/>
    <n v="0"/>
    <n v="2"/>
    <n v="0"/>
    <n v="0"/>
    <n v="0"/>
    <n v="1"/>
    <n v="1"/>
    <n v="0"/>
    <n v="0"/>
    <n v="0"/>
    <n v="0"/>
    <n v="1"/>
    <n v="1"/>
    <n v="0"/>
    <n v="0"/>
    <n v="1"/>
    <n v="20"/>
    <s v="Miele"/>
    <n v="0"/>
    <s v="Nej"/>
    <n v="0"/>
    <s v="Ja"/>
    <s v="Nej"/>
    <s v="Nej"/>
    <n v="1"/>
    <s v="God plads"/>
    <s v="Inst. Vil gerne producere selv til alle - men fordelt på de to køkkener der var før sammenlægningen evt. med lidt samarbejde også med fritidshjem."/>
    <n v="0"/>
    <x v="0"/>
    <s v="Nørrebro"/>
    <n v="44"/>
    <n v="0"/>
    <n v="54"/>
    <n v="42"/>
    <n v="0"/>
    <n v="0"/>
    <n v="0"/>
    <n v="0"/>
    <n v="0"/>
    <n v="0"/>
    <n v="0"/>
    <n v="0"/>
    <n v="0"/>
    <n v="0"/>
    <n v="257404.42"/>
    <s v="37258"/>
    <s v="2"/>
    <n v="0"/>
    <n v="42"/>
    <e v="#N/A"/>
    <e v="#N/A"/>
    <e v="#N/A"/>
    <e v="#N/A"/>
    <e v="#N/A"/>
  </r>
  <r>
    <x v="0"/>
    <x v="322"/>
    <s v="Cismofytten"/>
    <s v="Nørrebro"/>
    <s v="Nørrebrogade 155B"/>
    <n v="2200"/>
    <s v="København N"/>
    <s v="35 31 06 00"/>
    <s v="37318@buf.kk.dk"/>
    <s v="Käthe Sabinsky Koch"/>
    <n v="35381017"/>
    <n v="0"/>
    <s v="37318@buf.kk.dk"/>
    <s v="Integreret"/>
    <n v="42"/>
    <n v="0"/>
    <n v="66"/>
    <n v="0"/>
    <n v="0"/>
    <n v="0"/>
    <n v="0"/>
    <s v="Nej"/>
    <n v="0"/>
    <n v="0"/>
    <n v="5"/>
    <n v="5"/>
    <n v="4"/>
    <n v="5"/>
    <n v="0"/>
    <x v="0"/>
    <x v="0"/>
    <x v="1"/>
    <x v="1"/>
    <n v="0"/>
    <n v="120000"/>
    <n v="30000"/>
    <n v="0"/>
    <s v="Ja"/>
    <n v="0"/>
    <s v="Susanne Vedel"/>
    <n v="2008"/>
    <n v="37"/>
    <n v="0"/>
    <s v="Ernæringsassistent"/>
    <s v="hospitalskøkken, cafeteria, kantine"/>
    <n v="0"/>
    <n v="0"/>
    <n v="0"/>
    <n v="0"/>
    <n v="0"/>
    <n v="0"/>
    <n v="0"/>
    <n v="0"/>
    <n v="98"/>
    <n v="98"/>
    <n v="1"/>
    <n v="1"/>
    <s v="Ja"/>
    <s v="ja"/>
    <s v="Ja"/>
    <s v="Ja"/>
    <n v="0"/>
    <s v="Ja"/>
    <n v="0"/>
    <s v="Ja"/>
    <n v="0"/>
    <s v="Nej"/>
    <n v="0"/>
    <n v="0"/>
    <s v="produktionskøkken"/>
    <s v="nej"/>
    <s v="Mindre"/>
    <s v="Ingen"/>
    <n v="0"/>
    <s v="et industrikøleskab"/>
    <n v="0"/>
    <n v="0"/>
    <n v="0"/>
    <n v="0"/>
    <n v="0"/>
    <n v="0"/>
    <n v="0"/>
    <n v="0"/>
    <n v="0"/>
    <s v="Birgitte"/>
    <s v="25.03"/>
    <n v="0"/>
    <n v="0"/>
    <n v="1"/>
    <n v="4"/>
    <n v="0"/>
    <n v="3"/>
    <n v="0"/>
    <n v="0"/>
    <n v="0"/>
    <n v="0"/>
    <n v="0"/>
    <n v="3"/>
    <n v="0"/>
    <n v="0"/>
    <n v="0"/>
    <n v="0"/>
    <n v="0"/>
    <n v="2"/>
    <n v="0"/>
    <n v="1"/>
    <n v="3"/>
    <s v="mile"/>
    <n v="11"/>
    <s v="Ja"/>
    <n v="10"/>
    <n v="0"/>
    <s v="Ja"/>
    <n v="0"/>
    <n v="4"/>
    <s v="God plads"/>
    <n v="0"/>
    <n v="0"/>
    <x v="0"/>
    <s v="Nørrebro"/>
    <n v="36"/>
    <n v="0"/>
    <n v="66"/>
    <n v="0"/>
    <n v="0"/>
    <n v="0"/>
    <n v="0"/>
    <n v="0"/>
    <n v="0"/>
    <n v="0"/>
    <n v="0"/>
    <n v="0"/>
    <n v="0"/>
    <n v="0"/>
    <n v="196510.76"/>
    <s v="37318"/>
    <s v=""/>
    <n v="0"/>
    <n v="0"/>
    <e v="#N/A"/>
    <e v="#N/A"/>
    <e v="#N/A"/>
    <e v="#N/A"/>
    <e v="#N/A"/>
  </r>
  <r>
    <x v="0"/>
    <x v="323"/>
    <s v="Børnehuset land og by"/>
    <s v="Nørrebro"/>
    <s v="Sjællandsgade 15"/>
    <n v="2970"/>
    <s v="Hørsholm"/>
    <s v="49 14 59 20"/>
    <s v="37396@buf.kk.dk"/>
    <s v="Maria Pilloni"/>
    <n v="0"/>
    <n v="0"/>
    <s v="37396@buf.kk.dk"/>
    <s v="Integreret"/>
    <n v="42"/>
    <n v="0"/>
    <n v="102"/>
    <n v="0"/>
    <n v="0"/>
    <n v="0"/>
    <n v="0"/>
    <n v="0"/>
    <n v="0"/>
    <n v="0"/>
    <n v="0"/>
    <n v="0"/>
    <n v="0"/>
    <n v="0"/>
    <n v="0"/>
    <x v="1"/>
    <x v="1"/>
    <x v="1"/>
    <x v="1"/>
    <n v="0"/>
    <n v="0"/>
    <n v="0"/>
    <n v="0"/>
    <s v="Nej"/>
    <n v="0"/>
    <n v="0"/>
    <n v="0"/>
    <n v="0"/>
    <n v="0"/>
    <n v="0"/>
    <n v="0"/>
    <n v="0"/>
    <n v="0"/>
    <n v="0"/>
    <n v="0"/>
    <n v="0"/>
    <n v="0"/>
    <n v="0"/>
    <n v="0"/>
    <n v="0"/>
    <n v="95"/>
    <n v="0"/>
    <n v="1"/>
    <s v="Ja"/>
    <s v="Nej"/>
    <s v="nej"/>
    <s v="Nej"/>
    <s v="vil kun have færdige madpakker"/>
    <s v="Nej"/>
    <s v="afventende"/>
    <s v="Nej"/>
    <n v="0"/>
    <s v="Nej"/>
    <n v="0"/>
    <n v="0"/>
    <s v="produktionskøkken"/>
    <n v="0"/>
    <n v="0"/>
    <n v="0"/>
    <n v="0"/>
    <n v="0"/>
    <n v="0"/>
    <n v="0"/>
    <n v="0"/>
    <n v="0"/>
    <n v="0"/>
    <n v="0"/>
    <n v="0"/>
    <n v="0"/>
    <n v="0"/>
    <s v="Mariah"/>
    <d v="2009-04-20T00:00:00"/>
    <n v="0"/>
    <n v="0"/>
    <n v="1"/>
    <n v="4"/>
    <n v="0"/>
    <n v="0"/>
    <n v="0"/>
    <n v="0"/>
    <n v="0"/>
    <n v="0"/>
    <n v="1"/>
    <n v="0"/>
    <n v="0"/>
    <n v="1"/>
    <n v="0"/>
    <n v="0"/>
    <n v="1"/>
    <n v="0"/>
    <n v="0"/>
    <n v="1"/>
    <n v="25"/>
    <s v="Miele"/>
    <n v="3"/>
    <s v="Nej"/>
    <n v="0"/>
    <n v="0"/>
    <s v="Nej"/>
    <s v="Nej"/>
    <n v="1"/>
    <s v="ingen plads"/>
    <s v="Ovnen virker ikke."/>
    <n v="0"/>
    <x v="0"/>
    <s v="Nørrebro"/>
    <n v="42"/>
    <n v="0"/>
    <n v="106"/>
    <n v="0"/>
    <n v="0"/>
    <n v="0"/>
    <n v="0"/>
    <n v="0"/>
    <n v="0"/>
    <n v="0"/>
    <n v="0"/>
    <n v="0"/>
    <n v="0"/>
    <n v="0"/>
    <n v="90998.720000000001"/>
    <s v="37396"/>
    <s v="u"/>
    <n v="0"/>
    <n v="0"/>
    <e v="#N/A"/>
    <e v="#N/A"/>
    <e v="#N/A"/>
    <e v="#N/A"/>
    <e v="#N/A"/>
  </r>
  <r>
    <x v="0"/>
    <x v="324"/>
    <s v="Vildrosen"/>
    <s v="Nørrebro"/>
    <s v="Sankt Hans Gade 27"/>
    <n v="2200"/>
    <s v="København N"/>
    <s v="47 50 11 17"/>
    <s v="37406@buf.kk.dk"/>
    <s v="konst. leder  Käthe Koch"/>
    <n v="0"/>
    <n v="0"/>
    <s v="37406@buf.kk.dk"/>
    <s v="Integreret"/>
    <n v="36"/>
    <n v="0"/>
    <n v="80"/>
    <n v="0"/>
    <n v="0"/>
    <n v="0"/>
    <n v="0"/>
    <s v="Nej"/>
    <n v="0"/>
    <n v="0"/>
    <n v="5"/>
    <n v="5"/>
    <n v="5"/>
    <n v="5"/>
    <n v="0"/>
    <x v="0"/>
    <x v="1"/>
    <x v="0"/>
    <x v="1"/>
    <n v="0"/>
    <n v="130000"/>
    <n v="120000"/>
    <n v="0"/>
    <s v="Ja"/>
    <n v="0"/>
    <s v="Stine Pedersen"/>
    <n v="2009"/>
    <n v="37"/>
    <n v="0"/>
    <s v="PB"/>
    <n v="0"/>
    <n v="0"/>
    <s v="Karin Edelhøj"/>
    <n v="1995"/>
    <n v="37"/>
    <n v="0"/>
    <n v="0"/>
    <n v="0"/>
    <s v="øko"/>
    <n v="90"/>
    <n v="85"/>
    <n v="1"/>
    <n v="0"/>
    <s v="nej"/>
    <s v="Nej"/>
    <s v="Ja"/>
    <s v="Ja"/>
    <n v="0"/>
    <s v="Ja"/>
    <n v="0"/>
    <s v="Ja"/>
    <n v="0"/>
    <n v="0"/>
    <n v="0"/>
    <n v="0"/>
    <s v="produktionskøkken"/>
    <s v="Ja"/>
    <n v="0"/>
    <n v="0"/>
    <n v="0"/>
    <n v="0"/>
    <n v="0"/>
    <n v="0"/>
    <n v="0"/>
    <n v="0"/>
    <n v="0"/>
    <n v="0"/>
    <n v="0"/>
    <n v="0"/>
    <n v="0"/>
    <s v="athrine"/>
    <s v="03.04"/>
    <n v="0"/>
    <n v="0"/>
    <n v="1"/>
    <n v="4"/>
    <n v="0"/>
    <n v="0"/>
    <n v="0"/>
    <n v="0"/>
    <n v="0"/>
    <n v="0"/>
    <n v="5"/>
    <n v="0"/>
    <n v="0"/>
    <n v="0"/>
    <n v="0"/>
    <n v="0"/>
    <n v="2"/>
    <n v="0"/>
    <n v="0"/>
    <n v="1"/>
    <n v="20"/>
    <s v="miele"/>
    <n v="4"/>
    <s v="Ja"/>
    <n v="0"/>
    <s v="Nej"/>
    <s v="Ja"/>
    <s v="Nej"/>
    <n v="3"/>
    <s v="God plads"/>
    <s v="udflytterbørnehaven Nordstjernen lægges sammen med denne inst. Til maj."/>
    <n v="0"/>
    <x v="0"/>
    <s v="Nørrebro"/>
    <n v="30"/>
    <n v="0"/>
    <n v="36"/>
    <n v="0"/>
    <n v="0"/>
    <n v="0"/>
    <n v="0"/>
    <n v="0"/>
    <n v="0"/>
    <n v="0"/>
    <n v="0"/>
    <n v="0"/>
    <n v="0"/>
    <n v="0"/>
    <n v="121286.36"/>
    <s v="37406"/>
    <s v=""/>
    <n v="0"/>
    <n v="0"/>
    <e v="#N/A"/>
    <e v="#N/A"/>
    <e v="#N/A"/>
    <e v="#N/A"/>
    <e v="#N/A"/>
  </r>
  <r>
    <x v="0"/>
    <x v="325"/>
    <s v="Valhalla"/>
    <s v="Nørrebro"/>
    <s v="Baldersgade 3B"/>
    <n v="2200"/>
    <s v="København N"/>
    <s v="33 17 64 22"/>
    <s v="37417@buf.kk.dk"/>
    <s v="mette hjortholm"/>
    <n v="38749495"/>
    <n v="0"/>
    <s v="37417@buf.kk.dk"/>
    <s v="Integreret"/>
    <n v="42"/>
    <n v="0"/>
    <n v="42"/>
    <n v="0"/>
    <n v="0"/>
    <n v="0"/>
    <n v="0"/>
    <s v="Nej"/>
    <n v="0"/>
    <n v="0"/>
    <n v="5"/>
    <n v="5"/>
    <n v="5"/>
    <n v="5"/>
    <n v="0"/>
    <x v="1"/>
    <x v="1"/>
    <x v="1"/>
    <x v="1"/>
    <n v="0"/>
    <n v="100000"/>
    <n v="0"/>
    <n v="0"/>
    <s v="Ja"/>
    <n v="0"/>
    <s v="Samira"/>
    <n v="2008"/>
    <n v="25"/>
    <n v="0"/>
    <n v="0"/>
    <n v="0"/>
    <n v="0"/>
    <n v="0"/>
    <n v="0"/>
    <n v="0"/>
    <n v="0"/>
    <n v="0"/>
    <n v="0"/>
    <n v="0"/>
    <n v="95"/>
    <n v="95"/>
    <n v="0"/>
    <n v="0"/>
    <s v="Ja"/>
    <s v="Nej"/>
    <s v="Ja"/>
    <s v="Ja"/>
    <n v="0"/>
    <s v="Ja"/>
    <n v="0"/>
    <s v="Ja"/>
    <n v="0"/>
    <s v="ja"/>
    <n v="0"/>
    <n v="0"/>
    <s v="produktionskøkken"/>
    <s v="nej"/>
    <s v="Mindre"/>
    <n v="0"/>
    <n v="0"/>
    <s v="kontektionsovn, stor rørmaskine, kogebord, køleskab.ønsker mindre ombygning af køkkenbord."/>
    <n v="0"/>
    <n v="0"/>
    <n v="0"/>
    <n v="0"/>
    <n v="0"/>
    <n v="0"/>
    <n v="0"/>
    <n v="0"/>
    <n v="0"/>
    <s v="Birgitte"/>
    <s v="19.03"/>
    <n v="0"/>
    <n v="0"/>
    <n v="1"/>
    <n v="4"/>
    <n v="0"/>
    <n v="1"/>
    <n v="0"/>
    <n v="0"/>
    <n v="0"/>
    <n v="1"/>
    <n v="0"/>
    <n v="1"/>
    <n v="0"/>
    <n v="0"/>
    <n v="0"/>
    <n v="0"/>
    <n v="0"/>
    <n v="1"/>
    <n v="0"/>
    <n v="1"/>
    <n v="20"/>
    <s v="miele"/>
    <n v="15"/>
    <s v="Nej"/>
    <n v="0"/>
    <s v="Ja"/>
    <s v="Nej"/>
    <s v="Nej"/>
    <n v="2"/>
    <s v="God plads"/>
    <s v="det er et rigtigt godt og stort køkken, men der mangler en del maskiner for at opgradere, produktionen til alle børn."/>
    <n v="0"/>
    <x v="0"/>
    <s v="Nørrebro"/>
    <n v="12"/>
    <n v="0"/>
    <n v="44"/>
    <n v="0"/>
    <n v="0"/>
    <n v="0"/>
    <n v="0"/>
    <n v="0"/>
    <n v="0"/>
    <n v="0"/>
    <n v="0"/>
    <n v="0"/>
    <n v="0"/>
    <n v="0"/>
    <n v="70387.42"/>
    <s v="37417"/>
    <s v=""/>
    <n v="0"/>
    <n v="0"/>
    <e v="#N/A"/>
    <e v="#N/A"/>
    <e v="#N/A"/>
    <e v="#N/A"/>
    <e v="#N/A"/>
  </r>
  <r>
    <x v="0"/>
    <x v="326"/>
    <s v="Hønsehuset"/>
    <s v="Nørrebro"/>
    <s v="Fælledvej 8"/>
    <n v="2200"/>
    <s v="København N"/>
    <s v="35 39 16 01"/>
    <s v="37427@buf.kk.dk"/>
    <s v="Monica Zober"/>
    <n v="0"/>
    <n v="0"/>
    <s v="37427@buf.kk.dk"/>
    <s v="Integreret"/>
    <n v="11"/>
    <n v="0"/>
    <n v="40"/>
    <n v="0"/>
    <n v="0"/>
    <n v="0"/>
    <n v="0"/>
    <s v="Nej"/>
    <n v="0"/>
    <n v="0"/>
    <n v="5"/>
    <n v="5"/>
    <n v="5"/>
    <n v="5"/>
    <n v="0"/>
    <x v="1"/>
    <x v="0"/>
    <x v="5"/>
    <x v="1"/>
    <n v="0"/>
    <n v="198000"/>
    <n v="0"/>
    <n v="0"/>
    <s v="Ja"/>
    <n v="0"/>
    <s v="Paz Ty Nielsen"/>
    <n v="1990"/>
    <n v="20"/>
    <n v="0"/>
    <s v="ufaglært"/>
    <n v="0"/>
    <s v="økologisk grundkursus"/>
    <n v="0"/>
    <n v="0"/>
    <n v="0"/>
    <n v="0"/>
    <n v="0"/>
    <n v="0"/>
    <n v="0"/>
    <n v="95"/>
    <n v="95"/>
    <n v="0"/>
    <n v="0"/>
    <s v="Ja"/>
    <s v="Nej"/>
    <s v="Ja"/>
    <s v="Ja"/>
    <n v="0"/>
    <s v="Ja"/>
    <n v="0"/>
    <s v="Ja"/>
    <n v="0"/>
    <s v="ja"/>
    <s v="har personale"/>
    <n v="0"/>
    <s v="produktionskøkken"/>
    <s v="Ja"/>
    <n v="0"/>
    <n v="0"/>
    <n v="0"/>
    <s v="det vil være en stor fordel at skaffe mere køkkenbordplads."/>
    <n v="0"/>
    <n v="0"/>
    <n v="0"/>
    <n v="0"/>
    <n v="0"/>
    <n v="0"/>
    <n v="0"/>
    <n v="0"/>
    <s v="Vil gerne bytte en konvektionsovn for 2 indbytnings ovne med varm luft-"/>
    <s v="Birgitte"/>
    <s v="25.03"/>
    <n v="0"/>
    <n v="0"/>
    <n v="2"/>
    <n v="8"/>
    <n v="0"/>
    <n v="0"/>
    <n v="1"/>
    <n v="0"/>
    <n v="6"/>
    <n v="1"/>
    <n v="0"/>
    <n v="1"/>
    <n v="0"/>
    <n v="0"/>
    <n v="0"/>
    <n v="0"/>
    <n v="0"/>
    <n v="0"/>
    <n v="1"/>
    <n v="1"/>
    <n v="3"/>
    <s v="ken"/>
    <n v="5"/>
    <n v="0"/>
    <n v="0"/>
    <s v="Ja"/>
    <s v="Ja"/>
    <n v="0"/>
    <n v="3"/>
    <s v="Begrænset"/>
    <s v="inst. kan ikke selv løfte den lille ændring, som det vil være en fordel at lave i køkkenet. Evt. tilladelse til at sløjfe 1 vask og opsætte køkkenbord og mere skabsplads."/>
    <n v="0"/>
    <x v="0"/>
    <s v="Nørrebro"/>
    <n v="11"/>
    <n v="0"/>
    <n v="40"/>
    <n v="0"/>
    <n v="0"/>
    <n v="0"/>
    <n v="0"/>
    <n v="0"/>
    <n v="0"/>
    <n v="0"/>
    <n v="0"/>
    <n v="0"/>
    <n v="0"/>
    <n v="0"/>
    <n v="89938.75"/>
    <s v="37427"/>
    <s v=""/>
    <n v="0"/>
    <n v="0"/>
    <e v="#N/A"/>
    <e v="#N/A"/>
    <e v="#N/A"/>
    <e v="#N/A"/>
    <e v="#N/A"/>
  </r>
  <r>
    <x v="0"/>
    <x v="327"/>
    <s v="Stenurten"/>
    <s v="Nørrebro"/>
    <s v="Rantzausgade 53"/>
    <n v="2200"/>
    <s v="København N"/>
    <s v="35 35 53 32"/>
    <s v="37428@buf.kk.dk"/>
    <s v="Lisbeth Ryhl"/>
    <n v="38867624"/>
    <n v="0"/>
    <s v="37428@buf.kk.dk"/>
    <s v="Integreret"/>
    <n v="36"/>
    <n v="0"/>
    <n v="66"/>
    <n v="0"/>
    <n v="0"/>
    <n v="0"/>
    <n v="0"/>
    <s v="Nej"/>
    <n v="0"/>
    <n v="0"/>
    <n v="5"/>
    <n v="5"/>
    <n v="4"/>
    <n v="5"/>
    <n v="0"/>
    <x v="0"/>
    <x v="0"/>
    <x v="3"/>
    <x v="0"/>
    <n v="0"/>
    <n v="250000"/>
    <n v="250000"/>
    <n v="0"/>
    <s v="Ja"/>
    <n v="0"/>
    <s v="Morten Rasmussen"/>
    <n v="2007"/>
    <n v="30"/>
    <n v="0"/>
    <s v="butiksuddannet"/>
    <s v="hotel,restaurent,cafe, køkken"/>
    <n v="0"/>
    <n v="0"/>
    <n v="0"/>
    <n v="0"/>
    <n v="0"/>
    <n v="0"/>
    <n v="0"/>
    <n v="0"/>
    <n v="95"/>
    <n v="95"/>
    <n v="1"/>
    <n v="0"/>
    <s v="Ja"/>
    <s v="ja"/>
    <s v="Ja"/>
    <s v="Ja"/>
    <n v="0"/>
    <s v="Ja"/>
    <n v="0"/>
    <s v="Ja"/>
    <n v="0"/>
    <s v="Nej"/>
    <s v="vil gerne have hjælp fra os"/>
    <n v="0"/>
    <s v="produktionskøkken"/>
    <s v="nej"/>
    <s v="Mindre"/>
    <s v="Ingen"/>
    <n v="0"/>
    <s v="køb af ekstra ovn"/>
    <n v="0"/>
    <n v="0"/>
    <n v="0"/>
    <n v="0"/>
    <n v="0"/>
    <n v="0"/>
    <n v="0"/>
    <n v="0"/>
    <n v="0"/>
    <s v="Birgitte"/>
    <s v="18.03"/>
    <n v="0"/>
    <n v="0"/>
    <n v="1"/>
    <n v="5"/>
    <n v="0"/>
    <n v="2"/>
    <n v="0"/>
    <n v="0"/>
    <n v="0"/>
    <n v="0"/>
    <n v="2"/>
    <n v="0"/>
    <n v="0"/>
    <n v="0"/>
    <n v="0"/>
    <n v="0"/>
    <n v="1"/>
    <n v="0"/>
    <n v="1"/>
    <n v="2"/>
    <n v="20"/>
    <s v="miele"/>
    <n v="7"/>
    <s v="Ja"/>
    <n v="5"/>
    <n v="0"/>
    <n v="0"/>
    <n v="0"/>
    <n v="3"/>
    <s v="God plads"/>
    <n v="0"/>
    <n v="0"/>
    <x v="0"/>
    <s v="Nørrebro"/>
    <n v="36"/>
    <n v="0"/>
    <n v="66"/>
    <n v="0"/>
    <n v="0"/>
    <n v="0"/>
    <n v="0"/>
    <n v="0"/>
    <n v="0"/>
    <n v="0"/>
    <n v="0"/>
    <n v="0"/>
    <n v="0"/>
    <n v="0"/>
    <n v="195462.66"/>
    <s v="37428"/>
    <s v=""/>
    <n v="0"/>
    <n v="0"/>
    <e v="#N/A"/>
    <e v="#N/A"/>
    <e v="#N/A"/>
    <e v="#N/A"/>
    <e v="#N/A"/>
  </r>
  <r>
    <x v="0"/>
    <x v="328"/>
    <s v="BørneRaketten tidligere BørneJunglen"/>
    <s v="Nørrebro"/>
    <s v="Rådmandsgade 38"/>
    <n v="2200"/>
    <s v="København N"/>
    <s v="35 85 59 58"/>
    <s v="37460@buf.kk.dk"/>
    <n v="0"/>
    <s v="."/>
    <s v="."/>
    <n v="0"/>
    <s v="Integreret"/>
    <n v="48"/>
    <n v="0"/>
    <n v="62"/>
    <n v="88"/>
    <n v="20"/>
    <n v="0"/>
    <n v="0"/>
    <s v="Nej"/>
    <n v="0"/>
    <n v="0"/>
    <n v="5"/>
    <n v="5"/>
    <n v="5"/>
    <n v="5"/>
    <n v="0"/>
    <x v="0"/>
    <x v="0"/>
    <x v="2"/>
    <x v="1"/>
    <n v="0"/>
    <n v="120000"/>
    <n v="120000"/>
    <n v="0"/>
    <s v="Ja"/>
    <n v="0"/>
    <s v="Connie Petersen"/>
    <n v="1999"/>
    <n v="32"/>
    <n v="0"/>
    <n v="0"/>
    <s v="mange års erfaring"/>
    <s v="øko"/>
    <s v="Trine Hansen"/>
    <n v="2004"/>
    <n v="32"/>
    <n v="0"/>
    <n v="0"/>
    <s v="mange års erfaring"/>
    <s v="øko"/>
    <n v="98"/>
    <n v="98"/>
    <n v="2"/>
    <n v="2"/>
    <s v="Ja"/>
    <s v="Nej"/>
    <s v="Ja"/>
    <s v="Ja"/>
    <n v="0"/>
    <s v="Ja"/>
    <n v="0"/>
    <s v="Ja"/>
    <n v="0"/>
    <s v="Nej"/>
    <n v="0"/>
    <n v="0"/>
    <s v="produktionskøkken"/>
    <s v="nej"/>
    <n v="0"/>
    <n v="0"/>
    <n v="0"/>
    <s v="skal ombygges for egen regning"/>
    <n v="0"/>
    <n v="0"/>
    <n v="0"/>
    <n v="0"/>
    <n v="0"/>
    <n v="0"/>
    <n v="0"/>
    <n v="0"/>
    <n v="0"/>
    <s v="Cathrine"/>
    <s v="24.03"/>
    <n v="0"/>
    <n v="0"/>
    <n v="1"/>
    <n v="5"/>
    <n v="0"/>
    <n v="0"/>
    <n v="0"/>
    <n v="0"/>
    <n v="0"/>
    <n v="0"/>
    <n v="2"/>
    <n v="0"/>
    <n v="0"/>
    <n v="0"/>
    <n v="0"/>
    <n v="0"/>
    <n v="2"/>
    <n v="0"/>
    <n v="0"/>
    <n v="1"/>
    <n v="25"/>
    <s v="miele"/>
    <n v="4"/>
    <n v="0"/>
    <n v="0"/>
    <s v="Ja"/>
    <s v="Ja"/>
    <n v="0"/>
    <n v="3"/>
    <s v="God plads"/>
    <n v="0"/>
    <n v="0"/>
    <x v="0"/>
    <s v="Nørrebro"/>
    <n v="48"/>
    <n v="0"/>
    <n v="62"/>
    <n v="88"/>
    <n v="0"/>
    <n v="0"/>
    <n v="0"/>
    <n v="0"/>
    <n v="0"/>
    <n v="0"/>
    <n v="0"/>
    <n v="0"/>
    <n v="0"/>
    <n v="0"/>
    <n v="258771.3"/>
    <s v="37460"/>
    <s v=""/>
    <n v="0"/>
    <n v="88"/>
    <s v="Nej"/>
    <n v="0"/>
    <n v="0"/>
    <n v="0"/>
    <s v="Ja"/>
  </r>
  <r>
    <x v="0"/>
    <x v="329"/>
    <s v="BørneRaketten tidligere BørneJunglen"/>
    <s v="Nørrebro"/>
    <s v="Rådmandsgade 38"/>
    <n v="2200"/>
    <s v="København N"/>
    <s v="35 85 59 58"/>
    <s v="37460@buf.kk.dk"/>
    <n v="0"/>
    <s v="."/>
    <s v="."/>
    <n v="0"/>
    <s v="Integreret"/>
    <n v="48"/>
    <n v="0"/>
    <n v="62"/>
    <n v="88"/>
    <n v="0"/>
    <n v="0"/>
    <n v="0"/>
    <n v="0"/>
    <n v="0"/>
    <n v="0"/>
    <n v="5"/>
    <n v="5"/>
    <n v="5"/>
    <n v="5"/>
    <n v="0"/>
    <x v="0"/>
    <x v="0"/>
    <x v="1"/>
    <x v="1"/>
    <n v="0"/>
    <n v="120000"/>
    <n v="120000"/>
    <n v="0"/>
    <n v="0"/>
    <n v="0"/>
    <n v="0"/>
    <n v="0"/>
    <n v="0"/>
    <n v="0"/>
    <n v="0"/>
    <n v="0"/>
    <n v="0"/>
    <n v="0"/>
    <n v="0"/>
    <n v="0"/>
    <n v="0"/>
    <n v="0"/>
    <n v="0"/>
    <n v="0"/>
    <n v="98"/>
    <n v="98"/>
    <n v="0"/>
    <n v="0"/>
    <n v="0"/>
    <n v="0"/>
    <n v="0"/>
    <n v="0"/>
    <n v="0"/>
    <n v="0"/>
    <n v="0"/>
    <n v="0"/>
    <n v="0"/>
    <n v="0"/>
    <n v="0"/>
    <n v="0"/>
    <n v="0"/>
    <n v="0"/>
    <n v="0"/>
    <n v="0"/>
    <n v="0"/>
    <n v="0"/>
    <n v="0"/>
    <n v="0"/>
    <n v="0"/>
    <n v="0"/>
    <n v="0"/>
    <n v="0"/>
    <n v="0"/>
    <n v="0"/>
    <n v="0"/>
    <s v="Mariah"/>
    <d v="2009-04-21T00:00:00"/>
    <n v="0"/>
    <n v="0"/>
    <n v="0"/>
    <n v="0"/>
    <n v="0"/>
    <n v="0"/>
    <n v="0"/>
    <n v="0"/>
    <n v="0"/>
    <n v="0"/>
    <n v="0"/>
    <n v="0"/>
    <n v="0"/>
    <n v="0"/>
    <n v="0"/>
    <n v="0"/>
    <n v="0"/>
    <n v="0"/>
    <n v="0"/>
    <n v="0"/>
    <n v="0"/>
    <n v="0"/>
    <n v="0"/>
    <n v="0"/>
    <n v="0"/>
    <n v="0"/>
    <n v="0"/>
    <n v="0"/>
    <n v="0"/>
    <n v="0"/>
    <n v="0"/>
    <n v="0"/>
    <x v="0"/>
    <s v="Nørrebro"/>
    <n v="48"/>
    <n v="0"/>
    <n v="62"/>
    <n v="88"/>
    <n v="0"/>
    <n v="0"/>
    <n v="0"/>
    <n v="0"/>
    <n v="0"/>
    <n v="0"/>
    <n v="0"/>
    <n v="0"/>
    <n v="0"/>
    <n v="0"/>
    <n v="258771.3"/>
    <s v="37460"/>
    <s v="u"/>
    <n v="0"/>
    <n v="88"/>
    <e v="#N/A"/>
    <e v="#N/A"/>
    <e v="#N/A"/>
    <e v="#N/A"/>
    <e v="#N/A"/>
  </r>
  <r>
    <x v="0"/>
    <x v="330"/>
    <n v="0"/>
    <s v="Nørrebro"/>
    <s v="Hothers Plads 22"/>
    <n v="2200"/>
    <s v="København N"/>
    <s v="35 84 19 49"/>
    <s v="37473@buf.kk.dk"/>
    <s v="May-Britt Andersen"/>
    <n v="35553285"/>
    <n v="0"/>
    <s v="37473@buf.kk.dk"/>
    <s v="Integreret"/>
    <n v="42"/>
    <n v="0"/>
    <n v="69"/>
    <n v="0"/>
    <n v="0"/>
    <n v="0"/>
    <n v="0"/>
    <s v="Nej"/>
    <n v="0"/>
    <n v="0"/>
    <n v="5"/>
    <n v="5"/>
    <n v="5"/>
    <n v="5"/>
    <n v="0"/>
    <x v="0"/>
    <x v="1"/>
    <x v="0"/>
    <x v="1"/>
    <n v="0"/>
    <n v="292000"/>
    <n v="0"/>
    <n v="0"/>
    <s v="Ja"/>
    <n v="0"/>
    <s v="Hanne Coskon"/>
    <n v="2008"/>
    <n v="37"/>
    <n v="0"/>
    <s v="ernæringsassistent"/>
    <n v="0"/>
    <s v="grønt.kursus kbh."/>
    <s v="Melauda Laamari "/>
    <n v="2004"/>
    <n v="32"/>
    <n v="0"/>
    <s v="ufaglært"/>
    <n v="0"/>
    <n v="0"/>
    <n v="90"/>
    <n v="90"/>
    <n v="2"/>
    <n v="1"/>
    <s v="Ja"/>
    <s v="Nej"/>
    <s v="Ja"/>
    <s v="Ja"/>
    <n v="0"/>
    <s v="Ja"/>
    <n v="0"/>
    <s v="Ja"/>
    <n v="0"/>
    <n v="0"/>
    <s v="ved ikke om der er behov, henvender sig"/>
    <n v="0"/>
    <s v="produktionskøkken"/>
    <s v="Ja"/>
    <n v="0"/>
    <n v="0"/>
    <n v="0"/>
    <n v="0"/>
    <n v="0"/>
    <n v="0"/>
    <n v="0"/>
    <n v="0"/>
    <n v="0"/>
    <n v="0"/>
    <n v="0"/>
    <n v="0"/>
    <n v="0"/>
    <s v="Birgitte"/>
    <d v="1899-12-30T00:00:00"/>
    <n v="0"/>
    <n v="0"/>
    <n v="1"/>
    <n v="5"/>
    <n v="0"/>
    <n v="3"/>
    <n v="0"/>
    <n v="0"/>
    <n v="0"/>
    <n v="0"/>
    <n v="0"/>
    <n v="3"/>
    <n v="0"/>
    <n v="0"/>
    <n v="0"/>
    <n v="0"/>
    <n v="0"/>
    <n v="1"/>
    <n v="0"/>
    <n v="1"/>
    <n v="3"/>
    <s v="wexiodisk"/>
    <n v="12"/>
    <s v="Ja"/>
    <n v="5"/>
    <s v="Nej"/>
    <s v="Ja"/>
    <s v="ja"/>
    <n v="2"/>
    <s v="God plads"/>
    <n v="0"/>
    <n v="0"/>
    <x v="0"/>
    <s v="Nørrebro"/>
    <n v="42"/>
    <n v="0"/>
    <n v="69"/>
    <n v="0"/>
    <n v="0"/>
    <n v="0"/>
    <n v="0"/>
    <n v="0"/>
    <n v="0"/>
    <n v="0"/>
    <n v="0"/>
    <n v="0"/>
    <n v="0"/>
    <n v="0"/>
    <n v="301415.98"/>
    <s v="37473"/>
    <s v=""/>
    <n v="0"/>
    <n v="0"/>
    <e v="#N/A"/>
    <e v="#N/A"/>
    <e v="#N/A"/>
    <e v="#N/A"/>
    <e v="#N/A"/>
  </r>
  <r>
    <x v="0"/>
    <x v="331"/>
    <s v="Asgård"/>
    <s v="Nørrebro"/>
    <s v="Hothers Plads 22"/>
    <n v="2200"/>
    <s v="København N"/>
    <s v="35 84 19 49"/>
    <s v="37473@buf.kk.dk"/>
    <s v="May-Britt Andersen"/>
    <n v="35553285"/>
    <n v="0"/>
    <s v="37473@buf.kk.dk"/>
    <s v="Integreret"/>
    <n v="42"/>
    <n v="0"/>
    <n v="69"/>
    <n v="0"/>
    <n v="0"/>
    <n v="0"/>
    <n v="0"/>
    <s v="Nej"/>
    <n v="0"/>
    <n v="0"/>
    <n v="0"/>
    <n v="0"/>
    <n v="0"/>
    <n v="0"/>
    <n v="0"/>
    <x v="1"/>
    <x v="0"/>
    <x v="1"/>
    <x v="1"/>
    <n v="0"/>
    <n v="0"/>
    <n v="0"/>
    <n v="0"/>
    <n v="0"/>
    <n v="0"/>
    <n v="0"/>
    <n v="0"/>
    <n v="0"/>
    <n v="0"/>
    <n v="0"/>
    <n v="0"/>
    <n v="0"/>
    <n v="0"/>
    <n v="0"/>
    <n v="0"/>
    <n v="0"/>
    <n v="0"/>
    <n v="0"/>
    <n v="0"/>
    <n v="0"/>
    <n v="0"/>
    <n v="0"/>
    <n v="0"/>
    <n v="0"/>
    <n v="0"/>
    <n v="0"/>
    <n v="0"/>
    <n v="0"/>
    <n v="0"/>
    <n v="0"/>
    <n v="0"/>
    <n v="0"/>
    <n v="0"/>
    <n v="0"/>
    <n v="0"/>
    <n v="0"/>
    <n v="0"/>
    <n v="0"/>
    <n v="0"/>
    <n v="0"/>
    <n v="0"/>
    <n v="0"/>
    <n v="0"/>
    <n v="0"/>
    <n v="0"/>
    <n v="0"/>
    <n v="0"/>
    <n v="0"/>
    <n v="0"/>
    <n v="0"/>
    <s v="Mariah"/>
    <d v="2009-04-22T00:00:00"/>
    <n v="0"/>
    <n v="2"/>
    <n v="0"/>
    <n v="8"/>
    <n v="2"/>
    <n v="0"/>
    <n v="0"/>
    <n v="0"/>
    <n v="0"/>
    <n v="2"/>
    <n v="0"/>
    <n v="0"/>
    <n v="0"/>
    <n v="0"/>
    <n v="0"/>
    <n v="1"/>
    <n v="0"/>
    <n v="0"/>
    <n v="0"/>
    <n v="1"/>
    <n v="30"/>
    <n v="0"/>
    <n v="2"/>
    <s v="Nej"/>
    <n v="0"/>
    <s v="Nej"/>
    <s v="Nej"/>
    <s v="Nej"/>
    <n v="1"/>
    <s v="Begrænset"/>
    <n v="0"/>
    <n v="0"/>
    <x v="0"/>
    <s v="Nørrebro"/>
    <n v="42"/>
    <n v="0"/>
    <n v="69"/>
    <n v="0"/>
    <n v="0"/>
    <n v="0"/>
    <n v="0"/>
    <n v="0"/>
    <n v="0"/>
    <n v="0"/>
    <n v="0"/>
    <n v="0"/>
    <n v="0"/>
    <n v="0"/>
    <n v="301415.98"/>
    <s v="37473"/>
    <s v="u"/>
    <n v="0"/>
    <n v="0"/>
    <e v="#N/A"/>
    <e v="#N/A"/>
    <e v="#N/A"/>
    <e v="#N/A"/>
    <e v="#N/A"/>
  </r>
  <r>
    <x v="0"/>
    <x v="332"/>
    <s v="Midgård"/>
    <s v="Nørrebro"/>
    <s v="Hothers Plads 20"/>
    <n v="2200"/>
    <s v="København N"/>
    <s v="35 84 17 47"/>
    <s v="37474@buf.kk.dk"/>
    <s v="Tinna Erichsen"/>
    <n v="0"/>
    <n v="0"/>
    <s v="37474@buf.kk.dk"/>
    <s v="Integreret"/>
    <n v="56"/>
    <n v="0"/>
    <n v="88"/>
    <n v="0"/>
    <n v="0"/>
    <n v="0"/>
    <n v="0"/>
    <s v="Nej"/>
    <n v="0"/>
    <n v="0"/>
    <n v="5"/>
    <n v="5"/>
    <n v="4"/>
    <n v="5"/>
    <n v="0"/>
    <x v="0"/>
    <x v="0"/>
    <x v="4"/>
    <x v="1"/>
    <n v="0"/>
    <n v="154000"/>
    <n v="246000"/>
    <n v="0"/>
    <s v="Ja"/>
    <n v="0"/>
    <s v="Nadia Benini"/>
    <n v="2007"/>
    <n v="35"/>
    <n v="0"/>
    <s v="ufaglært"/>
    <s v="andet inst. køkken"/>
    <n v="0"/>
    <n v="0"/>
    <n v="0"/>
    <n v="0"/>
    <n v="0"/>
    <n v="0"/>
    <n v="0"/>
    <n v="0"/>
    <n v="90"/>
    <n v="90"/>
    <n v="2"/>
    <n v="2"/>
    <s v="Ja"/>
    <s v="ja"/>
    <s v="Ja"/>
    <s v="Ja"/>
    <s v="inst. vil gerne påtage sig at lave fuld forplejning."/>
    <s v="Ja"/>
    <n v="0"/>
    <s v="Ja"/>
    <n v="0"/>
    <s v="Nej"/>
    <s v="men har allerede behov fra august"/>
    <n v="0"/>
    <s v="produktionskøkken"/>
    <s v="Ja"/>
    <n v="0"/>
    <n v="0"/>
    <n v="0"/>
    <n v="0"/>
    <n v="0"/>
    <n v="0"/>
    <n v="0"/>
    <n v="0"/>
    <n v="0"/>
    <n v="0"/>
    <n v="0"/>
    <n v="0"/>
    <n v="0"/>
    <s v="Birgitte"/>
    <s v="29.03"/>
    <n v="0"/>
    <n v="0"/>
    <n v="1"/>
    <n v="5"/>
    <n v="0"/>
    <n v="3"/>
    <n v="0"/>
    <n v="0"/>
    <n v="0"/>
    <n v="0"/>
    <n v="0"/>
    <n v="3"/>
    <n v="0"/>
    <n v="0"/>
    <n v="2"/>
    <n v="0"/>
    <n v="0"/>
    <n v="0"/>
    <n v="0"/>
    <n v="1"/>
    <n v="3"/>
    <s v="elektrolux"/>
    <n v="10"/>
    <s v="Ja"/>
    <n v="5"/>
    <s v="Nej"/>
    <s v="Ja"/>
    <s v="Nej"/>
    <n v="2"/>
    <s v="God plads"/>
    <n v="0"/>
    <n v="0"/>
    <x v="0"/>
    <s v="Nørrebro"/>
    <n v="48"/>
    <n v="0"/>
    <n v="88"/>
    <n v="0"/>
    <n v="0"/>
    <n v="0"/>
    <n v="0"/>
    <n v="0"/>
    <n v="0"/>
    <n v="0"/>
    <n v="0"/>
    <n v="0"/>
    <n v="0"/>
    <n v="0"/>
    <n v="346244.39"/>
    <s v="37474"/>
    <s v=""/>
    <n v="0"/>
    <n v="0"/>
    <e v="#N/A"/>
    <e v="#N/A"/>
    <e v="#N/A"/>
    <e v="#N/A"/>
    <e v="#N/A"/>
  </r>
  <r>
    <x v="0"/>
    <x v="333"/>
    <s v="Midgård"/>
    <s v="Nørrebro"/>
    <s v="Hothers Plads 20"/>
    <n v="2200"/>
    <s v="København N"/>
    <s v="35 84 17 47"/>
    <s v="37474@buf.kk.dk"/>
    <s v="Tinna Erichsen"/>
    <n v="0"/>
    <n v="0"/>
    <s v="37474@buf.kk.dk"/>
    <s v="Integreret"/>
    <n v="55"/>
    <n v="0"/>
    <n v="88"/>
    <n v="0"/>
    <n v="0"/>
    <n v="0"/>
    <n v="0"/>
    <s v="Nej"/>
    <n v="0"/>
    <n v="0"/>
    <n v="5"/>
    <n v="5"/>
    <n v="0"/>
    <n v="5"/>
    <n v="0"/>
    <x v="0"/>
    <x v="1"/>
    <x v="1"/>
    <x v="1"/>
    <n v="0"/>
    <n v="154000"/>
    <n v="246000"/>
    <n v="0"/>
    <s v="Nej"/>
    <n v="0"/>
    <n v="0"/>
    <n v="0"/>
    <n v="0"/>
    <n v="0"/>
    <n v="0"/>
    <n v="0"/>
    <n v="0"/>
    <n v="0"/>
    <n v="0"/>
    <n v="0"/>
    <n v="0"/>
    <n v="0"/>
    <n v="0"/>
    <n v="0"/>
    <n v="90"/>
    <n v="90"/>
    <n v="0"/>
    <n v="1"/>
    <n v="0"/>
    <n v="0"/>
    <n v="0"/>
    <s v="Ja"/>
    <n v="0"/>
    <s v="Ja"/>
    <n v="0"/>
    <s v="Ja"/>
    <n v="0"/>
    <n v="0"/>
    <n v="0"/>
    <n v="0"/>
    <s v="produktionskøkken"/>
    <s v="nej"/>
    <s v="Mindre"/>
    <s v="Ingen"/>
    <s v="Nej"/>
    <s v="en ny opvaskemaskine, et ekstra køleskab"/>
    <n v="0"/>
    <n v="0"/>
    <n v="0"/>
    <n v="0"/>
    <n v="0"/>
    <n v="0"/>
    <n v="0"/>
    <n v="0"/>
    <n v="0"/>
    <s v="Mariah"/>
    <d v="2009-04-21T00:00:00"/>
    <n v="0"/>
    <n v="1"/>
    <n v="0"/>
    <n v="4"/>
    <n v="0"/>
    <n v="1"/>
    <n v="0"/>
    <n v="0"/>
    <n v="0"/>
    <n v="0"/>
    <n v="1"/>
    <n v="0"/>
    <n v="0"/>
    <n v="0"/>
    <n v="0"/>
    <n v="0"/>
    <n v="1"/>
    <n v="0"/>
    <n v="0"/>
    <n v="1"/>
    <n v="25"/>
    <s v="Miele"/>
    <n v="4"/>
    <s v="Nej"/>
    <n v="0"/>
    <s v="Ja"/>
    <s v="Ja"/>
    <s v="Nej"/>
    <n v="2"/>
    <s v="Begrænset"/>
    <n v="0"/>
    <n v="0"/>
    <x v="0"/>
    <s v="Nørrebro"/>
    <n v="48"/>
    <n v="0"/>
    <n v="88"/>
    <n v="0"/>
    <n v="0"/>
    <n v="0"/>
    <n v="0"/>
    <n v="0"/>
    <n v="0"/>
    <n v="0"/>
    <n v="0"/>
    <n v="0"/>
    <n v="0"/>
    <n v="0"/>
    <n v="346244.39"/>
    <s v="37474"/>
    <s v="u"/>
    <n v="0"/>
    <n v="0"/>
    <e v="#N/A"/>
    <e v="#N/A"/>
    <e v="#N/A"/>
    <e v="#N/A"/>
    <e v="#N/A"/>
  </r>
  <r>
    <x v="0"/>
    <x v="334"/>
    <s v="Kastanjehuset"/>
    <s v="Nørrebro"/>
    <s v="Thit Jensens Vej 2"/>
    <n v="2200"/>
    <s v="København N"/>
    <s v="35 39 69 25"/>
    <s v="37496@buf.kk.dk"/>
    <s v="Birgit Rasmussen"/>
    <n v="36464018"/>
    <n v="0"/>
    <s v="37496@buf.kk.dk"/>
    <s v="Integreret"/>
    <n v="24"/>
    <n v="0"/>
    <n v="44"/>
    <n v="0"/>
    <n v="0"/>
    <n v="0"/>
    <n v="0"/>
    <s v="Nej"/>
    <n v="0"/>
    <n v="0"/>
    <n v="5"/>
    <n v="0"/>
    <n v="1"/>
    <n v="5"/>
    <n v="0"/>
    <x v="0"/>
    <x v="0"/>
    <x v="2"/>
    <x v="1"/>
    <n v="0"/>
    <n v="150000"/>
    <n v="0"/>
    <n v="0"/>
    <s v="Nej"/>
    <n v="0"/>
    <n v="0"/>
    <n v="0"/>
    <n v="0"/>
    <n v="0"/>
    <n v="0"/>
    <n v="0"/>
    <n v="0"/>
    <n v="0"/>
    <n v="0"/>
    <n v="0"/>
    <n v="0"/>
    <n v="0"/>
    <n v="0"/>
    <n v="0"/>
    <n v="90"/>
    <n v="90"/>
    <n v="1"/>
    <n v="1"/>
    <s v="Ja"/>
    <s v="Nej"/>
    <s v="Ja"/>
    <s v="Nej"/>
    <s v="mener køkkenet er for lille"/>
    <s v="Nej"/>
    <s v="er i gang med underskrifts indsamling"/>
    <s v="Nej"/>
    <s v="er glade for madpakkerne"/>
    <s v="Nej"/>
    <n v="0"/>
    <n v="0"/>
    <s v="Køkken begrænset tilvirk"/>
    <s v="nej"/>
    <s v="Mindre"/>
    <s v="Mindre"/>
    <n v="0"/>
    <s v="ovn,opvaskemaskine,køleskab.bordplade.Køkkenet bør udbygges."/>
    <n v="0"/>
    <n v="0"/>
    <n v="0"/>
    <n v="0"/>
    <n v="0"/>
    <n v="0"/>
    <n v="0"/>
    <n v="0"/>
    <s v="til max 30 børn ville det være et produktionskøkken."/>
    <s v="Mariah"/>
    <s v="24.03"/>
    <n v="0"/>
    <n v="0"/>
    <n v="1"/>
    <n v="4"/>
    <n v="0"/>
    <n v="0"/>
    <n v="1"/>
    <n v="0"/>
    <n v="0"/>
    <n v="0"/>
    <n v="2"/>
    <n v="0"/>
    <n v="0"/>
    <n v="0"/>
    <n v="0"/>
    <n v="0"/>
    <n v="1"/>
    <n v="0"/>
    <n v="0"/>
    <n v="1"/>
    <n v="25"/>
    <s v="miele"/>
    <n v="0"/>
    <n v="0"/>
    <n v="0"/>
    <s v="Ja"/>
    <n v="0"/>
    <n v="0"/>
    <n v="1"/>
    <s v="God plads"/>
    <n v="0"/>
    <n v="0"/>
    <x v="0"/>
    <s v="Nørrebro"/>
    <n v="24"/>
    <n v="0"/>
    <n v="44"/>
    <n v="0"/>
    <n v="0"/>
    <n v="0"/>
    <n v="0"/>
    <n v="0"/>
    <n v="0"/>
    <n v="0"/>
    <n v="0"/>
    <n v="0"/>
    <n v="0"/>
    <n v="0"/>
    <n v="140125.09"/>
    <s v="37496"/>
    <s v=""/>
    <n v="0"/>
    <n v="0"/>
    <e v="#N/A"/>
    <e v="#N/A"/>
    <e v="#N/A"/>
    <e v="#N/A"/>
    <e v="#N/A"/>
  </r>
  <r>
    <x v="0"/>
    <x v="335"/>
    <n v="0"/>
    <s v="Nørrebro"/>
    <s v="Guldbergsgade 26"/>
    <n v="2200"/>
    <s v="København N"/>
    <s v="35 39 04 02"/>
    <s v="37498@buf.kk.dk"/>
    <s v="Merete Have Jensen"/>
    <n v="35351641"/>
    <n v="0"/>
    <s v="37498@buf.kk.dk"/>
    <s v="Integreret"/>
    <n v="36"/>
    <n v="0"/>
    <n v="46"/>
    <n v="0"/>
    <n v="0"/>
    <n v="0"/>
    <n v="0"/>
    <s v="Nej"/>
    <n v="0"/>
    <n v="0"/>
    <n v="5"/>
    <n v="5"/>
    <n v="5"/>
    <n v="5"/>
    <n v="0"/>
    <x v="1"/>
    <x v="4"/>
    <x v="1"/>
    <x v="1"/>
    <n v="0"/>
    <n v="100000"/>
    <n v="0"/>
    <n v="0"/>
    <s v="Ja"/>
    <n v="0"/>
    <s v="Marzuouka Aida"/>
    <n v="2005"/>
    <n v="35"/>
    <n v="0"/>
    <s v="ufaglært"/>
    <n v="0"/>
    <n v="0"/>
    <n v="0"/>
    <n v="0"/>
    <n v="0"/>
    <n v="0"/>
    <n v="0"/>
    <n v="0"/>
    <n v="0"/>
    <n v="99"/>
    <n v="99"/>
    <n v="2"/>
    <n v="2"/>
    <s v="Ja"/>
    <s v="Nej"/>
    <s v="Ja"/>
    <s v="Ja"/>
    <n v="0"/>
    <s v="Ja"/>
    <n v="0"/>
    <s v="Ja"/>
    <n v="0"/>
    <s v="Nej"/>
    <n v="0"/>
    <n v="0"/>
    <s v="produktionskøkken"/>
    <s v="Ja"/>
    <n v="0"/>
    <n v="0"/>
    <n v="0"/>
    <n v="0"/>
    <n v="0"/>
    <n v="0"/>
    <n v="0"/>
    <n v="0"/>
    <n v="0"/>
    <n v="0"/>
    <n v="0"/>
    <n v="0"/>
    <n v="0"/>
    <s v="Birgitte"/>
    <s v="18.03"/>
    <n v="0"/>
    <n v="0"/>
    <n v="1"/>
    <n v="4"/>
    <n v="0"/>
    <n v="0"/>
    <n v="0"/>
    <n v="1"/>
    <n v="5"/>
    <n v="0"/>
    <n v="0"/>
    <n v="2"/>
    <n v="0"/>
    <n v="0"/>
    <n v="0"/>
    <n v="0"/>
    <n v="0"/>
    <n v="1"/>
    <n v="0"/>
    <n v="1"/>
    <n v="3"/>
    <s v="wexiodisk"/>
    <n v="0"/>
    <s v="Ja"/>
    <n v="10"/>
    <s v="Nej"/>
    <s v="Ja"/>
    <s v="Nej"/>
    <n v="4"/>
    <n v="0"/>
    <s v="der kommer en køkken medarbejder tilbage fra barsel ved udgangen af året. Indtil da går lederen ind i arbejdet sammen med den anden i køkkenet. Lederen vil gerne sætte tid af til at være mentor."/>
    <n v="0"/>
    <x v="0"/>
    <s v="Nørrebro"/>
    <n v="36"/>
    <n v="0"/>
    <n v="46"/>
    <n v="0"/>
    <n v="0"/>
    <n v="0"/>
    <n v="0"/>
    <n v="0"/>
    <n v="0"/>
    <n v="0"/>
    <n v="0"/>
    <n v="0"/>
    <n v="0"/>
    <n v="0"/>
    <n v="135291.91"/>
    <s v="37498"/>
    <s v=""/>
    <n v="0"/>
    <n v="0"/>
    <s v="Ja"/>
    <n v="12"/>
    <n v="0"/>
    <n v="0"/>
    <s v="Ja"/>
  </r>
  <r>
    <x v="0"/>
    <x v="336"/>
    <n v="0"/>
    <s v="Nørrebro"/>
    <s v="Esromgade 2A"/>
    <n v="2200"/>
    <s v="København N"/>
    <s v="35 85 45 54"/>
    <s v="37502@buf.kk.dk"/>
    <s v="Pia Sjögren"/>
    <n v="35387665"/>
    <n v="0"/>
    <s v="37502@buf.kk.dk"/>
    <s v="Integreret"/>
    <n v="24"/>
    <n v="0"/>
    <n v="36"/>
    <n v="0"/>
    <n v="0"/>
    <n v="0"/>
    <n v="0"/>
    <s v="Nej"/>
    <n v="0"/>
    <n v="0"/>
    <n v="5"/>
    <n v="5"/>
    <n v="3"/>
    <n v="5"/>
    <n v="0"/>
    <x v="0"/>
    <x v="1"/>
    <x v="3"/>
    <x v="1"/>
    <n v="0"/>
    <n v="210000"/>
    <n v="0"/>
    <n v="0"/>
    <s v="Ja"/>
    <n v="0"/>
    <s v="Hannah Kanamat"/>
    <n v="2009"/>
    <n v="37"/>
    <n v="0"/>
    <n v="0"/>
    <n v="0"/>
    <n v="0"/>
    <n v="0"/>
    <n v="0"/>
    <n v="0"/>
    <n v="0"/>
    <n v="0"/>
    <n v="0"/>
    <n v="0"/>
    <n v="15"/>
    <n v="0"/>
    <n v="2"/>
    <n v="2"/>
    <s v="Ja"/>
    <s v="ja"/>
    <s v="Ja"/>
    <s v="Ja"/>
    <n v="0"/>
    <s v="Ja"/>
    <n v="0"/>
    <s v="Ja"/>
    <n v="0"/>
    <s v="Nej"/>
    <n v="0"/>
    <n v="0"/>
    <s v="produktionskøkken"/>
    <s v="Ja"/>
    <n v="0"/>
    <n v="0"/>
    <n v="0"/>
    <s v="vil meget gerne have fjernet 4 defekte kogeplader og isat en bordplade i stedet."/>
    <n v="0"/>
    <n v="0"/>
    <n v="0"/>
    <n v="0"/>
    <n v="0"/>
    <n v="0"/>
    <n v="0"/>
    <n v="0"/>
    <n v="0"/>
    <s v="Birgitte"/>
    <n v="0"/>
    <n v="0"/>
    <n v="0"/>
    <n v="1"/>
    <n v="6"/>
    <n v="0"/>
    <n v="0"/>
    <n v="0"/>
    <n v="1"/>
    <n v="8"/>
    <n v="0"/>
    <n v="2"/>
    <n v="1"/>
    <n v="0"/>
    <n v="0"/>
    <n v="0"/>
    <n v="0"/>
    <n v="2"/>
    <n v="0"/>
    <n v="0"/>
    <n v="1"/>
    <n v="3"/>
    <s v="elektrolux"/>
    <n v="7"/>
    <s v="Nej"/>
    <n v="0"/>
    <s v="Ja"/>
    <s v="Ja"/>
    <s v="Nej"/>
    <n v="2"/>
    <s v="God plads"/>
    <n v="0"/>
    <n v="0"/>
    <x v="0"/>
    <s v="Nørrebro"/>
    <n v="24"/>
    <n v="0"/>
    <n v="36"/>
    <n v="0"/>
    <n v="0"/>
    <n v="0"/>
    <n v="0"/>
    <n v="0"/>
    <n v="0"/>
    <n v="0"/>
    <n v="0"/>
    <n v="0"/>
    <n v="0"/>
    <n v="0"/>
    <n v="196879.94"/>
    <s v="37502"/>
    <s v=""/>
    <n v="0"/>
    <n v="0"/>
    <e v="#N/A"/>
    <e v="#N/A"/>
    <e v="#N/A"/>
    <e v="#N/A"/>
    <e v="#N/A"/>
  </r>
  <r>
    <x v="0"/>
    <x v="337"/>
    <s v="krible Krable"/>
    <s v="Nørrebro"/>
    <s v="Aldersrogade 28"/>
    <n v="2200"/>
    <s v="København N"/>
    <s v="35 82 19 41"/>
    <s v="kriblekrable@buf.kk.dk"/>
    <s v="Susanne Springer"/>
    <n v="38104042"/>
    <n v="35821941"/>
    <s v="37542@buf.kk.dk"/>
    <s v="Integreret"/>
    <n v="27"/>
    <n v="0"/>
    <n v="62"/>
    <n v="0"/>
    <n v="0"/>
    <n v="0"/>
    <n v="0"/>
    <s v="Nej"/>
    <n v="0"/>
    <n v="0"/>
    <n v="5"/>
    <n v="5"/>
    <n v="5"/>
    <n v="5"/>
    <n v="0"/>
    <x v="0"/>
    <x v="1"/>
    <x v="1"/>
    <x v="1"/>
    <n v="0"/>
    <n v="180000"/>
    <n v="0"/>
    <n v="0"/>
    <s v="Ja"/>
    <n v="0"/>
    <s v="Nasren"/>
    <n v="2008"/>
    <n v="35"/>
    <n v="0"/>
    <s v="ufaglært"/>
    <s v="4 år fra inst.køkken"/>
    <s v="økologi"/>
    <n v="0"/>
    <n v="0"/>
    <n v="0"/>
    <n v="0"/>
    <n v="0"/>
    <n v="0"/>
    <n v="0"/>
    <n v="85"/>
    <n v="85"/>
    <n v="1"/>
    <n v="1"/>
    <s v="Ja"/>
    <s v="Nej"/>
    <s v="Ja"/>
    <s v="Ja"/>
    <n v="0"/>
    <s v="Ja"/>
    <n v="0"/>
    <s v="Ja"/>
    <n v="0"/>
    <s v="Nej"/>
    <n v="0"/>
    <n v="0"/>
    <s v="produktionskøkken"/>
    <s v="nej"/>
    <s v="Mindre"/>
    <n v="0"/>
    <n v="0"/>
    <s v="kartoffelskræller, en ovn mere, et større kogebord, grøntsagsrobot. Røremaskinen er ikke sikker."/>
    <n v="0"/>
    <n v="0"/>
    <n v="0"/>
    <n v="0"/>
    <n v="0"/>
    <n v="0"/>
    <n v="0"/>
    <n v="0"/>
    <n v="0"/>
    <s v="Mariah"/>
    <s v="24.03"/>
    <n v="0"/>
    <n v="0"/>
    <n v="1"/>
    <n v="4"/>
    <n v="0"/>
    <n v="2"/>
    <n v="0"/>
    <n v="0"/>
    <n v="0"/>
    <n v="0"/>
    <n v="0"/>
    <n v="0"/>
    <n v="0"/>
    <n v="0"/>
    <n v="0"/>
    <n v="0"/>
    <n v="1"/>
    <n v="0"/>
    <n v="1"/>
    <n v="1"/>
    <n v="3"/>
    <s v="SD40 PODAB"/>
    <n v="6"/>
    <s v="Ja"/>
    <n v="10"/>
    <s v="Ja"/>
    <s v="Nej"/>
    <s v="Nej"/>
    <n v="3"/>
    <n v="0"/>
    <n v="0"/>
    <n v="0"/>
    <x v="0"/>
    <s v="Nørrebro"/>
    <n v="27"/>
    <n v="0"/>
    <n v="62"/>
    <n v="0"/>
    <n v="0"/>
    <n v="0"/>
    <n v="0"/>
    <n v="2"/>
    <n v="4"/>
    <n v="0"/>
    <n v="0"/>
    <n v="0"/>
    <n v="0"/>
    <n v="0"/>
    <n v="179607.74"/>
    <s v="37542"/>
    <s v=""/>
    <n v="6"/>
    <n v="0"/>
    <s v="Ja"/>
    <n v="28"/>
    <n v="0"/>
    <s v="kombistilling m rengøring. Det er på nuværende tidspunkt svært at vide, hvad vi får brug for ift rekruttering. Men vi vil gerne samarbejde med jer, så vi får de bedst kvalificeret medarbejdere."/>
    <s v="Ja"/>
  </r>
  <r>
    <x v="0"/>
    <x v="338"/>
    <s v="krible Krable"/>
    <s v="Nørrebro"/>
    <s v="Aldersrogade 28"/>
    <n v="2200"/>
    <s v="København N"/>
    <s v="35 82 19 41"/>
    <s v="kriblekrable@buf.kk.dk"/>
    <s v="Susanne Springer"/>
    <n v="38104042"/>
    <n v="35821941"/>
    <s v="37542@buf.kk.dk"/>
    <s v="Integreret"/>
    <n v="27"/>
    <n v="0"/>
    <n v="62"/>
    <n v="0"/>
    <n v="0"/>
    <n v="0"/>
    <n v="0"/>
    <s v="Nej"/>
    <n v="0"/>
    <n v="0"/>
    <n v="5"/>
    <n v="5"/>
    <n v="5"/>
    <n v="5"/>
    <n v="0"/>
    <x v="0"/>
    <x v="1"/>
    <x v="1"/>
    <x v="1"/>
    <n v="0"/>
    <n v="180000"/>
    <n v="180000"/>
    <n v="0"/>
    <n v="0"/>
    <n v="0"/>
    <n v="0"/>
    <n v="0"/>
    <n v="0"/>
    <n v="0"/>
    <n v="0"/>
    <n v="0"/>
    <n v="0"/>
    <n v="0"/>
    <n v="0"/>
    <n v="0"/>
    <n v="0"/>
    <n v="0"/>
    <n v="0"/>
    <n v="0"/>
    <n v="85"/>
    <n v="85"/>
    <n v="0"/>
    <n v="0"/>
    <n v="0"/>
    <n v="0"/>
    <n v="0"/>
    <n v="0"/>
    <n v="0"/>
    <n v="0"/>
    <n v="0"/>
    <n v="0"/>
    <n v="0"/>
    <n v="0"/>
    <n v="0"/>
    <n v="0"/>
    <s v="Modtagerkøkken"/>
    <n v="0"/>
    <n v="0"/>
    <n v="0"/>
    <n v="0"/>
    <n v="0"/>
    <n v="0"/>
    <n v="0"/>
    <n v="0"/>
    <n v="0"/>
    <n v="0"/>
    <n v="0"/>
    <n v="0"/>
    <n v="0"/>
    <n v="0"/>
    <s v="Lone Voss"/>
    <d v="1899-12-30T00:00:00"/>
    <n v="0"/>
    <n v="0"/>
    <n v="0"/>
    <n v="0"/>
    <n v="0"/>
    <n v="0"/>
    <n v="0"/>
    <n v="0"/>
    <n v="0"/>
    <n v="0"/>
    <n v="0"/>
    <n v="0"/>
    <n v="0"/>
    <n v="0"/>
    <n v="0"/>
    <n v="0"/>
    <n v="0"/>
    <n v="0"/>
    <n v="0"/>
    <n v="0"/>
    <n v="0"/>
    <n v="0"/>
    <n v="0"/>
    <n v="0"/>
    <n v="0"/>
    <n v="0"/>
    <n v="0"/>
    <n v="0"/>
    <n v="0"/>
    <n v="0"/>
    <n v="0"/>
    <s v="intet køkken (tekøkken)"/>
    <x v="0"/>
    <s v="Nørrebro"/>
    <n v="27"/>
    <n v="0"/>
    <n v="62"/>
    <n v="0"/>
    <n v="0"/>
    <n v="0"/>
    <n v="0"/>
    <n v="2"/>
    <n v="4"/>
    <n v="0"/>
    <n v="0"/>
    <n v="0"/>
    <n v="0"/>
    <n v="0"/>
    <n v="179607.74"/>
    <s v="37542"/>
    <s v="u"/>
    <n v="6"/>
    <n v="0"/>
    <e v="#N/A"/>
    <e v="#N/A"/>
    <e v="#N/A"/>
    <e v="#N/A"/>
    <e v="#N/A"/>
  </r>
  <r>
    <x v="0"/>
    <x v="339"/>
    <s v="7 Springeren"/>
    <s v="Nørrebro"/>
    <s v="Kapelvej 7A"/>
    <n v="2200"/>
    <s v="København N"/>
    <s v="35 39 33 19"/>
    <s v="37554@buf.kk.dk"/>
    <s v="Lonnie L. Florang"/>
    <n v="35356057"/>
    <n v="0"/>
    <s v="37554@buf.kk.dk"/>
    <s v="Integreret"/>
    <n v="24"/>
    <n v="0"/>
    <n v="42"/>
    <n v="0"/>
    <n v="0"/>
    <n v="0"/>
    <n v="0"/>
    <s v="Nej"/>
    <n v="0"/>
    <n v="0"/>
    <n v="5"/>
    <n v="5"/>
    <n v="4"/>
    <n v="0"/>
    <n v="0"/>
    <x v="0"/>
    <x v="1"/>
    <x v="0"/>
    <x v="1"/>
    <n v="0"/>
    <n v="0"/>
    <n v="0"/>
    <n v="0"/>
    <n v="0"/>
    <n v="0"/>
    <n v="0"/>
    <n v="0"/>
    <n v="0"/>
    <n v="0"/>
    <n v="0"/>
    <n v="0"/>
    <n v="0"/>
    <n v="0"/>
    <n v="0"/>
    <n v="0"/>
    <n v="0"/>
    <n v="0"/>
    <n v="0"/>
    <n v="0"/>
    <n v="0"/>
    <n v="0"/>
    <n v="0"/>
    <n v="0"/>
    <n v="0"/>
    <n v="0"/>
    <n v="0"/>
    <n v="0"/>
    <n v="0"/>
    <n v="0"/>
    <n v="0"/>
    <n v="0"/>
    <n v="0"/>
    <n v="0"/>
    <n v="0"/>
    <n v="0"/>
    <n v="0"/>
    <n v="0"/>
    <n v="0"/>
    <n v="0"/>
    <n v="0"/>
    <n v="0"/>
    <n v="0"/>
    <n v="0"/>
    <n v="0"/>
    <n v="0"/>
    <n v="0"/>
    <n v="0"/>
    <n v="0"/>
    <n v="0"/>
    <n v="0"/>
    <s v="Cathrine Jerrik"/>
    <d v="1899-12-30T00:00:00"/>
    <n v="0"/>
    <n v="1"/>
    <n v="0"/>
    <n v="4"/>
    <n v="1"/>
    <n v="0"/>
    <n v="0"/>
    <n v="0"/>
    <n v="0"/>
    <n v="0"/>
    <n v="1"/>
    <n v="0"/>
    <n v="0"/>
    <n v="0"/>
    <n v="0"/>
    <n v="0"/>
    <n v="1"/>
    <n v="0"/>
    <n v="0"/>
    <n v="1"/>
    <n v="20"/>
    <s v="Miele"/>
    <n v="2.5"/>
    <s v="Ja"/>
    <n v="0"/>
    <n v="0"/>
    <n v="0"/>
    <n v="0"/>
    <n v="2"/>
    <s v="Begrænset"/>
    <n v="0"/>
    <n v="0"/>
    <x v="0"/>
    <s v="Nørrebro"/>
    <n v="24"/>
    <n v="0"/>
    <n v="42"/>
    <n v="0"/>
    <n v="0"/>
    <n v="0"/>
    <n v="0"/>
    <n v="0"/>
    <n v="0"/>
    <n v="0"/>
    <n v="0"/>
    <n v="0"/>
    <n v="0"/>
    <n v="0"/>
    <n v="109175.88"/>
    <s v="37554"/>
    <s v="u"/>
    <n v="0"/>
    <n v="0"/>
    <e v="#N/A"/>
    <e v="#N/A"/>
    <e v="#N/A"/>
    <e v="#N/A"/>
    <e v="#N/A"/>
  </r>
  <r>
    <x v="0"/>
    <x v="340"/>
    <n v="0"/>
    <s v="Nørrebro"/>
    <s v="Agnes Henningsens Vej 8"/>
    <n v="2200"/>
    <s v="København N"/>
    <s v="35 39 99 76"/>
    <s v="37562@buf.kk.dk"/>
    <s v="Jytte Larsen"/>
    <n v="35381097"/>
    <n v="0"/>
    <s v="37562@buf.kk.dk"/>
    <s v="Integreret"/>
    <n v="30"/>
    <n v="0"/>
    <n v="40"/>
    <n v="0"/>
    <n v="0"/>
    <n v="0"/>
    <n v="0"/>
    <s v="ja"/>
    <n v="2"/>
    <n v="2"/>
    <n v="5"/>
    <n v="5"/>
    <n v="2"/>
    <n v="5"/>
    <n v="0"/>
    <x v="0"/>
    <x v="0"/>
    <x v="1"/>
    <x v="1"/>
    <n v="0"/>
    <n v="100000"/>
    <n v="0"/>
    <n v="0"/>
    <n v="0"/>
    <n v="0"/>
    <n v="0"/>
    <n v="0"/>
    <n v="0"/>
    <n v="0"/>
    <n v="0"/>
    <n v="0"/>
    <n v="0"/>
    <n v="0"/>
    <n v="0"/>
    <n v="0"/>
    <n v="0"/>
    <n v="0"/>
    <n v="0"/>
    <n v="0"/>
    <n v="50"/>
    <n v="0"/>
    <n v="1"/>
    <n v="1"/>
    <s v="Ja"/>
    <s v="Nej"/>
    <s v="Ja"/>
    <n v="0"/>
    <n v="0"/>
    <n v="0"/>
    <n v="0"/>
    <n v="0"/>
    <n v="0"/>
    <n v="0"/>
    <n v="0"/>
    <n v="0"/>
    <s v="Køkken begrænset tilvirk"/>
    <n v="0"/>
    <n v="0"/>
    <n v="0"/>
    <n v="0"/>
    <n v="0"/>
    <n v="0"/>
    <n v="0"/>
    <n v="0"/>
    <n v="0"/>
    <s v="Større"/>
    <s v="køleskab,nye elementer, 2 nye ovne, kogebord eller kogeplader, udsugnung over kogebord."/>
    <n v="0"/>
    <n v="0"/>
    <n v="0"/>
    <s v="Birgitte"/>
    <s v="01.04"/>
    <n v="0"/>
    <n v="0"/>
    <n v="1"/>
    <n v="4"/>
    <n v="0"/>
    <n v="1"/>
    <n v="0"/>
    <n v="0"/>
    <n v="0"/>
    <n v="1"/>
    <n v="1"/>
    <n v="0"/>
    <n v="0"/>
    <n v="0"/>
    <n v="0"/>
    <n v="1"/>
    <n v="0"/>
    <n v="0"/>
    <n v="1"/>
    <n v="1"/>
    <n v="20"/>
    <s v="miele"/>
    <n v="5"/>
    <s v="Nej"/>
    <n v="0"/>
    <s v="Ja"/>
    <s v="Ja"/>
    <s v="Nej"/>
    <n v="2"/>
    <s v="God plads"/>
    <s v="Stor vilje til at lave mad lokalt hvis køkkenet føres up to date. Stedet får pt. Leveret mad og vil gerne beholde denne efter 1 januar"/>
    <n v="0"/>
    <x v="0"/>
    <s v="Nørrebro"/>
    <n v="30"/>
    <n v="0"/>
    <n v="40"/>
    <n v="0"/>
    <n v="0"/>
    <n v="0"/>
    <n v="0"/>
    <n v="0"/>
    <n v="0"/>
    <n v="0"/>
    <n v="0"/>
    <n v="0"/>
    <n v="0"/>
    <n v="0"/>
    <n v="112029.53"/>
    <s v="37562"/>
    <s v="2"/>
    <n v="0"/>
    <n v="0"/>
    <e v="#N/A"/>
    <e v="#N/A"/>
    <e v="#N/A"/>
    <e v="#N/A"/>
    <e v="#N/A"/>
  </r>
  <r>
    <x v="0"/>
    <x v="341"/>
    <n v="0"/>
    <s v="Nørrebro"/>
    <s v="Agnes Henningsens Vej 8"/>
    <n v="2200"/>
    <s v="København N"/>
    <s v="35 39 99 76"/>
    <s v="37562@buf.kk.dk"/>
    <s v="Jytte Larsen"/>
    <n v="35381097"/>
    <n v="0"/>
    <s v="37562@buf.kk.dk"/>
    <s v="Integreret"/>
    <n v="30"/>
    <n v="0"/>
    <n v="40"/>
    <n v="0"/>
    <n v="0"/>
    <n v="0"/>
    <n v="0"/>
    <s v="ja"/>
    <n v="0"/>
    <n v="0"/>
    <n v="0"/>
    <n v="0"/>
    <n v="0"/>
    <n v="0"/>
    <n v="0"/>
    <x v="1"/>
    <x v="0"/>
    <x v="1"/>
    <x v="0"/>
    <n v="0"/>
    <n v="0"/>
    <n v="0"/>
    <n v="0"/>
    <n v="0"/>
    <n v="0"/>
    <n v="0"/>
    <n v="0"/>
    <n v="0"/>
    <n v="0"/>
    <n v="0"/>
    <n v="0"/>
    <n v="0"/>
    <n v="0"/>
    <n v="0"/>
    <n v="0"/>
    <n v="0"/>
    <n v="0"/>
    <n v="0"/>
    <n v="0"/>
    <n v="0"/>
    <n v="0"/>
    <n v="0"/>
    <n v="0"/>
    <n v="0"/>
    <n v="0"/>
    <n v="0"/>
    <n v="0"/>
    <n v="0"/>
    <n v="0"/>
    <n v="0"/>
    <n v="0"/>
    <n v="0"/>
    <n v="0"/>
    <n v="0"/>
    <n v="0"/>
    <s v="Køkken begrænset tilvirk"/>
    <n v="0"/>
    <n v="0"/>
    <n v="0"/>
    <n v="0"/>
    <n v="0"/>
    <n v="0"/>
    <n v="0"/>
    <n v="0"/>
    <n v="0"/>
    <n v="0"/>
    <n v="0"/>
    <n v="0"/>
    <n v="0"/>
    <n v="0"/>
    <n v="0"/>
    <n v="0"/>
    <n v="0"/>
    <n v="1"/>
    <n v="0"/>
    <n v="0"/>
    <n v="0"/>
    <n v="0"/>
    <n v="0"/>
    <n v="0"/>
    <n v="0"/>
    <n v="0"/>
    <n v="1"/>
    <n v="0"/>
    <n v="0"/>
    <n v="0"/>
    <n v="0"/>
    <n v="0"/>
    <n v="0"/>
    <n v="0"/>
    <n v="0"/>
    <n v="1"/>
    <n v="20"/>
    <s v="miele"/>
    <n v="3"/>
    <s v="Nej"/>
    <n v="0"/>
    <s v="Nej"/>
    <s v="Nej"/>
    <s v="Nej"/>
    <n v="0"/>
    <s v="ingen plads"/>
    <s v="Køkkenet er stort nok til at håndtere børnehavens service i. Ej trapper mellem de to køkkener."/>
    <n v="0"/>
    <x v="0"/>
    <s v="Nørrebro"/>
    <n v="30"/>
    <n v="0"/>
    <n v="40"/>
    <n v="0"/>
    <n v="0"/>
    <n v="0"/>
    <n v="0"/>
    <n v="0"/>
    <n v="0"/>
    <n v="0"/>
    <n v="0"/>
    <n v="0"/>
    <n v="0"/>
    <n v="0"/>
    <n v="112029.53"/>
    <s v="37562"/>
    <s v=""/>
    <n v="0"/>
    <n v="0"/>
    <s v="Ja"/>
    <n v="25"/>
    <n v="0"/>
    <n v="0"/>
    <s v="Nej"/>
  </r>
  <r>
    <x v="0"/>
    <x v="342"/>
    <n v="0"/>
    <s v="Nørrebro"/>
    <s v="Thorupsgade 2"/>
    <n v="2200"/>
    <s v="København N"/>
    <s v="35 39 49 42"/>
    <s v="mail@murergaarden.kk.dk"/>
    <s v="Brita Fabricius"/>
    <n v="38345631"/>
    <n v="35394942"/>
    <s v="37568@buf.kk.dk"/>
    <s v="Integreret"/>
    <n v="28"/>
    <n v="0"/>
    <n v="34"/>
    <n v="49"/>
    <n v="30"/>
    <n v="30"/>
    <n v="0"/>
    <s v="Nej"/>
    <n v="0"/>
    <n v="0"/>
    <n v="5"/>
    <n v="5"/>
    <n v="5"/>
    <n v="5"/>
    <n v="5"/>
    <x v="0"/>
    <x v="0"/>
    <x v="2"/>
    <x v="1"/>
    <n v="0"/>
    <n v="100000"/>
    <n v="0"/>
    <n v="0"/>
    <s v="Ja"/>
    <n v="0"/>
    <s v="Anette Bellaovi"/>
    <n v="2002"/>
    <n v="34"/>
    <n v="0"/>
    <s v="ufaglært"/>
    <s v="mange års"/>
    <n v="0"/>
    <n v="0"/>
    <n v="0"/>
    <n v="0"/>
    <n v="0"/>
    <n v="0"/>
    <n v="0"/>
    <n v="0"/>
    <n v="0"/>
    <n v="0"/>
    <n v="1"/>
    <n v="1"/>
    <s v="Ja"/>
    <s v="Nej"/>
    <s v="Ja"/>
    <s v="Ja"/>
    <n v="0"/>
    <s v="Ja"/>
    <n v="0"/>
    <s v="Ja"/>
    <n v="0"/>
    <s v="Nej"/>
    <n v="0"/>
    <n v="0"/>
    <s v="produktionskøkken"/>
    <n v="0"/>
    <s v="Mindre"/>
    <s v="Mindre"/>
    <n v="0"/>
    <s v="ny opvaskemaskine. Bedre ovn kapacitet. Indrettes mere hensigtsmæssigt."/>
    <n v="0"/>
    <n v="0"/>
    <n v="0"/>
    <n v="0"/>
    <n v="0"/>
    <n v="0"/>
    <n v="0"/>
    <n v="0"/>
    <n v="0"/>
    <s v="Mariah"/>
    <s v="24.03"/>
    <n v="0"/>
    <n v="0"/>
    <n v="1"/>
    <n v="4"/>
    <n v="0"/>
    <n v="0"/>
    <n v="0"/>
    <n v="1"/>
    <n v="6"/>
    <n v="0"/>
    <n v="3"/>
    <n v="0"/>
    <n v="0"/>
    <n v="0"/>
    <n v="0"/>
    <n v="0"/>
    <n v="0"/>
    <n v="0"/>
    <n v="1"/>
    <n v="1"/>
    <n v="3"/>
    <s v="DIHR"/>
    <n v="6"/>
    <s v="Ja"/>
    <n v="10"/>
    <n v="0"/>
    <n v="0"/>
    <n v="0"/>
    <n v="2"/>
    <s v="God plads"/>
    <s v="Køkkenet burde indrettes på en anden måde. Der er ikke mulighed for at udvide. Emhætten er meget dårlig."/>
    <n v="0"/>
    <x v="0"/>
    <s v="Nørrebro"/>
    <n v="28"/>
    <n v="0"/>
    <n v="34"/>
    <n v="49"/>
    <n v="35"/>
    <n v="30"/>
    <n v="0"/>
    <n v="0"/>
    <n v="0"/>
    <n v="0"/>
    <n v="0"/>
    <n v="0"/>
    <n v="0"/>
    <n v="0"/>
    <n v="130758.44"/>
    <s v="37568"/>
    <s v=""/>
    <n v="0"/>
    <n v="114"/>
    <e v="#N/A"/>
    <e v="#N/A"/>
    <e v="#N/A"/>
    <e v="#N/A"/>
    <e v="#N/A"/>
  </r>
  <r>
    <x v="0"/>
    <x v="343"/>
    <n v="0"/>
    <s v="Nørrebro"/>
    <s v="Allersgade 5"/>
    <n v="2200"/>
    <s v="København N"/>
    <s v="35 83 03 87"/>
    <s v="37569@buf.kk.dk"/>
    <s v="Kamilla Melgaard"/>
    <n v="0"/>
    <n v="0"/>
    <s v="37569@buf.kk.dk"/>
    <s v="Integreret"/>
    <n v="34"/>
    <n v="0"/>
    <n v="64"/>
    <n v="0"/>
    <n v="0"/>
    <n v="0"/>
    <n v="0"/>
    <s v="Nej"/>
    <n v="0"/>
    <n v="0"/>
    <n v="5"/>
    <n v="5"/>
    <n v="4"/>
    <n v="5"/>
    <n v="0"/>
    <x v="0"/>
    <x v="0"/>
    <x v="2"/>
    <x v="1"/>
    <n v="0"/>
    <n v="155000"/>
    <n v="0"/>
    <n v="0"/>
    <s v="Ja"/>
    <n v="0"/>
    <s v="Mearg mesfan"/>
    <n v="1998"/>
    <n v="37"/>
    <n v="0"/>
    <s v="næsten færdig som kok"/>
    <n v="0"/>
    <n v="0"/>
    <s v="Li Li"/>
    <n v="2007"/>
    <n v="0"/>
    <n v="0"/>
    <s v="ufaglært"/>
    <n v="0"/>
    <n v="0"/>
    <n v="60"/>
    <n v="60"/>
    <n v="1"/>
    <n v="1"/>
    <s v="Ja"/>
    <s v="ja"/>
    <s v="Ja"/>
    <n v="0"/>
    <n v="0"/>
    <n v="0"/>
    <n v="0"/>
    <n v="0"/>
    <n v="0"/>
    <s v="Nej"/>
    <n v="0"/>
    <n v="0"/>
    <s v="produktionskøkken"/>
    <s v="nej"/>
    <s v="Mindre"/>
    <s v="Mindre"/>
    <n v="0"/>
    <s v="ekstra vask, ny industri opvaskemaskine, kogebord med flere plader, konvektionsovn, køkkenskabe."/>
    <n v="0"/>
    <n v="0"/>
    <n v="0"/>
    <n v="0"/>
    <n v="0"/>
    <n v="0"/>
    <n v="0"/>
    <n v="0"/>
    <n v="0"/>
    <s v="Birgitte"/>
    <s v="23.03"/>
    <n v="0"/>
    <n v="0"/>
    <n v="1"/>
    <n v="4"/>
    <n v="0"/>
    <n v="2"/>
    <n v="0"/>
    <n v="0"/>
    <n v="0"/>
    <n v="2"/>
    <n v="2"/>
    <n v="0"/>
    <n v="0"/>
    <n v="0"/>
    <n v="0"/>
    <n v="1"/>
    <n v="0"/>
    <n v="0"/>
    <n v="0"/>
    <n v="1"/>
    <n v="3"/>
    <s v="miele"/>
    <n v="0"/>
    <s v="Ja"/>
    <n v="5"/>
    <n v="0"/>
    <s v="Ja"/>
    <n v="0"/>
    <n v="2"/>
    <s v="Begrænset"/>
    <n v="0"/>
    <n v="0"/>
    <x v="0"/>
    <s v="Nørrebro"/>
    <n v="34"/>
    <n v="0"/>
    <n v="64"/>
    <n v="0"/>
    <n v="0"/>
    <n v="0"/>
    <n v="0"/>
    <n v="0"/>
    <n v="0"/>
    <n v="0"/>
    <n v="0"/>
    <n v="0"/>
    <n v="0"/>
    <n v="0"/>
    <n v="149379.68"/>
    <s v="37569"/>
    <s v=""/>
    <n v="0"/>
    <n v="0"/>
    <s v="Ja"/>
    <n v="15"/>
    <n v="0"/>
    <n v="0"/>
    <s v="Ja"/>
  </r>
  <r>
    <x v="0"/>
    <x v="344"/>
    <s v="Kålormen"/>
    <s v="Nørrebro"/>
    <s v="Allersgade 5"/>
    <n v="2200"/>
    <s v="København N"/>
    <s v="35 83 03 87"/>
    <s v="37569@buf.kk.dk"/>
    <s v="Kamilla Melgaard"/>
    <n v="0"/>
    <n v="0"/>
    <s v="37569@buf.kk.dk"/>
    <s v="Integreret"/>
    <n v="34"/>
    <n v="0"/>
    <n v="64"/>
    <n v="0"/>
    <n v="0"/>
    <n v="0"/>
    <n v="0"/>
    <s v="Nej"/>
    <n v="0"/>
    <n v="0"/>
    <n v="0"/>
    <n v="0"/>
    <n v="0"/>
    <n v="0"/>
    <n v="0"/>
    <x v="1"/>
    <x v="0"/>
    <x v="1"/>
    <x v="0"/>
    <n v="0"/>
    <n v="0"/>
    <n v="0"/>
    <n v="0"/>
    <n v="0"/>
    <n v="0"/>
    <n v="0"/>
    <n v="0"/>
    <n v="0"/>
    <n v="0"/>
    <n v="0"/>
    <n v="0"/>
    <n v="0"/>
    <n v="0"/>
    <n v="0"/>
    <n v="0"/>
    <n v="0"/>
    <n v="0"/>
    <n v="0"/>
    <n v="0"/>
    <n v="0"/>
    <n v="0"/>
    <n v="0"/>
    <n v="0"/>
    <n v="0"/>
    <n v="0"/>
    <n v="0"/>
    <n v="0"/>
    <n v="0"/>
    <n v="0"/>
    <n v="0"/>
    <n v="0"/>
    <n v="0"/>
    <n v="0"/>
    <n v="0"/>
    <n v="0"/>
    <s v="Uoplyst"/>
    <n v="0"/>
    <n v="0"/>
    <n v="0"/>
    <n v="0"/>
    <n v="0"/>
    <n v="0"/>
    <n v="0"/>
    <n v="0"/>
    <n v="0"/>
    <n v="0"/>
    <n v="0"/>
    <n v="0"/>
    <n v="0"/>
    <n v="0"/>
    <s v="Mariah"/>
    <d v="2009-04-21T00:00:00"/>
    <n v="0"/>
    <n v="0"/>
    <n v="0"/>
    <n v="0"/>
    <n v="0"/>
    <n v="0"/>
    <n v="0"/>
    <n v="0"/>
    <n v="0"/>
    <n v="0"/>
    <n v="0"/>
    <n v="0"/>
    <n v="0"/>
    <n v="0"/>
    <n v="0"/>
    <n v="0"/>
    <n v="0"/>
    <n v="0"/>
    <n v="0"/>
    <n v="0"/>
    <n v="0"/>
    <n v="0"/>
    <n v="0"/>
    <n v="0"/>
    <n v="0"/>
    <n v="0"/>
    <n v="0"/>
    <n v="0"/>
    <n v="0"/>
    <n v="0"/>
    <n v="0"/>
    <s v="Skovbus"/>
    <x v="0"/>
    <s v="Nørrebro"/>
    <n v="34"/>
    <n v="0"/>
    <n v="64"/>
    <n v="0"/>
    <n v="0"/>
    <n v="0"/>
    <n v="0"/>
    <n v="0"/>
    <n v="0"/>
    <n v="0"/>
    <n v="0"/>
    <n v="0"/>
    <n v="0"/>
    <n v="0"/>
    <n v="149379.68"/>
    <s v="37569"/>
    <s v="u"/>
    <n v="0"/>
    <n v="0"/>
    <e v="#N/A"/>
    <e v="#N/A"/>
    <e v="#N/A"/>
    <e v="#N/A"/>
    <e v="#N/A"/>
  </r>
  <r>
    <x v="0"/>
    <x v="345"/>
    <s v="Sølund"/>
    <s v="Nørrebro"/>
    <s v="Ryesgade 22"/>
    <n v="2200"/>
    <s v="København N"/>
    <s v="35 39 02 12"/>
    <s v="37571@buf.kk.dk"/>
    <s v="Maj-Britt Nielsen"/>
    <n v="33225360"/>
    <n v="0"/>
    <s v="37571@buf.kk.dk"/>
    <s v="Integreret"/>
    <n v="26"/>
    <n v="0"/>
    <n v="40"/>
    <n v="0"/>
    <n v="0"/>
    <n v="0"/>
    <n v="0"/>
    <s v="Nej"/>
    <n v="0"/>
    <n v="0"/>
    <n v="5"/>
    <n v="0"/>
    <n v="4"/>
    <n v="5"/>
    <n v="0"/>
    <x v="0"/>
    <x v="0"/>
    <x v="1"/>
    <x v="1"/>
    <n v="0"/>
    <n v="80000"/>
    <n v="40000"/>
    <n v="0"/>
    <s v="Ja"/>
    <n v="0"/>
    <s v="Lone Holst"/>
    <n v="1997"/>
    <n v="35"/>
    <n v="0"/>
    <s v="nej"/>
    <s v="23 i plejehjemskøkken"/>
    <s v="øko kursus"/>
    <n v="0"/>
    <n v="0"/>
    <n v="0"/>
    <n v="0"/>
    <n v="0"/>
    <n v="0"/>
    <n v="0"/>
    <n v="92"/>
    <n v="92"/>
    <n v="1"/>
    <n v="1"/>
    <s v="nej"/>
    <s v="Nej"/>
    <s v="nej"/>
    <s v="Ja"/>
    <s v="hvis personale og opgradering af køkken følger med"/>
    <s v="Ja"/>
    <n v="0"/>
    <s v="Ja"/>
    <n v="0"/>
    <s v="ja"/>
    <n v="0"/>
    <n v="0"/>
    <s v="produktionskøkken"/>
    <s v="nej"/>
    <n v="0"/>
    <s v="Mindre"/>
    <n v="0"/>
    <s v="det optimale ville være at bryde væggen ned til rengøringsrummet ved siden af. Da der ellers mangler bordplads/opbevaringsplads og køleplads. Hurtigere opvaskemaskine, grøntsagsrobot, kartoffelskræller."/>
    <n v="0"/>
    <n v="0"/>
    <n v="0"/>
    <n v="0"/>
    <n v="0"/>
    <n v="0"/>
    <n v="0"/>
    <n v="0"/>
    <n v="0"/>
    <s v="Mariah"/>
    <s v="20.03"/>
    <n v="0"/>
    <n v="0"/>
    <n v="1"/>
    <n v="5"/>
    <n v="0"/>
    <n v="2"/>
    <n v="0"/>
    <n v="0"/>
    <n v="0"/>
    <n v="1"/>
    <n v="1"/>
    <n v="0"/>
    <n v="0"/>
    <n v="0"/>
    <n v="0"/>
    <n v="1"/>
    <n v="1"/>
    <n v="0"/>
    <n v="0"/>
    <n v="1"/>
    <n v="30"/>
    <s v="miele"/>
    <n v="3"/>
    <s v="Ja"/>
    <n v="18"/>
    <s v="Nej"/>
    <s v="Ja"/>
    <s v="Nej"/>
    <n v="3"/>
    <s v="Begrænset"/>
    <s v="væggen til gangen bør åbnes delvist da det ellers er svært at få mad ind og ud af køkkenet. Er i tvivl om der er nok ventilation."/>
    <n v="0"/>
    <x v="0"/>
    <s v="Nørrebro"/>
    <n v="26"/>
    <n v="0"/>
    <n v="40"/>
    <n v="0"/>
    <n v="0"/>
    <n v="0"/>
    <n v="0"/>
    <n v="0"/>
    <n v="0"/>
    <n v="0"/>
    <n v="0"/>
    <n v="0"/>
    <n v="0"/>
    <n v="0"/>
    <n v="81130.84"/>
    <s v="37571"/>
    <s v=""/>
    <n v="0"/>
    <n v="0"/>
    <s v="Ja"/>
    <s v="15-20"/>
    <s v="Ja"/>
    <n v="0"/>
    <s v="Ja"/>
  </r>
  <r>
    <x v="0"/>
    <x v="346"/>
    <s v="Prinsesse Thyras Børnehus"/>
    <s v="Nørrebro"/>
    <s v="Rantzausgade 48"/>
    <n v="2200"/>
    <s v="København N"/>
    <s v="35 39 57 03"/>
    <s v="37599@buf.kk.dk"/>
    <s v="Liselotte Christiansen"/>
    <n v="35397484"/>
    <n v="0"/>
    <s v="37599@buf.kk.dk"/>
    <s v="Integreret"/>
    <n v="10"/>
    <n v="0"/>
    <n v="35"/>
    <n v="0"/>
    <n v="0"/>
    <n v="0"/>
    <n v="0"/>
    <s v="Nej"/>
    <n v="0"/>
    <n v="0"/>
    <n v="5"/>
    <n v="0"/>
    <n v="4"/>
    <n v="5"/>
    <n v="0"/>
    <x v="0"/>
    <x v="0"/>
    <x v="3"/>
    <x v="1"/>
    <n v="0"/>
    <n v="95000"/>
    <n v="0"/>
    <n v="0"/>
    <s v="Ja"/>
    <n v="0"/>
    <s v="Abir Daovd"/>
    <n v="2007"/>
    <n v="24"/>
    <n v="0"/>
    <s v="ufaglært"/>
    <s v="cafe projekt"/>
    <n v="0"/>
    <n v="0"/>
    <n v="0"/>
    <n v="0"/>
    <n v="0"/>
    <n v="0"/>
    <n v="0"/>
    <n v="0"/>
    <n v="98"/>
    <n v="98"/>
    <n v="1"/>
    <n v="0"/>
    <s v="Ja"/>
    <s v="Nej"/>
    <s v="Ja"/>
    <s v="Ja"/>
    <n v="0"/>
    <s v="Ja"/>
    <n v="0"/>
    <s v="Ja"/>
    <n v="0"/>
    <s v="ja"/>
    <n v="0"/>
    <n v="0"/>
    <s v="produktionskøkken"/>
    <s v="Ja"/>
    <n v="0"/>
    <n v="0"/>
    <n v="0"/>
    <n v="0"/>
    <n v="0"/>
    <n v="0"/>
    <n v="0"/>
    <n v="0"/>
    <n v="0"/>
    <n v="0"/>
    <n v="0"/>
    <n v="0"/>
    <n v="0"/>
    <s v="Mariah"/>
    <d v="1899-12-30T00:00:00"/>
    <n v="0"/>
    <n v="0"/>
    <n v="1"/>
    <n v="4"/>
    <n v="0"/>
    <n v="2"/>
    <n v="1"/>
    <n v="0"/>
    <n v="0"/>
    <n v="0"/>
    <n v="2"/>
    <n v="0"/>
    <n v="0"/>
    <n v="0"/>
    <n v="0"/>
    <n v="0"/>
    <n v="1"/>
    <n v="0"/>
    <n v="0"/>
    <n v="1"/>
    <n v="25"/>
    <s v="miele"/>
    <n v="3"/>
    <s v="Nej"/>
    <n v="0"/>
    <s v="Ja"/>
    <s v="Nej"/>
    <s v="ja"/>
    <n v="2"/>
    <s v="Begrænset"/>
    <n v="0"/>
    <n v="0"/>
    <x v="0"/>
    <s v="Nørrebro"/>
    <n v="10"/>
    <n v="0"/>
    <n v="35"/>
    <n v="0"/>
    <n v="0"/>
    <n v="0"/>
    <n v="0"/>
    <n v="0"/>
    <n v="0"/>
    <n v="0"/>
    <n v="0"/>
    <n v="0"/>
    <n v="0"/>
    <n v="0"/>
    <n v="105287.62"/>
    <s v="37599"/>
    <s v=""/>
    <n v="0"/>
    <n v="0"/>
    <e v="#N/A"/>
    <e v="#N/A"/>
    <e v="#N/A"/>
    <e v="#N/A"/>
    <e v="#N/A"/>
  </r>
  <r>
    <x v="0"/>
    <x v="347"/>
    <s v="Spindegården"/>
    <s v="Valby"/>
    <s v="Traps Allé 15"/>
    <n v="2500"/>
    <s v="Valby"/>
    <n v="36178308"/>
    <s v="35304@buf.kk.dk"/>
    <s v="Birgitte Marie Jensen"/>
    <n v="0"/>
    <n v="0"/>
    <s v="spindegaarden@mail.dk"/>
    <s v="Integreret"/>
    <n v="42"/>
    <n v="0"/>
    <n v="66"/>
    <n v="0"/>
    <n v="0"/>
    <n v="0"/>
    <n v="0"/>
    <s v="Nej"/>
    <n v="0"/>
    <n v="0"/>
    <n v="5"/>
    <n v="5"/>
    <n v="5"/>
    <n v="5"/>
    <n v="0"/>
    <x v="0"/>
    <x v="0"/>
    <x v="0"/>
    <x v="0"/>
    <n v="0"/>
    <n v="250384"/>
    <n v="0"/>
    <s v="ex moms"/>
    <s v="Ja"/>
    <s v="Ja"/>
    <s v="Winnie Øgaard Nielsen"/>
    <n v="2006"/>
    <n v="37"/>
    <n v="0"/>
    <n v="0"/>
    <s v="10-15 år fra et cafeteria i sportshal."/>
    <s v="Kartoffelkursus i Madhus"/>
    <s v="Pædagog ordner eftermiddag"/>
    <n v="0"/>
    <n v="0"/>
    <n v="0"/>
    <n v="0"/>
    <n v="0"/>
    <n v="0"/>
    <n v="98"/>
    <n v="98"/>
    <n v="2"/>
    <n v="2"/>
    <s v="Ja"/>
    <s v="Nej"/>
    <s v="Ja"/>
    <s v="Ja"/>
    <s v="Gør det allerede_x000a_Ca. 20 børn i skoven m. egne madpakker.  Forældre kommer med brød/frugt på skift til eftermiddag. Pæd ordner/anretter/smør"/>
    <s v="Ja"/>
    <n v="0"/>
    <s v="Ja"/>
    <n v="0"/>
    <s v="ja"/>
    <n v="0"/>
    <n v="0"/>
    <s v="produktionskøkken"/>
    <s v="Ja"/>
    <s v="Mindre"/>
    <s v="Ingen"/>
    <s v="Nej"/>
    <s v="En konvektionsovn er ønsket. Det er svært at få 2 alm. Ovne til at slå til. Mangler 1 m stålplade som erstatning for defekt hæve/sænkebord der optager plads, men ikke kan bruges"/>
    <n v="0"/>
    <n v="0"/>
    <n v="0"/>
    <n v="0"/>
    <n v="0"/>
    <n v="0"/>
    <n v="0"/>
    <n v="0"/>
    <s v="Potentiel mentor intitution"/>
    <s v="Mariah / Nanna"/>
    <d v="2009-02-11T00:00:00"/>
    <n v="0"/>
    <n v="0"/>
    <n v="1"/>
    <n v="4"/>
    <n v="0"/>
    <n v="1"/>
    <n v="0"/>
    <n v="0"/>
    <n v="0"/>
    <n v="0"/>
    <n v="2"/>
    <n v="0"/>
    <n v="0"/>
    <n v="0"/>
    <n v="0"/>
    <n v="0"/>
    <n v="2"/>
    <n v="0"/>
    <n v="0"/>
    <n v="1"/>
    <n v="3"/>
    <s v="Hobart"/>
    <n v="5"/>
    <s v="Ja"/>
    <n v="10"/>
    <s v="Nej"/>
    <s v="Ja"/>
    <s v="ja"/>
    <n v="2"/>
    <s v="God plads"/>
    <s v="Har stegekip"/>
    <n v="0"/>
    <x v="0"/>
    <s v="Valby"/>
    <n v="42"/>
    <n v="0"/>
    <n v="66"/>
    <n v="0"/>
    <n v="0"/>
    <n v="0"/>
    <n v="0"/>
    <n v="0"/>
    <n v="0"/>
    <n v="0"/>
    <n v="0"/>
    <n v="0"/>
    <n v="0"/>
    <n v="0"/>
    <n v="250384.18"/>
    <s v="35304"/>
    <s v=""/>
    <n v="0"/>
    <n v="0"/>
    <e v="#N/A"/>
    <e v="#N/A"/>
    <e v="#N/A"/>
    <e v="#N/A"/>
    <e v="#N/A"/>
  </r>
  <r>
    <x v="0"/>
    <x v="348"/>
    <s v="Spindegården"/>
    <s v="Valby"/>
    <s v="Traps Allé 15"/>
    <n v="2500"/>
    <s v="Valby"/>
    <n v="36178308"/>
    <s v="35304@buf.kk.dk"/>
    <s v="Birgitte Marie Jensen"/>
    <n v="0"/>
    <n v="0"/>
    <s v="spindegaarden@mail.dk"/>
    <s v="Integreret"/>
    <n v="42"/>
    <n v="0"/>
    <n v="66"/>
    <n v="0"/>
    <n v="0"/>
    <n v="0"/>
    <n v="0"/>
    <n v="0"/>
    <n v="0"/>
    <n v="0"/>
    <n v="5"/>
    <n v="5"/>
    <n v="5"/>
    <n v="5"/>
    <n v="0"/>
    <x v="0"/>
    <x v="0"/>
    <x v="0"/>
    <x v="0"/>
    <n v="0"/>
    <n v="250384"/>
    <n v="0"/>
    <n v="0"/>
    <s v="Ja"/>
    <n v="0"/>
    <n v="0"/>
    <n v="0"/>
    <n v="0"/>
    <n v="0"/>
    <n v="0"/>
    <n v="0"/>
    <n v="0"/>
    <n v="0"/>
    <n v="0"/>
    <n v="0"/>
    <n v="0"/>
    <n v="0"/>
    <n v="0"/>
    <n v="0"/>
    <n v="98"/>
    <n v="98"/>
    <n v="0"/>
    <n v="2"/>
    <s v="Ja"/>
    <s v="ja"/>
    <s v="Ja"/>
    <n v="0"/>
    <n v="0"/>
    <n v="0"/>
    <n v="0"/>
    <n v="0"/>
    <n v="0"/>
    <n v="0"/>
    <n v="0"/>
    <n v="0"/>
    <s v="Modtagerkøkken"/>
    <n v="0"/>
    <n v="0"/>
    <n v="0"/>
    <n v="0"/>
    <n v="0"/>
    <n v="0"/>
    <n v="0"/>
    <n v="0"/>
    <n v="0"/>
    <n v="0"/>
    <n v="0"/>
    <n v="0"/>
    <n v="0"/>
    <n v="0"/>
    <s v="Lone Voss"/>
    <d v="1899-12-30T00:00:00"/>
    <n v="0"/>
    <n v="0"/>
    <n v="1"/>
    <n v="2"/>
    <n v="0"/>
    <n v="0"/>
    <n v="0"/>
    <n v="0"/>
    <n v="0"/>
    <n v="1"/>
    <n v="0"/>
    <n v="0"/>
    <n v="0"/>
    <n v="0"/>
    <n v="0"/>
    <n v="1"/>
    <n v="0"/>
    <n v="0"/>
    <n v="0"/>
    <n v="0"/>
    <n v="0"/>
    <n v="0"/>
    <n v="0.5"/>
    <s v="Nej"/>
    <n v="0"/>
    <s v="Nej"/>
    <s v="Nej"/>
    <s v="Nej"/>
    <n v="1"/>
    <s v="ingen plads"/>
    <n v="0"/>
    <n v="0"/>
    <x v="0"/>
    <s v="Valby"/>
    <n v="42"/>
    <n v="0"/>
    <n v="66"/>
    <n v="0"/>
    <n v="0"/>
    <n v="0"/>
    <n v="0"/>
    <n v="0"/>
    <n v="0"/>
    <n v="0"/>
    <n v="0"/>
    <n v="0"/>
    <n v="0"/>
    <n v="0"/>
    <n v="250384.18"/>
    <s v="35304"/>
    <s v="u"/>
    <n v="0"/>
    <n v="0"/>
    <e v="#N/A"/>
    <e v="#N/A"/>
    <e v="#N/A"/>
    <e v="#N/A"/>
    <e v="#N/A"/>
  </r>
  <r>
    <x v="0"/>
    <x v="349"/>
    <s v="Integr. Inst. i Margretegården"/>
    <s v="Valby"/>
    <s v="Retortvej 49"/>
    <n v="2500"/>
    <s v="Valby"/>
    <s v="36 30 10 76"/>
    <s v="liboru@buf.kk.dk"/>
    <s v="Lisbeth Borup Jakobsen"/>
    <n v="0"/>
    <n v="0"/>
    <s v="35420@buf.kk.dk"/>
    <s v="Integreret"/>
    <n v="44"/>
    <n v="0"/>
    <n v="60"/>
    <n v="0"/>
    <n v="0"/>
    <n v="0"/>
    <n v="0"/>
    <n v="0"/>
    <n v="0"/>
    <n v="0"/>
    <n v="5"/>
    <n v="5"/>
    <n v="5"/>
    <n v="5"/>
    <n v="0"/>
    <x v="0"/>
    <x v="0"/>
    <x v="1"/>
    <x v="1"/>
    <n v="0"/>
    <n v="360000"/>
    <n v="0"/>
    <n v="0"/>
    <s v="Ja"/>
    <n v="0"/>
    <s v="Rannva"/>
    <n v="2007"/>
    <n v="37"/>
    <n v="0"/>
    <s v="Ba i ernæring og sundhed"/>
    <s v="1 års tidligere erfaring fra institutionskøkkener"/>
    <n v="0"/>
    <s v="Haijla"/>
    <n v="2008"/>
    <n v="36"/>
    <n v="0"/>
    <n v="0"/>
    <n v="0"/>
    <n v="0"/>
    <n v="98"/>
    <n v="98"/>
    <n v="0"/>
    <n v="0"/>
    <s v="Ja"/>
    <s v="Nej"/>
    <s v="Ja"/>
    <s v="Ja"/>
    <n v="0"/>
    <s v="Ja"/>
    <s v="Meget glade for lokal mad"/>
    <n v="0"/>
    <n v="0"/>
    <n v="0"/>
    <s v="De har to piger i jobtræning, som gerne vil have fast job i køkkenet"/>
    <n v="0"/>
    <s v="produktionskøkken"/>
    <s v="nej"/>
    <s v="Mindre"/>
    <s v="Større"/>
    <n v="0"/>
    <s v="Mere bordplads, nye gryder, kogeplader."/>
    <n v="0"/>
    <n v="0"/>
    <n v="0"/>
    <n v="0"/>
    <n v="0"/>
    <n v="0"/>
    <n v="0"/>
    <n v="0"/>
    <s v="Ser det selv som en udelukkende midlertidig løsning med nuværende køkken. Har fået lavet tegninger og byggetilladelse. Vil koste ca. 6-800.000 - kan evt. finansiere på til 300.000 selv"/>
    <n v="0"/>
    <d v="1899-12-30T00:00:00"/>
    <n v="0"/>
    <n v="0"/>
    <n v="0"/>
    <n v="5"/>
    <n v="0"/>
    <n v="2"/>
    <n v="0"/>
    <n v="0"/>
    <n v="0"/>
    <n v="0"/>
    <n v="2"/>
    <n v="0"/>
    <n v="1"/>
    <n v="0"/>
    <n v="0"/>
    <n v="0"/>
    <n v="0"/>
    <n v="0"/>
    <n v="1"/>
    <n v="0"/>
    <n v="25"/>
    <n v="0"/>
    <n v="0"/>
    <s v="Ja"/>
    <n v="10"/>
    <n v="0"/>
    <s v="Nej"/>
    <s v="Nej"/>
    <n v="2"/>
    <s v="God plads"/>
    <s v="Opbevaring i kælderen. Køkken delt op i to afdelinger adskilt af en gang. Ene fungerer som grovkøkken. Har ønske om at nedlægge 2 toiletter der ligger i forlængelse af køkkenet, og etablere dem et andet sted. Det ene køkken - grovkøkkenet - har mulighed for en bordplade mere. Børnehaven har selv opvaskemaskine og skal blive med med at vaske op selv."/>
    <n v="0"/>
    <x v="0"/>
    <s v="Valby"/>
    <n v="44"/>
    <n v="0"/>
    <n v="60"/>
    <n v="0"/>
    <n v="0"/>
    <n v="0"/>
    <n v="0"/>
    <n v="0"/>
    <n v="0"/>
    <n v="0"/>
    <n v="0"/>
    <n v="0"/>
    <n v="0"/>
    <n v="0"/>
    <n v="239806.4"/>
    <s v="35420"/>
    <s v=""/>
    <n v="0"/>
    <n v="0"/>
    <e v="#N/A"/>
    <e v="#N/A"/>
    <e v="#N/A"/>
    <e v="#N/A"/>
    <e v="#N/A"/>
  </r>
  <r>
    <x v="0"/>
    <x v="350"/>
    <s v="Henriksgårdens Børnehus"/>
    <s v="Valby"/>
    <s v="Vigerslev Allé 171"/>
    <n v="2500"/>
    <s v="Valby"/>
    <s v="36 46 45 82"/>
    <s v="35490@buf.kk.dk"/>
    <s v="Hanne Vielwerth"/>
    <n v="0"/>
    <n v="0"/>
    <s v="35490@buf.kk.dk"/>
    <s v="Integreret"/>
    <n v="24"/>
    <n v="0"/>
    <n v="65"/>
    <n v="0"/>
    <n v="0"/>
    <n v="0"/>
    <n v="0"/>
    <s v="ja"/>
    <n v="2"/>
    <n v="0"/>
    <n v="5"/>
    <n v="5"/>
    <n v="5"/>
    <n v="5"/>
    <n v="0"/>
    <x v="0"/>
    <x v="0"/>
    <x v="1"/>
    <x v="0"/>
    <n v="0"/>
    <n v="204000"/>
    <n v="0"/>
    <n v="0"/>
    <n v="0"/>
    <n v="0"/>
    <n v="0"/>
    <n v="0"/>
    <n v="0"/>
    <n v="0"/>
    <n v="0"/>
    <n v="0"/>
    <n v="0"/>
    <n v="0"/>
    <n v="0"/>
    <n v="0"/>
    <n v="0"/>
    <n v="0"/>
    <n v="0"/>
    <n v="0"/>
    <n v="50"/>
    <n v="75"/>
    <n v="1"/>
    <n v="1"/>
    <s v="nej"/>
    <s v="Nej"/>
    <s v="Ja"/>
    <s v="Ja"/>
    <s v="Så snart køkkenerne er køreklar er de parate til at lave maden selv"/>
    <s v="Ja"/>
    <n v="0"/>
    <s v="Ja"/>
    <n v="0"/>
    <s v="Nej"/>
    <s v="Måske, men kunne godt have brug for lidt hjælp"/>
    <n v="0"/>
    <s v="produktionskøkken"/>
    <s v="nej"/>
    <s v="Ingen"/>
    <s v="Større"/>
    <n v="0"/>
    <s v="En større ombygning, total renovering. De er meget gamle og slidte køkkener som er blevet lukket af miljøkontrollen"/>
    <n v="0"/>
    <n v="0"/>
    <n v="0"/>
    <n v="0"/>
    <n v="0"/>
    <n v="0"/>
    <n v="0"/>
    <n v="0"/>
    <s v="Vuggestuens køkken er lukket af myndighederne, de får pt. Mad udefra"/>
    <n v="0"/>
    <d v="1899-12-30T00:00:00"/>
    <n v="0"/>
    <n v="1"/>
    <n v="0"/>
    <n v="0"/>
    <n v="0"/>
    <n v="1"/>
    <n v="0"/>
    <n v="0"/>
    <n v="0"/>
    <n v="0"/>
    <n v="2"/>
    <n v="0"/>
    <n v="0"/>
    <n v="0"/>
    <n v="0"/>
    <n v="0"/>
    <n v="1"/>
    <n v="0"/>
    <n v="0"/>
    <n v="1"/>
    <n v="25"/>
    <s v="Miele"/>
    <n v="5"/>
    <n v="0"/>
    <n v="0"/>
    <n v="0"/>
    <n v="0"/>
    <s v="ja"/>
    <n v="2"/>
    <n v="0"/>
    <s v="Køkkenerne vil kræve ½ mill for at komme i brug"/>
    <n v="0"/>
    <x v="0"/>
    <s v="Valby"/>
    <n v="12"/>
    <n v="0"/>
    <n v="80"/>
    <n v="0"/>
    <n v="0"/>
    <n v="0"/>
    <n v="0"/>
    <n v="0"/>
    <n v="0"/>
    <n v="0"/>
    <n v="0"/>
    <n v="0"/>
    <n v="0"/>
    <n v="0"/>
    <n v="173571.34"/>
    <s v="35490"/>
    <s v=""/>
    <n v="0"/>
    <n v="0"/>
    <e v="#N/A"/>
    <e v="#N/A"/>
    <e v="#N/A"/>
    <e v="#N/A"/>
    <e v="#N/A"/>
  </r>
  <r>
    <x v="0"/>
    <x v="351"/>
    <s v="Henriksgårdens Børnehus"/>
    <s v="Valby"/>
    <s v="Vigerslev Allé 171"/>
    <n v="2500"/>
    <s v="Valby"/>
    <s v="36 46 45 82"/>
    <s v="35490@buf.kk.dk"/>
    <s v="Hanne Vielwerth"/>
    <n v="0"/>
    <n v="0"/>
    <s v="35490@buf.kk.dk"/>
    <s v="Integreret"/>
    <n v="24"/>
    <n v="0"/>
    <n v="65"/>
    <n v="0"/>
    <n v="0"/>
    <n v="0"/>
    <n v="0"/>
    <s v="ja"/>
    <n v="2"/>
    <n v="0"/>
    <n v="0"/>
    <n v="0"/>
    <n v="0"/>
    <n v="0"/>
    <n v="0"/>
    <x v="1"/>
    <x v="0"/>
    <x v="1"/>
    <x v="0"/>
    <n v="0"/>
    <n v="0"/>
    <n v="0"/>
    <n v="0"/>
    <n v="0"/>
    <n v="0"/>
    <n v="0"/>
    <n v="0"/>
    <n v="0"/>
    <n v="0"/>
    <n v="0"/>
    <n v="0"/>
    <n v="0"/>
    <n v="0"/>
    <n v="0"/>
    <n v="0"/>
    <n v="0"/>
    <n v="0"/>
    <n v="0"/>
    <n v="0"/>
    <n v="0"/>
    <n v="0"/>
    <n v="0"/>
    <n v="0"/>
    <n v="0"/>
    <n v="0"/>
    <n v="0"/>
    <n v="0"/>
    <n v="0"/>
    <n v="0"/>
    <n v="0"/>
    <n v="0"/>
    <n v="0"/>
    <n v="0"/>
    <n v="0"/>
    <n v="0"/>
    <s v="produktionskøkken"/>
    <s v="nej"/>
    <s v="Ingen"/>
    <s v="Større"/>
    <n v="0"/>
    <n v="0"/>
    <n v="0"/>
    <n v="0"/>
    <n v="0"/>
    <n v="0"/>
    <n v="0"/>
    <n v="0"/>
    <n v="0"/>
    <n v="0"/>
    <n v="0"/>
    <n v="0"/>
    <n v="0"/>
    <n v="0"/>
    <n v="1"/>
    <n v="0"/>
    <n v="0"/>
    <n v="0"/>
    <n v="1"/>
    <n v="0"/>
    <n v="0"/>
    <n v="0"/>
    <n v="0"/>
    <n v="3"/>
    <n v="0"/>
    <n v="0"/>
    <n v="0"/>
    <n v="0"/>
    <n v="0"/>
    <n v="0"/>
    <n v="0"/>
    <n v="0"/>
    <n v="1"/>
    <n v="25"/>
    <s v="Miele"/>
    <n v="3"/>
    <n v="0"/>
    <n v="0"/>
    <n v="0"/>
    <n v="0"/>
    <n v="0"/>
    <n v="2"/>
    <n v="0"/>
    <s v="Køkkenerne vil kræve ½ mill for at komme i brug"/>
    <n v="0"/>
    <x v="0"/>
    <s v="Valby"/>
    <n v="12"/>
    <n v="0"/>
    <n v="80"/>
    <n v="0"/>
    <n v="0"/>
    <n v="0"/>
    <n v="0"/>
    <n v="0"/>
    <n v="0"/>
    <n v="0"/>
    <n v="0"/>
    <n v="0"/>
    <n v="0"/>
    <n v="0"/>
    <n v="173571.34"/>
    <s v="35490"/>
    <s v="2"/>
    <n v="0"/>
    <n v="0"/>
    <e v="#N/A"/>
    <e v="#N/A"/>
    <e v="#N/A"/>
    <e v="#N/A"/>
    <e v="#N/A"/>
  </r>
  <r>
    <x v="0"/>
    <x v="352"/>
    <s v="Margrethe Sogns Børnehus"/>
    <s v="Valby"/>
    <s v="Vigerslevvej 297"/>
    <n v="2500"/>
    <s v="Valby"/>
    <s v="36 17 81 08"/>
    <s v="35540@buf.kk.dk"/>
    <s v="Jonna Carlsen"/>
    <n v="36499441"/>
    <n v="0"/>
    <s v="msboernehus@mail.dk"/>
    <s v="Integreret"/>
    <n v="12"/>
    <n v="0"/>
    <n v="20"/>
    <n v="0"/>
    <n v="0"/>
    <n v="0"/>
    <n v="0"/>
    <s v="Nej"/>
    <n v="0"/>
    <n v="0"/>
    <n v="5"/>
    <n v="5"/>
    <n v="5"/>
    <n v="5"/>
    <n v="0"/>
    <x v="0"/>
    <x v="0"/>
    <x v="1"/>
    <x v="1"/>
    <n v="0"/>
    <n v="0"/>
    <n v="76253"/>
    <n v="0"/>
    <s v="Ja"/>
    <n v="0"/>
    <s v="Nevzere"/>
    <n v="2008"/>
    <n v="19"/>
    <n v="0"/>
    <s v="ufaglært"/>
    <s v="ingen"/>
    <s v="hygiejne"/>
    <n v="0"/>
    <n v="0"/>
    <n v="0"/>
    <n v="0"/>
    <n v="0"/>
    <n v="0"/>
    <n v="0"/>
    <n v="71"/>
    <n v="71"/>
    <n v="2"/>
    <n v="2"/>
    <s v="nej"/>
    <s v="Nej"/>
    <s v="Ja"/>
    <s v="Ja"/>
    <s v="ønsker kold mad på smør-selv basis"/>
    <n v="0"/>
    <s v="Er ikke positivt stemt for madordningen"/>
    <n v="0"/>
    <s v="delte meninger"/>
    <n v="0"/>
    <s v="Køkkendamen har ca. 20 timers rengøring om ugen og vil gerne op i tid på maddelen"/>
    <n v="0"/>
    <s v="Køkken blandet tilvirk"/>
    <n v="0"/>
    <s v="Mindre"/>
    <n v="0"/>
    <n v="0"/>
    <s v="Mere bordplads: opvaskemaskine kan vendes om og bordplade kan ligges henover. Der er plads til ekstra ovn"/>
    <n v="0"/>
    <n v="0"/>
    <n v="0"/>
    <n v="0"/>
    <s v="Mindre"/>
    <s v="bordplade, karruselskab, flytning af opvaskemaskine"/>
    <n v="0"/>
    <n v="0"/>
    <n v="0"/>
    <s v="Sine"/>
    <n v="0"/>
    <n v="0"/>
    <n v="1"/>
    <n v="0"/>
    <n v="0"/>
    <n v="0"/>
    <n v="1"/>
    <n v="0"/>
    <n v="0"/>
    <n v="0"/>
    <n v="0"/>
    <n v="1"/>
    <n v="1"/>
    <n v="0"/>
    <n v="0"/>
    <n v="0"/>
    <n v="0"/>
    <n v="0"/>
    <n v="0"/>
    <n v="0"/>
    <n v="0"/>
    <n v="25"/>
    <s v="Miele"/>
    <n v="1.5"/>
    <n v="0"/>
    <n v="0"/>
    <s v="Ja"/>
    <s v="Ja"/>
    <s v="Nej"/>
    <n v="1"/>
    <s v="Begrænset"/>
    <s v="der er 2 højskabe. Ikke plads til depot"/>
    <n v="0"/>
    <x v="0"/>
    <s v="Valby"/>
    <n v="12"/>
    <n v="0"/>
    <n v="20"/>
    <n v="0"/>
    <n v="0"/>
    <n v="0"/>
    <n v="0"/>
    <n v="0"/>
    <n v="0"/>
    <n v="0"/>
    <n v="0"/>
    <n v="0"/>
    <n v="0"/>
    <n v="0"/>
    <n v="45917.919999999998"/>
    <s v="35540"/>
    <s v=""/>
    <n v="0"/>
    <n v="0"/>
    <e v="#N/A"/>
    <e v="#N/A"/>
    <e v="#N/A"/>
    <e v="#N/A"/>
    <e v="#N/A"/>
  </r>
  <r>
    <x v="0"/>
    <x v="353"/>
    <s v="Valby børneasyl"/>
    <s v="Valby"/>
    <s v="Valby Tingsted 3"/>
    <n v="2500"/>
    <s v="Valby"/>
    <s v="36 16 17 87"/>
    <s v="35562@buf.kk.dk"/>
    <s v="Hanne Andreasen"/>
    <n v="54431225"/>
    <n v="0"/>
    <s v="valbyboerneasyl@12move.dk"/>
    <s v="Integreret"/>
    <n v="12"/>
    <n v="0"/>
    <n v="22"/>
    <n v="0"/>
    <n v="0"/>
    <n v="0"/>
    <n v="0"/>
    <s v="Nej"/>
    <n v="0"/>
    <n v="0"/>
    <n v="5"/>
    <n v="0"/>
    <n v="5"/>
    <n v="5"/>
    <n v="0"/>
    <x v="0"/>
    <x v="0"/>
    <x v="2"/>
    <x v="1"/>
    <n v="0"/>
    <n v="45000"/>
    <n v="40000"/>
    <n v="0"/>
    <s v="Ja"/>
    <n v="0"/>
    <s v="Kristina Ahlgreen Andersen"/>
    <n v="2006"/>
    <n v="25"/>
    <n v="0"/>
    <s v="tøjdesigner"/>
    <n v="0"/>
    <n v="0"/>
    <n v="0"/>
    <n v="0"/>
    <n v="0"/>
    <n v="0"/>
    <n v="0"/>
    <n v="0"/>
    <n v="0"/>
    <n v="90"/>
    <n v="90"/>
    <n v="2"/>
    <n v="2"/>
    <s v="Ja"/>
    <n v="0"/>
    <s v="Ja"/>
    <s v="Ja"/>
    <n v="0"/>
    <s v="Ja"/>
    <n v="0"/>
    <s v="Ja"/>
    <n v="0"/>
    <s v="ja"/>
    <n v="0"/>
    <n v="0"/>
    <s v="produktionskøkken"/>
    <n v="0"/>
    <s v="Mindre"/>
    <n v="0"/>
    <n v="0"/>
    <s v="ovn + køleskab"/>
    <n v="0"/>
    <n v="0"/>
    <n v="0"/>
    <n v="0"/>
    <n v="0"/>
    <n v="0"/>
    <n v="0"/>
    <n v="0"/>
    <s v="Vil gerne rates"/>
    <s v="Lone Voss/Sine"/>
    <d v="2009-02-16T00:00:00"/>
    <n v="0"/>
    <n v="1"/>
    <n v="0"/>
    <n v="0"/>
    <n v="0"/>
    <n v="1"/>
    <n v="0"/>
    <n v="0"/>
    <n v="0"/>
    <n v="0"/>
    <n v="1"/>
    <n v="0"/>
    <n v="0"/>
    <n v="0"/>
    <n v="0"/>
    <n v="1"/>
    <n v="0"/>
    <n v="0"/>
    <n v="1"/>
    <n v="0"/>
    <n v="0"/>
    <s v="Miele"/>
    <n v="3.5"/>
    <n v="0"/>
    <n v="0"/>
    <s v="Ja"/>
    <s v="Ja"/>
    <n v="0"/>
    <n v="3"/>
    <s v="Begrænset"/>
    <s v="Ganske ok køkken. Rum ved køkken indrettes til depot med hylder, der kan skabes lidt mere bordplads (hvis en dør må blendes)."/>
    <n v="0"/>
    <x v="0"/>
    <s v="Valby"/>
    <n v="12"/>
    <n v="0"/>
    <n v="22"/>
    <n v="0"/>
    <n v="0"/>
    <n v="0"/>
    <n v="0"/>
    <n v="0"/>
    <n v="0"/>
    <n v="0"/>
    <n v="0"/>
    <n v="0"/>
    <n v="0"/>
    <n v="0"/>
    <n v="69329.48"/>
    <s v="35562"/>
    <s v=""/>
    <n v="0"/>
    <n v="0"/>
    <e v="#N/A"/>
    <e v="#N/A"/>
    <e v="#N/A"/>
    <e v="#N/A"/>
    <e v="#N/A"/>
  </r>
  <r>
    <x v="0"/>
    <x v="354"/>
    <s v="Valbyhøj"/>
    <s v="Valby"/>
    <s v="Thyregodsvej 14"/>
    <n v="2500"/>
    <s v="Valby"/>
    <n v="36302379"/>
    <s v="35572@buf.kk.dk"/>
    <s v="Eva Bruus"/>
    <n v="43994667"/>
    <n v="0"/>
    <s v="35572@buf.kk.dk"/>
    <s v="Integreret"/>
    <n v="12"/>
    <n v="0"/>
    <n v="20"/>
    <n v="0"/>
    <n v="0"/>
    <n v="0"/>
    <n v="0"/>
    <s v="Nej"/>
    <n v="0"/>
    <n v="0"/>
    <n v="5"/>
    <n v="0"/>
    <n v="5"/>
    <n v="5"/>
    <n v="0"/>
    <x v="0"/>
    <x v="0"/>
    <x v="1"/>
    <x v="1"/>
    <n v="0"/>
    <n v="35000"/>
    <n v="0"/>
    <n v="0"/>
    <s v="Ja"/>
    <n v="0"/>
    <s v="Jeanne"/>
    <n v="2008"/>
    <n v="20"/>
    <n v="0"/>
    <n v="0"/>
    <n v="0"/>
    <n v="0"/>
    <n v="0"/>
    <n v="0"/>
    <n v="0"/>
    <n v="0"/>
    <n v="0"/>
    <n v="0"/>
    <n v="0"/>
    <n v="80"/>
    <n v="0"/>
    <n v="2"/>
    <n v="2"/>
    <s v="nej"/>
    <s v="Nej"/>
    <s v="Ja"/>
    <s v="Ja"/>
    <n v="0"/>
    <s v="Ja"/>
    <n v="0"/>
    <s v="Ja"/>
    <n v="0"/>
    <s v="ja"/>
    <s v="har personale"/>
    <n v="0"/>
    <s v="produktionskøkken"/>
    <s v="Ja"/>
    <n v="0"/>
    <n v="0"/>
    <n v="0"/>
    <n v="0"/>
    <n v="0"/>
    <n v="0"/>
    <n v="0"/>
    <n v="0"/>
    <n v="0"/>
    <n v="0"/>
    <n v="0"/>
    <n v="0"/>
    <s v="Institutionen er under ombygning, derfor er der foretaget telefoninterview"/>
    <s v="Lone Voss"/>
    <s v="1/4 09"/>
    <n v="0"/>
    <n v="0"/>
    <n v="0"/>
    <n v="0"/>
    <n v="0"/>
    <n v="0"/>
    <n v="0"/>
    <n v="0"/>
    <n v="0"/>
    <n v="0"/>
    <n v="0"/>
    <n v="0"/>
    <n v="0"/>
    <n v="0"/>
    <n v="0"/>
    <n v="0"/>
    <n v="0"/>
    <n v="0"/>
    <n v="0"/>
    <n v="0"/>
    <n v="0"/>
    <n v="0"/>
    <n v="0"/>
    <n v="0"/>
    <n v="0"/>
    <n v="0"/>
    <n v="0"/>
    <n v="0"/>
    <n v="0"/>
    <n v="0"/>
    <n v="0"/>
    <n v="0"/>
    <x v="0"/>
    <s v="Valby"/>
    <n v="12"/>
    <n v="0"/>
    <n v="20"/>
    <n v="0"/>
    <n v="0"/>
    <n v="0"/>
    <n v="0"/>
    <n v="0"/>
    <n v="0"/>
    <n v="0"/>
    <n v="0"/>
    <n v="0"/>
    <n v="0"/>
    <n v="0"/>
    <n v="57832.67"/>
    <s v="35572"/>
    <s v=""/>
    <n v="0"/>
    <n v="0"/>
    <e v="#N/A"/>
    <e v="#N/A"/>
    <e v="#N/A"/>
    <e v="#N/A"/>
    <e v="#N/A"/>
  </r>
  <r>
    <x v="0"/>
    <x v="355"/>
    <s v="Anne-Mariegården"/>
    <s v="Valby"/>
    <s v="Kirsebærhaven 8B"/>
    <n v="2500"/>
    <s v="Valby"/>
    <s v="36 17 46 89"/>
    <s v="35581@buf.kk.dk"/>
    <s v="Kenneth Jensen"/>
    <n v="0"/>
    <n v="0"/>
    <s v="35581@buf.kk.dk"/>
    <s v="Integreret"/>
    <n v="30"/>
    <n v="0"/>
    <n v="48"/>
    <n v="64"/>
    <n v="0"/>
    <n v="0"/>
    <n v="0"/>
    <s v="ja"/>
    <n v="2"/>
    <n v="0"/>
    <n v="5"/>
    <n v="5"/>
    <n v="5"/>
    <n v="5"/>
    <n v="0"/>
    <x v="0"/>
    <x v="0"/>
    <x v="5"/>
    <x v="1"/>
    <n v="0"/>
    <n v="110000"/>
    <n v="120000"/>
    <n v="0"/>
    <s v="Ja"/>
    <n v="0"/>
    <s v="Annette Larsen"/>
    <n v="0"/>
    <n v="34"/>
    <n v="0"/>
    <s v="ingen"/>
    <s v="mange års"/>
    <s v="ja men ved ikke hvilke"/>
    <s v="Nawruz Can"/>
    <n v="2009"/>
    <n v="15"/>
    <n v="0"/>
    <s v="ingen"/>
    <s v="ingen"/>
    <s v="hygiejne"/>
    <n v="95"/>
    <n v="80"/>
    <n v="2"/>
    <n v="2"/>
    <s v="nej"/>
    <s v="ja"/>
    <s v="Ja"/>
    <s v="Ja"/>
    <s v="Der er et fint køkken men det trænger til en omgang maling og nye køkkenelementer"/>
    <s v="Ja"/>
    <n v="0"/>
    <s v="Ja"/>
    <n v="0"/>
    <s v="ja"/>
    <n v="0"/>
    <n v="0"/>
    <s v="produktionskøkken"/>
    <s v="nej"/>
    <s v="Ingen"/>
    <s v="Mindre"/>
    <n v="0"/>
    <s v="en omgang maling, lidt ombygning. Evt. flere køleskabe. Evt. en konvektionsovn"/>
    <n v="0"/>
    <n v="0"/>
    <n v="0"/>
    <n v="0"/>
    <n v="0"/>
    <n v="0"/>
    <n v="0"/>
    <n v="0"/>
    <n v="0"/>
    <s v="Cathrine Jerrik/Sine"/>
    <d v="2009-02-18T00:00:00"/>
    <n v="0"/>
    <n v="0"/>
    <n v="0"/>
    <n v="4"/>
    <n v="1"/>
    <n v="1"/>
    <n v="0"/>
    <n v="0"/>
    <n v="0"/>
    <n v="0"/>
    <n v="3"/>
    <n v="0"/>
    <n v="0"/>
    <n v="1"/>
    <n v="0"/>
    <n v="0"/>
    <n v="1"/>
    <n v="0"/>
    <n v="0"/>
    <n v="0"/>
    <n v="20"/>
    <s v="Miele"/>
    <n v="4"/>
    <n v="0"/>
    <n v="0"/>
    <s v="Ja"/>
    <s v="Ja"/>
    <n v="0"/>
    <n v="2"/>
    <s v="God plads"/>
    <s v="God lagerplads da der er 2 seperate køkkener."/>
    <n v="0"/>
    <x v="0"/>
    <s v="Valby"/>
    <n v="30"/>
    <n v="0"/>
    <n v="48"/>
    <n v="64"/>
    <n v="0"/>
    <n v="0"/>
    <n v="0"/>
    <n v="0"/>
    <n v="0"/>
    <n v="0"/>
    <n v="0"/>
    <n v="0"/>
    <n v="0"/>
    <n v="0"/>
    <n v="227608.8"/>
    <s v="35581"/>
    <s v=""/>
    <n v="0"/>
    <n v="64"/>
    <e v="#N/A"/>
    <e v="#N/A"/>
    <e v="#N/A"/>
    <e v="#N/A"/>
    <e v="#N/A"/>
  </r>
  <r>
    <x v="0"/>
    <x v="356"/>
    <s v="Anne-Mariegården"/>
    <s v="Valby"/>
    <s v="Kirsebærhaven 8B"/>
    <n v="2500"/>
    <s v="Valby"/>
    <s v="36 17 46 89"/>
    <s v="35581@buf.kk.dk"/>
    <s v="Kenneth Jensen"/>
    <n v="0"/>
    <n v="0"/>
    <s v="35581@buf.kk.dk"/>
    <s v="Integreret"/>
    <n v="30"/>
    <n v="0"/>
    <n v="48"/>
    <n v="64"/>
    <n v="0"/>
    <n v="0"/>
    <n v="0"/>
    <s v="ja"/>
    <n v="0"/>
    <n v="0"/>
    <n v="0"/>
    <n v="0"/>
    <n v="0"/>
    <n v="0"/>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4"/>
    <n v="0"/>
    <n v="2"/>
    <n v="0"/>
    <n v="0"/>
    <n v="0"/>
    <n v="4"/>
    <n v="0"/>
    <n v="0"/>
    <n v="0"/>
    <n v="0"/>
    <n v="0"/>
    <n v="0"/>
    <n v="1"/>
    <n v="0"/>
    <n v="0"/>
    <n v="0"/>
    <n v="20"/>
    <s v="Miele"/>
    <n v="4"/>
    <n v="0"/>
    <n v="0"/>
    <n v="0"/>
    <n v="0"/>
    <n v="0"/>
    <n v="2"/>
    <s v="God plads"/>
    <n v="0"/>
    <n v="0"/>
    <x v="0"/>
    <s v="Valby"/>
    <n v="30"/>
    <n v="0"/>
    <n v="48"/>
    <n v="64"/>
    <n v="0"/>
    <n v="0"/>
    <n v="0"/>
    <n v="0"/>
    <n v="0"/>
    <n v="0"/>
    <n v="0"/>
    <n v="0"/>
    <n v="0"/>
    <n v="0"/>
    <n v="227608.8"/>
    <s v="35581"/>
    <s v="2"/>
    <n v="0"/>
    <n v="64"/>
    <e v="#N/A"/>
    <e v="#N/A"/>
    <e v="#N/A"/>
    <e v="#N/A"/>
    <e v="#N/A"/>
  </r>
  <r>
    <x v="0"/>
    <x v="357"/>
    <n v="0"/>
    <s v="Valby"/>
    <s v="Stakledet 22"/>
    <n v="2500"/>
    <s v="Valby"/>
    <s v="36 30 33 02"/>
    <s v="35587@buf.kk.dk"/>
    <s v="Niels Rendlev"/>
    <n v="38790008"/>
    <n v="36303302"/>
    <s v="boernehuset@stakhaventelelet.dk"/>
    <s v="Integreret"/>
    <n v="14"/>
    <n v="0"/>
    <n v="40"/>
    <n v="0"/>
    <n v="0"/>
    <n v="0"/>
    <n v="0"/>
    <s v="Nej"/>
    <n v="0"/>
    <n v="0"/>
    <n v="5"/>
    <n v="5"/>
    <n v="5"/>
    <n v="5"/>
    <n v="0"/>
    <x v="0"/>
    <x v="0"/>
    <x v="0"/>
    <x v="1"/>
    <n v="0"/>
    <n v="261191"/>
    <n v="0"/>
    <n v="0"/>
    <s v="Ja"/>
    <s v="Ja"/>
    <s v="Charlotte Jørgensen"/>
    <n v="2008"/>
    <n v="18"/>
    <n v="0"/>
    <s v="præst"/>
    <n v="0"/>
    <n v="0"/>
    <n v="0"/>
    <n v="0"/>
    <n v="0"/>
    <n v="0"/>
    <n v="0"/>
    <n v="0"/>
    <n v="0"/>
    <n v="68"/>
    <n v="68"/>
    <n v="2"/>
    <n v="2"/>
    <s v="nej"/>
    <s v="Nej"/>
    <s v="Ja"/>
    <s v="Ja"/>
    <s v="Laver allerede mad (har forældrebetalt ordning) og vil selvfølgelig forsætte"/>
    <s v="Ja"/>
    <n v="0"/>
    <s v="Ja"/>
    <s v="det handler meget om mad i institutionen. Vigtigt"/>
    <s v="ja"/>
    <s v="skal passe ind i huset - har fri omgangstone."/>
    <n v="0"/>
    <s v="produktionskøkken"/>
    <s v="Ja"/>
    <n v="0"/>
    <n v="0"/>
    <n v="0"/>
    <s v="kunne godt bruge en større opvaskemaskine + bjørn røremaskine"/>
    <n v="0"/>
    <n v="0"/>
    <n v="0"/>
    <n v="0"/>
    <n v="0"/>
    <n v="0"/>
    <n v="0"/>
    <n v="0"/>
    <s v="Dejligt nyt køkken"/>
    <s v="Lone Voss/Sine"/>
    <d v="2009-02-17T00:00:00"/>
    <n v="0"/>
    <n v="0"/>
    <n v="0"/>
    <n v="4"/>
    <n v="0"/>
    <n v="2"/>
    <n v="0"/>
    <n v="0"/>
    <n v="0"/>
    <n v="0"/>
    <n v="2"/>
    <n v="0"/>
    <n v="0"/>
    <n v="0"/>
    <n v="0"/>
    <n v="0"/>
    <n v="1"/>
    <n v="0"/>
    <n v="0"/>
    <n v="0"/>
    <n v="25"/>
    <s v="Miele"/>
    <n v="4"/>
    <n v="0"/>
    <n v="0"/>
    <s v="Ja"/>
    <s v="Ja"/>
    <s v="Nej"/>
    <n v="2"/>
    <s v="God plads"/>
    <n v="0"/>
    <n v="0"/>
    <x v="0"/>
    <s v="Valby"/>
    <n v="14"/>
    <n v="0"/>
    <n v="40"/>
    <n v="0"/>
    <n v="0"/>
    <n v="0"/>
    <n v="0"/>
    <n v="0"/>
    <n v="0"/>
    <n v="0"/>
    <n v="0"/>
    <n v="0"/>
    <n v="0"/>
    <n v="0"/>
    <n v="213752.41"/>
    <s v="35587"/>
    <s v=""/>
    <n v="0"/>
    <n v="0"/>
    <e v="#N/A"/>
    <e v="#N/A"/>
    <e v="#N/A"/>
    <e v="#N/A"/>
    <e v="#N/A"/>
  </r>
  <r>
    <x v="0"/>
    <x v="358"/>
    <s v="Tryllefløjten"/>
    <s v="Valby"/>
    <s v="August Wimmers Vej 2"/>
    <n v="2500"/>
    <s v="Valby"/>
    <s v="36 44 09 06"/>
    <s v="35681@buf.kk.dk"/>
    <s v="Lise Garbers"/>
    <n v="0"/>
    <n v="0"/>
    <s v="lise.garbers@tryllefloejten.dk"/>
    <s v="Integreret"/>
    <n v="26"/>
    <n v="0"/>
    <n v="72"/>
    <n v="0"/>
    <n v="0"/>
    <n v="0"/>
    <n v="0"/>
    <s v="Nej"/>
    <n v="0"/>
    <n v="0"/>
    <n v="5"/>
    <n v="5"/>
    <n v="5"/>
    <n v="5"/>
    <n v="0"/>
    <x v="0"/>
    <x v="0"/>
    <x v="1"/>
    <x v="1"/>
    <n v="0"/>
    <n v="18000"/>
    <n v="18000"/>
    <n v="0"/>
    <s v="Ja"/>
    <s v="nej"/>
    <s v="Anna Jensen"/>
    <n v="2007"/>
    <n v="37"/>
    <n v="0"/>
    <s v="pro. Fra Suhrs"/>
    <s v="2 års erfaring"/>
    <s v="Madhus"/>
    <n v="0"/>
    <n v="0"/>
    <n v="0"/>
    <n v="0"/>
    <n v="0"/>
    <n v="0"/>
    <n v="0"/>
    <n v="98"/>
    <n v="98"/>
    <n v="2"/>
    <n v="2"/>
    <s v="nej"/>
    <s v="Nej"/>
    <s v="Ja"/>
    <s v="Ja"/>
    <s v="Nej: Køkkn er ikke i orden_x000a_ja: Køkken er stort nok "/>
    <s v="Ja"/>
    <s v="Orienteret og afventende"/>
    <s v="Ja"/>
    <s v="meget gerne"/>
    <s v="Nej"/>
    <s v="Måske"/>
    <n v="0"/>
    <s v="produktionskøkken"/>
    <s v="Ja"/>
    <s v="Større"/>
    <s v="Mindre"/>
    <s v="ja"/>
    <s v="Han vil starte op med rugbrød til børnene pr. 01.01.10"/>
    <n v="0"/>
    <n v="0"/>
    <n v="0"/>
    <n v="0"/>
    <n v="0"/>
    <n v="0"/>
    <n v="0"/>
    <n v="0"/>
    <s v="Ledernes ønsker: Rammerne er iorden. omBygning af kogebord, mere arbejdsplads, opvaskemaskine af de kunstige. Udskiftning af ovne"/>
    <s v="Lone Voss / Nanna"/>
    <s v="25.2.2209"/>
    <n v="0"/>
    <n v="0"/>
    <n v="1"/>
    <n v="5"/>
    <n v="0"/>
    <n v="2"/>
    <n v="0"/>
    <n v="0"/>
    <n v="0"/>
    <n v="0"/>
    <n v="2"/>
    <n v="0"/>
    <n v="0"/>
    <n v="0"/>
    <n v="0"/>
    <n v="0"/>
    <n v="2"/>
    <n v="0"/>
    <n v="0"/>
    <n v="1"/>
    <n v="25"/>
    <s v="Miele"/>
    <n v="10"/>
    <s v="Ja"/>
    <n v="12"/>
    <s v="Nej"/>
    <s v="Nej"/>
    <s v="ja"/>
    <n v="3"/>
    <s v="Begrænset"/>
    <s v="MADHUS KOMMENTAR: Tilsutter mig lederens ønsker. Måske er en flytning af kogeborde ikke så vigtigt, men det andet er "/>
    <n v="0"/>
    <x v="0"/>
    <s v="Valby"/>
    <n v="26"/>
    <n v="0"/>
    <n v="66"/>
    <n v="0"/>
    <n v="0"/>
    <n v="0"/>
    <n v="0"/>
    <n v="0"/>
    <n v="6"/>
    <n v="0"/>
    <n v="0"/>
    <n v="0"/>
    <n v="0"/>
    <n v="0"/>
    <n v="160082.04"/>
    <s v="35681"/>
    <s v=""/>
    <n v="6"/>
    <n v="0"/>
    <e v="#N/A"/>
    <e v="#N/A"/>
    <e v="#N/A"/>
    <e v="#N/A"/>
    <e v="#N/A"/>
  </r>
  <r>
    <x v="0"/>
    <x v="359"/>
    <s v="Eventyrhaven"/>
    <s v="Valby"/>
    <s v="Vigerslev Allé 10D"/>
    <n v="2500"/>
    <s v="Valby"/>
    <s v="36 14 04 10"/>
    <s v="37446@buf.kk.dk"/>
    <s v="Hanne Møller"/>
    <n v="0"/>
    <n v="36140410"/>
    <s v="37446@buf.kk.dk"/>
    <s v="Integreret"/>
    <n v="36"/>
    <n v="0"/>
    <n v="44"/>
    <n v="0"/>
    <n v="0"/>
    <n v="0"/>
    <n v="0"/>
    <s v="Nej"/>
    <n v="0"/>
    <n v="0"/>
    <n v="5"/>
    <n v="5"/>
    <n v="4"/>
    <n v="5"/>
    <n v="0"/>
    <x v="0"/>
    <x v="0"/>
    <x v="1"/>
    <x v="1"/>
    <n v="0"/>
    <n v="190000"/>
    <n v="180000"/>
    <n v="0"/>
    <s v="Ja"/>
    <n v="0"/>
    <s v="Josiane"/>
    <n v="2004"/>
    <n v="30"/>
    <n v="0"/>
    <s v="Køkkenleder fra Suhr's "/>
    <s v="siden 1990"/>
    <n v="0"/>
    <n v="0"/>
    <n v="0"/>
    <n v="0"/>
    <n v="0"/>
    <n v="0"/>
    <n v="0"/>
    <n v="0"/>
    <n v="100"/>
    <n v="100"/>
    <n v="2"/>
    <n v="2"/>
    <s v="Ja"/>
    <s v="Nej"/>
    <s v="Ja"/>
    <s v="Nej"/>
    <s v="ikke til børnehavebørnene"/>
    <s v="Ja"/>
    <n v="0"/>
    <s v="Nej"/>
    <s v="leder meget negativ omkring at skulle optimere til at lave mad til både vuggestue og børnehave"/>
    <s v="ja"/>
    <n v="0"/>
    <n v="0"/>
    <s v="produktionskøkken"/>
    <n v="0"/>
    <s v="Større"/>
    <n v="0"/>
    <n v="0"/>
    <s v="Køkkenet skal have en større opvaskemaskine og evt. en konvektionsovn + mere service"/>
    <n v="0"/>
    <n v="0"/>
    <n v="0"/>
    <n v="0"/>
    <n v="0"/>
    <n v="0"/>
    <n v="0"/>
    <n v="0"/>
    <s v="Køkkenet er 4 år gammelt og meget fint men personale og leder mener ikke det vil fungere at lave mad til børnehaven"/>
    <s v="Cathrine Jerrik/Sine"/>
    <d v="2009-02-16T00:00:00"/>
    <n v="0"/>
    <n v="0"/>
    <n v="0"/>
    <n v="5"/>
    <n v="0"/>
    <n v="2"/>
    <n v="0"/>
    <n v="0"/>
    <n v="0"/>
    <n v="0"/>
    <n v="2"/>
    <n v="0"/>
    <n v="0"/>
    <n v="0"/>
    <n v="0"/>
    <n v="0"/>
    <n v="2"/>
    <n v="0"/>
    <n v="0"/>
    <n v="1"/>
    <n v="25"/>
    <s v="Miele"/>
    <n v="0"/>
    <s v="Ja"/>
    <n v="3"/>
    <s v="Nej"/>
    <s v="Ja"/>
    <s v="Nej"/>
    <n v="3"/>
    <s v="God plads"/>
    <s v="Skulle have en konvektionsovn + større opvaskemaskine"/>
    <n v="0"/>
    <x v="0"/>
    <s v="Valby"/>
    <n v="36"/>
    <n v="0"/>
    <n v="44"/>
    <n v="0"/>
    <n v="0"/>
    <n v="0"/>
    <n v="0"/>
    <n v="0"/>
    <n v="0"/>
    <n v="0"/>
    <n v="0"/>
    <n v="0"/>
    <n v="0"/>
    <n v="0"/>
    <n v="171634.76"/>
    <s v="37446"/>
    <s v=""/>
    <n v="0"/>
    <n v="0"/>
    <s v="Ja"/>
    <n v="20"/>
    <n v="0"/>
    <s v="Hvis timeantallet er under 20, kan vi evt. lave en kombi stilling m vores rengøring. Så vil vi have brug for kursus for vedkommende. Hvis jeres anbefaling mht timetal er over 20 vil vi gerne bruge jer til rekruttering"/>
    <s v="Ja"/>
  </r>
  <r>
    <x v="0"/>
    <x v="360"/>
    <n v="0"/>
    <s v="Valby"/>
    <s v="Saxtorphsvej 31"/>
    <n v="2500"/>
    <s v="Valby"/>
    <s v="36 44 44 54"/>
    <s v="37478@buf.kk.dk"/>
    <s v="Helle Thaulov"/>
    <n v="0"/>
    <n v="0"/>
    <s v="37478@buf.kk.dk"/>
    <s v="Integreret"/>
    <n v="39"/>
    <n v="0"/>
    <n v="66"/>
    <n v="0"/>
    <n v="0"/>
    <n v="0"/>
    <n v="0"/>
    <s v="ja"/>
    <n v="2"/>
    <n v="1"/>
    <n v="5"/>
    <n v="5"/>
    <n v="5"/>
    <n v="5"/>
    <n v="0"/>
    <x v="0"/>
    <x v="1"/>
    <x v="1"/>
    <x v="1"/>
    <n v="0"/>
    <n v="250000"/>
    <n v="0"/>
    <n v="0"/>
    <s v="Ja"/>
    <s v="nej"/>
    <s v="Carina Lerche"/>
    <n v="2003"/>
    <n v="37"/>
    <n v="0"/>
    <s v="Ernæringsassistent"/>
    <s v="Arb. på cafe. Personalemad i IT-virksomhed, plejehjem, vuggestue"/>
    <s v="div. foredrag "/>
    <n v="0"/>
    <n v="0"/>
    <n v="0"/>
    <n v="0"/>
    <n v="0"/>
    <n v="0"/>
    <n v="0"/>
    <n v="90"/>
    <n v="0"/>
    <n v="2"/>
    <n v="2"/>
    <s v="Ja"/>
    <s v="ja"/>
    <s v="Ja"/>
    <s v="Ja"/>
    <s v="Med nogen skepsis"/>
    <s v="Ja"/>
    <s v="Leder mener de vil foretrække herfra"/>
    <s v="Ja"/>
    <s v="Med nogen skepsis"/>
    <s v="Nej"/>
    <s v="Skaffer selv, ellers ringer"/>
    <n v="0"/>
    <s v="produktionskøkken"/>
    <s v="nej"/>
    <s v="Større"/>
    <s v="Ingen"/>
    <s v="Nej"/>
    <s v="Konvektionsovn i stedet to gamle ovne, (el. 3 alm ovne / 2 Store), som ikke fungerer, Grøntsagsrum med ekstra vask og bordplade, der er plads til det. "/>
    <n v="0"/>
    <n v="0"/>
    <n v="0"/>
    <n v="0"/>
    <n v="0"/>
    <n v="0"/>
    <n v="0"/>
    <n v="0"/>
    <n v="0"/>
    <s v="Birgitte Glerup / Nanna"/>
    <d v="2009-03-11T00:00:00"/>
    <n v="0"/>
    <n v="0"/>
    <n v="1"/>
    <n v="6"/>
    <n v="0"/>
    <n v="2"/>
    <n v="0"/>
    <n v="0"/>
    <n v="0"/>
    <n v="0"/>
    <n v="2"/>
    <n v="0"/>
    <n v="0"/>
    <n v="0"/>
    <n v="0"/>
    <n v="0"/>
    <n v="2"/>
    <n v="0"/>
    <n v="1"/>
    <n v="1"/>
    <n v="2"/>
    <s v="Brønum / industri"/>
    <n v="8"/>
    <s v="Ja"/>
    <n v="10"/>
    <s v="Nej"/>
    <s v="Nej"/>
    <s v="Nej"/>
    <n v="2"/>
    <s v="God plads"/>
    <s v="MADHUSKOMMENTAR: Både køkkenpersonale og ledelse er meget skeptiske overfor madordningen. Jeg ser et meget fint, nyt og veludrustet køkken, der med få justeringer kan bruges som prod. Køkken til alle børnene i huset. Der er 27 børn i eget hus og ca. 20 m væk fra hovedhuset - der er flisegang i mellem. Der skal findes en trækvognsløsning el. et rullebord der kan køre maden ( Hvad siger fødevarestyrelsen?) "/>
    <n v="0"/>
    <x v="0"/>
    <s v="Valby"/>
    <n v="39"/>
    <n v="0"/>
    <n v="66"/>
    <n v="0"/>
    <n v="0"/>
    <n v="0"/>
    <n v="0"/>
    <n v="0"/>
    <n v="0"/>
    <n v="0"/>
    <n v="0"/>
    <n v="0"/>
    <n v="0"/>
    <n v="0"/>
    <n v="242098.07"/>
    <s v="37478"/>
    <s v=""/>
    <n v="0"/>
    <n v="0"/>
    <e v="#N/A"/>
    <e v="#N/A"/>
    <e v="#N/A"/>
    <e v="#N/A"/>
    <e v="#N/A"/>
  </r>
  <r>
    <x v="0"/>
    <x v="361"/>
    <n v="0"/>
    <s v="Valby"/>
    <s v="Saxtorphsvej 31"/>
    <n v="2500"/>
    <s v="Valby"/>
    <s v="36 44 44 54"/>
    <s v="37478@buf.kk.dk"/>
    <s v="Helle Thaulov"/>
    <n v="0"/>
    <n v="0"/>
    <s v="37478@buf.kk.dk"/>
    <s v="Integreret"/>
    <n v="39"/>
    <n v="0"/>
    <n v="66"/>
    <n v="0"/>
    <n v="0"/>
    <n v="0"/>
    <n v="0"/>
    <s v="ja"/>
    <n v="2"/>
    <n v="2"/>
    <n v="5"/>
    <n v="5"/>
    <n v="5"/>
    <n v="5"/>
    <n v="0"/>
    <x v="0"/>
    <x v="1"/>
    <x v="1"/>
    <x v="1"/>
    <n v="0"/>
    <n v="0"/>
    <n v="0"/>
    <n v="0"/>
    <s v="Ja"/>
    <s v="nej"/>
    <n v="0"/>
    <n v="0"/>
    <n v="0"/>
    <n v="0"/>
    <n v="0"/>
    <n v="0"/>
    <n v="0"/>
    <n v="0"/>
    <n v="0"/>
    <n v="0"/>
    <n v="0"/>
    <n v="0"/>
    <n v="0"/>
    <n v="0"/>
    <n v="0"/>
    <n v="0"/>
    <n v="0"/>
    <n v="0"/>
    <n v="0"/>
    <n v="0"/>
    <n v="0"/>
    <n v="0"/>
    <n v="0"/>
    <n v="0"/>
    <n v="0"/>
    <n v="0"/>
    <n v="0"/>
    <n v="0"/>
    <n v="0"/>
    <n v="0"/>
    <s v="Modtagerkøkken"/>
    <n v="0"/>
    <n v="0"/>
    <n v="0"/>
    <n v="0"/>
    <n v="0"/>
    <n v="0"/>
    <n v="0"/>
    <n v="0"/>
    <n v="0"/>
    <n v="0"/>
    <n v="0"/>
    <n v="0"/>
    <n v="0"/>
    <n v="0"/>
    <s v="Birgitte Glerup / Nanna"/>
    <d v="2009-03-11T00:00:00"/>
    <n v="0"/>
    <n v="0"/>
    <n v="0"/>
    <n v="0"/>
    <n v="0"/>
    <n v="10"/>
    <n v="0"/>
    <n v="0"/>
    <n v="0"/>
    <n v="2"/>
    <n v="0"/>
    <n v="0"/>
    <n v="0"/>
    <n v="0"/>
    <n v="0"/>
    <n v="0"/>
    <n v="0"/>
    <n v="0"/>
    <n v="1"/>
    <n v="1"/>
    <n v="90"/>
    <s v="Miele husholdnings"/>
    <n v="5"/>
    <s v="Nej"/>
    <n v="0"/>
    <s v="Nej"/>
    <s v="Nej"/>
    <s v="Nej"/>
    <n v="1"/>
    <s v="ingen plads"/>
    <s v="Microovn_x000a_Køkkenet egner sig fint til at modtage og servere mad til ca. 30 børn fra husets centrale køkken"/>
    <n v="0"/>
    <x v="0"/>
    <s v="Valby"/>
    <n v="39"/>
    <n v="0"/>
    <n v="66"/>
    <n v="0"/>
    <n v="0"/>
    <n v="0"/>
    <n v="0"/>
    <n v="0"/>
    <n v="0"/>
    <n v="0"/>
    <n v="0"/>
    <n v="0"/>
    <n v="0"/>
    <n v="0"/>
    <n v="242098.07"/>
    <s v="37478"/>
    <s v="2"/>
    <n v="0"/>
    <n v="0"/>
    <e v="#N/A"/>
    <e v="#N/A"/>
    <e v="#N/A"/>
    <e v="#N/A"/>
    <e v="#N/A"/>
  </r>
  <r>
    <x v="0"/>
    <x v="362"/>
    <s v="Børnekompasset"/>
    <s v="Valby"/>
    <s v="Carl Th. Dreyers Vej 192"/>
    <n v="2500"/>
    <s v="Valby"/>
    <s v="36 46 12 33"/>
    <s v="37487@buf.kk.dk"/>
    <s v="Pia Lund Bakke - Har orlov indtil juni 09"/>
    <n v="36177209"/>
    <n v="0"/>
    <s v="amuller@tele2adsl.dk"/>
    <s v="Integreret"/>
    <n v="36"/>
    <n v="0"/>
    <n v="93"/>
    <n v="0"/>
    <n v="0"/>
    <n v="0"/>
    <n v="0"/>
    <s v="Nej"/>
    <n v="0"/>
    <n v="0"/>
    <n v="5"/>
    <n v="5"/>
    <n v="5"/>
    <n v="5"/>
    <n v="0"/>
    <x v="0"/>
    <x v="1"/>
    <x v="1"/>
    <x v="1"/>
    <n v="0"/>
    <n v="0"/>
    <n v="232626"/>
    <n v="0"/>
    <s v="Ja"/>
    <s v="nej"/>
    <s v="Anette Müller"/>
    <n v="1995"/>
    <n v="35"/>
    <n v="0"/>
    <s v="Ernæringsassistent"/>
    <s v="Yderligere 13 års erfaring fra institutioner"/>
    <s v="Dogmekursus, økologisk oplysningsforbund"/>
    <s v="Lone Sjolte"/>
    <n v="1997"/>
    <n v="25"/>
    <n v="0"/>
    <s v="salgsassistent"/>
    <s v="plejehjemskøkken i 2 år"/>
    <s v="Dogmekursus, økologisk oplysningsforbund"/>
    <n v="97"/>
    <n v="97"/>
    <n v="2"/>
    <n v="1"/>
    <s v="nej"/>
    <s v="Nej"/>
    <s v="Ja"/>
    <s v="Ja"/>
    <s v="Valby dream-team er i køkkenet"/>
    <n v="0"/>
    <s v="50% indvandrere med skeptiske forældre"/>
    <s v="Ja"/>
    <n v="0"/>
    <s v="ja"/>
    <s v="Lone vil gerne op i tid i køkkenet. Hun er i forvejen 37 timer men passer børn resten af tiden."/>
    <n v="0"/>
    <s v="produktionskøkken"/>
    <s v="nej"/>
    <s v="Mindre"/>
    <s v="Ingen"/>
    <s v="Nej"/>
    <s v="ny opvaskemaskine, flere store gryder, pander, fade og skåle"/>
    <n v="0"/>
    <n v="0"/>
    <n v="0"/>
    <n v="0"/>
    <n v="0"/>
    <n v="0"/>
    <n v="0"/>
    <n v="0"/>
    <s v="22 bh i Børnekompasset (går under betegnelsen Alléen). 25 bh i udflytter Børnekompasset Lupinen i Borup. 25 børn drager til Borup fra enten Alleen eller Børnekompasset i en 14 dages periode. Borup + Alléen har et modulkøkken med husmoderkomfur. Vil gerne være mentor. lederen er tilbage i juni."/>
    <s v="Mariah Malwicz/Sine"/>
    <d v="2009-02-17T00:00:00"/>
    <n v="0"/>
    <n v="0"/>
    <n v="1"/>
    <n v="5"/>
    <n v="0"/>
    <n v="0"/>
    <n v="1"/>
    <n v="0"/>
    <n v="8"/>
    <n v="0"/>
    <n v="3"/>
    <n v="0"/>
    <n v="0"/>
    <n v="0"/>
    <n v="0"/>
    <n v="0"/>
    <n v="0"/>
    <n v="0"/>
    <n v="1"/>
    <n v="1"/>
    <n v="25"/>
    <s v="Miele"/>
    <n v="3"/>
    <s v="Ja"/>
    <n v="8"/>
    <s v="Nej"/>
    <s v="Ja"/>
    <s v="ja"/>
    <n v="2"/>
    <s v="Begrænset"/>
    <s v="Køkkendamerne vurderer at afdelingen på Alléen kan producere med det køkken de har. Til gengæld vil udflytterdelen kræve mere koge/ovn kapacitet f.eks. Konvektionsovn. I Alléen laver pædagogerne mellemmåltider. I Borup laver en lokal køkkendame mellemmåltider og gør rent 15 timer om ugen (inkl. rengøring)."/>
    <n v="0"/>
    <x v="0"/>
    <s v="Valby"/>
    <n v="36"/>
    <n v="0"/>
    <n v="93"/>
    <n v="0"/>
    <n v="0"/>
    <n v="0"/>
    <n v="0"/>
    <n v="0"/>
    <n v="0"/>
    <n v="0"/>
    <n v="0"/>
    <n v="0"/>
    <n v="0"/>
    <n v="0"/>
    <n v="233382.28"/>
    <s v="37487"/>
    <s v=""/>
    <n v="0"/>
    <n v="0"/>
    <e v="#N/A"/>
    <e v="#N/A"/>
    <e v="#N/A"/>
    <e v="#N/A"/>
    <e v="#N/A"/>
  </r>
  <r>
    <x v="0"/>
    <x v="363"/>
    <s v="Børnekompasset"/>
    <s v="Valby"/>
    <s v="Carl Th. Dreyers Vej 192"/>
    <n v="2500"/>
    <s v="Valby"/>
    <s v="36 46 12 33"/>
    <s v="37487@buf.kk.dk"/>
    <s v="Pia Lund Bakke - Har orlov indtil juni 09"/>
    <n v="36177209"/>
    <n v="0"/>
    <s v="amuller@tele2adsl.dk"/>
    <s v="Integreret"/>
    <n v="36"/>
    <n v="0"/>
    <n v="93"/>
    <n v="0"/>
    <n v="0"/>
    <n v="0"/>
    <n v="0"/>
    <n v="0"/>
    <n v="0"/>
    <n v="0"/>
    <n v="5"/>
    <n v="5"/>
    <n v="5"/>
    <n v="5"/>
    <n v="0"/>
    <x v="0"/>
    <x v="1"/>
    <x v="1"/>
    <x v="1"/>
    <n v="0"/>
    <n v="0"/>
    <n v="232626"/>
    <n v="0"/>
    <s v="Ja"/>
    <n v="0"/>
    <n v="0"/>
    <n v="0"/>
    <n v="0"/>
    <n v="0"/>
    <n v="0"/>
    <n v="0"/>
    <n v="0"/>
    <n v="0"/>
    <n v="0"/>
    <n v="0"/>
    <n v="0"/>
    <n v="0"/>
    <n v="0"/>
    <n v="0"/>
    <n v="97"/>
    <n v="97"/>
    <n v="0"/>
    <n v="0"/>
    <n v="0"/>
    <n v="0"/>
    <n v="0"/>
    <n v="0"/>
    <n v="0"/>
    <n v="0"/>
    <n v="0"/>
    <n v="0"/>
    <n v="0"/>
    <n v="0"/>
    <n v="0"/>
    <n v="0"/>
    <s v="Køkken blandet tilvirk"/>
    <n v="0"/>
    <n v="0"/>
    <n v="0"/>
    <n v="0"/>
    <n v="0"/>
    <n v="0"/>
    <n v="0"/>
    <n v="0"/>
    <n v="0"/>
    <n v="0"/>
    <n v="0"/>
    <n v="0"/>
    <n v="0"/>
    <n v="0"/>
    <s v="Lone Voss"/>
    <d v="1899-12-30T00:00:00"/>
    <n v="0"/>
    <n v="1"/>
    <n v="0"/>
    <n v="4"/>
    <n v="1"/>
    <n v="0"/>
    <n v="0"/>
    <n v="0"/>
    <n v="0"/>
    <n v="0"/>
    <n v="2"/>
    <n v="0"/>
    <n v="0"/>
    <n v="0"/>
    <n v="0"/>
    <n v="1"/>
    <n v="0"/>
    <n v="0"/>
    <n v="0"/>
    <n v="1"/>
    <n v="20"/>
    <s v="Miele"/>
    <n v="3"/>
    <s v="Nej"/>
    <n v="0"/>
    <s v="Ja"/>
    <s v="Nej"/>
    <s v="Nej"/>
    <n v="1"/>
    <s v="Begrænset"/>
    <s v="større ovn, bedre komfur"/>
    <n v="0"/>
    <x v="0"/>
    <s v="Valby"/>
    <n v="36"/>
    <n v="0"/>
    <n v="93"/>
    <n v="0"/>
    <n v="0"/>
    <n v="0"/>
    <n v="0"/>
    <n v="0"/>
    <n v="0"/>
    <n v="0"/>
    <n v="0"/>
    <n v="0"/>
    <n v="0"/>
    <n v="0"/>
    <n v="233382.28"/>
    <s v="37487"/>
    <s v="u"/>
    <n v="0"/>
    <n v="0"/>
    <e v="#N/A"/>
    <e v="#N/A"/>
    <e v="#N/A"/>
    <e v="#N/A"/>
    <e v="#N/A"/>
  </r>
  <r>
    <x v="0"/>
    <x v="364"/>
    <s v="Børnehuset Troldehøj"/>
    <s v="Valby"/>
    <s v="Gårdstedet 57"/>
    <n v="2500"/>
    <s v="Valby"/>
    <s v="36 17 86 16"/>
    <s v="37523@buf.kk.dk"/>
    <s v="Connie Rasmussen"/>
    <n v="0"/>
    <n v="0"/>
    <n v="0"/>
    <s v="Integreret"/>
    <n v="64"/>
    <n v="111"/>
    <n v="0"/>
    <n v="0"/>
    <n v="0"/>
    <n v="0"/>
    <n v="0"/>
    <n v="0"/>
    <n v="0"/>
    <n v="0"/>
    <n v="5"/>
    <n v="5"/>
    <n v="5"/>
    <n v="5"/>
    <n v="0"/>
    <x v="0"/>
    <x v="0"/>
    <x v="1"/>
    <x v="1"/>
    <n v="0"/>
    <n v="0"/>
    <n v="0"/>
    <n v="0"/>
    <s v="Ja"/>
    <s v="nej"/>
    <s v="Pia Kirkhammer"/>
    <n v="1993"/>
    <n v="33"/>
    <n v="0"/>
    <s v="køkkenassistnet"/>
    <s v="Masser af erfaring"/>
    <s v="Ø.O.F, Omlægningskursus"/>
    <s v="Iben Hammerlund"/>
    <n v="1992"/>
    <n v="31"/>
    <n v="0"/>
    <s v="Selvlært"/>
    <s v="Masser af erfaring"/>
    <s v="Ø.O.F, Omlægningskursus"/>
    <n v="82"/>
    <n v="82"/>
    <n v="2"/>
    <n v="2"/>
    <s v="Ja"/>
    <s v="ja"/>
    <s v="Ja"/>
    <s v="Ja"/>
    <n v="0"/>
    <s v="Ja"/>
    <n v="0"/>
    <s v="Ja"/>
    <n v="0"/>
    <s v="ja"/>
    <n v="0"/>
    <n v="0"/>
    <s v="produktionskøkken"/>
    <n v="0"/>
    <s v="Mindre"/>
    <s v="Mindre"/>
    <n v="0"/>
    <s v="Opvaskemaskine, konvektionsovne, kogeø"/>
    <n v="0"/>
    <n v="0"/>
    <n v="0"/>
    <n v="0"/>
    <n v="0"/>
    <n v="0"/>
    <n v="0"/>
    <n v="0"/>
    <s v="Der er 44 børn i udflytter BH._x000a_Udflytter BH (Mørdunggård, Lynge) der er køkken og køkkentimer_x000a_(Der er 3 modtager køk i inst.)"/>
    <s v="Lone Voss / Nanna"/>
    <s v="18.2.2009"/>
    <n v="0"/>
    <n v="0"/>
    <n v="1"/>
    <n v="6"/>
    <n v="0"/>
    <n v="3"/>
    <n v="0"/>
    <n v="0"/>
    <n v="0"/>
    <n v="0"/>
    <n v="2"/>
    <n v="0"/>
    <n v="0"/>
    <n v="0"/>
    <n v="0"/>
    <n v="0"/>
    <n v="3"/>
    <n v="0"/>
    <n v="0"/>
    <n v="1"/>
    <n v="20"/>
    <s v="Miele"/>
    <n v="6"/>
    <s v="Ja"/>
    <n v="28"/>
    <n v="0"/>
    <n v="0"/>
    <s v="ja"/>
    <n v="2"/>
    <s v="God plads"/>
    <s v="Der er en stor kipsteger_x000a__x000a_Bygningsafdelingen har været på besøg og er i gang med køkkenet, på et eller andet plan? (evt. gulv afløb)._x000a_Hele huset er i gang med en stor ombygnign"/>
    <n v="0"/>
    <x v="0"/>
    <s v="Valby"/>
    <n v="64"/>
    <n v="0"/>
    <n v="111"/>
    <n v="0"/>
    <n v="0"/>
    <n v="0"/>
    <n v="0"/>
    <n v="0"/>
    <n v="0"/>
    <n v="0"/>
    <n v="0"/>
    <n v="0"/>
    <n v="0"/>
    <n v="0"/>
    <n v="275594.99"/>
    <s v="37523"/>
    <s v=""/>
    <n v="0"/>
    <n v="0"/>
    <e v="#N/A"/>
    <e v="#N/A"/>
    <e v="#N/A"/>
    <e v="#N/A"/>
    <e v="#N/A"/>
  </r>
  <r>
    <x v="0"/>
    <x v="365"/>
    <s v="Børnehuset Troldehøj"/>
    <s v="Valby"/>
    <s v="Gårdstedet 57"/>
    <n v="2500"/>
    <s v="Valby"/>
    <s v="36 17 86 16"/>
    <s v="37523@buf.kk.dk"/>
    <s v="Connie Rasmussen"/>
    <n v="0"/>
    <n v="0"/>
    <n v="0"/>
    <s v="Integreret"/>
    <n v="64"/>
    <n v="0"/>
    <n v="111"/>
    <n v="0"/>
    <n v="0"/>
    <n v="0"/>
    <n v="0"/>
    <n v="0"/>
    <n v="0"/>
    <n v="0"/>
    <n v="5"/>
    <n v="5"/>
    <n v="5"/>
    <n v="5"/>
    <n v="0"/>
    <x v="0"/>
    <x v="0"/>
    <x v="1"/>
    <x v="1"/>
    <n v="0"/>
    <n v="0"/>
    <n v="0"/>
    <n v="0"/>
    <s v="Ja"/>
    <n v="0"/>
    <s v="skal have ansat en ny"/>
    <n v="0"/>
    <n v="15"/>
    <n v="0"/>
    <n v="0"/>
    <n v="0"/>
    <n v="0"/>
    <n v="0"/>
    <n v="0"/>
    <n v="0"/>
    <n v="0"/>
    <n v="0"/>
    <n v="0"/>
    <n v="0"/>
    <n v="80"/>
    <n v="80"/>
    <n v="0"/>
    <n v="2"/>
    <s v="nej"/>
    <s v="ja"/>
    <s v="Ja"/>
    <s v="Ja"/>
    <n v="0"/>
    <s v="Ja"/>
    <n v="0"/>
    <s v="Ja"/>
    <n v="0"/>
    <s v="Nej"/>
    <n v="0"/>
    <n v="0"/>
    <s v="produktionskøkken"/>
    <n v="0"/>
    <n v="0"/>
    <n v="0"/>
    <n v="0"/>
    <n v="0"/>
    <n v="0"/>
    <n v="0"/>
    <n v="0"/>
    <n v="0"/>
    <n v="0"/>
    <n v="0"/>
    <n v="0"/>
    <n v="0"/>
    <s v="opvaskemaskine skal op i arbejdshøjde. En ovn mere."/>
    <s v="Lone Voss"/>
    <d v="1899-12-30T00:00:00"/>
    <n v="0"/>
    <n v="0"/>
    <n v="1"/>
    <n v="4"/>
    <n v="0"/>
    <n v="1"/>
    <n v="0"/>
    <n v="0"/>
    <n v="0"/>
    <n v="1"/>
    <n v="1"/>
    <n v="0"/>
    <n v="0"/>
    <n v="0"/>
    <n v="0"/>
    <n v="1"/>
    <n v="0"/>
    <n v="0"/>
    <n v="0"/>
    <n v="1"/>
    <n v="2"/>
    <s v="Miele"/>
    <n v="4"/>
    <s v="Nej"/>
    <n v="0"/>
    <s v="Ja"/>
    <s v="Ja"/>
    <s v="Nej"/>
    <n v="2"/>
    <s v="God plads"/>
    <n v="0"/>
    <n v="0"/>
    <x v="0"/>
    <s v="Valby"/>
    <n v="64"/>
    <n v="0"/>
    <n v="111"/>
    <n v="0"/>
    <n v="0"/>
    <n v="0"/>
    <n v="0"/>
    <n v="0"/>
    <n v="0"/>
    <n v="0"/>
    <n v="0"/>
    <n v="0"/>
    <n v="0"/>
    <n v="0"/>
    <n v="275594.99"/>
    <s v="37523"/>
    <s v="u"/>
    <n v="0"/>
    <n v="0"/>
    <e v="#N/A"/>
    <e v="#N/A"/>
    <e v="#N/A"/>
    <e v="#N/A"/>
    <e v="#N/A"/>
  </r>
  <r>
    <x v="0"/>
    <x v="366"/>
    <s v="Den instegrerede inst. Ellepilen"/>
    <s v="Valby"/>
    <s v="Ellestykket 32"/>
    <n v="2450"/>
    <s v="København SV"/>
    <s v="36 17 66 15"/>
    <s v="37539@buf.kk.dk"/>
    <s v="Martin Rosenquist Andersen"/>
    <n v="38868972"/>
    <n v="0"/>
    <s v="37539@buf.kk.dk"/>
    <s v="Integreret"/>
    <n v="36"/>
    <n v="0"/>
    <n v="65"/>
    <n v="25"/>
    <n v="0"/>
    <n v="0"/>
    <n v="0"/>
    <s v="Nej"/>
    <n v="0"/>
    <n v="0"/>
    <n v="5"/>
    <n v="5"/>
    <n v="5"/>
    <n v="5"/>
    <n v="0"/>
    <x v="0"/>
    <x v="1"/>
    <x v="0"/>
    <x v="1"/>
    <n v="5"/>
    <n v="230000"/>
    <n v="230000"/>
    <n v="0"/>
    <s v="Ja"/>
    <n v="0"/>
    <s v="Susanne Naugaard"/>
    <n v="2004"/>
    <n v="34"/>
    <n v="0"/>
    <n v="0"/>
    <s v="5 års erfaring"/>
    <s v="økologisk oplysnings forbund, Madhus kurser"/>
    <s v="Margrethe Hanberg"/>
    <n v="2009"/>
    <n v="15"/>
    <n v="0"/>
    <n v="0"/>
    <s v="3 års erfaring"/>
    <n v="0"/>
    <n v="95"/>
    <n v="95"/>
    <n v="2"/>
    <n v="2"/>
    <s v="Ja"/>
    <s v="Nej"/>
    <s v="Ja"/>
    <n v="0"/>
    <n v="0"/>
    <n v="0"/>
    <n v="0"/>
    <n v="0"/>
    <n v="0"/>
    <n v="0"/>
    <s v="Der er en 3. køkkenmedarbejde, som laver mad i udflytterbørnehaven"/>
    <n v="0"/>
    <s v="produktionskøkken"/>
    <n v="0"/>
    <n v="0"/>
    <n v="0"/>
    <n v="0"/>
    <s v="kunne godt bruge en konvektionsovn og ny industriovn"/>
    <n v="0"/>
    <n v="0"/>
    <n v="0"/>
    <n v="0"/>
    <n v="0"/>
    <n v="0"/>
    <n v="0"/>
    <n v="0"/>
    <n v="0"/>
    <n v="0"/>
    <n v="0"/>
    <n v="0"/>
    <n v="0"/>
    <n v="0"/>
    <n v="6"/>
    <n v="0"/>
    <n v="2"/>
    <n v="0"/>
    <n v="0"/>
    <n v="0"/>
    <n v="0"/>
    <n v="2"/>
    <n v="0"/>
    <n v="0"/>
    <n v="0"/>
    <n v="0"/>
    <n v="0"/>
    <n v="1"/>
    <n v="0"/>
    <n v="1"/>
    <n v="0"/>
    <n v="20"/>
    <s v="Miele"/>
    <n v="0"/>
    <n v="0"/>
    <n v="0"/>
    <s v="Ja"/>
    <s v="Ja"/>
    <s v="ja"/>
    <n v="3"/>
    <s v="Begrænset"/>
    <n v="0"/>
    <n v="0"/>
    <x v="0"/>
    <s v="Valby"/>
    <n v="36"/>
    <n v="0"/>
    <n v="60"/>
    <n v="25"/>
    <n v="6"/>
    <n v="4"/>
    <n v="0"/>
    <n v="0"/>
    <n v="0"/>
    <n v="0"/>
    <n v="0"/>
    <n v="0"/>
    <n v="0"/>
    <n v="0"/>
    <n v="204992.77"/>
    <s v="37539"/>
    <s v=""/>
    <n v="0"/>
    <n v="35"/>
    <e v="#N/A"/>
    <e v="#N/A"/>
    <e v="#N/A"/>
    <e v="#N/A"/>
    <e v="#N/A"/>
  </r>
  <r>
    <x v="0"/>
    <x v="367"/>
    <s v="Mælkebøtten"/>
    <s v="Valby"/>
    <s v="Centerparken 20"/>
    <n v="2500"/>
    <s v="Valby"/>
    <s v="36 17 88 38"/>
    <s v="37543@buf.kk.dk"/>
    <s v="Hanne Mørkved"/>
    <n v="0"/>
    <n v="0"/>
    <s v="37543@buf.kk.dk"/>
    <s v="Integreret"/>
    <n v="43"/>
    <n v="0"/>
    <n v="40"/>
    <n v="0"/>
    <n v="0"/>
    <n v="0"/>
    <n v="0"/>
    <s v="Nej"/>
    <n v="0"/>
    <n v="0"/>
    <n v="5"/>
    <n v="5"/>
    <n v="5"/>
    <n v="5"/>
    <n v="0"/>
    <x v="0"/>
    <x v="0"/>
    <x v="1"/>
    <x v="1"/>
    <n v="0"/>
    <n v="212000"/>
    <n v="212000"/>
    <n v="0"/>
    <s v="Ja"/>
    <s v="nej"/>
    <s v="Karina Christensen"/>
    <n v="2003"/>
    <n v="36"/>
    <n v="0"/>
    <s v="?"/>
    <n v="0"/>
    <n v="0"/>
    <n v="0"/>
    <n v="0"/>
    <n v="0"/>
    <n v="0"/>
    <n v="0"/>
    <n v="0"/>
    <n v="0"/>
    <n v="80"/>
    <n v="80"/>
    <n v="3"/>
    <n v="2"/>
    <s v="Ja"/>
    <s v="ja"/>
    <s v="Ja"/>
    <s v="Ja"/>
    <s v="Der er noget der, der skal optimeres til"/>
    <s v="Ja"/>
    <n v="0"/>
    <s v="Ja"/>
    <n v="0"/>
    <s v="Nej"/>
    <s v="Vil gerne have hjælp"/>
    <n v="0"/>
    <s v="produktionskøkken"/>
    <s v="nej"/>
    <n v="0"/>
    <s v="Større"/>
    <s v="ja"/>
    <s v="Gammelt, slidt._x000a_Inv.: hylder, bordplader, kogebord, (opvaskemaskine)_x000a_2 varmluftsovne ( Der er et lille rum ved køk der kan inddrages, vil være optimalt, kræver nedrivning af væg"/>
    <n v="0"/>
    <n v="0"/>
    <n v="0"/>
    <n v="0"/>
    <n v="0"/>
    <n v="0"/>
    <n v="0"/>
    <n v="0"/>
    <s v="Kan starte op med kold mad eller komponentmodellen udefra pr. 1.1.10. På sigt en ombygning af køk for at det er optimalt."/>
    <s v="Lone Voss / Nanna"/>
    <s v="18.2.2009"/>
    <n v="0"/>
    <n v="0"/>
    <n v="0"/>
    <n v="0"/>
    <n v="0"/>
    <n v="2"/>
    <n v="0"/>
    <n v="0"/>
    <n v="0"/>
    <n v="2"/>
    <n v="1"/>
    <n v="0"/>
    <n v="0"/>
    <n v="0"/>
    <n v="0"/>
    <n v="2"/>
    <n v="1"/>
    <n v="0"/>
    <n v="0"/>
    <n v="1"/>
    <n v="20"/>
    <s v="Miele"/>
    <n v="3"/>
    <s v="Ja"/>
    <n v="10"/>
    <n v="0"/>
    <n v="0"/>
    <s v="ja"/>
    <n v="2"/>
    <s v="Begrænset"/>
    <s v="Samme leder som Børnehuset Hornemanns Vænge, Hornemanns Vænge 37, 2500 Valby"/>
    <n v="0"/>
    <x v="0"/>
    <s v="Valby"/>
    <n v="45"/>
    <n v="0"/>
    <n v="40"/>
    <n v="0"/>
    <n v="0"/>
    <n v="0"/>
    <n v="0"/>
    <n v="0"/>
    <n v="0"/>
    <n v="0"/>
    <n v="0"/>
    <n v="0"/>
    <n v="0"/>
    <n v="0"/>
    <n v="216928.96"/>
    <s v="37543"/>
    <s v=""/>
    <n v="0"/>
    <n v="0"/>
    <s v="Ja"/>
    <n v="20"/>
    <s v="Ja"/>
    <n v="0"/>
    <s v="Ja"/>
  </r>
  <r>
    <x v="0"/>
    <x v="368"/>
    <s v="Isbjørnen"/>
    <s v="Valby"/>
    <s v="Bymosevej 2"/>
    <n v="2500"/>
    <s v="Valby"/>
    <s v="36 46 76 89"/>
    <s v="37545@buf.kk.dk"/>
    <s v="Annette Jørgensen"/>
    <n v="36169213"/>
    <n v="0"/>
    <s v="37545@buf.kk.dk"/>
    <s v="Integreret"/>
    <n v="60"/>
    <n v="0"/>
    <n v="112"/>
    <n v="0"/>
    <n v="0"/>
    <n v="0"/>
    <n v="0"/>
    <s v="Nej"/>
    <n v="0"/>
    <n v="0"/>
    <n v="5"/>
    <n v="5"/>
    <n v="5"/>
    <n v="5"/>
    <n v="0"/>
    <x v="0"/>
    <x v="1"/>
    <x v="1"/>
    <x v="1"/>
    <n v="0"/>
    <n v="200000"/>
    <n v="200000"/>
    <n v="0"/>
    <s v="Ja"/>
    <s v="nej"/>
    <s v="Nina Johansen"/>
    <n v="2001"/>
    <n v="37"/>
    <n v="0"/>
    <s v="Køkkenassistnet"/>
    <s v="18 år i daginstitution."/>
    <s v="Mange fx økologi pg bage"/>
    <s v="Ninja Laursen"/>
    <n v="2007"/>
    <n v="20"/>
    <n v="0"/>
    <s v="Ernæringsassistent"/>
    <s v="Plejehjem"/>
    <s v="Økologi m.m. "/>
    <n v="100"/>
    <n v="100"/>
    <n v="3"/>
    <n v="2"/>
    <s v="Ja"/>
    <s v="ja"/>
    <s v="Ja"/>
    <s v="Ja"/>
    <n v="0"/>
    <s v="Ja"/>
    <n v="0"/>
    <s v="Ja"/>
    <n v="0"/>
    <s v="ja"/>
    <s v="Der er en 3. medarbejder. Ling Dia. Flexjob 20 timer, hun ligger udenfor nomering da hun er i flexjob. AMO kursus, bl.a. hygiejne"/>
    <n v="0"/>
    <s v="produktionskøkken"/>
    <s v="nej"/>
    <s v="Mindre"/>
    <s v="Ingen"/>
    <s v="Nej"/>
    <s v="Et hæve/sænke-bord e.l. til at stå frit i rummet, -køkkenø. Borde og stole. Ekstra skabe"/>
    <n v="0"/>
    <n v="0"/>
    <n v="0"/>
    <n v="0"/>
    <n v="0"/>
    <n v="0"/>
    <n v="0"/>
    <n v="0"/>
    <n v="0"/>
    <s v="Birgitte Glerup / Nanna"/>
    <d v="2009-03-05T00:00:00"/>
    <n v="0"/>
    <n v="0"/>
    <n v="1"/>
    <n v="6"/>
    <n v="0"/>
    <n v="1"/>
    <n v="0"/>
    <n v="0"/>
    <n v="0"/>
    <n v="0"/>
    <n v="0"/>
    <n v="3"/>
    <n v="0"/>
    <n v="0"/>
    <n v="1"/>
    <n v="1"/>
    <n v="0"/>
    <n v="1"/>
    <n v="1"/>
    <n v="1"/>
    <n v="2"/>
    <s v="Comenda"/>
    <n v="0"/>
    <s v="Ja"/>
    <n v="30"/>
    <s v="Nej"/>
    <s v="Ja"/>
    <s v="ja"/>
    <n v="3"/>
    <s v="Begrænset"/>
    <s v="Der er 44 børn i et andet hus, der er trapper imellem, så mad kan ej køres på trækvogn. Problemet kan løses ved at der dækkes op i &quot;hovedhuset&quot;_x000a_Kan borde stole finansieres?_x000a__x000a_MADHUSKOMMENTAR: Udover at alle ernærings-økologi-måltidspolitik(vedlagt) er der en god og venlig tone og meget stor rummelighed overfor person i flexjob. Stedet kunne være godt til praktikanter med behov for ekstra støtte."/>
    <n v="0"/>
    <x v="0"/>
    <s v="Valby"/>
    <n v="60"/>
    <n v="0"/>
    <n v="112"/>
    <n v="0"/>
    <n v="0"/>
    <n v="0"/>
    <n v="0"/>
    <n v="0"/>
    <n v="0"/>
    <n v="0"/>
    <n v="0"/>
    <n v="0"/>
    <n v="0"/>
    <n v="0"/>
    <n v="341191.47"/>
    <s v="37545"/>
    <s v=""/>
    <n v="0"/>
    <n v="0"/>
    <e v="#N/A"/>
    <e v="#N/A"/>
    <e v="#N/A"/>
    <e v="#N/A"/>
    <e v="#N/A"/>
  </r>
  <r>
    <x v="0"/>
    <x v="369"/>
    <s v="Villa Valby"/>
    <s v="Valby"/>
    <s v="Sjælør Boulevard 151"/>
    <n v="2500"/>
    <s v="Valby"/>
    <s v="36 16 82 32"/>
    <s v="fk08@buf.kk.dk"/>
    <s v="Lykke Abildgaard"/>
    <n v="36161185"/>
    <n v="0"/>
    <n v="0"/>
    <s v="Integreret"/>
    <n v="12"/>
    <n v="0"/>
    <n v="48"/>
    <n v="0"/>
    <n v="0"/>
    <n v="0"/>
    <n v="0"/>
    <n v="0"/>
    <n v="0"/>
    <n v="0"/>
    <n v="5"/>
    <n v="5"/>
    <n v="5"/>
    <n v="5"/>
    <n v="0"/>
    <x v="0"/>
    <x v="0"/>
    <x v="1"/>
    <x v="1"/>
    <n v="0"/>
    <n v="50000"/>
    <n v="50000"/>
    <n v="0"/>
    <s v="Ja"/>
    <s v="nej"/>
    <s v="Anette Jensen"/>
    <n v="1992"/>
    <n v="30"/>
    <n v="0"/>
    <s v="Ufaglært"/>
    <s v="Mange års erfaring, selvlært. Indgår på stuerne"/>
    <s v="Økologikursus. Hygiejne"/>
    <n v="0"/>
    <n v="0"/>
    <n v="0"/>
    <n v="0"/>
    <n v="0"/>
    <n v="0"/>
    <n v="0"/>
    <n v="90"/>
    <n v="90"/>
    <n v="2"/>
    <n v="2"/>
    <s v="Ja"/>
    <s v="ja"/>
    <s v="Ja"/>
    <s v="Ja"/>
    <n v="0"/>
    <s v="Ja"/>
    <s v="Der er ikke blevet talt om emnet, lederen sikker på at de bakker op"/>
    <s v="Ja"/>
    <n v="0"/>
    <s v="ja"/>
    <s v="Der spørges til levering af mad under køkkenpersonales sygdom  / kursus"/>
    <n v="0"/>
    <s v="produktionskøkken"/>
    <s v="Ja"/>
    <s v="Ingen"/>
    <s v="Ingen"/>
    <n v="0"/>
    <n v="0"/>
    <n v="0"/>
    <n v="0"/>
    <n v="0"/>
    <n v="0"/>
    <n v="0"/>
    <n v="0"/>
    <n v="0"/>
    <n v="0"/>
    <n v="0"/>
    <s v="Birgitte Glerup / Nanna"/>
    <s v="20.2.2009"/>
    <n v="0"/>
    <n v="0"/>
    <n v="1"/>
    <n v="5"/>
    <n v="0"/>
    <n v="2"/>
    <n v="0"/>
    <n v="0"/>
    <n v="0"/>
    <n v="0"/>
    <n v="2"/>
    <n v="0"/>
    <n v="0"/>
    <n v="0"/>
    <n v="0"/>
    <n v="0"/>
    <n v="1"/>
    <n v="0"/>
    <n v="0"/>
    <n v="1"/>
    <n v="20"/>
    <s v="Miele"/>
    <n v="4"/>
    <n v="0"/>
    <n v="5"/>
    <s v="Ja"/>
    <s v="Ja"/>
    <s v="Nej"/>
    <n v="3"/>
    <s v="God plads"/>
    <s v="MADHUSKOMMENTAR: Leder og personale er ikke glade for at skulle give børnemad. De har gjort det før 3 gange om ugen. Men de ved i inst. At de skal og vil hellere selv lave mad end have det udefra"/>
    <n v="0"/>
    <x v="0"/>
    <s v="Valby"/>
    <n v="12"/>
    <n v="0"/>
    <n v="40"/>
    <n v="0"/>
    <n v="0"/>
    <n v="0"/>
    <n v="0"/>
    <n v="0"/>
    <n v="8"/>
    <n v="0"/>
    <n v="0"/>
    <n v="0"/>
    <n v="0"/>
    <n v="0"/>
    <n v="103278.56"/>
    <s v="37598"/>
    <s v=""/>
    <n v="8"/>
    <n v="0"/>
    <e v="#N/A"/>
    <e v="#N/A"/>
    <e v="#N/A"/>
    <e v="#N/A"/>
    <e v="#N/A"/>
  </r>
  <r>
    <x v="0"/>
    <x v="370"/>
    <s v="Børnehuset Solstrålen"/>
    <s v="Valby"/>
    <s v="Høffdingsvej 43"/>
    <n v="2500"/>
    <s v="Valby"/>
    <n v="36177656"/>
    <s v="solstraalen@buf.kk.dk"/>
    <s v="Camilla Sørensen"/>
    <n v="0"/>
    <n v="0"/>
    <s v="1137@buf.kk.dk"/>
    <s v="Integreret"/>
    <n v="28"/>
    <n v="0"/>
    <n v="44"/>
    <n v="0"/>
    <n v="0"/>
    <n v="0"/>
    <n v="0"/>
    <s v="ja"/>
    <n v="1"/>
    <n v="0"/>
    <n v="5"/>
    <n v="5"/>
    <n v="4"/>
    <n v="5"/>
    <n v="0"/>
    <x v="0"/>
    <x v="0"/>
    <x v="1"/>
    <x v="1"/>
    <n v="0"/>
    <n v="75000"/>
    <n v="0"/>
    <n v="0"/>
    <s v="Ja"/>
    <s v="nej"/>
    <s v="Marianne Bertelsen"/>
    <n v="2007"/>
    <n v="30"/>
    <n v="0"/>
    <s v="Pædagog"/>
    <s v="Har været ansat i Albertslund kommune hvor alle får mad - deltaget i køkkenarbejde"/>
    <s v="Hygiejne, økologikursus (Dogme)"/>
    <n v="0"/>
    <n v="0"/>
    <n v="0"/>
    <n v="0"/>
    <n v="0"/>
    <n v="0"/>
    <n v="0"/>
    <n v="95"/>
    <n v="0"/>
    <n v="2"/>
    <n v="2"/>
    <s v="Ja"/>
    <s v="Nej"/>
    <s v="Ja"/>
    <s v="Ja"/>
    <s v="Men har ikke pt. Køkkenkapacitet, se vedlagte"/>
    <s v="Ja"/>
    <s v="Delte meninger om madordning i BH, glade for lokal mad"/>
    <s v="Ja"/>
    <s v="Men ser store udfordringer i at inst. Er delt i to"/>
    <s v="Nej"/>
    <s v="Vil gerne benytte Madhusets tilbud"/>
    <n v="0"/>
    <s v="produktionskøkken"/>
    <s v="nej"/>
    <s v="Mindre"/>
    <s v="Ingen"/>
    <s v="Nej"/>
    <n v="0"/>
    <n v="0"/>
    <n v="0"/>
    <n v="0"/>
    <n v="0"/>
    <n v="0"/>
    <n v="0"/>
    <n v="0"/>
    <n v="0"/>
    <s v="Men er umiddelbart ikke indrettet til også at dække børnehavens behov"/>
    <s v="Birgitte Glerup / Nanna"/>
    <s v="26.2.2009"/>
    <n v="0"/>
    <n v="1"/>
    <n v="0"/>
    <n v="0"/>
    <n v="2"/>
    <n v="0"/>
    <n v="0"/>
    <n v="0"/>
    <n v="0"/>
    <n v="0"/>
    <n v="2"/>
    <n v="0"/>
    <n v="0"/>
    <n v="0"/>
    <n v="0"/>
    <n v="0"/>
    <n v="0"/>
    <n v="0"/>
    <n v="1"/>
    <n v="1"/>
    <n v="20"/>
    <s v="Miele"/>
    <n v="0"/>
    <s v="Ja"/>
    <n v="10"/>
    <s v="Nej"/>
    <s v="Ja"/>
    <s v="Nej"/>
    <n v="3"/>
    <s v="ingen plads"/>
    <s v="Vug og BH er fordelt i 2 bygninger, Vug har prod. Køk BH har ikke. _x000a_Evt. model: Alt laves i vug og transporteres til BH, BH vasker selv op i lille køk. _x000a_Vug køk opgraderes m. kogebord m. 4/5 plader._x000a_Kan det lille køk i BH godkendes til modtagerkøkken? Er det tilladt at transpotere mad, hvordan? "/>
    <n v="0"/>
    <x v="0"/>
    <s v="Valby"/>
    <n v="27"/>
    <n v="0"/>
    <n v="44"/>
    <n v="0"/>
    <n v="0"/>
    <n v="0"/>
    <n v="0"/>
    <n v="0"/>
    <n v="0"/>
    <n v="0"/>
    <n v="0"/>
    <n v="0"/>
    <n v="0"/>
    <n v="0"/>
    <n v="108576.61"/>
    <s v="37654"/>
    <s v=""/>
    <n v="0"/>
    <n v="0"/>
    <e v="#N/A"/>
    <e v="#N/A"/>
    <e v="#N/A"/>
    <e v="#N/A"/>
    <e v="#N/A"/>
  </r>
  <r>
    <x v="0"/>
    <x v="371"/>
    <s v="Børnehuset Solstrålen"/>
    <s v="Valby"/>
    <s v="Høffdingsvej 43"/>
    <n v="2500"/>
    <s v="Valby"/>
    <n v="36177656"/>
    <s v="solstraalen@buf.kk.dk"/>
    <s v="Camilla Sørensen"/>
    <n v="0"/>
    <n v="0"/>
    <s v="1137@buf.kk.dk"/>
    <s v="Integreret"/>
    <n v="28"/>
    <n v="0"/>
    <n v="44"/>
    <n v="0"/>
    <n v="0"/>
    <n v="0"/>
    <n v="0"/>
    <s v="ja"/>
    <n v="2"/>
    <n v="0"/>
    <n v="0"/>
    <n v="0"/>
    <n v="0"/>
    <n v="0"/>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1"/>
    <n v="0"/>
    <n v="0"/>
    <n v="0"/>
    <n v="0"/>
    <n v="0"/>
    <n v="0"/>
    <n v="0"/>
    <n v="0"/>
    <n v="1"/>
    <n v="0"/>
    <n v="0"/>
    <n v="0"/>
    <n v="0"/>
    <n v="0"/>
    <n v="0"/>
    <n v="0"/>
    <n v="0"/>
    <n v="1"/>
    <n v="20"/>
    <s v="Miele"/>
    <n v="0"/>
    <n v="0"/>
    <n v="0"/>
    <n v="0"/>
    <n v="0"/>
    <n v="0"/>
    <n v="0"/>
    <s v="ingen plads"/>
    <n v="0"/>
    <n v="0"/>
    <x v="0"/>
    <s v="Valby"/>
    <n v="27"/>
    <n v="0"/>
    <n v="44"/>
    <n v="0"/>
    <n v="0"/>
    <n v="0"/>
    <n v="0"/>
    <n v="0"/>
    <n v="0"/>
    <n v="0"/>
    <n v="0"/>
    <n v="0"/>
    <n v="0"/>
    <n v="0"/>
    <n v="108576.61"/>
    <s v="37654"/>
    <s v="2"/>
    <n v="0"/>
    <n v="0"/>
    <e v="#N/A"/>
    <e v="#N/A"/>
    <e v="#N/A"/>
    <e v="#N/A"/>
    <e v="#N/A"/>
  </r>
  <r>
    <x v="0"/>
    <x v="372"/>
    <s v="Den integrerede institution Dybendalsvej"/>
    <s v="Vanløse/Brønshøj-Husum"/>
    <s v="Dybendalsvej 65"/>
    <n v="2720"/>
    <s v="Vanløse"/>
    <s v="38 71 97 09"/>
    <s v="35519@buf.kk.dk"/>
    <s v="Marianne Manley Hansen"/>
    <n v="38195658"/>
    <n v="38719709"/>
    <s v="35519@buf.kk.dk"/>
    <s v="Integreret"/>
    <n v="12"/>
    <n v="0"/>
    <n v="37"/>
    <n v="0"/>
    <n v="0"/>
    <n v="0"/>
    <n v="0"/>
    <s v="Nej"/>
    <n v="0"/>
    <n v="0"/>
    <n v="5"/>
    <n v="5"/>
    <n v="5"/>
    <n v="5"/>
    <n v="0"/>
    <x v="0"/>
    <x v="0"/>
    <x v="1"/>
    <x v="1"/>
    <n v="0"/>
    <n v="59000"/>
    <n v="10000"/>
    <n v="0"/>
    <s v="Ja"/>
    <s v="nej"/>
    <s v="Lydia"/>
    <n v="2008"/>
    <n v="20"/>
    <n v="0"/>
    <s v="ufaglært"/>
    <s v="ved ikke (er sygemeldt)"/>
    <n v="0"/>
    <n v="0"/>
    <n v="0"/>
    <n v="0"/>
    <n v="0"/>
    <n v="0"/>
    <n v="0"/>
    <n v="0"/>
    <n v="85"/>
    <n v="90"/>
    <n v="1"/>
    <n v="1"/>
    <s v="Ja"/>
    <s v="Nej"/>
    <s v="Ja"/>
    <s v="Ja"/>
    <s v="Det kniber med pladsen, men er indstillet på at lave noget mad selv. Er dog bange for at der vil gå for meget tid fra børnene"/>
    <s v="Nej"/>
    <s v="skeptiske pga manglende info om hvilken mad der kommer"/>
    <s v="Nej"/>
    <n v="0"/>
    <s v="Nej"/>
    <s v="måske"/>
    <n v="0"/>
    <s v="Køkken blandet tilvirk"/>
    <n v="0"/>
    <n v="0"/>
    <n v="0"/>
    <n v="0"/>
    <n v="0"/>
    <n v="0"/>
    <n v="0"/>
    <s v="Ja"/>
    <n v="0"/>
    <s v="Større"/>
    <s v="ovn, kogeplader, køleskabe"/>
    <n v="0"/>
    <n v="0"/>
    <n v="0"/>
    <s v="Mariah / Sine"/>
    <d v="2009-03-16T00:00:00"/>
    <n v="0"/>
    <n v="0"/>
    <n v="1"/>
    <n v="4"/>
    <n v="0"/>
    <n v="0"/>
    <n v="1"/>
    <n v="0"/>
    <n v="0"/>
    <n v="0"/>
    <n v="1"/>
    <n v="0"/>
    <n v="0"/>
    <n v="1"/>
    <n v="0"/>
    <n v="0"/>
    <n v="0"/>
    <n v="0"/>
    <n v="1"/>
    <n v="1"/>
    <n v="25"/>
    <s v="Miele"/>
    <n v="3"/>
    <s v="Nej"/>
    <n v="0"/>
    <s v="Ja"/>
    <s v="Nej"/>
    <s v="Nej"/>
    <n v="1"/>
    <s v="Begrænset"/>
    <n v="0"/>
    <n v="0"/>
    <x v="0"/>
    <s v="Vanløse/Brønshøj-Husum"/>
    <n v="12"/>
    <n v="0"/>
    <n v="37"/>
    <n v="0"/>
    <n v="0"/>
    <n v="0"/>
    <n v="0"/>
    <n v="0"/>
    <n v="0"/>
    <n v="0"/>
    <n v="0"/>
    <n v="0"/>
    <n v="0"/>
    <n v="0"/>
    <n v="58041.58"/>
    <s v="35519"/>
    <s v=""/>
    <n v="0"/>
    <n v="0"/>
    <e v="#N/A"/>
    <e v="#N/A"/>
    <e v="#N/A"/>
    <e v="#N/A"/>
    <e v="#N/A"/>
  </r>
  <r>
    <x v="0"/>
    <x v="373"/>
    <s v="Riiset"/>
    <s v="Vanløse/Brønshøj-Husum"/>
    <s v="Bellahøjvej 46"/>
    <n v="2700"/>
    <s v="Brønshøj"/>
    <s v="38 28 87 99"/>
    <s v="35527@buf.kk.dk"/>
    <n v="0"/>
    <s v="."/>
    <s v="."/>
    <n v="0"/>
    <s v="Integreret"/>
    <n v="40"/>
    <n v="0"/>
    <n v="40"/>
    <n v="0"/>
    <n v="0"/>
    <n v="0"/>
    <n v="0"/>
    <n v="0"/>
    <n v="0"/>
    <n v="0"/>
    <n v="5"/>
    <n v="0"/>
    <n v="5"/>
    <n v="5"/>
    <n v="0"/>
    <x v="0"/>
    <x v="1"/>
    <x v="1"/>
    <x v="1"/>
    <n v="0"/>
    <n v="187500"/>
    <n v="40000"/>
    <n v="0"/>
    <n v="0"/>
    <n v="0"/>
    <n v="0"/>
    <n v="0"/>
    <n v="0"/>
    <n v="0"/>
    <n v="0"/>
    <n v="0"/>
    <n v="0"/>
    <n v="0"/>
    <n v="0"/>
    <n v="0"/>
    <n v="0"/>
    <n v="0"/>
    <n v="0"/>
    <n v="0"/>
    <n v="95"/>
    <n v="95"/>
    <n v="0"/>
    <n v="1"/>
    <s v="Ja"/>
    <s v="Nej"/>
    <s v="nej"/>
    <s v="Ja"/>
    <n v="0"/>
    <s v="Ja"/>
    <n v="0"/>
    <s v="Ja"/>
    <n v="0"/>
    <s v="Nej"/>
    <n v="0"/>
    <n v="0"/>
    <s v="Modtagerkøkken"/>
    <s v="nej"/>
    <n v="0"/>
    <n v="0"/>
    <n v="0"/>
    <n v="0"/>
    <n v="0"/>
    <n v="0"/>
    <n v="0"/>
    <n v="0"/>
    <n v="0"/>
    <n v="0"/>
    <n v="0"/>
    <n v="0"/>
    <n v="0"/>
    <s v="Lone Voss"/>
    <n v="0"/>
    <n v="0"/>
    <n v="1"/>
    <n v="0"/>
    <n v="4"/>
    <n v="1"/>
    <n v="0"/>
    <n v="0"/>
    <n v="0"/>
    <n v="0"/>
    <n v="3"/>
    <n v="0"/>
    <n v="0"/>
    <n v="0"/>
    <n v="0"/>
    <n v="0"/>
    <n v="0"/>
    <n v="0"/>
    <n v="0"/>
    <n v="1"/>
    <n v="1"/>
    <n v="120"/>
    <s v="Bosch"/>
    <n v="1"/>
    <s v="Nej"/>
    <n v="0"/>
    <s v="Nej"/>
    <s v="Nej"/>
    <s v="Nej"/>
    <n v="2"/>
    <s v="ingen plads"/>
    <n v="0"/>
    <n v="0"/>
    <x v="0"/>
    <s v="Vanløse/Brønshøj-Husum"/>
    <n v="40"/>
    <n v="0"/>
    <n v="40"/>
    <n v="0"/>
    <n v="0"/>
    <n v="0"/>
    <n v="0"/>
    <n v="0"/>
    <n v="0"/>
    <n v="0"/>
    <n v="0"/>
    <n v="0"/>
    <n v="0"/>
    <n v="0"/>
    <n v="152715.21"/>
    <s v="35527"/>
    <s v=""/>
    <n v="0"/>
    <n v="0"/>
    <e v="#N/A"/>
    <e v="#N/A"/>
    <e v="#N/A"/>
    <e v="#N/A"/>
    <e v="#N/A"/>
  </r>
  <r>
    <x v="0"/>
    <x v="374"/>
    <s v="Damhuset"/>
    <s v="Vanløse/Brønshøj-Husum"/>
    <s v="Ålekistevej 12"/>
    <n v="2720"/>
    <s v="Vanløse"/>
    <s v="38 74 38 01"/>
    <s v="35535@buf.kk.dk"/>
    <s v="Bente Rasmussen (konst.)"/>
    <n v="0"/>
    <n v="0"/>
    <s v="damhuset@mail.tele.dk"/>
    <s v="Integreret"/>
    <n v="16"/>
    <n v="0"/>
    <n v="38"/>
    <n v="0"/>
    <n v="0"/>
    <n v="0"/>
    <n v="0"/>
    <s v="Nej"/>
    <n v="0"/>
    <n v="0"/>
    <n v="5"/>
    <n v="5"/>
    <n v="5"/>
    <n v="5"/>
    <n v="0"/>
    <x v="0"/>
    <x v="0"/>
    <x v="1"/>
    <x v="1"/>
    <n v="0"/>
    <n v="104000"/>
    <n v="45000"/>
    <n v="0"/>
    <n v="0"/>
    <n v="0"/>
    <n v="0"/>
    <n v="0"/>
    <n v="0"/>
    <n v="0"/>
    <n v="0"/>
    <n v="0"/>
    <n v="0"/>
    <n v="0"/>
    <n v="0"/>
    <n v="0"/>
    <n v="0"/>
    <n v="0"/>
    <n v="0"/>
    <n v="0"/>
    <n v="95"/>
    <n v="95"/>
    <n v="1"/>
    <n v="1"/>
    <s v="nej"/>
    <s v="Nej"/>
    <s v="Ja"/>
    <s v="Ja"/>
    <n v="0"/>
    <s v="Ja"/>
    <n v="0"/>
    <s v="Ja"/>
    <n v="0"/>
    <s v="ja"/>
    <s v="Regner med de har en. Hun er evt. interesseret i Kbh Madhus kurser."/>
    <n v="0"/>
    <s v="produktionskøkken"/>
    <s v="nej"/>
    <s v="Mindre"/>
    <s v="Mindre"/>
    <s v="Nej"/>
    <s v="to ovne i stedet for dårligt fungerende hæve/sænkebord. Indbygning af ekstra vask (hvis det kræves af fødevaremyndighederne). To nye høje køleskabe + 1 fryser (evt. 2 i bordhøjde). Der skal en lille ombygning til for det hele være der. Arkitekt??"/>
    <n v="0"/>
    <n v="0"/>
    <n v="0"/>
    <n v="0"/>
    <n v="0"/>
    <n v="0"/>
    <n v="0"/>
    <n v="0"/>
    <s v="Personale er nye så der skal opbygges kostudvalg og sundhedspolitik"/>
    <s v="Birgitte Glerup / Sine"/>
    <d v="2009-03-25T00:00:00"/>
    <n v="0"/>
    <n v="0"/>
    <n v="1"/>
    <n v="4"/>
    <n v="1"/>
    <n v="1"/>
    <n v="0"/>
    <n v="0"/>
    <n v="0"/>
    <n v="2"/>
    <n v="1"/>
    <n v="0"/>
    <n v="0"/>
    <n v="0"/>
    <n v="0"/>
    <n v="2"/>
    <n v="0"/>
    <n v="0"/>
    <n v="0"/>
    <n v="1"/>
    <n v="20"/>
    <s v="Miele"/>
    <n v="7"/>
    <s v="Ja"/>
    <n v="0"/>
    <s v="Nej"/>
    <s v="Ja"/>
    <s v="Nej"/>
    <n v="1"/>
    <s v="ingen plads"/>
    <s v="Bordplads vil blive reduceret efter lille men nødvendig ombygning. Fint køkken, der kan blive rigtig velfungerende. Stor velvilje overfor lokal produktion. Har ansat en pædagog der meget gerne vil have køkkenstillingen."/>
    <n v="0"/>
    <x v="0"/>
    <s v="Vanløse/Brønshøj-Husum"/>
    <n v="16"/>
    <n v="0"/>
    <n v="37"/>
    <n v="0"/>
    <n v="0"/>
    <n v="0"/>
    <n v="0"/>
    <n v="0"/>
    <n v="0"/>
    <n v="0"/>
    <n v="0"/>
    <n v="0"/>
    <n v="0"/>
    <n v="0"/>
    <n v="71988.58"/>
    <s v="35535"/>
    <s v=""/>
    <n v="0"/>
    <n v="0"/>
    <e v="#N/A"/>
    <e v="#N/A"/>
    <e v="#N/A"/>
    <e v="#N/A"/>
    <e v="#N/A"/>
  </r>
  <r>
    <x v="0"/>
    <x v="375"/>
    <s v="Grønnebakken"/>
    <s v="Vanløse/Brønshøj-Husum"/>
    <s v="Frederiksgårds Allé 17"/>
    <n v="2720"/>
    <s v="Vanløse"/>
    <s v="38 86 51 90"/>
    <s v="35536@buf.kk.dk"/>
    <s v="Nanna Agerlin Petersen"/>
    <n v="38749164"/>
    <n v="38865190"/>
    <s v="35536@buf.kk.dk"/>
    <s v="Integreret"/>
    <n v="24"/>
    <n v="0"/>
    <n v="40"/>
    <n v="0"/>
    <n v="0"/>
    <n v="0"/>
    <n v="0"/>
    <s v="Nej"/>
    <n v="0"/>
    <n v="0"/>
    <n v="5"/>
    <n v="5"/>
    <n v="5"/>
    <n v="5"/>
    <n v="0"/>
    <x v="0"/>
    <x v="0"/>
    <x v="1"/>
    <x v="1"/>
    <n v="0"/>
    <n v="60000"/>
    <n v="0"/>
    <n v="0"/>
    <s v="Ja"/>
    <s v="nej"/>
    <s v="Annie Holm"/>
    <n v="1995"/>
    <n v="34"/>
    <n v="0"/>
    <n v="0"/>
    <s v="40 års erfaring"/>
    <s v="Ø.O.F., SUHR'S"/>
    <n v="0"/>
    <n v="0"/>
    <n v="0"/>
    <n v="0"/>
    <n v="0"/>
    <n v="0"/>
    <n v="0"/>
    <n v="75"/>
    <n v="75"/>
    <n v="1"/>
    <n v="1"/>
    <s v="Ja"/>
    <s v="Nej"/>
    <s v="Ja"/>
    <s v="Ja"/>
    <n v="0"/>
    <s v="Ja"/>
    <n v="0"/>
    <s v="Nej"/>
    <s v="tager mest på tur og vil ikke have at de skal blive begrænset pga maden"/>
    <s v="ja"/>
    <s v="Vil måske gerne have hjælp"/>
    <n v="0"/>
    <s v="produktionskøkken"/>
    <s v="nej"/>
    <s v="Mindre"/>
    <s v="Ingen"/>
    <s v="Nej"/>
    <s v="et nyt komfur, evt. ny opvasker og fryser"/>
    <n v="0"/>
    <n v="0"/>
    <n v="0"/>
    <n v="0"/>
    <n v="0"/>
    <n v="0"/>
    <n v="0"/>
    <n v="0"/>
    <n v="0"/>
    <s v="Cathrine Jerrik / Sine"/>
    <d v="2009-03-12T00:00:00"/>
    <n v="0"/>
    <n v="1"/>
    <n v="0"/>
    <n v="4"/>
    <n v="0"/>
    <n v="1"/>
    <n v="0"/>
    <n v="0"/>
    <n v="0"/>
    <n v="0"/>
    <n v="2"/>
    <n v="0"/>
    <n v="0"/>
    <n v="1"/>
    <n v="0"/>
    <n v="1"/>
    <n v="1"/>
    <n v="0"/>
    <n v="0"/>
    <n v="1"/>
    <n v="20"/>
    <s v="Miele"/>
    <n v="4"/>
    <s v="Nej"/>
    <n v="0"/>
    <s v="Ja"/>
    <s v="Ja"/>
    <s v="Nej"/>
    <n v="1"/>
    <s v="Begrænset"/>
    <s v="Trænger til nyt komfur + emhætte"/>
    <n v="0"/>
    <x v="0"/>
    <s v="Vanløse/Brønshøj-Husum"/>
    <n v="24"/>
    <n v="0"/>
    <n v="40"/>
    <n v="0"/>
    <n v="0"/>
    <n v="0"/>
    <n v="0"/>
    <n v="0"/>
    <n v="0"/>
    <n v="0"/>
    <n v="0"/>
    <n v="0"/>
    <n v="0"/>
    <n v="0"/>
    <n v="60111.46"/>
    <s v="35536"/>
    <s v=""/>
    <n v="0"/>
    <n v="0"/>
    <e v="#N/A"/>
    <e v="#N/A"/>
    <e v="#N/A"/>
    <e v="#N/A"/>
    <e v="#N/A"/>
  </r>
  <r>
    <x v="0"/>
    <x v="376"/>
    <s v="Børnehuset Spiretoppen"/>
    <s v="Vanløse/Brønshøj-Husum"/>
    <s v="Linde Allé 32"/>
    <n v="2720"/>
    <s v="Vanløse"/>
    <s v="38 79 60 50"/>
    <s v="35677@buf.kk.dk"/>
    <s v="Vivi Gutfelt"/>
    <n v="38606690"/>
    <n v="38796050"/>
    <s v="spiretoppen@spiretoppen.dk"/>
    <s v="Integreret"/>
    <n v="13"/>
    <n v="0"/>
    <n v="44"/>
    <n v="0"/>
    <n v="0"/>
    <n v="0"/>
    <n v="0"/>
    <s v="Nej"/>
    <n v="0"/>
    <n v="0"/>
    <n v="5"/>
    <n v="5"/>
    <n v="3"/>
    <n v="5"/>
    <n v="0"/>
    <x v="0"/>
    <x v="0"/>
    <x v="1"/>
    <x v="1"/>
    <n v="0"/>
    <n v="110000"/>
    <n v="0"/>
    <n v="0"/>
    <n v="0"/>
    <n v="0"/>
    <n v="0"/>
    <n v="0"/>
    <n v="0"/>
    <n v="0"/>
    <n v="0"/>
    <n v="0"/>
    <n v="0"/>
    <n v="0"/>
    <n v="0"/>
    <n v="0"/>
    <n v="0"/>
    <n v="0"/>
    <n v="0"/>
    <n v="0"/>
    <n v="90"/>
    <n v="90"/>
    <n v="2"/>
    <n v="2"/>
    <s v="Ja"/>
    <s v="Nej"/>
    <s v="Ja"/>
    <s v="Nej"/>
    <n v="0"/>
    <s v="Nej"/>
    <n v="0"/>
    <s v="Nej"/>
    <n v="0"/>
    <n v="0"/>
    <s v="Har ikke taget stilling"/>
    <n v="0"/>
    <s v="produktionskøkken"/>
    <s v="nej"/>
    <s v="Mindre"/>
    <s v="Ingen"/>
    <s v="Nej"/>
    <s v="Industriopvaskemaskine eller hurtiger og størrer. Evt. lidt ekstra køleplads"/>
    <n v="0"/>
    <n v="0"/>
    <n v="0"/>
    <n v="0"/>
    <n v="0"/>
    <n v="0"/>
    <n v="0"/>
    <n v="0"/>
    <n v="0"/>
    <s v="Birgitte Glerup / Nanna"/>
    <d v="2009-03-13T00:00:00"/>
    <n v="0"/>
    <n v="0"/>
    <n v="1"/>
    <n v="4"/>
    <n v="0"/>
    <n v="2"/>
    <n v="0"/>
    <n v="0"/>
    <n v="0"/>
    <n v="0"/>
    <n v="2"/>
    <n v="0"/>
    <n v="0"/>
    <n v="0"/>
    <n v="0"/>
    <n v="0"/>
    <n v="1"/>
    <n v="0"/>
    <n v="0"/>
    <n v="1"/>
    <n v="20"/>
    <s v="Miele"/>
    <n v="5"/>
    <s v="Nej"/>
    <n v="0"/>
    <s v="Ja"/>
    <s v="Ja"/>
    <s v="Nej"/>
    <n v="2"/>
    <s v="God plads"/>
    <s v="Lederen ved godt at opgaven skal løses, men ønsker det ikke. Er dog samarbejdsvillig nu da det skal være"/>
    <n v="0"/>
    <x v="0"/>
    <s v="Vanløse/Brønshøj-Husum"/>
    <n v="13"/>
    <n v="0"/>
    <n v="44"/>
    <n v="0"/>
    <n v="0"/>
    <n v="0"/>
    <n v="0"/>
    <n v="0"/>
    <n v="0"/>
    <n v="0"/>
    <n v="0"/>
    <n v="0"/>
    <n v="0"/>
    <n v="0"/>
    <n v="120538.56"/>
    <s v="35677"/>
    <s v=""/>
    <n v="0"/>
    <n v="0"/>
    <e v="#N/A"/>
    <e v="#N/A"/>
    <e v="#N/A"/>
    <e v="#N/A"/>
    <e v="#N/A"/>
  </r>
  <r>
    <x v="0"/>
    <x v="377"/>
    <s v="HUSUMVOLD menigheds Børnehave/Vuggestue"/>
    <s v="Vanløse/Brønshøj-Husum"/>
    <s v="Vindingevej 16"/>
    <n v="2700"/>
    <s v="Brønshøj"/>
    <s v="38 80 46 10"/>
    <s v="egernes@email.dk"/>
    <s v="Dorte Zachariasen"/>
    <n v="38285804"/>
    <n v="0"/>
    <s v="35682@buf.kk.dk"/>
    <s v="Integreret"/>
    <n v="24"/>
    <n v="0"/>
    <n v="44"/>
    <n v="0"/>
    <n v="0"/>
    <n v="0"/>
    <n v="0"/>
    <s v="Nej"/>
    <n v="0"/>
    <n v="0"/>
    <n v="5"/>
    <n v="5"/>
    <n v="5"/>
    <n v="5"/>
    <n v="0"/>
    <x v="0"/>
    <x v="0"/>
    <x v="2"/>
    <x v="1"/>
    <n v="0"/>
    <n v="90000"/>
    <n v="50000"/>
    <n v="0"/>
    <s v="Ja"/>
    <s v="nej"/>
    <s v="Charlotte Riel"/>
    <n v="2003"/>
    <n v="30"/>
    <n v="0"/>
    <n v="0"/>
    <n v="0"/>
    <s v="madkurser"/>
    <n v="0"/>
    <n v="0"/>
    <n v="0"/>
    <n v="0"/>
    <n v="0"/>
    <n v="0"/>
    <n v="0"/>
    <n v="75"/>
    <n v="95"/>
    <n v="2"/>
    <n v="2"/>
    <s v="Ja"/>
    <s v="Nej"/>
    <s v="Ja"/>
    <s v="Ja"/>
    <s v="vil gerne selv lave mad til børnehavebørn"/>
    <n v="0"/>
    <n v="0"/>
    <n v="0"/>
    <n v="0"/>
    <s v="ja"/>
    <s v="ved ikke men vil gerne selv være med til at bestemme"/>
    <n v="0"/>
    <s v="produktionskøkken"/>
    <s v="nej"/>
    <s v="Mindre"/>
    <s v="Ingen"/>
    <s v="Nej"/>
    <s v="ovn, hæve/sænke kogebord. Udskiftning af en ekstra grøntsagsrobot"/>
    <n v="0"/>
    <n v="0"/>
    <n v="0"/>
    <n v="0"/>
    <n v="0"/>
    <n v="0"/>
    <n v="0"/>
    <n v="0"/>
    <s v="Når børnehavebørnene skal have mad, er køkken status m. blandet tilvirkning. Det vil være godt med udskiftning af eksisterende køkkenbord til et stålbord"/>
    <s v="Lone Voss / Sine"/>
    <d v="2009-03-09T00:00:00"/>
    <n v="0"/>
    <n v="0"/>
    <n v="1"/>
    <n v="5"/>
    <n v="0"/>
    <n v="2"/>
    <n v="0"/>
    <n v="0"/>
    <n v="0"/>
    <n v="0"/>
    <n v="1"/>
    <n v="0"/>
    <n v="0"/>
    <n v="0"/>
    <n v="0"/>
    <n v="0"/>
    <n v="1"/>
    <n v="0"/>
    <n v="0"/>
    <n v="1"/>
    <n v="20"/>
    <s v="Miele"/>
    <n v="4"/>
    <s v="Ja"/>
    <n v="10"/>
    <s v="Nej"/>
    <s v="Nej"/>
    <s v="Nej"/>
    <n v="2"/>
    <s v="Begrænset"/>
    <s v="Kan starte op 1. jan 2010 med begrændet moadlavning til alle.Der er nogle anskaffelser som skal til for at det bliver optimalt."/>
    <n v="0"/>
    <x v="0"/>
    <s v="Vanløse/Brønshøj-Husum"/>
    <n v="24"/>
    <n v="0"/>
    <n v="44"/>
    <n v="0"/>
    <n v="0"/>
    <n v="0"/>
    <n v="0"/>
    <n v="0"/>
    <n v="0"/>
    <n v="0"/>
    <n v="0"/>
    <n v="0"/>
    <n v="0"/>
    <n v="0"/>
    <n v="120919.11"/>
    <s v="35682"/>
    <s v=""/>
    <n v="0"/>
    <n v="0"/>
    <e v="#N/A"/>
    <e v="#N/A"/>
    <e v="#N/A"/>
    <e v="#N/A"/>
    <e v="#N/A"/>
  </r>
  <r>
    <x v="0"/>
    <x v="378"/>
    <s v="Børnehuset stjernen vuggestue"/>
    <s v="Vanløse/Brønshøj-Husum"/>
    <s v="Arkaderne 58"/>
    <n v="2700"/>
    <s v="Brønshøj"/>
    <s v="38 60 34 47"/>
    <s v="37306@buf.kk.dk"/>
    <s v="Joan Larsen"/>
    <n v="36707724"/>
    <n v="0"/>
    <s v="37306@buf.kk.dk"/>
    <s v="Integreret"/>
    <n v="34"/>
    <n v="0"/>
    <n v="63"/>
    <n v="0"/>
    <n v="0"/>
    <n v="0"/>
    <n v="0"/>
    <s v="ja"/>
    <n v="2"/>
    <n v="1"/>
    <n v="5"/>
    <n v="5"/>
    <n v="5"/>
    <n v="5"/>
    <n v="0"/>
    <x v="0"/>
    <x v="0"/>
    <x v="2"/>
    <x v="1"/>
    <n v="0"/>
    <n v="130"/>
    <n v="100"/>
    <n v="0"/>
    <s v="Ja"/>
    <n v="0"/>
    <s v="Tomoko Abe"/>
    <n v="2008"/>
    <n v="20"/>
    <n v="0"/>
    <s v="Jura fra Japan"/>
    <s v="restaurantsarbejde i Japan"/>
    <s v="Kbh Madhus: Det økologiske køkken"/>
    <n v="0"/>
    <n v="0"/>
    <n v="0"/>
    <n v="0"/>
    <n v="0"/>
    <n v="0"/>
    <n v="0"/>
    <n v="88"/>
    <n v="80"/>
    <n v="2"/>
    <n v="1"/>
    <s v="nej"/>
    <s v="Nej"/>
    <s v="Ja"/>
    <n v="0"/>
    <n v="0"/>
    <n v="0"/>
    <n v="0"/>
    <n v="0"/>
    <n v="0"/>
    <n v="0"/>
    <n v="0"/>
    <n v="0"/>
    <s v="produktionskøkken"/>
    <s v="Ja"/>
    <s v="Ingen"/>
    <s v="Ingen"/>
    <s v="Nej"/>
    <n v="0"/>
    <s v="Ingen"/>
    <s v="Ingen"/>
    <s v="Nej"/>
    <n v="0"/>
    <n v="0"/>
    <n v="0"/>
    <n v="0"/>
    <n v="0"/>
    <n v="0"/>
    <s v="Birgitte Glerup / Sine"/>
    <d v="2009-03-04T00:00:00"/>
    <n v="0"/>
    <n v="0"/>
    <n v="1"/>
    <n v="5"/>
    <n v="0"/>
    <n v="2"/>
    <n v="0"/>
    <n v="0"/>
    <n v="0"/>
    <n v="1"/>
    <n v="1"/>
    <n v="0"/>
    <n v="0"/>
    <n v="0"/>
    <n v="0"/>
    <n v="1"/>
    <n v="0"/>
    <n v="0"/>
    <n v="0"/>
    <n v="1"/>
    <n v="20"/>
    <s v="Miele"/>
    <n v="6"/>
    <s v="Ja"/>
    <n v="0"/>
    <s v="Nej"/>
    <s v="Nej"/>
    <s v="Nej"/>
    <n v="1"/>
    <s v="God plads"/>
    <n v="0"/>
    <n v="0"/>
    <x v="0"/>
    <s v="Vanløse/Brønshøj-Husum"/>
    <n v="34"/>
    <n v="0"/>
    <n v="63"/>
    <n v="0"/>
    <n v="0"/>
    <n v="0"/>
    <n v="0"/>
    <n v="0"/>
    <n v="0"/>
    <n v="0"/>
    <n v="0"/>
    <n v="0"/>
    <n v="0"/>
    <n v="0"/>
    <n v="173770.25"/>
    <s v="37306"/>
    <s v=""/>
    <n v="0"/>
    <n v="0"/>
    <e v="#N/A"/>
    <e v="#N/A"/>
    <e v="#N/A"/>
    <e v="#N/A"/>
    <e v="#N/A"/>
  </r>
  <r>
    <x v="0"/>
    <x v="379"/>
    <s v="Børnehuset stjernen vuggestue"/>
    <s v="Vanløse/Brønshøj-Husum"/>
    <s v="Arkaderne 58"/>
    <n v="2700"/>
    <s v="Brønshøj"/>
    <s v="38 60 34 47"/>
    <s v="37306@buf.kk.dk"/>
    <s v="Joan Larsen"/>
    <n v="36707724"/>
    <n v="0"/>
    <s v="37306@buf.kk.dk"/>
    <s v="Integreret"/>
    <n v="34"/>
    <n v="0"/>
    <n v="63"/>
    <n v="0"/>
    <n v="0"/>
    <n v="0"/>
    <n v="0"/>
    <s v="ja"/>
    <n v="0"/>
    <n v="0"/>
    <n v="0"/>
    <n v="0"/>
    <n v="0"/>
    <n v="0"/>
    <n v="0"/>
    <x v="1"/>
    <x v="0"/>
    <x v="1"/>
    <x v="0"/>
    <n v="0"/>
    <n v="0"/>
    <n v="0"/>
    <n v="0"/>
    <s v="Ja"/>
    <n v="0"/>
    <s v="Kirsten Nielsen"/>
    <n v="1998"/>
    <n v="37"/>
    <n v="0"/>
    <s v="Udlært smørrebrødsjomfru. Uddannet på hotel"/>
    <s v="Bodega/plejehjem/anden vuggestue"/>
    <s v="økologikursus"/>
    <n v="0"/>
    <n v="0"/>
    <n v="0"/>
    <n v="0"/>
    <n v="0"/>
    <n v="0"/>
    <n v="0"/>
    <n v="88"/>
    <n v="0"/>
    <n v="0"/>
    <n v="0"/>
    <n v="0"/>
    <n v="0"/>
    <n v="0"/>
    <n v="0"/>
    <n v="0"/>
    <n v="0"/>
    <n v="0"/>
    <n v="0"/>
    <n v="0"/>
    <n v="0"/>
    <n v="0"/>
    <n v="0"/>
    <s v="produktionskøkken"/>
    <s v="Ja"/>
    <s v="Ingen"/>
    <s v="Ingen"/>
    <s v="Nej"/>
    <n v="0"/>
    <n v="0"/>
    <n v="0"/>
    <n v="0"/>
    <n v="0"/>
    <n v="0"/>
    <n v="0"/>
    <n v="0"/>
    <n v="0"/>
    <n v="0"/>
    <s v="Birgitte Glerup / Sine"/>
    <d v="2009-03-04T00:00:00"/>
    <n v="0"/>
    <n v="0"/>
    <n v="1"/>
    <n v="6"/>
    <n v="2"/>
    <n v="2"/>
    <n v="0"/>
    <n v="0"/>
    <n v="0"/>
    <n v="1"/>
    <n v="1"/>
    <n v="0"/>
    <n v="0"/>
    <n v="0"/>
    <n v="0"/>
    <n v="1"/>
    <n v="0"/>
    <n v="0"/>
    <n v="1"/>
    <n v="1"/>
    <n v="3"/>
    <s v="Hobert"/>
    <n v="5"/>
    <s v="Ja"/>
    <n v="10"/>
    <s v="Nej"/>
    <s v="Nej"/>
    <s v="ja"/>
    <n v="2"/>
    <s v="God plads"/>
    <n v="0"/>
    <n v="0"/>
    <x v="0"/>
    <s v="Vanløse/Brønshøj-Husum"/>
    <n v="34"/>
    <n v="0"/>
    <n v="63"/>
    <n v="0"/>
    <n v="0"/>
    <n v="0"/>
    <n v="0"/>
    <n v="0"/>
    <n v="0"/>
    <n v="0"/>
    <n v="0"/>
    <n v="0"/>
    <n v="0"/>
    <n v="0"/>
    <n v="173770.25"/>
    <s v="37306"/>
    <s v="2"/>
    <n v="0"/>
    <n v="0"/>
    <e v="#N/A"/>
    <e v="#N/A"/>
    <e v="#N/A"/>
    <e v="#N/A"/>
    <e v="#N/A"/>
  </r>
  <r>
    <x v="0"/>
    <x v="380"/>
    <s v="Pandekagehuset"/>
    <s v="Vanløse/Brønshøj-Husum"/>
    <s v="Skjulhøj Allé 52"/>
    <n v="2720"/>
    <s v="Vanløse"/>
    <s v="38 76 07 90"/>
    <s v="37317@buf.kk.dk"/>
    <s v="Lene Bjerrehus Nielsen"/>
    <n v="48361195"/>
    <n v="38760790"/>
    <s v="37317@buf.kk.dk"/>
    <s v="Integreret"/>
    <n v="28"/>
    <n v="0"/>
    <n v="66"/>
    <n v="0"/>
    <n v="0"/>
    <n v="0"/>
    <n v="0"/>
    <s v="Nej"/>
    <n v="0"/>
    <n v="0"/>
    <n v="5"/>
    <n v="5"/>
    <n v="4"/>
    <n v="5"/>
    <n v="0"/>
    <x v="0"/>
    <x v="0"/>
    <x v="1"/>
    <x v="1"/>
    <n v="0"/>
    <n v="180000"/>
    <n v="20000"/>
    <n v="0"/>
    <s v="Ja"/>
    <n v="0"/>
    <s v="Zlata Jaganjac"/>
    <n v="2009"/>
    <n v="5"/>
    <n v="0"/>
    <n v="0"/>
    <n v="0"/>
    <s v="hygiejne/egenkontrol"/>
    <n v="0"/>
    <n v="0"/>
    <n v="0"/>
    <n v="0"/>
    <n v="0"/>
    <n v="0"/>
    <n v="0"/>
    <n v="95"/>
    <n v="95"/>
    <n v="2"/>
    <n v="2"/>
    <s v="Ja"/>
    <s v="ja"/>
    <s v="Ja"/>
    <s v="Ja"/>
    <n v="0"/>
    <s v="Ja"/>
    <n v="0"/>
    <s v="Ja"/>
    <n v="0"/>
    <s v="ja"/>
    <n v="0"/>
    <n v="0"/>
    <s v="produktionskøkken"/>
    <s v="Ja"/>
    <s v="Ingen"/>
    <s v="Ingen"/>
    <s v="Nej"/>
    <n v="0"/>
    <s v="Ingen"/>
    <s v="Ingen"/>
    <s v="Nej"/>
    <n v="0"/>
    <s v="Ingen"/>
    <n v="0"/>
    <s v="Ingen"/>
    <n v="0"/>
    <n v="0"/>
    <s v="Cathrine Jerrik / Sine"/>
    <n v="0"/>
    <n v="0"/>
    <n v="0"/>
    <n v="1"/>
    <n v="5"/>
    <n v="0"/>
    <n v="2"/>
    <n v="0"/>
    <n v="0"/>
    <n v="0"/>
    <n v="0"/>
    <n v="2"/>
    <n v="0"/>
    <n v="0"/>
    <n v="0"/>
    <n v="0"/>
    <n v="0"/>
    <n v="2"/>
    <n v="0"/>
    <n v="0"/>
    <n v="1"/>
    <n v="2"/>
    <s v="Hobart"/>
    <n v="3.5"/>
    <s v="Ja"/>
    <n v="0"/>
    <s v="Nej"/>
    <s v="Ja"/>
    <s v="Nej"/>
    <n v="2"/>
    <s v="God plads"/>
    <n v="0"/>
    <n v="0"/>
    <x v="0"/>
    <s v="Vanløse/Brønshøj-Husum"/>
    <n v="26"/>
    <n v="0"/>
    <n v="62"/>
    <n v="0"/>
    <n v="0"/>
    <n v="0"/>
    <n v="0"/>
    <n v="0"/>
    <n v="0"/>
    <n v="0"/>
    <n v="0"/>
    <n v="0"/>
    <n v="0"/>
    <n v="0"/>
    <n v="177203.55"/>
    <s v="37317"/>
    <s v=""/>
    <n v="0"/>
    <n v="0"/>
    <e v="#N/A"/>
    <e v="#N/A"/>
    <e v="#N/A"/>
    <e v="#N/A"/>
    <e v="#N/A"/>
  </r>
  <r>
    <x v="0"/>
    <x v="381"/>
    <s v="Mosen"/>
    <s v="Vanløse/Brønshøj-Husum"/>
    <s v="Åkandevej 43"/>
    <n v="2700"/>
    <s v="Brønshøj"/>
    <s v="38 60 58 12"/>
    <s v="37382@buf.kk.dk"/>
    <s v="Hanne Rasmussen"/>
    <n v="0"/>
    <n v="0"/>
    <s v="37382@buf.kk.dk"/>
    <s v="Integreret"/>
    <n v="36"/>
    <n v="0"/>
    <n v="66"/>
    <n v="0"/>
    <n v="0"/>
    <n v="0"/>
    <n v="0"/>
    <s v="Nej"/>
    <n v="0"/>
    <n v="0"/>
    <n v="5"/>
    <n v="5"/>
    <n v="5"/>
    <n v="5"/>
    <n v="0"/>
    <x v="0"/>
    <x v="1"/>
    <x v="2"/>
    <x v="1"/>
    <n v="0"/>
    <n v="0"/>
    <n v="0"/>
    <n v="0"/>
    <s v="Ja"/>
    <s v="nej"/>
    <s v="Anja Ejlersen"/>
    <n v="1996"/>
    <n v="37"/>
    <n v="0"/>
    <n v="0"/>
    <s v="masser af erfaring"/>
    <s v="grøn. Øko."/>
    <n v="0"/>
    <n v="0"/>
    <n v="0"/>
    <n v="0"/>
    <n v="0"/>
    <n v="0"/>
    <n v="0"/>
    <n v="100"/>
    <n v="100"/>
    <n v="2"/>
    <n v="2"/>
    <s v="Ja"/>
    <s v="ja"/>
    <s v="Ja"/>
    <n v="0"/>
    <n v="0"/>
    <n v="0"/>
    <n v="0"/>
    <n v="0"/>
    <n v="0"/>
    <n v="0"/>
    <s v="vil gerne have hjælp"/>
    <n v="0"/>
    <s v="produktionskøkken"/>
    <s v="nej"/>
    <s v="Mindre"/>
    <s v="Ingen"/>
    <s v="Nej"/>
    <s v="hæve/sænke kogebord, svaleskab"/>
    <n v="0"/>
    <n v="0"/>
    <n v="0"/>
    <n v="0"/>
    <n v="0"/>
    <n v="0"/>
    <n v="0"/>
    <n v="0"/>
    <s v="dejligt køkken"/>
    <s v="Lone Voss / Sine"/>
    <d v="2009-03-09T00:00:00"/>
    <n v="0"/>
    <n v="0"/>
    <n v="1"/>
    <n v="4"/>
    <n v="0"/>
    <n v="0"/>
    <n v="1"/>
    <n v="1"/>
    <n v="10"/>
    <n v="1"/>
    <n v="1"/>
    <n v="0"/>
    <n v="0"/>
    <n v="0"/>
    <n v="0"/>
    <n v="0"/>
    <n v="1"/>
    <n v="0"/>
    <n v="0"/>
    <n v="1"/>
    <n v="2"/>
    <s v="Ken"/>
    <n v="3"/>
    <s v="Ja"/>
    <n v="10"/>
    <s v="Nej"/>
    <s v="Nej"/>
    <s v="ja"/>
    <n v="2"/>
    <s v="Begrænset"/>
    <n v="0"/>
    <n v="0"/>
    <x v="0"/>
    <s v="Vanløse/Brønshøj-Husum"/>
    <n v="36"/>
    <n v="0"/>
    <n v="66"/>
    <n v="0"/>
    <n v="0"/>
    <n v="0"/>
    <n v="0"/>
    <n v="0"/>
    <n v="6"/>
    <n v="0"/>
    <n v="0"/>
    <n v="0"/>
    <n v="0"/>
    <n v="0"/>
    <n v="346016.8"/>
    <s v="37382"/>
    <s v=""/>
    <n v="6"/>
    <n v="0"/>
    <e v="#N/A"/>
    <e v="#N/A"/>
    <e v="#N/A"/>
    <e v="#N/A"/>
    <e v="#N/A"/>
  </r>
  <r>
    <x v="0"/>
    <x v="382"/>
    <s v="Landsbyen"/>
    <s v="Vanløse/Brønshøj-Husum"/>
    <s v="Grøndalsvænge Allé 25"/>
    <n v="2400"/>
    <s v="København NV"/>
    <s v="38 14 66 50"/>
    <s v="landsbyen@buf.kk.dk"/>
    <s v="Steen Nielsen"/>
    <n v="0"/>
    <n v="38146650"/>
    <s v="37441@buf.kk.dk"/>
    <s v="Integreret"/>
    <n v="60"/>
    <n v="0"/>
    <n v="88"/>
    <n v="0"/>
    <n v="0"/>
    <n v="0"/>
    <n v="0"/>
    <s v="Nej"/>
    <n v="0"/>
    <n v="0"/>
    <n v="5"/>
    <n v="0"/>
    <n v="5"/>
    <n v="5"/>
    <n v="0"/>
    <x v="0"/>
    <x v="0"/>
    <x v="1"/>
    <x v="1"/>
    <n v="0"/>
    <n v="200000"/>
    <n v="100000"/>
    <n v="0"/>
    <s v="Ja"/>
    <n v="0"/>
    <s v="Ursula"/>
    <n v="2008"/>
    <n v="33"/>
    <n v="0"/>
    <s v="ufaglært. Hoppede fra ernærings og husholdningsuddannelsen halvvejs igennem."/>
    <s v="½ års erfaring fra andet køkken"/>
    <n v="0"/>
    <s v="Lotte"/>
    <n v="0"/>
    <n v="20"/>
    <n v="0"/>
    <s v="Pæd. Medhjælper (ufaglært)"/>
    <n v="0"/>
    <s v="hygiejnekurser. Er tilmeldt børnemad og fiskekursus i Kbh Madhus"/>
    <n v="78"/>
    <n v="100"/>
    <n v="2"/>
    <n v="2"/>
    <s v="Ja"/>
    <s v="ja"/>
    <s v="Ja"/>
    <s v="Nej"/>
    <s v="Har prøvet det før på frivillig basis. Økonoma ofte syg, hvilket er et stort problem. Kan finde på at sige sit job op."/>
    <s v="Ja"/>
    <s v="meget gerne"/>
    <s v="Nej"/>
    <s v="pga dårlige erfaringer med meget sygdom, der slog bunden ud af økonomien."/>
    <s v="Nej"/>
    <s v="vil meget gerne have hjælp"/>
    <n v="0"/>
    <s v="produktionskøkken"/>
    <s v="nej"/>
    <s v="Mindre"/>
    <s v="Ingen"/>
    <s v="Nej"/>
    <s v="En ekstra opvaskemaskine er vigtigt. Eller alt ok."/>
    <n v="0"/>
    <n v="0"/>
    <n v="0"/>
    <n v="0"/>
    <n v="0"/>
    <n v="0"/>
    <n v="0"/>
    <n v="0"/>
    <n v="0"/>
    <s v="Mariah / Sine"/>
    <d v="2009-03-05T00:00:00"/>
    <n v="0"/>
    <n v="0"/>
    <n v="2"/>
    <n v="4"/>
    <n v="0"/>
    <n v="0"/>
    <n v="1"/>
    <n v="0"/>
    <n v="10"/>
    <n v="0"/>
    <n v="2"/>
    <n v="2"/>
    <n v="0"/>
    <n v="0"/>
    <n v="0"/>
    <n v="0"/>
    <n v="0"/>
    <n v="2"/>
    <n v="0"/>
    <n v="1"/>
    <n v="1"/>
    <s v="Miele"/>
    <n v="4"/>
    <s v="Ja"/>
    <n v="15"/>
    <s v="Nej"/>
    <s v="Ja"/>
    <s v="ja"/>
    <n v="3"/>
    <s v="God plads"/>
    <s v="Opvaskemaskinen er en flaskehals når der kommer service fra 130 børn. 20 timer om ugen er udelukkende til opvask."/>
    <n v="0"/>
    <x v="0"/>
    <s v="Vanløse/Brønshøj-Husum"/>
    <n v="60"/>
    <n v="0"/>
    <n v="88"/>
    <n v="0"/>
    <n v="0"/>
    <n v="0"/>
    <n v="0"/>
    <n v="0"/>
    <n v="0"/>
    <n v="0"/>
    <n v="0"/>
    <n v="0"/>
    <n v="0"/>
    <n v="0"/>
    <n v="307597.61"/>
    <s v="37441"/>
    <s v=""/>
    <n v="0"/>
    <n v="0"/>
    <s v="Ja"/>
    <n v="35"/>
    <n v="0"/>
    <n v="0"/>
    <s v="Ja"/>
  </r>
  <r>
    <x v="0"/>
    <x v="383"/>
    <s v="Eventyrhuset"/>
    <s v="Vanløse/Brønshøj-Husum"/>
    <s v="Degnemose Allé 28"/>
    <n v="2700"/>
    <s v="Brønshøj"/>
    <s v="38 80 34 50"/>
    <s v="37444@buf.kk.dk"/>
    <s v="Maiken Belfalas"/>
    <n v="0"/>
    <n v="0"/>
    <s v="37444@buf.kk.dk"/>
    <s v="Integreret"/>
    <n v="12"/>
    <n v="0"/>
    <n v="22"/>
    <n v="0"/>
    <n v="0"/>
    <n v="0"/>
    <n v="0"/>
    <s v="Nej"/>
    <n v="0"/>
    <n v="0"/>
    <n v="5"/>
    <n v="5"/>
    <n v="3"/>
    <n v="5"/>
    <n v="0"/>
    <x v="0"/>
    <x v="0"/>
    <x v="1"/>
    <x v="1"/>
    <n v="0"/>
    <n v="0"/>
    <n v="0"/>
    <n v="0"/>
    <s v="Ja"/>
    <n v="0"/>
    <s v="Birgitta Nielsen"/>
    <n v="0"/>
    <n v="15"/>
    <n v="0"/>
    <n v="0"/>
    <n v="0"/>
    <n v="0"/>
    <n v="0"/>
    <n v="0"/>
    <n v="0"/>
    <n v="0"/>
    <n v="0"/>
    <n v="0"/>
    <n v="0"/>
    <n v="75"/>
    <n v="75"/>
    <n v="2"/>
    <n v="2"/>
    <s v="Ja"/>
    <s v="Nej"/>
    <s v="Ja"/>
    <n v="0"/>
    <n v="0"/>
    <n v="0"/>
    <n v="0"/>
    <n v="0"/>
    <n v="0"/>
    <n v="0"/>
    <s v="Lederen er langtidssygemeldt (ingen ved rigtig noget)"/>
    <n v="0"/>
    <s v="produktionskøkken"/>
    <s v="nej"/>
    <s v="Mindre"/>
    <s v="Ingen"/>
    <s v="Nej"/>
    <s v="varmluftsovn. Bjørn røremaskine 10 liter"/>
    <n v="0"/>
    <n v="0"/>
    <n v="0"/>
    <n v="0"/>
    <n v="0"/>
    <n v="0"/>
    <n v="0"/>
    <n v="0"/>
    <s v="godt køkken. Komfur lidt lavt. Ønskeligt hæve/sænke kogebord (men det eksisterende kan bruges fra start)"/>
    <s v="Lone Voss"/>
    <d v="2009-03-10T00:00:00"/>
    <n v="0"/>
    <n v="0"/>
    <n v="1"/>
    <n v="4"/>
    <n v="0"/>
    <n v="1"/>
    <n v="0"/>
    <n v="0"/>
    <n v="0"/>
    <n v="0"/>
    <n v="1"/>
    <n v="0"/>
    <n v="0"/>
    <n v="0"/>
    <n v="0"/>
    <n v="0"/>
    <n v="1"/>
    <n v="0"/>
    <n v="0"/>
    <n v="1"/>
    <n v="20"/>
    <s v="Miele"/>
    <n v="4"/>
    <s v="Nej"/>
    <n v="0"/>
    <s v="Ja"/>
    <s v="Ja"/>
    <s v="Nej"/>
    <n v="2"/>
    <s v="Begrænset"/>
    <s v="Lidt bedre opbevaring"/>
    <n v="0"/>
    <x v="0"/>
    <s v="Vanløse/Brønshøj-Husum"/>
    <n v="12"/>
    <n v="0"/>
    <n v="22"/>
    <n v="0"/>
    <n v="0"/>
    <n v="0"/>
    <n v="0"/>
    <n v="0"/>
    <n v="0"/>
    <n v="0"/>
    <n v="0"/>
    <n v="0"/>
    <n v="0"/>
    <n v="0"/>
    <n v="44207.32"/>
    <s v="37444"/>
    <s v=""/>
    <n v="0"/>
    <n v="0"/>
    <s v="Ja"/>
    <s v="30-35"/>
    <s v="Nej"/>
    <n v="0"/>
    <s v="Ja"/>
  </r>
  <r>
    <x v="0"/>
    <x v="384"/>
    <s v="Drivhuset"/>
    <s v="Vanløse/Brønshøj-Husum"/>
    <s v="Floras Allé 16"/>
    <n v="2720"/>
    <s v="Vanløse"/>
    <s v="38 79 08 49"/>
    <s v="37448@buf.kk.dk"/>
    <s v="Pia Boesgaard"/>
    <n v="0"/>
    <n v="0"/>
    <s v="37448@buf.kk.dk"/>
    <s v="Integreret"/>
    <n v="42"/>
    <n v="0"/>
    <n v="56"/>
    <n v="0"/>
    <n v="0"/>
    <n v="0"/>
    <n v="0"/>
    <s v="Nej"/>
    <n v="0"/>
    <n v="0"/>
    <n v="5"/>
    <n v="5"/>
    <n v="5"/>
    <n v="5"/>
    <n v="0"/>
    <x v="0"/>
    <x v="1"/>
    <x v="0"/>
    <x v="1"/>
    <n v="0"/>
    <n v="110000"/>
    <n v="0"/>
    <n v="0"/>
    <s v="Ja"/>
    <s v="nej"/>
    <s v="Betina Madsen"/>
    <n v="2004"/>
    <n v="35"/>
    <n v="0"/>
    <s v="køkkenassistent"/>
    <s v="16 års erfaring"/>
    <s v="ø.o.f."/>
    <s v="Rikke Christensen"/>
    <n v="2006"/>
    <n v="35"/>
    <n v="0"/>
    <s v="køkkenassistent"/>
    <n v="0"/>
    <s v="miljøkontrollen"/>
    <n v="98"/>
    <n v="98"/>
    <n v="1"/>
    <n v="1"/>
    <s v="Ja"/>
    <s v="Nej"/>
    <s v="Ja"/>
    <s v="Ja"/>
    <n v="0"/>
    <s v="Ja"/>
    <n v="0"/>
    <s v="Ja"/>
    <n v="0"/>
    <s v="ja"/>
    <n v="0"/>
    <n v="0"/>
    <s v="produktionskøkken"/>
    <s v="Ja"/>
    <n v="0"/>
    <n v="0"/>
    <n v="0"/>
    <n v="0"/>
    <n v="0"/>
    <n v="0"/>
    <n v="0"/>
    <n v="0"/>
    <n v="0"/>
    <n v="0"/>
    <n v="0"/>
    <n v="0"/>
    <s v="potentiel som mentor inst."/>
    <s v="Cathrine Jerrik / Sine"/>
    <d v="2009-03-09T00:00:00"/>
    <n v="0"/>
    <n v="0"/>
    <n v="1"/>
    <n v="6"/>
    <n v="0"/>
    <n v="0"/>
    <n v="0"/>
    <n v="1"/>
    <n v="10"/>
    <n v="0"/>
    <n v="2"/>
    <n v="0"/>
    <n v="0"/>
    <n v="0"/>
    <n v="0"/>
    <n v="0"/>
    <n v="2"/>
    <n v="0"/>
    <n v="0"/>
    <n v="1"/>
    <n v="3"/>
    <s v="Hobart"/>
    <n v="3.5"/>
    <s v="Ja"/>
    <n v="0"/>
    <s v="Nej"/>
    <s v="Nej"/>
    <s v="ja"/>
    <n v="3"/>
    <s v="Begrænset"/>
    <s v="Deres lagerplads er ikke så stor men fungere godt."/>
    <n v="0"/>
    <x v="0"/>
    <s v="Vanløse/Brønshøj-Husum"/>
    <n v="36"/>
    <n v="0"/>
    <n v="44"/>
    <n v="0"/>
    <n v="0"/>
    <n v="0"/>
    <n v="0"/>
    <n v="0"/>
    <n v="0"/>
    <n v="0"/>
    <n v="0"/>
    <n v="0"/>
    <n v="0"/>
    <n v="0"/>
    <n v="145247.53"/>
    <s v="37448"/>
    <s v=""/>
    <n v="0"/>
    <n v="0"/>
    <e v="#N/A"/>
    <e v="#N/A"/>
    <e v="#N/A"/>
    <e v="#N/A"/>
    <e v="#N/A"/>
  </r>
  <r>
    <x v="0"/>
    <x v="385"/>
    <s v="Arken"/>
    <s v="Vanløse/Brønshøj-Husum"/>
    <s v="Vindingevej 20"/>
    <n v="2700"/>
    <s v="Brønshøj"/>
    <s v="38 80 56 10"/>
    <s v="37451@buf.kk.dk"/>
    <s v="Maj-Lis Alstrup"/>
    <n v="38601795"/>
    <n v="0"/>
    <s v="37451@buf.kk.dk"/>
    <s v="Integreret"/>
    <n v="14"/>
    <n v="0"/>
    <n v="46"/>
    <n v="0"/>
    <n v="0"/>
    <n v="0"/>
    <n v="0"/>
    <s v="Nej"/>
    <n v="0"/>
    <n v="0"/>
    <n v="5"/>
    <n v="5"/>
    <n v="4"/>
    <n v="5"/>
    <n v="0"/>
    <x v="0"/>
    <x v="0"/>
    <x v="1"/>
    <x v="1"/>
    <n v="0"/>
    <n v="40000"/>
    <n v="30000"/>
    <n v="0"/>
    <s v="Ja"/>
    <s v="nej"/>
    <s v="Stine Gry Hansen"/>
    <n v="2006"/>
    <n v="32"/>
    <n v="0"/>
    <s v="Ernærings og husholdningsøkonom fra Ankerhus - går på sundhedsfremme"/>
    <s v="arb. På plejehjem m. dementer - mad + pleje"/>
    <s v="økologikursus"/>
    <n v="0"/>
    <n v="0"/>
    <n v="0"/>
    <n v="0"/>
    <n v="0"/>
    <n v="0"/>
    <n v="0"/>
    <n v="99"/>
    <n v="99"/>
    <n v="3"/>
    <n v="2"/>
    <s v="Ja"/>
    <s v="Nej"/>
    <s v="Ja"/>
    <s v="Ja"/>
    <n v="0"/>
    <s v="Ja"/>
    <n v="0"/>
    <s v="Ja"/>
    <n v="0"/>
    <s v="ja"/>
    <s v="Vil gerne høre mere - evt. deltid"/>
    <n v="0"/>
    <s v="produktionskøkken"/>
    <s v="nej"/>
    <s v="Mindre"/>
    <s v="Ingen"/>
    <s v="Nej"/>
    <s v="ekstra fryser. Evt. ekstra ovn"/>
    <n v="0"/>
    <n v="0"/>
    <n v="0"/>
    <n v="0"/>
    <n v="0"/>
    <n v="0"/>
    <n v="0"/>
    <n v="0"/>
    <s v="Mentor institution"/>
    <s v="Birgitte Glerup / Sine"/>
    <d v="2009-03-10T00:00:00"/>
    <n v="0"/>
    <n v="0"/>
    <n v="1"/>
    <n v="4"/>
    <n v="0"/>
    <n v="1"/>
    <n v="0"/>
    <n v="0"/>
    <n v="0"/>
    <n v="0"/>
    <n v="2"/>
    <n v="0"/>
    <n v="0"/>
    <n v="0"/>
    <n v="0"/>
    <n v="0"/>
    <n v="1"/>
    <n v="0"/>
    <n v="0"/>
    <n v="1"/>
    <n v="13"/>
    <s v="Ken"/>
    <n v="8"/>
    <s v="Ja"/>
    <n v="5"/>
    <s v="Nej"/>
    <s v="Ja"/>
    <s v="Nej"/>
    <n v="2"/>
    <s v="God plads"/>
    <n v="0"/>
    <n v="0"/>
    <x v="0"/>
    <s v="Vanløse/Brønshøj-Husum"/>
    <n v="14"/>
    <n v="0"/>
    <n v="44"/>
    <n v="0"/>
    <n v="0"/>
    <n v="0"/>
    <n v="0"/>
    <n v="0"/>
    <n v="8"/>
    <n v="0"/>
    <n v="0"/>
    <n v="0"/>
    <n v="0"/>
    <n v="0"/>
    <n v="96232.02"/>
    <s v="37451"/>
    <s v=""/>
    <n v="8"/>
    <n v="0"/>
    <s v="Ja"/>
    <s v="15-20"/>
    <n v="0"/>
    <n v="0"/>
    <s v="Ja"/>
  </r>
  <r>
    <x v="0"/>
    <x v="386"/>
    <s v="Stjerneskuddet"/>
    <s v="Vanløse/Brønshøj-Husum"/>
    <s v="Vanløse Allé 39"/>
    <n v="2720"/>
    <s v="Vanløse"/>
    <s v="38 71 85 55 el. 38 71 15 35"/>
    <s v="37470@buf.kk.dk"/>
    <s v="Karen Kraft Hedelund"/>
    <n v="0"/>
    <n v="0"/>
    <s v="37470@buf.kk.dk"/>
    <s v="Integreret"/>
    <n v="24"/>
    <n v="0"/>
    <n v="44"/>
    <n v="0"/>
    <n v="0"/>
    <n v="0"/>
    <n v="0"/>
    <s v="Nej"/>
    <n v="0"/>
    <n v="0"/>
    <n v="5"/>
    <n v="5"/>
    <n v="5"/>
    <n v="5"/>
    <n v="0"/>
    <x v="0"/>
    <x v="0"/>
    <x v="1"/>
    <x v="1"/>
    <n v="0"/>
    <n v="120000"/>
    <n v="0"/>
    <n v="0"/>
    <s v="Ja"/>
    <n v="0"/>
    <s v="Sara Jepsen"/>
    <n v="2008"/>
    <n v="35"/>
    <n v="0"/>
    <s v="kok"/>
    <n v="0"/>
    <n v="0"/>
    <n v="0"/>
    <n v="0"/>
    <n v="0"/>
    <n v="0"/>
    <n v="0"/>
    <n v="0"/>
    <n v="0"/>
    <n v="95"/>
    <n v="95"/>
    <n v="2"/>
    <n v="1"/>
    <s v="Ja"/>
    <s v="Nej"/>
    <s v="Ja"/>
    <s v="Nej"/>
    <n v="0"/>
    <s v="Ja"/>
    <n v="0"/>
    <s v="Nej"/>
    <n v="0"/>
    <n v="0"/>
    <n v="0"/>
    <n v="0"/>
    <s v="produktionskøkken"/>
    <n v="0"/>
    <n v="0"/>
    <n v="0"/>
    <n v="0"/>
    <n v="0"/>
    <n v="0"/>
    <n v="0"/>
    <n v="0"/>
    <n v="0"/>
    <n v="0"/>
    <n v="0"/>
    <n v="0"/>
    <n v="0"/>
    <n v="0"/>
    <s v="Cathrine Jerrik / Sine"/>
    <n v="0"/>
    <n v="0"/>
    <n v="0"/>
    <n v="1"/>
    <n v="5"/>
    <n v="0"/>
    <n v="2"/>
    <n v="0"/>
    <n v="0"/>
    <n v="0"/>
    <n v="0"/>
    <n v="1"/>
    <n v="0"/>
    <n v="0"/>
    <n v="1"/>
    <n v="0"/>
    <n v="1"/>
    <n v="0"/>
    <n v="0"/>
    <n v="1"/>
    <n v="1"/>
    <n v="45"/>
    <s v="Miele"/>
    <n v="4"/>
    <s v="Ja"/>
    <n v="0"/>
    <s v="Nej"/>
    <s v="Ja"/>
    <s v="Nej"/>
    <n v="2"/>
    <s v="God plads"/>
    <s v="ønsker ikke at lave maden selv."/>
    <n v="0"/>
    <x v="0"/>
    <s v="Vanløse/Brønshøj-Husum"/>
    <n v="24"/>
    <n v="0"/>
    <n v="44"/>
    <n v="0"/>
    <n v="0"/>
    <n v="0"/>
    <n v="0"/>
    <n v="0"/>
    <n v="0"/>
    <n v="0"/>
    <n v="0"/>
    <n v="0"/>
    <n v="0"/>
    <n v="0"/>
    <n v="121673.41"/>
    <s v="37470"/>
    <s v=""/>
    <n v="0"/>
    <n v="0"/>
    <e v="#N/A"/>
    <e v="#N/A"/>
    <e v="#N/A"/>
    <e v="#N/A"/>
    <e v="#N/A"/>
  </r>
  <r>
    <x v="0"/>
    <x v="387"/>
    <s v="Slottet"/>
    <s v="Vanløse/Brønshøj-Husum"/>
    <s v="Svenskelejren 7"/>
    <n v="2700"/>
    <s v="Brønshøj"/>
    <s v="38 81 38 33"/>
    <s v="37471@buf.kk.dk"/>
    <s v="Tine Kratholm"/>
    <n v="36781977"/>
    <n v="0"/>
    <s v="37471@buf.kk.dk"/>
    <s v="Integreret"/>
    <n v="39"/>
    <n v="0"/>
    <n v="44"/>
    <n v="0"/>
    <n v="0"/>
    <n v="0"/>
    <n v="0"/>
    <s v="Nej"/>
    <n v="0"/>
    <n v="0"/>
    <n v="5"/>
    <n v="5"/>
    <n v="3"/>
    <n v="5"/>
    <n v="0"/>
    <x v="0"/>
    <x v="0"/>
    <x v="1"/>
    <x v="1"/>
    <n v="0"/>
    <n v="100000"/>
    <n v="0"/>
    <n v="0"/>
    <s v="Ja"/>
    <s v="nej"/>
    <s v="Dennis Sørensen"/>
    <n v="2006"/>
    <n v="32"/>
    <n v="0"/>
    <s v="kok"/>
    <s v="div. Køkkenarbejde"/>
    <s v="økologikursus"/>
    <n v="0"/>
    <n v="0"/>
    <n v="0"/>
    <n v="0"/>
    <n v="0"/>
    <n v="0"/>
    <n v="0"/>
    <n v="85"/>
    <n v="80"/>
    <n v="2"/>
    <n v="2"/>
    <s v="Ja"/>
    <s v="ja"/>
    <s v="Ja"/>
    <s v="Nej"/>
    <s v="Inst. Vil gerne give vuggestuen fuld forplejning og bage brød til bh's eftermiddagsmad. De ønsker frokost til bh udefra, da de ikke ser køkkekent som egnet."/>
    <s v="Nej"/>
    <s v="Støtter op om inst. Holdning, se ovenfor"/>
    <s v="Nej"/>
    <n v="0"/>
    <s v="Nej"/>
    <s v="mener de skal have flere hænder, også selvom frokost kommer udefra, da vg-børn skal have mad hverdag."/>
    <n v="0"/>
    <s v="produktionskøkken"/>
    <s v="nej"/>
    <s v="Mindre"/>
    <s v="Mindre"/>
    <s v="Nej"/>
    <s v="Konvektionsovn el ekstra alm ovne (2 stk). Nyt kogebord, da det gl. ikke virker. Inst. Mener fødevaremyndighederne vil kræve en vask mere. Ombygning af to rum til lagerplads m. evt. ekstra køkkenbordsplads, vil kunne løse problemet."/>
    <n v="0"/>
    <n v="0"/>
    <n v="0"/>
    <n v="0"/>
    <n v="0"/>
    <n v="0"/>
    <n v="0"/>
    <n v="0"/>
    <n v="0"/>
    <s v="Birgitte Glerup / Sine"/>
    <d v="2009-03-23T00:00:00"/>
    <n v="0"/>
    <n v="0"/>
    <n v="1"/>
    <n v="5"/>
    <n v="0"/>
    <n v="2"/>
    <n v="0"/>
    <n v="0"/>
    <n v="0"/>
    <n v="0"/>
    <n v="0"/>
    <n v="3"/>
    <n v="0"/>
    <n v="0"/>
    <n v="0"/>
    <n v="0"/>
    <n v="0"/>
    <n v="1"/>
    <n v="0"/>
    <n v="1"/>
    <n v="3"/>
    <s v="Miele"/>
    <n v="8"/>
    <s v="Ja"/>
    <n v="5"/>
    <s v="Nej"/>
    <s v="Ja"/>
    <s v="Nej"/>
    <n v="3"/>
    <s v="God plads"/>
    <s v="Køkkenet er svært at bygge om, da der er stor kogeø i midten bygget op m. fliser og søjler der gøre det svært at ændre. Opjustering kræves, hvis der skal laves mad til alle, men køkkenet er lidt svært at ændre. I mine øjne må ændringen ske i de to lagerrum. Detete er inst. meget skeptisk overfor."/>
    <n v="0"/>
    <x v="0"/>
    <s v="Vanløse/Brønshøj-Husum"/>
    <n v="36"/>
    <n v="0"/>
    <n v="44"/>
    <n v="0"/>
    <n v="0"/>
    <n v="0"/>
    <n v="0"/>
    <n v="0"/>
    <n v="0"/>
    <n v="0"/>
    <n v="0"/>
    <n v="0"/>
    <n v="0"/>
    <n v="0"/>
    <n v="157098.51"/>
    <s v="37471"/>
    <s v=""/>
    <n v="0"/>
    <n v="0"/>
    <e v="#N/A"/>
    <e v="#N/A"/>
    <e v="#N/A"/>
    <e v="#N/A"/>
    <e v="#N/A"/>
  </r>
  <r>
    <x v="0"/>
    <x v="388"/>
    <s v="Grostedet"/>
    <s v="Vanløse/Brønshøj-Husum"/>
    <s v="Vingegavl 2"/>
    <n v="2700"/>
    <s v="Brønshøj"/>
    <s v="38 60 44 61"/>
    <s v="37472@buf.kk.dk"/>
    <s v="Svend Christiansen"/>
    <n v="36176841"/>
    <n v="0"/>
    <n v="0"/>
    <s v="Integreret"/>
    <n v="20"/>
    <n v="0"/>
    <n v="44"/>
    <n v="0"/>
    <n v="0"/>
    <n v="0"/>
    <n v="0"/>
    <s v="ja"/>
    <n v="2"/>
    <n v="0"/>
    <n v="5"/>
    <n v="5"/>
    <n v="5"/>
    <n v="5"/>
    <n v="0"/>
    <x v="0"/>
    <x v="0"/>
    <x v="2"/>
    <x v="1"/>
    <n v="0"/>
    <n v="150000"/>
    <n v="77000"/>
    <n v="0"/>
    <s v="Ja"/>
    <n v="0"/>
    <s v="Helene Petersen"/>
    <n v="2004"/>
    <n v="37"/>
    <n v="0"/>
    <s v="køkkenleder"/>
    <n v="0"/>
    <s v="økokurser"/>
    <n v="0"/>
    <n v="0"/>
    <n v="0"/>
    <n v="0"/>
    <n v="0"/>
    <n v="0"/>
    <n v="0"/>
    <n v="95"/>
    <n v="50"/>
    <n v="2"/>
    <n v="1"/>
    <s v="nej"/>
    <s v="Nej"/>
    <s v="nej"/>
    <s v="Ja"/>
    <n v="0"/>
    <s v="Ja"/>
    <n v="0"/>
    <s v="Ja"/>
    <n v="0"/>
    <s v="ja"/>
    <n v="0"/>
    <n v="0"/>
    <s v="produktionskøkken"/>
    <s v="Ja"/>
    <s v="Ingen"/>
    <s v="Ingen"/>
    <s v="Nej"/>
    <s v="evt. skabsfryser"/>
    <n v="0"/>
    <n v="0"/>
    <n v="0"/>
    <n v="0"/>
    <n v="0"/>
    <n v="0"/>
    <n v="0"/>
    <n v="0"/>
    <s v="oplagt mentor institution"/>
    <s v="Cathrine Jerrik / Sine"/>
    <n v="0"/>
    <n v="0"/>
    <n v="0"/>
    <n v="2"/>
    <n v="4"/>
    <n v="0"/>
    <n v="0"/>
    <n v="1"/>
    <n v="1"/>
    <n v="5"/>
    <n v="1"/>
    <n v="1"/>
    <n v="0"/>
    <n v="0"/>
    <n v="0"/>
    <n v="0"/>
    <n v="1"/>
    <n v="1"/>
    <n v="0"/>
    <n v="0"/>
    <n v="2"/>
    <n v="3"/>
    <s v="Ken"/>
    <n v="3"/>
    <s v="Ja"/>
    <n v="0"/>
    <s v="Nej"/>
    <s v="Nej"/>
    <s v="ja"/>
    <n v="2"/>
    <s v="God plads"/>
    <n v="0"/>
    <n v="0"/>
    <x v="0"/>
    <s v="Vanløse/Brønshøj-Husum"/>
    <n v="32"/>
    <n v="0"/>
    <n v="70"/>
    <n v="0"/>
    <n v="0"/>
    <n v="0"/>
    <n v="0"/>
    <n v="0"/>
    <n v="0"/>
    <n v="0"/>
    <n v="0"/>
    <n v="0"/>
    <n v="0"/>
    <n v="0"/>
    <n v="238026.52"/>
    <s v="37472"/>
    <s v=""/>
    <n v="0"/>
    <n v="0"/>
    <s v="Ja"/>
    <n v="37"/>
    <n v="0"/>
    <n v="0"/>
    <s v="Ja"/>
  </r>
  <r>
    <x v="0"/>
    <x v="389"/>
    <s v="Børnehuset Toften"/>
    <s v="Vanløse/Brønshøj-Husum"/>
    <s v="Toften 4"/>
    <n v="2700"/>
    <s v="Brønshøj"/>
    <s v="38 81 81 07"/>
    <s v="37480@buf.kk.dk"/>
    <s v="Hanne Schmidt"/>
    <n v="0"/>
    <n v="0"/>
    <s v="37480@buf.kk.dk"/>
    <s v="Integreret"/>
    <n v="39"/>
    <n v="0"/>
    <n v="44"/>
    <n v="0"/>
    <n v="0"/>
    <n v="0"/>
    <n v="0"/>
    <s v="Nej"/>
    <n v="0"/>
    <n v="0"/>
    <n v="5"/>
    <n v="5"/>
    <n v="5"/>
    <n v="5"/>
    <n v="0"/>
    <x v="0"/>
    <x v="0"/>
    <x v="1"/>
    <x v="1"/>
    <n v="0"/>
    <n v="75000"/>
    <n v="30000"/>
    <n v="0"/>
    <s v="Ja"/>
    <s v="nej"/>
    <s v="Anja"/>
    <n v="2003"/>
    <n v="37"/>
    <n v="0"/>
    <s v="økonoma"/>
    <n v="0"/>
    <n v="0"/>
    <n v="0"/>
    <n v="0"/>
    <n v="0"/>
    <n v="0"/>
    <n v="0"/>
    <n v="0"/>
    <n v="0"/>
    <n v="85"/>
    <n v="85"/>
    <n v="2"/>
    <n v="2"/>
    <s v="Ja"/>
    <s v="ja"/>
    <s v="Ja"/>
    <s v="Ja"/>
    <n v="0"/>
    <s v="Ja"/>
    <n v="0"/>
    <s v="Ja"/>
    <n v="0"/>
    <s v="ja"/>
    <s v="de har allerede en rengøringsdame der gerne vil i køkkenet i stedet."/>
    <n v="0"/>
    <s v="produktionskøkken"/>
    <s v="Ja"/>
    <s v="Større"/>
    <s v="Ingen"/>
    <s v="Nej"/>
    <s v="Kunne godt tænke sig en ny industri opvasker og kunne også bruge en konvektionsovn."/>
    <n v="0"/>
    <n v="0"/>
    <n v="0"/>
    <n v="0"/>
    <n v="0"/>
    <n v="0"/>
    <n v="0"/>
    <n v="0"/>
    <s v="Oplagt til mentor pga super køkken. Har prøvet at have praktikanter og de vil gerne indgå en madordning med nabobørnehave som de vil lave mad til efter årskifte."/>
    <s v="Cathrine Jerrik / Sine"/>
    <d v="2009-03-06T00:00:00"/>
    <n v="0"/>
    <n v="0"/>
    <n v="1"/>
    <n v="5"/>
    <n v="0"/>
    <n v="2"/>
    <n v="0"/>
    <n v="0"/>
    <n v="0"/>
    <n v="0"/>
    <n v="2"/>
    <n v="0"/>
    <n v="0"/>
    <n v="1"/>
    <n v="0"/>
    <n v="0"/>
    <n v="1"/>
    <n v="0"/>
    <n v="1"/>
    <n v="1"/>
    <n v="20"/>
    <s v="Miele"/>
    <n v="3"/>
    <s v="Nej"/>
    <n v="0"/>
    <s v="Ja"/>
    <s v="Ja"/>
    <s v="Nej"/>
    <n v="1"/>
    <s v="God plads"/>
    <s v="Det er super køkken med meget plads"/>
    <n v="0"/>
    <x v="0"/>
    <s v="Vanløse/Brønshøj-Husum"/>
    <n v="36"/>
    <n v="0"/>
    <n v="44"/>
    <n v="0"/>
    <n v="0"/>
    <n v="0"/>
    <n v="0"/>
    <n v="0"/>
    <n v="0"/>
    <n v="0"/>
    <n v="0"/>
    <n v="0"/>
    <n v="0"/>
    <n v="0"/>
    <n v="139516.45000000001"/>
    <s v="37480"/>
    <s v=""/>
    <n v="0"/>
    <n v="0"/>
    <e v="#N/A"/>
    <e v="#N/A"/>
    <e v="#N/A"/>
    <e v="#N/A"/>
    <e v="#N/A"/>
  </r>
  <r>
    <x v="0"/>
    <x v="390"/>
    <s v="Radisen"/>
    <s v="Vanløse/Brønshøj-Husum"/>
    <s v="Dalbyvej 2"/>
    <n v="2700"/>
    <s v="Brønshøj"/>
    <s v="38 79 40 10"/>
    <s v="37485@buf.kk.dk"/>
    <s v="Henrik Steen-Knudsen"/>
    <n v="38714148"/>
    <n v="0"/>
    <s v="37485@buf.kk.dk"/>
    <s v="Integreret"/>
    <n v="24"/>
    <n v="0"/>
    <n v="44"/>
    <n v="0"/>
    <n v="0"/>
    <n v="0"/>
    <n v="0"/>
    <s v="Nej"/>
    <n v="0"/>
    <n v="0"/>
    <n v="5"/>
    <n v="5"/>
    <n v="3"/>
    <n v="5"/>
    <n v="0"/>
    <x v="0"/>
    <x v="1"/>
    <x v="5"/>
    <x v="1"/>
    <n v="0"/>
    <n v="70000"/>
    <n v="30000"/>
    <n v="0"/>
    <n v="0"/>
    <n v="0"/>
    <s v="Yvonne Jakobsen"/>
    <n v="1995"/>
    <n v="37"/>
    <n v="0"/>
    <n v="0"/>
    <s v="ca. 20 års erfaring"/>
    <s v="økokurser, hygiejne, egenkontrol"/>
    <n v="0"/>
    <n v="0"/>
    <n v="0"/>
    <n v="0"/>
    <n v="0"/>
    <n v="0"/>
    <n v="0"/>
    <n v="90"/>
    <n v="90"/>
    <n v="1"/>
    <n v="1"/>
    <s v="Ja"/>
    <s v="ja"/>
    <s v="Ja"/>
    <s v="Ja"/>
    <s v="Der skal bare ansættes en til i køkkenet - nok kun deltid"/>
    <s v="Ja"/>
    <n v="0"/>
    <s v="Ja"/>
    <n v="0"/>
    <n v="0"/>
    <s v="Det har de ikke taget stilling til."/>
    <n v="0"/>
    <s v="produktionskøkken"/>
    <s v="Ja"/>
    <s v="Større"/>
    <n v="0"/>
    <n v="0"/>
    <s v="ny industri-opvasker m tilbehør"/>
    <n v="0"/>
    <n v="0"/>
    <n v="0"/>
    <n v="0"/>
    <n v="0"/>
    <n v="0"/>
    <n v="0"/>
    <n v="0"/>
    <s v="Oplagte til være mentor. Har elite-smiley"/>
    <s v="Cathrine Jerrik/Sine"/>
    <d v="2009-03-03T00:00:00"/>
    <n v="0"/>
    <n v="0"/>
    <n v="1"/>
    <n v="5"/>
    <n v="0"/>
    <n v="0"/>
    <n v="1"/>
    <n v="1"/>
    <n v="10"/>
    <n v="2"/>
    <n v="2"/>
    <n v="0"/>
    <n v="0"/>
    <n v="0"/>
    <n v="0"/>
    <n v="0"/>
    <n v="1"/>
    <n v="0"/>
    <n v="0"/>
    <n v="1"/>
    <n v="0"/>
    <s v="Miele"/>
    <n v="2.5"/>
    <n v="0"/>
    <n v="0"/>
    <s v="Ja"/>
    <s v="Ja"/>
    <s v="Nej"/>
    <n v="2"/>
    <s v="God plads"/>
    <n v="0"/>
    <n v="0"/>
    <x v="0"/>
    <s v="Vanløse/Brønshøj-Husum"/>
    <n v="24"/>
    <n v="0"/>
    <n v="44"/>
    <n v="0"/>
    <n v="0"/>
    <n v="0"/>
    <n v="0"/>
    <n v="0"/>
    <n v="0"/>
    <n v="0"/>
    <n v="0"/>
    <n v="0"/>
    <n v="0"/>
    <n v="0"/>
    <n v="107693.25"/>
    <s v="37485"/>
    <s v=""/>
    <n v="0"/>
    <n v="0"/>
    <s v="Ja"/>
    <s v="20-25"/>
    <n v="0"/>
    <n v="0"/>
    <s v="Ja"/>
  </r>
  <r>
    <x v="0"/>
    <x v="391"/>
    <s v="Lærkereden"/>
    <s v="Vanløse/Brønshøj-Husum"/>
    <s v="Fuglsang Allé 97"/>
    <n v="2700"/>
    <s v="Brønshøj"/>
    <s v="38 79 23 44"/>
    <s v="37490@buf.kk.dk"/>
    <s v="Jane Remien Hansen"/>
    <n v="38740274"/>
    <n v="38792344"/>
    <s v="37490@buf.kk.dk"/>
    <s v="Integreret"/>
    <n v="24"/>
    <n v="0"/>
    <n v="44"/>
    <n v="0"/>
    <n v="0"/>
    <n v="0"/>
    <n v="0"/>
    <s v="Nej"/>
    <n v="0"/>
    <n v="0"/>
    <n v="5"/>
    <n v="5"/>
    <n v="5"/>
    <n v="5"/>
    <n v="5"/>
    <x v="0"/>
    <x v="0"/>
    <x v="5"/>
    <x v="1"/>
    <n v="5"/>
    <n v="180000"/>
    <n v="0"/>
    <n v="0"/>
    <s v="Ja"/>
    <s v="nej"/>
    <s v="Sofie Ågård"/>
    <n v="2007"/>
    <n v="37"/>
    <n v="0"/>
    <s v="fra Suhr's. Human ernæring"/>
    <n v="0"/>
    <n v="0"/>
    <s v="Pia de Renard"/>
    <n v="2002"/>
    <n v="15"/>
    <n v="0"/>
    <n v="0"/>
    <s v="kombi medarbejder"/>
    <n v="0"/>
    <n v="85"/>
    <n v="85"/>
    <n v="2"/>
    <n v="1"/>
    <s v="Ja"/>
    <s v="Nej"/>
    <s v="Ja"/>
    <s v="Ja"/>
    <s v="Der bliver lavet mad og de vil selvfølgelig gerne lave til børnehavebørnene."/>
    <n v="0"/>
    <n v="0"/>
    <n v="0"/>
    <n v="0"/>
    <s v="ja"/>
    <n v="0"/>
    <n v="0"/>
    <s v="produktionskøkken"/>
    <s v="Ja"/>
    <s v="Mindre"/>
    <s v="Ingen"/>
    <s v="Nej"/>
    <s v="ny opvaskemaskine. Pt. er kapaciteten ikke nok."/>
    <n v="0"/>
    <n v="0"/>
    <n v="0"/>
    <n v="0"/>
    <n v="0"/>
    <n v="0"/>
    <n v="0"/>
    <n v="0"/>
    <n v="0"/>
    <s v="Lone Voss / Sine"/>
    <d v="2009-03-05T00:00:00"/>
    <n v="0"/>
    <n v="0"/>
    <n v="1"/>
    <n v="5"/>
    <n v="0"/>
    <n v="0"/>
    <n v="1"/>
    <n v="0"/>
    <n v="9"/>
    <n v="1"/>
    <n v="1"/>
    <n v="0"/>
    <n v="0"/>
    <n v="0"/>
    <n v="0"/>
    <n v="1"/>
    <n v="0"/>
    <n v="0"/>
    <n v="1"/>
    <n v="1"/>
    <n v="20"/>
    <s v="Miele"/>
    <n v="4"/>
    <s v="Ja"/>
    <n v="10"/>
    <s v="Nej"/>
    <s v="Nej"/>
    <s v="ja"/>
    <n v="2"/>
    <s v="Begrænset"/>
    <s v="Rigtig dejligt køkken. Vil kunne starte op. På sigt andet kogebord og større røremaskine."/>
    <n v="0"/>
    <x v="0"/>
    <s v="Vanløse/Brønshøj-Husum"/>
    <n v="24"/>
    <n v="0"/>
    <n v="44"/>
    <n v="0"/>
    <n v="0"/>
    <n v="0"/>
    <n v="0"/>
    <n v="6"/>
    <n v="0"/>
    <n v="0"/>
    <n v="0"/>
    <n v="0"/>
    <n v="0"/>
    <n v="0"/>
    <n v="211508.25"/>
    <s v="37490"/>
    <s v=""/>
    <n v="6"/>
    <n v="0"/>
    <e v="#N/A"/>
    <e v="#N/A"/>
    <e v="#N/A"/>
    <e v="#N/A"/>
    <e v="#N/A"/>
  </r>
  <r>
    <x v="0"/>
    <x v="392"/>
    <s v="Firkløveret"/>
    <s v="Vanløse/Brønshøj-Husum"/>
    <s v="Bogholder Allé 40"/>
    <n v="2720"/>
    <s v="Vanløse"/>
    <s v="38 71 68 22"/>
    <s v="37500@buf.kk.dk"/>
    <s v="Guli Werther"/>
    <n v="33238567"/>
    <n v="38716822"/>
    <s v="37500@buf.kk.dk"/>
    <s v="Integreret"/>
    <n v="24"/>
    <n v="0"/>
    <n v="44"/>
    <n v="0"/>
    <n v="0"/>
    <n v="0"/>
    <n v="0"/>
    <s v="Nej"/>
    <n v="0"/>
    <n v="0"/>
    <n v="5"/>
    <n v="5"/>
    <n v="5"/>
    <n v="5"/>
    <n v="0"/>
    <x v="0"/>
    <x v="0"/>
    <x v="1"/>
    <x v="1"/>
    <n v="0"/>
    <n v="90000"/>
    <n v="0"/>
    <n v="0"/>
    <s v="Ja"/>
    <n v="0"/>
    <s v="Lone Mikkelsen"/>
    <n v="2001"/>
    <n v="35"/>
    <n v="0"/>
    <n v="0"/>
    <s v="8-9 år"/>
    <s v="økokurser"/>
    <n v="0"/>
    <n v="0"/>
    <n v="0"/>
    <n v="0"/>
    <n v="0"/>
    <n v="0"/>
    <n v="0"/>
    <n v="90"/>
    <n v="100"/>
    <n v="1"/>
    <n v="1"/>
    <s v="Ja"/>
    <s v="Nej"/>
    <s v="Ja"/>
    <s v="Ja"/>
    <n v="0"/>
    <s v="Ja"/>
    <n v="0"/>
    <s v="Ja"/>
    <n v="0"/>
    <s v="Nej"/>
    <s v="vil gerne have hjælp"/>
    <n v="0"/>
    <s v="produktionskøkken"/>
    <s v="Ja"/>
    <s v="Ingen"/>
    <s v="Ingen"/>
    <s v="Nej"/>
    <n v="0"/>
    <s v="Ingen"/>
    <s v="Ingen"/>
    <s v="Nej"/>
    <n v="0"/>
    <s v="Ingen"/>
    <n v="0"/>
    <s v="Ingen"/>
    <n v="0"/>
    <n v="0"/>
    <s v="Cathrine Jerrik /Sine"/>
    <n v="0"/>
    <n v="0"/>
    <n v="0"/>
    <n v="1"/>
    <n v="5"/>
    <n v="0"/>
    <n v="2"/>
    <n v="0"/>
    <n v="0"/>
    <n v="0"/>
    <n v="0"/>
    <n v="2"/>
    <n v="0"/>
    <n v="0"/>
    <n v="0"/>
    <n v="0"/>
    <n v="0"/>
    <n v="1"/>
    <n v="0"/>
    <n v="0"/>
    <n v="1"/>
    <n v="3"/>
    <s v="Miele"/>
    <n v="4.5"/>
    <s v="Ja"/>
    <n v="0"/>
    <s v="Nej"/>
    <s v="Ja"/>
    <s v="Nej"/>
    <n v="2"/>
    <n v="0"/>
    <n v="0"/>
    <n v="0"/>
    <x v="0"/>
    <s v="Vanløse/Brønshøj-Husum"/>
    <n v="24"/>
    <n v="0"/>
    <n v="44"/>
    <n v="0"/>
    <n v="0"/>
    <n v="0"/>
    <n v="0"/>
    <n v="0"/>
    <n v="0"/>
    <n v="0"/>
    <n v="0"/>
    <n v="0"/>
    <n v="0"/>
    <n v="0"/>
    <n v="111588.72"/>
    <s v="37500"/>
    <s v=""/>
    <n v="0"/>
    <n v="0"/>
    <e v="#N/A"/>
    <e v="#N/A"/>
    <e v="#N/A"/>
    <e v="#N/A"/>
    <e v="#N/A"/>
  </r>
  <r>
    <x v="0"/>
    <x v="393"/>
    <s v="Børnegården i Vanløse"/>
    <s v="Vanløse/Brønshøj-Husum"/>
    <s v="Tyborøn Allé 57"/>
    <n v="2720"/>
    <s v="Vanløse"/>
    <s v="38 71 19 77"/>
    <s v="37517@buf.kk.dk"/>
    <s v="Elisabeth Quistgaard"/>
    <n v="36415455"/>
    <n v="0"/>
    <s v="37517@buf.kk.dk"/>
    <s v="Integreret"/>
    <n v="36"/>
    <n v="0"/>
    <n v="82"/>
    <n v="0"/>
    <n v="0"/>
    <n v="0"/>
    <n v="0"/>
    <s v="ja"/>
    <n v="0"/>
    <n v="0"/>
    <n v="5"/>
    <n v="5"/>
    <n v="5"/>
    <n v="5"/>
    <n v="0"/>
    <x v="0"/>
    <x v="0"/>
    <x v="1"/>
    <x v="0"/>
    <n v="0"/>
    <n v="110000"/>
    <n v="0"/>
    <n v="0"/>
    <s v="Ja"/>
    <s v="nej"/>
    <s v="Ninna Hansen"/>
    <n v="2009"/>
    <n v="31"/>
    <n v="0"/>
    <s v="smørrebrødsjomfru"/>
    <s v="dagplejemor"/>
    <s v="ingen"/>
    <n v="0"/>
    <n v="0"/>
    <n v="0"/>
    <n v="0"/>
    <n v="0"/>
    <n v="0"/>
    <n v="0"/>
    <n v="98"/>
    <n v="100"/>
    <n v="1"/>
    <n v="1"/>
    <s v="Ja"/>
    <s v="Nej"/>
    <s v="Ja"/>
    <s v="Ja"/>
    <n v="0"/>
    <s v="Ja"/>
    <n v="0"/>
    <s v="Ja"/>
    <n v="0"/>
    <s v="Nej"/>
    <n v="0"/>
    <n v="0"/>
    <n v="0"/>
    <n v="0"/>
    <n v="0"/>
    <n v="0"/>
    <n v="0"/>
    <n v="0"/>
    <n v="0"/>
    <n v="0"/>
    <n v="0"/>
    <n v="0"/>
    <n v="0"/>
    <n v="0"/>
    <n v="0"/>
    <n v="0"/>
    <s v="Byggesag i gang. Mener de mangler kogeplader, ovn og køleskab. Der er mælkekøleskab og grøntsagskøleskab i kælderen. Bjørn til brødbagning. Der kommer ydereligere opvaskemaskine på en anden afdeling."/>
    <s v="Mariah"/>
    <n v="0"/>
    <n v="0"/>
    <n v="0"/>
    <n v="1"/>
    <n v="4"/>
    <n v="0"/>
    <n v="0"/>
    <n v="2"/>
    <n v="0"/>
    <n v="0"/>
    <n v="0"/>
    <n v="1"/>
    <n v="0"/>
    <n v="0"/>
    <n v="0"/>
    <n v="0"/>
    <n v="0"/>
    <n v="1"/>
    <n v="0"/>
    <n v="0"/>
    <n v="1"/>
    <n v="25"/>
    <s v="Miele"/>
    <n v="5"/>
    <s v="Ja"/>
    <n v="5"/>
    <s v="Nej"/>
    <s v="Nej"/>
    <s v="Nej"/>
    <n v="0"/>
    <n v="0"/>
    <s v="Byggesag i gang. Mener de mangler kogeplader, ovn og køleskab. Der er mælkekøleskab og grøntsagskøleskab i kælderen. Bjørn til brødbagning. Der kommer ydereligere opvaskemaskine på en anden afdeling."/>
    <n v="0"/>
    <x v="0"/>
    <s v="Vanløse/Brønshøj-Husum"/>
    <n v="22"/>
    <n v="0"/>
    <n v="82"/>
    <n v="0"/>
    <n v="0"/>
    <n v="0"/>
    <n v="0"/>
    <n v="0"/>
    <n v="0"/>
    <n v="0"/>
    <n v="0"/>
    <n v="0"/>
    <n v="0"/>
    <n v="0"/>
    <n v="110128.24"/>
    <s v="37517"/>
    <s v=""/>
    <n v="0"/>
    <n v="0"/>
    <e v="#N/A"/>
    <e v="#N/A"/>
    <e v="#N/A"/>
    <e v="#N/A"/>
    <e v="#N/A"/>
  </r>
  <r>
    <x v="0"/>
    <x v="394"/>
    <s v="Københavns kommunes integrerede institution"/>
    <s v="Vanløse/Brønshøj-Husum"/>
    <s v="Midtfløjene 3"/>
    <n v="2700"/>
    <s v="Brønshøj."/>
    <s v="38 60 46 31"/>
    <s v="37534@buf.kk.dk"/>
    <s v="Anja Krause"/>
    <n v="35373579"/>
    <n v="0"/>
    <s v="37534@buf.kk.dk"/>
    <s v="Integreret"/>
    <n v="11"/>
    <n v="0"/>
    <n v="64"/>
    <n v="0"/>
    <n v="0"/>
    <n v="0"/>
    <n v="0"/>
    <s v="Nej"/>
    <n v="0"/>
    <n v="0"/>
    <n v="5"/>
    <n v="5"/>
    <n v="5"/>
    <n v="5"/>
    <n v="0"/>
    <x v="0"/>
    <x v="0"/>
    <x v="1"/>
    <x v="1"/>
    <n v="0"/>
    <n v="60000"/>
    <n v="100000"/>
    <n v="0"/>
    <s v="Ja"/>
    <s v="nej"/>
    <s v="Rosita Nkafu"/>
    <n v="2004"/>
    <n v="30"/>
    <n v="0"/>
    <s v="Halvdelen af et cater-kursus fra hotel- og restaurantionsskolen"/>
    <s v="cafearbejde"/>
    <s v="økologikursus"/>
    <n v="0"/>
    <n v="0"/>
    <n v="0"/>
    <n v="0"/>
    <n v="0"/>
    <n v="0"/>
    <n v="0"/>
    <n v="80"/>
    <n v="80"/>
    <n v="1"/>
    <n v="1"/>
    <s v="Ja"/>
    <s v="Nej"/>
    <s v="Ja"/>
    <n v="0"/>
    <n v="0"/>
    <n v="0"/>
    <n v="0"/>
    <n v="0"/>
    <n v="0"/>
    <n v="0"/>
    <n v="0"/>
    <n v="0"/>
    <s v="produktionskøkken"/>
    <s v="nej"/>
    <s v="Mindre"/>
    <s v="Ingen"/>
    <s v="Nej"/>
    <s v="Bedre udsugning + ovne (konvektion). Ønsker konvektionsovn, da en medarbejder så kan lave mad til alle børn (64 ekstra med børnehavemad)"/>
    <n v="0"/>
    <n v="0"/>
    <n v="0"/>
    <n v="0"/>
    <n v="0"/>
    <n v="0"/>
    <n v="0"/>
    <n v="0"/>
    <n v="0"/>
    <s v="Birgitte Glerup / Sine"/>
    <d v="2009-03-04T00:00:00"/>
    <n v="0"/>
    <n v="0"/>
    <n v="1"/>
    <n v="6"/>
    <n v="0"/>
    <n v="2"/>
    <n v="0"/>
    <n v="0"/>
    <n v="0"/>
    <n v="0"/>
    <n v="1"/>
    <n v="0"/>
    <n v="0"/>
    <n v="1"/>
    <n v="0"/>
    <n v="0"/>
    <n v="1"/>
    <n v="0"/>
    <n v="1"/>
    <n v="1"/>
    <n v="20"/>
    <s v="Miele"/>
    <n v="7"/>
    <s v="Nej"/>
    <n v="0"/>
    <s v="Ja"/>
    <s v="Ja"/>
    <s v="Nej"/>
    <n v="2"/>
    <s v="God plads"/>
    <n v="0"/>
    <n v="0"/>
    <x v="0"/>
    <s v="Vanløse/Brønshøj-Husum"/>
    <n v="11"/>
    <n v="0"/>
    <n v="64"/>
    <n v="0"/>
    <n v="0"/>
    <n v="0"/>
    <n v="0"/>
    <n v="0"/>
    <n v="0"/>
    <n v="0"/>
    <n v="0"/>
    <n v="0"/>
    <n v="0"/>
    <n v="0"/>
    <n v="171201.23"/>
    <s v="37534"/>
    <s v=""/>
    <n v="0"/>
    <n v="0"/>
    <e v="#N/A"/>
    <e v="#N/A"/>
    <e v="#N/A"/>
    <e v="#N/A"/>
    <e v="#N/A"/>
  </r>
  <r>
    <x v="0"/>
    <x v="395"/>
    <s v="Månestrålen"/>
    <s v="Vanløse/Brønshøj-Husum"/>
    <s v="Vingegavl 10"/>
    <n v="2700"/>
    <s v="brønshøj"/>
    <s v="38 60 17 22"/>
    <s v="37536@buf.kk.dk"/>
    <s v="Lissi Lykkegård Jensen"/>
    <n v="38283776"/>
    <n v="0"/>
    <s v="37536@buf.kk.dk"/>
    <s v="Integreret"/>
    <n v="12"/>
    <n v="0"/>
    <n v="32"/>
    <n v="0"/>
    <n v="0"/>
    <n v="0"/>
    <n v="0"/>
    <s v="Nej"/>
    <n v="0"/>
    <n v="0"/>
    <n v="5"/>
    <n v="5"/>
    <n v="5"/>
    <n v="5"/>
    <n v="0"/>
    <x v="0"/>
    <x v="0"/>
    <x v="0"/>
    <x v="0"/>
    <n v="0"/>
    <n v="0"/>
    <n v="130000"/>
    <n v="0"/>
    <s v="Ja"/>
    <n v="0"/>
    <s v="Marija Boksic"/>
    <n v="2008"/>
    <n v="37"/>
    <n v="0"/>
    <s v="Teknisk tegner"/>
    <s v="fra 1994 og frem. Har siden da været i 3 inst. Køkkener"/>
    <s v="grøntkursus i Kbh Madhus"/>
    <n v="0"/>
    <n v="0"/>
    <n v="0"/>
    <n v="0"/>
    <n v="0"/>
    <n v="0"/>
    <n v="0"/>
    <n v="0"/>
    <n v="95"/>
    <n v="1"/>
    <n v="1"/>
    <s v="Ja"/>
    <s v="ja"/>
    <s v="Ja"/>
    <s v="Ja"/>
    <s v="Har i forvejen givet børnehavebørn mad i flere år."/>
    <s v="Ja"/>
    <s v="Er glade for den nuværende madordning m. mad/frokost til børnehavebørn"/>
    <s v="Ja"/>
    <n v="0"/>
    <s v="ja"/>
    <s v="har allerede"/>
    <n v="0"/>
    <s v="produktionskøkken"/>
    <s v="Ja"/>
    <s v="Ingen"/>
    <s v="Ingen"/>
    <s v="Nej"/>
    <n v="0"/>
    <n v="0"/>
    <n v="0"/>
    <n v="0"/>
    <n v="0"/>
    <n v="0"/>
    <n v="0"/>
    <n v="0"/>
    <n v="0"/>
    <n v="0"/>
    <s v="Birgitte Glerup / Sine"/>
    <d v="2009-03-04T00:00:00"/>
    <n v="0"/>
    <n v="0"/>
    <n v="1"/>
    <n v="4"/>
    <n v="0"/>
    <n v="1"/>
    <n v="0"/>
    <n v="0"/>
    <n v="0"/>
    <n v="0"/>
    <n v="2"/>
    <n v="0"/>
    <n v="0"/>
    <n v="0"/>
    <n v="0"/>
    <n v="0"/>
    <n v="1"/>
    <n v="0"/>
    <n v="0"/>
    <n v="1"/>
    <n v="20"/>
    <s v="Miele"/>
    <n v="4"/>
    <s v="Ja"/>
    <n v="8"/>
    <s v="Nej"/>
    <s v="Nej"/>
    <s v="Nej"/>
    <n v="2"/>
    <s v="God plads"/>
    <s v="Udendørs lagerplads"/>
    <n v="0"/>
    <x v="0"/>
    <s v="Vanløse/Brønshøj-Husum"/>
    <n v="11"/>
    <n v="0"/>
    <n v="32"/>
    <n v="0"/>
    <n v="0"/>
    <n v="0"/>
    <n v="0"/>
    <n v="0"/>
    <n v="8"/>
    <n v="0"/>
    <n v="0"/>
    <n v="0"/>
    <n v="0"/>
    <n v="0"/>
    <n v="147471.63"/>
    <s v="37536"/>
    <s v=""/>
    <n v="8"/>
    <n v="0"/>
    <e v="#N/A"/>
    <e v="#N/A"/>
    <e v="#N/A"/>
    <e v="#N/A"/>
    <e v="#N/A"/>
  </r>
  <r>
    <x v="0"/>
    <x v="396"/>
    <s v="Børnehuset Haven"/>
    <s v="Vanløse/Brønshøj-Husum"/>
    <s v="Frederikssundsvej 277"/>
    <n v="2700"/>
    <s v="Brønshøj"/>
    <s v="3827 12 00"/>
    <s v="37537@buf.kk.dk"/>
    <s v="Ellen Aamand"/>
    <n v="0"/>
    <n v="0"/>
    <s v="37537@buf.kk.dk"/>
    <s v="Integreret"/>
    <n v="12"/>
    <n v="0"/>
    <n v="44"/>
    <n v="0"/>
    <n v="0"/>
    <n v="0"/>
    <n v="0"/>
    <s v="Nej"/>
    <n v="0"/>
    <n v="0"/>
    <n v="5"/>
    <n v="5"/>
    <n v="5"/>
    <n v="5"/>
    <n v="0"/>
    <x v="0"/>
    <x v="0"/>
    <x v="1"/>
    <x v="1"/>
    <n v="0"/>
    <n v="100000"/>
    <n v="0"/>
    <n v="0"/>
    <n v="0"/>
    <n v="0"/>
    <n v="0"/>
    <n v="0"/>
    <n v="0"/>
    <n v="0"/>
    <n v="0"/>
    <n v="0"/>
    <n v="0"/>
    <n v="0"/>
    <n v="0"/>
    <n v="0"/>
    <n v="0"/>
    <n v="0"/>
    <n v="0"/>
    <n v="0"/>
    <n v="70"/>
    <n v="70"/>
    <n v="1"/>
    <n v="1"/>
    <s v="Ja"/>
    <s v="Nej"/>
    <s v="Ja"/>
    <s v="Ja"/>
    <n v="0"/>
    <s v="Ja"/>
    <s v="Ikke debatteret endnu, men tror de er for"/>
    <s v="Ja"/>
    <n v="0"/>
    <s v="Nej"/>
    <s v="Vil gerne have en der starter i en 20-25 timers stilling evt. sideløbende m. kurser i madhuset. OBS! Denne stilling skal starte i aug 09 og være i vuggestuen og senere i bh"/>
    <n v="0"/>
    <s v="produktionskøkken"/>
    <s v="nej"/>
    <s v="Mindre"/>
    <s v="Ingen"/>
    <s v="Nej"/>
    <s v="Industriopvaskemaskine da der skal laves mad til 70. Evt. ny bordplade, da der er laminat m. huller, som kan være problematiske ift. Sundhedsstyrelsen. Ellers helt i top. Meget stort."/>
    <n v="0"/>
    <n v="0"/>
    <n v="0"/>
    <n v="0"/>
    <n v="0"/>
    <n v="0"/>
    <n v="0"/>
    <n v="0"/>
    <n v="0"/>
    <s v="Birgitte Glerup / Sine"/>
    <d v="2009-03-13T00:00:00"/>
    <n v="0"/>
    <n v="0"/>
    <n v="1"/>
    <n v="5"/>
    <n v="0"/>
    <n v="3"/>
    <n v="0"/>
    <n v="0"/>
    <n v="0"/>
    <n v="0"/>
    <n v="2"/>
    <n v="0"/>
    <n v="0"/>
    <n v="1"/>
    <n v="0"/>
    <n v="0"/>
    <n v="2"/>
    <n v="0"/>
    <n v="0"/>
    <n v="1"/>
    <n v="20"/>
    <s v="Miele"/>
    <n v="0"/>
    <s v="Ja"/>
    <n v="15"/>
    <s v="Nej"/>
    <s v="Nej"/>
    <s v="Nej"/>
    <n v="3"/>
    <s v="God plads"/>
    <s v="Vil rigtig gerne i gang med at lave mad. Får vuggestuen maden fra et cateringfirma og vil derfor gerne have en køkkenmedarbejder, der kan starte på deltid til sommer og så gå op på fuld tid. Får kun mad udefra, fordi det har været svært at skaffe køkkenpersonale,"/>
    <n v="0"/>
    <x v="0"/>
    <s v="Vanløse/Brønshøj-Husum"/>
    <n v="14"/>
    <n v="0"/>
    <n v="44"/>
    <n v="0"/>
    <n v="0"/>
    <n v="0"/>
    <n v="0"/>
    <n v="0"/>
    <n v="12"/>
    <n v="0"/>
    <n v="0"/>
    <n v="0"/>
    <n v="0"/>
    <n v="0"/>
    <n v="167246.04"/>
    <s v="37537"/>
    <s v=""/>
    <n v="12"/>
    <n v="0"/>
    <e v="#N/A"/>
    <e v="#N/A"/>
    <e v="#N/A"/>
    <e v="#N/A"/>
    <e v="#N/A"/>
  </r>
  <r>
    <x v="0"/>
    <x v="397"/>
    <s v="Skattekisten"/>
    <s v="Vanløse/Brønshøj-Husum"/>
    <s v="Klitmøllervej 71"/>
    <n v="2720"/>
    <s v="Vanløse"/>
    <s v="38 74 94 24"/>
    <s v="37544@buf.kk.dk"/>
    <s v="Solveig A Lund"/>
    <n v="38718605"/>
    <n v="38749424"/>
    <s v="37544@buf.kk.dk"/>
    <s v="Integreret"/>
    <n v="39"/>
    <n v="0"/>
    <n v="54"/>
    <n v="0"/>
    <n v="0"/>
    <n v="0"/>
    <n v="0"/>
    <s v="Nej"/>
    <n v="0"/>
    <n v="0"/>
    <n v="5"/>
    <n v="5"/>
    <n v="5"/>
    <n v="5"/>
    <n v="0"/>
    <x v="0"/>
    <x v="0"/>
    <x v="1"/>
    <x v="1"/>
    <n v="0"/>
    <n v="115000"/>
    <n v="115000"/>
    <n v="0"/>
    <s v="Ja"/>
    <s v="nej"/>
    <s v="Grethe Hjulmand"/>
    <n v="1986"/>
    <n v="37"/>
    <n v="0"/>
    <n v="0"/>
    <s v="23-25 års erfaring"/>
    <s v="Økologisk Oplysnings Forbund, Hygiejne"/>
    <n v="0"/>
    <n v="0"/>
    <n v="0"/>
    <n v="0"/>
    <n v="0"/>
    <n v="0"/>
    <n v="0"/>
    <n v="100"/>
    <n v="0"/>
    <n v="2"/>
    <n v="2"/>
    <s v="Ja"/>
    <s v="ja"/>
    <s v="Ja"/>
    <s v="Ja"/>
    <n v="0"/>
    <s v="Ja"/>
    <n v="0"/>
    <s v="Ja"/>
    <s v="De er klar men i tvivl om hvor pengene kommer fra til ekstra personale timer"/>
    <s v="ja"/>
    <s v="De kan de godt selv"/>
    <n v="0"/>
    <s v="produktionskøkken"/>
    <s v="nej"/>
    <s v="Større"/>
    <s v="Mindre"/>
    <s v="Nej"/>
    <s v="En ny ovn (gerne konvektionsovn), rullebord i stål, en stor røremaskine"/>
    <n v="0"/>
    <n v="0"/>
    <n v="0"/>
    <n v="0"/>
    <n v="0"/>
    <n v="0"/>
    <n v="0"/>
    <n v="0"/>
    <n v="0"/>
    <s v="Cathrine Jerrik/Sine"/>
    <n v="0"/>
    <n v="0"/>
    <n v="0"/>
    <n v="1"/>
    <n v="4"/>
    <n v="0"/>
    <n v="2"/>
    <n v="0"/>
    <n v="0"/>
    <n v="0"/>
    <n v="1"/>
    <n v="2"/>
    <n v="0"/>
    <n v="0"/>
    <n v="0"/>
    <n v="0"/>
    <n v="0"/>
    <n v="1"/>
    <n v="0"/>
    <n v="0"/>
    <n v="1"/>
    <n v="4"/>
    <s v="Ken"/>
    <n v="3"/>
    <s v="Nej"/>
    <n v="0"/>
    <s v="Ja"/>
    <s v="Ja"/>
    <s v="ja"/>
    <n v="2"/>
    <s v="God plads"/>
    <s v="Fint lager"/>
    <n v="0"/>
    <x v="0"/>
    <s v="Vanløse/Brønshøj-Husum"/>
    <n v="39"/>
    <n v="0"/>
    <n v="54"/>
    <n v="0"/>
    <n v="0"/>
    <n v="0"/>
    <n v="0"/>
    <n v="0"/>
    <n v="0"/>
    <n v="0"/>
    <n v="0"/>
    <n v="0"/>
    <n v="0"/>
    <n v="0"/>
    <n v="161930.82999999999"/>
    <s v="37544"/>
    <s v=""/>
    <n v="0"/>
    <n v="0"/>
    <s v="Ja"/>
    <n v="25"/>
    <n v="0"/>
    <n v="0"/>
    <s v="Ja"/>
  </r>
  <r>
    <x v="0"/>
    <x v="398"/>
    <s v="Den integrerede institution Grøndalslund"/>
    <s v="Vanløse/Brønshøj-Husum"/>
    <s v="Ålekistevej 14"/>
    <n v="2720"/>
    <s v="Vanløse"/>
    <n v="38743023"/>
    <s v="37576@buf.kk.dk"/>
    <s v="Susanne Nielsen"/>
    <n v="0"/>
    <n v="0"/>
    <s v="37576@buf.kk.dk"/>
    <s v="Integreret"/>
    <n v="36"/>
    <n v="0"/>
    <n v="48"/>
    <n v="0"/>
    <n v="0"/>
    <n v="0"/>
    <n v="0"/>
    <s v="Nej"/>
    <n v="0"/>
    <n v="0"/>
    <n v="5"/>
    <n v="5"/>
    <n v="4"/>
    <n v="5"/>
    <n v="0"/>
    <x v="0"/>
    <x v="0"/>
    <x v="1"/>
    <x v="1"/>
    <n v="0"/>
    <n v="153600"/>
    <n v="38400"/>
    <n v="0"/>
    <s v="Ja"/>
    <s v="nej"/>
    <s v="Birgitte Larsen"/>
    <n v="2006"/>
    <n v="37"/>
    <n v="0"/>
    <s v="Køkkenleder"/>
    <s v="Erfaring fra andre institutioner"/>
    <n v="0"/>
    <n v="0"/>
    <n v="0"/>
    <n v="0"/>
    <n v="0"/>
    <n v="0"/>
    <n v="0"/>
    <n v="0"/>
    <n v="90"/>
    <n v="90"/>
    <n v="2"/>
    <n v="2"/>
    <s v="Ja"/>
    <s v="ja"/>
    <s v="Ja"/>
    <s v="Ja"/>
    <n v="0"/>
    <s v="Nej"/>
    <s v="Afventende, bekymrede - bliver det nu bedre end madpakken."/>
    <s v="Nej"/>
    <s v="som forældrene"/>
    <s v="Nej"/>
    <s v="Vil gerne have fra os"/>
    <n v="0"/>
    <s v="produktionskøkken"/>
    <s v="nej"/>
    <s v="Mindre"/>
    <s v="Ingen"/>
    <s v="Nej"/>
    <s v="Eksisterende ovn udskiftes. Kogebord skiftes til nyere med 4 plader (glaskeramisk)"/>
    <n v="0"/>
    <n v="0"/>
    <n v="0"/>
    <n v="0"/>
    <n v="0"/>
    <n v="0"/>
    <n v="0"/>
    <n v="0"/>
    <n v="0"/>
    <s v="Lone Voss/Sine"/>
    <d v="2009-03-16T00:00:00"/>
    <n v="0"/>
    <n v="0"/>
    <n v="1"/>
    <n v="4"/>
    <n v="0"/>
    <n v="0"/>
    <n v="1"/>
    <n v="0"/>
    <n v="3"/>
    <n v="0"/>
    <n v="2"/>
    <n v="0"/>
    <n v="0"/>
    <n v="1"/>
    <n v="0"/>
    <n v="0"/>
    <n v="2"/>
    <n v="0"/>
    <n v="1"/>
    <n v="1"/>
    <n v="0"/>
    <s v="Ken"/>
    <n v="5"/>
    <s v="Ja"/>
    <n v="20"/>
    <s v="Nej"/>
    <s v="Nej"/>
    <s v="ja"/>
    <n v="3"/>
    <s v="God plads"/>
    <n v="0"/>
    <n v="0"/>
    <x v="0"/>
    <s v="Vanløse/Brønshøj-Husum"/>
    <n v="36"/>
    <n v="0"/>
    <n v="48"/>
    <n v="0"/>
    <n v="0"/>
    <n v="0"/>
    <n v="0"/>
    <n v="0"/>
    <n v="0"/>
    <n v="0"/>
    <n v="0"/>
    <n v="0"/>
    <n v="0"/>
    <n v="0"/>
    <n v="157824.35999999999"/>
    <s v="37576"/>
    <s v=""/>
    <n v="0"/>
    <n v="0"/>
    <e v="#N/A"/>
    <e v="#N/A"/>
    <e v="#N/A"/>
    <e v="#N/A"/>
    <e v="#N/A"/>
  </r>
  <r>
    <x v="0"/>
    <x v="399"/>
    <s v="Børneplaneten Benediktegården"/>
    <s v="Vesterbro/Kgs.Enghave"/>
    <s v="Spontinisvej 22"/>
    <n v="2450"/>
    <s v="København SV"/>
    <s v="36 17 17 71"/>
    <s v="35269@buf.kk.dk"/>
    <s v="Vicki Børgesen"/>
    <n v="0"/>
    <n v="0"/>
    <s v="35269@buf.kk.dk"/>
    <s v="Integreret"/>
    <n v="43"/>
    <n v="0"/>
    <n v="60"/>
    <n v="0"/>
    <n v="0"/>
    <n v="0"/>
    <n v="0"/>
    <s v="ja"/>
    <n v="2"/>
    <n v="1"/>
    <n v="5"/>
    <n v="5"/>
    <n v="5"/>
    <n v="5"/>
    <n v="0"/>
    <x v="0"/>
    <x v="1"/>
    <x v="1"/>
    <x v="1"/>
    <n v="0"/>
    <s v="Der er afsat 300000kr til 43 vuggestuebørn og 60 børnehavebørn."/>
    <n v="0"/>
    <n v="0"/>
    <s v="Ja"/>
    <s v="Ja"/>
    <s v="Anthran"/>
    <n v="1997"/>
    <n v="35"/>
    <n v="0"/>
    <s v="Ufaglært"/>
    <s v="12-15 års erfaring"/>
    <s v="Økologikursus ØOF"/>
    <n v="0"/>
    <n v="0"/>
    <n v="0"/>
    <n v="0"/>
    <n v="0"/>
    <n v="0"/>
    <n v="0"/>
    <n v="50"/>
    <n v="50"/>
    <n v="2"/>
    <n v="2"/>
    <s v="Ja"/>
    <s v="ja"/>
    <s v="Ja"/>
    <s v="Ja"/>
    <n v="0"/>
    <s v="Ja"/>
    <n v="0"/>
    <s v="Ja"/>
    <n v="0"/>
    <s v="ja"/>
    <s v="Vil herne have en ansat mere i 25-30 timer"/>
    <n v="0"/>
    <s v="produktionskøkken"/>
    <s v="Ja"/>
    <s v="Ingen"/>
    <s v="Mindre"/>
    <s v="Nej"/>
    <s v="evt. males."/>
    <n v="0"/>
    <n v="0"/>
    <n v="0"/>
    <n v="0"/>
    <n v="0"/>
    <n v="0"/>
    <n v="0"/>
    <n v="0"/>
    <n v="0"/>
    <s v="Cathrine Jerrik"/>
    <d v="2009-02-03T00:00:00"/>
    <n v="0"/>
    <n v="0"/>
    <n v="1"/>
    <n v="4"/>
    <n v="0"/>
    <n v="2"/>
    <n v="0"/>
    <n v="0"/>
    <n v="0"/>
    <n v="0"/>
    <n v="1"/>
    <n v="1"/>
    <n v="0"/>
    <n v="0"/>
    <n v="0"/>
    <n v="0"/>
    <n v="2"/>
    <n v="0"/>
    <n v="0"/>
    <n v="1"/>
    <n v="25"/>
    <s v="Miele"/>
    <n v="3"/>
    <s v="Nej"/>
    <n v="0"/>
    <s v="Nej"/>
    <s v="Ja"/>
    <s v="Nej"/>
    <n v="2"/>
    <s v="Begrænset"/>
    <s v="Institutionen er i 2 etager, så de ønsker sig en madelevator.."/>
    <n v="0"/>
    <x v="0"/>
    <s v="Vesterbro/Kgs.Enghave"/>
    <n v="43"/>
    <n v="0"/>
    <n v="60"/>
    <n v="0"/>
    <n v="0"/>
    <n v="0"/>
    <n v="0"/>
    <n v="0"/>
    <n v="0"/>
    <n v="0"/>
    <n v="0"/>
    <n v="0"/>
    <n v="0"/>
    <n v="0"/>
    <n v="253136.8"/>
    <s v="35269"/>
    <s v=""/>
    <n v="0"/>
    <n v="0"/>
    <s v="Ja"/>
    <n v="20"/>
    <n v="0"/>
    <n v="0"/>
    <s v="Ja"/>
  </r>
  <r>
    <x v="0"/>
    <x v="400"/>
    <s v="Børneplaneten Benediktegården"/>
    <s v="Vesterbro/Kgs.Enghave"/>
    <s v="Spontinisvej 22"/>
    <n v="2450"/>
    <s v="København SV"/>
    <s v="36 17 17 71"/>
    <s v="35269@buf.kk.dk"/>
    <s v="Vicki Børgesen"/>
    <n v="0"/>
    <n v="0"/>
    <s v="35269@buf.kk.dk"/>
    <s v="Integreret"/>
    <n v="43"/>
    <n v="0"/>
    <n v="60"/>
    <n v="0"/>
    <n v="0"/>
    <n v="0"/>
    <n v="0"/>
    <s v="ja"/>
    <n v="0"/>
    <n v="2"/>
    <n v="0"/>
    <n v="0"/>
    <n v="0"/>
    <n v="0"/>
    <n v="0"/>
    <x v="1"/>
    <x v="0"/>
    <x v="1"/>
    <x v="0"/>
    <n v="0"/>
    <n v="0"/>
    <n v="0"/>
    <n v="0"/>
    <n v="0"/>
    <n v="0"/>
    <n v="0"/>
    <n v="0"/>
    <n v="0"/>
    <n v="0"/>
    <n v="0"/>
    <n v="0"/>
    <n v="0"/>
    <n v="0"/>
    <n v="0"/>
    <n v="0"/>
    <n v="0"/>
    <n v="0"/>
    <n v="0"/>
    <n v="0"/>
    <n v="0"/>
    <n v="0"/>
    <n v="0"/>
    <n v="0"/>
    <n v="0"/>
    <n v="0"/>
    <n v="0"/>
    <n v="0"/>
    <n v="0"/>
    <n v="0"/>
    <n v="0"/>
    <n v="0"/>
    <n v="0"/>
    <n v="0"/>
    <n v="0"/>
    <n v="0"/>
    <s v="Køkken blandet tilvirk"/>
    <n v="0"/>
    <n v="0"/>
    <n v="0"/>
    <n v="0"/>
    <n v="0"/>
    <s v="Mindre"/>
    <s v="Mindre"/>
    <s v="Nej"/>
    <s v="Kræver fornyelse for at bliver godkendt af føædevarer myndighederne. Mangler bedre kølefaciliteter."/>
    <n v="0"/>
    <n v="0"/>
    <n v="0"/>
    <n v="0"/>
    <n v="0"/>
    <s v="Cathrine Jerrik"/>
    <d v="2009-02-03T00:00:00"/>
    <n v="0"/>
    <n v="0"/>
    <n v="1"/>
    <n v="4"/>
    <n v="0"/>
    <n v="2"/>
    <n v="0"/>
    <n v="0"/>
    <n v="0"/>
    <n v="0"/>
    <n v="1"/>
    <n v="0"/>
    <n v="0"/>
    <n v="0"/>
    <n v="0"/>
    <n v="0"/>
    <n v="1"/>
    <n v="0"/>
    <n v="0"/>
    <n v="1"/>
    <n v="25"/>
    <s v="Miele"/>
    <n v="3"/>
    <s v="Nej"/>
    <n v="0"/>
    <s v="Nej"/>
    <s v="Nej"/>
    <s v="Nej"/>
    <n v="2"/>
    <n v="0"/>
    <s v="gamle og små køleskabe. Ombygning påkrævet. Institutionen er i to etager så der ønskes madelevator, der findes et thekøkken i børnehavesektionen som tidligere har været produktionskøkken"/>
    <n v="0"/>
    <x v="0"/>
    <s v="Vesterbro/Kgs.Enghave"/>
    <n v="43"/>
    <n v="0"/>
    <n v="60"/>
    <n v="0"/>
    <n v="0"/>
    <n v="0"/>
    <n v="0"/>
    <n v="0"/>
    <n v="0"/>
    <n v="0"/>
    <n v="0"/>
    <n v="0"/>
    <n v="0"/>
    <n v="0"/>
    <n v="253136.8"/>
    <s v="35269"/>
    <s v="2"/>
    <n v="0"/>
    <n v="0"/>
    <e v="#N/A"/>
    <e v="#N/A"/>
    <e v="#N/A"/>
    <e v="#N/A"/>
    <e v="#N/A"/>
  </r>
  <r>
    <x v="0"/>
    <x v="401"/>
    <s v="Børnehuset Colombus"/>
    <s v="Vesterbro/Kgs.Enghave"/>
    <s v="Rejsbygade 8A"/>
    <n v="1759"/>
    <s v="København V"/>
    <s v="88 88 82 40"/>
    <s v="mail@columbus.kk.dk"/>
    <s v="Bente"/>
    <n v="33248986"/>
    <n v="0"/>
    <s v="35308@buf.kk.dk"/>
    <s v="Integreret"/>
    <n v="50"/>
    <n v="0"/>
    <n v="66"/>
    <n v="0"/>
    <n v="0"/>
    <n v="0"/>
    <n v="0"/>
    <s v="Nej"/>
    <n v="0"/>
    <n v="0"/>
    <n v="5"/>
    <n v="5"/>
    <n v="5"/>
    <n v="5"/>
    <n v="0"/>
    <x v="0"/>
    <x v="1"/>
    <x v="0"/>
    <x v="1"/>
    <n v="0"/>
    <n v="0"/>
    <n v="0"/>
    <n v="0"/>
    <s v="Ja"/>
    <s v="nej"/>
    <s v="Sara Østergaard"/>
    <n v="0"/>
    <n v="37"/>
    <n v="0"/>
    <s v="Kok"/>
    <n v="0"/>
    <n v="0"/>
    <s v="Birgitte"/>
    <n v="2008"/>
    <n v="20"/>
    <n v="0"/>
    <s v="ufaglært"/>
    <s v="10 års køkkenerfaring"/>
    <s v="hygiejne"/>
    <n v="0"/>
    <n v="0"/>
    <n v="1"/>
    <n v="1"/>
    <s v="Ja"/>
    <s v="Nej"/>
    <s v="nej"/>
    <s v="Ja"/>
    <s v="ved ikke"/>
    <n v="0"/>
    <n v="0"/>
    <n v="0"/>
    <n v="0"/>
    <s v="Nej"/>
    <n v="0"/>
    <n v="0"/>
    <s v="produktionskøkken"/>
    <s v="nej"/>
    <s v="Mindre"/>
    <n v="0"/>
    <n v="0"/>
    <s v="Hurtigere opvaskemaskine nødvendig"/>
    <n v="0"/>
    <n v="0"/>
    <n v="0"/>
    <n v="0"/>
    <n v="0"/>
    <n v="0"/>
    <n v="0"/>
    <n v="0"/>
    <n v="0"/>
    <s v="Mariah"/>
    <d v="2009-01-30T00:00:00"/>
    <n v="0"/>
    <n v="0"/>
    <n v="1"/>
    <n v="5"/>
    <n v="0"/>
    <n v="2"/>
    <n v="0"/>
    <n v="0"/>
    <n v="0"/>
    <n v="0"/>
    <n v="2"/>
    <n v="2"/>
    <n v="0"/>
    <n v="0"/>
    <n v="0"/>
    <n v="0"/>
    <n v="2"/>
    <n v="0"/>
    <n v="0"/>
    <n v="1"/>
    <n v="25"/>
    <s v="Miele Professional"/>
    <n v="10"/>
    <s v="Ja"/>
    <n v="12"/>
    <s v="Nej"/>
    <s v="Nej"/>
    <s v="Nej"/>
    <n v="4"/>
    <s v="God plads"/>
    <s v="Mangler kun en bedre opvaskemaskine"/>
    <n v="0"/>
    <x v="0"/>
    <s v="Vesterbro/Kgs.Enghave"/>
    <n v="52"/>
    <n v="0"/>
    <n v="66"/>
    <n v="0"/>
    <n v="0"/>
    <n v="0"/>
    <n v="0"/>
    <n v="0"/>
    <n v="0"/>
    <n v="0"/>
    <n v="0"/>
    <n v="0"/>
    <n v="0"/>
    <n v="0"/>
    <n v="15403.11"/>
    <s v="35308"/>
    <s v=""/>
    <n v="0"/>
    <n v="0"/>
    <e v="#N/A"/>
    <e v="#N/A"/>
    <e v="#N/A"/>
    <e v="#N/A"/>
    <e v="#N/A"/>
  </r>
  <r>
    <x v="0"/>
    <x v="402"/>
    <s v="Børnehuset Colombus"/>
    <s v="Vesterbro/Kgs.Enghave"/>
    <s v="Rejsbygade 8A"/>
    <n v="1759"/>
    <s v="København V"/>
    <s v="88 88 82 40"/>
    <s v="mail@columbus.kk.dk"/>
    <s v="Bente"/>
    <n v="33248986"/>
    <n v="0"/>
    <s v="35308@buf.kk.dk"/>
    <s v="Integreret"/>
    <n v="50"/>
    <n v="0"/>
    <n v="66"/>
    <n v="0"/>
    <n v="0"/>
    <n v="0"/>
    <n v="0"/>
    <s v="Nej"/>
    <n v="0"/>
    <n v="0"/>
    <n v="0"/>
    <n v="0"/>
    <n v="0"/>
    <n v="0"/>
    <n v="0"/>
    <x v="1"/>
    <x v="0"/>
    <x v="1"/>
    <x v="0"/>
    <n v="0"/>
    <n v="0"/>
    <n v="0"/>
    <n v="0"/>
    <n v="0"/>
    <n v="0"/>
    <n v="0"/>
    <n v="0"/>
    <n v="0"/>
    <n v="0"/>
    <n v="0"/>
    <n v="0"/>
    <n v="0"/>
    <n v="0"/>
    <n v="0"/>
    <n v="0"/>
    <n v="0"/>
    <n v="0"/>
    <n v="0"/>
    <n v="0"/>
    <n v="0"/>
    <n v="0"/>
    <n v="0"/>
    <n v="0"/>
    <n v="0"/>
    <n v="0"/>
    <n v="0"/>
    <n v="0"/>
    <n v="0"/>
    <n v="0"/>
    <n v="0"/>
    <n v="0"/>
    <n v="0"/>
    <n v="0"/>
    <n v="0"/>
    <n v="0"/>
    <s v="Køkken begrænset tilvirk"/>
    <s v="nej"/>
    <s v="Mindre"/>
    <s v="Mindre"/>
    <s v="Nej"/>
    <s v="Dette skal vurderes: ekstra vask påkrævet? Rist i gulv påkrævet? Hæve opvaskemaskine påkrævet? Madhusvurdering: Der skal 1 ekstra varmluftovn"/>
    <n v="0"/>
    <n v="0"/>
    <n v="0"/>
    <n v="0"/>
    <n v="0"/>
    <n v="0"/>
    <n v="0"/>
    <n v="0"/>
    <n v="0"/>
    <s v="Birgitte Glerup"/>
    <d v="2009-01-30T00:00:00"/>
    <n v="0"/>
    <n v="1"/>
    <n v="0"/>
    <n v="4"/>
    <n v="1"/>
    <n v="0"/>
    <n v="0"/>
    <n v="0"/>
    <n v="0"/>
    <n v="0"/>
    <n v="3"/>
    <n v="0"/>
    <n v="0"/>
    <n v="0"/>
    <n v="0"/>
    <n v="0"/>
    <n v="0"/>
    <n v="0"/>
    <n v="0"/>
    <n v="1"/>
    <n v="20"/>
    <s v="Miele Professional"/>
    <n v="10"/>
    <s v="Nej"/>
    <n v="0"/>
    <s v="Nej"/>
    <s v="Ja"/>
    <s v="Nej"/>
    <n v="1"/>
    <s v="ingen plads"/>
    <s v="god plads i køkkenet"/>
    <n v="0"/>
    <x v="0"/>
    <s v="Vesterbro/Kgs.Enghave"/>
    <n v="52"/>
    <n v="0"/>
    <n v="66"/>
    <n v="0"/>
    <n v="0"/>
    <n v="0"/>
    <n v="0"/>
    <n v="0"/>
    <n v="0"/>
    <n v="0"/>
    <n v="0"/>
    <n v="0"/>
    <n v="0"/>
    <n v="0"/>
    <n v="15403.11"/>
    <s v="35308"/>
    <s v="u"/>
    <n v="0"/>
    <n v="0"/>
    <e v="#N/A"/>
    <e v="#N/A"/>
    <e v="#N/A"/>
    <e v="#N/A"/>
    <e v="#N/A"/>
  </r>
  <r>
    <x v="0"/>
    <x v="403"/>
    <s v="Børnehuset Frederiksholm"/>
    <s v="Vesterbro/Kgs.Enghave"/>
    <s v="Borgbjergsvej 30A"/>
    <n v="2450"/>
    <s v="København SV"/>
    <s v="33 31 69 96"/>
    <s v="35320@buf.kk.dk"/>
    <s v="Elisabeth Lunding"/>
    <n v="36462858"/>
    <n v="33316996"/>
    <s v="35320@buf.kk.dk"/>
    <s v="Integreret"/>
    <n v="16"/>
    <n v="0"/>
    <n v="44"/>
    <n v="0"/>
    <n v="0"/>
    <n v="0"/>
    <n v="0"/>
    <s v="Nej"/>
    <n v="0"/>
    <n v="0"/>
    <n v="5"/>
    <n v="5"/>
    <n v="3"/>
    <n v="5"/>
    <n v="0"/>
    <x v="0"/>
    <x v="0"/>
    <x v="1"/>
    <x v="1"/>
    <n v="0"/>
    <n v="44500"/>
    <n v="44500"/>
    <n v="0"/>
    <s v="Ja"/>
    <s v="nej"/>
    <s v="Janette Bandier"/>
    <n v="2007"/>
    <n v="20"/>
    <n v="0"/>
    <s v="køkkenassistent"/>
    <s v="som køkkenassistent"/>
    <s v="Egenkontrol"/>
    <n v="0"/>
    <n v="0"/>
    <n v="0"/>
    <n v="0"/>
    <n v="0"/>
    <n v="0"/>
    <n v="0"/>
    <n v="95"/>
    <n v="95"/>
    <n v="2"/>
    <n v="2"/>
    <s v="Ja"/>
    <s v="ja"/>
    <s v="Ja"/>
    <s v="Ja"/>
    <s v="Er meget negativ omkring ordningen."/>
    <s v="Ja"/>
    <s v="Men meget negative"/>
    <s v="Ja"/>
    <s v="Men meget negative"/>
    <s v="Nej"/>
    <n v="0"/>
    <n v="0"/>
    <s v="produktionskøkken"/>
    <s v="Ja"/>
    <s v="Mindre"/>
    <s v="Ingen"/>
    <s v="Nej"/>
    <s v="Køkkenet bliver brugt til vuggestuen"/>
    <n v="0"/>
    <n v="0"/>
    <n v="0"/>
    <n v="0"/>
    <n v="0"/>
    <n v="0"/>
    <n v="0"/>
    <n v="0"/>
    <n v="0"/>
    <s v="Cathrine Jerrik / Nanna"/>
    <d v="2009-03-09T00:00:00"/>
    <n v="0"/>
    <n v="1"/>
    <n v="0"/>
    <n v="0"/>
    <n v="0"/>
    <n v="1"/>
    <n v="0"/>
    <n v="0"/>
    <n v="0"/>
    <n v="1"/>
    <n v="0"/>
    <n v="0"/>
    <n v="0"/>
    <n v="0"/>
    <n v="0"/>
    <n v="1"/>
    <n v="0"/>
    <n v="0"/>
    <n v="0"/>
    <n v="1"/>
    <n v="20"/>
    <s v="Miele"/>
    <n v="2"/>
    <s v="Nej"/>
    <n v="0"/>
    <s v="Ja"/>
    <s v="Ja"/>
    <s v="Nej"/>
    <n v="2"/>
    <s v="God plads"/>
    <n v="0"/>
    <n v="0"/>
    <x v="0"/>
    <s v="Vesterbro/Kgs.Enghave"/>
    <n v="18"/>
    <n v="0"/>
    <n v="44"/>
    <n v="0"/>
    <n v="0"/>
    <n v="0"/>
    <n v="0"/>
    <n v="0"/>
    <n v="0"/>
    <n v="0"/>
    <n v="0"/>
    <n v="0"/>
    <n v="0"/>
    <n v="0"/>
    <n v="89587.18"/>
    <s v="35320"/>
    <s v=""/>
    <n v="0"/>
    <n v="0"/>
    <e v="#N/A"/>
    <e v="#N/A"/>
    <e v="#N/A"/>
    <e v="#N/A"/>
    <e v="#N/A"/>
  </r>
  <r>
    <x v="0"/>
    <x v="404"/>
    <s v="Børnehuset Frederiksholm"/>
    <s v="Vesterbro/Kgs.Enghave"/>
    <s v="Borgbjergsvej 30A"/>
    <n v="2450"/>
    <s v="København SV"/>
    <s v="33 31 69 96"/>
    <s v="35320@buf.kk.dk"/>
    <s v="Elisabeth Lunding"/>
    <n v="36462858"/>
    <n v="33316996"/>
    <s v="35320@buf.kk.dk"/>
    <s v="Integreret"/>
    <n v="0"/>
    <n v="0"/>
    <n v="0"/>
    <n v="0"/>
    <n v="0"/>
    <n v="0"/>
    <n v="0"/>
    <n v="0"/>
    <n v="0"/>
    <n v="0"/>
    <n v="5"/>
    <n v="5"/>
    <n v="3"/>
    <n v="5"/>
    <n v="0"/>
    <x v="0"/>
    <x v="0"/>
    <x v="1"/>
    <x v="1"/>
    <n v="0"/>
    <n v="44500"/>
    <n v="44500"/>
    <n v="0"/>
    <n v="0"/>
    <n v="0"/>
    <n v="0"/>
    <n v="0"/>
    <n v="0"/>
    <n v="0"/>
    <n v="0"/>
    <n v="0"/>
    <n v="0"/>
    <n v="0"/>
    <n v="0"/>
    <n v="0"/>
    <n v="0"/>
    <n v="0"/>
    <n v="0"/>
    <n v="0"/>
    <n v="95"/>
    <n v="95"/>
    <n v="0"/>
    <n v="0"/>
    <n v="0"/>
    <n v="0"/>
    <n v="0"/>
    <n v="0"/>
    <n v="0"/>
    <n v="0"/>
    <n v="0"/>
    <n v="0"/>
    <n v="0"/>
    <n v="0"/>
    <n v="0"/>
    <n v="0"/>
    <s v="Ved ikke"/>
    <n v="0"/>
    <n v="0"/>
    <n v="0"/>
    <n v="0"/>
    <n v="0"/>
    <n v="0"/>
    <n v="0"/>
    <n v="0"/>
    <n v="0"/>
    <n v="0"/>
    <n v="0"/>
    <n v="0"/>
    <n v="0"/>
    <n v="0"/>
    <n v="0"/>
    <d v="1899-12-30T00:00:00"/>
    <n v="0"/>
    <n v="1"/>
    <n v="0"/>
    <n v="0"/>
    <n v="0"/>
    <n v="0"/>
    <n v="0"/>
    <n v="0"/>
    <n v="0"/>
    <n v="1"/>
    <n v="0"/>
    <n v="0"/>
    <n v="0"/>
    <n v="0"/>
    <n v="0"/>
    <n v="1"/>
    <n v="0"/>
    <n v="0"/>
    <n v="0"/>
    <n v="1"/>
    <n v="20"/>
    <s v="miele"/>
    <n v="6"/>
    <n v="0"/>
    <n v="0"/>
    <n v="0"/>
    <n v="0"/>
    <n v="0"/>
    <n v="1"/>
    <s v="ingen plads"/>
    <n v="0"/>
    <n v="0"/>
    <x v="0"/>
    <s v="Vesterbro/Kgs.Enghave"/>
    <n v="18"/>
    <n v="0"/>
    <n v="44"/>
    <n v="0"/>
    <n v="0"/>
    <n v="0"/>
    <n v="0"/>
    <n v="0"/>
    <n v="0"/>
    <n v="0"/>
    <n v="0"/>
    <n v="0"/>
    <n v="0"/>
    <n v="0"/>
    <n v="89587.18"/>
    <s v="35320"/>
    <s v="u"/>
    <n v="0"/>
    <n v="0"/>
    <e v="#N/A"/>
    <e v="#N/A"/>
    <e v="#N/A"/>
    <e v="#N/A"/>
    <e v="#N/A"/>
  </r>
  <r>
    <x v="0"/>
    <x v="405"/>
    <s v="Saxoly Børnehus"/>
    <s v="Vesterbro/Kgs.Enghave"/>
    <s v="Saxogade 104A"/>
    <n v="1662"/>
    <s v="København V"/>
    <s v="33 21 56 56"/>
    <s v="35433@buf.kk.dk"/>
    <s v="Irene Handt"/>
    <n v="0"/>
    <n v="0"/>
    <s v="35433@buf.kk.dk"/>
    <s v="Integreret"/>
    <n v="36"/>
    <n v="0"/>
    <n v="84"/>
    <n v="0"/>
    <n v="0"/>
    <n v="0"/>
    <n v="0"/>
    <s v="ja"/>
    <n v="3"/>
    <n v="1"/>
    <n v="5"/>
    <n v="5"/>
    <n v="5"/>
    <n v="5"/>
    <n v="0"/>
    <x v="0"/>
    <x v="1"/>
    <x v="1"/>
    <x v="1"/>
    <n v="0"/>
    <n v="10000"/>
    <n v="10000"/>
    <n v="0"/>
    <s v="Ja"/>
    <s v="nej"/>
    <s v="Berit Andersen"/>
    <n v="2008"/>
    <n v="35"/>
    <n v="0"/>
    <s v="Ernæringsassistent"/>
    <s v="12 år med mad til børn"/>
    <n v="0"/>
    <n v="0"/>
    <n v="0"/>
    <n v="0"/>
    <n v="0"/>
    <n v="0"/>
    <n v="0"/>
    <n v="0"/>
    <n v="90"/>
    <n v="90"/>
    <n v="2"/>
    <n v="2"/>
    <s v="Ja"/>
    <s v="Nej"/>
    <s v="Ja"/>
    <n v="0"/>
    <s v="Ved ikke. De vil gerne selv lave mad, men har endnu ikke taget stilling til det, pga. interne problemer"/>
    <s v="Ja"/>
    <n v="0"/>
    <s v="Ja"/>
    <n v="0"/>
    <s v="Nej"/>
    <s v="Vil evt. gerne have hjælp"/>
    <n v="0"/>
    <s v="produktionskøkken"/>
    <s v="Ja"/>
    <s v="Ingen"/>
    <s v="Ingen"/>
    <s v="Nej"/>
    <n v="0"/>
    <n v="0"/>
    <n v="0"/>
    <n v="0"/>
    <n v="0"/>
    <n v="0"/>
    <n v="0"/>
    <n v="0"/>
    <n v="0"/>
    <n v="0"/>
    <s v="Cathrine / Nanna"/>
    <d v="2009-02-26T00:00:00"/>
    <n v="0"/>
    <n v="0"/>
    <n v="1"/>
    <n v="5"/>
    <n v="0"/>
    <n v="2"/>
    <n v="0"/>
    <n v="0"/>
    <n v="0"/>
    <n v="0"/>
    <n v="2"/>
    <n v="0"/>
    <n v="0"/>
    <n v="0"/>
    <n v="0"/>
    <n v="0"/>
    <n v="2"/>
    <n v="0"/>
    <n v="0"/>
    <n v="1"/>
    <n v="25"/>
    <s v="Miele"/>
    <n v="3"/>
    <s v="Nej"/>
    <n v="0"/>
    <s v="Ja"/>
    <s v="Ja"/>
    <s v="Nej"/>
    <n v="4"/>
    <s v="Begrænset"/>
    <s v="Skabsplads i køkken, men intet lager._x000a_Nyt lækkert køkken"/>
    <n v="0"/>
    <x v="0"/>
    <s v="Vesterbro/Kgs.Enghave"/>
    <n v="36"/>
    <n v="0"/>
    <n v="84"/>
    <n v="0"/>
    <n v="0"/>
    <n v="0"/>
    <n v="0"/>
    <n v="0"/>
    <n v="0"/>
    <n v="0"/>
    <n v="0"/>
    <n v="0"/>
    <n v="0"/>
    <n v="0"/>
    <n v="260094.35"/>
    <s v="35433"/>
    <s v=""/>
    <n v="0"/>
    <n v="0"/>
    <s v="Ja"/>
    <n v="37"/>
    <n v="0"/>
    <s v="nuværende medarbejde stopper d. 1/8"/>
    <s v="Nej"/>
  </r>
  <r>
    <x v="0"/>
    <x v="406"/>
    <s v="Saxoly Børnehus"/>
    <s v="Vesterbro/Kgs.Enghave"/>
    <s v="Saxogade 104A"/>
    <n v="1662"/>
    <s v="København V"/>
    <s v="33 21 56 56"/>
    <s v="35433@buf.kk.dk"/>
    <s v="Irene Handt"/>
    <n v="0"/>
    <n v="0"/>
    <s v="35433@buf.kk.dk"/>
    <s v="Integreret"/>
    <n v="36"/>
    <n v="0"/>
    <n v="84"/>
    <n v="0"/>
    <n v="0"/>
    <n v="0"/>
    <n v="0"/>
    <s v="ja"/>
    <n v="3"/>
    <n v="1"/>
    <n v="5"/>
    <n v="5"/>
    <n v="5"/>
    <n v="5"/>
    <n v="0"/>
    <x v="0"/>
    <x v="1"/>
    <x v="1"/>
    <x v="1"/>
    <n v="0"/>
    <n v="10000"/>
    <n v="10000"/>
    <n v="0"/>
    <s v="Ja"/>
    <s v="nej"/>
    <n v="0"/>
    <n v="0"/>
    <n v="0"/>
    <n v="0"/>
    <n v="0"/>
    <n v="0"/>
    <n v="0"/>
    <n v="0"/>
    <n v="0"/>
    <n v="0"/>
    <n v="0"/>
    <n v="0"/>
    <n v="0"/>
    <n v="0"/>
    <n v="90"/>
    <n v="90"/>
    <n v="2"/>
    <n v="2"/>
    <s v="Ja"/>
    <s v="Nej"/>
    <s v="Ja"/>
    <n v="0"/>
    <n v="0"/>
    <n v="0"/>
    <n v="0"/>
    <n v="0"/>
    <n v="0"/>
    <n v="0"/>
    <n v="0"/>
    <n v="0"/>
    <s v="Køkken begrænset tilvirk"/>
    <n v="0"/>
    <s v="Mindre"/>
    <s v="Mindre"/>
    <s v="Nej"/>
    <s v="Nye køkkenelementer er påkrævet, før det kan tages i brug igen"/>
    <n v="0"/>
    <n v="0"/>
    <n v="0"/>
    <n v="0"/>
    <n v="0"/>
    <n v="0"/>
    <n v="0"/>
    <n v="0"/>
    <n v="0"/>
    <s v="Cathrine / Nanna"/>
    <d v="2009-02-26T00:00:00"/>
    <n v="0"/>
    <n v="1"/>
    <n v="0"/>
    <n v="0"/>
    <n v="0"/>
    <n v="0"/>
    <n v="0"/>
    <n v="0"/>
    <n v="0"/>
    <n v="0"/>
    <n v="1"/>
    <n v="0"/>
    <n v="0"/>
    <n v="0"/>
    <n v="0"/>
    <n v="0"/>
    <n v="0"/>
    <n v="0"/>
    <n v="0"/>
    <n v="1"/>
    <n v="25"/>
    <s v="Miele"/>
    <n v="1"/>
    <s v="Nej"/>
    <n v="0"/>
    <s v="Nej"/>
    <s v="Nej"/>
    <s v="Nej"/>
    <n v="2"/>
    <s v="Begrænset"/>
    <s v="Skabsplads i køkken , men intet lager"/>
    <n v="0"/>
    <x v="0"/>
    <s v="Vesterbro/Kgs.Enghave"/>
    <n v="36"/>
    <n v="0"/>
    <n v="84"/>
    <n v="0"/>
    <n v="0"/>
    <n v="0"/>
    <n v="0"/>
    <n v="0"/>
    <n v="0"/>
    <n v="0"/>
    <n v="0"/>
    <n v="0"/>
    <n v="0"/>
    <n v="0"/>
    <n v="260094.35"/>
    <s v="35433"/>
    <s v="2"/>
    <n v="0"/>
    <n v="0"/>
    <e v="#N/A"/>
    <e v="#N/A"/>
    <e v="#N/A"/>
    <e v="#N/A"/>
    <e v="#N/A"/>
  </r>
  <r>
    <x v="0"/>
    <x v="407"/>
    <s v="Saxoly Børnehus"/>
    <s v="Vesterbro/Kgs.Enghave"/>
    <s v="Saxogade 104A"/>
    <n v="1662"/>
    <s v="København V"/>
    <s v="33 21 56 56"/>
    <s v="35433@buf.kk.dk"/>
    <s v="Irene Handt"/>
    <n v="0"/>
    <n v="0"/>
    <s v="35433@buf.kk.dk"/>
    <s v="Integreret"/>
    <n v="36"/>
    <n v="0"/>
    <n v="84"/>
    <n v="0"/>
    <n v="0"/>
    <n v="0"/>
    <n v="0"/>
    <s v="ja"/>
    <n v="3"/>
    <n v="1"/>
    <n v="5"/>
    <n v="5"/>
    <n v="5"/>
    <n v="5"/>
    <n v="0"/>
    <x v="0"/>
    <x v="1"/>
    <x v="1"/>
    <x v="1"/>
    <n v="0"/>
    <n v="10000"/>
    <n v="10000"/>
    <n v="0"/>
    <s v="Ja"/>
    <s v="nej"/>
    <n v="0"/>
    <n v="0"/>
    <n v="0"/>
    <n v="0"/>
    <n v="0"/>
    <n v="0"/>
    <n v="0"/>
    <n v="0"/>
    <n v="0"/>
    <n v="0"/>
    <n v="0"/>
    <n v="0"/>
    <n v="0"/>
    <n v="0"/>
    <n v="90"/>
    <n v="90"/>
    <n v="2"/>
    <n v="2"/>
    <s v="Ja"/>
    <s v="Nej"/>
    <s v="Ja"/>
    <n v="0"/>
    <n v="0"/>
    <n v="0"/>
    <n v="0"/>
    <n v="0"/>
    <n v="0"/>
    <n v="0"/>
    <n v="0"/>
    <n v="0"/>
    <s v="produktionskøkken"/>
    <n v="0"/>
    <s v="Mindre"/>
    <s v="Mindre"/>
    <s v="Nej"/>
    <s v="Køkkenet har ikke været brugt længe. Trænger til en kærlig hånd inden brug. Males "/>
    <n v="0"/>
    <n v="0"/>
    <n v="0"/>
    <n v="0"/>
    <n v="0"/>
    <n v="0"/>
    <n v="0"/>
    <n v="0"/>
    <n v="0"/>
    <s v="Cathrine / Nanna"/>
    <d v="2009-02-26T00:00:00"/>
    <n v="0"/>
    <n v="0"/>
    <n v="1"/>
    <n v="4"/>
    <n v="0"/>
    <n v="1"/>
    <n v="0"/>
    <n v="0"/>
    <n v="0"/>
    <n v="0"/>
    <n v="2"/>
    <n v="0"/>
    <n v="0"/>
    <n v="0"/>
    <n v="0"/>
    <n v="0"/>
    <n v="1"/>
    <n v="0"/>
    <n v="0"/>
    <n v="1"/>
    <n v="25"/>
    <s v="Miele"/>
    <n v="2.5"/>
    <s v="Nej"/>
    <n v="0"/>
    <s v="Nej"/>
    <s v="Nej"/>
    <s v="Nej"/>
    <n v="2"/>
    <s v="Begrænset"/>
    <s v="Køkken 3 i Børnehaven på Sønderboulevard, kun med de store børn. 51 børn hvor 11 dagligt kører ud til udflytterbørnehave"/>
    <n v="0"/>
    <x v="0"/>
    <s v="Vesterbro/Kgs.Enghave"/>
    <n v="36"/>
    <n v="0"/>
    <n v="84"/>
    <n v="0"/>
    <n v="0"/>
    <n v="0"/>
    <n v="0"/>
    <n v="0"/>
    <n v="0"/>
    <n v="0"/>
    <n v="0"/>
    <n v="0"/>
    <n v="0"/>
    <n v="0"/>
    <n v="260094.35"/>
    <s v="35433"/>
    <s v="3"/>
    <n v="0"/>
    <n v="0"/>
    <e v="#N/A"/>
    <e v="#N/A"/>
    <e v="#N/A"/>
    <e v="#N/A"/>
    <e v="#N/A"/>
  </r>
  <r>
    <x v="0"/>
    <x v="408"/>
    <s v="Saxogården"/>
    <s v="Vesterbro/Kgs.Enghave"/>
    <s v="Dannebrogsgade 34"/>
    <n v="1660"/>
    <s v="København V"/>
    <s v="33 21 41 97"/>
    <s v="saxogaarden@mail.dk"/>
    <s v="Charlotte Oscilowski"/>
    <n v="33290042"/>
    <n v="0"/>
    <s v="35550@buf.kk.dk"/>
    <s v="Integreret"/>
    <n v="32"/>
    <n v="0"/>
    <n v="55"/>
    <n v="40"/>
    <n v="0"/>
    <n v="0"/>
    <n v="0"/>
    <s v="Nej"/>
    <n v="0"/>
    <n v="0"/>
    <n v="5"/>
    <n v="5"/>
    <n v="4"/>
    <n v="5"/>
    <n v="0"/>
    <x v="0"/>
    <x v="0"/>
    <x v="1"/>
    <x v="1"/>
    <n v="0"/>
    <n v="230000"/>
    <n v="20000"/>
    <n v="0"/>
    <s v="Ja"/>
    <s v="nej"/>
    <s v="Zita Pedersen"/>
    <n v="2007"/>
    <n v="35"/>
    <n v="0"/>
    <s v="Næsten køkkenleder"/>
    <s v="25 års køkkenerfaring"/>
    <s v="Rodfrugter, bagekurser, barnemad, ernæringssammensætning"/>
    <n v="0"/>
    <n v="0"/>
    <n v="0"/>
    <n v="0"/>
    <n v="0"/>
    <n v="0"/>
    <n v="0"/>
    <n v="80"/>
    <n v="80"/>
    <n v="2"/>
    <n v="2"/>
    <s v="Ja"/>
    <s v="Nej"/>
    <s v="nej"/>
    <s v="Ja"/>
    <s v="Med opnormering af personale, anslår selv det kræver 20 timer mere"/>
    <s v="Ja"/>
    <n v="0"/>
    <s v="Ja"/>
    <s v="Er bekymret for hvad institutionen gør ved sygdom i køkkenet"/>
    <s v="Nej"/>
    <n v="0"/>
    <n v="0"/>
    <s v="produktionskøkken"/>
    <s v="nej"/>
    <s v="Ingen"/>
    <s v="Mindre"/>
    <s v="ja"/>
    <s v="Der mangler opbevaringsplads og afløb i gulvet"/>
    <n v="0"/>
    <n v="0"/>
    <n v="0"/>
    <n v="0"/>
    <n v="0"/>
    <n v="0"/>
    <n v="0"/>
    <n v="0"/>
    <n v="0"/>
    <s v="Mariah/ Margrethe"/>
    <d v="2009-01-22T00:00:00"/>
    <n v="0"/>
    <n v="0"/>
    <n v="1"/>
    <n v="10"/>
    <n v="2"/>
    <n v="0"/>
    <n v="0"/>
    <n v="0"/>
    <n v="0"/>
    <n v="0"/>
    <n v="3"/>
    <n v="0"/>
    <n v="0"/>
    <n v="0"/>
    <n v="0"/>
    <n v="2"/>
    <n v="0"/>
    <n v="0"/>
    <n v="1"/>
    <n v="1"/>
    <n v="2"/>
    <s v="Wexiödisk"/>
    <n v="5"/>
    <s v="Ja"/>
    <n v="12"/>
    <s v="Nej"/>
    <s v="Nej"/>
    <s v="ja"/>
    <n v="2"/>
    <s v="ingen plads"/>
    <s v="Der er ingen afløb i gulvet."/>
    <n v="0"/>
    <x v="0"/>
    <s v="Vesterbro/Kgs.Enghave"/>
    <n v="41"/>
    <n v="0"/>
    <n v="42"/>
    <n v="40"/>
    <n v="0"/>
    <n v="0"/>
    <n v="0"/>
    <n v="0"/>
    <n v="0"/>
    <n v="0"/>
    <n v="0"/>
    <n v="0"/>
    <n v="0"/>
    <n v="0"/>
    <n v="216250.94"/>
    <s v="35550"/>
    <s v=""/>
    <n v="0"/>
    <n v="40"/>
    <e v="#N/A"/>
    <e v="#N/A"/>
    <e v="#N/A"/>
    <e v="#N/A"/>
    <e v="#N/A"/>
  </r>
  <r>
    <x v="0"/>
    <x v="409"/>
    <s v="Syvstjernen"/>
    <s v="Vesterbro/Kgs.Enghave"/>
    <s v="Dannebrogsgade 1"/>
    <n v="1665"/>
    <s v="København V"/>
    <s v="33 21 48 17"/>
    <s v="35558@buf.kk.dk"/>
    <s v="Ole Duelund"/>
    <n v="33257003"/>
    <n v="33244431"/>
    <s v="35558@buf.kk.dk"/>
    <s v="Integreret"/>
    <n v="22"/>
    <n v="0"/>
    <n v="26"/>
    <n v="0"/>
    <n v="0"/>
    <n v="0"/>
    <n v="0"/>
    <s v="Nej"/>
    <n v="0"/>
    <n v="0"/>
    <n v="5"/>
    <n v="5"/>
    <n v="4"/>
    <n v="5"/>
    <n v="0"/>
    <x v="0"/>
    <x v="1"/>
    <x v="1"/>
    <x v="1"/>
    <n v="0"/>
    <n v="83000"/>
    <n v="83000"/>
    <n v="0"/>
    <s v="Ja"/>
    <s v="nej"/>
    <s v="Tim Larsen"/>
    <n v="2005"/>
    <n v="20"/>
    <s v="mail@timlarsen.dk"/>
    <s v="Levnedsmiddeltekniker"/>
    <s v="fra andre køkkener"/>
    <n v="0"/>
    <n v="0"/>
    <n v="0"/>
    <n v="0"/>
    <n v="0"/>
    <n v="0"/>
    <n v="0"/>
    <n v="0"/>
    <n v="65"/>
    <n v="75"/>
    <n v="2"/>
    <n v="2"/>
    <s v="Ja"/>
    <s v="Nej"/>
    <s v="Ja"/>
    <s v="Nej"/>
    <s v="vil bare beholde madpakker til børnahavebørnene"/>
    <n v="0"/>
    <n v="0"/>
    <s v="Nej"/>
    <s v="Afventende, er omstillingsparat."/>
    <s v="Nej"/>
    <s v="Med rådgivning"/>
    <n v="0"/>
    <s v="Køkken blandet tilvirk"/>
    <n v="0"/>
    <n v="0"/>
    <n v="0"/>
    <n v="0"/>
    <n v="0"/>
    <n v="0"/>
    <s v="Større"/>
    <s v="Ja"/>
    <n v="0"/>
    <n v="0"/>
    <n v="0"/>
    <n v="0"/>
    <n v="0"/>
    <s v="for lille køkken, som ligger på 1. sal._x000a_Vg. og Bh. Ligger i stuen."/>
    <s v="Lone"/>
    <d v="2009-01-22T00:00:00"/>
    <n v="0"/>
    <n v="0"/>
    <n v="1"/>
    <n v="4"/>
    <n v="0"/>
    <n v="2"/>
    <n v="0"/>
    <n v="0"/>
    <n v="0"/>
    <n v="1"/>
    <n v="0"/>
    <n v="0"/>
    <n v="1"/>
    <n v="0"/>
    <n v="0"/>
    <n v="0"/>
    <n v="1"/>
    <n v="0"/>
    <n v="0"/>
    <n v="1"/>
    <n v="20"/>
    <s v="miele professional 6. 7859"/>
    <n v="2"/>
    <s v="Nej"/>
    <s v="Nej"/>
    <s v="Ja"/>
    <s v="Nej"/>
    <s v="Nej"/>
    <n v="3"/>
    <n v="0"/>
    <n v="0"/>
    <n v="0"/>
    <x v="0"/>
    <s v="Vesterbro/Kgs.Enghave"/>
    <n v="22"/>
    <n v="0"/>
    <n v="26"/>
    <n v="0"/>
    <n v="0"/>
    <n v="0"/>
    <n v="0"/>
    <n v="0"/>
    <n v="0"/>
    <n v="0"/>
    <n v="0"/>
    <n v="0"/>
    <n v="0"/>
    <n v="0"/>
    <n v="73845.56"/>
    <s v="35558"/>
    <s v=""/>
    <n v="0"/>
    <n v="0"/>
    <e v="#N/A"/>
    <e v="#N/A"/>
    <e v="#N/A"/>
    <e v="#N/A"/>
    <e v="#N/A"/>
  </r>
  <r>
    <x v="0"/>
    <x v="410"/>
    <s v="Enghave sogne integrerede institution"/>
    <s v="Vesterbro/Kgs.Enghave"/>
    <s v="Slien 2"/>
    <n v="1766"/>
    <s v="København V"/>
    <s v="33 31 05 59"/>
    <s v="35585@buf.kk.dk"/>
    <s v="Henrik Maes"/>
    <n v="38801813"/>
    <n v="0"/>
    <s v="slien@pc.dk"/>
    <s v="Integreret"/>
    <n v="10"/>
    <n v="0"/>
    <n v="42"/>
    <n v="0"/>
    <n v="0"/>
    <n v="0"/>
    <n v="0"/>
    <s v="Nej"/>
    <n v="0"/>
    <n v="0"/>
    <n v="5"/>
    <n v="5"/>
    <n v="5"/>
    <n v="5"/>
    <n v="0"/>
    <x v="0"/>
    <x v="0"/>
    <x v="1"/>
    <x v="1"/>
    <n v="0"/>
    <n v="5047"/>
    <n v="32000"/>
    <s v="54.000 i alt"/>
    <s v="Ja"/>
    <s v="nej"/>
    <s v="Marianne Bitch"/>
    <n v="2009"/>
    <n v="20"/>
    <n v="0"/>
    <s v="kunstner"/>
    <s v="3 års køkken erfaring"/>
    <s v="Nej"/>
    <n v="0"/>
    <n v="0"/>
    <n v="0"/>
    <n v="0"/>
    <n v="0"/>
    <n v="0"/>
    <n v="0"/>
    <n v="92"/>
    <n v="92"/>
    <n v="3"/>
    <n v="2"/>
    <s v="nej"/>
    <s v="Nej"/>
    <s v="nej"/>
    <s v="Ja"/>
    <s v="laver ikke mad, men har lyst til at lave maden selv"/>
    <s v="Nej"/>
    <n v="0"/>
    <s v="Nej"/>
    <s v="Ynk og jammer"/>
    <s v="Nej"/>
    <n v="0"/>
    <n v="0"/>
    <s v="produktionskøkken"/>
    <s v="nej"/>
    <s v="Større"/>
    <s v="Større"/>
    <s v="ja"/>
    <s v="Pt. Meget lille prod. Køkken, nedslidt._x000a_Køkken udbygges, nye hårde hvidevare og andet"/>
    <n v="0"/>
    <n v="0"/>
    <n v="0"/>
    <n v="0"/>
    <n v="0"/>
    <n v="0"/>
    <n v="0"/>
    <n v="0"/>
    <n v="0"/>
    <s v="Lone Voss / Nanna"/>
    <d v="2009-02-02T00:00:00"/>
    <n v="0"/>
    <n v="1"/>
    <n v="0"/>
    <n v="0"/>
    <n v="0"/>
    <n v="0"/>
    <n v="0"/>
    <n v="0"/>
    <n v="0"/>
    <n v="0"/>
    <n v="1"/>
    <n v="0"/>
    <n v="0"/>
    <n v="0"/>
    <n v="0"/>
    <n v="1"/>
    <n v="0"/>
    <n v="0"/>
    <n v="0"/>
    <n v="1"/>
    <n v="0"/>
    <s v="Miele alm."/>
    <n v="1"/>
    <s v="Nej"/>
    <n v="0"/>
    <s v="Ja"/>
    <s v="Ja"/>
    <s v="ja"/>
    <n v="1"/>
    <s v="Begrænset"/>
    <n v="0"/>
    <n v="0"/>
    <x v="0"/>
    <s v="Vesterbro/Kgs.Enghave"/>
    <n v="10"/>
    <n v="0"/>
    <n v="42"/>
    <n v="0"/>
    <n v="0"/>
    <n v="0"/>
    <n v="0"/>
    <n v="0"/>
    <n v="0"/>
    <n v="0"/>
    <n v="0"/>
    <n v="0"/>
    <n v="0"/>
    <n v="0"/>
    <n v="43781.98"/>
    <s v="35585"/>
    <s v=""/>
    <n v="0"/>
    <n v="0"/>
    <e v="#N/A"/>
    <e v="#N/A"/>
    <e v="#N/A"/>
    <e v="#N/A"/>
    <e v="#N/A"/>
  </r>
  <r>
    <x v="0"/>
    <x v="411"/>
    <s v="Gethsemane integrerede institution"/>
    <s v="Vesterbro/Kgs.Enghave"/>
    <s v="Sønder Boulevard 60"/>
    <n v="1720"/>
    <s v="København V"/>
    <s v="33 22 19 36"/>
    <s v="35586@buf.kk.dk"/>
    <s v="Lisbeth Fredslund"/>
    <n v="38868088"/>
    <n v="0"/>
    <s v="35586@buf.kk.dk"/>
    <s v="Integreret"/>
    <n v="11"/>
    <n v="0"/>
    <n v="20"/>
    <n v="0"/>
    <n v="0"/>
    <n v="0"/>
    <n v="0"/>
    <s v="Nej"/>
    <n v="0"/>
    <n v="0"/>
    <n v="5"/>
    <n v="0"/>
    <n v="5"/>
    <n v="5"/>
    <n v="0"/>
    <x v="5"/>
    <x v="0"/>
    <x v="3"/>
    <x v="3"/>
    <n v="0"/>
    <s v="Vuggestuen og børnehaven har fælles økonomi og bruger ca. 75000kr årligt på mad. Dette er inklusiv forplejning ved forældremøder og bestyrelsesmøder. Beløbet er blevet højere de sidste 3 år idet fødevarer priserne er blevet højere. Så sidste år havde vi e"/>
    <s v="Vuggestuen og børnehaven har fælles økonomi og bruger ca. 75000kr årligt på mad. Dette er inklusiv forplejning ved forældremøder og bestyrelsesmøder. Beløbet er blevet højere de sidste 3 år idet fødevarer priserne er blevet højere. Så sidste år havde vi e"/>
    <n v="0"/>
    <s v="Ja"/>
    <s v="nej"/>
    <s v="Yunko Herbst"/>
    <n v="2008"/>
    <n v="25"/>
    <n v="0"/>
    <s v="Praktik på Koefod Skole"/>
    <s v="Køkken asst. I KBH Seminarium"/>
    <s v="AMU Køkkenkursus 2 måneder"/>
    <n v="0"/>
    <n v="0"/>
    <n v="0"/>
    <n v="0"/>
    <n v="0"/>
    <n v="0"/>
    <n v="0"/>
    <n v="99"/>
    <n v="99"/>
    <n v="2"/>
    <n v="2"/>
    <s v="Ja"/>
    <s v="Nej"/>
    <s v="Ja"/>
    <n v="0"/>
    <n v="0"/>
    <n v="0"/>
    <n v="0"/>
    <n v="0"/>
    <n v="0"/>
    <s v="Nej"/>
    <n v="0"/>
    <n v="0"/>
    <s v="produktionskøkken"/>
    <s v="nej"/>
    <s v="Mindre"/>
    <s v="Mindre"/>
    <s v="ja"/>
    <s v="Lille køkken men kan godt lave mad, da BH-børn er på tur 2 x ugen og skal have madpakke/kold mad."/>
    <n v="0"/>
    <n v="0"/>
    <n v="0"/>
    <n v="0"/>
    <n v="0"/>
    <n v="0"/>
    <n v="0"/>
    <n v="0"/>
    <n v="0"/>
    <s v="Cathrine Jerrik"/>
    <d v="2009-02-04T00:00:00"/>
    <n v="0"/>
    <n v="1"/>
    <n v="0"/>
    <n v="0"/>
    <n v="0"/>
    <n v="0"/>
    <n v="0"/>
    <n v="0"/>
    <n v="0"/>
    <n v="1"/>
    <n v="0"/>
    <n v="0"/>
    <n v="0"/>
    <n v="0"/>
    <n v="0"/>
    <n v="1"/>
    <n v="0"/>
    <n v="0"/>
    <n v="0"/>
    <n v="1"/>
    <n v="20"/>
    <s v="Miele alm."/>
    <n v="3"/>
    <s v="Nej"/>
    <n v="0"/>
    <s v="Ja"/>
    <s v="Ja"/>
    <s v="Nej"/>
    <n v="2"/>
    <s v="Begrænset"/>
    <s v="Køkken fungerer fint med vare-lev. hver dag. _x000a_Køkkendame ønsker ikke flere timer, glad for arb. Køkkenet kunne sagtens bære mere køkkenhjælp "/>
    <n v="0"/>
    <x v="0"/>
    <s v="Vesterbro/Kgs.Enghave"/>
    <n v="11"/>
    <n v="0"/>
    <n v="20"/>
    <n v="0"/>
    <n v="0"/>
    <n v="0"/>
    <n v="0"/>
    <n v="0"/>
    <n v="0"/>
    <n v="0"/>
    <n v="0"/>
    <n v="0"/>
    <n v="0"/>
    <n v="0"/>
    <n v="88807.82"/>
    <s v="35586"/>
    <s v=""/>
    <n v="0"/>
    <n v="0"/>
    <e v="#N/A"/>
    <e v="#N/A"/>
    <e v="#N/A"/>
    <e v="#N/A"/>
    <e v="#N/A"/>
  </r>
  <r>
    <x v="0"/>
    <x v="412"/>
    <s v="Børnehuset bavnehøj"/>
    <s v="Vesterbro/Kgs.Enghave"/>
    <s v="Tranehavevej 17"/>
    <n v="2450"/>
    <s v="København SV"/>
    <s v="33 31 44 39"/>
    <s v="35589@buf.kk.dk"/>
    <s v="Kirsten Larsen"/>
    <n v="38719618"/>
    <n v="0"/>
    <s v="bavnehoejbh-vug@mail.dk"/>
    <s v="Integreret"/>
    <n v="24"/>
    <n v="0"/>
    <n v="43"/>
    <n v="0"/>
    <n v="0"/>
    <n v="0"/>
    <n v="0"/>
    <s v="ja"/>
    <n v="2"/>
    <n v="1"/>
    <n v="5"/>
    <n v="5"/>
    <n v="5"/>
    <n v="5"/>
    <n v="0"/>
    <x v="0"/>
    <x v="0"/>
    <x v="5"/>
    <x v="1"/>
    <n v="0"/>
    <n v="70000"/>
    <n v="30000"/>
    <n v="0"/>
    <s v="Ja"/>
    <s v="nej"/>
    <s v="Lonnie Pedersen"/>
    <n v="2008"/>
    <n v="32"/>
    <s v="conniebetina@grafisk.dk"/>
    <n v="0"/>
    <n v="0"/>
    <s v="Hygiejne, bagekursus KBH"/>
    <n v="0"/>
    <n v="0"/>
    <n v="0"/>
    <n v="0"/>
    <n v="0"/>
    <n v="0"/>
    <n v="0"/>
    <n v="95"/>
    <n v="90"/>
    <n v="2"/>
    <n v="2"/>
    <s v="Ja"/>
    <s v="Nej"/>
    <s v="Ja"/>
    <s v="Ja"/>
    <s v="Er indstillet på at starte op med mad til alle 1.1.10._x000a_Der er nogle tanker vedrørende transport husene imellem"/>
    <s v="Ja"/>
    <n v="0"/>
    <s v="Ja"/>
    <s v="Godt med noget god sund mad, men varene skal være gode"/>
    <s v="Nej"/>
    <s v="Vil gerne have hjælp til ansættelse"/>
    <n v="0"/>
    <s v="produktionskøkken"/>
    <s v="nej"/>
    <s v="Mindre"/>
    <n v="0"/>
    <n v="0"/>
    <s v="Anskaffelse af køkkenmaskine + grøntsagsrobot. _x000a_"/>
    <n v="0"/>
    <n v="0"/>
    <n v="0"/>
    <n v="0"/>
    <n v="0"/>
    <n v="0"/>
    <n v="0"/>
    <n v="0"/>
    <s v="2 køkkener, 2 _x000a_Ingen forandringer - jo lagerplads skal der tænkes på"/>
    <s v="Lone Voss / Nanna"/>
    <d v="2009-02-02T00:00:00"/>
    <n v="0"/>
    <n v="0"/>
    <n v="1"/>
    <n v="0"/>
    <n v="0"/>
    <n v="2"/>
    <n v="0"/>
    <n v="0"/>
    <n v="0"/>
    <n v="0"/>
    <n v="7"/>
    <n v="0"/>
    <n v="0"/>
    <n v="0"/>
    <n v="0"/>
    <n v="0"/>
    <n v="1"/>
    <n v="0"/>
    <n v="1"/>
    <n v="1"/>
    <n v="20"/>
    <s v="Miele"/>
    <n v="2"/>
    <s v="Nej"/>
    <n v="0"/>
    <s v="Ja"/>
    <s v="Ja"/>
    <s v="Nej"/>
    <n v="2"/>
    <s v="Begrænset"/>
    <s v="Der er 2 køkkener 1 stort og 1 lille"/>
    <n v="0"/>
    <x v="0"/>
    <s v="Vesterbro/Kgs.Enghave"/>
    <n v="24"/>
    <n v="0"/>
    <n v="43"/>
    <n v="0"/>
    <n v="0"/>
    <n v="0"/>
    <n v="0"/>
    <n v="0"/>
    <n v="0"/>
    <n v="0"/>
    <n v="0"/>
    <n v="0"/>
    <n v="0"/>
    <n v="0"/>
    <n v="59398.44"/>
    <s v="35589"/>
    <s v=""/>
    <n v="0"/>
    <n v="0"/>
    <s v="Ja"/>
    <n v="15"/>
    <s v="Ja"/>
    <n v="0"/>
    <s v="Ja"/>
  </r>
  <r>
    <x v="0"/>
    <x v="413"/>
    <s v="Børnehuset bavnehøj"/>
    <s v="Vesterbro/Kgs.Enghave"/>
    <s v="Tranehavevej 17"/>
    <n v="2450"/>
    <s v="København SV"/>
    <s v="33 31 44 39"/>
    <s v="35589@buf.kk.dk"/>
    <s v="Kirsten Larsen"/>
    <n v="38719618"/>
    <n v="0"/>
    <s v="bavnehoejbh-vug@mail.dk"/>
    <s v="Integreret"/>
    <n v="24"/>
    <n v="0"/>
    <n v="43"/>
    <n v="0"/>
    <n v="0"/>
    <n v="0"/>
    <n v="0"/>
    <s v="ja"/>
    <n v="2"/>
    <n v="1"/>
    <n v="5"/>
    <n v="5"/>
    <n v="5"/>
    <n v="5"/>
    <n v="0"/>
    <x v="0"/>
    <x v="0"/>
    <x v="5"/>
    <x v="1"/>
    <n v="0"/>
    <n v="70000"/>
    <n v="30000"/>
    <n v="0"/>
    <s v="Ja"/>
    <s v="nej"/>
    <s v="Lonnie Pedersen"/>
    <n v="2008"/>
    <n v="32"/>
    <s v="conniebetina@grafisk.dk"/>
    <n v="0"/>
    <n v="0"/>
    <s v="Hygiejne, bagekursus KBH"/>
    <n v="0"/>
    <n v="0"/>
    <n v="0"/>
    <n v="0"/>
    <n v="0"/>
    <n v="0"/>
    <n v="0"/>
    <n v="95"/>
    <n v="90"/>
    <n v="2"/>
    <n v="2"/>
    <n v="0"/>
    <n v="0"/>
    <n v="0"/>
    <n v="0"/>
    <n v="0"/>
    <n v="0"/>
    <n v="0"/>
    <n v="0"/>
    <n v="0"/>
    <n v="0"/>
    <n v="0"/>
    <n v="0"/>
    <s v="produktionskøkken"/>
    <s v="nej"/>
    <s v="Mindre"/>
    <n v="0"/>
    <n v="0"/>
    <n v="0"/>
    <n v="0"/>
    <n v="0"/>
    <n v="0"/>
    <n v="0"/>
    <n v="0"/>
    <n v="0"/>
    <n v="0"/>
    <n v="0"/>
    <s v="2 køkkener, 2 _x000a_Ingen forandringer - jo lagerplads skal der tænkes på"/>
    <s v="Lone Voss / Nanna"/>
    <d v="2009-02-02T00:00:00"/>
    <n v="0"/>
    <n v="0"/>
    <n v="1"/>
    <n v="0"/>
    <n v="0"/>
    <n v="1"/>
    <n v="0"/>
    <n v="0"/>
    <n v="0"/>
    <n v="0"/>
    <n v="7"/>
    <n v="0"/>
    <n v="0"/>
    <n v="0"/>
    <n v="0"/>
    <n v="0"/>
    <n v="1"/>
    <n v="0"/>
    <n v="0"/>
    <n v="1"/>
    <n v="20"/>
    <s v="Miele"/>
    <n v="2"/>
    <s v="Nej"/>
    <n v="0"/>
    <s v="Ja"/>
    <s v="Ja"/>
    <s v="Nej"/>
    <n v="1"/>
    <s v="Begrænset"/>
    <s v="Der er 2 køkkener 1 stort og 1 lille"/>
    <n v="0"/>
    <x v="0"/>
    <s v="Vesterbro/Kgs.Enghave"/>
    <n v="24"/>
    <n v="0"/>
    <n v="43"/>
    <n v="0"/>
    <n v="0"/>
    <n v="0"/>
    <n v="0"/>
    <n v="0"/>
    <n v="0"/>
    <n v="0"/>
    <n v="0"/>
    <n v="0"/>
    <n v="0"/>
    <n v="0"/>
    <n v="59398.44"/>
    <s v="35589"/>
    <s v="2"/>
    <n v="0"/>
    <n v="0"/>
    <e v="#N/A"/>
    <e v="#N/A"/>
    <e v="#N/A"/>
    <e v="#N/A"/>
    <e v="#N/A"/>
  </r>
  <r>
    <x v="0"/>
    <x v="414"/>
    <s v="Børnehuset Klatretræet"/>
    <s v="Vesterbro/Kgs.Enghave"/>
    <s v="Estlandsgade 4"/>
    <n v="1724"/>
    <s v="København V"/>
    <s v="33 22 66 46"/>
    <s v="37235@buf.kk.dk"/>
    <s v="Annete Vedel Pedersen"/>
    <n v="43545649"/>
    <n v="0"/>
    <s v="37235@buf.kk.dk"/>
    <s v="Integreret"/>
    <n v="30"/>
    <n v="0"/>
    <n v="48"/>
    <n v="0"/>
    <n v="0"/>
    <n v="0"/>
    <n v="0"/>
    <s v="Nej"/>
    <n v="0"/>
    <n v="0"/>
    <n v="5"/>
    <n v="5"/>
    <n v="3"/>
    <n v="5"/>
    <n v="0"/>
    <x v="0"/>
    <x v="0"/>
    <x v="1"/>
    <x v="1"/>
    <n v="0"/>
    <n v="55000"/>
    <n v="55000"/>
    <n v="0"/>
    <s v="Ja"/>
    <s v="nej"/>
    <s v="Rahma Olsen"/>
    <n v="2008"/>
    <n v="29"/>
    <n v="0"/>
    <s v="Kosmetolog"/>
    <n v="0"/>
    <s v="Hygiejne"/>
    <n v="0"/>
    <n v="0"/>
    <n v="0"/>
    <n v="0"/>
    <n v="0"/>
    <n v="0"/>
    <n v="0"/>
    <n v="85"/>
    <n v="0"/>
    <n v="2"/>
    <n v="2"/>
    <s v="nej"/>
    <s v="ja"/>
    <s v="Ja"/>
    <s v="Ja"/>
    <n v="0"/>
    <n v="0"/>
    <s v="Ved ikke. Delte meniger"/>
    <s v="Ja"/>
    <n v="0"/>
    <s v="Nej"/>
    <s v="Ved endnu ikke."/>
    <n v="0"/>
    <s v="produktionskøkken"/>
    <s v="nej"/>
    <s v="Mindre"/>
    <s v="Ingen"/>
    <s v="Nej"/>
    <s v="2 - 4 ekstra kogeplader / blus"/>
    <n v="0"/>
    <n v="0"/>
    <n v="0"/>
    <n v="0"/>
    <n v="0"/>
    <n v="0"/>
    <n v="0"/>
    <n v="0"/>
    <n v="0"/>
    <s v="Birgitte Glerup / Nanna"/>
    <d v="2009-03-09T00:00:00"/>
    <n v="0"/>
    <n v="0"/>
    <n v="1"/>
    <n v="4"/>
    <n v="0"/>
    <n v="2"/>
    <n v="0"/>
    <n v="0"/>
    <n v="0"/>
    <n v="0"/>
    <n v="1"/>
    <n v="0"/>
    <n v="0"/>
    <n v="1"/>
    <n v="0"/>
    <n v="0"/>
    <n v="1"/>
    <n v="0"/>
    <n v="0"/>
    <n v="1"/>
    <n v="20"/>
    <s v="Miele"/>
    <n v="13"/>
    <s v="Nej"/>
    <n v="0"/>
    <s v="Ja"/>
    <s v="Ja"/>
    <s v="Nej"/>
    <n v="2"/>
    <s v="ingen plads"/>
    <s v="Den ene vask har 2 rum._x000a_Ingen lagerplads, men god plads i køkkenet._x000a_"/>
    <n v="0"/>
    <x v="0"/>
    <s v="Vesterbro/Kgs.Enghave"/>
    <n v="30"/>
    <n v="0"/>
    <n v="48"/>
    <n v="0"/>
    <n v="0"/>
    <n v="0"/>
    <n v="0"/>
    <n v="0"/>
    <n v="0"/>
    <n v="0"/>
    <n v="0"/>
    <n v="0"/>
    <n v="0"/>
    <n v="0"/>
    <n v="133406.54999999999"/>
    <s v="37235"/>
    <s v=""/>
    <n v="0"/>
    <n v="0"/>
    <e v="#N/A"/>
    <e v="#N/A"/>
    <e v="#N/A"/>
    <e v="#N/A"/>
    <e v="#N/A"/>
  </r>
  <r>
    <x v="0"/>
    <x v="415"/>
    <s v="Vuggestuen Himmelblå"/>
    <s v="Vesterbro/Kgs.Enghave"/>
    <s v="Slesvigsgade 12"/>
    <n v="1762"/>
    <s v="København V"/>
    <s v="33 24 64 86"/>
    <s v="37260@buf.kk.dk"/>
    <s v="Hanne Thomsen"/>
    <n v="43436903"/>
    <n v="0"/>
    <s v="37260@buf.kk.dk"/>
    <s v="Integreret"/>
    <n v="30"/>
    <n v="0"/>
    <n v="0"/>
    <n v="0"/>
    <n v="0"/>
    <n v="0"/>
    <n v="0"/>
    <s v="Nej"/>
    <n v="0"/>
    <n v="0"/>
    <n v="5"/>
    <n v="5"/>
    <n v="5"/>
    <n v="5"/>
    <n v="0"/>
    <x v="1"/>
    <x v="0"/>
    <x v="1"/>
    <x v="0"/>
    <n v="0"/>
    <n v="65000"/>
    <n v="0"/>
    <n v="0"/>
    <s v="Ja"/>
    <s v="nej"/>
    <s v="Ivank meralde"/>
    <n v="2006"/>
    <n v="32"/>
    <n v="0"/>
    <s v="Uddannet kok i kroatien. SOSU grunduddannelse"/>
    <s v="flere år"/>
    <s v="Hygiejne, Økologiks grundkursus"/>
    <n v="0"/>
    <n v="0"/>
    <n v="0"/>
    <n v="0"/>
    <n v="0"/>
    <n v="0"/>
    <n v="0"/>
    <n v="75"/>
    <n v="0"/>
    <n v="2"/>
    <n v="0"/>
    <s v="Ja"/>
    <s v="Nej"/>
    <s v="Ja"/>
    <s v="Ja"/>
    <n v="0"/>
    <n v="0"/>
    <n v="0"/>
    <n v="0"/>
    <n v="0"/>
    <n v="0"/>
    <n v="0"/>
    <n v="0"/>
    <s v="produktionskøkken"/>
    <s v="nej"/>
    <s v="Større"/>
    <s v="Større"/>
    <s v="Nej"/>
    <s v="Køkkenet fungerer fint, men er noget nedslidt og trænger til at blive renoveret. Har et rengøringsrum der kunne indrages i køkkenet"/>
    <n v="0"/>
    <n v="0"/>
    <n v="0"/>
    <n v="0"/>
    <n v="0"/>
    <n v="0"/>
    <n v="0"/>
    <n v="0"/>
    <n v="0"/>
    <s v="Cathrine Jerrik / Nanna"/>
    <s v="10.2.2009"/>
    <n v="0"/>
    <n v="0"/>
    <n v="1"/>
    <n v="4"/>
    <n v="0"/>
    <n v="1"/>
    <n v="0"/>
    <n v="0"/>
    <n v="0"/>
    <n v="0"/>
    <n v="2"/>
    <n v="0"/>
    <n v="1"/>
    <n v="0"/>
    <n v="0"/>
    <n v="0"/>
    <n v="1"/>
    <n v="0"/>
    <n v="0"/>
    <n v="1"/>
    <n v="30"/>
    <s v="Miele"/>
    <n v="2.5"/>
    <s v="Nej"/>
    <n v="0"/>
    <s v="Ja"/>
    <s v="Ja"/>
    <s v="Nej"/>
    <n v="2"/>
    <s v="Begrænset"/>
    <s v="2 store skabe til lagerplads ønskes_x000a_Har mikroovn"/>
    <n v="0"/>
    <x v="1"/>
    <s v="Vesterbro/Kgs.Enghave"/>
    <n v="30"/>
    <n v="0"/>
    <n v="0"/>
    <n v="0"/>
    <n v="0"/>
    <n v="0"/>
    <n v="0"/>
    <n v="0"/>
    <n v="0"/>
    <n v="0"/>
    <n v="0"/>
    <n v="0"/>
    <n v="0"/>
    <n v="0"/>
    <n v="65678.28"/>
    <s v="37260"/>
    <s v=""/>
    <n v="0"/>
    <n v="0"/>
    <e v="#N/A"/>
    <e v="#N/A"/>
    <e v="#N/A"/>
    <e v="#N/A"/>
    <e v="#N/A"/>
  </r>
  <r>
    <x v="0"/>
    <x v="416"/>
    <s v="Transformeren"/>
    <s v="Vesterbro/Kgs.Enghave"/>
    <s v="Enghave Plads 27"/>
    <n v="1670"/>
    <s v="København V"/>
    <s v="33 26 59 40"/>
    <s v="37315@buf.kk.dk"/>
    <s v="Ghita Bjørling"/>
    <n v="22574155"/>
    <n v="0"/>
    <s v="37315@buf.kk.dk"/>
    <s v="Integreret"/>
    <n v="36"/>
    <n v="0"/>
    <n v="72"/>
    <n v="0"/>
    <n v="0"/>
    <n v="0"/>
    <n v="0"/>
    <s v="Nej"/>
    <n v="0"/>
    <n v="0"/>
    <n v="5"/>
    <n v="5"/>
    <n v="3"/>
    <n v="5"/>
    <n v="0"/>
    <x v="0"/>
    <x v="0"/>
    <x v="1"/>
    <x v="1"/>
    <n v="0"/>
    <n v="140000"/>
    <n v="0"/>
    <n v="0"/>
    <s v="Ja"/>
    <s v="nej"/>
    <s v="Christina"/>
    <n v="2004"/>
    <n v="34"/>
    <s v="christinastorgaard@....dk"/>
    <s v="PB i Ernæring og Sundhed"/>
    <s v="6 mdr i institution"/>
    <s v="Nej"/>
    <n v="0"/>
    <n v="0"/>
    <n v="0"/>
    <n v="0"/>
    <n v="0"/>
    <n v="0"/>
    <n v="0"/>
    <n v="98"/>
    <n v="0"/>
    <n v="1"/>
    <n v="1"/>
    <s v="Ja"/>
    <s v="Nej"/>
    <s v="Ja"/>
    <s v="Ja"/>
    <s v="Forholder sig afventende"/>
    <s v="Ja"/>
    <n v="0"/>
    <s v="Ja"/>
    <n v="0"/>
    <s v="Nej"/>
    <s v="vil tro de kan selv."/>
    <n v="0"/>
    <s v="produktionskøkken"/>
    <s v="nej"/>
    <s v="Mindre"/>
    <s v="Ingen"/>
    <s v="Nej"/>
    <s v="Hurtigere opvaskemaskine"/>
    <n v="0"/>
    <n v="0"/>
    <n v="0"/>
    <n v="0"/>
    <n v="0"/>
    <n v="0"/>
    <n v="0"/>
    <n v="0"/>
    <n v="0"/>
    <s v="Mariah"/>
    <d v="2009-02-02T00:00:00"/>
    <n v="0"/>
    <n v="1"/>
    <n v="0"/>
    <n v="4"/>
    <n v="2"/>
    <n v="0"/>
    <n v="0"/>
    <n v="0"/>
    <n v="0"/>
    <n v="0"/>
    <n v="2"/>
    <n v="0"/>
    <n v="0"/>
    <n v="0"/>
    <n v="0"/>
    <n v="0"/>
    <n v="1"/>
    <n v="0"/>
    <n v="0"/>
    <n v="1"/>
    <n v="25"/>
    <s v="Miele Professional"/>
    <n v="5"/>
    <s v="Ja"/>
    <n v="8"/>
    <s v="Nej"/>
    <s v="Ja"/>
    <s v="Nej"/>
    <n v="2"/>
    <s v="God plads"/>
    <s v="48 børn afsted i Udflytter en måned ad gangen. Udflytteren Ørholm har produktionskøkken som endnu ikke er besøgt."/>
    <n v="0"/>
    <x v="0"/>
    <s v="Vesterbro/Kgs.Enghave"/>
    <n v="36"/>
    <n v="0"/>
    <n v="72"/>
    <n v="0"/>
    <n v="0"/>
    <n v="0"/>
    <n v="0"/>
    <n v="0"/>
    <n v="0"/>
    <n v="0"/>
    <n v="0"/>
    <n v="0"/>
    <n v="0"/>
    <n v="0"/>
    <n v="169592.94"/>
    <s v="37315"/>
    <s v=""/>
    <n v="0"/>
    <n v="0"/>
    <s v="Ja"/>
    <n v="37"/>
    <n v="0"/>
    <s v="ønsker en barselsvikar"/>
    <s v="Ja"/>
  </r>
  <r>
    <x v="0"/>
    <x v="417"/>
    <s v="Transformeren"/>
    <s v="Vesterbro/Kgs.Enghave"/>
    <s v="Enghave Plads 27"/>
    <n v="1670"/>
    <s v="København V"/>
    <s v="33 26 59 40"/>
    <s v="37315@buf.kk.dk"/>
    <s v="Ghita Bjørling"/>
    <n v="22574155"/>
    <n v="0"/>
    <s v="37315@buf.kk.dk"/>
    <s v="Integreret"/>
    <n v="0"/>
    <n v="0"/>
    <n v="0"/>
    <n v="0"/>
    <n v="0"/>
    <n v="0"/>
    <n v="0"/>
    <n v="0"/>
    <n v="0"/>
    <n v="0"/>
    <n v="5"/>
    <n v="5"/>
    <n v="3"/>
    <n v="5"/>
    <n v="0"/>
    <x v="0"/>
    <x v="0"/>
    <x v="1"/>
    <x v="1"/>
    <n v="0"/>
    <n v="140000"/>
    <n v="0"/>
    <n v="0"/>
    <n v="0"/>
    <n v="0"/>
    <n v="0"/>
    <n v="0"/>
    <n v="0"/>
    <n v="0"/>
    <n v="0"/>
    <n v="0"/>
    <n v="0"/>
    <n v="0"/>
    <n v="0"/>
    <n v="0"/>
    <n v="0"/>
    <n v="0"/>
    <n v="0"/>
    <n v="0"/>
    <n v="98"/>
    <n v="0"/>
    <n v="0"/>
    <n v="0"/>
    <n v="0"/>
    <n v="0"/>
    <n v="0"/>
    <n v="0"/>
    <n v="0"/>
    <n v="0"/>
    <n v="0"/>
    <n v="0"/>
    <n v="0"/>
    <n v="0"/>
    <n v="0"/>
    <n v="0"/>
    <s v="Ved ikke"/>
    <n v="0"/>
    <n v="0"/>
    <n v="0"/>
    <n v="0"/>
    <n v="0"/>
    <n v="0"/>
    <n v="0"/>
    <n v="0"/>
    <n v="0"/>
    <n v="0"/>
    <n v="0"/>
    <n v="0"/>
    <n v="0"/>
    <n v="0"/>
    <s v="lone"/>
    <d v="1899-12-30T00:00:00"/>
    <n v="0"/>
    <n v="1"/>
    <n v="0"/>
    <n v="0"/>
    <n v="0"/>
    <n v="0"/>
    <n v="0"/>
    <n v="0"/>
    <n v="0"/>
    <n v="0"/>
    <n v="2"/>
    <n v="0"/>
    <n v="0"/>
    <n v="0"/>
    <n v="0"/>
    <n v="0"/>
    <n v="1"/>
    <n v="0"/>
    <n v="0"/>
    <n v="1"/>
    <n v="2"/>
    <s v="miele"/>
    <n v="0"/>
    <n v="0"/>
    <n v="0"/>
    <s v="Ja"/>
    <n v="0"/>
    <n v="0"/>
    <n v="2"/>
    <s v="God plads"/>
    <n v="0"/>
    <n v="0"/>
    <x v="0"/>
    <s v="Vesterbro/Kgs.Enghave"/>
    <n v="36"/>
    <n v="0"/>
    <n v="72"/>
    <n v="0"/>
    <n v="0"/>
    <n v="0"/>
    <n v="0"/>
    <n v="0"/>
    <n v="0"/>
    <n v="0"/>
    <n v="0"/>
    <n v="0"/>
    <n v="0"/>
    <n v="0"/>
    <n v="169592.94"/>
    <s v="37315"/>
    <s v="u"/>
    <n v="0"/>
    <n v="0"/>
    <e v="#N/A"/>
    <e v="#N/A"/>
    <e v="#N/A"/>
    <e v="#N/A"/>
    <e v="#N/A"/>
  </r>
  <r>
    <x v="0"/>
    <x v="418"/>
    <s v="Buegården"/>
    <s v="Vesterbro/Kgs.Enghave"/>
    <s v="Oehlenschlægersgade 21A"/>
    <n v="1663"/>
    <s v="København V"/>
    <s v="33 21 92 81"/>
    <s v="37362@buf.kk.dk"/>
    <s v="Henriette Roselil Hedegaard"/>
    <n v="38332709"/>
    <n v="0"/>
    <s v="37362@faf.kk.dk"/>
    <s v="Integreret"/>
    <n v="22"/>
    <n v="0"/>
    <n v="60"/>
    <n v="0"/>
    <n v="0"/>
    <n v="0"/>
    <n v="0"/>
    <s v="ja"/>
    <n v="2"/>
    <n v="1"/>
    <n v="5"/>
    <n v="5"/>
    <n v="4"/>
    <n v="5"/>
    <n v="0"/>
    <x v="0"/>
    <x v="0"/>
    <x v="1"/>
    <x v="1"/>
    <n v="0"/>
    <n v="75000"/>
    <n v="0"/>
    <n v="0"/>
    <s v="Ja"/>
    <s v="nej"/>
    <s v="Christine Jenzsch"/>
    <n v="2008"/>
    <n v="30"/>
    <n v="0"/>
    <s v="lavet mad i 3½ år i kantine. Bl.a. Meyers personale-restaurant"/>
    <s v="15 år erfaring"/>
    <s v="Omlægning til Økologi, 1998, Økologisk oplysningsforbund."/>
    <n v="0"/>
    <n v="0"/>
    <n v="0"/>
    <n v="0"/>
    <n v="0"/>
    <n v="0"/>
    <n v="0"/>
    <n v="98"/>
    <n v="85"/>
    <n v="1"/>
    <n v="1"/>
    <s v="Ja"/>
    <s v="Nej"/>
    <s v="Ja"/>
    <s v="Ja"/>
    <s v="Vil meget gerne selv stå for maden, hvis køkkenet kan ombygges og der er penge til det."/>
    <s v="Ja"/>
    <s v="Positive. Men vil helst have mad fra vuggestuekøkken i stedet for børnehavens anretter-køkken."/>
    <s v="Ja"/>
    <s v="positive"/>
    <s v="Nej"/>
    <s v="Finder det svært at finde personale"/>
    <n v="0"/>
    <s v="produktionskøkken"/>
    <n v="0"/>
    <n v="0"/>
    <n v="0"/>
    <n v="0"/>
    <n v="0"/>
    <s v="Mindre"/>
    <s v="Ingen"/>
    <s v="Nej"/>
    <n v="0"/>
    <n v="0"/>
    <n v="0"/>
    <n v="0"/>
    <n v="0"/>
    <s v="Køkkenet er fint, men hvis der skal være større produktion skal køkkenet evt. ombygges. En væg kan rives ned."/>
    <s v="Cathrine"/>
    <n v="0"/>
    <n v="0"/>
    <n v="0"/>
    <n v="1"/>
    <n v="0"/>
    <n v="2"/>
    <n v="0"/>
    <n v="0"/>
    <n v="0"/>
    <n v="0"/>
    <n v="0"/>
    <n v="3"/>
    <n v="0"/>
    <n v="0"/>
    <n v="0"/>
    <n v="0"/>
    <n v="1"/>
    <n v="1"/>
    <n v="0"/>
    <n v="0"/>
    <n v="1"/>
    <n v="20"/>
    <s v="Miele"/>
    <n v="0"/>
    <s v="Ja"/>
    <n v="5"/>
    <s v="Nej"/>
    <s v="Ja"/>
    <s v="Nej"/>
    <n v="2"/>
    <s v="Begrænset"/>
    <s v="Børnehaven står for ombygning og vil gerne vente med at deres konferencerum bliver i standsat, hvis tilstødende køkken skal udbygges og rummet vil skulle inddrages og en væg fjernes"/>
    <n v="0"/>
    <x v="0"/>
    <s v="Vesterbro/Kgs.Enghave"/>
    <n v="22"/>
    <n v="0"/>
    <n v="55"/>
    <n v="0"/>
    <n v="0"/>
    <n v="0"/>
    <n v="0"/>
    <n v="0"/>
    <n v="0"/>
    <n v="0"/>
    <n v="0"/>
    <n v="0"/>
    <n v="0"/>
    <n v="0"/>
    <n v="98674.02"/>
    <s v="37362"/>
    <s v=""/>
    <n v="0"/>
    <n v="0"/>
    <e v="#N/A"/>
    <e v="#N/A"/>
    <e v="#N/A"/>
    <e v="#N/A"/>
    <e v="#N/A"/>
  </r>
  <r>
    <x v="0"/>
    <x v="419"/>
    <s v="Buegården"/>
    <s v="Vesterbro/Kgs.Enghave"/>
    <s v="Oehlenschlægersgade 21A"/>
    <n v="1663"/>
    <s v="København V"/>
    <s v="33 21 92 81"/>
    <s v="37362@buf.kk.dk"/>
    <s v="Henriette Roselil Hedegaard"/>
    <n v="38332709"/>
    <n v="0"/>
    <s v="37362@faf.kk.dk"/>
    <s v="Integreret"/>
    <n v="22"/>
    <n v="0"/>
    <n v="60"/>
    <n v="0"/>
    <n v="0"/>
    <n v="0"/>
    <n v="0"/>
    <s v="ja"/>
    <n v="2"/>
    <n v="2"/>
    <n v="0"/>
    <n v="0"/>
    <n v="0"/>
    <n v="0"/>
    <n v="0"/>
    <x v="1"/>
    <x v="0"/>
    <x v="1"/>
    <x v="0"/>
    <n v="0"/>
    <n v="0"/>
    <n v="0"/>
    <n v="0"/>
    <n v="0"/>
    <n v="0"/>
    <n v="0"/>
    <n v="0"/>
    <n v="0"/>
    <n v="0"/>
    <n v="0"/>
    <n v="0"/>
    <n v="0"/>
    <n v="0"/>
    <n v="0"/>
    <n v="0"/>
    <n v="0"/>
    <n v="0"/>
    <n v="0"/>
    <n v="0"/>
    <n v="0"/>
    <n v="0"/>
    <n v="0"/>
    <n v="0"/>
    <n v="0"/>
    <n v="0"/>
    <n v="0"/>
    <n v="0"/>
    <n v="0"/>
    <n v="0"/>
    <n v="0"/>
    <n v="0"/>
    <n v="0"/>
    <n v="0"/>
    <n v="0"/>
    <n v="0"/>
    <s v="Køkken blandet tilvirk"/>
    <s v="nej"/>
    <n v="0"/>
    <n v="0"/>
    <n v="0"/>
    <n v="0"/>
    <n v="0"/>
    <n v="0"/>
    <n v="0"/>
    <n v="0"/>
    <n v="0"/>
    <n v="0"/>
    <n v="0"/>
    <n v="0"/>
    <s v="Dette køkken kan umiddelbart bruges som koldt køkken."/>
    <s v="Cathrine"/>
    <n v="0"/>
    <n v="0"/>
    <n v="1"/>
    <n v="0"/>
    <n v="0"/>
    <n v="0"/>
    <n v="0"/>
    <n v="0"/>
    <n v="0"/>
    <n v="0"/>
    <n v="1"/>
    <n v="1"/>
    <n v="0"/>
    <n v="0"/>
    <n v="0"/>
    <n v="0"/>
    <n v="1"/>
    <n v="1"/>
    <n v="0"/>
    <n v="0"/>
    <n v="1"/>
    <n v="20"/>
    <s v="Miele"/>
    <n v="0"/>
    <s v="Nej"/>
    <n v="0"/>
    <s v="Nej"/>
    <s v="Nej"/>
    <s v="Nej"/>
    <n v="1"/>
    <s v="Begrænset"/>
    <n v="0"/>
    <n v="0"/>
    <x v="0"/>
    <s v="Vesterbro/Kgs.Enghave"/>
    <n v="22"/>
    <n v="0"/>
    <n v="55"/>
    <n v="0"/>
    <n v="0"/>
    <n v="0"/>
    <n v="0"/>
    <n v="0"/>
    <n v="0"/>
    <n v="0"/>
    <n v="0"/>
    <n v="0"/>
    <n v="0"/>
    <n v="0"/>
    <n v="98674.02"/>
    <s v="37362"/>
    <s v="2"/>
    <n v="0"/>
    <n v="0"/>
    <e v="#N/A"/>
    <e v="#N/A"/>
    <e v="#N/A"/>
    <e v="#N/A"/>
    <e v="#N/A"/>
  </r>
  <r>
    <x v="0"/>
    <x v="420"/>
    <s v="Absalonshave"/>
    <s v="Vesterbro/Kgs.Enghave"/>
    <s v="Absalonsgade 33"/>
    <n v="1658"/>
    <s v="København V"/>
    <s v="33 24 28 87"/>
    <s v="37459@buf.kk.dk"/>
    <s v="Anna Marie Møller"/>
    <n v="32519212"/>
    <n v="0"/>
    <n v="0"/>
    <s v="Integreret"/>
    <n v="36"/>
    <n v="0"/>
    <n v="44"/>
    <n v="0"/>
    <n v="0"/>
    <n v="0"/>
    <n v="0"/>
    <s v="Nej"/>
    <n v="0"/>
    <n v="0"/>
    <n v="5"/>
    <n v="5"/>
    <n v="4"/>
    <n v="5"/>
    <n v="0"/>
    <x v="0"/>
    <x v="0"/>
    <x v="1"/>
    <x v="1"/>
    <n v="0"/>
    <n v="120000"/>
    <n v="50000"/>
    <n v="0"/>
    <s v="Ja"/>
    <s v="nej"/>
    <s v="Susanne"/>
    <n v="2005"/>
    <n v="25"/>
    <s v="sus.hes@ablivawel.dk"/>
    <n v="0"/>
    <s v="Medarbejder for andre køkner"/>
    <s v="Økologisk oplysnings forbund"/>
    <s v="Charlotte Nonboe"/>
    <n v="1991"/>
    <n v="5"/>
    <s v="c-nonboe@jubii.dk"/>
    <n v="0"/>
    <s v="Charlotte laver eftermiddagsmad til alle"/>
    <s v="diverse kurser, bl.a. hygiejne"/>
    <n v="98"/>
    <n v="98"/>
    <n v="2"/>
    <n v="2"/>
    <s v="Ja"/>
    <s v="Nej"/>
    <s v="Ja"/>
    <s v="Ja"/>
    <s v="Vil gerne lave maden selv. Susanne vil gerne arbejde flere timer"/>
    <s v="Ja"/>
    <s v="Bakker op om beslutningen"/>
    <s v="Ja"/>
    <s v="positive"/>
    <s v="ja"/>
    <n v="0"/>
    <n v="0"/>
    <s v="produktionskøkken"/>
    <s v="nej"/>
    <s v="Mindre"/>
    <s v="Mindre"/>
    <s v="Nej"/>
    <s v="Bedre komfur, større rørmaskine._x000a_Fungerende kolonialrum med vaske og røremaskine, kan udnyttes bedre (flere hylder, bedre oprydning) Rulle borde ved opvaskemaskine - vil afhjælpe løft + vrid"/>
    <n v="0"/>
    <n v="0"/>
    <n v="0"/>
    <n v="0"/>
    <n v="0"/>
    <n v="0"/>
    <n v="0"/>
    <n v="0"/>
    <s v="Vil gerne være mentor og raites"/>
    <s v="Lone Voss / Nanna"/>
    <d v="2009-01-23T00:00:00"/>
    <n v="0"/>
    <n v="0"/>
    <n v="0"/>
    <n v="0"/>
    <n v="0"/>
    <n v="0"/>
    <n v="0"/>
    <n v="0"/>
    <n v="0"/>
    <n v="0"/>
    <n v="0"/>
    <n v="0"/>
    <n v="0"/>
    <n v="0"/>
    <n v="0"/>
    <n v="0"/>
    <n v="0"/>
    <n v="0"/>
    <n v="0"/>
    <n v="0"/>
    <n v="0"/>
    <n v="0"/>
    <n v="0"/>
    <n v="0"/>
    <n v="0"/>
    <n v="0"/>
    <n v="0"/>
    <n v="0"/>
    <n v="0"/>
    <n v="0"/>
    <n v="0"/>
    <n v="0"/>
    <x v="0"/>
    <s v="Vesterbro/Kgs.Enghave"/>
    <n v="41"/>
    <n v="0"/>
    <n v="44"/>
    <n v="0"/>
    <n v="0"/>
    <n v="0"/>
    <n v="0"/>
    <n v="0"/>
    <n v="0"/>
    <n v="0"/>
    <n v="0"/>
    <n v="0"/>
    <n v="0"/>
    <n v="0"/>
    <n v="207037.62"/>
    <s v="37459"/>
    <s v=""/>
    <n v="0"/>
    <n v="0"/>
    <e v="#N/A"/>
    <e v="#N/A"/>
    <e v="#N/A"/>
    <e v="#N/A"/>
    <e v="#N/A"/>
  </r>
  <r>
    <x v="0"/>
    <x v="421"/>
    <s v="Børnehuset Scandiagade"/>
    <s v="Vesterbro/Kgs.Enghave"/>
    <s v="Scandiagade 100"/>
    <n v="2450"/>
    <s v="København SV"/>
    <s v="36 46 27 33"/>
    <s v="37491@buf.kk.dk"/>
    <s v="JENS KÆRSDAHL"/>
    <n v="46153830"/>
    <n v="36462733"/>
    <s v="37491@buf.kk.dk"/>
    <s v="Integreret"/>
    <n v="41"/>
    <n v="0"/>
    <n v="66"/>
    <n v="0"/>
    <n v="0"/>
    <n v="0"/>
    <n v="0"/>
    <s v="ja"/>
    <n v="2"/>
    <n v="1"/>
    <n v="5"/>
    <n v="5"/>
    <n v="5"/>
    <n v="5"/>
    <n v="0"/>
    <x v="0"/>
    <x v="0"/>
    <x v="1"/>
    <x v="1"/>
    <n v="0"/>
    <n v="230880"/>
    <n v="230880"/>
    <n v="0"/>
    <s v="Ja"/>
    <s v="nej"/>
    <s v="Samira Elovamari"/>
    <n v="2008"/>
    <n v="37"/>
    <n v="0"/>
    <n v="0"/>
    <s v="3 år, lavet mad til hjemløse"/>
    <s v="Hygiejne"/>
    <n v="0"/>
    <n v="0"/>
    <n v="0"/>
    <n v="0"/>
    <n v="0"/>
    <n v="0"/>
    <n v="0"/>
    <n v="78"/>
    <n v="78"/>
    <n v="2"/>
    <n v="1"/>
    <s v="Ja"/>
    <s v="ja"/>
    <s v="Ja"/>
    <s v="Ja"/>
    <s v="Ønkser at lave buffet"/>
    <s v="Ja"/>
    <s v="de fleste bakker op, men nogle er skeptiske. Havde selv tænkt at starte forældrebetalt ordning"/>
    <s v="Ja"/>
    <s v="pædagoger skal overtales lidt"/>
    <s v="ja"/>
    <s v="Mener godt selv at kunne skaffe"/>
    <n v="0"/>
    <s v="produktionskøkken"/>
    <s v="nej"/>
    <s v="Mindre"/>
    <s v="Ingen"/>
    <s v="Nej"/>
    <s v="Ny opvaskemaskine, evt. mere ovnkapacitet og køkkenbord"/>
    <n v="0"/>
    <n v="0"/>
    <n v="0"/>
    <n v="0"/>
    <n v="0"/>
    <n v="0"/>
    <n v="0"/>
    <n v="0"/>
    <s v="Et bord i midten af lokale kan give plads til endnu en medarbejder. Har ansat køkkenleder i søsterinst. Som skal være planlægger"/>
    <s v="Mariah/Margrethe"/>
    <d v="2009-01-23T00:00:00"/>
    <n v="0"/>
    <n v="1"/>
    <n v="0"/>
    <n v="5"/>
    <n v="0"/>
    <n v="2"/>
    <n v="0"/>
    <n v="0"/>
    <n v="0"/>
    <n v="0"/>
    <n v="0"/>
    <n v="1"/>
    <n v="0"/>
    <n v="0"/>
    <n v="1"/>
    <n v="0"/>
    <n v="1"/>
    <n v="0"/>
    <n v="1"/>
    <n v="1"/>
    <n v="30"/>
    <s v="Miele Professional"/>
    <n v="4.5"/>
    <s v="Ja"/>
    <n v="12"/>
    <s v="Nej"/>
    <s v="Nej"/>
    <s v="Nej"/>
    <n v="2"/>
    <s v="God plads"/>
    <s v="Kørerklar hvis, ekstra bordplads og opvaskemaskine. Kan selv købe bord. Ønsker en grønsagsrobot"/>
    <n v="0"/>
    <x v="0"/>
    <s v="Vesterbro/Kgs.Enghave"/>
    <n v="106"/>
    <n v="0"/>
    <n v="66"/>
    <n v="0"/>
    <n v="0"/>
    <n v="0"/>
    <n v="0"/>
    <n v="0"/>
    <n v="0"/>
    <n v="0"/>
    <n v="0"/>
    <n v="0"/>
    <n v="0"/>
    <n v="0"/>
    <n v="305512.23"/>
    <s v="37491"/>
    <s v=""/>
    <n v="0"/>
    <n v="0"/>
    <e v="#N/A"/>
    <e v="#N/A"/>
    <e v="#N/A"/>
    <e v="#N/A"/>
    <e v="#N/A"/>
  </r>
  <r>
    <x v="0"/>
    <x v="422"/>
    <s v="Børnehuset Sluseholmen"/>
    <s v="Vesterbro/Kgs.Enghave"/>
    <s v="Dexter Gordonsvej 1, st."/>
    <n v="2450"/>
    <s v="København SV"/>
    <n v="0"/>
    <n v="0"/>
    <s v="JENS KÆRSDAHL"/>
    <n v="46153830"/>
    <n v="36462733"/>
    <s v="37491@buf.kk.dk"/>
    <s v="Integreret"/>
    <n v="65"/>
    <n v="0"/>
    <n v="0"/>
    <n v="0"/>
    <n v="0"/>
    <n v="0"/>
    <n v="0"/>
    <s v="ja"/>
    <n v="2"/>
    <n v="2"/>
    <n v="5"/>
    <n v="5"/>
    <n v="5"/>
    <n v="5"/>
    <n v="0"/>
    <x v="1"/>
    <x v="0"/>
    <x v="1"/>
    <x v="0"/>
    <n v="0"/>
    <n v="203000"/>
    <n v="0"/>
    <n v="0"/>
    <n v="0"/>
    <n v="0"/>
    <n v="0"/>
    <n v="0"/>
    <n v="0"/>
    <n v="0"/>
    <n v="0"/>
    <n v="0"/>
    <n v="0"/>
    <n v="0"/>
    <n v="0"/>
    <n v="0"/>
    <n v="0"/>
    <n v="0"/>
    <n v="0"/>
    <n v="0"/>
    <n v="0"/>
    <n v="0"/>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esterbro/Kgs.Enghave"/>
    <n v="106"/>
    <n v="0"/>
    <n v="66"/>
    <n v="0"/>
    <n v="0"/>
    <n v="0"/>
    <n v="0"/>
    <n v="0"/>
    <n v="0"/>
    <n v="0"/>
    <n v="0"/>
    <n v="0"/>
    <n v="0"/>
    <n v="0"/>
    <n v="305512.23"/>
    <s v="37491"/>
    <s v="2"/>
    <n v="0"/>
    <n v="0"/>
    <e v="#N/A"/>
    <e v="#N/A"/>
    <e v="#N/A"/>
    <e v="#N/A"/>
    <e v="#N/A"/>
  </r>
  <r>
    <x v="0"/>
    <x v="423"/>
    <s v="Enghave Remise"/>
    <s v="Vesterbro/Kgs.Enghave"/>
    <s v="Enghavevej 88"/>
    <n v="2450"/>
    <s v="København SV"/>
    <s v="33 21 25 56"/>
    <s v="37501@buf.kk.dk"/>
    <s v="PIA JOHANSEN"/>
    <n v="36167070"/>
    <n v="33212556"/>
    <s v="37501@buf.kk.dk"/>
    <s v="Integreret"/>
    <n v="48"/>
    <n v="0"/>
    <n v="72"/>
    <n v="0"/>
    <n v="0"/>
    <n v="0"/>
    <n v="0"/>
    <s v="Nej"/>
    <n v="0"/>
    <n v="0"/>
    <n v="5"/>
    <n v="5"/>
    <n v="5"/>
    <n v="5"/>
    <n v="0"/>
    <x v="0"/>
    <x v="0"/>
    <x v="1"/>
    <x v="1"/>
    <n v="0"/>
    <n v="300000"/>
    <n v="0"/>
    <n v="0"/>
    <s v="Ja"/>
    <s v="nej"/>
    <s v="Emmy Guhle"/>
    <n v="2000"/>
    <n v="37"/>
    <n v="0"/>
    <s v="%"/>
    <s v="35 års efaring"/>
    <s v="bl.a. økologisk oplysningsforbund"/>
    <n v="0"/>
    <n v="0"/>
    <n v="0"/>
    <n v="0"/>
    <n v="0"/>
    <n v="0"/>
    <n v="0"/>
    <n v="97"/>
    <n v="97"/>
    <n v="2"/>
    <n v="2"/>
    <s v="Ja"/>
    <s v="ja"/>
    <s v="Ja"/>
    <s v="Ja"/>
    <s v="Vil gerne lave det hele selv, skal kun have ansat ekstra hjælp"/>
    <s v="Ja"/>
    <s v="meget positive"/>
    <s v="Ja"/>
    <s v="meget positive"/>
    <s v="Nej"/>
    <s v="kan sikkert godt selv skaffe noget hjælp"/>
    <n v="0"/>
    <s v="produktionskøkken"/>
    <s v="nej"/>
    <s v="Ingen"/>
    <s v="Mindre"/>
    <s v="Nej"/>
    <s v="Lidt ekstra potter/pander, tallerkner, et par skabe"/>
    <n v="0"/>
    <n v="0"/>
    <n v="0"/>
    <n v="0"/>
    <n v="0"/>
    <n v="0"/>
    <n v="0"/>
    <n v="0"/>
    <n v="0"/>
    <s v="Cathrine / Nanna"/>
    <d v="2009-02-04T00:00:00"/>
    <n v="0"/>
    <n v="0"/>
    <n v="1"/>
    <n v="5"/>
    <n v="3"/>
    <n v="0"/>
    <n v="0"/>
    <n v="0"/>
    <n v="0"/>
    <n v="0"/>
    <n v="3"/>
    <n v="0"/>
    <n v="0"/>
    <n v="0"/>
    <n v="0"/>
    <n v="0"/>
    <n v="3"/>
    <n v="0"/>
    <n v="0"/>
    <n v="1"/>
    <n v="4"/>
    <s v="Miele industri"/>
    <n v="5"/>
    <s v="Ja"/>
    <n v="30"/>
    <s v="Nej"/>
    <s v="Nej"/>
    <s v="ja"/>
    <n v="4"/>
    <s v="God plads"/>
    <s v="Kartoffel skræller. Meget proffessionelt og velfungerende, findes måske ikke bedre"/>
    <n v="0"/>
    <x v="0"/>
    <s v="Vesterbro/Kgs.Enghave"/>
    <n v="48"/>
    <n v="0"/>
    <n v="66"/>
    <n v="0"/>
    <n v="0"/>
    <n v="0"/>
    <n v="0"/>
    <n v="0"/>
    <n v="0"/>
    <n v="0"/>
    <n v="0"/>
    <n v="0"/>
    <n v="0"/>
    <n v="0"/>
    <n v="276672.84000000003"/>
    <s v="37501"/>
    <s v=""/>
    <n v="0"/>
    <n v="0"/>
    <e v="#N/A"/>
    <e v="#N/A"/>
    <e v="#N/A"/>
    <e v="#N/A"/>
    <e v="#N/A"/>
  </r>
  <r>
    <x v="0"/>
    <x v="424"/>
    <s v="Frederiksholm Børnegård"/>
    <s v="Vesterbro/Kgs.Enghave"/>
    <s v="Hørdumsgade 51"/>
    <n v="2450"/>
    <s v="København SV"/>
    <s v="33 21 53 91"/>
    <s v="mail@wiinbladsgade.kk.dk"/>
    <s v="Henrik Schmidt"/>
    <n v="26185391"/>
    <s v="."/>
    <s v="heschm@wiinbladsgade.kk.dk"/>
    <s v="Integreret"/>
    <n v="44"/>
    <n v="0"/>
    <n v="80"/>
    <n v="50"/>
    <n v="50"/>
    <n v="0"/>
    <n v="0"/>
    <s v="Nej"/>
    <n v="0"/>
    <n v="0"/>
    <n v="5"/>
    <n v="5"/>
    <n v="4"/>
    <n v="5"/>
    <n v="0"/>
    <x v="0"/>
    <x v="0"/>
    <x v="1"/>
    <x v="1"/>
    <n v="0"/>
    <n v="0"/>
    <n v="0"/>
    <s v="Har ikke madregnskab"/>
    <s v="Ja"/>
    <s v="nej"/>
    <s v="Rafael"/>
    <n v="2008"/>
    <n v="30"/>
    <n v="0"/>
    <s v="Kok. Er interesseret i fuldtid"/>
    <n v="0"/>
    <n v="0"/>
    <n v="0"/>
    <n v="0"/>
    <n v="0"/>
    <n v="0"/>
    <n v="0"/>
    <n v="0"/>
    <n v="0"/>
    <n v="90"/>
    <n v="90"/>
    <n v="1"/>
    <n v="1"/>
    <s v="Ja"/>
    <s v="Nej"/>
    <s v="Ja"/>
    <s v="Ja"/>
    <s v="Lave mad selv. Evt. levere til Lupinen, ca. 40 børn"/>
    <s v="Ja"/>
    <s v="Vil ikke accepterer hal-al slagtet kød"/>
    <s v="Ja"/>
    <s v="positive"/>
    <s v="Nej"/>
    <n v="0"/>
    <n v="0"/>
    <s v="produktionskøkken"/>
    <s v="nej"/>
    <s v="Mindre"/>
    <s v="Mindre"/>
    <n v="0"/>
    <s v="Mere ovn-kapacitet"/>
    <n v="0"/>
    <n v="0"/>
    <n v="0"/>
    <n v="0"/>
    <n v="0"/>
    <n v="0"/>
    <n v="0"/>
    <n v="0"/>
    <n v="0"/>
    <s v="Mariah / Nanna "/>
    <n v="0"/>
    <n v="0"/>
    <n v="0"/>
    <n v="1"/>
    <n v="6"/>
    <n v="0"/>
    <n v="2"/>
    <n v="0"/>
    <n v="0"/>
    <n v="0"/>
    <n v="5"/>
    <n v="0"/>
    <n v="3"/>
    <n v="0"/>
    <n v="0"/>
    <n v="3"/>
    <n v="0"/>
    <n v="0"/>
    <n v="0"/>
    <n v="0"/>
    <n v="2"/>
    <n v="3"/>
    <s v="WD-4E"/>
    <n v="7"/>
    <s v="Ja"/>
    <n v="15"/>
    <s v="Nej"/>
    <s v="Nej"/>
    <s v="ja"/>
    <n v="3"/>
    <n v="0"/>
    <s v="Der er plads til flere ovne og service._x000a_Kører fisk og veg. mad_x000a_Flyt evt. opvaskemaskine, det giver gennemgangsplads._x000a_Inst. Ombygges 2009. etableres nyt BH-køkken, prod.-køkken holdes uden for ombyg"/>
    <n v="0"/>
    <x v="0"/>
    <s v="Vesterbro/Kgs.Enghave"/>
    <n v="48"/>
    <n v="0"/>
    <n v="80"/>
    <n v="50"/>
    <n v="25"/>
    <n v="25"/>
    <n v="0"/>
    <n v="0"/>
    <n v="0"/>
    <n v="0"/>
    <n v="0"/>
    <n v="0"/>
    <n v="0"/>
    <n v="0"/>
    <n v="211700.47"/>
    <s v="37546"/>
    <s v=""/>
    <n v="0"/>
    <n v="100"/>
    <e v="#N/A"/>
    <e v="#N/A"/>
    <e v="#N/A"/>
    <e v="#N/A"/>
    <e v="#N/A"/>
  </r>
  <r>
    <x v="0"/>
    <x v="425"/>
    <s v="Lærkereden"/>
    <s v="Vesterbro/Kgs.Enghave"/>
    <s v="Erik Ejegods Gade 5"/>
    <s v="173l"/>
    <s v="København V"/>
    <s v="33 22 04 61"/>
    <s v="37547@buf.kk.dk"/>
    <s v="Ingrid Ljungberg Colmorten"/>
    <n v="35815009"/>
    <n v="0"/>
    <s v="37547@faf.kk.dk"/>
    <s v="Integreret"/>
    <n v="12"/>
    <n v="0"/>
    <n v="40"/>
    <n v="0"/>
    <n v="0"/>
    <n v="0"/>
    <n v="0"/>
    <s v="Nej"/>
    <n v="0"/>
    <n v="0"/>
    <n v="5"/>
    <n v="0"/>
    <n v="3"/>
    <n v="5"/>
    <n v="0"/>
    <x v="0"/>
    <x v="0"/>
    <x v="5"/>
    <x v="0"/>
    <n v="0"/>
    <n v="10000"/>
    <n v="10000"/>
    <s v="selv frugt med om eftermiddag"/>
    <s v="Ja"/>
    <s v="nej"/>
    <s v="Jonna"/>
    <n v="2007"/>
    <n v="20"/>
    <n v="0"/>
    <s v="Blomsterbinder"/>
    <s v="2 år"/>
    <s v="Hygiejne kursus"/>
    <n v="0"/>
    <n v="0"/>
    <n v="0"/>
    <n v="0"/>
    <n v="0"/>
    <n v="0"/>
    <n v="0"/>
    <n v="95"/>
    <n v="95"/>
    <n v="1"/>
    <n v="1"/>
    <s v="nej"/>
    <s v="ja"/>
    <s v="nej"/>
    <s v="Ja"/>
    <s v="Vil gerne selv lave mad, hvis nyt køkken. _x000a_Har overvejet mad udefra"/>
    <s v="Ja"/>
    <s v="Dejligt"/>
    <s v="Ja"/>
    <s v="er utilfreds med køk.med. Som tilsyneladende trænger til at komme på kursus."/>
    <s v="Nej"/>
    <s v="Vil gerne have hjælp"/>
    <n v="0"/>
    <s v="produktionskøkken"/>
    <s v="nej"/>
    <s v="Større"/>
    <s v="Mindre"/>
    <s v="Nej"/>
    <s v="evt. opvaskemaskine, stor røremaskine, skabe, (gamle skabe fra 70erne som splintre) åbne skabe ønskes"/>
    <s v="Større"/>
    <s v="Mindre"/>
    <n v="0"/>
    <n v="0"/>
    <n v="0"/>
    <n v="0"/>
    <n v="0"/>
    <n v="0"/>
    <n v="0"/>
    <s v="Mariah / Nanna"/>
    <d v="2009-01-27T00:00:00"/>
    <n v="0"/>
    <n v="1"/>
    <n v="0"/>
    <n v="0"/>
    <n v="0"/>
    <n v="1"/>
    <n v="0"/>
    <n v="0"/>
    <n v="0"/>
    <n v="0"/>
    <n v="0"/>
    <n v="2"/>
    <n v="0"/>
    <n v="0"/>
    <n v="0"/>
    <n v="0"/>
    <n v="1"/>
    <n v="0"/>
    <n v="0"/>
    <n v="1"/>
    <n v="25"/>
    <s v="Miele Proffessional"/>
    <n v="3.5"/>
    <s v="Nej"/>
    <n v="6"/>
    <s v="Ja"/>
    <s v="Nej"/>
    <s v="Nej"/>
    <n v="2"/>
    <s v="God plads"/>
    <s v="stort depot"/>
    <n v="0"/>
    <x v="0"/>
    <s v="Vesterbro/Kgs.Enghave"/>
    <n v="12"/>
    <n v="0"/>
    <n v="40"/>
    <n v="0"/>
    <n v="0"/>
    <n v="0"/>
    <n v="0"/>
    <n v="0"/>
    <n v="0"/>
    <n v="0"/>
    <n v="0"/>
    <n v="0"/>
    <n v="0"/>
    <n v="0"/>
    <n v="44860.160000000003"/>
    <s v="37547"/>
    <s v=""/>
    <n v="0"/>
    <n v="0"/>
    <e v="#N/A"/>
    <e v="#N/A"/>
    <e v="#N/A"/>
    <e v="#N/A"/>
    <e v="#N/A"/>
  </r>
  <r>
    <x v="0"/>
    <x v="426"/>
    <s v="Vesterbro Børnegård (Tidligere Hudegrunden og Skydebanen)"/>
    <s v="Vesterbro/Kgs.Enghave"/>
    <s v="Absalonsgade 10"/>
    <n v="1658"/>
    <s v="København V"/>
    <n v="33241248"/>
    <s v="37548@buf.kk.dk"/>
    <s v="Pia Rørstrøm"/>
    <n v="0"/>
    <n v="0"/>
    <s v="37548@buf.kk.dk"/>
    <s v="Integreret"/>
    <n v="22"/>
    <n v="0"/>
    <n v="42"/>
    <n v="0"/>
    <n v="0"/>
    <n v="0"/>
    <n v="0"/>
    <s v="Nej"/>
    <n v="0"/>
    <n v="0"/>
    <n v="5"/>
    <n v="5"/>
    <n v="5"/>
    <n v="5"/>
    <n v="0"/>
    <x v="0"/>
    <x v="0"/>
    <x v="1"/>
    <x v="1"/>
    <n v="0"/>
    <n v="80000"/>
    <n v="30000"/>
    <n v="0"/>
    <s v="Ja"/>
    <s v="Ja"/>
    <s v="Karin Palm"/>
    <n v="2007"/>
    <n v="30"/>
    <n v="0"/>
    <n v="0"/>
    <n v="0"/>
    <s v="Tilmeldt kurser i madhuset"/>
    <s v="Sanyea"/>
    <n v="1992"/>
    <n v="5"/>
    <n v="0"/>
    <n v="0"/>
    <n v="0"/>
    <s v="Tilmeldt kurser i madhuset"/>
    <n v="85"/>
    <n v="85"/>
    <n v="3"/>
    <n v="2"/>
    <s v="Ja"/>
    <s v="ja"/>
    <s v="Ja"/>
    <s v="Ja"/>
    <s v="Men har ikke nogen løsning"/>
    <s v="Ja"/>
    <s v="positive"/>
    <s v="Ja"/>
    <s v="positive"/>
    <s v="Nej"/>
    <s v="Men vil gerne være med ind over."/>
    <n v="0"/>
    <s v="produktionskøkken"/>
    <s v="nej"/>
    <s v="Mindre"/>
    <s v="Mindre"/>
    <n v="0"/>
    <s v="Rørermaskine og komfur._x000a__x000a_"/>
    <n v="0"/>
    <n v="0"/>
    <n v="0"/>
    <n v="0"/>
    <n v="0"/>
    <n v="0"/>
    <n v="0"/>
    <n v="0"/>
    <s v="Køkken som er delvis åben. Indgang til fællessal og udearealer._x000a_Der er et prod.køk nr.2, som skal nedlægges"/>
    <s v="Lone Voss"/>
    <d v="2009-01-23T00:00:00"/>
    <n v="0"/>
    <n v="0"/>
    <n v="1"/>
    <n v="0"/>
    <n v="0"/>
    <n v="2"/>
    <n v="0"/>
    <n v="0"/>
    <n v="0"/>
    <n v="0"/>
    <n v="0"/>
    <n v="2"/>
    <n v="0"/>
    <n v="0"/>
    <n v="0"/>
    <n v="0"/>
    <n v="1"/>
    <n v="0"/>
    <n v="0"/>
    <n v="1"/>
    <n v="0"/>
    <s v="miele Professional 7879"/>
    <n v="3"/>
    <s v="Nej"/>
    <n v="0"/>
    <s v="Ja"/>
    <s v="Nej"/>
    <s v="Nej"/>
    <n v="2"/>
    <s v="Begrænset"/>
    <s v="Den ene håndvask er kun med koldt vand._x000a_Der er et køkken mere, men dette nedklægges"/>
    <n v="0"/>
    <x v="0"/>
    <s v="Vesterbro/Kgs.Enghave"/>
    <n v="22"/>
    <n v="0"/>
    <n v="42"/>
    <n v="0"/>
    <n v="0"/>
    <n v="0"/>
    <n v="0"/>
    <n v="0"/>
    <n v="0"/>
    <n v="0"/>
    <n v="0"/>
    <n v="0"/>
    <n v="0"/>
    <n v="0"/>
    <n v="76731.91"/>
    <s v="37548"/>
    <s v=""/>
    <n v="0"/>
    <n v="0"/>
    <e v="#N/A"/>
    <e v="#N/A"/>
    <e v="#N/A"/>
    <e v="#N/A"/>
    <e v="#N/A"/>
  </r>
  <r>
    <x v="0"/>
    <x v="427"/>
    <s v="Gravergården"/>
    <s v="Vesterbro/Kgs.Enghave"/>
    <s v="Matthæusgade 3"/>
    <n v="1666"/>
    <s v="København V"/>
    <s v="33 22 62 86"/>
    <s v="37560@buf.kk.dk"/>
    <s v="Henrik Harald Schroeder Nielsen"/>
    <n v="32970729"/>
    <n v="0"/>
    <s v="227@buf.kk.dk"/>
    <s v="Integreret"/>
    <n v="22"/>
    <n v="0"/>
    <n v="42"/>
    <n v="60"/>
    <n v="0"/>
    <n v="0"/>
    <n v="0"/>
    <s v="Nej"/>
    <n v="0"/>
    <n v="0"/>
    <n v="5"/>
    <n v="5"/>
    <n v="5"/>
    <n v="5"/>
    <n v="0"/>
    <x v="0"/>
    <x v="0"/>
    <x v="1"/>
    <x v="1"/>
    <n v="0"/>
    <n v="0"/>
    <n v="0"/>
    <n v="0"/>
    <s v="Ja"/>
    <s v="Ja"/>
    <s v="Rita Rasmussen"/>
    <n v="2008"/>
    <n v="34"/>
    <s v="rita1502@hotmail.com"/>
    <s v="Pædagog"/>
    <n v="0"/>
    <s v="Hygiejne, menuplanlægning, intro kursus"/>
    <n v="0"/>
    <n v="0"/>
    <n v="0"/>
    <n v="0"/>
    <n v="0"/>
    <n v="0"/>
    <n v="0"/>
    <n v="85"/>
    <n v="85"/>
    <n v="2"/>
    <n v="2"/>
    <s v="nej"/>
    <s v="Nej"/>
    <s v="Ja"/>
    <s v="Ja"/>
    <s v="Har inden børnemadprojektet, fået lavet tegninger til udbygning af køkken. Vil gerne selv lave mad"/>
    <s v="Ja"/>
    <s v="Da forældremadpakkerne er rigtig gode, er de betænkelige"/>
    <s v="Ja"/>
    <s v="posistive, vil gerne. Nu det er bestemt, vil de få det bedste ud af det. "/>
    <s v="Nej"/>
    <s v="vil have hjælp"/>
    <n v="0"/>
    <s v="produktionskøkken"/>
    <s v="nej"/>
    <s v="Mindre"/>
    <s v="Større"/>
    <s v="Nej"/>
    <s v="Kan i begrænset omfang starte op 1.1.10. ½ af børnene tager ud af huset i uge af gangen, skal have madpakker med "/>
    <n v="0"/>
    <n v="0"/>
    <n v="0"/>
    <n v="0"/>
    <n v="0"/>
    <n v="0"/>
    <n v="0"/>
    <n v="0"/>
    <s v="Lederen Henriki er rigtig god og vil gerne bidrage med spisning. Hvis vi har brug for det vil han bruges. "/>
    <s v=" / Nanna"/>
    <n v="0"/>
    <n v="0"/>
    <n v="0"/>
    <n v="0"/>
    <n v="0"/>
    <n v="0"/>
    <n v="0"/>
    <n v="0"/>
    <n v="0"/>
    <n v="0"/>
    <n v="0"/>
    <n v="0"/>
    <n v="0"/>
    <n v="0"/>
    <n v="0"/>
    <n v="0"/>
    <n v="0"/>
    <n v="0"/>
    <n v="0"/>
    <n v="0"/>
    <n v="0"/>
    <n v="0"/>
    <n v="0"/>
    <n v="0"/>
    <n v="0"/>
    <n v="0"/>
    <n v="0"/>
    <n v="0"/>
    <n v="0"/>
    <n v="0"/>
    <n v="0"/>
    <n v="0"/>
    <n v="0"/>
    <x v="0"/>
    <s v="Vesterbro/Kgs.Enghave"/>
    <n v="24"/>
    <n v="0"/>
    <n v="42"/>
    <n v="60"/>
    <n v="0"/>
    <n v="0"/>
    <n v="0"/>
    <n v="0"/>
    <n v="0"/>
    <n v="0"/>
    <n v="0"/>
    <n v="0"/>
    <n v="0"/>
    <n v="0"/>
    <n v="284385.59999999998"/>
    <s v="37560"/>
    <s v=""/>
    <n v="0"/>
    <n v="60"/>
    <e v="#N/A"/>
    <e v="#N/A"/>
    <e v="#N/A"/>
    <e v="#N/A"/>
    <e v="#N/A"/>
  </r>
  <r>
    <x v="0"/>
    <x v="428"/>
    <s v="Kilden"/>
    <s v="Østerbro"/>
    <s v="Borgervænget 9A"/>
    <n v="2100"/>
    <s v="København Ø"/>
    <s v="39 20 56 91"/>
    <s v="bh.kilden@mail.dk"/>
    <s v="Lone B. Jensen"/>
    <n v="0"/>
    <n v="0"/>
    <s v="35425@buf.kk.dk"/>
    <s v="Integreret"/>
    <n v="12"/>
    <n v="0"/>
    <n v="40"/>
    <n v="0"/>
    <n v="0"/>
    <n v="0"/>
    <n v="0"/>
    <n v="0"/>
    <n v="0"/>
    <n v="0"/>
    <n v="5"/>
    <n v="5"/>
    <n v="0"/>
    <n v="5"/>
    <n v="0"/>
    <x v="0"/>
    <x v="1"/>
    <x v="1"/>
    <x v="1"/>
    <n v="0"/>
    <n v="75000"/>
    <n v="0"/>
    <n v="0"/>
    <s v="Ja"/>
    <n v="0"/>
    <s v="Susanne"/>
    <n v="1998"/>
    <n v="8"/>
    <n v="0"/>
    <s v="ufaglært"/>
    <n v="0"/>
    <s v="hygiejne, grøntsagskursus"/>
    <n v="0"/>
    <n v="0"/>
    <n v="0"/>
    <n v="0"/>
    <n v="0"/>
    <n v="0"/>
    <n v="0"/>
    <n v="90"/>
    <n v="90"/>
    <n v="1"/>
    <n v="1"/>
    <s v="Ja"/>
    <s v="Nej"/>
    <s v="Ja"/>
    <s v="Ja"/>
    <n v="0"/>
    <s v="Ja"/>
    <n v="0"/>
    <s v="Ja"/>
    <n v="0"/>
    <s v="ja"/>
    <n v="0"/>
    <n v="0"/>
    <s v="produktionskøkken"/>
    <n v="0"/>
    <n v="0"/>
    <n v="0"/>
    <n v="0"/>
    <n v="0"/>
    <n v="0"/>
    <n v="0"/>
    <n v="0"/>
    <n v="0"/>
    <n v="0"/>
    <n v="0"/>
    <n v="0"/>
    <n v="0"/>
    <s v="Køkken er revet ned, nytproduktionskøkken er planlagt. Der er kun rå vægge. Køkkenet er tegnet, institutionen venter på grønt lys fra BUF"/>
    <s v="Mariah / Sine"/>
    <d v="2009-03-17T00:00:00"/>
    <n v="0"/>
    <n v="0"/>
    <n v="0"/>
    <n v="0"/>
    <n v="0"/>
    <n v="0"/>
    <n v="0"/>
    <n v="0"/>
    <n v="0"/>
    <n v="0"/>
    <n v="0"/>
    <n v="0"/>
    <n v="0"/>
    <n v="0"/>
    <n v="0"/>
    <n v="0"/>
    <n v="0"/>
    <n v="0"/>
    <n v="0"/>
    <n v="0"/>
    <n v="0"/>
    <n v="0"/>
    <n v="0"/>
    <n v="0"/>
    <n v="0"/>
    <n v="0"/>
    <n v="0"/>
    <n v="0"/>
    <n v="0"/>
    <n v="0"/>
    <s v="Køkkenet eksisterer kun på tegninger. Kontakt Bianna fra Bygninger. Har tegnet køkkenet"/>
    <n v="0"/>
    <x v="0"/>
    <s v="Østerbro"/>
    <n v="12"/>
    <n v="0"/>
    <n v="40"/>
    <n v="0"/>
    <n v="0"/>
    <n v="0"/>
    <n v="0"/>
    <n v="0"/>
    <n v="0"/>
    <n v="0"/>
    <n v="0"/>
    <n v="0"/>
    <n v="0"/>
    <n v="0"/>
    <n v="59751.89"/>
    <s v="35425"/>
    <s v=""/>
    <n v="0"/>
    <n v="0"/>
    <s v="Ja"/>
    <n v="25"/>
    <n v="0"/>
    <s v="nuværende medarbejde vil ikke forsætte"/>
    <s v="Nej"/>
  </r>
  <r>
    <x v="0"/>
    <x v="429"/>
    <s v="Øster Fælled Børnehus"/>
    <s v="Østerbro"/>
    <s v="Borgmester Jensens Allé 33"/>
    <n v="2100"/>
    <s v="København Ø"/>
    <s v="35 43 10 74"/>
    <s v="35514@buf.kk.dk"/>
    <s v="Susanne Høegh Dreyer"/>
    <n v="35398396"/>
    <n v="35431074"/>
    <s v="35514@buf.kk.dk"/>
    <s v="Integreret"/>
    <n v="60"/>
    <n v="0"/>
    <n v="94"/>
    <n v="0"/>
    <n v="0"/>
    <n v="0"/>
    <n v="0"/>
    <s v="Nej"/>
    <n v="0"/>
    <n v="0"/>
    <n v="5"/>
    <n v="5"/>
    <n v="5"/>
    <n v="5"/>
    <n v="0"/>
    <x v="0"/>
    <x v="0"/>
    <x v="1"/>
    <x v="1"/>
    <n v="0"/>
    <n v="185000"/>
    <n v="0"/>
    <n v="0"/>
    <s v="Ja"/>
    <n v="0"/>
    <s v="Marlene Birkemose"/>
    <n v="2006"/>
    <n v="32"/>
    <n v="0"/>
    <s v="køkkenleder"/>
    <n v="0"/>
    <n v="0"/>
    <s v="Ling Yonggui"/>
    <n v="2005"/>
    <n v="27"/>
    <n v="0"/>
    <n v="0"/>
    <s v="10 års erfaring"/>
    <s v="hygiejne"/>
    <n v="80"/>
    <n v="0"/>
    <n v="0"/>
    <n v="0"/>
    <s v="Ja"/>
    <s v="Nej"/>
    <s v="Ja"/>
    <s v="Ja"/>
    <n v="0"/>
    <s v="Ja"/>
    <n v="0"/>
    <s v="Ja"/>
    <n v="0"/>
    <s v="ja"/>
    <n v="0"/>
    <n v="0"/>
    <s v="produktionskøkken"/>
    <s v="Ja"/>
    <s v="Mindre"/>
    <s v="Ingen"/>
    <s v="Nej"/>
    <s v="en grøntsagsrobot + brødskærer/maskine, omrokering af køkkenbord og elementer. Evt. et hæve/sænkebord m. vask"/>
    <n v="0"/>
    <n v="0"/>
    <n v="0"/>
    <n v="0"/>
    <n v="0"/>
    <n v="0"/>
    <n v="0"/>
    <n v="0"/>
    <n v="0"/>
    <s v="Cathrine Jerrik / Sine"/>
    <n v="0"/>
    <n v="0"/>
    <n v="0"/>
    <n v="1"/>
    <n v="5"/>
    <n v="0"/>
    <n v="0"/>
    <n v="1"/>
    <n v="1"/>
    <n v="10"/>
    <n v="0"/>
    <n v="3"/>
    <n v="0"/>
    <n v="0"/>
    <n v="0"/>
    <n v="0"/>
    <n v="2"/>
    <n v="0"/>
    <n v="0"/>
    <n v="0"/>
    <n v="1"/>
    <n v="20"/>
    <s v="Miele"/>
    <n v="3"/>
    <s v="Ja"/>
    <n v="0"/>
    <s v="Nej"/>
    <s v="Ja"/>
    <s v="Nej"/>
    <n v="3"/>
    <s v="God plads"/>
    <n v="0"/>
    <n v="0"/>
    <x v="0"/>
    <s v="Østerbro"/>
    <n v="48"/>
    <n v="0"/>
    <n v="94"/>
    <n v="0"/>
    <n v="0"/>
    <n v="0"/>
    <n v="0"/>
    <n v="0"/>
    <n v="0"/>
    <n v="0"/>
    <n v="0"/>
    <n v="0"/>
    <n v="0"/>
    <n v="0"/>
    <n v="205654.02"/>
    <s v="35514"/>
    <s v=""/>
    <n v="0"/>
    <n v="0"/>
    <e v="#N/A"/>
    <e v="#N/A"/>
    <e v="#N/A"/>
    <e v="#N/A"/>
    <e v="#N/A"/>
  </r>
  <r>
    <x v="0"/>
    <x v="430"/>
    <s v="Øster Fælled Børnehus"/>
    <s v="Østerbro"/>
    <s v="Borgmester Jensens Allé 33"/>
    <n v="2100"/>
    <s v="København Ø"/>
    <s v="35 43 10 74"/>
    <s v="35514@buf.kk.dk"/>
    <s v="Susanne Høegh Dreyer"/>
    <n v="35398396"/>
    <n v="35431074"/>
    <s v="35514@buf.kk.dk"/>
    <s v="Integreret"/>
    <n v="48"/>
    <n v="0"/>
    <n v="94"/>
    <n v="0"/>
    <n v="0"/>
    <n v="0"/>
    <n v="0"/>
    <s v="Nej"/>
    <n v="0"/>
    <n v="0"/>
    <n v="5"/>
    <n v="5"/>
    <n v="5"/>
    <n v="5"/>
    <n v="0"/>
    <x v="1"/>
    <x v="0"/>
    <x v="1"/>
    <x v="0"/>
    <n v="0"/>
    <n v="0"/>
    <n v="0"/>
    <n v="0"/>
    <n v="0"/>
    <n v="0"/>
    <n v="0"/>
    <n v="0"/>
    <n v="0"/>
    <n v="0"/>
    <n v="0"/>
    <n v="0"/>
    <n v="0"/>
    <n v="0"/>
    <n v="0"/>
    <n v="0"/>
    <n v="0"/>
    <n v="0"/>
    <n v="0"/>
    <n v="0"/>
    <n v="80"/>
    <n v="0"/>
    <n v="0"/>
    <n v="0"/>
    <n v="0"/>
    <n v="0"/>
    <n v="0"/>
    <n v="0"/>
    <n v="0"/>
    <n v="0"/>
    <n v="0"/>
    <n v="0"/>
    <n v="0"/>
    <n v="0"/>
    <n v="0"/>
    <n v="0"/>
    <s v="Køkken begrænset tilvirk"/>
    <n v="0"/>
    <n v="0"/>
    <n v="0"/>
    <n v="0"/>
    <n v="0"/>
    <s v="Mindre"/>
    <s v="Større"/>
    <s v="Nej"/>
    <s v="nyt kogebord og 2 ovne, grøntsagsrobot og et industrikøleskab"/>
    <n v="0"/>
    <n v="0"/>
    <n v="0"/>
    <n v="0"/>
    <n v="0"/>
    <s v="Cathrine Jerrik"/>
    <d v="2009-04-28T00:00:00"/>
    <n v="0"/>
    <n v="1"/>
    <n v="0"/>
    <n v="4"/>
    <n v="1"/>
    <n v="0"/>
    <n v="0"/>
    <n v="0"/>
    <n v="0"/>
    <n v="2"/>
    <n v="1"/>
    <n v="0"/>
    <n v="0"/>
    <n v="0"/>
    <n v="0"/>
    <n v="0"/>
    <n v="1"/>
    <n v="0"/>
    <n v="0"/>
    <n v="1"/>
    <n v="20"/>
    <s v="Miele"/>
    <n v="3"/>
    <s v="Ja"/>
    <n v="0"/>
    <s v="Nej"/>
    <s v="Nej"/>
    <s v="Nej"/>
    <n v="3"/>
    <s v="Begrænset"/>
    <n v="0"/>
    <n v="0"/>
    <x v="0"/>
    <s v="Østerbro"/>
    <n v="48"/>
    <n v="0"/>
    <n v="94"/>
    <n v="0"/>
    <n v="0"/>
    <n v="0"/>
    <n v="0"/>
    <n v="0"/>
    <n v="0"/>
    <n v="0"/>
    <n v="0"/>
    <n v="0"/>
    <n v="0"/>
    <n v="0"/>
    <n v="205654.02"/>
    <s v="35514"/>
    <s v="u"/>
    <n v="0"/>
    <n v="0"/>
    <e v="#N/A"/>
    <e v="#N/A"/>
    <e v="#N/A"/>
    <e v="#N/A"/>
    <e v="#N/A"/>
  </r>
  <r>
    <x v="0"/>
    <x v="431"/>
    <s v="Rosalie"/>
    <s v="Østerbro"/>
    <s v="Helgesensgade 2"/>
    <n v="2100"/>
    <s v="København Ø"/>
    <s v="35 42 20 64"/>
    <s v="Rosalie@mail.dk"/>
    <s v="May Muhlendorf"/>
    <n v="35260079"/>
    <n v="31422064"/>
    <s v="35525@buf.kk.dk"/>
    <s v="Integreret"/>
    <n v="72"/>
    <n v="0"/>
    <n v="88"/>
    <n v="0"/>
    <n v="0"/>
    <n v="0"/>
    <n v="0"/>
    <s v="Nej"/>
    <n v="0"/>
    <n v="0"/>
    <n v="5"/>
    <n v="5"/>
    <n v="4"/>
    <n v="5"/>
    <n v="0"/>
    <x v="0"/>
    <x v="0"/>
    <x v="2"/>
    <x v="1"/>
    <n v="0"/>
    <n v="350000"/>
    <n v="0"/>
    <n v="0"/>
    <s v="Ja"/>
    <n v="0"/>
    <s v="Hanne Kortsen"/>
    <n v="1999"/>
    <n v="35"/>
    <n v="0"/>
    <n v="0"/>
    <s v="14 års erfaring fra køkkener"/>
    <n v="0"/>
    <s v="Jette Hansen"/>
    <n v="1984"/>
    <n v="37"/>
    <n v="0"/>
    <s v="køkkenleder"/>
    <n v="0"/>
    <n v="0"/>
    <n v="97"/>
    <n v="97"/>
    <n v="1"/>
    <n v="1"/>
    <s v="nej"/>
    <s v="ja"/>
    <s v="Ja"/>
    <s v="Nej"/>
    <s v="under ingen omstændigheder"/>
    <s v="Ja"/>
    <s v="ved ikke"/>
    <s v="Nej"/>
    <n v="0"/>
    <s v="Nej"/>
    <s v="lederen vil ikke i dialog om det."/>
    <n v="0"/>
    <s v="produktionskøkken"/>
    <s v="nej"/>
    <s v="Større"/>
    <s v="Ingen"/>
    <s v="Nej"/>
    <s v="endnu en kogeø, mere ovnkapacitet, grøntsagsrobot, evt. mere bordplads"/>
    <n v="0"/>
    <n v="0"/>
    <n v="0"/>
    <n v="0"/>
    <n v="0"/>
    <n v="0"/>
    <n v="0"/>
    <n v="0"/>
    <n v="0"/>
    <s v="Mariah / Sine"/>
    <d v="2009-03-21T00:00:00"/>
    <n v="0"/>
    <n v="0"/>
    <n v="2"/>
    <n v="4"/>
    <n v="0"/>
    <n v="0"/>
    <n v="0"/>
    <n v="1"/>
    <n v="0"/>
    <n v="0"/>
    <n v="1"/>
    <n v="2"/>
    <n v="0"/>
    <n v="0"/>
    <n v="0"/>
    <n v="0"/>
    <n v="0"/>
    <n v="1"/>
    <n v="0"/>
    <n v="1"/>
    <n v="2"/>
    <s v="Wexiodisk"/>
    <n v="7"/>
    <s v="Ja"/>
    <n v="15"/>
    <s v="Nej"/>
    <s v="Ja"/>
    <s v="Nej"/>
    <n v="3"/>
    <s v="God plads"/>
    <s v="165 børn inkl. Merindskrivning. Der er også grovkøkken"/>
    <n v="0"/>
    <x v="0"/>
    <s v="Østerbro"/>
    <n v="72"/>
    <n v="0"/>
    <n v="88"/>
    <n v="0"/>
    <n v="0"/>
    <n v="0"/>
    <n v="0"/>
    <n v="0"/>
    <n v="0"/>
    <n v="0"/>
    <n v="0"/>
    <n v="0"/>
    <n v="0"/>
    <n v="0"/>
    <n v="356351.5"/>
    <s v="35525"/>
    <s v=""/>
    <n v="0"/>
    <n v="0"/>
    <s v="Nej"/>
    <n v="0"/>
    <n v="0"/>
    <n v="0"/>
    <s v="Ja"/>
  </r>
  <r>
    <x v="0"/>
    <x v="432"/>
    <s v="Børnehuset Skt. Jakob"/>
    <s v="Østerbro"/>
    <s v="Østerbrogade 57A"/>
    <n v="2100"/>
    <s v="København Ø"/>
    <s v="35 42 26 59"/>
    <s v="35675@buf.kk.dk"/>
    <s v="Jette Møller"/>
    <n v="0"/>
    <n v="0"/>
    <s v="admin@sct-jakob.dk"/>
    <s v="Integreret"/>
    <n v="12"/>
    <n v="0"/>
    <n v="44"/>
    <n v="0"/>
    <n v="0"/>
    <n v="0"/>
    <n v="0"/>
    <s v="Nej"/>
    <n v="0"/>
    <n v="0"/>
    <n v="5"/>
    <n v="5"/>
    <n v="5"/>
    <n v="5"/>
    <n v="0"/>
    <x v="0"/>
    <x v="0"/>
    <x v="1"/>
    <x v="1"/>
    <n v="0"/>
    <n v="125000"/>
    <n v="125000"/>
    <n v="0"/>
    <s v="Ja"/>
    <n v="0"/>
    <s v="Gitte"/>
    <n v="2002"/>
    <n v="31"/>
    <n v="0"/>
    <s v="ufaglært"/>
    <s v="10 år"/>
    <s v="ØOF"/>
    <n v="0"/>
    <n v="0"/>
    <n v="0"/>
    <n v="0"/>
    <n v="0"/>
    <n v="0"/>
    <n v="0"/>
    <n v="95"/>
    <n v="95"/>
    <n v="1"/>
    <n v="1"/>
    <s v="Ja"/>
    <s v="Nej"/>
    <s v="Ja"/>
    <s v="Ja"/>
    <n v="0"/>
    <s v="Ja"/>
    <n v="0"/>
    <s v="Ja"/>
    <n v="0"/>
    <s v="ja"/>
    <n v="0"/>
    <n v="0"/>
    <s v="produktionskøkken"/>
    <s v="nej"/>
    <s v="Mindre"/>
    <n v="0"/>
    <n v="0"/>
    <s v="mere ovnkapacitet"/>
    <n v="0"/>
    <n v="0"/>
    <n v="0"/>
    <n v="0"/>
    <n v="0"/>
    <n v="0"/>
    <n v="0"/>
    <n v="0"/>
    <n v="0"/>
    <n v="0"/>
    <n v="0"/>
    <n v="0"/>
    <n v="0"/>
    <n v="1"/>
    <n v="4"/>
    <n v="0"/>
    <n v="2"/>
    <n v="0"/>
    <n v="0"/>
    <n v="0"/>
    <n v="0"/>
    <n v="1"/>
    <n v="0"/>
    <n v="0"/>
    <n v="1"/>
    <n v="0"/>
    <n v="0"/>
    <n v="1"/>
    <n v="0"/>
    <n v="0"/>
    <n v="1"/>
    <n v="20"/>
    <s v="Miele"/>
    <n v="3"/>
    <s v="Ja"/>
    <n v="0"/>
    <n v="0"/>
    <s v="Ja"/>
    <s v="Nej"/>
    <n v="3"/>
    <s v="God plads"/>
    <n v="0"/>
    <n v="0"/>
    <x v="0"/>
    <s v="Østerbro"/>
    <n v="12"/>
    <n v="0"/>
    <n v="44"/>
    <n v="0"/>
    <n v="0"/>
    <n v="0"/>
    <n v="0"/>
    <n v="0"/>
    <n v="0"/>
    <n v="0"/>
    <n v="0"/>
    <n v="0"/>
    <n v="0"/>
    <n v="0"/>
    <n v="101804.9"/>
    <s v="35675"/>
    <s v=""/>
    <n v="0"/>
    <n v="0"/>
    <e v="#N/A"/>
    <e v="#N/A"/>
    <e v="#N/A"/>
    <e v="#N/A"/>
    <e v="#N/A"/>
  </r>
  <r>
    <x v="0"/>
    <x v="433"/>
    <s v="BørneRiget"/>
    <s v="Østerbro"/>
    <s v="Borgmester Jensens Allé 53"/>
    <n v="2100"/>
    <s v="København Ø"/>
    <s v="35 45 48 55"/>
    <s v="35685@buf.kk.dk"/>
    <s v="Rune Bjørklund"/>
    <n v="0"/>
    <n v="0"/>
    <s v="35685@buf.kk.dk"/>
    <s v="Integreret"/>
    <n v="46"/>
    <n v="0"/>
    <n v="66"/>
    <n v="0"/>
    <n v="0"/>
    <n v="0"/>
    <n v="0"/>
    <s v="ja"/>
    <n v="2"/>
    <n v="1"/>
    <n v="5"/>
    <n v="5"/>
    <n v="5"/>
    <n v="5"/>
    <n v="0"/>
    <x v="0"/>
    <x v="0"/>
    <x v="1"/>
    <x v="1"/>
    <n v="0"/>
    <n v="224125"/>
    <n v="224125"/>
    <n v="0"/>
    <s v="Ja"/>
    <n v="0"/>
    <s v="Marie Røjes "/>
    <n v="1998"/>
    <n v="35"/>
    <n v="0"/>
    <s v="PB"/>
    <n v="0"/>
    <n v="0"/>
    <s v="Helene Røen"/>
    <n v="2009"/>
    <n v="35"/>
    <n v="0"/>
    <n v="0"/>
    <n v="0"/>
    <n v="0"/>
    <n v="98"/>
    <n v="98"/>
    <n v="1"/>
    <n v="1"/>
    <s v="nej"/>
    <s v="Nej"/>
    <s v="Ja"/>
    <s v="Ja"/>
    <n v="0"/>
    <s v="Nej"/>
    <n v="0"/>
    <s v="Ja"/>
    <n v="0"/>
    <s v="ja"/>
    <n v="0"/>
    <n v="0"/>
    <s v="produktionskøkken"/>
    <s v="Ja"/>
    <s v="Mindre"/>
    <n v="0"/>
    <n v="0"/>
    <s v="konvektionsovn og en bjørn røremaskine"/>
    <n v="0"/>
    <n v="0"/>
    <n v="0"/>
    <n v="0"/>
    <n v="0"/>
    <n v="0"/>
    <n v="0"/>
    <n v="0"/>
    <n v="0"/>
    <s v="Cathrine"/>
    <s v="03.04"/>
    <n v="0"/>
    <n v="1"/>
    <n v="0"/>
    <n v="0"/>
    <n v="2"/>
    <n v="0"/>
    <n v="0"/>
    <n v="0"/>
    <n v="0"/>
    <n v="1"/>
    <n v="2"/>
    <n v="0"/>
    <n v="0"/>
    <n v="0"/>
    <n v="0"/>
    <n v="0"/>
    <n v="1"/>
    <n v="0"/>
    <n v="0"/>
    <n v="1"/>
    <n v="20"/>
    <s v="miele"/>
    <n v="2"/>
    <s v="Nej"/>
    <n v="0"/>
    <s v="Nej"/>
    <s v="Ja"/>
    <s v="Nej"/>
    <n v="2"/>
    <s v="God plads"/>
    <n v="0"/>
    <n v="0"/>
    <x v="0"/>
    <s v="Østerbro"/>
    <n v="46"/>
    <n v="0"/>
    <n v="66"/>
    <n v="0"/>
    <n v="0"/>
    <n v="0"/>
    <n v="0"/>
    <n v="0"/>
    <n v="0"/>
    <n v="0"/>
    <n v="0"/>
    <n v="0"/>
    <n v="0"/>
    <n v="0"/>
    <n v="202319.14"/>
    <s v="35685"/>
    <s v=""/>
    <n v="0"/>
    <n v="0"/>
    <s v="Ja"/>
    <n v="1"/>
    <n v="0"/>
    <s v="ønsker 2 stk. Den ene som barselsvikar"/>
    <s v="Ja"/>
  </r>
  <r>
    <x v="0"/>
    <x v="434"/>
    <s v="BørneRiget"/>
    <s v="Østerbro"/>
    <s v="Borgmester Jensens Allé 53"/>
    <n v="2100"/>
    <s v="København Ø"/>
    <s v="35 45 48 55"/>
    <s v="35685@buf.kk.dk"/>
    <s v="Rune Bjørklund"/>
    <n v="0"/>
    <n v="0"/>
    <s v="35685@buf.kk.dk"/>
    <s v="Integreret"/>
    <n v="46"/>
    <n v="0"/>
    <n v="66"/>
    <n v="0"/>
    <n v="0"/>
    <n v="0"/>
    <n v="0"/>
    <s v="ja"/>
    <n v="0"/>
    <n v="0"/>
    <n v="0"/>
    <n v="0"/>
    <n v="0"/>
    <n v="0"/>
    <n v="0"/>
    <x v="1"/>
    <x v="0"/>
    <x v="1"/>
    <x v="0"/>
    <n v="0"/>
    <n v="0"/>
    <n v="0"/>
    <n v="0"/>
    <n v="0"/>
    <n v="0"/>
    <n v="0"/>
    <n v="0"/>
    <n v="0"/>
    <n v="0"/>
    <n v="0"/>
    <n v="0"/>
    <n v="0"/>
    <n v="0"/>
    <n v="0"/>
    <n v="0"/>
    <n v="0"/>
    <n v="0"/>
    <n v="0"/>
    <n v="0"/>
    <n v="0"/>
    <n v="0"/>
    <n v="0"/>
    <n v="0"/>
    <n v="0"/>
    <n v="0"/>
    <n v="0"/>
    <n v="0"/>
    <n v="0"/>
    <n v="0"/>
    <n v="0"/>
    <n v="0"/>
    <n v="0"/>
    <n v="0"/>
    <n v="0"/>
    <n v="0"/>
    <s v="Køkken begrænset tilvirk"/>
    <s v="nej"/>
    <s v="Større"/>
    <s v="Mindre"/>
    <n v="0"/>
    <s v="køkkenet skal total renoveres"/>
    <n v="0"/>
    <n v="0"/>
    <n v="0"/>
    <n v="0"/>
    <n v="0"/>
    <n v="0"/>
    <n v="0"/>
    <n v="0"/>
    <n v="0"/>
    <n v="0"/>
    <n v="0"/>
    <n v="0"/>
    <n v="1"/>
    <n v="0"/>
    <n v="0"/>
    <n v="2"/>
    <n v="0"/>
    <n v="0"/>
    <n v="0"/>
    <n v="0"/>
    <n v="0"/>
    <n v="2"/>
    <n v="0"/>
    <n v="0"/>
    <n v="0"/>
    <n v="0"/>
    <n v="0"/>
    <n v="0"/>
    <n v="0"/>
    <n v="0"/>
    <n v="1"/>
    <n v="20"/>
    <s v="miele "/>
    <n v="2"/>
    <s v="Nej"/>
    <n v="0"/>
    <s v="Nej"/>
    <s v="Nej"/>
    <s v="Nej"/>
    <n v="2"/>
    <s v="God plads"/>
    <n v="0"/>
    <n v="0"/>
    <x v="0"/>
    <s v="Østerbro"/>
    <n v="46"/>
    <n v="0"/>
    <n v="66"/>
    <n v="0"/>
    <n v="0"/>
    <n v="0"/>
    <n v="0"/>
    <n v="0"/>
    <n v="0"/>
    <n v="0"/>
    <n v="0"/>
    <n v="0"/>
    <n v="0"/>
    <n v="0"/>
    <n v="202319.14"/>
    <s v="35685"/>
    <s v="2"/>
    <n v="0"/>
    <n v="0"/>
    <e v="#N/A"/>
    <e v="#N/A"/>
    <e v="#N/A"/>
    <e v="#N/A"/>
    <e v="#N/A"/>
  </r>
  <r>
    <x v="0"/>
    <x v="435"/>
    <s v="Børnehuset Flora"/>
    <s v="Østerbro"/>
    <s v="Carl Nielsens Allé 27"/>
    <n v="2100"/>
    <s v="København Ø"/>
    <s v="39 12 60 10"/>
    <s v="37200@buf.kk.dk"/>
    <s v="Martina Daneland"/>
    <n v="0"/>
    <n v="0"/>
    <s v="37200@buf.kk.dk"/>
    <s v="Integreret"/>
    <n v="42"/>
    <n v="0"/>
    <n v="46"/>
    <n v="0"/>
    <n v="0"/>
    <n v="0"/>
    <n v="0"/>
    <s v="Nej"/>
    <n v="0"/>
    <n v="0"/>
    <n v="5"/>
    <n v="5"/>
    <n v="5"/>
    <n v="5"/>
    <n v="0"/>
    <x v="0"/>
    <x v="1"/>
    <x v="1"/>
    <x v="1"/>
    <n v="0"/>
    <n v="86400"/>
    <n v="44160"/>
    <n v="0"/>
    <s v="Ja"/>
    <n v="0"/>
    <s v="David Sandbegr"/>
    <n v="2009"/>
    <n v="37"/>
    <n v="0"/>
    <s v="kok"/>
    <n v="0"/>
    <n v="0"/>
    <n v="0"/>
    <n v="0"/>
    <n v="0"/>
    <n v="0"/>
    <n v="0"/>
    <n v="0"/>
    <n v="0"/>
    <n v="100"/>
    <n v="100"/>
    <n v="2"/>
    <n v="2"/>
    <s v="Ja"/>
    <s v="Nej"/>
    <s v="Ja"/>
    <s v="Ja"/>
    <n v="0"/>
    <s v="Ja"/>
    <n v="0"/>
    <s v="Ja"/>
    <n v="0"/>
    <s v="ja"/>
    <n v="0"/>
    <n v="0"/>
    <s v="produktionskøkken"/>
    <s v="Ja"/>
    <s v="Større"/>
    <n v="0"/>
    <n v="0"/>
    <s v="en konvektionsovn og en industri opvaskemaskine"/>
    <n v="0"/>
    <n v="0"/>
    <n v="0"/>
    <n v="0"/>
    <n v="0"/>
    <n v="0"/>
    <n v="0"/>
    <n v="0"/>
    <n v="0"/>
    <s v="Cathrine"/>
    <s v="03.04"/>
    <n v="0"/>
    <n v="0"/>
    <n v="1"/>
    <n v="5"/>
    <n v="0"/>
    <n v="2"/>
    <n v="0"/>
    <n v="0"/>
    <n v="0"/>
    <n v="0"/>
    <n v="2"/>
    <n v="0"/>
    <n v="0"/>
    <n v="0"/>
    <n v="0"/>
    <n v="0"/>
    <n v="2"/>
    <n v="0"/>
    <n v="0"/>
    <n v="2"/>
    <n v="20"/>
    <s v="miele"/>
    <n v="4"/>
    <s v="Nej"/>
    <n v="0"/>
    <s v="Ja"/>
    <s v="Ja"/>
    <s v="Nej"/>
    <n v="3"/>
    <s v="God plads"/>
    <n v="0"/>
    <n v="0"/>
    <x v="0"/>
    <s v="Østerbro"/>
    <n v="36"/>
    <n v="0"/>
    <n v="46"/>
    <n v="0"/>
    <n v="0"/>
    <n v="0"/>
    <n v="0"/>
    <n v="0"/>
    <n v="0"/>
    <n v="0"/>
    <n v="0"/>
    <n v="0"/>
    <n v="0"/>
    <n v="0"/>
    <n v="189295.68"/>
    <s v="37200"/>
    <s v=""/>
    <n v="0"/>
    <n v="0"/>
    <e v="#N/A"/>
    <e v="#N/A"/>
    <e v="#N/A"/>
    <e v="#N/A"/>
    <e v="#N/A"/>
  </r>
  <r>
    <x v="0"/>
    <x v="436"/>
    <s v="Konkylien"/>
    <s v="Østerbro"/>
    <s v="Forbindelsesvej 9"/>
    <n v="2100"/>
    <s v="København Ø"/>
    <s v="35 25 63 20"/>
    <s v="ey86@buf.kk.dk"/>
    <s v="Maj-Britt Nystrøm"/>
    <n v="0"/>
    <n v="0"/>
    <s v="37303@buf.kk.dk"/>
    <s v="Integreret"/>
    <n v="12"/>
    <n v="0"/>
    <n v="44"/>
    <n v="0"/>
    <n v="0"/>
    <n v="0"/>
    <n v="0"/>
    <s v="Nej"/>
    <n v="0"/>
    <n v="0"/>
    <n v="5"/>
    <n v="5"/>
    <n v="5"/>
    <n v="5"/>
    <n v="0"/>
    <x v="0"/>
    <x v="1"/>
    <x v="1"/>
    <x v="1"/>
    <n v="0"/>
    <n v="160000"/>
    <n v="0"/>
    <n v="0"/>
    <s v="Ja"/>
    <n v="0"/>
    <s v="Lise Jensen"/>
    <n v="2004"/>
    <n v="30"/>
    <n v="0"/>
    <s v="Køkkenassistent"/>
    <s v="10 år fra institution/plejehjem"/>
    <s v="økologikursus, ø.o.f."/>
    <n v="0"/>
    <n v="0"/>
    <n v="0"/>
    <n v="0"/>
    <n v="0"/>
    <n v="0"/>
    <n v="0"/>
    <n v="85"/>
    <n v="85"/>
    <n v="1"/>
    <n v="1"/>
    <s v="Ja"/>
    <s v="ja"/>
    <s v="Ja"/>
    <s v="Ja"/>
    <n v="0"/>
    <s v="Ja"/>
    <s v="afventer meget"/>
    <s v="Ja"/>
    <n v="0"/>
    <s v="ja"/>
    <n v="0"/>
    <n v="0"/>
    <s v="produktionskøkken"/>
    <s v="nej"/>
    <s v="Mindre"/>
    <s v="Ingen"/>
    <s v="Nej"/>
    <s v="grøntsagsrobot, hurtigere opvaskemaskine, en konvektionsovn eller større og flere ovne ( der er to meget små ovne)"/>
    <n v="0"/>
    <n v="0"/>
    <n v="0"/>
    <n v="0"/>
    <n v="0"/>
    <n v="0"/>
    <n v="0"/>
    <n v="0"/>
    <n v="0"/>
    <s v="Mariah / Sine"/>
    <d v="2009-03-25T00:00:00"/>
    <n v="0"/>
    <n v="0"/>
    <n v="1"/>
    <n v="5"/>
    <n v="0"/>
    <n v="2"/>
    <n v="0"/>
    <n v="0"/>
    <n v="0"/>
    <n v="0"/>
    <n v="1"/>
    <n v="0"/>
    <n v="0"/>
    <n v="1"/>
    <n v="0"/>
    <n v="0"/>
    <n v="2"/>
    <n v="0"/>
    <n v="0"/>
    <n v="1"/>
    <n v="25"/>
    <s v="Miele"/>
    <n v="6"/>
    <s v="Ja"/>
    <n v="8"/>
    <s v="Nej"/>
    <s v="Ja"/>
    <s v="Nej"/>
    <n v="2"/>
    <s v="God plads"/>
    <s v="velegnet til mentor inst. Men er ikke blevet spurgt derom."/>
    <n v="0"/>
    <x v="0"/>
    <s v="Østerbro"/>
    <n v="12"/>
    <n v="0"/>
    <n v="44"/>
    <n v="0"/>
    <n v="0"/>
    <n v="0"/>
    <n v="0"/>
    <n v="6"/>
    <n v="2"/>
    <n v="0"/>
    <n v="0"/>
    <n v="0"/>
    <n v="0"/>
    <n v="0"/>
    <n v="172848.45"/>
    <s v="37303"/>
    <s v=""/>
    <n v="8"/>
    <n v="0"/>
    <e v="#N/A"/>
    <e v="#N/A"/>
    <e v="#N/A"/>
    <e v="#N/A"/>
    <e v="#N/A"/>
  </r>
  <r>
    <x v="0"/>
    <x v="437"/>
    <s v="Himmelrummet"/>
    <s v="Østerbro"/>
    <s v="Bryggervangen 11"/>
    <n v="2100"/>
    <s v="København Ø"/>
    <s v="39 12 70 75"/>
    <s v="37307@buf.kk.dk"/>
    <s v="Jytte Ann Marie Christensen"/>
    <n v="0"/>
    <n v="0"/>
    <s v="Jytte Christensen@buf,kk,dk"/>
    <s v="Integreret"/>
    <n v="50"/>
    <n v="0"/>
    <n v="28"/>
    <n v="0"/>
    <n v="0"/>
    <n v="0"/>
    <n v="0"/>
    <s v="Nej"/>
    <n v="0"/>
    <n v="0"/>
    <n v="5"/>
    <n v="0"/>
    <n v="5"/>
    <n v="5"/>
    <n v="0"/>
    <x v="0"/>
    <x v="0"/>
    <x v="1"/>
    <x v="1"/>
    <n v="0"/>
    <n v="200000"/>
    <n v="0"/>
    <n v="0"/>
    <s v="Ja"/>
    <n v="0"/>
    <s v="Afaaf"/>
    <n v="2006"/>
    <n v="37"/>
    <n v="0"/>
    <n v="0"/>
    <s v="fra andre inst."/>
    <s v="øko."/>
    <n v="0"/>
    <n v="0"/>
    <n v="0"/>
    <n v="0"/>
    <n v="0"/>
    <n v="0"/>
    <n v="0"/>
    <n v="92"/>
    <n v="0"/>
    <n v="2"/>
    <n v="2"/>
    <s v="Ja"/>
    <s v="ja"/>
    <s v="Ja"/>
    <s v="Ja"/>
    <n v="0"/>
    <s v="Ja"/>
    <n v="0"/>
    <s v="Ja"/>
    <n v="0"/>
    <s v="Nej"/>
    <s v="vil gerne have en fra os"/>
    <n v="0"/>
    <s v="produktionskøkken"/>
    <s v="Ja"/>
    <s v="Mindre"/>
    <n v="0"/>
    <n v="0"/>
    <s v="en ovn mere og en opvaskemaskine"/>
    <n v="0"/>
    <n v="0"/>
    <n v="0"/>
    <n v="0"/>
    <n v="0"/>
    <n v="0"/>
    <n v="0"/>
    <n v="0"/>
    <s v="Meget stort glasparti, en hel væg, som giver et meget varmt køkken. Udvendige markiser og hvis det kan laves så de øverste vinduer kan åbnes."/>
    <s v="Lone"/>
    <s v="13.03"/>
    <n v="0"/>
    <n v="0"/>
    <n v="1"/>
    <n v="5"/>
    <n v="0"/>
    <n v="2"/>
    <n v="0"/>
    <n v="0"/>
    <n v="0"/>
    <n v="0"/>
    <n v="2"/>
    <n v="0"/>
    <n v="0"/>
    <n v="0"/>
    <n v="0"/>
    <n v="0"/>
    <n v="2"/>
    <n v="0"/>
    <n v="0"/>
    <n v="1"/>
    <n v="20"/>
    <s v="miele"/>
    <n v="5"/>
    <s v="Ja"/>
    <n v="10"/>
    <s v="Nej"/>
    <s v="Ja"/>
    <s v="ja"/>
    <n v="2"/>
    <s v="God plads"/>
    <n v="0"/>
    <n v="0"/>
    <x v="0"/>
    <s v="Østerbro"/>
    <n v="36"/>
    <n v="0"/>
    <n v="46"/>
    <n v="0"/>
    <n v="0"/>
    <n v="0"/>
    <n v="0"/>
    <n v="0"/>
    <n v="0"/>
    <n v="0"/>
    <n v="0"/>
    <n v="0"/>
    <n v="0"/>
    <n v="0"/>
    <n v="214217.4"/>
    <s v="37307"/>
    <s v=""/>
    <n v="0"/>
    <n v="0"/>
    <s v="Ja"/>
    <n v="15"/>
    <n v="0"/>
    <n v="0"/>
    <s v="Ja"/>
  </r>
  <r>
    <x v="0"/>
    <x v="438"/>
    <s v="Pinocchio"/>
    <s v="Østerbro"/>
    <s v="Hans Knudsens Plads 1A"/>
    <n v="2100"/>
    <s v="København Ø"/>
    <s v="39 18 32 70"/>
    <s v="37411@buf.kk.dk"/>
    <s v="Dennis Nygaard Sørensen"/>
    <n v="26772654"/>
    <n v="39183270"/>
    <s v="KV41@buf.kk.dk"/>
    <s v="Integreret"/>
    <n v="21"/>
    <n v="0"/>
    <n v="64"/>
    <n v="0"/>
    <n v="0"/>
    <n v="0"/>
    <n v="0"/>
    <s v="ja"/>
    <n v="2"/>
    <n v="0"/>
    <n v="5"/>
    <n v="0"/>
    <n v="5"/>
    <n v="5"/>
    <n v="0"/>
    <x v="0"/>
    <x v="0"/>
    <x v="1"/>
    <x v="1"/>
    <n v="0"/>
    <n v="85000"/>
    <n v="0"/>
    <n v="0"/>
    <s v="Ja"/>
    <n v="0"/>
    <s v="Aksel Nielsen"/>
    <n v="2002"/>
    <n v="37"/>
    <n v="0"/>
    <s v="ufaglært"/>
    <s v="kantinebestyrer"/>
    <s v="hygiejne"/>
    <n v="0"/>
    <n v="0"/>
    <n v="0"/>
    <n v="0"/>
    <n v="0"/>
    <n v="0"/>
    <n v="0"/>
    <n v="75"/>
    <n v="75"/>
    <n v="2"/>
    <n v="2"/>
    <s v="Ja"/>
    <s v="Nej"/>
    <s v="Ja"/>
    <s v="Ja"/>
    <n v="0"/>
    <s v="Ja"/>
    <n v="0"/>
    <s v="Ja"/>
    <n v="0"/>
    <s v="Nej"/>
    <n v="0"/>
    <n v="0"/>
    <s v="produktionskøkken"/>
    <s v="Ja"/>
    <n v="0"/>
    <n v="0"/>
    <n v="0"/>
    <s v="Ingen hvis køkkenet kun skal blive ved med at lave mad til vuggestuen"/>
    <n v="0"/>
    <n v="0"/>
    <n v="0"/>
    <n v="0"/>
    <n v="0"/>
    <n v="0"/>
    <n v="0"/>
    <n v="0"/>
    <n v="0"/>
    <s v="Mariah"/>
    <n v="0"/>
    <n v="0"/>
    <n v="0"/>
    <n v="1"/>
    <n v="4"/>
    <n v="0"/>
    <n v="0"/>
    <n v="0"/>
    <n v="0"/>
    <n v="0"/>
    <n v="0"/>
    <n v="1"/>
    <n v="0"/>
    <n v="0"/>
    <n v="0"/>
    <n v="0"/>
    <n v="0"/>
    <n v="0"/>
    <n v="0"/>
    <n v="0"/>
    <n v="1"/>
    <n v="30"/>
    <s v="Miele Universal G7762"/>
    <n v="5"/>
    <s v="Ja"/>
    <n v="10"/>
    <n v="0"/>
    <s v="Ja"/>
    <s v="Nej"/>
    <n v="2"/>
    <s v="God plads"/>
    <s v="Flot og stort køkken i forhold til antallet af børn. Ligger på 2. sal. Børnehavens køkkken er placeret i stuen."/>
    <n v="0"/>
    <x v="0"/>
    <s v="Østerbro"/>
    <n v="21"/>
    <n v="0"/>
    <n v="64"/>
    <n v="0"/>
    <n v="0"/>
    <n v="0"/>
    <n v="0"/>
    <n v="0"/>
    <n v="0"/>
    <n v="0"/>
    <n v="0"/>
    <n v="0"/>
    <n v="0"/>
    <n v="0"/>
    <n v="203296.22"/>
    <s v="37411"/>
    <s v=""/>
    <n v="0"/>
    <n v="0"/>
    <e v="#N/A"/>
    <e v="#N/A"/>
    <e v="#N/A"/>
    <e v="#N/A"/>
    <e v="#N/A"/>
  </r>
  <r>
    <x v="0"/>
    <x v="439"/>
    <s v="Pinocchio"/>
    <s v="Østerbro"/>
    <s v="Hans Knudsens Plads 1A"/>
    <n v="2100"/>
    <s v="København Ø"/>
    <s v="39 18 32 70"/>
    <s v="37411@buf.kk.dk"/>
    <s v="Dennis Nygaard Sørensen"/>
    <n v="26772654"/>
    <n v="39183270"/>
    <s v="KV41@buf.kk.dk"/>
    <s v="Integreret"/>
    <n v="21"/>
    <n v="0"/>
    <n v="64"/>
    <n v="0"/>
    <n v="0"/>
    <n v="0"/>
    <n v="0"/>
    <s v="ja"/>
    <n v="0"/>
    <n v="0"/>
    <n v="0"/>
    <n v="0"/>
    <n v="0"/>
    <n v="0"/>
    <n v="0"/>
    <x v="1"/>
    <x v="0"/>
    <x v="1"/>
    <x v="0"/>
    <n v="0"/>
    <n v="0"/>
    <n v="0"/>
    <n v="0"/>
    <n v="0"/>
    <n v="0"/>
    <n v="0"/>
    <n v="0"/>
    <n v="0"/>
    <n v="0"/>
    <n v="0"/>
    <n v="0"/>
    <n v="0"/>
    <n v="0"/>
    <n v="0"/>
    <n v="0"/>
    <n v="0"/>
    <n v="0"/>
    <n v="0"/>
    <n v="0"/>
    <n v="0"/>
    <n v="0"/>
    <n v="0"/>
    <n v="0"/>
    <n v="0"/>
    <n v="0"/>
    <n v="0"/>
    <n v="0"/>
    <n v="0"/>
    <n v="0"/>
    <n v="0"/>
    <n v="0"/>
    <n v="0"/>
    <n v="0"/>
    <n v="0"/>
    <n v="0"/>
    <s v="Køkken blandet tilvirk"/>
    <n v="0"/>
    <s v="Større"/>
    <n v="0"/>
    <n v="0"/>
    <s v="Mere ovnkapacitet, køleplads, grøntsagsrobot, bjørn, en ekstra vask"/>
    <n v="0"/>
    <n v="0"/>
    <n v="0"/>
    <s v="Der er pt skimmelsvamp i køkkenet og det er ikke i brug. Køkkenet kan evt. producere til Bellmannsgade 23 når det kommer i brug."/>
    <n v="0"/>
    <n v="0"/>
    <n v="0"/>
    <n v="0"/>
    <n v="0"/>
    <n v="0"/>
    <n v="0"/>
    <n v="0"/>
    <n v="0"/>
    <n v="0"/>
    <n v="0"/>
    <n v="0"/>
    <n v="0"/>
    <n v="0"/>
    <n v="0"/>
    <n v="0"/>
    <n v="0"/>
    <n v="0"/>
    <n v="0"/>
    <n v="0"/>
    <n v="0"/>
    <n v="0"/>
    <n v="0"/>
    <n v="0"/>
    <n v="0"/>
    <n v="0"/>
    <n v="0"/>
    <n v="0"/>
    <n v="0"/>
    <n v="0"/>
    <n v="0"/>
    <n v="0"/>
    <n v="0"/>
    <n v="0"/>
    <n v="0"/>
    <n v="0"/>
    <n v="0"/>
    <n v="0"/>
    <n v="0"/>
    <x v="0"/>
    <s v="Østerbro"/>
    <n v="21"/>
    <n v="0"/>
    <n v="64"/>
    <n v="0"/>
    <n v="0"/>
    <n v="0"/>
    <n v="0"/>
    <n v="0"/>
    <n v="0"/>
    <n v="0"/>
    <n v="0"/>
    <n v="0"/>
    <n v="0"/>
    <n v="0"/>
    <n v="203296.22"/>
    <s v="37411"/>
    <s v="2"/>
    <n v="0"/>
    <n v="0"/>
    <e v="#N/A"/>
    <e v="#N/A"/>
    <e v="#N/A"/>
    <e v="#N/A"/>
    <e v="#N/A"/>
  </r>
  <r>
    <x v="0"/>
    <x v="440"/>
    <s v="Kong Gurli "/>
    <s v="Østerbro"/>
    <s v="Gammel Kalkbrænderi Vej 5"/>
    <n v="2100"/>
    <s v="København Ø"/>
    <s v="35 47 60 00"/>
    <s v="37422@buf.kk.dk"/>
    <s v="Susanne Rasmussen"/>
    <n v="0"/>
    <n v="0"/>
    <s v="37422@buf.kk.dk"/>
    <s v="Integreret"/>
    <n v="24"/>
    <n v="0"/>
    <n v="44"/>
    <n v="0"/>
    <n v="0"/>
    <n v="0"/>
    <n v="0"/>
    <s v="Nej"/>
    <n v="0"/>
    <n v="0"/>
    <n v="5"/>
    <n v="5"/>
    <n v="5"/>
    <n v="5"/>
    <n v="0"/>
    <x v="0"/>
    <x v="0"/>
    <x v="1"/>
    <x v="1"/>
    <n v="0"/>
    <n v="100000"/>
    <n v="23500"/>
    <n v="0"/>
    <s v="Ja"/>
    <n v="0"/>
    <s v="Karin S. Hansen"/>
    <n v="2007"/>
    <n v="32"/>
    <n v="0"/>
    <n v="0"/>
    <n v="0"/>
    <s v="ø.o.f. hygieje m.m."/>
    <n v="0"/>
    <n v="0"/>
    <n v="0"/>
    <n v="0"/>
    <n v="0"/>
    <n v="0"/>
    <n v="0"/>
    <n v="98"/>
    <n v="92"/>
    <n v="1"/>
    <n v="1"/>
    <s v="Ja"/>
    <s v="ja"/>
    <s v="Ja"/>
    <s v="Ja"/>
    <n v="0"/>
    <s v="Ja"/>
    <n v="0"/>
    <s v="Ja"/>
    <n v="0"/>
    <s v="Nej"/>
    <s v="vil gerne have hjælp"/>
    <n v="0"/>
    <s v="produktionskøkken"/>
    <s v="Ja"/>
    <n v="0"/>
    <s v="Ingen"/>
    <s v="Nej"/>
    <s v="1 køl + 1 frys, udsugning over opvaskemaskine, 1 ovn, hæve/sænkeborde"/>
    <n v="0"/>
    <n v="0"/>
    <n v="0"/>
    <n v="0"/>
    <n v="0"/>
    <n v="0"/>
    <n v="0"/>
    <n v="0"/>
    <n v="0"/>
    <s v="Cathrine Jerrik / Sine"/>
    <n v="0"/>
    <n v="0"/>
    <n v="0"/>
    <n v="1"/>
    <n v="4"/>
    <n v="0"/>
    <n v="2"/>
    <n v="0"/>
    <n v="0"/>
    <n v="0"/>
    <n v="0"/>
    <n v="2"/>
    <n v="0"/>
    <n v="0"/>
    <n v="0"/>
    <n v="0"/>
    <n v="1"/>
    <n v="0"/>
    <n v="0"/>
    <n v="0"/>
    <n v="1"/>
    <n v="2"/>
    <s v="Miele"/>
    <n v="0"/>
    <s v="Ja"/>
    <n v="0"/>
    <s v="Nej"/>
    <s v="Nej"/>
    <s v="Nej"/>
    <n v="4"/>
    <s v="God plads"/>
    <n v="0"/>
    <n v="0"/>
    <x v="0"/>
    <s v="Østerbro"/>
    <n v="24"/>
    <n v="0"/>
    <n v="44"/>
    <n v="0"/>
    <n v="0"/>
    <n v="0"/>
    <n v="0"/>
    <n v="0"/>
    <n v="0"/>
    <n v="0"/>
    <n v="0"/>
    <n v="0"/>
    <n v="0"/>
    <n v="0"/>
    <n v="132646.92000000001"/>
    <s v="37422"/>
    <s v=""/>
    <n v="0"/>
    <n v="0"/>
    <e v="#N/A"/>
    <e v="#N/A"/>
    <e v="#N/A"/>
    <e v="#N/A"/>
    <e v="#N/A"/>
  </r>
  <r>
    <x v="0"/>
    <x v="441"/>
    <s v="Mågodtland"/>
    <s v="Østerbro"/>
    <s v="Odensegade 14"/>
    <n v="2100"/>
    <s v="København Ø"/>
    <s v="35 25 47 00"/>
    <s v="37442@buf.kk.dk"/>
    <s v="Flemming Klysner Nielsen"/>
    <n v="0"/>
    <n v="0"/>
    <s v="37442@buf.kk.dk"/>
    <s v="Integreret"/>
    <n v="60"/>
    <n v="0"/>
    <n v="72"/>
    <n v="0"/>
    <n v="0"/>
    <n v="0"/>
    <n v="0"/>
    <s v="Nej"/>
    <n v="0"/>
    <n v="0"/>
    <n v="5"/>
    <n v="5"/>
    <n v="5"/>
    <n v="5"/>
    <n v="0"/>
    <x v="1"/>
    <x v="0"/>
    <x v="1"/>
    <x v="1"/>
    <n v="0"/>
    <n v="140000"/>
    <n v="50000"/>
    <n v="0"/>
    <n v="0"/>
    <n v="0"/>
    <n v="0"/>
    <n v="0"/>
    <n v="0"/>
    <n v="0"/>
    <n v="0"/>
    <n v="0"/>
    <n v="0"/>
    <n v="0"/>
    <n v="0"/>
    <n v="0"/>
    <n v="0"/>
    <n v="0"/>
    <n v="0"/>
    <n v="0"/>
    <n v="80"/>
    <n v="75"/>
    <n v="0"/>
    <n v="0"/>
    <n v="0"/>
    <n v="0"/>
    <n v="0"/>
    <n v="0"/>
    <n v="0"/>
    <n v="0"/>
    <n v="0"/>
    <n v="0"/>
    <n v="0"/>
    <n v="0"/>
    <n v="0"/>
    <n v="0"/>
    <s v="Køkken begrænset tilvirk"/>
    <n v="0"/>
    <n v="0"/>
    <n v="0"/>
    <n v="0"/>
    <n v="0"/>
    <n v="0"/>
    <n v="0"/>
    <n v="0"/>
    <s v="Lukke rummet m. væg så køkken ville blive større og delvis lukket"/>
    <n v="0"/>
    <n v="0"/>
    <s v="Større"/>
    <s v="ovne, kogebord, røremaskine, foodprocessor/grøntsagsrobot, køkkenelementer"/>
    <n v="0"/>
    <s v="Cathrine Jerrik"/>
    <d v="2009-04-28T00:00:00"/>
    <n v="0"/>
    <n v="1"/>
    <n v="0"/>
    <n v="4"/>
    <n v="1"/>
    <n v="0"/>
    <n v="0"/>
    <n v="0"/>
    <n v="0"/>
    <n v="1"/>
    <n v="1"/>
    <n v="0"/>
    <n v="0"/>
    <n v="0"/>
    <n v="0"/>
    <n v="0"/>
    <n v="0"/>
    <n v="0"/>
    <n v="0"/>
    <n v="1"/>
    <n v="60"/>
    <s v="Miele"/>
    <n v="3.5"/>
    <s v="Nej"/>
    <n v="0"/>
    <s v="Nej"/>
    <s v="Nej"/>
    <s v="Nej"/>
    <n v="1"/>
    <s v="God plads"/>
    <s v="Åbent køkken indtil spiserum"/>
    <n v="0"/>
    <x v="0"/>
    <s v="Østerbro"/>
    <n v="72"/>
    <n v="0"/>
    <n v="72"/>
    <n v="0"/>
    <n v="0"/>
    <n v="0"/>
    <n v="0"/>
    <n v="0"/>
    <n v="0"/>
    <n v="0"/>
    <n v="0"/>
    <n v="0"/>
    <n v="0"/>
    <n v="0"/>
    <n v="211400.17"/>
    <s v="37442"/>
    <s v="u"/>
    <n v="0"/>
    <n v="0"/>
    <e v="#N/A"/>
    <e v="#N/A"/>
    <e v="#N/A"/>
    <e v="#N/A"/>
    <e v="#N/A"/>
  </r>
  <r>
    <x v="0"/>
    <x v="442"/>
    <s v="Børnegården"/>
    <s v="Østerbro"/>
    <s v="Ryesgade 80"/>
    <n v="2100"/>
    <s v="København Ø."/>
    <s v="35 55 05 47"/>
    <s v="37457@buf.kk.dk"/>
    <s v="Jesper Ussing"/>
    <n v="0"/>
    <n v="0"/>
    <s v="37457@buf.kk.dk"/>
    <s v="Integreret"/>
    <n v="42"/>
    <n v="0"/>
    <n v="44"/>
    <n v="44"/>
    <n v="0"/>
    <n v="0"/>
    <n v="0"/>
    <s v="Nej"/>
    <n v="0"/>
    <n v="0"/>
    <n v="5"/>
    <n v="5"/>
    <n v="5"/>
    <n v="5"/>
    <n v="0"/>
    <x v="0"/>
    <x v="1"/>
    <x v="1"/>
    <x v="1"/>
    <n v="0"/>
    <n v="200000"/>
    <n v="0"/>
    <n v="0"/>
    <s v="Ja"/>
    <n v="0"/>
    <s v="Bettina Tarp"/>
    <n v="2000"/>
    <n v="35"/>
    <n v="0"/>
    <s v="køkkenassistent / ernæringsassistent"/>
    <s v="25 års erfaring"/>
    <s v="dogme-københavn"/>
    <n v="0"/>
    <n v="0"/>
    <n v="0"/>
    <n v="0"/>
    <n v="0"/>
    <n v="0"/>
    <n v="0"/>
    <n v="96"/>
    <n v="96"/>
    <n v="1"/>
    <n v="1"/>
    <s v="Ja"/>
    <s v="Nej"/>
    <s v="Ja"/>
    <s v="Ja"/>
    <n v="0"/>
    <s v="Ja"/>
    <s v="afventende men positive overfor det hvis det bliver god lokal mad."/>
    <s v="Ja"/>
    <n v="0"/>
    <s v="Nej"/>
    <n v="0"/>
    <n v="0"/>
    <s v="produktionskøkken"/>
    <s v="nej"/>
    <s v="Større"/>
    <s v="Ingen"/>
    <s v="Nej"/>
    <s v="ekstra køleskab, ekstra vask, ny og mere ergonomisk opvaskemaskine, konvektionsovn eller to ovne mere, hvilket ville være mere uhensigtsmæssigt. Skabe til opbevaring, større bjørn, ekstra svaleskab evt. kipsteger"/>
    <n v="0"/>
    <n v="0"/>
    <n v="0"/>
    <n v="0"/>
    <n v="0"/>
    <n v="0"/>
    <n v="0"/>
    <n v="0"/>
    <n v="0"/>
    <s v="Mariah / Sine"/>
    <d v="2009-03-25T00:00:00"/>
    <n v="0"/>
    <n v="0"/>
    <n v="1"/>
    <n v="5"/>
    <n v="0"/>
    <n v="2"/>
    <n v="0"/>
    <n v="0"/>
    <n v="0"/>
    <n v="0"/>
    <n v="2"/>
    <n v="0"/>
    <n v="0"/>
    <n v="1"/>
    <n v="0"/>
    <n v="0"/>
    <n v="2"/>
    <n v="0"/>
    <n v="0"/>
    <n v="1"/>
    <n v="2"/>
    <s v="Miele"/>
    <n v="3"/>
    <s v="Ja"/>
    <n v="8"/>
    <s v="Nej"/>
    <s v="Ja"/>
    <s v="ja"/>
    <n v="1"/>
    <s v="Begrænset"/>
    <s v="Der kunne med fordel etableres en kogeø midt i lokalet, så der kan blive plads til mere skabsopbevaring og bordplads, som er en stor mangel."/>
    <n v="0"/>
    <x v="0"/>
    <s v="Østerbro"/>
    <n v="36"/>
    <n v="0"/>
    <n v="44"/>
    <n v="44"/>
    <n v="0"/>
    <n v="0"/>
    <n v="0"/>
    <n v="0"/>
    <n v="0"/>
    <n v="0"/>
    <n v="0"/>
    <n v="0"/>
    <n v="0"/>
    <n v="0"/>
    <n v="275626.03000000003"/>
    <s v="37457"/>
    <s v=""/>
    <n v="0"/>
    <n v="44"/>
    <s v="Ja"/>
    <s v="20-25"/>
    <s v="Nej"/>
    <n v="0"/>
    <s v="Ja"/>
  </r>
  <r>
    <x v="0"/>
    <x v="443"/>
    <s v="Rosengården"/>
    <s v="Østerbro"/>
    <s v="Rosenvængets Allé 18"/>
    <n v="2100"/>
    <s v="København Ø"/>
    <s v="35 55 60 00"/>
    <s v="37475@buf.kk.dk"/>
    <s v="Jens Normand"/>
    <n v="0"/>
    <n v="0"/>
    <s v="37475@buf.kk.dk"/>
    <s v="Integreret"/>
    <n v="36"/>
    <n v="0"/>
    <n v="84"/>
    <n v="0"/>
    <n v="0"/>
    <n v="0"/>
    <n v="0"/>
    <n v="0"/>
    <n v="0"/>
    <n v="0"/>
    <n v="0"/>
    <n v="0"/>
    <n v="0"/>
    <n v="0"/>
    <n v="0"/>
    <x v="1"/>
    <x v="0"/>
    <x v="1"/>
    <x v="0"/>
    <n v="0"/>
    <n v="0"/>
    <n v="0"/>
    <n v="0"/>
    <n v="0"/>
    <n v="0"/>
    <n v="0"/>
    <n v="0"/>
    <n v="0"/>
    <n v="0"/>
    <n v="0"/>
    <n v="0"/>
    <n v="0"/>
    <n v="0"/>
    <n v="0"/>
    <n v="0"/>
    <n v="0"/>
    <n v="0"/>
    <n v="0"/>
    <n v="0"/>
    <n v="0"/>
    <n v="0"/>
    <n v="0"/>
    <n v="0"/>
    <n v="0"/>
    <n v="0"/>
    <n v="0"/>
    <n v="0"/>
    <n v="0"/>
    <n v="0"/>
    <n v="0"/>
    <n v="0"/>
    <n v="0"/>
    <n v="0"/>
    <n v="0"/>
    <n v="0"/>
    <s v="Køkken begrænset tilvirk"/>
    <n v="0"/>
    <n v="0"/>
    <n v="0"/>
    <n v="0"/>
    <n v="0"/>
    <s v="Større"/>
    <s v="Større"/>
    <s v="Nej"/>
    <s v="Køkken er stort nok til en ombygning. Skal have en total renovering"/>
    <n v="0"/>
    <n v="0"/>
    <s v="Større"/>
    <s v="komfur, ovne, opvasker, nye køkkenelementer"/>
    <n v="0"/>
    <s v="Cathrine Jerrik"/>
    <d v="2009-04-28T00:00:00"/>
    <n v="0"/>
    <n v="1"/>
    <n v="0"/>
    <n v="4"/>
    <n v="1"/>
    <n v="0"/>
    <n v="0"/>
    <n v="0"/>
    <n v="0"/>
    <n v="0"/>
    <n v="2"/>
    <n v="0"/>
    <n v="0"/>
    <n v="0"/>
    <n v="0"/>
    <n v="1"/>
    <n v="0"/>
    <n v="0"/>
    <n v="0"/>
    <n v="1"/>
    <n v="60"/>
    <s v="Miele"/>
    <n v="5.5"/>
    <s v="Nej"/>
    <n v="0"/>
    <s v="Nej"/>
    <s v="Nej"/>
    <s v="Nej"/>
    <n v="1"/>
    <s v="Begrænset"/>
    <n v="0"/>
    <n v="0"/>
    <x v="0"/>
    <s v="Østerbro"/>
    <n v="36"/>
    <n v="0"/>
    <n v="84"/>
    <n v="0"/>
    <n v="0"/>
    <n v="0"/>
    <n v="0"/>
    <n v="0"/>
    <n v="0"/>
    <n v="0"/>
    <n v="0"/>
    <n v="0"/>
    <n v="0"/>
    <n v="0"/>
    <n v="218832.98"/>
    <s v="37475"/>
    <s v="u"/>
    <n v="0"/>
    <n v="0"/>
    <e v="#N/A"/>
    <e v="#N/A"/>
    <e v="#N/A"/>
    <e v="#N/A"/>
    <e v="#N/A"/>
  </r>
  <r>
    <x v="0"/>
    <x v="444"/>
    <s v="Væksthuset"/>
    <s v="Østerbro"/>
    <s v="Rymarksvej 17"/>
    <n v="2900"/>
    <s v="Hellerup"/>
    <s v="39 27 24 26"/>
    <s v="37465@buf.kk.dk"/>
    <s v="Gitte Johannesen"/>
    <n v="0"/>
    <n v="0"/>
    <s v="37465@buf.kk.dk"/>
    <s v="Integreret"/>
    <n v="24"/>
    <n v="0"/>
    <n v="40"/>
    <n v="0"/>
    <n v="0"/>
    <n v="0"/>
    <n v="0"/>
    <s v="Nej"/>
    <n v="0"/>
    <n v="0"/>
    <n v="5"/>
    <n v="5"/>
    <n v="0"/>
    <n v="5"/>
    <n v="0"/>
    <x v="0"/>
    <x v="0"/>
    <x v="1"/>
    <x v="1"/>
    <n v="0"/>
    <n v="40000"/>
    <n v="0"/>
    <n v="0"/>
    <n v="0"/>
    <n v="0"/>
    <n v="0"/>
    <n v="0"/>
    <n v="0"/>
    <n v="0"/>
    <n v="0"/>
    <n v="0"/>
    <n v="0"/>
    <n v="0"/>
    <n v="0"/>
    <n v="0"/>
    <n v="0"/>
    <n v="0"/>
    <n v="0"/>
    <n v="0"/>
    <n v="99"/>
    <n v="0"/>
    <n v="0"/>
    <n v="0"/>
    <s v="Ja"/>
    <s v="Nej"/>
    <s v="Ja"/>
    <s v="Ja"/>
    <n v="0"/>
    <s v="Ja"/>
    <n v="0"/>
    <s v="Ja"/>
    <n v="0"/>
    <s v="Nej"/>
    <s v="vil gerne have hjælp"/>
    <n v="0"/>
    <s v="Køkken begrænset tilvirk"/>
    <n v="0"/>
    <n v="0"/>
    <n v="0"/>
    <n v="0"/>
    <n v="0"/>
    <n v="0"/>
    <s v="Mindre"/>
    <s v="Nej"/>
    <s v="trænger til at blive malet og nogle steder nye køkkenelementer"/>
    <n v="0"/>
    <n v="0"/>
    <s v="Mindre"/>
    <s v="kartoffelskræller, grøntrobot og mere køleplads"/>
    <n v="0"/>
    <s v="Cathrine Jerrik / Sine"/>
    <n v="0"/>
    <n v="0"/>
    <n v="0"/>
    <n v="1"/>
    <n v="4"/>
    <n v="0"/>
    <n v="2"/>
    <n v="0"/>
    <n v="0"/>
    <n v="0"/>
    <n v="0"/>
    <n v="2"/>
    <n v="0"/>
    <n v="0"/>
    <n v="0"/>
    <n v="0"/>
    <n v="0"/>
    <n v="1"/>
    <n v="0"/>
    <n v="0"/>
    <n v="1"/>
    <n v="20"/>
    <s v="Miele"/>
    <n v="4"/>
    <s v="Nej"/>
    <n v="0"/>
    <s v="Ja"/>
    <s v="Nej"/>
    <s v="Nej"/>
    <n v="2"/>
    <s v="God plads"/>
    <n v="0"/>
    <n v="0"/>
    <x v="0"/>
    <s v="Østerbro"/>
    <n v="60"/>
    <n v="0"/>
    <n v="40"/>
    <n v="0"/>
    <n v="0"/>
    <n v="0"/>
    <n v="0"/>
    <n v="0"/>
    <n v="0"/>
    <n v="0"/>
    <n v="0"/>
    <n v="0"/>
    <n v="0"/>
    <n v="0"/>
    <n v="122764.73"/>
    <s v="37465"/>
    <s v=""/>
    <n v="0"/>
    <n v="0"/>
    <s v="Ja"/>
    <n v="37"/>
    <s v="Nej"/>
    <n v="0"/>
    <s v="Nej"/>
  </r>
  <r>
    <x v="0"/>
    <x v="445"/>
    <s v="Rosengården"/>
    <s v="Østerbro"/>
    <s v="Rosenvængets Allé 18"/>
    <n v="2100"/>
    <s v="København Ø"/>
    <s v="35 55 60 00"/>
    <s v="37475@buf.kk.dk"/>
    <s v="Jens Normand"/>
    <n v="0"/>
    <n v="0"/>
    <s v="37475@buf.kk.dk"/>
    <s v="Integreret"/>
    <n v="36"/>
    <n v="0"/>
    <n v="84"/>
    <n v="0"/>
    <n v="0"/>
    <n v="0"/>
    <n v="0"/>
    <s v="Nej"/>
    <n v="0"/>
    <n v="0"/>
    <n v="0"/>
    <n v="0"/>
    <n v="0"/>
    <n v="0"/>
    <n v="0"/>
    <x v="1"/>
    <x v="0"/>
    <x v="1"/>
    <x v="0"/>
    <n v="0"/>
    <n v="0"/>
    <n v="0"/>
    <n v="0"/>
    <n v="0"/>
    <n v="0"/>
    <n v="0"/>
    <n v="0"/>
    <n v="0"/>
    <n v="0"/>
    <n v="0"/>
    <n v="0"/>
    <n v="0"/>
    <n v="0"/>
    <n v="0"/>
    <n v="0"/>
    <n v="0"/>
    <n v="0"/>
    <n v="0"/>
    <n v="0"/>
    <n v="0"/>
    <n v="0"/>
    <n v="0"/>
    <n v="0"/>
    <s v="Ja"/>
    <s v="Nej"/>
    <n v="0"/>
    <s v="Ja"/>
    <s v="hvis der kommer midler til markiser til køkkenvinduer, da køkkenet er meget varmt og solrigt"/>
    <s v="Ja"/>
    <n v="0"/>
    <s v="Ja"/>
    <n v="0"/>
    <s v="Nej"/>
    <s v="Vil nok gerne have hjælp"/>
    <n v="0"/>
    <s v="Køkken begrænset tilvirk"/>
    <s v="nej"/>
    <n v="0"/>
    <n v="0"/>
    <n v="0"/>
    <n v="0"/>
    <s v="Mindre"/>
    <s v="Ingen"/>
    <s v="Nej"/>
    <s v="et nyt komfur/kogeø + en bedre udsugning samt markiser uden for køkkenvinduer. Evt. ny opvaskemaskine og udsugning"/>
    <n v="0"/>
    <n v="0"/>
    <n v="0"/>
    <n v="0"/>
    <n v="0"/>
    <s v="Cathrine Jerrik / Sine"/>
    <n v="0"/>
    <n v="0"/>
    <n v="0"/>
    <n v="1"/>
    <n v="4"/>
    <n v="0"/>
    <n v="2"/>
    <n v="0"/>
    <n v="0"/>
    <n v="0"/>
    <n v="2"/>
    <n v="1"/>
    <n v="0"/>
    <n v="0"/>
    <n v="0"/>
    <n v="0"/>
    <n v="0"/>
    <n v="0"/>
    <n v="0"/>
    <n v="0"/>
    <n v="1"/>
    <n v="20"/>
    <s v="Miele"/>
    <n v="4"/>
    <s v="Nej"/>
    <n v="0"/>
    <s v="Ja"/>
    <s v="Nej"/>
    <s v="Nej"/>
    <n v="2"/>
    <s v="Begrænset"/>
    <n v="0"/>
    <n v="0"/>
    <x v="0"/>
    <s v="Østerbro"/>
    <n v="36"/>
    <n v="0"/>
    <n v="84"/>
    <n v="0"/>
    <n v="0"/>
    <n v="0"/>
    <n v="0"/>
    <n v="0"/>
    <n v="0"/>
    <n v="0"/>
    <n v="0"/>
    <n v="0"/>
    <n v="0"/>
    <n v="0"/>
    <n v="218832.98"/>
    <s v="37475"/>
    <s v=""/>
    <n v="0"/>
    <n v="0"/>
    <s v="Ja"/>
    <n v="43"/>
    <s v="Nej"/>
    <n v="0"/>
    <n v="0"/>
  </r>
  <r>
    <x v="0"/>
    <x v="446"/>
    <s v="Rosenvang"/>
    <s v="Østerbro"/>
    <s v="Præstøgade 17"/>
    <n v="2100"/>
    <s v="København Ø"/>
    <s v="35 26 17 77"/>
    <s v="jytte.schultz@buf.kk.dk"/>
    <s v="Jytte Schultz"/>
    <n v="0"/>
    <n v="0"/>
    <s v="37504@buf.kk.dk"/>
    <s v="Integreret"/>
    <n v="36"/>
    <n v="0"/>
    <n v="44"/>
    <n v="0"/>
    <n v="0"/>
    <n v="0"/>
    <n v="0"/>
    <s v="Nej"/>
    <n v="0"/>
    <n v="0"/>
    <n v="5"/>
    <n v="5"/>
    <n v="0"/>
    <n v="5"/>
    <n v="0"/>
    <x v="0"/>
    <x v="1"/>
    <x v="1"/>
    <x v="1"/>
    <n v="0"/>
    <n v="45000"/>
    <n v="45000"/>
    <n v="0"/>
    <s v="Nej"/>
    <s v="Ja"/>
    <s v="Pernille (vikar)"/>
    <n v="0"/>
    <n v="15"/>
    <n v="0"/>
    <n v="0"/>
    <n v="0"/>
    <n v="0"/>
    <s v="Sine (starter 1. april - 1. jan 2010)"/>
    <n v="0"/>
    <n v="15"/>
    <n v="0"/>
    <s v="ufaglært"/>
    <n v="0"/>
    <n v="0"/>
    <n v="95"/>
    <n v="95"/>
    <n v="1"/>
    <n v="1"/>
    <n v="0"/>
    <n v="0"/>
    <n v="0"/>
    <s v="Ja"/>
    <s v="er i tvivl om køkkenet er stort nok"/>
    <s v="Ja"/>
    <n v="0"/>
    <s v="Ja"/>
    <s v="men har mange forbehold"/>
    <s v="ja"/>
    <n v="0"/>
    <n v="0"/>
    <s v="Køkken blandet tilvirk"/>
    <s v="nej"/>
    <s v="Større"/>
    <s v="Ingen"/>
    <s v="Nej"/>
    <s v="grøntsagsrobot, køleskab, nye ovne (17 år gamle), mørklægning på vinduerne (der er meget varmt). Ny opvaskemaksine som supplement. Er i tvivl om udluftningen er ok."/>
    <n v="0"/>
    <n v="0"/>
    <n v="0"/>
    <n v="0"/>
    <n v="0"/>
    <n v="0"/>
    <n v="0"/>
    <n v="0"/>
    <n v="0"/>
    <s v="Mariah / Sine"/>
    <d v="2009-03-18T00:00:00"/>
    <n v="0"/>
    <n v="0"/>
    <n v="1"/>
    <n v="5"/>
    <n v="0"/>
    <n v="2"/>
    <n v="0"/>
    <n v="0"/>
    <n v="0"/>
    <n v="2"/>
    <n v="1"/>
    <n v="0"/>
    <n v="0"/>
    <n v="0"/>
    <n v="0"/>
    <n v="1"/>
    <n v="0"/>
    <n v="0"/>
    <n v="0"/>
    <n v="1"/>
    <n v="2"/>
    <s v="Eca Star 530F"/>
    <n v="5"/>
    <s v="Ja"/>
    <n v="12"/>
    <s v="Nej"/>
    <s v="Ja"/>
    <s v="Nej"/>
    <n v="2"/>
    <s v="Begrænset"/>
    <s v="mangler grøntsagsrobot, køleskab, ovnene er 17 år gamle. Der er et stort varmeproblem i køkkenet."/>
    <n v="0"/>
    <x v="0"/>
    <s v="Østerbro"/>
    <n v="36"/>
    <n v="0"/>
    <n v="44"/>
    <n v="0"/>
    <n v="0"/>
    <n v="0"/>
    <n v="0"/>
    <n v="0"/>
    <n v="0"/>
    <n v="0"/>
    <n v="0"/>
    <n v="0"/>
    <n v="0"/>
    <n v="0"/>
    <n v="120907.17"/>
    <s v="37504"/>
    <s v=""/>
    <n v="0"/>
    <n v="0"/>
    <e v="#N/A"/>
    <e v="#N/A"/>
    <e v="#N/A"/>
    <e v="#N/A"/>
    <e v="#N/A"/>
  </r>
  <r>
    <x v="0"/>
    <x v="447"/>
    <s v="Rosahaven"/>
    <s v="Østerbro"/>
    <s v="Krausesvej 7"/>
    <n v="2100"/>
    <s v="København Ø"/>
    <s v="35 38 77 39"/>
    <s v="H099@buf.kk.dk"/>
    <s v="Janne Khan"/>
    <n v="0"/>
    <n v="0"/>
    <s v="37510@buf.kk.dk"/>
    <s v="Integreret"/>
    <n v="36"/>
    <n v="0"/>
    <n v="44"/>
    <n v="0"/>
    <n v="0"/>
    <n v="0"/>
    <n v="0"/>
    <s v="ja"/>
    <n v="0"/>
    <n v="0"/>
    <n v="5"/>
    <n v="5"/>
    <n v="5"/>
    <n v="0"/>
    <n v="0"/>
    <x v="1"/>
    <x v="0"/>
    <x v="1"/>
    <x v="0"/>
    <n v="0"/>
    <n v="60000"/>
    <n v="0"/>
    <n v="0"/>
    <s v="Ja"/>
    <n v="0"/>
    <s v="Cecilia"/>
    <n v="2009"/>
    <n v="20"/>
    <n v="0"/>
    <n v="0"/>
    <s v="fra andet køkken"/>
    <s v="ingen (hygiejne på vej)"/>
    <n v="0"/>
    <n v="0"/>
    <n v="0"/>
    <n v="0"/>
    <n v="0"/>
    <n v="0"/>
    <n v="0"/>
    <n v="85"/>
    <n v="0"/>
    <n v="0"/>
    <n v="0"/>
    <s v="nej"/>
    <s v="Nej"/>
    <s v="nej"/>
    <s v="Ja"/>
    <s v="Hvis rammerne er i orden"/>
    <s v="Ja"/>
    <n v="0"/>
    <n v="0"/>
    <n v="0"/>
    <s v="Nej"/>
    <n v="0"/>
    <n v="0"/>
    <s v="Køkken blandet tilvirk"/>
    <n v="0"/>
    <n v="0"/>
    <n v="0"/>
    <n v="0"/>
    <n v="0"/>
    <s v="Mindre"/>
    <s v="Ingen"/>
    <s v="Nej"/>
    <s v="flere ovne, flere kogeplader, køleskab, konvektionsovn ville være god ide"/>
    <n v="0"/>
    <n v="0"/>
    <n v="0"/>
    <n v="0"/>
    <n v="0"/>
    <s v="Mariah / Sine"/>
    <d v="2009-03-18T00:00:00"/>
    <n v="0"/>
    <n v="0"/>
    <n v="1"/>
    <n v="4"/>
    <n v="2"/>
    <n v="0"/>
    <n v="0"/>
    <n v="0"/>
    <n v="0"/>
    <n v="0"/>
    <n v="2"/>
    <n v="0"/>
    <n v="0"/>
    <n v="0"/>
    <n v="0"/>
    <n v="0"/>
    <n v="2"/>
    <n v="0"/>
    <n v="0"/>
    <n v="1"/>
    <n v="25"/>
    <s v="Miele"/>
    <n v="4"/>
    <s v="Ja"/>
    <n v="10"/>
    <s v="Nej"/>
    <s v="Ja"/>
    <s v="Nej"/>
    <n v="2"/>
    <s v="God plads"/>
    <s v="Ovnene er meget gamle og uden varmluft. Der er bestilt en ny opvaskemaskine (samme model).Der er desuden en opvaskemaskine i børnehaven, samme mærke"/>
    <n v="0"/>
    <x v="0"/>
    <s v="Østerbro"/>
    <n v="36"/>
    <n v="0"/>
    <n v="44"/>
    <n v="0"/>
    <n v="0"/>
    <n v="0"/>
    <n v="0"/>
    <n v="0"/>
    <n v="0"/>
    <n v="0"/>
    <n v="0"/>
    <n v="0"/>
    <n v="0"/>
    <n v="0"/>
    <n v="43917.33"/>
    <s v="37510"/>
    <s v=""/>
    <n v="0"/>
    <n v="0"/>
    <s v="Ja"/>
    <n v="20"/>
    <n v="0"/>
    <n v="0"/>
    <s v="Ja"/>
  </r>
  <r>
    <x v="0"/>
    <x v="448"/>
    <s v="Tryk 16"/>
    <s v="Østerbro"/>
    <s v="Randersgade 16"/>
    <n v="2100"/>
    <s v="København Ø"/>
    <s v="35 38 04 21"/>
    <s v="mail@tryk16.kk.dk"/>
    <s v="Cilvi Larsen"/>
    <n v="0"/>
    <n v="0"/>
    <s v="37521@buf.kk.dk"/>
    <s v="Integreret"/>
    <n v="0"/>
    <n v="0"/>
    <n v="22"/>
    <n v="66"/>
    <n v="0"/>
    <n v="0"/>
    <n v="0"/>
    <s v="ja"/>
    <n v="2"/>
    <n v="1"/>
    <n v="0"/>
    <n v="0"/>
    <n v="0"/>
    <n v="0"/>
    <n v="0"/>
    <x v="0"/>
    <x v="0"/>
    <x v="1"/>
    <x v="1"/>
    <n v="0"/>
    <n v="0"/>
    <n v="50000"/>
    <n v="0"/>
    <n v="0"/>
    <n v="0"/>
    <n v="0"/>
    <n v="0"/>
    <n v="0"/>
    <n v="0"/>
    <n v="0"/>
    <n v="0"/>
    <n v="0"/>
    <n v="0"/>
    <n v="0"/>
    <n v="0"/>
    <n v="0"/>
    <n v="0"/>
    <n v="0"/>
    <n v="0"/>
    <n v="0"/>
    <n v="100"/>
    <n v="0"/>
    <n v="1"/>
    <s v="Ja"/>
    <s v="Nej"/>
    <s v="Ja"/>
    <s v="Ja"/>
    <n v="0"/>
    <s v="Ja"/>
    <n v="0"/>
    <s v="Ja"/>
    <n v="0"/>
    <s v="Nej"/>
    <n v="0"/>
    <n v="0"/>
    <s v="produktionskøkken"/>
    <s v="Ja"/>
    <s v="Mindre"/>
    <n v="0"/>
    <n v="0"/>
    <n v="0"/>
    <n v="0"/>
    <n v="0"/>
    <n v="0"/>
    <n v="0"/>
    <n v="0"/>
    <n v="0"/>
    <n v="0"/>
    <n v="0"/>
    <s v="køkkenet høre til fritidshjemmet men kunne bruges til børnehaven får lavet sit eget."/>
    <s v="Cathrine"/>
    <s v="03.04"/>
    <n v="0"/>
    <n v="0"/>
    <n v="1"/>
    <n v="4"/>
    <n v="0"/>
    <n v="2"/>
    <n v="0"/>
    <n v="0"/>
    <n v="0"/>
    <n v="1"/>
    <n v="1"/>
    <n v="0"/>
    <n v="0"/>
    <n v="0"/>
    <n v="0"/>
    <n v="1"/>
    <n v="0"/>
    <n v="0"/>
    <n v="0"/>
    <n v="1"/>
    <n v="20"/>
    <s v="miele"/>
    <n v="4"/>
    <s v="Nej"/>
    <n v="0"/>
    <s v="Nej"/>
    <s v="Nej"/>
    <s v="Nej"/>
    <n v="2"/>
    <s v="God plads"/>
    <n v="0"/>
    <n v="0"/>
    <x v="0"/>
    <s v="Østerbro"/>
    <n v="0"/>
    <n v="0"/>
    <n v="22"/>
    <n v="66"/>
    <n v="0"/>
    <n v="0"/>
    <n v="0"/>
    <n v="0"/>
    <n v="0"/>
    <n v="0"/>
    <n v="0"/>
    <n v="0"/>
    <n v="0"/>
    <n v="0"/>
    <n v="89937.68"/>
    <s v="37521"/>
    <s v=""/>
    <n v="0"/>
    <n v="66"/>
    <e v="#N/A"/>
    <e v="#N/A"/>
    <e v="#N/A"/>
    <e v="#N/A"/>
    <e v="#N/A"/>
  </r>
  <r>
    <x v="0"/>
    <x v="449"/>
    <s v="Tryk 16"/>
    <s v="Østerbro"/>
    <s v="Randersgade 16"/>
    <n v="2100"/>
    <s v="København Ø"/>
    <s v="35 38 04 21"/>
    <s v="mail@tryk16.kk.dk"/>
    <s v="Cilvi Larsen"/>
    <n v="0"/>
    <n v="0"/>
    <s v="37521@buf.kk.dk"/>
    <s v="Integreret"/>
    <n v="0"/>
    <n v="0"/>
    <n v="22"/>
    <n v="66"/>
    <n v="0"/>
    <n v="0"/>
    <n v="0"/>
    <s v="ja"/>
    <n v="0"/>
    <n v="0"/>
    <n v="0"/>
    <n v="0"/>
    <n v="0"/>
    <n v="0"/>
    <n v="0"/>
    <x v="1"/>
    <x v="0"/>
    <x v="1"/>
    <x v="0"/>
    <n v="0"/>
    <n v="0"/>
    <n v="0"/>
    <n v="0"/>
    <n v="0"/>
    <n v="0"/>
    <n v="0"/>
    <n v="0"/>
    <n v="0"/>
    <n v="0"/>
    <n v="0"/>
    <n v="0"/>
    <n v="0"/>
    <n v="0"/>
    <n v="0"/>
    <n v="0"/>
    <n v="0"/>
    <n v="0"/>
    <n v="0"/>
    <n v="0"/>
    <n v="0"/>
    <n v="0"/>
    <n v="0"/>
    <n v="0"/>
    <n v="0"/>
    <n v="0"/>
    <n v="0"/>
    <n v="0"/>
    <n v="0"/>
    <n v="0"/>
    <n v="0"/>
    <n v="0"/>
    <n v="0"/>
    <n v="0"/>
    <n v="0"/>
    <n v="0"/>
    <s v="Køkken begrænset tilvirk"/>
    <n v="0"/>
    <n v="0"/>
    <n v="0"/>
    <n v="0"/>
    <s v="køkkenet er gammelt og medslidt skal bygges om."/>
    <n v="0"/>
    <n v="0"/>
    <n v="0"/>
    <n v="0"/>
    <n v="0"/>
    <n v="0"/>
    <n v="0"/>
    <n v="0"/>
    <n v="0"/>
    <n v="0"/>
    <n v="0"/>
    <n v="0"/>
    <n v="1"/>
    <n v="0"/>
    <n v="0"/>
    <n v="0"/>
    <n v="0"/>
    <n v="0"/>
    <n v="0"/>
    <n v="0"/>
    <n v="1"/>
    <n v="0"/>
    <n v="0"/>
    <n v="0"/>
    <n v="0"/>
    <n v="0"/>
    <n v="1"/>
    <n v="0"/>
    <n v="0"/>
    <n v="0"/>
    <n v="1"/>
    <n v="20"/>
    <s v="miele"/>
    <n v="1"/>
    <n v="0"/>
    <n v="0"/>
    <n v="0"/>
    <n v="0"/>
    <n v="0"/>
    <n v="0"/>
    <n v="0"/>
    <n v="0"/>
    <n v="0"/>
    <x v="0"/>
    <s v="Østerbro"/>
    <n v="0"/>
    <n v="0"/>
    <n v="22"/>
    <n v="66"/>
    <n v="0"/>
    <n v="0"/>
    <n v="0"/>
    <n v="0"/>
    <n v="0"/>
    <n v="0"/>
    <n v="0"/>
    <n v="0"/>
    <n v="0"/>
    <n v="0"/>
    <n v="89937.68"/>
    <s v="37521"/>
    <s v="2"/>
    <n v="0"/>
    <n v="66"/>
    <e v="#N/A"/>
    <e v="#N/A"/>
    <e v="#N/A"/>
    <e v="#N/A"/>
    <e v="#N/A"/>
  </r>
  <r>
    <x v="0"/>
    <x v="450"/>
    <s v="Kennedygården"/>
    <s v="Østerbro"/>
    <s v="Nøjsomhedsvej 8"/>
    <n v="2100"/>
    <s v="København Ø"/>
    <s v="35 38 50 77"/>
    <s v="fm50@buf.kk.dk"/>
    <s v="Vibeke Sager"/>
    <n v="36440205"/>
    <n v="0"/>
    <s v="535@buf.kk.dk"/>
    <s v="Integreret"/>
    <n v="46"/>
    <n v="0"/>
    <n v="70"/>
    <n v="0"/>
    <n v="0"/>
    <n v="0"/>
    <n v="0"/>
    <s v="ja"/>
    <n v="2"/>
    <n v="0"/>
    <n v="5"/>
    <n v="5"/>
    <n v="5"/>
    <n v="5"/>
    <n v="0"/>
    <x v="0"/>
    <x v="0"/>
    <x v="1"/>
    <x v="1"/>
    <n v="0"/>
    <n v="140000"/>
    <n v="100000"/>
    <n v="0"/>
    <s v="Ja"/>
    <n v="0"/>
    <s v="Jannie Hammershøj"/>
    <n v="2005"/>
    <n v="32"/>
    <n v="0"/>
    <n v="0"/>
    <s v="5 år fra børnehavekøkken + 3 år fra vuggestue"/>
    <n v="0"/>
    <s v="Annelise Jakobsen"/>
    <n v="1997"/>
    <n v="10"/>
    <n v="0"/>
    <n v="0"/>
    <s v="hjulpet til i køkkenet i 12 år"/>
    <s v="hygiejnekursus"/>
    <n v="70"/>
    <n v="70"/>
    <n v="1"/>
    <n v="1"/>
    <s v="Ja"/>
    <s v="ja"/>
    <s v="Ja"/>
    <s v="Ja"/>
    <n v="0"/>
    <s v="Ja"/>
    <n v="0"/>
    <s v="Ja"/>
    <n v="0"/>
    <s v="ja"/>
    <n v="0"/>
    <n v="0"/>
    <s v="produktionskøkken"/>
    <s v="nej"/>
    <s v="Større"/>
    <s v="Ingen"/>
    <s v="Nej"/>
    <s v="større bjørn, 2 ovne mere, hurtigere opvaskemaskine. Et lavere komfur (det er meget højt og uhensigtsmæssigt), grøntsagsrobot, evt. en vask mere (der er kun 1)"/>
    <n v="0"/>
    <n v="0"/>
    <n v="0"/>
    <n v="0"/>
    <n v="0"/>
    <n v="0"/>
    <n v="0"/>
    <n v="0"/>
    <n v="0"/>
    <s v="Mariah / Sine"/>
    <d v="2009-03-19T00:00:00"/>
    <n v="0"/>
    <n v="0"/>
    <n v="1"/>
    <n v="4"/>
    <n v="0"/>
    <n v="2"/>
    <n v="0"/>
    <n v="0"/>
    <n v="0"/>
    <n v="0"/>
    <n v="2"/>
    <n v="0"/>
    <n v="0"/>
    <n v="0"/>
    <n v="0"/>
    <n v="0"/>
    <n v="0"/>
    <n v="1"/>
    <n v="0"/>
    <n v="1"/>
    <n v="25"/>
    <s v="Miele"/>
    <n v="4"/>
    <s v="Ja"/>
    <n v="10"/>
    <s v="Nej"/>
    <s v="Ja"/>
    <s v="Nej"/>
    <n v="1"/>
    <s v="God plads"/>
    <n v="0"/>
    <n v="0"/>
    <x v="0"/>
    <s v="Østerbro"/>
    <n v="46"/>
    <n v="0"/>
    <n v="70"/>
    <n v="0"/>
    <n v="0"/>
    <n v="0"/>
    <n v="0"/>
    <n v="0"/>
    <n v="8"/>
    <n v="0"/>
    <n v="0"/>
    <n v="0"/>
    <n v="0"/>
    <n v="0"/>
    <n v="157035.62"/>
    <s v="37535"/>
    <s v=""/>
    <n v="8"/>
    <n v="0"/>
    <e v="#N/A"/>
    <e v="#N/A"/>
    <e v="#N/A"/>
    <e v="#N/A"/>
    <e v="#N/A"/>
  </r>
  <r>
    <x v="0"/>
    <x v="451"/>
    <s v="Studsgården"/>
    <s v="Østerbro"/>
    <s v="Studsgaardsgade 55"/>
    <n v="2100"/>
    <s v="København Ø"/>
    <s v="39 29 55 38"/>
    <s v="37567@buf.kk.dk"/>
    <s v="Ejvind Mortensen"/>
    <n v="35353899"/>
    <n v="0"/>
    <s v="37567@faf.kk.dk"/>
    <s v="Integreret"/>
    <n v="60"/>
    <n v="0"/>
    <n v="60"/>
    <n v="0"/>
    <n v="18"/>
    <n v="12"/>
    <n v="25"/>
    <s v="ja"/>
    <n v="7"/>
    <n v="0"/>
    <n v="5"/>
    <n v="0"/>
    <n v="5"/>
    <n v="5"/>
    <n v="0"/>
    <x v="0"/>
    <x v="0"/>
    <x v="0"/>
    <x v="1"/>
    <n v="0"/>
    <n v="220000"/>
    <n v="0"/>
    <n v="0"/>
    <s v="Ja"/>
    <n v="0"/>
    <s v="Charlotte"/>
    <n v="2005"/>
    <n v="34"/>
    <n v="0"/>
    <s v="ufaglært"/>
    <s v="3 år fra anden institution"/>
    <s v="den gode smag i store gryder"/>
    <n v="0"/>
    <n v="0"/>
    <n v="0"/>
    <n v="0"/>
    <n v="0"/>
    <n v="0"/>
    <n v="0"/>
    <n v="85"/>
    <n v="85"/>
    <n v="1"/>
    <n v="1"/>
    <s v="Ja"/>
    <s v="ja"/>
    <s v="Ja"/>
    <s v="Ja"/>
    <s v="gør det allerede"/>
    <s v="Ja"/>
    <s v="får det allerede"/>
    <s v="Ja"/>
    <s v="gør det allerede"/>
    <s v="ja"/>
    <s v="de er ved at rekruttere endnu en køkkenmedarbejde til 25 timmer pr uge"/>
    <n v="0"/>
    <s v="produktionskøkken"/>
    <s v="Ja"/>
    <s v="Ingen"/>
    <s v="Ingen"/>
    <s v="Nej"/>
    <n v="0"/>
    <n v="0"/>
    <n v="0"/>
    <n v="0"/>
    <n v="0"/>
    <n v="0"/>
    <n v="0"/>
    <n v="0"/>
    <n v="0"/>
    <n v="0"/>
    <n v="0"/>
    <n v="0"/>
    <n v="0"/>
    <n v="0"/>
    <n v="1"/>
    <n v="6"/>
    <n v="0"/>
    <n v="0"/>
    <n v="1"/>
    <n v="1"/>
    <n v="0"/>
    <n v="0"/>
    <n v="0"/>
    <n v="0"/>
    <n v="0"/>
    <n v="0"/>
    <n v="0"/>
    <n v="0"/>
    <n v="0"/>
    <n v="0"/>
    <n v="0"/>
    <n v="1"/>
    <n v="2"/>
    <s v="Wexiodisk"/>
    <n v="0"/>
    <s v="Ja"/>
    <n v="12"/>
    <s v="Nej"/>
    <s v="Ja"/>
    <s v="Nej"/>
    <n v="3"/>
    <s v="God plads"/>
    <s v="Alt kører super i forvejen. Mulig mentor inst. "/>
    <n v="0"/>
    <x v="0"/>
    <s v="Østerbro"/>
    <n v="50"/>
    <n v="0"/>
    <n v="60"/>
    <n v="0"/>
    <n v="18"/>
    <n v="12"/>
    <n v="25"/>
    <n v="0"/>
    <n v="6"/>
    <n v="0"/>
    <n v="0"/>
    <n v="0"/>
    <n v="0"/>
    <n v="0"/>
    <n v="242662.2"/>
    <s v="37567"/>
    <s v=""/>
    <n v="6"/>
    <n v="55"/>
    <e v="#N/A"/>
    <e v="#N/A"/>
    <e v="#N/A"/>
    <e v="#N/A"/>
    <e v="#N/A"/>
  </r>
  <r>
    <x v="0"/>
    <x v="452"/>
    <s v="Børnehuset på Tuborgvej"/>
    <s v="Østerbro"/>
    <s v="Tuborgvej 7"/>
    <n v="2900"/>
    <s v="Hellerup"/>
    <s v="39 62 08 83"/>
    <s v="37570@buf.kk.dk"/>
    <s v="Elisabeth Merrild"/>
    <n v="0"/>
    <n v="39620883"/>
    <s v="37570@buf.kk.dk"/>
    <s v="Integreret"/>
    <n v="23"/>
    <n v="0"/>
    <n v="32"/>
    <n v="0"/>
    <n v="0"/>
    <n v="0"/>
    <n v="0"/>
    <s v="Nej"/>
    <n v="0"/>
    <n v="0"/>
    <n v="0"/>
    <n v="5"/>
    <n v="4"/>
    <n v="5"/>
    <n v="0"/>
    <x v="1"/>
    <x v="0"/>
    <x v="1"/>
    <x v="1"/>
    <n v="0"/>
    <n v="80000"/>
    <n v="10000"/>
    <n v="0"/>
    <s v="Ja"/>
    <n v="0"/>
    <s v="Francesca Astori"/>
    <n v="2004"/>
    <n v="20"/>
    <n v="0"/>
    <n v="0"/>
    <s v="masser, undervisning"/>
    <s v="mange forskellige, ø.o.f. + madhuset"/>
    <n v="0"/>
    <n v="0"/>
    <n v="0"/>
    <n v="0"/>
    <n v="0"/>
    <n v="0"/>
    <n v="0"/>
    <n v="100"/>
    <n v="100"/>
    <n v="2"/>
    <n v="1"/>
    <s v="Ja"/>
    <s v="ja"/>
    <s v="Ja"/>
    <s v="Ja"/>
    <n v="0"/>
    <s v="Ja"/>
    <n v="0"/>
    <s v="Ja"/>
    <n v="0"/>
    <s v="Nej"/>
    <s v="Vil gerne have hjælp"/>
    <n v="0"/>
    <s v="Køkken blandet tilvirk"/>
    <n v="0"/>
    <n v="0"/>
    <n v="0"/>
    <n v="0"/>
    <n v="0"/>
    <s v="Mindre"/>
    <s v="Ingen"/>
    <s v="Nej"/>
    <s v="ovn, opvaskemaskine (den der er er træt og gammel), kogebord hæve/sænke, røremaskine"/>
    <n v="0"/>
    <n v="0"/>
    <n v="0"/>
    <n v="0"/>
    <s v="videreudvikling af køkken, blænde dør og etablere arbejdsbord og opbevaring"/>
    <s v="Lone Voss / Sine"/>
    <d v="2009-03-13T00:00:00"/>
    <n v="0"/>
    <n v="0"/>
    <n v="1"/>
    <n v="4"/>
    <n v="0"/>
    <n v="1"/>
    <n v="0"/>
    <n v="0"/>
    <n v="0"/>
    <n v="1"/>
    <n v="1"/>
    <n v="0"/>
    <n v="0"/>
    <n v="0"/>
    <n v="0"/>
    <n v="0"/>
    <n v="1"/>
    <n v="0"/>
    <n v="0"/>
    <n v="1"/>
    <n v="20"/>
    <s v="Miele"/>
    <n v="3"/>
    <s v="Nej"/>
    <n v="0"/>
    <s v="Ja"/>
    <s v="Ja"/>
    <s v="Nej"/>
    <n v="1"/>
    <s v="Begrænset"/>
    <s v="dårlige forhold (kælder med 'farlig' trappenedgang)"/>
    <n v="0"/>
    <x v="0"/>
    <s v="Østerbro"/>
    <n v="23"/>
    <n v="0"/>
    <n v="32"/>
    <n v="0"/>
    <n v="0"/>
    <n v="0"/>
    <n v="0"/>
    <n v="0"/>
    <n v="0"/>
    <n v="0"/>
    <n v="0"/>
    <n v="0"/>
    <n v="0"/>
    <n v="0"/>
    <n v="99321.64"/>
    <s v="37570"/>
    <s v=""/>
    <n v="0"/>
    <n v="0"/>
    <e v="#N/A"/>
    <e v="#N/A"/>
    <e v="#N/A"/>
    <e v="#N/A"/>
    <e v="#N/A"/>
  </r>
  <r>
    <x v="0"/>
    <x v="453"/>
    <s v="Artillerivejens vuggestue"/>
    <s v="Amager"/>
    <s v="Artillerivej 71B"/>
    <n v="2300"/>
    <s v="København S"/>
    <s v="32 57 31 85"/>
    <s v="35228@buf.kk.dk"/>
    <s v="Mai-Lis Hansen"/>
    <n v="32515962"/>
    <n v="26815962"/>
    <s v="35228@buf.kk.dk"/>
    <s v="Vuggestue"/>
    <n v="44"/>
    <n v="0"/>
    <n v="0"/>
    <n v="0"/>
    <n v="0"/>
    <n v="0"/>
    <n v="0"/>
    <n v="0"/>
    <n v="0"/>
    <n v="0"/>
    <n v="5"/>
    <n v="5"/>
    <n v="5"/>
    <n v="5"/>
    <n v="0"/>
    <x v="1"/>
    <x v="0"/>
    <x v="1"/>
    <x v="0"/>
    <n v="0"/>
    <n v="122844"/>
    <n v="0"/>
    <n v="0"/>
    <s v="Ja"/>
    <n v="0"/>
    <s v="Lis Jensen"/>
    <n v="0"/>
    <n v="31"/>
    <n v="0"/>
    <s v="Kok"/>
    <n v="0"/>
    <n v="0"/>
    <n v="0"/>
    <n v="0"/>
    <n v="0"/>
    <n v="0"/>
    <n v="0"/>
    <n v="0"/>
    <n v="0"/>
    <n v="97"/>
    <n v="0"/>
    <n v="2"/>
    <n v="0"/>
    <s v="Ja"/>
    <s v="Nej"/>
    <s v="Ja"/>
    <n v="0"/>
    <n v="0"/>
    <n v="0"/>
    <n v="0"/>
    <n v="0"/>
    <n v="0"/>
    <n v="0"/>
    <n v="0"/>
    <n v="0"/>
    <s v="produktionskøkken"/>
    <n v="0"/>
    <n v="0"/>
    <n v="0"/>
    <n v="0"/>
    <n v="0"/>
    <n v="0"/>
    <n v="0"/>
    <n v="0"/>
    <n v="0"/>
    <n v="0"/>
    <n v="0"/>
    <n v="0"/>
    <n v="0"/>
    <s v="Der laves kun vegetarisk mad"/>
    <d v="2009-06-09T00:00:00"/>
    <s v="Sine"/>
    <n v="0"/>
    <n v="0"/>
    <n v="0"/>
    <n v="0"/>
    <n v="0"/>
    <n v="0"/>
    <n v="0"/>
    <n v="0"/>
    <n v="0"/>
    <n v="0"/>
    <n v="0"/>
    <n v="0"/>
    <n v="0"/>
    <n v="0"/>
    <n v="0"/>
    <n v="0"/>
    <n v="0"/>
    <n v="0"/>
    <n v="0"/>
    <n v="0"/>
    <n v="0"/>
    <n v="0"/>
    <n v="0"/>
    <n v="0"/>
    <n v="0"/>
    <n v="0"/>
    <n v="0"/>
    <n v="0"/>
    <n v="0"/>
    <n v="0"/>
    <n v="0"/>
    <n v="0"/>
    <x v="1"/>
    <s v="Amager"/>
    <n v="44"/>
    <n v="0"/>
    <n v="0"/>
    <n v="0"/>
    <n v="0"/>
    <n v="0"/>
    <n v="0"/>
    <n v="0"/>
    <n v="0"/>
    <n v="0"/>
    <n v="0"/>
    <n v="0"/>
    <n v="0"/>
    <n v="0"/>
    <n v="98275.66"/>
    <s v="35228"/>
    <s v=""/>
    <n v="0"/>
    <n v="0"/>
    <e v="#N/A"/>
    <e v="#N/A"/>
    <e v="#N/A"/>
    <e v="#N/A"/>
    <e v="#N/A"/>
  </r>
  <r>
    <x v="0"/>
    <x v="454"/>
    <s v="Vuggestuen Tvebacken"/>
    <s v="Amager"/>
    <s v="Backersvej 107"/>
    <n v="2300"/>
    <s v="København S"/>
    <s v="32 55 99 40"/>
    <s v="metbre@buf.kk.dk"/>
    <s v="Marianne Wielund"/>
    <n v="0"/>
    <n v="0"/>
    <s v="37207@buf.kk.dk"/>
    <s v="Vuggestue"/>
    <n v="44"/>
    <n v="0"/>
    <n v="0"/>
    <n v="0"/>
    <n v="0"/>
    <n v="0"/>
    <n v="0"/>
    <s v="Nej"/>
    <n v="0"/>
    <n v="0"/>
    <n v="5"/>
    <n v="5"/>
    <n v="4"/>
    <n v="5"/>
    <n v="0"/>
    <x v="1"/>
    <x v="0"/>
    <x v="1"/>
    <x v="0"/>
    <n v="0"/>
    <n v="130000"/>
    <n v="0"/>
    <n v="0"/>
    <s v="Ja"/>
    <n v="0"/>
    <s v="Tine Kirkedal"/>
    <n v="0"/>
    <n v="30"/>
    <n v="0"/>
    <s v="ufaglært"/>
    <n v="0"/>
    <s v="div. Kurser"/>
    <n v="0"/>
    <n v="0"/>
    <n v="0"/>
    <n v="0"/>
    <n v="0"/>
    <n v="0"/>
    <n v="0"/>
    <n v="85"/>
    <n v="0"/>
    <n v="1"/>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44"/>
    <n v="0"/>
    <n v="0"/>
    <n v="0"/>
    <n v="0"/>
    <n v="0"/>
    <n v="0"/>
    <n v="0"/>
    <n v="0"/>
    <n v="0"/>
    <n v="0"/>
    <n v="0"/>
    <n v="0"/>
    <n v="0"/>
    <n v="133988.65"/>
    <s v="37207"/>
    <s v=""/>
    <n v="0"/>
    <n v="0"/>
    <e v="#N/A"/>
    <e v="#N/A"/>
    <e v="#N/A"/>
    <e v="#N/A"/>
    <e v="#N/A"/>
  </r>
  <r>
    <x v="0"/>
    <x v="455"/>
    <s v="Vuggestuen høstakken"/>
    <s v="Amager"/>
    <s v="Høstgildevej 2"/>
    <n v="2300"/>
    <s v="København S"/>
    <s v="32 52 46 10"/>
    <s v="37211@buf.kk.dk"/>
    <s v="Joan Birch Andersen"/>
    <n v="32517484"/>
    <n v="0"/>
    <s v="37211@buf.kk.dk"/>
    <s v="Vuggestue"/>
    <n v="33"/>
    <n v="0"/>
    <n v="0"/>
    <n v="0"/>
    <n v="0"/>
    <n v="0"/>
    <n v="0"/>
    <s v="Nej"/>
    <n v="0"/>
    <n v="0"/>
    <n v="5"/>
    <n v="5"/>
    <n v="5"/>
    <n v="5"/>
    <n v="0"/>
    <x v="1"/>
    <x v="0"/>
    <x v="1"/>
    <x v="0"/>
    <n v="0"/>
    <n v="90000"/>
    <n v="0"/>
    <n v="0"/>
    <s v="Ja"/>
    <n v="0"/>
    <s v="Kirsten"/>
    <n v="0"/>
    <n v="30"/>
    <n v="0"/>
    <s v="ufaglært"/>
    <s v="køkken på plejehjem"/>
    <s v="div. Kurser"/>
    <n v="0"/>
    <n v="0"/>
    <n v="0"/>
    <n v="0"/>
    <n v="0"/>
    <n v="0"/>
    <n v="0"/>
    <n v="70"/>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33"/>
    <n v="0"/>
    <n v="0"/>
    <n v="0"/>
    <n v="0"/>
    <n v="0"/>
    <n v="0"/>
    <n v="0"/>
    <n v="0"/>
    <n v="0"/>
    <n v="0"/>
    <n v="0"/>
    <n v="0"/>
    <n v="0"/>
    <n v="130451.14"/>
    <s v="37211"/>
    <s v=""/>
    <n v="0"/>
    <n v="0"/>
    <e v="#N/A"/>
    <e v="#N/A"/>
    <e v="#N/A"/>
    <e v="#N/A"/>
    <e v="#N/A"/>
  </r>
  <r>
    <x v="0"/>
    <x v="456"/>
    <s v="Vuggestuen Kolibrien"/>
    <s v="Amager"/>
    <s v="Amagerfælledvej 99"/>
    <n v="2300"/>
    <s v="København S"/>
    <s v="32 59 50 60"/>
    <s v="37226@buf.kk.dk"/>
    <s v="Lone Lindstrøm Andersen"/>
    <n v="33240221"/>
    <n v="0"/>
    <s v="37226@buf.kk.dk"/>
    <s v="Vuggestue"/>
    <n v="25"/>
    <n v="0"/>
    <n v="0"/>
    <n v="0"/>
    <n v="0"/>
    <n v="0"/>
    <n v="0"/>
    <s v="Nej"/>
    <n v="0"/>
    <n v="0"/>
    <n v="5"/>
    <n v="5"/>
    <n v="3"/>
    <n v="5"/>
    <n v="0"/>
    <x v="1"/>
    <x v="0"/>
    <x v="1"/>
    <x v="0"/>
    <n v="0"/>
    <n v="70000"/>
    <n v="0"/>
    <n v="0"/>
    <s v="Ja"/>
    <n v="0"/>
    <s v="Susanne"/>
    <n v="0"/>
    <n v="24"/>
    <n v="0"/>
    <s v="økonoma"/>
    <n v="0"/>
    <n v="0"/>
    <n v="0"/>
    <n v="0"/>
    <n v="0"/>
    <n v="0"/>
    <n v="0"/>
    <n v="0"/>
    <n v="0"/>
    <n v="98"/>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25"/>
    <n v="0"/>
    <n v="0"/>
    <n v="0"/>
    <n v="0"/>
    <n v="0"/>
    <n v="0"/>
    <n v="0"/>
    <n v="0"/>
    <n v="0"/>
    <n v="0"/>
    <n v="0"/>
    <n v="0"/>
    <n v="0"/>
    <n v="78874.720000000001"/>
    <s v="37226"/>
    <s v=""/>
    <n v="0"/>
    <n v="0"/>
    <e v="#N/A"/>
    <e v="#N/A"/>
    <e v="#N/A"/>
    <e v="#N/A"/>
    <e v="#N/A"/>
  </r>
  <r>
    <x v="0"/>
    <x v="457"/>
    <s v="&quot;Alletiders&quot;"/>
    <s v="Amager"/>
    <s v="Amagerfælledvej 101"/>
    <n v="2300"/>
    <s v="København S"/>
    <s v="32 59 53 37"/>
    <s v="37227@buf.kk.dk"/>
    <s v="Gerd Madsen"/>
    <n v="32538505"/>
    <n v="0"/>
    <s v="37227@buf.kk.dk"/>
    <s v="Vuggestue"/>
    <n v="36"/>
    <n v="0"/>
    <n v="0"/>
    <n v="0"/>
    <n v="0"/>
    <n v="0"/>
    <n v="0"/>
    <s v="Nej"/>
    <n v="0"/>
    <n v="0"/>
    <n v="5"/>
    <n v="5"/>
    <n v="5"/>
    <n v="5"/>
    <n v="0"/>
    <x v="1"/>
    <x v="0"/>
    <x v="1"/>
    <x v="0"/>
    <n v="0"/>
    <n v="100000"/>
    <n v="0"/>
    <n v="0"/>
    <s v="Ja"/>
    <n v="0"/>
    <s v="Jeff"/>
    <n v="0"/>
    <n v="25"/>
    <n v="0"/>
    <s v="kok"/>
    <n v="0"/>
    <n v="0"/>
    <n v="0"/>
    <n v="0"/>
    <n v="0"/>
    <n v="0"/>
    <n v="0"/>
    <n v="0"/>
    <n v="0"/>
    <n v="92"/>
    <n v="0"/>
    <n v="1"/>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33"/>
    <n v="0"/>
    <n v="0"/>
    <n v="0"/>
    <n v="0"/>
    <n v="0"/>
    <n v="0"/>
    <n v="0"/>
    <n v="0"/>
    <n v="0"/>
    <n v="0"/>
    <n v="0"/>
    <n v="0"/>
    <n v="0"/>
    <n v="80932.92"/>
    <s v="37227"/>
    <s v=""/>
    <n v="0"/>
    <n v="0"/>
    <e v="#N/A"/>
    <e v="#N/A"/>
    <e v="#N/A"/>
    <e v="#N/A"/>
    <e v="#N/A"/>
  </r>
  <r>
    <x v="0"/>
    <x v="458"/>
    <s v="Sundholm Vuggestue"/>
    <s v="Amager"/>
    <s v="Sundholmsvej 38A"/>
    <n v="2300"/>
    <s v="Købehavn S"/>
    <n v="32641020"/>
    <s v="lw19@buf.kk.dk"/>
    <s v="Astrid Kjeldsen"/>
    <n v="32585966"/>
    <n v="32641020"/>
    <s v="37241@buf.kk.dk"/>
    <s v="Vuggestue"/>
    <n v="45"/>
    <n v="0"/>
    <n v="0"/>
    <n v="0"/>
    <n v="0"/>
    <n v="0"/>
    <n v="0"/>
    <s v="Nej"/>
    <n v="0"/>
    <n v="0"/>
    <n v="5"/>
    <n v="5"/>
    <n v="4"/>
    <n v="5"/>
    <n v="0"/>
    <x v="1"/>
    <x v="0"/>
    <x v="1"/>
    <x v="0"/>
    <n v="0"/>
    <n v="156000"/>
    <n v="0"/>
    <n v="0"/>
    <s v="Ja"/>
    <n v="0"/>
    <s v="Pia"/>
    <n v="0"/>
    <n v="30"/>
    <n v="0"/>
    <s v="køkkenassistent"/>
    <n v="0"/>
    <n v="0"/>
    <n v="0"/>
    <n v="0"/>
    <n v="0"/>
    <n v="0"/>
    <n v="0"/>
    <n v="0"/>
    <n v="0"/>
    <n v="90"/>
    <n v="0"/>
    <n v="2"/>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45"/>
    <n v="0"/>
    <n v="0"/>
    <n v="0"/>
    <n v="0"/>
    <n v="0"/>
    <n v="0"/>
    <n v="0"/>
    <n v="0"/>
    <n v="0"/>
    <n v="0"/>
    <n v="0"/>
    <n v="0"/>
    <n v="0"/>
    <n v="10543.5"/>
    <s v="37241"/>
    <s v=""/>
    <n v="0"/>
    <n v="0"/>
    <e v="#N/A"/>
    <e v="#N/A"/>
    <e v="#N/A"/>
    <e v="#N/A"/>
    <e v="#N/A"/>
  </r>
  <r>
    <x v="0"/>
    <x v="459"/>
    <s v="Ingolf"/>
    <s v="Amager"/>
    <s v="Ingolfs Allé 8"/>
    <n v="2300"/>
    <s v="København S"/>
    <s v="32 58 07 81"/>
    <s v="ingolf@buf.kk.dk"/>
    <s v="Hanne Grethe Møller"/>
    <n v="32971491"/>
    <n v="0"/>
    <s v="37242@buf.kk.dk"/>
    <s v="Vuggestue"/>
    <n v="32"/>
    <n v="0"/>
    <n v="0"/>
    <n v="0"/>
    <n v="0"/>
    <n v="0"/>
    <n v="0"/>
    <s v="Nej"/>
    <n v="0"/>
    <n v="0"/>
    <n v="0"/>
    <n v="5"/>
    <n v="3"/>
    <n v="5"/>
    <n v="0"/>
    <x v="1"/>
    <x v="0"/>
    <x v="1"/>
    <x v="0"/>
    <n v="0"/>
    <n v="92000"/>
    <n v="0"/>
    <n v="0"/>
    <s v="Ja"/>
    <n v="0"/>
    <s v="Anette"/>
    <n v="0"/>
    <n v="20"/>
    <n v="0"/>
    <s v="ufaglært"/>
    <n v="0"/>
    <n v="0"/>
    <n v="0"/>
    <n v="0"/>
    <n v="0"/>
    <n v="0"/>
    <n v="0"/>
    <n v="0"/>
    <n v="0"/>
    <n v="90"/>
    <n v="0"/>
    <n v="1"/>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32"/>
    <n v="0"/>
    <n v="0"/>
    <n v="0"/>
    <n v="0"/>
    <n v="0"/>
    <n v="0"/>
    <n v="0"/>
    <n v="0"/>
    <n v="0"/>
    <n v="0"/>
    <n v="0"/>
    <n v="0"/>
    <n v="0"/>
    <n v="73635.839999999997"/>
    <s v="37242"/>
    <s v=""/>
    <n v="0"/>
    <n v="0"/>
    <e v="#N/A"/>
    <e v="#N/A"/>
    <e v="#N/A"/>
    <e v="#N/A"/>
    <e v="#N/A"/>
  </r>
  <r>
    <x v="0"/>
    <x v="460"/>
    <s v="Firkløveren"/>
    <s v="Amager"/>
    <s v="Peder Lykkes Vej 79"/>
    <n v="2300"/>
    <s v="København S"/>
    <s v="32 58 87 30"/>
    <s v="z972@buf.kk.dk"/>
    <s v="Hanne Viinblad Nielsen"/>
    <n v="32525926"/>
    <n v="0"/>
    <s v="37250@buf.kk.dk"/>
    <s v="Vuggestue"/>
    <n v="44"/>
    <n v="0"/>
    <n v="0"/>
    <n v="0"/>
    <n v="0"/>
    <n v="0"/>
    <n v="0"/>
    <s v="Nej"/>
    <n v="0"/>
    <n v="0"/>
    <n v="5"/>
    <n v="5"/>
    <n v="5"/>
    <n v="5"/>
    <n v="0"/>
    <x v="1"/>
    <x v="0"/>
    <x v="1"/>
    <x v="0"/>
    <n v="0"/>
    <n v="130000"/>
    <n v="0"/>
    <n v="0"/>
    <s v="Ja"/>
    <n v="0"/>
    <s v="Hanne"/>
    <n v="0"/>
    <n v="37"/>
    <n v="0"/>
    <s v="økonoma"/>
    <n v="0"/>
    <n v="0"/>
    <n v="0"/>
    <n v="0"/>
    <n v="0"/>
    <n v="0"/>
    <n v="0"/>
    <n v="0"/>
    <n v="0"/>
    <n v="75"/>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44"/>
    <n v="0"/>
    <n v="0"/>
    <n v="0"/>
    <n v="0"/>
    <n v="0"/>
    <n v="0"/>
    <n v="0"/>
    <n v="0"/>
    <n v="0"/>
    <n v="0"/>
    <n v="0"/>
    <n v="0"/>
    <n v="0"/>
    <n v="190834.79"/>
    <s v="37250"/>
    <s v=""/>
    <n v="0"/>
    <n v="0"/>
    <e v="#N/A"/>
    <e v="#N/A"/>
    <e v="#N/A"/>
    <e v="#N/A"/>
    <e v="#N/A"/>
  </r>
  <r>
    <x v="0"/>
    <x v="461"/>
    <s v="Vuggestuen Kastanien"/>
    <s v="Amager"/>
    <s v="Holmbladsgade 33"/>
    <n v="2300"/>
    <s v="København S"/>
    <s v="32 57 36 93"/>
    <s v="vuggest.kastanien@buf.kk.dk"/>
    <s v="Charlotte Mauritzen"/>
    <n v="33231549"/>
    <n v="0"/>
    <s v="37254@buf.kk.dk"/>
    <s v="Vuggestue"/>
    <n v="44"/>
    <n v="0"/>
    <n v="0"/>
    <n v="0"/>
    <n v="0"/>
    <n v="0"/>
    <n v="0"/>
    <s v="Nej"/>
    <n v="0"/>
    <n v="0"/>
    <n v="5"/>
    <n v="5"/>
    <n v="5"/>
    <n v="5"/>
    <n v="0"/>
    <x v="1"/>
    <x v="0"/>
    <x v="1"/>
    <x v="0"/>
    <n v="0"/>
    <n v="150000"/>
    <n v="0"/>
    <n v="0"/>
    <s v="Ja"/>
    <n v="0"/>
    <s v="Britt"/>
    <n v="0"/>
    <n v="30"/>
    <n v="0"/>
    <s v="ufaglært"/>
    <n v="0"/>
    <n v="0"/>
    <n v="0"/>
    <n v="0"/>
    <n v="0"/>
    <n v="0"/>
    <n v="0"/>
    <n v="0"/>
    <n v="0"/>
    <n v="75"/>
    <n v="0"/>
    <n v="2"/>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Amager"/>
    <n v="44"/>
    <n v="0"/>
    <n v="0"/>
    <n v="0"/>
    <n v="0"/>
    <n v="0"/>
    <n v="0"/>
    <n v="0"/>
    <n v="0"/>
    <n v="0"/>
    <n v="0"/>
    <n v="0"/>
    <n v="0"/>
    <n v="0"/>
    <n v="158144.43"/>
    <s v="37254"/>
    <s v=""/>
    <n v="0"/>
    <n v="0"/>
    <e v="#N/A"/>
    <e v="#N/A"/>
    <e v="#N/A"/>
    <e v="#N/A"/>
    <e v="#N/A"/>
  </r>
  <r>
    <x v="0"/>
    <x v="462"/>
    <s v="Vuggestuen Svanereden"/>
    <s v="Amager"/>
    <s v="Ved Stadsgraven 11"/>
    <n v="2300"/>
    <s v="København S"/>
    <s v="32 95 33 56"/>
    <s v="37269@buf.kk.dk"/>
    <s v="Jacky Dayagi Lund"/>
    <n v="32542673"/>
    <n v="0"/>
    <s v="37269@buf.kk.dk"/>
    <s v="Vuggestue"/>
    <n v="48"/>
    <n v="0"/>
    <n v="0"/>
    <n v="0"/>
    <n v="0"/>
    <n v="0"/>
    <n v="0"/>
    <s v="Nej"/>
    <n v="0"/>
    <n v="0"/>
    <n v="5"/>
    <n v="0"/>
    <n v="4"/>
    <n v="5"/>
    <n v="0"/>
    <x v="1"/>
    <x v="0"/>
    <x v="1"/>
    <x v="0"/>
    <n v="0"/>
    <n v="144000"/>
    <n v="0"/>
    <n v="0"/>
    <s v="Ja"/>
    <n v="0"/>
    <s v="Gitte Ottesen"/>
    <n v="0"/>
    <n v="32"/>
    <n v="0"/>
    <s v="ufaglært"/>
    <n v="0"/>
    <n v="0"/>
    <n v="0"/>
    <n v="0"/>
    <n v="0"/>
    <n v="0"/>
    <n v="0"/>
    <n v="0"/>
    <n v="0"/>
    <n v="90"/>
    <n v="0"/>
    <n v="1"/>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Amager"/>
    <n v="48"/>
    <n v="0"/>
    <n v="0"/>
    <n v="0"/>
    <n v="0"/>
    <n v="0"/>
    <n v="0"/>
    <n v="0"/>
    <n v="0"/>
    <n v="0"/>
    <n v="0"/>
    <n v="0"/>
    <n v="0"/>
    <n v="0"/>
    <n v="121634.78"/>
    <s v="37269"/>
    <s v=""/>
    <n v="0"/>
    <n v="0"/>
    <e v="#N/A"/>
    <e v="#N/A"/>
    <e v="#N/A"/>
    <e v="#N/A"/>
    <e v="#N/A"/>
  </r>
  <r>
    <x v="0"/>
    <x v="463"/>
    <s v="Det lille Univers"/>
    <s v="Amager"/>
    <s v="Njalsgade 101"/>
    <n v="2300"/>
    <s v="København S"/>
    <s v="32 54 15 51"/>
    <s v="37282@buf.kk.dk"/>
    <s v="Heidi Stephensen"/>
    <n v="38812853"/>
    <n v="0"/>
    <s v="37282@buf.kk.dk"/>
    <s v="Vuggestue"/>
    <n v="60"/>
    <n v="0"/>
    <n v="0"/>
    <n v="0"/>
    <n v="0"/>
    <n v="0"/>
    <n v="0"/>
    <n v="0"/>
    <n v="0"/>
    <n v="0"/>
    <n v="5"/>
    <n v="5"/>
    <n v="5"/>
    <n v="5"/>
    <n v="0"/>
    <x v="1"/>
    <x v="0"/>
    <x v="1"/>
    <x v="0"/>
    <n v="0"/>
    <n v="140000"/>
    <n v="0"/>
    <n v="0"/>
    <s v="Ja"/>
    <n v="0"/>
    <s v="Sarah Høeg"/>
    <n v="0"/>
    <n v="37"/>
    <n v="0"/>
    <s v="kok"/>
    <n v="0"/>
    <n v="0"/>
    <n v="0"/>
    <n v="0"/>
    <n v="0"/>
    <n v="0"/>
    <n v="0"/>
    <n v="0"/>
    <n v="0"/>
    <n v="80"/>
    <n v="0"/>
    <n v="1"/>
    <n v="0"/>
    <s v="Ja"/>
    <s v="ja"/>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Amager"/>
    <n v="60"/>
    <n v="0"/>
    <n v="0"/>
    <n v="0"/>
    <n v="0"/>
    <n v="0"/>
    <n v="0"/>
    <n v="0"/>
    <n v="0"/>
    <n v="0"/>
    <n v="0"/>
    <n v="0"/>
    <n v="0"/>
    <n v="0"/>
    <n v="200586.28"/>
    <s v="37282"/>
    <s v=""/>
    <n v="0"/>
    <n v="0"/>
    <e v="#N/A"/>
    <e v="#N/A"/>
    <e v="#N/A"/>
    <e v="#N/A"/>
    <e v="#N/A"/>
  </r>
  <r>
    <x v="0"/>
    <x v="464"/>
    <s v="Vuggestuen på Følfodvej"/>
    <s v="Amager"/>
    <s v="Følfodvej 118"/>
    <n v="2300"/>
    <s v="København S"/>
    <s v="32 50 00 54"/>
    <s v="37294@buf.kk.dk"/>
    <s v="Lisbeth Stephansen"/>
    <n v="32513904"/>
    <n v="0"/>
    <s v="37294@buf.kk.dk"/>
    <s v="Vuggestue"/>
    <n v="33"/>
    <n v="0"/>
    <n v="0"/>
    <n v="0"/>
    <n v="0"/>
    <n v="0"/>
    <n v="0"/>
    <n v="0"/>
    <n v="0"/>
    <n v="0"/>
    <n v="0"/>
    <n v="5"/>
    <n v="5"/>
    <n v="5"/>
    <n v="0"/>
    <x v="1"/>
    <x v="0"/>
    <x v="1"/>
    <x v="0"/>
    <n v="0"/>
    <n v="118750"/>
    <n v="0"/>
    <n v="0"/>
    <s v="Ja"/>
    <s v="nej"/>
    <s v="Dorte Nielsen"/>
    <n v="0"/>
    <n v="31"/>
    <n v="0"/>
    <s v="ufaglært"/>
    <n v="0"/>
    <n v="0"/>
    <n v="0"/>
    <n v="0"/>
    <n v="0"/>
    <n v="0"/>
    <n v="0"/>
    <n v="0"/>
    <n v="0"/>
    <n v="92"/>
    <n v="0"/>
    <n v="2"/>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Amager"/>
    <n v="33"/>
    <n v="0"/>
    <n v="0"/>
    <n v="0"/>
    <n v="0"/>
    <n v="0"/>
    <n v="0"/>
    <n v="0"/>
    <n v="0"/>
    <n v="0"/>
    <n v="0"/>
    <n v="0"/>
    <n v="0"/>
    <n v="0"/>
    <n v="92437.04"/>
    <s v="37294"/>
    <s v=""/>
    <n v="0"/>
    <n v="0"/>
    <e v="#N/A"/>
    <e v="#N/A"/>
    <e v="#N/A"/>
    <e v="#N/A"/>
    <e v="#N/A"/>
  </r>
  <r>
    <x v="0"/>
    <x v="465"/>
    <s v="Vuggestuen Urtepotten"/>
    <s v="Amager"/>
    <s v="Backersvej 70"/>
    <n v="2300"/>
    <s v="København S"/>
    <s v="32 55 53 51"/>
    <s v="37297@buf.kk.dk"/>
    <s v="Hanne Bach Andersen"/>
    <n v="32977030"/>
    <n v="0"/>
    <s v="37297@buf.kk.dk"/>
    <s v="Vuggestue"/>
    <n v="48"/>
    <n v="0"/>
    <n v="0"/>
    <n v="0"/>
    <n v="0"/>
    <n v="0"/>
    <n v="0"/>
    <n v="0"/>
    <n v="0"/>
    <n v="0"/>
    <n v="5"/>
    <n v="0"/>
    <n v="5"/>
    <n v="5"/>
    <n v="0"/>
    <x v="1"/>
    <x v="0"/>
    <x v="1"/>
    <x v="0"/>
    <n v="0"/>
    <n v="144000"/>
    <n v="0"/>
    <n v="0"/>
    <s v="Ja"/>
    <n v="0"/>
    <s v="Rita"/>
    <n v="0"/>
    <n v="34"/>
    <n v="0"/>
    <s v="ernærings &amp; husholdningsøkonom"/>
    <n v="0"/>
    <n v="0"/>
    <n v="0"/>
    <n v="0"/>
    <n v="0"/>
    <n v="0"/>
    <n v="0"/>
    <n v="0"/>
    <n v="0"/>
    <n v="89"/>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44"/>
    <n v="0"/>
    <n v="0"/>
    <n v="0"/>
    <n v="0"/>
    <n v="0"/>
    <n v="0"/>
    <n v="0"/>
    <n v="0"/>
    <n v="0"/>
    <n v="0"/>
    <n v="0"/>
    <n v="0"/>
    <n v="0"/>
    <n v="155066.78"/>
    <s v="37297"/>
    <s v=""/>
    <n v="0"/>
    <n v="0"/>
    <e v="#N/A"/>
    <e v="#N/A"/>
    <e v="#N/A"/>
    <e v="#N/A"/>
    <e v="#N/A"/>
  </r>
  <r>
    <x v="0"/>
    <x v="466"/>
    <s v="Skattekisten"/>
    <s v="Amager"/>
    <s v="Vejlands Allé 55"/>
    <n v="2300"/>
    <s v="København S"/>
    <s v="32 46 01 01"/>
    <s v="37326@buf.kk.dk"/>
    <s v="Lone Ploug Poulsen"/>
    <n v="32977509"/>
    <n v="0"/>
    <s v="37326@buf.kk.dk"/>
    <s v="Vuggestue"/>
    <n v="60"/>
    <n v="0"/>
    <n v="0"/>
    <n v="0"/>
    <n v="0"/>
    <n v="0"/>
    <n v="0"/>
    <n v="0"/>
    <n v="0"/>
    <n v="0"/>
    <n v="5"/>
    <n v="5"/>
    <n v="5"/>
    <n v="5"/>
    <n v="0"/>
    <x v="1"/>
    <x v="0"/>
    <x v="1"/>
    <x v="0"/>
    <n v="0"/>
    <n v="210000"/>
    <n v="0"/>
    <n v="0"/>
    <s v="Ja"/>
    <n v="0"/>
    <s v="Lis Brønnum"/>
    <n v="0"/>
    <n v="37"/>
    <n v="0"/>
    <s v="faglært"/>
    <n v="0"/>
    <n v="0"/>
    <n v="0"/>
    <n v="0"/>
    <n v="0"/>
    <n v="0"/>
    <n v="0"/>
    <n v="0"/>
    <n v="0"/>
    <n v="98"/>
    <n v="0"/>
    <n v="2"/>
    <n v="0"/>
    <s v="Ja"/>
    <s v="ja"/>
    <s v="Ja"/>
    <n v="0"/>
    <n v="0"/>
    <n v="0"/>
    <n v="0"/>
    <n v="0"/>
    <n v="0"/>
    <n v="0"/>
    <n v="0"/>
    <n v="0"/>
    <s v="produktionskøkken"/>
    <n v="0"/>
    <n v="0"/>
    <n v="0"/>
    <n v="0"/>
    <n v="0"/>
    <n v="0"/>
    <n v="0"/>
    <n v="0"/>
    <n v="0"/>
    <n v="0"/>
    <n v="0"/>
    <n v="0"/>
    <n v="0"/>
    <s v="Nomering er pt på 70 børn frem til marts 2010. Vil gerne være mentor institution"/>
    <s v="Sine"/>
    <d v="2009-05-27T00:00:00"/>
    <n v="0"/>
    <n v="0"/>
    <n v="0"/>
    <n v="0"/>
    <n v="0"/>
    <n v="0"/>
    <n v="0"/>
    <n v="0"/>
    <n v="0"/>
    <n v="0"/>
    <n v="0"/>
    <n v="0"/>
    <n v="0"/>
    <n v="0"/>
    <n v="0"/>
    <n v="0"/>
    <n v="0"/>
    <n v="0"/>
    <n v="0"/>
    <n v="0"/>
    <n v="0"/>
    <n v="0"/>
    <n v="0"/>
    <n v="0"/>
    <n v="0"/>
    <n v="0"/>
    <n v="0"/>
    <n v="0"/>
    <n v="0"/>
    <n v="0"/>
    <n v="0"/>
    <n v="0"/>
    <x v="1"/>
    <s v="Amager"/>
    <n v="65"/>
    <n v="0"/>
    <n v="0"/>
    <n v="0"/>
    <n v="0"/>
    <n v="0"/>
    <n v="0"/>
    <n v="0"/>
    <n v="0"/>
    <n v="0"/>
    <n v="0"/>
    <n v="0"/>
    <n v="0"/>
    <n v="0"/>
    <n v="203144.98"/>
    <s v="37326"/>
    <s v=""/>
    <n v="0"/>
    <n v="0"/>
    <e v="#N/A"/>
    <e v="#N/A"/>
    <e v="#N/A"/>
    <e v="#N/A"/>
    <e v="#N/A"/>
  </r>
  <r>
    <x v="0"/>
    <x v="467"/>
    <s v="M-husets vuggestue"/>
    <s v="Amager"/>
    <s v="Ørestads Boulevard 57B"/>
    <n v="2300"/>
    <s v="København S"/>
    <s v="32 46 00 30"/>
    <s v="37330@buf.kk.dk"/>
    <s v="Heidi Kragskov Bruun"/>
    <n v="28572160"/>
    <n v="0"/>
    <s v="37330@buf.kk.dk"/>
    <s v="Vuggestue"/>
    <n v="52"/>
    <n v="0"/>
    <n v="0"/>
    <n v="0"/>
    <n v="0"/>
    <n v="0"/>
    <n v="0"/>
    <n v="0"/>
    <n v="0"/>
    <n v="0"/>
    <n v="5"/>
    <n v="5"/>
    <n v="5"/>
    <n v="5"/>
    <n v="0"/>
    <x v="1"/>
    <x v="0"/>
    <x v="1"/>
    <x v="0"/>
    <n v="0"/>
    <n v="200000"/>
    <n v="0"/>
    <n v="0"/>
    <s v="Ja"/>
    <n v="0"/>
    <s v="Lotte Albek"/>
    <n v="2007"/>
    <n v="35"/>
    <n v="0"/>
    <s v="butiksslagter"/>
    <s v="30 års erfaring"/>
    <s v="egenkontrol, madhusets 'mellemmåltider'"/>
    <n v="0"/>
    <n v="0"/>
    <n v="0"/>
    <n v="0"/>
    <n v="0"/>
    <n v="0"/>
    <n v="0"/>
    <n v="97"/>
    <n v="0"/>
    <n v="1"/>
    <n v="0"/>
    <s v="Ja"/>
    <s v="Nej"/>
    <s v="Ja"/>
    <n v="0"/>
    <n v="0"/>
    <n v="0"/>
    <n v="0"/>
    <n v="0"/>
    <n v="0"/>
    <n v="0"/>
    <n v="0"/>
    <n v="0"/>
    <s v="produktionskøkken"/>
    <n v="0"/>
    <n v="0"/>
    <n v="0"/>
    <n v="0"/>
    <n v="0"/>
    <n v="0"/>
    <n v="0"/>
    <n v="0"/>
    <n v="0"/>
    <n v="0"/>
    <n v="0"/>
    <n v="0"/>
    <n v="0"/>
    <n v="0"/>
    <s v="Cathrine"/>
    <n v="0"/>
    <n v="0"/>
    <n v="0"/>
    <n v="1"/>
    <n v="4"/>
    <n v="0"/>
    <n v="2"/>
    <n v="0"/>
    <n v="0"/>
    <n v="0"/>
    <n v="0"/>
    <n v="2"/>
    <n v="0"/>
    <n v="0"/>
    <n v="0"/>
    <n v="0"/>
    <n v="0"/>
    <n v="1"/>
    <n v="0"/>
    <n v="0"/>
    <n v="1"/>
    <n v="20"/>
    <s v="Miele"/>
    <n v="10"/>
    <s v="Ja"/>
    <n v="0"/>
    <s v="Nej"/>
    <s v="Ja"/>
    <s v="Nej"/>
    <n v="3"/>
    <s v="God plads"/>
    <n v="0"/>
    <n v="0"/>
    <x v="1"/>
    <s v="Amager"/>
    <n v="48"/>
    <n v="0"/>
    <n v="0"/>
    <n v="0"/>
    <n v="0"/>
    <n v="0"/>
    <n v="0"/>
    <n v="0"/>
    <n v="0"/>
    <n v="0"/>
    <n v="0"/>
    <n v="0"/>
    <n v="0"/>
    <n v="0"/>
    <n v="186744.93"/>
    <s v="37330"/>
    <s v=""/>
    <n v="0"/>
    <n v="0"/>
    <e v="#N/A"/>
    <e v="#N/A"/>
    <e v="#N/A"/>
    <e v="#N/A"/>
    <e v="#N/A"/>
  </r>
  <r>
    <x v="0"/>
    <x v="468"/>
    <s v="Sejlhuset"/>
    <s v="Amager"/>
    <s v="Edvard Thomsens Vej 37"/>
    <s v="2300 K"/>
    <s v="København S"/>
    <n v="32622212"/>
    <s v="37333@faf.kk.dk"/>
    <s v="Hanne Arnsberg-Rude"/>
    <n v="20271222"/>
    <n v="0"/>
    <s v="37333@buf.kk.dk"/>
    <s v="Vuggestue"/>
    <n v="70"/>
    <n v="0"/>
    <n v="0"/>
    <n v="0"/>
    <n v="0"/>
    <n v="0"/>
    <n v="0"/>
    <n v="0"/>
    <n v="0"/>
    <n v="0"/>
    <n v="0"/>
    <n v="5"/>
    <n v="5"/>
    <n v="5"/>
    <n v="0"/>
    <x v="1"/>
    <x v="0"/>
    <x v="1"/>
    <x v="0"/>
    <n v="0"/>
    <n v="240000"/>
    <n v="0"/>
    <n v="0"/>
    <s v="Ja"/>
    <n v="0"/>
    <s v="Anja"/>
    <n v="2008"/>
    <n v="37"/>
    <n v="0"/>
    <s v="faglært"/>
    <n v="0"/>
    <n v="0"/>
    <n v="0"/>
    <n v="0"/>
    <n v="0"/>
    <n v="0"/>
    <n v="0"/>
    <n v="0"/>
    <n v="0"/>
    <n v="95"/>
    <n v="0"/>
    <n v="1"/>
    <n v="0"/>
    <s v="Ja"/>
    <s v="ja"/>
    <s v="Ja"/>
    <n v="0"/>
    <n v="0"/>
    <n v="0"/>
    <n v="0"/>
    <n v="0"/>
    <n v="0"/>
    <n v="0"/>
    <n v="0"/>
    <n v="0"/>
    <s v="produktionskøkken"/>
    <n v="0"/>
    <n v="0"/>
    <n v="0"/>
    <n v="0"/>
    <n v="0"/>
    <n v="0"/>
    <n v="0"/>
    <n v="0"/>
    <n v="0"/>
    <n v="0"/>
    <n v="0"/>
    <n v="0"/>
    <n v="0"/>
    <n v="0"/>
    <s v="Sine"/>
    <d v="2009-05-27T00:00:00"/>
    <n v="0"/>
    <n v="0"/>
    <n v="0"/>
    <n v="0"/>
    <n v="0"/>
    <n v="0"/>
    <n v="0"/>
    <n v="0"/>
    <n v="0"/>
    <n v="0"/>
    <n v="0"/>
    <n v="0"/>
    <n v="0"/>
    <n v="0"/>
    <n v="0"/>
    <n v="0"/>
    <n v="0"/>
    <n v="0"/>
    <n v="0"/>
    <n v="0"/>
    <n v="0"/>
    <n v="0"/>
    <n v="0"/>
    <n v="0"/>
    <n v="0"/>
    <n v="0"/>
    <n v="0"/>
    <n v="0"/>
    <n v="0"/>
    <n v="0"/>
    <n v="0"/>
    <n v="0"/>
    <x v="1"/>
    <s v="Amager"/>
    <n v="60"/>
    <n v="0"/>
    <n v="0"/>
    <n v="0"/>
    <n v="0"/>
    <n v="0"/>
    <n v="0"/>
    <n v="0"/>
    <n v="0"/>
    <n v="0"/>
    <n v="0"/>
    <n v="0"/>
    <n v="0"/>
    <n v="0"/>
    <n v="156983.51"/>
    <s v="37333"/>
    <s v=""/>
    <n v="0"/>
    <n v="0"/>
    <e v="#N/A"/>
    <e v="#N/A"/>
    <e v="#N/A"/>
    <e v="#N/A"/>
    <e v="#N/A"/>
  </r>
  <r>
    <x v="0"/>
    <x v="469"/>
    <s v="Smørhullet"/>
    <s v="Amager"/>
    <s v="Dagøgade 8"/>
    <n v="2300"/>
    <s v="København S"/>
    <s v="32 95 15 44"/>
    <s v="37476@buf.kk.dk"/>
    <s v="Helle Bak Andersen"/>
    <n v="30528919"/>
    <n v="32951544"/>
    <s v="37476@buf.kk.dk"/>
    <s v="Vuggestue"/>
    <n v="42"/>
    <n v="0"/>
    <n v="0"/>
    <n v="0"/>
    <n v="0"/>
    <n v="0"/>
    <n v="0"/>
    <s v="Nej"/>
    <n v="0"/>
    <n v="0"/>
    <n v="5"/>
    <n v="5"/>
    <n v="5"/>
    <n v="5"/>
    <n v="0"/>
    <x v="1"/>
    <x v="0"/>
    <x v="1"/>
    <x v="0"/>
    <n v="0"/>
    <n v="93000"/>
    <n v="0"/>
    <n v="0"/>
    <s v="Ja"/>
    <n v="0"/>
    <s v="Lonni Jensen"/>
    <n v="2007"/>
    <n v="30"/>
    <n v="0"/>
    <s v="køkkenasssistent"/>
    <s v="Vil gerne være mentor"/>
    <n v="0"/>
    <n v="0"/>
    <n v="0"/>
    <n v="0"/>
    <n v="0"/>
    <n v="0"/>
    <n v="0"/>
    <n v="0"/>
    <n v="90"/>
    <n v="0"/>
    <n v="2"/>
    <n v="0"/>
    <s v="Ja"/>
    <s v="ja"/>
    <s v="Ja"/>
    <n v="0"/>
    <n v="0"/>
    <n v="0"/>
    <n v="0"/>
    <n v="0"/>
    <n v="0"/>
    <n v="0"/>
    <n v="0"/>
    <n v="0"/>
    <s v="produktionskøkken"/>
    <n v="0"/>
    <n v="0"/>
    <n v="0"/>
    <n v="0"/>
    <n v="0"/>
    <n v="0"/>
    <n v="0"/>
    <n v="0"/>
    <n v="0"/>
    <n v="0"/>
    <n v="0"/>
    <n v="0"/>
    <n v="0"/>
    <n v="0"/>
    <s v="Cathrine Joachim Jerrik"/>
    <s v="30.3"/>
    <n v="0"/>
    <n v="0"/>
    <n v="1"/>
    <n v="5"/>
    <n v="0"/>
    <n v="2"/>
    <n v="0"/>
    <n v="0"/>
    <n v="0"/>
    <n v="0"/>
    <n v="2"/>
    <n v="0"/>
    <n v="0"/>
    <n v="0"/>
    <n v="0"/>
    <n v="0"/>
    <n v="1"/>
    <n v="0"/>
    <n v="1"/>
    <n v="1"/>
    <n v="30"/>
    <s v="Miele"/>
    <n v="3"/>
    <n v="0"/>
    <n v="0"/>
    <s v="Ja"/>
    <s v="Ja"/>
    <n v="0"/>
    <n v="3"/>
    <s v="God plads"/>
    <n v="0"/>
    <n v="0"/>
    <x v="1"/>
    <s v="Amager"/>
    <n v="39"/>
    <n v="0"/>
    <n v="0"/>
    <n v="0"/>
    <n v="0"/>
    <n v="0"/>
    <n v="0"/>
    <n v="0"/>
    <n v="0"/>
    <n v="0"/>
    <n v="0"/>
    <n v="0"/>
    <n v="0"/>
    <n v="0"/>
    <n v="90521.72"/>
    <s v="37476"/>
    <s v=""/>
    <n v="0"/>
    <n v="0"/>
    <e v="#N/A"/>
    <e v="#N/A"/>
    <e v="#N/A"/>
    <e v="#N/A"/>
    <e v="#N/A"/>
  </r>
  <r>
    <x v="0"/>
    <x v="470"/>
    <s v="Bispebjerg vuggestue"/>
    <s v="Bispebjerg"/>
    <s v="Sadelmagervej 4"/>
    <n v="2400"/>
    <s v="København NV"/>
    <n v="35812008"/>
    <s v="mail@bispebjergvuggestue.dk"/>
    <s v="Jytte Holm Rievers"/>
    <n v="38606248"/>
    <n v="0"/>
    <s v="35266@buf.kk.dk"/>
    <s v="Vuggestue"/>
    <n v="22"/>
    <n v="0"/>
    <n v="0"/>
    <n v="0"/>
    <n v="0"/>
    <n v="0"/>
    <n v="0"/>
    <n v="0"/>
    <n v="0"/>
    <n v="0"/>
    <n v="5"/>
    <n v="5"/>
    <n v="5"/>
    <n v="5"/>
    <n v="0"/>
    <x v="1"/>
    <x v="0"/>
    <x v="1"/>
    <x v="0"/>
    <n v="0"/>
    <n v="78000"/>
    <n v="0"/>
    <n v="0"/>
    <s v="Ja"/>
    <n v="0"/>
    <s v="Lone Overby"/>
    <n v="0"/>
    <n v="20"/>
    <n v="0"/>
    <s v="smørrebrødsjomfru"/>
    <s v="20 års erfaring fra vuggestuer"/>
    <n v="0"/>
    <n v="0"/>
    <n v="0"/>
    <n v="0"/>
    <n v="0"/>
    <n v="0"/>
    <n v="0"/>
    <n v="0"/>
    <n v="75"/>
    <n v="0"/>
    <n v="1"/>
    <n v="0"/>
    <s v="nej"/>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Bispebjerg"/>
    <n v="22"/>
    <n v="0"/>
    <n v="0"/>
    <n v="0"/>
    <n v="0"/>
    <n v="0"/>
    <n v="0"/>
    <n v="0"/>
    <n v="0"/>
    <n v="0"/>
    <n v="0"/>
    <n v="0"/>
    <n v="0"/>
    <n v="0"/>
    <n v="63547.87"/>
    <s v="35266"/>
    <s v=""/>
    <n v="0"/>
    <n v="0"/>
    <e v="#N/A"/>
    <e v="#N/A"/>
    <e v="#N/A"/>
    <e v="#N/A"/>
    <e v="#N/A"/>
  </r>
  <r>
    <x v="0"/>
    <x v="471"/>
    <s v="Vuggestuen Filosofvænget"/>
    <s v="Bispebjerg"/>
    <s v="Filosofvænget 17"/>
    <n v="2400"/>
    <s v="København NV"/>
    <s v="38 81 97 05"/>
    <s v="37237@buf.kk.dk"/>
    <s v="Nina Hansen"/>
    <n v="35851525"/>
    <n v="0"/>
    <s v="37237@buf.kk.dk"/>
    <s v="Vuggestue"/>
    <n v="66"/>
    <n v="0"/>
    <n v="0"/>
    <n v="0"/>
    <n v="0"/>
    <n v="0"/>
    <n v="0"/>
    <n v="0"/>
    <n v="0"/>
    <n v="0"/>
    <n v="5"/>
    <n v="5"/>
    <n v="5"/>
    <n v="5"/>
    <n v="0"/>
    <x v="1"/>
    <x v="0"/>
    <x v="1"/>
    <x v="0"/>
    <n v="0"/>
    <n v="168923"/>
    <n v="0"/>
    <n v="0"/>
    <s v="Ja"/>
    <n v="0"/>
    <s v="Jette Gram"/>
    <n v="1997"/>
    <n v="37"/>
    <n v="0"/>
    <s v="Ufaglært"/>
    <n v="0"/>
    <s v="div. Kurser"/>
    <n v="0"/>
    <n v="0"/>
    <n v="0"/>
    <n v="0"/>
    <n v="0"/>
    <n v="0"/>
    <n v="0"/>
    <n v="97"/>
    <n v="0"/>
    <n v="1"/>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Bispebjerg"/>
    <n v="66"/>
    <n v="0"/>
    <n v="0"/>
    <n v="0"/>
    <n v="0"/>
    <n v="0"/>
    <n v="0"/>
    <n v="0"/>
    <n v="0"/>
    <n v="0"/>
    <n v="0"/>
    <n v="0"/>
    <n v="0"/>
    <n v="0"/>
    <n v="168923.36"/>
    <s v="37237"/>
    <s v=""/>
    <n v="0"/>
    <n v="0"/>
    <e v="#N/A"/>
    <e v="#N/A"/>
    <e v="#N/A"/>
    <e v="#N/A"/>
    <e v="#N/A"/>
  </r>
  <r>
    <x v="0"/>
    <x v="472"/>
    <s v="Solstrålen"/>
    <s v="Bispebjerg"/>
    <s v="Tagensvej 186H"/>
    <n v="2400"/>
    <s v="København NV"/>
    <s v="35 86 88 10"/>
    <s v="hq84@buf.kk.dk"/>
    <s v="Helena Gregersen"/>
    <n v="27597214"/>
    <n v="0"/>
    <s v="37240@buf.kk.dk"/>
    <s v="Vuggestue"/>
    <n v="70"/>
    <n v="0"/>
    <n v="0"/>
    <n v="0"/>
    <n v="0"/>
    <n v="0"/>
    <n v="0"/>
    <n v="0"/>
    <n v="0"/>
    <n v="0"/>
    <n v="5"/>
    <n v="5"/>
    <n v="5"/>
    <n v="5"/>
    <n v="0"/>
    <x v="1"/>
    <x v="0"/>
    <x v="1"/>
    <x v="0"/>
    <n v="0"/>
    <n v="204178"/>
    <n v="0"/>
    <n v="0"/>
    <s v="Ja"/>
    <n v="0"/>
    <s v="Maibritt"/>
    <n v="0"/>
    <n v="37"/>
    <n v="0"/>
    <s v="ufaglært"/>
    <n v="0"/>
    <s v="div kurser"/>
    <n v="0"/>
    <n v="0"/>
    <n v="0"/>
    <n v="0"/>
    <n v="0"/>
    <n v="0"/>
    <n v="0"/>
    <n v="99"/>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Bispebjerg"/>
    <n v="60"/>
    <n v="0"/>
    <n v="0"/>
    <n v="0"/>
    <n v="0"/>
    <n v="0"/>
    <n v="0"/>
    <n v="0"/>
    <n v="0"/>
    <n v="0"/>
    <n v="0"/>
    <n v="0"/>
    <n v="0"/>
    <n v="0"/>
    <n v="168909.97"/>
    <s v="37240"/>
    <s v=""/>
    <n v="0"/>
    <n v="0"/>
    <e v="#N/A"/>
    <e v="#N/A"/>
    <e v="#N/A"/>
    <e v="#N/A"/>
    <e v="#N/A"/>
  </r>
  <r>
    <x v="0"/>
    <x v="473"/>
    <s v="Vuggestuen Væksthuset"/>
    <s v="Bispebjerg"/>
    <s v="Tuborgvej 233"/>
    <n v="2400"/>
    <s v="København NV"/>
    <n v="35811572"/>
    <s v="37267@buf.kk.dk"/>
    <s v="Inge Pedersen Grønlund"/>
    <n v="36171601"/>
    <n v="0"/>
    <s v="37267@buf.kk.dk"/>
    <s v="Vuggestue"/>
    <n v="86"/>
    <n v="0"/>
    <n v="0"/>
    <n v="0"/>
    <n v="0"/>
    <n v="0"/>
    <n v="0"/>
    <n v="0"/>
    <n v="0"/>
    <n v="0"/>
    <n v="5"/>
    <n v="5"/>
    <n v="5"/>
    <n v="5"/>
    <n v="0"/>
    <x v="1"/>
    <x v="0"/>
    <x v="1"/>
    <x v="0"/>
    <n v="0"/>
    <n v="191000"/>
    <n v="0"/>
    <n v="0"/>
    <s v="Ja"/>
    <n v="0"/>
    <s v="Elsa Jensen"/>
    <n v="0"/>
    <n v="37"/>
    <n v="0"/>
    <s v="smørrebrødsjomfru"/>
    <n v="0"/>
    <n v="0"/>
    <n v="0"/>
    <n v="0"/>
    <n v="0"/>
    <n v="0"/>
    <n v="0"/>
    <n v="0"/>
    <n v="0"/>
    <n v="75"/>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Bispebjerg"/>
    <n v="80"/>
    <n v="0"/>
    <n v="0"/>
    <n v="0"/>
    <n v="0"/>
    <n v="0"/>
    <n v="0"/>
    <n v="0"/>
    <n v="0"/>
    <n v="0"/>
    <n v="0"/>
    <n v="0"/>
    <n v="0"/>
    <n v="0"/>
    <n v="291494.33"/>
    <s v="37267"/>
    <s v=""/>
    <n v="0"/>
    <n v="0"/>
    <e v="#N/A"/>
    <e v="#N/A"/>
    <e v="#N/A"/>
    <e v="#N/A"/>
    <e v="#N/A"/>
  </r>
  <r>
    <x v="0"/>
    <x v="474"/>
    <s v="Enighedens Børnehus"/>
    <s v="Bispebjerg"/>
    <s v="Bygmestervej 9"/>
    <n v="2400"/>
    <s v="København NV"/>
    <n v="35314600"/>
    <s v="37319@buf.kk.dk"/>
    <s v="Marianne Bentsen"/>
    <n v="35826616"/>
    <n v="0"/>
    <s v="37319@buf.kk.dk"/>
    <s v="Vuggestue"/>
    <n v="70"/>
    <n v="0"/>
    <n v="0"/>
    <n v="0"/>
    <n v="0"/>
    <n v="0"/>
    <n v="0"/>
    <n v="0"/>
    <n v="0"/>
    <n v="0"/>
    <n v="5"/>
    <n v="5"/>
    <n v="5"/>
    <n v="5"/>
    <n v="0"/>
    <x v="1"/>
    <x v="0"/>
    <x v="1"/>
    <x v="0"/>
    <n v="0"/>
    <n v="145000"/>
    <n v="0"/>
    <n v="0"/>
    <s v="Ja"/>
    <n v="0"/>
    <s v="Mikkel"/>
    <n v="0"/>
    <n v="37"/>
    <n v="0"/>
    <s v="kok"/>
    <n v="0"/>
    <n v="0"/>
    <s v="Barry"/>
    <n v="0"/>
    <n v="20"/>
    <n v="0"/>
    <s v="ufaglært"/>
    <n v="0"/>
    <n v="0"/>
    <n v="99"/>
    <n v="0"/>
    <n v="1"/>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Bispebjerg"/>
    <n v="60"/>
    <n v="0"/>
    <n v="0"/>
    <n v="0"/>
    <n v="0"/>
    <n v="0"/>
    <n v="0"/>
    <n v="0"/>
    <n v="0"/>
    <n v="0"/>
    <n v="0"/>
    <n v="0"/>
    <n v="0"/>
    <n v="0"/>
    <n v="146983.95000000001"/>
    <s v="37319"/>
    <s v=""/>
    <n v="0"/>
    <n v="0"/>
    <e v="#N/A"/>
    <e v="#N/A"/>
    <e v="#N/A"/>
    <e v="#N/A"/>
    <e v="#N/A"/>
  </r>
  <r>
    <x v="0"/>
    <x v="475"/>
    <s v="Studenterrådets Vuggestue"/>
    <s v="Indre By"/>
    <s v="Krystalgade 16"/>
    <n v="1172"/>
    <s v="København K"/>
    <s v="33 14 49 11"/>
    <s v="35249@buf.kk.dk"/>
    <s v="Charlotte Kronborg"/>
    <n v="0"/>
    <n v="33144911"/>
    <s v="35249@buf.kk.dk"/>
    <s v="Vuggestue"/>
    <n v="32"/>
    <n v="0"/>
    <n v="0"/>
    <n v="0"/>
    <n v="0"/>
    <n v="0"/>
    <n v="0"/>
    <s v="Nej"/>
    <n v="0"/>
    <n v="0"/>
    <n v="0"/>
    <n v="5"/>
    <n v="5"/>
    <n v="5"/>
    <n v="0"/>
    <x v="1"/>
    <x v="0"/>
    <x v="1"/>
    <x v="0"/>
    <n v="0"/>
    <n v="120000"/>
    <n v="0"/>
    <n v="0"/>
    <s v="Ja"/>
    <n v="0"/>
    <s v="Gudiny Hansen"/>
    <n v="2008"/>
    <n v="34"/>
    <n v="0"/>
    <s v="Udlært bager"/>
    <n v="0"/>
    <n v="0"/>
    <n v="0"/>
    <n v="0"/>
    <n v="0"/>
    <n v="0"/>
    <n v="0"/>
    <n v="0"/>
    <n v="0"/>
    <n v="85"/>
    <n v="0"/>
    <n v="0"/>
    <n v="0"/>
    <s v="nej"/>
    <s v="Nej"/>
    <s v="Ja"/>
    <n v="0"/>
    <n v="0"/>
    <n v="0"/>
    <n v="0"/>
    <n v="0"/>
    <n v="0"/>
    <n v="0"/>
    <n v="0"/>
    <n v="0"/>
    <s v="produktionskøkken"/>
    <s v="Ja"/>
    <n v="0"/>
    <n v="0"/>
    <n v="0"/>
    <n v="0"/>
    <n v="0"/>
    <n v="0"/>
    <n v="0"/>
    <n v="0"/>
    <n v="0"/>
    <n v="0"/>
    <n v="0"/>
    <n v="0"/>
    <n v="0"/>
    <s v="Cathrine"/>
    <n v="0"/>
    <n v="0"/>
    <n v="0"/>
    <n v="1"/>
    <n v="4"/>
    <n v="0"/>
    <n v="2"/>
    <n v="0"/>
    <n v="0"/>
    <n v="0"/>
    <n v="0"/>
    <n v="2"/>
    <n v="0"/>
    <n v="0"/>
    <n v="0"/>
    <n v="0"/>
    <n v="0"/>
    <n v="1"/>
    <n v="0"/>
    <n v="0"/>
    <n v="1"/>
    <n v="20"/>
    <s v="Miele"/>
    <n v="3.5"/>
    <s v="Nej"/>
    <n v="0"/>
    <s v="Ja"/>
    <s v="Ja"/>
    <s v="Nej"/>
    <n v="2"/>
    <s v="God plads"/>
    <n v="0"/>
    <n v="0"/>
    <x v="1"/>
    <s v="Indre By"/>
    <n v="32"/>
    <n v="0"/>
    <n v="0"/>
    <n v="0"/>
    <n v="0"/>
    <n v="0"/>
    <n v="0"/>
    <n v="0"/>
    <n v="0"/>
    <n v="0"/>
    <n v="0"/>
    <n v="0"/>
    <n v="0"/>
    <n v="0"/>
    <n v="101712.98"/>
    <s v="35249"/>
    <s v=""/>
    <n v="0"/>
    <n v="0"/>
    <e v="#N/A"/>
    <e v="#N/A"/>
    <e v="#N/A"/>
    <e v="#N/A"/>
    <e v="#N/A"/>
  </r>
  <r>
    <x v="0"/>
    <x v="476"/>
    <s v="Sofiegårdens Vuggestue"/>
    <s v="Indre By"/>
    <s v="Overgaden Oven Vandet 32B"/>
    <n v="1415"/>
    <s v="København K"/>
    <s v="32 54 88 55"/>
    <s v="35258@buf.kk.dk"/>
    <s v="Lone Danielsen (koll led)"/>
    <n v="38339835"/>
    <n v="0"/>
    <s v="35258@buf.kk.dk"/>
    <s v="Vuggestue"/>
    <n v="43"/>
    <n v="0"/>
    <n v="0"/>
    <n v="0"/>
    <n v="0"/>
    <n v="0"/>
    <n v="0"/>
    <s v="Nej"/>
    <n v="0"/>
    <n v="0"/>
    <n v="5"/>
    <n v="5"/>
    <n v="4"/>
    <n v="5"/>
    <n v="0"/>
    <x v="1"/>
    <x v="0"/>
    <x v="1"/>
    <x v="0"/>
    <n v="0"/>
    <n v="120000"/>
    <n v="0"/>
    <n v="0"/>
    <s v="Ja"/>
    <n v="0"/>
    <s v="Sofie Moth"/>
    <n v="2006"/>
    <n v="33"/>
    <n v="0"/>
    <n v="0"/>
    <n v="0"/>
    <s v="hygiejne, økokurser, madhuset, kostkompagniet"/>
    <n v="0"/>
    <n v="0"/>
    <n v="0"/>
    <n v="0"/>
    <n v="0"/>
    <n v="0"/>
    <n v="0"/>
    <n v="85"/>
    <n v="0"/>
    <n v="1"/>
    <n v="0"/>
    <s v="Ja"/>
    <s v="Nej"/>
    <s v="Ja"/>
    <s v="Ja"/>
    <n v="0"/>
    <s v="Ja"/>
    <n v="0"/>
    <s v="Ja"/>
    <n v="0"/>
    <n v="0"/>
    <n v="0"/>
    <n v="0"/>
    <s v="produktionskøkken"/>
    <s v="Ja"/>
    <s v="Mindre"/>
    <n v="0"/>
    <n v="0"/>
    <s v="Kunne godt bruge en større røremaskine"/>
    <n v="0"/>
    <n v="0"/>
    <n v="0"/>
    <n v="0"/>
    <n v="0"/>
    <n v="0"/>
    <n v="0"/>
    <n v="0"/>
    <n v="0"/>
    <s v="Cathrine Jerrik"/>
    <d v="2009-04-02T00:00:00"/>
    <n v="0"/>
    <n v="0"/>
    <n v="1"/>
    <n v="4"/>
    <n v="0"/>
    <n v="0"/>
    <n v="0"/>
    <n v="0"/>
    <n v="0"/>
    <n v="2"/>
    <n v="0"/>
    <n v="0"/>
    <n v="0"/>
    <n v="0"/>
    <n v="0"/>
    <n v="2"/>
    <n v="0"/>
    <n v="0"/>
    <n v="0"/>
    <n v="1"/>
    <n v="20"/>
    <s v="Miele"/>
    <n v="3"/>
    <s v="Nej"/>
    <n v="0"/>
    <s v="Ja"/>
    <s v="Ja"/>
    <n v="0"/>
    <n v="2"/>
    <s v="God plads"/>
    <n v="0"/>
    <n v="0"/>
    <x v="1"/>
    <s v="Indre By"/>
    <n v="43"/>
    <n v="0"/>
    <n v="0"/>
    <n v="0"/>
    <n v="0"/>
    <n v="0"/>
    <n v="0"/>
    <n v="0"/>
    <n v="0"/>
    <n v="0"/>
    <n v="0"/>
    <n v="0"/>
    <n v="0"/>
    <n v="0"/>
    <n v="154540.70000000001"/>
    <s v="35258"/>
    <s v=""/>
    <n v="0"/>
    <n v="0"/>
    <e v="#N/A"/>
    <e v="#N/A"/>
    <e v="#N/A"/>
    <e v="#N/A"/>
    <e v="#N/A"/>
  </r>
  <r>
    <x v="0"/>
    <x v="477"/>
    <s v="Trekløveren"/>
    <s v="Indre By"/>
    <s v="Rigensgade 21A"/>
    <n v="1316"/>
    <s v="København K"/>
    <s v="33 11 15 96"/>
    <s v="35262@buf.kk.dk"/>
    <s v="Helle Lund"/>
    <n v="0"/>
    <n v="0"/>
    <s v="35262@buf.kk.dk"/>
    <s v="Vuggestue"/>
    <n v="89"/>
    <n v="0"/>
    <n v="0"/>
    <n v="0"/>
    <n v="0"/>
    <n v="0"/>
    <n v="0"/>
    <s v="ja"/>
    <n v="3"/>
    <n v="1"/>
    <n v="5"/>
    <n v="5"/>
    <n v="5"/>
    <n v="5"/>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1"/>
    <s v="Indre By"/>
    <n v="89"/>
    <n v="0"/>
    <n v="0"/>
    <n v="0"/>
    <n v="0"/>
    <n v="0"/>
    <n v="0"/>
    <n v="0"/>
    <n v="0"/>
    <n v="0"/>
    <n v="0"/>
    <n v="0"/>
    <n v="0"/>
    <n v="0"/>
    <n v="215013.19"/>
    <s v="35262"/>
    <s v=""/>
    <n v="0"/>
    <n v="0"/>
    <e v="#N/A"/>
    <e v="#N/A"/>
    <e v="#N/A"/>
    <e v="#N/A"/>
    <e v="#N/A"/>
  </r>
  <r>
    <x v="0"/>
    <x v="478"/>
    <s v="Berlinske Vuggestue"/>
    <s v="Indre By"/>
    <s v="Store Regnegade 2"/>
    <n v="1110"/>
    <s v="København K"/>
    <s v="33 13 16 05"/>
    <s v="35283@buf.kk.dk"/>
    <s v="Peter Kaiser Lund"/>
    <n v="35357359"/>
    <n v="0"/>
    <s v="35283@buf.kk.dk"/>
    <s v="Vuggestue"/>
    <n v="30"/>
    <n v="0"/>
    <n v="0"/>
    <n v="0"/>
    <n v="0"/>
    <n v="0"/>
    <n v="0"/>
    <s v="Nej"/>
    <n v="0"/>
    <n v="0"/>
    <n v="0"/>
    <n v="5"/>
    <n v="5"/>
    <n v="5"/>
    <n v="0"/>
    <x v="1"/>
    <x v="0"/>
    <x v="1"/>
    <x v="0"/>
    <n v="0"/>
    <n v="80000"/>
    <n v="0"/>
    <n v="0"/>
    <s v="Ja"/>
    <n v="0"/>
    <s v="Merethe Ernst Christensen"/>
    <n v="0"/>
    <n v="25"/>
    <n v="0"/>
    <n v="0"/>
    <n v="0"/>
    <n v="0"/>
    <n v="0"/>
    <n v="0"/>
    <n v="0"/>
    <n v="0"/>
    <n v="0"/>
    <n v="0"/>
    <n v="0"/>
    <n v="80"/>
    <n v="0"/>
    <n v="0"/>
    <n v="0"/>
    <s v="Ja"/>
    <s v="Nej"/>
    <s v="Ja"/>
    <n v="0"/>
    <n v="0"/>
    <n v="0"/>
    <n v="0"/>
    <n v="0"/>
    <n v="0"/>
    <n v="0"/>
    <n v="0"/>
    <n v="0"/>
    <s v="produktionskøkken"/>
    <n v="0"/>
    <n v="0"/>
    <n v="0"/>
    <n v="0"/>
    <n v="0"/>
    <n v="0"/>
    <n v="0"/>
    <n v="0"/>
    <n v="0"/>
    <n v="0"/>
    <n v="0"/>
    <n v="0"/>
    <n v="0"/>
    <n v="0"/>
    <s v="Sine"/>
    <d v="2009-05-19T00:00:00"/>
    <n v="0"/>
    <n v="0"/>
    <n v="0"/>
    <n v="0"/>
    <n v="0"/>
    <n v="0"/>
    <n v="0"/>
    <n v="0"/>
    <n v="0"/>
    <n v="0"/>
    <n v="0"/>
    <n v="0"/>
    <n v="0"/>
    <n v="0"/>
    <n v="0"/>
    <n v="0"/>
    <n v="0"/>
    <n v="0"/>
    <n v="0"/>
    <n v="0"/>
    <n v="0"/>
    <n v="0"/>
    <n v="0"/>
    <n v="0"/>
    <n v="0"/>
    <n v="0"/>
    <n v="0"/>
    <n v="0"/>
    <n v="0"/>
    <n v="0"/>
    <n v="0"/>
    <n v="0"/>
    <x v="1"/>
    <s v="Indre By"/>
    <n v="30"/>
    <n v="0"/>
    <n v="0"/>
    <n v="0"/>
    <n v="0"/>
    <n v="0"/>
    <n v="0"/>
    <n v="0"/>
    <n v="0"/>
    <n v="0"/>
    <n v="0"/>
    <n v="0"/>
    <n v="0"/>
    <n v="0"/>
    <n v="85028.42"/>
    <s v="35283"/>
    <s v=""/>
    <n v="0"/>
    <n v="0"/>
    <e v="#N/A"/>
    <e v="#N/A"/>
    <e v="#N/A"/>
    <e v="#N/A"/>
    <e v="#N/A"/>
  </r>
  <r>
    <x v="0"/>
    <x v="479"/>
    <s v="Smørklatten"/>
    <s v="Indre By"/>
    <s v="Christianshavns Voldgade 5B"/>
    <n v="1424"/>
    <s v="København K"/>
    <s v="32 57 46 41"/>
    <s v="37233@buf.kk.dk"/>
    <s v="Connie Jacko"/>
    <n v="32556043"/>
    <n v="0"/>
    <s v="37233@buf.kk.dk"/>
    <s v="Vuggestue"/>
    <n v="22"/>
    <n v="0"/>
    <n v="0"/>
    <n v="0"/>
    <n v="0"/>
    <n v="0"/>
    <n v="0"/>
    <s v="Nej"/>
    <n v="0"/>
    <n v="0"/>
    <n v="5"/>
    <n v="5"/>
    <n v="5"/>
    <n v="5"/>
    <n v="0"/>
    <x v="1"/>
    <x v="0"/>
    <x v="1"/>
    <x v="0"/>
    <n v="0"/>
    <n v="60000"/>
    <n v="0"/>
    <n v="0"/>
    <s v="Ja"/>
    <n v="0"/>
    <s v="Connie"/>
    <n v="0"/>
    <n v="22"/>
    <n v="0"/>
    <s v="ufaglært"/>
    <n v="0"/>
    <s v="div kurser"/>
    <n v="0"/>
    <n v="0"/>
    <n v="0"/>
    <n v="0"/>
    <n v="0"/>
    <n v="0"/>
    <n v="0"/>
    <n v="95"/>
    <n v="0"/>
    <n v="1"/>
    <n v="0"/>
    <s v="Ja"/>
    <s v="Nej"/>
    <s v="nej"/>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Indre By"/>
    <n v="22"/>
    <n v="0"/>
    <n v="0"/>
    <n v="0"/>
    <n v="0"/>
    <n v="0"/>
    <n v="0"/>
    <n v="0"/>
    <n v="0"/>
    <n v="0"/>
    <n v="0"/>
    <n v="0"/>
    <n v="0"/>
    <n v="0"/>
    <n v="61406.79"/>
    <s v="37233"/>
    <s v=""/>
    <n v="0"/>
    <n v="0"/>
    <e v="#N/A"/>
    <e v="#N/A"/>
    <e v="#N/A"/>
    <e v="#N/A"/>
    <e v="#N/A"/>
  </r>
  <r>
    <x v="0"/>
    <x v="480"/>
    <s v="Vuggestuen Trekanten"/>
    <s v="Indre By"/>
    <s v="Prinsessegade 78"/>
    <n v="1422"/>
    <s v="København K"/>
    <s v="32 54 32 55"/>
    <s v="trekanten@sol.dk"/>
    <s v="Vivi Tind Andersen (koll. led.)"/>
    <n v="32841502"/>
    <n v="0"/>
    <s v="37252@buf.kk.dk"/>
    <s v="Vuggestue"/>
    <n v="45"/>
    <n v="0"/>
    <n v="0"/>
    <n v="0"/>
    <n v="0"/>
    <n v="0"/>
    <n v="0"/>
    <n v="0"/>
    <n v="0"/>
    <n v="0"/>
    <n v="5"/>
    <n v="5"/>
    <n v="4"/>
    <n v="5"/>
    <n v="0"/>
    <x v="1"/>
    <x v="0"/>
    <x v="1"/>
    <x v="0"/>
    <n v="0"/>
    <n v="144000"/>
    <n v="0"/>
    <n v="0"/>
    <s v="Ja"/>
    <n v="0"/>
    <s v="Lina Niebuhr"/>
    <n v="1981"/>
    <n v="30"/>
    <n v="0"/>
    <n v="0"/>
    <n v="0"/>
    <n v="0"/>
    <n v="0"/>
    <n v="0"/>
    <n v="0"/>
    <n v="0"/>
    <n v="0"/>
    <n v="0"/>
    <n v="0"/>
    <n v="97"/>
    <n v="0"/>
    <n v="0"/>
    <n v="0"/>
    <s v="nej"/>
    <s v="Nej"/>
    <s v="Ja"/>
    <n v="0"/>
    <n v="0"/>
    <n v="0"/>
    <n v="0"/>
    <n v="0"/>
    <n v="0"/>
    <n v="0"/>
    <n v="0"/>
    <n v="0"/>
    <s v="produktionskøkken"/>
    <n v="0"/>
    <n v="0"/>
    <n v="0"/>
    <n v="0"/>
    <n v="0"/>
    <n v="0"/>
    <n v="0"/>
    <n v="0"/>
    <n v="0"/>
    <n v="0"/>
    <n v="0"/>
    <n v="0"/>
    <n v="0"/>
    <n v="0"/>
    <s v="Sine"/>
    <d v="2009-05-19T00:00:00"/>
    <n v="0"/>
    <n v="0"/>
    <n v="0"/>
    <n v="0"/>
    <n v="0"/>
    <n v="0"/>
    <n v="0"/>
    <n v="0"/>
    <n v="0"/>
    <n v="0"/>
    <n v="0"/>
    <n v="0"/>
    <n v="0"/>
    <n v="0"/>
    <n v="0"/>
    <n v="0"/>
    <n v="0"/>
    <n v="0"/>
    <n v="0"/>
    <n v="0"/>
    <n v="0"/>
    <n v="0"/>
    <n v="0"/>
    <n v="0"/>
    <n v="0"/>
    <n v="0"/>
    <n v="0"/>
    <n v="0"/>
    <n v="0"/>
    <n v="0"/>
    <n v="0"/>
    <n v="0"/>
    <x v="1"/>
    <s v="Indre By"/>
    <n v="45"/>
    <n v="0"/>
    <n v="0"/>
    <n v="0"/>
    <n v="0"/>
    <n v="0"/>
    <n v="0"/>
    <n v="0"/>
    <n v="0"/>
    <n v="0"/>
    <n v="0"/>
    <n v="0"/>
    <n v="0"/>
    <n v="0"/>
    <n v="139304.6"/>
    <s v="37252"/>
    <s v=""/>
    <n v="0"/>
    <n v="0"/>
    <e v="#N/A"/>
    <e v="#N/A"/>
    <e v="#N/A"/>
    <e v="#N/A"/>
    <e v="#N/A"/>
  </r>
  <r>
    <x v="0"/>
    <x v="481"/>
    <s v="Vuggestuen Søstjernen"/>
    <s v="Indre By"/>
    <s v="Nyropsgade 16"/>
    <n v="1602"/>
    <s v="København V"/>
    <n v="0"/>
    <s v="haabil@buf.kk.dk"/>
    <s v="hanne abildgaard Jensen"/>
    <n v="33137782"/>
    <n v="0"/>
    <s v="37259@buf.kk.dk"/>
    <s v="Vuggestue"/>
    <n v="32"/>
    <n v="0"/>
    <n v="0"/>
    <n v="0"/>
    <n v="0"/>
    <n v="0"/>
    <n v="0"/>
    <s v="Nej"/>
    <n v="0"/>
    <n v="0"/>
    <n v="5"/>
    <n v="5"/>
    <n v="5"/>
    <n v="5"/>
    <n v="0"/>
    <x v="1"/>
    <x v="0"/>
    <x v="1"/>
    <x v="0"/>
    <n v="0"/>
    <n v="0"/>
    <n v="0"/>
    <n v="0"/>
    <s v="Ja"/>
    <n v="0"/>
    <s v="Canan"/>
    <n v="0"/>
    <n v="30"/>
    <n v="0"/>
    <n v="0"/>
    <s v="1 1/2 år i delikatesseforretning"/>
    <n v="0"/>
    <n v="0"/>
    <n v="0"/>
    <n v="0"/>
    <n v="0"/>
    <n v="0"/>
    <n v="0"/>
    <n v="0"/>
    <n v="99"/>
    <n v="0"/>
    <n v="2"/>
    <n v="0"/>
    <s v="Ja"/>
    <s v="ja"/>
    <s v="Ja"/>
    <n v="0"/>
    <n v="0"/>
    <n v="0"/>
    <n v="0"/>
    <n v="0"/>
    <n v="0"/>
    <n v="0"/>
    <n v="0"/>
    <n v="0"/>
    <s v="produktionskøkken"/>
    <n v="0"/>
    <n v="0"/>
    <n v="0"/>
    <n v="0"/>
    <n v="0"/>
    <n v="0"/>
    <n v="0"/>
    <n v="0"/>
    <n v="0"/>
    <n v="0"/>
    <n v="0"/>
    <n v="0"/>
    <n v="0"/>
    <n v="0"/>
    <s v="Mariah/Sine"/>
    <d v="2009-02-05T00:00:00"/>
    <n v="0"/>
    <n v="0"/>
    <n v="1"/>
    <n v="4"/>
    <n v="0"/>
    <n v="0"/>
    <n v="2"/>
    <n v="0"/>
    <n v="0"/>
    <n v="0"/>
    <n v="2"/>
    <n v="0"/>
    <n v="0"/>
    <n v="0"/>
    <n v="0"/>
    <n v="0"/>
    <n v="1"/>
    <n v="0"/>
    <n v="0"/>
    <n v="0"/>
    <n v="25"/>
    <s v="Miele"/>
    <n v="3"/>
    <s v="Ja"/>
    <n v="8"/>
    <n v="0"/>
    <n v="0"/>
    <s v="ja"/>
    <n v="3"/>
    <n v="0"/>
    <n v="0"/>
    <n v="0"/>
    <x v="1"/>
    <s v="Indre By"/>
    <n v="32"/>
    <n v="0"/>
    <n v="0"/>
    <n v="0"/>
    <n v="0"/>
    <n v="0"/>
    <n v="0"/>
    <n v="0"/>
    <n v="0"/>
    <n v="0"/>
    <n v="0"/>
    <n v="0"/>
    <n v="0"/>
    <n v="0"/>
    <n v="91223.71"/>
    <s v="37259"/>
    <s v=""/>
    <n v="0"/>
    <n v="0"/>
    <e v="#N/A"/>
    <e v="#N/A"/>
    <e v="#N/A"/>
    <e v="#N/A"/>
    <e v="#N/A"/>
  </r>
  <r>
    <x v="0"/>
    <x v="482"/>
    <s v="Vuggestuen Tietgensgade"/>
    <s v="Indre By"/>
    <s v="Tietgensgade 31C"/>
    <n v="1704"/>
    <s v="Kbh V"/>
    <n v="0"/>
    <s v="37288@buf.kk.dk"/>
    <s v="Anne Jensen"/>
    <n v="0"/>
    <n v="33177900"/>
    <s v="37288@buf.kk.dk"/>
    <s v="Vuggestue"/>
    <n v="70"/>
    <n v="0"/>
    <n v="0"/>
    <n v="0"/>
    <n v="0"/>
    <n v="0"/>
    <n v="0"/>
    <n v="0"/>
    <n v="0"/>
    <n v="0"/>
    <n v="5"/>
    <n v="5"/>
    <n v="5"/>
    <n v="5"/>
    <n v="0"/>
    <x v="1"/>
    <x v="0"/>
    <x v="1"/>
    <x v="0"/>
    <n v="0"/>
    <n v="240000"/>
    <n v="0"/>
    <n v="0"/>
    <s v="Ja"/>
    <n v="0"/>
    <s v="Fatima Hadziadic"/>
    <n v="2006"/>
    <n v="35"/>
    <n v="0"/>
    <s v="næsten færdig med kokkeudd."/>
    <n v="0"/>
    <n v="0"/>
    <s v="Er ved at ansætte køkkenhjælper"/>
    <n v="0"/>
    <n v="15"/>
    <n v="0"/>
    <n v="0"/>
    <n v="0"/>
    <n v="0"/>
    <n v="100"/>
    <n v="0"/>
    <n v="1"/>
    <n v="0"/>
    <s v="Ja"/>
    <s v="ja"/>
    <s v="nej"/>
    <n v="0"/>
    <n v="0"/>
    <n v="0"/>
    <n v="0"/>
    <n v="0"/>
    <n v="0"/>
    <n v="0"/>
    <n v="0"/>
    <n v="0"/>
    <s v="produktionskøkken"/>
    <n v="0"/>
    <n v="0"/>
    <n v="0"/>
    <n v="0"/>
    <n v="0"/>
    <n v="0"/>
    <n v="0"/>
    <n v="0"/>
    <n v="0"/>
    <n v="0"/>
    <n v="0"/>
    <n v="0"/>
    <n v="0"/>
    <s v="I løbet af året ændres nomeringen til 108 børn. Der arbejdes på løsning af forbedring af køkken, så der kan produceres mad til alle 108 børn bl.a. skal garderobe inkluderes i køkkenet"/>
    <s v="Sine"/>
    <d v="2009-05-19T00:00:00"/>
    <n v="0"/>
    <n v="0"/>
    <n v="0"/>
    <n v="0"/>
    <n v="0"/>
    <n v="0"/>
    <n v="0"/>
    <n v="0"/>
    <n v="0"/>
    <n v="0"/>
    <n v="0"/>
    <n v="0"/>
    <n v="0"/>
    <n v="0"/>
    <n v="0"/>
    <n v="0"/>
    <n v="0"/>
    <n v="0"/>
    <n v="0"/>
    <n v="0"/>
    <n v="0"/>
    <n v="0"/>
    <n v="0"/>
    <n v="0"/>
    <n v="0"/>
    <n v="0"/>
    <n v="0"/>
    <n v="0"/>
    <n v="0"/>
    <n v="0"/>
    <n v="0"/>
    <n v="0"/>
    <x v="1"/>
    <s v="Indre By"/>
    <n v="70"/>
    <n v="0"/>
    <n v="0"/>
    <n v="0"/>
    <n v="0"/>
    <n v="0"/>
    <n v="0"/>
    <n v="0"/>
    <n v="0"/>
    <n v="0"/>
    <n v="0"/>
    <n v="0"/>
    <n v="0"/>
    <n v="0"/>
    <n v="267845.55"/>
    <s v="37288"/>
    <s v=""/>
    <n v="0"/>
    <n v="0"/>
    <e v="#N/A"/>
    <e v="#N/A"/>
    <e v="#N/A"/>
    <e v="#N/A"/>
    <e v="#N/A"/>
  </r>
  <r>
    <x v="0"/>
    <x v="483"/>
    <s v="Dosseringens vuggestue"/>
    <s v="Nørrebro"/>
    <s v="Ewaldsgade 1"/>
    <n v="2200"/>
    <s v="København N"/>
    <s v="35 35 40 31"/>
    <s v="35235@buf.kk.dk"/>
    <s v="Vibeke Due"/>
    <n v="35355354"/>
    <n v="0"/>
    <s v="35235@buf.kk.dk"/>
    <s v="Vuggestue"/>
    <n v="84"/>
    <n v="0"/>
    <n v="0"/>
    <n v="0"/>
    <n v="0"/>
    <n v="0"/>
    <n v="0"/>
    <n v="0"/>
    <n v="0"/>
    <n v="0"/>
    <n v="5"/>
    <n v="5"/>
    <n v="4"/>
    <n v="5"/>
    <n v="0"/>
    <x v="1"/>
    <x v="0"/>
    <x v="1"/>
    <x v="0"/>
    <n v="0"/>
    <n v="250000"/>
    <n v="0"/>
    <n v="0"/>
    <s v="Ja"/>
    <n v="0"/>
    <s v="Bodil Tillerup"/>
    <n v="0"/>
    <n v="37"/>
    <n v="0"/>
    <n v="0"/>
    <n v="0"/>
    <s v="økokursus"/>
    <n v="0"/>
    <n v="0"/>
    <n v="0"/>
    <n v="0"/>
    <n v="0"/>
    <n v="0"/>
    <n v="0"/>
    <n v="80"/>
    <n v="0"/>
    <n v="1"/>
    <n v="0"/>
    <s v="Ja"/>
    <s v="ja"/>
    <s v="Ja"/>
    <n v="0"/>
    <n v="0"/>
    <n v="0"/>
    <n v="0"/>
    <n v="0"/>
    <n v="0"/>
    <n v="0"/>
    <n v="0"/>
    <n v="0"/>
    <s v="produktionskøkken"/>
    <n v="0"/>
    <n v="0"/>
    <n v="0"/>
    <n v="0"/>
    <n v="0"/>
    <n v="0"/>
    <n v="0"/>
    <n v="0"/>
    <n v="0"/>
    <n v="0"/>
    <n v="0"/>
    <n v="0"/>
    <n v="0"/>
    <s v="Køkkendamen får hjælp svarende til en ½-tidsstilling. Der er ingen fastansat i denne stilling men rengørings/pædagogisk personal skiftes til at give en hånd med. Om sommeren bliver der kun lavet frokost 3 gange om ugen."/>
    <s v="Sine"/>
    <d v="2009-05-19T00:00:00"/>
    <n v="0"/>
    <n v="0"/>
    <n v="0"/>
    <n v="0"/>
    <n v="0"/>
    <n v="0"/>
    <n v="0"/>
    <n v="0"/>
    <n v="0"/>
    <n v="0"/>
    <n v="0"/>
    <n v="0"/>
    <n v="0"/>
    <n v="0"/>
    <n v="0"/>
    <n v="0"/>
    <n v="0"/>
    <n v="0"/>
    <n v="0"/>
    <n v="0"/>
    <n v="0"/>
    <n v="0"/>
    <n v="0"/>
    <n v="0"/>
    <n v="0"/>
    <n v="0"/>
    <n v="0"/>
    <n v="0"/>
    <n v="0"/>
    <n v="0"/>
    <n v="0"/>
    <n v="0"/>
    <x v="1"/>
    <s v="Nørrebro"/>
    <n v="84"/>
    <n v="0"/>
    <n v="0"/>
    <n v="0"/>
    <n v="0"/>
    <n v="0"/>
    <n v="0"/>
    <n v="0"/>
    <n v="0"/>
    <n v="0"/>
    <n v="0"/>
    <n v="0"/>
    <n v="0"/>
    <n v="0"/>
    <n v="236842.65"/>
    <s v="35235"/>
    <s v=""/>
    <n v="0"/>
    <n v="0"/>
    <e v="#N/A"/>
    <e v="#N/A"/>
    <e v="#N/A"/>
    <e v="#N/A"/>
    <e v="#N/A"/>
  </r>
  <r>
    <x v="0"/>
    <x v="484"/>
    <s v="Røde Rose"/>
    <s v="Nørrebro"/>
    <s v="Jagtvej 141"/>
    <n v="2200"/>
    <s v="København N"/>
    <s v="35 83 00 72"/>
    <s v="35245@buf.kk.dk"/>
    <s v="Anette Nielsen (kollektivt ledet)"/>
    <n v="39674881"/>
    <n v="0"/>
    <s v="35245@buf.kk.dk"/>
    <s v="Vuggestue"/>
    <n v="23"/>
    <n v="0"/>
    <n v="0"/>
    <n v="0"/>
    <n v="0"/>
    <n v="0"/>
    <n v="0"/>
    <n v="0"/>
    <n v="0"/>
    <n v="0"/>
    <n v="5"/>
    <n v="5"/>
    <n v="4"/>
    <n v="5"/>
    <n v="0"/>
    <x v="1"/>
    <x v="0"/>
    <x v="1"/>
    <x v="0"/>
    <n v="0"/>
    <n v="88400"/>
    <n v="0"/>
    <n v="0"/>
    <s v="Ja"/>
    <n v="0"/>
    <s v="Ronnie Junker"/>
    <n v="2007"/>
    <n v="30"/>
    <n v="0"/>
    <s v="grundskole på kokkeudd."/>
    <s v="10 års erfaring"/>
    <s v="hygiejne"/>
    <n v="0"/>
    <n v="0"/>
    <n v="0"/>
    <n v="0"/>
    <n v="0"/>
    <n v="0"/>
    <n v="0"/>
    <n v="86"/>
    <n v="0"/>
    <n v="1"/>
    <n v="0"/>
    <s v="Ja"/>
    <s v="Nej"/>
    <s v="Ja"/>
    <n v="0"/>
    <n v="0"/>
    <n v="0"/>
    <n v="0"/>
    <n v="0"/>
    <n v="0"/>
    <n v="0"/>
    <n v="0"/>
    <n v="0"/>
    <s v="produktionskøkken"/>
    <n v="0"/>
    <n v="0"/>
    <n v="0"/>
    <n v="0"/>
    <n v="0"/>
    <n v="0"/>
    <n v="0"/>
    <n v="0"/>
    <n v="0"/>
    <n v="0"/>
    <n v="0"/>
    <n v="0"/>
    <n v="0"/>
    <n v="0"/>
    <s v="Cathrine Jerrik"/>
    <d v="2009-04-20T00:00:00"/>
    <n v="0"/>
    <n v="0"/>
    <n v="1"/>
    <n v="4"/>
    <n v="0"/>
    <n v="2"/>
    <n v="0"/>
    <n v="0"/>
    <n v="0"/>
    <n v="0"/>
    <n v="1"/>
    <n v="0"/>
    <n v="0"/>
    <n v="0"/>
    <n v="0"/>
    <n v="0"/>
    <n v="1"/>
    <n v="0"/>
    <n v="0"/>
    <n v="1"/>
    <n v="20"/>
    <s v="Miele"/>
    <n v="3"/>
    <s v="Nej"/>
    <n v="0"/>
    <s v="Nej"/>
    <s v="Nej"/>
    <s v="Nej"/>
    <n v="1"/>
    <s v="Begrænset"/>
    <n v="0"/>
    <n v="0"/>
    <x v="1"/>
    <s v="Nørrebro"/>
    <n v="23"/>
    <n v="0"/>
    <n v="0"/>
    <n v="0"/>
    <n v="0"/>
    <n v="0"/>
    <n v="0"/>
    <n v="0"/>
    <n v="0"/>
    <n v="0"/>
    <n v="0"/>
    <n v="0"/>
    <n v="0"/>
    <n v="0"/>
    <n v="77731.19"/>
    <s v="35245"/>
    <s v=""/>
    <n v="0"/>
    <n v="0"/>
    <e v="#N/A"/>
    <e v="#N/A"/>
    <e v="#N/A"/>
    <e v="#N/A"/>
    <e v="#N/A"/>
  </r>
  <r>
    <x v="0"/>
    <x v="485"/>
    <s v="Vuggestuen v. Egmont H. Petersens Kollegium"/>
    <s v="Nørrebro"/>
    <s v="Nørre Allé 75"/>
    <n v="2100"/>
    <s v="København Ø."/>
    <s v="35 35 54 78"/>
    <s v="35255@buf.kk.dk"/>
    <s v="Anne Henriksen"/>
    <n v="0"/>
    <n v="0"/>
    <s v="352552@buf.kk.dk"/>
    <s v="Vuggestue"/>
    <n v="24"/>
    <n v="0"/>
    <n v="0"/>
    <n v="0"/>
    <n v="0"/>
    <n v="0"/>
    <n v="0"/>
    <n v="0"/>
    <n v="0"/>
    <n v="0"/>
    <n v="5"/>
    <n v="5"/>
    <n v="5"/>
    <n v="5"/>
    <n v="0"/>
    <x v="1"/>
    <x v="0"/>
    <x v="1"/>
    <x v="0"/>
    <n v="0"/>
    <n v="85000"/>
    <n v="0"/>
    <n v="0"/>
    <s v="Ja"/>
    <n v="0"/>
    <s v="Pernille Olsen"/>
    <n v="2008"/>
    <n v="25"/>
    <n v="0"/>
    <s v="Professionsbachelor fra Suhrs"/>
    <n v="0"/>
    <n v="0"/>
    <n v="0"/>
    <n v="0"/>
    <n v="0"/>
    <n v="0"/>
    <n v="0"/>
    <n v="0"/>
    <n v="0"/>
    <n v="95"/>
    <n v="0"/>
    <n v="1"/>
    <n v="0"/>
    <s v="Ja"/>
    <s v="Nej"/>
    <s v="Ja"/>
    <n v="0"/>
    <n v="0"/>
    <n v="0"/>
    <n v="0"/>
    <n v="0"/>
    <n v="0"/>
    <n v="0"/>
    <n v="0"/>
    <n v="0"/>
    <s v="produktionskøkken"/>
    <n v="0"/>
    <n v="0"/>
    <n v="0"/>
    <n v="0"/>
    <n v="0"/>
    <n v="0"/>
    <n v="0"/>
    <n v="0"/>
    <n v="0"/>
    <n v="0"/>
    <n v="0"/>
    <n v="0"/>
    <n v="0"/>
    <n v="0"/>
    <s v="Cathrine Jerrik"/>
    <d v="1899-12-30T00:00:00"/>
    <n v="0"/>
    <n v="0"/>
    <n v="1"/>
    <n v="4"/>
    <n v="0"/>
    <n v="1"/>
    <n v="0"/>
    <n v="0"/>
    <n v="0"/>
    <n v="0"/>
    <n v="1"/>
    <n v="0"/>
    <n v="0"/>
    <n v="1"/>
    <n v="0"/>
    <n v="0"/>
    <n v="1"/>
    <n v="0"/>
    <n v="0"/>
    <n v="1"/>
    <n v="25"/>
    <s v="Miele"/>
    <n v="3"/>
    <s v="Nej"/>
    <n v="0"/>
    <s v="Ja"/>
    <s v="Ja"/>
    <s v="Nej"/>
    <n v="2"/>
    <s v="God plads"/>
    <n v="0"/>
    <n v="0"/>
    <x v="1"/>
    <s v="Nørrebro"/>
    <n v="24"/>
    <n v="0"/>
    <n v="0"/>
    <n v="0"/>
    <n v="0"/>
    <n v="0"/>
    <n v="0"/>
    <n v="0"/>
    <n v="0"/>
    <n v="0"/>
    <n v="0"/>
    <n v="0"/>
    <n v="0"/>
    <n v="0"/>
    <n v="95293.19"/>
    <s v="35255"/>
    <s v=""/>
    <n v="0"/>
    <n v="0"/>
    <e v="#N/A"/>
    <e v="#N/A"/>
    <e v="#N/A"/>
    <e v="#N/A"/>
    <e v="#N/A"/>
  </r>
  <r>
    <x v="0"/>
    <x v="486"/>
    <s v="Den Gule Prik"/>
    <s v="Nørrebro"/>
    <s v="Baggesensgade 1"/>
    <n v="2200"/>
    <s v="København N"/>
    <s v="35 39 99 29"/>
    <s v="35256@buf.kk.dk"/>
    <s v="Birgitta Carlsen"/>
    <n v="33322365"/>
    <n v="0"/>
    <s v="35256@buf.kk.dk"/>
    <s v="Vuggestue"/>
    <n v="24"/>
    <n v="0"/>
    <n v="0"/>
    <n v="0"/>
    <n v="0"/>
    <n v="0"/>
    <n v="0"/>
    <n v="0"/>
    <n v="0"/>
    <n v="0"/>
    <n v="5"/>
    <n v="5"/>
    <n v="5"/>
    <n v="5"/>
    <n v="0"/>
    <x v="1"/>
    <x v="0"/>
    <x v="1"/>
    <x v="0"/>
    <n v="0"/>
    <n v="100000"/>
    <n v="0"/>
    <n v="0"/>
    <s v="Ja"/>
    <n v="0"/>
    <s v="Nana Cl. Nielsen"/>
    <n v="2008"/>
    <n v="30"/>
    <n v="0"/>
    <s v="kok"/>
    <s v="kantinejobs - EraOra mm. Alsidig køkkenerfaring"/>
    <n v="0"/>
    <n v="0"/>
    <n v="0"/>
    <n v="0"/>
    <n v="0"/>
    <n v="0"/>
    <n v="0"/>
    <n v="0"/>
    <n v="97"/>
    <n v="0"/>
    <n v="2"/>
    <n v="0"/>
    <s v="Ja"/>
    <s v="Nej"/>
    <s v="Ja"/>
    <n v="0"/>
    <n v="0"/>
    <n v="0"/>
    <n v="0"/>
    <n v="0"/>
    <n v="0"/>
    <n v="0"/>
    <n v="0"/>
    <n v="0"/>
    <s v="produktionskøkken"/>
    <s v="Ja"/>
    <n v="0"/>
    <n v="0"/>
    <n v="0"/>
    <n v="0"/>
    <n v="0"/>
    <n v="0"/>
    <n v="0"/>
    <n v="0"/>
    <n v="0"/>
    <n v="0"/>
    <n v="0"/>
    <n v="0"/>
    <n v="0"/>
    <s v="Birgitte Glerup"/>
    <d v="2009-03-19T00:00:00"/>
    <n v="0"/>
    <n v="0"/>
    <n v="1"/>
    <n v="4"/>
    <n v="1"/>
    <n v="1"/>
    <n v="0"/>
    <n v="0"/>
    <n v="0"/>
    <n v="1"/>
    <n v="1"/>
    <n v="0"/>
    <n v="0"/>
    <n v="1"/>
    <n v="0"/>
    <n v="0"/>
    <n v="0"/>
    <n v="1"/>
    <n v="0"/>
    <n v="1"/>
    <n v="20"/>
    <s v="Miele"/>
    <n v="0"/>
    <s v="Ja"/>
    <n v="0"/>
    <s v="Nej"/>
    <s v="Ja"/>
    <s v="Nej"/>
    <n v="2"/>
    <s v="God plads"/>
    <s v="Madhuskommentar: Fantastisk sted med god atmosfære. Top mentor-egnede, er dog skeptisk overfor tidsforbruget i netværkstanken"/>
    <n v="0"/>
    <x v="1"/>
    <s v="Nørrebro"/>
    <n v="24"/>
    <n v="0"/>
    <n v="0"/>
    <n v="0"/>
    <n v="0"/>
    <n v="0"/>
    <n v="0"/>
    <n v="0"/>
    <n v="0"/>
    <n v="0"/>
    <n v="0"/>
    <n v="0"/>
    <n v="0"/>
    <n v="0"/>
    <n v="69008.37"/>
    <s v="35256"/>
    <s v=""/>
    <n v="0"/>
    <n v="0"/>
    <e v="#N/A"/>
    <e v="#N/A"/>
    <e v="#N/A"/>
    <e v="#N/A"/>
    <e v="#N/A"/>
  </r>
  <r>
    <x v="0"/>
    <x v="487"/>
    <s v="Kollegiegårdens vuggestue"/>
    <s v="Nørrebro"/>
    <s v="Tagensvej 52"/>
    <n v="2200"/>
    <s v="København N"/>
    <s v="35 83 30 34"/>
    <s v="35270@buf.kk.dk"/>
    <s v="Christina Camilla Wennecke"/>
    <n v="0"/>
    <n v="0"/>
    <s v="35270@buf.kk.dk"/>
    <s v="Vuggestue"/>
    <n v="25"/>
    <n v="0"/>
    <n v="0"/>
    <n v="0"/>
    <n v="0"/>
    <n v="0"/>
    <n v="0"/>
    <n v="0"/>
    <n v="0"/>
    <n v="0"/>
    <n v="0"/>
    <n v="5"/>
    <n v="4"/>
    <n v="5"/>
    <n v="0"/>
    <x v="1"/>
    <x v="0"/>
    <x v="1"/>
    <x v="0"/>
    <n v="0"/>
    <n v="80000"/>
    <n v="0"/>
    <n v="0"/>
    <s v="Ja"/>
    <n v="0"/>
    <s v="Gulzar-Salah Kabla"/>
    <n v="2002"/>
    <n v="16"/>
    <n v="0"/>
    <n v="0"/>
    <n v="0"/>
    <s v="Hygiejne, økokursus"/>
    <n v="0"/>
    <n v="0"/>
    <n v="0"/>
    <n v="0"/>
    <n v="0"/>
    <n v="0"/>
    <n v="0"/>
    <n v="80"/>
    <n v="0"/>
    <n v="1"/>
    <n v="0"/>
    <s v="Ja"/>
    <s v="Nej"/>
    <s v="Ja"/>
    <n v="0"/>
    <n v="0"/>
    <n v="0"/>
    <n v="0"/>
    <n v="0"/>
    <n v="0"/>
    <n v="0"/>
    <n v="0"/>
    <n v="0"/>
    <s v="produktionskøkken"/>
    <n v="0"/>
    <n v="0"/>
    <n v="0"/>
    <n v="0"/>
    <n v="0"/>
    <n v="0"/>
    <n v="0"/>
    <n v="0"/>
    <n v="0"/>
    <n v="0"/>
    <n v="0"/>
    <n v="0"/>
    <n v="0"/>
    <n v="0"/>
    <s v="Cathrine"/>
    <d v="2009-04-20T00:00:00"/>
    <n v="0"/>
    <n v="1"/>
    <n v="0"/>
    <n v="4"/>
    <n v="1"/>
    <n v="0"/>
    <n v="0"/>
    <n v="0"/>
    <n v="0"/>
    <n v="0"/>
    <n v="1"/>
    <n v="0"/>
    <n v="0"/>
    <n v="0"/>
    <n v="0"/>
    <n v="0"/>
    <n v="1"/>
    <n v="0"/>
    <n v="0"/>
    <n v="1"/>
    <n v="20"/>
    <s v="Miele"/>
    <n v="3"/>
    <s v="Nej"/>
    <n v="0"/>
    <s v="Ja"/>
    <s v="Ja"/>
    <s v="Nej"/>
    <n v="2"/>
    <s v="Begrænset"/>
    <n v="0"/>
    <n v="0"/>
    <x v="1"/>
    <s v="Nørrebro"/>
    <n v="25"/>
    <n v="0"/>
    <n v="0"/>
    <n v="0"/>
    <n v="0"/>
    <n v="0"/>
    <n v="0"/>
    <n v="0"/>
    <n v="0"/>
    <n v="0"/>
    <n v="0"/>
    <n v="0"/>
    <n v="0"/>
    <n v="0"/>
    <n v="75813.58"/>
    <s v="35270"/>
    <s v=""/>
    <n v="0"/>
    <n v="0"/>
    <e v="#N/A"/>
    <e v="#N/A"/>
    <e v="#N/A"/>
    <e v="#N/A"/>
    <e v="#N/A"/>
  </r>
  <r>
    <x v="0"/>
    <x v="488"/>
    <s v="Jagtvejens Asyl"/>
    <s v="Nørrebro"/>
    <s v="Prinsesse Charlottes Gade 59"/>
    <n v="2200"/>
    <s v="København N"/>
    <s v="35 37 06 26"/>
    <s v="35541@buf.kk.dk"/>
    <s v="MARLENE BJERREGAARD"/>
    <n v="44581626"/>
    <n v="0"/>
    <s v="35541@buf.kk.dk"/>
    <s v="Vuggestue"/>
    <n v="22"/>
    <n v="0"/>
    <n v="0"/>
    <n v="0"/>
    <n v="0"/>
    <n v="0"/>
    <n v="0"/>
    <n v="0"/>
    <n v="0"/>
    <n v="0"/>
    <n v="5"/>
    <n v="5"/>
    <n v="5"/>
    <n v="5"/>
    <n v="0"/>
    <x v="1"/>
    <x v="0"/>
    <x v="1"/>
    <x v="0"/>
    <n v="0"/>
    <n v="0"/>
    <n v="0"/>
    <n v="0"/>
    <s v="Ja"/>
    <n v="0"/>
    <s v="Hanan"/>
    <n v="0"/>
    <n v="25"/>
    <n v="0"/>
    <s v="ufaglært"/>
    <n v="0"/>
    <n v="0"/>
    <n v="0"/>
    <n v="0"/>
    <n v="0"/>
    <n v="0"/>
    <n v="0"/>
    <n v="0"/>
    <n v="0"/>
    <n v="98"/>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Nørrebro"/>
    <n v="22"/>
    <n v="0"/>
    <n v="0"/>
    <n v="0"/>
    <n v="0"/>
    <n v="0"/>
    <n v="0"/>
    <n v="0"/>
    <n v="0"/>
    <n v="0"/>
    <n v="0"/>
    <n v="0"/>
    <n v="0"/>
    <n v="0"/>
    <n v="79140.41"/>
    <s v="35541"/>
    <s v=""/>
    <n v="0"/>
    <n v="0"/>
    <e v="#N/A"/>
    <e v="#N/A"/>
    <e v="#N/A"/>
    <e v="#N/A"/>
    <e v="#N/A"/>
  </r>
  <r>
    <x v="0"/>
    <x v="489"/>
    <s v="Mosters Hus"/>
    <s v="Nørrebro"/>
    <s v="Møllegade 35"/>
    <n v="2200"/>
    <s v="København N"/>
    <s v="35 24 08 80"/>
    <s v="37203@buf.kk.dk"/>
    <s v="Auroba Saleh"/>
    <n v="35388522"/>
    <n v="0"/>
    <s v="37203@buf.kk.dk"/>
    <s v="Vuggestue"/>
    <n v="60"/>
    <n v="0"/>
    <n v="0"/>
    <n v="0"/>
    <n v="0"/>
    <n v="0"/>
    <n v="0"/>
    <n v="0"/>
    <n v="0"/>
    <n v="0"/>
    <n v="5"/>
    <n v="5"/>
    <n v="5"/>
    <n v="5"/>
    <n v="0"/>
    <x v="1"/>
    <x v="0"/>
    <x v="1"/>
    <x v="0"/>
    <n v="0"/>
    <n v="140000"/>
    <n v="0"/>
    <n v="0"/>
    <s v="Ja"/>
    <n v="0"/>
    <s v="Malene Blankschön"/>
    <n v="2008"/>
    <n v="37"/>
    <n v="0"/>
    <s v="køkkenleder"/>
    <s v="div. Inst (plejehjem og hospital), kantine"/>
    <s v="kartoffelkursus, frugthuset, pasta i øof"/>
    <n v="0"/>
    <n v="0"/>
    <n v="0"/>
    <n v="0"/>
    <n v="0"/>
    <n v="0"/>
    <n v="0"/>
    <n v="90"/>
    <n v="0"/>
    <n v="1"/>
    <n v="0"/>
    <s v="Ja"/>
    <s v="Nej"/>
    <s v="Ja"/>
    <n v="0"/>
    <n v="0"/>
    <n v="0"/>
    <n v="0"/>
    <n v="0"/>
    <n v="0"/>
    <n v="0"/>
    <n v="0"/>
    <n v="0"/>
    <s v="produktionskøkken"/>
    <s v="Ja"/>
    <n v="0"/>
    <n v="0"/>
    <n v="0"/>
    <n v="0"/>
    <n v="0"/>
    <n v="0"/>
    <n v="0"/>
    <n v="0"/>
    <n v="0"/>
    <n v="0"/>
    <n v="0"/>
    <n v="0"/>
    <n v="0"/>
    <s v="Birgitte"/>
    <d v="2009-03-18T00:00:00"/>
    <n v="0"/>
    <n v="0"/>
    <n v="1"/>
    <n v="5"/>
    <n v="2"/>
    <n v="2"/>
    <n v="0"/>
    <n v="0"/>
    <n v="0"/>
    <n v="0"/>
    <n v="0"/>
    <n v="2"/>
    <n v="0"/>
    <n v="0"/>
    <n v="0"/>
    <n v="0"/>
    <n v="0"/>
    <n v="2"/>
    <n v="0"/>
    <n v="1"/>
    <n v="20"/>
    <s v="Miele"/>
    <n v="9"/>
    <s v="Ja"/>
    <n v="5"/>
    <s v="Nej"/>
    <s v="Ja"/>
    <s v="Nej"/>
    <n v="2"/>
    <s v="God plads"/>
    <n v="0"/>
    <n v="0"/>
    <x v="1"/>
    <s v="Nørrebro"/>
    <n v="60"/>
    <n v="0"/>
    <n v="0"/>
    <n v="0"/>
    <n v="0"/>
    <n v="0"/>
    <n v="0"/>
    <n v="0"/>
    <n v="0"/>
    <n v="0"/>
    <n v="0"/>
    <n v="0"/>
    <n v="0"/>
    <n v="0"/>
    <n v="212351.66"/>
    <s v="37203"/>
    <s v=""/>
    <n v="0"/>
    <n v="0"/>
    <e v="#N/A"/>
    <e v="#N/A"/>
    <e v="#N/A"/>
    <e v="#N/A"/>
    <e v="#N/A"/>
  </r>
  <r>
    <x v="0"/>
    <x v="490"/>
    <s v="Vuggestuen Krummerne"/>
    <s v="Nørrebro"/>
    <s v="Ryesgade, Over Gården 27B"/>
    <n v="2200"/>
    <s v="København N"/>
    <s v="35 39 19 55"/>
    <s v="37255@buf.kk.dk"/>
    <s v="Eva Gjøe"/>
    <n v="39661856"/>
    <n v="0"/>
    <s v="37255@buf.kk.dk"/>
    <s v="Vuggestue"/>
    <n v="44"/>
    <n v="0"/>
    <n v="0"/>
    <n v="0"/>
    <n v="0"/>
    <n v="0"/>
    <n v="0"/>
    <n v="0"/>
    <n v="0"/>
    <n v="0"/>
    <n v="5"/>
    <n v="5"/>
    <n v="4"/>
    <n v="5"/>
    <n v="0"/>
    <x v="1"/>
    <x v="0"/>
    <x v="1"/>
    <x v="0"/>
    <n v="0"/>
    <n v="125000"/>
    <n v="0"/>
    <n v="0"/>
    <s v="Ja"/>
    <n v="0"/>
    <s v="Gurli Lise"/>
    <n v="2007"/>
    <n v="37"/>
    <n v="0"/>
    <s v="faglært"/>
    <n v="0"/>
    <n v="0"/>
    <n v="0"/>
    <n v="0"/>
    <n v="0"/>
    <n v="0"/>
    <n v="0"/>
    <n v="0"/>
    <n v="0"/>
    <n v="98"/>
    <n v="0"/>
    <n v="2"/>
    <n v="0"/>
    <s v="Ja"/>
    <s v="Nej"/>
    <s v="Ja"/>
    <n v="0"/>
    <n v="0"/>
    <n v="0"/>
    <n v="0"/>
    <n v="0"/>
    <n v="0"/>
    <n v="0"/>
    <n v="0"/>
    <n v="0"/>
    <s v="produktionskøkken"/>
    <n v="0"/>
    <n v="0"/>
    <n v="0"/>
    <n v="0"/>
    <n v="0"/>
    <n v="0"/>
    <n v="0"/>
    <n v="0"/>
    <n v="0"/>
    <n v="0"/>
    <n v="0"/>
    <n v="0"/>
    <n v="0"/>
    <s v="Har madpakker med 3 uger om sommeren når køkkendamen har ferie. Ved ikke hvor de skal få ekstra penge til at lave mad alle ugens dage."/>
    <s v="Sine"/>
    <d v="2009-05-19T00:00:00"/>
    <n v="0"/>
    <n v="0"/>
    <n v="0"/>
    <n v="0"/>
    <n v="0"/>
    <n v="0"/>
    <n v="0"/>
    <n v="0"/>
    <n v="0"/>
    <n v="0"/>
    <n v="0"/>
    <n v="0"/>
    <n v="0"/>
    <n v="0"/>
    <n v="0"/>
    <n v="0"/>
    <n v="0"/>
    <n v="0"/>
    <n v="0"/>
    <n v="0"/>
    <n v="0"/>
    <n v="0"/>
    <n v="0"/>
    <n v="0"/>
    <n v="0"/>
    <n v="0"/>
    <n v="0"/>
    <n v="0"/>
    <n v="0"/>
    <n v="0"/>
    <n v="0"/>
    <n v="0"/>
    <x v="1"/>
    <s v="Nørrebro"/>
    <n v="44"/>
    <n v="0"/>
    <n v="0"/>
    <n v="0"/>
    <n v="0"/>
    <n v="0"/>
    <n v="0"/>
    <n v="0"/>
    <n v="0"/>
    <n v="0"/>
    <n v="0"/>
    <n v="0"/>
    <n v="0"/>
    <n v="0"/>
    <n v="100149.78"/>
    <s v="37255"/>
    <s v=""/>
    <n v="0"/>
    <n v="0"/>
    <e v="#N/A"/>
    <e v="#N/A"/>
    <e v="#N/A"/>
    <e v="#N/A"/>
    <e v="#N/A"/>
  </r>
  <r>
    <x v="0"/>
    <x v="491"/>
    <s v="Erle-perlen"/>
    <s v="Nørrebro"/>
    <s v="Stefansgade 48"/>
    <n v="2200"/>
    <s v="København N"/>
    <n v="38198091"/>
    <s v="37261@buf.kk.dk"/>
    <s v="Birgit Simonsen"/>
    <n v="33130092"/>
    <n v="0"/>
    <s v="37261@buf.kk.dk"/>
    <s v="Vuggestue"/>
    <n v="33"/>
    <n v="0"/>
    <n v="0"/>
    <n v="0"/>
    <n v="0"/>
    <n v="0"/>
    <n v="0"/>
    <n v="0"/>
    <n v="0"/>
    <n v="0"/>
    <n v="0"/>
    <n v="5"/>
    <n v="5"/>
    <n v="5"/>
    <n v="0"/>
    <x v="1"/>
    <x v="0"/>
    <x v="1"/>
    <x v="0"/>
    <n v="0"/>
    <n v="100000"/>
    <n v="0"/>
    <n v="0"/>
    <s v="Ja"/>
    <n v="0"/>
    <s v="Lissi"/>
    <n v="2003"/>
    <n v="36"/>
    <n v="0"/>
    <n v="0"/>
    <n v="0"/>
    <n v="0"/>
    <n v="0"/>
    <n v="0"/>
    <n v="0"/>
    <n v="0"/>
    <n v="0"/>
    <n v="0"/>
    <n v="0"/>
    <n v="80"/>
    <n v="0"/>
    <n v="1"/>
    <n v="0"/>
    <s v="nej"/>
    <s v="Nej"/>
    <s v="Ja"/>
    <n v="0"/>
    <n v="0"/>
    <n v="0"/>
    <n v="0"/>
    <n v="0"/>
    <n v="0"/>
    <n v="0"/>
    <n v="0"/>
    <n v="0"/>
    <s v="produktionskøkken"/>
    <n v="0"/>
    <n v="0"/>
    <n v="0"/>
    <n v="0"/>
    <n v="0"/>
    <n v="0"/>
    <n v="0"/>
    <n v="0"/>
    <n v="0"/>
    <n v="0"/>
    <n v="0"/>
    <n v="0"/>
    <n v="0"/>
    <s v="Køkkendamen laver mad 4 dage om ugen. Den sidste dag laver en pædagogmedhjælper mad og køkkendamen passer børnene"/>
    <s v="Sine"/>
    <d v="2009-05-19T00:00:00"/>
    <n v="0"/>
    <n v="0"/>
    <n v="0"/>
    <n v="0"/>
    <n v="0"/>
    <n v="0"/>
    <n v="0"/>
    <n v="0"/>
    <n v="0"/>
    <n v="0"/>
    <n v="0"/>
    <n v="0"/>
    <n v="0"/>
    <n v="0"/>
    <n v="0"/>
    <n v="0"/>
    <n v="0"/>
    <n v="0"/>
    <n v="0"/>
    <n v="0"/>
    <n v="0"/>
    <n v="0"/>
    <n v="0"/>
    <n v="0"/>
    <n v="0"/>
    <n v="0"/>
    <n v="0"/>
    <n v="0"/>
    <n v="0"/>
    <n v="0"/>
    <n v="0"/>
    <n v="0"/>
    <x v="1"/>
    <s v="Nørrebro"/>
    <n v="33"/>
    <n v="0"/>
    <n v="0"/>
    <n v="0"/>
    <n v="0"/>
    <n v="0"/>
    <n v="0"/>
    <n v="0"/>
    <n v="0"/>
    <n v="0"/>
    <n v="0"/>
    <n v="0"/>
    <n v="0"/>
    <n v="0"/>
    <n v="99681.89"/>
    <s v="37261"/>
    <s v=""/>
    <n v="0"/>
    <n v="0"/>
    <e v="#N/A"/>
    <e v="#N/A"/>
    <e v="#N/A"/>
    <e v="#N/A"/>
    <e v="#N/A"/>
  </r>
  <r>
    <x v="0"/>
    <x v="492"/>
    <s v="Guldberg"/>
    <s v="Nørrebro"/>
    <s v="Arresøgade 20"/>
    <n v="2200"/>
    <s v="København N"/>
    <s v="35 39 75 86"/>
    <s v="37277@buf.kk.dk"/>
    <s v="Lizette My Jøhncke"/>
    <n v="32551470"/>
    <n v="0"/>
    <s v="37277@buf.kk.dk"/>
    <s v="Vuggestue"/>
    <n v="24"/>
    <n v="0"/>
    <n v="0"/>
    <n v="0"/>
    <n v="0"/>
    <n v="0"/>
    <n v="0"/>
    <s v="Nej"/>
    <n v="0"/>
    <n v="0"/>
    <n v="5"/>
    <n v="5"/>
    <n v="5"/>
    <n v="5"/>
    <n v="0"/>
    <x v="1"/>
    <x v="0"/>
    <x v="1"/>
    <x v="0"/>
    <n v="0"/>
    <n v="138852"/>
    <n v="0"/>
    <n v="0"/>
    <s v="Ja"/>
    <n v="0"/>
    <n v="0"/>
    <n v="2009"/>
    <n v="30"/>
    <n v="0"/>
    <s v="ufaglært"/>
    <n v="0"/>
    <s v="hygiejne/køkkenkursus"/>
    <n v="0"/>
    <n v="0"/>
    <n v="0"/>
    <n v="0"/>
    <n v="0"/>
    <n v="0"/>
    <n v="0"/>
    <n v="98"/>
    <n v="0"/>
    <n v="2"/>
    <n v="0"/>
    <s v="Ja"/>
    <s v="Nej"/>
    <s v="Ja"/>
    <n v="0"/>
    <n v="0"/>
    <n v="0"/>
    <n v="0"/>
    <n v="0"/>
    <n v="0"/>
    <n v="0"/>
    <n v="0"/>
    <n v="0"/>
    <s v="produktionskøkken"/>
    <n v="0"/>
    <n v="0"/>
    <n v="0"/>
    <n v="0"/>
    <n v="0"/>
    <n v="0"/>
    <n v="0"/>
    <n v="0"/>
    <n v="0"/>
    <n v="0"/>
    <n v="0"/>
    <n v="0"/>
    <n v="0"/>
    <s v="Der bliver kun lavet mad i institutionen 2 dage om ugen. De andre dage får de leveret mad fra VIKAOSMAD"/>
    <s v="Sine"/>
    <d v="2009-05-19T00:00:00"/>
    <n v="0"/>
    <n v="0"/>
    <n v="0"/>
    <n v="0"/>
    <n v="0"/>
    <n v="0"/>
    <n v="0"/>
    <n v="0"/>
    <n v="0"/>
    <n v="0"/>
    <n v="0"/>
    <n v="0"/>
    <n v="0"/>
    <n v="0"/>
    <n v="0"/>
    <n v="0"/>
    <n v="0"/>
    <n v="0"/>
    <n v="0"/>
    <n v="0"/>
    <n v="0"/>
    <n v="0"/>
    <n v="0"/>
    <n v="0"/>
    <n v="0"/>
    <n v="0"/>
    <n v="0"/>
    <n v="0"/>
    <n v="0"/>
    <n v="0"/>
    <n v="0"/>
    <n v="0"/>
    <x v="1"/>
    <s v="Nørrebro"/>
    <n v="24"/>
    <n v="0"/>
    <n v="0"/>
    <n v="0"/>
    <n v="0"/>
    <n v="0"/>
    <n v="0"/>
    <n v="0"/>
    <n v="0"/>
    <n v="0"/>
    <n v="0"/>
    <n v="0"/>
    <n v="0"/>
    <n v="0"/>
    <n v="123781.31"/>
    <s v="37277"/>
    <s v=""/>
    <n v="0"/>
    <n v="0"/>
    <e v="#N/A"/>
    <e v="#N/A"/>
    <e v="#N/A"/>
    <e v="#N/A"/>
    <e v="#N/A"/>
  </r>
  <r>
    <x v="0"/>
    <x v="493"/>
    <s v="Stenrosen"/>
    <s v="Nørrebro"/>
    <s v="Titangade 7"/>
    <n v="2200"/>
    <s v="København N"/>
    <s v="35 31 70 50"/>
    <s v="37467@buf.kk.dk"/>
    <s v="Linda Hansen"/>
    <n v="0"/>
    <n v="0"/>
    <s v="37467@buf.kk.dk"/>
    <s v="Vuggestue"/>
    <n v="72"/>
    <n v="0"/>
    <n v="0"/>
    <n v="0"/>
    <n v="0"/>
    <n v="0"/>
    <n v="0"/>
    <n v="0"/>
    <n v="0"/>
    <n v="0"/>
    <n v="5"/>
    <n v="5"/>
    <n v="5"/>
    <n v="5"/>
    <n v="0"/>
    <x v="1"/>
    <x v="0"/>
    <x v="1"/>
    <x v="0"/>
    <n v="0"/>
    <n v="215000"/>
    <n v="0"/>
    <n v="0"/>
    <s v="Ja"/>
    <n v="0"/>
    <s v="Thomas Andersen"/>
    <n v="2009"/>
    <n v="37"/>
    <n v="0"/>
    <s v="kok"/>
    <s v="hotel, restaurant, arb. I London på sushi restaurant"/>
    <n v="0"/>
    <s v="Christian Cumberland"/>
    <n v="2006"/>
    <n v="37"/>
    <n v="0"/>
    <s v="catering kantine assistent"/>
    <s v="div. Praktik"/>
    <n v="0"/>
    <n v="95"/>
    <n v="0"/>
    <n v="2"/>
    <n v="0"/>
    <s v="nej"/>
    <s v="ja"/>
    <s v="Ja"/>
    <n v="0"/>
    <n v="0"/>
    <n v="0"/>
    <n v="0"/>
    <n v="0"/>
    <n v="0"/>
    <n v="0"/>
    <n v="0"/>
    <n v="0"/>
    <s v="produktionskøkken"/>
    <s v="Ja"/>
    <n v="0"/>
    <n v="0"/>
    <n v="0"/>
    <n v="0"/>
    <n v="0"/>
    <n v="0"/>
    <n v="0"/>
    <n v="0"/>
    <n v="0"/>
    <n v="0"/>
    <n v="0"/>
    <n v="0"/>
    <n v="0"/>
    <s v="Birgitte"/>
    <d v="2009-03-31T00:00:00"/>
    <n v="0"/>
    <n v="0"/>
    <n v="1"/>
    <n v="5"/>
    <n v="0"/>
    <n v="0"/>
    <n v="1"/>
    <n v="0"/>
    <n v="10"/>
    <n v="0"/>
    <n v="0"/>
    <n v="3"/>
    <n v="0"/>
    <n v="0"/>
    <n v="0"/>
    <n v="0"/>
    <n v="0"/>
    <n v="2"/>
    <n v="1"/>
    <n v="1"/>
    <n v="2"/>
    <s v="Miele"/>
    <n v="8"/>
    <s v="Ja"/>
    <n v="30"/>
    <s v="Nej"/>
    <s v="Ja"/>
    <s v="ja"/>
    <n v="3"/>
    <s v="God plads"/>
    <s v="Institutionen vel gerne lave mad til Titania, Titansgade (børnehave.. Måske vuggestue?)"/>
    <n v="0"/>
    <x v="0"/>
    <s v="Nørrebro"/>
    <n v="72"/>
    <n v="0"/>
    <n v="0"/>
    <n v="0"/>
    <n v="0"/>
    <n v="0"/>
    <n v="0"/>
    <n v="0"/>
    <n v="0"/>
    <n v="0"/>
    <n v="0"/>
    <n v="0"/>
    <n v="0"/>
    <n v="0"/>
    <n v="243463.6"/>
    <s v="37467"/>
    <s v=""/>
    <n v="0"/>
    <n v="0"/>
    <e v="#N/A"/>
    <e v="#N/A"/>
    <e v="#N/A"/>
    <e v="#N/A"/>
    <e v="#N/A"/>
  </r>
  <r>
    <x v="0"/>
    <x v="494"/>
    <s v="Vuggestuen Solsikken"/>
    <s v="Valby"/>
    <s v="Annexstræde 29"/>
    <n v="2500"/>
    <s v="Valby"/>
    <s v="36 16 23 11"/>
    <s v="35226@buf.kk.dk"/>
    <s v="Lisbet Vatne Nielsen"/>
    <n v="38331506"/>
    <n v="0"/>
    <s v="vuggesol@mail.dk"/>
    <s v="Vuggestue"/>
    <n v="22"/>
    <n v="0"/>
    <n v="0"/>
    <n v="0"/>
    <n v="0"/>
    <n v="0"/>
    <n v="0"/>
    <s v="Nej"/>
    <n v="0"/>
    <n v="0"/>
    <n v="5"/>
    <n v="5"/>
    <n v="5"/>
    <n v="5"/>
    <n v="0"/>
    <x v="1"/>
    <x v="0"/>
    <x v="1"/>
    <x v="0"/>
    <n v="0"/>
    <n v="80000"/>
    <n v="0"/>
    <n v="0"/>
    <s v="Ja"/>
    <s v="nej"/>
    <s v="Rasmus Mortensen"/>
    <n v="2008"/>
    <n v="24"/>
    <n v="0"/>
    <s v="kok"/>
    <s v="Udlært for 1 ½ år siden"/>
    <s v="%"/>
    <n v="0"/>
    <n v="0"/>
    <n v="0"/>
    <n v="0"/>
    <n v="0"/>
    <n v="0"/>
    <n v="0"/>
    <n v="40"/>
    <n v="0"/>
    <n v="2"/>
    <n v="0"/>
    <s v="Ja"/>
    <s v="Nej"/>
    <s v="Ja"/>
    <s v="Ja"/>
    <n v="0"/>
    <s v="Ja"/>
    <n v="0"/>
    <s v="Ja"/>
    <n v="0"/>
    <s v="ja"/>
    <n v="0"/>
    <n v="0"/>
    <s v="produktionskøkken"/>
    <s v="Ja"/>
    <s v="Mindre"/>
    <s v="Ingen"/>
    <s v="Nej"/>
    <s v="Vil gerne have ny emhætte"/>
    <n v="0"/>
    <n v="0"/>
    <n v="0"/>
    <n v="0"/>
    <n v="0"/>
    <n v="0"/>
    <n v="0"/>
    <n v="0"/>
    <n v="0"/>
    <s v="Cathrine / Nanna"/>
    <d v="2009-02-12T00:00:00"/>
    <n v="0"/>
    <n v="1"/>
    <n v="0"/>
    <n v="0"/>
    <n v="0"/>
    <n v="2"/>
    <n v="0"/>
    <n v="0"/>
    <n v="0"/>
    <n v="0"/>
    <n v="1"/>
    <n v="0"/>
    <n v="1"/>
    <n v="0"/>
    <n v="0"/>
    <n v="0"/>
    <n v="1"/>
    <n v="0"/>
    <n v="0"/>
    <n v="1"/>
    <n v="25"/>
    <s v="Miele"/>
    <n v="3"/>
    <s v="Nej"/>
    <n v="0"/>
    <s v="Nej"/>
    <s v="Ja"/>
    <s v="Nej"/>
    <n v="1"/>
    <s v="Begrænset"/>
    <s v="Skabsplads i køkken"/>
    <n v="0"/>
    <x v="1"/>
    <s v="Valby"/>
    <n v="22"/>
    <n v="0"/>
    <n v="0"/>
    <n v="0"/>
    <n v="0"/>
    <n v="0"/>
    <n v="0"/>
    <n v="0"/>
    <n v="0"/>
    <n v="0"/>
    <n v="0"/>
    <n v="0"/>
    <n v="0"/>
    <n v="0"/>
    <n v="69527.88"/>
    <s v="35226"/>
    <s v=""/>
    <n v="0"/>
    <n v="0"/>
    <e v="#N/A"/>
    <e v="#N/A"/>
    <e v="#N/A"/>
    <e v="#N/A"/>
    <e v="#N/A"/>
  </r>
  <r>
    <x v="0"/>
    <x v="495"/>
    <s v="Kastaniehuset"/>
    <s v="Valby"/>
    <s v="Vigerslev Allé 175"/>
    <n v="2500"/>
    <s v="Valby"/>
    <n v="36464587"/>
    <s v="35275@buf.kk.dk"/>
    <s v="Connie Feldmann"/>
    <n v="36164048"/>
    <n v="0"/>
    <s v="35275@buf.kk.dk"/>
    <s v="Vuggestue"/>
    <n v="33"/>
    <n v="0"/>
    <n v="0"/>
    <n v="0"/>
    <n v="0"/>
    <n v="0"/>
    <n v="0"/>
    <s v="Nej"/>
    <n v="0"/>
    <n v="0"/>
    <n v="5"/>
    <n v="5"/>
    <n v="5"/>
    <n v="5"/>
    <n v="0"/>
    <x v="1"/>
    <x v="0"/>
    <x v="1"/>
    <x v="0"/>
    <n v="0"/>
    <n v="100625"/>
    <n v="0"/>
    <n v="0"/>
    <s v="Ja"/>
    <n v="0"/>
    <s v="Dorthe"/>
    <n v="0"/>
    <n v="30"/>
    <n v="0"/>
    <s v="ufaglært"/>
    <n v="0"/>
    <n v="0"/>
    <n v="0"/>
    <n v="0"/>
    <n v="0"/>
    <n v="0"/>
    <n v="0"/>
    <n v="0"/>
    <n v="0"/>
    <n v="25"/>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Valby"/>
    <n v="33"/>
    <n v="0"/>
    <n v="0"/>
    <n v="0"/>
    <n v="0"/>
    <n v="0"/>
    <n v="0"/>
    <n v="0"/>
    <n v="0"/>
    <n v="0"/>
    <n v="0"/>
    <n v="0"/>
    <n v="0"/>
    <n v="0"/>
    <n v="94842.51"/>
    <s v="35275"/>
    <s v=""/>
    <n v="0"/>
    <n v="0"/>
    <e v="#N/A"/>
    <e v="#N/A"/>
    <e v="#N/A"/>
    <e v="#N/A"/>
    <e v="#N/A"/>
  </r>
  <r>
    <x v="0"/>
    <x v="496"/>
    <s v="Vuggestuen Regnbuen"/>
    <s v="Valby"/>
    <s v="Lukretiavej 12"/>
    <n v="2500"/>
    <s v="Valby"/>
    <s v="36 16 99 97"/>
    <s v="37220@buf.kk.dk"/>
    <s v="katrina Hoffmark"/>
    <n v="38747778"/>
    <n v="36169997"/>
    <s v="37220@buf.kk.dk"/>
    <s v="Vuggestue"/>
    <n v="33"/>
    <n v="0"/>
    <n v="0"/>
    <n v="0"/>
    <n v="0"/>
    <n v="0"/>
    <n v="0"/>
    <n v="0"/>
    <n v="0"/>
    <n v="0"/>
    <n v="5"/>
    <n v="5"/>
    <n v="5"/>
    <n v="5"/>
    <n v="0"/>
    <x v="1"/>
    <x v="0"/>
    <x v="1"/>
    <x v="0"/>
    <n v="0"/>
    <n v="120000"/>
    <n v="0"/>
    <n v="0"/>
    <s v="Ja"/>
    <n v="0"/>
    <s v="Lone Ottesen"/>
    <n v="0"/>
    <n v="32"/>
    <n v="0"/>
    <s v="ufaglært"/>
    <n v="0"/>
    <s v="div. Kurser"/>
    <n v="0"/>
    <n v="0"/>
    <n v="0"/>
    <n v="0"/>
    <n v="0"/>
    <n v="0"/>
    <n v="0"/>
    <n v="92"/>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Valby"/>
    <n v="36"/>
    <n v="0"/>
    <n v="0"/>
    <n v="0"/>
    <n v="0"/>
    <n v="0"/>
    <n v="0"/>
    <n v="0"/>
    <n v="0"/>
    <n v="0"/>
    <n v="0"/>
    <n v="0"/>
    <n v="0"/>
    <n v="0"/>
    <n v="118815.93"/>
    <s v="37220"/>
    <s v=""/>
    <n v="0"/>
    <n v="0"/>
    <e v="#N/A"/>
    <e v="#N/A"/>
    <e v="#N/A"/>
    <e v="#N/A"/>
    <e v="#N/A"/>
  </r>
  <r>
    <x v="0"/>
    <x v="497"/>
    <s v="Vuggestuen Kongehuset"/>
    <s v="Valby"/>
    <s v="Sjælør Boulevard 153"/>
    <n v="2500"/>
    <s v="Valby"/>
    <s v="36 16 88 85"/>
    <s v="fk31@buf.kk.dk"/>
    <s v="Dorte Psilander"/>
    <n v="38713276"/>
    <n v="36168885"/>
    <s v="37283@buf.kk.dk"/>
    <s v="Vuggestue"/>
    <n v="48"/>
    <n v="0"/>
    <n v="0"/>
    <n v="0"/>
    <n v="0"/>
    <n v="0"/>
    <n v="0"/>
    <n v="0"/>
    <n v="0"/>
    <n v="0"/>
    <n v="5"/>
    <n v="5"/>
    <n v="4"/>
    <n v="5"/>
    <n v="0"/>
    <x v="1"/>
    <x v="0"/>
    <x v="1"/>
    <x v="0"/>
    <n v="0"/>
    <n v="120000"/>
    <n v="0"/>
    <n v="0"/>
    <s v="Ja"/>
    <n v="0"/>
    <s v="Elsemarie"/>
    <n v="0"/>
    <n v="32"/>
    <n v="0"/>
    <s v="smørrebrødsjomfru"/>
    <n v="0"/>
    <n v="0"/>
    <n v="0"/>
    <n v="0"/>
    <n v="0"/>
    <n v="0"/>
    <n v="0"/>
    <n v="0"/>
    <n v="0"/>
    <n v="85"/>
    <n v="0"/>
    <n v="1"/>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Valby"/>
    <n v="48"/>
    <n v="0"/>
    <n v="0"/>
    <n v="0"/>
    <n v="0"/>
    <n v="0"/>
    <n v="0"/>
    <n v="0"/>
    <n v="0"/>
    <n v="0"/>
    <n v="0"/>
    <n v="0"/>
    <n v="0"/>
    <n v="0"/>
    <n v="116524.93"/>
    <s v="37283"/>
    <s v=""/>
    <n v="0"/>
    <n v="0"/>
    <e v="#N/A"/>
    <e v="#N/A"/>
    <e v="#N/A"/>
    <e v="#N/A"/>
    <e v="#N/A"/>
  </r>
  <r>
    <x v="0"/>
    <x v="498"/>
    <s v="Vuggestuen Mosestykket"/>
    <s v="Valby"/>
    <s v="Mosestykket 5"/>
    <n v="2500"/>
    <s v="Valby"/>
    <s v="36 30 85 41"/>
    <s v="nina.nyberg@buf.kk.dk"/>
    <s v="Nina Petersen Nyberg"/>
    <n v="36727980"/>
    <n v="0"/>
    <s v="37296@buf.kk.dk"/>
    <s v="Vuggestue"/>
    <n v="40"/>
    <n v="0"/>
    <n v="0"/>
    <n v="0"/>
    <n v="0"/>
    <n v="0"/>
    <n v="0"/>
    <n v="0"/>
    <n v="0"/>
    <n v="0"/>
    <n v="5"/>
    <n v="5"/>
    <n v="4"/>
    <n v="5"/>
    <n v="0"/>
    <x v="1"/>
    <x v="0"/>
    <x v="1"/>
    <x v="0"/>
    <n v="0"/>
    <n v="110000"/>
    <n v="0"/>
    <n v="0"/>
    <s v="Ja"/>
    <n v="0"/>
    <s v="Isra Muhamed"/>
    <n v="0"/>
    <n v="33"/>
    <n v="0"/>
    <s v="ufaglært"/>
    <n v="0"/>
    <s v="hygiejnekursus"/>
    <n v="0"/>
    <n v="0"/>
    <n v="0"/>
    <n v="0"/>
    <n v="0"/>
    <n v="0"/>
    <n v="0"/>
    <n v="90"/>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Valby"/>
    <n v="44"/>
    <n v="0"/>
    <n v="0"/>
    <n v="0"/>
    <n v="0"/>
    <n v="0"/>
    <n v="0"/>
    <n v="0"/>
    <n v="0"/>
    <n v="0"/>
    <n v="0"/>
    <n v="0"/>
    <n v="0"/>
    <n v="0"/>
    <n v="107868.95"/>
    <s v="37296"/>
    <s v=""/>
    <n v="0"/>
    <n v="0"/>
    <e v="#N/A"/>
    <e v="#N/A"/>
    <e v="#N/A"/>
    <e v="#N/A"/>
    <e v="#N/A"/>
  </r>
  <r>
    <x v="0"/>
    <x v="499"/>
    <s v="Vuggestuen Voldparken"/>
    <s v="Vanløse/Brønshøj-Husum"/>
    <s v="Arildsgård 9"/>
    <n v="2700"/>
    <s v="Brønshøj"/>
    <s v="38 60 17 55"/>
    <s v="35227@buf.kk.dk"/>
    <s v="Henrik Hansen"/>
    <n v="38800898"/>
    <n v="0"/>
    <s v="35227@buf.kk.dk"/>
    <s v="Vuggestue"/>
    <n v="72"/>
    <n v="0"/>
    <n v="0"/>
    <n v="0"/>
    <n v="0"/>
    <n v="0"/>
    <n v="0"/>
    <n v="0"/>
    <n v="0"/>
    <n v="0"/>
    <n v="5"/>
    <n v="5"/>
    <n v="4"/>
    <n v="5"/>
    <n v="0"/>
    <x v="1"/>
    <x v="0"/>
    <x v="1"/>
    <x v="0"/>
    <n v="0"/>
    <n v="250000"/>
    <n v="0"/>
    <n v="0"/>
    <s v="Ja"/>
    <n v="0"/>
    <s v="Gennet"/>
    <n v="0"/>
    <n v="35"/>
    <n v="0"/>
    <s v="kantineassistent"/>
    <n v="0"/>
    <n v="0"/>
    <n v="0"/>
    <n v="0"/>
    <n v="0"/>
    <n v="0"/>
    <n v="0"/>
    <n v="0"/>
    <n v="0"/>
    <n v="35"/>
    <n v="0"/>
    <n v="1"/>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Vanløse/Brønshøj-Husum"/>
    <n v="67"/>
    <n v="0"/>
    <n v="0"/>
    <n v="0"/>
    <n v="0"/>
    <n v="0"/>
    <n v="0"/>
    <n v="0"/>
    <n v="0"/>
    <n v="0"/>
    <n v="0"/>
    <n v="0"/>
    <n v="0"/>
    <n v="0"/>
    <n v="196831.41"/>
    <s v="35227"/>
    <s v=""/>
    <n v="0"/>
    <n v="0"/>
    <e v="#N/A"/>
    <e v="#N/A"/>
    <e v="#N/A"/>
    <e v="#N/A"/>
    <e v="#N/A"/>
  </r>
  <r>
    <x v="0"/>
    <x v="500"/>
    <s v="Korsagergård Vuggestue"/>
    <s v="Vanløse/Brønshøj-Husum"/>
    <s v="Korsager Allé 16"/>
    <n v="2700"/>
    <s v="Brønshøj"/>
    <s v="38 28 06 50"/>
    <s v="35248@buf.kk.dk"/>
    <s v="Pia Mackeldey"/>
    <n v="39400150"/>
    <n v="0"/>
    <s v="35248@buf.kk.dk"/>
    <s v="Vuggestue"/>
    <n v="44"/>
    <n v="0"/>
    <n v="0"/>
    <n v="0"/>
    <n v="0"/>
    <n v="0"/>
    <n v="0"/>
    <n v="0"/>
    <n v="0"/>
    <n v="0"/>
    <n v="5"/>
    <n v="5"/>
    <n v="3"/>
    <n v="5"/>
    <n v="0"/>
    <x v="1"/>
    <x v="0"/>
    <x v="1"/>
    <x v="0"/>
    <n v="0"/>
    <n v="132000"/>
    <n v="0"/>
    <n v="0"/>
    <s v="Ja"/>
    <n v="0"/>
    <n v="0"/>
    <n v="0"/>
    <n v="33"/>
    <n v="0"/>
    <s v="ufaglært"/>
    <s v="20 års erfaring fra vuggestue"/>
    <n v="0"/>
    <n v="0"/>
    <n v="0"/>
    <n v="0"/>
    <n v="0"/>
    <n v="0"/>
    <n v="0"/>
    <n v="0"/>
    <n v="90"/>
    <n v="0"/>
    <n v="1"/>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44"/>
    <n v="0"/>
    <n v="0"/>
    <n v="0"/>
    <n v="0"/>
    <n v="0"/>
    <n v="0"/>
    <n v="0"/>
    <n v="0"/>
    <n v="0"/>
    <n v="0"/>
    <n v="0"/>
    <n v="0"/>
    <n v="0"/>
    <n v="98809.35"/>
    <s v="35248"/>
    <s v=""/>
    <n v="0"/>
    <n v="0"/>
    <e v="#N/A"/>
    <e v="#N/A"/>
    <e v="#N/A"/>
    <e v="#N/A"/>
    <e v="#N/A"/>
  </r>
  <r>
    <x v="0"/>
    <x v="501"/>
    <s v="Adventskirkens Vuggestue"/>
    <s v="Vanløse/Brønshøj-Husum"/>
    <s v="Randbølvej 63"/>
    <n v="2720"/>
    <s v="Vanløse"/>
    <s v="38 77 03 30"/>
    <s v="35259@buf.kk.dk"/>
    <s v="Tina Pedersen"/>
    <n v="38609125"/>
    <n v="0"/>
    <s v="35259@buf.kk.dk"/>
    <s v="Vuggestue"/>
    <n v="64"/>
    <n v="0"/>
    <n v="0"/>
    <n v="0"/>
    <n v="0"/>
    <n v="0"/>
    <n v="0"/>
    <s v="ja"/>
    <n v="2"/>
    <n v="1"/>
    <n v="5"/>
    <n v="5"/>
    <n v="0"/>
    <n v="5"/>
    <n v="0"/>
    <x v="1"/>
    <x v="0"/>
    <x v="1"/>
    <x v="0"/>
    <n v="0"/>
    <n v="100000"/>
    <n v="0"/>
    <n v="0"/>
    <n v="0"/>
    <n v="0"/>
    <n v="0"/>
    <n v="0"/>
    <n v="0"/>
    <n v="0"/>
    <n v="0"/>
    <n v="0"/>
    <n v="0"/>
    <n v="0"/>
    <n v="0"/>
    <n v="0"/>
    <n v="0"/>
    <n v="0"/>
    <n v="0"/>
    <n v="0"/>
    <n v="80"/>
    <n v="0"/>
    <n v="2"/>
    <n v="0"/>
    <s v="Ja"/>
    <s v="Nej"/>
    <s v="Ja"/>
    <s v="Ja"/>
    <n v="0"/>
    <s v="Ja"/>
    <n v="0"/>
    <s v="Ja"/>
    <s v="vil gerne lave mad, men vil have køkkenpersonale til at lave maden"/>
    <s v="Nej"/>
    <s v="vil gerne have vores hjælp"/>
    <n v="0"/>
    <s v="produktionskøkken"/>
    <s v="nej"/>
    <n v="0"/>
    <n v="0"/>
    <n v="0"/>
    <s v="Køkkenet har ikke været brugt i 7 år så der skal en større gennemgang af bl.a. opvaskemaskine, komfur etc. Samt grundig rengøring inden køkkenets tilstand kan vurderes"/>
    <n v="0"/>
    <n v="0"/>
    <n v="0"/>
    <n v="0"/>
    <n v="0"/>
    <n v="0"/>
    <n v="0"/>
    <n v="0"/>
    <s v="Der kan laves mad fra 1. jan 2010 hvis ovenstående gennemgåes. På sigt vil en renovering af eksisterende køkken komme på tale."/>
    <s v="Lone Voss / Sine"/>
    <d v="2009-03-05T00:00:00"/>
    <n v="0"/>
    <n v="0"/>
    <n v="1"/>
    <n v="4"/>
    <n v="0"/>
    <n v="0"/>
    <n v="1"/>
    <n v="0"/>
    <n v="3"/>
    <n v="1"/>
    <n v="1"/>
    <n v="0"/>
    <n v="1"/>
    <n v="0"/>
    <n v="0"/>
    <n v="0"/>
    <n v="0"/>
    <n v="0"/>
    <n v="1"/>
    <n v="1"/>
    <n v="2"/>
    <s v="Ken"/>
    <n v="0"/>
    <s v="Nej"/>
    <n v="0"/>
    <s v="Nej"/>
    <s v="Nej"/>
    <s v="Nej"/>
    <n v="2"/>
    <s v="God plads"/>
    <s v="Fysisk liggere lagerrum i kælderen. Dårlig tilgangsforhold"/>
    <n v="0"/>
    <x v="1"/>
    <s v="Vanløse/Brønshøj-Husum"/>
    <n v="64"/>
    <n v="0"/>
    <n v="0"/>
    <n v="0"/>
    <n v="0"/>
    <n v="0"/>
    <n v="0"/>
    <n v="0"/>
    <n v="0"/>
    <n v="0"/>
    <n v="0"/>
    <n v="0"/>
    <n v="0"/>
    <n v="0"/>
    <n v="79325.75"/>
    <s v="35259"/>
    <s v=""/>
    <n v="0"/>
    <n v="0"/>
    <s v="Ja"/>
    <n v="37"/>
    <s v="Nej"/>
    <n v="0"/>
    <s v="Nej"/>
  </r>
  <r>
    <x v="0"/>
    <x v="502"/>
    <s v="Ungdomsgårdens Vuggestue"/>
    <s v="Vanløse/Brønshøj-Husum"/>
    <s v="Smørumvej 197"/>
    <n v="2700"/>
    <s v="Brønshøj"/>
    <s v="38 28 17 62"/>
    <s v="35268@buf.kk.dk"/>
    <s v="Hanne Blomhøj"/>
    <n v="38801433"/>
    <n v="0"/>
    <s v="35268@buf.kk.dk"/>
    <s v="Vuggestue"/>
    <n v="53"/>
    <n v="0"/>
    <n v="0"/>
    <n v="0"/>
    <n v="0"/>
    <n v="0"/>
    <n v="0"/>
    <n v="0"/>
    <n v="0"/>
    <n v="0"/>
    <n v="5"/>
    <n v="5"/>
    <n v="5"/>
    <n v="5"/>
    <n v="0"/>
    <x v="1"/>
    <x v="0"/>
    <x v="1"/>
    <x v="0"/>
    <n v="0"/>
    <n v="180000"/>
    <n v="0"/>
    <n v="0"/>
    <s v="Ja"/>
    <n v="0"/>
    <s v="Sonja"/>
    <n v="0"/>
    <n v="37"/>
    <n v="0"/>
    <s v="køkkenleder"/>
    <n v="0"/>
    <n v="0"/>
    <s v="Kirsten"/>
    <n v="0"/>
    <n v="20"/>
    <n v="0"/>
    <s v="ufaglært"/>
    <n v="0"/>
    <n v="0"/>
    <n v="100"/>
    <n v="0"/>
    <n v="0"/>
    <n v="0"/>
    <n v="0"/>
    <n v="0"/>
    <n v="0"/>
    <n v="0"/>
    <n v="0"/>
    <n v="0"/>
    <n v="0"/>
    <n v="0"/>
    <n v="0"/>
    <n v="0"/>
    <n v="0"/>
    <n v="0"/>
    <s v="produktionskøkken"/>
    <n v="0"/>
    <n v="0"/>
    <n v="0"/>
    <n v="0"/>
    <n v="0"/>
    <n v="0"/>
    <n v="0"/>
    <n v="0"/>
    <n v="0"/>
    <n v="0"/>
    <n v="0"/>
    <n v="0"/>
    <n v="0"/>
    <n v="0"/>
    <s v="Sine"/>
    <d v="2009-06-09T00:00:00"/>
    <n v="0"/>
    <n v="0"/>
    <n v="0"/>
    <n v="0"/>
    <n v="0"/>
    <n v="0"/>
    <n v="0"/>
    <n v="0"/>
    <n v="0"/>
    <n v="0"/>
    <n v="0"/>
    <n v="0"/>
    <n v="0"/>
    <n v="0"/>
    <n v="0"/>
    <n v="0"/>
    <n v="0"/>
    <n v="0"/>
    <n v="0"/>
    <n v="0"/>
    <n v="0"/>
    <n v="0"/>
    <n v="0"/>
    <n v="0"/>
    <n v="0"/>
    <n v="0"/>
    <n v="0"/>
    <n v="0"/>
    <n v="0"/>
    <n v="0"/>
    <n v="0"/>
    <n v="0"/>
    <x v="1"/>
    <s v="Vanløse/Brønshøj-Husum"/>
    <n v="53"/>
    <n v="0"/>
    <n v="0"/>
    <n v="0"/>
    <n v="0"/>
    <n v="0"/>
    <n v="0"/>
    <n v="0"/>
    <n v="0"/>
    <n v="0"/>
    <n v="0"/>
    <n v="0"/>
    <n v="0"/>
    <n v="0"/>
    <n v="144070.38"/>
    <s v="35268"/>
    <s v=""/>
    <n v="0"/>
    <n v="0"/>
    <e v="#N/A"/>
    <e v="#N/A"/>
    <e v="#N/A"/>
    <e v="#N/A"/>
    <e v="#N/A"/>
  </r>
  <r>
    <x v="0"/>
    <x v="503"/>
    <s v="Vuggestuen  "/>
    <s v="Vanløse/Brønshøj-Husum"/>
    <s v="Præstegårds Allé 29"/>
    <n v="2700"/>
    <s v="Brønshøj"/>
    <s v="38 28 38 66"/>
    <s v="35278@buf.kk.dk"/>
    <s v="Lisbeth Maj Jensen"/>
    <n v="38800620"/>
    <n v="0"/>
    <s v="35278@buf.kk.dk"/>
    <s v="Vuggestue"/>
    <n v="20"/>
    <n v="0"/>
    <n v="0"/>
    <n v="0"/>
    <n v="0"/>
    <n v="0"/>
    <n v="0"/>
    <s v="Nej"/>
    <n v="0"/>
    <n v="0"/>
    <n v="5"/>
    <n v="5"/>
    <n v="4"/>
    <n v="5"/>
    <n v="0"/>
    <x v="1"/>
    <x v="0"/>
    <x v="1"/>
    <x v="0"/>
    <n v="0"/>
    <n v="60000"/>
    <n v="0"/>
    <n v="0"/>
    <s v="Ja"/>
    <n v="0"/>
    <s v="Anette"/>
    <n v="0"/>
    <n v="20"/>
    <n v="0"/>
    <s v="Husholdningslærer fra Suhrs"/>
    <n v="0"/>
    <n v="0"/>
    <n v="0"/>
    <n v="0"/>
    <n v="0"/>
    <n v="0"/>
    <n v="0"/>
    <n v="0"/>
    <n v="0"/>
    <n v="75"/>
    <n v="0"/>
    <n v="2"/>
    <n v="0"/>
    <s v="Ja"/>
    <s v="ja"/>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20"/>
    <n v="0"/>
    <n v="0"/>
    <n v="0"/>
    <n v="0"/>
    <n v="0"/>
    <n v="0"/>
    <n v="0"/>
    <n v="0"/>
    <n v="0"/>
    <n v="0"/>
    <n v="0"/>
    <n v="0"/>
    <n v="0"/>
    <n v="58546.1"/>
    <s v="35278"/>
    <s v=""/>
    <n v="0"/>
    <n v="0"/>
    <e v="#N/A"/>
    <e v="#N/A"/>
    <e v="#N/A"/>
    <e v="#N/A"/>
    <e v="#N/A"/>
  </r>
  <r>
    <x v="0"/>
    <x v="504"/>
    <s v="Kastanie Alle"/>
    <s v="Vanløse/Brønshøj-Husum"/>
    <s v="Kastanie Allé 2D"/>
    <n v="2720"/>
    <s v="Vanløse"/>
    <s v="38 74 79 26"/>
    <s v="37208@buf.kk.dk"/>
    <s v="Jonna Ranild"/>
    <n v="38747524"/>
    <n v="38747926"/>
    <s v="37208@buf.kk.dk"/>
    <s v="Vuggestue"/>
    <n v="60"/>
    <n v="0"/>
    <n v="0"/>
    <n v="0"/>
    <n v="0"/>
    <n v="0"/>
    <n v="0"/>
    <s v="Nej"/>
    <n v="0"/>
    <n v="0"/>
    <n v="5"/>
    <n v="0"/>
    <n v="5"/>
    <n v="5"/>
    <n v="0"/>
    <x v="1"/>
    <x v="0"/>
    <x v="1"/>
    <x v="0"/>
    <n v="0"/>
    <n v="140000"/>
    <n v="0"/>
    <n v="0"/>
    <s v="Ja"/>
    <n v="0"/>
    <s v="Annie"/>
    <n v="0"/>
    <n v="32"/>
    <n v="0"/>
    <s v="Ufaglært"/>
    <n v="0"/>
    <n v="0"/>
    <n v="0"/>
    <n v="0"/>
    <n v="0"/>
    <n v="0"/>
    <n v="0"/>
    <n v="0"/>
    <n v="0"/>
    <n v="92"/>
    <n v="0"/>
    <n v="1"/>
    <n v="0"/>
    <s v="Ja"/>
    <s v="ja"/>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60"/>
    <n v="0"/>
    <n v="0"/>
    <n v="0"/>
    <n v="0"/>
    <n v="0"/>
    <n v="0"/>
    <n v="0"/>
    <n v="0"/>
    <n v="0"/>
    <n v="0"/>
    <n v="0"/>
    <n v="0"/>
    <n v="0"/>
    <n v="162619.82"/>
    <s v="37208"/>
    <s v=""/>
    <n v="0"/>
    <n v="0"/>
    <e v="#N/A"/>
    <e v="#N/A"/>
    <e v="#N/A"/>
    <e v="#N/A"/>
    <e v="#N/A"/>
  </r>
  <r>
    <x v="0"/>
    <x v="505"/>
    <s v="Vuggestuen Haletudsen"/>
    <s v="Vanløse/Brønshøj-Husum"/>
    <s v="Kabbelejevej 8"/>
    <n v="2700"/>
    <s v="Brønshøj"/>
    <s v="38 80 02 40"/>
    <s v="s460@buf.kk.dk"/>
    <s v="Jette Saltoft Pedersen"/>
    <n v="0"/>
    <n v="0"/>
    <s v="37209@buf.kk.dk"/>
    <s v="Vuggestue"/>
    <n v="33"/>
    <n v="0"/>
    <n v="0"/>
    <n v="0"/>
    <n v="0"/>
    <n v="0"/>
    <n v="0"/>
    <s v="Nej"/>
    <n v="0"/>
    <n v="0"/>
    <n v="5"/>
    <n v="5"/>
    <n v="3"/>
    <n v="5"/>
    <n v="0"/>
    <x v="1"/>
    <x v="0"/>
    <x v="1"/>
    <x v="0"/>
    <n v="0"/>
    <n v="95557"/>
    <n v="0"/>
    <n v="0"/>
    <s v="Ja"/>
    <n v="0"/>
    <n v="0"/>
    <n v="0"/>
    <n v="21"/>
    <n v="0"/>
    <s v="ufaglært"/>
    <n v="0"/>
    <n v="0"/>
    <n v="0"/>
    <n v="0"/>
    <n v="0"/>
    <n v="0"/>
    <n v="0"/>
    <n v="0"/>
    <n v="0"/>
    <n v="95"/>
    <n v="0"/>
    <n v="1"/>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33"/>
    <n v="0"/>
    <n v="0"/>
    <n v="0"/>
    <n v="0"/>
    <n v="0"/>
    <n v="0"/>
    <n v="0"/>
    <n v="0"/>
    <n v="0"/>
    <n v="0"/>
    <n v="0"/>
    <n v="0"/>
    <n v="0"/>
    <n v="67514.679999999993"/>
    <s v="37209"/>
    <s v=""/>
    <n v="0"/>
    <n v="0"/>
    <e v="#N/A"/>
    <e v="#N/A"/>
    <e v="#N/A"/>
    <e v="#N/A"/>
    <e v="#N/A"/>
  </r>
  <r>
    <x v="0"/>
    <x v="506"/>
    <s v="Rødkilde vuggestue"/>
    <s v="Vanløse/Brønshøj-Husum"/>
    <s v="Bellahøjvej 48"/>
    <n v="2700"/>
    <s v="Brønshøj"/>
    <s v="38 60 36 31"/>
    <s v="37212@buf.kk.dk"/>
    <s v="Lisbeth Helene Kisum"/>
    <n v="0"/>
    <n v="38603631"/>
    <s v="37212@buf.kk.dk"/>
    <s v="Vuggestue"/>
    <n v="84"/>
    <n v="0"/>
    <n v="0"/>
    <n v="0"/>
    <n v="0"/>
    <n v="0"/>
    <n v="0"/>
    <s v="Nej"/>
    <n v="0"/>
    <n v="0"/>
    <n v="5"/>
    <n v="5"/>
    <n v="5"/>
    <n v="5"/>
    <n v="0"/>
    <x v="1"/>
    <x v="0"/>
    <x v="1"/>
    <x v="0"/>
    <n v="0"/>
    <n v="189940"/>
    <n v="0"/>
    <n v="0"/>
    <s v="Ja"/>
    <n v="0"/>
    <s v="Anne Dorit"/>
    <n v="0"/>
    <n v="35"/>
    <n v="0"/>
    <s v="Ufaglært"/>
    <n v="0"/>
    <n v="0"/>
    <s v="Lotte"/>
    <n v="0"/>
    <n v="30"/>
    <n v="0"/>
    <s v="Tjener"/>
    <n v="0"/>
    <n v="0"/>
    <n v="90"/>
    <n v="0"/>
    <n v="1"/>
    <n v="0"/>
    <s v="Ja"/>
    <s v="ja"/>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80"/>
    <n v="0"/>
    <n v="0"/>
    <n v="0"/>
    <n v="0"/>
    <n v="0"/>
    <n v="0"/>
    <n v="0"/>
    <n v="0"/>
    <n v="0"/>
    <n v="0"/>
    <n v="0"/>
    <n v="0"/>
    <n v="0"/>
    <n v="189940.1"/>
    <s v="37212"/>
    <s v=""/>
    <n v="0"/>
    <n v="0"/>
    <e v="#N/A"/>
    <e v="#N/A"/>
    <e v="#N/A"/>
    <e v="#N/A"/>
    <e v="#N/A"/>
  </r>
  <r>
    <x v="0"/>
    <x v="507"/>
    <s v="Stoppestedet"/>
    <s v="Vanløse/Brønshøj-Husum"/>
    <s v="Husumvej 40"/>
    <n v="2700"/>
    <s v="Brønshøj"/>
    <s v="38 28 02 26"/>
    <s v="37213@buf.kk.dk"/>
    <s v="Helle Marianne Søemod"/>
    <n v="0"/>
    <n v="0"/>
    <s v="37213@buf.kk.dk"/>
    <s v="Vuggestue"/>
    <n v="22"/>
    <n v="0"/>
    <n v="0"/>
    <n v="0"/>
    <n v="0"/>
    <n v="0"/>
    <n v="0"/>
    <s v="Nej"/>
    <n v="0"/>
    <n v="0"/>
    <n v="5"/>
    <n v="5"/>
    <n v="4"/>
    <n v="5"/>
    <n v="0"/>
    <x v="1"/>
    <x v="0"/>
    <x v="1"/>
    <x v="0"/>
    <n v="0"/>
    <n v="70000"/>
    <n v="0"/>
    <n v="0"/>
    <s v="Ja"/>
    <n v="0"/>
    <s v="Linda K Jensen"/>
    <n v="0"/>
    <n v="25"/>
    <n v="0"/>
    <s v="Sygeplejeske"/>
    <n v="0"/>
    <n v="0"/>
    <n v="0"/>
    <n v="0"/>
    <n v="0"/>
    <n v="0"/>
    <n v="0"/>
    <n v="0"/>
    <n v="0"/>
    <n v="80"/>
    <n v="0"/>
    <n v="2"/>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22"/>
    <n v="0"/>
    <n v="0"/>
    <n v="0"/>
    <n v="0"/>
    <n v="0"/>
    <n v="0"/>
    <n v="0"/>
    <n v="0"/>
    <n v="0"/>
    <n v="0"/>
    <n v="0"/>
    <n v="0"/>
    <n v="0"/>
    <n v="69426.350000000006"/>
    <s v="37213"/>
    <s v=""/>
    <n v="0"/>
    <n v="0"/>
    <e v="#N/A"/>
    <e v="#N/A"/>
    <e v="#N/A"/>
    <e v="#N/A"/>
    <e v="#N/A"/>
  </r>
  <r>
    <x v="0"/>
    <x v="508"/>
    <s v="Vandpytten"/>
    <s v="Vanløse/Brønshøj-Husum"/>
    <s v="Slotsherrensvej 81"/>
    <n v="2720"/>
    <s v="Vanløse"/>
    <s v="38 71 79 94"/>
    <s v="37214@buf.kk.dk"/>
    <s v="Lisbeth Hardy-Hansen."/>
    <n v="0"/>
    <n v="0"/>
    <s v="37214@buf.kk.dk"/>
    <s v="Vuggestue"/>
    <n v="33"/>
    <n v="0"/>
    <n v="0"/>
    <n v="0"/>
    <n v="0"/>
    <n v="0"/>
    <n v="0"/>
    <s v="Nej"/>
    <n v="0"/>
    <n v="0"/>
    <n v="5"/>
    <n v="5"/>
    <n v="4"/>
    <n v="5"/>
    <n v="0"/>
    <x v="1"/>
    <x v="0"/>
    <x v="1"/>
    <x v="0"/>
    <n v="0"/>
    <n v="79597"/>
    <n v="0"/>
    <n v="0"/>
    <s v="Ja"/>
    <n v="0"/>
    <s v="Bente"/>
    <n v="0"/>
    <n v="28"/>
    <n v="0"/>
    <s v="Ufaglært"/>
    <n v="0"/>
    <s v="div. Kurser"/>
    <n v="0"/>
    <n v="0"/>
    <n v="0"/>
    <n v="0"/>
    <n v="0"/>
    <n v="0"/>
    <n v="0"/>
    <n v="85"/>
    <n v="0"/>
    <n v="2"/>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33"/>
    <n v="0"/>
    <n v="0"/>
    <n v="0"/>
    <n v="0"/>
    <n v="0"/>
    <n v="0"/>
    <n v="0"/>
    <n v="0"/>
    <n v="0"/>
    <n v="0"/>
    <n v="0"/>
    <n v="0"/>
    <n v="0"/>
    <n v="79596.75"/>
    <s v="37214"/>
    <s v=""/>
    <n v="0"/>
    <n v="0"/>
    <e v="#N/A"/>
    <e v="#N/A"/>
    <e v="#N/A"/>
    <e v="#N/A"/>
    <e v="#N/A"/>
  </r>
  <r>
    <x v="0"/>
    <x v="509"/>
    <s v="Svanen"/>
    <s v="Vanløse/Brønshøj-Husum"/>
    <s v="Brønshøjvej 30"/>
    <n v="2700"/>
    <s v="Brønshøj"/>
    <s v="38 81 04 92"/>
    <s v="37218@buf.kk.dk"/>
    <s v="Anni Lind"/>
    <n v="0"/>
    <n v="0"/>
    <s v="37218@buf.kk.dk"/>
    <s v="Vuggestue"/>
    <n v="36"/>
    <n v="0"/>
    <n v="0"/>
    <n v="0"/>
    <n v="0"/>
    <n v="0"/>
    <n v="0"/>
    <s v="Nej"/>
    <n v="0"/>
    <n v="0"/>
    <n v="5"/>
    <n v="5"/>
    <n v="5"/>
    <n v="5"/>
    <n v="0"/>
    <x v="1"/>
    <x v="0"/>
    <x v="1"/>
    <x v="0"/>
    <n v="0"/>
    <n v="100000"/>
    <n v="0"/>
    <n v="0"/>
    <s v="Ja"/>
    <n v="0"/>
    <s v="Lars Sørensen"/>
    <n v="0"/>
    <n v="35"/>
    <n v="0"/>
    <s v="Mangler et ½år af kokkeuddannelsen"/>
    <n v="0"/>
    <n v="0"/>
    <n v="0"/>
    <n v="0"/>
    <n v="0"/>
    <n v="0"/>
    <n v="0"/>
    <n v="0"/>
    <n v="0"/>
    <n v="85"/>
    <n v="0"/>
    <n v="1"/>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36"/>
    <n v="0"/>
    <n v="0"/>
    <n v="0"/>
    <n v="0"/>
    <n v="0"/>
    <n v="0"/>
    <n v="0"/>
    <n v="0"/>
    <n v="0"/>
    <n v="0"/>
    <n v="0"/>
    <n v="0"/>
    <n v="0"/>
    <n v="98510.720000000001"/>
    <s v="37218"/>
    <s v=""/>
    <n v="0"/>
    <n v="0"/>
    <e v="#N/A"/>
    <e v="#N/A"/>
    <e v="#N/A"/>
    <e v="#N/A"/>
    <e v="#N/A"/>
  </r>
  <r>
    <x v="0"/>
    <x v="510"/>
    <s v="Børnehjørnet"/>
    <s v="Vanløse/Brønshøj-Husum"/>
    <s v="Bogholder Allé 59"/>
    <n v="2720"/>
    <s v="Vanløse"/>
    <s v="38 71 86 14"/>
    <s v="37231@buf.kk.dk"/>
    <s v="Helle Dennung"/>
    <n v="38865828"/>
    <n v="38718614"/>
    <s v="37231@buf.kk.dk"/>
    <s v="Vuggestue"/>
    <n v="22"/>
    <n v="0"/>
    <n v="0"/>
    <n v="0"/>
    <n v="0"/>
    <n v="0"/>
    <n v="0"/>
    <s v="Nej"/>
    <n v="0"/>
    <n v="0"/>
    <n v="5"/>
    <n v="0"/>
    <n v="4"/>
    <n v="5"/>
    <n v="0"/>
    <x v="1"/>
    <x v="0"/>
    <x v="1"/>
    <x v="0"/>
    <n v="0"/>
    <n v="63511"/>
    <n v="0"/>
    <n v="0"/>
    <s v="Ja"/>
    <n v="0"/>
    <s v="Marianne"/>
    <n v="0"/>
    <n v="32"/>
    <n v="0"/>
    <s v="Ufaglært"/>
    <n v="0"/>
    <s v="Div. Kurser"/>
    <n v="0"/>
    <n v="0"/>
    <n v="0"/>
    <n v="0"/>
    <n v="0"/>
    <n v="0"/>
    <n v="0"/>
    <n v="97"/>
    <n v="0"/>
    <n v="2"/>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22"/>
    <n v="0"/>
    <n v="0"/>
    <n v="0"/>
    <n v="0"/>
    <n v="0"/>
    <n v="0"/>
    <n v="0"/>
    <n v="0"/>
    <n v="0"/>
    <n v="0"/>
    <n v="0"/>
    <n v="0"/>
    <n v="0"/>
    <n v="63510.879999999997"/>
    <s v="37231"/>
    <s v=""/>
    <n v="0"/>
    <n v="0"/>
    <e v="#N/A"/>
    <e v="#N/A"/>
    <e v="#N/A"/>
    <e v="#N/A"/>
    <e v="#N/A"/>
  </r>
  <r>
    <x v="0"/>
    <x v="511"/>
    <s v="Kernehuset"/>
    <s v="Vanløse/Brønshøj-Husum"/>
    <s v="Tyborøn Allé 55"/>
    <n v="2720"/>
    <s v="Vanløse"/>
    <s v="38 71 21 76"/>
    <s v="37268@buf.kk.dk"/>
    <s v="Anna Andersen"/>
    <n v="47315747"/>
    <n v="38712176"/>
    <s v="37268@buf.kk.dk"/>
    <s v="Vuggestue"/>
    <n v="87"/>
    <n v="0"/>
    <n v="0"/>
    <n v="0"/>
    <n v="0"/>
    <n v="0"/>
    <n v="0"/>
    <n v="0"/>
    <n v="0"/>
    <n v="0"/>
    <n v="5"/>
    <n v="0"/>
    <n v="5"/>
    <n v="0"/>
    <n v="0"/>
    <x v="1"/>
    <x v="0"/>
    <x v="1"/>
    <x v="0"/>
    <n v="0"/>
    <n v="415410"/>
    <n v="0"/>
    <n v="0"/>
    <s v="Ja"/>
    <n v="0"/>
    <s v="Lea"/>
    <n v="0"/>
    <n v="30"/>
    <n v="0"/>
    <s v="Ufaglært"/>
    <n v="0"/>
    <n v="0"/>
    <n v="0"/>
    <n v="0"/>
    <n v="0"/>
    <n v="0"/>
    <n v="0"/>
    <n v="0"/>
    <n v="0"/>
    <n v="85"/>
    <n v="0"/>
    <n v="2"/>
    <n v="0"/>
    <s v="Ja"/>
    <s v="ja"/>
    <s v="nej"/>
    <n v="0"/>
    <n v="0"/>
    <n v="0"/>
    <n v="0"/>
    <n v="0"/>
    <n v="0"/>
    <n v="0"/>
    <n v="0"/>
    <n v="0"/>
    <s v="produktionskøkken"/>
    <n v="0"/>
    <n v="0"/>
    <n v="0"/>
    <n v="0"/>
    <n v="0"/>
    <n v="0"/>
    <n v="0"/>
    <n v="0"/>
    <n v="0"/>
    <n v="0"/>
    <n v="0"/>
    <n v="0"/>
    <n v="0"/>
    <s v="Vedr. økonomi, så er beløbet højere end normalt fordi køkkendamen har haft barsel og de i den periode har fået mad udefra."/>
    <s v="Sine"/>
    <d v="2009-05-26T00:00:00"/>
    <n v="0"/>
    <n v="0"/>
    <n v="0"/>
    <n v="0"/>
    <n v="0"/>
    <n v="0"/>
    <n v="0"/>
    <n v="0"/>
    <n v="0"/>
    <n v="0"/>
    <n v="0"/>
    <n v="0"/>
    <n v="0"/>
    <n v="0"/>
    <n v="0"/>
    <n v="0"/>
    <n v="0"/>
    <n v="0"/>
    <n v="0"/>
    <n v="0"/>
    <n v="0"/>
    <n v="0"/>
    <n v="0"/>
    <n v="0"/>
    <n v="0"/>
    <n v="0"/>
    <n v="0"/>
    <n v="0"/>
    <n v="0"/>
    <n v="0"/>
    <n v="0"/>
    <n v="0"/>
    <x v="1"/>
    <s v="Vanløse/Brønshøj-Husum"/>
    <n v="87"/>
    <n v="0"/>
    <n v="0"/>
    <n v="0"/>
    <n v="0"/>
    <n v="0"/>
    <n v="0"/>
    <n v="0"/>
    <n v="0"/>
    <n v="0"/>
    <n v="0"/>
    <n v="0"/>
    <n v="0"/>
    <n v="0"/>
    <n v="415410.81"/>
    <s v="37268"/>
    <s v=""/>
    <n v="0"/>
    <n v="0"/>
    <e v="#N/A"/>
    <e v="#N/A"/>
    <e v="#N/A"/>
    <e v="#N/A"/>
    <e v="#N/A"/>
  </r>
  <r>
    <x v="0"/>
    <x v="512"/>
    <s v="Vuggestuen Vinkelager"/>
    <s v="Vanløse/Brønshøj-Husum"/>
    <s v="Vinkelager 36"/>
    <n v="2720"/>
    <s v="Vanløse"/>
    <s v="38 74 43 23"/>
    <s v="37271@buf.kk.dk"/>
    <s v="Birgitte Persson"/>
    <n v="32955751"/>
    <n v="38744323"/>
    <s v="37271@buf.kk.dk"/>
    <s v="Vuggestue"/>
    <n v="33"/>
    <n v="0"/>
    <n v="0"/>
    <n v="0"/>
    <n v="0"/>
    <n v="0"/>
    <n v="0"/>
    <n v="0"/>
    <n v="0"/>
    <n v="0"/>
    <n v="5"/>
    <n v="5"/>
    <n v="5"/>
    <n v="5"/>
    <n v="0"/>
    <x v="1"/>
    <x v="0"/>
    <x v="1"/>
    <x v="0"/>
    <n v="0"/>
    <n v="75000"/>
    <n v="0"/>
    <n v="0"/>
    <s v="Ja"/>
    <n v="0"/>
    <s v="Yvonne"/>
    <n v="0"/>
    <n v="30"/>
    <n v="0"/>
    <s v="ufaglært"/>
    <n v="0"/>
    <s v="div. Kurser"/>
    <n v="0"/>
    <n v="0"/>
    <n v="0"/>
    <n v="0"/>
    <n v="0"/>
    <n v="0"/>
    <n v="0"/>
    <n v="80"/>
    <n v="0"/>
    <n v="1"/>
    <n v="0"/>
    <s v="Ja"/>
    <s v="ja"/>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33"/>
    <n v="0"/>
    <n v="0"/>
    <n v="0"/>
    <n v="0"/>
    <n v="0"/>
    <n v="0"/>
    <n v="0"/>
    <n v="0"/>
    <n v="0"/>
    <n v="0"/>
    <n v="0"/>
    <n v="0"/>
    <n v="0"/>
    <n v="100500.83"/>
    <s v="37271"/>
    <s v=""/>
    <n v="0"/>
    <n v="0"/>
    <e v="#N/A"/>
    <e v="#N/A"/>
    <e v="#N/A"/>
    <e v="#N/A"/>
    <e v="#N/A"/>
  </r>
  <r>
    <x v="0"/>
    <x v="513"/>
    <s v="Vuggestuen Rugvej"/>
    <s v="Vanløse/Brønshøj-Husum"/>
    <s v="Rugvej 12"/>
    <n v="2700"/>
    <s v="Brønshøj"/>
    <s v="38 60 82 47"/>
    <s v="37298@buf.kk.dk"/>
    <s v="Dorte Bang Jensen"/>
    <n v="44446210"/>
    <n v="0"/>
    <s v="37298@buf.kk.dk"/>
    <s v="Vuggestue"/>
    <n v="44"/>
    <n v="0"/>
    <n v="0"/>
    <n v="0"/>
    <n v="0"/>
    <n v="0"/>
    <n v="0"/>
    <s v="Nej"/>
    <n v="0"/>
    <n v="0"/>
    <n v="5"/>
    <n v="5"/>
    <n v="4"/>
    <n v="5"/>
    <n v="0"/>
    <x v="1"/>
    <x v="0"/>
    <x v="1"/>
    <x v="0"/>
    <n v="0"/>
    <n v="131852"/>
    <n v="0"/>
    <n v="0"/>
    <s v="Ja"/>
    <n v="0"/>
    <s v="Helle"/>
    <n v="0"/>
    <n v="32"/>
    <n v="0"/>
    <s v="Ufaglært"/>
    <n v="0"/>
    <n v="0"/>
    <n v="0"/>
    <n v="0"/>
    <n v="0"/>
    <n v="0"/>
    <n v="0"/>
    <n v="0"/>
    <n v="0"/>
    <n v="92"/>
    <n v="0"/>
    <n v="2"/>
    <n v="0"/>
    <s v="Ja"/>
    <s v="ja"/>
    <s v="Ja"/>
    <n v="0"/>
    <n v="0"/>
    <n v="0"/>
    <n v="0"/>
    <n v="0"/>
    <n v="0"/>
    <n v="0"/>
    <n v="0"/>
    <n v="0"/>
    <s v="produktionskøkken"/>
    <n v="0"/>
    <n v="0"/>
    <n v="0"/>
    <n v="0"/>
    <n v="0"/>
    <n v="0"/>
    <n v="0"/>
    <n v="0"/>
    <n v="0"/>
    <n v="0"/>
    <n v="0"/>
    <n v="0"/>
    <n v="0"/>
    <s v="Køkken er renoveret for ca. 10 år siden. Køkken er lille men fungerer godt."/>
    <s v="Sine"/>
    <d v="2009-05-26T00:00:00"/>
    <n v="0"/>
    <n v="0"/>
    <n v="0"/>
    <n v="0"/>
    <n v="0"/>
    <n v="0"/>
    <n v="0"/>
    <n v="0"/>
    <n v="0"/>
    <n v="0"/>
    <n v="0"/>
    <n v="0"/>
    <n v="0"/>
    <n v="0"/>
    <n v="0"/>
    <n v="0"/>
    <n v="0"/>
    <n v="0"/>
    <n v="0"/>
    <n v="0"/>
    <n v="0"/>
    <n v="0"/>
    <n v="0"/>
    <n v="0"/>
    <n v="0"/>
    <n v="0"/>
    <n v="0"/>
    <n v="0"/>
    <n v="0"/>
    <n v="0"/>
    <n v="0"/>
    <n v="0"/>
    <x v="1"/>
    <s v="Vanløse/Brønshøj-Husum"/>
    <n v="44"/>
    <n v="0"/>
    <n v="0"/>
    <n v="0"/>
    <n v="0"/>
    <n v="0"/>
    <n v="0"/>
    <n v="0"/>
    <n v="0"/>
    <n v="0"/>
    <n v="0"/>
    <n v="0"/>
    <n v="0"/>
    <n v="0"/>
    <n v="131852.14000000001"/>
    <s v="37298"/>
    <s v=""/>
    <n v="0"/>
    <n v="0"/>
    <s v="Nej"/>
    <n v="0"/>
    <n v="0"/>
    <s v="Vi har (næsten) fuld forplejning og har køkkenmedarbejde ansat"/>
    <s v="Ja"/>
  </r>
  <r>
    <x v="0"/>
    <x v="514"/>
    <s v="Mini Ajax"/>
    <s v="Vesterbro/Kgs.Enghave"/>
    <s v="Bavnehøj Allé 32"/>
    <n v="2450"/>
    <s v="København SV"/>
    <s v="33 26 04 80"/>
    <n v="0"/>
    <s v="Dorthe Thomsen Larsen"/>
    <n v="33260480"/>
    <n v="26141151"/>
    <s v="miniajax@miniajax.dk"/>
    <s v="Vuggestue"/>
    <n v="60"/>
    <n v="0"/>
    <n v="0"/>
    <n v="0"/>
    <n v="0"/>
    <n v="0"/>
    <n v="0"/>
    <s v="Nej"/>
    <n v="0"/>
    <n v="0"/>
    <n v="5"/>
    <n v="5"/>
    <n v="5"/>
    <n v="5"/>
    <n v="0"/>
    <x v="1"/>
    <x v="0"/>
    <x v="1"/>
    <x v="0"/>
    <n v="0"/>
    <n v="25000"/>
    <n v="0"/>
    <n v="0"/>
    <s v="Ja"/>
    <s v="nej"/>
    <s v="John Krogh"/>
    <n v="2004"/>
    <n v="37"/>
    <s v="johnkrogh@tiscali.dk"/>
    <n v="0"/>
    <s v="Køkken erfaring"/>
    <s v="Hygiejne, Ø.O.F. Madhus kurser "/>
    <n v="0"/>
    <n v="0"/>
    <n v="0"/>
    <n v="0"/>
    <n v="0"/>
    <n v="0"/>
    <n v="0"/>
    <n v="75"/>
    <n v="0"/>
    <n v="2"/>
    <n v="0"/>
    <s v="Ja"/>
    <s v="Nej"/>
    <s v="Ja"/>
    <s v="Ja"/>
    <n v="0"/>
    <n v="0"/>
    <n v="0"/>
    <n v="0"/>
    <n v="0"/>
    <n v="0"/>
    <n v="0"/>
    <n v="0"/>
    <s v="produktionskøkken"/>
    <s v="Ja"/>
    <s v="Ingen"/>
    <s v="Ingen"/>
    <s v="Nej"/>
    <n v="0"/>
    <n v="0"/>
    <n v="0"/>
    <n v="0"/>
    <n v="0"/>
    <n v="0"/>
    <n v="0"/>
    <n v="0"/>
    <n v="0"/>
    <n v="0"/>
    <s v="Lone Voss / Nanna"/>
    <d v="2009-02-06T00:00:00"/>
    <n v="0"/>
    <n v="0"/>
    <n v="1"/>
    <n v="0"/>
    <n v="0"/>
    <n v="3"/>
    <n v="0"/>
    <n v="0"/>
    <n v="0"/>
    <n v="0"/>
    <n v="2"/>
    <n v="0"/>
    <n v="0"/>
    <n v="0"/>
    <n v="0"/>
    <n v="0"/>
    <n v="2"/>
    <n v="0"/>
    <n v="0"/>
    <n v="1"/>
    <n v="17"/>
    <s v="Miele professionel 67859"/>
    <n v="3"/>
    <s v="Ja"/>
    <n v="20"/>
    <s v="Nej"/>
    <s v="Nej"/>
    <s v="Nej"/>
    <n v="3"/>
    <s v="God plads"/>
    <s v=" Kartoffelskræller_x000a_                                                                                                                                                                                                                                                                Dejligt køkken"/>
    <n v="0"/>
    <x v="1"/>
    <s v="Vesterbro/Kgs.Enghave"/>
    <n v="60"/>
    <n v="0"/>
    <n v="0"/>
    <n v="0"/>
    <n v="0"/>
    <n v="0"/>
    <n v="0"/>
    <n v="6"/>
    <n v="0"/>
    <n v="0"/>
    <n v="0"/>
    <n v="0"/>
    <n v="0"/>
    <n v="0"/>
    <n v="200246.26"/>
    <s v="35229"/>
    <s v=""/>
    <n v="6"/>
    <n v="0"/>
    <e v="#N/A"/>
    <e v="#N/A"/>
    <e v="#N/A"/>
    <e v="#N/A"/>
    <e v="#N/A"/>
  </r>
  <r>
    <x v="0"/>
    <x v="515"/>
    <s v="Red Barnets Vuggestue"/>
    <s v="Vesterbro/Kgs.Enghave"/>
    <s v="Händelsvej 68"/>
    <n v="2450"/>
    <s v="København SV"/>
    <s v="36 46 02 17"/>
    <s v="35242@buf.kk.dk"/>
    <s v="Peter Hansen"/>
    <n v="0"/>
    <n v="0"/>
    <n v="0"/>
    <s v="Vuggestue"/>
    <n v="44"/>
    <n v="0"/>
    <n v="0"/>
    <n v="0"/>
    <n v="0"/>
    <n v="0"/>
    <n v="0"/>
    <s v="Nej"/>
    <n v="0"/>
    <n v="0"/>
    <n v="5"/>
    <n v="5"/>
    <n v="4"/>
    <n v="5"/>
    <n v="0"/>
    <x v="1"/>
    <x v="0"/>
    <x v="1"/>
    <x v="0"/>
    <n v="0"/>
    <n v="142000"/>
    <n v="0"/>
    <n v="0"/>
    <s v="Ja"/>
    <s v="nej"/>
    <s v="Birthe Fredriksen"/>
    <n v="1997"/>
    <n v="35"/>
    <n v="0"/>
    <n v="0"/>
    <s v="Arbejdet i køkken siden 1981"/>
    <s v="økologisk oplysningsforbund+ madhuset"/>
    <n v="0"/>
    <n v="0"/>
    <n v="0"/>
    <n v="0"/>
    <n v="0"/>
    <n v="0"/>
    <n v="0"/>
    <n v="81"/>
    <n v="0"/>
    <n v="2"/>
    <n v="0"/>
    <s v="Ja"/>
    <s v="ja"/>
    <s v="Ja"/>
    <s v="Ja"/>
    <s v="Ja, vil gerne lave mad"/>
    <s v="Ja"/>
    <s v="Posistive"/>
    <s v="Ja"/>
    <s v="Posistive"/>
    <s v="Nej"/>
    <n v="0"/>
    <n v="0"/>
    <s v="produktionskøkken"/>
    <s v="nej"/>
    <s v="Ingen"/>
    <s v="Mindre"/>
    <s v="Nej"/>
    <s v="Dejligt brugbart køkken, men nedslidt._x000a_Kræver ingen anskaffelser -nærmere en renovering"/>
    <n v="0"/>
    <n v="0"/>
    <n v="0"/>
    <n v="0"/>
    <n v="0"/>
    <n v="0"/>
    <n v="0"/>
    <n v="0"/>
    <n v="0"/>
    <s v="Cathrine Jerrik / Nanna"/>
    <s v="9.2.2009"/>
    <n v="0"/>
    <n v="2"/>
    <n v="0"/>
    <n v="0"/>
    <n v="0"/>
    <n v="2"/>
    <n v="0"/>
    <n v="0"/>
    <n v="0"/>
    <n v="1"/>
    <n v="2"/>
    <n v="0"/>
    <n v="1"/>
    <n v="0"/>
    <n v="0"/>
    <n v="1"/>
    <n v="2"/>
    <n v="0"/>
    <n v="0"/>
    <n v="0"/>
    <n v="20"/>
    <s v="Miele"/>
    <n v="0"/>
    <s v="Nej"/>
    <n v="0"/>
    <s v="Ja"/>
    <s v="Nej"/>
    <s v="ja"/>
    <n v="3"/>
    <s v="God plads"/>
    <s v="Kartoffelskræller_x000a__x000a_Godt køkken"/>
    <n v="0"/>
    <x v="1"/>
    <s v="Vesterbro/Kgs.Enghave"/>
    <n v="44"/>
    <n v="0"/>
    <n v="0"/>
    <n v="0"/>
    <n v="0"/>
    <n v="0"/>
    <n v="0"/>
    <n v="0"/>
    <n v="0"/>
    <n v="0"/>
    <n v="0"/>
    <n v="0"/>
    <n v="0"/>
    <n v="0"/>
    <n v="140876.87"/>
    <s v="35242"/>
    <s v=""/>
    <n v="0"/>
    <n v="0"/>
    <e v="#N/A"/>
    <e v="#N/A"/>
    <e v="#N/A"/>
    <e v="#N/A"/>
    <e v="#N/A"/>
  </r>
  <r>
    <x v="0"/>
    <x v="516"/>
    <s v="Vuggestuen Sjællandshuse"/>
    <s v="Vesterbro/Kgs.Enghave"/>
    <s v="Natalie Zahles Vej 23"/>
    <n v="2450"/>
    <s v="København SV"/>
    <s v="33 21 18 24"/>
    <s v="35253@buf.kk.dk"/>
    <s v="Birgit Villemoes Larsen"/>
    <n v="38340985"/>
    <n v="0"/>
    <s v="35253@buf.kk.dk"/>
    <s v="Vuggestue"/>
    <n v="44"/>
    <n v="0"/>
    <n v="0"/>
    <n v="0"/>
    <n v="0"/>
    <n v="0"/>
    <n v="0"/>
    <s v="Nej"/>
    <n v="0"/>
    <n v="0"/>
    <n v="5"/>
    <n v="5"/>
    <n v="5"/>
    <n v="5"/>
    <n v="0"/>
    <x v="1"/>
    <x v="0"/>
    <x v="1"/>
    <x v="0"/>
    <n v="0"/>
    <n v="130000"/>
    <n v="0"/>
    <n v="0"/>
    <s v="Ja"/>
    <s v="nej"/>
    <s v="Anne Kramer"/>
    <n v="2008"/>
    <n v="30"/>
    <n v="0"/>
    <n v="0"/>
    <s v="5 år"/>
    <s v="hygiejne + egenkontrol"/>
    <n v="0"/>
    <n v="0"/>
    <n v="0"/>
    <n v="0"/>
    <n v="0"/>
    <n v="0"/>
    <n v="0"/>
    <n v="80"/>
    <n v="0"/>
    <n v="1"/>
    <n v="0"/>
    <s v="Ja"/>
    <s v="ja"/>
    <s v="Ja"/>
    <s v="Ja"/>
    <n v="0"/>
    <n v="0"/>
    <n v="0"/>
    <n v="0"/>
    <n v="0"/>
    <n v="0"/>
    <n v="0"/>
    <n v="0"/>
    <s v="produktionskøkken"/>
    <s v="Ja"/>
    <s v="Mindre"/>
    <s v="Mindre"/>
    <s v="Nej"/>
    <s v="evt. et større komfur, med  flere kogeplader"/>
    <n v="0"/>
    <n v="0"/>
    <n v="0"/>
    <n v="0"/>
    <n v="0"/>
    <n v="0"/>
    <n v="0"/>
    <n v="0"/>
    <n v="0"/>
    <s v="Catrine Jerrik"/>
    <d v="2009-02-10T00:00:00"/>
    <n v="0"/>
    <n v="1"/>
    <n v="0"/>
    <n v="4"/>
    <n v="1"/>
    <n v="1"/>
    <n v="0"/>
    <n v="0"/>
    <n v="0"/>
    <n v="0"/>
    <n v="2"/>
    <n v="0"/>
    <n v="0"/>
    <n v="1"/>
    <n v="0"/>
    <n v="0"/>
    <n v="0"/>
    <n v="0"/>
    <n v="1"/>
    <n v="1"/>
    <n v="30"/>
    <s v="Miele"/>
    <n v="5"/>
    <s v="Ja"/>
    <n v="0"/>
    <s v="Nej"/>
    <s v="Ja"/>
    <s v="Nej"/>
    <n v="1"/>
    <s v="God plads"/>
    <n v="0"/>
    <n v="0"/>
    <x v="1"/>
    <s v="Vesterbro/Kgs.Enghave"/>
    <n v="44"/>
    <n v="0"/>
    <n v="0"/>
    <n v="0"/>
    <n v="0"/>
    <n v="0"/>
    <n v="0"/>
    <n v="0"/>
    <n v="0"/>
    <n v="0"/>
    <n v="0"/>
    <n v="0"/>
    <n v="0"/>
    <n v="0"/>
    <n v="140425.06"/>
    <s v="35253"/>
    <s v=""/>
    <n v="0"/>
    <n v="0"/>
    <e v="#N/A"/>
    <e v="#N/A"/>
    <e v="#N/A"/>
    <e v="#N/A"/>
    <e v="#N/A"/>
  </r>
  <r>
    <x v="0"/>
    <x v="517"/>
    <s v="Solbakkens Vuggestue"/>
    <s v="Vesterbro/Kgs.Enghave"/>
    <s v="Rektorparken 22"/>
    <n v="2450"/>
    <s v="København SV"/>
    <s v="33 31 31 01"/>
    <s v="35260@buf.kk.dk"/>
    <s v="PETER Hansen"/>
    <n v="46354751"/>
    <n v="33313101"/>
    <n v="0"/>
    <s v="Vuggestue"/>
    <n v="28"/>
    <n v="0"/>
    <n v="0"/>
    <n v="0"/>
    <n v="0"/>
    <n v="0"/>
    <n v="0"/>
    <s v="Nej"/>
    <n v="0"/>
    <n v="0"/>
    <n v="5"/>
    <n v="5"/>
    <n v="5"/>
    <n v="5"/>
    <n v="0"/>
    <x v="1"/>
    <x v="0"/>
    <x v="1"/>
    <x v="0"/>
    <n v="0"/>
    <n v="105000"/>
    <n v="0"/>
    <n v="0"/>
    <s v="Ja"/>
    <s v="nej"/>
    <s v="Marianne Jørgensen"/>
    <n v="2006"/>
    <n v="30"/>
    <n v="0"/>
    <s v="køkkenassistent"/>
    <s v="Udlært i 02"/>
    <s v="Økologisk oplysningsforbund"/>
    <n v="0"/>
    <n v="0"/>
    <n v="0"/>
    <n v="0"/>
    <n v="0"/>
    <n v="0"/>
    <n v="0"/>
    <n v="98"/>
    <n v="0"/>
    <n v="1"/>
    <n v="0"/>
    <s v="Ja"/>
    <s v="ja"/>
    <s v="Ja"/>
    <s v="Ja"/>
    <n v="0"/>
    <n v="0"/>
    <n v="0"/>
    <n v="0"/>
    <n v="0"/>
    <n v="0"/>
    <n v="0"/>
    <n v="0"/>
    <s v="produktionskøkken"/>
    <s v="Ja"/>
    <s v="Mindre"/>
    <s v="Ingen"/>
    <s v="Nej"/>
    <s v="meget fint køkken kunne godt leverer til andre Vuggestuer/børnehaver f.eks. Hvis en konvektionsovn blev intalleret"/>
    <n v="0"/>
    <n v="0"/>
    <n v="0"/>
    <n v="0"/>
    <n v="0"/>
    <n v="0"/>
    <n v="0"/>
    <n v="0"/>
    <n v="0"/>
    <s v="Cathrine Jerrik / Nanna"/>
    <s v="6.2.2009"/>
    <n v="0"/>
    <n v="0"/>
    <n v="0"/>
    <n v="4"/>
    <n v="0"/>
    <n v="2"/>
    <n v="0"/>
    <n v="0"/>
    <n v="0"/>
    <n v="1"/>
    <n v="2"/>
    <n v="0"/>
    <n v="0"/>
    <n v="0"/>
    <n v="0"/>
    <n v="1"/>
    <n v="3"/>
    <n v="0"/>
    <n v="0"/>
    <n v="1"/>
    <n v="20"/>
    <s v="Miele opvask alm. "/>
    <n v="0"/>
    <s v="Nej"/>
    <n v="0"/>
    <s v="Ja"/>
    <s v="Ja"/>
    <s v="Nej"/>
    <n v="3"/>
    <s v="God plads"/>
    <s v="Et velfungerende køkkener uden nogen mangler, dog ville det ifølge personalet værer rart med et svaleskab til grønt"/>
    <n v="0"/>
    <x v="1"/>
    <s v="Vesterbro/Kgs.Enghave"/>
    <n v="28"/>
    <n v="0"/>
    <n v="0"/>
    <n v="0"/>
    <n v="0"/>
    <n v="0"/>
    <n v="0"/>
    <n v="0"/>
    <n v="0"/>
    <n v="0"/>
    <n v="0"/>
    <n v="0"/>
    <n v="0"/>
    <n v="0"/>
    <n v="82461.75"/>
    <s v="35260"/>
    <s v=""/>
    <n v="0"/>
    <n v="0"/>
    <e v="#N/A"/>
    <e v="#N/A"/>
    <e v="#N/A"/>
    <e v="#N/A"/>
    <e v="#N/A"/>
  </r>
  <r>
    <x v="0"/>
    <x v="518"/>
    <s v="Vuggestuen Lyrskov"/>
    <s v="Vesterbro/Kgs.Enghave"/>
    <s v="Lyrskovgade 8"/>
    <n v="1758"/>
    <s v="København V"/>
    <s v="33 31 85 88"/>
    <s v="35264@buf.kk.dk"/>
    <s v="Ingrid Melskens"/>
    <n v="32577002"/>
    <n v="0"/>
    <s v="vuggestuenlyrskv@gmail.com"/>
    <s v="Vuggestue"/>
    <n v="23"/>
    <n v="0"/>
    <n v="0"/>
    <n v="0"/>
    <n v="0"/>
    <n v="0"/>
    <n v="0"/>
    <s v="Nej"/>
    <n v="0"/>
    <n v="0"/>
    <n v="5"/>
    <n v="5"/>
    <n v="5"/>
    <n v="5"/>
    <n v="0"/>
    <x v="1"/>
    <x v="0"/>
    <x v="1"/>
    <x v="0"/>
    <n v="0"/>
    <n v="85000"/>
    <n v="0"/>
    <n v="0"/>
    <s v="Ja"/>
    <s v="nej"/>
    <s v="Isabelle Mattheus"/>
    <n v="2007"/>
    <n v="25"/>
    <n v="0"/>
    <s v="Smørrebrødsjomfru"/>
    <s v="10 år"/>
    <s v="AMU + 2 i madhuset. Økologisk oplysningsforbund"/>
    <n v="0"/>
    <n v="0"/>
    <n v="0"/>
    <n v="0"/>
    <n v="0"/>
    <n v="0"/>
    <n v="0"/>
    <n v="96"/>
    <n v="0"/>
    <n v="2"/>
    <n v="0"/>
    <s v="Ja"/>
    <s v="Nej"/>
    <s v="Ja"/>
    <s v="Ja"/>
    <n v="0"/>
    <n v="0"/>
    <n v="0"/>
    <n v="0"/>
    <n v="0"/>
    <n v="0"/>
    <n v="0"/>
    <n v="0"/>
    <s v="produktionskøkken"/>
    <s v="Ja"/>
    <s v="Ingen"/>
    <s v="Ingen"/>
    <s v="Nej"/>
    <s v="Vil gerne med i mentor ordning"/>
    <n v="0"/>
    <n v="0"/>
    <n v="0"/>
    <n v="0"/>
    <n v="0"/>
    <n v="0"/>
    <n v="0"/>
    <n v="0"/>
    <s v="Vil gerne med i mentor ordning"/>
    <s v="Cathrine Jerrik / Nanna"/>
    <s v="11.2.2009"/>
    <n v="0"/>
    <n v="1"/>
    <n v="0"/>
    <n v="0"/>
    <n v="0"/>
    <n v="2"/>
    <n v="0"/>
    <n v="0"/>
    <n v="0"/>
    <n v="0"/>
    <n v="2"/>
    <n v="0"/>
    <n v="0"/>
    <n v="0"/>
    <n v="0"/>
    <n v="2"/>
    <n v="0"/>
    <n v="0"/>
    <n v="0"/>
    <n v="1"/>
    <n v="20"/>
    <s v="Miele"/>
    <n v="3"/>
    <s v="Nej"/>
    <n v="0"/>
    <s v="Ja"/>
    <s v="Ja"/>
    <s v="Nej"/>
    <n v="2"/>
    <s v="God plads"/>
    <s v="Køkkenet er velfungerende og har lige fået 2 nye varmluftovne_x000a__x000a_gasblus"/>
    <n v="0"/>
    <x v="1"/>
    <s v="Vesterbro/Kgs.Enghave"/>
    <n v="23"/>
    <n v="0"/>
    <n v="0"/>
    <n v="0"/>
    <n v="0"/>
    <n v="0"/>
    <n v="0"/>
    <n v="0"/>
    <n v="0"/>
    <n v="0"/>
    <n v="0"/>
    <n v="0"/>
    <n v="0"/>
    <n v="0"/>
    <n v="65788.08"/>
    <s v="35264"/>
    <s v=""/>
    <n v="0"/>
    <n v="0"/>
    <e v="#N/A"/>
    <e v="#N/A"/>
    <e v="#N/A"/>
    <e v="#N/A"/>
    <e v="#N/A"/>
  </r>
  <r>
    <x v="0"/>
    <x v="519"/>
    <s v="Carlsberg Bryggeriernes Vuggestue"/>
    <s v="Vesterbro/Kgs.Enghave"/>
    <s v="Vesterfælledvej 79"/>
    <n v="1750"/>
    <s v="København V"/>
    <s v="33 21 48 10"/>
    <s v="35274@buf.kk.dk"/>
    <s v="Vibeke Klemmesen"/>
    <n v="36467094"/>
    <n v="0"/>
    <s v="vk@faf.kk.dk"/>
    <s v="Vuggestue"/>
    <n v="44"/>
    <n v="0"/>
    <n v="0"/>
    <n v="0"/>
    <n v="0"/>
    <n v="0"/>
    <n v="0"/>
    <s v="Nej"/>
    <n v="0"/>
    <n v="0"/>
    <n v="5"/>
    <n v="0"/>
    <n v="4"/>
    <n v="5"/>
    <n v="0"/>
    <x v="1"/>
    <x v="0"/>
    <x v="1"/>
    <x v="0"/>
    <n v="0"/>
    <n v="84000"/>
    <n v="0"/>
    <n v="0"/>
    <s v="Ja"/>
    <s v="nej"/>
    <s v="Hanne Byrdal"/>
    <n v="2006"/>
    <n v="30"/>
    <n v="0"/>
    <s v="Smørrebrødsjomfru"/>
    <s v="masser"/>
    <s v="Hygiejne, kvalitetsskema"/>
    <n v="0"/>
    <n v="0"/>
    <n v="0"/>
    <n v="0"/>
    <n v="0"/>
    <n v="0"/>
    <n v="0"/>
    <n v="100"/>
    <n v="0"/>
    <n v="2"/>
    <n v="0"/>
    <s v="nej"/>
    <s v="Nej"/>
    <s v="Ja"/>
    <s v="Ja"/>
    <n v="0"/>
    <s v="Ja"/>
    <n v="0"/>
    <s v="Ja"/>
    <n v="0"/>
    <s v="ja"/>
    <n v="0"/>
    <n v="0"/>
    <s v="produktionskøkken"/>
    <s v="Ja"/>
    <s v="Ingen"/>
    <s v="Ingen"/>
    <s v="Nej"/>
    <n v="0"/>
    <n v="0"/>
    <n v="0"/>
    <n v="0"/>
    <n v="0"/>
    <n v="0"/>
    <n v="0"/>
    <n v="0"/>
    <n v="0"/>
    <n v="0"/>
    <s v="Lone Voss"/>
    <d v="2009-02-04T00:00:00"/>
    <n v="0"/>
    <n v="0"/>
    <n v="2"/>
    <n v="8"/>
    <n v="0"/>
    <n v="2"/>
    <n v="0"/>
    <n v="0"/>
    <n v="0"/>
    <n v="0"/>
    <n v="2"/>
    <n v="0"/>
    <n v="0"/>
    <n v="0"/>
    <n v="0"/>
    <n v="0"/>
    <n v="2"/>
    <n v="0"/>
    <n v="0"/>
    <n v="1"/>
    <n v="0"/>
    <s v="Miele"/>
    <n v="4"/>
    <s v="Nej"/>
    <n v="0"/>
    <s v="Ja"/>
    <s v="Ja"/>
    <s v="Nej"/>
    <n v="2"/>
    <n v="0"/>
    <s v="Har talt md Hanne Byrdal"/>
    <n v="0"/>
    <x v="1"/>
    <s v="Vesterbro/Kgs.Enghave"/>
    <n v="42"/>
    <n v="0"/>
    <n v="0"/>
    <n v="0"/>
    <n v="0"/>
    <n v="0"/>
    <n v="0"/>
    <n v="0"/>
    <n v="0"/>
    <n v="0"/>
    <n v="0"/>
    <n v="0"/>
    <n v="0"/>
    <n v="0"/>
    <n v="162728.34"/>
    <s v="35274"/>
    <s v=""/>
    <n v="0"/>
    <n v="0"/>
    <e v="#N/A"/>
    <e v="#N/A"/>
    <e v="#N/A"/>
    <e v="#N/A"/>
    <e v="#N/A"/>
  </r>
  <r>
    <x v="0"/>
    <x v="520"/>
    <s v="Sct. Matthæus Sogns Menigheds Vuggestue"/>
    <s v="Vesterbro/Kgs.Enghave"/>
    <s v="Valdemarsgade 27"/>
    <n v="1665"/>
    <s v="København V"/>
    <s v="33 22 11 81"/>
    <s v="35276@buf.kk.dk"/>
    <s v="Bodil Bauer"/>
    <n v="0"/>
    <n v="0"/>
    <s v="vuggevalde@post.tele.dk"/>
    <s v="Vuggestue"/>
    <n v="20"/>
    <n v="0"/>
    <n v="0"/>
    <n v="0"/>
    <n v="0"/>
    <n v="0"/>
    <n v="0"/>
    <s v="Nej"/>
    <n v="0"/>
    <n v="0"/>
    <n v="5"/>
    <n v="5"/>
    <n v="4"/>
    <n v="4"/>
    <n v="0"/>
    <x v="1"/>
    <x v="0"/>
    <x v="1"/>
    <x v="0"/>
    <n v="0"/>
    <n v="70000"/>
    <n v="0"/>
    <n v="0"/>
    <s v="Ja"/>
    <s v="nej"/>
    <s v="Sara"/>
    <n v="2009"/>
    <n v="20"/>
    <n v="0"/>
    <n v="0"/>
    <n v="0"/>
    <n v="0"/>
    <n v="0"/>
    <n v="0"/>
    <n v="0"/>
    <n v="0"/>
    <n v="0"/>
    <n v="0"/>
    <n v="0"/>
    <n v="95"/>
    <n v="0"/>
    <n v="1"/>
    <n v="0"/>
    <s v="Ja"/>
    <s v="Nej"/>
    <s v="Ja"/>
    <s v="Ja"/>
    <n v="0"/>
    <n v="0"/>
    <n v="0"/>
    <n v="0"/>
    <n v="0"/>
    <n v="0"/>
    <n v="0"/>
    <n v="0"/>
    <s v="produktionskøkken"/>
    <s v="Ja"/>
    <s v="Ingen"/>
    <s v="Ingen"/>
    <s v="Nej"/>
    <s v="Rigtig godt køkken, men ligger i kælderen"/>
    <n v="0"/>
    <n v="0"/>
    <n v="0"/>
    <n v="0"/>
    <n v="0"/>
    <n v="0"/>
    <n v="0"/>
    <n v="0"/>
    <n v="0"/>
    <s v="Lone Voss / Nanna"/>
    <s v="4.2.2009"/>
    <n v="0"/>
    <n v="1"/>
    <n v="0"/>
    <n v="0"/>
    <n v="0"/>
    <n v="1"/>
    <n v="0"/>
    <n v="0"/>
    <n v="0"/>
    <n v="1"/>
    <n v="1"/>
    <n v="0"/>
    <n v="0"/>
    <n v="0"/>
    <n v="0"/>
    <n v="0"/>
    <n v="1"/>
    <n v="0"/>
    <n v="0"/>
    <n v="1"/>
    <n v="0"/>
    <s v="Miele"/>
    <n v="5"/>
    <s v="Nej"/>
    <n v="0"/>
    <s v="Ja"/>
    <s v="Ja"/>
    <s v="Nej"/>
    <n v="2"/>
    <s v="God plads"/>
    <s v="Dejligt køkken med god plads._x000a_Eneste minus er at det er i kælderen._x000a_Mulighed for at lave mad til andre inst., overvej en raiting"/>
    <n v="0"/>
    <x v="1"/>
    <s v="Vesterbro/Kgs.Enghave"/>
    <n v="20"/>
    <n v="0"/>
    <n v="0"/>
    <n v="0"/>
    <n v="0"/>
    <n v="0"/>
    <n v="0"/>
    <n v="0"/>
    <n v="0"/>
    <n v="0"/>
    <n v="0"/>
    <n v="0"/>
    <n v="0"/>
    <n v="0"/>
    <n v="59740.31"/>
    <s v="35276"/>
    <s v=""/>
    <n v="0"/>
    <n v="0"/>
    <e v="#N/A"/>
    <e v="#N/A"/>
    <e v="#N/A"/>
    <e v="#N/A"/>
    <e v="#N/A"/>
  </r>
  <r>
    <x v="0"/>
    <x v="521"/>
    <s v="Kastanjen"/>
    <s v="Vesterbro/Kgs.Enghave"/>
    <s v="Erik Ejegods Gade 5"/>
    <n v="1731"/>
    <s v="København V"/>
    <s v="33 22 02 20"/>
    <s v="37234@buf.kk.dk"/>
    <s v="Eva Frisch"/>
    <n v="32544883"/>
    <n v="0"/>
    <s v="37234@faf.kk.dk"/>
    <s v="Vuggestue"/>
    <n v="48"/>
    <n v="0"/>
    <n v="0"/>
    <n v="0"/>
    <n v="0"/>
    <n v="0"/>
    <n v="0"/>
    <s v="Nej"/>
    <n v="0"/>
    <n v="0"/>
    <n v="5"/>
    <n v="5"/>
    <n v="3"/>
    <n v="5"/>
    <n v="0"/>
    <x v="1"/>
    <x v="0"/>
    <x v="1"/>
    <x v="0"/>
    <n v="0"/>
    <n v="116000"/>
    <n v="0"/>
    <n v="0"/>
    <s v="Ja"/>
    <s v="nej"/>
    <s v="Lena Jensen"/>
    <n v="1987"/>
    <n v="23"/>
    <n v="0"/>
    <s v="Køkkenassistent"/>
    <s v="23 års erfaring"/>
    <s v="økologisk oplysningsforbund"/>
    <n v="0"/>
    <n v="0"/>
    <n v="0"/>
    <n v="0"/>
    <n v="0"/>
    <n v="0"/>
    <n v="0"/>
    <n v="80"/>
    <n v="0"/>
    <n v="2"/>
    <n v="0"/>
    <s v="Ja"/>
    <s v="Nej"/>
    <s v="Ja"/>
    <s v="Ja"/>
    <s v="2 ekstra dage"/>
    <s v="Ja"/>
    <s v="2 ekstra dage"/>
    <s v="Ja"/>
    <s v="2 ekstra dage"/>
    <s v="Nej"/>
    <s v="evt. måske, vil gerne have hjælp"/>
    <n v="0"/>
    <s v="produktionskøkken"/>
    <s v="Ja"/>
    <s v="Ingen"/>
    <s v="Ingen"/>
    <s v="ja"/>
    <s v="ingen"/>
    <n v="0"/>
    <n v="0"/>
    <n v="0"/>
    <n v="0"/>
    <n v="0"/>
    <n v="0"/>
    <n v="0"/>
    <n v="0"/>
    <n v="0"/>
    <s v="Cathrine Jerrik / Nanna"/>
    <s v="26.2.2009"/>
    <n v="0"/>
    <n v="0"/>
    <n v="1"/>
    <n v="5"/>
    <n v="0"/>
    <n v="1"/>
    <n v="0"/>
    <n v="0"/>
    <n v="0"/>
    <n v="1"/>
    <n v="2"/>
    <n v="0"/>
    <n v="0"/>
    <n v="0"/>
    <n v="0"/>
    <n v="1"/>
    <n v="2"/>
    <n v="0"/>
    <n v="0"/>
    <n v="1"/>
    <n v="25"/>
    <s v="Miele"/>
    <n v="4"/>
    <s v="Nej"/>
    <n v="0"/>
    <s v="Ja"/>
    <s v="Nej"/>
    <s v="ja"/>
    <n v="3"/>
    <s v="God plads"/>
    <s v="Kartoffelskræller"/>
    <n v="0"/>
    <x v="1"/>
    <s v="Vesterbro/Kgs.Enghave"/>
    <n v="48"/>
    <n v="0"/>
    <n v="0"/>
    <n v="0"/>
    <n v="0"/>
    <n v="0"/>
    <n v="0"/>
    <n v="0"/>
    <n v="0"/>
    <n v="0"/>
    <n v="0"/>
    <n v="0"/>
    <n v="0"/>
    <n v="0"/>
    <n v="131293.41"/>
    <s v="37234"/>
    <s v=""/>
    <n v="0"/>
    <n v="0"/>
    <e v="#N/A"/>
    <e v="#N/A"/>
    <e v="#N/A"/>
    <e v="#N/A"/>
    <e v="#N/A"/>
  </r>
  <r>
    <x v="0"/>
    <x v="522"/>
    <s v="Vuggestuen Grønrisvej"/>
    <s v="Vesterbro/Kgs.Enghave"/>
    <s v="Grønrisvej 11"/>
    <n v="2450"/>
    <s v="København SV"/>
    <s v="36 16 81 75"/>
    <s v="37293@buf.kk.dk"/>
    <s v="Lone Hedegård Sørensen"/>
    <n v="36172739"/>
    <n v="0"/>
    <s v="37293@buf.kk.dk"/>
    <s v="Vuggestue"/>
    <n v="33"/>
    <n v="0"/>
    <n v="0"/>
    <n v="0"/>
    <n v="0"/>
    <n v="0"/>
    <n v="0"/>
    <s v="Nej"/>
    <n v="0"/>
    <n v="0"/>
    <n v="5"/>
    <n v="5"/>
    <n v="5"/>
    <n v="5"/>
    <n v="0"/>
    <x v="1"/>
    <x v="0"/>
    <x v="1"/>
    <x v="0"/>
    <n v="0"/>
    <n v="0"/>
    <n v="0"/>
    <n v="0"/>
    <s v="Ja"/>
    <s v="nej"/>
    <s v="Birgitte Mølgård Jensen"/>
    <n v="2001"/>
    <n v="32"/>
    <n v="0"/>
    <s v="ufaglært i køkken, uddannet kontorass."/>
    <s v="10 år kantinearb. i inst. Kantineleder på hotel og restaurant."/>
    <s v="Økologikursus, div. Madhuset"/>
    <n v="0"/>
    <n v="0"/>
    <n v="0"/>
    <n v="0"/>
    <n v="0"/>
    <n v="0"/>
    <n v="0"/>
    <n v="81"/>
    <n v="0"/>
    <n v="2"/>
    <n v="0"/>
    <s v="Ja"/>
    <s v="Nej"/>
    <s v="Ja"/>
    <s v="Ja"/>
    <s v="Køkkenpersonalet er positivt stemt overfor at levere mad til børnahaven, hvis alt det praktiske falder på plads."/>
    <n v="0"/>
    <s v="Vides ikke. Kommer ny bestyrelse. Se 37372"/>
    <s v="Ja"/>
    <n v="0"/>
    <s v="ja"/>
    <s v="Men der skal muligvis mere end én person på. "/>
    <n v="0"/>
    <s v="produktionskøkken"/>
    <s v="Ja"/>
    <s v="Ingen"/>
    <s v="Ingen"/>
    <s v="Nej"/>
    <n v="0"/>
    <n v="0"/>
    <n v="0"/>
    <n v="0"/>
    <n v="0"/>
    <n v="0"/>
    <n v="0"/>
    <n v="0"/>
    <n v="0"/>
    <s v="Men Stedet der skal leveres til har evt. brug for køleskab og ovn."/>
    <s v="Birgitte Glerup"/>
    <d v="2009-02-20T00:00:00"/>
    <n v="0"/>
    <n v="0"/>
    <n v="1"/>
    <n v="4"/>
    <n v="0"/>
    <n v="0"/>
    <n v="0"/>
    <n v="0"/>
    <n v="0"/>
    <n v="0"/>
    <n v="2"/>
    <n v="0"/>
    <n v="0"/>
    <n v="0"/>
    <n v="0"/>
    <n v="0"/>
    <n v="1"/>
    <n v="0"/>
    <n v="0"/>
    <n v="1"/>
    <n v="20"/>
    <s v="Miele"/>
    <n v="4"/>
    <s v="Nej"/>
    <n v="0"/>
    <s v="Ja"/>
    <s v="Ja"/>
    <s v="Nej"/>
    <n v="0"/>
    <s v="God plads"/>
    <s v="Har kartoffelskræller. _x000a_"/>
    <s v="Skal sammenlægges med Stubmøllevej (37372)"/>
    <x v="1"/>
    <s v="Vesterbro/Kgs.Enghave"/>
    <n v="33"/>
    <n v="0"/>
    <n v="0"/>
    <n v="0"/>
    <n v="0"/>
    <n v="0"/>
    <n v="0"/>
    <n v="0"/>
    <n v="0"/>
    <n v="0"/>
    <n v="0"/>
    <n v="0"/>
    <n v="0"/>
    <n v="0"/>
    <n v="97778.76"/>
    <s v="37293"/>
    <s v=""/>
    <n v="0"/>
    <n v="0"/>
    <e v="#N/A"/>
    <e v="#N/A"/>
    <e v="#N/A"/>
    <e v="#N/A"/>
    <e v="#N/A"/>
  </r>
  <r>
    <x v="0"/>
    <x v="523"/>
    <s v="Humlebo vuggestue"/>
    <s v="Vesterbro/Kgs.Enghave"/>
    <s v="Vesterfælledvej 19"/>
    <n v="1750"/>
    <s v="København V"/>
    <s v="33 21 81 14"/>
    <s v="37295@buf.kk.dk"/>
    <s v="Lisbet Nørlund"/>
    <n v="33220297"/>
    <n v="0"/>
    <s v="humlebo@buf.kk.dk"/>
    <s v="Vuggestue"/>
    <n v="33"/>
    <n v="0"/>
    <n v="0"/>
    <n v="0"/>
    <n v="0"/>
    <n v="0"/>
    <n v="0"/>
    <s v="Nej"/>
    <n v="0"/>
    <n v="0"/>
    <n v="5"/>
    <n v="5"/>
    <n v="5"/>
    <n v="5"/>
    <n v="0"/>
    <x v="1"/>
    <x v="0"/>
    <x v="1"/>
    <x v="0"/>
    <n v="0"/>
    <n v="120000"/>
    <n v="0"/>
    <n v="0"/>
    <n v="0"/>
    <n v="0"/>
    <s v="Marianne Christensen"/>
    <n v="1996"/>
    <n v="37"/>
    <n v="0"/>
    <s v="Økonoma"/>
    <n v="0"/>
    <s v="Øko-kurser"/>
    <n v="0"/>
    <n v="0"/>
    <n v="0"/>
    <n v="0"/>
    <n v="0"/>
    <n v="0"/>
    <n v="0"/>
    <n v="98"/>
    <n v="0"/>
    <n v="0"/>
    <n v="0"/>
    <n v="0"/>
    <n v="0"/>
    <n v="0"/>
    <s v="Ja"/>
    <n v="0"/>
    <s v="Ja"/>
    <n v="0"/>
    <s v="Ja"/>
    <n v="0"/>
    <s v="ja"/>
    <n v="0"/>
    <n v="0"/>
    <s v="produktionskøkken"/>
    <s v="Ja"/>
    <n v="0"/>
    <n v="0"/>
    <n v="0"/>
    <n v="0"/>
    <n v="0"/>
    <n v="0"/>
    <n v="0"/>
    <n v="0"/>
    <n v="0"/>
    <n v="0"/>
    <n v="0"/>
    <n v="0"/>
    <n v="0"/>
    <s v="Mariah ?"/>
    <s v="?"/>
    <n v="0"/>
    <n v="0"/>
    <n v="1"/>
    <n v="4"/>
    <n v="0"/>
    <n v="0"/>
    <n v="1"/>
    <n v="0"/>
    <n v="0"/>
    <n v="0"/>
    <n v="1"/>
    <n v="0"/>
    <n v="0"/>
    <n v="0"/>
    <n v="0"/>
    <n v="0"/>
    <n v="0"/>
    <n v="0"/>
    <n v="1"/>
    <n v="1"/>
    <n v="25"/>
    <s v="Miele Professional"/>
    <n v="5"/>
    <s v="Nej"/>
    <n v="0"/>
    <s v="Nej"/>
    <s v="Ja"/>
    <n v="0"/>
    <n v="2"/>
    <n v="0"/>
    <n v="0"/>
    <n v="0"/>
    <x v="1"/>
    <s v="Vesterbro/Kgs.Enghave"/>
    <n v="35"/>
    <n v="0"/>
    <n v="0"/>
    <n v="0"/>
    <n v="0"/>
    <n v="0"/>
    <n v="0"/>
    <n v="0"/>
    <n v="0"/>
    <n v="0"/>
    <n v="0"/>
    <n v="0"/>
    <n v="0"/>
    <n v="0"/>
    <n v="127618.68"/>
    <s v="37295"/>
    <s v=""/>
    <n v="0"/>
    <n v="0"/>
    <e v="#N/A"/>
    <e v="#N/A"/>
    <e v="#N/A"/>
    <e v="#N/A"/>
    <e v="#N/A"/>
  </r>
  <r>
    <x v="0"/>
    <x v="524"/>
    <s v="Vuggestuen Abel"/>
    <s v="Vesterbro/Kgs.Enghave"/>
    <s v="Abel Cathrines Gade 17"/>
    <n v="1654"/>
    <s v="København V"/>
    <s v="33 85 40 31"/>
    <s v="37321@buf.kk.dk"/>
    <s v="Anne Larsen"/>
    <n v="33226153"/>
    <n v="0"/>
    <s v="37321@buf.kk.dk"/>
    <s v="Vuggestue"/>
    <n v="48"/>
    <n v="0"/>
    <n v="0"/>
    <n v="0"/>
    <n v="0"/>
    <n v="0"/>
    <n v="0"/>
    <s v="Nej"/>
    <n v="0"/>
    <n v="0"/>
    <n v="5"/>
    <n v="5"/>
    <n v="4"/>
    <n v="5"/>
    <n v="0"/>
    <x v="1"/>
    <x v="0"/>
    <x v="1"/>
    <x v="0"/>
    <n v="0"/>
    <n v="99000"/>
    <n v="0"/>
    <n v="0"/>
    <s v="Ja"/>
    <s v="nej"/>
    <s v="Jonathan Lucas"/>
    <n v="2008"/>
    <n v="37"/>
    <n v="0"/>
    <s v="Køkkenassistent og levnedsmideltekniker"/>
    <s v="15-20 år"/>
    <n v="0"/>
    <n v="0"/>
    <n v="0"/>
    <n v="0"/>
    <n v="0"/>
    <n v="0"/>
    <n v="0"/>
    <n v="0"/>
    <n v="97"/>
    <n v="0"/>
    <n v="1"/>
    <n v="0"/>
    <s v="Ja"/>
    <s v="Nej"/>
    <s v="Ja"/>
    <s v="Ja"/>
    <n v="0"/>
    <n v="0"/>
    <n v="0"/>
    <n v="0"/>
    <n v="0"/>
    <n v="0"/>
    <n v="0"/>
    <n v="0"/>
    <s v="produktionskøkken"/>
    <s v="Ja"/>
    <s v="Ingen"/>
    <s v="Ingen"/>
    <s v="Nej"/>
    <s v="Køkkenet er topkvalitet og fuldt udrustet, der skal intet gøres af forbedring"/>
    <n v="0"/>
    <n v="0"/>
    <n v="0"/>
    <n v="0"/>
    <n v="0"/>
    <n v="0"/>
    <n v="0"/>
    <n v="0"/>
    <s v="Køkkenet velegnet til merproduktion, sagtens en fordobling"/>
    <s v="Cathrine Jerrik / Nanna"/>
    <n v="0"/>
    <n v="0"/>
    <n v="0"/>
    <n v="1"/>
    <n v="4"/>
    <n v="0"/>
    <n v="3"/>
    <n v="0"/>
    <n v="0"/>
    <n v="0"/>
    <n v="1"/>
    <n v="2"/>
    <n v="0"/>
    <n v="0"/>
    <n v="0"/>
    <n v="0"/>
    <n v="0"/>
    <n v="1"/>
    <n v="0"/>
    <n v="0"/>
    <n v="1"/>
    <n v="4"/>
    <s v="Miele"/>
    <n v="3"/>
    <s v="Ja"/>
    <n v="12"/>
    <s v="Nej"/>
    <s v="Ja"/>
    <s v="Nej"/>
    <n v="3"/>
    <s v="God plads"/>
    <s v="Meget Nyt og stort køkken_x000a__x000a_Køkkenmedarejderen er på fuldt tid, selvom børnene har madpakke med 1 gang om ugen, da han er på stuerne som pæd.medhj."/>
    <n v="0"/>
    <x v="1"/>
    <s v="Vesterbro/Kgs.Enghave"/>
    <n v="48"/>
    <n v="0"/>
    <n v="0"/>
    <n v="0"/>
    <n v="0"/>
    <n v="0"/>
    <n v="0"/>
    <n v="0"/>
    <n v="0"/>
    <n v="0"/>
    <n v="0"/>
    <n v="0"/>
    <n v="0"/>
    <n v="0"/>
    <n v="147436.85"/>
    <s v="37321"/>
    <s v=""/>
    <n v="0"/>
    <n v="0"/>
    <e v="#N/A"/>
    <e v="#N/A"/>
    <e v="#N/A"/>
    <e v="#N/A"/>
    <e v="#N/A"/>
  </r>
  <r>
    <x v="0"/>
    <x v="525"/>
    <s v="Vuggestuen Lillefryd"/>
    <s v="Vesterbro/Kgs.Enghave"/>
    <s v="Tøndergade 10"/>
    <n v="1752"/>
    <s v="København V"/>
    <s v="33 27 67 20"/>
    <s v="37322@buf.kk.dk"/>
    <n v="0"/>
    <s v="."/>
    <s v="."/>
    <s v="37322@buf.kk.dk"/>
    <s v="Vuggestue"/>
    <n v="36"/>
    <n v="0"/>
    <n v="0"/>
    <n v="0"/>
    <n v="0"/>
    <n v="0"/>
    <n v="0"/>
    <s v="Nej"/>
    <n v="0"/>
    <n v="0"/>
    <n v="5"/>
    <n v="5"/>
    <n v="5"/>
    <n v="5"/>
    <n v="0"/>
    <x v="1"/>
    <x v="0"/>
    <x v="1"/>
    <x v="0"/>
    <n v="0"/>
    <n v="88000"/>
    <n v="0"/>
    <n v="0"/>
    <s v="Ja"/>
    <s v="nej"/>
    <s v="Heidi Estrup"/>
    <n v="2008"/>
    <n v="28"/>
    <n v="0"/>
    <s v="Cater"/>
    <s v="Kantiner"/>
    <s v="Nej"/>
    <n v="0"/>
    <n v="0"/>
    <n v="0"/>
    <n v="0"/>
    <n v="0"/>
    <n v="0"/>
    <n v="0"/>
    <n v="97"/>
    <n v="0"/>
    <n v="0"/>
    <n v="0"/>
    <n v="0"/>
    <n v="0"/>
    <n v="0"/>
    <s v="Ja"/>
    <n v="0"/>
    <s v="Ja"/>
    <n v="0"/>
    <s v="Ja"/>
    <n v="0"/>
    <s v="ja"/>
    <n v="0"/>
    <n v="0"/>
    <s v="produktionskøkken"/>
    <s v="Ja"/>
    <s v="Ingen"/>
    <s v="Ingen"/>
    <s v="Nej"/>
    <n v="0"/>
    <n v="0"/>
    <n v="0"/>
    <n v="0"/>
    <n v="0"/>
    <n v="0"/>
    <n v="0"/>
    <n v="0"/>
    <n v="0"/>
    <n v="0"/>
    <n v="0"/>
    <n v="0"/>
    <n v="0"/>
    <n v="0"/>
    <n v="1"/>
    <n v="4"/>
    <n v="0"/>
    <n v="2"/>
    <n v="0"/>
    <n v="0"/>
    <n v="0"/>
    <n v="0"/>
    <n v="2"/>
    <n v="0"/>
    <n v="0"/>
    <n v="0"/>
    <n v="0"/>
    <n v="0"/>
    <n v="0"/>
    <n v="2"/>
    <n v="0"/>
    <n v="1"/>
    <n v="25"/>
    <s v="Miele Professional"/>
    <n v="5"/>
    <s v="Ja"/>
    <n v="8"/>
    <s v="Nej"/>
    <s v="Nej"/>
    <s v="Nej"/>
    <n v="3"/>
    <n v="0"/>
    <s v="Nyt køkken med alt udstyr i orden."/>
    <n v="0"/>
    <x v="1"/>
    <s v="Vesterbro/Kgs.Enghave"/>
    <n v="36"/>
    <n v="0"/>
    <n v="0"/>
    <n v="0"/>
    <n v="0"/>
    <n v="0"/>
    <n v="0"/>
    <n v="0"/>
    <n v="0"/>
    <n v="0"/>
    <n v="0"/>
    <n v="0"/>
    <n v="0"/>
    <n v="0"/>
    <n v="138958.24"/>
    <s v="37322"/>
    <s v=""/>
    <n v="0"/>
    <n v="0"/>
    <e v="#N/A"/>
    <e v="#N/A"/>
    <e v="#N/A"/>
    <e v="#N/A"/>
    <e v="#N/A"/>
  </r>
  <r>
    <x v="0"/>
    <x v="526"/>
    <s v="De 4 årstider"/>
    <s v="Vesterbro/Kgs.Enghave"/>
    <s v="Viktoriagade 26"/>
    <n v="1655"/>
    <s v="København V"/>
    <s v="33 24 02 05"/>
    <s v="37423@buf.kk.dk"/>
    <s v="Fg. Susan Verstege"/>
    <n v="39181232"/>
    <n v="0"/>
    <s v="37423@buf.kk.dk"/>
    <s v="Vuggestue"/>
    <n v="56"/>
    <n v="0"/>
    <n v="0"/>
    <n v="0"/>
    <n v="0"/>
    <n v="0"/>
    <n v="0"/>
    <s v="Nej"/>
    <n v="0"/>
    <n v="0"/>
    <n v="5"/>
    <n v="5"/>
    <n v="5"/>
    <n v="5"/>
    <n v="0"/>
    <x v="1"/>
    <x v="0"/>
    <x v="1"/>
    <x v="0"/>
    <n v="0"/>
    <n v="135000"/>
    <n v="0"/>
    <n v="0"/>
    <s v="Ja"/>
    <s v="nej"/>
    <s v="Nikos Kaliviti"/>
    <n v="2003"/>
    <n v="35"/>
    <n v="0"/>
    <s v="Ingen"/>
    <s v="arbejdet siden 1998 som køkkenhjælp "/>
    <s v="økologisk oplysningsforbund"/>
    <n v="0"/>
    <n v="0"/>
    <n v="0"/>
    <n v="0"/>
    <n v="0"/>
    <n v="0"/>
    <n v="0"/>
    <n v="90"/>
    <n v="0"/>
    <n v="1"/>
    <n v="0"/>
    <s v="Ja"/>
    <s v="Nej"/>
    <s v="Ja"/>
    <s v="Ja"/>
    <n v="0"/>
    <n v="0"/>
    <n v="0"/>
    <n v="0"/>
    <n v="0"/>
    <n v="0"/>
    <n v="0"/>
    <n v="0"/>
    <s v="produktionskøkken"/>
    <s v="Ja"/>
    <s v="Ingen"/>
    <s v="Ingen"/>
    <s v="Nej"/>
    <n v="0"/>
    <n v="0"/>
    <n v="0"/>
    <n v="0"/>
    <n v="0"/>
    <n v="0"/>
    <n v="0"/>
    <n v="0"/>
    <n v="0"/>
    <s v="Køkkenet er fuldt udrustet og nyt velfungerende._x000a_Intet behov for anskaffelser eller udbygning"/>
    <s v="cathrine Jerrik / Nanna"/>
    <n v="0"/>
    <n v="0"/>
    <n v="0"/>
    <n v="1"/>
    <n v="4"/>
    <n v="0"/>
    <n v="2"/>
    <n v="0"/>
    <n v="0"/>
    <n v="0"/>
    <n v="0"/>
    <n v="2"/>
    <n v="0"/>
    <n v="0"/>
    <n v="0"/>
    <n v="0"/>
    <n v="0"/>
    <n v="1"/>
    <n v="0"/>
    <n v="0"/>
    <n v="1"/>
    <n v="4"/>
    <s v="Miele alm."/>
    <n v="3.5"/>
    <s v="Ja"/>
    <n v="0"/>
    <s v="Nej"/>
    <s v="Nej"/>
    <s v="ja"/>
    <n v="3"/>
    <s v="God plads"/>
    <s v="Meget fint køkken"/>
    <n v="0"/>
    <x v="1"/>
    <s v="Vesterbro/Kgs.Enghave"/>
    <n v="48"/>
    <n v="0"/>
    <n v="0"/>
    <n v="0"/>
    <n v="0"/>
    <n v="0"/>
    <n v="0"/>
    <n v="0"/>
    <n v="0"/>
    <n v="0"/>
    <n v="0"/>
    <n v="0"/>
    <n v="0"/>
    <n v="0"/>
    <n v="141500.51"/>
    <s v="37423"/>
    <s v=""/>
    <n v="0"/>
    <n v="0"/>
    <e v="#N/A"/>
    <e v="#N/A"/>
    <e v="#N/A"/>
    <e v="#N/A"/>
    <e v="#N/A"/>
  </r>
  <r>
    <x v="0"/>
    <x v="527"/>
    <s v="Børneringens Børnehus Rymarksvænge"/>
    <s v="Østerbro"/>
    <s v="Rymarksvej 19"/>
    <n v="2900"/>
    <s v="Hellerup"/>
    <s v="39 18 02 95"/>
    <s v="35263@buf.kk.dk"/>
    <s v="Kirsten Sandau Christensen"/>
    <n v="0"/>
    <n v="0"/>
    <s v="35263@buf.kk.dk"/>
    <s v="Vuggestue"/>
    <n v="78"/>
    <n v="0"/>
    <n v="0"/>
    <n v="0"/>
    <n v="0"/>
    <n v="0"/>
    <n v="0"/>
    <n v="0"/>
    <n v="0"/>
    <n v="0"/>
    <n v="0"/>
    <n v="5"/>
    <n v="5"/>
    <n v="0"/>
    <n v="0"/>
    <x v="1"/>
    <x v="0"/>
    <x v="1"/>
    <x v="0"/>
    <n v="0"/>
    <n v="0"/>
    <n v="0"/>
    <n v="0"/>
    <s v="Ja"/>
    <n v="0"/>
    <s v="Annelise Christensen"/>
    <n v="0"/>
    <n v="24"/>
    <n v="0"/>
    <n v="0"/>
    <s v="mange års erfaring"/>
    <s v="økokursus i madhuset"/>
    <n v="0"/>
    <n v="0"/>
    <n v="0"/>
    <n v="0"/>
    <n v="0"/>
    <n v="0"/>
    <n v="0"/>
    <n v="81"/>
    <n v="0"/>
    <n v="0"/>
    <n v="0"/>
    <s v="Ja"/>
    <s v="Nej"/>
    <s v="Ja"/>
    <n v="0"/>
    <n v="0"/>
    <n v="0"/>
    <n v="0"/>
    <n v="0"/>
    <n v="0"/>
    <n v="0"/>
    <n v="0"/>
    <n v="0"/>
    <s v="produktionskøkken"/>
    <s v="Ja"/>
    <n v="0"/>
    <n v="0"/>
    <n v="0"/>
    <n v="0"/>
    <n v="0"/>
    <n v="0"/>
    <n v="0"/>
    <n v="0"/>
    <n v="0"/>
    <n v="0"/>
    <n v="0"/>
    <n v="0"/>
    <s v="Der serveres mælk én gang ugentligt"/>
    <s v="Cathrine"/>
    <d v="2009-03-12T00:00:00"/>
    <n v="0"/>
    <n v="0"/>
    <n v="0"/>
    <n v="0"/>
    <n v="0"/>
    <n v="0"/>
    <n v="0"/>
    <n v="0"/>
    <n v="0"/>
    <n v="0"/>
    <n v="0"/>
    <n v="0"/>
    <n v="0"/>
    <n v="0"/>
    <n v="0"/>
    <n v="0"/>
    <n v="0"/>
    <n v="0"/>
    <n v="0"/>
    <n v="0"/>
    <n v="0"/>
    <n v="0"/>
    <n v="0"/>
    <n v="0"/>
    <n v="0"/>
    <n v="0"/>
    <n v="0"/>
    <n v="0"/>
    <n v="0"/>
    <n v="0"/>
    <s v="Køkkenet skal ombygges i løbet af 2009"/>
    <n v="0"/>
    <x v="1"/>
    <s v="Østerbro"/>
    <n v="78"/>
    <n v="0"/>
    <n v="0"/>
    <n v="0"/>
    <n v="0"/>
    <n v="0"/>
    <n v="0"/>
    <n v="0"/>
    <n v="0"/>
    <n v="0"/>
    <n v="0"/>
    <n v="0"/>
    <n v="0"/>
    <n v="0"/>
    <n v="163887.31"/>
    <s v="35263"/>
    <s v=""/>
    <n v="0"/>
    <n v="0"/>
    <e v="#N/A"/>
    <e v="#N/A"/>
    <e v="#N/A"/>
    <e v="#N/A"/>
    <e v="#N/A"/>
  </r>
  <r>
    <x v="0"/>
    <x v="528"/>
    <s v="Carl Nielsen"/>
    <s v="Østerbro"/>
    <s v="Carl Nielsens Allé 25"/>
    <n v="2100"/>
    <s v="København Ø"/>
    <s v="39 29 24 55"/>
    <s v="37205@buf.kk.dk"/>
    <s v="Susanne Bacher"/>
    <n v="0"/>
    <n v="39292455"/>
    <s v="37205@buf.kk.dk"/>
    <s v="Vuggestue"/>
    <n v="64"/>
    <n v="0"/>
    <n v="0"/>
    <n v="0"/>
    <n v="0"/>
    <n v="0"/>
    <n v="0"/>
    <n v="0"/>
    <n v="0"/>
    <n v="0"/>
    <n v="5"/>
    <n v="5"/>
    <n v="5"/>
    <n v="5"/>
    <n v="0"/>
    <x v="1"/>
    <x v="0"/>
    <x v="1"/>
    <x v="0"/>
    <n v="0"/>
    <n v="120000"/>
    <n v="0"/>
    <n v="0"/>
    <s v="Ja"/>
    <n v="0"/>
    <s v="Halima"/>
    <n v="2005"/>
    <n v="37"/>
    <n v="0"/>
    <s v="ernærings &amp; køkkenassistent"/>
    <n v="0"/>
    <s v="kbh madhus, økokursus, hygiejne bevis"/>
    <n v="0"/>
    <n v="0"/>
    <n v="0"/>
    <n v="0"/>
    <n v="0"/>
    <n v="0"/>
    <n v="0"/>
    <n v="95"/>
    <n v="0"/>
    <n v="1"/>
    <n v="0"/>
    <s v="Ja"/>
    <s v="Nej"/>
    <s v="Ja"/>
    <n v="0"/>
    <n v="0"/>
    <n v="0"/>
    <n v="0"/>
    <n v="0"/>
    <n v="0"/>
    <n v="0"/>
    <n v="0"/>
    <n v="0"/>
    <s v="produktionskøkken"/>
    <s v="Ja"/>
    <n v="0"/>
    <n v="0"/>
    <n v="0"/>
    <n v="0"/>
    <n v="0"/>
    <n v="0"/>
    <n v="0"/>
    <n v="0"/>
    <n v="0"/>
    <n v="0"/>
    <n v="0"/>
    <n v="0"/>
    <n v="0"/>
    <s v="Cathrine"/>
    <d v="2009-04-14T00:00:00"/>
    <n v="0"/>
    <n v="0"/>
    <n v="1"/>
    <n v="5"/>
    <n v="0"/>
    <n v="2"/>
    <n v="0"/>
    <n v="0"/>
    <n v="0"/>
    <n v="0"/>
    <n v="2"/>
    <n v="0"/>
    <n v="0"/>
    <n v="0"/>
    <n v="0"/>
    <n v="0"/>
    <n v="2"/>
    <n v="0"/>
    <n v="0"/>
    <n v="1"/>
    <n v="2"/>
    <s v="Wexiodisk"/>
    <n v="4"/>
    <s v="Ja"/>
    <n v="0"/>
    <s v="Nej"/>
    <s v="Ja"/>
    <s v="Nej"/>
    <n v="3"/>
    <s v="God plads"/>
    <s v="Stort dejligt køkken"/>
    <n v="0"/>
    <x v="1"/>
    <s v="Østerbro"/>
    <n v="60"/>
    <n v="0"/>
    <n v="0"/>
    <n v="0"/>
    <n v="0"/>
    <n v="0"/>
    <n v="0"/>
    <n v="0"/>
    <n v="0"/>
    <n v="0"/>
    <n v="0"/>
    <n v="0"/>
    <n v="0"/>
    <n v="0"/>
    <n v="228239.78"/>
    <s v="37205"/>
    <s v=""/>
    <n v="0"/>
    <n v="0"/>
    <e v="#N/A"/>
    <e v="#N/A"/>
    <e v="#N/A"/>
    <e v="#N/A"/>
    <e v="#N/A"/>
  </r>
  <r>
    <x v="0"/>
    <x v="529"/>
    <s v="Daginstitutionen Charlottehaven"/>
    <s v="Østerbro"/>
    <s v="Gammel Kalkbrænderi Vej 45"/>
    <n v="2100"/>
    <s v="København Ø"/>
    <s v="35 29 80 90"/>
    <s v="37210@buf.kk.dk"/>
    <s v="Trine Lønborg-Jensen"/>
    <n v="0"/>
    <n v="0"/>
    <s v="37210@buf.kk.dk"/>
    <s v="Vuggestue"/>
    <n v="70"/>
    <n v="0"/>
    <n v="0"/>
    <n v="0"/>
    <n v="0"/>
    <n v="0"/>
    <n v="0"/>
    <n v="0"/>
    <n v="0"/>
    <n v="0"/>
    <n v="5"/>
    <n v="5"/>
    <n v="5"/>
    <n v="5"/>
    <n v="0"/>
    <x v="1"/>
    <x v="0"/>
    <x v="1"/>
    <x v="0"/>
    <n v="0"/>
    <n v="160000"/>
    <n v="0"/>
    <n v="0"/>
    <s v="Ja"/>
    <n v="0"/>
    <s v="Lone Jakobsen"/>
    <n v="2005"/>
    <n v="37"/>
    <n v="0"/>
    <s v="bachelor fra Suhrs"/>
    <n v="0"/>
    <s v="ø.o.f. + kbh madhus"/>
    <s v="Camilla Thorsgaard"/>
    <n v="2008"/>
    <n v="25"/>
    <n v="0"/>
    <s v="ufaglært"/>
    <n v="0"/>
    <n v="0"/>
    <n v="85"/>
    <n v="0"/>
    <n v="1"/>
    <n v="0"/>
    <s v="Ja"/>
    <s v="ja"/>
    <s v="Ja"/>
    <n v="0"/>
    <n v="0"/>
    <n v="0"/>
    <n v="0"/>
    <n v="0"/>
    <n v="0"/>
    <n v="0"/>
    <n v="0"/>
    <n v="0"/>
    <s v="produktionskøkken"/>
    <n v="0"/>
    <n v="0"/>
    <n v="0"/>
    <n v="0"/>
    <n v="0"/>
    <n v="0"/>
    <n v="0"/>
    <n v="0"/>
    <n v="0"/>
    <n v="0"/>
    <n v="0"/>
    <n v="0"/>
    <n v="0"/>
    <n v="0"/>
    <s v="Cathrine"/>
    <d v="2009-04-20T00:00:00"/>
    <n v="0"/>
    <n v="0"/>
    <n v="1"/>
    <n v="5"/>
    <n v="0"/>
    <n v="2"/>
    <n v="0"/>
    <n v="0"/>
    <n v="0"/>
    <n v="0"/>
    <n v="3"/>
    <n v="0"/>
    <n v="0"/>
    <n v="0"/>
    <n v="0"/>
    <n v="0"/>
    <n v="2"/>
    <n v="0"/>
    <n v="0"/>
    <n v="1"/>
    <n v="20"/>
    <s v="Miele"/>
    <n v="10"/>
    <s v="Ja"/>
    <n v="0"/>
    <s v="Nej"/>
    <s v="Nej"/>
    <s v="ja"/>
    <n v="5"/>
    <s v="God plads"/>
    <n v="0"/>
    <n v="0"/>
    <x v="1"/>
    <s v="Østerbro"/>
    <n v="65"/>
    <n v="0"/>
    <n v="0"/>
    <n v="0"/>
    <n v="0"/>
    <n v="0"/>
    <n v="0"/>
    <n v="0"/>
    <n v="0"/>
    <n v="0"/>
    <n v="0"/>
    <n v="0"/>
    <n v="0"/>
    <n v="0"/>
    <n v="143744.13"/>
    <s v="37210"/>
    <s v=""/>
    <n v="0"/>
    <n v="0"/>
    <e v="#N/A"/>
    <e v="#N/A"/>
    <e v="#N/A"/>
    <e v="#N/A"/>
    <e v="#N/A"/>
  </r>
  <r>
    <x v="0"/>
    <x v="530"/>
    <s v="Smørhullet"/>
    <s v="Østerbro"/>
    <s v="Fanøgade 21"/>
    <n v="2100"/>
    <s v="København Ø"/>
    <s v="39 29 30 49"/>
    <s v="37249@buf.kk.dk"/>
    <s v="Marianne Wilmann Andersen"/>
    <n v="0"/>
    <n v="39293049"/>
    <s v="37249@buf.kk.dk"/>
    <s v="Vuggestue"/>
    <n v="60"/>
    <n v="0"/>
    <n v="0"/>
    <n v="0"/>
    <n v="0"/>
    <n v="0"/>
    <n v="0"/>
    <n v="0"/>
    <n v="0"/>
    <n v="0"/>
    <n v="5"/>
    <n v="5"/>
    <n v="5"/>
    <n v="5"/>
    <n v="0"/>
    <x v="1"/>
    <x v="0"/>
    <x v="1"/>
    <x v="0"/>
    <n v="0"/>
    <n v="210000"/>
    <n v="0"/>
    <n v="0"/>
    <s v="Ja"/>
    <n v="0"/>
    <s v="Ane Skov Olesen"/>
    <n v="2003"/>
    <n v="31"/>
    <n v="0"/>
    <s v="bachelor Suhrs"/>
    <n v="0"/>
    <n v="0"/>
    <n v="0"/>
    <n v="0"/>
    <n v="0"/>
    <n v="0"/>
    <n v="0"/>
    <n v="0"/>
    <n v="0"/>
    <n v="90"/>
    <n v="0"/>
    <n v="3"/>
    <n v="0"/>
    <s v="Ja"/>
    <s v="ja"/>
    <s v="Ja"/>
    <n v="0"/>
    <n v="0"/>
    <n v="0"/>
    <n v="0"/>
    <n v="0"/>
    <n v="0"/>
    <n v="0"/>
    <n v="0"/>
    <n v="0"/>
    <s v="produktionskøkken"/>
    <s v="Ja"/>
    <n v="0"/>
    <n v="0"/>
    <n v="0"/>
    <n v="0"/>
    <n v="0"/>
    <n v="0"/>
    <n v="0"/>
    <n v="0"/>
    <n v="0"/>
    <n v="0"/>
    <n v="0"/>
    <n v="0"/>
    <n v="0"/>
    <s v="Cathrine"/>
    <n v="0"/>
    <n v="0"/>
    <n v="0"/>
    <n v="1"/>
    <n v="5"/>
    <n v="0"/>
    <n v="2"/>
    <n v="0"/>
    <n v="0"/>
    <n v="0"/>
    <n v="0"/>
    <n v="2"/>
    <n v="0"/>
    <n v="0"/>
    <n v="1"/>
    <n v="0"/>
    <n v="0"/>
    <n v="2"/>
    <n v="0"/>
    <n v="0"/>
    <n v="1"/>
    <n v="2"/>
    <s v="Brønnum"/>
    <n v="0"/>
    <s v="Nej"/>
    <n v="0"/>
    <s v="Ja"/>
    <n v="0"/>
    <s v="ja"/>
    <n v="4"/>
    <s v="God plads"/>
    <s v="Super Køkken"/>
    <n v="0"/>
    <x v="1"/>
    <s v="Østerbro"/>
    <n v="65"/>
    <n v="0"/>
    <n v="0"/>
    <n v="0"/>
    <n v="0"/>
    <n v="0"/>
    <n v="0"/>
    <n v="0"/>
    <n v="0"/>
    <n v="0"/>
    <n v="0"/>
    <n v="0"/>
    <n v="0"/>
    <n v="0"/>
    <n v="154858.26"/>
    <s v="37249"/>
    <s v=""/>
    <n v="0"/>
    <n v="0"/>
    <e v="#N/A"/>
    <e v="#N/A"/>
    <e v="#N/A"/>
    <e v="#N/A"/>
    <e v="#N/A"/>
  </r>
  <r>
    <x v="0"/>
    <x v="531"/>
    <s v="Vuggestuen Æblehaven"/>
    <s v="Østerbro"/>
    <s v="Svendborggade 1"/>
    <n v="2100"/>
    <s v="København Ø"/>
    <s v="35 26 01 02"/>
    <s v="37265@buf.kk.dk"/>
    <s v="Kennet Sabin Suszkiewiecz"/>
    <n v="0"/>
    <n v="0"/>
    <s v="37265@buf.kk.dk"/>
    <s v="Vuggestue"/>
    <n v="53"/>
    <n v="0"/>
    <n v="0"/>
    <n v="0"/>
    <n v="0"/>
    <n v="0"/>
    <n v="0"/>
    <n v="0"/>
    <n v="0"/>
    <n v="0"/>
    <n v="5"/>
    <n v="5"/>
    <n v="4"/>
    <n v="5"/>
    <n v="0"/>
    <x v="1"/>
    <x v="0"/>
    <x v="1"/>
    <x v="0"/>
    <n v="0"/>
    <n v="348000"/>
    <n v="0"/>
    <n v="0"/>
    <s v="Ja"/>
    <n v="0"/>
    <s v="Sundus Khafa"/>
    <n v="2007"/>
    <n v="30"/>
    <n v="0"/>
    <s v="ufaglært"/>
    <s v="meget kompetent"/>
    <n v="0"/>
    <s v="Lillian Pedersen"/>
    <n v="2008"/>
    <n v="35"/>
    <n v="0"/>
    <s v="ufaglært"/>
    <s v="køkkenmedhjælper"/>
    <n v="0"/>
    <n v="85"/>
    <n v="0"/>
    <n v="2"/>
    <n v="0"/>
    <s v="Ja"/>
    <s v="ja"/>
    <s v="Ja"/>
    <n v="0"/>
    <n v="0"/>
    <n v="0"/>
    <n v="0"/>
    <n v="0"/>
    <n v="0"/>
    <n v="0"/>
    <n v="0"/>
    <n v="0"/>
    <s v="produktionskøkken"/>
    <s v="nej"/>
    <s v="Større"/>
    <n v="0"/>
    <n v="0"/>
    <s v="behøver virkelig en industriopvaskemaskine. Køkken er totalt nedslidt. Trænger meget til en total renovering og nye køkkenelementer"/>
    <n v="0"/>
    <n v="0"/>
    <n v="0"/>
    <n v="0"/>
    <n v="0"/>
    <n v="0"/>
    <n v="0"/>
    <n v="0"/>
    <n v="0"/>
    <s v="Cathrine"/>
    <n v="0"/>
    <n v="0"/>
    <n v="0"/>
    <n v="1"/>
    <n v="5"/>
    <n v="0"/>
    <n v="2"/>
    <n v="0"/>
    <n v="0"/>
    <n v="0"/>
    <n v="0"/>
    <n v="1"/>
    <n v="0"/>
    <n v="2"/>
    <n v="0"/>
    <n v="0"/>
    <n v="0"/>
    <n v="1"/>
    <n v="0"/>
    <n v="1"/>
    <n v="1"/>
    <n v="20"/>
    <s v="Miele"/>
    <n v="3"/>
    <s v="Nej"/>
    <n v="0"/>
    <s v="Ja"/>
    <s v="Nej"/>
    <s v="ja"/>
    <n v="2"/>
    <s v="Begrænset"/>
    <n v="0"/>
    <n v="0"/>
    <x v="1"/>
    <s v="Østerbro"/>
    <n v="53"/>
    <n v="0"/>
    <n v="0"/>
    <n v="0"/>
    <n v="0"/>
    <n v="0"/>
    <n v="0"/>
    <n v="0"/>
    <n v="0"/>
    <n v="0"/>
    <n v="0"/>
    <n v="0"/>
    <n v="0"/>
    <n v="0"/>
    <n v="132262.78"/>
    <s v="37265"/>
    <s v=""/>
    <n v="0"/>
    <n v="0"/>
    <e v="#N/A"/>
    <e v="#N/A"/>
    <e v="#N/A"/>
    <e v="#N/A"/>
    <e v="#N/A"/>
  </r>
  <r>
    <x v="0"/>
    <x v="532"/>
    <s v="kastanjetræet"/>
    <s v="Østerbro"/>
    <s v="Vordingborggade 25"/>
    <n v="2100"/>
    <s v="København Ø."/>
    <s v="35 42 49 86"/>
    <s v="lv98@buf.kk.dk"/>
    <s v="Mette Ostov"/>
    <n v="35263904"/>
    <n v="0"/>
    <s v="37272@buf.kk.dk"/>
    <s v="Vuggestue"/>
    <n v="46"/>
    <n v="0"/>
    <n v="0"/>
    <n v="0"/>
    <n v="0"/>
    <n v="0"/>
    <n v="0"/>
    <n v="0"/>
    <n v="0"/>
    <n v="0"/>
    <n v="5"/>
    <n v="5"/>
    <n v="5"/>
    <n v="5"/>
    <n v="0"/>
    <x v="1"/>
    <x v="0"/>
    <x v="1"/>
    <x v="0"/>
    <n v="0"/>
    <n v="108000"/>
    <n v="0"/>
    <n v="0"/>
    <s v="Ja"/>
    <n v="0"/>
    <s v="Bonnie Lindblad"/>
    <n v="2008"/>
    <n v="34"/>
    <n v="0"/>
    <s v="slagter"/>
    <n v="0"/>
    <n v="0"/>
    <n v="0"/>
    <n v="0"/>
    <n v="0"/>
    <n v="0"/>
    <n v="0"/>
    <n v="0"/>
    <n v="0"/>
    <n v="87"/>
    <n v="0"/>
    <n v="1"/>
    <n v="0"/>
    <s v="Ja"/>
    <s v="ja"/>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Østerbro"/>
    <n v="46"/>
    <n v="0"/>
    <n v="0"/>
    <n v="0"/>
    <n v="0"/>
    <n v="0"/>
    <n v="0"/>
    <n v="0"/>
    <n v="0"/>
    <n v="0"/>
    <n v="0"/>
    <n v="0"/>
    <n v="0"/>
    <n v="0"/>
    <n v="114036.59"/>
    <s v="37272"/>
    <s v=""/>
    <n v="0"/>
    <n v="0"/>
    <e v="#N/A"/>
    <e v="#N/A"/>
    <e v="#N/A"/>
    <e v="#N/A"/>
    <e v="#N/A"/>
  </r>
  <r>
    <x v="0"/>
    <x v="533"/>
    <s v="Vuggestuen Villa Rosa"/>
    <s v="Østerbro"/>
    <s v="Rosenvængets Sideallé 6"/>
    <n v="2100"/>
    <s v="København Ø"/>
    <s v="35 26 94 15"/>
    <s v="37279@buf.kk.dk"/>
    <s v="Anne-Vibeke Svarre"/>
    <n v="39203790"/>
    <n v="0"/>
    <s v="37279@buf.kk.dk"/>
    <s v="Vuggestue"/>
    <n v="54"/>
    <n v="0"/>
    <n v="0"/>
    <n v="0"/>
    <n v="0"/>
    <n v="0"/>
    <n v="0"/>
    <n v="0"/>
    <n v="0"/>
    <n v="0"/>
    <n v="5"/>
    <n v="5"/>
    <n v="5"/>
    <n v="5"/>
    <n v="0"/>
    <x v="1"/>
    <x v="0"/>
    <x v="1"/>
    <x v="0"/>
    <n v="0"/>
    <n v="160000"/>
    <n v="0"/>
    <n v="0"/>
    <s v="Ja"/>
    <n v="0"/>
    <s v="Dorthea Rasmussen"/>
    <n v="2005"/>
    <n v="37"/>
    <n v="0"/>
    <s v="Køkkenassistent"/>
    <n v="0"/>
    <s v="økologikursus"/>
    <n v="0"/>
    <n v="0"/>
    <n v="0"/>
    <n v="0"/>
    <n v="0"/>
    <n v="0"/>
    <n v="0"/>
    <n v="90"/>
    <n v="0"/>
    <n v="1"/>
    <n v="0"/>
    <s v="Ja"/>
    <s v="ja"/>
    <s v="Ja"/>
    <n v="0"/>
    <n v="0"/>
    <n v="0"/>
    <n v="0"/>
    <n v="0"/>
    <n v="0"/>
    <n v="0"/>
    <n v="0"/>
    <n v="0"/>
    <s v="produktionskøkken"/>
    <n v="0"/>
    <n v="0"/>
    <n v="0"/>
    <n v="0"/>
    <n v="0"/>
    <n v="0"/>
    <n v="0"/>
    <n v="0"/>
    <n v="0"/>
    <n v="0"/>
    <n v="0"/>
    <n v="0"/>
    <n v="0"/>
    <s v="elitesmiley"/>
    <s v="Sine"/>
    <d v="2009-05-19T00:00:00"/>
    <n v="0"/>
    <n v="0"/>
    <n v="0"/>
    <n v="0"/>
    <n v="0"/>
    <n v="0"/>
    <n v="0"/>
    <n v="0"/>
    <n v="0"/>
    <n v="0"/>
    <n v="0"/>
    <n v="0"/>
    <n v="0"/>
    <n v="0"/>
    <n v="0"/>
    <n v="0"/>
    <n v="0"/>
    <n v="0"/>
    <n v="0"/>
    <n v="0"/>
    <n v="0"/>
    <n v="0"/>
    <n v="0"/>
    <n v="0"/>
    <n v="0"/>
    <n v="0"/>
    <n v="0"/>
    <n v="0"/>
    <n v="0"/>
    <n v="0"/>
    <n v="0"/>
    <n v="0"/>
    <x v="1"/>
    <s v="Østerbro"/>
    <n v="54"/>
    <n v="0"/>
    <n v="0"/>
    <n v="0"/>
    <n v="0"/>
    <n v="0"/>
    <n v="0"/>
    <n v="0"/>
    <n v="0"/>
    <n v="0"/>
    <n v="0"/>
    <n v="0"/>
    <n v="0"/>
    <n v="0"/>
    <n v="143316.59"/>
    <s v="37279"/>
    <s v=""/>
    <n v="0"/>
    <n v="0"/>
    <e v="#N/A"/>
    <e v="#N/A"/>
    <e v="#N/A"/>
    <e v="#N/A"/>
    <e v="#N/A"/>
  </r>
  <r>
    <x v="0"/>
    <x v="534"/>
    <s v="Vuggestuen Luna"/>
    <s v="Østerbro"/>
    <s v="Reersøgade 17"/>
    <n v="2100"/>
    <s v="København Ø"/>
    <s v="39 20 96 61"/>
    <s v="37280@buf.kk.dk"/>
    <s v="Stella Chahi"/>
    <n v="35263439"/>
    <n v="0"/>
    <s v="37280@buf.kk.dk"/>
    <s v="Vuggestue"/>
    <n v="33"/>
    <n v="0"/>
    <n v="0"/>
    <n v="0"/>
    <n v="0"/>
    <n v="0"/>
    <n v="0"/>
    <n v="0"/>
    <n v="0"/>
    <n v="0"/>
    <n v="5"/>
    <n v="5"/>
    <n v="3"/>
    <n v="5"/>
    <n v="0"/>
    <x v="1"/>
    <x v="0"/>
    <x v="1"/>
    <x v="0"/>
    <n v="0"/>
    <n v="87500"/>
    <n v="0"/>
    <n v="0"/>
    <s v="Ja"/>
    <n v="0"/>
    <s v="Tanya Chappi"/>
    <n v="2001"/>
    <n v="31"/>
    <n v="0"/>
    <s v="ufaglært"/>
    <n v="0"/>
    <s v="hygiejne"/>
    <n v="0"/>
    <n v="0"/>
    <n v="0"/>
    <n v="0"/>
    <n v="0"/>
    <n v="0"/>
    <n v="0"/>
    <n v="75"/>
    <n v="0"/>
    <n v="2"/>
    <n v="0"/>
    <s v="Ja"/>
    <s v="Nej"/>
    <n v="0"/>
    <s v="Ja"/>
    <n v="0"/>
    <s v="Ja"/>
    <n v="0"/>
    <s v="Ja"/>
    <n v="0"/>
    <s v="ja"/>
    <n v="0"/>
    <n v="0"/>
    <s v="produktionskøkken"/>
    <s v="Ja"/>
    <n v="0"/>
    <n v="0"/>
    <n v="0"/>
    <n v="0"/>
    <n v="0"/>
    <n v="0"/>
    <n v="0"/>
    <n v="0"/>
    <n v="0"/>
    <n v="0"/>
    <n v="0"/>
    <n v="0"/>
    <n v="0"/>
    <s v="Cathrine"/>
    <n v="0"/>
    <n v="0"/>
    <n v="0"/>
    <n v="1"/>
    <n v="5"/>
    <n v="0"/>
    <n v="1"/>
    <n v="0"/>
    <n v="0"/>
    <n v="0"/>
    <n v="3"/>
    <n v="1"/>
    <n v="0"/>
    <n v="0"/>
    <n v="0"/>
    <n v="0"/>
    <n v="0"/>
    <n v="1"/>
    <n v="0"/>
    <n v="0"/>
    <n v="1"/>
    <n v="20"/>
    <s v="Miele"/>
    <n v="3"/>
    <s v="Nej"/>
    <n v="0"/>
    <s v="Ja"/>
    <s v="Ja"/>
    <n v="0"/>
    <n v="2"/>
    <s v="God plads"/>
    <n v="0"/>
    <n v="0"/>
    <x v="1"/>
    <s v="Østerbro"/>
    <n v="33"/>
    <n v="0"/>
    <n v="0"/>
    <n v="0"/>
    <n v="0"/>
    <n v="0"/>
    <n v="0"/>
    <n v="0"/>
    <n v="0"/>
    <n v="0"/>
    <n v="0"/>
    <n v="0"/>
    <n v="0"/>
    <n v="0"/>
    <n v="50981.120000000003"/>
    <s v="37280"/>
    <s v=""/>
    <n v="0"/>
    <n v="0"/>
    <e v="#N/A"/>
    <e v="#N/A"/>
    <e v="#N/A"/>
    <e v="#N/A"/>
    <e v="#N/A"/>
  </r>
  <r>
    <x v="0"/>
    <x v="535"/>
    <s v="Vuggestuen Mælkebøtten"/>
    <s v="Østerbro"/>
    <s v="Borgervænget 9B"/>
    <n v="2100"/>
    <s v="København Ø"/>
    <s v="39 18 22 55"/>
    <s v="37286@buf.kk.dk"/>
    <s v="Helle Rytterhus"/>
    <n v="39295523"/>
    <n v="0"/>
    <s v="37286@buf.kk.dk"/>
    <s v="Vuggestue"/>
    <n v="33"/>
    <n v="0"/>
    <n v="0"/>
    <n v="0"/>
    <n v="0"/>
    <n v="0"/>
    <n v="0"/>
    <n v="0"/>
    <n v="0"/>
    <n v="0"/>
    <n v="5"/>
    <n v="5"/>
    <n v="5"/>
    <n v="5"/>
    <n v="0"/>
    <x v="1"/>
    <x v="0"/>
    <x v="1"/>
    <x v="0"/>
    <n v="0"/>
    <n v="90000"/>
    <n v="0"/>
    <n v="0"/>
    <s v="Ja"/>
    <n v="0"/>
    <s v="Lisel Maymann"/>
    <n v="1996"/>
    <n v="10"/>
    <n v="0"/>
    <n v="0"/>
    <n v="0"/>
    <s v="hygiejnekursus"/>
    <n v="0"/>
    <n v="0"/>
    <n v="0"/>
    <n v="0"/>
    <n v="0"/>
    <n v="0"/>
    <n v="0"/>
    <n v="95"/>
    <n v="0"/>
    <n v="1"/>
    <n v="0"/>
    <s v="Ja"/>
    <s v="ja"/>
    <s v="Ja"/>
    <s v="Ja"/>
    <n v="0"/>
    <s v="Ja"/>
    <n v="0"/>
    <s v="Ja"/>
    <n v="0"/>
    <s v="ja"/>
    <n v="0"/>
    <n v="0"/>
    <s v="produktionskøkken"/>
    <s v="nej"/>
    <s v="Mindre"/>
    <s v="Mindre"/>
    <s v="Nej"/>
    <s v="et kogebord, udsugning, opvask skal hæves fra gulv + et hæve/sænkebord. Ekstra vask"/>
    <n v="0"/>
    <n v="0"/>
    <n v="0"/>
    <n v="0"/>
    <n v="0"/>
    <n v="0"/>
    <n v="0"/>
    <n v="0"/>
    <n v="0"/>
    <s v="Cathrine Jerrik"/>
    <d v="2009-04-14T00:00:00"/>
    <n v="0"/>
    <n v="0"/>
    <n v="1"/>
    <n v="4"/>
    <n v="0"/>
    <n v="2"/>
    <n v="0"/>
    <n v="0"/>
    <n v="0"/>
    <n v="3"/>
    <n v="0"/>
    <n v="0"/>
    <n v="0"/>
    <n v="0"/>
    <n v="0"/>
    <n v="1"/>
    <n v="1"/>
    <n v="0"/>
    <n v="0"/>
    <n v="1"/>
    <n v="20"/>
    <s v="Miele"/>
    <n v="3.5"/>
    <n v="0"/>
    <n v="0"/>
    <n v="0"/>
    <n v="0"/>
    <n v="0"/>
    <n v="2"/>
    <s v="God plads"/>
    <s v="godt lager"/>
    <n v="0"/>
    <x v="1"/>
    <s v="Østerbro"/>
    <n v="33"/>
    <n v="0"/>
    <n v="0"/>
    <n v="0"/>
    <n v="0"/>
    <n v="0"/>
    <n v="0"/>
    <n v="0"/>
    <n v="0"/>
    <n v="0"/>
    <n v="0"/>
    <n v="0"/>
    <n v="0"/>
    <n v="0"/>
    <n v="120466.72"/>
    <s v="37286"/>
    <s v=""/>
    <n v="0"/>
    <n v="0"/>
    <s v="Ja"/>
    <s v="25-30"/>
    <n v="0"/>
    <n v="0"/>
    <s v="Ja"/>
  </r>
  <r>
    <x v="0"/>
    <x v="536"/>
    <s v="Fluen"/>
    <s v="Østerbro"/>
    <s v="Ringkøbinggade 4"/>
    <n v="2100"/>
    <s v="København Ø"/>
    <s v="35 38 24 25"/>
    <s v="37290@buf.kk.dk"/>
    <s v="Trine Panduro"/>
    <n v="33139931"/>
    <n v="0"/>
    <s v="37290@buf.kk.dk"/>
    <s v="Vuggestue"/>
    <n v="66"/>
    <n v="0"/>
    <n v="0"/>
    <n v="0"/>
    <n v="0"/>
    <n v="0"/>
    <n v="0"/>
    <s v="ja"/>
    <n v="2"/>
    <n v="1"/>
    <n v="5"/>
    <n v="5"/>
    <n v="4"/>
    <n v="5"/>
    <n v="0"/>
    <x v="1"/>
    <x v="0"/>
    <x v="1"/>
    <x v="0"/>
    <n v="0"/>
    <n v="360000"/>
    <n v="0"/>
    <n v="0"/>
    <s v="Ja"/>
    <n v="0"/>
    <s v="Helle Harkjær"/>
    <n v="1999"/>
    <n v="37"/>
    <n v="0"/>
    <s v="Husholdningslærer"/>
    <n v="0"/>
    <s v="økokurser"/>
    <s v="Jeanette"/>
    <n v="2003"/>
    <n v="32"/>
    <n v="0"/>
    <s v="ufaglært"/>
    <n v="0"/>
    <s v="økokurser, hygiejne"/>
    <n v="88"/>
    <n v="0"/>
    <n v="2"/>
    <n v="0"/>
    <s v="Ja"/>
    <s v="Nej"/>
    <s v="Ja"/>
    <n v="0"/>
    <n v="0"/>
    <n v="0"/>
    <n v="0"/>
    <n v="0"/>
    <n v="0"/>
    <n v="0"/>
    <n v="0"/>
    <n v="0"/>
    <s v="produktionskøkken"/>
    <s v="nej"/>
    <n v="0"/>
    <n v="0"/>
    <n v="0"/>
    <n v="0"/>
    <n v="0"/>
    <n v="0"/>
    <n v="0"/>
    <n v="0"/>
    <n v="0"/>
    <n v="0"/>
    <n v="0"/>
    <n v="0"/>
    <s v="Køkken skal ombygges pga sammenlægning"/>
    <s v="Cathrine"/>
    <n v="0"/>
    <n v="0"/>
    <n v="0"/>
    <n v="1"/>
    <n v="4"/>
    <n v="0"/>
    <n v="2"/>
    <n v="0"/>
    <n v="0"/>
    <n v="0"/>
    <n v="0"/>
    <n v="1"/>
    <n v="0"/>
    <n v="0"/>
    <n v="0"/>
    <n v="0"/>
    <n v="0"/>
    <n v="1"/>
    <n v="0"/>
    <n v="0"/>
    <n v="1"/>
    <n v="20"/>
    <s v="Miele"/>
    <n v="3"/>
    <s v="Nej"/>
    <n v="0"/>
    <s v="Ja"/>
    <s v="Nej"/>
    <s v="Nej"/>
    <n v="2"/>
    <s v="God plads"/>
    <n v="0"/>
    <n v="0"/>
    <x v="0"/>
    <s v="Østerbro"/>
    <n v="66"/>
    <n v="0"/>
    <n v="0"/>
    <n v="0"/>
    <n v="0"/>
    <n v="0"/>
    <n v="0"/>
    <n v="0"/>
    <n v="0"/>
    <n v="0"/>
    <n v="0"/>
    <n v="0"/>
    <n v="0"/>
    <n v="0"/>
    <n v="163605.99"/>
    <s v="37290"/>
    <s v=""/>
    <n v="0"/>
    <n v="0"/>
    <e v="#N/A"/>
    <e v="#N/A"/>
    <e v="#N/A"/>
    <e v="#N/A"/>
    <e v="#N/A"/>
  </r>
  <r>
    <x v="0"/>
    <x v="537"/>
    <s v="Fluen"/>
    <s v="Østerbro"/>
    <s v="Ringkøbinggade 4"/>
    <n v="2100"/>
    <s v="København Ø"/>
    <s v="35 38 24 25"/>
    <s v="37290@buf.kk.dk"/>
    <s v="Trine Panduro"/>
    <n v="33139931"/>
    <n v="0"/>
    <s v="37290@buf.kk.dk"/>
    <s v="Vuggestue"/>
    <n v="66"/>
    <n v="0"/>
    <n v="0"/>
    <n v="0"/>
    <n v="0"/>
    <n v="0"/>
    <n v="0"/>
    <s v="ja"/>
    <n v="2"/>
    <n v="2"/>
    <n v="0"/>
    <n v="0"/>
    <n v="0"/>
    <n v="0"/>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2"/>
    <n v="0"/>
    <n v="0"/>
    <n v="0"/>
    <n v="0"/>
    <n v="0"/>
    <n v="0"/>
    <n v="0"/>
    <n v="0"/>
    <n v="1"/>
    <n v="0"/>
    <n v="0"/>
    <n v="0"/>
    <n v="0"/>
    <n v="0"/>
    <n v="1"/>
    <n v="0"/>
    <n v="0"/>
    <n v="1"/>
    <n v="20"/>
    <s v="Miele"/>
    <n v="3"/>
    <s v="Nej"/>
    <n v="0"/>
    <s v="Ja"/>
    <s v="Nej"/>
    <s v="Nej"/>
    <n v="3"/>
    <s v="God plads"/>
    <n v="0"/>
    <n v="0"/>
    <x v="0"/>
    <s v="Østerbro"/>
    <n v="66"/>
    <n v="0"/>
    <n v="0"/>
    <n v="0"/>
    <n v="0"/>
    <n v="0"/>
    <n v="0"/>
    <n v="0"/>
    <n v="0"/>
    <n v="0"/>
    <n v="0"/>
    <n v="0"/>
    <n v="0"/>
    <n v="0"/>
    <n v="163605.99"/>
    <s v="37290"/>
    <s v="2"/>
    <n v="0"/>
    <n v="0"/>
    <e v="#N/A"/>
    <e v="#N/A"/>
    <e v="#N/A"/>
    <e v="#N/A"/>
    <e v="#N/A"/>
  </r>
  <r>
    <x v="0"/>
    <x v="538"/>
    <s v="Vokseværket"/>
    <s v="Østerbro"/>
    <s v="Krausesvej 4"/>
    <n v="2100"/>
    <s v="København Ø"/>
    <s v="35 42 22 28"/>
    <s v="37291@buf.kk.dk"/>
    <s v="Janne Khan"/>
    <n v="0"/>
    <n v="0"/>
    <s v="37291@buf.kk.dk"/>
    <s v="Vuggestue"/>
    <n v="72"/>
    <n v="0"/>
    <n v="0"/>
    <n v="0"/>
    <n v="0"/>
    <n v="0"/>
    <n v="0"/>
    <s v="ja"/>
    <n v="2"/>
    <n v="1"/>
    <n v="5"/>
    <n v="5"/>
    <n v="4"/>
    <n v="0"/>
    <n v="0"/>
    <x v="1"/>
    <x v="0"/>
    <x v="1"/>
    <x v="0"/>
    <n v="0"/>
    <n v="160000"/>
    <n v="0"/>
    <n v="0"/>
    <s v="Ja"/>
    <n v="0"/>
    <s v="Viola Bækgaard"/>
    <n v="2008"/>
    <n v="20"/>
    <n v="0"/>
    <n v="0"/>
    <s v="lavet mad i 20 år"/>
    <s v="hygiejne"/>
    <n v="0"/>
    <n v="0"/>
    <n v="0"/>
    <n v="0"/>
    <n v="0"/>
    <n v="0"/>
    <n v="0"/>
    <n v="90"/>
    <n v="0"/>
    <n v="1"/>
    <n v="0"/>
    <s v="Ja"/>
    <s v="Nej"/>
    <s v="Ja"/>
    <n v="0"/>
    <s v="De er meget negative"/>
    <n v="0"/>
    <s v="de ved det ikke"/>
    <s v="Nej"/>
    <s v="De har ikke penge og er meget negative omkring fuld forplejning"/>
    <n v="0"/>
    <n v="0"/>
    <n v="0"/>
    <s v="produktionskøkken"/>
    <n v="0"/>
    <n v="0"/>
    <n v="0"/>
    <n v="0"/>
    <n v="0"/>
    <n v="0"/>
    <n v="0"/>
    <n v="0"/>
    <n v="0"/>
    <n v="0"/>
    <n v="0"/>
    <n v="0"/>
    <n v="0"/>
    <n v="0"/>
    <s v="Cathrine"/>
    <d v="2009-04-01T00:00:00"/>
    <n v="0"/>
    <n v="0"/>
    <n v="1"/>
    <n v="4"/>
    <n v="0"/>
    <n v="2"/>
    <n v="0"/>
    <n v="0"/>
    <n v="0"/>
    <n v="0"/>
    <n v="2"/>
    <n v="0"/>
    <n v="0"/>
    <n v="0"/>
    <n v="0"/>
    <n v="2"/>
    <n v="0"/>
    <n v="0"/>
    <n v="1"/>
    <n v="1"/>
    <n v="20"/>
    <s v="Miele"/>
    <n v="3"/>
    <s v="Nej"/>
    <n v="0"/>
    <s v="Ja"/>
    <s v="Ja"/>
    <s v="Nej"/>
    <n v="2"/>
    <s v="God plads"/>
    <n v="0"/>
    <n v="0"/>
    <x v="1"/>
    <s v="Østerbro"/>
    <n v="72"/>
    <n v="0"/>
    <n v="0"/>
    <n v="0"/>
    <n v="0"/>
    <n v="0"/>
    <n v="0"/>
    <n v="0"/>
    <n v="0"/>
    <n v="0"/>
    <n v="0"/>
    <n v="0"/>
    <n v="0"/>
    <n v="0"/>
    <n v="168339.79"/>
    <s v="37291"/>
    <s v=""/>
    <n v="0"/>
    <n v="0"/>
    <e v="#N/A"/>
    <e v="#N/A"/>
    <e v="#N/A"/>
    <e v="#N/A"/>
    <e v="#N/A"/>
  </r>
  <r>
    <x v="0"/>
    <x v="539"/>
    <s v="Vokseværket"/>
    <s v="Østerbro"/>
    <s v="Krausesvej 17"/>
    <n v="2100"/>
    <s v="København Ø"/>
    <s v="35 42 22 28"/>
    <s v="37291@buf.kk.dk"/>
    <s v="Janne Khan"/>
    <n v="0"/>
    <n v="0"/>
    <s v="37291@buf.kk.dk"/>
    <s v="Vuggestue"/>
    <n v="72"/>
    <n v="0"/>
    <n v="0"/>
    <n v="0"/>
    <n v="0"/>
    <n v="0"/>
    <n v="0"/>
    <s v="ja"/>
    <n v="2"/>
    <n v="2"/>
    <n v="0"/>
    <n v="0"/>
    <n v="0"/>
    <n v="0"/>
    <n v="0"/>
    <x v="1"/>
    <x v="0"/>
    <x v="1"/>
    <x v="0"/>
    <n v="0"/>
    <n v="0"/>
    <n v="0"/>
    <n v="0"/>
    <s v="Ja"/>
    <n v="0"/>
    <s v="Kurt Johansen"/>
    <n v="2008"/>
    <n v="20"/>
    <n v="0"/>
    <n v="0"/>
    <n v="0"/>
    <s v="hygiejne + madhusets økokursus"/>
    <n v="0"/>
    <n v="0"/>
    <n v="0"/>
    <n v="0"/>
    <n v="0"/>
    <n v="0"/>
    <n v="0"/>
    <n v="0"/>
    <n v="0"/>
    <n v="0"/>
    <n v="0"/>
    <n v="0"/>
    <n v="0"/>
    <n v="0"/>
    <n v="0"/>
    <n v="0"/>
    <n v="0"/>
    <n v="0"/>
    <n v="0"/>
    <n v="0"/>
    <n v="0"/>
    <n v="0"/>
    <n v="0"/>
    <s v="produktionskøkken"/>
    <s v="Ja"/>
    <n v="0"/>
    <n v="0"/>
    <n v="0"/>
    <n v="0"/>
    <n v="0"/>
    <n v="0"/>
    <n v="0"/>
    <n v="0"/>
    <n v="0"/>
    <n v="0"/>
    <n v="0"/>
    <n v="0"/>
    <n v="0"/>
    <s v="Cathrine"/>
    <d v="2009-04-01T00:00:00"/>
    <n v="0"/>
    <n v="0"/>
    <n v="1"/>
    <n v="4"/>
    <n v="0"/>
    <n v="2"/>
    <n v="0"/>
    <n v="0"/>
    <n v="0"/>
    <n v="0"/>
    <n v="2"/>
    <n v="0"/>
    <n v="0"/>
    <n v="0"/>
    <n v="0"/>
    <n v="0"/>
    <n v="1"/>
    <n v="0"/>
    <n v="0"/>
    <n v="1"/>
    <n v="20"/>
    <s v="Miele"/>
    <n v="3.5"/>
    <s v="Nej"/>
    <n v="0"/>
    <s v="Ja"/>
    <s v="Nej"/>
    <s v="Nej"/>
    <n v="3"/>
    <s v="God plads"/>
    <n v="0"/>
    <n v="0"/>
    <x v="1"/>
    <s v="Østerbro"/>
    <n v="72"/>
    <n v="0"/>
    <n v="0"/>
    <n v="0"/>
    <n v="0"/>
    <n v="0"/>
    <n v="0"/>
    <n v="0"/>
    <n v="0"/>
    <n v="0"/>
    <n v="0"/>
    <n v="0"/>
    <n v="0"/>
    <n v="0"/>
    <n v="168339.79"/>
    <s v="37291"/>
    <s v="2"/>
    <n v="0"/>
    <n v="0"/>
    <e v="#N/A"/>
    <e v="#N/A"/>
    <e v="#N/A"/>
    <e v="#N/A"/>
    <e v="#N/A"/>
  </r>
  <r>
    <x v="0"/>
    <x v="540"/>
    <s v="Vuggestuen krausesvej 6"/>
    <s v="Østerbro"/>
    <s v="Krausesvej 6"/>
    <n v="2100"/>
    <s v="København Ø"/>
    <s v="35 42 29 88"/>
    <s v="37292@buf.kk.dk"/>
    <s v="Pia Karen Obel"/>
    <n v="32579332"/>
    <n v="0"/>
    <s v="37292@buf.kk.dk"/>
    <s v="Vuggestue"/>
    <n v="34"/>
    <n v="0"/>
    <n v="0"/>
    <n v="0"/>
    <n v="0"/>
    <n v="0"/>
    <n v="0"/>
    <n v="0"/>
    <n v="0"/>
    <n v="0"/>
    <n v="5"/>
    <n v="5"/>
    <n v="4"/>
    <n v="5"/>
    <n v="0"/>
    <x v="1"/>
    <x v="0"/>
    <x v="1"/>
    <x v="0"/>
    <n v="0"/>
    <n v="100000"/>
    <n v="0"/>
    <n v="0"/>
    <s v="Ja"/>
    <n v="0"/>
    <n v="0"/>
    <n v="2004"/>
    <n v="31"/>
    <n v="0"/>
    <s v="ufaglært"/>
    <n v="0"/>
    <s v="forskellige kurser - bla KBH Madhus, hygiejne kursus"/>
    <n v="0"/>
    <n v="0"/>
    <n v="0"/>
    <n v="0"/>
    <n v="0"/>
    <n v="0"/>
    <n v="0"/>
    <n v="90"/>
    <n v="0"/>
    <n v="0"/>
    <n v="0"/>
    <s v="Ja"/>
    <s v="Nej"/>
    <s v="Ja"/>
    <n v="0"/>
    <n v="0"/>
    <n v="0"/>
    <n v="0"/>
    <n v="0"/>
    <n v="0"/>
    <n v="0"/>
    <n v="0"/>
    <n v="0"/>
    <s v="produktionskøkken"/>
    <n v="0"/>
    <n v="0"/>
    <n v="0"/>
    <n v="0"/>
    <n v="0"/>
    <n v="0"/>
    <n v="0"/>
    <n v="0"/>
    <n v="0"/>
    <n v="0"/>
    <n v="0"/>
    <n v="0"/>
    <n v="0"/>
    <n v="0"/>
    <s v="Sine"/>
    <d v="2009-05-19T00:00:00"/>
    <n v="0"/>
    <n v="0"/>
    <n v="0"/>
    <n v="0"/>
    <n v="0"/>
    <n v="0"/>
    <n v="0"/>
    <n v="0"/>
    <n v="0"/>
    <n v="0"/>
    <n v="0"/>
    <n v="0"/>
    <n v="0"/>
    <n v="0"/>
    <n v="0"/>
    <n v="0"/>
    <n v="0"/>
    <n v="0"/>
    <n v="0"/>
    <n v="0"/>
    <n v="0"/>
    <n v="0"/>
    <n v="0"/>
    <n v="0"/>
    <n v="0"/>
    <n v="0"/>
    <n v="0"/>
    <n v="0"/>
    <n v="0"/>
    <n v="0"/>
    <n v="0"/>
    <n v="0"/>
    <x v="1"/>
    <s v="Østerbro"/>
    <n v="34"/>
    <n v="0"/>
    <n v="0"/>
    <n v="0"/>
    <n v="0"/>
    <n v="0"/>
    <n v="0"/>
    <n v="0"/>
    <n v="0"/>
    <n v="0"/>
    <n v="0"/>
    <n v="0"/>
    <n v="0"/>
    <n v="0"/>
    <n v="92335.01"/>
    <s v="37292"/>
    <s v=""/>
    <n v="0"/>
    <n v="0"/>
    <e v="#N/A"/>
    <e v="#N/A"/>
    <e v="#N/A"/>
    <e v="#N/A"/>
    <e v="#N/A"/>
  </r>
  <r>
    <x v="0"/>
    <x v="541"/>
    <s v="Akvariet"/>
    <s v="Østerbro"/>
    <s v="Næstvedgade 3"/>
    <n v="2100"/>
    <s v="København Ø"/>
    <s v="35 27 80 80"/>
    <s v="37302@buf.kk.dk"/>
    <s v="konst. Grethe Degn"/>
    <n v="0"/>
    <n v="0"/>
    <s v="37302@buf.kk.dk"/>
    <s v="Vuggestue"/>
    <n v="56"/>
    <n v="0"/>
    <n v="0"/>
    <n v="0"/>
    <n v="0"/>
    <n v="0"/>
    <n v="0"/>
    <n v="0"/>
    <n v="0"/>
    <n v="0"/>
    <n v="5"/>
    <n v="5"/>
    <n v="5"/>
    <n v="5"/>
    <n v="0"/>
    <x v="1"/>
    <x v="0"/>
    <x v="1"/>
    <x v="0"/>
    <n v="0"/>
    <n v="85"/>
    <n v="0"/>
    <n v="0"/>
    <s v="Ja"/>
    <n v="0"/>
    <s v="Rattiya"/>
    <n v="2008"/>
    <n v="37"/>
    <n v="0"/>
    <s v="ufaglært"/>
    <s v="mange års madlavning"/>
    <s v="hygiejne/egenkontrol, ø.o.f."/>
    <n v="0"/>
    <n v="0"/>
    <n v="0"/>
    <n v="0"/>
    <n v="0"/>
    <n v="0"/>
    <n v="0"/>
    <n v="80"/>
    <n v="0"/>
    <n v="1"/>
    <n v="0"/>
    <s v="nej"/>
    <s v="Nej"/>
    <s v="Ja"/>
    <n v="0"/>
    <n v="0"/>
    <n v="0"/>
    <n v="0"/>
    <n v="0"/>
    <n v="0"/>
    <n v="0"/>
    <n v="0"/>
    <n v="0"/>
    <s v="produktionskøkken"/>
    <s v="Ja"/>
    <n v="0"/>
    <n v="0"/>
    <n v="0"/>
    <n v="0"/>
    <n v="0"/>
    <n v="0"/>
    <n v="0"/>
    <n v="0"/>
    <n v="0"/>
    <n v="0"/>
    <n v="0"/>
    <n v="0"/>
    <s v="Meget dårlig udluftning. Køkken meget varmt pga bygningen"/>
    <s v="Cathrine"/>
    <n v="0"/>
    <n v="0"/>
    <n v="0"/>
    <n v="1"/>
    <n v="5"/>
    <n v="0"/>
    <n v="2"/>
    <n v="0"/>
    <n v="0"/>
    <n v="0"/>
    <n v="0"/>
    <n v="2"/>
    <n v="0"/>
    <n v="0"/>
    <n v="0"/>
    <n v="0"/>
    <n v="0"/>
    <n v="2"/>
    <n v="0"/>
    <n v="0"/>
    <n v="1"/>
    <n v="2"/>
    <s v="Wexiödisk"/>
    <n v="4"/>
    <s v="Nej"/>
    <n v="0"/>
    <s v="Ja"/>
    <n v="0"/>
    <n v="0"/>
    <n v="3"/>
    <s v="God plads"/>
    <n v="0"/>
    <n v="0"/>
    <x v="1"/>
    <s v="Østerbro"/>
    <n v="56"/>
    <n v="0"/>
    <n v="0"/>
    <n v="0"/>
    <n v="0"/>
    <n v="0"/>
    <n v="0"/>
    <n v="0"/>
    <n v="0"/>
    <n v="0"/>
    <n v="0"/>
    <n v="0"/>
    <n v="0"/>
    <n v="0"/>
    <n v="148741.93"/>
    <s v="37302"/>
    <s v=""/>
    <n v="0"/>
    <n v="0"/>
    <e v="#N/A"/>
    <e v="#N/A"/>
    <e v="#N/A"/>
    <e v="#N/A"/>
    <e v="#N/A"/>
  </r>
</pivotCacheRecords>
</file>

<file path=xl/pivotCache/pivotCacheRecords2.xml><?xml version="1.0" encoding="utf-8"?>
<pivotCacheRecords xmlns="http://schemas.openxmlformats.org/spreadsheetml/2006/main" xmlns:r="http://schemas.openxmlformats.org/officeDocument/2006/relationships" count="542">
  <r>
    <x v="0"/>
    <x v="0"/>
    <s v="Ønskeøen"/>
    <x v="0"/>
    <s v="Moselgade 21"/>
    <n v="2300"/>
    <s v="København S"/>
    <s v="32 58 90 03"/>
    <s v="35542@buf.kk.dk"/>
    <s v="Walter Zaballos"/>
    <n v="0"/>
    <n v="0"/>
    <s v="35542@buf.kk.dk"/>
    <s v="Integreret"/>
    <n v="24"/>
    <n v="0"/>
    <n v="40"/>
    <n v="0"/>
    <n v="0"/>
    <n v="0"/>
    <n v="0"/>
    <n v="0"/>
    <n v="0"/>
    <n v="0"/>
    <x v="0"/>
    <x v="0"/>
    <x v="0"/>
    <x v="0"/>
    <n v="0"/>
    <x v="0"/>
    <x v="0"/>
    <x v="0"/>
    <x v="0"/>
    <n v="0"/>
    <n v="0"/>
    <n v="0"/>
    <n v="0"/>
    <s v="Ja"/>
    <n v="0"/>
    <s v="Jacob Bennetsen"/>
    <n v="2008"/>
    <n v="37"/>
    <n v="0"/>
    <s v="ufaglært"/>
    <s v="mange års madglæde"/>
    <s v="hygiejne"/>
    <n v="0"/>
    <n v="0"/>
    <n v="0"/>
    <n v="0"/>
    <n v="0"/>
    <n v="0"/>
    <n v="0"/>
    <n v="100"/>
    <n v="100"/>
    <n v="0"/>
    <n v="0"/>
    <s v="Ja"/>
    <s v="Nej"/>
    <s v="Ja"/>
    <s v="Ja"/>
    <n v="0"/>
    <s v="Ja"/>
    <n v="0"/>
    <s v="Ja"/>
    <n v="0"/>
    <s v="Nej"/>
    <s v="Vil gerne have hjælp til at rekruterer en ekstra medarbejder i køkken"/>
    <n v="0"/>
    <s v="produktionskøkken"/>
    <s v="Ja"/>
    <s v="Større"/>
    <s v="Ingen"/>
    <n v="0"/>
    <s v="En konvektionsovn er meget ønsket"/>
    <n v="0"/>
    <n v="0"/>
    <n v="0"/>
    <n v="0"/>
    <n v="0"/>
    <n v="0"/>
    <n v="0"/>
    <n v="0"/>
    <n v="0"/>
    <n v="0"/>
    <n v="0"/>
    <n v="0"/>
    <n v="0"/>
    <n v="1"/>
    <n v="4"/>
    <n v="0"/>
    <n v="2"/>
    <n v="0"/>
    <n v="0"/>
    <n v="0"/>
    <n v="1"/>
    <n v="2"/>
    <n v="0"/>
    <n v="0"/>
    <n v="0"/>
    <n v="0"/>
    <n v="1"/>
    <n v="0"/>
    <n v="0"/>
    <n v="1"/>
    <n v="1"/>
    <n v="2"/>
    <s v="Zanussi"/>
    <n v="10"/>
    <s v="Ja"/>
    <n v="20"/>
    <n v="0"/>
    <s v="Ja"/>
    <n v="0"/>
    <n v="4"/>
    <s v="God plads"/>
    <n v="0"/>
    <n v="0"/>
    <x v="0"/>
    <s v="Amager"/>
    <x v="0"/>
    <x v="0"/>
    <x v="0"/>
    <n v="111"/>
    <n v="36"/>
    <n v="9"/>
    <n v="0"/>
    <n v="0"/>
    <n v="0"/>
    <n v="0"/>
    <n v="0"/>
    <n v="0"/>
    <n v="0"/>
    <n v="0"/>
    <n v="157871.59"/>
    <s v="35542"/>
    <x v="0"/>
    <x v="0"/>
    <x v="0"/>
  </r>
  <r>
    <x v="1"/>
    <x v="1"/>
    <s v="Solstrålen"/>
    <x v="0"/>
    <s v="Tingvej 23"/>
    <n v="2300"/>
    <s v="København S"/>
    <s v="32 55 52 05"/>
    <s v="37215@buf.kk.dk"/>
    <s v="Gitte Ryt-Hansen"/>
    <n v="32580839"/>
    <n v="0"/>
    <s v="37215@buf.kk.dk"/>
    <s v="Vuggestue"/>
    <n v="0"/>
    <n v="0"/>
    <n v="0"/>
    <n v="0"/>
    <n v="0"/>
    <n v="0"/>
    <n v="0"/>
    <n v="0"/>
    <n v="0"/>
    <n v="0"/>
    <x v="1"/>
    <x v="0"/>
    <x v="1"/>
    <x v="1"/>
    <n v="0"/>
    <x v="1"/>
    <x v="0"/>
    <x v="1"/>
    <x v="0"/>
    <n v="0"/>
    <n v="90000"/>
    <n v="0"/>
    <n v="0"/>
    <n v="0"/>
    <n v="0"/>
    <n v="0"/>
    <n v="0"/>
    <n v="0"/>
    <n v="0"/>
    <n v="0"/>
    <n v="0"/>
    <n v="0"/>
    <n v="0"/>
    <n v="0"/>
    <n v="0"/>
    <n v="0"/>
    <n v="0"/>
    <n v="0"/>
    <n v="0"/>
    <n v="89"/>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1"/>
    <s v="Amager"/>
    <x v="1"/>
    <x v="0"/>
    <x v="1"/>
    <n v="0"/>
    <n v="0"/>
    <n v="0"/>
    <n v="0"/>
    <n v="0"/>
    <n v="0"/>
    <n v="0"/>
    <n v="0"/>
    <n v="0"/>
    <n v="0"/>
    <n v="0"/>
    <n v="96267.47"/>
    <s v="37215"/>
    <x v="0"/>
    <x v="0"/>
    <x v="1"/>
  </r>
  <r>
    <x v="0"/>
    <x v="2"/>
    <s v="Børnehaven Tyttebøvsen"/>
    <x v="0"/>
    <s v="Brydes Allé 46"/>
    <n v="2300"/>
    <s v="København S"/>
    <s v="32 59 55 50"/>
    <s v="37312@buf.kk.dk"/>
    <s v="Nancy Vinstrup"/>
    <n v="32521337"/>
    <n v="0"/>
    <s v="37312@buf.kk.dk"/>
    <s v="Børnehave"/>
    <n v="0"/>
    <n v="12"/>
    <n v="44"/>
    <n v="0"/>
    <n v="0"/>
    <n v="0"/>
    <n v="0"/>
    <s v="Nej"/>
    <n v="0"/>
    <n v="0"/>
    <x v="1"/>
    <x v="0"/>
    <x v="1"/>
    <x v="1"/>
    <n v="0"/>
    <x v="0"/>
    <x v="1"/>
    <x v="1"/>
    <x v="0"/>
    <n v="0"/>
    <n v="0"/>
    <n v="51000"/>
    <n v="0"/>
    <s v="Ja"/>
    <s v="nej"/>
    <s v="Lene"/>
    <n v="2007"/>
    <n v="10"/>
    <n v="0"/>
    <s v="smørrebrødsjomfru"/>
    <n v="0"/>
    <n v="0"/>
    <n v="0"/>
    <n v="0"/>
    <n v="0"/>
    <n v="0"/>
    <n v="0"/>
    <n v="0"/>
    <n v="0"/>
    <n v="0"/>
    <n v="100"/>
    <n v="0"/>
    <n v="2"/>
    <s v="Ja"/>
    <s v="Nej"/>
    <s v="nej"/>
    <s v="Ja"/>
    <n v="0"/>
    <s v="Ja"/>
    <n v="0"/>
    <s v="Ja"/>
    <n v="0"/>
    <s v="ja"/>
    <n v="0"/>
    <n v="0"/>
    <s v="produktionskøkken"/>
    <s v="nej"/>
    <s v="Større"/>
    <s v="Mindre"/>
    <n v="0"/>
    <s v="mere køleplads, flere kogeplader, røremaskine, grøntrobot, opvaskemaskinen skal op i niveau."/>
    <n v="0"/>
    <n v="0"/>
    <n v="0"/>
    <n v="0"/>
    <n v="0"/>
    <n v="0"/>
    <n v="0"/>
    <n v="0"/>
    <n v="0"/>
    <s v="Mariah"/>
    <s v="26.03.01"/>
    <n v="0"/>
    <n v="1"/>
    <n v="0"/>
    <n v="0"/>
    <n v="0"/>
    <n v="2"/>
    <n v="0"/>
    <n v="0"/>
    <n v="0"/>
    <n v="0"/>
    <n v="2"/>
    <n v="0"/>
    <n v="0"/>
    <n v="0"/>
    <n v="0"/>
    <n v="1"/>
    <n v="0"/>
    <n v="0"/>
    <n v="0"/>
    <n v="1"/>
    <n v="25"/>
    <s v="Miele professional"/>
    <n v="4"/>
    <s v="Nej"/>
    <n v="0"/>
    <s v="Nej"/>
    <s v="Nej"/>
    <s v="Nej"/>
    <n v="2"/>
    <s v="God plads"/>
    <s v="Køkkenet er indrettet med et bord så børnene kan være med. Bør ommøbbleres, så der bliver mere plads til den daglige produktion"/>
    <n v="0"/>
    <x v="2"/>
    <s v="Amager"/>
    <x v="2"/>
    <x v="1"/>
    <x v="2"/>
    <n v="0"/>
    <n v="0"/>
    <n v="0"/>
    <n v="0"/>
    <n v="0"/>
    <n v="0"/>
    <n v="0"/>
    <n v="0"/>
    <n v="0"/>
    <n v="0"/>
    <n v="0"/>
    <n v="67099"/>
    <s v="37312"/>
    <x v="0"/>
    <x v="0"/>
    <x v="1"/>
  </r>
  <r>
    <x v="0"/>
    <x v="3"/>
    <s v="Havkatten"/>
    <x v="0"/>
    <s v="Amager Strandvej 178"/>
    <n v="2300"/>
    <s v="København S"/>
    <s v="32 84 78 76"/>
    <s v="37458@buf.kk.dk"/>
    <s v="Lene Anette Hector Pedersen"/>
    <n v="32583131"/>
    <n v="0"/>
    <s v="37458@buf.kk.dk"/>
    <s v="Integreret"/>
    <n v="28"/>
    <n v="0"/>
    <n v="44"/>
    <n v="0"/>
    <n v="0"/>
    <n v="0"/>
    <n v="0"/>
    <s v="Nej"/>
    <n v="0"/>
    <n v="0"/>
    <x v="0"/>
    <x v="0"/>
    <x v="0"/>
    <x v="0"/>
    <n v="0"/>
    <x v="0"/>
    <x v="0"/>
    <x v="2"/>
    <x v="1"/>
    <n v="0"/>
    <n v="150000"/>
    <n v="0"/>
    <n v="0"/>
    <s v="Ja"/>
    <s v="nej"/>
    <s v="Terese Breidal"/>
    <n v="2003"/>
    <n v="37"/>
    <n v="0"/>
    <s v="Madhus og kostkompagniet"/>
    <n v="0"/>
    <n v="0"/>
    <n v="0"/>
    <n v="0"/>
    <n v="0"/>
    <n v="0"/>
    <n v="0"/>
    <n v="0"/>
    <n v="0"/>
    <n v="60"/>
    <n v="60"/>
    <n v="2"/>
    <n v="2"/>
    <s v="Ja"/>
    <s v="Nej"/>
    <s v="Ja"/>
    <s v="Ja"/>
    <n v="0"/>
    <s v="Ja"/>
    <n v="0"/>
    <s v="Ja"/>
    <n v="0"/>
    <s v="ja"/>
    <n v="0"/>
    <n v="0"/>
    <s v="produktionskøkken"/>
    <s v="Ja"/>
    <s v="Større"/>
    <s v="Ingen"/>
    <n v="0"/>
    <s v="Opvaskemaskine, en ovn el. udskiftning til konvektion, en vask, der må gerne komme mere bordplads - evt. i depot som kan fungere som grøntsagsrum."/>
    <n v="0"/>
    <n v="0"/>
    <n v="0"/>
    <n v="0"/>
    <n v="0"/>
    <n v="0"/>
    <n v="0"/>
    <n v="0"/>
    <s v="Dejligt køkken"/>
    <s v="Lone"/>
    <s v="31.03.09"/>
    <n v="0"/>
    <n v="0"/>
    <n v="1"/>
    <n v="5"/>
    <n v="0"/>
    <n v="2"/>
    <n v="0"/>
    <n v="0"/>
    <n v="0"/>
    <n v="0"/>
    <n v="2"/>
    <n v="0"/>
    <n v="0"/>
    <n v="0"/>
    <n v="0"/>
    <n v="0"/>
    <n v="1"/>
    <n v="0"/>
    <n v="1"/>
    <n v="1"/>
    <n v="20"/>
    <s v="Miele"/>
    <n v="4"/>
    <s v="Ja"/>
    <n v="10"/>
    <n v="0"/>
    <s v="Ja"/>
    <s v="Nej"/>
    <n v="1"/>
    <s v="Begrænset"/>
    <n v="0"/>
    <n v="0"/>
    <x v="0"/>
    <s v="Amager"/>
    <x v="3"/>
    <x v="0"/>
    <x v="2"/>
    <n v="0"/>
    <n v="0"/>
    <n v="0"/>
    <n v="0"/>
    <n v="0"/>
    <n v="0"/>
    <n v="0"/>
    <n v="0"/>
    <n v="0"/>
    <n v="0"/>
    <n v="0"/>
    <n v="149980.54"/>
    <s v="37458"/>
    <x v="0"/>
    <x v="0"/>
    <x v="1"/>
  </r>
  <r>
    <x v="0"/>
    <x v="4"/>
    <s v="Elverhøj"/>
    <x v="0"/>
    <s v="Glommensgade 8"/>
    <n v="2300"/>
    <s v="København S"/>
    <s v="32 84 11 38"/>
    <s v="37488@buf.kk.dk"/>
    <s v="Ella T. Darling"/>
    <n v="0"/>
    <n v="0"/>
    <s v="37488@buf.kk.dk"/>
    <s v="Integreret"/>
    <n v="42"/>
    <n v="0"/>
    <n v="56"/>
    <n v="0"/>
    <n v="0"/>
    <n v="0"/>
    <n v="0"/>
    <s v="Nej"/>
    <n v="0"/>
    <n v="0"/>
    <x v="0"/>
    <x v="1"/>
    <x v="0"/>
    <x v="0"/>
    <n v="0"/>
    <x v="0"/>
    <x v="1"/>
    <x v="1"/>
    <x v="1"/>
    <n v="0"/>
    <n v="200000"/>
    <n v="0"/>
    <n v="0"/>
    <s v="Ja"/>
    <s v="nej"/>
    <s v="Marzena"/>
    <n v="2000"/>
    <n v="36"/>
    <n v="0"/>
    <s v="ufaglært"/>
    <n v="0"/>
    <s v="økologikursus, kostkompagniet"/>
    <n v="0"/>
    <n v="0"/>
    <n v="0"/>
    <n v="0"/>
    <n v="0"/>
    <n v="0"/>
    <n v="0"/>
    <n v="65"/>
    <n v="65"/>
    <n v="1"/>
    <n v="1"/>
    <s v="Ja"/>
    <s v="Nej"/>
    <s v="Ja"/>
    <s v="Ja"/>
    <n v="0"/>
    <s v="Ja"/>
    <n v="0"/>
    <s v="Ja"/>
    <n v="0"/>
    <s v="Nej"/>
    <n v="0"/>
    <n v="0"/>
    <s v="produktionskøkken"/>
    <s v="nej"/>
    <s v="Mindre"/>
    <s v="Mindre"/>
    <s v="Nej"/>
    <s v="En kipsteger el. et kogebord mere, en større konvektionsovn, optimalt skal der etableres kogeø midt i lokalet. Ny grøntsagsrobot"/>
    <n v="0"/>
    <n v="0"/>
    <n v="0"/>
    <n v="0"/>
    <n v="0"/>
    <n v="0"/>
    <n v="0"/>
    <n v="0"/>
    <s v="Stort produktionskøkken men mangler udstyr for at kunne producere til 100 børn."/>
    <s v="Mariah"/>
    <s v="26.03.09"/>
    <n v="0"/>
    <n v="0"/>
    <n v="1"/>
    <n v="5"/>
    <n v="0"/>
    <n v="0"/>
    <n v="0"/>
    <n v="1"/>
    <n v="5"/>
    <n v="0"/>
    <n v="2"/>
    <n v="0"/>
    <n v="0"/>
    <n v="1"/>
    <n v="0"/>
    <n v="0"/>
    <n v="2"/>
    <n v="0"/>
    <n v="0"/>
    <n v="1"/>
    <n v="2"/>
    <s v="Hobart"/>
    <n v="5"/>
    <s v="Ja"/>
    <n v="15"/>
    <n v="0"/>
    <n v="0"/>
    <s v="ja"/>
    <n v="2"/>
    <s v="God plads"/>
    <n v="0"/>
    <n v="0"/>
    <x v="0"/>
    <s v="Amager"/>
    <x v="4"/>
    <x v="0"/>
    <x v="3"/>
    <n v="0"/>
    <n v="0"/>
    <n v="0"/>
    <n v="0"/>
    <n v="0"/>
    <n v="0"/>
    <n v="0"/>
    <n v="0"/>
    <n v="0"/>
    <n v="0"/>
    <n v="0"/>
    <n v="216540.46"/>
    <s v="37488"/>
    <x v="0"/>
    <x v="0"/>
    <x v="1"/>
  </r>
  <r>
    <x v="0"/>
    <x v="5"/>
    <s v="Snorretoppen"/>
    <x v="0"/>
    <s v="Snorresgade 12"/>
    <n v="2300"/>
    <s v="København S"/>
    <s v="32 64 01 50"/>
    <s v="37492@buf.kk.dk"/>
    <s v="Mai-Britt Bugge"/>
    <n v="35431601"/>
    <n v="26121601"/>
    <s v="37492@buf.kk.dk"/>
    <s v="Integreret"/>
    <n v="42"/>
    <n v="0"/>
    <n v="56"/>
    <n v="0"/>
    <n v="0"/>
    <n v="0"/>
    <n v="0"/>
    <s v="ja"/>
    <n v="2"/>
    <n v="1"/>
    <x v="0"/>
    <x v="1"/>
    <x v="2"/>
    <x v="0"/>
    <n v="0"/>
    <x v="0"/>
    <x v="0"/>
    <x v="1"/>
    <x v="1"/>
    <n v="0"/>
    <n v="500000"/>
    <n v="0"/>
    <n v="0"/>
    <s v="Ja"/>
    <s v="nej"/>
    <s v="jesper kiledal"/>
    <n v="2007"/>
    <n v="37"/>
    <n v="0"/>
    <s v="kok"/>
    <n v="0"/>
    <n v="0"/>
    <n v="0"/>
    <n v="0"/>
    <n v="0"/>
    <n v="0"/>
    <n v="0"/>
    <n v="0"/>
    <n v="0"/>
    <n v="70"/>
    <n v="70"/>
    <n v="1"/>
    <n v="1"/>
    <s v="Ja"/>
    <s v="ja"/>
    <s v="Ja"/>
    <s v="Ja"/>
    <s v="forholder sig afventende"/>
    <s v="Ja"/>
    <s v="ved ikke"/>
    <s v="Ja"/>
    <s v="ved ikke"/>
    <s v="Nej"/>
    <n v="0"/>
    <n v="0"/>
    <s v="produktionskøkken"/>
    <s v="nej"/>
    <s v="Mindre"/>
    <s v="Ingen"/>
    <n v="0"/>
    <n v="0"/>
    <n v="0"/>
    <n v="0"/>
    <n v="0"/>
    <n v="0"/>
    <n v="0"/>
    <n v="0"/>
    <n v="0"/>
    <n v="0"/>
    <n v="0"/>
    <s v="Mariah"/>
    <s v="30.03.09"/>
    <n v="0"/>
    <n v="0"/>
    <n v="1"/>
    <n v="5"/>
    <n v="0"/>
    <n v="0"/>
    <n v="0"/>
    <n v="1"/>
    <n v="10"/>
    <n v="0"/>
    <n v="0"/>
    <n v="2"/>
    <n v="0"/>
    <n v="0"/>
    <n v="0"/>
    <n v="0"/>
    <n v="0"/>
    <n v="0"/>
    <n v="0"/>
    <n v="1"/>
    <n v="2"/>
    <s v="ken"/>
    <n v="10"/>
    <s v="Ja"/>
    <n v="8"/>
    <n v="0"/>
    <s v="Nej"/>
    <s v="Nej"/>
    <n v="3"/>
    <s v="God plads"/>
    <n v="0"/>
    <n v="0"/>
    <x v="0"/>
    <s v="Amager"/>
    <x v="5"/>
    <x v="0"/>
    <x v="4"/>
    <n v="0"/>
    <n v="0"/>
    <n v="0"/>
    <n v="0"/>
    <n v="0"/>
    <n v="0"/>
    <n v="0"/>
    <n v="0"/>
    <n v="0"/>
    <n v="0"/>
    <n v="0"/>
    <n v="413977.99"/>
    <s v="37492"/>
    <x v="0"/>
    <x v="0"/>
    <x v="1"/>
  </r>
  <r>
    <x v="0"/>
    <x v="6"/>
    <s v="Snorretoppen"/>
    <x v="0"/>
    <s v="Snorresgade 12"/>
    <n v="2300"/>
    <s v="København S"/>
    <s v="32 64 01 50"/>
    <s v="37492@buf.kk.dk"/>
    <s v="Mai-Britt Bugge"/>
    <n v="35431601"/>
    <n v="26121601"/>
    <s v="37492@buf.kk.dk"/>
    <s v="Integreret"/>
    <n v="42"/>
    <n v="0"/>
    <n v="56"/>
    <n v="0"/>
    <n v="0"/>
    <n v="0"/>
    <n v="0"/>
    <s v="ja"/>
    <n v="0"/>
    <n v="0"/>
    <x v="1"/>
    <x v="0"/>
    <x v="1"/>
    <x v="1"/>
    <n v="0"/>
    <x v="1"/>
    <x v="0"/>
    <x v="1"/>
    <x v="0"/>
    <n v="0"/>
    <n v="0"/>
    <n v="0"/>
    <n v="0"/>
    <n v="0"/>
    <n v="0"/>
    <n v="0"/>
    <n v="0"/>
    <n v="0"/>
    <n v="0"/>
    <n v="0"/>
    <n v="0"/>
    <n v="0"/>
    <n v="0"/>
    <n v="0"/>
    <n v="0"/>
    <n v="0"/>
    <n v="0"/>
    <n v="0"/>
    <n v="0"/>
    <n v="0"/>
    <n v="0"/>
    <n v="0"/>
    <n v="0"/>
    <n v="0"/>
    <n v="0"/>
    <n v="0"/>
    <n v="0"/>
    <n v="0"/>
    <n v="0"/>
    <n v="0"/>
    <n v="0"/>
    <n v="0"/>
    <n v="0"/>
    <n v="0"/>
    <n v="0"/>
    <s v="produktionskøkken"/>
    <s v="nej"/>
    <s v="Ingen"/>
    <s v="Større"/>
    <n v="0"/>
    <s v="Køkkenet bør udvides og depot inddrages, der er et rum i kælderen, som kan fungere som depot i stadet"/>
    <n v="0"/>
    <n v="0"/>
    <n v="0"/>
    <n v="0"/>
    <n v="0"/>
    <n v="0"/>
    <n v="0"/>
    <n v="0"/>
    <n v="0"/>
    <s v="Mariah"/>
    <s v="30.03.09"/>
    <n v="0"/>
    <n v="0"/>
    <n v="1"/>
    <n v="5"/>
    <n v="0"/>
    <n v="0"/>
    <n v="0"/>
    <n v="1"/>
    <n v="10"/>
    <n v="0"/>
    <n v="0"/>
    <n v="3"/>
    <n v="0"/>
    <n v="0"/>
    <n v="0"/>
    <n v="0"/>
    <n v="1"/>
    <n v="0"/>
    <n v="0"/>
    <n v="1"/>
    <n v="2"/>
    <s v="Miele professional, G8072"/>
    <n v="4"/>
    <s v="Ja"/>
    <n v="20"/>
    <n v="0"/>
    <s v="Ja"/>
    <s v="ja"/>
    <n v="0"/>
    <s v="Begrænset"/>
    <s v="Der er ikke plads til at lave mad til alle børn"/>
    <n v="0"/>
    <x v="0"/>
    <s v="Amager"/>
    <x v="5"/>
    <x v="0"/>
    <x v="4"/>
    <n v="0"/>
    <n v="0"/>
    <n v="0"/>
    <n v="0"/>
    <n v="0"/>
    <n v="0"/>
    <n v="0"/>
    <n v="0"/>
    <n v="0"/>
    <n v="0"/>
    <n v="0"/>
    <n v="413977.99"/>
    <s v="37492"/>
    <x v="1"/>
    <x v="0"/>
    <x v="1"/>
  </r>
  <r>
    <x v="0"/>
    <x v="7"/>
    <s v="Galaxen"/>
    <x v="0"/>
    <s v="Øresundsvej 10"/>
    <n v="2300"/>
    <s v="København S"/>
    <s v="32 59 33 30"/>
    <s v="37497@buf.kk.dk"/>
    <s v="Jens Pallisgaard Iversen"/>
    <n v="32543389"/>
    <n v="0"/>
    <s v="37497@buf.kk.dk"/>
    <s v="Integreret"/>
    <n v="36"/>
    <n v="0"/>
    <n v="69"/>
    <n v="0"/>
    <n v="0"/>
    <n v="0"/>
    <n v="0"/>
    <s v="Nej"/>
    <n v="0"/>
    <n v="0"/>
    <x v="0"/>
    <x v="1"/>
    <x v="2"/>
    <x v="0"/>
    <n v="0"/>
    <x v="0"/>
    <x v="0"/>
    <x v="1"/>
    <x v="1"/>
    <n v="0"/>
    <n v="130000"/>
    <n v="10000"/>
    <n v="0"/>
    <s v="Ja"/>
    <s v="nej"/>
    <s v="Manuela Lopes"/>
    <n v="2008"/>
    <n v="37"/>
    <n v="0"/>
    <s v="1. del af ernæringsassistent"/>
    <n v="0"/>
    <s v="øko, ØOF, Madhus"/>
    <n v="0"/>
    <n v="0"/>
    <n v="0"/>
    <n v="0"/>
    <n v="0"/>
    <n v="0"/>
    <n v="0"/>
    <n v="99"/>
    <n v="99"/>
    <n v="2"/>
    <n v="1"/>
    <s v="Ja"/>
    <s v="Nej"/>
    <s v="Ja"/>
    <s v="Ja"/>
    <n v="0"/>
    <s v="Ja"/>
    <n v="0"/>
    <s v="Ja"/>
    <n v="0"/>
    <s v="Nej"/>
    <s v="Vil gerne have fra os"/>
    <n v="0"/>
    <s v="produktionskøkken"/>
    <s v="nej"/>
    <s v="Større"/>
    <s v="Mindre"/>
    <s v="ja"/>
    <s v="Skabes mere bordplads. Udskiftes opvaskemaskine til en hurtigere (Ken). Ovne udskift til en konvektion eller 1 mere. Røremaskine Bjørn, 10 l."/>
    <n v="0"/>
    <n v="0"/>
    <n v="0"/>
    <n v="0"/>
    <n v="0"/>
    <n v="0"/>
    <n v="0"/>
    <n v="0"/>
    <s v="Kan starte 1. jan ., med blandet produktion."/>
    <s v="Lone"/>
    <s v="31.03.09."/>
    <n v="0"/>
    <n v="0"/>
    <n v="1"/>
    <n v="5"/>
    <n v="2"/>
    <n v="2"/>
    <n v="0"/>
    <n v="0"/>
    <n v="0"/>
    <n v="2"/>
    <n v="0"/>
    <n v="0"/>
    <n v="0"/>
    <n v="1"/>
    <n v="0"/>
    <n v="1"/>
    <n v="0"/>
    <n v="1"/>
    <n v="0"/>
    <n v="1"/>
    <n v="20"/>
    <s v="Miele"/>
    <n v="3"/>
    <s v="Nej"/>
    <n v="0"/>
    <s v="Ja"/>
    <s v="Nej"/>
    <s v="ja"/>
    <n v="2"/>
    <s v="Begrænset"/>
    <n v="0"/>
    <n v="0"/>
    <x v="0"/>
    <s v="Amager"/>
    <x v="1"/>
    <x v="0"/>
    <x v="5"/>
    <n v="0"/>
    <n v="0"/>
    <n v="0"/>
    <n v="0"/>
    <n v="0"/>
    <n v="0"/>
    <n v="0"/>
    <n v="0"/>
    <n v="0"/>
    <n v="0"/>
    <n v="0"/>
    <n v="139509.01999999999"/>
    <s v="37497"/>
    <x v="0"/>
    <x v="0"/>
    <x v="1"/>
  </r>
  <r>
    <x v="0"/>
    <x v="8"/>
    <s v="Paletten"/>
    <x v="0"/>
    <s v="Øresundsvej 10B"/>
    <n v="2300"/>
    <s v="København S"/>
    <s v="32 84 05 56"/>
    <s v="37507@buf.kk.dk"/>
    <s v="Pernille Terese Engelund"/>
    <n v="32596058"/>
    <n v="0"/>
    <s v="37507@buf.kk.dk"/>
    <s v="Integreret"/>
    <n v="36"/>
    <n v="0"/>
    <n v="44"/>
    <n v="0"/>
    <n v="0"/>
    <n v="0"/>
    <n v="0"/>
    <s v="Nej"/>
    <n v="0"/>
    <n v="0"/>
    <x v="0"/>
    <x v="1"/>
    <x v="0"/>
    <x v="0"/>
    <n v="0"/>
    <x v="0"/>
    <x v="1"/>
    <x v="1"/>
    <x v="1"/>
    <n v="0"/>
    <n v="90000"/>
    <n v="50000"/>
    <n v="0"/>
    <s v="Ja"/>
    <s v="nej"/>
    <s v="Pristiana Christin"/>
    <n v="2008"/>
    <n v="32"/>
    <n v="0"/>
    <s v="køkkenassistent"/>
    <n v="0"/>
    <n v="0"/>
    <n v="0"/>
    <n v="0"/>
    <n v="0"/>
    <n v="0"/>
    <n v="0"/>
    <n v="0"/>
    <n v="0"/>
    <n v="75"/>
    <n v="75"/>
    <n v="2"/>
    <n v="2"/>
    <s v="Ja"/>
    <s v="Nej"/>
    <s v="nej"/>
    <s v="Ja"/>
    <n v="0"/>
    <s v="Ja"/>
    <n v="0"/>
    <s v="Ja"/>
    <n v="0"/>
    <s v="Nej"/>
    <s v="Vil gerne have fra os"/>
    <n v="0"/>
    <s v="produktionskøkken"/>
    <s v="Ja"/>
    <n v="0"/>
    <n v="0"/>
    <n v="0"/>
    <n v="0"/>
    <n v="0"/>
    <n v="0"/>
    <n v="0"/>
    <n v="0"/>
    <n v="0"/>
    <n v="0"/>
    <n v="0"/>
    <n v="0"/>
    <s v="På sigt for at produktion bliver optimal: Større ovn, opvaskemaskine (nedslidt), ny med bordafsætning god ide."/>
    <s v="Lone"/>
    <s v="31.03.09"/>
    <n v="0"/>
    <n v="0"/>
    <n v="1"/>
    <n v="5"/>
    <n v="0"/>
    <n v="0"/>
    <n v="1"/>
    <n v="0"/>
    <n v="5"/>
    <n v="0"/>
    <n v="1"/>
    <n v="0"/>
    <n v="0"/>
    <n v="0"/>
    <n v="0"/>
    <n v="0"/>
    <n v="0"/>
    <n v="0"/>
    <n v="1"/>
    <n v="1"/>
    <n v="3"/>
    <s v="Mach"/>
    <n v="4"/>
    <s v="Ja"/>
    <n v="10"/>
    <s v="Nej"/>
    <s v="Nej"/>
    <s v="ja"/>
    <n v="2"/>
    <s v="God plads"/>
    <n v="0"/>
    <n v="0"/>
    <x v="0"/>
    <s v="Amager"/>
    <x v="1"/>
    <x v="0"/>
    <x v="2"/>
    <n v="0"/>
    <n v="0"/>
    <n v="0"/>
    <n v="0"/>
    <n v="0"/>
    <n v="0"/>
    <n v="0"/>
    <n v="0"/>
    <n v="0"/>
    <n v="0"/>
    <n v="0"/>
    <n v="142195.41"/>
    <s v="37507"/>
    <x v="0"/>
    <x v="0"/>
    <x v="1"/>
  </r>
  <r>
    <x v="0"/>
    <x v="9"/>
    <s v="Gullandsgården"/>
    <x v="0"/>
    <s v="Gullandsgade 29"/>
    <n v="2300"/>
    <s v="København S"/>
    <s v="32 59 82 25"/>
    <s v="k480@buf.kk.dk"/>
    <s v="Anne-Gitte Kleis"/>
    <n v="32500053"/>
    <n v="0"/>
    <s v="37591@buf.kk.dk"/>
    <s v="Integreret"/>
    <n v="21"/>
    <n v="0"/>
    <n v="32"/>
    <n v="0"/>
    <n v="0"/>
    <n v="0"/>
    <n v="0"/>
    <s v="Nej"/>
    <n v="0"/>
    <n v="0"/>
    <x v="0"/>
    <x v="1"/>
    <x v="0"/>
    <x v="0"/>
    <n v="0"/>
    <x v="0"/>
    <x v="1"/>
    <x v="0"/>
    <x v="1"/>
    <n v="0"/>
    <n v="100000"/>
    <n v="70000"/>
    <n v="0"/>
    <s v="Ja"/>
    <s v="nej"/>
    <s v="Bylgja"/>
    <n v="1999"/>
    <n v="36"/>
    <n v="0"/>
    <n v="0"/>
    <s v="hotelkøkkener og DGB"/>
    <s v="HRS, grundforløb 10 år"/>
    <n v="0"/>
    <n v="0"/>
    <n v="0"/>
    <n v="0"/>
    <n v="0"/>
    <n v="0"/>
    <n v="0"/>
    <n v="88"/>
    <n v="88"/>
    <n v="1"/>
    <n v="1"/>
    <s v="nej"/>
    <s v="ja"/>
    <s v="Ja"/>
    <s v="Ja"/>
    <s v="Gør det allerede"/>
    <s v="Ja"/>
    <n v="0"/>
    <s v="Ja"/>
    <n v="0"/>
    <s v="ja"/>
    <n v="0"/>
    <n v="0"/>
    <s v="produktionskøkken"/>
    <s v="Ja"/>
    <n v="0"/>
    <n v="0"/>
    <s v="Nej"/>
    <n v="0"/>
    <n v="0"/>
    <n v="0"/>
    <n v="0"/>
    <n v="0"/>
    <n v="0"/>
    <n v="0"/>
    <n v="0"/>
    <n v="0"/>
    <s v="Er godt i gang med at producere mad, afventer dog, havd der skal ske med de børn, der skal med skovbus"/>
    <s v="Mariah"/>
    <s v="31.03.09"/>
    <n v="0"/>
    <n v="0"/>
    <n v="1"/>
    <n v="4"/>
    <n v="0"/>
    <n v="2"/>
    <n v="0"/>
    <n v="0"/>
    <n v="0"/>
    <n v="0"/>
    <n v="0"/>
    <n v="2"/>
    <n v="0"/>
    <n v="1"/>
    <n v="0"/>
    <n v="0"/>
    <n v="2"/>
    <n v="0"/>
    <n v="0"/>
    <n v="1"/>
    <n v="25"/>
    <s v="Miele professional"/>
    <n v="3"/>
    <s v="Ja"/>
    <n v="20"/>
    <n v="0"/>
    <s v="Ja"/>
    <s v="ja"/>
    <n v="2"/>
    <s v="God plads"/>
    <n v="0"/>
    <n v="0"/>
    <x v="0"/>
    <s v="Amager"/>
    <x v="6"/>
    <x v="0"/>
    <x v="6"/>
    <n v="0"/>
    <n v="0"/>
    <n v="0"/>
    <n v="0"/>
    <n v="0"/>
    <n v="0"/>
    <n v="0"/>
    <n v="0"/>
    <n v="0"/>
    <n v="0"/>
    <n v="0"/>
    <n v="238837.46"/>
    <s v="37591"/>
    <x v="0"/>
    <x v="0"/>
    <x v="1"/>
  </r>
  <r>
    <x v="1"/>
    <x v="10"/>
    <n v="0"/>
    <x v="1"/>
    <s v="Nørregade 37A"/>
    <n v="1165"/>
    <s v="København K"/>
    <s v="33 12 35 92"/>
    <s v="35257@buf.kk.dk"/>
    <s v="Hanne Vibeke Clay"/>
    <n v="35398199"/>
    <n v="0"/>
    <s v="35257@buf.kk.dk"/>
    <n v="0"/>
    <n v="0"/>
    <n v="0"/>
    <n v="0"/>
    <n v="0"/>
    <n v="0"/>
    <n v="0"/>
    <n v="0"/>
    <n v="0"/>
    <n v="0"/>
    <n v="0"/>
    <x v="1"/>
    <x v="0"/>
    <x v="1"/>
    <x v="1"/>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1"/>
    <s v="Indre By"/>
    <x v="7"/>
    <x v="0"/>
    <x v="1"/>
    <n v="0"/>
    <n v="0"/>
    <n v="0"/>
    <n v="0"/>
    <n v="0"/>
    <n v="0"/>
    <n v="0"/>
    <n v="0"/>
    <n v="0"/>
    <n v="0"/>
    <n v="0"/>
    <n v="160305.19"/>
    <s v="35257"/>
    <x v="0"/>
    <x v="0"/>
    <x v="1"/>
  </r>
  <r>
    <x v="0"/>
    <x v="11"/>
    <s v="Vuggestuen ved Botanisk Have"/>
    <x v="1"/>
    <s v="Sølvgade 83"/>
    <n v="1307"/>
    <s v="København K"/>
    <s v="33 15 08 04"/>
    <s v="35282@buf.kk.dk"/>
    <s v="Grethe Porsgaard (Kollektiv ledelse)"/>
    <n v="33230138"/>
    <n v="0"/>
    <s v="35282@buf.kk.dk"/>
    <s v="Vuggestue"/>
    <n v="0"/>
    <n v="0"/>
    <n v="0"/>
    <n v="0"/>
    <n v="0"/>
    <n v="0"/>
    <n v="0"/>
    <n v="0"/>
    <n v="0"/>
    <n v="0"/>
    <x v="0"/>
    <x v="1"/>
    <x v="0"/>
    <x v="0"/>
    <n v="0"/>
    <x v="1"/>
    <x v="0"/>
    <x v="1"/>
    <x v="0"/>
    <n v="0"/>
    <n v="90000"/>
    <n v="0"/>
    <n v="0"/>
    <s v="Ja"/>
    <n v="0"/>
    <s v="Lisbeth Porsbøl"/>
    <n v="2008"/>
    <n v="20"/>
    <n v="0"/>
    <s v="professionsbachelor fra Suhrs"/>
    <s v="god maderfaring"/>
    <n v="0"/>
    <n v="0"/>
    <n v="0"/>
    <n v="0"/>
    <n v="0"/>
    <n v="0"/>
    <n v="0"/>
    <n v="0"/>
    <n v="90"/>
    <n v="0"/>
    <n v="2"/>
    <n v="0"/>
    <s v="Ja"/>
    <s v="Nej"/>
    <s v="Ja"/>
    <s v="Ja"/>
    <n v="0"/>
    <s v="Ja"/>
    <n v="0"/>
    <s v="Ja"/>
    <n v="0"/>
    <s v="ja"/>
    <n v="0"/>
    <n v="0"/>
    <s v="produktionskøkken"/>
    <s v="Ja"/>
    <n v="0"/>
    <n v="0"/>
    <n v="0"/>
    <n v="0"/>
    <n v="0"/>
    <n v="0"/>
    <n v="0"/>
    <n v="0"/>
    <n v="0"/>
    <n v="0"/>
    <n v="0"/>
    <n v="0"/>
    <n v="0"/>
    <s v="Cathrine Joachim Jerrik"/>
    <s v="6.4.2009"/>
    <n v="0"/>
    <n v="1"/>
    <n v="0"/>
    <n v="0"/>
    <n v="0"/>
    <n v="0"/>
    <n v="0"/>
    <n v="0"/>
    <n v="0"/>
    <n v="1"/>
    <n v="0"/>
    <n v="0"/>
    <n v="1"/>
    <n v="0"/>
    <n v="0"/>
    <n v="0"/>
    <n v="0"/>
    <n v="0"/>
    <n v="1"/>
    <n v="1"/>
    <n v="20"/>
    <s v="Miele"/>
    <n v="4"/>
    <n v="0"/>
    <n v="0"/>
    <n v="0"/>
    <s v="Ja"/>
    <n v="0"/>
    <n v="2"/>
    <s v="Begrænset"/>
    <s v="Mener selv de har rigeligt med lagerplads, vil hellere købe ind ofte, så de får friske varer"/>
    <n v="0"/>
    <x v="1"/>
    <s v="Indre By"/>
    <x v="8"/>
    <x v="0"/>
    <x v="1"/>
    <n v="0"/>
    <n v="0"/>
    <n v="0"/>
    <n v="0"/>
    <n v="0"/>
    <n v="0"/>
    <n v="0"/>
    <n v="0"/>
    <n v="0"/>
    <n v="0"/>
    <n v="0"/>
    <n v="72634.080000000002"/>
    <s v="35282"/>
    <x v="0"/>
    <x v="0"/>
    <x v="1"/>
  </r>
  <r>
    <x v="1"/>
    <x v="12"/>
    <s v="Garnisons Sogns Menighedsbørnehave"/>
    <x v="1"/>
    <s v="Sankt Annæ Plads 4"/>
    <n v="1250"/>
    <s v="København K"/>
    <s v="33 13 22 45"/>
    <s v="35434@buf.kk.dk"/>
    <s v="Karen Poulsen-Hansen"/>
    <n v="0"/>
    <n v="0"/>
    <s v="35434@buf.kk.dk"/>
    <n v="0"/>
    <n v="0"/>
    <n v="0"/>
    <n v="0"/>
    <n v="0"/>
    <n v="0"/>
    <n v="0"/>
    <n v="0"/>
    <n v="0"/>
    <n v="0"/>
    <n v="0"/>
    <x v="1"/>
    <x v="0"/>
    <x v="1"/>
    <x v="1"/>
    <n v="0"/>
    <x v="1"/>
    <x v="1"/>
    <x v="1"/>
    <x v="0"/>
    <n v="0"/>
    <n v="0"/>
    <n v="7200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2"/>
    <s v="Indre By"/>
    <x v="2"/>
    <x v="2"/>
    <x v="7"/>
    <n v="0"/>
    <n v="0"/>
    <n v="0"/>
    <n v="0"/>
    <n v="0"/>
    <n v="0"/>
    <n v="0"/>
    <n v="0"/>
    <n v="0"/>
    <n v="0"/>
    <n v="0"/>
    <n v="43171.199999999997"/>
    <s v="35434"/>
    <x v="0"/>
    <x v="0"/>
    <x v="1"/>
  </r>
  <r>
    <x v="0"/>
    <x v="13"/>
    <s v="Frederik d. 6. Asyls Integ. Inst."/>
    <x v="1"/>
    <s v="Sankt Peders Stræde 12"/>
    <n v="1453"/>
    <s v="København K"/>
    <s v="33 11 24 00"/>
    <s v="frederiksasyl@mail.tele.dk"/>
    <s v="Bente Rasmussen"/>
    <n v="0"/>
    <n v="0"/>
    <s v="35576@buf.kk.dk"/>
    <s v="Integreret"/>
    <n v="24"/>
    <n v="0"/>
    <n v="40"/>
    <n v="0"/>
    <n v="0"/>
    <n v="0"/>
    <n v="0"/>
    <s v="Nej"/>
    <n v="0"/>
    <n v="0"/>
    <x v="0"/>
    <x v="1"/>
    <x v="2"/>
    <x v="0"/>
    <n v="0"/>
    <x v="0"/>
    <x v="0"/>
    <x v="1"/>
    <x v="1"/>
    <n v="0"/>
    <n v="0"/>
    <n v="0"/>
    <n v="0"/>
    <s v="Ja"/>
    <n v="0"/>
    <s v="Mikkel"/>
    <n v="2008"/>
    <n v="16"/>
    <n v="0"/>
    <s v="ufaglært"/>
    <n v="0"/>
    <n v="0"/>
    <n v="0"/>
    <n v="0"/>
    <n v="0"/>
    <n v="0"/>
    <n v="0"/>
    <n v="0"/>
    <n v="0"/>
    <n v="85"/>
    <n v="85"/>
    <n v="1"/>
    <n v="1"/>
    <s v="nej"/>
    <s v="Nej"/>
    <s v="Ja"/>
    <s v="Ja"/>
    <n v="0"/>
    <s v="Ja"/>
    <n v="0"/>
    <s v="Ja"/>
    <s v="kan ikke forestille sig det kan lade sig gøre"/>
    <s v="Nej"/>
    <n v="0"/>
    <n v="0"/>
    <s v="produktionskøkken"/>
    <s v="nej"/>
    <n v="0"/>
    <n v="0"/>
    <n v="0"/>
    <s v="Hurtigere opvaskemaskine, større kogebord, en ovn mere, et køleskab. En eller anden form for elevator ville være meget nødvendigt. Asylselskabets arktitekt har sagt det ikke kan lade sig gøre at etablere elevator"/>
    <n v="0"/>
    <n v="0"/>
    <n v="0"/>
    <n v="0"/>
    <n v="0"/>
    <n v="0"/>
    <n v="0"/>
    <n v="0"/>
    <s v="hvis der ikke etableres elevator er det et køkken med begrænset tilvirkning eller et modtagerkøkken."/>
    <s v="Mariah"/>
    <d v="2009-03-27T00:00:00"/>
    <n v="0"/>
    <n v="0"/>
    <n v="1"/>
    <n v="4"/>
    <n v="0"/>
    <n v="2"/>
    <n v="0"/>
    <n v="0"/>
    <n v="0"/>
    <n v="1"/>
    <n v="1"/>
    <n v="0"/>
    <n v="0"/>
    <n v="0"/>
    <n v="0"/>
    <n v="1"/>
    <n v="0"/>
    <n v="0"/>
    <n v="0"/>
    <n v="1"/>
    <n v="25"/>
    <s v="Miele professional"/>
    <n v="3"/>
    <n v="0"/>
    <n v="0"/>
    <s v="Ja"/>
    <s v="Nej"/>
    <s v="Nej"/>
    <n v="2"/>
    <s v="Begrænset"/>
    <s v="Der er 3 etager. Stuen og 1.ste sal er vuggestue. 2. og 3. sal er børnehave. Køkkenet ligger på 2. sal. De har i forvejen problemer med leverandørerne fordi maden skal op på 2. sal, der er ingen elevator. Der er påbud fra arbejdstilsynet pga trapperne."/>
    <n v="0"/>
    <x v="0"/>
    <s v="Indre By"/>
    <x v="0"/>
    <x v="0"/>
    <x v="0"/>
    <n v="0"/>
    <n v="0"/>
    <n v="0"/>
    <n v="0"/>
    <n v="0"/>
    <n v="0"/>
    <n v="0"/>
    <n v="0"/>
    <n v="0"/>
    <n v="0"/>
    <n v="0"/>
    <n v="110770.78"/>
    <s v="35576"/>
    <x v="0"/>
    <x v="0"/>
    <x v="1"/>
  </r>
  <r>
    <x v="0"/>
    <x v="14"/>
    <s v="Dronning Louise"/>
    <x v="1"/>
    <s v="Upsalagade 19"/>
    <n v="2100"/>
    <s v="København Ø"/>
    <s v="35 42 61 61"/>
    <s v="37573@buf.kk.dk"/>
    <s v="Søren Skogstad"/>
    <n v="0"/>
    <n v="0"/>
    <s v="37573@buf.kk.dk"/>
    <s v="Integreret"/>
    <n v="42"/>
    <n v="0"/>
    <n v="53"/>
    <n v="0"/>
    <n v="0"/>
    <n v="0"/>
    <n v="0"/>
    <s v="ja"/>
    <n v="2"/>
    <n v="1"/>
    <x v="0"/>
    <x v="1"/>
    <x v="0"/>
    <x v="0"/>
    <n v="0"/>
    <x v="0"/>
    <x v="0"/>
    <x v="1"/>
    <x v="1"/>
    <n v="0"/>
    <n v="100000"/>
    <n v="100000"/>
    <n v="0"/>
    <s v="Ja"/>
    <n v="0"/>
    <s v="Elisabeth Jensen"/>
    <n v="2007"/>
    <n v="25"/>
    <n v="0"/>
    <s v="ufaglært"/>
    <s v="14 års, 9 år som kok"/>
    <s v="hygiejne"/>
    <n v="0"/>
    <n v="0"/>
    <n v="0"/>
    <n v="0"/>
    <n v="0"/>
    <n v="0"/>
    <n v="0"/>
    <n v="75"/>
    <n v="75"/>
    <n v="1"/>
    <n v="0"/>
    <s v="Ja"/>
    <s v="Nej"/>
    <s v="Ja"/>
    <s v="Ja"/>
    <n v="0"/>
    <s v="Ja"/>
    <n v="0"/>
    <s v="Ja"/>
    <n v="0"/>
    <s v="Nej"/>
    <s v="De vil meget gerne have hjælp mht rekrutering af personale"/>
    <n v="0"/>
    <s v="produktionskøkken"/>
    <s v="Ja"/>
    <s v="Mindre"/>
    <s v="Ingen"/>
    <n v="0"/>
    <s v="Vuggestuen vil meget gerne have et nyt industri køleskab"/>
    <n v="0"/>
    <n v="0"/>
    <n v="0"/>
    <n v="0"/>
    <n v="0"/>
    <n v="0"/>
    <n v="0"/>
    <n v="0"/>
    <n v="0"/>
    <s v="Cathrine Joachim Jerrik"/>
    <s v="3.4.2009"/>
    <n v="0"/>
    <n v="0"/>
    <n v="1"/>
    <n v="4"/>
    <n v="0"/>
    <n v="2"/>
    <n v="0"/>
    <n v="0"/>
    <n v="0"/>
    <n v="1"/>
    <n v="1"/>
    <n v="0"/>
    <n v="2"/>
    <n v="0"/>
    <n v="0"/>
    <n v="0"/>
    <n v="1"/>
    <n v="0"/>
    <n v="1"/>
    <n v="1"/>
    <n v="2"/>
    <s v="Wexiödisk"/>
    <n v="5"/>
    <n v="0"/>
    <n v="0"/>
    <s v="Ja"/>
    <s v="Ja"/>
    <n v="0"/>
    <n v="4"/>
    <s v="God plads"/>
    <n v="0"/>
    <n v="0"/>
    <x v="0"/>
    <s v="Indre By"/>
    <x v="4"/>
    <x v="0"/>
    <x v="8"/>
    <n v="120"/>
    <n v="80"/>
    <n v="45"/>
    <n v="0"/>
    <n v="0"/>
    <n v="0"/>
    <n v="0"/>
    <n v="0"/>
    <n v="0"/>
    <n v="0"/>
    <n v="0"/>
    <n v="374623.6"/>
    <s v="37573"/>
    <x v="0"/>
    <x v="0"/>
    <x v="2"/>
  </r>
  <r>
    <x v="0"/>
    <x v="15"/>
    <s v="Dronning Louise"/>
    <x v="1"/>
    <s v="Upsalagade 19"/>
    <n v="2100"/>
    <s v="København Ø"/>
    <s v="35 42 61 61"/>
    <s v="37573@buf.kk.dk"/>
    <s v="Søren Skogstad"/>
    <n v="0"/>
    <n v="0"/>
    <s v="37573@buf.kk.dk"/>
    <s v="Integreret"/>
    <n v="42"/>
    <n v="0"/>
    <n v="53"/>
    <n v="0"/>
    <n v="0"/>
    <n v="0"/>
    <n v="0"/>
    <n v="0"/>
    <n v="0"/>
    <n v="0"/>
    <x v="1"/>
    <x v="0"/>
    <x v="1"/>
    <x v="1"/>
    <n v="0"/>
    <x v="1"/>
    <x v="0"/>
    <x v="1"/>
    <x v="0"/>
    <n v="0"/>
    <n v="0"/>
    <n v="0"/>
    <n v="0"/>
    <n v="0"/>
    <n v="0"/>
    <n v="0"/>
    <n v="0"/>
    <n v="0"/>
    <n v="0"/>
    <n v="0"/>
    <n v="0"/>
    <n v="0"/>
    <n v="0"/>
    <n v="0"/>
    <n v="0"/>
    <n v="0"/>
    <n v="0"/>
    <n v="0"/>
    <n v="0"/>
    <n v="0"/>
    <n v="0"/>
    <n v="0"/>
    <n v="0"/>
    <n v="0"/>
    <n v="0"/>
    <n v="0"/>
    <n v="0"/>
    <n v="0"/>
    <n v="0"/>
    <n v="0"/>
    <n v="0"/>
    <n v="0"/>
    <n v="0"/>
    <n v="0"/>
    <n v="0"/>
    <s v="Køkken begrænset tilvirk"/>
    <n v="0"/>
    <n v="0"/>
    <n v="0"/>
    <n v="0"/>
    <n v="0"/>
    <n v="0"/>
    <n v="0"/>
    <n v="0"/>
    <n v="0"/>
    <n v="0"/>
    <n v="0"/>
    <s v="Større"/>
    <s v="Nye kogeplader el. kogebord, en ekstra ovn, 2 nye køleskabe, 1 frys og bedre udsugning."/>
    <s v="køkkenmodulet er dårligt indrettet, skal flyttes om"/>
    <s v="Cathrine Joachim Jerrik"/>
    <s v="3.4.2009"/>
    <n v="0"/>
    <n v="0"/>
    <n v="0"/>
    <n v="4"/>
    <n v="0"/>
    <n v="2"/>
    <n v="0"/>
    <n v="0"/>
    <n v="0"/>
    <n v="0"/>
    <n v="1"/>
    <n v="0"/>
    <n v="0"/>
    <n v="0"/>
    <n v="0"/>
    <n v="0"/>
    <n v="0"/>
    <n v="0"/>
    <n v="0"/>
    <n v="1"/>
    <n v="20"/>
    <s v="Miele"/>
    <n v="5"/>
    <n v="0"/>
    <n v="0"/>
    <n v="0"/>
    <n v="0"/>
    <n v="0"/>
    <n v="2"/>
    <s v="Begrænset"/>
    <s v="Pænt køkken i børnehaven, men skal lige omrokeres lidt mht køkkenmodulerne, da de står helt forkert hvis der skal tilberedes mad dagligt."/>
    <n v="0"/>
    <x v="0"/>
    <s v="Indre By"/>
    <x v="4"/>
    <x v="0"/>
    <x v="8"/>
    <n v="120"/>
    <n v="80"/>
    <n v="45"/>
    <n v="0"/>
    <n v="0"/>
    <n v="0"/>
    <n v="0"/>
    <n v="0"/>
    <n v="0"/>
    <n v="0"/>
    <n v="0"/>
    <n v="374623.6"/>
    <s v="37573"/>
    <x v="1"/>
    <x v="0"/>
    <x v="2"/>
  </r>
  <r>
    <x v="0"/>
    <x v="16"/>
    <s v="Kastelsgården"/>
    <x v="1"/>
    <s v="Kastelsvej 62"/>
    <n v="2100"/>
    <s v="København Ø"/>
    <s v="35 26 63 01"/>
    <s v="37585@buf.kk.dk"/>
    <s v="Fogt Jon W."/>
    <n v="0"/>
    <n v="0"/>
    <s v="37585@buf.kk.dk"/>
    <s v="Integreret"/>
    <n v="44"/>
    <n v="0"/>
    <n v="66"/>
    <n v="0"/>
    <n v="0"/>
    <n v="0"/>
    <n v="0"/>
    <s v="ja"/>
    <n v="2"/>
    <n v="1"/>
    <x v="0"/>
    <x v="1"/>
    <x v="0"/>
    <x v="0"/>
    <n v="0"/>
    <x v="1"/>
    <x v="1"/>
    <x v="1"/>
    <x v="1"/>
    <n v="0"/>
    <n v="200000"/>
    <n v="200000"/>
    <n v="0"/>
    <s v="Ja"/>
    <n v="0"/>
    <s v="Pia Petersen"/>
    <n v="2006"/>
    <n v="35"/>
    <n v="0"/>
    <s v="Proffesionsbachelor fra Suhrs"/>
    <n v="0"/>
    <n v="0"/>
    <s v="Sine Mogensen"/>
    <n v="2004"/>
    <n v="25"/>
    <n v="0"/>
    <s v="ufaglært"/>
    <s v="5 års erfaring med madlavning"/>
    <n v="0"/>
    <n v="100"/>
    <n v="100"/>
    <n v="1"/>
    <n v="1"/>
    <s v="Ja"/>
    <s v="Nej"/>
    <s v="Ja"/>
    <s v="Ja"/>
    <n v="0"/>
    <s v="Ja"/>
    <n v="0"/>
    <s v="Ja"/>
    <n v="0"/>
    <n v="0"/>
    <n v="0"/>
    <n v="0"/>
    <s v="produktionskøkken"/>
    <s v="nej"/>
    <s v="Større"/>
    <s v="Ingen"/>
    <s v="ja"/>
    <s v="En konvektionsovn med 10 stik og en bedre udsugning. Da køkkenet ligger højt og institutionen ligger i forskellige åbne niveauer, vil det være nødvendigt at få en åben elevator til at transportere rulleborderne med maden.."/>
    <s v="Større"/>
    <s v="Ingen"/>
    <s v="Ja"/>
    <n v="0"/>
    <n v="0"/>
    <n v="0"/>
    <n v="0"/>
    <n v="0"/>
    <n v="0"/>
    <s v="Cathrine Joachim Jerrik"/>
    <s v="30.3.2009"/>
    <n v="0"/>
    <n v="0"/>
    <n v="1"/>
    <n v="5"/>
    <n v="0"/>
    <n v="2"/>
    <n v="0"/>
    <n v="0"/>
    <n v="0"/>
    <n v="2"/>
    <n v="1"/>
    <n v="0"/>
    <n v="0"/>
    <n v="0"/>
    <n v="0"/>
    <n v="1"/>
    <n v="3"/>
    <n v="0"/>
    <n v="0"/>
    <n v="1"/>
    <n v="2"/>
    <s v="Hobart"/>
    <n v="4"/>
    <s v="Ja"/>
    <n v="20"/>
    <s v="Nej"/>
    <s v="Ja"/>
    <s v="Nej"/>
    <n v="2"/>
    <s v="God plads"/>
    <s v="Dejligt stort lager"/>
    <n v="0"/>
    <x v="0"/>
    <s v="Indre By"/>
    <x v="9"/>
    <x v="0"/>
    <x v="5"/>
    <n v="0"/>
    <n v="0"/>
    <n v="0"/>
    <n v="0"/>
    <n v="0"/>
    <n v="0"/>
    <n v="0"/>
    <n v="0"/>
    <n v="0"/>
    <n v="0"/>
    <n v="0"/>
    <n v="223281.95"/>
    <s v="37585"/>
    <x v="0"/>
    <x v="0"/>
    <x v="1"/>
  </r>
  <r>
    <x v="0"/>
    <x v="17"/>
    <s v="Kastelsgården"/>
    <x v="1"/>
    <s v="Kastelsvej 62"/>
    <n v="2100"/>
    <s v="København Ø"/>
    <s v="35 26 63 01"/>
    <s v="37585@buf.kk.dk"/>
    <s v="Fogt Jon W."/>
    <n v="0"/>
    <n v="0"/>
    <s v="37585@buf.kk.dk"/>
    <s v="Integreret"/>
    <n v="44"/>
    <n v="0"/>
    <n v="66"/>
    <n v="0"/>
    <n v="0"/>
    <n v="0"/>
    <n v="0"/>
    <s v="ja"/>
    <n v="0"/>
    <n v="0"/>
    <x v="1"/>
    <x v="0"/>
    <x v="1"/>
    <x v="1"/>
    <n v="0"/>
    <x v="1"/>
    <x v="0"/>
    <x v="1"/>
    <x v="0"/>
    <n v="0"/>
    <n v="0"/>
    <n v="0"/>
    <n v="0"/>
    <n v="0"/>
    <n v="0"/>
    <n v="0"/>
    <n v="0"/>
    <n v="0"/>
    <n v="0"/>
    <n v="0"/>
    <n v="0"/>
    <n v="0"/>
    <n v="0"/>
    <n v="0"/>
    <n v="0"/>
    <n v="0"/>
    <n v="0"/>
    <n v="0"/>
    <n v="0"/>
    <n v="0"/>
    <n v="0"/>
    <n v="0"/>
    <n v="0"/>
    <n v="0"/>
    <n v="0"/>
    <n v="0"/>
    <n v="0"/>
    <n v="0"/>
    <n v="0"/>
    <n v="0"/>
    <n v="0"/>
    <n v="0"/>
    <n v="0"/>
    <n v="0"/>
    <n v="0"/>
    <s v="Køkken begrænset tilvirk"/>
    <n v="0"/>
    <n v="0"/>
    <n v="0"/>
    <n v="0"/>
    <n v="0"/>
    <n v="0"/>
    <n v="0"/>
    <n v="0"/>
    <n v="0"/>
    <n v="0"/>
    <n v="0"/>
    <s v="Større"/>
    <s v="kogebord m 5 blus, 2 ovne eller konvektionsovn, køleskabe og udsugning."/>
    <s v="Køkkenet ligger i et køkken -alrum og bliver brugt som hyggerum og opvaskerum for børnehaven. Da vuggestuens køkken er et godt køkken i brug vil det være naturligt at bruge det og deres personale til at tilberede børnehavens måltider."/>
    <s v="Cathrine Joachim Jerrik"/>
    <s v="30.3.2009"/>
    <n v="0"/>
    <n v="1"/>
    <n v="0"/>
    <n v="0"/>
    <n v="0"/>
    <n v="0"/>
    <n v="0"/>
    <n v="0"/>
    <n v="0"/>
    <n v="2"/>
    <n v="1"/>
    <n v="0"/>
    <n v="0"/>
    <n v="0"/>
    <n v="0"/>
    <n v="0"/>
    <n v="0"/>
    <n v="0"/>
    <n v="0"/>
    <n v="1"/>
    <n v="20"/>
    <s v="Miele"/>
    <n v="3"/>
    <s v="Nej"/>
    <n v="0"/>
    <n v="0"/>
    <s v="Nej"/>
    <s v="Nej"/>
    <n v="1"/>
    <s v="Begrænset"/>
    <n v="0"/>
    <n v="0"/>
    <x v="0"/>
    <s v="Indre By"/>
    <x v="9"/>
    <x v="0"/>
    <x v="5"/>
    <n v="0"/>
    <n v="0"/>
    <n v="0"/>
    <n v="0"/>
    <n v="0"/>
    <n v="0"/>
    <n v="0"/>
    <n v="0"/>
    <n v="0"/>
    <n v="0"/>
    <n v="0"/>
    <n v="223281.95"/>
    <s v="37585"/>
    <x v="1"/>
    <x v="0"/>
    <x v="1"/>
  </r>
  <r>
    <x v="0"/>
    <x v="18"/>
    <s v="Caroline Amalie"/>
    <x v="1"/>
    <s v="Suensonsgade 65"/>
    <n v="1322"/>
    <s v="København K"/>
    <n v="33145004"/>
    <s v="37587@buf.kk.dk"/>
    <s v="Mette Rohde"/>
    <n v="0"/>
    <n v="0"/>
    <s v="37587@buf.kk.dk"/>
    <s v="Integreret"/>
    <n v="0"/>
    <n v="0"/>
    <n v="40"/>
    <n v="60"/>
    <n v="54"/>
    <n v="0"/>
    <n v="0"/>
    <s v="ja"/>
    <n v="2"/>
    <n v="1"/>
    <x v="1"/>
    <x v="0"/>
    <x v="1"/>
    <x v="1"/>
    <n v="0"/>
    <x v="0"/>
    <x v="0"/>
    <x v="1"/>
    <x v="1"/>
    <n v="0"/>
    <n v="0"/>
    <n v="142000"/>
    <n v="0"/>
    <n v="0"/>
    <n v="0"/>
    <n v="0"/>
    <n v="0"/>
    <n v="0"/>
    <n v="0"/>
    <n v="0"/>
    <n v="0"/>
    <n v="0"/>
    <n v="0"/>
    <n v="0"/>
    <n v="0"/>
    <n v="0"/>
    <n v="0"/>
    <n v="0"/>
    <n v="0"/>
    <n v="0"/>
    <n v="95"/>
    <n v="0"/>
    <n v="1"/>
    <s v="Ja"/>
    <s v="Nej"/>
    <s v="Ja"/>
    <n v="0"/>
    <s v="Køkkenet er ikke istand til at lave mad p.t. men efter en ombyggning vil de gerne selv lave maden"/>
    <s v="Ja"/>
    <n v="0"/>
    <n v="0"/>
    <n v="0"/>
    <s v="Nej"/>
    <s v="Vil meget gerne have hjælp mht rekrutering af køkken personale"/>
    <n v="0"/>
    <s v="Køkken begrænset tilvirk"/>
    <n v="0"/>
    <n v="0"/>
    <n v="0"/>
    <n v="0"/>
    <n v="0"/>
    <n v="0"/>
    <n v="0"/>
    <n v="0"/>
    <n v="0"/>
    <n v="0"/>
    <n v="0"/>
    <s v="Større"/>
    <s v="køkkenet mangler næsten det hele dog ikke opvasker"/>
    <s v="Køkkenet er nedslidt og meget lille, der er et stort tilstødende lokale der kunne sammenlægges med nuværende køkken, trænger til mere eller mindre alt nyt."/>
    <s v="Cathrine Joachim Jerrik"/>
    <s v="30.3.2009"/>
    <n v="0"/>
    <n v="0"/>
    <n v="0"/>
    <n v="4"/>
    <n v="0"/>
    <n v="1"/>
    <n v="0"/>
    <n v="0"/>
    <n v="0"/>
    <n v="2"/>
    <n v="1"/>
    <n v="0"/>
    <n v="0"/>
    <n v="0"/>
    <n v="0"/>
    <n v="1"/>
    <n v="1"/>
    <n v="0"/>
    <n v="0"/>
    <n v="1"/>
    <n v="20"/>
    <s v="Miele"/>
    <n v="3"/>
    <n v="0"/>
    <n v="0"/>
    <n v="0"/>
    <n v="0"/>
    <n v="0"/>
    <n v="1"/>
    <s v="Begrænset"/>
    <s v="Børnehavens køkken er helt småt og gammelt, men fritidshjemmet på toppen af institutionen har et top flot og korrekt indrettet køkken, der er bare ingen elevator. "/>
    <n v="0"/>
    <x v="0"/>
    <s v="Indre By"/>
    <x v="2"/>
    <x v="0"/>
    <x v="0"/>
    <n v="60"/>
    <n v="33"/>
    <n v="20"/>
    <n v="0"/>
    <n v="0"/>
    <n v="0"/>
    <n v="0"/>
    <n v="0"/>
    <n v="0"/>
    <n v="0"/>
    <n v="0"/>
    <n v="159719.04999999999"/>
    <s v="37587"/>
    <x v="0"/>
    <x v="0"/>
    <x v="3"/>
  </r>
  <r>
    <x v="0"/>
    <x v="19"/>
    <s v="Caroline Amalie"/>
    <x v="1"/>
    <s v="Suensonsgade 65"/>
    <n v="1322"/>
    <s v="København K"/>
    <n v="33145004"/>
    <s v="37587@buf.kk.dk"/>
    <s v="Mette Rohde"/>
    <n v="0"/>
    <n v="0"/>
    <s v="37587@buf.kk.dk"/>
    <s v="Integreret"/>
    <n v="0"/>
    <n v="0"/>
    <n v="40"/>
    <n v="60"/>
    <n v="54"/>
    <n v="0"/>
    <n v="0"/>
    <s v="ja"/>
    <n v="0"/>
    <n v="0"/>
    <x v="1"/>
    <x v="0"/>
    <x v="1"/>
    <x v="1"/>
    <n v="0"/>
    <x v="1"/>
    <x v="0"/>
    <x v="1"/>
    <x v="0"/>
    <n v="0"/>
    <n v="0"/>
    <n v="0"/>
    <n v="0"/>
    <n v="0"/>
    <n v="0"/>
    <n v="0"/>
    <n v="0"/>
    <n v="0"/>
    <n v="0"/>
    <n v="0"/>
    <n v="0"/>
    <n v="0"/>
    <n v="0"/>
    <n v="0"/>
    <n v="0"/>
    <n v="0"/>
    <n v="0"/>
    <n v="0"/>
    <n v="0"/>
    <n v="0"/>
    <n v="0"/>
    <n v="0"/>
    <n v="0"/>
    <n v="0"/>
    <n v="0"/>
    <n v="0"/>
    <n v="0"/>
    <n v="0"/>
    <n v="0"/>
    <n v="0"/>
    <n v="0"/>
    <n v="0"/>
    <n v="0"/>
    <n v="0"/>
    <n v="0"/>
    <s v="produktionskøkken"/>
    <s v="Ja"/>
    <s v="Ingen"/>
    <n v="0"/>
    <n v="0"/>
    <n v="0"/>
    <n v="0"/>
    <n v="0"/>
    <n v="0"/>
    <n v="0"/>
    <n v="0"/>
    <n v="0"/>
    <n v="0"/>
    <n v="0"/>
    <s v="Køkkenet kunne godt lave mad til børnehaven, men der er 3 etager ned og det tilhører fritidshjemmet"/>
    <n v="0"/>
    <n v="0"/>
    <n v="0"/>
    <n v="0"/>
    <n v="0"/>
    <n v="4"/>
    <n v="0"/>
    <n v="1"/>
    <n v="0"/>
    <n v="0"/>
    <n v="0"/>
    <n v="1"/>
    <n v="0"/>
    <n v="0"/>
    <n v="0"/>
    <n v="0"/>
    <n v="0"/>
    <n v="1"/>
    <n v="0"/>
    <n v="0"/>
    <n v="0"/>
    <n v="1"/>
    <n v="2"/>
    <s v="Elektrolux"/>
    <n v="5"/>
    <n v="0"/>
    <n v="0"/>
    <n v="0"/>
    <s v="Ja"/>
    <n v="0"/>
    <n v="2"/>
    <s v="God plads"/>
    <n v="0"/>
    <n v="0"/>
    <x v="0"/>
    <s v="Indre By"/>
    <x v="2"/>
    <x v="0"/>
    <x v="0"/>
    <n v="60"/>
    <n v="33"/>
    <n v="20"/>
    <n v="0"/>
    <n v="0"/>
    <n v="0"/>
    <n v="0"/>
    <n v="0"/>
    <n v="0"/>
    <n v="0"/>
    <n v="0"/>
    <n v="159719.04999999999"/>
    <s v="37587"/>
    <x v="1"/>
    <x v="0"/>
    <x v="3"/>
  </r>
  <r>
    <x v="1"/>
    <x v="20"/>
    <s v="Snorregården"/>
    <x v="2"/>
    <s v="Ragnhildgade 80"/>
    <n v="2100"/>
    <s v="København Ø"/>
    <s v="39 16 30 40"/>
    <s v="37202@buf.kk.dk"/>
    <s v="Rikke Nielsen"/>
    <n v="0"/>
    <n v="0"/>
    <s v="37202@buf.kk.dk"/>
    <n v="0"/>
    <n v="0"/>
    <n v="0"/>
    <n v="0"/>
    <n v="0"/>
    <n v="0"/>
    <n v="0"/>
    <n v="0"/>
    <n v="0"/>
    <n v="0"/>
    <n v="0"/>
    <x v="0"/>
    <x v="1"/>
    <x v="0"/>
    <x v="0"/>
    <n v="0"/>
    <x v="1"/>
    <x v="0"/>
    <x v="1"/>
    <x v="0"/>
    <n v="0"/>
    <n v="149760"/>
    <n v="0"/>
    <n v="0"/>
    <n v="0"/>
    <n v="0"/>
    <n v="0"/>
    <n v="0"/>
    <n v="0"/>
    <n v="0"/>
    <n v="0"/>
    <n v="0"/>
    <n v="0"/>
    <n v="0"/>
    <n v="0"/>
    <n v="0"/>
    <n v="0"/>
    <n v="0"/>
    <n v="0"/>
    <n v="0"/>
    <n v="9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1"/>
    <s v="Nørrebro"/>
    <x v="10"/>
    <x v="0"/>
    <x v="1"/>
    <n v="0"/>
    <n v="0"/>
    <n v="0"/>
    <n v="0"/>
    <n v="0"/>
    <n v="0"/>
    <n v="0"/>
    <n v="0"/>
    <n v="0"/>
    <n v="0"/>
    <n v="0"/>
    <n v="121095.96"/>
    <s v="37202"/>
    <x v="0"/>
    <x v="0"/>
    <x v="1"/>
  </r>
  <r>
    <x v="1"/>
    <x v="21"/>
    <s v="Titania"/>
    <x v="2"/>
    <s v="Titangade 3"/>
    <n v="2200"/>
    <s v="København N"/>
    <s v="35 86 86 90"/>
    <s v="37206@buf.kk.dk"/>
    <s v="Inger Gjerrild"/>
    <n v="39208302"/>
    <n v="0"/>
    <s v="37206@buf.kk.dk"/>
    <n v="0"/>
    <n v="0"/>
    <n v="0"/>
    <n v="0"/>
    <n v="0"/>
    <n v="0"/>
    <n v="0"/>
    <n v="0"/>
    <n v="0"/>
    <n v="0"/>
    <n v="0"/>
    <x v="1"/>
    <x v="0"/>
    <x v="1"/>
    <x v="1"/>
    <n v="0"/>
    <x v="1"/>
    <x v="0"/>
    <x v="1"/>
    <x v="0"/>
    <n v="0"/>
    <n v="110000"/>
    <n v="0"/>
    <n v="0"/>
    <n v="0"/>
    <n v="0"/>
    <n v="0"/>
    <n v="0"/>
    <n v="0"/>
    <n v="0"/>
    <n v="0"/>
    <n v="0"/>
    <n v="0"/>
    <n v="0"/>
    <n v="0"/>
    <n v="0"/>
    <n v="0"/>
    <n v="0"/>
    <n v="0"/>
    <n v="0"/>
    <n v="9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1"/>
    <s v="Nørrebro"/>
    <x v="11"/>
    <x v="0"/>
    <x v="1"/>
    <n v="0"/>
    <n v="0"/>
    <n v="0"/>
    <n v="0"/>
    <n v="0"/>
    <n v="0"/>
    <n v="0"/>
    <n v="0"/>
    <n v="0"/>
    <n v="0"/>
    <n v="0"/>
    <n v="137757.21"/>
    <s v="37206"/>
    <x v="0"/>
    <x v="0"/>
    <x v="1"/>
  </r>
  <r>
    <x v="1"/>
    <x v="22"/>
    <s v="Vuggestuen Fixkarreen"/>
    <x v="2"/>
    <s v="Jagtvej 105D"/>
    <n v="2200"/>
    <s v="København N"/>
    <s v="35 85 41 88"/>
    <s v="37219@buf.kk.dk"/>
    <s v="Nina Lentz"/>
    <n v="35261775"/>
    <n v="0"/>
    <s v="37219n@buf.kk.dk"/>
    <n v="0"/>
    <n v="0"/>
    <n v="0"/>
    <n v="0"/>
    <n v="0"/>
    <n v="0"/>
    <n v="0"/>
    <n v="0"/>
    <n v="0"/>
    <n v="0"/>
    <n v="0"/>
    <x v="0"/>
    <x v="0"/>
    <x v="2"/>
    <x v="0"/>
    <n v="0"/>
    <x v="1"/>
    <x v="0"/>
    <x v="1"/>
    <x v="0"/>
    <n v="0"/>
    <n v="85000"/>
    <n v="0"/>
    <n v="0"/>
    <n v="0"/>
    <n v="0"/>
    <n v="0"/>
    <n v="0"/>
    <n v="0"/>
    <n v="0"/>
    <n v="0"/>
    <n v="0"/>
    <n v="0"/>
    <n v="0"/>
    <n v="0"/>
    <n v="0"/>
    <n v="0"/>
    <n v="0"/>
    <n v="0"/>
    <n v="0"/>
    <n v="8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1"/>
    <s v="Nørrebro"/>
    <x v="9"/>
    <x v="0"/>
    <x v="1"/>
    <n v="0"/>
    <n v="0"/>
    <n v="0"/>
    <n v="0"/>
    <n v="0"/>
    <n v="0"/>
    <n v="0"/>
    <n v="0"/>
    <n v="0"/>
    <n v="0"/>
    <n v="0"/>
    <n v="79471.009999999995"/>
    <s v="37219"/>
    <x v="0"/>
    <x v="0"/>
    <x v="1"/>
  </r>
  <r>
    <x v="1"/>
    <x v="23"/>
    <s v="Troldebo"/>
    <x v="2"/>
    <s v="Tagensvej 113C"/>
    <n v="2200"/>
    <s v="København N"/>
    <s v="35 85 83 65"/>
    <s v="37221@buf.kk.dk"/>
    <s v="Johnna Stuhr Jørgensen"/>
    <n v="42916195"/>
    <n v="0"/>
    <s v="37221@buf.kk.dk"/>
    <n v="0"/>
    <n v="0"/>
    <n v="0"/>
    <n v="0"/>
    <n v="0"/>
    <n v="0"/>
    <n v="0"/>
    <n v="0"/>
    <n v="0"/>
    <n v="0"/>
    <n v="0"/>
    <x v="0"/>
    <x v="2"/>
    <x v="2"/>
    <x v="2"/>
    <n v="0"/>
    <x v="1"/>
    <x v="0"/>
    <x v="1"/>
    <x v="0"/>
    <n v="0"/>
    <n v="76000"/>
    <n v="0"/>
    <n v="0"/>
    <n v="0"/>
    <n v="0"/>
    <n v="0"/>
    <n v="0"/>
    <n v="0"/>
    <n v="0"/>
    <n v="0"/>
    <n v="0"/>
    <n v="0"/>
    <n v="0"/>
    <n v="0"/>
    <n v="0"/>
    <n v="0"/>
    <n v="0"/>
    <n v="0"/>
    <n v="0"/>
    <n v="97"/>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1"/>
    <s v="Nørrebro"/>
    <x v="12"/>
    <x v="0"/>
    <x v="1"/>
    <n v="0"/>
    <n v="0"/>
    <n v="0"/>
    <n v="0"/>
    <n v="0"/>
    <n v="0"/>
    <n v="0"/>
    <n v="0"/>
    <n v="0"/>
    <n v="0"/>
    <n v="0"/>
    <n v="102168.4"/>
    <s v="37221"/>
    <x v="0"/>
    <x v="0"/>
    <x v="1"/>
  </r>
  <r>
    <x v="0"/>
    <x v="24"/>
    <n v="0"/>
    <x v="2"/>
    <s v="Lundtoftegade 47"/>
    <n v="2200"/>
    <s v="København N"/>
    <s v="35 85 17 73"/>
    <s v="37245@buf.kk.dk"/>
    <s v="Susanne Elling"/>
    <n v="38102059"/>
    <n v="0"/>
    <s v="37245@buf.kk.dk"/>
    <n v="0"/>
    <n v="0"/>
    <n v="0"/>
    <n v="0"/>
    <n v="0"/>
    <n v="0"/>
    <n v="0"/>
    <n v="0"/>
    <n v="0"/>
    <n v="4"/>
    <n v="2"/>
    <x v="1"/>
    <x v="0"/>
    <x v="1"/>
    <x v="1"/>
    <n v="0"/>
    <x v="1"/>
    <x v="0"/>
    <x v="1"/>
    <x v="0"/>
    <n v="0"/>
    <n v="0"/>
    <n v="0"/>
    <n v="0"/>
    <n v="0"/>
    <n v="0"/>
    <n v="0"/>
    <n v="0"/>
    <n v="0"/>
    <n v="0"/>
    <n v="0"/>
    <n v="0"/>
    <n v="0"/>
    <n v="0"/>
    <n v="0"/>
    <n v="0"/>
    <n v="0"/>
    <n v="0"/>
    <n v="0"/>
    <n v="0"/>
    <n v="0"/>
    <n v="0"/>
    <n v="0"/>
    <n v="0"/>
    <n v="0"/>
    <n v="0"/>
    <n v="0"/>
    <n v="0"/>
    <n v="0"/>
    <n v="0"/>
    <n v="0"/>
    <n v="0"/>
    <n v="0"/>
    <n v="0"/>
    <n v="0"/>
    <n v="0"/>
    <s v="Køkken begrænset tilvirk"/>
    <n v="0"/>
    <n v="0"/>
    <n v="0"/>
    <n v="0"/>
    <s v="ej relevant, da der er flere køkkener"/>
    <n v="0"/>
    <n v="0"/>
    <n v="0"/>
    <n v="0"/>
    <n v="0"/>
    <n v="0"/>
    <n v="0"/>
    <n v="0"/>
    <n v="0"/>
    <s v="Birgitte Glerup / Sine"/>
    <d v="2009-03-15T00:00:00"/>
    <n v="0"/>
    <n v="1"/>
    <n v="0"/>
    <n v="4"/>
    <n v="1"/>
    <n v="0"/>
    <n v="0"/>
    <n v="0"/>
    <n v="0"/>
    <n v="1"/>
    <n v="0"/>
    <n v="0"/>
    <n v="1"/>
    <n v="0"/>
    <n v="0"/>
    <n v="0"/>
    <n v="0"/>
    <n v="0"/>
    <n v="0"/>
    <n v="1"/>
    <n v="20"/>
    <s v="Miele"/>
    <n v="5"/>
    <s v="Nej"/>
    <n v="0"/>
    <s v="Nej"/>
    <s v="Nej"/>
    <s v="Nej"/>
    <n v="2"/>
    <n v="0"/>
    <s v="Nedslidt 70'er køkken dog ok maskiner og fliser på væg"/>
    <n v="0"/>
    <x v="0"/>
    <s v="Nørrebro"/>
    <x v="11"/>
    <x v="0"/>
    <x v="9"/>
    <n v="0"/>
    <n v="0"/>
    <n v="0"/>
    <n v="0"/>
    <n v="0"/>
    <n v="0"/>
    <n v="0"/>
    <n v="0"/>
    <n v="0"/>
    <n v="0"/>
    <n v="0"/>
    <n v="259016.83"/>
    <s v="37245"/>
    <x v="1"/>
    <x v="0"/>
    <x v="1"/>
  </r>
  <r>
    <x v="0"/>
    <x v="25"/>
    <n v="0"/>
    <x v="2"/>
    <s v="Lundtoftegade 47"/>
    <n v="2200"/>
    <s v="København N"/>
    <s v="35 85 17 73"/>
    <s v="37245@buf.kk.dk"/>
    <s v="Susanne Elling"/>
    <n v="38102059"/>
    <n v="0"/>
    <s v="37245@buf.kk.dk"/>
    <n v="0"/>
    <n v="0"/>
    <n v="0"/>
    <n v="0"/>
    <n v="0"/>
    <n v="0"/>
    <n v="0"/>
    <n v="0"/>
    <n v="0"/>
    <n v="4"/>
    <n v="3"/>
    <x v="1"/>
    <x v="0"/>
    <x v="1"/>
    <x v="1"/>
    <n v="0"/>
    <x v="1"/>
    <x v="0"/>
    <x v="1"/>
    <x v="0"/>
    <n v="0"/>
    <n v="0"/>
    <n v="0"/>
    <n v="0"/>
    <n v="0"/>
    <n v="0"/>
    <n v="0"/>
    <n v="0"/>
    <n v="0"/>
    <n v="0"/>
    <n v="0"/>
    <n v="0"/>
    <n v="0"/>
    <n v="0"/>
    <n v="0"/>
    <n v="0"/>
    <n v="0"/>
    <n v="0"/>
    <n v="0"/>
    <n v="0"/>
    <n v="0"/>
    <n v="0"/>
    <n v="0"/>
    <n v="0"/>
    <n v="0"/>
    <n v="0"/>
    <n v="0"/>
    <n v="0"/>
    <n v="0"/>
    <n v="0"/>
    <n v="0"/>
    <n v="0"/>
    <n v="0"/>
    <n v="0"/>
    <n v="0"/>
    <n v="0"/>
    <s v="produktionskøkken"/>
    <s v="Ja"/>
    <s v="Ingen"/>
    <s v="Ingen"/>
    <s v="Nej"/>
    <n v="0"/>
    <n v="0"/>
    <n v="0"/>
    <n v="0"/>
    <n v="0"/>
    <n v="0"/>
    <n v="0"/>
    <n v="0"/>
    <n v="0"/>
    <n v="0"/>
    <s v="Birgitte Glerup / Sine"/>
    <d v="2009-03-15T00:00:00"/>
    <n v="0"/>
    <n v="1"/>
    <n v="0"/>
    <n v="4"/>
    <n v="0"/>
    <n v="2"/>
    <n v="0"/>
    <n v="0"/>
    <n v="0"/>
    <n v="1"/>
    <n v="2"/>
    <n v="0"/>
    <n v="0"/>
    <n v="0"/>
    <n v="0"/>
    <n v="1"/>
    <n v="0"/>
    <n v="0"/>
    <n v="0"/>
    <n v="1"/>
    <n v="20"/>
    <s v="Miele"/>
    <n v="4"/>
    <s v="Nej"/>
    <n v="0"/>
    <s v="Ja"/>
    <s v="Ja"/>
    <s v="Nej"/>
    <n v="1"/>
    <s v="God plads"/>
    <n v="0"/>
    <n v="0"/>
    <x v="0"/>
    <s v="Nørrebro"/>
    <x v="11"/>
    <x v="0"/>
    <x v="9"/>
    <n v="0"/>
    <n v="0"/>
    <n v="0"/>
    <n v="0"/>
    <n v="0"/>
    <n v="0"/>
    <n v="0"/>
    <n v="0"/>
    <n v="0"/>
    <n v="0"/>
    <n v="0"/>
    <n v="259016.83"/>
    <s v="37245"/>
    <x v="2"/>
    <x v="0"/>
    <x v="1"/>
  </r>
  <r>
    <x v="0"/>
    <x v="26"/>
    <n v="0"/>
    <x v="2"/>
    <s v="Lundtoftegade 47"/>
    <n v="2200"/>
    <s v="København N"/>
    <s v="35 85 17 73"/>
    <s v="37245@buf.kk.dk"/>
    <s v="Susanne Elling"/>
    <n v="38102059"/>
    <n v="0"/>
    <s v="37245@buf.kk.dk"/>
    <n v="0"/>
    <n v="0"/>
    <n v="0"/>
    <n v="0"/>
    <n v="0"/>
    <n v="0"/>
    <n v="0"/>
    <n v="0"/>
    <n v="0"/>
    <n v="4"/>
    <n v="4"/>
    <x v="1"/>
    <x v="0"/>
    <x v="1"/>
    <x v="1"/>
    <n v="0"/>
    <x v="1"/>
    <x v="0"/>
    <x v="1"/>
    <x v="0"/>
    <n v="0"/>
    <n v="0"/>
    <n v="0"/>
    <n v="0"/>
    <n v="0"/>
    <n v="0"/>
    <n v="0"/>
    <n v="0"/>
    <n v="0"/>
    <n v="0"/>
    <n v="0"/>
    <n v="0"/>
    <n v="0"/>
    <n v="0"/>
    <n v="0"/>
    <n v="0"/>
    <n v="0"/>
    <n v="0"/>
    <n v="0"/>
    <n v="0"/>
    <n v="0"/>
    <n v="0"/>
    <n v="0"/>
    <n v="0"/>
    <n v="0"/>
    <n v="0"/>
    <n v="0"/>
    <n v="0"/>
    <n v="0"/>
    <n v="0"/>
    <n v="0"/>
    <n v="0"/>
    <n v="0"/>
    <n v="0"/>
    <n v="0"/>
    <n v="0"/>
    <s v="produktionskøkken"/>
    <s v="Ja"/>
    <s v="Ingen"/>
    <s v="Ingen"/>
    <s v="Nej"/>
    <n v="0"/>
    <n v="0"/>
    <n v="0"/>
    <n v="0"/>
    <n v="0"/>
    <n v="0"/>
    <n v="0"/>
    <n v="0"/>
    <n v="0"/>
    <n v="0"/>
    <s v="Birgitte Glerup / Sine"/>
    <d v="2009-03-15T00:00:00"/>
    <n v="0"/>
    <n v="0"/>
    <n v="0"/>
    <n v="0"/>
    <n v="0"/>
    <n v="2"/>
    <n v="0"/>
    <n v="0"/>
    <n v="0"/>
    <n v="0"/>
    <n v="2"/>
    <n v="0"/>
    <n v="0"/>
    <n v="0"/>
    <n v="0"/>
    <n v="0"/>
    <n v="2"/>
    <n v="0"/>
    <n v="0"/>
    <n v="1"/>
    <n v="20"/>
    <s v="Miele"/>
    <n v="3"/>
    <s v="Nej"/>
    <n v="0"/>
    <s v="Ja"/>
    <s v="Ja"/>
    <s v="Nej"/>
    <n v="2"/>
    <s v="God plads"/>
    <s v="Køkkenet fungerer selvstændigt m egen køkkendame til 40 børn"/>
    <n v="0"/>
    <x v="0"/>
    <s v="Nørrebro"/>
    <x v="11"/>
    <x v="0"/>
    <x v="9"/>
    <n v="0"/>
    <n v="0"/>
    <n v="0"/>
    <n v="0"/>
    <n v="0"/>
    <n v="0"/>
    <n v="0"/>
    <n v="0"/>
    <n v="0"/>
    <n v="0"/>
    <n v="0"/>
    <n v="259016.83"/>
    <s v="37245"/>
    <x v="3"/>
    <x v="0"/>
    <x v="1"/>
  </r>
  <r>
    <x v="0"/>
    <x v="27"/>
    <s v="7 Springeren"/>
    <x v="2"/>
    <s v="Kapelvej 7A"/>
    <n v="2200"/>
    <s v="København N"/>
    <s v="35 39 33 19"/>
    <s v="37554@buf.kk.dk"/>
    <s v="Lonnie L. Florang"/>
    <n v="35356057"/>
    <n v="0"/>
    <s v="37554@buf.kk.dk"/>
    <n v="0"/>
    <n v="0"/>
    <n v="0"/>
    <n v="0"/>
    <n v="0"/>
    <n v="0"/>
    <n v="0"/>
    <n v="0"/>
    <s v="Nej"/>
    <n v="0"/>
    <n v="0"/>
    <x v="0"/>
    <x v="1"/>
    <x v="2"/>
    <x v="1"/>
    <n v="0"/>
    <x v="0"/>
    <x v="1"/>
    <x v="1"/>
    <x v="1"/>
    <n v="0"/>
    <n v="0"/>
    <n v="0"/>
    <n v="0"/>
    <s v="Ja"/>
    <n v="0"/>
    <s v="Else Pedersen"/>
    <n v="1996"/>
    <n v="32"/>
    <n v="0"/>
    <s v="ufaglært"/>
    <s v="minimum 13 år"/>
    <s v="økologisk oplysningsforbund"/>
    <n v="0"/>
    <n v="0"/>
    <n v="0"/>
    <n v="0"/>
    <n v="0"/>
    <n v="0"/>
    <n v="0"/>
    <n v="100"/>
    <n v="100"/>
    <n v="1"/>
    <n v="1"/>
    <s v="Ja"/>
    <s v="Nej"/>
    <s v="Ja"/>
    <s v="Ja"/>
    <n v="0"/>
    <s v="Ja"/>
    <n v="0"/>
    <s v="Ja"/>
    <n v="0"/>
    <s v="ja"/>
    <n v="0"/>
    <n v="0"/>
    <s v="produktionskøkken"/>
    <s v="nej"/>
    <s v="Mindre"/>
    <s v="Ingen"/>
    <n v="0"/>
    <s v="1 industrikøleskab, en ny industriopvasker, grønt robot, evt en kartoffelskræller"/>
    <n v="0"/>
    <n v="0"/>
    <n v="0"/>
    <n v="0"/>
    <n v="0"/>
    <n v="0"/>
    <n v="0"/>
    <n v="0"/>
    <n v="0"/>
    <s v="Cathrine Jerrik"/>
    <s v="23.4.2009"/>
    <n v="0"/>
    <n v="0"/>
    <n v="0"/>
    <n v="4"/>
    <n v="0"/>
    <n v="2"/>
    <n v="0"/>
    <n v="0"/>
    <n v="0"/>
    <n v="1"/>
    <n v="1"/>
    <n v="0"/>
    <n v="0"/>
    <n v="0"/>
    <n v="0"/>
    <n v="1"/>
    <n v="0"/>
    <n v="0"/>
    <n v="1"/>
    <n v="1"/>
    <n v="20"/>
    <s v="Miele"/>
    <n v="4"/>
    <n v="0"/>
    <n v="0"/>
    <s v="Ja"/>
    <n v="0"/>
    <n v="0"/>
    <n v="3"/>
    <s v="God plads"/>
    <s v="har en dejlig kælder der bruges til lager"/>
    <n v="0"/>
    <x v="0"/>
    <s v="Nørrebro"/>
    <x v="0"/>
    <x v="0"/>
    <x v="10"/>
    <n v="0"/>
    <n v="0"/>
    <n v="0"/>
    <n v="0"/>
    <n v="0"/>
    <n v="0"/>
    <n v="0"/>
    <n v="0"/>
    <n v="0"/>
    <n v="0"/>
    <n v="0"/>
    <n v="109175.88"/>
    <s v="37554"/>
    <x v="0"/>
    <x v="0"/>
    <x v="1"/>
  </r>
  <r>
    <x v="1"/>
    <x v="28"/>
    <s v="Valby Vuggestue"/>
    <x v="3"/>
    <s v="Eschrichtsvej 7"/>
    <n v="2500"/>
    <s v="Valby"/>
    <s v="36 17 00 74"/>
    <s v="37236@buf.kk.dk"/>
    <s v="Jan Mikkelsen"/>
    <n v="43905375"/>
    <n v="28314130"/>
    <s v="37236@buf.kk.dk"/>
    <n v="0"/>
    <n v="0"/>
    <n v="0"/>
    <n v="0"/>
    <n v="0"/>
    <n v="0"/>
    <n v="0"/>
    <n v="0"/>
    <n v="0"/>
    <n v="0"/>
    <n v="0"/>
    <x v="0"/>
    <x v="1"/>
    <x v="0"/>
    <x v="0"/>
    <n v="0"/>
    <x v="1"/>
    <x v="0"/>
    <x v="1"/>
    <x v="0"/>
    <n v="0"/>
    <n v="190000"/>
    <n v="0"/>
    <n v="0"/>
    <n v="0"/>
    <n v="0"/>
    <n v="0"/>
    <n v="0"/>
    <n v="0"/>
    <n v="0"/>
    <n v="0"/>
    <n v="0"/>
    <n v="0"/>
    <n v="0"/>
    <n v="0"/>
    <n v="0"/>
    <n v="0"/>
    <n v="0"/>
    <n v="0"/>
    <n v="0"/>
    <n v="85"/>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s v="MADHUS KOMMENTAR: Tilsutter mig lederens ønsker. Måske er en flytning af kogeborde ikke så vigtigt, men det andet er "/>
    <n v="0"/>
    <x v="1"/>
    <s v="Valby"/>
    <x v="13"/>
    <x v="0"/>
    <x v="1"/>
    <n v="0"/>
    <n v="0"/>
    <n v="0"/>
    <n v="0"/>
    <n v="0"/>
    <n v="0"/>
    <n v="0"/>
    <n v="0"/>
    <n v="0"/>
    <n v="0"/>
    <n v="0"/>
    <n v="208231.36"/>
    <s v="37236"/>
    <x v="0"/>
    <x v="0"/>
    <x v="1"/>
  </r>
  <r>
    <x v="1"/>
    <x v="29"/>
    <s v="Valnødden"/>
    <x v="3"/>
    <s v="Kettegårds Allé 65"/>
    <n v="2650"/>
    <s v="Hvidovre"/>
    <s v="36 78 65 91"/>
    <s v="37556@buf.kk.dk"/>
    <s v="Anette Marie Larsen"/>
    <n v="35356911"/>
    <n v="36786591"/>
    <s v="37556@buf.kk.dk"/>
    <n v="0"/>
    <n v="0"/>
    <n v="0"/>
    <n v="0"/>
    <n v="0"/>
    <n v="0"/>
    <n v="0"/>
    <n v="0"/>
    <n v="0"/>
    <n v="0"/>
    <n v="0"/>
    <x v="1"/>
    <x v="0"/>
    <x v="1"/>
    <x v="1"/>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0"/>
    <s v="Valby"/>
    <x v="14"/>
    <x v="0"/>
    <x v="11"/>
    <n v="0"/>
    <n v="0"/>
    <n v="0"/>
    <n v="0"/>
    <n v="0"/>
    <n v="0"/>
    <n v="0"/>
    <n v="0"/>
    <n v="0"/>
    <n v="0"/>
    <n v="0"/>
    <n v="109805.92"/>
    <s v="37556"/>
    <x v="0"/>
    <x v="0"/>
    <x v="1"/>
  </r>
  <r>
    <x v="0"/>
    <x v="30"/>
    <s v="Hyltebjerg Menighedsbørnehave"/>
    <x v="4"/>
    <s v="Ålekistevej 89"/>
    <n v="2720"/>
    <s v="Vanløse"/>
    <s v="38 71 45 87"/>
    <s v="35501@buf.kk.dk"/>
    <s v="Anne Grete Flint-Andersen"/>
    <n v="38749297"/>
    <n v="38714587"/>
    <s v="35501@buf.kk.dk"/>
    <n v="0"/>
    <n v="0"/>
    <n v="0"/>
    <n v="32"/>
    <n v="0"/>
    <n v="0"/>
    <n v="0"/>
    <n v="0"/>
    <s v="Nej"/>
    <n v="0"/>
    <n v="0"/>
    <x v="1"/>
    <x v="0"/>
    <x v="1"/>
    <x v="1"/>
    <n v="0"/>
    <x v="0"/>
    <x v="0"/>
    <x v="2"/>
    <x v="1"/>
    <n v="0"/>
    <n v="0"/>
    <n v="50000"/>
    <n v="0"/>
    <n v="0"/>
    <n v="0"/>
    <n v="0"/>
    <n v="0"/>
    <n v="0"/>
    <n v="0"/>
    <n v="0"/>
    <n v="0"/>
    <n v="0"/>
    <n v="0"/>
    <n v="0"/>
    <n v="0"/>
    <n v="0"/>
    <n v="0"/>
    <n v="0"/>
    <n v="0"/>
    <n v="0"/>
    <n v="78"/>
    <n v="0"/>
    <n v="1"/>
    <s v="Ja"/>
    <s v="Nej"/>
    <s v="Ja"/>
    <s v="Ja"/>
    <n v="0"/>
    <s v="Ja"/>
    <n v="0"/>
    <s v="Ja"/>
    <n v="0"/>
    <s v="Nej"/>
    <s v="vil gerne have hjælp"/>
    <n v="0"/>
    <s v="produktionskøkken"/>
    <s v="nej"/>
    <s v="Større"/>
    <n v="0"/>
    <n v="0"/>
    <s v="et nyt komfur, opvaskemaskine, industrikøleskab, og en emhætte"/>
    <n v="0"/>
    <n v="0"/>
    <n v="0"/>
    <n v="0"/>
    <n v="0"/>
    <n v="0"/>
    <n v="0"/>
    <n v="0"/>
    <n v="0"/>
    <s v="Cathrine Jerrik"/>
    <s v="20.4.2009"/>
    <n v="0"/>
    <n v="1"/>
    <n v="0"/>
    <n v="0"/>
    <n v="0"/>
    <n v="0"/>
    <n v="0"/>
    <n v="0"/>
    <n v="0"/>
    <n v="1"/>
    <n v="0"/>
    <n v="0"/>
    <n v="0"/>
    <n v="0"/>
    <n v="0"/>
    <n v="1"/>
    <n v="0"/>
    <n v="0"/>
    <n v="0"/>
    <n v="1"/>
    <n v="20"/>
    <s v="Miele"/>
    <n v="0"/>
    <s v="Ja"/>
    <n v="0"/>
    <n v="0"/>
    <s v="Ja"/>
    <n v="0"/>
    <n v="1"/>
    <s v="Begrænset"/>
    <n v="0"/>
    <n v="0"/>
    <x v="2"/>
    <s v="Vanløse/Brønshøj-Husum"/>
    <x v="2"/>
    <x v="0"/>
    <x v="6"/>
    <n v="0"/>
    <n v="0"/>
    <n v="0"/>
    <n v="0"/>
    <n v="0"/>
    <n v="0"/>
    <n v="0"/>
    <n v="0"/>
    <n v="0"/>
    <n v="0"/>
    <n v="0"/>
    <n v="46563.18"/>
    <s v="35501"/>
    <x v="0"/>
    <x v="0"/>
    <x v="1"/>
  </r>
  <r>
    <x v="1"/>
    <x v="31"/>
    <s v="Brønshøj-Husum Ungdomshus"/>
    <x v="4"/>
    <s v="*Frederikssundsvej 157"/>
    <n v="2700"/>
    <s v="Brønshøj"/>
    <s v="38 28 51 10"/>
    <s v="35565@buf.kk.dk"/>
    <s v="HELGE PEDERSEN"/>
    <n v="31800887"/>
    <n v="0"/>
    <n v="0"/>
    <n v="0"/>
    <n v="0"/>
    <n v="0"/>
    <n v="0"/>
    <n v="0"/>
    <n v="0"/>
    <n v="0"/>
    <n v="0"/>
    <n v="0"/>
    <n v="0"/>
    <n v="0"/>
    <x v="1"/>
    <x v="0"/>
    <x v="1"/>
    <x v="1"/>
    <n v="0"/>
    <x v="0"/>
    <x v="1"/>
    <x v="1"/>
    <x v="1"/>
    <n v="0"/>
    <n v="0"/>
    <n v="45000"/>
    <n v="0"/>
    <n v="0"/>
    <n v="0"/>
    <n v="0"/>
    <n v="0"/>
    <n v="0"/>
    <n v="0"/>
    <n v="0"/>
    <n v="0"/>
    <n v="0"/>
    <n v="0"/>
    <n v="0"/>
    <n v="0"/>
    <n v="0"/>
    <n v="0"/>
    <n v="0"/>
    <n v="0"/>
    <n v="0"/>
    <n v="2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nløse/Brønshøj-Husum"/>
    <x v="2"/>
    <x v="0"/>
    <x v="12"/>
    <n v="60"/>
    <n v="81"/>
    <n v="54"/>
    <n v="80"/>
    <n v="0"/>
    <n v="0"/>
    <n v="0"/>
    <n v="0"/>
    <n v="0"/>
    <n v="0"/>
    <n v="0"/>
    <n v="198619.46"/>
    <s v="35565"/>
    <x v="0"/>
    <x v="0"/>
    <x v="4"/>
  </r>
  <r>
    <x v="1"/>
    <x v="32"/>
    <n v="0"/>
    <x v="4"/>
    <s v="Terrasserne 40"/>
    <n v="2700"/>
    <s v="Brønshøj"/>
    <s v="38 60 11 78"/>
    <s v="35568@buf.kk.dk"/>
    <s v="Kim Valbjørn"/>
    <n v="0"/>
    <n v="0"/>
    <s v="Tfc@tingbjerg.dk"/>
    <n v="0"/>
    <n v="0"/>
    <n v="0"/>
    <n v="0"/>
    <n v="0"/>
    <n v="0"/>
    <n v="0"/>
    <n v="0"/>
    <n v="0"/>
    <n v="0"/>
    <n v="0"/>
    <x v="1"/>
    <x v="0"/>
    <x v="1"/>
    <x v="1"/>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3"/>
    <s v="Vanløse/Brønshøj-Husum"/>
    <x v="2"/>
    <x v="0"/>
    <x v="1"/>
    <n v="30"/>
    <n v="0"/>
    <n v="0"/>
    <n v="0"/>
    <n v="0"/>
    <n v="0"/>
    <n v="0"/>
    <n v="0"/>
    <n v="0"/>
    <n v="0"/>
    <n v="0"/>
    <n v="61040.66"/>
    <s v="35568"/>
    <x v="0"/>
    <x v="0"/>
    <x v="5"/>
  </r>
  <r>
    <x v="1"/>
    <x v="33"/>
    <s v="Andedammen"/>
    <x v="4"/>
    <s v="Hyltebjerg Allé 42"/>
    <n v="2720"/>
    <s v="Vanløse"/>
    <s v="38 76 07 31"/>
    <s v="37225@buf.kk.dk"/>
    <s v="Susanne Nielsen"/>
    <n v="46733648"/>
    <n v="38760731"/>
    <s v="37225@buf.kk.dk"/>
    <n v="0"/>
    <n v="0"/>
    <n v="0"/>
    <n v="0"/>
    <n v="0"/>
    <n v="0"/>
    <n v="0"/>
    <n v="0"/>
    <n v="0"/>
    <n v="0"/>
    <n v="0"/>
    <x v="0"/>
    <x v="1"/>
    <x v="2"/>
    <x v="0"/>
    <n v="0"/>
    <x v="1"/>
    <x v="0"/>
    <x v="3"/>
    <x v="1"/>
    <n v="0"/>
    <n v="0"/>
    <n v="0"/>
    <n v="0"/>
    <n v="0"/>
    <n v="0"/>
    <n v="0"/>
    <n v="0"/>
    <n v="0"/>
    <n v="0"/>
    <n v="0"/>
    <n v="0"/>
    <n v="0"/>
    <n v="0"/>
    <n v="0"/>
    <n v="0"/>
    <n v="0"/>
    <n v="0"/>
    <n v="0"/>
    <n v="0"/>
    <n v="90"/>
    <n v="9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nløse/Brønshøj-Husum"/>
    <x v="10"/>
    <x v="0"/>
    <x v="13"/>
    <n v="0"/>
    <n v="0"/>
    <n v="0"/>
    <n v="0"/>
    <n v="0"/>
    <n v="0"/>
    <n v="0"/>
    <n v="0"/>
    <n v="0"/>
    <n v="0"/>
    <n v="0"/>
    <n v="399509.46"/>
    <s v="37225"/>
    <x v="0"/>
    <x v="0"/>
    <x v="1"/>
  </r>
  <r>
    <x v="0"/>
    <x v="34"/>
    <s v="Børnehuset Bystævneparken"/>
    <x v="4"/>
    <s v="Bystævneparken 4"/>
    <n v="2700"/>
    <s v="Brønshøj"/>
    <s v="38 60 00 68"/>
    <s v="37519@buf.kk.dk"/>
    <s v="Johnny Christensen"/>
    <n v="38606595"/>
    <n v="0"/>
    <s v="37519@buf.kk.dk"/>
    <n v="0"/>
    <n v="14"/>
    <n v="0"/>
    <n v="44"/>
    <n v="0"/>
    <n v="0"/>
    <n v="0"/>
    <n v="0"/>
    <s v="Nej"/>
    <n v="0"/>
    <n v="0"/>
    <x v="0"/>
    <x v="1"/>
    <x v="0"/>
    <x v="0"/>
    <n v="0"/>
    <x v="0"/>
    <x v="0"/>
    <x v="1"/>
    <x v="1"/>
    <n v="0"/>
    <n v="90000"/>
    <n v="0"/>
    <n v="0"/>
    <s v="Ja"/>
    <n v="0"/>
    <s v="Gillinere"/>
    <n v="1989"/>
    <n v="32"/>
    <n v="0"/>
    <s v="ufaglært"/>
    <n v="0"/>
    <s v="hygiejne"/>
    <n v="0"/>
    <n v="0"/>
    <n v="0"/>
    <n v="0"/>
    <n v="0"/>
    <n v="0"/>
    <n v="0"/>
    <n v="92"/>
    <n v="92"/>
    <n v="1"/>
    <n v="1"/>
    <s v="Ja"/>
    <s v="Nej"/>
    <s v="nej"/>
    <s v="Ja"/>
    <n v="0"/>
    <s v="Ja"/>
    <n v="0"/>
    <s v="Ja"/>
    <n v="0"/>
    <s v="ja"/>
    <n v="0"/>
    <n v="0"/>
    <s v="produktionskøkken"/>
    <s v="nej"/>
    <n v="0"/>
    <n v="0"/>
    <n v="0"/>
    <s v="to nye køleskabe og en ovn"/>
    <n v="0"/>
    <n v="0"/>
    <n v="0"/>
    <s v="Overvejer at få maden fra centralkøkkenet Bystævneparken"/>
    <n v="0"/>
    <n v="0"/>
    <n v="0"/>
    <n v="0"/>
    <n v="0"/>
    <n v="0"/>
    <n v="0"/>
    <n v="0"/>
    <n v="0"/>
    <n v="1"/>
    <n v="4"/>
    <n v="0"/>
    <n v="1"/>
    <n v="0"/>
    <n v="0"/>
    <n v="0"/>
    <n v="0"/>
    <n v="1"/>
    <n v="0"/>
    <n v="1"/>
    <n v="0"/>
    <n v="0"/>
    <n v="1"/>
    <n v="0"/>
    <n v="0"/>
    <n v="0"/>
    <n v="1"/>
    <n v="3"/>
    <s v="Brønnum"/>
    <n v="2"/>
    <n v="0"/>
    <n v="0"/>
    <n v="0"/>
    <s v="Ja"/>
    <s v="Nej"/>
    <n v="1"/>
    <s v="Begrænset"/>
    <n v="0"/>
    <n v="0"/>
    <x v="0"/>
    <s v="Vanløse/Brønshøj-Husum"/>
    <x v="15"/>
    <x v="0"/>
    <x v="2"/>
    <n v="0"/>
    <n v="0"/>
    <n v="0"/>
    <n v="0"/>
    <n v="0"/>
    <n v="0"/>
    <n v="0"/>
    <n v="0"/>
    <n v="0"/>
    <n v="0"/>
    <n v="0"/>
    <n v="104998.56"/>
    <s v="37519"/>
    <x v="0"/>
    <x v="0"/>
    <x v="1"/>
  </r>
  <r>
    <x v="1"/>
    <x v="35"/>
    <s v="Grantofte Fredensgården"/>
    <x v="5"/>
    <s v="Ryesgade 62"/>
    <n v="2950"/>
    <s v="Vedbæk"/>
    <s v="45 89 04 24"/>
    <s v="37389@buf.kk.dk"/>
    <s v="Anne Stau Jensen"/>
    <n v="33116425"/>
    <n v="42890424"/>
    <s v="37389@buf.kk.dk"/>
    <n v="0"/>
    <n v="0"/>
    <n v="0"/>
    <n v="0"/>
    <n v="0"/>
    <n v="0"/>
    <n v="0"/>
    <n v="0"/>
    <n v="0"/>
    <n v="0"/>
    <n v="0"/>
    <x v="1"/>
    <x v="0"/>
    <x v="0"/>
    <x v="0"/>
    <n v="0"/>
    <x v="1"/>
    <x v="0"/>
    <x v="3"/>
    <x v="0"/>
    <n v="0"/>
    <n v="80000"/>
    <n v="44000"/>
    <n v="0"/>
    <n v="0"/>
    <n v="0"/>
    <n v="0"/>
    <n v="0"/>
    <n v="0"/>
    <n v="0"/>
    <n v="0"/>
    <n v="0"/>
    <n v="0"/>
    <n v="0"/>
    <n v="0"/>
    <n v="0"/>
    <n v="0"/>
    <n v="0"/>
    <n v="0"/>
    <n v="0"/>
    <n v="80"/>
    <n v="7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Østerbro"/>
    <x v="16"/>
    <x v="0"/>
    <x v="14"/>
    <n v="0"/>
    <n v="0"/>
    <n v="0"/>
    <n v="0"/>
    <n v="0"/>
    <n v="0"/>
    <n v="0"/>
    <n v="0"/>
    <n v="0"/>
    <n v="0"/>
    <n v="0"/>
    <n v="90629.56"/>
    <s v="37389"/>
    <x v="0"/>
    <x v="0"/>
    <x v="1"/>
  </r>
  <r>
    <x v="0"/>
    <x v="36"/>
    <s v="Mågodtland"/>
    <x v="5"/>
    <s v="Odensegade 14"/>
    <n v="2100"/>
    <s v="København Ø"/>
    <s v="35 25 47 00"/>
    <s v="37442@buf.kk.dk"/>
    <s v="Flemming Klysner Nielsen"/>
    <n v="0"/>
    <n v="0"/>
    <s v="37442@buf.kk.dk"/>
    <n v="0"/>
    <n v="72"/>
    <n v="0"/>
    <n v="72"/>
    <n v="0"/>
    <n v="0"/>
    <n v="0"/>
    <n v="0"/>
    <s v="Nej"/>
    <n v="0"/>
    <n v="0"/>
    <x v="0"/>
    <x v="1"/>
    <x v="0"/>
    <x v="0"/>
    <n v="0"/>
    <x v="0"/>
    <x v="0"/>
    <x v="1"/>
    <x v="1"/>
    <n v="0"/>
    <n v="140000"/>
    <n v="50000"/>
    <n v="0"/>
    <s v="Ja"/>
    <n v="0"/>
    <s v="Susanne Raahauge"/>
    <n v="2003"/>
    <n v="37"/>
    <n v="0"/>
    <s v="Økonoma"/>
    <n v="0"/>
    <n v="0"/>
    <n v="0"/>
    <n v="0"/>
    <n v="0"/>
    <n v="0"/>
    <n v="0"/>
    <n v="0"/>
    <n v="0"/>
    <n v="80"/>
    <n v="75"/>
    <n v="1"/>
    <n v="1"/>
    <s v="Ja"/>
    <s v="ja"/>
    <s v="Ja"/>
    <s v="Ja"/>
    <n v="0"/>
    <s v="Ja"/>
    <n v="0"/>
    <s v="Ja"/>
    <n v="0"/>
    <s v="Nej"/>
    <s v="vil have hjælp"/>
    <n v="0"/>
    <s v="produktionskøkken"/>
    <s v="Ja"/>
    <n v="0"/>
    <n v="0"/>
    <n v="0"/>
    <s v="På sigt: Komfur med større plader, fryser"/>
    <n v="0"/>
    <n v="0"/>
    <n v="0"/>
    <n v="0"/>
    <n v="0"/>
    <n v="0"/>
    <n v="0"/>
    <n v="0"/>
    <n v="0"/>
    <s v="Lone Voss"/>
    <n v="0"/>
    <n v="0"/>
    <n v="0"/>
    <n v="1"/>
    <n v="4"/>
    <n v="0"/>
    <n v="0"/>
    <n v="0"/>
    <n v="1"/>
    <n v="10"/>
    <n v="0"/>
    <n v="2"/>
    <n v="0"/>
    <n v="0"/>
    <n v="0"/>
    <n v="0"/>
    <n v="0"/>
    <n v="1"/>
    <n v="0"/>
    <n v="0"/>
    <n v="1"/>
    <n v="2"/>
    <s v="Stor Miele med hætte"/>
    <n v="5"/>
    <s v="Ja"/>
    <n v="20"/>
    <n v="0"/>
    <n v="0"/>
    <s v="ja"/>
    <n v="2"/>
    <s v="God plads"/>
    <s v="Udflytteren skal besøges"/>
    <n v="0"/>
    <x v="0"/>
    <s v="Østerbro"/>
    <x v="17"/>
    <x v="0"/>
    <x v="15"/>
    <n v="0"/>
    <n v="0"/>
    <n v="0"/>
    <n v="0"/>
    <n v="0"/>
    <n v="0"/>
    <n v="0"/>
    <n v="0"/>
    <n v="0"/>
    <n v="0"/>
    <n v="0"/>
    <n v="211400.17"/>
    <s v="37442"/>
    <x v="0"/>
    <x v="0"/>
    <x v="1"/>
  </r>
  <r>
    <x v="0"/>
    <x v="37"/>
    <s v="Egmontgården"/>
    <x v="5"/>
    <s v="Assensgade 2"/>
    <n v="2100"/>
    <s v="København Ø"/>
    <s v="35 38 92 42"/>
    <s v="37515@buf.kk.dk"/>
    <s v="Christine Louisa Bauchy"/>
    <n v="35428271"/>
    <n v="0"/>
    <s v="37515@buf.kk.dk"/>
    <n v="0"/>
    <n v="20"/>
    <n v="0"/>
    <n v="44"/>
    <n v="0"/>
    <n v="0"/>
    <n v="0"/>
    <n v="0"/>
    <s v="ja"/>
    <n v="2"/>
    <n v="1"/>
    <x v="0"/>
    <x v="1"/>
    <x v="0"/>
    <x v="0"/>
    <n v="0"/>
    <x v="0"/>
    <x v="0"/>
    <x v="1"/>
    <x v="1"/>
    <n v="0"/>
    <n v="115000"/>
    <n v="5000"/>
    <n v="0"/>
    <s v="Ja"/>
    <n v="0"/>
    <s v="Anna Fie Bak Nielsen"/>
    <n v="2009"/>
    <n v="30"/>
    <n v="0"/>
    <s v="proff bachelor fra Suhrs"/>
    <n v="0"/>
    <n v="0"/>
    <n v="0"/>
    <n v="0"/>
    <n v="0"/>
    <n v="0"/>
    <n v="0"/>
    <n v="0"/>
    <n v="0"/>
    <n v="90"/>
    <n v="100"/>
    <n v="2"/>
    <n v="1"/>
    <s v="Ja"/>
    <s v="ja"/>
    <s v="Ja"/>
    <s v="Ja"/>
    <n v="0"/>
    <s v="Ja"/>
    <n v="0"/>
    <s v="Ja"/>
    <n v="0"/>
    <s v="Nej"/>
    <n v="0"/>
    <n v="0"/>
    <s v="produktionskøkken"/>
    <s v="Ja"/>
    <s v="Mindre"/>
    <n v="0"/>
    <n v="0"/>
    <s v="Dette er køkkenet i Assensgade der laver mad til 10 vugge og 22 bh børn. Der mangler små ting som rive/snitte tilbehør til røremaskinen, pålægsmaskine samt større køleskab"/>
    <n v="0"/>
    <n v="0"/>
    <n v="0"/>
    <n v="0"/>
    <n v="0"/>
    <n v="0"/>
    <n v="0"/>
    <n v="0"/>
    <n v="0"/>
    <s v="Lone Voss"/>
    <d v="2009-03-17T00:00:00"/>
    <n v="0"/>
    <n v="0"/>
    <n v="1"/>
    <n v="4"/>
    <n v="0"/>
    <n v="1"/>
    <n v="0"/>
    <n v="0"/>
    <n v="0"/>
    <n v="2"/>
    <n v="0"/>
    <n v="0"/>
    <n v="0"/>
    <n v="0"/>
    <n v="0"/>
    <n v="1"/>
    <n v="0"/>
    <n v="0"/>
    <n v="0"/>
    <n v="1"/>
    <n v="2"/>
    <s v="ken"/>
    <n v="3"/>
    <n v="0"/>
    <n v="0"/>
    <s v="Ja"/>
    <s v="Ja"/>
    <s v="Nej"/>
    <n v="2"/>
    <s v="Begrænset"/>
    <s v="Dette er køkkenet i Assensgade, der er et køkken mere i Fåborggade"/>
    <n v="0"/>
    <x v="0"/>
    <s v="Østerbro"/>
    <x v="8"/>
    <x v="0"/>
    <x v="2"/>
    <n v="0"/>
    <n v="0"/>
    <n v="0"/>
    <n v="0"/>
    <n v="0"/>
    <n v="0"/>
    <n v="0"/>
    <n v="0"/>
    <n v="0"/>
    <n v="0"/>
    <n v="0"/>
    <n v="114176.63"/>
    <s v="37515"/>
    <x v="0"/>
    <x v="0"/>
    <x v="1"/>
  </r>
  <r>
    <x v="0"/>
    <x v="38"/>
    <s v="Egmontgården"/>
    <x v="5"/>
    <s v="Assensgade 2"/>
    <n v="2100"/>
    <s v="København Ø"/>
    <s v="35 38 92 42"/>
    <s v="37515@buf.kk.dk"/>
    <s v="Christine Louisa Bauchy"/>
    <n v="35428271"/>
    <n v="0"/>
    <s v="37515@buf.kk.dk"/>
    <n v="0"/>
    <n v="20"/>
    <n v="0"/>
    <n v="44"/>
    <n v="0"/>
    <n v="0"/>
    <n v="0"/>
    <n v="0"/>
    <s v="ja"/>
    <n v="0"/>
    <n v="0"/>
    <x v="1"/>
    <x v="0"/>
    <x v="1"/>
    <x v="1"/>
    <n v="0"/>
    <x v="1"/>
    <x v="0"/>
    <x v="1"/>
    <x v="0"/>
    <n v="0"/>
    <n v="0"/>
    <n v="0"/>
    <n v="0"/>
    <n v="0"/>
    <n v="0"/>
    <n v="0"/>
    <n v="0"/>
    <n v="0"/>
    <n v="0"/>
    <n v="0"/>
    <n v="0"/>
    <n v="0"/>
    <n v="0"/>
    <n v="0"/>
    <n v="0"/>
    <n v="0"/>
    <n v="0"/>
    <n v="0"/>
    <n v="0"/>
    <n v="0"/>
    <n v="0"/>
    <n v="0"/>
    <n v="0"/>
    <n v="0"/>
    <n v="0"/>
    <n v="0"/>
    <n v="0"/>
    <n v="0"/>
    <n v="0"/>
    <n v="0"/>
    <n v="0"/>
    <n v="0"/>
    <n v="0"/>
    <n v="0"/>
    <n v="0"/>
    <s v="Køkken begrænset tilvirk"/>
    <n v="0"/>
    <n v="0"/>
    <n v="0"/>
    <n v="0"/>
    <n v="0"/>
    <n v="0"/>
    <n v="0"/>
    <n v="0"/>
    <n v="0"/>
    <n v="0"/>
    <n v="0"/>
    <n v="0"/>
    <n v="0"/>
    <n v="0"/>
    <n v="0"/>
    <d v="1899-12-30T00:00:00"/>
    <n v="0"/>
    <n v="1"/>
    <n v="0"/>
    <n v="0"/>
    <n v="0"/>
    <n v="0"/>
    <n v="0"/>
    <n v="0"/>
    <n v="0"/>
    <n v="1"/>
    <n v="0"/>
    <n v="0"/>
    <n v="0"/>
    <n v="0"/>
    <n v="0"/>
    <n v="1"/>
    <n v="0"/>
    <n v="0"/>
    <n v="0"/>
    <n v="1"/>
    <n v="20"/>
    <s v="Miele"/>
    <n v="2"/>
    <s v="Nej"/>
    <n v="0"/>
    <s v="Nej"/>
    <s v="Nej"/>
    <s v="Nej"/>
    <n v="2"/>
    <s v="ingen plads"/>
    <s v="Det &quot;store&quot; køkken i Assensgade eom pt laver mad til vugge børn i begge huse, har kapacitet til at lave noget maden til børnene i Fåborggade. Skal køkkenet der blive til produktionskøkken kræves nogen ombygning samt anskaffelse af inventar."/>
    <n v="0"/>
    <x v="0"/>
    <s v="Østerbro"/>
    <x v="8"/>
    <x v="0"/>
    <x v="2"/>
    <n v="0"/>
    <n v="0"/>
    <n v="0"/>
    <n v="0"/>
    <n v="0"/>
    <n v="0"/>
    <n v="0"/>
    <n v="0"/>
    <n v="0"/>
    <n v="0"/>
    <n v="0"/>
    <n v="114176.63"/>
    <s v="37515"/>
    <x v="1"/>
    <x v="0"/>
    <x v="1"/>
  </r>
  <r>
    <x v="0"/>
    <x v="39"/>
    <s v="Blomsterbedet"/>
    <x v="5"/>
    <s v="Borgervænget 13"/>
    <n v="2100"/>
    <s v="København Ø"/>
    <n v="0"/>
    <s v="mail@Kornblomsten.kk.dk"/>
    <s v="Birgitte Olsen"/>
    <n v="20607200"/>
    <n v="39183777"/>
    <s v="37590@buf.kk.dk"/>
    <n v="0"/>
    <n v="55"/>
    <n v="0"/>
    <n v="66"/>
    <n v="55"/>
    <n v="30"/>
    <n v="15"/>
    <n v="0"/>
    <s v="Nej"/>
    <n v="0"/>
    <n v="0"/>
    <x v="0"/>
    <x v="1"/>
    <x v="1"/>
    <x v="0"/>
    <n v="0"/>
    <x v="1"/>
    <x v="0"/>
    <x v="1"/>
    <x v="0"/>
    <n v="0"/>
    <n v="206250"/>
    <n v="0"/>
    <n v="0"/>
    <s v="Ja"/>
    <n v="0"/>
    <s v="Annelise"/>
    <n v="2008"/>
    <n v="37"/>
    <n v="0"/>
    <s v="ufaglært"/>
    <n v="0"/>
    <s v="hygiejne"/>
    <s v="Ayesha"/>
    <n v="2009"/>
    <n v="37"/>
    <n v="0"/>
    <s v="ufaglært"/>
    <n v="0"/>
    <s v="hygiejne"/>
    <n v="85"/>
    <n v="0"/>
    <n v="2"/>
    <n v="2"/>
    <s v="nej"/>
    <s v="ja"/>
    <s v="Ja"/>
    <s v="Ja"/>
    <s v="Venter på at køkkenet bliver færdigt, er ved at blive ombygget"/>
    <s v="Ja"/>
    <n v="0"/>
    <s v="Ja"/>
    <n v="0"/>
    <n v="0"/>
    <n v="0"/>
    <n v="0"/>
    <n v="0"/>
    <n v="0"/>
    <n v="0"/>
    <n v="0"/>
    <n v="0"/>
    <n v="0"/>
    <n v="0"/>
    <n v="0"/>
    <n v="0"/>
    <n v="0"/>
    <n v="0"/>
    <n v="0"/>
    <n v="0"/>
    <n v="0"/>
    <n v="0"/>
    <n v="0"/>
    <n v="0"/>
    <n v="0"/>
    <n v="0"/>
    <n v="0"/>
    <n v="0"/>
    <n v="0"/>
    <n v="0"/>
    <n v="0"/>
    <n v="0"/>
    <n v="0"/>
    <n v="0"/>
    <n v="0"/>
    <n v="0"/>
    <n v="0"/>
    <n v="0"/>
    <n v="0"/>
    <n v="0"/>
    <n v="0"/>
    <n v="0"/>
    <n v="0"/>
    <n v="0"/>
    <n v="0"/>
    <n v="0"/>
    <n v="0"/>
    <n v="0"/>
    <n v="0"/>
    <n v="0"/>
    <n v="0"/>
    <n v="0"/>
    <n v="0"/>
    <n v="0"/>
    <n v="0"/>
    <n v="0"/>
    <x v="0"/>
    <s v="Østerbro"/>
    <x v="18"/>
    <x v="0"/>
    <x v="5"/>
    <n v="55"/>
    <n v="30"/>
    <n v="15"/>
    <n v="0"/>
    <n v="0"/>
    <n v="0"/>
    <n v="0"/>
    <n v="0"/>
    <n v="0"/>
    <n v="0"/>
    <n v="0"/>
    <n v="252047.28"/>
    <s v="37516"/>
    <x v="0"/>
    <x v="0"/>
    <x v="6"/>
  </r>
  <r>
    <x v="0"/>
    <x v="40"/>
    <s v="Kennedygården"/>
    <x v="5"/>
    <s v="Nøjsomhedsvej 8"/>
    <n v="2100"/>
    <s v="København Ø"/>
    <s v="35 38 50 77"/>
    <s v="fm50@buf.kk.dk"/>
    <s v="Vibeke Sager"/>
    <n v="36440205"/>
    <n v="0"/>
    <s v="535@buf.kk.dk"/>
    <n v="0"/>
    <n v="46"/>
    <n v="0"/>
    <n v="70"/>
    <n v="0"/>
    <n v="0"/>
    <n v="0"/>
    <n v="0"/>
    <s v="ja"/>
    <n v="0"/>
    <n v="0"/>
    <x v="1"/>
    <x v="0"/>
    <x v="1"/>
    <x v="1"/>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1"/>
    <n v="4"/>
    <n v="0"/>
    <n v="4"/>
    <n v="0"/>
    <n v="0"/>
    <n v="0"/>
    <n v="0"/>
    <n v="3"/>
    <n v="0"/>
    <n v="0"/>
    <n v="0"/>
    <n v="0"/>
    <n v="0"/>
    <n v="1"/>
    <n v="0"/>
    <n v="0"/>
    <n v="1"/>
    <n v="2"/>
    <s v="Meiko"/>
    <n v="0"/>
    <s v="Ja"/>
    <n v="18"/>
    <s v="Nej"/>
    <s v="Ja"/>
    <s v="ja"/>
    <n v="2"/>
    <s v="God plads"/>
    <s v="vuggestuekøkken"/>
    <n v="0"/>
    <x v="0"/>
    <s v="Østerbro"/>
    <x v="7"/>
    <x v="0"/>
    <x v="16"/>
    <n v="0"/>
    <n v="0"/>
    <n v="0"/>
    <n v="0"/>
    <n v="0"/>
    <n v="8"/>
    <n v="0"/>
    <n v="0"/>
    <n v="0"/>
    <n v="0"/>
    <n v="0"/>
    <n v="157035.62"/>
    <s v="37535"/>
    <x v="1"/>
    <x v="1"/>
    <x v="1"/>
  </r>
  <r>
    <x v="0"/>
    <x v="41"/>
    <s v="Amsterdamvej Børnehave"/>
    <x v="0"/>
    <s v="Amsterdamvej 40"/>
    <n v="2300"/>
    <s v="København S"/>
    <s v="32 55 64 98"/>
    <s v="bhamsterdamvej@mail.dk"/>
    <s v="Claus Østergaard"/>
    <n v="32521543"/>
    <n v="0"/>
    <s v="35303@buf.kk.dk"/>
    <s v="Børnehave"/>
    <n v="0"/>
    <n v="0"/>
    <n v="35"/>
    <n v="0"/>
    <n v="0"/>
    <n v="0"/>
    <n v="0"/>
    <s v="Nej"/>
    <n v="0"/>
    <n v="0"/>
    <x v="1"/>
    <x v="0"/>
    <x v="1"/>
    <x v="1"/>
    <n v="0"/>
    <x v="0"/>
    <x v="0"/>
    <x v="2"/>
    <x v="1"/>
    <n v="0"/>
    <n v="0"/>
    <n v="0"/>
    <n v="0"/>
    <s v="Nej"/>
    <s v="Ja"/>
    <n v="0"/>
    <n v="0"/>
    <n v="0"/>
    <n v="0"/>
    <n v="0"/>
    <n v="0"/>
    <n v="0"/>
    <n v="0"/>
    <n v="0"/>
    <n v="0"/>
    <n v="0"/>
    <n v="0"/>
    <n v="0"/>
    <n v="0"/>
    <n v="0"/>
    <n v="50"/>
    <n v="0"/>
    <n v="2"/>
    <s v="Ja"/>
    <s v="Nej"/>
    <s v="Ja"/>
    <s v="Ja"/>
    <s v="Mor buffet 1 gang ugentligt"/>
    <s v="Ja"/>
    <s v="overfører erfaringer fra mdr.lig smør selv dag"/>
    <s v="Ja"/>
    <s v="overfører erfaringer fra mdr.lig smør selv dag"/>
    <s v="ja"/>
    <s v="evt. &quot;rengøringsdame&quot; til at starte projektet op i nogle år. Gerne tilbud af om kurser"/>
    <n v="0"/>
    <s v="Modtagerkøkken"/>
    <s v="nej"/>
    <s v="Mindre"/>
    <s v="Større"/>
    <n v="0"/>
    <s v="Bordplads og omrokering"/>
    <n v="0"/>
    <n v="0"/>
    <n v="0"/>
    <n v="0"/>
    <n v="0"/>
    <n v="0"/>
    <n v="0"/>
    <n v="0"/>
    <n v="0"/>
    <s v="Ayo / Nanna"/>
    <n v="39895"/>
    <n v="0"/>
    <n v="1"/>
    <n v="0"/>
    <n v="0"/>
    <n v="0"/>
    <n v="1"/>
    <n v="0"/>
    <n v="0"/>
    <n v="0"/>
    <n v="1"/>
    <n v="2"/>
    <n v="0"/>
    <n v="0"/>
    <n v="0"/>
    <n v="0"/>
    <n v="1"/>
    <n v="0"/>
    <n v="0"/>
    <n v="0"/>
    <n v="1"/>
    <n v="17"/>
    <s v="Miele"/>
    <n v="1.5"/>
    <s v="Nej"/>
    <n v="0"/>
    <s v="Nej"/>
    <s v="Nej"/>
    <s v="Nej"/>
    <n v="1"/>
    <s v="Begrænset"/>
    <s v="1 elpisker._x000a_Kontoret og køkkenet er i det samme rum. Meget typisk lejlighedsinstitution med bevidst valgt &quot;familiepræg&quot;"/>
    <n v="0"/>
    <x v="2"/>
    <s v="Amager"/>
    <x v="2"/>
    <x v="0"/>
    <x v="17"/>
    <n v="0"/>
    <n v="0"/>
    <n v="0"/>
    <n v="0"/>
    <n v="0"/>
    <n v="0"/>
    <n v="0"/>
    <n v="0"/>
    <n v="0"/>
    <n v="0"/>
    <n v="0"/>
    <n v="59976.22"/>
    <s v="35303"/>
    <x v="0"/>
    <x v="0"/>
    <x v="1"/>
  </r>
  <r>
    <x v="0"/>
    <x v="42"/>
    <s v="Nurnberggaarden"/>
    <x v="0"/>
    <s v="Bremensgade 42"/>
    <n v="2300"/>
    <s v="København S"/>
    <s v="32 59 12 07"/>
    <s v="info@nurnberggaarden.dk"/>
    <s v="Jeanne Freytag"/>
    <n v="0"/>
    <n v="0"/>
    <s v="35325@buf.kk.dk"/>
    <s v="Børnehave"/>
    <n v="0"/>
    <n v="12"/>
    <n v="20"/>
    <n v="0"/>
    <n v="0"/>
    <n v="0"/>
    <n v="0"/>
    <s v="Nej"/>
    <n v="0"/>
    <n v="0"/>
    <x v="1"/>
    <x v="0"/>
    <x v="1"/>
    <x v="1"/>
    <n v="0"/>
    <x v="0"/>
    <x v="0"/>
    <x v="1"/>
    <x v="1"/>
    <n v="0"/>
    <n v="0"/>
    <n v="55000"/>
    <n v="0"/>
    <s v="Nej"/>
    <s v="nej"/>
    <n v="0"/>
    <n v="0"/>
    <n v="0"/>
    <n v="0"/>
    <n v="0"/>
    <n v="0"/>
    <s v="Pædagoger sørger for morgenmad"/>
    <n v="0"/>
    <n v="0"/>
    <n v="0"/>
    <n v="0"/>
    <n v="0"/>
    <n v="0"/>
    <n v="0"/>
    <n v="0"/>
    <n v="75"/>
    <n v="0"/>
    <n v="2"/>
    <s v="Ja"/>
    <s v="Nej"/>
    <s v="Ja"/>
    <s v="Nej"/>
    <s v="Har ikke tid. Kun hvis der er ressourcer til ansættelse."/>
    <s v="Nej"/>
    <s v="Vil hellere have madpakker"/>
    <s v="Nej"/>
    <n v="0"/>
    <s v="Nej"/>
    <n v="0"/>
    <n v="0"/>
    <s v="Køkken begrænset tilvirk"/>
    <n v="0"/>
    <n v="0"/>
    <n v="0"/>
    <n v="0"/>
    <n v="0"/>
    <n v="0"/>
    <n v="0"/>
    <s v="Ja"/>
    <n v="0"/>
    <n v="0"/>
    <s v="Det er for lille til blandet"/>
    <s v="Større"/>
    <s v="Nyt komfur, gammelt, men mangler stort set alt inventar, men ok mstørrelse"/>
    <n v="0"/>
    <s v="margrethe og Nanna / Nanna"/>
    <d v="2009-03-25T00:00:00"/>
    <n v="0"/>
    <n v="1"/>
    <n v="0"/>
    <n v="0"/>
    <n v="1"/>
    <n v="0"/>
    <n v="0"/>
    <n v="0"/>
    <n v="0"/>
    <n v="0"/>
    <n v="1"/>
    <n v="0"/>
    <n v="0"/>
    <n v="0"/>
    <n v="0"/>
    <n v="1"/>
    <n v="0"/>
    <n v="0"/>
    <n v="0"/>
    <n v="1"/>
    <n v="25"/>
    <s v="Miele"/>
    <n v="3.5"/>
    <s v="Nej"/>
    <n v="0"/>
    <s v="Nej"/>
    <s v="Nej"/>
    <s v="Nej"/>
    <n v="2"/>
    <s v="ingen plads"/>
    <s v="Der er 1 vask m 2 rum_x000a_Komfuret er med gas"/>
    <n v="0"/>
    <x v="2"/>
    <s v="Amager"/>
    <x v="2"/>
    <x v="1"/>
    <x v="18"/>
    <n v="0"/>
    <n v="0"/>
    <n v="0"/>
    <n v="0"/>
    <n v="0"/>
    <n v="0"/>
    <n v="0"/>
    <n v="0"/>
    <n v="0"/>
    <n v="0"/>
    <n v="0"/>
    <n v="43271.11"/>
    <s v="35325"/>
    <x v="0"/>
    <x v="0"/>
    <x v="1"/>
  </r>
  <r>
    <x v="0"/>
    <x v="43"/>
    <s v="Røde Kors Børnehaven Nordstjernen"/>
    <x v="0"/>
    <s v="Lybækgade 31"/>
    <n v="2300"/>
    <s v="København S"/>
    <s v="32 55 77 94"/>
    <s v="bornehavennordstjernen@os.dk"/>
    <s v="Brian Sleimann"/>
    <n v="32521680"/>
    <n v="0"/>
    <s v="35331@buf.kk.dk"/>
    <s v="Børnehave"/>
    <n v="0"/>
    <n v="0"/>
    <n v="20"/>
    <n v="0"/>
    <n v="0"/>
    <n v="0"/>
    <n v="0"/>
    <s v="Nej"/>
    <n v="0"/>
    <n v="0"/>
    <x v="1"/>
    <x v="0"/>
    <x v="1"/>
    <x v="1"/>
    <n v="0"/>
    <x v="0"/>
    <x v="0"/>
    <x v="1"/>
    <x v="1"/>
    <n v="0"/>
    <n v="0"/>
    <n v="10000"/>
    <n v="0"/>
    <s v="Nej"/>
    <s v="Ja"/>
    <n v="0"/>
    <n v="0"/>
    <n v="0"/>
    <n v="0"/>
    <n v="0"/>
    <n v="0"/>
    <n v="0"/>
    <n v="0"/>
    <n v="0"/>
    <n v="0"/>
    <n v="0"/>
    <n v="0"/>
    <n v="0"/>
    <n v="0"/>
    <n v="0"/>
    <n v="50"/>
    <n v="0"/>
    <n v="2"/>
    <s v="Ja"/>
    <s v="Nej"/>
    <s v="Ja"/>
    <s v="Nej"/>
    <n v="0"/>
    <s v="Nej"/>
    <n v="0"/>
    <s v="Nej"/>
    <n v="0"/>
    <s v="ja"/>
    <n v="0"/>
    <n v="0"/>
    <s v="Køkken begrænset tilvirk"/>
    <n v="0"/>
    <n v="0"/>
    <n v="0"/>
    <n v="0"/>
    <n v="0"/>
    <n v="0"/>
    <n v="0"/>
    <n v="0"/>
    <n v="0"/>
    <s v="Større"/>
    <s v="Der er kun maskiner til husbehov, Der er intet lagerplads"/>
    <n v="0"/>
    <n v="0"/>
    <n v="0"/>
    <s v="Nanna og Margrethe"/>
    <d v="1899-12-30T00:00:00"/>
    <n v="0"/>
    <n v="1"/>
    <n v="0"/>
    <n v="0"/>
    <n v="0"/>
    <n v="0"/>
    <n v="0"/>
    <n v="0"/>
    <n v="0"/>
    <n v="1"/>
    <n v="0"/>
    <n v="0"/>
    <n v="1"/>
    <n v="0"/>
    <n v="0"/>
    <n v="0"/>
    <n v="0"/>
    <n v="0"/>
    <n v="0"/>
    <n v="1"/>
    <n v="124"/>
    <s v="BOSCH office - alm. Husmor"/>
    <n v="5"/>
    <s v="Nej"/>
    <n v="0"/>
    <s v="Nej"/>
    <s v="Nej"/>
    <s v="Nej"/>
    <n v="1"/>
    <s v="ingen plads"/>
    <s v="Køkken fra 2002_x000a_Der er microovn. Mangler servering, potter og pander. Meget gammelt komfur, 12 år._x000a_Problemer med flere kulture, vegetar?"/>
    <n v="0"/>
    <x v="2"/>
    <s v="Amager"/>
    <x v="2"/>
    <x v="0"/>
    <x v="18"/>
    <n v="0"/>
    <n v="0"/>
    <n v="0"/>
    <n v="0"/>
    <n v="0"/>
    <n v="0"/>
    <n v="0"/>
    <n v="0"/>
    <n v="0"/>
    <n v="0"/>
    <n v="0"/>
    <n v="43514.6"/>
    <s v="35331"/>
    <x v="0"/>
    <x v="0"/>
    <x v="1"/>
  </r>
  <r>
    <x v="0"/>
    <x v="44"/>
    <s v="Simon Peter MH. Børnehave"/>
    <x v="0"/>
    <s v="Gertsvej 14"/>
    <n v="2300"/>
    <s v="København S"/>
    <s v="32 50 84 82"/>
    <s v="simon.peter@mail.dk"/>
    <s v="Britt Nicolaisen"/>
    <n v="0"/>
    <n v="0"/>
    <s v="35351@buf.kk.dk"/>
    <s v="Børnehave"/>
    <n v="0"/>
    <n v="0"/>
    <n v="40"/>
    <n v="0"/>
    <n v="0"/>
    <n v="0"/>
    <n v="0"/>
    <s v="Nej"/>
    <n v="0"/>
    <n v="0"/>
    <x v="1"/>
    <x v="0"/>
    <x v="1"/>
    <x v="1"/>
    <n v="0"/>
    <x v="0"/>
    <x v="0"/>
    <x v="4"/>
    <x v="0"/>
    <n v="0"/>
    <n v="0"/>
    <n v="110000"/>
    <n v="0"/>
    <s v="Ja"/>
    <s v="nej"/>
    <s v="Janni"/>
    <n v="2009"/>
    <n v="20"/>
    <n v="0"/>
    <s v="ufaglært"/>
    <s v="Viakr i 6 måneder"/>
    <s v="Hygiejnekursus_x000a__x000a_Har 20 timer plus 10 timers rengøring"/>
    <n v="0"/>
    <n v="0"/>
    <n v="0"/>
    <n v="0"/>
    <n v="0"/>
    <n v="0"/>
    <n v="0"/>
    <n v="0"/>
    <n v="75"/>
    <n v="0"/>
    <n v="2"/>
    <s v="Ja"/>
    <s v="Nej"/>
    <s v="Ja"/>
    <s v="Ja"/>
    <n v="0"/>
    <s v="Ja"/>
    <n v="0"/>
    <s v="Ja"/>
    <n v="0"/>
    <s v="ja"/>
    <n v="0"/>
    <n v="0"/>
    <s v="Køkken blandet tilvirk"/>
    <s v="nej"/>
    <s v="Mindre"/>
    <s v="Ingen"/>
    <n v="0"/>
    <s v="En ekstra ovn, stavblenderm, ny opvaskemaskine. Køkkenet er et meget lille modulkøkken der i dag laver kold mad til alle. Der er ikke plads til mere komfur, men kunne godt lave mad et par gange om ugen, hvis de kan godkendes af fødevaremyndighederne."/>
    <n v="0"/>
    <n v="0"/>
    <n v="0"/>
    <n v="0"/>
    <n v="0"/>
    <n v="0"/>
    <n v="0"/>
    <n v="0"/>
    <n v="0"/>
    <s v="Mariah / Nanna "/>
    <d v="2009-04-01T00:00:00"/>
    <n v="0"/>
    <n v="0"/>
    <n v="1"/>
    <n v="4"/>
    <n v="0"/>
    <n v="1"/>
    <n v="0"/>
    <n v="0"/>
    <n v="0"/>
    <n v="2"/>
    <n v="0"/>
    <n v="0"/>
    <n v="0"/>
    <n v="0"/>
    <n v="0"/>
    <n v="1"/>
    <n v="0"/>
    <n v="0"/>
    <n v="0"/>
    <n v="1"/>
    <n v="25"/>
    <s v="Miele professional"/>
    <n v="3"/>
    <s v="Ja"/>
    <n v="0"/>
    <s v="Nej"/>
    <s v="Ja"/>
    <s v="Nej"/>
    <n v="2"/>
    <s v="ingen plads"/>
    <s v="Ingen plads, kun i køkkenskabe._x000a_Vask m. 2 rum"/>
    <n v="0"/>
    <x v="2"/>
    <s v="Amager"/>
    <x v="2"/>
    <x v="0"/>
    <x v="0"/>
    <n v="0"/>
    <n v="0"/>
    <n v="0"/>
    <n v="0"/>
    <n v="0"/>
    <n v="0"/>
    <n v="0"/>
    <n v="0"/>
    <n v="0"/>
    <n v="0"/>
    <n v="0"/>
    <n v="52812.56"/>
    <s v="35351"/>
    <x v="0"/>
    <x v="0"/>
    <x v="1"/>
  </r>
  <r>
    <x v="0"/>
    <x v="45"/>
    <s v="Sundby børnehave"/>
    <x v="0"/>
    <s v="Geysers Allé 2"/>
    <n v="2300"/>
    <s v="København S"/>
    <s v="32 55 69 27"/>
    <s v="sundby_bh@yahoo.dk"/>
    <s v="Lene Uhd Marcussen"/>
    <n v="0"/>
    <n v="0"/>
    <s v="35352@buf.kk.dk"/>
    <s v="Børnehave"/>
    <n v="0"/>
    <n v="12"/>
    <n v="44"/>
    <n v="0"/>
    <n v="0"/>
    <n v="0"/>
    <n v="0"/>
    <s v="Nej"/>
    <n v="0"/>
    <n v="0"/>
    <x v="1"/>
    <x v="0"/>
    <x v="1"/>
    <x v="1"/>
    <n v="0"/>
    <x v="0"/>
    <x v="0"/>
    <x v="1"/>
    <x v="1"/>
    <n v="0"/>
    <n v="0"/>
    <n v="90000"/>
    <n v="0"/>
    <s v="Ja"/>
    <s v="nej"/>
    <s v="Sus Walbom"/>
    <n v="2008"/>
    <n v="10"/>
    <n v="0"/>
    <n v="0"/>
    <s v="5-6 viften lybækgade"/>
    <n v="0"/>
    <n v="0"/>
    <n v="0"/>
    <n v="0"/>
    <n v="0"/>
    <n v="0"/>
    <n v="0"/>
    <n v="0"/>
    <n v="0"/>
    <n v="40"/>
    <n v="0"/>
    <n v="2"/>
    <s v="nej"/>
    <s v="Nej"/>
    <s v="Ja"/>
    <s v="Ja"/>
    <n v="0"/>
    <s v="Ja"/>
    <n v="0"/>
    <s v="Ja"/>
    <n v="0"/>
    <n v="0"/>
    <s v="Der er 10 timer i inst., info om ekstra medarbejder. Evt. kurser til Sus"/>
    <n v="0"/>
    <s v="Modtagerkøkken"/>
    <n v="0"/>
    <n v="0"/>
    <n v="0"/>
    <n v="0"/>
    <n v="0"/>
    <n v="0"/>
    <n v="0"/>
    <n v="0"/>
    <n v="0"/>
    <n v="0"/>
    <n v="0"/>
    <s v="Større"/>
    <n v="0"/>
    <s v="Mere bordplads evt. ekstra vask, evt. mere kogeplads"/>
    <s v="Ayo / Nanna"/>
    <n v="39896"/>
    <n v="0"/>
    <n v="0"/>
    <n v="1"/>
    <n v="5"/>
    <n v="0"/>
    <n v="2"/>
    <n v="0"/>
    <n v="0"/>
    <n v="0"/>
    <n v="0"/>
    <n v="1"/>
    <n v="0"/>
    <n v="0"/>
    <n v="0"/>
    <n v="0"/>
    <n v="0"/>
    <n v="1"/>
    <n v="0"/>
    <n v="1"/>
    <n v="1"/>
    <n v="20"/>
    <s v="Miele"/>
    <n v="3"/>
    <s v="Ja"/>
    <n v="4"/>
    <s v="Ja"/>
    <s v="Ja"/>
    <s v="Nej"/>
    <n v="1"/>
    <s v="Begrænset"/>
    <s v="Lager er i et værelse  11 km2 som kan udnyttes til køkken"/>
    <n v="0"/>
    <x v="2"/>
    <s v="Amager"/>
    <x v="2"/>
    <x v="1"/>
    <x v="2"/>
    <n v="0"/>
    <n v="0"/>
    <n v="0"/>
    <n v="0"/>
    <n v="0"/>
    <n v="0"/>
    <n v="0"/>
    <n v="0"/>
    <n v="0"/>
    <n v="0"/>
    <n v="0"/>
    <n v="66071.14"/>
    <s v="35352"/>
    <x v="0"/>
    <x v="0"/>
    <x v="1"/>
  </r>
  <r>
    <x v="0"/>
    <x v="46"/>
    <s v="Sundbyvester Menighedsbørnehave"/>
    <x v="0"/>
    <s v="Gullandsgade 8"/>
    <n v="2300"/>
    <s v="København S"/>
    <s v="32 58 08 79"/>
    <s v="35354@buf.kk.dk"/>
    <s v="Elna Borchorst"/>
    <n v="32971016"/>
    <n v="0"/>
    <s v="35354@buf.kk.dk"/>
    <s v="Børnehave"/>
    <n v="0"/>
    <n v="8"/>
    <n v="24"/>
    <n v="0"/>
    <n v="0"/>
    <n v="0"/>
    <n v="0"/>
    <s v="Nej"/>
    <n v="0"/>
    <n v="0"/>
    <x v="1"/>
    <x v="0"/>
    <x v="1"/>
    <x v="1"/>
    <n v="0"/>
    <x v="0"/>
    <x v="0"/>
    <x v="1"/>
    <x v="1"/>
    <n v="0"/>
    <n v="0"/>
    <n v="57000"/>
    <n v="0"/>
    <n v="0"/>
    <n v="0"/>
    <n v="0"/>
    <n v="0"/>
    <n v="0"/>
    <n v="0"/>
    <n v="0"/>
    <n v="0"/>
    <n v="0"/>
    <n v="0"/>
    <n v="0"/>
    <n v="0"/>
    <n v="0"/>
    <n v="0"/>
    <n v="0"/>
    <n v="0"/>
    <n v="0"/>
    <n v="90"/>
    <n v="0"/>
    <n v="1"/>
    <s v="Ja"/>
    <s v="Nej"/>
    <s v="Ja"/>
    <s v="Ja"/>
    <s v="meget ivrige for selv at lave mad"/>
    <s v="Ja"/>
    <n v="0"/>
    <s v="Ja"/>
    <n v="0"/>
    <s v="Nej"/>
    <s v="vil gerne have hjælp"/>
    <n v="0"/>
    <s v="Køkken begrænset tilvirk"/>
    <s v="nej"/>
    <n v="0"/>
    <n v="0"/>
    <n v="0"/>
    <n v="0"/>
    <s v="Mindre"/>
    <s v="Mindre"/>
    <s v="Nej"/>
    <s v="1-2 nye industrikøleskab + fryser, 1 ny varmluftsovn, 1 røremaskine, 1 food processor, en ny opvaskemaskine"/>
    <s v="Mindre"/>
    <s v="Miele industriopvasker, 1 ovn, køleskab + fryser"/>
    <n v="0"/>
    <n v="0"/>
    <s v="Køkken er fint og skal i teorien bare have nye køkkenelementer"/>
    <s v="Cathrine Jerrik / Sine"/>
    <d v="2009-04-23T00:00:00"/>
    <n v="0"/>
    <n v="1"/>
    <n v="0"/>
    <n v="4"/>
    <n v="1"/>
    <n v="0"/>
    <n v="0"/>
    <n v="0"/>
    <n v="0"/>
    <n v="1"/>
    <n v="0"/>
    <n v="0"/>
    <n v="0"/>
    <n v="0"/>
    <n v="0"/>
    <n v="0"/>
    <n v="0"/>
    <n v="0"/>
    <n v="0"/>
    <n v="1"/>
    <n v="65"/>
    <s v="Miele"/>
    <n v="2"/>
    <s v="Nej"/>
    <n v="0"/>
    <s v="Ja"/>
    <s v="Nej"/>
    <s v="Nej"/>
    <n v="2"/>
    <s v="Begrænset"/>
    <s v="Kan bruge et tilstødende lokale som lager. Et fint, men meget lidt indrettet køkken. Med nye elementer og isenkram vil det være et godt produktionskøkken"/>
    <n v="0"/>
    <x v="2"/>
    <s v="Amager"/>
    <x v="2"/>
    <x v="3"/>
    <x v="19"/>
    <n v="0"/>
    <n v="0"/>
    <n v="0"/>
    <n v="0"/>
    <n v="0"/>
    <n v="0"/>
    <n v="0"/>
    <n v="0"/>
    <n v="0"/>
    <n v="0"/>
    <n v="0"/>
    <n v="44921.16"/>
    <s v="35354"/>
    <x v="0"/>
    <x v="0"/>
    <x v="1"/>
  </r>
  <r>
    <x v="0"/>
    <x v="47"/>
    <s v="Anna Poulsens børnehave"/>
    <x v="0"/>
    <s v="Gunløgsgade 65"/>
    <n v="2300"/>
    <s v="København S"/>
    <s v="32 54 45 59"/>
    <s v="annapoulsen@mail.dk"/>
    <s v="Susanne Hansen"/>
    <n v="32570536"/>
    <n v="0"/>
    <s v="35355@buf.kk.dk"/>
    <s v="Børnehave"/>
    <n v="0"/>
    <n v="12"/>
    <n v="22"/>
    <n v="0"/>
    <n v="0"/>
    <n v="0"/>
    <n v="0"/>
    <s v="Nej"/>
    <n v="0"/>
    <n v="0"/>
    <x v="1"/>
    <x v="0"/>
    <x v="1"/>
    <x v="1"/>
    <n v="0"/>
    <x v="0"/>
    <x v="0"/>
    <x v="4"/>
    <x v="1"/>
    <n v="0"/>
    <n v="0"/>
    <n v="60000"/>
    <n v="0"/>
    <s v="Ja"/>
    <n v="0"/>
    <s v="Johan Werenskjold"/>
    <n v="1991"/>
    <n v="15"/>
    <n v="0"/>
    <s v="ufaglært"/>
    <s v="10 års kantinearb."/>
    <s v="Grundkursus hotel - og restaurent, øko - kursus og diverse andre fra Madhuset"/>
    <n v="0"/>
    <n v="0"/>
    <n v="0"/>
    <n v="0"/>
    <n v="0"/>
    <n v="0"/>
    <n v="0"/>
    <n v="0"/>
    <n v="0"/>
    <n v="0"/>
    <n v="1"/>
    <s v="nej"/>
    <s v="Nej"/>
    <s v="Ja"/>
    <n v="0"/>
    <n v="0"/>
    <n v="0"/>
    <n v="0"/>
    <n v="0"/>
    <n v="0"/>
    <n v="0"/>
    <n v="0"/>
    <n v="0"/>
    <s v="produktionskøkken"/>
    <n v="0"/>
    <n v="0"/>
    <n v="0"/>
    <n v="0"/>
    <s v="Fødevarerstyrelsen har været ude og tjekke de vender tilbage med om køkkenet kan godkendes- og hvis ja, hvad der skal til af opjusteringer. De har nævnt at der skal en ny bordplade- nye fronter på skabe. Ny opvaskemaskine ville være hensigtmæssig, institutionen er villlig til at betale noget af ombygningen."/>
    <n v="0"/>
    <n v="0"/>
    <n v="0"/>
    <n v="0"/>
    <n v="0"/>
    <n v="0"/>
    <n v="0"/>
    <n v="0"/>
    <n v="0"/>
    <s v="Birgitte"/>
    <s v="30.3.2009"/>
    <n v="0"/>
    <n v="1"/>
    <n v="0"/>
    <n v="0"/>
    <n v="0"/>
    <n v="1"/>
    <n v="0"/>
    <n v="0"/>
    <n v="0"/>
    <n v="2"/>
    <n v="0"/>
    <n v="0"/>
    <n v="0"/>
    <n v="0"/>
    <n v="0"/>
    <n v="1"/>
    <n v="0"/>
    <n v="0"/>
    <n v="1"/>
    <n v="1"/>
    <n v="60"/>
    <s v="Asko"/>
    <n v="0"/>
    <n v="0"/>
    <n v="0"/>
    <s v="Ja"/>
    <n v="0"/>
    <n v="0"/>
    <n v="1"/>
    <s v="Begrænset"/>
    <s v="Stedet vil  gerne fortsætte deres madlavning i eget køkken. Status fra FVST skal afvendtes og køkkenet sættes i stand ud fra deres anbefalinger."/>
    <n v="0"/>
    <x v="2"/>
    <s v="Amager"/>
    <x v="2"/>
    <x v="1"/>
    <x v="20"/>
    <n v="0"/>
    <n v="0"/>
    <n v="0"/>
    <n v="0"/>
    <n v="0"/>
    <n v="0"/>
    <n v="0"/>
    <n v="0"/>
    <n v="0"/>
    <n v="0"/>
    <n v="0"/>
    <n v="39549.160000000003"/>
    <s v="35355"/>
    <x v="0"/>
    <x v="0"/>
    <x v="1"/>
  </r>
  <r>
    <x v="0"/>
    <x v="48"/>
    <s v="Filip sogns menighedsbørnehave"/>
    <x v="0"/>
    <s v="Kastrupvej 57"/>
    <n v="2300"/>
    <s v="København S"/>
    <s v="32 55 38 67"/>
    <s v="filipbh@privat.dk"/>
    <s v="Lisbeth Preisler"/>
    <n v="0"/>
    <n v="0"/>
    <s v="35383@buf.kk.dk"/>
    <s v="Børnehave"/>
    <n v="0"/>
    <n v="0"/>
    <n v="31"/>
    <n v="0"/>
    <n v="0"/>
    <n v="0"/>
    <n v="0"/>
    <s v="Nej"/>
    <n v="0"/>
    <n v="0"/>
    <x v="1"/>
    <x v="0"/>
    <x v="1"/>
    <x v="1"/>
    <n v="0"/>
    <x v="1"/>
    <x v="0"/>
    <x v="1"/>
    <x v="1"/>
    <n v="0"/>
    <n v="0"/>
    <n v="40000"/>
    <n v="0"/>
    <n v="0"/>
    <n v="0"/>
    <n v="0"/>
    <n v="0"/>
    <n v="0"/>
    <n v="0"/>
    <n v="0"/>
    <n v="0"/>
    <n v="0"/>
    <n v="0"/>
    <n v="0"/>
    <n v="0"/>
    <n v="0"/>
    <n v="0"/>
    <n v="0"/>
    <n v="0"/>
    <n v="0"/>
    <n v="100"/>
    <n v="0"/>
    <n v="1"/>
    <s v="Ja"/>
    <s v="Nej"/>
    <s v="nej"/>
    <s v="Nej"/>
    <s v="Er glade for madpakker, kan ikke se at der er mulighed for egenproduktion"/>
    <n v="0"/>
    <s v="Afventende"/>
    <n v="0"/>
    <s v="ved ikke"/>
    <s v="Nej"/>
    <n v="0"/>
    <n v="0"/>
    <s v="Køkken begrænset tilvirk"/>
    <n v="0"/>
    <s v="Større"/>
    <s v="Mindre"/>
    <n v="0"/>
    <s v="Et nyt køkken. Størrelsen er ok, men køkkenet er meget gammelt og er nødt til at vlive skiftet. Der mangler ovn, kogeplader, køleskab, 1 vask, grøntsagsrobot og røremaskine"/>
    <n v="0"/>
    <n v="0"/>
    <n v="0"/>
    <n v="0"/>
    <n v="0"/>
    <n v="0"/>
    <n v="0"/>
    <n v="0"/>
    <n v="0"/>
    <s v="Mariah / Nanna"/>
    <d v="2009-03-26T00:00:00"/>
    <n v="0"/>
    <n v="1"/>
    <n v="0"/>
    <n v="0"/>
    <n v="0"/>
    <n v="0"/>
    <n v="0"/>
    <n v="0"/>
    <n v="0"/>
    <n v="1"/>
    <n v="1"/>
    <n v="0"/>
    <n v="0"/>
    <n v="0"/>
    <n v="0"/>
    <n v="0"/>
    <n v="0"/>
    <n v="0"/>
    <n v="0"/>
    <n v="1"/>
    <n v="25"/>
    <s v="Miele professional"/>
    <n v="3"/>
    <s v="Nej"/>
    <n v="0"/>
    <s v="Nej"/>
    <s v="Nej"/>
    <s v="Nej"/>
    <n v="1"/>
    <s v="ingen plads"/>
    <s v="3/4 små køleskabe på gangen til madpakker._x000a_Der ligger et toilet på den anden side af køkkenet der måske kunne inddrages. Der er trapper fra køkken op til stuer. Madelevator?"/>
    <n v="0"/>
    <x v="2"/>
    <s v="Amager"/>
    <x v="2"/>
    <x v="0"/>
    <x v="7"/>
    <n v="0"/>
    <n v="0"/>
    <n v="0"/>
    <n v="0"/>
    <n v="0"/>
    <n v="0"/>
    <n v="0"/>
    <n v="0"/>
    <n v="0"/>
    <n v="0"/>
    <n v="0"/>
    <n v="28746.5"/>
    <s v="35383"/>
    <x v="0"/>
    <x v="0"/>
    <x v="1"/>
  </r>
  <r>
    <x v="0"/>
    <x v="49"/>
    <s v=" Sundkirkens meninghedsbørnehave"/>
    <x v="0"/>
    <s v="Lodivej 7B"/>
    <n v="2300"/>
    <s v="København S"/>
    <s v="32 59 11 63"/>
    <s v="35395@buf.kk.dk"/>
    <s v="Jens Damh Rasmussen"/>
    <n v="26790098"/>
    <n v="0"/>
    <s v="35395@buf.kk.dk"/>
    <s v="Børnehave"/>
    <n v="0"/>
    <n v="0"/>
    <n v="40"/>
    <n v="0"/>
    <n v="0"/>
    <n v="0"/>
    <n v="0"/>
    <s v="Nej"/>
    <n v="0"/>
    <n v="0"/>
    <x v="1"/>
    <x v="0"/>
    <x v="1"/>
    <x v="1"/>
    <n v="0"/>
    <x v="0"/>
    <x v="0"/>
    <x v="1"/>
    <x v="1"/>
    <n v="0"/>
    <n v="0"/>
    <n v="90000"/>
    <n v="0"/>
    <s v="Ja"/>
    <s v="nej"/>
    <s v="Keltouma Oussaidi"/>
    <n v="2005"/>
    <n v="10"/>
    <n v="0"/>
    <n v="0"/>
    <n v="0"/>
    <n v="0"/>
    <n v="0"/>
    <n v="0"/>
    <n v="0"/>
    <n v="0"/>
    <n v="0"/>
    <n v="0"/>
    <n v="0"/>
    <n v="0"/>
    <n v="90"/>
    <n v="0"/>
    <n v="2"/>
    <s v="Ja"/>
    <s v="Nej"/>
    <s v="Ja"/>
    <s v="Ja"/>
    <n v="0"/>
    <s v="Ja"/>
    <n v="0"/>
    <s v="Ja"/>
    <n v="0"/>
    <n v="0"/>
    <s v="vides ikke"/>
    <n v="0"/>
    <s v="Køkken begrænset tilvirk"/>
    <n v="0"/>
    <n v="0"/>
    <n v="0"/>
    <n v="0"/>
    <n v="0"/>
    <n v="0"/>
    <n v="0"/>
    <n v="0"/>
    <n v="0"/>
    <n v="0"/>
    <n v="0"/>
    <n v="0"/>
    <n v="0"/>
    <s v="Køkkenet er ikke stort nok_x000a_Problemer på med el (opvaskemaskine og komfur) kan ikke fungerer sammen. Mangler 1 køleskab"/>
    <s v="Lone Voss / Nanna"/>
    <d v="2009-03-31T00:00:00"/>
    <n v="0"/>
    <n v="1"/>
    <n v="0"/>
    <n v="0"/>
    <n v="0"/>
    <n v="2"/>
    <n v="0"/>
    <n v="0"/>
    <n v="0"/>
    <n v="0"/>
    <n v="1"/>
    <n v="0"/>
    <n v="0"/>
    <n v="0"/>
    <n v="0"/>
    <n v="0"/>
    <n v="0"/>
    <n v="0"/>
    <n v="1"/>
    <n v="1"/>
    <n v="20"/>
    <s v="Miele"/>
    <n v="4"/>
    <s v="Nej"/>
    <n v="0"/>
    <s v="Ja"/>
    <s v="Nej"/>
    <s v="Nej"/>
    <n v="2"/>
    <s v="ingen plads"/>
    <n v="0"/>
    <n v="0"/>
    <x v="2"/>
    <s v="Amager"/>
    <x v="2"/>
    <x v="0"/>
    <x v="0"/>
    <n v="0"/>
    <n v="0"/>
    <n v="0"/>
    <n v="0"/>
    <n v="0"/>
    <n v="0"/>
    <n v="0"/>
    <n v="0"/>
    <n v="0"/>
    <n v="0"/>
    <n v="0"/>
    <n v="75033.06"/>
    <s v="35395"/>
    <x v="0"/>
    <x v="0"/>
    <x v="1"/>
  </r>
  <r>
    <x v="0"/>
    <x v="50"/>
    <s v="Røde Møllegade"/>
    <x v="0"/>
    <s v="Lyongade 30"/>
    <n v="2300"/>
    <s v="København S"/>
    <s v="32 58 51 00"/>
    <s v="35400@buf.kk.dk"/>
    <s v="Birgitte Rask Møgelmose"/>
    <n v="32522219"/>
    <n v="0"/>
    <s v="35400@buf.kk.dk"/>
    <s v="Børnehave"/>
    <n v="0"/>
    <n v="0"/>
    <n v="42"/>
    <n v="0"/>
    <n v="0"/>
    <n v="0"/>
    <n v="0"/>
    <s v="ja"/>
    <n v="2"/>
    <n v="1"/>
    <x v="1"/>
    <x v="0"/>
    <x v="1"/>
    <x v="1"/>
    <n v="0"/>
    <x v="0"/>
    <x v="1"/>
    <x v="1"/>
    <x v="1"/>
    <n v="0"/>
    <n v="0"/>
    <n v="67000"/>
    <n v="0"/>
    <n v="0"/>
    <n v="0"/>
    <n v="0"/>
    <n v="0"/>
    <n v="0"/>
    <n v="0"/>
    <n v="0"/>
    <n v="0"/>
    <n v="0"/>
    <n v="0"/>
    <n v="0"/>
    <n v="0"/>
    <n v="0"/>
    <n v="0"/>
    <n v="0"/>
    <n v="0"/>
    <n v="0"/>
    <n v="75"/>
    <n v="0"/>
    <n v="0"/>
    <s v="Ja"/>
    <s v="Nej"/>
    <s v="nej"/>
    <s v="Ja"/>
    <n v="0"/>
    <s v="Ja"/>
    <s v="tror"/>
    <s v="Ja"/>
    <s v="tror"/>
    <s v="Nej"/>
    <n v="0"/>
    <n v="0"/>
    <s v="Køkken blandet tilvirk"/>
    <n v="0"/>
    <n v="0"/>
    <n v="0"/>
    <n v="0"/>
    <n v="0"/>
    <s v="Mindre"/>
    <s v="Ingen"/>
    <s v="Nej"/>
    <s v="Det skal vurderes om køkkenet pladsmæssigt kan godkendes til produktion til 42 børn. Hvis det kan, skal der en hurtigere opvaskemaskine og mere køleplads til"/>
    <n v="0"/>
    <n v="0"/>
    <n v="0"/>
    <n v="0"/>
    <n v="0"/>
    <s v="Birgitte"/>
    <s v="31.03.09"/>
    <n v="0"/>
    <n v="1"/>
    <n v="0"/>
    <n v="0"/>
    <n v="0"/>
    <n v="0"/>
    <n v="0"/>
    <n v="0"/>
    <n v="0"/>
    <n v="2"/>
    <n v="0"/>
    <n v="0"/>
    <n v="0"/>
    <n v="0"/>
    <n v="0"/>
    <n v="1"/>
    <n v="0"/>
    <n v="0"/>
    <n v="0"/>
    <n v="1"/>
    <n v="90"/>
    <s v="Miele"/>
    <n v="4"/>
    <s v="Nej"/>
    <n v="0"/>
    <s v="Nej"/>
    <s v="Nej"/>
    <s v="Nej"/>
    <n v="1"/>
    <s v="ingen plads"/>
    <s v="Den vask der er, er med to rum. Meget stor vilje til egenproduktion, men lille plads. Inst. Er sammelagt af to. Ingen af køkkenerne er så store, at de med sikkerhed kan godkendes til produktion til 42.Køkkenet i Lyongade kunne godt rumme produktion ud fra kulinarisk betragtning med stram planlægning og løsning på køle/fryseplads."/>
    <n v="0"/>
    <x v="2"/>
    <s v="Amager"/>
    <x v="2"/>
    <x v="0"/>
    <x v="10"/>
    <n v="0"/>
    <n v="0"/>
    <n v="0"/>
    <n v="0"/>
    <n v="0"/>
    <n v="0"/>
    <n v="0"/>
    <n v="0"/>
    <n v="0"/>
    <n v="0"/>
    <n v="0"/>
    <n v="27851.38"/>
    <s v="35400"/>
    <x v="0"/>
    <x v="0"/>
    <x v="1"/>
  </r>
  <r>
    <x v="0"/>
    <x v="51"/>
    <s v="Røde Møllegade"/>
    <x v="0"/>
    <s v="Lyongade 30"/>
    <n v="2300"/>
    <s v="København S"/>
    <s v="32 58 51 00"/>
    <s v="35400@buf.kk.dk"/>
    <s v="Birgitte Rask Møgelmose"/>
    <n v="32522219"/>
    <n v="0"/>
    <s v="35400@buf.kk.dk"/>
    <s v="Børnehave"/>
    <n v="0"/>
    <n v="0"/>
    <n v="42"/>
    <n v="0"/>
    <n v="0"/>
    <n v="0"/>
    <n v="0"/>
    <s v="ja"/>
    <n v="0"/>
    <n v="2"/>
    <x v="1"/>
    <x v="0"/>
    <x v="1"/>
    <x v="1"/>
    <n v="0"/>
    <x v="1"/>
    <x v="0"/>
    <x v="1"/>
    <x v="0"/>
    <n v="0"/>
    <n v="0"/>
    <n v="0"/>
    <n v="0"/>
    <n v="0"/>
    <n v="0"/>
    <n v="0"/>
    <n v="0"/>
    <n v="0"/>
    <n v="0"/>
    <n v="0"/>
    <n v="0"/>
    <n v="0"/>
    <n v="0"/>
    <n v="0"/>
    <n v="0"/>
    <n v="0"/>
    <n v="0"/>
    <n v="0"/>
    <n v="0"/>
    <n v="0"/>
    <n v="0"/>
    <n v="0"/>
    <n v="0"/>
    <n v="0"/>
    <n v="0"/>
    <n v="0"/>
    <n v="0"/>
    <n v="0"/>
    <n v="0"/>
    <n v="0"/>
    <n v="0"/>
    <n v="0"/>
    <n v="0"/>
    <n v="0"/>
    <n v="0"/>
    <s v="Modtagerkøkken"/>
    <n v="0"/>
    <n v="0"/>
    <n v="0"/>
    <n v="0"/>
    <n v="0"/>
    <s v="Større"/>
    <s v="Større"/>
    <s v="Ja"/>
    <s v="Køkkenet ligger i et stort fællesrum, der gør, det ikke kan bruges til produktion, ej heller ved opgradering. Rummet er centrqalt i den meget lille inst., det ville ikke kunne inddrages til køkken umiddelbart - så skulle institutionen tænkes helt om (arkitekt)"/>
    <n v="0"/>
    <n v="0"/>
    <n v="0"/>
    <n v="0"/>
    <n v="0"/>
    <s v="Birgitte"/>
    <s v="31.03.09"/>
    <n v="0"/>
    <n v="1"/>
    <n v="0"/>
    <n v="0"/>
    <n v="0"/>
    <n v="0"/>
    <n v="0"/>
    <n v="0"/>
    <n v="0"/>
    <n v="1"/>
    <n v="0"/>
    <n v="0"/>
    <n v="0"/>
    <n v="0"/>
    <n v="0"/>
    <n v="1"/>
    <n v="0"/>
    <n v="0"/>
    <n v="0"/>
    <n v="1"/>
    <n v="90"/>
    <s v="Miele"/>
    <n v="4"/>
    <s v="Nej"/>
    <n v="0"/>
    <s v="Nej"/>
    <s v="Nej"/>
    <s v="Nej"/>
    <n v="1"/>
    <s v="ingen plads"/>
    <n v="0"/>
    <n v="0"/>
    <x v="2"/>
    <s v="Amager"/>
    <x v="2"/>
    <x v="0"/>
    <x v="10"/>
    <n v="0"/>
    <n v="0"/>
    <n v="0"/>
    <n v="0"/>
    <n v="0"/>
    <n v="0"/>
    <n v="0"/>
    <n v="0"/>
    <n v="0"/>
    <n v="0"/>
    <n v="0"/>
    <n v="27851.38"/>
    <s v="35400"/>
    <x v="1"/>
    <x v="0"/>
    <x v="1"/>
  </r>
  <r>
    <x v="0"/>
    <x v="52"/>
    <s v="Købnerkirkens børnehave"/>
    <x v="0"/>
    <s v="Hemsedalsgade 5"/>
    <n v="2300"/>
    <s v="København S"/>
    <s v="32 55 33 50"/>
    <s v="koebnerkirkensboernehave@paradis.dk"/>
    <s v="Dorthe Pedersen"/>
    <n v="0"/>
    <n v="0"/>
    <s v="35402@buf.kk.dk"/>
    <s v="Børnehave"/>
    <n v="0"/>
    <n v="9"/>
    <n v="45"/>
    <n v="0"/>
    <n v="0"/>
    <n v="0"/>
    <n v="0"/>
    <s v="Nej"/>
    <n v="0"/>
    <n v="0"/>
    <x v="1"/>
    <x v="0"/>
    <x v="1"/>
    <x v="1"/>
    <n v="0"/>
    <x v="1"/>
    <x v="0"/>
    <x v="0"/>
    <x v="1"/>
    <n v="0"/>
    <n v="0"/>
    <n v="60000"/>
    <n v="0"/>
    <s v="Ja"/>
    <s v="nej"/>
    <s v="Maninder"/>
    <n v="2001"/>
    <n v="20"/>
    <n v="0"/>
    <s v="ufaglært"/>
    <s v="?"/>
    <s v="Økologi hod Dogme KBH"/>
    <n v="0"/>
    <n v="0"/>
    <n v="0"/>
    <n v="0"/>
    <n v="0"/>
    <n v="0"/>
    <n v="0"/>
    <n v="0"/>
    <n v="90"/>
    <n v="0"/>
    <n v="1"/>
    <s v="Ja"/>
    <s v="Nej"/>
    <s v="Ja"/>
    <s v="Ja"/>
    <n v="0"/>
    <s v="Ja"/>
    <n v="0"/>
    <s v="Ja"/>
    <n v="0"/>
    <s v="ja"/>
    <s v="Køkkendamen vil gerne op i tid"/>
    <n v="0"/>
    <s v="produktionskøkken"/>
    <s v="nej"/>
    <s v="Større"/>
    <s v="Ingen"/>
    <s v="Nej"/>
    <s v="en Bjørn, grøntsagsrobot, ekstra kogeplader, ekstra køleskab, fryseskab"/>
    <n v="0"/>
    <n v="0"/>
    <n v="0"/>
    <n v="0"/>
    <n v="0"/>
    <n v="0"/>
    <n v="0"/>
    <n v="0"/>
    <n v="0"/>
    <s v="Mariah / Nanna"/>
    <d v="2009-03-26T00:00:00"/>
    <n v="0"/>
    <n v="0"/>
    <n v="1"/>
    <n v="5"/>
    <n v="1"/>
    <n v="2"/>
    <n v="0"/>
    <n v="0"/>
    <n v="0"/>
    <n v="1"/>
    <n v="0"/>
    <n v="0"/>
    <n v="0"/>
    <n v="0"/>
    <n v="0"/>
    <n v="1"/>
    <n v="0"/>
    <n v="0"/>
    <n v="0"/>
    <n v="1"/>
    <n v="25"/>
    <s v="Miele professianel"/>
    <n v="4"/>
    <s v="Nej"/>
    <n v="0"/>
    <s v="Ja"/>
    <s v="Nej"/>
    <s v="Nej"/>
    <n v="2"/>
    <s v="ingen plads"/>
    <s v="Ingen plads: kun køkkenskabe_x000a_Der er ingen opvarmning i køkkenet om vinteren der bliver derfor meget koldt"/>
    <n v="0"/>
    <x v="2"/>
    <s v="Amager"/>
    <x v="2"/>
    <x v="4"/>
    <x v="21"/>
    <n v="0"/>
    <n v="0"/>
    <n v="0"/>
    <n v="0"/>
    <n v="0"/>
    <n v="0"/>
    <n v="0"/>
    <n v="0"/>
    <n v="0"/>
    <n v="0"/>
    <n v="0"/>
    <n v="33540.43"/>
    <s v="35402"/>
    <x v="0"/>
    <x v="0"/>
    <x v="1"/>
  </r>
  <r>
    <x v="0"/>
    <x v="53"/>
    <s v="Marengsen"/>
    <x v="0"/>
    <s v="Marengovej 23"/>
    <n v="2300"/>
    <s v="København S"/>
    <s v="32 59 02 52"/>
    <s v="bhmarengo@mail.tele.dk"/>
    <s v="Susanne Garbers"/>
    <n v="0"/>
    <n v="0"/>
    <s v="35403@buf.kk.dk"/>
    <s v="Børnehave"/>
    <n v="0"/>
    <n v="12"/>
    <n v="40"/>
    <n v="0"/>
    <n v="0"/>
    <n v="0"/>
    <n v="0"/>
    <s v="Nej"/>
    <n v="0"/>
    <n v="0"/>
    <x v="1"/>
    <x v="0"/>
    <x v="1"/>
    <x v="1"/>
    <n v="0"/>
    <x v="0"/>
    <x v="0"/>
    <x v="1"/>
    <x v="0"/>
    <n v="0"/>
    <n v="0"/>
    <n v="36000"/>
    <n v="0"/>
    <n v="0"/>
    <n v="0"/>
    <n v="0"/>
    <n v="0"/>
    <n v="0"/>
    <n v="0"/>
    <n v="0"/>
    <n v="0"/>
    <n v="0"/>
    <n v="0"/>
    <n v="0"/>
    <n v="0"/>
    <n v="0"/>
    <n v="0"/>
    <n v="0"/>
    <n v="0"/>
    <n v="0"/>
    <n v="50"/>
    <n v="0"/>
    <n v="2"/>
    <s v="Ja"/>
    <s v="ja"/>
    <s v="Ja"/>
    <s v="Nej"/>
    <s v="Bekymret over ekstra arbejde for pæd personale ved sygdom, fri, ferie. Vikar komps. Ønskes. Lokal mad OK"/>
    <n v="0"/>
    <s v="Afventende"/>
    <s v="Ja"/>
    <s v="Hvis det kan lade sig gøre"/>
    <s v="Nej"/>
    <s v="Ønsker meget hjælp til at finde en køkkenmedarbejder med kompetencer"/>
    <n v="0"/>
    <s v="Køkken begrænset tilvirk"/>
    <n v="0"/>
    <n v="0"/>
    <n v="0"/>
    <n v="0"/>
    <n v="0"/>
    <n v="0"/>
    <n v="0"/>
    <n v="0"/>
    <n v="0"/>
    <s v="Større"/>
    <s v="1 komfur/1 ovn m. kogeplader, køleplads, evt. ekstra vask"/>
    <n v="0"/>
    <n v="0"/>
    <n v="0"/>
    <s v="Ayo / Nanna"/>
    <d v="2009-03-31T00:00:00"/>
    <n v="0"/>
    <n v="1"/>
    <n v="0"/>
    <n v="0"/>
    <n v="0"/>
    <n v="1"/>
    <n v="0"/>
    <n v="0"/>
    <n v="0"/>
    <n v="1"/>
    <n v="1"/>
    <n v="0"/>
    <n v="0"/>
    <n v="0"/>
    <n v="0"/>
    <n v="1"/>
    <n v="0"/>
    <n v="0"/>
    <n v="0"/>
    <n v="1"/>
    <n v="20"/>
    <s v="Miele"/>
    <n v="5"/>
    <s v="Nej"/>
    <n v="0"/>
    <s v="Nej"/>
    <s v="Nej"/>
    <s v="Nej"/>
    <n v="1"/>
    <s v="Begrænset"/>
    <n v="0"/>
    <n v="0"/>
    <x v="2"/>
    <s v="Amager"/>
    <x v="2"/>
    <x v="1"/>
    <x v="0"/>
    <n v="0"/>
    <n v="0"/>
    <n v="0"/>
    <n v="0"/>
    <n v="0"/>
    <n v="0"/>
    <n v="0"/>
    <n v="0"/>
    <n v="0"/>
    <n v="0"/>
    <n v="0"/>
    <n v="48765.34"/>
    <s v="35403"/>
    <x v="0"/>
    <x v="0"/>
    <x v="1"/>
  </r>
  <r>
    <x v="0"/>
    <x v="54"/>
    <s v="Hjems Børnehave"/>
    <x v="0"/>
    <s v="Ungarnsgade 32"/>
    <n v="2300"/>
    <s v="København S"/>
    <s v="32 59 47 58"/>
    <s v="35437@buf.kk.dk"/>
    <s v="Annie Harsbo"/>
    <n v="32516074"/>
    <n v="0"/>
    <s v="hjems@mail.dk"/>
    <s v="Børnehave"/>
    <n v="0"/>
    <n v="0"/>
    <n v="34"/>
    <n v="0"/>
    <n v="0"/>
    <n v="0"/>
    <n v="0"/>
    <s v="Nej"/>
    <n v="0"/>
    <n v="0"/>
    <x v="1"/>
    <x v="0"/>
    <x v="1"/>
    <x v="1"/>
    <n v="0"/>
    <x v="0"/>
    <x v="0"/>
    <x v="1"/>
    <x v="0"/>
    <n v="0"/>
    <n v="0"/>
    <n v="1500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2"/>
    <s v="Amager"/>
    <x v="2"/>
    <x v="0"/>
    <x v="22"/>
    <n v="0"/>
    <n v="0"/>
    <n v="0"/>
    <n v="0"/>
    <n v="0"/>
    <n v="0"/>
    <n v="0"/>
    <n v="0"/>
    <n v="0"/>
    <n v="0"/>
    <n v="0"/>
    <n v="26771.31"/>
    <s v="35437"/>
    <x v="0"/>
    <x v="0"/>
    <x v="1"/>
  </r>
  <r>
    <x v="0"/>
    <x v="55"/>
    <s v="Børnehaven Smyrnavej 22"/>
    <x v="0"/>
    <s v="Smyrnavej 22"/>
    <n v="2300"/>
    <s v="København S"/>
    <s v="32 59 58 70"/>
    <s v="35445@buf.kk.dk"/>
    <s v="Nina W. Larsen"/>
    <n v="35376832"/>
    <n v="0"/>
    <s v="35445@buf.kk.dk"/>
    <s v="Børnehave"/>
    <n v="0"/>
    <n v="0"/>
    <n v="20"/>
    <n v="0"/>
    <n v="0"/>
    <n v="0"/>
    <n v="0"/>
    <s v="Nej"/>
    <n v="0"/>
    <n v="0"/>
    <x v="1"/>
    <x v="0"/>
    <x v="1"/>
    <x v="1"/>
    <n v="0"/>
    <x v="1"/>
    <x v="2"/>
    <x v="4"/>
    <x v="0"/>
    <n v="0"/>
    <n v="0"/>
    <n v="40000"/>
    <n v="0"/>
    <s v="Ja"/>
    <s v="nej"/>
    <s v="Birgitte Hellbag Poulsen"/>
    <n v="1996"/>
    <n v="14"/>
    <n v="0"/>
    <n v="0"/>
    <n v="0"/>
    <n v="0"/>
    <n v="0"/>
    <n v="0"/>
    <n v="0"/>
    <n v="0"/>
    <n v="0"/>
    <n v="0"/>
    <n v="0"/>
    <n v="0"/>
    <n v="80"/>
    <n v="0"/>
    <n v="0"/>
    <s v="Ja"/>
    <s v="Nej"/>
    <s v="Ja"/>
    <s v="Ja"/>
    <n v="0"/>
    <s v="Ja"/>
    <n v="0"/>
    <s v="Ja"/>
    <n v="0"/>
    <n v="0"/>
    <s v="Har personale"/>
    <n v="0"/>
    <s v="Køkken begrænset tilvirk"/>
    <n v="0"/>
    <n v="0"/>
    <n v="0"/>
    <s v="ja"/>
    <n v="0"/>
    <n v="0"/>
    <n v="0"/>
    <s v="Ja"/>
    <n v="0"/>
    <n v="0"/>
    <n v="0"/>
    <n v="0"/>
    <n v="0"/>
    <s v="Viderefører nuværende ordning"/>
    <s v="Lone (pr. tlf.) / Nanna"/>
    <d v="2009-04-03T00:00:00"/>
    <n v="0"/>
    <n v="1"/>
    <n v="0"/>
    <n v="0"/>
    <n v="0"/>
    <n v="0"/>
    <n v="0"/>
    <n v="0"/>
    <n v="0"/>
    <n v="1"/>
    <n v="0"/>
    <n v="0"/>
    <n v="0"/>
    <n v="0"/>
    <n v="0"/>
    <n v="1"/>
    <n v="0"/>
    <n v="0"/>
    <n v="0"/>
    <n v="1"/>
    <n v="25"/>
    <s v="Miele"/>
    <n v="3"/>
    <s v="Nej"/>
    <n v="0"/>
    <s v="Nej"/>
    <s v="Ja"/>
    <s v="Nej"/>
    <n v="1"/>
    <s v="ingen plads"/>
    <n v="0"/>
    <n v="0"/>
    <x v="2"/>
    <s v="Amager"/>
    <x v="2"/>
    <x v="0"/>
    <x v="18"/>
    <n v="0"/>
    <n v="0"/>
    <n v="0"/>
    <n v="0"/>
    <n v="0"/>
    <n v="0"/>
    <n v="0"/>
    <n v="0"/>
    <n v="0"/>
    <n v="0"/>
    <n v="0"/>
    <n v="31592.2"/>
    <s v="35445"/>
    <x v="0"/>
    <x v="0"/>
    <x v="1"/>
  </r>
  <r>
    <x v="0"/>
    <x v="56"/>
    <s v="Amagerbro"/>
    <x v="0"/>
    <s v="Store Mølle Vej 13"/>
    <n v="2300"/>
    <s v="København S"/>
    <s v="32 54 75 66"/>
    <s v="35455@buf.kk.dk"/>
    <s v="Maj-Brith Andersen"/>
    <n v="32598289"/>
    <n v="0"/>
    <s v="boernehaven.amagerbro@mail.dk"/>
    <s v="Børnehave"/>
    <n v="0"/>
    <n v="12"/>
    <n v="42"/>
    <n v="0"/>
    <n v="0"/>
    <n v="0"/>
    <n v="0"/>
    <s v="Nej"/>
    <n v="0"/>
    <n v="0"/>
    <x v="1"/>
    <x v="0"/>
    <x v="1"/>
    <x v="1"/>
    <n v="0"/>
    <x v="0"/>
    <x v="0"/>
    <x v="1"/>
    <x v="0"/>
    <n v="0"/>
    <n v="0"/>
    <n v="0"/>
    <n v="0"/>
    <n v="0"/>
    <n v="0"/>
    <n v="0"/>
    <n v="0"/>
    <n v="0"/>
    <n v="0"/>
    <n v="0"/>
    <n v="0"/>
    <n v="0"/>
    <n v="0"/>
    <n v="0"/>
    <n v="0"/>
    <n v="0"/>
    <n v="0"/>
    <n v="0"/>
    <n v="0"/>
    <n v="0"/>
    <n v="80"/>
    <n v="0"/>
    <n v="0"/>
    <s v="Ja"/>
    <s v="Nej"/>
    <s v="nej"/>
    <s v="Ja"/>
    <n v="0"/>
    <s v="Ja"/>
    <n v="0"/>
    <s v="Ja"/>
    <n v="0"/>
    <s v="Nej"/>
    <s v="Kontakter muligvis madhuset for hjælp"/>
    <n v="0"/>
    <s v="produktionskøkken"/>
    <s v="nej"/>
    <s v="Mindre"/>
    <s v="Mindre"/>
    <s v="Nej"/>
    <s v="Flytte og hæve opvaskemaskine. Ekstra vask. Ekstra ovn. Ekstra flytbar kogeplade"/>
    <n v="0"/>
    <n v="0"/>
    <n v="0"/>
    <n v="0"/>
    <n v="0"/>
    <n v="0"/>
    <n v="0"/>
    <n v="0"/>
    <n v="0"/>
    <s v="Birgitte / Nanna"/>
    <n v="39897"/>
    <n v="0"/>
    <n v="0"/>
    <n v="1"/>
    <n v="4"/>
    <n v="0"/>
    <n v="1"/>
    <n v="0"/>
    <n v="0"/>
    <n v="0"/>
    <n v="3"/>
    <n v="0"/>
    <n v="1"/>
    <n v="0"/>
    <n v="1"/>
    <n v="0"/>
    <n v="0"/>
    <n v="0"/>
    <n v="0"/>
    <n v="0"/>
    <n v="1"/>
    <n v="20"/>
    <s v="Miele"/>
    <n v="8"/>
    <s v="Nej"/>
    <n v="0"/>
    <s v="Nej"/>
    <s v="Ja"/>
    <s v="Nej"/>
    <n v="1"/>
    <s v="Begrænset"/>
    <s v="Køkken ikke smiley-godkendt, men kunne sikkert godt blive det._x000a_Bygningen skal rives ned. Foreslås inst. får midlertidig godkendelse til at lave mad til alle. Hvis godkendes: 1 ekstra ovn plus 1 kogeplade ( som evt. selv vil købe) _x000a_Uddyb : se skema"/>
    <n v="0"/>
    <x v="2"/>
    <s v="Amager"/>
    <x v="2"/>
    <x v="1"/>
    <x v="10"/>
    <n v="0"/>
    <n v="0"/>
    <n v="0"/>
    <n v="0"/>
    <n v="0"/>
    <n v="0"/>
    <n v="0"/>
    <n v="0"/>
    <n v="0"/>
    <n v="0"/>
    <n v="0"/>
    <n v="56007.74"/>
    <s v="35455"/>
    <x v="0"/>
    <x v="0"/>
    <x v="1"/>
  </r>
  <r>
    <x v="0"/>
    <x v="57"/>
    <s v="Møllelængdens Børnehave"/>
    <x v="0"/>
    <s v="Store Mølle Vej 44"/>
    <n v="2300"/>
    <s v="København S"/>
    <s v="32 95 39 28"/>
    <s v="35456@buf.kk.dk"/>
    <s v="May Soelberg"/>
    <n v="32979052"/>
    <n v="0"/>
    <s v="35456@buf.kk.dk"/>
    <s v="Børnehave"/>
    <n v="0"/>
    <n v="0"/>
    <n v="30"/>
    <n v="0"/>
    <n v="0"/>
    <n v="0"/>
    <n v="0"/>
    <s v="Nej"/>
    <n v="0"/>
    <n v="0"/>
    <x v="1"/>
    <x v="0"/>
    <x v="1"/>
    <x v="1"/>
    <n v="0"/>
    <x v="0"/>
    <x v="0"/>
    <x v="1"/>
    <x v="1"/>
    <n v="0"/>
    <n v="0"/>
    <n v="37000"/>
    <n v="0"/>
    <s v="Nej"/>
    <s v="Ja"/>
    <n v="0"/>
    <n v="0"/>
    <n v="0"/>
    <n v="0"/>
    <n v="0"/>
    <n v="0"/>
    <n v="0"/>
    <n v="0"/>
    <n v="0"/>
    <n v="0"/>
    <n v="0"/>
    <n v="0"/>
    <n v="0"/>
    <n v="0"/>
    <n v="0"/>
    <n v="75"/>
    <n v="0"/>
    <n v="1"/>
    <s v="Ja"/>
    <s v="Nej"/>
    <s v="nej"/>
    <s v="Ja"/>
    <s v="Halvdelen af børnene tager dagligt i bus til Vestskoven hvor de har et lille hus med et ok køkken hvor de godt kunne lave smør selv mad"/>
    <s v="Ja"/>
    <n v="0"/>
    <s v="Ja"/>
    <n v="0"/>
    <s v="Nej"/>
    <s v="vil gerne have hjælp"/>
    <n v="0"/>
    <s v="Køkken begrænset tilvirk"/>
    <n v="0"/>
    <n v="0"/>
    <n v="0"/>
    <n v="0"/>
    <n v="0"/>
    <n v="0"/>
    <n v="0"/>
    <n v="0"/>
    <n v="0"/>
    <n v="0"/>
    <n v="0"/>
    <s v="Større"/>
    <n v="0"/>
    <s v="Køkkenet trænger til at blive totalt renoveret, da det er meget nedslidt og gammelt. Et nyt køleskab og mindre fryser ønskes."/>
    <s v="Cathrine Joachim Jerrik"/>
    <s v="2.4.2009"/>
    <n v="0"/>
    <n v="1"/>
    <n v="0"/>
    <n v="0"/>
    <n v="0"/>
    <n v="0"/>
    <n v="0"/>
    <n v="0"/>
    <n v="0"/>
    <n v="2"/>
    <n v="0"/>
    <n v="0"/>
    <n v="0"/>
    <n v="0"/>
    <n v="0"/>
    <n v="1"/>
    <n v="0"/>
    <n v="0"/>
    <n v="0"/>
    <n v="1"/>
    <n v="20"/>
    <s v="Miele"/>
    <n v="0"/>
    <n v="0"/>
    <n v="0"/>
    <s v="Ja"/>
    <n v="0"/>
    <n v="0"/>
    <n v="1"/>
    <s v="Begrænset"/>
    <n v="0"/>
    <n v="0"/>
    <x v="2"/>
    <s v="Amager"/>
    <x v="2"/>
    <x v="0"/>
    <x v="12"/>
    <n v="0"/>
    <n v="0"/>
    <n v="0"/>
    <n v="0"/>
    <n v="0"/>
    <n v="0"/>
    <n v="0"/>
    <n v="0"/>
    <n v="0"/>
    <n v="0"/>
    <n v="0"/>
    <n v="25919.599999999999"/>
    <s v="35456"/>
    <x v="0"/>
    <x v="0"/>
    <x v="1"/>
  </r>
  <r>
    <x v="0"/>
    <x v="58"/>
    <s v="Møllelængdens Børnehave"/>
    <x v="0"/>
    <s v="Store Mølle Vej 44"/>
    <n v="2300"/>
    <s v="København S"/>
    <s v="32 95 39 28"/>
    <s v="35456@buf.kk.dk"/>
    <s v="May Soelberg"/>
    <n v="32979052"/>
    <n v="0"/>
    <s v="35456@buf.kk.dk"/>
    <s v="Børnehave"/>
    <n v="0"/>
    <n v="0"/>
    <n v="30"/>
    <n v="0"/>
    <n v="0"/>
    <n v="0"/>
    <n v="0"/>
    <s v="Nej"/>
    <n v="0"/>
    <n v="0"/>
    <x v="1"/>
    <x v="0"/>
    <x v="1"/>
    <x v="1"/>
    <n v="0"/>
    <x v="0"/>
    <x v="0"/>
    <x v="1"/>
    <x v="1"/>
    <n v="0"/>
    <n v="0"/>
    <n v="37000"/>
    <n v="0"/>
    <n v="0"/>
    <n v="0"/>
    <n v="0"/>
    <n v="0"/>
    <n v="0"/>
    <n v="0"/>
    <n v="0"/>
    <n v="0"/>
    <n v="0"/>
    <n v="0"/>
    <n v="0"/>
    <n v="0"/>
    <n v="0"/>
    <n v="0"/>
    <n v="0"/>
    <n v="0"/>
    <n v="0"/>
    <n v="75"/>
    <n v="0"/>
    <n v="0"/>
    <n v="0"/>
    <n v="0"/>
    <n v="0"/>
    <n v="0"/>
    <n v="0"/>
    <n v="0"/>
    <n v="0"/>
    <n v="0"/>
    <n v="0"/>
    <n v="0"/>
    <n v="0"/>
    <n v="0"/>
    <s v="Køkken begrænset tilvirk"/>
    <n v="0"/>
    <n v="0"/>
    <n v="0"/>
    <n v="0"/>
    <n v="0"/>
    <n v="0"/>
    <n v="0"/>
    <n v="0"/>
    <n v="0"/>
    <n v="0"/>
    <n v="0"/>
    <n v="0"/>
    <n v="0"/>
    <n v="0"/>
    <s v="Birgitte Glerup"/>
    <d v="1899-12-30T00:00:00"/>
    <n v="0"/>
    <n v="1"/>
    <n v="0"/>
    <n v="4"/>
    <n v="1"/>
    <n v="0"/>
    <n v="0"/>
    <n v="0"/>
    <n v="0"/>
    <n v="0"/>
    <n v="1"/>
    <n v="0"/>
    <n v="0"/>
    <n v="0"/>
    <n v="0"/>
    <n v="0"/>
    <n v="0"/>
    <n v="0"/>
    <n v="0"/>
    <n v="1"/>
    <n v="60"/>
    <s v="ved ikke"/>
    <n v="2"/>
    <s v="Nej"/>
    <n v="0"/>
    <s v="Nej"/>
    <s v="Nej"/>
    <s v="Nej"/>
    <n v="1"/>
    <s v="ingen plads"/>
    <s v="Køkknet var i parcelhuset, da blev lavet om fra beboelse til udflytter v. skov- og naturstyrelsen"/>
    <n v="0"/>
    <x v="2"/>
    <s v="Amager"/>
    <x v="2"/>
    <x v="0"/>
    <x v="12"/>
    <n v="0"/>
    <n v="0"/>
    <n v="0"/>
    <n v="0"/>
    <n v="0"/>
    <n v="0"/>
    <n v="0"/>
    <n v="0"/>
    <n v="0"/>
    <n v="0"/>
    <n v="0"/>
    <n v="25919.599999999999"/>
    <s v="35456"/>
    <x v="4"/>
    <x v="0"/>
    <x v="1"/>
  </r>
  <r>
    <x v="0"/>
    <x v="59"/>
    <s v="Himmel og Hav"/>
    <x v="0"/>
    <s v="Sundbyvestervej 37"/>
    <n v="2300"/>
    <s v="København S"/>
    <s v="32 55 62 63"/>
    <s v="himmeloghav37@hotmail.com"/>
    <s v="Birthe H Larsen"/>
    <n v="43542159"/>
    <n v="0"/>
    <s v="35460@buf.kk.dk"/>
    <s v="Børnehave"/>
    <n v="0"/>
    <n v="0"/>
    <n v="44"/>
    <n v="0"/>
    <n v="0"/>
    <n v="0"/>
    <n v="0"/>
    <s v="Nej"/>
    <n v="0"/>
    <n v="0"/>
    <x v="1"/>
    <x v="0"/>
    <x v="1"/>
    <x v="1"/>
    <n v="0"/>
    <x v="0"/>
    <x v="0"/>
    <x v="1"/>
    <x v="1"/>
    <n v="0"/>
    <n v="0"/>
    <n v="46000"/>
    <n v="0"/>
    <s v="Ja"/>
    <s v="nej"/>
    <s v="Maria Katarina Oyba"/>
    <n v="2008"/>
    <n v="5"/>
    <n v="0"/>
    <s v="Ufagllært"/>
    <s v="%"/>
    <s v="Hygiejnekursus"/>
    <n v="0"/>
    <n v="0"/>
    <n v="0"/>
    <n v="0"/>
    <n v="0"/>
    <n v="0"/>
    <n v="0"/>
    <n v="0"/>
    <n v="60"/>
    <n v="0"/>
    <n v="2"/>
    <s v="Ja"/>
    <s v="Nej"/>
    <s v="nej"/>
    <s v="Ja"/>
    <n v="0"/>
    <s v="Ja"/>
    <s v="er ret overbevist om"/>
    <s v="Ja"/>
    <n v="0"/>
    <s v="Nej"/>
    <n v="0"/>
    <n v="0"/>
    <s v="Køkken begrænset tilvirk"/>
    <s v="nej"/>
    <s v="Mindre"/>
    <s v="Mindre"/>
    <n v="0"/>
    <s v="ekstra ovn, for at kunne producere. Der skal tages stilling af FVT. om det kan godkendes, for nedslidt? Evt. midlertidig godkendelse og senere ombygning ( Nye elementer og bordplade)"/>
    <n v="0"/>
    <n v="0"/>
    <n v="0"/>
    <n v="0"/>
    <n v="0"/>
    <n v="0"/>
    <n v="0"/>
    <n v="0"/>
    <n v="0"/>
    <s v="Birgitte / Nanna"/>
    <d v="2009-03-30T00:00:00"/>
    <n v="0"/>
    <n v="0"/>
    <n v="1"/>
    <n v="4"/>
    <n v="0"/>
    <n v="1"/>
    <n v="0"/>
    <n v="0"/>
    <n v="0"/>
    <n v="1"/>
    <n v="0"/>
    <n v="1"/>
    <n v="0"/>
    <n v="0"/>
    <n v="0"/>
    <n v="1"/>
    <n v="0"/>
    <n v="0"/>
    <n v="1"/>
    <n v="1"/>
    <n v="20"/>
    <s v="Miele"/>
    <n v="5"/>
    <s v="Nej"/>
    <n v="0"/>
    <s v="Ja"/>
    <s v="Ja"/>
    <s v="Nej"/>
    <n v="1"/>
    <n v="0"/>
    <s v="1 vask m 2 rum_x000a_Kommunen har overtaget stedets ejendom. Inst. lejer og er selvejende. Kommunen vil evt. lægge penge i istandsættelse. _x000a_Indfører mere økologi"/>
    <n v="0"/>
    <x v="2"/>
    <s v="Amager"/>
    <x v="2"/>
    <x v="0"/>
    <x v="2"/>
    <n v="0"/>
    <n v="0"/>
    <n v="0"/>
    <n v="0"/>
    <n v="0"/>
    <n v="0"/>
    <n v="0"/>
    <n v="0"/>
    <n v="0"/>
    <n v="0"/>
    <n v="0"/>
    <n v="66549.429999999993"/>
    <s v="35460"/>
    <x v="0"/>
    <x v="0"/>
    <x v="1"/>
  </r>
  <r>
    <x v="0"/>
    <x v="60"/>
    <s v="Folkebørnehaven Tjørnehækken"/>
    <x v="0"/>
    <s v="Tjørnerækken 2"/>
    <n v="2300"/>
    <s v="København S"/>
    <s v="32 57 27 31"/>
    <s v="35472@buf.kk.dk"/>
    <s v="PIA VINTER HANSEN"/>
    <n v="32518753"/>
    <n v="0"/>
    <s v="35472@buf.kk.dk"/>
    <s v="Børnehave"/>
    <n v="0"/>
    <n v="8"/>
    <n v="16"/>
    <n v="0"/>
    <n v="0"/>
    <n v="0"/>
    <n v="0"/>
    <n v="0"/>
    <n v="0"/>
    <n v="0"/>
    <x v="1"/>
    <x v="0"/>
    <x v="1"/>
    <x v="1"/>
    <n v="0"/>
    <x v="0"/>
    <x v="1"/>
    <x v="1"/>
    <x v="1"/>
    <n v="0"/>
    <n v="0"/>
    <n v="12000"/>
    <n v="0"/>
    <n v="0"/>
    <n v="0"/>
    <n v="0"/>
    <n v="0"/>
    <n v="0"/>
    <n v="0"/>
    <n v="0"/>
    <n v="0"/>
    <n v="0"/>
    <n v="0"/>
    <n v="0"/>
    <n v="0"/>
    <n v="0"/>
    <n v="0"/>
    <n v="0"/>
    <n v="0"/>
    <n v="0"/>
    <n v="80"/>
    <n v="0"/>
    <n v="1"/>
    <s v="Ja"/>
    <s v="Nej"/>
    <s v="nej"/>
    <s v="Nej"/>
    <n v="0"/>
    <n v="0"/>
    <s v="?"/>
    <s v="Nej"/>
    <n v="0"/>
    <s v="Nej"/>
    <s v="vil gerne have hjælp"/>
    <n v="0"/>
    <s v="Køkken begrænset tilvirk"/>
    <s v="nej"/>
    <n v="0"/>
    <n v="0"/>
    <s v="ja"/>
    <s v="Kan ikke udbygges eller ændres"/>
    <n v="0"/>
    <n v="0"/>
    <n v="0"/>
    <n v="0"/>
    <n v="0"/>
    <n v="0"/>
    <n v="0"/>
    <n v="0"/>
    <n v="0"/>
    <s v="Lone Voss"/>
    <d v="1899-12-30T00:00:00"/>
    <n v="0"/>
    <n v="1"/>
    <n v="0"/>
    <n v="4"/>
    <n v="1"/>
    <n v="0"/>
    <n v="0"/>
    <n v="0"/>
    <n v="0"/>
    <n v="1"/>
    <n v="0"/>
    <n v="0"/>
    <n v="0"/>
    <n v="0"/>
    <n v="0"/>
    <n v="1"/>
    <n v="0"/>
    <n v="0"/>
    <n v="0"/>
    <n v="1"/>
    <n v="20"/>
    <s v="Miele"/>
    <n v="2"/>
    <s v="Nej"/>
    <n v="0"/>
    <s v="Nej"/>
    <s v="Nej"/>
    <s v="Nej"/>
    <n v="1"/>
    <s v="ingen plads"/>
    <n v="0"/>
    <n v="0"/>
    <x v="2"/>
    <s v="Amager"/>
    <x v="2"/>
    <x v="3"/>
    <x v="23"/>
    <n v="0"/>
    <n v="0"/>
    <n v="0"/>
    <n v="0"/>
    <n v="0"/>
    <n v="0"/>
    <n v="0"/>
    <n v="0"/>
    <n v="0"/>
    <n v="0"/>
    <n v="0"/>
    <n v="14109.98"/>
    <s v="35472"/>
    <x v="0"/>
    <x v="0"/>
    <x v="1"/>
  </r>
  <r>
    <x v="0"/>
    <x v="61"/>
    <s v="Børnehaven Mælkevejen"/>
    <x v="0"/>
    <s v="Tycho Brahes Allé 30"/>
    <n v="2300"/>
    <s v="København S"/>
    <s v="32 55 66 52"/>
    <s v="35475@buf.kk.dk"/>
    <s v="Kristina Tranbjerg Kristensen"/>
    <n v="38875806"/>
    <n v="0"/>
    <s v="35475@buf.kk.dk"/>
    <s v="Børnehave"/>
    <n v="0"/>
    <n v="0"/>
    <n v="41"/>
    <n v="0"/>
    <n v="0"/>
    <n v="0"/>
    <n v="0"/>
    <s v="Nej"/>
    <n v="0"/>
    <n v="0"/>
    <x v="1"/>
    <x v="0"/>
    <x v="1"/>
    <x v="1"/>
    <n v="0"/>
    <x v="0"/>
    <x v="0"/>
    <x v="1"/>
    <x v="1"/>
    <n v="0"/>
    <n v="0"/>
    <n v="43256"/>
    <n v="0"/>
    <s v="Ja"/>
    <s v="nej"/>
    <s v="Karina Sommer"/>
    <n v="2000"/>
    <n v="15"/>
    <n v="0"/>
    <s v="ufaglært"/>
    <s v="nej"/>
    <n v="0"/>
    <n v="0"/>
    <n v="0"/>
    <n v="0"/>
    <n v="0"/>
    <n v="0"/>
    <n v="0"/>
    <n v="0"/>
    <n v="0"/>
    <n v="100"/>
    <n v="0"/>
    <n v="2"/>
    <s v="Ja"/>
    <s v="Nej"/>
    <s v="Ja"/>
    <s v="Ja"/>
    <n v="0"/>
    <s v="Ja"/>
    <n v="0"/>
    <s v="Ja"/>
    <n v="0"/>
    <s v="ja"/>
    <s v="rengøring/køkkenpersonale fortsætter, er evt. interesseret i kurser"/>
    <n v="0"/>
    <s v="Køkken begrænset tilvirk"/>
    <s v="nej"/>
    <n v="0"/>
    <n v="0"/>
    <n v="0"/>
    <n v="0"/>
    <s v="Større"/>
    <s v="Større"/>
    <s v="Nej"/>
    <s v="der er god plads men køkkenet er nedslidt. Der mangler to ekstra ovne. Komfuret er nedslidt, så nye kogeplader. 1 nyt halv køl/halv frys i fuld højde. Nye låger på elementer + nye stålbodplader"/>
    <n v="0"/>
    <n v="0"/>
    <n v="0"/>
    <n v="0"/>
    <n v="0"/>
    <s v="Birgitte Glerup/Sine"/>
    <d v="2009-03-15T00:00:00"/>
    <n v="0"/>
    <n v="1"/>
    <n v="0"/>
    <n v="4"/>
    <n v="1"/>
    <n v="0"/>
    <n v="0"/>
    <n v="0"/>
    <n v="0"/>
    <n v="0"/>
    <n v="1"/>
    <n v="0"/>
    <n v="0"/>
    <n v="0"/>
    <n v="0"/>
    <n v="1"/>
    <n v="0"/>
    <n v="0"/>
    <n v="0"/>
    <n v="1"/>
    <n v="20"/>
    <s v="Miele"/>
    <n v="4"/>
    <s v="Ja"/>
    <n v="8"/>
    <s v="Nej"/>
    <s v="Nej"/>
    <s v="Nej"/>
    <n v="1"/>
    <s v="ingen plads"/>
    <s v="Institutionen har selv indhentet tilbud på skrabet renovering af køkken, som vil koste ca. 230000,- (jeg anbefaler ekstra ovn). De har ikke råd til hele den istandsættelse og vil gerne have hjælp til så meget som muligt. OBS: Kan køkkenet godkendes af FVST ved den planlagte renovering? (en vask m. to rum og linoleum på gulvet?)"/>
    <n v="0"/>
    <x v="2"/>
    <s v="Amager"/>
    <x v="2"/>
    <x v="0"/>
    <x v="24"/>
    <n v="0"/>
    <n v="0"/>
    <n v="0"/>
    <n v="0"/>
    <n v="0"/>
    <n v="0"/>
    <n v="0"/>
    <n v="0"/>
    <n v="0"/>
    <n v="0"/>
    <n v="0"/>
    <n v="48692.14"/>
    <s v="35475"/>
    <x v="0"/>
    <x v="0"/>
    <x v="1"/>
  </r>
  <r>
    <x v="0"/>
    <x v="62"/>
    <s v="Børnehaven Mælkevejen"/>
    <x v="0"/>
    <s v="Tycho Brahes Allé 30"/>
    <n v="2300"/>
    <s v="København S"/>
    <s v="32 55 66 52"/>
    <s v="35475@buf.kk.dk"/>
    <s v="Kristina Tranbjerg Kristensen"/>
    <n v="38875806"/>
    <n v="0"/>
    <s v="35475@buf.kk.dk"/>
    <s v="Børnehave"/>
    <n v="0"/>
    <n v="0"/>
    <n v="41"/>
    <n v="0"/>
    <n v="0"/>
    <n v="0"/>
    <n v="0"/>
    <s v="Nej"/>
    <n v="0"/>
    <n v="0"/>
    <x v="1"/>
    <x v="0"/>
    <x v="1"/>
    <x v="1"/>
    <n v="0"/>
    <x v="0"/>
    <x v="0"/>
    <x v="1"/>
    <x v="1"/>
    <n v="0"/>
    <n v="0"/>
    <n v="43256"/>
    <n v="0"/>
    <n v="0"/>
    <n v="0"/>
    <n v="0"/>
    <n v="0"/>
    <n v="0"/>
    <n v="0"/>
    <n v="0"/>
    <n v="0"/>
    <n v="0"/>
    <n v="0"/>
    <n v="0"/>
    <n v="0"/>
    <n v="0"/>
    <n v="0"/>
    <n v="0"/>
    <n v="0"/>
    <n v="0"/>
    <n v="100"/>
    <n v="0"/>
    <n v="0"/>
    <n v="0"/>
    <n v="0"/>
    <n v="0"/>
    <n v="0"/>
    <n v="0"/>
    <n v="0"/>
    <n v="0"/>
    <n v="0"/>
    <n v="0"/>
    <n v="0"/>
    <n v="0"/>
    <n v="0"/>
    <n v="0"/>
    <n v="0"/>
    <n v="0"/>
    <n v="0"/>
    <n v="0"/>
    <n v="0"/>
    <n v="0"/>
    <n v="0"/>
    <n v="0"/>
    <n v="0"/>
    <n v="0"/>
    <n v="0"/>
    <n v="0"/>
    <n v="0"/>
    <n v="0"/>
    <s v="Birgitte Glerup"/>
    <d v="1899-12-30T00:00:00"/>
    <n v="0"/>
    <n v="1"/>
    <n v="0"/>
    <n v="4"/>
    <n v="1"/>
    <n v="0"/>
    <n v="0"/>
    <n v="0"/>
    <n v="0"/>
    <n v="0"/>
    <n v="1"/>
    <n v="0"/>
    <n v="0"/>
    <n v="0"/>
    <n v="0"/>
    <n v="1"/>
    <n v="0"/>
    <n v="0"/>
    <n v="0"/>
    <n v="0"/>
    <n v="0"/>
    <n v="0"/>
    <n v="5"/>
    <s v="Nej"/>
    <n v="0"/>
    <s v="Nej"/>
    <s v="Nej"/>
    <s v="Nej"/>
    <n v="1"/>
    <s v="ingen plads"/>
    <n v="0"/>
    <n v="0"/>
    <x v="2"/>
    <s v="Amager"/>
    <x v="2"/>
    <x v="0"/>
    <x v="24"/>
    <n v="0"/>
    <n v="0"/>
    <n v="0"/>
    <n v="0"/>
    <n v="0"/>
    <n v="0"/>
    <n v="0"/>
    <n v="0"/>
    <n v="0"/>
    <n v="0"/>
    <n v="0"/>
    <n v="48692.14"/>
    <s v="35475"/>
    <x v="4"/>
    <x v="0"/>
    <x v="1"/>
  </r>
  <r>
    <x v="0"/>
    <x v="63"/>
    <s v="Den integrerede institution Krudtuglen"/>
    <x v="0"/>
    <s v="Artillerivej 71A"/>
    <n v="2300"/>
    <s v="København S"/>
    <s v="32 57 27 29"/>
    <s v="35526@buf.kk.dk"/>
    <s v="Pia Lykke Pedersen"/>
    <n v="32961107"/>
    <n v="0"/>
    <s v="35526@buf.kk.dk"/>
    <s v="Børnehave"/>
    <n v="0"/>
    <n v="0"/>
    <n v="33"/>
    <n v="0"/>
    <n v="0"/>
    <n v="0"/>
    <n v="0"/>
    <s v="Nej"/>
    <n v="0"/>
    <n v="0"/>
    <x v="1"/>
    <x v="0"/>
    <x v="1"/>
    <x v="1"/>
    <n v="0"/>
    <x v="0"/>
    <x v="0"/>
    <x v="1"/>
    <x v="1"/>
    <n v="0"/>
    <n v="0"/>
    <n v="40000"/>
    <n v="0"/>
    <n v="0"/>
    <n v="0"/>
    <n v="0"/>
    <n v="0"/>
    <n v="0"/>
    <n v="0"/>
    <n v="0"/>
    <n v="0"/>
    <n v="0"/>
    <n v="0"/>
    <n v="0"/>
    <n v="0"/>
    <n v="0"/>
    <n v="0"/>
    <n v="0"/>
    <n v="0"/>
    <n v="0"/>
    <n v="20"/>
    <n v="0"/>
    <n v="1"/>
    <s v="Ja"/>
    <s v="Nej"/>
    <s v="Ja"/>
    <s v="Ja"/>
    <n v="0"/>
    <s v="Ja"/>
    <n v="0"/>
    <s v="Ja"/>
    <n v="0"/>
    <s v="ja"/>
    <s v="vil gerne have hjælp"/>
    <n v="0"/>
    <s v="produktionskøkken"/>
    <s v="nej"/>
    <s v="Mindre"/>
    <s v="Mindre"/>
    <n v="0"/>
    <s v="Helt køleskab, nyt komfur, evt. en fryser, en røremaskine, foodprocessor"/>
    <n v="0"/>
    <n v="0"/>
    <n v="0"/>
    <n v="0"/>
    <n v="0"/>
    <n v="0"/>
    <n v="0"/>
    <n v="0"/>
    <n v="0"/>
    <s v="Cathrine / Nanna"/>
    <d v="1899-12-30T00:00:00"/>
    <n v="0"/>
    <n v="1"/>
    <n v="0"/>
    <n v="0"/>
    <n v="0"/>
    <n v="1"/>
    <n v="0"/>
    <n v="0"/>
    <n v="0"/>
    <n v="1"/>
    <n v="0"/>
    <n v="0"/>
    <n v="0"/>
    <n v="0"/>
    <n v="0"/>
    <n v="1"/>
    <n v="0"/>
    <n v="0"/>
    <n v="0"/>
    <n v="1"/>
    <n v="20"/>
    <s v="Miele"/>
    <n v="3"/>
    <s v="Nej"/>
    <n v="0"/>
    <s v="Nej"/>
    <s v="Nej"/>
    <s v="Nej"/>
    <n v="2"/>
    <s v="Begrænset"/>
    <s v="(2 ½ vask) _x000a_et lille rum er delvist i brug til lager"/>
    <n v="0"/>
    <x v="0"/>
    <s v="Amager"/>
    <x v="2"/>
    <x v="0"/>
    <x v="7"/>
    <n v="70"/>
    <n v="0"/>
    <n v="0"/>
    <n v="0"/>
    <n v="0"/>
    <n v="0"/>
    <n v="0"/>
    <n v="0"/>
    <n v="0"/>
    <n v="0"/>
    <n v="0"/>
    <n v="89448.27"/>
    <s v="35526"/>
    <x v="0"/>
    <x v="0"/>
    <x v="7"/>
  </r>
  <r>
    <x v="0"/>
    <x v="64"/>
    <s v="Den integrerede institution Krudtuglen"/>
    <x v="0"/>
    <s v="Artillerivej 71A"/>
    <n v="2300"/>
    <s v="København S"/>
    <s v="32 57 27 29"/>
    <s v="35526@buf.kk.dk"/>
    <s v="Pia Lykke Pedersen"/>
    <n v="32961107"/>
    <n v="0"/>
    <s v="35526@buf.kk.dk"/>
    <s v="Børnehave"/>
    <n v="0"/>
    <n v="0"/>
    <n v="31"/>
    <n v="70"/>
    <n v="0"/>
    <n v="0"/>
    <n v="0"/>
    <n v="0"/>
    <n v="0"/>
    <n v="0"/>
    <x v="1"/>
    <x v="0"/>
    <x v="1"/>
    <x v="1"/>
    <n v="0"/>
    <x v="0"/>
    <x v="0"/>
    <x v="1"/>
    <x v="1"/>
    <n v="0"/>
    <n v="0"/>
    <n v="40000"/>
    <n v="0"/>
    <n v="0"/>
    <n v="0"/>
    <n v="0"/>
    <n v="0"/>
    <n v="0"/>
    <n v="0"/>
    <n v="0"/>
    <n v="0"/>
    <n v="0"/>
    <n v="0"/>
    <n v="0"/>
    <n v="0"/>
    <n v="0"/>
    <n v="0"/>
    <n v="0"/>
    <n v="0"/>
    <n v="0"/>
    <n v="20"/>
    <n v="0"/>
    <n v="2"/>
    <s v="nej"/>
    <s v="Nej"/>
    <s v="Ja"/>
    <s v="Ja"/>
    <n v="0"/>
    <s v="Ja"/>
    <n v="0"/>
    <s v="Ja"/>
    <n v="0"/>
    <s v="ja"/>
    <n v="0"/>
    <n v="0"/>
    <s v="produktionskøkken"/>
    <n v="0"/>
    <n v="0"/>
    <n v="0"/>
    <n v="0"/>
    <n v="0"/>
    <n v="0"/>
    <n v="0"/>
    <n v="0"/>
    <n v="0"/>
    <n v="0"/>
    <n v="0"/>
    <n v="0"/>
    <n v="0"/>
    <n v="0"/>
    <s v="Lone Voss"/>
    <d v="1899-12-30T00:00:00"/>
    <n v="0"/>
    <n v="1"/>
    <n v="0"/>
    <n v="4"/>
    <n v="1"/>
    <n v="0"/>
    <n v="0"/>
    <n v="0"/>
    <n v="0"/>
    <n v="0"/>
    <n v="1"/>
    <n v="0"/>
    <n v="0"/>
    <n v="0"/>
    <n v="0"/>
    <n v="1"/>
    <n v="0"/>
    <n v="0"/>
    <n v="0"/>
    <n v="1"/>
    <n v="0"/>
    <s v="husholdningsmaskine"/>
    <n v="4"/>
    <s v="Nej"/>
    <n v="0"/>
    <s v="Nej"/>
    <s v="Nej"/>
    <s v="Nej"/>
    <n v="2"/>
    <s v="God plads"/>
    <n v="0"/>
    <n v="0"/>
    <x v="0"/>
    <s v="Amager"/>
    <x v="2"/>
    <x v="0"/>
    <x v="7"/>
    <n v="70"/>
    <n v="0"/>
    <n v="0"/>
    <n v="0"/>
    <n v="0"/>
    <n v="0"/>
    <n v="0"/>
    <n v="0"/>
    <n v="0"/>
    <n v="0"/>
    <n v="0"/>
    <n v="89448.27"/>
    <s v="35526"/>
    <x v="4"/>
    <x v="0"/>
    <x v="7"/>
  </r>
  <r>
    <x v="0"/>
    <x v="65"/>
    <s v="Bryggehuset"/>
    <x v="0"/>
    <s v="Artillerivej 71D"/>
    <n v="2300"/>
    <s v="København S"/>
    <s v="32 54 19 49"/>
    <s v="35552@buf.kk.dk"/>
    <s v="Eva Hallberg"/>
    <n v="32582568"/>
    <n v="0"/>
    <s v="35552@buf.kk.dk"/>
    <s v="Børnehave"/>
    <n v="0"/>
    <n v="0"/>
    <n v="42"/>
    <n v="44"/>
    <n v="0"/>
    <n v="0"/>
    <n v="0"/>
    <s v="ja"/>
    <n v="2"/>
    <n v="0"/>
    <x v="1"/>
    <x v="0"/>
    <x v="1"/>
    <x v="1"/>
    <n v="0"/>
    <x v="0"/>
    <x v="0"/>
    <x v="1"/>
    <x v="1"/>
    <n v="0"/>
    <n v="0"/>
    <n v="35000"/>
    <n v="0"/>
    <n v="0"/>
    <n v="0"/>
    <n v="0"/>
    <n v="0"/>
    <n v="0"/>
    <n v="0"/>
    <n v="0"/>
    <n v="0"/>
    <n v="0"/>
    <n v="0"/>
    <n v="0"/>
    <n v="0"/>
    <n v="0"/>
    <n v="0"/>
    <n v="0"/>
    <n v="0"/>
    <n v="0"/>
    <n v="100"/>
    <n v="0"/>
    <n v="2"/>
    <s v="Ja"/>
    <s v="Nej"/>
    <s v="Ja"/>
    <s v="Ja"/>
    <n v="0"/>
    <s v="Ja"/>
    <n v="0"/>
    <s v="Ja"/>
    <n v="0"/>
    <n v="0"/>
    <s v="Måske, ved ikke"/>
    <n v="0"/>
    <s v="Køkken begrænset tilvirk"/>
    <s v="nej"/>
    <s v="Større"/>
    <s v="Større"/>
    <s v="ja"/>
    <s v="Nyt komfur, nye ovne, hævet opvasker"/>
    <n v="0"/>
    <n v="0"/>
    <n v="0"/>
    <n v="0"/>
    <n v="0"/>
    <n v="0"/>
    <s v="Større"/>
    <n v="0"/>
    <s v="Det andet køkken v. personalebord. Der bliver kun lavet the._x000a__x000a_Køkkenet skal totalt renoveres, men rigtig fint og stort"/>
    <s v="Cathrine / Nanna"/>
    <n v="0"/>
    <n v="0"/>
    <n v="1"/>
    <n v="0"/>
    <n v="0"/>
    <n v="0"/>
    <n v="1"/>
    <n v="0"/>
    <n v="0"/>
    <n v="0"/>
    <n v="0"/>
    <n v="0"/>
    <n v="0"/>
    <n v="1"/>
    <n v="1"/>
    <n v="0"/>
    <n v="1"/>
    <n v="0"/>
    <n v="0"/>
    <n v="0"/>
    <n v="1"/>
    <n v="20"/>
    <s v="Miele"/>
    <n v="2.5"/>
    <s v="Nej"/>
    <n v="0"/>
    <s v="Nej"/>
    <s v="Nej"/>
    <s v="Nej"/>
    <n v="1"/>
    <s v="Begrænset"/>
    <n v="0"/>
    <n v="0"/>
    <x v="0"/>
    <s v="Amager"/>
    <x v="2"/>
    <x v="0"/>
    <x v="10"/>
    <n v="44"/>
    <n v="0"/>
    <n v="0"/>
    <n v="0"/>
    <n v="0"/>
    <n v="0"/>
    <n v="0"/>
    <n v="0"/>
    <n v="0"/>
    <n v="0"/>
    <n v="0"/>
    <n v="74103.149999999994"/>
    <s v="35552"/>
    <x v="0"/>
    <x v="0"/>
    <x v="8"/>
  </r>
  <r>
    <x v="0"/>
    <x v="66"/>
    <s v="Sundby Sogns Integrerede Institution"/>
    <x v="0"/>
    <s v="Oliebladsgade 9"/>
    <n v="2300"/>
    <s v="København S"/>
    <s v="32 58 52 01"/>
    <s v="bigmama@post.tele.dk"/>
    <s v="Kate Dorph Andersen"/>
    <n v="32585390"/>
    <n v="0"/>
    <s v="35573@buf.kk.dk"/>
    <s v="Børnehave"/>
    <n v="0"/>
    <n v="0"/>
    <n v="44"/>
    <n v="40"/>
    <n v="0"/>
    <n v="0"/>
    <n v="0"/>
    <s v="ja"/>
    <n v="0"/>
    <n v="0"/>
    <x v="1"/>
    <x v="0"/>
    <x v="1"/>
    <x v="1"/>
    <n v="0"/>
    <x v="0"/>
    <x v="0"/>
    <x v="1"/>
    <x v="1"/>
    <n v="0"/>
    <n v="0"/>
    <n v="25000"/>
    <n v="0"/>
    <n v="0"/>
    <n v="0"/>
    <n v="0"/>
    <n v="0"/>
    <n v="0"/>
    <n v="0"/>
    <n v="0"/>
    <n v="0"/>
    <n v="0"/>
    <n v="0"/>
    <n v="0"/>
    <n v="0"/>
    <n v="0"/>
    <n v="0"/>
    <n v="0"/>
    <n v="0"/>
    <n v="0"/>
    <n v="60"/>
    <n v="0"/>
    <n v="2"/>
    <s v="nej"/>
    <s v="Nej"/>
    <s v="nej"/>
    <s v="Ja"/>
    <n v="0"/>
    <s v="Ja"/>
    <n v="0"/>
    <s v="Ja"/>
    <n v="0"/>
    <s v="Nej"/>
    <s v="Vil gerne have en fra pa"/>
    <n v="0"/>
    <s v="Modtagerkøkken"/>
    <s v="nej"/>
    <s v="Større"/>
    <s v="Større"/>
    <n v="0"/>
    <s v="Køkkenet bliver bygget om, og lavet til et produktionskøkken"/>
    <n v="0"/>
    <n v="0"/>
    <n v="0"/>
    <n v="0"/>
    <n v="0"/>
    <n v="0"/>
    <n v="0"/>
    <n v="0"/>
    <n v="0"/>
    <s v="Lone / Nanna"/>
    <d v="2009-04-02T00:00:00"/>
    <n v="0"/>
    <n v="1"/>
    <n v="0"/>
    <n v="0"/>
    <n v="0"/>
    <n v="0"/>
    <n v="0"/>
    <n v="0"/>
    <n v="0"/>
    <n v="1"/>
    <n v="0"/>
    <n v="0"/>
    <n v="0"/>
    <n v="0"/>
    <n v="0"/>
    <n v="1"/>
    <n v="0"/>
    <n v="0"/>
    <n v="0"/>
    <n v="1"/>
    <n v="20"/>
    <s v="Miele"/>
    <n v="2"/>
    <s v="Nej"/>
    <n v="0"/>
    <s v="Nej"/>
    <s v="Ja"/>
    <s v="Nej"/>
    <n v="1"/>
    <s v="God plads"/>
    <s v="der er 2 køkkener, men kun et skema. Ombygning af det ene eksisterende køkken til prod. Køkken. Det andet køkken får status som the køkken"/>
    <n v="0"/>
    <x v="0"/>
    <s v="Amager"/>
    <x v="2"/>
    <x v="0"/>
    <x v="18"/>
    <n v="64"/>
    <n v="0"/>
    <n v="0"/>
    <n v="0"/>
    <n v="0"/>
    <n v="0"/>
    <n v="0"/>
    <n v="0"/>
    <n v="0"/>
    <n v="0"/>
    <n v="0"/>
    <n v="23716.59"/>
    <s v="35573"/>
    <x v="0"/>
    <x v="0"/>
    <x v="9"/>
  </r>
  <r>
    <x v="0"/>
    <x v="67"/>
    <s v="Skolefritidshjemmet Skolen ved Sundet"/>
    <x v="0"/>
    <s v="Kaldæavej 14"/>
    <n v="2300"/>
    <s v="København S"/>
    <s v="32 55 00 14"/>
    <s v="35595@buf.kk.dk"/>
    <s v="Tonny Skriverbank Møller"/>
    <n v="40846767"/>
    <n v="0"/>
    <s v="35595@buf.kk.dk"/>
    <s v="Børnehave"/>
    <n v="0"/>
    <n v="0"/>
    <n v="44"/>
    <n v="132"/>
    <n v="48"/>
    <n v="32"/>
    <n v="0"/>
    <s v="Nej"/>
    <n v="0"/>
    <n v="0"/>
    <x v="1"/>
    <x v="0"/>
    <x v="1"/>
    <x v="1"/>
    <n v="0"/>
    <x v="0"/>
    <x v="0"/>
    <x v="1"/>
    <x v="1"/>
    <n v="0"/>
    <n v="0"/>
    <n v="0"/>
    <n v="0"/>
    <s v="Nej"/>
    <s v="nej"/>
    <n v="0"/>
    <n v="0"/>
    <n v="0"/>
    <n v="0"/>
    <n v="0"/>
    <n v="0"/>
    <n v="0"/>
    <n v="0"/>
    <n v="0"/>
    <n v="0"/>
    <n v="0"/>
    <n v="0"/>
    <n v="0"/>
    <n v="0"/>
    <n v="0"/>
    <n v="50"/>
    <n v="0"/>
    <n v="1"/>
    <s v="Ja"/>
    <s v="Nej"/>
    <s v="nej"/>
    <s v="Ja"/>
    <n v="0"/>
    <s v="Ja"/>
    <n v="0"/>
    <s v="Ja"/>
    <n v="0"/>
    <s v="Nej"/>
    <n v="0"/>
    <n v="0"/>
    <s v="Køkken blandet tilvirk"/>
    <s v="nej"/>
    <n v="0"/>
    <n v="0"/>
    <n v="0"/>
    <n v="0"/>
    <n v="0"/>
    <n v="0"/>
    <n v="0"/>
    <s v="Mere komfur plads. Evt. større opvaskemaskine"/>
    <n v="0"/>
    <n v="0"/>
    <n v="0"/>
    <n v="0"/>
    <s v="oplysninger baseret på telefon interview"/>
    <s v="Mariah / Sine"/>
    <d v="2009-04-30T00:00:00"/>
    <n v="0"/>
    <n v="1"/>
    <n v="0"/>
    <n v="4"/>
    <n v="0"/>
    <n v="1"/>
    <n v="0"/>
    <n v="0"/>
    <n v="0"/>
    <n v="1"/>
    <n v="3"/>
    <n v="0"/>
    <n v="0"/>
    <n v="0"/>
    <n v="0"/>
    <n v="0"/>
    <n v="0"/>
    <n v="0"/>
    <n v="1"/>
    <n v="1"/>
    <n v="30"/>
    <s v="Miele"/>
    <n v="4"/>
    <s v="Nej"/>
    <n v="0"/>
    <s v="Nej"/>
    <s v="Nej"/>
    <s v="Nej"/>
    <n v="1"/>
    <s v="Begrænset"/>
    <s v="udfyldt over telefonen"/>
    <n v="0"/>
    <x v="0"/>
    <s v="Amager"/>
    <x v="2"/>
    <x v="0"/>
    <x v="2"/>
    <n v="132"/>
    <n v="48"/>
    <n v="32"/>
    <n v="0"/>
    <n v="0"/>
    <n v="0"/>
    <n v="0"/>
    <n v="0"/>
    <n v="0"/>
    <n v="0"/>
    <n v="0"/>
    <n v="185297.6"/>
    <s v="35595"/>
    <x v="0"/>
    <x v="0"/>
    <x v="10"/>
  </r>
  <r>
    <x v="0"/>
    <x v="68"/>
    <s v="Poppelhuset"/>
    <x v="0"/>
    <s v="Backersvej 109"/>
    <n v="2300"/>
    <s v="København S"/>
    <s v="32 55 37 53"/>
    <s v="37308@buf.kk.dk"/>
    <s v="Hanne Kirsten Poulsen"/>
    <n v="32584917"/>
    <n v="0"/>
    <s v="37308@buf.kk.dk"/>
    <s v="Børnehave"/>
    <n v="0"/>
    <n v="0"/>
    <n v="60"/>
    <n v="0"/>
    <n v="0"/>
    <n v="0"/>
    <n v="0"/>
    <s v="Nej"/>
    <n v="0"/>
    <n v="0"/>
    <x v="1"/>
    <x v="0"/>
    <x v="1"/>
    <x v="1"/>
    <n v="0"/>
    <x v="0"/>
    <x v="0"/>
    <x v="1"/>
    <x v="0"/>
    <n v="0"/>
    <n v="0"/>
    <n v="30000"/>
    <n v="0"/>
    <n v="0"/>
    <n v="0"/>
    <n v="0"/>
    <n v="0"/>
    <n v="0"/>
    <n v="0"/>
    <n v="0"/>
    <n v="0"/>
    <n v="0"/>
    <n v="0"/>
    <n v="0"/>
    <n v="0"/>
    <n v="0"/>
    <n v="0"/>
    <n v="0"/>
    <n v="0"/>
    <n v="0"/>
    <n v="100"/>
    <n v="0"/>
    <n v="2"/>
    <s v="Ja"/>
    <s v="Nej"/>
    <s v="Ja"/>
    <s v="Nej"/>
    <s v="bekymret for sygdom og ferie hos køkkenpersonale"/>
    <n v="0"/>
    <s v="har ikke udtalt sig"/>
    <s v="Nej"/>
    <n v="0"/>
    <s v="Nej"/>
    <n v="0"/>
    <n v="0"/>
    <s v="Køkken blandet tilvirk"/>
    <n v="0"/>
    <n v="0"/>
    <n v="0"/>
    <n v="0"/>
    <n v="0"/>
    <s v="Mindre"/>
    <s v="Større"/>
    <n v="0"/>
    <s v="køkkenet er gammelt og slidt og trænger til en kærlig hånd"/>
    <n v="0"/>
    <n v="0"/>
    <n v="0"/>
    <n v="0"/>
    <n v="0"/>
    <s v="Ayo"/>
    <s v="26.03.09"/>
    <n v="0"/>
    <n v="0"/>
    <n v="1"/>
    <n v="4"/>
    <n v="2"/>
    <n v="0"/>
    <n v="0"/>
    <n v="0"/>
    <n v="0"/>
    <n v="1"/>
    <n v="1"/>
    <n v="0"/>
    <n v="0"/>
    <n v="0"/>
    <n v="0"/>
    <n v="0"/>
    <n v="1"/>
    <n v="0"/>
    <n v="0"/>
    <n v="1"/>
    <n v="20"/>
    <s v="Miele"/>
    <n v="4"/>
    <s v="Nej"/>
    <n v="0"/>
    <s v="Nej"/>
    <s v="Nej"/>
    <s v="Nej"/>
    <n v="2"/>
    <s v="Begrænset"/>
    <n v="0"/>
    <n v="0"/>
    <x v="2"/>
    <s v="Amager"/>
    <x v="2"/>
    <x v="0"/>
    <x v="25"/>
    <n v="0"/>
    <n v="0"/>
    <n v="0"/>
    <n v="0"/>
    <n v="0"/>
    <n v="0"/>
    <n v="0"/>
    <n v="0"/>
    <n v="0"/>
    <n v="0"/>
    <n v="0"/>
    <n v="38913.19"/>
    <s v="37308"/>
    <x v="0"/>
    <x v="0"/>
    <x v="1"/>
  </r>
  <r>
    <x v="0"/>
    <x v="69"/>
    <s v="Peder lykkes vej børnehave"/>
    <x v="0"/>
    <s v="Peder Lykkes Vej 77"/>
    <n v="2300"/>
    <s v="København S"/>
    <s v="32 58 87 43"/>
    <s v="37350@buf.kk.dk"/>
    <s v="Mitzi Tofte"/>
    <n v="32580532"/>
    <n v="0"/>
    <s v="37350@buf.kk.dk"/>
    <s v="Børnehave"/>
    <n v="0"/>
    <n v="0"/>
    <n v="41"/>
    <n v="0"/>
    <n v="0"/>
    <n v="0"/>
    <n v="0"/>
    <s v="Nej"/>
    <n v="0"/>
    <n v="0"/>
    <x v="1"/>
    <x v="0"/>
    <x v="1"/>
    <x v="1"/>
    <n v="0"/>
    <x v="0"/>
    <x v="0"/>
    <x v="1"/>
    <x v="1"/>
    <n v="0"/>
    <n v="0"/>
    <n v="50000"/>
    <n v="0"/>
    <n v="0"/>
    <n v="0"/>
    <n v="0"/>
    <n v="0"/>
    <n v="0"/>
    <n v="0"/>
    <n v="0"/>
    <n v="0"/>
    <n v="0"/>
    <n v="0"/>
    <n v="0"/>
    <n v="0"/>
    <n v="0"/>
    <n v="0"/>
    <n v="0"/>
    <n v="0"/>
    <n v="0"/>
    <n v="95"/>
    <n v="0"/>
    <n v="1"/>
    <s v="Ja"/>
    <s v="Nej"/>
    <s v="Ja"/>
    <s v="Nej"/>
    <s v="Umiddelbart nej, de afvendter hvad der bliver besluttet"/>
    <s v="Nej"/>
    <s v="de vendter sammen med pædagogerne/leder"/>
    <s v="Nej"/>
    <s v="samme"/>
    <s v="Nej"/>
    <n v="0"/>
    <n v="0"/>
    <s v="Køkken begrænset tilvirk"/>
    <n v="0"/>
    <n v="0"/>
    <n v="0"/>
    <n v="0"/>
    <n v="0"/>
    <n v="0"/>
    <n v="0"/>
    <n v="0"/>
    <n v="0"/>
    <n v="0"/>
    <n v="0"/>
    <s v="Større"/>
    <s v="generelt de fleste, da køkkenets maskiner er gamle og slidte."/>
    <s v="Køkkenet er et gammelt produktionskøkken der ikke har været i brug siden 2003"/>
    <s v="Cathrine Joachim Jerrik"/>
    <s v="31.3.2009"/>
    <n v="0"/>
    <n v="1"/>
    <n v="0"/>
    <n v="0"/>
    <n v="0"/>
    <n v="0"/>
    <n v="0"/>
    <n v="0"/>
    <n v="0"/>
    <n v="2"/>
    <n v="0"/>
    <n v="0"/>
    <n v="0"/>
    <n v="0"/>
    <n v="0"/>
    <n v="0"/>
    <n v="1"/>
    <n v="0"/>
    <n v="0"/>
    <n v="1"/>
    <n v="2"/>
    <s v="Meiko"/>
    <n v="4"/>
    <n v="0"/>
    <n v="0"/>
    <n v="0"/>
    <n v="0"/>
    <n v="0"/>
    <n v="1"/>
    <s v="Begrænset"/>
    <s v="Køkkenet kunne blive rigtigt godt hvis det får nye elementer og bordplader."/>
    <n v="0"/>
    <x v="2"/>
    <s v="Amager"/>
    <x v="2"/>
    <x v="0"/>
    <x v="24"/>
    <n v="0"/>
    <n v="0"/>
    <n v="0"/>
    <n v="0"/>
    <n v="0"/>
    <n v="0"/>
    <n v="0"/>
    <n v="0"/>
    <n v="0"/>
    <n v="0"/>
    <n v="0"/>
    <n v="60802.54"/>
    <s v="37350"/>
    <x v="0"/>
    <x v="0"/>
    <x v="1"/>
  </r>
  <r>
    <x v="0"/>
    <x v="70"/>
    <s v="Enveloppen"/>
    <x v="0"/>
    <s v="Ved Stadsgraven 11"/>
    <n v="2300"/>
    <s v="København S"/>
    <s v="32 95 90 64"/>
    <s v="37378@buf.kk.dk"/>
    <s v="Anne Lilholm"/>
    <n v="33221404"/>
    <n v="32959064"/>
    <s v="37378@buf.kk.dk"/>
    <s v="Børnehave"/>
    <n v="0"/>
    <n v="0"/>
    <n v="80"/>
    <n v="0"/>
    <n v="0"/>
    <n v="0"/>
    <n v="0"/>
    <s v="Nej"/>
    <n v="0"/>
    <n v="0"/>
    <x v="1"/>
    <x v="0"/>
    <x v="1"/>
    <x v="1"/>
    <n v="0"/>
    <x v="0"/>
    <x v="0"/>
    <x v="1"/>
    <x v="0"/>
    <n v="0"/>
    <n v="0"/>
    <n v="60000"/>
    <n v="0"/>
    <s v="Ja"/>
    <n v="0"/>
    <s v="Annie Sølvskov"/>
    <n v="1994"/>
    <n v="7"/>
    <n v="0"/>
    <s v="kok"/>
    <s v="kantine, restaurant, hotel og inst."/>
    <n v="0"/>
    <n v="0"/>
    <n v="0"/>
    <n v="0"/>
    <n v="0"/>
    <n v="0"/>
    <n v="0"/>
    <n v="0"/>
    <n v="0"/>
    <n v="95"/>
    <n v="0"/>
    <n v="2"/>
    <s v="Ja"/>
    <s v="Nej"/>
    <s v="nej"/>
    <s v="Ja"/>
    <n v="0"/>
    <s v="Ja"/>
    <s v="Har indtryk af, de vil tage vel imod"/>
    <s v="Ja"/>
    <s v="ja"/>
    <s v="ja"/>
    <n v="0"/>
    <n v="0"/>
    <s v="produktionskøkken"/>
    <s v="nej"/>
    <s v="Mindre"/>
    <s v="Ingen"/>
    <s v="Nej"/>
    <s v="Industriopvaskemaskine, 2 industrikøleskabe, ekstra ovn - konvektions ville være klar fordel, da der i dette delekøkken skal laves mad til rigtig mange børn (80+ca.50)"/>
    <n v="0"/>
    <n v="0"/>
    <s v="Ja"/>
    <s v="Man skal finde en praktisk løsning på hvor køle og fryseskabe skal stå."/>
    <n v="0"/>
    <n v="0"/>
    <n v="0"/>
    <n v="0"/>
    <n v="0"/>
    <s v="Birgitte "/>
    <s v="31.03.03."/>
    <n v="0"/>
    <n v="0"/>
    <n v="1"/>
    <n v="6"/>
    <n v="3"/>
    <n v="3"/>
    <n v="0"/>
    <n v="0"/>
    <n v="0"/>
    <n v="1"/>
    <n v="0"/>
    <n v="1"/>
    <n v="0"/>
    <n v="0"/>
    <n v="0"/>
    <n v="1"/>
    <n v="0"/>
    <n v="1"/>
    <n v="0"/>
    <n v="1"/>
    <n v="120"/>
    <s v="Asko"/>
    <n v="9"/>
    <s v="Ja"/>
    <n v="20"/>
    <s v="Nej"/>
    <s v="Ja"/>
    <s v="Nej"/>
    <n v="2"/>
    <s v="Begrænset"/>
    <s v="Institutionen ligger i et flere etagers hus, hvor dert også er ca. 50 vuggestuebørn i selvstændig inst.. Begge inst. Har brugsret til køkken i kælder. Her er en del af udstyret købet af vuggestuen, så bh kan ikke uden videre regne med brugsret til alt i skemaet. Den ene ovn er i stykker, derfor anbefales køb af mindst en. Der er fint samarbejde med vuggestue, så fælles madlavning kan sikkert lykkes. Hvis inst. får udstyr gennem denne pulje, kan de sikkert dele alt med vuggestue. Der er vedlagt tilstandsrapport på huset, da der er nogle ting som skal udbedres i løbet af nogle år. Der er kun madelevator til anden sal i huset, men børn på fire sale. Der er desuden en børnehavestue i hus på lejeplads. Inst. kan evt. løse madtransport ved at lade en del af børnene spise i fælles spisesal i stuen. "/>
    <n v="0"/>
    <x v="2"/>
    <s v="Amager"/>
    <x v="2"/>
    <x v="0"/>
    <x v="26"/>
    <n v="0"/>
    <n v="0"/>
    <n v="0"/>
    <n v="0"/>
    <n v="0"/>
    <n v="0"/>
    <n v="0"/>
    <n v="0"/>
    <n v="0"/>
    <n v="0"/>
    <n v="0"/>
    <n v="63876.88"/>
    <s v="37378"/>
    <x v="0"/>
    <x v="0"/>
    <x v="1"/>
  </r>
  <r>
    <x v="0"/>
    <x v="71"/>
    <s v="Hedehi"/>
    <x v="0"/>
    <s v="Hundige Strandvej 35"/>
    <n v="2670"/>
    <s v="Greve Strand"/>
    <s v="43 90 01 94"/>
    <s v="37384@buf.kk.dk"/>
    <s v="Jasmin Olsen"/>
    <n v="0"/>
    <n v="0"/>
    <s v="37384@buf.kk.dk"/>
    <s v="Børnehave"/>
    <n v="0"/>
    <n v="0"/>
    <n v="30"/>
    <n v="0"/>
    <n v="0"/>
    <n v="0"/>
    <n v="0"/>
    <s v="Nej"/>
    <n v="0"/>
    <n v="0"/>
    <x v="1"/>
    <x v="0"/>
    <x v="1"/>
    <x v="1"/>
    <n v="0"/>
    <x v="1"/>
    <x v="1"/>
    <x v="1"/>
    <x v="1"/>
    <n v="0"/>
    <n v="0"/>
    <n v="61000"/>
    <n v="0"/>
    <n v="0"/>
    <n v="0"/>
    <n v="0"/>
    <n v="0"/>
    <n v="0"/>
    <n v="0"/>
    <n v="0"/>
    <n v="0"/>
    <n v="0"/>
    <n v="0"/>
    <n v="0"/>
    <n v="0"/>
    <n v="0"/>
    <n v="0"/>
    <n v="0"/>
    <n v="0"/>
    <n v="0"/>
    <n v="90"/>
    <n v="0"/>
    <n v="0"/>
    <s v="nej"/>
    <s v="Nej"/>
    <s v="Ja"/>
    <s v="Ja"/>
    <n v="0"/>
    <n v="0"/>
    <s v="ved ikke"/>
    <s v="Nej"/>
    <n v="0"/>
    <s v="ja"/>
    <n v="0"/>
    <n v="0"/>
    <s v="produktionskøkken"/>
    <n v="0"/>
    <n v="0"/>
    <n v="0"/>
    <n v="0"/>
    <n v="0"/>
    <n v="0"/>
    <n v="0"/>
    <n v="0"/>
    <n v="0"/>
    <n v="0"/>
    <n v="0"/>
    <n v="0"/>
    <n v="0"/>
    <n v="0"/>
    <s v="Lone Voss"/>
    <d v="1899-12-30T00:00:00"/>
    <n v="0"/>
    <n v="0"/>
    <n v="1"/>
    <n v="4"/>
    <n v="0"/>
    <n v="1"/>
    <n v="0"/>
    <n v="0"/>
    <n v="0"/>
    <n v="0"/>
    <n v="1"/>
    <n v="0"/>
    <n v="0"/>
    <n v="0"/>
    <n v="0"/>
    <n v="1"/>
    <n v="0"/>
    <n v="0"/>
    <n v="0"/>
    <n v="1"/>
    <n v="20"/>
    <s v="Miele"/>
    <n v="2"/>
    <s v="Nej"/>
    <n v="0"/>
    <s v="Nej"/>
    <s v="Nej"/>
    <s v="Nej"/>
    <n v="1"/>
    <n v="0"/>
    <s v="Nyanskaffelse: ny ovn, køleskab. VIGTIGT: dårligt afløb fra håndvasken i køkkenet"/>
    <n v="0"/>
    <x v="2"/>
    <s v="Amager"/>
    <x v="2"/>
    <x v="0"/>
    <x v="12"/>
    <n v="0"/>
    <n v="0"/>
    <n v="0"/>
    <n v="0"/>
    <n v="0"/>
    <n v="0"/>
    <n v="0"/>
    <n v="0"/>
    <n v="0"/>
    <n v="0"/>
    <n v="0"/>
    <n v="84845.14"/>
    <s v="37384"/>
    <x v="4"/>
    <x v="0"/>
    <x v="1"/>
  </r>
  <r>
    <x v="0"/>
    <x v="72"/>
    <s v="Burlunden"/>
    <x v="0"/>
    <s v="Rosenlundvej 1"/>
    <n v="2791"/>
    <s v="Dragør"/>
    <s v="32 53 32 58"/>
    <s v="37388@buf.kk.dk"/>
    <s v="Arne Hansen"/>
    <n v="43545827"/>
    <n v="0"/>
    <s v="37388@buf.kk.dk"/>
    <s v="Børnehave"/>
    <n v="0"/>
    <n v="0"/>
    <n v="90"/>
    <n v="0"/>
    <n v="0"/>
    <n v="0"/>
    <n v="0"/>
    <s v="Nej"/>
    <n v="0"/>
    <n v="0"/>
    <x v="1"/>
    <x v="0"/>
    <x v="1"/>
    <x v="1"/>
    <n v="0"/>
    <x v="1"/>
    <x v="0"/>
    <x v="1"/>
    <x v="0"/>
    <n v="0"/>
    <n v="0"/>
    <n v="120000"/>
    <n v="0"/>
    <n v="0"/>
    <n v="0"/>
    <n v="0"/>
    <n v="0"/>
    <n v="0"/>
    <n v="0"/>
    <n v="0"/>
    <n v="0"/>
    <n v="0"/>
    <n v="0"/>
    <n v="0"/>
    <n v="0"/>
    <n v="0"/>
    <n v="0"/>
    <n v="0"/>
    <n v="0"/>
    <n v="0"/>
    <n v="80"/>
    <n v="0"/>
    <n v="1"/>
    <s v="Ja"/>
    <s v="ja"/>
    <n v="0"/>
    <s v="Ja"/>
    <s v="men mener ikke køkkenet kan godkendes"/>
    <s v="Ja"/>
    <s v="ville gerne hvis muligt"/>
    <s v="Ja"/>
    <n v="0"/>
    <n v="0"/>
    <s v="ej relevant pt."/>
    <n v="0"/>
    <s v="Modtagerkøkken"/>
    <n v="0"/>
    <n v="0"/>
    <n v="0"/>
    <n v="0"/>
    <n v="0"/>
    <s v="Større"/>
    <s v="Større"/>
    <n v="0"/>
    <s v="køkkenet skal ses, før det kan endeligt afgøres. Krydsene er sat ud fra telefonsamtale"/>
    <n v="0"/>
    <n v="0"/>
    <n v="0"/>
    <n v="0"/>
    <n v="0"/>
    <s v="Birgitte Glerup"/>
    <d v="2009-04-29T00:00:00"/>
    <n v="0"/>
    <n v="1"/>
    <n v="0"/>
    <n v="4"/>
    <n v="1"/>
    <n v="0"/>
    <n v="0"/>
    <n v="0"/>
    <n v="0"/>
    <n v="0"/>
    <n v="2"/>
    <n v="0"/>
    <n v="0"/>
    <n v="0"/>
    <n v="0"/>
    <n v="0"/>
    <n v="2"/>
    <n v="0"/>
    <n v="0"/>
    <n v="1"/>
    <n v="5"/>
    <s v="Angelo L100"/>
    <n v="0"/>
    <s v="Nej"/>
    <n v="0"/>
    <s v="Nej"/>
    <s v="Nej"/>
    <s v="Nej"/>
    <n v="3"/>
    <s v="God plads"/>
    <n v="0"/>
    <n v="0"/>
    <x v="2"/>
    <s v="Amager"/>
    <x v="2"/>
    <x v="0"/>
    <x v="27"/>
    <n v="0"/>
    <n v="0"/>
    <n v="0"/>
    <n v="0"/>
    <n v="0"/>
    <n v="0"/>
    <n v="0"/>
    <n v="0"/>
    <n v="0"/>
    <n v="0"/>
    <n v="0"/>
    <n v="93765.37"/>
    <s v="37388"/>
    <x v="4"/>
    <x v="0"/>
    <x v="1"/>
  </r>
  <r>
    <x v="0"/>
    <x v="73"/>
    <s v="Børnehaven Hurlumhej"/>
    <x v="6"/>
    <s v="Bispebjerg Bakke 6"/>
    <n v="2400"/>
    <s v="København NV"/>
    <n v="35811645"/>
    <s v="bisp6@mail.dk"/>
    <s v="Bettina Brandt"/>
    <n v="39201016"/>
    <n v="0"/>
    <s v="35311@buf.kk.dk"/>
    <s v="Børnehave"/>
    <n v="0"/>
    <n v="12"/>
    <n v="44"/>
    <n v="0"/>
    <n v="0"/>
    <n v="0"/>
    <n v="0"/>
    <s v="Nej"/>
    <n v="0"/>
    <n v="0"/>
    <x v="1"/>
    <x v="0"/>
    <x v="1"/>
    <x v="1"/>
    <n v="0"/>
    <x v="0"/>
    <x v="0"/>
    <x v="1"/>
    <x v="0"/>
    <n v="0"/>
    <n v="0"/>
    <n v="104000"/>
    <n v="0"/>
    <n v="0"/>
    <n v="0"/>
    <n v="0"/>
    <n v="0"/>
    <n v="0"/>
    <n v="0"/>
    <n v="0"/>
    <n v="0"/>
    <n v="0"/>
    <n v="0"/>
    <n v="0"/>
    <n v="0"/>
    <n v="0"/>
    <n v="0"/>
    <n v="0"/>
    <n v="0"/>
    <n v="0"/>
    <n v="45"/>
    <n v="0"/>
    <n v="2"/>
    <s v="Ja"/>
    <s v="Nej"/>
    <s v="nej"/>
    <s v="Ja"/>
    <s v="Hvis køkken og medarbejder er i orden"/>
    <s v="Ja"/>
    <s v="de taler meget om det og løsningen skal være bedre end madpakkerne"/>
    <s v="Ja"/>
    <n v="0"/>
    <s v="Nej"/>
    <s v="Vil gerne have hjælp fra os"/>
    <n v="0"/>
    <s v="Køkken begrænset tilvirk"/>
    <s v="nej"/>
    <n v="0"/>
    <n v="0"/>
    <n v="0"/>
    <n v="0"/>
    <n v="0"/>
    <s v="Større"/>
    <s v="Ja"/>
    <s v="Vil gerne have køkken så der kan laves mad"/>
    <n v="0"/>
    <n v="0"/>
    <n v="0"/>
    <n v="0"/>
    <s v="Gammelt og nedslidt. Skal have en ordentlig omgang (ombygning)"/>
    <s v="Lone Voss/Sine"/>
    <d v="2009-03-11T00:00:00"/>
    <n v="0"/>
    <n v="1"/>
    <n v="0"/>
    <n v="4"/>
    <n v="0"/>
    <n v="0"/>
    <n v="0"/>
    <n v="0"/>
    <n v="0"/>
    <n v="0"/>
    <n v="1"/>
    <n v="0"/>
    <n v="0"/>
    <n v="0"/>
    <n v="0"/>
    <n v="0"/>
    <n v="1"/>
    <n v="0"/>
    <n v="0"/>
    <n v="1"/>
    <n v="20"/>
    <s v="Miele"/>
    <n v="2"/>
    <s v="Nej"/>
    <n v="0"/>
    <s v="Nej"/>
    <s v="Ja"/>
    <s v="Nej"/>
    <n v="1"/>
    <s v="Begrænset"/>
    <n v="0"/>
    <n v="0"/>
    <x v="2"/>
    <s v="Bispebjerg"/>
    <x v="2"/>
    <x v="1"/>
    <x v="2"/>
    <n v="0"/>
    <n v="0"/>
    <n v="0"/>
    <n v="0"/>
    <n v="0"/>
    <n v="0"/>
    <n v="0"/>
    <n v="0"/>
    <n v="0"/>
    <n v="0"/>
    <n v="0"/>
    <n v="50675.69"/>
    <s v="35311"/>
    <x v="0"/>
    <x v="0"/>
    <x v="1"/>
  </r>
  <r>
    <x v="0"/>
    <x v="74"/>
    <s v="Fru Hedevig Baggers Børnehave"/>
    <x v="6"/>
    <s v="Frederiksborgvej 156A"/>
    <n v="2400"/>
    <s v="København NV"/>
    <s v="38 81 10 70"/>
    <s v="fruhedevigbagger@mail.dk"/>
    <s v="Ellinor Johansen"/>
    <n v="35380151"/>
    <n v="0"/>
    <s v="35338@buf.kk.dk"/>
    <s v="Børnehave"/>
    <n v="0"/>
    <n v="0"/>
    <n v="23"/>
    <n v="0"/>
    <n v="0"/>
    <n v="0"/>
    <n v="0"/>
    <s v="Nej"/>
    <n v="0"/>
    <n v="0"/>
    <x v="1"/>
    <x v="0"/>
    <x v="1"/>
    <x v="1"/>
    <n v="0"/>
    <x v="1"/>
    <x v="0"/>
    <x v="1"/>
    <x v="0"/>
    <n v="0"/>
    <n v="0"/>
    <n v="0"/>
    <n v="0"/>
    <s v="Nej"/>
    <s v="nej"/>
    <n v="0"/>
    <n v="0"/>
    <n v="0"/>
    <n v="0"/>
    <n v="0"/>
    <n v="0"/>
    <n v="0"/>
    <n v="0"/>
    <n v="0"/>
    <n v="0"/>
    <n v="0"/>
    <n v="0"/>
    <n v="0"/>
    <n v="0"/>
    <n v="0"/>
    <n v="0"/>
    <n v="0"/>
    <n v="0"/>
    <s v="Ja"/>
    <s v="Nej"/>
    <s v="nej"/>
    <s v="Ja"/>
    <s v="Hvis køkkenet bliver opgraderet og der følger køkkentimer med er de meget interesseret"/>
    <s v="Nej"/>
    <s v="Vil gerne beholde madpakkerne"/>
    <s v="Ja"/>
    <s v="Hvis omstændighederne er der."/>
    <s v="Nej"/>
    <n v="0"/>
    <n v="0"/>
    <s v="Køkken begrænset tilvirk"/>
    <s v="nej"/>
    <n v="0"/>
    <n v="0"/>
    <n v="0"/>
    <n v="0"/>
    <s v="Større"/>
    <s v="Mindre"/>
    <n v="0"/>
    <s v="Nye skabe, komfur og køleskab. Alt er noget gammelt. Fødevarekontrollen har sagt det er sidste gang køkkenet godkendes"/>
    <n v="0"/>
    <n v="0"/>
    <n v="0"/>
    <n v="0"/>
    <n v="0"/>
    <s v="Mariah/Sine"/>
    <d v="2009-02-27T00:00:00"/>
    <n v="0"/>
    <n v="1"/>
    <n v="0"/>
    <n v="4"/>
    <n v="0"/>
    <n v="0"/>
    <n v="0"/>
    <n v="0"/>
    <n v="0"/>
    <n v="1"/>
    <n v="1"/>
    <n v="0"/>
    <n v="0"/>
    <n v="0"/>
    <n v="0"/>
    <n v="0"/>
    <n v="0"/>
    <n v="0"/>
    <n v="0"/>
    <n v="1"/>
    <n v="45"/>
    <s v="Miele"/>
    <n v="2.5"/>
    <s v="Nej"/>
    <n v="0"/>
    <s v="Nej"/>
    <s v="Nej"/>
    <s v="Nej"/>
    <n v="1"/>
    <s v="ingen plads"/>
    <s v="Københavns Ejendomme har lavet tilstandsrapport og vuderet at køkkenet koster 150.000 kr excl. Hvidevarer"/>
    <n v="0"/>
    <x v="2"/>
    <s v="Bispebjerg"/>
    <x v="2"/>
    <x v="0"/>
    <x v="28"/>
    <n v="0"/>
    <n v="0"/>
    <n v="0"/>
    <n v="0"/>
    <n v="0"/>
    <n v="0"/>
    <n v="0"/>
    <n v="0"/>
    <n v="0"/>
    <n v="0"/>
    <n v="0"/>
    <n v="10296.6"/>
    <s v="35338"/>
    <x v="0"/>
    <x v="0"/>
    <x v="1"/>
  </r>
  <r>
    <x v="0"/>
    <x v="75"/>
    <s v="Folkebørnehaven"/>
    <x v="6"/>
    <s v="Hillerødgade 78"/>
    <n v="2200"/>
    <s v="København N"/>
    <s v="38 34 51 84"/>
    <s v="35360@buf.kk.dk"/>
    <s v="Kirsten Marie Kragh"/>
    <n v="0"/>
    <n v="0"/>
    <s v="38345184@mail.tele.dk"/>
    <s v="Børnehave"/>
    <n v="0"/>
    <n v="0"/>
    <n v="22"/>
    <n v="0"/>
    <n v="0"/>
    <n v="0"/>
    <n v="0"/>
    <s v="Nej"/>
    <n v="0"/>
    <n v="0"/>
    <x v="1"/>
    <x v="0"/>
    <x v="1"/>
    <x v="1"/>
    <n v="0"/>
    <x v="0"/>
    <x v="0"/>
    <x v="1"/>
    <x v="1"/>
    <n v="0"/>
    <n v="0"/>
    <n v="17000"/>
    <n v="0"/>
    <n v="0"/>
    <n v="0"/>
    <n v="0"/>
    <n v="0"/>
    <n v="0"/>
    <n v="0"/>
    <n v="0"/>
    <n v="0"/>
    <n v="0"/>
    <n v="0"/>
    <n v="0"/>
    <n v="0"/>
    <n v="0"/>
    <n v="0"/>
    <n v="0"/>
    <n v="0"/>
    <n v="0"/>
    <n v="0"/>
    <n v="0"/>
    <n v="1"/>
    <s v="nej"/>
    <s v="Nej"/>
    <n v="0"/>
    <s v="Ja"/>
    <n v="0"/>
    <n v="0"/>
    <s v="Vides ikke"/>
    <s v="Ja"/>
    <n v="0"/>
    <s v="Nej"/>
    <n v="0"/>
    <n v="0"/>
    <s v="Køkken blandet tilvirk"/>
    <n v="0"/>
    <s v="Mindre"/>
    <s v="Mindre"/>
    <n v="0"/>
    <s v="Nye køkkenskabe og evt. nyt komfur. Køkkenet er 30 år gammelt og skønnes ikke at være hygiejnemæssigt forsvarligt. Ekstra køleskab. Nye fliser på væggene"/>
    <n v="0"/>
    <n v="0"/>
    <n v="0"/>
    <n v="0"/>
    <n v="0"/>
    <n v="0"/>
    <n v="0"/>
    <n v="0"/>
    <s v="Leder og pødagoger vil gerne i gang hvis køkkenet kan blive hygiejnemæssigt forsvarligt"/>
    <n v="0"/>
    <d v="1899-12-30T00:00:00"/>
    <n v="0"/>
    <n v="1"/>
    <n v="0"/>
    <n v="0"/>
    <n v="0"/>
    <n v="0"/>
    <n v="0"/>
    <n v="0"/>
    <n v="0"/>
    <n v="1"/>
    <n v="0"/>
    <n v="0"/>
    <n v="0"/>
    <n v="0"/>
    <n v="0"/>
    <n v="1"/>
    <n v="0"/>
    <n v="0"/>
    <n v="0"/>
    <n v="0"/>
    <n v="25"/>
    <s v="Miele"/>
    <n v="4"/>
    <s v="Nej"/>
    <n v="0"/>
    <s v="Nej"/>
    <s v="Nej"/>
    <n v="0"/>
    <n v="2"/>
    <s v="Begrænset"/>
    <n v="0"/>
    <n v="0"/>
    <x v="2"/>
    <s v="Bispebjerg"/>
    <x v="2"/>
    <x v="0"/>
    <x v="20"/>
    <n v="0"/>
    <n v="0"/>
    <n v="0"/>
    <n v="0"/>
    <n v="0"/>
    <n v="0"/>
    <n v="0"/>
    <n v="0"/>
    <n v="0"/>
    <n v="0"/>
    <n v="0"/>
    <n v="17934.66"/>
    <s v="35360"/>
    <x v="0"/>
    <x v="0"/>
    <x v="1"/>
  </r>
  <r>
    <x v="0"/>
    <x v="76"/>
    <s v="Edel Liisbergs Børnehave"/>
    <x v="6"/>
    <s v="Hjortholms Allé 31"/>
    <n v="2400"/>
    <s v="København NV"/>
    <s v="38 28 40 18"/>
    <s v="35362@buf.kk.dk"/>
    <s v="Birgitte BØGELUND Pedersen"/>
    <n v="35550648"/>
    <n v="0"/>
    <s v="elii@firma.tele.dk"/>
    <s v="Børnehave"/>
    <n v="0"/>
    <n v="10"/>
    <n v="31"/>
    <n v="0"/>
    <n v="0"/>
    <n v="0"/>
    <n v="0"/>
    <n v="0"/>
    <n v="0"/>
    <n v="0"/>
    <x v="1"/>
    <x v="0"/>
    <x v="1"/>
    <x v="1"/>
    <n v="0"/>
    <x v="1"/>
    <x v="0"/>
    <x v="1"/>
    <x v="0"/>
    <n v="0"/>
    <n v="0"/>
    <n v="55000"/>
    <n v="0"/>
    <n v="0"/>
    <n v="0"/>
    <n v="0"/>
    <n v="0"/>
    <n v="0"/>
    <n v="0"/>
    <n v="0"/>
    <n v="0"/>
    <n v="0"/>
    <n v="0"/>
    <n v="0"/>
    <n v="0"/>
    <n v="0"/>
    <n v="0"/>
    <n v="0"/>
    <n v="0"/>
    <n v="0"/>
    <n v="85"/>
    <n v="0"/>
    <n v="1"/>
    <s v="nej"/>
    <s v="Nej"/>
    <s v="nej"/>
    <s v="Ja"/>
    <s v="Det vil være det optimale"/>
    <n v="0"/>
    <n v="0"/>
    <s v="Nej"/>
    <s v="Skeptisk. Pt har forældrene gode madpakker til børnene"/>
    <s v="ja"/>
    <n v="0"/>
    <n v="0"/>
    <s v="Køkken begrænset tilvirk"/>
    <n v="0"/>
    <n v="0"/>
    <n v="0"/>
    <n v="0"/>
    <n v="0"/>
    <n v="0"/>
    <n v="0"/>
    <s v="Ja"/>
    <s v="Meget lille køkken"/>
    <n v="0"/>
    <n v="0"/>
    <s v="Større"/>
    <n v="0"/>
    <s v="Meget lille køkken med lidt bordplads. Må have mad udefra."/>
    <s v="Lone Voss/Sine"/>
    <d v="2009-02-26T00:00:00"/>
    <n v="0"/>
    <n v="1"/>
    <n v="0"/>
    <n v="0"/>
    <n v="0"/>
    <n v="0"/>
    <n v="0"/>
    <n v="0"/>
    <n v="0"/>
    <n v="4"/>
    <n v="0"/>
    <n v="0"/>
    <n v="0"/>
    <n v="0"/>
    <n v="0"/>
    <n v="1"/>
    <n v="0"/>
    <n v="0"/>
    <n v="0"/>
    <n v="0"/>
    <n v="60"/>
    <s v="Miehle"/>
    <n v="1"/>
    <s v="Nej"/>
    <n v="0"/>
    <s v="Nej"/>
    <s v="Nej"/>
    <s v="Nej"/>
    <n v="1"/>
    <s v="Begrænset"/>
    <n v="0"/>
    <n v="0"/>
    <x v="2"/>
    <s v="Bispebjerg"/>
    <x v="2"/>
    <x v="1"/>
    <x v="7"/>
    <n v="0"/>
    <n v="0"/>
    <n v="0"/>
    <n v="0"/>
    <n v="0"/>
    <n v="0"/>
    <n v="0"/>
    <n v="0"/>
    <n v="0"/>
    <n v="0"/>
    <n v="0"/>
    <n v="33723.08"/>
    <s v="35362"/>
    <x v="0"/>
    <x v="0"/>
    <x v="1"/>
  </r>
  <r>
    <x v="0"/>
    <x v="77"/>
    <s v="Kantorparkens Børnehave"/>
    <x v="6"/>
    <s v="Kantorparken 14"/>
    <n v="2400"/>
    <s v="København NV"/>
    <s v="39 56 37 33"/>
    <s v="35380@buf.kk.dk"/>
    <s v="Inga Trans"/>
    <n v="39698060"/>
    <n v="0"/>
    <s v="35380@buf.kk.dk"/>
    <s v="Børnehave"/>
    <n v="0"/>
    <n v="12"/>
    <n v="28"/>
    <n v="0"/>
    <n v="0"/>
    <n v="0"/>
    <n v="0"/>
    <s v="Nej"/>
    <n v="0"/>
    <n v="0"/>
    <x v="1"/>
    <x v="0"/>
    <x v="1"/>
    <x v="1"/>
    <n v="0"/>
    <x v="2"/>
    <x v="0"/>
    <x v="2"/>
    <x v="0"/>
    <n v="0"/>
    <n v="0"/>
    <n v="0"/>
    <n v="0"/>
    <n v="0"/>
    <n v="0"/>
    <n v="0"/>
    <n v="0"/>
    <n v="0"/>
    <n v="0"/>
    <n v="0"/>
    <n v="0"/>
    <n v="0"/>
    <n v="0"/>
    <n v="0"/>
    <n v="0"/>
    <n v="0"/>
    <n v="0"/>
    <n v="0"/>
    <n v="0"/>
    <n v="0"/>
    <n v="78"/>
    <n v="0"/>
    <n v="2"/>
    <s v="nej"/>
    <s v="Nej"/>
    <n v="0"/>
    <n v="0"/>
    <s v="De vil helst lave maden selv men kun hvis de får kompetent personale. Dertil er de noget mistroiske over for hvad der skal ske."/>
    <s v="Ja"/>
    <s v="Ja umiddelbart men ikke uvillige overfor mad udefra"/>
    <s v="Ja"/>
    <s v="lederen ønsker at de selv laver maden"/>
    <s v="ja"/>
    <s v="De vil meget gerne have hjælp til rekrutteringen af personale"/>
    <n v="0"/>
    <s v="produktionskøkken"/>
    <s v="Ja"/>
    <s v="Mindre"/>
    <n v="0"/>
    <n v="0"/>
    <s v="nyt komfur og køleskab vil være at foretrække"/>
    <n v="0"/>
    <n v="0"/>
    <n v="0"/>
    <n v="0"/>
    <n v="0"/>
    <n v="0"/>
    <n v="0"/>
    <n v="0"/>
    <n v="0"/>
    <s v="Cathrine Jerrik/Sine"/>
    <d v="2009-02-18T00:00:00"/>
    <n v="0"/>
    <n v="1"/>
    <n v="0"/>
    <n v="0"/>
    <n v="0"/>
    <n v="0"/>
    <n v="0"/>
    <n v="0"/>
    <n v="0"/>
    <n v="1"/>
    <n v="0"/>
    <n v="0"/>
    <n v="0"/>
    <n v="0"/>
    <n v="0"/>
    <n v="1"/>
    <n v="0"/>
    <n v="0"/>
    <n v="0"/>
    <n v="0"/>
    <n v="25"/>
    <s v="Miele"/>
    <n v="2.5"/>
    <s v="Nej"/>
    <n v="0"/>
    <n v="0"/>
    <s v="Ja"/>
    <s v="Nej"/>
    <n v="2"/>
    <s v="Begrænset"/>
    <s v="Der var skabe på væggene"/>
    <n v="0"/>
    <x v="2"/>
    <s v="Bispebjerg"/>
    <x v="2"/>
    <x v="1"/>
    <x v="29"/>
    <n v="0"/>
    <n v="0"/>
    <n v="0"/>
    <n v="0"/>
    <n v="0"/>
    <n v="0"/>
    <n v="0"/>
    <n v="0"/>
    <n v="0"/>
    <n v="0"/>
    <n v="0"/>
    <n v="40925.839999999997"/>
    <s v="35380"/>
    <x v="0"/>
    <x v="0"/>
    <x v="1"/>
  </r>
  <r>
    <x v="0"/>
    <x v="78"/>
    <s v="Tagensbo børnehave"/>
    <x v="6"/>
    <s v="Landsdommervej 35"/>
    <n v="2400"/>
    <s v="København NV"/>
    <s v="35 81 44 74"/>
    <s v="tagensbo.bh@mail.tele.dk"/>
    <s v="Iben Møller Nielsen"/>
    <n v="35399204"/>
    <n v="0"/>
    <s v="35389@buf.kk.dk"/>
    <s v="Børnehave"/>
    <n v="0"/>
    <n v="6"/>
    <n v="32"/>
    <n v="0"/>
    <n v="0"/>
    <n v="0"/>
    <n v="0"/>
    <s v="Nej"/>
    <n v="0"/>
    <n v="0"/>
    <x v="1"/>
    <x v="0"/>
    <x v="1"/>
    <x v="1"/>
    <n v="0"/>
    <x v="0"/>
    <x v="0"/>
    <x v="1"/>
    <x v="1"/>
    <n v="0"/>
    <n v="0"/>
    <n v="60000"/>
    <n v="0"/>
    <n v="0"/>
    <n v="0"/>
    <n v="0"/>
    <n v="0"/>
    <n v="0"/>
    <n v="0"/>
    <n v="0"/>
    <n v="0"/>
    <n v="0"/>
    <n v="0"/>
    <n v="0"/>
    <n v="0"/>
    <n v="0"/>
    <n v="0"/>
    <n v="0"/>
    <n v="0"/>
    <n v="0"/>
    <n v="70"/>
    <n v="0"/>
    <n v="2"/>
    <s v="Ja"/>
    <s v="Nej"/>
    <s v="nej"/>
    <s v="Nej"/>
    <s v="Ønsker ikke selv at lave mad fordi økonomien er uafklaret. Hvis der er mulighed for 37 timer til en køkkenperson så er lederen meget interesseret."/>
    <n v="0"/>
    <s v="afventer"/>
    <s v="Nej"/>
    <n v="0"/>
    <s v="Nej"/>
    <n v="0"/>
    <n v="0"/>
    <s v="Køkken begrænset tilvirk"/>
    <n v="0"/>
    <n v="0"/>
    <n v="0"/>
    <n v="0"/>
    <n v="0"/>
    <n v="0"/>
    <n v="0"/>
    <n v="0"/>
    <n v="0"/>
    <n v="0"/>
    <n v="0"/>
    <s v="Større"/>
    <s v="2 induktions kogeplader. Evt. konvektionsovn. Lille Bjørn til brødbagning"/>
    <n v="0"/>
    <n v="0"/>
    <d v="1899-12-30T00:00:00"/>
    <n v="0"/>
    <n v="1"/>
    <n v="0"/>
    <n v="4"/>
    <n v="1"/>
    <n v="0"/>
    <n v="1"/>
    <n v="0"/>
    <n v="0"/>
    <n v="1"/>
    <n v="1"/>
    <n v="0"/>
    <n v="0"/>
    <n v="0"/>
    <n v="0"/>
    <n v="1"/>
    <n v="0"/>
    <n v="0"/>
    <n v="0"/>
    <n v="1"/>
    <n v="25"/>
    <s v="Miele"/>
    <n v="3"/>
    <s v="Nej"/>
    <n v="0"/>
    <s v="Ja"/>
    <s v="Nej"/>
    <s v="Nej"/>
    <n v="1"/>
    <s v="ingen plads"/>
    <s v="Der er kun opbevaringsplads i køkkenskabene"/>
    <n v="0"/>
    <x v="2"/>
    <s v="Bispebjerg"/>
    <x v="2"/>
    <x v="5"/>
    <x v="6"/>
    <n v="0"/>
    <n v="0"/>
    <n v="0"/>
    <n v="0"/>
    <n v="0"/>
    <n v="0"/>
    <n v="0"/>
    <n v="0"/>
    <n v="0"/>
    <n v="0"/>
    <n v="0"/>
    <n v="49877.5"/>
    <s v="35389"/>
    <x v="0"/>
    <x v="0"/>
    <x v="1"/>
  </r>
  <r>
    <x v="0"/>
    <x v="79"/>
    <n v="0"/>
    <x v="6"/>
    <s v="Rørsangervej 78"/>
    <n v="2400"/>
    <s v="København NV"/>
    <s v="38 34 53 30"/>
    <s v="35428@buf.kk.dk"/>
    <s v="Annette Lund"/>
    <n v="22135654"/>
    <n v="0"/>
    <s v="35428@buf.kk.dk"/>
    <s v="Børnehave"/>
    <n v="0"/>
    <n v="0"/>
    <n v="30"/>
    <n v="0"/>
    <n v="0"/>
    <n v="0"/>
    <n v="0"/>
    <s v="Nej"/>
    <n v="0"/>
    <n v="0"/>
    <x v="1"/>
    <x v="0"/>
    <x v="1"/>
    <x v="1"/>
    <n v="0"/>
    <x v="0"/>
    <x v="0"/>
    <x v="1"/>
    <x v="1"/>
    <n v="0"/>
    <n v="0"/>
    <n v="32000"/>
    <n v="0"/>
    <s v="Nej"/>
    <s v="nej"/>
    <n v="0"/>
    <n v="0"/>
    <n v="0"/>
    <n v="0"/>
    <n v="0"/>
    <n v="0"/>
    <n v="0"/>
    <n v="0"/>
    <n v="0"/>
    <n v="0"/>
    <n v="0"/>
    <n v="0"/>
    <n v="0"/>
    <n v="0"/>
    <n v="0"/>
    <n v="0"/>
    <n v="0"/>
    <n v="1"/>
    <s v="Ja"/>
    <s v="Nej"/>
    <s v="nej"/>
    <s v="Ja"/>
    <n v="0"/>
    <s v="Nej"/>
    <s v="ikke diskuteret endnu"/>
    <s v="Ja"/>
    <n v="0"/>
    <s v="ja"/>
    <s v="Ønsker at personalet uddannes på Kbh. Madhus."/>
    <n v="0"/>
    <s v="produktionskøkken"/>
    <s v="nej"/>
    <s v="Mindre"/>
    <s v="Større"/>
    <s v="Nej"/>
    <s v="Nye elementer + bordplade, hæve opvaskemaskine, to vaske, nyt komfur"/>
    <n v="0"/>
    <n v="0"/>
    <n v="0"/>
    <n v="0"/>
    <n v="0"/>
    <n v="0"/>
    <n v="0"/>
    <n v="0"/>
    <n v="0"/>
    <s v="Birgitte Glerup/Sine"/>
    <d v="2009-03-09T00:00:00"/>
    <n v="0"/>
    <n v="1"/>
    <n v="0"/>
    <n v="4"/>
    <n v="1"/>
    <n v="0"/>
    <n v="0"/>
    <n v="0"/>
    <n v="0"/>
    <n v="1"/>
    <n v="1"/>
    <n v="0"/>
    <n v="0"/>
    <n v="0"/>
    <n v="0"/>
    <n v="1"/>
    <n v="0"/>
    <n v="0"/>
    <n v="0"/>
    <n v="1"/>
    <n v="20"/>
    <s v="Miele"/>
    <n v="0"/>
    <s v="Nej"/>
    <n v="0"/>
    <s v="Nej"/>
    <s v="Nej"/>
    <s v="Nej"/>
    <n v="1"/>
    <s v="ingen plads"/>
    <s v="Fint rum til køkken. Kræver dog nye elementer. Vil gerne selv. Er lidt ærgelige over beslutningen men positive for at løse opgaven på en god måde. Vil meget gerne selv lave maden."/>
    <n v="0"/>
    <x v="2"/>
    <s v="Bispebjerg"/>
    <x v="2"/>
    <x v="0"/>
    <x v="12"/>
    <n v="0"/>
    <n v="0"/>
    <n v="0"/>
    <n v="0"/>
    <n v="0"/>
    <n v="0"/>
    <n v="0"/>
    <n v="0"/>
    <n v="0"/>
    <n v="0"/>
    <n v="0"/>
    <n v="26146.61"/>
    <s v="35428"/>
    <x v="0"/>
    <x v="0"/>
    <x v="1"/>
  </r>
  <r>
    <x v="0"/>
    <x v="80"/>
    <s v="Børnehaven Rådvadsvej"/>
    <x v="6"/>
    <s v="Rådvadsvej 142"/>
    <n v="2400"/>
    <s v="København NV"/>
    <s v="39 69 38 87"/>
    <s v="35430@buf.kk.dk"/>
    <s v="Arne Bunde Kristensen"/>
    <n v="38600867"/>
    <n v="0"/>
    <s v="35430@buf.kk.dk"/>
    <s v="Børnehave"/>
    <n v="0"/>
    <n v="0"/>
    <n v="22"/>
    <n v="0"/>
    <n v="0"/>
    <n v="0"/>
    <n v="0"/>
    <s v="Nej"/>
    <n v="0"/>
    <n v="0"/>
    <x v="1"/>
    <x v="0"/>
    <x v="1"/>
    <x v="1"/>
    <n v="0"/>
    <x v="0"/>
    <x v="1"/>
    <x v="5"/>
    <x v="1"/>
    <n v="0"/>
    <n v="0"/>
    <n v="35000"/>
    <n v="0"/>
    <s v="Ja"/>
    <s v="nej"/>
    <s v="Sajida Nasreen"/>
    <n v="2000"/>
    <n v="20"/>
    <n v="0"/>
    <n v="0"/>
    <n v="0"/>
    <n v="0"/>
    <n v="0"/>
    <n v="0"/>
    <n v="0"/>
    <n v="0"/>
    <n v="0"/>
    <n v="0"/>
    <n v="0"/>
    <n v="0"/>
    <n v="72"/>
    <n v="0"/>
    <n v="1"/>
    <s v="Ja"/>
    <s v="Nej"/>
    <s v="Ja"/>
    <s v="Ja"/>
    <n v="0"/>
    <s v="Ja"/>
    <n v="0"/>
    <s v="Ja"/>
    <n v="0"/>
    <s v="ja"/>
    <s v="har ønsker om at SAjda bliver i jobbet"/>
    <n v="0"/>
    <s v="produktionskøkken"/>
    <s v="Ja"/>
    <n v="0"/>
    <n v="0"/>
    <n v="0"/>
    <s v="Lukket skab til opbevaring af tørvarer, måske skal der kigges på deres gasblus."/>
    <n v="0"/>
    <n v="0"/>
    <n v="0"/>
    <n v="0"/>
    <n v="0"/>
    <n v="0"/>
    <n v="0"/>
    <n v="0"/>
    <n v="0"/>
    <s v="Lone Voss/Sine"/>
    <d v="2009-03-11T00:00:00"/>
    <n v="0"/>
    <n v="0"/>
    <n v="1"/>
    <n v="4"/>
    <n v="0"/>
    <n v="1"/>
    <n v="0"/>
    <n v="0"/>
    <n v="0"/>
    <n v="1"/>
    <n v="0"/>
    <n v="0"/>
    <n v="0"/>
    <n v="0"/>
    <n v="0"/>
    <n v="1"/>
    <n v="0"/>
    <n v="0"/>
    <n v="0"/>
    <n v="1"/>
    <n v="20"/>
    <s v="Miele"/>
    <n v="2"/>
    <s v="Nej"/>
    <n v="0"/>
    <s v="Ja"/>
    <s v="Nej"/>
    <s v="Nej"/>
    <n v="1"/>
    <s v="Begrænset"/>
    <n v="0"/>
    <n v="0"/>
    <x v="2"/>
    <s v="Bispebjerg"/>
    <x v="2"/>
    <x v="0"/>
    <x v="20"/>
    <n v="0"/>
    <n v="0"/>
    <n v="0"/>
    <n v="0"/>
    <n v="0"/>
    <n v="0"/>
    <n v="0"/>
    <n v="0"/>
    <n v="0"/>
    <n v="0"/>
    <n v="0"/>
    <n v="29882.13"/>
    <s v="35430"/>
    <x v="0"/>
    <x v="0"/>
    <x v="1"/>
  </r>
  <r>
    <x v="0"/>
    <x v="81"/>
    <s v="Børnehaven Bellis"/>
    <x v="6"/>
    <s v="Tagensvej 188"/>
    <n v="2400"/>
    <s v="København NV"/>
    <n v="35816800"/>
    <s v="37467@buf.kk.dk"/>
    <s v="Bente Bruun"/>
    <n v="0"/>
    <n v="0"/>
    <s v="bh.188@mail.tele.dk"/>
    <s v="Børnehave"/>
    <n v="0"/>
    <n v="12"/>
    <n v="40"/>
    <n v="0"/>
    <n v="0"/>
    <n v="0"/>
    <n v="0"/>
    <s v="Nej"/>
    <n v="0"/>
    <n v="0"/>
    <x v="1"/>
    <x v="0"/>
    <x v="1"/>
    <x v="1"/>
    <n v="0"/>
    <x v="0"/>
    <x v="0"/>
    <x v="1"/>
    <x v="0"/>
    <n v="0"/>
    <n v="0"/>
    <n v="43000"/>
    <n v="0"/>
    <n v="0"/>
    <n v="0"/>
    <n v="0"/>
    <n v="0"/>
    <n v="0"/>
    <n v="0"/>
    <n v="0"/>
    <n v="0"/>
    <n v="0"/>
    <n v="0"/>
    <n v="0"/>
    <n v="0"/>
    <n v="0"/>
    <n v="0"/>
    <n v="0"/>
    <n v="0"/>
    <n v="0"/>
    <n v="75"/>
    <n v="0"/>
    <n v="2"/>
    <s v="Ja"/>
    <s v="Nej"/>
    <s v="nej"/>
    <s v="Ja"/>
    <s v="Tænker ang. Lokal mad, evt. i samarbejde med de andre institutioner (solstrålen, Tagenshave, Hurlumhej)"/>
    <n v="0"/>
    <s v="Måske"/>
    <s v="Ja"/>
    <n v="0"/>
    <s v="Nej"/>
    <n v="0"/>
    <n v="0"/>
    <s v="Køkken begrænset tilvirk"/>
    <n v="0"/>
    <n v="0"/>
    <n v="0"/>
    <n v="0"/>
    <n v="0"/>
    <n v="0"/>
    <s v="Større"/>
    <s v="Nej"/>
    <s v="opvaskemaskine op i højde"/>
    <n v="0"/>
    <n v="0"/>
    <s v="Større"/>
    <s v="køleskab, ovn, røremaskine, grøntsagsrobot"/>
    <s v="Der vil kunne modtages komponenter og laves kold mad (med besvær)"/>
    <s v="Lone Voss/Sine"/>
    <d v="2009-02-26T00:00:00"/>
    <n v="0"/>
    <n v="1"/>
    <n v="0"/>
    <n v="0"/>
    <n v="0"/>
    <n v="1"/>
    <n v="0"/>
    <n v="0"/>
    <n v="0"/>
    <n v="1"/>
    <n v="0"/>
    <n v="0"/>
    <n v="0"/>
    <n v="0"/>
    <n v="0"/>
    <n v="1"/>
    <n v="0"/>
    <n v="0"/>
    <n v="0"/>
    <n v="0"/>
    <n v="25"/>
    <s v="Miele"/>
    <n v="1.5"/>
    <s v="Nej"/>
    <n v="0"/>
    <s v="Nej"/>
    <s v="Nej"/>
    <s v="Nej"/>
    <n v="1"/>
    <s v="God plads"/>
    <s v="Det optimale vil være en ombygning af køkken"/>
    <n v="0"/>
    <x v="2"/>
    <s v="Bispebjerg"/>
    <x v="2"/>
    <x v="1"/>
    <x v="0"/>
    <n v="0"/>
    <n v="0"/>
    <n v="0"/>
    <n v="0"/>
    <n v="0"/>
    <n v="0"/>
    <n v="0"/>
    <n v="0"/>
    <n v="0"/>
    <n v="0"/>
    <n v="0"/>
    <n v="35133.94"/>
    <s v="35467"/>
    <x v="0"/>
    <x v="0"/>
    <x v="1"/>
  </r>
  <r>
    <x v="0"/>
    <x v="82"/>
    <s v="Utterslev Kirkes Børnegård og udflytterbørnehaven Ellinge Strand"/>
    <x v="6"/>
    <s v="Ellinge Strand, Amtsvejen 324"/>
    <n v="2400"/>
    <s v="København NV"/>
    <s v="38 26 26 50"/>
    <s v="35523@buf.kk.dk"/>
    <s v="Margot Rousing Clemmensen"/>
    <n v="44911960"/>
    <n v="0"/>
    <s v="35523@buf.kk.dk"/>
    <s v="Børnehave"/>
    <n v="0"/>
    <n v="0"/>
    <n v="114"/>
    <n v="0"/>
    <n v="0"/>
    <n v="0"/>
    <n v="0"/>
    <s v="ja"/>
    <n v="2"/>
    <n v="1"/>
    <x v="1"/>
    <x v="0"/>
    <x v="1"/>
    <x v="1"/>
    <n v="0"/>
    <x v="0"/>
    <x v="1"/>
    <x v="1"/>
    <x v="1"/>
    <n v="0"/>
    <n v="0"/>
    <n v="175000"/>
    <n v="0"/>
    <n v="0"/>
    <n v="0"/>
    <n v="0"/>
    <n v="0"/>
    <n v="0"/>
    <n v="0"/>
    <n v="0"/>
    <n v="0"/>
    <n v="0"/>
    <n v="0"/>
    <n v="0"/>
    <n v="0"/>
    <n v="0"/>
    <n v="0"/>
    <n v="0"/>
    <n v="0"/>
    <n v="0"/>
    <n v="75"/>
    <n v="0"/>
    <n v="2"/>
    <s v="Ja"/>
    <s v="Nej"/>
    <s v="Ja"/>
    <s v="Ja"/>
    <n v="0"/>
    <s v="Ja"/>
    <n v="0"/>
    <s v="Ja"/>
    <s v="Hvis det er muligt at finde ordentligt og kompetent uddannet personale"/>
    <s v="Nej"/>
    <s v="vil meget gerne have hjælp"/>
    <n v="0"/>
    <s v="produktionskøkken"/>
    <s v="nej"/>
    <s v="Større"/>
    <s v="Mindre"/>
    <n v="0"/>
    <s v="Køleskab + fryserd. En konvektions ovn eller 2 varmluftsovne, evt. nyt komfur. En væg skal rives ned så køkkenet bliver større"/>
    <n v="0"/>
    <n v="0"/>
    <n v="0"/>
    <n v="0"/>
    <n v="0"/>
    <n v="0"/>
    <n v="0"/>
    <n v="0"/>
    <n v="0"/>
    <s v="Cathrine Jerrik/Sine"/>
    <d v="2009-02-25T00:00:00"/>
    <n v="0"/>
    <n v="0"/>
    <n v="0"/>
    <n v="4"/>
    <n v="0"/>
    <n v="0"/>
    <n v="1"/>
    <n v="0"/>
    <n v="0"/>
    <n v="3"/>
    <n v="1"/>
    <n v="0"/>
    <n v="0"/>
    <n v="0"/>
    <n v="0"/>
    <n v="0"/>
    <n v="1"/>
    <n v="0"/>
    <n v="0"/>
    <n v="2"/>
    <n v="25"/>
    <s v="Miele"/>
    <n v="2.5"/>
    <s v="Nej"/>
    <n v="0"/>
    <s v="Nej"/>
    <s v="Nej"/>
    <s v="Nej"/>
    <n v="1"/>
    <s v="Begrænset"/>
    <s v="Der er mulighed for stor lagerplads i kælder. Køkkenet er egentlig ok men kræver en kærlig hånd."/>
    <n v="0"/>
    <x v="2"/>
    <s v="Bispebjerg"/>
    <x v="2"/>
    <x v="0"/>
    <x v="30"/>
    <n v="0"/>
    <n v="0"/>
    <n v="0"/>
    <n v="0"/>
    <n v="0"/>
    <n v="8"/>
    <n v="0"/>
    <n v="0"/>
    <n v="0"/>
    <n v="0"/>
    <n v="0"/>
    <n v="173322.72"/>
    <s v="35523"/>
    <x v="0"/>
    <x v="1"/>
    <x v="1"/>
  </r>
  <r>
    <x v="0"/>
    <x v="83"/>
    <s v="Utterslev Kirkes Børnegård og udflytterbørnehaven Ellinge Strand"/>
    <x v="6"/>
    <s v="Ellinge Strand, Amtsvejen 324"/>
    <n v="2400"/>
    <s v="København NV"/>
    <s v="38 26 26 50"/>
    <s v="35523@buf.kk.dk"/>
    <s v="Margot Rousing Clemmensen"/>
    <n v="44911960"/>
    <n v="0"/>
    <s v="35523@buf.kk.dk"/>
    <s v="Børnehave"/>
    <n v="0"/>
    <n v="0"/>
    <n v="114"/>
    <n v="0"/>
    <n v="0"/>
    <n v="0"/>
    <n v="0"/>
    <s v="ja"/>
    <n v="0"/>
    <n v="0"/>
    <x v="1"/>
    <x v="0"/>
    <x v="1"/>
    <x v="1"/>
    <n v="0"/>
    <x v="1"/>
    <x v="0"/>
    <x v="1"/>
    <x v="0"/>
    <n v="0"/>
    <n v="0"/>
    <n v="0"/>
    <n v="0"/>
    <n v="0"/>
    <n v="0"/>
    <n v="0"/>
    <n v="0"/>
    <n v="0"/>
    <n v="0"/>
    <n v="0"/>
    <n v="0"/>
    <n v="0"/>
    <n v="0"/>
    <n v="0"/>
    <n v="0"/>
    <n v="0"/>
    <n v="0"/>
    <n v="0"/>
    <n v="0"/>
    <n v="0"/>
    <n v="0"/>
    <n v="0"/>
    <n v="0"/>
    <n v="0"/>
    <n v="0"/>
    <n v="0"/>
    <n v="0"/>
    <n v="0"/>
    <n v="0"/>
    <n v="0"/>
    <n v="0"/>
    <n v="0"/>
    <n v="0"/>
    <n v="0"/>
    <n v="0"/>
    <s v="Køkken begrænset tilvirk"/>
    <n v="0"/>
    <n v="0"/>
    <n v="0"/>
    <n v="0"/>
    <n v="0"/>
    <n v="0"/>
    <n v="0"/>
    <n v="0"/>
    <s v="Der er ikke plads men kan godt bruges til at bage i."/>
    <n v="0"/>
    <n v="0"/>
    <n v="0"/>
    <n v="0"/>
    <s v="Det er et lille køkken der ligger i forlængelse af frokostrum for en af børnehavens stuer"/>
    <n v="0"/>
    <d v="1899-12-30T00:00:00"/>
    <n v="0"/>
    <n v="1"/>
    <n v="0"/>
    <n v="0"/>
    <n v="0"/>
    <n v="0"/>
    <n v="0"/>
    <n v="0"/>
    <n v="0"/>
    <n v="1"/>
    <n v="0"/>
    <n v="0"/>
    <n v="0"/>
    <n v="0"/>
    <n v="0"/>
    <n v="1"/>
    <n v="0"/>
    <n v="0"/>
    <n v="0"/>
    <n v="0"/>
    <n v="25"/>
    <s v="Miele"/>
    <n v="2"/>
    <s v="Nej"/>
    <n v="0"/>
    <s v="Nej"/>
    <s v="Nej"/>
    <s v="Nej"/>
    <n v="2"/>
    <s v="Begrænset"/>
    <n v="0"/>
    <n v="0"/>
    <x v="2"/>
    <s v="Bispebjerg"/>
    <x v="2"/>
    <x v="0"/>
    <x v="30"/>
    <n v="0"/>
    <n v="0"/>
    <n v="0"/>
    <n v="0"/>
    <n v="0"/>
    <n v="8"/>
    <n v="0"/>
    <n v="0"/>
    <n v="0"/>
    <n v="0"/>
    <n v="0"/>
    <n v="173322.72"/>
    <s v="35523"/>
    <x v="1"/>
    <x v="1"/>
    <x v="1"/>
  </r>
  <r>
    <x v="0"/>
    <x v="84"/>
    <s v="Utterslev Kirkes Børnegård og udflytterbørnehaven Ellinge Strand"/>
    <x v="6"/>
    <s v="Ellinge Strand, Amtsvejen 324"/>
    <n v="2400"/>
    <s v="København NV"/>
    <s v="38 26 26 50"/>
    <s v="35523@buf.kk.dk"/>
    <s v="Margot Rousing Clemmensen"/>
    <n v="44911960"/>
    <n v="0"/>
    <s v="35523@buf.kk.dk"/>
    <s v="Børnehave"/>
    <n v="0"/>
    <n v="0"/>
    <n v="114"/>
    <n v="0"/>
    <n v="0"/>
    <n v="0"/>
    <n v="0"/>
    <n v="0"/>
    <n v="0"/>
    <n v="0"/>
    <x v="1"/>
    <x v="0"/>
    <x v="1"/>
    <x v="1"/>
    <n v="0"/>
    <x v="0"/>
    <x v="1"/>
    <x v="1"/>
    <x v="1"/>
    <n v="0"/>
    <n v="0"/>
    <n v="175000"/>
    <n v="0"/>
    <n v="0"/>
    <n v="0"/>
    <n v="0"/>
    <n v="0"/>
    <n v="0"/>
    <n v="0"/>
    <n v="0"/>
    <n v="0"/>
    <n v="0"/>
    <n v="0"/>
    <n v="0"/>
    <n v="0"/>
    <n v="0"/>
    <n v="0"/>
    <n v="0"/>
    <n v="0"/>
    <n v="0"/>
    <n v="75"/>
    <n v="0"/>
    <n v="0"/>
    <n v="0"/>
    <n v="0"/>
    <n v="0"/>
    <n v="0"/>
    <n v="0"/>
    <n v="0"/>
    <n v="0"/>
    <n v="0"/>
    <n v="0"/>
    <n v="0"/>
    <n v="0"/>
    <n v="0"/>
    <s v="Køkken begrænset tilvirk"/>
    <n v="0"/>
    <n v="0"/>
    <n v="0"/>
    <n v="0"/>
    <n v="0"/>
    <n v="0"/>
    <s v="Større"/>
    <n v="0"/>
    <s v="køkkenelementer trænger til at blive skiftet ud, males, nye hårde hvidevarer"/>
    <n v="0"/>
    <n v="0"/>
    <n v="0"/>
    <s v="køleskab, ovne, røremaskine, grøntrobot"/>
    <s v="der er vist bevilget et beløb til at istandsætte køkken, men på ubestemt tid"/>
    <s v="Cathrine Jerrik"/>
    <d v="2009-04-28T00:00:00"/>
    <n v="0"/>
    <n v="2"/>
    <n v="0"/>
    <n v="0"/>
    <n v="0"/>
    <n v="0"/>
    <n v="0"/>
    <n v="0"/>
    <n v="0"/>
    <n v="0"/>
    <n v="2"/>
    <n v="0"/>
    <n v="0"/>
    <n v="0"/>
    <n v="0"/>
    <n v="0"/>
    <n v="0"/>
    <n v="0"/>
    <n v="1"/>
    <n v="1"/>
    <n v="20"/>
    <s v="Miele"/>
    <n v="5"/>
    <s v="Nej"/>
    <n v="0"/>
    <s v="Nej"/>
    <s v="Nej"/>
    <s v="Nej"/>
    <n v="3"/>
    <s v="Begrænset"/>
    <n v="0"/>
    <n v="0"/>
    <x v="2"/>
    <s v="Bispebjerg"/>
    <x v="2"/>
    <x v="0"/>
    <x v="30"/>
    <n v="0"/>
    <n v="0"/>
    <n v="0"/>
    <n v="0"/>
    <n v="0"/>
    <n v="8"/>
    <n v="0"/>
    <n v="0"/>
    <n v="0"/>
    <n v="0"/>
    <n v="0"/>
    <n v="173322.72"/>
    <s v="35523"/>
    <x v="4"/>
    <x v="1"/>
    <x v="1"/>
  </r>
  <r>
    <x v="0"/>
    <x v="85"/>
    <s v="Tagenshave"/>
    <x v="6"/>
    <s v="Tagensvej 188"/>
    <n v="2400"/>
    <s v="København NV"/>
    <n v="35814822"/>
    <s v="tagenshave@mail.tele.dk"/>
    <s v="Sus Dahl Hansen"/>
    <n v="35430712"/>
    <n v="0"/>
    <s v="35528@buf.kk.dk"/>
    <s v="Børnehave"/>
    <n v="0"/>
    <n v="0"/>
    <n v="22"/>
    <n v="50"/>
    <n v="0"/>
    <n v="0"/>
    <n v="0"/>
    <s v="Nej"/>
    <n v="0"/>
    <n v="0"/>
    <x v="1"/>
    <x v="0"/>
    <x v="1"/>
    <x v="1"/>
    <n v="0"/>
    <x v="0"/>
    <x v="1"/>
    <x v="2"/>
    <x v="1"/>
    <n v="0"/>
    <n v="0"/>
    <n v="50000"/>
    <n v="0"/>
    <s v="Nej"/>
    <s v="Ja"/>
    <s v="Kaare Svenson"/>
    <n v="0"/>
    <n v="0"/>
    <n v="0"/>
    <s v="Pædagog i fritidshjemmet. Laver mad i BH frokost hver torsdag og bager brød hver fredag"/>
    <n v="0"/>
    <n v="0"/>
    <n v="0"/>
    <n v="0"/>
    <n v="0"/>
    <n v="0"/>
    <n v="0"/>
    <n v="0"/>
    <n v="0"/>
    <n v="0"/>
    <n v="50"/>
    <n v="0"/>
    <n v="1"/>
    <s v="nej"/>
    <s v="Nej"/>
    <s v="nej"/>
    <s v="Ja"/>
    <n v="0"/>
    <s v="Ja"/>
    <n v="0"/>
    <s v="Ja"/>
    <n v="0"/>
    <s v="ja"/>
    <s v="ingen problem"/>
    <n v="0"/>
    <s v="produktionskøkken"/>
    <s v="Ja"/>
    <s v="Ingen"/>
    <s v="Mindre"/>
    <s v="Nej"/>
    <s v="En større vask. Der er en dobbelt vask med to små rum. Ønsker en med et stort rum og et mindre"/>
    <n v="0"/>
    <n v="0"/>
    <n v="0"/>
    <n v="0"/>
    <n v="0"/>
    <n v="0"/>
    <n v="0"/>
    <n v="0"/>
    <n v="0"/>
    <n v="0"/>
    <d v="1899-12-30T00:00:00"/>
    <n v="0"/>
    <n v="1"/>
    <n v="0"/>
    <n v="4"/>
    <n v="1"/>
    <n v="0"/>
    <n v="0"/>
    <n v="0"/>
    <n v="0"/>
    <n v="0"/>
    <n v="1"/>
    <n v="0"/>
    <n v="0"/>
    <n v="1"/>
    <n v="0"/>
    <n v="0"/>
    <n v="0"/>
    <n v="0"/>
    <n v="1"/>
    <n v="1"/>
    <n v="25"/>
    <s v="Miele"/>
    <n v="4"/>
    <s v="Nej"/>
    <n v="0"/>
    <s v="Ja"/>
    <s v="Nej"/>
    <s v="Nej"/>
    <n v="1"/>
    <s v="God plads"/>
    <s v="Køkken er nyrenoveret. Vasken er dog til gene"/>
    <n v="0"/>
    <x v="0"/>
    <s v="Bispebjerg"/>
    <x v="2"/>
    <x v="0"/>
    <x v="20"/>
    <n v="50"/>
    <n v="0"/>
    <n v="0"/>
    <n v="0"/>
    <n v="0"/>
    <n v="0"/>
    <n v="0"/>
    <n v="0"/>
    <n v="0"/>
    <n v="0"/>
    <n v="0"/>
    <n v="49885.89"/>
    <s v="35528"/>
    <x v="0"/>
    <x v="0"/>
    <x v="11"/>
  </r>
  <r>
    <x v="0"/>
    <x v="86"/>
    <s v="RYAC"/>
    <x v="6"/>
    <s v="Rymarksvej 13"/>
    <n v="2100"/>
    <s v="København Ø"/>
    <s v="39 29 41 65"/>
    <s v="35556@buf.kk.dk"/>
    <n v="0"/>
    <s v="."/>
    <s v="."/>
    <s v="35556@buf.kk.dk"/>
    <s v="Børnehave"/>
    <n v="0"/>
    <n v="0"/>
    <n v="49"/>
    <n v="44"/>
    <n v="120"/>
    <n v="55"/>
    <n v="115"/>
    <s v="Nej"/>
    <n v="0"/>
    <n v="0"/>
    <x v="1"/>
    <x v="0"/>
    <x v="1"/>
    <x v="1"/>
    <n v="0"/>
    <x v="0"/>
    <x v="0"/>
    <x v="1"/>
    <x v="1"/>
    <n v="0"/>
    <n v="0"/>
    <n v="25000"/>
    <n v="0"/>
    <n v="0"/>
    <n v="0"/>
    <n v="0"/>
    <n v="0"/>
    <n v="0"/>
    <n v="0"/>
    <n v="0"/>
    <n v="0"/>
    <n v="0"/>
    <n v="0"/>
    <n v="0"/>
    <n v="0"/>
    <n v="0"/>
    <n v="0"/>
    <n v="0"/>
    <n v="0"/>
    <n v="0"/>
    <n v="80"/>
    <n v="0"/>
    <n v="2"/>
    <s v="Ja"/>
    <s v="Nej"/>
    <s v="nej"/>
    <s v="Nej"/>
    <n v="0"/>
    <s v="Nej"/>
    <n v="0"/>
    <s v="Nej"/>
    <s v="Deres køkken er pt ikke egnet til at tilberede mad i til så mange. "/>
    <s v="Nej"/>
    <s v="Vil gerne have hjælp hvis de får køkken renoveret og skal ansætte køkkendame."/>
    <n v="0"/>
    <s v="Køkken begrænset tilvirk"/>
    <s v="nej"/>
    <s v="Større"/>
    <s v="Større"/>
    <n v="0"/>
    <s v="Det tilstødende toilet må gerne inddrages ved at rive væggen ned og gøre køkkenet større."/>
    <s v="Større"/>
    <s v="Større"/>
    <n v="0"/>
    <s v="Total renovation af køkken og vægge"/>
    <n v="0"/>
    <n v="0"/>
    <n v="0"/>
    <n v="0"/>
    <n v="0"/>
    <s v="Cathrine Jerrik/Sine"/>
    <d v="2009-03-12T00:00:00"/>
    <n v="0"/>
    <n v="1"/>
    <n v="0"/>
    <n v="0"/>
    <n v="0"/>
    <n v="0"/>
    <n v="0"/>
    <n v="0"/>
    <n v="0"/>
    <n v="2"/>
    <n v="1"/>
    <n v="0"/>
    <n v="0"/>
    <n v="0"/>
    <n v="0"/>
    <n v="0"/>
    <n v="0"/>
    <n v="0"/>
    <n v="0"/>
    <n v="1"/>
    <n v="20"/>
    <s v="Miele"/>
    <n v="2"/>
    <s v="Nej"/>
    <n v="0"/>
    <s v="Nej"/>
    <s v="Nej"/>
    <s v="Nej"/>
    <n v="1"/>
    <s v="Begrænset"/>
    <n v="0"/>
    <n v="0"/>
    <x v="0"/>
    <s v="Bispebjerg"/>
    <x v="2"/>
    <x v="0"/>
    <x v="2"/>
    <n v="44"/>
    <n v="120"/>
    <n v="55"/>
    <n v="115"/>
    <n v="0"/>
    <n v="0"/>
    <n v="0"/>
    <n v="0"/>
    <n v="0"/>
    <n v="0"/>
    <n v="0"/>
    <n v="151114.54"/>
    <s v="35556"/>
    <x v="0"/>
    <x v="0"/>
    <x v="12"/>
  </r>
  <r>
    <x v="0"/>
    <x v="87"/>
    <s v="TKs ungdomsgård"/>
    <x v="6"/>
    <s v="Tuborgvej 185"/>
    <n v="2400"/>
    <s v="København NV"/>
    <n v="35810243"/>
    <s v="burnehave@tk-ungdomsgaard.dk"/>
    <s v="Søren Pedersen"/>
    <n v="38609921"/>
    <n v="0"/>
    <s v="35580@buf.kk.dk"/>
    <s v="Børnehave"/>
    <n v="0"/>
    <n v="0"/>
    <n v="30"/>
    <n v="96"/>
    <n v="90"/>
    <n v="60"/>
    <n v="145"/>
    <n v="0"/>
    <n v="0"/>
    <n v="0"/>
    <x v="1"/>
    <x v="0"/>
    <x v="1"/>
    <x v="1"/>
    <n v="0"/>
    <x v="0"/>
    <x v="0"/>
    <x v="1"/>
    <x v="1"/>
    <n v="0"/>
    <n v="0"/>
    <n v="28000"/>
    <n v="0"/>
    <n v="0"/>
    <n v="0"/>
    <n v="0"/>
    <n v="0"/>
    <n v="0"/>
    <n v="0"/>
    <n v="0"/>
    <n v="0"/>
    <n v="0"/>
    <n v="0"/>
    <n v="0"/>
    <n v="0"/>
    <n v="0"/>
    <n v="0"/>
    <n v="0"/>
    <n v="0"/>
    <n v="0"/>
    <n v="50"/>
    <n v="0"/>
    <n v="1"/>
    <s v="nej"/>
    <s v="Nej"/>
    <s v="Ja"/>
    <n v="0"/>
    <n v="0"/>
    <n v="0"/>
    <n v="0"/>
    <n v="0"/>
    <n v="0"/>
    <n v="0"/>
    <n v="0"/>
    <n v="0"/>
    <s v="produktionskøkken"/>
    <n v="0"/>
    <n v="0"/>
    <n v="0"/>
    <n v="0"/>
    <n v="0"/>
    <n v="0"/>
    <n v="0"/>
    <n v="0"/>
    <n v="0"/>
    <n v="0"/>
    <n v="0"/>
    <n v="0"/>
    <n v="0"/>
    <n v="0"/>
    <s v="Lone Voss"/>
    <d v="1899-12-30T00:00:00"/>
    <n v="0"/>
    <n v="1"/>
    <n v="0"/>
    <n v="4"/>
    <n v="1"/>
    <n v="0"/>
    <n v="0"/>
    <n v="0"/>
    <n v="0"/>
    <n v="0"/>
    <n v="1"/>
    <n v="0"/>
    <n v="0"/>
    <n v="0"/>
    <n v="0"/>
    <n v="1"/>
    <n v="0"/>
    <n v="0"/>
    <n v="0"/>
    <n v="1"/>
    <n v="20"/>
    <s v="Miele"/>
    <n v="2"/>
    <s v="Nej"/>
    <n v="0"/>
    <s v="Ja"/>
    <s v="Nej"/>
    <s v="Nej"/>
    <n v="1"/>
    <s v="ingen plads"/>
    <n v="0"/>
    <n v="0"/>
    <x v="0"/>
    <s v="Bispebjerg"/>
    <x v="2"/>
    <x v="0"/>
    <x v="12"/>
    <n v="96"/>
    <n v="90"/>
    <n v="60"/>
    <n v="145"/>
    <n v="0"/>
    <n v="0"/>
    <n v="0"/>
    <n v="0"/>
    <n v="0"/>
    <n v="0"/>
    <n v="0"/>
    <n v="97659.49"/>
    <s v="35580"/>
    <x v="4"/>
    <x v="0"/>
    <x v="13"/>
  </r>
  <r>
    <x v="0"/>
    <x v="88"/>
    <s v="Borup"/>
    <x v="6"/>
    <s v="Borups Allé 261"/>
    <n v="2400"/>
    <s v="København NV"/>
    <n v="0"/>
    <s v="mail@borup.kk.dk"/>
    <s v="Ernst Westermann"/>
    <n v="38341976"/>
    <n v="38341172"/>
    <s v="37495@buf.kk.dk"/>
    <s v="Børnehave"/>
    <n v="0"/>
    <n v="0"/>
    <n v="22"/>
    <n v="44"/>
    <n v="66"/>
    <n v="44"/>
    <n v="90"/>
    <s v="Nej"/>
    <n v="0"/>
    <n v="0"/>
    <x v="1"/>
    <x v="0"/>
    <x v="1"/>
    <x v="1"/>
    <n v="0"/>
    <x v="0"/>
    <x v="0"/>
    <x v="1"/>
    <x v="1"/>
    <n v="0"/>
    <n v="0"/>
    <n v="45000"/>
    <n v="0"/>
    <n v="0"/>
    <s v="Ja"/>
    <n v="0"/>
    <n v="0"/>
    <n v="0"/>
    <n v="0"/>
    <n v="0"/>
    <n v="0"/>
    <n v="0"/>
    <n v="0"/>
    <n v="0"/>
    <n v="0"/>
    <n v="0"/>
    <n v="0"/>
    <n v="0"/>
    <n v="0"/>
    <n v="0"/>
    <n v="60"/>
    <n v="0"/>
    <n v="2"/>
    <s v="Ja"/>
    <s v="Nej"/>
    <s v="nej"/>
    <s v="Ja"/>
    <n v="0"/>
    <s v="Ja"/>
    <s v="delte meninger"/>
    <s v="Ja"/>
    <n v="0"/>
    <s v="Nej"/>
    <s v="vil gerne have hjælp"/>
    <n v="0"/>
    <s v="produktionskøkken"/>
    <s v="nej"/>
    <s v="Mindre"/>
    <n v="0"/>
    <n v="0"/>
    <s v="Ny bordplade ved den ene vask. Ny fuge ved en anden bordplade. Er i tvivl om lofterne kan godkendes af fødevarekontrollen. Opvaskemaskinen kører på sidste vers."/>
    <n v="0"/>
    <n v="0"/>
    <n v="0"/>
    <n v="0"/>
    <n v="0"/>
    <n v="0"/>
    <n v="0"/>
    <n v="0"/>
    <s v="Stort og flot rum der burde disponeres mere hensigtsmæssigt"/>
    <s v="Mariah"/>
    <d v="2009-03-04T00:00:00"/>
    <n v="0"/>
    <n v="0"/>
    <n v="1"/>
    <n v="4"/>
    <n v="0"/>
    <n v="0"/>
    <n v="2"/>
    <n v="0"/>
    <n v="0"/>
    <n v="0"/>
    <n v="2"/>
    <n v="0"/>
    <n v="0"/>
    <n v="0"/>
    <n v="0"/>
    <n v="0"/>
    <n v="1"/>
    <n v="0"/>
    <n v="0"/>
    <n v="1"/>
    <n v="25"/>
    <s v="Miele"/>
    <n v="4"/>
    <s v="Nej"/>
    <n v="0"/>
    <n v="0"/>
    <s v="Ja"/>
    <s v="Nej"/>
    <n v="2"/>
    <s v="God plads"/>
    <s v="Bordpladerne skal gøres hygiejnemæssigt forsvarlige. Er i tvivl om loftet kan godkendes (støjdæmpende gipsplader med små huller)."/>
    <n v="0"/>
    <x v="0"/>
    <s v="Bispebjerg"/>
    <x v="2"/>
    <x v="0"/>
    <x v="20"/>
    <n v="44"/>
    <n v="66"/>
    <n v="44"/>
    <n v="90"/>
    <n v="0"/>
    <n v="0"/>
    <n v="0"/>
    <n v="0"/>
    <n v="0"/>
    <n v="0"/>
    <n v="0"/>
    <n v="44883.47"/>
    <s v="37495"/>
    <x v="0"/>
    <x v="0"/>
    <x v="14"/>
  </r>
  <r>
    <x v="0"/>
    <x v="89"/>
    <s v="Dragen"/>
    <x v="6"/>
    <s v="Rymarksvej 11"/>
    <n v="2900"/>
    <s v="Hellerup"/>
    <s v="39 20 65 38"/>
    <s v="37530@buf.kk.dk"/>
    <s v="GRY BARNHOLDT"/>
    <n v="33242107"/>
    <n v="0"/>
    <s v="37530@buf.kk.dk"/>
    <s v="Børnehave"/>
    <n v="0"/>
    <n v="0"/>
    <n v="25"/>
    <n v="45"/>
    <n v="0"/>
    <n v="0"/>
    <n v="0"/>
    <s v="Nej"/>
    <n v="0"/>
    <n v="0"/>
    <x v="1"/>
    <x v="0"/>
    <x v="1"/>
    <x v="1"/>
    <n v="0"/>
    <x v="0"/>
    <x v="0"/>
    <x v="1"/>
    <x v="1"/>
    <n v="0"/>
    <n v="0"/>
    <n v="70000"/>
    <n v="0"/>
    <n v="0"/>
    <n v="0"/>
    <n v="0"/>
    <n v="0"/>
    <n v="0"/>
    <n v="0"/>
    <n v="0"/>
    <n v="0"/>
    <n v="0"/>
    <n v="0"/>
    <n v="0"/>
    <n v="0"/>
    <n v="0"/>
    <n v="0"/>
    <n v="0"/>
    <n v="0"/>
    <n v="0"/>
    <n v="75"/>
    <n v="0"/>
    <n v="1"/>
    <s v="Ja"/>
    <s v="Nej"/>
    <n v="0"/>
    <s v="Ja"/>
    <s v="Vil meget gerne selv"/>
    <s v="Ja"/>
    <n v="0"/>
    <s v="Ja"/>
    <n v="0"/>
    <n v="0"/>
    <s v="Vil meget gerne have hjælp til rekrutering, hvis det bliver aktuelt."/>
    <n v="0"/>
    <s v="produktionskøkken"/>
    <s v="Ja"/>
    <s v="Mindre"/>
    <s v="Mindre"/>
    <s v="ja"/>
    <s v="Køleskabe. Trænger til en omgang maling. Der skal nye køkkenelementer på lang sigt men køkkenet kan bruges."/>
    <n v="0"/>
    <n v="0"/>
    <n v="0"/>
    <n v="0"/>
    <n v="0"/>
    <n v="0"/>
    <n v="0"/>
    <n v="0"/>
    <n v="0"/>
    <s v="Cathrine Jerrik/Sine"/>
    <s v="17/2 2009"/>
    <n v="0"/>
    <n v="1"/>
    <n v="0"/>
    <n v="0"/>
    <n v="0"/>
    <n v="1"/>
    <n v="0"/>
    <n v="0"/>
    <n v="0"/>
    <n v="1"/>
    <n v="1"/>
    <n v="0"/>
    <n v="0"/>
    <n v="0"/>
    <n v="0"/>
    <n v="0"/>
    <n v="0"/>
    <n v="0"/>
    <n v="1"/>
    <n v="0"/>
    <n v="30"/>
    <s v="Miele"/>
    <n v="0"/>
    <n v="0"/>
    <n v="0"/>
    <n v="0"/>
    <n v="0"/>
    <n v="0"/>
    <n v="3"/>
    <s v="Begrænset"/>
    <s v="Stort køkken der nok trænger til en renovering + maling."/>
    <n v="0"/>
    <x v="0"/>
    <s v="Bispebjerg"/>
    <x v="2"/>
    <x v="0"/>
    <x v="31"/>
    <n v="45"/>
    <n v="0"/>
    <n v="0"/>
    <n v="0"/>
    <n v="0"/>
    <n v="0"/>
    <n v="0"/>
    <n v="0"/>
    <n v="0"/>
    <n v="0"/>
    <n v="0"/>
    <n v="78397.16"/>
    <s v="37530"/>
    <x v="0"/>
    <x v="0"/>
    <x v="15"/>
  </r>
  <r>
    <x v="0"/>
    <x v="90"/>
    <s v="Anna Wulffs Børnehave"/>
    <x v="1"/>
    <s v="Christianshavns Voldgade 63"/>
    <n v="1424"/>
    <s v="København K"/>
    <s v="32 54 11 13"/>
    <s v="35330@buf.kk.dk"/>
    <s v="Anne Dorte Smed"/>
    <n v="21575044"/>
    <n v="32541113"/>
    <s v="mail@annawulffs.dk"/>
    <s v="Børnehave"/>
    <n v="0"/>
    <n v="0"/>
    <n v="48"/>
    <n v="0"/>
    <n v="0"/>
    <n v="0"/>
    <n v="0"/>
    <s v="Nej"/>
    <n v="0"/>
    <n v="0"/>
    <x v="1"/>
    <x v="0"/>
    <x v="1"/>
    <x v="1"/>
    <n v="0"/>
    <x v="0"/>
    <x v="1"/>
    <x v="1"/>
    <x v="1"/>
    <n v="0"/>
    <n v="0"/>
    <n v="100000"/>
    <n v="0"/>
    <n v="0"/>
    <n v="0"/>
    <n v="0"/>
    <n v="0"/>
    <n v="0"/>
    <n v="0"/>
    <n v="0"/>
    <n v="0"/>
    <n v="0"/>
    <n v="0"/>
    <n v="0"/>
    <n v="0"/>
    <n v="0"/>
    <n v="0"/>
    <n v="0"/>
    <n v="0"/>
    <n v="0"/>
    <n v="100"/>
    <n v="0"/>
    <n v="1"/>
    <s v="Ja"/>
    <s v="Nej"/>
    <n v="0"/>
    <s v="Ja"/>
    <n v="0"/>
    <n v="0"/>
    <s v="Har ikke drøftet det med forældrene endnu"/>
    <s v="Ja"/>
    <n v="0"/>
    <s v="ja"/>
    <s v="vil meget gerne have hjælp"/>
    <n v="0"/>
    <n v="0"/>
    <n v="0"/>
    <s v="Større"/>
    <s v="Mindre"/>
    <s v="ja"/>
    <s v="Komfur, evt. konvektionsovn, men køkkenet kan sagtens tages i brug til en start."/>
    <n v="0"/>
    <s v="Mindre"/>
    <n v="0"/>
    <n v="0"/>
    <n v="0"/>
    <n v="0"/>
    <n v="0"/>
    <n v="0"/>
    <n v="0"/>
    <s v="Cathrine Jerrik/Sine"/>
    <d v="2009-02-16T00:00:00"/>
    <n v="0"/>
    <n v="0"/>
    <n v="0"/>
    <n v="4"/>
    <n v="0"/>
    <n v="1"/>
    <n v="0"/>
    <n v="0"/>
    <n v="0"/>
    <n v="0"/>
    <n v="1"/>
    <n v="0"/>
    <n v="1"/>
    <n v="0"/>
    <n v="0"/>
    <n v="0"/>
    <n v="0"/>
    <n v="0"/>
    <n v="1"/>
    <n v="0"/>
    <n v="25"/>
    <s v="Miele"/>
    <n v="2"/>
    <n v="0"/>
    <n v="0"/>
    <n v="0"/>
    <n v="0"/>
    <n v="0"/>
    <n v="1"/>
    <s v="Begrænset"/>
    <n v="0"/>
    <n v="0"/>
    <x v="2"/>
    <s v="Indre By"/>
    <x v="2"/>
    <x v="0"/>
    <x v="32"/>
    <n v="0"/>
    <n v="0"/>
    <n v="0"/>
    <n v="0"/>
    <n v="0"/>
    <n v="0"/>
    <n v="0"/>
    <n v="0"/>
    <n v="0"/>
    <n v="0"/>
    <n v="0"/>
    <n v="95672.54"/>
    <s v="35330"/>
    <x v="0"/>
    <x v="0"/>
    <x v="1"/>
  </r>
  <r>
    <x v="0"/>
    <x v="91"/>
    <s v="Vartov Børnehave"/>
    <x v="1"/>
    <s v="Farvergade 27F"/>
    <n v="1463"/>
    <s v="København K"/>
    <s v="33 13 96 72"/>
    <s v="vartov@vartovbh.dk"/>
    <s v="Mitzi Søgaard"/>
    <n v="0"/>
    <n v="0"/>
    <s v="35335@buf.kk.dk"/>
    <s v="Børnehave"/>
    <n v="0"/>
    <n v="0"/>
    <n v="45"/>
    <n v="0"/>
    <n v="0"/>
    <n v="0"/>
    <n v="0"/>
    <s v="Nej"/>
    <n v="0"/>
    <n v="0"/>
    <x v="1"/>
    <x v="0"/>
    <x v="1"/>
    <x v="1"/>
    <n v="0"/>
    <x v="0"/>
    <x v="0"/>
    <x v="1"/>
    <x v="1"/>
    <n v="0"/>
    <n v="0"/>
    <n v="50000"/>
    <n v="0"/>
    <s v="Nej"/>
    <n v="0"/>
    <n v="0"/>
    <n v="0"/>
    <n v="0"/>
    <n v="0"/>
    <n v="0"/>
    <n v="0"/>
    <n v="0"/>
    <n v="0"/>
    <n v="0"/>
    <n v="0"/>
    <n v="0"/>
    <n v="0"/>
    <n v="0"/>
    <n v="0"/>
    <n v="0"/>
    <n v="95"/>
    <n v="0"/>
    <n v="1"/>
    <s v="Ja"/>
    <s v="Nej"/>
    <s v="nej"/>
    <s v="Nej"/>
    <s v="dårlige køkkenforhold kombineret med at institutionen skal på tur hver dag."/>
    <s v="Nej"/>
    <s v="er meget skeptiske"/>
    <s v="Nej"/>
    <s v="er meget skeptiske"/>
    <s v="Nej"/>
    <n v="0"/>
    <n v="0"/>
    <s v="Køkken begrænset tilvirk"/>
    <n v="0"/>
    <n v="0"/>
    <n v="0"/>
    <n v="0"/>
    <n v="0"/>
    <s v="Mindre"/>
    <s v="Mindre"/>
    <s v="Nej"/>
    <s v="Køkkenet kan komme til at fungere hvis det udskiftes og opgraderes med koge/ovn kapacitet og mere køleplads. Det vil dog forsat være trængt. Sous-chefen mener ikke at man må inddrage noget af rummet ved siden af ellers ser jeg det som en oplagt muligt. Er i tvivl om størrelsen er ok selvom det bliver opgraderet. En udvidelse vil være god."/>
    <n v="0"/>
    <n v="0"/>
    <n v="0"/>
    <n v="0"/>
    <n v="0"/>
    <s v="Mariah / Sine"/>
    <d v="2009-03-24T00:00:00"/>
    <n v="0"/>
    <n v="0"/>
    <n v="1"/>
    <n v="4"/>
    <n v="1"/>
    <n v="0"/>
    <n v="0"/>
    <n v="0"/>
    <n v="0"/>
    <n v="1"/>
    <n v="1"/>
    <n v="0"/>
    <n v="0"/>
    <n v="0"/>
    <n v="0"/>
    <n v="1"/>
    <n v="0"/>
    <n v="0"/>
    <n v="0"/>
    <n v="1"/>
    <n v="25"/>
    <s v="Miele"/>
    <n v="3"/>
    <s v="Nej"/>
    <n v="0"/>
    <s v="Ja"/>
    <s v="Ja"/>
    <s v="Nej"/>
    <n v="1"/>
    <s v="Begrænset"/>
    <n v="0"/>
    <n v="0"/>
    <x v="2"/>
    <s v="Indre By"/>
    <x v="2"/>
    <x v="0"/>
    <x v="21"/>
    <n v="0"/>
    <n v="0"/>
    <n v="0"/>
    <n v="0"/>
    <n v="0"/>
    <n v="0"/>
    <n v="0"/>
    <n v="0"/>
    <n v="0"/>
    <n v="0"/>
    <n v="0"/>
    <n v="71666.52"/>
    <s v="35335"/>
    <x v="0"/>
    <x v="0"/>
    <x v="1"/>
  </r>
  <r>
    <x v="0"/>
    <x v="92"/>
    <s v="Sct. Pouls Sogns Menighedsbørnehave"/>
    <x v="1"/>
    <s v="Fredericiagade 84A"/>
    <n v="1310"/>
    <s v="København K"/>
    <s v="33 15 28 42"/>
    <s v="35337@buf.kk.dk"/>
    <s v="Sanne Krabek"/>
    <n v="0"/>
    <n v="33152842"/>
    <s v="35337@buf.kk.dk"/>
    <s v="Børnehave"/>
    <n v="0"/>
    <n v="0"/>
    <n v="21"/>
    <n v="0"/>
    <n v="0"/>
    <n v="0"/>
    <n v="0"/>
    <s v="Nej"/>
    <n v="0"/>
    <n v="0"/>
    <x v="1"/>
    <x v="0"/>
    <x v="1"/>
    <x v="1"/>
    <n v="0"/>
    <x v="0"/>
    <x v="1"/>
    <x v="2"/>
    <x v="1"/>
    <n v="0"/>
    <n v="0"/>
    <n v="50000"/>
    <n v="0"/>
    <n v="0"/>
    <n v="0"/>
    <n v="0"/>
    <n v="0"/>
    <n v="0"/>
    <n v="0"/>
    <n v="0"/>
    <n v="0"/>
    <n v="0"/>
    <n v="0"/>
    <n v="0"/>
    <n v="0"/>
    <n v="0"/>
    <n v="0"/>
    <n v="0"/>
    <n v="0"/>
    <n v="0"/>
    <n v="87"/>
    <n v="0"/>
    <n v="2"/>
    <s v="nej"/>
    <s v="Nej"/>
    <n v="0"/>
    <s v="Ja"/>
    <s v="laver mad 1 gang om ugen og vil gerne optimere det til hele ugen"/>
    <s v="Ja"/>
    <n v="0"/>
    <s v="Ja"/>
    <n v="0"/>
    <n v="0"/>
    <s v="Vil gerne have hjælp til evt. rekrutering"/>
    <n v="0"/>
    <s v="produktionskøkken"/>
    <s v="Ja"/>
    <s v="Ingen"/>
    <s v="Ingen"/>
    <n v="0"/>
    <s v="Køkkenet er nyt og pga det lille antal børn er det køreklart til at lave mad 5 dage ugentligt"/>
    <n v="0"/>
    <n v="0"/>
    <n v="0"/>
    <n v="0"/>
    <n v="0"/>
    <n v="0"/>
    <n v="0"/>
    <n v="0"/>
    <n v="0"/>
    <s v="Cathrine Jerrik/Sine"/>
    <d v="2009-02-19T00:00:00"/>
    <n v="0"/>
    <n v="1"/>
    <n v="0"/>
    <n v="0"/>
    <n v="0"/>
    <n v="1"/>
    <n v="0"/>
    <n v="0"/>
    <n v="0"/>
    <n v="1"/>
    <n v="1"/>
    <n v="0"/>
    <n v="0"/>
    <n v="0"/>
    <n v="0"/>
    <n v="0"/>
    <n v="0"/>
    <n v="0"/>
    <n v="0"/>
    <n v="0"/>
    <n v="25"/>
    <s v="Miele"/>
    <n v="1.5"/>
    <n v="0"/>
    <n v="0"/>
    <s v="Ja"/>
    <s v="Ja"/>
    <n v="0"/>
    <n v="2"/>
    <s v="Begrænset"/>
    <s v="Køkkenet er en del af børnehavens spiserum og kontor, så ikke meget plads til lager."/>
    <n v="0"/>
    <x v="2"/>
    <s v="Indre By"/>
    <x v="2"/>
    <x v="0"/>
    <x v="18"/>
    <n v="0"/>
    <n v="0"/>
    <n v="0"/>
    <n v="0"/>
    <n v="0"/>
    <n v="0"/>
    <n v="0"/>
    <n v="0"/>
    <n v="0"/>
    <n v="0"/>
    <n v="0"/>
    <n v="40538.839999999997"/>
    <s v="35337"/>
    <x v="0"/>
    <x v="0"/>
    <x v="1"/>
  </r>
  <r>
    <x v="0"/>
    <x v="93"/>
    <n v="0"/>
    <x v="1"/>
    <s v="Hjertensfrydsgade 1"/>
    <n v="1323"/>
    <s v="København K"/>
    <s v="33 15 45 16"/>
    <s v="35361@buf.kk.dk"/>
    <s v="Susan Eirod"/>
    <n v="35378812"/>
    <n v="0"/>
    <s v="35361@buf.kk.dk"/>
    <s v="Børnehave"/>
    <n v="0"/>
    <n v="0"/>
    <n v="20"/>
    <n v="0"/>
    <n v="0"/>
    <n v="0"/>
    <n v="0"/>
    <s v="Nej"/>
    <n v="0"/>
    <n v="0"/>
    <x v="1"/>
    <x v="0"/>
    <x v="1"/>
    <x v="1"/>
    <n v="0"/>
    <x v="1"/>
    <x v="0"/>
    <x v="1"/>
    <x v="0"/>
    <n v="0"/>
    <n v="0"/>
    <n v="0"/>
    <n v="0"/>
    <n v="0"/>
    <n v="0"/>
    <n v="0"/>
    <n v="0"/>
    <n v="0"/>
    <n v="0"/>
    <n v="0"/>
    <n v="0"/>
    <n v="0"/>
    <n v="0"/>
    <n v="0"/>
    <n v="0"/>
    <n v="0"/>
    <n v="0"/>
    <n v="0"/>
    <n v="0"/>
    <n v="0"/>
    <n v="0"/>
    <n v="0"/>
    <n v="1"/>
    <s v="Ja"/>
    <s v="Nej"/>
    <s v="Ja"/>
    <n v="0"/>
    <n v="0"/>
    <n v="0"/>
    <n v="0"/>
    <n v="0"/>
    <n v="0"/>
    <n v="0"/>
    <n v="0"/>
    <n v="0"/>
    <s v="Modtagerkøkken"/>
    <n v="0"/>
    <n v="0"/>
    <n v="0"/>
    <s v="ja"/>
    <n v="0"/>
    <n v="0"/>
    <n v="0"/>
    <n v="0"/>
    <n v="0"/>
    <n v="0"/>
    <n v="0"/>
    <n v="0"/>
    <n v="0"/>
    <n v="0"/>
    <s v="Cathrine Jerrik /Sine"/>
    <d v="2009-04-14T00:00:00"/>
    <n v="0"/>
    <n v="1"/>
    <n v="0"/>
    <n v="4"/>
    <n v="1"/>
    <n v="0"/>
    <n v="0"/>
    <n v="0"/>
    <n v="0"/>
    <n v="1"/>
    <n v="0"/>
    <n v="0"/>
    <n v="0"/>
    <n v="0"/>
    <n v="0"/>
    <n v="0"/>
    <n v="0"/>
    <n v="0"/>
    <n v="0"/>
    <n v="1"/>
    <n v="20"/>
    <s v="Miele"/>
    <n v="2"/>
    <s v="Nej"/>
    <n v="0"/>
    <s v="Nej"/>
    <s v="Nej"/>
    <s v="Nej"/>
    <n v="1"/>
    <s v="ingen plads"/>
    <s v="Mikrokøkken"/>
    <n v="0"/>
    <x v="2"/>
    <s v="Indre By"/>
    <x v="2"/>
    <x v="0"/>
    <x v="18"/>
    <n v="0"/>
    <n v="0"/>
    <n v="0"/>
    <n v="0"/>
    <n v="0"/>
    <n v="0"/>
    <n v="0"/>
    <n v="0"/>
    <n v="0"/>
    <n v="0"/>
    <n v="0"/>
    <n v="13878.4"/>
    <s v="35361"/>
    <x v="0"/>
    <x v="0"/>
    <x v="1"/>
  </r>
  <r>
    <x v="0"/>
    <x v="94"/>
    <s v="Hylet"/>
    <x v="1"/>
    <s v="Rømersgade 7"/>
    <n v="1362"/>
    <s v="København K"/>
    <s v="33 13 03 63"/>
    <s v="35427@buf.kk.dk"/>
    <s v="Karin Løvenskjold (kollektiv ledelse)"/>
    <n v="38286922"/>
    <n v="0"/>
    <s v="info@hylet.dk"/>
    <s v="Børnehave"/>
    <n v="0"/>
    <n v="0"/>
    <n v="28"/>
    <n v="0"/>
    <n v="0"/>
    <n v="0"/>
    <n v="0"/>
    <s v="Nej"/>
    <n v="0"/>
    <n v="0"/>
    <x v="1"/>
    <x v="0"/>
    <x v="1"/>
    <x v="1"/>
    <n v="0"/>
    <x v="0"/>
    <x v="0"/>
    <x v="0"/>
    <x v="1"/>
    <n v="0"/>
    <n v="0"/>
    <n v="145800"/>
    <n v="0"/>
    <n v="0"/>
    <n v="0"/>
    <s v="Refah Hadad"/>
    <n v="2008"/>
    <n v="5"/>
    <n v="0"/>
    <s v="ufaglært"/>
    <n v="0"/>
    <s v="hygiejne, storkøkkenprojekt"/>
    <n v="0"/>
    <n v="0"/>
    <n v="0"/>
    <n v="0"/>
    <n v="0"/>
    <n v="0"/>
    <n v="0"/>
    <n v="0"/>
    <n v="85"/>
    <n v="0"/>
    <n v="2"/>
    <s v="Ja"/>
    <s v="ja"/>
    <s v="Ja"/>
    <n v="0"/>
    <n v="0"/>
    <n v="0"/>
    <n v="0"/>
    <n v="0"/>
    <n v="0"/>
    <n v="0"/>
    <n v="0"/>
    <n v="0"/>
    <s v="produktionskøkken"/>
    <s v="nej"/>
    <s v="Mindre"/>
    <s v="Ingen"/>
    <s v="Nej"/>
    <s v="Køkkenet er gammelt men godkendt og bliver brugt dagligt til varm mad."/>
    <n v="0"/>
    <n v="0"/>
    <n v="0"/>
    <n v="0"/>
    <n v="0"/>
    <n v="0"/>
    <n v="0"/>
    <n v="0"/>
    <n v="0"/>
    <s v="Cathrine Jerrik/Sine"/>
    <d v="2009-02-17T00:00:00"/>
    <n v="0"/>
    <n v="1"/>
    <n v="0"/>
    <n v="0"/>
    <n v="0"/>
    <n v="1"/>
    <n v="0"/>
    <n v="0"/>
    <n v="0"/>
    <n v="0"/>
    <n v="1"/>
    <n v="0"/>
    <n v="0"/>
    <n v="0"/>
    <n v="0"/>
    <n v="1"/>
    <n v="0"/>
    <n v="0"/>
    <n v="0"/>
    <n v="0"/>
    <n v="25"/>
    <s v="Miele"/>
    <n v="4"/>
    <n v="0"/>
    <n v="0"/>
    <s v="Ja"/>
    <s v="Ja"/>
    <s v="ja"/>
    <n v="2"/>
    <s v="Begrænset"/>
    <n v="0"/>
    <n v="0"/>
    <x v="2"/>
    <s v="Indre By"/>
    <x v="2"/>
    <x v="0"/>
    <x v="33"/>
    <n v="0"/>
    <n v="0"/>
    <n v="0"/>
    <n v="0"/>
    <n v="0"/>
    <n v="0"/>
    <n v="0"/>
    <n v="0"/>
    <n v="0"/>
    <n v="0"/>
    <n v="0"/>
    <n v="49675.56"/>
    <s v="35427"/>
    <x v="0"/>
    <x v="0"/>
    <x v="1"/>
  </r>
  <r>
    <x v="0"/>
    <x v="95"/>
    <s v="Rudolf Steiner Børnehaven &quot;Sankt Gertrud&quot;"/>
    <x v="1"/>
    <s v="Sankt Gertruds Stræde 5"/>
    <n v="1129"/>
    <s v="København K"/>
    <s v="33 15 89 03"/>
    <s v="35435@buf.kk.dk"/>
    <s v="Maj-Britt Jensen"/>
    <n v="33323842"/>
    <n v="0"/>
    <s v="35435@buf.kk.dk"/>
    <s v="Børnehave"/>
    <n v="0"/>
    <n v="0"/>
    <n v="24"/>
    <n v="0"/>
    <n v="0"/>
    <n v="0"/>
    <n v="0"/>
    <s v="Nej"/>
    <n v="0"/>
    <n v="0"/>
    <x v="1"/>
    <x v="0"/>
    <x v="1"/>
    <x v="1"/>
    <n v="0"/>
    <x v="1"/>
    <x v="2"/>
    <x v="0"/>
    <x v="2"/>
    <n v="0"/>
    <n v="0"/>
    <n v="70000"/>
    <n v="0"/>
    <s v="Nej"/>
    <s v="Ja"/>
    <s v="Christina Larsen"/>
    <n v="2008"/>
    <n v="21"/>
    <n v="0"/>
    <s v="Pædagog"/>
    <s v="God til at lave mad"/>
    <s v="Er i gang med hygiejne kursus"/>
    <n v="0"/>
    <n v="0"/>
    <n v="0"/>
    <n v="0"/>
    <n v="0"/>
    <n v="0"/>
    <n v="0"/>
    <n v="0"/>
    <n v="100"/>
    <n v="0"/>
    <n v="0"/>
    <s v="Ja"/>
    <s v="Nej"/>
    <s v="Ja"/>
    <s v="Ja"/>
    <n v="0"/>
    <s v="Ja"/>
    <n v="0"/>
    <s v="Ja"/>
    <n v="0"/>
    <s v="ja"/>
    <n v="0"/>
    <n v="0"/>
    <s v="produktionskøkken"/>
    <s v="Ja"/>
    <s v="Ingen"/>
    <s v="Ingen"/>
    <n v="0"/>
    <n v="0"/>
    <n v="0"/>
    <n v="0"/>
    <n v="0"/>
    <n v="0"/>
    <n v="0"/>
    <n v="0"/>
    <n v="0"/>
    <n v="0"/>
    <n v="0"/>
    <s v="Birgitte Glerup / Nanna"/>
    <d v="2009-03-09T00:00:00"/>
    <n v="0"/>
    <n v="0"/>
    <n v="1"/>
    <n v="5"/>
    <n v="0"/>
    <n v="1"/>
    <n v="0"/>
    <n v="0"/>
    <n v="0"/>
    <n v="0"/>
    <n v="1"/>
    <n v="0"/>
    <n v="0"/>
    <n v="0"/>
    <n v="0"/>
    <n v="0"/>
    <n v="0"/>
    <n v="0"/>
    <n v="0"/>
    <n v="1"/>
    <n v="60"/>
    <s v="Miele"/>
    <n v="6"/>
    <s v="Nej"/>
    <n v="0"/>
    <s v="Nej"/>
    <s v="Nej"/>
    <s v="Nej"/>
    <n v="1"/>
    <s v="Begrænset"/>
    <s v="Gasblus. Vasken har 2 rum._x000a_Laver mad i forvejen, vegetar og kan sagtens kører videre. Fin menuplan. Har ikke eftermiddagsmad, da det er ½-dags."/>
    <n v="0"/>
    <x v="2"/>
    <s v="Indre By"/>
    <x v="2"/>
    <x v="0"/>
    <x v="20"/>
    <n v="0"/>
    <n v="0"/>
    <n v="0"/>
    <n v="0"/>
    <n v="0"/>
    <n v="0"/>
    <n v="0"/>
    <n v="0"/>
    <n v="0"/>
    <n v="0"/>
    <n v="0"/>
    <n v="69502.929999999993"/>
    <s v="35435"/>
    <x v="0"/>
    <x v="0"/>
    <x v="1"/>
  </r>
  <r>
    <x v="0"/>
    <x v="96"/>
    <n v="0"/>
    <x v="1"/>
    <s v="Sofiegade 7"/>
    <n v="1418"/>
    <s v="København K"/>
    <s v="32 54 08 20"/>
    <s v="35448@buf.kk.dk"/>
    <s v="Magrethe Søbæk Sørensen"/>
    <n v="32955390"/>
    <n v="0"/>
    <s v="35448@buf.kk.dk"/>
    <s v="Børnehave"/>
    <n v="0"/>
    <n v="0"/>
    <n v="20"/>
    <n v="0"/>
    <n v="0"/>
    <n v="0"/>
    <n v="0"/>
    <s v="Nej"/>
    <n v="0"/>
    <n v="0"/>
    <x v="1"/>
    <x v="0"/>
    <x v="1"/>
    <x v="1"/>
    <n v="0"/>
    <x v="0"/>
    <x v="0"/>
    <x v="1"/>
    <x v="1"/>
    <n v="0"/>
    <n v="0"/>
    <n v="32500"/>
    <n v="0"/>
    <n v="0"/>
    <n v="0"/>
    <n v="0"/>
    <n v="0"/>
    <n v="0"/>
    <n v="0"/>
    <n v="0"/>
    <n v="0"/>
    <n v="0"/>
    <n v="0"/>
    <n v="0"/>
    <n v="0"/>
    <n v="0"/>
    <n v="0"/>
    <n v="0"/>
    <n v="0"/>
    <n v="0"/>
    <n v="0"/>
    <n v="0"/>
    <n v="1"/>
    <s v="Ja"/>
    <s v="Nej"/>
    <s v="nej"/>
    <s v="Ja"/>
    <s v="køkkenet er meget lille men kunne godt have en lille ovn med kogeplader"/>
    <s v="Ja"/>
    <n v="0"/>
    <s v="Ja"/>
    <n v="0"/>
    <n v="0"/>
    <n v="0"/>
    <n v="0"/>
    <s v="Modtagerkøkken"/>
    <n v="0"/>
    <n v="0"/>
    <n v="0"/>
    <n v="0"/>
    <n v="0"/>
    <n v="0"/>
    <n v="0"/>
    <n v="0"/>
    <n v="0"/>
    <n v="0"/>
    <n v="0"/>
    <s v="Mindre"/>
    <n v="0"/>
    <s v="Nyt køleskab og ovn med kogeplader. "/>
    <n v="0"/>
    <d v="1899-12-30T00:00:00"/>
    <n v="0"/>
    <n v="0"/>
    <n v="0"/>
    <n v="0"/>
    <n v="0"/>
    <n v="0"/>
    <n v="0"/>
    <n v="0"/>
    <n v="0"/>
    <n v="1"/>
    <n v="0"/>
    <n v="0"/>
    <n v="0"/>
    <n v="0"/>
    <n v="0"/>
    <n v="1"/>
    <n v="0"/>
    <n v="0"/>
    <n v="0"/>
    <n v="1"/>
    <n v="60"/>
    <s v="Miele"/>
    <n v="0"/>
    <n v="0"/>
    <n v="0"/>
    <n v="0"/>
    <n v="0"/>
    <n v="0"/>
    <n v="1"/>
    <s v="Begrænset"/>
    <n v="0"/>
    <s v="køkkenet er åbent og meget lille, kan bruges til smørselv. Et tilstødende lokale kunne med held indrettes til køkken på sigt"/>
    <x v="2"/>
    <s v="Indre By"/>
    <x v="2"/>
    <x v="0"/>
    <x v="18"/>
    <n v="0"/>
    <n v="0"/>
    <n v="0"/>
    <n v="0"/>
    <n v="0"/>
    <n v="0"/>
    <n v="0"/>
    <n v="0"/>
    <n v="0"/>
    <n v="0"/>
    <n v="0"/>
    <n v="22786"/>
    <s v="35448"/>
    <x v="0"/>
    <x v="0"/>
    <x v="1"/>
  </r>
  <r>
    <x v="0"/>
    <x v="97"/>
    <n v="0"/>
    <x v="1"/>
    <s v="Øster Voldgade 4B"/>
    <n v="1307"/>
    <s v="København K"/>
    <s v="33 13 02 38"/>
    <s v="35462@buf.kk.dk"/>
    <s v="Birgitte C. Carstensen"/>
    <n v="33151958"/>
    <n v="0"/>
    <s v="35462@buf.kk.dk"/>
    <s v="Børnehave"/>
    <n v="0"/>
    <n v="0"/>
    <n v="34"/>
    <n v="0"/>
    <n v="0"/>
    <n v="0"/>
    <n v="0"/>
    <s v="Nej"/>
    <n v="0"/>
    <n v="0"/>
    <x v="1"/>
    <x v="0"/>
    <x v="1"/>
    <x v="1"/>
    <n v="0"/>
    <x v="0"/>
    <x v="1"/>
    <x v="1"/>
    <x v="1"/>
    <n v="0"/>
    <n v="70000"/>
    <n v="0"/>
    <n v="0"/>
    <n v="0"/>
    <n v="0"/>
    <n v="0"/>
    <n v="0"/>
    <n v="0"/>
    <n v="0"/>
    <n v="0"/>
    <n v="0"/>
    <n v="0"/>
    <n v="0"/>
    <n v="0"/>
    <n v="0"/>
    <n v="0"/>
    <n v="0"/>
    <n v="0"/>
    <n v="0"/>
    <n v="0"/>
    <n v="75"/>
    <n v="0"/>
    <n v="2"/>
    <s v="Ja"/>
    <s v="Nej"/>
    <s v="Ja"/>
    <s v="Ja"/>
    <s v="Absolut"/>
    <s v="Ja"/>
    <s v="Absolut"/>
    <s v="Ja"/>
    <s v="Absolut, bare køkkenet er godkendt"/>
    <s v="Nej"/>
    <s v="De vil gerne have hjælp"/>
    <n v="0"/>
    <s v="produktionskøkken"/>
    <s v="nej"/>
    <s v="Mindre"/>
    <s v="Ingen"/>
    <s v="Nej"/>
    <s v="En ny opvaskemskine"/>
    <n v="0"/>
    <n v="0"/>
    <n v="0"/>
    <n v="0"/>
    <n v="0"/>
    <n v="0"/>
    <n v="0"/>
    <n v="0"/>
    <n v="0"/>
    <s v="Cathrine Jerrik / Nanna"/>
    <d v="2009-03-06T00:00:00"/>
    <n v="0"/>
    <n v="1"/>
    <n v="0"/>
    <n v="0"/>
    <n v="0"/>
    <n v="0"/>
    <n v="1"/>
    <n v="0"/>
    <n v="0"/>
    <n v="3"/>
    <n v="1"/>
    <n v="0"/>
    <n v="0"/>
    <n v="0"/>
    <n v="0"/>
    <n v="1"/>
    <n v="0"/>
    <n v="0"/>
    <n v="1"/>
    <n v="1"/>
    <n v="40"/>
    <s v="Miele"/>
    <n v="3"/>
    <s v="Nej"/>
    <n v="0"/>
    <s v="Ja"/>
    <s v="Ja"/>
    <s v="Nej"/>
    <n v="3"/>
    <s v="God plads"/>
    <s v="Har stort loft somkan bruges til lager"/>
    <n v="0"/>
    <x v="2"/>
    <s v="Indre By"/>
    <x v="2"/>
    <x v="0"/>
    <x v="22"/>
    <n v="0"/>
    <n v="0"/>
    <n v="0"/>
    <n v="0"/>
    <n v="0"/>
    <n v="0"/>
    <n v="0"/>
    <n v="0"/>
    <n v="0"/>
    <n v="0"/>
    <n v="0"/>
    <n v="49309.15"/>
    <s v="35462"/>
    <x v="0"/>
    <x v="0"/>
    <x v="1"/>
  </r>
  <r>
    <x v="0"/>
    <x v="98"/>
    <s v="Helligåndskirkens Børnehave"/>
    <x v="1"/>
    <s v="Valkendorfsgade 36"/>
    <n v="1151"/>
    <s v="København K"/>
    <s v="33 15 80 57"/>
    <s v="35483@buf.kk.dk"/>
    <s v="Margrete Debois"/>
    <n v="0"/>
    <n v="0"/>
    <s v="35483@buf.kk.dk"/>
    <s v="Børnehave"/>
    <n v="0"/>
    <n v="6"/>
    <n v="24"/>
    <n v="0"/>
    <n v="0"/>
    <n v="0"/>
    <n v="0"/>
    <s v="Nej"/>
    <n v="0"/>
    <n v="0"/>
    <x v="1"/>
    <x v="0"/>
    <x v="1"/>
    <x v="1"/>
    <n v="0"/>
    <x v="1"/>
    <x v="2"/>
    <x v="1"/>
    <x v="1"/>
    <n v="0"/>
    <n v="0"/>
    <n v="25000"/>
    <n v="0"/>
    <n v="0"/>
    <n v="0"/>
    <n v="0"/>
    <n v="0"/>
    <n v="0"/>
    <n v="0"/>
    <n v="0"/>
    <n v="0"/>
    <n v="0"/>
    <n v="0"/>
    <n v="0"/>
    <n v="0"/>
    <n v="0"/>
    <n v="0"/>
    <n v="0"/>
    <n v="0"/>
    <n v="0"/>
    <n v="75"/>
    <n v="0"/>
    <n v="2"/>
    <s v="Ja"/>
    <s v="Nej"/>
    <s v="Ja"/>
    <s v="Ja"/>
    <s v="Men kun hvis køkken bliver godkendt."/>
    <s v="Ja"/>
    <n v="0"/>
    <s v="Ja"/>
    <n v="0"/>
    <s v="ja"/>
    <n v="0"/>
    <n v="0"/>
    <s v="produktionskøkken"/>
    <s v="nej"/>
    <s v="Større"/>
    <s v="Større"/>
    <s v="Nej"/>
    <s v="Køkkenet er egentligt godt nok, men vil nok ikke blive godkendt, skal nok renoveres og have nyt køleskab og fryser"/>
    <s v="Mindre"/>
    <s v="Større"/>
    <s v="Nej"/>
    <s v="Køkkenet er stort og pænt, men meget gammelt"/>
    <n v="0"/>
    <n v="0"/>
    <n v="0"/>
    <n v="0"/>
    <n v="0"/>
    <s v="Cathrine Jerrik / Nanna"/>
    <d v="2009-03-06T00:00:00"/>
    <n v="0"/>
    <n v="1"/>
    <n v="0"/>
    <n v="0"/>
    <n v="0"/>
    <n v="0"/>
    <n v="0"/>
    <n v="0"/>
    <n v="0"/>
    <n v="1"/>
    <n v="1"/>
    <n v="0"/>
    <n v="0"/>
    <n v="0"/>
    <n v="0"/>
    <n v="1"/>
    <n v="0"/>
    <n v="0"/>
    <n v="0"/>
    <n v="1"/>
    <n v="25"/>
    <s v="Miele"/>
    <n v="4"/>
    <s v="Nej"/>
    <n v="0"/>
    <s v="Ja"/>
    <s v="Ja"/>
    <s v="Nej"/>
    <n v="1"/>
    <s v="God plads"/>
    <s v="vask med 2 rum"/>
    <n v="0"/>
    <x v="2"/>
    <s v="Indre By"/>
    <x v="2"/>
    <x v="5"/>
    <x v="19"/>
    <n v="0"/>
    <n v="0"/>
    <n v="0"/>
    <n v="0"/>
    <n v="0"/>
    <n v="0"/>
    <n v="0"/>
    <n v="0"/>
    <n v="0"/>
    <n v="0"/>
    <n v="0"/>
    <n v="17581.22"/>
    <s v="35483"/>
    <x v="0"/>
    <x v="0"/>
    <x v="1"/>
  </r>
  <r>
    <x v="0"/>
    <x v="99"/>
    <s v="Holmens Sogns Udflytterbørnehave"/>
    <x v="1"/>
    <s v="Rosenlundvej 27"/>
    <n v="3540"/>
    <s v="Lynge"/>
    <n v="48187561"/>
    <s v="holmenudflytter@mail.tele.dk"/>
    <s v="Britta Ulnits"/>
    <n v="38715283"/>
    <n v="0"/>
    <s v="35507@buf.kk.dk"/>
    <s v="Børnehave"/>
    <n v="0"/>
    <n v="0"/>
    <n v="42"/>
    <n v="0"/>
    <n v="0"/>
    <n v="0"/>
    <n v="0"/>
    <s v="Nej"/>
    <n v="0"/>
    <n v="0"/>
    <x v="1"/>
    <x v="0"/>
    <x v="1"/>
    <x v="1"/>
    <n v="0"/>
    <x v="1"/>
    <x v="0"/>
    <x v="1"/>
    <x v="0"/>
    <n v="0"/>
    <n v="0"/>
    <n v="0"/>
    <n v="0"/>
    <s v="Ja"/>
    <n v="0"/>
    <s v="Tina Larsen"/>
    <n v="2006"/>
    <n v="15"/>
    <n v="0"/>
    <n v="0"/>
    <n v="0"/>
    <n v="0"/>
    <n v="0"/>
    <n v="0"/>
    <n v="0"/>
    <n v="0"/>
    <n v="0"/>
    <n v="0"/>
    <n v="0"/>
    <n v="0"/>
    <n v="0"/>
    <n v="0"/>
    <n v="0"/>
    <s v="nej"/>
    <s v="Nej"/>
    <s v="nej"/>
    <s v="Ja"/>
    <n v="0"/>
    <n v="0"/>
    <s v="ved ikke"/>
    <s v="Ja"/>
    <n v="0"/>
    <s v="ja"/>
    <n v="0"/>
    <n v="0"/>
    <n v="0"/>
    <n v="0"/>
    <n v="0"/>
    <n v="0"/>
    <n v="0"/>
    <n v="0"/>
    <n v="0"/>
    <n v="0"/>
    <n v="0"/>
    <n v="0"/>
    <n v="0"/>
    <n v="0"/>
    <n v="0"/>
    <n v="0"/>
    <n v="0"/>
    <s v="Lone"/>
    <d v="1899-12-30T00:00:00"/>
    <n v="0"/>
    <n v="1"/>
    <n v="0"/>
    <n v="4"/>
    <n v="1"/>
    <n v="0"/>
    <n v="0"/>
    <n v="0"/>
    <n v="0"/>
    <n v="0"/>
    <n v="1"/>
    <n v="0"/>
    <n v="0"/>
    <n v="0"/>
    <n v="0"/>
    <n v="0"/>
    <n v="1"/>
    <n v="0"/>
    <n v="0"/>
    <n v="1"/>
    <n v="20"/>
    <s v="Miele"/>
    <n v="2"/>
    <s v="Nej"/>
    <n v="0"/>
    <s v="Nej"/>
    <s v="Nej"/>
    <s v="Nej"/>
    <n v="2"/>
    <s v="God plads"/>
    <n v="0"/>
    <n v="0"/>
    <x v="2"/>
    <s v="Indre By"/>
    <x v="2"/>
    <x v="0"/>
    <x v="10"/>
    <n v="0"/>
    <n v="0"/>
    <n v="0"/>
    <n v="0"/>
    <n v="0"/>
    <n v="0"/>
    <n v="0"/>
    <n v="0"/>
    <n v="0"/>
    <n v="0"/>
    <n v="0"/>
    <n v="30786.02"/>
    <s v="35507"/>
    <x v="4"/>
    <x v="0"/>
    <x v="1"/>
  </r>
  <r>
    <x v="0"/>
    <x v="100"/>
    <s v="Bøgely"/>
    <x v="1"/>
    <s v="Rådvad  &quot;Bøgely&quot; 2"/>
    <n v="2800"/>
    <s v="Lyngby"/>
    <s v="45 80 32 63"/>
    <s v="35509@buf.kk.dk"/>
    <s v="Jette Ahrenst Jørgensen"/>
    <n v="0"/>
    <n v="0"/>
    <s v="35509@buf.kk.dk"/>
    <s v="Børnehave"/>
    <n v="0"/>
    <n v="0"/>
    <n v="66"/>
    <n v="0"/>
    <n v="0"/>
    <n v="0"/>
    <n v="0"/>
    <s v="Nej"/>
    <n v="0"/>
    <n v="0"/>
    <x v="1"/>
    <x v="0"/>
    <x v="1"/>
    <x v="1"/>
    <n v="0"/>
    <x v="1"/>
    <x v="0"/>
    <x v="1"/>
    <x v="1"/>
    <n v="0"/>
    <n v="0"/>
    <n v="5000"/>
    <n v="0"/>
    <s v="Nej"/>
    <n v="0"/>
    <n v="0"/>
    <n v="0"/>
    <n v="0"/>
    <n v="0"/>
    <n v="0"/>
    <n v="0"/>
    <n v="0"/>
    <n v="0"/>
    <n v="0"/>
    <n v="0"/>
    <n v="0"/>
    <n v="0"/>
    <n v="0"/>
    <n v="0"/>
    <n v="0"/>
    <n v="0"/>
    <n v="0"/>
    <n v="0"/>
    <s v="nej"/>
    <s v="Nej"/>
    <s v="nej"/>
    <n v="0"/>
    <n v="0"/>
    <n v="0"/>
    <n v="0"/>
    <n v="0"/>
    <n v="0"/>
    <n v="0"/>
    <s v="Problemer ift rekruttering af madpersonale pga beliggenhed."/>
    <n v="0"/>
    <s v="Køkken begrænset tilvirk"/>
    <n v="0"/>
    <n v="0"/>
    <n v="0"/>
    <n v="0"/>
    <n v="0"/>
    <s v="Større"/>
    <s v="Ingen"/>
    <s v="Nej"/>
    <s v="Industriopvaskemaskine, ovn - 1 ekstra, køl + frys nedslidt, evt. ny skabsfryser + skabskøl (industri), kogebord meget lavt og fungerer kun delvist."/>
    <n v="0"/>
    <n v="0"/>
    <n v="0"/>
    <n v="0"/>
    <s v="Opvaskemaskine er i et andet rum, som er gennemgang"/>
    <s v="Lone/Birgitte"/>
    <d v="2009-05-04T00:00:00"/>
    <n v="0"/>
    <n v="0"/>
    <n v="1"/>
    <n v="4"/>
    <n v="0"/>
    <n v="1"/>
    <n v="0"/>
    <n v="0"/>
    <n v="0"/>
    <n v="0"/>
    <n v="1"/>
    <n v="0"/>
    <n v="0"/>
    <n v="1"/>
    <n v="0"/>
    <n v="1"/>
    <n v="0"/>
    <n v="0"/>
    <n v="0"/>
    <n v="1"/>
    <n v="30"/>
    <s v="Miele"/>
    <n v="8"/>
    <s v="Nej"/>
    <n v="0"/>
    <s v="Nej"/>
    <s v="Nej"/>
    <s v="Nej"/>
    <n v="2"/>
    <s v="ingen plads"/>
    <s v="Problemstillinger der skal løses: 1) 22 børn + 3 voksne på 1. sal, der er ikke og kan ikke etableres spisning nedenunder (madelevator?) 2) Fredet bygning - ombygning under restriktioner 3)Rum m. opvaskemaskine er gennemgansrum for børn + voksne 4)Passage "/>
    <n v="0"/>
    <x v="2"/>
    <s v="Indre By"/>
    <x v="2"/>
    <x v="0"/>
    <x v="5"/>
    <n v="0"/>
    <n v="0"/>
    <n v="0"/>
    <n v="0"/>
    <n v="0"/>
    <n v="0"/>
    <n v="0"/>
    <n v="0"/>
    <n v="0"/>
    <n v="0"/>
    <n v="0"/>
    <n v="30819.360000000001"/>
    <s v="35509"/>
    <x v="0"/>
    <x v="0"/>
    <x v="1"/>
  </r>
  <r>
    <x v="0"/>
    <x v="101"/>
    <s v="Højbjerg"/>
    <x v="1"/>
    <s v="Sandbjergvej 42"/>
    <n v="3460"/>
    <s v="Birkerød"/>
    <s v="45 81 80 73"/>
    <s v="35510@buf.kk.dk"/>
    <s v="Marianne Dinesen"/>
    <n v="35350772"/>
    <n v="0"/>
    <s v="35510@buf.kk.dk"/>
    <s v="Børnehave"/>
    <n v="0"/>
    <n v="0"/>
    <n v="31"/>
    <n v="0"/>
    <n v="0"/>
    <n v="0"/>
    <n v="0"/>
    <n v="0"/>
    <n v="0"/>
    <n v="0"/>
    <x v="1"/>
    <x v="0"/>
    <x v="1"/>
    <x v="1"/>
    <n v="0"/>
    <x v="0"/>
    <x v="0"/>
    <x v="1"/>
    <x v="1"/>
    <n v="0"/>
    <n v="0"/>
    <n v="70000"/>
    <n v="0"/>
    <n v="0"/>
    <n v="0"/>
    <n v="0"/>
    <n v="0"/>
    <n v="0"/>
    <n v="0"/>
    <n v="0"/>
    <n v="0"/>
    <n v="0"/>
    <n v="0"/>
    <n v="0"/>
    <n v="0"/>
    <n v="0"/>
    <n v="0"/>
    <n v="0"/>
    <n v="0"/>
    <n v="0"/>
    <n v="100"/>
    <n v="0"/>
    <n v="0"/>
    <s v="Ja"/>
    <s v="Nej"/>
    <n v="0"/>
    <n v="0"/>
    <s v="ved ikke"/>
    <n v="0"/>
    <s v="ved ikke"/>
    <n v="0"/>
    <s v="ved ikke"/>
    <n v="0"/>
    <s v="ved ikke"/>
    <n v="0"/>
    <s v="Køkken blandet tilvirk"/>
    <n v="0"/>
    <n v="0"/>
    <n v="0"/>
    <n v="0"/>
    <s v="Hvis det kræves: skillevæg + hæve opvaskemaskine. Evt. ny skabsfryser + nyt fuldhøjde køleskab"/>
    <n v="0"/>
    <n v="0"/>
    <n v="0"/>
    <n v="0"/>
    <n v="0"/>
    <n v="0"/>
    <n v="0"/>
    <n v="0"/>
    <n v="0"/>
    <s v="Birgitte Glerup"/>
    <d v="2009-04-24T00:00:00"/>
    <n v="0"/>
    <n v="1"/>
    <n v="0"/>
    <n v="4"/>
    <n v="1"/>
    <n v="0"/>
    <n v="0"/>
    <n v="0"/>
    <n v="0"/>
    <n v="1"/>
    <n v="1"/>
    <n v="0"/>
    <n v="0"/>
    <n v="0"/>
    <n v="0"/>
    <n v="1"/>
    <n v="0"/>
    <n v="0"/>
    <n v="0"/>
    <n v="1"/>
    <n v="20"/>
    <s v="Miele"/>
    <n v="3"/>
    <s v="Ja"/>
    <n v="10"/>
    <s v="Nej"/>
    <s v="Nej"/>
    <s v="Nej"/>
    <n v="2"/>
    <n v="0"/>
    <s v="Der skal afklares: skal der skillevæg/foldedør op mellem køkken og spiseafd? Hvor mange vaske? Tilladt at producere uden rist + afløs i gulv? Opvaskemaskine - skal den hæves? Fliser på væg bag køkkenbordet?"/>
    <n v="0"/>
    <x v="2"/>
    <s v="Indre By"/>
    <x v="2"/>
    <x v="0"/>
    <x v="7"/>
    <n v="0"/>
    <n v="0"/>
    <n v="0"/>
    <n v="0"/>
    <n v="0"/>
    <n v="0"/>
    <n v="0"/>
    <n v="0"/>
    <n v="0"/>
    <n v="0"/>
    <n v="0"/>
    <n v="90520.22"/>
    <s v="35510"/>
    <x v="4"/>
    <x v="0"/>
    <x v="1"/>
  </r>
  <r>
    <x v="0"/>
    <x v="102"/>
    <s v="Trinitatis Sogns Udflytterbørnehave"/>
    <x v="1"/>
    <s v="Tranemosevej 39"/>
    <n v="2750"/>
    <s v="Ballerup"/>
    <s v="44 65 12 13"/>
    <s v="trinitatis@mail.dk"/>
    <s v="Tove Hammer"/>
    <n v="36497454"/>
    <n v="0"/>
    <s v="35511@buf.kk.dk"/>
    <s v="Børnehave"/>
    <n v="0"/>
    <n v="0"/>
    <n v="30"/>
    <n v="0"/>
    <n v="0"/>
    <n v="0"/>
    <n v="0"/>
    <s v="Nej"/>
    <n v="0"/>
    <n v="0"/>
    <x v="1"/>
    <x v="0"/>
    <x v="1"/>
    <x v="1"/>
    <n v="0"/>
    <x v="0"/>
    <x v="0"/>
    <x v="1"/>
    <x v="1"/>
    <n v="0"/>
    <n v="0"/>
    <n v="40000"/>
    <n v="0"/>
    <n v="0"/>
    <n v="0"/>
    <n v="0"/>
    <n v="0"/>
    <n v="0"/>
    <n v="0"/>
    <n v="0"/>
    <n v="0"/>
    <n v="0"/>
    <n v="0"/>
    <n v="0"/>
    <n v="0"/>
    <n v="0"/>
    <n v="0"/>
    <n v="0"/>
    <n v="0"/>
    <n v="0"/>
    <n v="90"/>
    <n v="0"/>
    <n v="0"/>
    <s v="nej"/>
    <s v="Nej"/>
    <s v="nej"/>
    <s v="Ja"/>
    <s v="der skal komme timer med"/>
    <s v="Ja"/>
    <n v="0"/>
    <s v="Ja"/>
    <n v="0"/>
    <s v="Nej"/>
    <s v="vil gerne have hjælp"/>
    <n v="0"/>
    <n v="0"/>
    <n v="0"/>
    <n v="0"/>
    <n v="0"/>
    <n v="0"/>
    <n v="0"/>
    <n v="0"/>
    <n v="0"/>
    <n v="0"/>
    <n v="0"/>
    <n v="0"/>
    <n v="0"/>
    <n v="0"/>
    <n v="0"/>
    <s v="der blev lavet mad i køkkenet indtil sommeren 2007. varm og kold mad"/>
    <s v="Lone Voss"/>
    <d v="1899-12-30T00:00:00"/>
    <n v="0"/>
    <n v="0"/>
    <n v="1"/>
    <n v="4"/>
    <n v="1"/>
    <n v="0"/>
    <n v="0"/>
    <n v="0"/>
    <n v="0"/>
    <n v="1"/>
    <n v="0"/>
    <n v="0"/>
    <n v="0"/>
    <n v="0"/>
    <n v="0"/>
    <n v="1"/>
    <n v="0"/>
    <n v="0"/>
    <n v="0"/>
    <n v="1"/>
    <n v="3"/>
    <s v="Industri"/>
    <n v="4"/>
    <s v="Nej"/>
    <n v="0"/>
    <s v="Ja"/>
    <s v="Ja"/>
    <s v="Nej"/>
    <n v="1"/>
    <s v="ingen plads"/>
    <s v="ovn"/>
    <n v="0"/>
    <x v="2"/>
    <s v="Indre By"/>
    <x v="2"/>
    <x v="0"/>
    <x v="12"/>
    <n v="0"/>
    <n v="0"/>
    <n v="0"/>
    <n v="0"/>
    <n v="0"/>
    <n v="0"/>
    <n v="0"/>
    <n v="0"/>
    <n v="0"/>
    <n v="0"/>
    <n v="0"/>
    <n v="29081.54"/>
    <s v="35511"/>
    <x v="4"/>
    <x v="0"/>
    <x v="1"/>
  </r>
  <r>
    <x v="0"/>
    <x v="103"/>
    <n v="0"/>
    <x v="1"/>
    <s v="Sankt Peders Stræde 4"/>
    <n v="1453"/>
    <s v="København K"/>
    <s v="33 13 62 58"/>
    <s v="35571@buf.kk.dk"/>
    <s v="Vibeke Sølling"/>
    <n v="39621212"/>
    <n v="0"/>
    <s v="35571@buf.kk.dk"/>
    <s v="Børnehave"/>
    <n v="0"/>
    <n v="0"/>
    <n v="22"/>
    <n v="60"/>
    <n v="0"/>
    <n v="0"/>
    <n v="0"/>
    <s v="ja"/>
    <n v="0"/>
    <n v="0"/>
    <x v="1"/>
    <x v="0"/>
    <x v="1"/>
    <x v="1"/>
    <n v="0"/>
    <x v="1"/>
    <x v="0"/>
    <x v="1"/>
    <x v="0"/>
    <n v="0"/>
    <n v="0"/>
    <n v="0"/>
    <n v="0"/>
    <s v="Nej"/>
    <s v="nej"/>
    <n v="0"/>
    <n v="0"/>
    <n v="0"/>
    <n v="0"/>
    <n v="0"/>
    <n v="0"/>
    <n v="0"/>
    <n v="0"/>
    <n v="0"/>
    <n v="0"/>
    <n v="0"/>
    <n v="0"/>
    <n v="0"/>
    <n v="0"/>
    <n v="0"/>
    <n v="0"/>
    <n v="0"/>
    <n v="1"/>
    <s v="Ja"/>
    <s v="Nej"/>
    <s v="Ja"/>
    <s v="Ja"/>
    <s v="Hvis der er råd til det, ellers vil de have det udefra"/>
    <s v="Ja"/>
    <s v="Se ovenfor"/>
    <s v="Ja"/>
    <s v="Se ovenfor"/>
    <s v="Nej"/>
    <s v="vil gerne have hjælp"/>
    <n v="0"/>
    <s v="produktionskøkken"/>
    <s v="nej"/>
    <s v="Større"/>
    <s v="Mindre"/>
    <s v="Nej"/>
    <s v="Stort dejligt køkken, men trænger til renovering, men brugbart._x000a_Nyt komfu, ny emhætte, nyt køleskab"/>
    <n v="0"/>
    <n v="0"/>
    <n v="0"/>
    <n v="0"/>
    <n v="0"/>
    <n v="0"/>
    <n v="0"/>
    <n v="0"/>
    <n v="0"/>
    <s v="Cathrine Jerrik / Nanna"/>
    <d v="2009-03-09T00:00:00"/>
    <n v="0"/>
    <n v="1"/>
    <n v="0"/>
    <n v="0"/>
    <n v="0"/>
    <n v="1"/>
    <n v="0"/>
    <n v="0"/>
    <n v="0"/>
    <n v="1"/>
    <n v="1"/>
    <n v="0"/>
    <n v="0"/>
    <n v="0"/>
    <n v="0"/>
    <n v="1"/>
    <n v="0"/>
    <n v="0"/>
    <n v="0"/>
    <n v="1"/>
    <n v="20"/>
    <s v="Miele"/>
    <n v="3.5"/>
    <s v="Nej"/>
    <n v="0"/>
    <s v="Nej"/>
    <s v="Nej"/>
    <s v="Nej"/>
    <n v="2"/>
    <s v="God plads"/>
    <n v="0"/>
    <n v="0"/>
    <x v="0"/>
    <s v="Indre By"/>
    <x v="2"/>
    <x v="0"/>
    <x v="20"/>
    <n v="60"/>
    <n v="0"/>
    <n v="0"/>
    <n v="0"/>
    <n v="0"/>
    <n v="0"/>
    <n v="0"/>
    <n v="0"/>
    <n v="0"/>
    <n v="0"/>
    <n v="0"/>
    <n v="21361.95"/>
    <s v="35571"/>
    <x v="0"/>
    <x v="0"/>
    <x v="16"/>
  </r>
  <r>
    <x v="0"/>
    <x v="104"/>
    <s v="Stokholmsgave Centrum"/>
    <x v="1"/>
    <s v="Klampenborgvej 135"/>
    <n v="2800"/>
    <s v="Lyngby"/>
    <s v="45 93 63 22"/>
    <s v="37379@buf.kk.dk"/>
    <s v="Heidi Barington"/>
    <n v="0"/>
    <n v="0"/>
    <s v="37379@buf.kk.dk"/>
    <s v="Børnehave"/>
    <n v="0"/>
    <n v="0"/>
    <n v="66"/>
    <n v="0"/>
    <n v="0"/>
    <n v="0"/>
    <n v="0"/>
    <n v="0"/>
    <n v="0"/>
    <n v="0"/>
    <x v="1"/>
    <x v="0"/>
    <x v="1"/>
    <x v="1"/>
    <n v="0"/>
    <x v="0"/>
    <x v="1"/>
    <x v="1"/>
    <x v="1"/>
    <n v="0"/>
    <n v="0"/>
    <n v="80000"/>
    <n v="0"/>
    <s v="Ja"/>
    <n v="0"/>
    <s v="Schantall Werleman"/>
    <n v="2009"/>
    <n v="25"/>
    <n v="0"/>
    <s v="studerende"/>
    <n v="0"/>
    <n v="0"/>
    <n v="0"/>
    <n v="0"/>
    <n v="0"/>
    <n v="0"/>
    <n v="0"/>
    <n v="0"/>
    <n v="0"/>
    <n v="0"/>
    <n v="90"/>
    <n v="0"/>
    <n v="1"/>
    <s v="Ja"/>
    <n v="0"/>
    <n v="0"/>
    <s v="Ja"/>
    <n v="0"/>
    <s v="Ja"/>
    <s v="tror"/>
    <s v="Ja"/>
    <n v="0"/>
    <s v="Nej"/>
    <s v="vil meget gerne benytte Madhuset ti hjælp"/>
    <n v="0"/>
    <s v="produktionskøkken"/>
    <s v="nej"/>
    <s v="Mindre"/>
    <s v="Ingen"/>
    <s v="Nej"/>
    <s v="ud fra samtale i tlf: nye ovne, nyt kogebord"/>
    <n v="0"/>
    <n v="0"/>
    <n v="0"/>
    <n v="0"/>
    <n v="0"/>
    <n v="0"/>
    <n v="0"/>
    <n v="0"/>
    <n v="0"/>
    <s v="Birgitte Glerup"/>
    <d v="2009-04-24T00:00:00"/>
    <n v="0"/>
    <n v="0"/>
    <n v="1"/>
    <n v="4"/>
    <n v="0"/>
    <n v="1"/>
    <n v="0"/>
    <n v="0"/>
    <n v="0"/>
    <n v="0"/>
    <n v="3"/>
    <n v="0"/>
    <n v="0"/>
    <n v="0"/>
    <n v="0"/>
    <n v="0"/>
    <n v="0"/>
    <n v="0"/>
    <n v="1"/>
    <n v="1"/>
    <n v="20"/>
    <s v="Miele"/>
    <n v="4"/>
    <s v="Ja"/>
    <n v="10"/>
    <s v="Nej"/>
    <s v="Nej"/>
    <s v="Nej"/>
    <n v="2"/>
    <s v="Begrænset"/>
    <n v="0"/>
    <n v="0"/>
    <x v="2"/>
    <s v="Indre By"/>
    <x v="2"/>
    <x v="0"/>
    <x v="5"/>
    <n v="0"/>
    <n v="0"/>
    <n v="0"/>
    <n v="0"/>
    <n v="0"/>
    <n v="0"/>
    <n v="0"/>
    <n v="0"/>
    <n v="0"/>
    <n v="0"/>
    <n v="0"/>
    <n v="85463.91"/>
    <s v="37379"/>
    <x v="4"/>
    <x v="0"/>
    <x v="1"/>
  </r>
  <r>
    <x v="0"/>
    <x v="105"/>
    <s v="Dronning Louise børnehave"/>
    <x v="2"/>
    <s v="Bjelkes Allé 45"/>
    <n v="2200"/>
    <s v="København N"/>
    <s v="35 85 79 69"/>
    <s v="35312@buf.kk.dk"/>
    <s v="Lone Sass Mønsted"/>
    <n v="38192558"/>
    <n v="0"/>
    <s v="35312@buf.kk.dk"/>
    <s v="Børnehave"/>
    <n v="0"/>
    <n v="0"/>
    <n v="48"/>
    <n v="0"/>
    <n v="0"/>
    <n v="0"/>
    <n v="0"/>
    <s v="Nej"/>
    <n v="0"/>
    <n v="0"/>
    <x v="1"/>
    <x v="0"/>
    <x v="1"/>
    <x v="1"/>
    <n v="0"/>
    <x v="1"/>
    <x v="0"/>
    <x v="1"/>
    <x v="1"/>
    <n v="0"/>
    <n v="0"/>
    <n v="0"/>
    <n v="0"/>
    <n v="0"/>
    <n v="0"/>
    <n v="0"/>
    <n v="0"/>
    <n v="0"/>
    <n v="0"/>
    <n v="0"/>
    <n v="0"/>
    <n v="0"/>
    <n v="0"/>
    <n v="0"/>
    <n v="0"/>
    <n v="0"/>
    <n v="0"/>
    <n v="0"/>
    <n v="0"/>
    <n v="0"/>
    <n v="90"/>
    <n v="0"/>
    <n v="1"/>
    <s v="nej"/>
    <s v="Nej"/>
    <s v="Ja"/>
    <s v="Ja"/>
    <n v="0"/>
    <s v="Ja"/>
    <n v="0"/>
    <s v="Ja"/>
    <n v="0"/>
    <s v="Nej"/>
    <n v="0"/>
    <n v="0"/>
    <s v="Køkken begrænset tilvirk"/>
    <s v="nej"/>
    <n v="0"/>
    <n v="0"/>
    <n v="0"/>
    <n v="0"/>
    <s v="Større"/>
    <s v="Større"/>
    <n v="0"/>
    <n v="0"/>
    <n v="0"/>
    <n v="0"/>
    <n v="0"/>
    <n v="0"/>
    <n v="0"/>
    <s v="Cathrine"/>
    <d v="1899-12-30T00:00:00"/>
    <n v="0"/>
    <n v="1"/>
    <n v="0"/>
    <n v="0"/>
    <n v="0"/>
    <n v="1"/>
    <n v="0"/>
    <n v="0"/>
    <n v="0"/>
    <n v="2"/>
    <n v="2"/>
    <n v="0"/>
    <n v="0"/>
    <n v="0"/>
    <n v="0"/>
    <n v="0"/>
    <n v="2"/>
    <n v="0"/>
    <n v="0"/>
    <n v="1"/>
    <n v="20"/>
    <s v="Miele"/>
    <n v="2"/>
    <s v="Nej"/>
    <n v="0"/>
    <s v="Nej"/>
    <n v="0"/>
    <s v="Nej"/>
    <n v="2"/>
    <s v="God plads"/>
    <n v="0"/>
    <n v="0"/>
    <x v="2"/>
    <s v="Nørrebro"/>
    <x v="2"/>
    <x v="5"/>
    <x v="2"/>
    <n v="0"/>
    <n v="0"/>
    <n v="0"/>
    <n v="0"/>
    <n v="0"/>
    <n v="0"/>
    <n v="0"/>
    <n v="0"/>
    <n v="0"/>
    <n v="0"/>
    <n v="0"/>
    <n v="40384.68"/>
    <s v="35312"/>
    <x v="0"/>
    <x v="0"/>
    <x v="1"/>
  </r>
  <r>
    <x v="0"/>
    <x v="106"/>
    <s v="Stefansgårdens Børnehave"/>
    <x v="2"/>
    <s v="Hellebækgade 29"/>
    <n v="2200"/>
    <s v="København N"/>
    <s v="35 85 38 81"/>
    <s v="35357@buf.kk.dk"/>
    <s v="Birgitte Munch Jørgensen"/>
    <n v="36462736"/>
    <n v="0"/>
    <s v="35357@buf.kk.dk"/>
    <s v="Børnehave"/>
    <n v="0"/>
    <n v="10"/>
    <n v="20"/>
    <n v="0"/>
    <n v="0"/>
    <n v="0"/>
    <n v="0"/>
    <s v="Nej"/>
    <n v="0"/>
    <n v="0"/>
    <x v="1"/>
    <x v="0"/>
    <x v="1"/>
    <x v="1"/>
    <n v="0"/>
    <x v="0"/>
    <x v="0"/>
    <x v="1"/>
    <x v="1"/>
    <n v="0"/>
    <n v="0"/>
    <n v="30000"/>
    <n v="0"/>
    <n v="0"/>
    <n v="0"/>
    <n v="0"/>
    <n v="0"/>
    <n v="0"/>
    <n v="0"/>
    <n v="0"/>
    <n v="0"/>
    <n v="0"/>
    <n v="0"/>
    <n v="0"/>
    <n v="0"/>
    <n v="0"/>
    <n v="0"/>
    <n v="0"/>
    <n v="0"/>
    <n v="0"/>
    <n v="90"/>
    <n v="0"/>
    <n v="1"/>
    <s v="Ja"/>
    <s v="Nej"/>
    <s v="Ja"/>
    <s v="Ja"/>
    <n v="0"/>
    <s v="Ja"/>
    <n v="0"/>
    <s v="Ja"/>
    <n v="0"/>
    <s v="Nej"/>
    <n v="0"/>
    <n v="0"/>
    <s v="Køkken begrænset tilvirk"/>
    <s v="nej"/>
    <n v="0"/>
    <s v="Større"/>
    <n v="0"/>
    <n v="0"/>
    <n v="0"/>
    <n v="0"/>
    <n v="0"/>
    <n v="0"/>
    <n v="0"/>
    <n v="0"/>
    <n v="0"/>
    <n v="0"/>
    <s v="en total renovering, køkkenet er mindre og ikke brugbar."/>
    <s v="Cathrine"/>
    <d v="1899-12-30T00:00:00"/>
    <n v="0"/>
    <n v="0"/>
    <n v="0"/>
    <n v="0"/>
    <n v="0"/>
    <n v="0"/>
    <n v="0"/>
    <n v="0"/>
    <n v="0"/>
    <n v="1"/>
    <n v="0"/>
    <n v="0"/>
    <n v="0"/>
    <n v="0"/>
    <n v="0"/>
    <n v="0"/>
    <n v="0"/>
    <n v="0"/>
    <n v="1"/>
    <n v="0"/>
    <n v="0"/>
    <n v="0"/>
    <n v="0"/>
    <s v="Nej"/>
    <n v="0"/>
    <s v="Nej"/>
    <s v="Nej"/>
    <s v="Nej"/>
    <n v="1"/>
    <s v="Begrænset"/>
    <n v="0"/>
    <n v="0"/>
    <x v="2"/>
    <s v="Nørrebro"/>
    <x v="2"/>
    <x v="6"/>
    <x v="18"/>
    <n v="0"/>
    <n v="0"/>
    <n v="0"/>
    <n v="0"/>
    <n v="0"/>
    <n v="0"/>
    <n v="0"/>
    <n v="0"/>
    <n v="0"/>
    <n v="0"/>
    <n v="0"/>
    <n v="28756.04"/>
    <s v="35357"/>
    <x v="0"/>
    <x v="0"/>
    <x v="1"/>
  </r>
  <r>
    <x v="0"/>
    <x v="107"/>
    <n v="0"/>
    <x v="2"/>
    <s v="Hermodsgade 23"/>
    <n v="2200"/>
    <s v="København N"/>
    <s v="35 81 92 94"/>
    <s v="35359@buf.kk.dk"/>
    <s v="Gitte Koldbye Schmidt"/>
    <n v="32969700"/>
    <n v="0"/>
    <s v="35359@buf.kk.dk"/>
    <s v="Børnehave"/>
    <n v="0"/>
    <n v="0"/>
    <n v="20"/>
    <n v="0"/>
    <n v="0"/>
    <n v="0"/>
    <n v="0"/>
    <s v="Nej"/>
    <n v="0"/>
    <n v="0"/>
    <x v="1"/>
    <x v="0"/>
    <x v="1"/>
    <x v="1"/>
    <n v="0"/>
    <x v="0"/>
    <x v="0"/>
    <x v="1"/>
    <x v="1"/>
    <n v="0"/>
    <n v="0"/>
    <n v="0"/>
    <n v="0"/>
    <n v="0"/>
    <n v="0"/>
    <n v="0"/>
    <n v="0"/>
    <n v="0"/>
    <n v="0"/>
    <n v="0"/>
    <n v="0"/>
    <n v="0"/>
    <n v="0"/>
    <n v="0"/>
    <n v="0"/>
    <n v="0"/>
    <n v="0"/>
    <n v="0"/>
    <n v="0"/>
    <n v="0"/>
    <n v="0"/>
    <n v="0"/>
    <n v="1"/>
    <s v="Ja"/>
    <s v="Nej"/>
    <s v="Ja"/>
    <s v="Ja"/>
    <s v="ikke muligt. P.g.a. aktuelle køkken forhold. "/>
    <s v="Ja"/>
    <n v="0"/>
    <s v="Ja"/>
    <s v="hvis det er muligt"/>
    <s v="ja"/>
    <n v="0"/>
    <n v="0"/>
    <s v="Køkken begrænset tilvirk"/>
    <n v="0"/>
    <n v="0"/>
    <n v="0"/>
    <n v="0"/>
    <n v="0"/>
    <s v="Mindre"/>
    <s v="Større"/>
    <n v="0"/>
    <s v="Køkkenet er gammelt, men lederen har sat penge af så de selv kan renoverer det."/>
    <n v="0"/>
    <n v="0"/>
    <n v="0"/>
    <n v="0"/>
    <n v="0"/>
    <s v="Cathrine"/>
    <s v="24.03"/>
    <n v="0"/>
    <n v="1"/>
    <n v="0"/>
    <n v="0"/>
    <n v="0"/>
    <n v="0"/>
    <n v="0"/>
    <n v="0"/>
    <n v="0"/>
    <n v="1"/>
    <n v="0"/>
    <n v="0"/>
    <n v="0"/>
    <n v="0"/>
    <n v="0"/>
    <n v="1"/>
    <n v="0"/>
    <n v="0"/>
    <n v="0"/>
    <n v="1"/>
    <n v="29"/>
    <s v="bosch"/>
    <n v="2"/>
    <n v="0"/>
    <n v="0"/>
    <s v="Ja"/>
    <s v="Ja"/>
    <n v="0"/>
    <n v="1"/>
    <s v="ingen plads"/>
    <s v="Bruger køkkenet som kontor, personalestue."/>
    <n v="0"/>
    <x v="2"/>
    <s v="Nørrebro"/>
    <x v="2"/>
    <x v="0"/>
    <x v="18"/>
    <n v="0"/>
    <n v="0"/>
    <n v="0"/>
    <n v="0"/>
    <n v="0"/>
    <n v="0"/>
    <n v="0"/>
    <n v="0"/>
    <n v="0"/>
    <n v="0"/>
    <n v="0"/>
    <n v="42726.16"/>
    <s v="35359"/>
    <x v="0"/>
    <x v="0"/>
    <x v="1"/>
  </r>
  <r>
    <x v="0"/>
    <x v="108"/>
    <s v="Linden"/>
    <x v="2"/>
    <s v="Kapelvej 36"/>
    <n v="2200"/>
    <s v="København N"/>
    <s v="35 39 43 38"/>
    <s v="35381@buf.kk.dk"/>
    <s v="Inge Kunkel-Bode"/>
    <n v="38742801"/>
    <n v="0"/>
    <s v="35381@buf.kk.dk"/>
    <s v="Børnehave"/>
    <n v="0"/>
    <n v="10"/>
    <n v="63"/>
    <n v="0"/>
    <n v="0"/>
    <n v="0"/>
    <n v="0"/>
    <s v="ja"/>
    <n v="2"/>
    <n v="1"/>
    <x v="1"/>
    <x v="0"/>
    <x v="1"/>
    <x v="1"/>
    <n v="0"/>
    <x v="3"/>
    <x v="0"/>
    <x v="1"/>
    <x v="0"/>
    <n v="0"/>
    <n v="0"/>
    <n v="100000"/>
    <n v="0"/>
    <n v="0"/>
    <n v="0"/>
    <n v="0"/>
    <n v="0"/>
    <n v="0"/>
    <n v="0"/>
    <n v="0"/>
    <n v="0"/>
    <n v="0"/>
    <n v="0"/>
    <n v="0"/>
    <n v="0"/>
    <n v="0"/>
    <n v="0"/>
    <n v="0"/>
    <n v="0"/>
    <n v="0"/>
    <n v="80"/>
    <n v="0"/>
    <n v="1"/>
    <s v="Ja"/>
    <s v="Nej"/>
    <s v="Ja"/>
    <s v="Ja"/>
    <n v="0"/>
    <s v="Ja"/>
    <n v="0"/>
    <s v="Ja"/>
    <s v="hvis pengene er til stede"/>
    <s v="Nej"/>
    <n v="0"/>
    <n v="0"/>
    <s v="produktionskøkken"/>
    <n v="0"/>
    <n v="0"/>
    <s v="Større"/>
    <n v="0"/>
    <s v="der skal etableres en elevator mellem etagerne"/>
    <n v="0"/>
    <n v="0"/>
    <n v="0"/>
    <n v="0"/>
    <n v="0"/>
    <n v="0"/>
    <n v="0"/>
    <n v="0"/>
    <n v="0"/>
    <s v="Cathrine"/>
    <d v="1899-12-30T00:00:00"/>
    <n v="0"/>
    <n v="0"/>
    <n v="1"/>
    <n v="5"/>
    <n v="1"/>
    <n v="0"/>
    <n v="0"/>
    <n v="0"/>
    <n v="0"/>
    <n v="0"/>
    <n v="2"/>
    <n v="0"/>
    <n v="0"/>
    <n v="0"/>
    <n v="0"/>
    <n v="0"/>
    <n v="2"/>
    <n v="0"/>
    <n v="0"/>
    <n v="2"/>
    <n v="20"/>
    <s v="Miele"/>
    <n v="4"/>
    <s v="Ja"/>
    <n v="0"/>
    <n v="0"/>
    <s v="Ja"/>
    <n v="0"/>
    <n v="2"/>
    <s v="God plads"/>
    <s v="køkkenet er virkeligt nyt har været i brug indtil for 4 år siden"/>
    <n v="0"/>
    <x v="2"/>
    <s v="Nørrebro"/>
    <x v="2"/>
    <x v="6"/>
    <x v="34"/>
    <n v="0"/>
    <n v="0"/>
    <n v="0"/>
    <n v="0"/>
    <n v="0"/>
    <n v="0"/>
    <n v="0"/>
    <n v="0"/>
    <n v="0"/>
    <n v="0"/>
    <n v="0"/>
    <n v="90513.74"/>
    <s v="35381"/>
    <x v="0"/>
    <x v="0"/>
    <x v="1"/>
  </r>
  <r>
    <x v="0"/>
    <x v="109"/>
    <s v="Linden"/>
    <x v="2"/>
    <s v="Kapelvej 36"/>
    <n v="2200"/>
    <s v="København N"/>
    <s v="35 39 43 38"/>
    <s v="35381@buf.kk.dk"/>
    <s v="Inge Kunkel-Bode"/>
    <n v="38742801"/>
    <n v="0"/>
    <s v="35381@buf.kk.dk"/>
    <s v="Børnehave"/>
    <n v="0"/>
    <n v="10"/>
    <n v="63"/>
    <n v="0"/>
    <n v="0"/>
    <n v="0"/>
    <n v="0"/>
    <s v="ja"/>
    <n v="0"/>
    <n v="0"/>
    <x v="1"/>
    <x v="0"/>
    <x v="1"/>
    <x v="1"/>
    <n v="0"/>
    <x v="1"/>
    <x v="0"/>
    <x v="1"/>
    <x v="0"/>
    <n v="0"/>
    <n v="0"/>
    <n v="0"/>
    <n v="0"/>
    <n v="0"/>
    <n v="0"/>
    <n v="0"/>
    <n v="0"/>
    <n v="0"/>
    <n v="0"/>
    <n v="0"/>
    <n v="0"/>
    <n v="0"/>
    <n v="0"/>
    <n v="0"/>
    <n v="0"/>
    <n v="0"/>
    <n v="0"/>
    <n v="0"/>
    <n v="0"/>
    <n v="0"/>
    <n v="0"/>
    <n v="0"/>
    <n v="0"/>
    <n v="0"/>
    <n v="0"/>
    <n v="0"/>
    <n v="0"/>
    <n v="0"/>
    <n v="0"/>
    <n v="0"/>
    <n v="0"/>
    <n v="0"/>
    <n v="0"/>
    <n v="0"/>
    <n v="0"/>
    <s v="produktionskøkken"/>
    <s v="nej"/>
    <n v="0"/>
    <s v="Større"/>
    <n v="0"/>
    <s v="køkkenet trænger til total renovering, er gammelt men kan bruges"/>
    <n v="0"/>
    <n v="0"/>
    <n v="0"/>
    <n v="0"/>
    <n v="0"/>
    <n v="0"/>
    <n v="0"/>
    <n v="0"/>
    <n v="0"/>
    <n v="0"/>
    <d v="1899-12-30T00:00:00"/>
    <n v="0"/>
    <n v="1"/>
    <n v="0"/>
    <n v="0"/>
    <n v="0"/>
    <n v="0"/>
    <n v="0"/>
    <n v="0"/>
    <n v="0"/>
    <n v="0"/>
    <n v="0"/>
    <n v="0"/>
    <n v="0"/>
    <n v="0"/>
    <n v="0"/>
    <n v="0"/>
    <n v="0"/>
    <n v="0"/>
    <n v="0"/>
    <n v="0"/>
    <n v="0"/>
    <n v="0"/>
    <n v="3"/>
    <n v="0"/>
    <n v="0"/>
    <n v="0"/>
    <n v="0"/>
    <n v="0"/>
    <n v="2"/>
    <s v="God plads"/>
    <n v="0"/>
    <n v="0"/>
    <x v="2"/>
    <s v="Nørrebro"/>
    <x v="2"/>
    <x v="6"/>
    <x v="34"/>
    <n v="0"/>
    <n v="0"/>
    <n v="0"/>
    <n v="0"/>
    <n v="0"/>
    <n v="0"/>
    <n v="0"/>
    <n v="0"/>
    <n v="0"/>
    <n v="0"/>
    <n v="0"/>
    <n v="90513.74"/>
    <s v="35381"/>
    <x v="1"/>
    <x v="0"/>
    <x v="1"/>
  </r>
  <r>
    <x v="0"/>
    <x v="110"/>
    <s v="Børnehaven Jordkloden"/>
    <x v="2"/>
    <s v="Tibirkegade 19"/>
    <n v="2200"/>
    <s v="København N"/>
    <s v="35 37 11 78"/>
    <s v="35471@buf.kk.dk"/>
    <s v="Helene Elsa-Johanna Johannessen"/>
    <n v="60771118"/>
    <n v="0"/>
    <s v="35471@buf.kk.dk"/>
    <s v="Børnehave"/>
    <n v="0"/>
    <n v="0"/>
    <n v="32"/>
    <n v="0"/>
    <n v="0"/>
    <n v="0"/>
    <n v="0"/>
    <s v="Nej"/>
    <n v="0"/>
    <n v="0"/>
    <x v="1"/>
    <x v="0"/>
    <x v="1"/>
    <x v="1"/>
    <n v="0"/>
    <x v="0"/>
    <x v="0"/>
    <x v="0"/>
    <x v="0"/>
    <n v="0"/>
    <n v="0"/>
    <n v="80000"/>
    <n v="0"/>
    <s v="Ja"/>
    <n v="0"/>
    <s v="Marianne Tandrup Bengani"/>
    <n v="1980"/>
    <n v="25"/>
    <n v="0"/>
    <n v="0"/>
    <s v="mange år"/>
    <s v="økokursus"/>
    <n v="0"/>
    <n v="0"/>
    <n v="0"/>
    <n v="0"/>
    <n v="0"/>
    <n v="0"/>
    <n v="0"/>
    <n v="0"/>
    <n v="75"/>
    <n v="0"/>
    <n v="1"/>
    <s v="Ja"/>
    <s v="Nej"/>
    <s v="Ja"/>
    <n v="0"/>
    <n v="0"/>
    <n v="0"/>
    <n v="0"/>
    <n v="0"/>
    <n v="0"/>
    <n v="0"/>
    <n v="0"/>
    <n v="0"/>
    <s v="produktionskøkken"/>
    <n v="0"/>
    <n v="0"/>
    <n v="0"/>
    <n v="0"/>
    <n v="0"/>
    <n v="0"/>
    <n v="0"/>
    <n v="0"/>
    <n v="0"/>
    <n v="0"/>
    <n v="0"/>
    <n v="0"/>
    <n v="0"/>
    <s v="en ny opvaskemaskine og 2 køleskabe, ønskes"/>
    <s v="Cathrine"/>
    <n v="0"/>
    <n v="0"/>
    <n v="0"/>
    <n v="1"/>
    <n v="4"/>
    <n v="0"/>
    <n v="0"/>
    <n v="0"/>
    <n v="0"/>
    <n v="0"/>
    <n v="0"/>
    <n v="1"/>
    <n v="0"/>
    <n v="0"/>
    <n v="0"/>
    <n v="0"/>
    <n v="0"/>
    <n v="0"/>
    <n v="0"/>
    <n v="1"/>
    <n v="1"/>
    <n v="20"/>
    <s v="Miele"/>
    <n v="0"/>
    <s v="Nej"/>
    <n v="0"/>
    <s v="Nej"/>
    <s v="Ja"/>
    <s v="ja"/>
    <n v="1"/>
    <s v="Begrænset"/>
    <n v="0"/>
    <n v="0"/>
    <x v="2"/>
    <s v="Nørrebro"/>
    <x v="2"/>
    <x v="0"/>
    <x v="6"/>
    <n v="0"/>
    <n v="0"/>
    <n v="0"/>
    <n v="0"/>
    <n v="0"/>
    <n v="0"/>
    <n v="0"/>
    <n v="0"/>
    <n v="0"/>
    <n v="0"/>
    <n v="0"/>
    <n v="60877.88"/>
    <s v="35471"/>
    <x v="0"/>
    <x v="0"/>
    <x v="1"/>
  </r>
  <r>
    <x v="0"/>
    <x v="111"/>
    <s v="Bethlehems Sogns Menighedsbørnehave"/>
    <x v="2"/>
    <s v="Tømrergade 9"/>
    <n v="2200"/>
    <s v="København N"/>
    <s v="35 39 59 77"/>
    <s v="35477@buf.kk.dk"/>
    <s v="Anne Mette Blicher"/>
    <n v="35398084"/>
    <n v="0"/>
    <s v="Betlehem.BH@gmail. Com"/>
    <s v="Børnehave"/>
    <n v="0"/>
    <n v="0"/>
    <n v="25"/>
    <n v="0"/>
    <n v="0"/>
    <n v="0"/>
    <n v="0"/>
    <s v="Nej"/>
    <n v="0"/>
    <n v="0"/>
    <x v="1"/>
    <x v="0"/>
    <x v="1"/>
    <x v="1"/>
    <n v="0"/>
    <x v="0"/>
    <x v="0"/>
    <x v="1"/>
    <x v="1"/>
    <n v="0"/>
    <n v="0"/>
    <n v="50000"/>
    <n v="0"/>
    <n v="0"/>
    <n v="0"/>
    <n v="0"/>
    <n v="0"/>
    <n v="0"/>
    <n v="0"/>
    <n v="0"/>
    <n v="0"/>
    <n v="0"/>
    <n v="0"/>
    <n v="0"/>
    <n v="0"/>
    <n v="0"/>
    <n v="0"/>
    <n v="0"/>
    <n v="0"/>
    <n v="0"/>
    <n v="85"/>
    <n v="0"/>
    <n v="2"/>
    <s v="nej"/>
    <s v="Nej"/>
    <s v="nej"/>
    <s v="Ja"/>
    <s v="hvis køkkenet kan godkendes. Kommunen har sagt at noget af stuen skal inddrages. Det mener jeg ikke er nødvendig."/>
    <s v="Ja"/>
    <n v="0"/>
    <s v="Ja"/>
    <n v="0"/>
    <s v="Nej"/>
    <n v="0"/>
    <n v="0"/>
    <s v="Køkken blandet tilvirk"/>
    <n v="0"/>
    <n v="0"/>
    <n v="0"/>
    <n v="0"/>
    <n v="0"/>
    <s v="Større"/>
    <n v="0"/>
    <n v="0"/>
    <s v="Nyt komfur, røremaskine, nye skabe de gamle krakelere."/>
    <n v="0"/>
    <n v="0"/>
    <n v="0"/>
    <n v="0"/>
    <n v="0"/>
    <s v="Mariah"/>
    <s v="20.03"/>
    <n v="0"/>
    <n v="1"/>
    <n v="0"/>
    <n v="0"/>
    <n v="0"/>
    <n v="1"/>
    <n v="0"/>
    <n v="0"/>
    <n v="0"/>
    <n v="0"/>
    <n v="1"/>
    <n v="0"/>
    <n v="0"/>
    <n v="0"/>
    <n v="0"/>
    <n v="1"/>
    <n v="0"/>
    <n v="0"/>
    <n v="0"/>
    <n v="1"/>
    <n v="45"/>
    <s v="simens"/>
    <n v="4"/>
    <s v="Nej"/>
    <n v="0"/>
    <s v="Nej"/>
    <n v="0"/>
    <s v="Nej"/>
    <n v="1"/>
    <s v="Begrænset"/>
    <s v="Dosseringens vuggestue vil gerne levere mad til denne børnehave"/>
    <n v="0"/>
    <x v="2"/>
    <s v="Nørrebro"/>
    <x v="2"/>
    <x v="0"/>
    <x v="19"/>
    <n v="0"/>
    <n v="0"/>
    <n v="0"/>
    <n v="0"/>
    <n v="0"/>
    <n v="1"/>
    <n v="0"/>
    <n v="0"/>
    <n v="0"/>
    <n v="0"/>
    <n v="0"/>
    <n v="40620.18"/>
    <s v="35477"/>
    <x v="0"/>
    <x v="2"/>
    <x v="1"/>
  </r>
  <r>
    <x v="0"/>
    <x v="112"/>
    <s v="Røde Rose II"/>
    <x v="2"/>
    <s v="Lyngevej 97"/>
    <n v="3660"/>
    <s v="Stenløse"/>
    <s v="48 18 42 30"/>
    <s v="35505@buf.kk.dk"/>
    <s v="Jens Høegh-Dreyer"/>
    <n v="35387716"/>
    <n v="0"/>
    <s v="35505@buf.kk.dk"/>
    <s v="Børnehave"/>
    <n v="0"/>
    <n v="0"/>
    <n v="20"/>
    <n v="0"/>
    <n v="0"/>
    <n v="0"/>
    <n v="0"/>
    <s v="Nej"/>
    <n v="0"/>
    <n v="0"/>
    <x v="1"/>
    <x v="0"/>
    <x v="1"/>
    <x v="1"/>
    <n v="0"/>
    <x v="1"/>
    <x v="0"/>
    <x v="3"/>
    <x v="1"/>
    <n v="0"/>
    <n v="0"/>
    <n v="0"/>
    <n v="0"/>
    <s v="Ja"/>
    <n v="0"/>
    <s v="Hanne Larsen"/>
    <n v="0"/>
    <n v="0"/>
    <n v="0"/>
    <n v="0"/>
    <n v="0"/>
    <n v="0"/>
    <n v="0"/>
    <n v="0"/>
    <n v="0"/>
    <n v="0"/>
    <n v="0"/>
    <n v="0"/>
    <n v="0"/>
    <n v="0"/>
    <n v="0"/>
    <n v="0"/>
    <n v="0"/>
    <n v="0"/>
    <n v="0"/>
    <n v="0"/>
    <n v="0"/>
    <n v="0"/>
    <n v="0"/>
    <n v="0"/>
    <n v="0"/>
    <n v="0"/>
    <n v="0"/>
    <n v="0"/>
    <n v="0"/>
    <s v="Køkken blandet tilvirk"/>
    <n v="0"/>
    <n v="0"/>
    <n v="0"/>
    <n v="0"/>
    <n v="0"/>
    <n v="0"/>
    <n v="0"/>
    <n v="0"/>
    <n v="0"/>
    <n v="0"/>
    <n v="0"/>
    <n v="0"/>
    <n v="0"/>
    <n v="0"/>
    <s v="Lone Voss"/>
    <d v="1899-12-30T00:00:00"/>
    <n v="0"/>
    <n v="0"/>
    <n v="1"/>
    <n v="4"/>
    <n v="0"/>
    <n v="2"/>
    <n v="0"/>
    <n v="0"/>
    <n v="0"/>
    <n v="3"/>
    <n v="0"/>
    <n v="0"/>
    <n v="0"/>
    <n v="0"/>
    <n v="0"/>
    <n v="1"/>
    <n v="0"/>
    <n v="0"/>
    <n v="0"/>
    <n v="1"/>
    <n v="20"/>
    <s v="Miele"/>
    <n v="2.5"/>
    <n v="0"/>
    <n v="0"/>
    <n v="0"/>
    <n v="0"/>
    <n v="0"/>
    <n v="2"/>
    <n v="0"/>
    <n v="0"/>
    <n v="0"/>
    <x v="2"/>
    <s v="Nørrebro"/>
    <x v="2"/>
    <x v="0"/>
    <x v="18"/>
    <n v="0"/>
    <n v="0"/>
    <n v="0"/>
    <n v="0"/>
    <n v="0"/>
    <n v="0"/>
    <n v="0"/>
    <n v="0"/>
    <n v="0"/>
    <n v="0"/>
    <n v="0"/>
    <n v="26040.560000000001"/>
    <s v="35505"/>
    <x v="4"/>
    <x v="0"/>
    <x v="1"/>
  </r>
  <r>
    <x v="0"/>
    <x v="113"/>
    <s v="Blokhuset"/>
    <x v="2"/>
    <s v="Rosenlundvej 25B"/>
    <n v="3540"/>
    <s v="Lynge"/>
    <s v="48 18 75 62"/>
    <s v="35506@buf.kk.dk"/>
    <s v="Flemming N. Bjaler"/>
    <n v="38869927"/>
    <n v="0"/>
    <s v="35506@buf.kk.dk"/>
    <s v="Børnehave"/>
    <n v="0"/>
    <n v="0"/>
    <n v="42"/>
    <n v="0"/>
    <n v="0"/>
    <n v="0"/>
    <n v="0"/>
    <s v="Nej"/>
    <n v="0"/>
    <n v="0"/>
    <x v="1"/>
    <x v="0"/>
    <x v="1"/>
    <x v="1"/>
    <n v="0"/>
    <x v="1"/>
    <x v="0"/>
    <x v="1"/>
    <x v="0"/>
    <n v="0"/>
    <n v="0"/>
    <n v="0"/>
    <n v="0"/>
    <n v="0"/>
    <n v="0"/>
    <n v="0"/>
    <n v="0"/>
    <n v="0"/>
    <n v="0"/>
    <n v="0"/>
    <n v="0"/>
    <n v="0"/>
    <n v="0"/>
    <n v="0"/>
    <n v="0"/>
    <n v="0"/>
    <n v="0"/>
    <n v="0"/>
    <n v="0"/>
    <n v="0"/>
    <n v="50"/>
    <n v="0"/>
    <n v="3"/>
    <n v="0"/>
    <n v="0"/>
    <n v="0"/>
    <n v="0"/>
    <n v="0"/>
    <n v="0"/>
    <n v="0"/>
    <n v="0"/>
    <n v="0"/>
    <n v="0"/>
    <n v="0"/>
    <n v="0"/>
    <s v="produktionskøkken"/>
    <n v="0"/>
    <n v="0"/>
    <n v="0"/>
    <n v="0"/>
    <n v="0"/>
    <n v="0"/>
    <n v="0"/>
    <n v="0"/>
    <n v="0"/>
    <n v="0"/>
    <n v="0"/>
    <n v="0"/>
    <n v="0"/>
    <s v="Er i gang med sammenlægning med Valhalla. Vil gerne arbejde på at få mad fra kommende moderinst. Valhalla"/>
    <s v="Lone Voss"/>
    <d v="1899-12-30T00:00:00"/>
    <n v="0"/>
    <n v="0"/>
    <n v="1"/>
    <n v="4"/>
    <n v="1"/>
    <n v="0"/>
    <n v="0"/>
    <n v="0"/>
    <n v="0"/>
    <n v="2"/>
    <n v="0"/>
    <n v="0"/>
    <n v="0"/>
    <n v="0"/>
    <n v="0"/>
    <n v="1"/>
    <n v="0"/>
    <n v="0"/>
    <n v="0"/>
    <n v="1"/>
    <n v="0"/>
    <s v="Miele"/>
    <n v="2"/>
    <n v="0"/>
    <n v="0"/>
    <n v="0"/>
    <n v="0"/>
    <n v="0"/>
    <n v="2"/>
    <n v="0"/>
    <n v="0"/>
    <n v="0"/>
    <x v="2"/>
    <s v="Nørrebro"/>
    <x v="2"/>
    <x v="0"/>
    <x v="10"/>
    <n v="0"/>
    <n v="0"/>
    <n v="0"/>
    <n v="0"/>
    <n v="0"/>
    <n v="0"/>
    <n v="0"/>
    <n v="0"/>
    <n v="0"/>
    <n v="0"/>
    <n v="0"/>
    <n v="61240.160000000003"/>
    <s v="35506"/>
    <x v="4"/>
    <x v="0"/>
    <x v="1"/>
  </r>
  <r>
    <x v="0"/>
    <x v="114"/>
    <s v="Udflytterbørnehaven Skjold"/>
    <x v="2"/>
    <s v="Rosenlundvej 25A"/>
    <n v="3540"/>
    <s v="Lynge"/>
    <s v="48 18 75 63"/>
    <s v="35508@buf.kk.dk"/>
    <s v="Morten Nellemose"/>
    <n v="38606975"/>
    <n v="0"/>
    <s v="35508@buf.kk.dk"/>
    <s v="Børnehave"/>
    <n v="0"/>
    <n v="0"/>
    <n v="42"/>
    <n v="0"/>
    <n v="0"/>
    <n v="0"/>
    <n v="0"/>
    <s v="Nej"/>
    <n v="0"/>
    <n v="0"/>
    <x v="1"/>
    <x v="0"/>
    <x v="1"/>
    <x v="1"/>
    <n v="0"/>
    <x v="1"/>
    <x v="1"/>
    <x v="0"/>
    <x v="1"/>
    <n v="0"/>
    <n v="0"/>
    <n v="137000"/>
    <n v="0"/>
    <s v="Ja"/>
    <n v="0"/>
    <s v="Karin Madsen"/>
    <n v="2007"/>
    <n v="28"/>
    <n v="0"/>
    <s v="køkkenassistent"/>
    <s v="25 års fra køkkener"/>
    <n v="0"/>
    <n v="0"/>
    <n v="0"/>
    <n v="0"/>
    <n v="0"/>
    <n v="0"/>
    <n v="0"/>
    <n v="0"/>
    <n v="0"/>
    <n v="80"/>
    <n v="0"/>
    <n v="1"/>
    <s v="nej"/>
    <s v="ja"/>
    <s v="Ja"/>
    <s v="Ja"/>
    <n v="0"/>
    <s v="Ja"/>
    <n v="0"/>
    <s v="Ja"/>
    <n v="0"/>
    <s v="ja"/>
    <n v="0"/>
    <n v="0"/>
    <s v="produktionskøkken"/>
    <s v="Ja"/>
    <n v="0"/>
    <n v="0"/>
    <n v="0"/>
    <s v="ønske om en hurtigere opvaskemaskine og en spulearm"/>
    <n v="0"/>
    <n v="0"/>
    <n v="0"/>
    <n v="0"/>
    <n v="0"/>
    <n v="0"/>
    <n v="0"/>
    <n v="0"/>
    <n v="0"/>
    <s v="Mariah"/>
    <d v="2009-04-20T00:00:00"/>
    <n v="0"/>
    <n v="0"/>
    <n v="1"/>
    <n v="4"/>
    <n v="0"/>
    <n v="1"/>
    <n v="0"/>
    <n v="1"/>
    <n v="10"/>
    <n v="1"/>
    <n v="0"/>
    <n v="1"/>
    <n v="1"/>
    <n v="0"/>
    <n v="0"/>
    <n v="1"/>
    <n v="1"/>
    <n v="0"/>
    <n v="0"/>
    <n v="1"/>
    <n v="25"/>
    <s v="Miele"/>
    <n v="2"/>
    <s v="Ja"/>
    <n v="10"/>
    <s v="Nej"/>
    <s v="Ja"/>
    <s v="Nej"/>
    <n v="3"/>
    <s v="Begrænset"/>
    <s v="Begrænset depot, kræver mindre."/>
    <n v="0"/>
    <x v="2"/>
    <s v="Nørrebro"/>
    <x v="2"/>
    <x v="0"/>
    <x v="10"/>
    <n v="0"/>
    <n v="0"/>
    <n v="0"/>
    <n v="0"/>
    <n v="0"/>
    <n v="0"/>
    <n v="0"/>
    <n v="0"/>
    <n v="0"/>
    <n v="0"/>
    <n v="0"/>
    <n v="13120.68"/>
    <s v="35508"/>
    <x v="4"/>
    <x v="0"/>
    <x v="1"/>
  </r>
  <r>
    <x v="0"/>
    <x v="115"/>
    <s v="Hudegården"/>
    <x v="2"/>
    <s v="Yderholmvej 25"/>
    <n v="2680"/>
    <s v="Solrød Strand"/>
    <s v="56 16 93 34"/>
    <s v="35512@buf.kk.dk"/>
    <s v="Bjarne Rene Jensen"/>
    <n v="0"/>
    <n v="0"/>
    <s v="35512@buf.kk.dk"/>
    <s v="Børnehave"/>
    <n v="0"/>
    <n v="0"/>
    <n v="34"/>
    <n v="0"/>
    <n v="0"/>
    <n v="0"/>
    <n v="0"/>
    <s v="Nej"/>
    <n v="0"/>
    <n v="0"/>
    <x v="1"/>
    <x v="0"/>
    <x v="1"/>
    <x v="1"/>
    <n v="0"/>
    <x v="1"/>
    <x v="0"/>
    <x v="1"/>
    <x v="0"/>
    <n v="0"/>
    <n v="0"/>
    <n v="0"/>
    <n v="0"/>
    <n v="0"/>
    <n v="0"/>
    <n v="0"/>
    <n v="0"/>
    <n v="0"/>
    <n v="0"/>
    <n v="0"/>
    <n v="0"/>
    <n v="0"/>
    <n v="0"/>
    <n v="0"/>
    <n v="0"/>
    <n v="0"/>
    <n v="0"/>
    <n v="0"/>
    <n v="0"/>
    <n v="0"/>
    <n v="90"/>
    <n v="0"/>
    <n v="1"/>
    <n v="0"/>
    <n v="0"/>
    <n v="0"/>
    <n v="0"/>
    <n v="0"/>
    <n v="0"/>
    <n v="0"/>
    <n v="0"/>
    <n v="0"/>
    <n v="0"/>
    <n v="0"/>
    <n v="0"/>
    <s v="Modtagerkøkken"/>
    <n v="0"/>
    <n v="0"/>
    <n v="0"/>
    <n v="0"/>
    <n v="0"/>
    <n v="0"/>
    <n v="0"/>
    <n v="0"/>
    <n v="0"/>
    <n v="0"/>
    <n v="0"/>
    <n v="0"/>
    <n v="0"/>
    <n v="0"/>
    <s v="Lone Voss"/>
    <d v="1899-12-30T00:00:00"/>
    <n v="0"/>
    <n v="1"/>
    <n v="0"/>
    <n v="4"/>
    <n v="1"/>
    <n v="0"/>
    <n v="0"/>
    <n v="0"/>
    <n v="0"/>
    <n v="1"/>
    <n v="0"/>
    <n v="0"/>
    <n v="0"/>
    <n v="0"/>
    <n v="0"/>
    <n v="1"/>
    <n v="0"/>
    <n v="0"/>
    <n v="0"/>
    <n v="1"/>
    <n v="0"/>
    <s v="Miele"/>
    <n v="2"/>
    <n v="0"/>
    <n v="0"/>
    <n v="0"/>
    <n v="0"/>
    <n v="0"/>
    <n v="1"/>
    <n v="0"/>
    <n v="0"/>
    <n v="0"/>
    <x v="2"/>
    <s v="Nørrebro"/>
    <x v="2"/>
    <x v="0"/>
    <x v="22"/>
    <n v="0"/>
    <n v="0"/>
    <n v="0"/>
    <n v="0"/>
    <n v="0"/>
    <n v="0"/>
    <n v="0"/>
    <n v="0"/>
    <n v="0"/>
    <n v="0"/>
    <n v="0"/>
    <n v="33380.339999999997"/>
    <s v="35512"/>
    <x v="4"/>
    <x v="0"/>
    <x v="1"/>
  </r>
  <r>
    <x v="0"/>
    <x v="116"/>
    <s v="Sct. Stefans Fritidscenter"/>
    <x v="2"/>
    <s v="Skodsborggade 6"/>
    <n v="2200"/>
    <s v="København N"/>
    <s v="35 85 20 92"/>
    <s v="35597@buf.kk.dk"/>
    <s v="ANNI STRØMSHOLT"/>
    <n v="57526366"/>
    <n v="0"/>
    <s v="35597@buf.kk.dk"/>
    <s v="Børnehave"/>
    <n v="0"/>
    <n v="0"/>
    <n v="22"/>
    <n v="160"/>
    <n v="48"/>
    <n v="32"/>
    <n v="30"/>
    <s v="ja"/>
    <n v="2"/>
    <n v="1"/>
    <x v="1"/>
    <x v="0"/>
    <x v="1"/>
    <x v="1"/>
    <n v="0"/>
    <x v="0"/>
    <x v="0"/>
    <x v="5"/>
    <x v="1"/>
    <n v="0"/>
    <n v="0"/>
    <n v="20000"/>
    <n v="0"/>
    <s v="Ja"/>
    <n v="0"/>
    <s v="Sara Eleish"/>
    <n v="2002"/>
    <n v="13"/>
    <n v="0"/>
    <s v="ufaglært"/>
    <n v="0"/>
    <s v="økokursus fra ØOF"/>
    <n v="0"/>
    <n v="0"/>
    <n v="0"/>
    <n v="0"/>
    <n v="0"/>
    <n v="0"/>
    <n v="0"/>
    <n v="0"/>
    <n v="80"/>
    <n v="0"/>
    <n v="2"/>
    <s v="nej"/>
    <s v="ja"/>
    <s v="Ja"/>
    <s v="Ja"/>
    <n v="0"/>
    <n v="0"/>
    <s v="ved ikke"/>
    <s v="Ja"/>
    <n v="0"/>
    <s v="Nej"/>
    <s v="vil gerne kontaktes"/>
    <n v="0"/>
    <s v="Køkken begrænset tilvirk"/>
    <n v="0"/>
    <n v="0"/>
    <n v="0"/>
    <n v="0"/>
    <n v="0"/>
    <n v="0"/>
    <n v="0"/>
    <n v="0"/>
    <n v="0"/>
    <n v="0"/>
    <n v="0"/>
    <s v="Ingen"/>
    <s v="køkkenet i børnehave er nyt men lille. Kan bruges til mellemmåltider og anretning"/>
    <n v="0"/>
    <s v="Cathrine Jerrik / sine"/>
    <d v="2009-04-22T00:00:00"/>
    <n v="0"/>
    <n v="1"/>
    <n v="0"/>
    <n v="4"/>
    <n v="0"/>
    <n v="1"/>
    <n v="0"/>
    <n v="0"/>
    <n v="0"/>
    <n v="0"/>
    <n v="1"/>
    <n v="0"/>
    <n v="0"/>
    <n v="0"/>
    <n v="0"/>
    <n v="1"/>
    <n v="0"/>
    <n v="0"/>
    <n v="0"/>
    <n v="1"/>
    <n v="20"/>
    <s v="Miele"/>
    <n v="2"/>
    <s v="Nej"/>
    <n v="0"/>
    <s v="Ja"/>
    <s v="Ja"/>
    <s v="Nej"/>
    <n v="1"/>
    <s v="Begrænset"/>
    <n v="0"/>
    <n v="0"/>
    <x v="0"/>
    <s v="Nørrebro"/>
    <x v="2"/>
    <x v="0"/>
    <x v="20"/>
    <n v="160"/>
    <n v="48"/>
    <n v="32"/>
    <n v="30"/>
    <n v="0"/>
    <n v="0"/>
    <n v="0"/>
    <n v="0"/>
    <n v="0"/>
    <n v="0"/>
    <n v="0"/>
    <n v="169614.4"/>
    <s v="35597"/>
    <x v="0"/>
    <x v="0"/>
    <x v="17"/>
  </r>
  <r>
    <x v="0"/>
    <x v="117"/>
    <s v="Sct. Stefans Fritidscenter"/>
    <x v="2"/>
    <s v="Skodsborggade 6"/>
    <n v="2200"/>
    <s v="København N"/>
    <s v="35 85 20 92"/>
    <s v="35597@buf.kk.dk"/>
    <s v="ANNI STRØMSHOLT"/>
    <n v="57526366"/>
    <n v="0"/>
    <s v="35597@buf.kk.dk"/>
    <s v="Børnehave"/>
    <n v="0"/>
    <n v="0"/>
    <n v="22"/>
    <n v="160"/>
    <n v="48"/>
    <n v="32"/>
    <n v="30"/>
    <s v="ja"/>
    <n v="2"/>
    <n v="2"/>
    <x v="1"/>
    <x v="0"/>
    <x v="1"/>
    <x v="1"/>
    <n v="0"/>
    <x v="1"/>
    <x v="0"/>
    <x v="1"/>
    <x v="0"/>
    <n v="0"/>
    <n v="0"/>
    <n v="0"/>
    <n v="0"/>
    <n v="0"/>
    <n v="0"/>
    <n v="0"/>
    <n v="0"/>
    <n v="0"/>
    <n v="0"/>
    <n v="0"/>
    <n v="0"/>
    <n v="0"/>
    <n v="0"/>
    <n v="0"/>
    <n v="0"/>
    <n v="0"/>
    <n v="0"/>
    <n v="0"/>
    <n v="0"/>
    <n v="0"/>
    <n v="0"/>
    <n v="0"/>
    <n v="0"/>
    <n v="0"/>
    <n v="0"/>
    <n v="0"/>
    <n v="0"/>
    <n v="0"/>
    <n v="0"/>
    <n v="0"/>
    <n v="0"/>
    <n v="0"/>
    <n v="0"/>
    <n v="0"/>
    <n v="0"/>
    <s v="produktionskøkken"/>
    <s v="Ja"/>
    <s v="Ingen"/>
    <s v="Ingen"/>
    <s v="Nej"/>
    <n v="0"/>
    <n v="0"/>
    <n v="0"/>
    <n v="0"/>
    <n v="0"/>
    <n v="0"/>
    <n v="0"/>
    <n v="0"/>
    <n v="0"/>
    <n v="0"/>
    <s v="Cathrine Jerrik / sine"/>
    <d v="2009-04-22T00:00:00"/>
    <n v="0"/>
    <n v="1"/>
    <n v="0"/>
    <n v="4"/>
    <n v="0"/>
    <n v="1"/>
    <n v="0"/>
    <n v="0"/>
    <n v="0"/>
    <n v="2"/>
    <n v="0"/>
    <n v="0"/>
    <n v="0"/>
    <n v="0"/>
    <n v="0"/>
    <n v="1"/>
    <n v="0"/>
    <n v="0"/>
    <n v="0"/>
    <n v="1"/>
    <n v="20"/>
    <s v="Miele"/>
    <n v="4"/>
    <s v="Nej"/>
    <n v="0"/>
    <s v="Nej"/>
    <s v="Nej"/>
    <s v="Nej"/>
    <n v="2"/>
    <s v="God plads"/>
    <s v="et tørvarelager + grønt lager findes andet steds."/>
    <n v="0"/>
    <x v="0"/>
    <s v="Nørrebro"/>
    <x v="2"/>
    <x v="0"/>
    <x v="20"/>
    <n v="160"/>
    <n v="48"/>
    <n v="32"/>
    <n v="30"/>
    <n v="0"/>
    <n v="0"/>
    <n v="0"/>
    <n v="0"/>
    <n v="0"/>
    <n v="0"/>
    <n v="0"/>
    <n v="169614.4"/>
    <s v="35597"/>
    <x v="1"/>
    <x v="0"/>
    <x v="17"/>
  </r>
  <r>
    <x v="0"/>
    <x v="118"/>
    <s v="Stockholmsgave"/>
    <x v="2"/>
    <s v="Klampenborgvej 135"/>
    <n v="2800"/>
    <s v="Lyngby"/>
    <s v="45 93 53 11"/>
    <s v="37376@buf.kk.dk"/>
    <s v="Helle Kielstrup"/>
    <n v="38871780"/>
    <n v="0"/>
    <s v="37376@buf.kk.dk"/>
    <s v="Børnehave"/>
    <n v="0"/>
    <n v="0"/>
    <n v="66"/>
    <n v="0"/>
    <n v="0"/>
    <n v="0"/>
    <n v="0"/>
    <n v="0"/>
    <n v="0"/>
    <n v="0"/>
    <x v="1"/>
    <x v="0"/>
    <x v="1"/>
    <x v="1"/>
    <n v="0"/>
    <x v="1"/>
    <x v="1"/>
    <x v="1"/>
    <x v="1"/>
    <n v="0"/>
    <n v="0"/>
    <n v="100000"/>
    <n v="0"/>
    <s v="Ja"/>
    <n v="0"/>
    <s v="Hanefa"/>
    <n v="2008"/>
    <n v="18"/>
    <n v="0"/>
    <s v="nej"/>
    <n v="0"/>
    <s v="hygiejne"/>
    <n v="0"/>
    <n v="0"/>
    <n v="0"/>
    <n v="0"/>
    <n v="0"/>
    <n v="0"/>
    <n v="0"/>
    <n v="0"/>
    <n v="100"/>
    <n v="0"/>
    <n v="2"/>
    <s v="Ja"/>
    <s v="Nej"/>
    <s v="nej"/>
    <s v="Ja"/>
    <n v="0"/>
    <s v="Ja"/>
    <n v="0"/>
    <s v="Ja"/>
    <n v="0"/>
    <s v="ja"/>
    <s v="Køkkendamen er i flexjob og vil ikke have flere timer. Lederen vil nok fyre hende og ansætte en på flere timer."/>
    <n v="0"/>
    <s v="produktionskøkken"/>
    <n v="0"/>
    <n v="0"/>
    <n v="0"/>
    <n v="0"/>
    <s v="kartoffelskræller. 1 ny ovn"/>
    <n v="0"/>
    <n v="0"/>
    <n v="0"/>
    <n v="0"/>
    <n v="0"/>
    <n v="0"/>
    <n v="0"/>
    <n v="0"/>
    <n v="0"/>
    <s v="Mariah"/>
    <d v="2009-04-20T00:00:00"/>
    <n v="0"/>
    <n v="0"/>
    <n v="1"/>
    <n v="4"/>
    <n v="0"/>
    <n v="1"/>
    <n v="0"/>
    <n v="0"/>
    <n v="0"/>
    <n v="0"/>
    <n v="3"/>
    <n v="0"/>
    <n v="0"/>
    <n v="0"/>
    <n v="0"/>
    <n v="1"/>
    <n v="0"/>
    <n v="0"/>
    <n v="1"/>
    <n v="1"/>
    <n v="25"/>
    <s v="Miele"/>
    <n v="2"/>
    <s v="Nej"/>
    <n v="0"/>
    <s v="Ja"/>
    <s v="Ja"/>
    <s v="Nej"/>
    <n v="2"/>
    <s v="God plads"/>
    <s v="Børnehaven ønsker egen madmor til denne afdeling af Stokholmsgave. Nævner som problem at nogle børn af og til bliver i byen, hvor der kun er et rum m. køleskab. Er ikke glad for ordningen, men accepterer at maden laves på stedet"/>
    <n v="0"/>
    <x v="2"/>
    <s v="Nørrebro"/>
    <x v="2"/>
    <x v="0"/>
    <x v="5"/>
    <n v="0"/>
    <n v="0"/>
    <n v="0"/>
    <n v="0"/>
    <n v="0"/>
    <n v="0"/>
    <n v="0"/>
    <n v="0"/>
    <n v="0"/>
    <n v="0"/>
    <n v="0"/>
    <n v="102903.71"/>
    <s v="37376"/>
    <x v="4"/>
    <x v="0"/>
    <x v="1"/>
  </r>
  <r>
    <x v="0"/>
    <x v="119"/>
    <s v="Udflytterbørnehaven Nordstjernen"/>
    <x v="2"/>
    <s v="Frederikssundsvej 187A"/>
    <n v="3310"/>
    <s v="Ølsted"/>
    <s v="47 77 78 40"/>
    <s v="37386@buf.kk.dk"/>
    <s v="Johnna B. Christensen"/>
    <n v="35427250"/>
    <n v="0"/>
    <s v="37386@buf.kk.dk"/>
    <s v="Børnehave"/>
    <n v="0"/>
    <n v="0"/>
    <n v="38"/>
    <n v="0"/>
    <n v="0"/>
    <n v="0"/>
    <n v="0"/>
    <s v="Nej"/>
    <n v="0"/>
    <n v="0"/>
    <x v="1"/>
    <x v="0"/>
    <x v="1"/>
    <x v="1"/>
    <n v="0"/>
    <x v="1"/>
    <x v="1"/>
    <x v="3"/>
    <x v="1"/>
    <n v="0"/>
    <n v="0"/>
    <n v="75000"/>
    <n v="0"/>
    <s v="Ja"/>
    <n v="0"/>
    <s v="Karin"/>
    <n v="1995"/>
    <n v="25"/>
    <n v="0"/>
    <s v="butiksslagter"/>
    <s v="fra andre køkkener"/>
    <n v="0"/>
    <n v="0"/>
    <n v="0"/>
    <n v="0"/>
    <n v="0"/>
    <n v="0"/>
    <n v="0"/>
    <n v="0"/>
    <n v="0"/>
    <n v="95"/>
    <n v="0"/>
    <n v="0"/>
    <s v="Ja"/>
    <s v="Nej"/>
    <s v="Ja"/>
    <s v="Ja"/>
    <n v="0"/>
    <s v="Ja"/>
    <n v="0"/>
    <s v="Ja"/>
    <n v="0"/>
    <s v="ja"/>
    <s v="De vil lave en løsning hvor det er køkkendamen der med hjælp fra pædagogerne laver mad. Køkkendamen Karin er ansat 37 timer men gør også rent. Hun er 25 timer i køkkenet"/>
    <n v="0"/>
    <s v="produktionskøkken"/>
    <s v="Ja"/>
    <n v="0"/>
    <n v="0"/>
    <n v="0"/>
    <s v="Køkkenet bliver klar inden 1.1.2010"/>
    <n v="0"/>
    <n v="0"/>
    <n v="0"/>
    <n v="0"/>
    <n v="0"/>
    <n v="0"/>
    <n v="0"/>
    <n v="0"/>
    <n v="0"/>
    <s v="Mariah"/>
    <d v="2009-04-20T00:00:00"/>
    <n v="0"/>
    <n v="0"/>
    <n v="0"/>
    <n v="0"/>
    <n v="0"/>
    <n v="0"/>
    <n v="0"/>
    <n v="0"/>
    <n v="0"/>
    <n v="0"/>
    <n v="0"/>
    <n v="0"/>
    <n v="0"/>
    <n v="0"/>
    <n v="0"/>
    <n v="0"/>
    <n v="0"/>
    <n v="0"/>
    <n v="0"/>
    <n v="0"/>
    <n v="0"/>
    <n v="0"/>
    <n v="0"/>
    <n v="0"/>
    <n v="0"/>
    <n v="0"/>
    <n v="0"/>
    <n v="0"/>
    <n v="0"/>
    <n v="0"/>
    <s v="Køkkenet er ved at blive bygget om hos Vildrosen, som denne institution er ved at blive slået sammen med (1.5.2009). Nomeringen bliver 50 børn i alt. De er indstillet på at lave mad selv hver dag."/>
    <n v="0"/>
    <x v="2"/>
    <s v="Nørrebro"/>
    <x v="2"/>
    <x v="0"/>
    <x v="35"/>
    <n v="0"/>
    <n v="0"/>
    <n v="0"/>
    <n v="0"/>
    <n v="0"/>
    <n v="0"/>
    <n v="0"/>
    <n v="0"/>
    <n v="0"/>
    <n v="0"/>
    <n v="0"/>
    <n v="38238.51"/>
    <s v="37386"/>
    <x v="4"/>
    <x v="0"/>
    <x v="1"/>
  </r>
  <r>
    <x v="0"/>
    <x v="120"/>
    <s v="Ryvang 1"/>
    <x v="2"/>
    <s v="Rymarksvej 123"/>
    <n v="2900"/>
    <s v="Hellerup"/>
    <s v="39 29 28 63"/>
    <s v="37391@buf.kk.dk"/>
    <s v="Gitte Bille"/>
    <n v="36303537"/>
    <n v="0"/>
    <s v="37391@buf.kk.dk"/>
    <s v="Børnehave"/>
    <n v="0"/>
    <n v="0"/>
    <n v="64"/>
    <n v="0"/>
    <n v="0"/>
    <n v="0"/>
    <n v="0"/>
    <s v="Nej"/>
    <n v="0"/>
    <n v="0"/>
    <x v="1"/>
    <x v="0"/>
    <x v="1"/>
    <x v="1"/>
    <n v="0"/>
    <x v="0"/>
    <x v="0"/>
    <x v="1"/>
    <x v="1"/>
    <n v="0"/>
    <n v="0"/>
    <n v="115000"/>
    <n v="0"/>
    <s v="Ja"/>
    <n v="0"/>
    <s v="Charlotte Nielsen"/>
    <n v="2005"/>
    <n v="20"/>
    <n v="0"/>
    <s v="kok"/>
    <n v="0"/>
    <n v="0"/>
    <n v="0"/>
    <n v="0"/>
    <n v="0"/>
    <n v="0"/>
    <n v="0"/>
    <n v="0"/>
    <n v="0"/>
    <n v="0"/>
    <n v="99"/>
    <n v="0"/>
    <n v="1"/>
    <s v="Ja"/>
    <s v="Nej"/>
    <s v="Ja"/>
    <s v="Ja"/>
    <n v="0"/>
    <s v="Ja"/>
    <n v="0"/>
    <s v="Ja"/>
    <s v="hvis der er penge"/>
    <s v="ja"/>
    <n v="0"/>
    <n v="0"/>
    <s v="Køkken begrænset tilvirk"/>
    <n v="0"/>
    <n v="0"/>
    <n v="0"/>
    <n v="0"/>
    <n v="0"/>
    <s v="Større"/>
    <n v="0"/>
    <n v="0"/>
    <s v="har kun et husmoderkomfur."/>
    <n v="0"/>
    <n v="0"/>
    <n v="0"/>
    <n v="0"/>
    <n v="0"/>
    <s v="Cathrine Jerrik"/>
    <d v="2009-04-16T00:00:00"/>
    <n v="0"/>
    <n v="1"/>
    <n v="0"/>
    <n v="4"/>
    <n v="1"/>
    <n v="0"/>
    <n v="0"/>
    <n v="0"/>
    <n v="0"/>
    <n v="2"/>
    <n v="1"/>
    <n v="0"/>
    <n v="1"/>
    <n v="0"/>
    <n v="0"/>
    <n v="1"/>
    <n v="0"/>
    <n v="0"/>
    <n v="0"/>
    <n v="1"/>
    <n v="20"/>
    <s v="Miele"/>
    <n v="4"/>
    <s v="Nej"/>
    <n v="0"/>
    <s v="Ja"/>
    <s v="Nej"/>
    <s v="Nej"/>
    <n v="1"/>
    <s v="Begrænset"/>
    <n v="0"/>
    <n v="0"/>
    <x v="2"/>
    <s v="Nørrebro"/>
    <x v="2"/>
    <x v="0"/>
    <x v="36"/>
    <n v="0"/>
    <n v="0"/>
    <n v="0"/>
    <n v="0"/>
    <n v="0"/>
    <n v="0"/>
    <n v="0"/>
    <n v="0"/>
    <n v="0"/>
    <n v="0"/>
    <n v="0"/>
    <n v="120457.96"/>
    <s v="37391"/>
    <x v="4"/>
    <x v="0"/>
    <x v="1"/>
  </r>
  <r>
    <x v="0"/>
    <x v="121"/>
    <s v="Spanager"/>
    <x v="2"/>
    <s v="Spanagervej 14A"/>
    <n v="4623"/>
    <s v="Lille Skensved"/>
    <s v="56 82 12 22"/>
    <s v="37395@buf.kk.dk"/>
    <s v="Karina Brehm Christensen"/>
    <n v="38749495"/>
    <n v="0"/>
    <s v="37395@buf.kk.dk"/>
    <s v="Børnehave"/>
    <n v="0"/>
    <n v="0"/>
    <n v="40"/>
    <n v="0"/>
    <n v="0"/>
    <n v="0"/>
    <n v="0"/>
    <s v="Nej"/>
    <n v="0"/>
    <n v="0"/>
    <x v="1"/>
    <x v="0"/>
    <x v="1"/>
    <x v="1"/>
    <n v="0"/>
    <x v="0"/>
    <x v="0"/>
    <x v="1"/>
    <x v="1"/>
    <n v="0"/>
    <n v="0"/>
    <n v="225000"/>
    <n v="0"/>
    <n v="0"/>
    <n v="0"/>
    <n v="0"/>
    <n v="0"/>
    <n v="0"/>
    <n v="0"/>
    <n v="0"/>
    <n v="0"/>
    <n v="0"/>
    <n v="0"/>
    <n v="0"/>
    <n v="0"/>
    <n v="0"/>
    <n v="0"/>
    <n v="0"/>
    <n v="0"/>
    <n v="0"/>
    <n v="90"/>
    <n v="0"/>
    <n v="2"/>
    <n v="0"/>
    <n v="0"/>
    <n v="0"/>
    <s v="Ja"/>
    <n v="0"/>
    <n v="0"/>
    <n v="0"/>
    <n v="0"/>
    <n v="0"/>
    <n v="0"/>
    <n v="0"/>
    <n v="0"/>
    <s v="produktionskøkken"/>
    <n v="0"/>
    <n v="0"/>
    <n v="0"/>
    <n v="0"/>
    <n v="0"/>
    <n v="0"/>
    <n v="0"/>
    <n v="0"/>
    <n v="0"/>
    <n v="0"/>
    <n v="0"/>
    <n v="0"/>
    <n v="0"/>
    <n v="0"/>
    <s v="Lone Voss"/>
    <d v="2009-04-16T00:00:00"/>
    <n v="0"/>
    <n v="0"/>
    <n v="1"/>
    <n v="4"/>
    <n v="0"/>
    <n v="2"/>
    <n v="0"/>
    <n v="0"/>
    <n v="0"/>
    <n v="0"/>
    <n v="1"/>
    <n v="0"/>
    <n v="0"/>
    <n v="1"/>
    <n v="0"/>
    <n v="0"/>
    <n v="1"/>
    <n v="0"/>
    <n v="0"/>
    <n v="1"/>
    <n v="20"/>
    <s v="Miele"/>
    <n v="5"/>
    <s v="Nej"/>
    <n v="0"/>
    <s v="Ja"/>
    <s v="Nej"/>
    <s v="Nej"/>
    <n v="1"/>
    <s v="Begrænset"/>
    <n v="0"/>
    <n v="0"/>
    <x v="2"/>
    <s v="Nørrebro"/>
    <x v="2"/>
    <x v="0"/>
    <x v="0"/>
    <n v="0"/>
    <n v="0"/>
    <n v="0"/>
    <n v="0"/>
    <n v="0"/>
    <n v="0"/>
    <n v="0"/>
    <n v="0"/>
    <n v="0"/>
    <n v="0"/>
    <n v="0"/>
    <n v="52444.17"/>
    <s v="37395"/>
    <x v="4"/>
    <x v="0"/>
    <x v="1"/>
  </r>
  <r>
    <x v="0"/>
    <x v="122"/>
    <s v="Timotheus Sogns Børnehave"/>
    <x v="3"/>
    <s v="Blankavej 1"/>
    <n v="2500"/>
    <s v="Valby"/>
    <s v="36 30 02 18"/>
    <s v="35313@buf.kk.dk"/>
    <s v="Connie Britt Jacobsen"/>
    <n v="33258041"/>
    <n v="0"/>
    <s v="boernehaven@abblankavej"/>
    <s v="Børnehave"/>
    <n v="0"/>
    <n v="0"/>
    <n v="60"/>
    <n v="0"/>
    <n v="0"/>
    <n v="0"/>
    <n v="0"/>
    <n v="0"/>
    <n v="0"/>
    <n v="0"/>
    <x v="1"/>
    <x v="0"/>
    <x v="1"/>
    <x v="1"/>
    <n v="0"/>
    <x v="0"/>
    <x v="0"/>
    <x v="0"/>
    <x v="1"/>
    <n v="0"/>
    <n v="0"/>
    <n v="110000"/>
    <n v="0"/>
    <s v="Ja"/>
    <s v="nej"/>
    <s v="Ingeborg Nielsen"/>
    <n v="2007"/>
    <n v="20"/>
    <n v="0"/>
    <n v="0"/>
    <s v="siden 2007"/>
    <s v="Nej"/>
    <n v="0"/>
    <n v="0"/>
    <n v="0"/>
    <n v="0"/>
    <n v="0"/>
    <n v="0"/>
    <n v="0"/>
    <n v="0"/>
    <n v="90"/>
    <n v="0"/>
    <n v="2"/>
    <s v="Ja"/>
    <s v="ja"/>
    <s v="Ja"/>
    <n v="0"/>
    <n v="0"/>
    <n v="0"/>
    <n v="0"/>
    <n v="0"/>
    <n v="0"/>
    <n v="0"/>
    <n v="0"/>
    <n v="0"/>
    <s v="produktionskøkken"/>
    <s v="Ja"/>
    <s v="Mindre"/>
    <s v="Ingen"/>
    <s v="ja"/>
    <s v="En industriopvasker er det eneste"/>
    <n v="0"/>
    <n v="0"/>
    <n v="0"/>
    <n v="0"/>
    <n v="0"/>
    <n v="0"/>
    <n v="0"/>
    <n v="0"/>
    <n v="0"/>
    <s v="cathrine Jerrik / Nanna"/>
    <s v="20.2.2009"/>
    <n v="0"/>
    <n v="0"/>
    <n v="1"/>
    <n v="4"/>
    <n v="0"/>
    <n v="2"/>
    <n v="0"/>
    <n v="0"/>
    <n v="0"/>
    <n v="2"/>
    <n v="1"/>
    <n v="0"/>
    <n v="0"/>
    <n v="0"/>
    <n v="0"/>
    <n v="0"/>
    <n v="1"/>
    <n v="0"/>
    <n v="0"/>
    <n v="1"/>
    <n v="25"/>
    <s v="Miele"/>
    <n v="0"/>
    <n v="0"/>
    <n v="0"/>
    <s v="Ja"/>
    <s v="Ja"/>
    <s v="Nej"/>
    <n v="2"/>
    <s v="God plads"/>
    <s v="Dejlig stort og funktionelt køkken, helt perfekt"/>
    <n v="0"/>
    <x v="2"/>
    <s v="Valby"/>
    <x v="2"/>
    <x v="0"/>
    <x v="34"/>
    <n v="0"/>
    <n v="0"/>
    <n v="0"/>
    <n v="0"/>
    <n v="0"/>
    <n v="0"/>
    <n v="0"/>
    <n v="0"/>
    <n v="0"/>
    <n v="0"/>
    <n v="0"/>
    <n v="79681.89"/>
    <s v="35313"/>
    <x v="0"/>
    <x v="0"/>
    <x v="1"/>
  </r>
  <r>
    <x v="0"/>
    <x v="123"/>
    <s v="Ålholm Sogns Menighedsbørnehave"/>
    <x v="3"/>
    <s v="Bramslykkevej 36"/>
    <n v="2500"/>
    <s v="Valby"/>
    <s v="36 16 59 09"/>
    <s v="35324@buf.kk.dk"/>
    <s v="Elin Hovsgard"/>
    <n v="30953809"/>
    <n v="36165909"/>
    <s v="mail@aalholm-boernehave.dk"/>
    <s v="Børnehave"/>
    <n v="0"/>
    <n v="0"/>
    <n v="30"/>
    <n v="0"/>
    <n v="0"/>
    <n v="0"/>
    <n v="0"/>
    <s v="Nej"/>
    <n v="0"/>
    <n v="0"/>
    <x v="1"/>
    <x v="0"/>
    <x v="1"/>
    <x v="1"/>
    <n v="0"/>
    <x v="1"/>
    <x v="0"/>
    <x v="1"/>
    <x v="0"/>
    <n v="0"/>
    <n v="0"/>
    <n v="30000"/>
    <n v="0"/>
    <n v="0"/>
    <n v="0"/>
    <n v="0"/>
    <n v="0"/>
    <n v="0"/>
    <n v="0"/>
    <n v="0"/>
    <n v="0"/>
    <n v="0"/>
    <n v="0"/>
    <n v="0"/>
    <n v="0"/>
    <n v="0"/>
    <n v="0"/>
    <n v="0"/>
    <n v="0"/>
    <n v="0"/>
    <n v="0"/>
    <n v="0"/>
    <n v="2"/>
    <s v="Ja"/>
    <s v="Nej"/>
    <s v="nej"/>
    <n v="0"/>
    <s v="Meget skeptisk"/>
    <n v="0"/>
    <s v="Der har ikke været dialog omkring det"/>
    <s v="Nej"/>
    <n v="0"/>
    <s v="Nej"/>
    <n v="0"/>
    <n v="0"/>
    <s v="Køkken blandet tilvirk"/>
    <n v="0"/>
    <n v="0"/>
    <n v="0"/>
    <n v="0"/>
    <n v="0"/>
    <s v="Mindre"/>
    <n v="0"/>
    <n v="0"/>
    <s v="Der er ikke plads til depot. Ny opvaskemaskine påkrævet, kan ikke vaske til 60 grader"/>
    <n v="0"/>
    <s v="opvaskemaskine, evt. ekstra køleskab"/>
    <n v="0"/>
    <n v="0"/>
    <n v="0"/>
    <n v="0"/>
    <n v="0"/>
    <n v="0"/>
    <n v="1"/>
    <n v="0"/>
    <n v="0"/>
    <n v="0"/>
    <n v="1"/>
    <n v="0"/>
    <n v="0"/>
    <n v="0"/>
    <n v="2"/>
    <n v="0"/>
    <n v="0"/>
    <n v="0"/>
    <n v="0"/>
    <n v="0"/>
    <n v="0"/>
    <n v="0"/>
    <n v="0"/>
    <n v="0"/>
    <n v="0"/>
    <n v="120"/>
    <s v="Miele G640"/>
    <n v="3"/>
    <n v="0"/>
    <n v="0"/>
    <s v="Ja"/>
    <s v="Ja"/>
    <s v="Nej"/>
    <n v="1"/>
    <s v="ingen plads"/>
    <s v="Kun 1 vaks. Ingen fryser. Opvaskemaskine kan ikke bruges pga for lav temperatur"/>
    <n v="0"/>
    <x v="2"/>
    <s v="Valby"/>
    <x v="2"/>
    <x v="0"/>
    <x v="12"/>
    <n v="0"/>
    <n v="0"/>
    <n v="0"/>
    <n v="0"/>
    <n v="0"/>
    <n v="0"/>
    <n v="0"/>
    <n v="0"/>
    <n v="0"/>
    <n v="0"/>
    <n v="0"/>
    <n v="24148.26"/>
    <s v="35324"/>
    <x v="0"/>
    <x v="0"/>
    <x v="1"/>
  </r>
  <r>
    <x v="0"/>
    <x v="124"/>
    <s v="Vigerslev Sogns Meninhedsbørnehave"/>
    <x v="3"/>
    <s v="Skyttegårdvej 20"/>
    <n v="2500"/>
    <s v="Valby"/>
    <s v="36 17 84 00"/>
    <s v="35443@buf.kk.dk"/>
    <s v="Lise Fischer"/>
    <n v="43734846"/>
    <n v="0"/>
    <s v="vsm.bh@ofir.dk"/>
    <s v="Børnehave"/>
    <n v="0"/>
    <n v="12"/>
    <n v="22"/>
    <n v="0"/>
    <n v="0"/>
    <n v="0"/>
    <n v="0"/>
    <s v="Nej"/>
    <n v="0"/>
    <n v="0"/>
    <x v="1"/>
    <x v="0"/>
    <x v="1"/>
    <x v="1"/>
    <n v="0"/>
    <x v="0"/>
    <x v="1"/>
    <x v="4"/>
    <x v="1"/>
    <n v="0"/>
    <n v="0"/>
    <n v="70000"/>
    <n v="0"/>
    <s v="Ja"/>
    <n v="0"/>
    <s v="Pia Riboe"/>
    <n v="1990"/>
    <n v="15"/>
    <n v="0"/>
    <n v="0"/>
    <s v="19 års"/>
    <n v="0"/>
    <n v="0"/>
    <n v="0"/>
    <n v="0"/>
    <n v="0"/>
    <n v="0"/>
    <n v="0"/>
    <n v="0"/>
    <n v="0"/>
    <n v="40"/>
    <n v="0"/>
    <n v="2"/>
    <s v="Ja"/>
    <s v="Nej"/>
    <s v="Ja"/>
    <s v="Ja"/>
    <s v="De laver rugbrødsmad hver dag allerede"/>
    <s v="Ja"/>
    <n v="0"/>
    <s v="Ja"/>
    <n v="0"/>
    <s v="ja"/>
    <n v="0"/>
    <n v="0"/>
    <s v="Køkken begrænset tilvirk"/>
    <n v="0"/>
    <n v="0"/>
    <n v="0"/>
    <n v="0"/>
    <n v="0"/>
    <n v="0"/>
    <n v="0"/>
    <s v="Nej"/>
    <n v="0"/>
    <n v="0"/>
    <n v="0"/>
    <n v="0"/>
    <n v="0"/>
    <s v="Det er ikke muligt at gøre noget ved køkkenet. Det er så småt og der er ikke mulighed for at inddrage andre rum."/>
    <s v="Cathrine Jerrik/Sine"/>
    <d v="2009-02-13T00:00:00"/>
    <n v="0"/>
    <n v="0"/>
    <n v="0"/>
    <n v="2"/>
    <n v="0"/>
    <n v="1"/>
    <n v="0"/>
    <n v="0"/>
    <n v="0"/>
    <n v="1"/>
    <n v="1"/>
    <n v="0"/>
    <n v="0"/>
    <n v="0"/>
    <n v="0"/>
    <n v="0"/>
    <n v="2"/>
    <n v="0"/>
    <n v="0"/>
    <n v="0"/>
    <n v="20"/>
    <s v="Miele"/>
    <n v="2"/>
    <n v="0"/>
    <n v="0"/>
    <n v="0"/>
    <n v="0"/>
    <s v="ja"/>
    <n v="1"/>
    <s v="Begrænset"/>
    <n v="0"/>
    <n v="0"/>
    <x v="2"/>
    <s v="Valby"/>
    <x v="2"/>
    <x v="1"/>
    <x v="20"/>
    <n v="0"/>
    <n v="0"/>
    <n v="0"/>
    <n v="0"/>
    <n v="0"/>
    <n v="0"/>
    <n v="0"/>
    <n v="0"/>
    <n v="0"/>
    <n v="0"/>
    <n v="0"/>
    <n v="73366.37"/>
    <s v="35443"/>
    <x v="0"/>
    <x v="0"/>
    <x v="1"/>
  </r>
  <r>
    <x v="0"/>
    <x v="125"/>
    <s v="Børnehuset Hornemanns Vænge"/>
    <x v="3"/>
    <s v="Hornemanns Vænge 37"/>
    <n v="2500"/>
    <s v="Valby"/>
    <s v="36 46 44 68"/>
    <s v="37329@buf.kk.dk"/>
    <s v="Hanne Mørkved"/>
    <n v="36307423"/>
    <n v="0"/>
    <s v="37543@buf.kk.dk"/>
    <s v="Børnehave"/>
    <n v="0"/>
    <n v="0"/>
    <n v="40"/>
    <n v="45"/>
    <n v="0"/>
    <n v="0"/>
    <n v="0"/>
    <n v="0"/>
    <n v="0"/>
    <n v="0"/>
    <x v="1"/>
    <x v="0"/>
    <x v="1"/>
    <x v="1"/>
    <n v="0"/>
    <x v="1"/>
    <x v="0"/>
    <x v="1"/>
    <x v="1"/>
    <n v="0"/>
    <n v="0"/>
    <n v="0"/>
    <n v="0"/>
    <n v="0"/>
    <n v="0"/>
    <n v="0"/>
    <n v="0"/>
    <n v="0"/>
    <n v="0"/>
    <n v="0"/>
    <n v="0"/>
    <n v="0"/>
    <n v="0"/>
    <n v="0"/>
    <n v="0"/>
    <n v="0"/>
    <n v="0"/>
    <n v="0"/>
    <n v="0"/>
    <n v="0"/>
    <n v="40"/>
    <n v="0"/>
    <n v="0"/>
    <n v="0"/>
    <n v="0"/>
    <n v="0"/>
    <s v="Ja"/>
    <n v="0"/>
    <s v="Ja"/>
    <n v="0"/>
    <s v="Ja"/>
    <n v="0"/>
    <s v="Nej"/>
    <n v="0"/>
    <n v="0"/>
    <s v="produktionskøkken"/>
    <s v="nej"/>
    <s v="Mindre"/>
    <n v="0"/>
    <n v="0"/>
    <s v="Kan starte op med kold mad. Mangler ovn og køleskab (laver selv renovering af bordplader)"/>
    <n v="0"/>
    <n v="0"/>
    <n v="0"/>
    <n v="0"/>
    <n v="0"/>
    <n v="0"/>
    <n v="0"/>
    <n v="0"/>
    <s v="På sigt øges antallet af Bhbørn, fritidshjem flyttes._x000a_Pt. 40 BH-børn, når antallet øges, antageligt til det dobbelte, kan køkkenet ikke klare det"/>
    <s v="Lone Voss / Nanna"/>
    <s v="18.2.2009"/>
    <n v="0"/>
    <n v="0"/>
    <n v="1"/>
    <n v="4"/>
    <n v="0"/>
    <n v="1"/>
    <n v="0"/>
    <n v="0"/>
    <n v="0"/>
    <n v="1"/>
    <n v="1"/>
    <n v="0"/>
    <n v="0"/>
    <n v="0"/>
    <n v="0"/>
    <n v="1"/>
    <n v="0"/>
    <n v="0"/>
    <n v="0"/>
    <n v="1"/>
    <n v="20"/>
    <s v="Miele"/>
    <n v="4"/>
    <s v="Ja"/>
    <n v="10"/>
    <n v="0"/>
    <n v="0"/>
    <s v="ja"/>
    <n v="2"/>
    <s v="Begrænset"/>
    <s v="Samme leder som Mælkebøtten nr. 37543"/>
    <n v="0"/>
    <x v="0"/>
    <s v="Valby"/>
    <x v="19"/>
    <x v="0"/>
    <x v="0"/>
    <n v="45"/>
    <n v="0"/>
    <n v="0"/>
    <n v="0"/>
    <n v="0"/>
    <n v="0"/>
    <n v="8"/>
    <n v="0"/>
    <n v="0"/>
    <n v="0"/>
    <n v="0"/>
    <n v="80654.850000000006"/>
    <s v="37329"/>
    <x v="0"/>
    <x v="1"/>
    <x v="15"/>
  </r>
  <r>
    <x v="0"/>
    <x v="126"/>
    <s v="Labyrinten(skovbus)"/>
    <x v="3"/>
    <s v="Sjælør Boulevard 77"/>
    <n v="2500"/>
    <s v="Valby"/>
    <s v="36 30 43 95"/>
    <s v="37366@buf.kk.dk"/>
    <s v="Lisbeth Haugaard"/>
    <n v="36166710"/>
    <n v="0"/>
    <n v="0"/>
    <s v="Børnehave"/>
    <n v="0"/>
    <n v="0"/>
    <n v="48"/>
    <n v="0"/>
    <n v="0"/>
    <n v="0"/>
    <n v="0"/>
    <n v="0"/>
    <n v="0"/>
    <n v="0"/>
    <x v="1"/>
    <x v="0"/>
    <x v="1"/>
    <x v="1"/>
    <n v="0"/>
    <x v="0"/>
    <x v="0"/>
    <x v="1"/>
    <x v="1"/>
    <n v="0"/>
    <n v="0"/>
    <n v="0"/>
    <n v="0"/>
    <s v="Nej"/>
    <s v="nej"/>
    <n v="0"/>
    <n v="0"/>
    <n v="0"/>
    <n v="0"/>
    <n v="0"/>
    <n v="0"/>
    <n v="0"/>
    <n v="0"/>
    <n v="0"/>
    <n v="0"/>
    <n v="0"/>
    <n v="0"/>
    <n v="0"/>
    <n v="0"/>
    <n v="0"/>
    <n v="80"/>
    <n v="0"/>
    <n v="2"/>
    <s v="Ja"/>
    <s v="Nej"/>
    <s v="Ja"/>
    <s v="Ja"/>
    <s v="Med en hvis skepsis. Efter besøget vil de tage det op på personalemøde"/>
    <n v="0"/>
    <s v="Vides ikke"/>
    <s v="Ja"/>
    <s v="se ad. 1: Kodeord for husets ånd er flekibilitet impulsivt. Jeg har argumenteret for at det bedst imødekommes ved egen madordning. Det er de lydhøre overfor."/>
    <s v="ja"/>
    <s v="Ønsker stabil madmor pga. lille køkken og blandede børn. Nogen skal have turmad og nogle der er hjemme, men ofte på tur."/>
    <n v="0"/>
    <s v="produktionskøkken"/>
    <s v="nej"/>
    <s v="Mindre"/>
    <s v="Mindre"/>
    <s v="Nej"/>
    <s v="Ej godkendt til produktion, men madhuset vurdere at det kan._x000a_Evt. ombygges på længere sigt. Her og nu: 2 vaske?_x000a_Hæve opvaskemaskine, ekstra vask eller sispentation til én med to rum."/>
    <n v="0"/>
    <n v="0"/>
    <n v="0"/>
    <n v="0"/>
    <n v="0"/>
    <n v="0"/>
    <n v="0"/>
    <n v="0"/>
    <n v="0"/>
    <s v="Birgitte Glerup / Nanna"/>
    <d v="2009-03-05T00:00:00"/>
    <n v="0"/>
    <n v="2"/>
    <n v="0"/>
    <n v="0"/>
    <n v="0"/>
    <n v="2"/>
    <n v="0"/>
    <n v="0"/>
    <n v="0"/>
    <n v="3"/>
    <n v="0"/>
    <n v="0"/>
    <n v="0"/>
    <n v="0"/>
    <n v="0"/>
    <n v="2"/>
    <n v="0"/>
    <n v="0"/>
    <n v="0"/>
    <n v="1"/>
    <n v="20"/>
    <s v="Miele"/>
    <n v="5"/>
    <s v="Nej"/>
    <n v="0"/>
    <s v="Nej"/>
    <s v="Nej"/>
    <s v="Nej"/>
    <n v="1"/>
    <s v="ingen plads"/>
    <s v="Ingen lagerplads, det mangler!_x000a__x000a__x000a_MADHUSKOMMENTAR: Køkkenet er lille, men ud fra en madmæssig vurdering kan det sagtens lade sig gøre, at lave mad til det ønskede antal. Det vil dog på sigt være en fordel at udvide, det kan ske ved at tage lidt af personalestuen. Gulvpladsen er meget trang, der mangler køle/fryseplads._x000a_det skal afklares om køkkenet også for fødevarestyrelsens side kan godkendes til produktion. evt. med disp. til at lave mad til køkkenet kan ombygges._x000a_SPØRGSMÅL: Stedet har fast udflytter, med da det er pædagoger der kører bussen tager de andre steder han. (impulsiv er vigtigt) Kan der findes en køleløsning der kan køle 3-4 timer i bus?"/>
    <n v="0"/>
    <x v="2"/>
    <s v="Valby"/>
    <x v="2"/>
    <x v="0"/>
    <x v="10"/>
    <n v="0"/>
    <n v="0"/>
    <n v="0"/>
    <n v="0"/>
    <n v="0"/>
    <n v="6"/>
    <n v="0"/>
    <n v="0"/>
    <n v="0"/>
    <n v="0"/>
    <n v="0"/>
    <n v="49522.400000000001"/>
    <s v="37366"/>
    <x v="0"/>
    <x v="3"/>
    <x v="1"/>
  </r>
  <r>
    <x v="0"/>
    <x v="127"/>
    <s v="Labyrinten(skovbus)"/>
    <x v="3"/>
    <s v="Sjælør Boulevard 77"/>
    <n v="2500"/>
    <s v="Valby"/>
    <s v="36 30 43 95"/>
    <s v="37366@buf.kk.dk"/>
    <s v="Lisbeth Haugaard"/>
    <n v="36166710"/>
    <n v="0"/>
    <n v="0"/>
    <s v="Børnehave"/>
    <n v="0"/>
    <n v="0"/>
    <n v="42"/>
    <n v="0"/>
    <n v="0"/>
    <n v="0"/>
    <n v="0"/>
    <n v="0"/>
    <n v="0"/>
    <n v="0"/>
    <x v="1"/>
    <x v="0"/>
    <x v="1"/>
    <x v="1"/>
    <n v="0"/>
    <x v="1"/>
    <x v="0"/>
    <x v="1"/>
    <x v="0"/>
    <n v="0"/>
    <n v="0"/>
    <n v="0"/>
    <n v="0"/>
    <n v="0"/>
    <n v="0"/>
    <n v="0"/>
    <n v="0"/>
    <n v="0"/>
    <n v="0"/>
    <n v="0"/>
    <n v="0"/>
    <n v="0"/>
    <n v="0"/>
    <n v="0"/>
    <n v="0"/>
    <n v="0"/>
    <n v="0"/>
    <n v="0"/>
    <n v="0"/>
    <n v="0"/>
    <n v="80"/>
    <n v="0"/>
    <n v="0"/>
    <n v="0"/>
    <n v="0"/>
    <n v="0"/>
    <n v="0"/>
    <n v="0"/>
    <n v="0"/>
    <n v="0"/>
    <n v="0"/>
    <n v="0"/>
    <n v="0"/>
    <n v="0"/>
    <n v="0"/>
    <n v="0"/>
    <n v="0"/>
    <n v="0"/>
    <n v="0"/>
    <n v="0"/>
    <n v="0"/>
    <n v="0"/>
    <n v="0"/>
    <n v="0"/>
    <n v="0"/>
    <n v="0"/>
    <n v="0"/>
    <n v="0"/>
    <n v="0"/>
    <n v="0"/>
    <s v="Mariah"/>
    <d v="1899-12-30T00:00:00"/>
    <n v="0"/>
    <n v="0"/>
    <n v="0"/>
    <n v="0"/>
    <n v="0"/>
    <n v="0"/>
    <n v="0"/>
    <n v="0"/>
    <n v="0"/>
    <n v="0"/>
    <n v="0"/>
    <n v="0"/>
    <n v="0"/>
    <n v="0"/>
    <n v="0"/>
    <n v="0"/>
    <n v="0"/>
    <n v="0"/>
    <n v="0"/>
    <n v="0"/>
    <n v="0"/>
    <n v="0"/>
    <n v="0"/>
    <n v="0"/>
    <n v="0"/>
    <n v="0"/>
    <n v="0"/>
    <n v="0"/>
    <n v="0"/>
    <n v="0"/>
    <n v="0"/>
    <n v="0"/>
    <x v="2"/>
    <s v="Valby"/>
    <x v="2"/>
    <x v="0"/>
    <x v="10"/>
    <n v="0"/>
    <n v="0"/>
    <n v="0"/>
    <n v="0"/>
    <n v="0"/>
    <n v="6"/>
    <n v="0"/>
    <n v="0"/>
    <n v="0"/>
    <n v="0"/>
    <n v="0"/>
    <n v="49522.400000000001"/>
    <s v="37366"/>
    <x v="4"/>
    <x v="3"/>
    <x v="1"/>
  </r>
  <r>
    <x v="0"/>
    <x v="128"/>
    <s v="Ryvang 2"/>
    <x v="3"/>
    <s v="Rymarksvej 131"/>
    <n v="2900"/>
    <s v="Hellerup"/>
    <s v="39 29 54 58"/>
    <s v="37392@buf.kk.dk"/>
    <s v="Anne Kløjgaard"/>
    <n v="36474868"/>
    <n v="0"/>
    <s v="37392@buf.kk.dk"/>
    <s v="Børnehave"/>
    <n v="0"/>
    <n v="8"/>
    <n v="70"/>
    <n v="0"/>
    <n v="0"/>
    <n v="0"/>
    <n v="0"/>
    <s v="Nej"/>
    <n v="0"/>
    <n v="0"/>
    <x v="1"/>
    <x v="0"/>
    <x v="1"/>
    <x v="1"/>
    <n v="0"/>
    <x v="0"/>
    <x v="0"/>
    <x v="1"/>
    <x v="1"/>
    <n v="0"/>
    <n v="0"/>
    <n v="0"/>
    <n v="0"/>
    <s v="Ja"/>
    <n v="0"/>
    <s v="Hans Emil"/>
    <n v="0"/>
    <n v="37"/>
    <n v="0"/>
    <n v="0"/>
    <n v="0"/>
    <s v="kurser"/>
    <n v="0"/>
    <n v="0"/>
    <n v="0"/>
    <n v="0"/>
    <n v="0"/>
    <n v="0"/>
    <n v="0"/>
    <n v="0"/>
    <n v="75"/>
    <n v="0"/>
    <n v="1"/>
    <s v="Ja"/>
    <s v="Nej"/>
    <s v="nej"/>
    <n v="0"/>
    <n v="0"/>
    <n v="0"/>
    <n v="0"/>
    <n v="0"/>
    <n v="0"/>
    <n v="0"/>
    <n v="0"/>
    <n v="0"/>
    <s v="Køkken begrænset tilvirk"/>
    <n v="0"/>
    <n v="0"/>
    <n v="0"/>
    <n v="0"/>
    <n v="0"/>
    <n v="0"/>
    <n v="0"/>
    <n v="0"/>
    <n v="0"/>
    <n v="0"/>
    <n v="0"/>
    <n v="0"/>
    <n v="0"/>
    <n v="0"/>
    <s v="Mariah"/>
    <d v="1899-12-30T00:00:00"/>
    <n v="0"/>
    <n v="1"/>
    <n v="0"/>
    <n v="4"/>
    <n v="1"/>
    <n v="0"/>
    <n v="0"/>
    <n v="0"/>
    <n v="0"/>
    <n v="0"/>
    <n v="2"/>
    <n v="0"/>
    <n v="0"/>
    <n v="0"/>
    <n v="0"/>
    <n v="0"/>
    <n v="1"/>
    <n v="0"/>
    <n v="0"/>
    <n v="1"/>
    <n v="25"/>
    <s v="Miele"/>
    <n v="5"/>
    <s v="Nej"/>
    <n v="0"/>
    <s v="Ja"/>
    <s v="Nej"/>
    <s v="Nej"/>
    <n v="2"/>
    <s v="Begrænset"/>
    <n v="0"/>
    <n v="0"/>
    <x v="2"/>
    <s v="Valby"/>
    <x v="2"/>
    <x v="3"/>
    <x v="37"/>
    <n v="0"/>
    <n v="0"/>
    <n v="0"/>
    <n v="0"/>
    <n v="0"/>
    <n v="8"/>
    <n v="0"/>
    <n v="0"/>
    <n v="0"/>
    <n v="0"/>
    <n v="0"/>
    <n v="190738.12"/>
    <s v="37392"/>
    <x v="4"/>
    <x v="1"/>
    <x v="1"/>
  </r>
  <r>
    <x v="0"/>
    <x v="129"/>
    <s v="Frihedslyst"/>
    <x v="3"/>
    <s v="Ubberødvej 35"/>
    <n v="2970"/>
    <s v="Hørsholm"/>
    <s v="45 86 02 13"/>
    <s v="37397@buf.kk.dk"/>
    <s v="Anne-Marie Jacobsen"/>
    <n v="35429254"/>
    <n v="0"/>
    <s v="37397@buf.kk.dk"/>
    <s v="Børnehave"/>
    <n v="0"/>
    <n v="0"/>
    <n v="44"/>
    <n v="0"/>
    <n v="0"/>
    <n v="0"/>
    <n v="0"/>
    <s v="Nej"/>
    <n v="0"/>
    <n v="0"/>
    <x v="1"/>
    <x v="0"/>
    <x v="1"/>
    <x v="1"/>
    <n v="0"/>
    <x v="0"/>
    <x v="0"/>
    <x v="5"/>
    <x v="1"/>
    <n v="0"/>
    <n v="0"/>
    <n v="90000"/>
    <n v="0"/>
    <s v="Ja"/>
    <n v="0"/>
    <s v="Charlotte"/>
    <n v="2007"/>
    <n v="16"/>
    <n v="0"/>
    <s v="ufaglært"/>
    <s v="5 års erfaring"/>
    <n v="0"/>
    <n v="0"/>
    <n v="0"/>
    <n v="0"/>
    <n v="0"/>
    <n v="0"/>
    <n v="0"/>
    <n v="0"/>
    <n v="0"/>
    <n v="98"/>
    <n v="0"/>
    <n v="2"/>
    <s v="Ja"/>
    <s v="Nej"/>
    <s v="Ja"/>
    <s v="Ja"/>
    <n v="0"/>
    <s v="Ja"/>
    <n v="0"/>
    <s v="Ja"/>
    <n v="0"/>
    <s v="Nej"/>
    <s v="ved ikke"/>
    <n v="0"/>
    <s v="produktionskøkken"/>
    <s v="Ja"/>
    <n v="0"/>
    <n v="0"/>
    <n v="0"/>
    <s v="evt ekstra ovn og en granitplade ved kogebordet"/>
    <n v="0"/>
    <n v="0"/>
    <n v="0"/>
    <n v="0"/>
    <n v="0"/>
    <n v="0"/>
    <n v="0"/>
    <n v="0"/>
    <n v="0"/>
    <s v="Mariah"/>
    <d v="2009-04-22T00:00:00"/>
    <n v="0"/>
    <n v="0"/>
    <n v="1"/>
    <n v="4"/>
    <n v="0"/>
    <n v="0"/>
    <n v="1"/>
    <n v="0"/>
    <n v="3"/>
    <n v="0"/>
    <n v="1"/>
    <n v="1"/>
    <n v="0"/>
    <n v="0"/>
    <n v="0"/>
    <n v="1"/>
    <n v="0"/>
    <n v="0"/>
    <n v="1"/>
    <n v="1"/>
    <n v="2"/>
    <s v="ken"/>
    <n v="3"/>
    <s v="Ja"/>
    <n v="0"/>
    <s v="Ja"/>
    <s v="Ja"/>
    <s v="Nej"/>
    <n v="2"/>
    <s v="Begrænset"/>
    <n v="0"/>
    <n v="0"/>
    <x v="2"/>
    <s v="Valby"/>
    <x v="2"/>
    <x v="0"/>
    <x v="2"/>
    <n v="0"/>
    <n v="0"/>
    <n v="0"/>
    <n v="0"/>
    <n v="0"/>
    <n v="0"/>
    <n v="0"/>
    <n v="0"/>
    <n v="0"/>
    <n v="0"/>
    <n v="0"/>
    <n v="86657.13"/>
    <s v="37397"/>
    <x v="4"/>
    <x v="0"/>
    <x v="1"/>
  </r>
  <r>
    <x v="0"/>
    <x v="130"/>
    <s v="Kattinge Værk"/>
    <x v="3"/>
    <s v="Boserupvej 152"/>
    <n v="4000"/>
    <s v="Roskilde"/>
    <s v="46 35 27 76"/>
    <s v="37400@buf.kk.dk"/>
    <s v="Birthe Y. Nielsen"/>
    <n v="43648355"/>
    <n v="46352776"/>
    <s v="37400@buf.kk.dk"/>
    <s v="Børnehave"/>
    <n v="0"/>
    <n v="0"/>
    <n v="50"/>
    <n v="0"/>
    <n v="0"/>
    <n v="0"/>
    <n v="0"/>
    <s v="Nej"/>
    <n v="0"/>
    <n v="0"/>
    <x v="1"/>
    <x v="0"/>
    <x v="1"/>
    <x v="1"/>
    <n v="0"/>
    <x v="1"/>
    <x v="1"/>
    <x v="5"/>
    <x v="1"/>
    <n v="0"/>
    <n v="0"/>
    <n v="100000"/>
    <n v="0"/>
    <s v="Ja"/>
    <n v="0"/>
    <s v="Lisbeth"/>
    <n v="2003"/>
    <n v="17"/>
    <n v="0"/>
    <n v="0"/>
    <n v="0"/>
    <n v="0"/>
    <n v="0"/>
    <n v="0"/>
    <n v="0"/>
    <n v="0"/>
    <n v="0"/>
    <n v="0"/>
    <n v="0"/>
    <n v="0"/>
    <n v="97"/>
    <n v="0"/>
    <n v="1"/>
    <s v="Ja"/>
    <s v="Nej"/>
    <s v="Ja"/>
    <s v="Ja"/>
    <s v="hvis udbygning bevilges"/>
    <s v="Ja"/>
    <n v="0"/>
    <s v="Ja"/>
    <n v="0"/>
    <s v="Nej"/>
    <n v="0"/>
    <n v="0"/>
    <s v="Køkken begrænset tilvirk"/>
    <n v="0"/>
    <n v="0"/>
    <n v="0"/>
    <n v="0"/>
    <n v="0"/>
    <n v="0"/>
    <n v="0"/>
    <n v="0"/>
    <n v="0"/>
    <n v="0"/>
    <n v="0"/>
    <n v="0"/>
    <n v="0"/>
    <n v="0"/>
    <s v="Mariah"/>
    <d v="2009-04-23T00:00:00"/>
    <n v="0"/>
    <n v="1"/>
    <n v="0"/>
    <n v="4"/>
    <n v="1"/>
    <n v="0"/>
    <n v="0"/>
    <n v="0"/>
    <n v="0"/>
    <n v="0"/>
    <n v="1"/>
    <n v="0"/>
    <n v="0"/>
    <n v="0"/>
    <n v="0"/>
    <n v="0"/>
    <n v="1"/>
    <n v="0"/>
    <n v="0"/>
    <n v="1"/>
    <n v="25"/>
    <s v="Miele"/>
    <n v="3"/>
    <s v="Nej"/>
    <n v="0"/>
    <s v="Ja"/>
    <s v="Ja"/>
    <s v="Nej"/>
    <n v="1"/>
    <s v="Begrænset"/>
    <s v="har ansøgt om udbygning til grovkøkken for længe siden"/>
    <n v="0"/>
    <x v="2"/>
    <s v="Valby"/>
    <x v="2"/>
    <x v="0"/>
    <x v="10"/>
    <n v="0"/>
    <n v="0"/>
    <n v="0"/>
    <n v="0"/>
    <n v="0"/>
    <n v="8"/>
    <n v="0"/>
    <n v="0"/>
    <n v="0"/>
    <n v="0"/>
    <n v="0"/>
    <n v="129984.22"/>
    <s v="37400"/>
    <x v="4"/>
    <x v="1"/>
    <x v="1"/>
  </r>
  <r>
    <x v="0"/>
    <x v="131"/>
    <n v="0"/>
    <x v="3"/>
    <s v="Lykkebovej 9"/>
    <n v="2500"/>
    <s v="Valby"/>
    <n v="36430375"/>
    <s v="37416@buf.kk.dk"/>
    <s v="Birgit Andersen"/>
    <n v="32597337"/>
    <n v="0"/>
    <s v="G854@buf.kk.dk"/>
    <s v="Børnehave"/>
    <n v="0"/>
    <n v="0"/>
    <n v="22"/>
    <n v="0"/>
    <n v="0"/>
    <n v="0"/>
    <n v="0"/>
    <s v="Nej"/>
    <n v="0"/>
    <n v="0"/>
    <x v="1"/>
    <x v="0"/>
    <x v="1"/>
    <x v="1"/>
    <n v="0"/>
    <x v="1"/>
    <x v="1"/>
    <x v="0"/>
    <x v="1"/>
    <n v="0"/>
    <n v="0"/>
    <n v="0"/>
    <s v="Økonomi: flexibel"/>
    <s v="Ja"/>
    <s v="nej"/>
    <s v="Ingelise Kirkefeldt"/>
    <n v="2001"/>
    <n v="31"/>
    <n v="0"/>
    <s v="Økonoma"/>
    <s v="Siden 1972"/>
    <s v="Økologisk oplysningsforund"/>
    <n v="0"/>
    <n v="0"/>
    <n v="0"/>
    <n v="0"/>
    <n v="0"/>
    <n v="0"/>
    <n v="0"/>
    <n v="0"/>
    <n v="87"/>
    <n v="0"/>
    <n v="3"/>
    <s v="Ja"/>
    <s v="ja"/>
    <s v="Ja"/>
    <s v="Ja"/>
    <n v="0"/>
    <s v="Ja"/>
    <n v="0"/>
    <s v="Ja"/>
    <n v="0"/>
    <s v="ja"/>
    <n v="0"/>
    <n v="0"/>
    <s v="produktionskøkken"/>
    <s v="Ja"/>
    <s v="Ingen"/>
    <s v="Ingen"/>
    <s v="Nej"/>
    <s v="Det er et helt perfekt insrettet køkken, med alt hvad man kan ønske sig."/>
    <n v="0"/>
    <n v="0"/>
    <n v="0"/>
    <n v="0"/>
    <n v="0"/>
    <n v="0"/>
    <n v="0"/>
    <n v="0"/>
    <n v="0"/>
    <s v="Cathrine Jerrik / Nanna"/>
    <d v="2009-02-19T00:00:00"/>
    <n v="0"/>
    <n v="0"/>
    <n v="1"/>
    <n v="5"/>
    <n v="0"/>
    <n v="2"/>
    <n v="0"/>
    <n v="0"/>
    <n v="0"/>
    <n v="0"/>
    <n v="2"/>
    <n v="0"/>
    <n v="0"/>
    <n v="0"/>
    <n v="0"/>
    <n v="0"/>
    <n v="1"/>
    <n v="0"/>
    <n v="1"/>
    <n v="1"/>
    <n v="25"/>
    <s v="Miele"/>
    <n v="4"/>
    <s v="Nej"/>
    <n v="0"/>
    <s v="Ja"/>
    <s v="Nej"/>
    <s v="ja"/>
    <n v="4"/>
    <s v="God plads"/>
    <n v="0"/>
    <n v="0"/>
    <x v="4"/>
    <s v="Valby"/>
    <x v="2"/>
    <x v="0"/>
    <x v="1"/>
    <n v="0"/>
    <n v="0"/>
    <n v="0"/>
    <n v="0"/>
    <n v="0"/>
    <n v="0"/>
    <n v="0"/>
    <n v="0"/>
    <n v="0"/>
    <n v="24"/>
    <n v="0"/>
    <n v="0"/>
    <s v="37416"/>
    <x v="0"/>
    <x v="4"/>
    <x v="1"/>
  </r>
  <r>
    <x v="0"/>
    <x v="132"/>
    <s v="Lykkebo"/>
    <x v="3"/>
    <s v="Højsagervej 17"/>
    <n v="2500"/>
    <s v="Valby"/>
    <n v="36163345"/>
    <s v="mail@lykkebo.kk.dk"/>
    <s v="Poul Rasmussen/Katja Sten Pedersen"/>
    <n v="35269806"/>
    <n v="0"/>
    <s v="lykkebo@lykkebo.kk.dk"/>
    <s v="Børnehave"/>
    <n v="0"/>
    <n v="0"/>
    <n v="44"/>
    <n v="84"/>
    <n v="70"/>
    <n v="0"/>
    <n v="0"/>
    <s v="Nej"/>
    <n v="0"/>
    <n v="0"/>
    <x v="1"/>
    <x v="0"/>
    <x v="1"/>
    <x v="1"/>
    <n v="0"/>
    <x v="0"/>
    <x v="0"/>
    <x v="1"/>
    <x v="1"/>
    <n v="0"/>
    <n v="0"/>
    <n v="55000"/>
    <n v="0"/>
    <n v="0"/>
    <n v="0"/>
    <n v="0"/>
    <n v="0"/>
    <n v="0"/>
    <n v="0"/>
    <n v="0"/>
    <n v="0"/>
    <n v="0"/>
    <n v="0"/>
    <n v="0"/>
    <n v="0"/>
    <n v="0"/>
    <n v="0"/>
    <n v="0"/>
    <n v="0"/>
    <n v="0"/>
    <n v="98"/>
    <n v="0"/>
    <n v="1"/>
    <s v="Ja"/>
    <s v="ja"/>
    <s v="Ja"/>
    <s v="Ja"/>
    <n v="0"/>
    <s v="Ja"/>
    <s v="Hvis der bliver ansat personale til madlavning"/>
    <s v="Ja"/>
    <n v="0"/>
    <s v="Nej"/>
    <s v="Men vil gerne være med til at bestemme hvilken person der bliver ansat"/>
    <n v="0"/>
    <s v="Køkken begrænset tilvirk"/>
    <s v="nej"/>
    <s v="Mindre"/>
    <n v="0"/>
    <n v="0"/>
    <s v="ovn, kogeplade, gryder, potter og pander. "/>
    <n v="0"/>
    <n v="0"/>
    <n v="0"/>
    <n v="0"/>
    <n v="0"/>
    <n v="0"/>
    <s v="Mindre"/>
    <s v="kogeplade, ovn"/>
    <s v="kan til nød starte op med kold mad fra 1. jan 2010"/>
    <s v="Lone Voss/Sine"/>
    <s v="18/2 2009"/>
    <n v="0"/>
    <n v="0"/>
    <n v="0"/>
    <n v="4"/>
    <n v="0"/>
    <n v="1"/>
    <n v="0"/>
    <n v="0"/>
    <n v="0"/>
    <n v="0"/>
    <n v="2"/>
    <n v="0"/>
    <n v="0"/>
    <n v="0"/>
    <n v="0"/>
    <n v="1"/>
    <n v="0"/>
    <n v="0"/>
    <n v="0"/>
    <n v="0"/>
    <n v="25"/>
    <s v="Miele"/>
    <n v="2"/>
    <n v="0"/>
    <n v="0"/>
    <n v="0"/>
    <s v="Ja"/>
    <s v="ja"/>
    <n v="2"/>
    <s v="Begrænset"/>
    <n v="0"/>
    <n v="0"/>
    <x v="0"/>
    <s v="Valby"/>
    <x v="2"/>
    <x v="0"/>
    <x v="2"/>
    <n v="84"/>
    <n v="70"/>
    <n v="0"/>
    <n v="0"/>
    <n v="0"/>
    <n v="0"/>
    <n v="0"/>
    <n v="0"/>
    <n v="0"/>
    <n v="0"/>
    <n v="0"/>
    <n v="143805.14000000001"/>
    <s v="37558"/>
    <x v="0"/>
    <x v="0"/>
    <x v="18"/>
  </r>
  <r>
    <x v="0"/>
    <x v="133"/>
    <s v="Børnehaven Voldparken"/>
    <x v="4"/>
    <s v="Arildsgård 11"/>
    <n v="2700"/>
    <s v="Brønshøj"/>
    <s v="38 28 68 20"/>
    <s v="35305@buf.kk.dk"/>
    <s v="Anders Hansen"/>
    <n v="38608406"/>
    <n v="0"/>
    <s v="35305@buf.kk.dk"/>
    <s v="Børnehave"/>
    <n v="0"/>
    <n v="0"/>
    <n v="83"/>
    <n v="0"/>
    <n v="0"/>
    <n v="0"/>
    <n v="0"/>
    <s v="Nej"/>
    <n v="0"/>
    <n v="0"/>
    <x v="1"/>
    <x v="0"/>
    <x v="1"/>
    <x v="1"/>
    <n v="0"/>
    <x v="1"/>
    <x v="0"/>
    <x v="1"/>
    <x v="1"/>
    <n v="0"/>
    <n v="0"/>
    <n v="60000"/>
    <n v="0"/>
    <n v="0"/>
    <n v="0"/>
    <n v="0"/>
    <n v="0"/>
    <n v="0"/>
    <n v="0"/>
    <n v="0"/>
    <n v="0"/>
    <n v="0"/>
    <n v="0"/>
    <n v="0"/>
    <n v="0"/>
    <n v="0"/>
    <n v="0"/>
    <n v="0"/>
    <n v="0"/>
    <n v="0"/>
    <n v="0"/>
    <n v="0"/>
    <n v="1"/>
    <s v="nej"/>
    <s v="Nej"/>
    <s v="nej"/>
    <s v="Ja"/>
    <s v="De vil gerne lave mad selv men køkkenet behøver nye køkkenelementer + ny opvaskemaskine"/>
    <n v="0"/>
    <s v="De har ikke den helt store indsigt. Består hovedsagligt af forældre af anden etnisk oprindelse"/>
    <s v="Ja"/>
    <s v="Hvis køkkenet bliver ordnet"/>
    <s v="ja"/>
    <s v="Vil gerne have hjælp til rekrutering"/>
    <n v="0"/>
    <s v="produktionskøkken"/>
    <s v="nej"/>
    <s v="Større"/>
    <s v="Mindre"/>
    <n v="0"/>
    <s v="Maling og nye køkkenelementer + opvaskemaskine"/>
    <n v="0"/>
    <n v="0"/>
    <n v="0"/>
    <n v="0"/>
    <n v="0"/>
    <n v="0"/>
    <n v="0"/>
    <n v="0"/>
    <n v="0"/>
    <s v="Cathrine Jerrik/Sine"/>
    <d v="2009-02-27T00:00:00"/>
    <n v="0"/>
    <n v="1"/>
    <n v="0"/>
    <n v="0"/>
    <n v="0"/>
    <n v="0"/>
    <n v="0"/>
    <n v="0"/>
    <n v="0"/>
    <n v="0"/>
    <n v="1"/>
    <n v="0"/>
    <n v="0"/>
    <n v="0"/>
    <n v="0"/>
    <n v="1"/>
    <n v="0"/>
    <n v="0"/>
    <n v="0"/>
    <n v="0"/>
    <n v="40"/>
    <s v="Miele"/>
    <n v="4"/>
    <s v="Nej"/>
    <n v="0"/>
    <n v="0"/>
    <s v="Ja"/>
    <s v="Nej"/>
    <n v="2"/>
    <s v="Begrænset"/>
    <s v="Det er et fint køkken. Lagerplads er sparsomt pt men man kunne finde ekstra plads ved en omrokering"/>
    <n v="0"/>
    <x v="2"/>
    <s v="Vanløse/Brønshøj-Husum"/>
    <x v="2"/>
    <x v="0"/>
    <x v="38"/>
    <n v="0"/>
    <n v="0"/>
    <n v="0"/>
    <n v="0"/>
    <n v="0"/>
    <n v="0"/>
    <n v="0"/>
    <n v="0"/>
    <n v="0"/>
    <n v="0"/>
    <n v="0"/>
    <n v="120736.63"/>
    <s v="35305"/>
    <x v="0"/>
    <x v="0"/>
    <x v="1"/>
  </r>
  <r>
    <x v="0"/>
    <x v="134"/>
    <s v="Børnehaven Bellahøj"/>
    <x v="4"/>
    <s v="Bellahøjvej 42A"/>
    <n v="2700"/>
    <s v="Brønshøj"/>
    <s v="38 60 24 92"/>
    <s v="35309@buf.kk.dk"/>
    <s v="Mie Petersen"/>
    <n v="38819920"/>
    <n v="0"/>
    <s v="bornehaven.bellahoj@get2net.dk"/>
    <s v="Børnehave"/>
    <n v="0"/>
    <n v="0"/>
    <n v="69"/>
    <n v="0"/>
    <n v="0"/>
    <n v="0"/>
    <n v="0"/>
    <s v="Nej"/>
    <n v="0"/>
    <n v="0"/>
    <x v="1"/>
    <x v="0"/>
    <x v="1"/>
    <x v="1"/>
    <n v="0"/>
    <x v="0"/>
    <x v="0"/>
    <x v="2"/>
    <x v="1"/>
    <n v="0"/>
    <n v="0"/>
    <n v="83000"/>
    <n v="0"/>
    <s v="Ja"/>
    <n v="0"/>
    <s v="Gülhan Kiraz"/>
    <n v="2006"/>
    <n v="25"/>
    <n v="0"/>
    <s v="ingen"/>
    <s v="fabriksarb. 2 år"/>
    <s v="6 mdr. kantinepraktik + hygiejne"/>
    <n v="0"/>
    <n v="0"/>
    <n v="0"/>
    <n v="0"/>
    <n v="0"/>
    <n v="0"/>
    <n v="0"/>
    <n v="0"/>
    <n v="15"/>
    <n v="0"/>
    <n v="2"/>
    <s v="nej"/>
    <s v="Nej"/>
    <s v="Ja"/>
    <s v="Ja"/>
    <s v="Ønsker ikke mad udefra"/>
    <s v="Ja"/>
    <s v="Flere vil gerne bibeholde madpakker"/>
    <s v="Ja"/>
    <n v="0"/>
    <s v="ja"/>
    <s v="Nuværende køkkenmedarbejdet vil muligvis gerne gå op i tid."/>
    <n v="0"/>
    <s v="produktionskøkken"/>
    <s v="nej"/>
    <s v="Mindre"/>
    <s v="Mindre"/>
    <n v="0"/>
    <s v="Flytte opvaskemaskine for at den kan hæves. Evt. 2 vaske (fødevarestyrelsen?)"/>
    <n v="0"/>
    <n v="0"/>
    <n v="0"/>
    <n v="0"/>
    <n v="0"/>
    <n v="0"/>
    <n v="0"/>
    <n v="0"/>
    <n v="0"/>
    <s v="Birgitte Glerup/Sine"/>
    <d v="2009-03-02T00:00:00"/>
    <n v="0"/>
    <n v="1"/>
    <n v="0"/>
    <n v="0"/>
    <n v="0"/>
    <n v="1"/>
    <n v="0"/>
    <n v="0"/>
    <n v="0"/>
    <n v="1"/>
    <n v="1"/>
    <n v="0"/>
    <n v="0"/>
    <n v="0"/>
    <n v="0"/>
    <n v="0"/>
    <n v="1"/>
    <n v="0"/>
    <n v="0"/>
    <n v="0"/>
    <n v="20"/>
    <s v="Miele"/>
    <n v="7"/>
    <n v="0"/>
    <n v="0"/>
    <s v="Ja"/>
    <s v="Nej"/>
    <s v="Nej"/>
    <n v="0"/>
    <s v="ingen plads"/>
    <n v="0"/>
    <n v="0"/>
    <x v="2"/>
    <s v="Vanløse/Brønshøj-Husum"/>
    <x v="2"/>
    <x v="0"/>
    <x v="36"/>
    <n v="0"/>
    <n v="0"/>
    <n v="0"/>
    <n v="0"/>
    <n v="0"/>
    <n v="0"/>
    <n v="0"/>
    <n v="0"/>
    <n v="0"/>
    <n v="0"/>
    <n v="0"/>
    <n v="82171.37"/>
    <s v="35309"/>
    <x v="0"/>
    <x v="0"/>
    <x v="1"/>
  </r>
  <r>
    <x v="0"/>
    <x v="135"/>
    <s v="Engle"/>
    <x v="4"/>
    <s v="Borups Allé 249A"/>
    <n v="2400"/>
    <s v="København NV"/>
    <s v="38 34 04 76"/>
    <s v="engle@webspeed.dk"/>
    <s v="Dorthe Filtenborg Sørensen"/>
    <n v="0"/>
    <n v="0"/>
    <n v="0"/>
    <s v="Børnehave"/>
    <n v="0"/>
    <n v="5"/>
    <n v="22"/>
    <n v="0"/>
    <n v="0"/>
    <n v="0"/>
    <n v="0"/>
    <s v="Nej"/>
    <n v="0"/>
    <n v="0"/>
    <x v="1"/>
    <x v="0"/>
    <x v="1"/>
    <x v="1"/>
    <n v="0"/>
    <x v="0"/>
    <x v="0"/>
    <x v="1"/>
    <x v="1"/>
    <n v="0"/>
    <n v="0"/>
    <n v="25000"/>
    <n v="0"/>
    <n v="0"/>
    <n v="0"/>
    <n v="0"/>
    <n v="0"/>
    <n v="0"/>
    <n v="0"/>
    <n v="0"/>
    <n v="0"/>
    <n v="0"/>
    <n v="0"/>
    <n v="0"/>
    <n v="0"/>
    <n v="0"/>
    <n v="0"/>
    <n v="0"/>
    <n v="0"/>
    <n v="0"/>
    <n v="0"/>
    <n v="0"/>
    <n v="0"/>
    <s v="nej"/>
    <s v="Nej"/>
    <s v="nej"/>
    <s v="Nej"/>
    <s v="Er meget i tvivl. Er meget på tur."/>
    <n v="0"/>
    <n v="0"/>
    <n v="0"/>
    <n v="0"/>
    <n v="0"/>
    <n v="0"/>
    <n v="0"/>
    <s v="Køkken begrænset tilvirk"/>
    <s v="nej"/>
    <n v="0"/>
    <n v="0"/>
    <n v="0"/>
    <n v="0"/>
    <n v="0"/>
    <n v="0"/>
    <n v="0"/>
    <n v="0"/>
    <n v="0"/>
    <n v="0"/>
    <s v="Mindre"/>
    <s v="Ny opvaskemaskine (den nuværende kører på sidste vers). Ekstra køleskab i fuld højde"/>
    <n v="0"/>
    <s v="Mariah"/>
    <n v="0"/>
    <n v="0"/>
    <n v="1"/>
    <n v="0"/>
    <n v="4"/>
    <n v="1"/>
    <n v="0"/>
    <n v="1"/>
    <n v="0"/>
    <n v="0"/>
    <n v="2"/>
    <n v="0"/>
    <n v="0"/>
    <n v="0"/>
    <n v="0"/>
    <n v="0"/>
    <n v="1"/>
    <n v="0"/>
    <n v="0"/>
    <n v="0"/>
    <n v="1"/>
    <n v="25"/>
    <s v="Miele"/>
    <n v="0"/>
    <s v="Nej"/>
    <n v="0"/>
    <s v="Ja"/>
    <s v="Nej"/>
    <s v="Nej"/>
    <n v="1"/>
    <n v="0"/>
    <s v="fra 1. maj - 1. aug er de oppe på 32 børn."/>
    <n v="0"/>
    <x v="2"/>
    <s v="Vanløse/Brønshøj-Husum"/>
    <x v="2"/>
    <x v="7"/>
    <x v="20"/>
    <n v="0"/>
    <n v="0"/>
    <n v="0"/>
    <n v="0"/>
    <n v="0"/>
    <n v="0"/>
    <n v="0"/>
    <n v="0"/>
    <n v="0"/>
    <n v="0"/>
    <n v="0"/>
    <n v="20629.400000000001"/>
    <s v="35323"/>
    <x v="0"/>
    <x v="0"/>
    <x v="1"/>
  </r>
  <r>
    <x v="0"/>
    <x v="136"/>
    <s v="Slettegården"/>
    <x v="4"/>
    <s v="Dybendalsvej 33"/>
    <n v="2720"/>
    <s v="Vanløse"/>
    <s v="38 71 78 18"/>
    <s v="35333@buf.kk.dk"/>
    <s v="Morten Zeuthen Nielsen"/>
    <n v="22546888"/>
    <n v="38717818"/>
    <s v="35333@buf.kk.dk"/>
    <s v="Børnehave"/>
    <n v="0"/>
    <n v="0"/>
    <n v="22"/>
    <n v="0"/>
    <n v="0"/>
    <n v="0"/>
    <n v="0"/>
    <s v="Nej"/>
    <n v="0"/>
    <n v="0"/>
    <x v="1"/>
    <x v="0"/>
    <x v="1"/>
    <x v="1"/>
    <n v="0"/>
    <x v="1"/>
    <x v="0"/>
    <x v="1"/>
    <x v="0"/>
    <n v="0"/>
    <n v="0"/>
    <n v="0"/>
    <n v="0"/>
    <n v="0"/>
    <n v="0"/>
    <n v="0"/>
    <n v="0"/>
    <n v="0"/>
    <n v="0"/>
    <n v="0"/>
    <n v="0"/>
    <n v="0"/>
    <n v="0"/>
    <n v="0"/>
    <n v="0"/>
    <n v="0"/>
    <n v="0"/>
    <n v="0"/>
    <n v="0"/>
    <n v="0"/>
    <n v="90"/>
    <n v="0"/>
    <n v="1"/>
    <s v="Ja"/>
    <s v="Nej"/>
    <s v="nej"/>
    <s v="Ja"/>
    <s v="Vil gerne lave mad selv, men vil dels gerne vide om det lille køkken kan godkendes - og om der følger budget med."/>
    <n v="0"/>
    <s v="Blandet holding, afventende"/>
    <s v="Ja"/>
    <s v="Hvis der følger budget med"/>
    <s v="ja"/>
    <s v="Vil muligvis gerne have hjælp"/>
    <n v="0"/>
    <s v="produktionskøkken"/>
    <s v="Ja"/>
    <s v="Mindre"/>
    <s v="Ingen"/>
    <n v="0"/>
    <s v="større køleskab i fuld højde"/>
    <n v="0"/>
    <n v="0"/>
    <n v="0"/>
    <n v="0"/>
    <n v="0"/>
    <n v="0"/>
    <n v="0"/>
    <n v="0"/>
    <s v="Køkkenet er ikke godkendt til produktion af fødevaremyndighederne"/>
    <n v="0"/>
    <d v="1899-12-30T00:00:00"/>
    <n v="0"/>
    <n v="1"/>
    <n v="0"/>
    <n v="0"/>
    <n v="0"/>
    <n v="1"/>
    <n v="0"/>
    <n v="0"/>
    <n v="0"/>
    <n v="1"/>
    <n v="0"/>
    <n v="0"/>
    <n v="0"/>
    <n v="0"/>
    <n v="0"/>
    <n v="1"/>
    <n v="0"/>
    <n v="0"/>
    <n v="0"/>
    <n v="1"/>
    <n v="20"/>
    <s v="Miele"/>
    <n v="3"/>
    <n v="0"/>
    <n v="0"/>
    <s v="Nej"/>
    <s v="Ja"/>
    <s v="Nej"/>
    <n v="1"/>
    <s v="ingen plads"/>
    <s v="Det anbefales at udstyre køkkenet med et nyt køleskab i fuld højde. Det skal afklares om køkkenet kan smiley-godkendes, det har det ikke været tidligere."/>
    <n v="0"/>
    <x v="2"/>
    <s v="Vanløse/Brønshøj-Husum"/>
    <x v="2"/>
    <x v="0"/>
    <x v="20"/>
    <n v="0"/>
    <n v="0"/>
    <n v="0"/>
    <n v="0"/>
    <n v="0"/>
    <n v="0"/>
    <n v="0"/>
    <n v="0"/>
    <n v="0"/>
    <n v="0"/>
    <n v="0"/>
    <n v="16546.53"/>
    <s v="35333"/>
    <x v="0"/>
    <x v="0"/>
    <x v="1"/>
  </r>
  <r>
    <x v="0"/>
    <x v="137"/>
    <s v="Kollektivhuset Bella"/>
    <x v="4"/>
    <s v="Frederikssundsvej 123E"/>
    <n v="2700"/>
    <s v="Brønshøj"/>
    <s v="38 28 69 16"/>
    <s v="35341@buf.kk.dk"/>
    <s v="Pia Nordstrøm"/>
    <n v="0"/>
    <n v="0"/>
    <s v="35341@buf.kk.dk"/>
    <s v="Børnehave"/>
    <n v="0"/>
    <n v="0"/>
    <n v="64"/>
    <n v="0"/>
    <n v="0"/>
    <n v="0"/>
    <n v="0"/>
    <s v="Nej"/>
    <n v="0"/>
    <n v="0"/>
    <x v="1"/>
    <x v="0"/>
    <x v="1"/>
    <x v="1"/>
    <n v="0"/>
    <x v="0"/>
    <x v="0"/>
    <x v="1"/>
    <x v="1"/>
    <n v="0"/>
    <n v="0"/>
    <n v="24000"/>
    <n v="0"/>
    <n v="0"/>
    <n v="0"/>
    <n v="0"/>
    <n v="0"/>
    <n v="0"/>
    <n v="0"/>
    <n v="0"/>
    <n v="0"/>
    <n v="0"/>
    <n v="0"/>
    <n v="0"/>
    <n v="0"/>
    <n v="0"/>
    <n v="0"/>
    <n v="0"/>
    <n v="0"/>
    <n v="0"/>
    <n v="80"/>
    <n v="0"/>
    <n v="1"/>
    <s v="Ja"/>
    <s v="Nej"/>
    <s v="Ja"/>
    <s v="Ja"/>
    <n v="0"/>
    <n v="0"/>
    <s v="ved ikke"/>
    <s v="Ja"/>
    <n v="0"/>
    <n v="0"/>
    <s v="overvejer"/>
    <n v="0"/>
    <s v="Køkken begrænset tilvirk"/>
    <n v="0"/>
    <n v="0"/>
    <n v="0"/>
    <n v="0"/>
    <n v="0"/>
    <n v="0"/>
    <n v="0"/>
    <n v="0"/>
    <n v="0"/>
    <n v="0"/>
    <n v="0"/>
    <s v="Større"/>
    <n v="0"/>
    <s v="Pt. er de i gang med en sammenlægning. Der skal laves nyt køkken/alrum (evt. kontakt bygningsafdelingen)"/>
    <s v="Lone Voss / Sine"/>
    <d v="2009-03-05T00:00:00"/>
    <n v="0"/>
    <n v="1"/>
    <n v="0"/>
    <n v="4"/>
    <n v="0"/>
    <n v="1"/>
    <n v="0"/>
    <n v="0"/>
    <n v="0"/>
    <n v="0"/>
    <n v="2"/>
    <n v="0"/>
    <n v="1"/>
    <n v="0"/>
    <n v="0"/>
    <n v="0"/>
    <n v="0"/>
    <n v="0"/>
    <n v="0"/>
    <n v="1"/>
    <n v="20"/>
    <s v="Miele"/>
    <n v="2.5"/>
    <s v="Nej"/>
    <n v="0"/>
    <s v="Nej"/>
    <s v="Nej"/>
    <s v="Nej"/>
    <n v="1"/>
    <s v="ingen plads"/>
    <n v="0"/>
    <n v="0"/>
    <x v="2"/>
    <s v="Vanløse/Brønshøj-Husum"/>
    <x v="2"/>
    <x v="0"/>
    <x v="37"/>
    <n v="0"/>
    <n v="0"/>
    <n v="0"/>
    <n v="0"/>
    <n v="0"/>
    <n v="0"/>
    <n v="0"/>
    <n v="0"/>
    <n v="0"/>
    <n v="0"/>
    <n v="0"/>
    <n v="63475.27"/>
    <s v="35341"/>
    <x v="0"/>
    <x v="0"/>
    <x v="1"/>
  </r>
  <r>
    <x v="0"/>
    <x v="138"/>
    <s v="Husum Børnehave"/>
    <x v="4"/>
    <s v="Frederikssundsvej 298"/>
    <n v="2700"/>
    <s v="Brønshøj"/>
    <s v="38 28 45 65"/>
    <s v="35342@buf.kk.dk"/>
    <s v="Susanne Christensen"/>
    <n v="0"/>
    <n v="0"/>
    <s v="35342@buf.kk.dk"/>
    <s v="Børnehave"/>
    <n v="0"/>
    <n v="13"/>
    <n v="44"/>
    <n v="0"/>
    <n v="0"/>
    <n v="0"/>
    <n v="0"/>
    <s v="Nej"/>
    <n v="0"/>
    <n v="0"/>
    <x v="1"/>
    <x v="0"/>
    <x v="1"/>
    <x v="1"/>
    <n v="0"/>
    <x v="0"/>
    <x v="0"/>
    <x v="1"/>
    <x v="1"/>
    <n v="0"/>
    <n v="0"/>
    <n v="50000"/>
    <n v="0"/>
    <n v="0"/>
    <n v="0"/>
    <n v="0"/>
    <n v="0"/>
    <n v="0"/>
    <n v="0"/>
    <n v="0"/>
    <n v="0"/>
    <n v="0"/>
    <n v="0"/>
    <n v="0"/>
    <n v="0"/>
    <n v="0"/>
    <n v="0"/>
    <n v="0"/>
    <n v="0"/>
    <n v="0"/>
    <n v="85"/>
    <n v="0"/>
    <n v="1"/>
    <s v="Ja"/>
    <s v="Nej"/>
    <s v="Ja"/>
    <n v="0"/>
    <s v="Afventer hvad der bliver bestemt  i kommunen"/>
    <n v="0"/>
    <s v="Har endnu ikke taget stilling, men flertallet vil nok sige ja"/>
    <s v="Ja"/>
    <s v="Meget gerne, men kun hvis det kan blive uden for mange problemer"/>
    <s v="ja"/>
    <s v="Har allerede en aktuel person"/>
    <n v="0"/>
    <s v="produktionskøkken"/>
    <s v="nej"/>
    <s v="Mindre"/>
    <s v="Mindre"/>
    <s v="ja"/>
    <s v="Der skal males og et loft skal repareres. Evt. et nyt komfur eller 1 ovn mere + køleskab"/>
    <n v="0"/>
    <n v="0"/>
    <n v="0"/>
    <n v="0"/>
    <n v="0"/>
    <n v="0"/>
    <n v="0"/>
    <n v="0"/>
    <n v="0"/>
    <s v="Cathrine Jerrik/Sine"/>
    <d v="2009-03-02T00:00:00"/>
    <n v="0"/>
    <n v="1"/>
    <n v="0"/>
    <n v="0"/>
    <n v="0"/>
    <n v="0"/>
    <n v="0"/>
    <n v="0"/>
    <n v="0"/>
    <n v="3"/>
    <n v="1"/>
    <n v="0"/>
    <n v="0"/>
    <n v="0"/>
    <n v="0"/>
    <n v="1"/>
    <n v="0"/>
    <n v="0"/>
    <n v="1"/>
    <n v="1"/>
    <n v="25"/>
    <s v="Miele"/>
    <n v="3"/>
    <n v="0"/>
    <n v="0"/>
    <s v="Ja"/>
    <s v="Ja"/>
    <s v="Nej"/>
    <n v="2"/>
    <s v="Begrænset"/>
    <n v="0"/>
    <n v="0"/>
    <x v="2"/>
    <s v="Vanløse/Brønshøj-Husum"/>
    <x v="2"/>
    <x v="8"/>
    <x v="2"/>
    <n v="0"/>
    <n v="0"/>
    <n v="0"/>
    <n v="0"/>
    <n v="0"/>
    <n v="0"/>
    <n v="0"/>
    <n v="0"/>
    <n v="0"/>
    <n v="0"/>
    <n v="0"/>
    <n v="63934.68"/>
    <s v="35342"/>
    <x v="0"/>
    <x v="0"/>
    <x v="1"/>
  </r>
  <r>
    <x v="0"/>
    <x v="139"/>
    <s v="Børnehaven Lillefod"/>
    <x v="4"/>
    <s v="Præstegårds Allé 13"/>
    <n v="2700"/>
    <s v="Brønshøj"/>
    <s v="38 28 12 18"/>
    <s v="35345@buf.kk.dk"/>
    <s v="Betina Sahl Poulsen"/>
    <n v="38867077"/>
    <n v="0"/>
    <s v="lillefod@adslhome.dk"/>
    <s v="Børnehave"/>
    <n v="0"/>
    <n v="0"/>
    <n v="30"/>
    <n v="0"/>
    <n v="0"/>
    <n v="0"/>
    <n v="0"/>
    <s v="Nej"/>
    <n v="0"/>
    <n v="0"/>
    <x v="1"/>
    <x v="0"/>
    <x v="1"/>
    <x v="1"/>
    <n v="0"/>
    <x v="1"/>
    <x v="1"/>
    <x v="1"/>
    <x v="1"/>
    <n v="0"/>
    <n v="0"/>
    <n v="45000"/>
    <n v="0"/>
    <n v="0"/>
    <n v="0"/>
    <n v="0"/>
    <n v="0"/>
    <n v="0"/>
    <n v="0"/>
    <n v="0"/>
    <n v="0"/>
    <n v="0"/>
    <n v="0"/>
    <n v="0"/>
    <n v="0"/>
    <n v="0"/>
    <n v="0"/>
    <n v="0"/>
    <n v="0"/>
    <n v="0"/>
    <n v="95"/>
    <n v="0"/>
    <n v="0"/>
    <s v="Ja"/>
    <s v="Nej"/>
    <s v="nej"/>
    <s v="Ja"/>
    <s v="Vil under ingen omstændigheder have det udefra."/>
    <s v="Ja"/>
    <s v="Se ovenfor"/>
    <s v="Ja"/>
    <n v="0"/>
    <s v="Nej"/>
    <s v="Vil gerne have hjælp til rekruttering. Evt. før (gerne mandlig medarbejder)"/>
    <n v="0"/>
    <s v="Køkken begrænset tilvirk"/>
    <n v="0"/>
    <n v="0"/>
    <n v="0"/>
    <n v="0"/>
    <n v="0"/>
    <s v="Mindre"/>
    <s v="Mindre"/>
    <s v="Nej"/>
    <s v="Kogebord + hæve/sænkebord, evt. ekstra ovn. Tage nogle af de gamle elementer ned. Hæve opvaskemaskine. Nyt køleskab i fuld højde. Ekstra vask. "/>
    <n v="0"/>
    <n v="0"/>
    <n v="0"/>
    <n v="0"/>
    <n v="0"/>
    <s v="Birgitte Glerup /Sine"/>
    <d v="2009-03-12T00:00:00"/>
    <n v="0"/>
    <n v="0"/>
    <n v="1"/>
    <n v="4"/>
    <n v="0"/>
    <n v="1"/>
    <n v="0"/>
    <n v="0"/>
    <n v="0"/>
    <n v="1"/>
    <n v="0"/>
    <n v="0"/>
    <n v="1"/>
    <n v="0"/>
    <n v="0"/>
    <n v="0"/>
    <n v="0"/>
    <n v="0"/>
    <n v="1"/>
    <n v="1"/>
    <n v="20"/>
    <s v="Miele"/>
    <n v="8"/>
    <s v="Nej"/>
    <n v="0"/>
    <s v="Ja"/>
    <s v="Nej"/>
    <s v="Nej"/>
    <n v="1"/>
    <s v="Begrænset"/>
    <s v="Lederen gjorde opmærksom på: der er mulighed for storkøkken i kælderen, der leverer til andre inst. Dette køkken skal bygges op fra grunden."/>
    <n v="0"/>
    <x v="2"/>
    <s v="Vanløse/Brønshøj-Husum"/>
    <x v="2"/>
    <x v="0"/>
    <x v="12"/>
    <n v="0"/>
    <n v="0"/>
    <n v="0"/>
    <n v="0"/>
    <n v="0"/>
    <n v="0"/>
    <n v="0"/>
    <n v="0"/>
    <n v="0"/>
    <n v="0"/>
    <n v="0"/>
    <n v="50019.42"/>
    <s v="35345"/>
    <x v="0"/>
    <x v="0"/>
    <x v="1"/>
  </r>
  <r>
    <x v="0"/>
    <x v="140"/>
    <s v="Nordtoftegård"/>
    <x v="4"/>
    <s v="Yderholmvej 25B"/>
    <n v="2680"/>
    <s v="Solrød Strand"/>
    <s v="51 55 96 16"/>
    <s v="35365@buf.kk.dk"/>
    <s v="Pernille Fich"/>
    <n v="35431072"/>
    <n v="0"/>
    <s v="35365@buf.kk.dk"/>
    <s v="Børnehave"/>
    <n v="0"/>
    <n v="0"/>
    <n v="50"/>
    <n v="0"/>
    <n v="0"/>
    <n v="0"/>
    <n v="0"/>
    <s v="Nej"/>
    <n v="0"/>
    <n v="0"/>
    <x v="1"/>
    <x v="0"/>
    <x v="1"/>
    <x v="1"/>
    <n v="0"/>
    <x v="0"/>
    <x v="1"/>
    <x v="1"/>
    <x v="1"/>
    <n v="0"/>
    <n v="0"/>
    <n v="56000"/>
    <n v="0"/>
    <s v="Nej"/>
    <s v="Ja"/>
    <n v="0"/>
    <n v="0"/>
    <n v="15"/>
    <n v="0"/>
    <s v="Bager med børn"/>
    <n v="0"/>
    <n v="0"/>
    <n v="0"/>
    <n v="0"/>
    <n v="0"/>
    <n v="0"/>
    <n v="0"/>
    <n v="0"/>
    <n v="0"/>
    <n v="0"/>
    <n v="80"/>
    <n v="0"/>
    <n v="2"/>
    <s v="Ja"/>
    <s v="Nej"/>
    <s v="Ja"/>
    <s v="Nej"/>
    <n v="0"/>
    <s v="Nej"/>
    <n v="0"/>
    <s v="Nej"/>
    <n v="0"/>
    <n v="0"/>
    <n v="0"/>
    <n v="0"/>
    <s v="Modtagerkøkken"/>
    <n v="0"/>
    <n v="0"/>
    <n v="0"/>
    <n v="0"/>
    <n v="0"/>
    <n v="0"/>
    <n v="0"/>
    <n v="0"/>
    <n v="0"/>
    <n v="0"/>
    <n v="0"/>
    <n v="0"/>
    <n v="0"/>
    <n v="0"/>
    <s v="Lone Voss"/>
    <d v="1899-12-30T00:00:00"/>
    <n v="0"/>
    <n v="1"/>
    <n v="0"/>
    <n v="4"/>
    <n v="1"/>
    <n v="0"/>
    <n v="0"/>
    <n v="0"/>
    <n v="0"/>
    <n v="4"/>
    <n v="0"/>
    <n v="0"/>
    <n v="0"/>
    <n v="0"/>
    <n v="0"/>
    <n v="1"/>
    <n v="0"/>
    <n v="0"/>
    <n v="0"/>
    <n v="1"/>
    <n v="20"/>
    <s v="Miele"/>
    <n v="3"/>
    <s v="Nej"/>
    <n v="0"/>
    <s v="Ja"/>
    <s v="Ja"/>
    <s v="Nej"/>
    <n v="1"/>
    <s v="ingen plads"/>
    <n v="0"/>
    <n v="0"/>
    <x v="2"/>
    <s v="Vanløse/Brønshøj-Husum"/>
    <x v="2"/>
    <x v="0"/>
    <x v="39"/>
    <n v="0"/>
    <n v="0"/>
    <n v="0"/>
    <n v="0"/>
    <n v="0"/>
    <n v="0"/>
    <n v="0"/>
    <n v="0"/>
    <n v="0"/>
    <n v="0"/>
    <n v="0"/>
    <n v="56696.46"/>
    <s v="35365"/>
    <x v="4"/>
    <x v="0"/>
    <x v="1"/>
  </r>
  <r>
    <x v="0"/>
    <x v="141"/>
    <s v="Rundkørslen"/>
    <x v="4"/>
    <s v="Hvedevej 45"/>
    <n v="2700"/>
    <s v="Brønshøj"/>
    <s v="38 60 06 42"/>
    <s v="35367@buf.kk.dk"/>
    <s v="Elsebeth Jensen"/>
    <n v="38288061"/>
    <n v="0"/>
    <s v="bhhvedevej45@tiscali.dk"/>
    <s v="Børnehave"/>
    <n v="0"/>
    <n v="0"/>
    <n v="23"/>
    <n v="0"/>
    <n v="0"/>
    <n v="0"/>
    <n v="0"/>
    <s v="Nej"/>
    <n v="0"/>
    <n v="0"/>
    <x v="1"/>
    <x v="0"/>
    <x v="1"/>
    <x v="1"/>
    <n v="0"/>
    <x v="0"/>
    <x v="0"/>
    <x v="1"/>
    <x v="1"/>
    <n v="0"/>
    <n v="0"/>
    <n v="30000"/>
    <n v="0"/>
    <n v="0"/>
    <n v="0"/>
    <n v="0"/>
    <n v="0"/>
    <n v="0"/>
    <n v="0"/>
    <n v="0"/>
    <n v="0"/>
    <n v="0"/>
    <n v="0"/>
    <n v="0"/>
    <n v="0"/>
    <n v="0"/>
    <n v="0"/>
    <n v="0"/>
    <n v="0"/>
    <n v="0"/>
    <n v="80"/>
    <n v="0"/>
    <n v="0"/>
    <s v="Ja"/>
    <s v="Nej"/>
    <s v="nej"/>
    <s v="Ja"/>
    <s v="Ja helt klart, som pædagogisk aktivitet"/>
    <s v="Ja"/>
    <n v="0"/>
    <s v="Ja"/>
    <n v="0"/>
    <s v="ja"/>
    <s v="Henvender sig hvis de har brug for hjælp. Har evt. en i kikkerten."/>
    <n v="0"/>
    <s v="Køkken begrænset tilvirk"/>
    <n v="0"/>
    <n v="0"/>
    <n v="0"/>
    <n v="0"/>
    <n v="0"/>
    <s v="Mindre"/>
    <s v="Mindre"/>
    <s v="Nej"/>
    <s v="Der er plads til opsættelse af bordplade m. vask m. hævet opvaskemaskine ved siden af. Fliser på væg - er der krav om det??. Køkkenet ville fint kunne producere til 23 + voksne"/>
    <n v="0"/>
    <n v="0"/>
    <n v="0"/>
    <n v="0"/>
    <n v="0"/>
    <s v="Birgitte Glerup / Sine"/>
    <d v="2009-03-12T00:00:00"/>
    <n v="0"/>
    <n v="1"/>
    <n v="0"/>
    <n v="4"/>
    <n v="0"/>
    <n v="1"/>
    <n v="0"/>
    <n v="0"/>
    <n v="0"/>
    <n v="0"/>
    <n v="1"/>
    <n v="0"/>
    <n v="0"/>
    <n v="0"/>
    <n v="0"/>
    <n v="1"/>
    <n v="0"/>
    <n v="0"/>
    <n v="0"/>
    <n v="1"/>
    <n v="20"/>
    <s v="Miele"/>
    <n v="3"/>
    <s v="Nej"/>
    <n v="0"/>
    <s v="Nej"/>
    <s v="Ja"/>
    <s v="Nej"/>
    <n v="1"/>
    <s v="Begrænset"/>
    <s v="Institutionen vil meget gerne lave madenselv. Hvis der ikke er midler til istandsættelsen umiddelbart, vil de gerne godkendes til fx koldt køkken el. vegetar køkken til at starte med for at komme i gang - og så senere fuld produktion."/>
    <n v="0"/>
    <x v="2"/>
    <s v="Vanløse/Brønshøj-Husum"/>
    <x v="2"/>
    <x v="0"/>
    <x v="28"/>
    <n v="0"/>
    <n v="0"/>
    <n v="0"/>
    <n v="0"/>
    <n v="0"/>
    <n v="0"/>
    <n v="0"/>
    <n v="0"/>
    <n v="0"/>
    <n v="0"/>
    <n v="0"/>
    <n v="32308.02"/>
    <s v="35367"/>
    <x v="0"/>
    <x v="0"/>
    <x v="1"/>
  </r>
  <r>
    <x v="0"/>
    <x v="142"/>
    <s v="Børnehaven Ansgar"/>
    <x v="4"/>
    <s v="Hvidkildevej 10"/>
    <n v="2400"/>
    <s v="København NV"/>
    <s v="38 34 89 44"/>
    <s v="bh-ansgar@gfnet.dk"/>
    <s v="Anders Zeuthen"/>
    <n v="38869998"/>
    <n v="38348944"/>
    <s v="35368@buf.kk.dk"/>
    <s v="Børnehave"/>
    <n v="0"/>
    <n v="0"/>
    <n v="30"/>
    <n v="0"/>
    <n v="0"/>
    <n v="0"/>
    <n v="0"/>
    <s v="Nej"/>
    <n v="0"/>
    <n v="0"/>
    <x v="1"/>
    <x v="0"/>
    <x v="1"/>
    <x v="1"/>
    <n v="0"/>
    <x v="0"/>
    <x v="0"/>
    <x v="2"/>
    <x v="1"/>
    <n v="0"/>
    <n v="0"/>
    <n v="2000"/>
    <n v="0"/>
    <n v="0"/>
    <n v="0"/>
    <n v="0"/>
    <n v="0"/>
    <n v="0"/>
    <n v="0"/>
    <n v="0"/>
    <n v="0"/>
    <n v="0"/>
    <n v="0"/>
    <n v="0"/>
    <n v="0"/>
    <n v="0"/>
    <n v="0"/>
    <n v="0"/>
    <n v="0"/>
    <n v="0"/>
    <n v="90"/>
    <n v="0"/>
    <n v="1"/>
    <s v="Ja"/>
    <s v="Nej"/>
    <s v="Ja"/>
    <n v="0"/>
    <s v="holdningen er at søge den bedste løsning"/>
    <n v="0"/>
    <s v="ved ikke"/>
    <n v="0"/>
    <s v="holdningen er at søge den bedste løsning"/>
    <n v="0"/>
    <s v="vil lige se tiden an (hvor mange timer bliver der tildelt og andet)"/>
    <n v="0"/>
    <s v="Køkken begrænset tilvirk"/>
    <n v="0"/>
    <n v="0"/>
    <n v="0"/>
    <n v="0"/>
    <n v="0"/>
    <n v="0"/>
    <n v="0"/>
    <n v="0"/>
    <n v="0"/>
    <n v="0"/>
    <n v="0"/>
    <s v="Større"/>
    <s v="Komfur udskiftes med 2 kogeplader nedfælget i nyetableret køkkenbord. Skab nedlægges til ovnindsats. Ved bagdør etableres en arbejdsplads med plade som kan hænges på vægen."/>
    <s v="Dette kræves hvis der skal gang i køkkenet med begrænset tilvirkning."/>
    <s v="Lone Voss / Sine"/>
    <d v="2009-03-10T00:00:00"/>
    <n v="0"/>
    <n v="1"/>
    <n v="0"/>
    <n v="4"/>
    <n v="1"/>
    <n v="0"/>
    <n v="0"/>
    <n v="0"/>
    <n v="0"/>
    <n v="1"/>
    <n v="0"/>
    <n v="0"/>
    <n v="0"/>
    <n v="0"/>
    <n v="0"/>
    <n v="1"/>
    <n v="0"/>
    <n v="0"/>
    <n v="0"/>
    <n v="1"/>
    <n v="75"/>
    <s v="Miele"/>
    <n v="0"/>
    <s v="Nej"/>
    <n v="0"/>
    <s v="Nej"/>
    <s v="Nej"/>
    <s v="Nej"/>
    <n v="1"/>
    <s v="ingen plads"/>
    <s v="Opbevaring etableres. En hurtigere vaskemaskine"/>
    <n v="0"/>
    <x v="2"/>
    <s v="Vanløse/Brønshøj-Husum"/>
    <x v="2"/>
    <x v="0"/>
    <x v="12"/>
    <n v="0"/>
    <n v="0"/>
    <n v="0"/>
    <n v="0"/>
    <n v="0"/>
    <n v="0"/>
    <n v="0"/>
    <n v="0"/>
    <n v="0"/>
    <n v="0"/>
    <n v="0"/>
    <n v="33506.89"/>
    <s v="35368"/>
    <x v="0"/>
    <x v="0"/>
    <x v="1"/>
  </r>
  <r>
    <x v="0"/>
    <x v="143"/>
    <s v="Børnehaven &quot;Det gule hus&quot;"/>
    <x v="4"/>
    <s v="Håbets Allé 12"/>
    <n v="2700"/>
    <s v="Brønshøj"/>
    <s v="38 28 35 09"/>
    <s v="boernehavendgh@get2net.dk"/>
    <s v="Nina Nielsen"/>
    <n v="0"/>
    <n v="0"/>
    <s v="35372@buf.kk.dk"/>
    <s v="Børnehave"/>
    <n v="0"/>
    <n v="0"/>
    <n v="22"/>
    <n v="0"/>
    <n v="0"/>
    <n v="0"/>
    <n v="0"/>
    <s v="Nej"/>
    <n v="0"/>
    <n v="0"/>
    <x v="1"/>
    <x v="0"/>
    <x v="1"/>
    <x v="1"/>
    <n v="0"/>
    <x v="0"/>
    <x v="0"/>
    <x v="1"/>
    <x v="1"/>
    <n v="0"/>
    <n v="0"/>
    <n v="25000"/>
    <n v="0"/>
    <n v="0"/>
    <n v="0"/>
    <n v="0"/>
    <n v="0"/>
    <n v="0"/>
    <n v="0"/>
    <n v="0"/>
    <n v="0"/>
    <n v="0"/>
    <n v="0"/>
    <n v="0"/>
    <n v="0"/>
    <n v="0"/>
    <n v="0"/>
    <n v="0"/>
    <n v="0"/>
    <n v="0"/>
    <n v="100"/>
    <n v="0"/>
    <n v="2"/>
    <s v="Ja"/>
    <s v="Nej"/>
    <s v="nej"/>
    <s v="Ja"/>
    <s v="men køkkenet er langt fra køreklar"/>
    <s v="Ja"/>
    <n v="0"/>
    <s v="Ja"/>
    <n v="0"/>
    <s v="ja"/>
    <s v="men ikke relevant pt."/>
    <n v="0"/>
    <s v="Modtagerkøkken"/>
    <n v="0"/>
    <n v="0"/>
    <n v="0"/>
    <n v="0"/>
    <n v="0"/>
    <s v="Mindre"/>
    <s v="Større"/>
    <s v="Nej"/>
    <s v="Nye køkkenelementer + bordplade, opvaskemaskine, 2 vaske, køleskab"/>
    <n v="0"/>
    <n v="0"/>
    <s v="Mindre"/>
    <s v="Ny vaskbar bordplade"/>
    <n v="0"/>
    <s v="Birgitte Glerup / Sine"/>
    <d v="2009-03-09T00:00:00"/>
    <n v="0"/>
    <n v="1"/>
    <n v="0"/>
    <n v="4"/>
    <n v="0"/>
    <n v="1"/>
    <n v="0"/>
    <n v="0"/>
    <n v="0"/>
    <n v="1"/>
    <n v="1"/>
    <n v="0"/>
    <n v="0"/>
    <n v="0"/>
    <n v="0"/>
    <n v="1"/>
    <n v="0"/>
    <n v="0"/>
    <n v="0"/>
    <n v="1"/>
    <n v="60"/>
    <s v="Siemens"/>
    <n v="4"/>
    <s v="Nej"/>
    <n v="0"/>
    <s v="Nej"/>
    <s v="Nej"/>
    <s v="Nej"/>
    <n v="1"/>
    <s v="ingen plads"/>
    <s v="Lagerplads mulig hvis man må blande med anden lagerplads. Institutionen vil meget gerne lave al mad selv. De sætter måltidet meget højt og vil også gerne ofte spise i det fri. Der er et fint rum, men det kræver flere nyanskaffelser, bl.a. alle elementer. En lille opjustering til en start kunne også være en mulighed, så de kan lave noget af maden selv. Eller kun have kold mad. Spørgsmål fra institutionen: Kan de med mindre køkken opgraderes til at kunne lave noget af maden?"/>
    <n v="0"/>
    <x v="2"/>
    <s v="Vanløse/Brønshøj-Husum"/>
    <x v="2"/>
    <x v="0"/>
    <x v="40"/>
    <n v="0"/>
    <n v="0"/>
    <n v="0"/>
    <n v="0"/>
    <n v="0"/>
    <n v="0"/>
    <n v="0"/>
    <n v="0"/>
    <n v="0"/>
    <n v="0"/>
    <n v="0"/>
    <n v="50919.7"/>
    <s v="35372"/>
    <x v="0"/>
    <x v="0"/>
    <x v="1"/>
  </r>
  <r>
    <x v="0"/>
    <x v="144"/>
    <s v="Montessori"/>
    <x v="4"/>
    <s v="Jernbane Allé 24B"/>
    <n v="2720"/>
    <s v="Vanløse"/>
    <s v="38 74 31 49"/>
    <s v="37377@buf.kk.dk"/>
    <s v="Anette (Souschef) Rasmussen"/>
    <n v="0"/>
    <n v="38743149"/>
    <s v="35377@buf.kk.dk"/>
    <s v="Børnehave"/>
    <n v="0"/>
    <n v="0"/>
    <n v="12"/>
    <n v="0"/>
    <n v="0"/>
    <n v="0"/>
    <n v="0"/>
    <s v="Nej"/>
    <n v="0"/>
    <n v="0"/>
    <x v="1"/>
    <x v="0"/>
    <x v="1"/>
    <x v="1"/>
    <n v="0"/>
    <x v="1"/>
    <x v="0"/>
    <x v="2"/>
    <x v="0"/>
    <n v="0"/>
    <n v="0"/>
    <n v="12500"/>
    <n v="0"/>
    <n v="0"/>
    <n v="0"/>
    <n v="0"/>
    <n v="0"/>
    <n v="0"/>
    <n v="0"/>
    <n v="0"/>
    <n v="0"/>
    <n v="0"/>
    <n v="0"/>
    <n v="0"/>
    <n v="0"/>
    <n v="0"/>
    <n v="0"/>
    <n v="0"/>
    <n v="0"/>
    <n v="0"/>
    <n v="80"/>
    <n v="0"/>
    <n v="1"/>
    <s v="Ja"/>
    <s v="Nej"/>
    <s v="Ja"/>
    <s v="Ja"/>
    <s v="de laver mad en dag om ugen. Mere er ikke muligt"/>
    <s v="Nej"/>
    <n v="0"/>
    <s v="Nej"/>
    <n v="0"/>
    <n v="0"/>
    <s v="de har modtager køkken og bliver nødt til at få mad udefra."/>
    <n v="0"/>
    <s v="Modtagerkøkken"/>
    <n v="0"/>
    <n v="0"/>
    <n v="0"/>
    <n v="0"/>
    <n v="0"/>
    <n v="0"/>
    <n v="0"/>
    <n v="0"/>
    <n v="0"/>
    <n v="0"/>
    <n v="0"/>
    <n v="0"/>
    <n v="0"/>
    <s v="skal kontaktes vedr. leverandører når tiden nærmer sig. Er så lille at de ikke kan deltage i møder i Kbh Madhus"/>
    <s v="Cathrine Jerrik / Sine"/>
    <n v="0"/>
    <n v="0"/>
    <n v="1"/>
    <n v="0"/>
    <n v="2"/>
    <n v="0"/>
    <n v="0"/>
    <n v="0"/>
    <n v="0"/>
    <n v="0"/>
    <n v="1"/>
    <n v="0"/>
    <n v="0"/>
    <n v="0"/>
    <n v="0"/>
    <n v="0"/>
    <n v="0"/>
    <n v="0"/>
    <n v="0"/>
    <n v="0"/>
    <n v="0"/>
    <n v="0"/>
    <s v="vasker op i hånden"/>
    <n v="1"/>
    <s v="Nej"/>
    <n v="0"/>
    <s v="Nej"/>
    <s v="Nej"/>
    <s v="Nej"/>
    <n v="1"/>
    <s v="ingen plads"/>
    <n v="0"/>
    <n v="0"/>
    <x v="2"/>
    <s v="Vanløse/Brønshøj-Husum"/>
    <x v="2"/>
    <x v="0"/>
    <x v="11"/>
    <n v="0"/>
    <n v="0"/>
    <n v="0"/>
    <n v="0"/>
    <n v="0"/>
    <n v="0"/>
    <n v="0"/>
    <n v="0"/>
    <n v="0"/>
    <n v="0"/>
    <n v="0"/>
    <n v="7478.58"/>
    <s v="35377"/>
    <x v="0"/>
    <x v="0"/>
    <x v="1"/>
  </r>
  <r>
    <x v="0"/>
    <x v="145"/>
    <s v="Vanløse Folkebørnehave"/>
    <x v="4"/>
    <s v="Jyllingevej 39"/>
    <n v="2720"/>
    <s v="Vanløse"/>
    <s v="38 74 45 00"/>
    <s v="haven@mail.dk"/>
    <s v="Lis Carlsen"/>
    <n v="38873966"/>
    <n v="38744500"/>
    <s v="35379@buf.kk.dk"/>
    <s v="Børnehave"/>
    <n v="0"/>
    <n v="0"/>
    <n v="20"/>
    <n v="0"/>
    <n v="0"/>
    <n v="0"/>
    <n v="0"/>
    <s v="Nej"/>
    <n v="0"/>
    <n v="0"/>
    <x v="1"/>
    <x v="0"/>
    <x v="1"/>
    <x v="1"/>
    <n v="0"/>
    <x v="0"/>
    <x v="0"/>
    <x v="2"/>
    <x v="1"/>
    <n v="0"/>
    <n v="0"/>
    <n v="25000"/>
    <n v="0"/>
    <n v="0"/>
    <n v="0"/>
    <n v="0"/>
    <n v="0"/>
    <n v="0"/>
    <n v="0"/>
    <n v="0"/>
    <n v="0"/>
    <n v="0"/>
    <n v="0"/>
    <n v="0"/>
    <n v="0"/>
    <n v="0"/>
    <n v="0"/>
    <n v="0"/>
    <n v="0"/>
    <n v="0"/>
    <n v="40"/>
    <n v="0"/>
    <n v="1"/>
    <s v="Ja"/>
    <s v="Nej"/>
    <s v="Ja"/>
    <n v="0"/>
    <s v="?"/>
    <s v="Nej"/>
    <n v="0"/>
    <s v="Ja"/>
    <s v="Vil gerne med penge til køkken først"/>
    <s v="Nej"/>
    <n v="0"/>
    <n v="0"/>
    <s v="Køkken blandet tilvirk"/>
    <s v="nej"/>
    <s v="Større"/>
    <s v="Større"/>
    <s v="Nej"/>
    <s v="Køkkenet skal have nye køkkenelementer, så kunne det sagtens bruges til kold mad (rugbrødsmadder) og det er hvad huset leder ønsker de skal have, da de er meget på tur."/>
    <s v="Mindre"/>
    <s v="Ingen"/>
    <n v="0"/>
    <s v="Køkkenet trænger til en renovation og nye elementer. Meget lille køkken"/>
    <s v="Mindre"/>
    <s v="ønsker ny opvaskemaskine og evt. et ekstra køleskab"/>
    <n v="0"/>
    <n v="0"/>
    <n v="0"/>
    <s v="Cathrine Jerrik/Sine"/>
    <d v="2009-03-10T00:00:00"/>
    <n v="0"/>
    <n v="1"/>
    <n v="0"/>
    <n v="4"/>
    <n v="1"/>
    <n v="0"/>
    <n v="0"/>
    <n v="0"/>
    <n v="0"/>
    <n v="1"/>
    <n v="0"/>
    <n v="0"/>
    <n v="0"/>
    <n v="0"/>
    <n v="0"/>
    <n v="1"/>
    <n v="0"/>
    <n v="0"/>
    <n v="0"/>
    <n v="1"/>
    <n v="150"/>
    <s v="bosch"/>
    <n v="2"/>
    <s v="Nej"/>
    <n v="0"/>
    <s v="Nej"/>
    <s v="Nej"/>
    <s v="Nej"/>
    <n v="1"/>
    <s v="Begrænset"/>
    <n v="0"/>
    <n v="0"/>
    <x v="2"/>
    <s v="Vanløse/Brønshøj-Husum"/>
    <x v="2"/>
    <x v="0"/>
    <x v="18"/>
    <n v="0"/>
    <n v="0"/>
    <n v="0"/>
    <n v="0"/>
    <n v="0"/>
    <n v="0"/>
    <n v="0"/>
    <n v="0"/>
    <n v="0"/>
    <n v="0"/>
    <n v="0"/>
    <n v="15455.34"/>
    <s v="35379"/>
    <x v="0"/>
    <x v="0"/>
    <x v="1"/>
  </r>
  <r>
    <x v="0"/>
    <x v="146"/>
    <s v="Husum Menighedsbørnehave"/>
    <x v="4"/>
    <s v="Korsager Allé 16"/>
    <n v="2700"/>
    <s v="Brønshøj"/>
    <s v="38 28 41 40"/>
    <s v="35386@buf.kk.dk"/>
    <s v="Edith Høj Thyken"/>
    <n v="35352462"/>
    <n v="0"/>
    <s v="35386@buf.kk.dk"/>
    <s v="Børnehave"/>
    <n v="0"/>
    <n v="0"/>
    <n v="110"/>
    <n v="0"/>
    <n v="0"/>
    <n v="0"/>
    <n v="0"/>
    <s v="ja"/>
    <n v="2"/>
    <n v="1"/>
    <x v="1"/>
    <x v="0"/>
    <x v="1"/>
    <x v="1"/>
    <n v="0"/>
    <x v="0"/>
    <x v="0"/>
    <x v="1"/>
    <x v="1"/>
    <n v="0"/>
    <n v="0"/>
    <n v="99996"/>
    <n v="0"/>
    <n v="0"/>
    <n v="0"/>
    <n v="0"/>
    <n v="0"/>
    <n v="0"/>
    <n v="0"/>
    <n v="0"/>
    <n v="0"/>
    <n v="0"/>
    <n v="0"/>
    <n v="0"/>
    <n v="0"/>
    <n v="0"/>
    <n v="0"/>
    <n v="0"/>
    <n v="0"/>
    <n v="0"/>
    <n v="0"/>
    <n v="0"/>
    <n v="2"/>
    <s v="Ja"/>
    <s v="ja"/>
    <s v="Ja"/>
    <s v="Ja"/>
    <s v="I teorien ja, men køkkenet skal først ordnes"/>
    <s v="Ja"/>
    <s v="I teorien ja, men køkkenet skal først ordnes"/>
    <s v="Ja"/>
    <s v="Ja vil gerne hvis det kan lade sig gøre, men tvivler på det."/>
    <n v="0"/>
    <s v="De ved det ikke pt"/>
    <n v="0"/>
    <s v="produktionskøkken"/>
    <s v="nej"/>
    <s v="Større"/>
    <s v="Større"/>
    <s v="ja"/>
    <s v="Køkkenet skal have nye elementer og ordnes. Et nyt komfur + opvaskemaskine og ovne"/>
    <n v="0"/>
    <n v="0"/>
    <n v="0"/>
    <n v="0"/>
    <n v="0"/>
    <n v="0"/>
    <n v="0"/>
    <n v="0"/>
    <n v="0"/>
    <s v="Cathrine Jerrik/Sine"/>
    <d v="2009-03-03T00:00:00"/>
    <n v="0"/>
    <n v="1"/>
    <n v="0"/>
    <n v="0"/>
    <n v="0"/>
    <n v="0"/>
    <n v="0"/>
    <n v="0"/>
    <n v="0"/>
    <n v="1"/>
    <n v="1"/>
    <n v="0"/>
    <n v="0"/>
    <n v="0"/>
    <n v="0"/>
    <n v="0"/>
    <n v="0"/>
    <n v="0"/>
    <n v="1"/>
    <n v="1"/>
    <n v="0"/>
    <s v="Miele"/>
    <n v="3"/>
    <s v="Nej"/>
    <n v="0"/>
    <s v="Ja"/>
    <s v="Nej"/>
    <n v="0"/>
    <n v="1"/>
    <s v="God plads"/>
    <s v="Her er kælder der bruges til lager"/>
    <n v="0"/>
    <x v="2"/>
    <s v="Vanløse/Brønshøj-Husum"/>
    <x v="2"/>
    <x v="0"/>
    <x v="41"/>
    <n v="0"/>
    <n v="0"/>
    <n v="0"/>
    <n v="0"/>
    <n v="0"/>
    <n v="0"/>
    <n v="0"/>
    <n v="0"/>
    <n v="0"/>
    <n v="0"/>
    <n v="0"/>
    <n v="72775.990000000005"/>
    <s v="35386"/>
    <x v="0"/>
    <x v="0"/>
    <x v="1"/>
  </r>
  <r>
    <x v="0"/>
    <x v="147"/>
    <s v="Husum Menighedsbørnehave"/>
    <x v="4"/>
    <s v="Korsager Allé 16"/>
    <n v="2700"/>
    <s v="Brønshøj"/>
    <s v="38 28 41 40"/>
    <s v="35386@buf.kk.dk"/>
    <s v="Edith Høj Thyken"/>
    <n v="35352462"/>
    <n v="0"/>
    <s v="35386@buf.kk.dk"/>
    <s v="Børnehave"/>
    <n v="0"/>
    <n v="0"/>
    <n v="110"/>
    <n v="0"/>
    <n v="0"/>
    <n v="0"/>
    <n v="0"/>
    <s v="ja"/>
    <n v="0"/>
    <n v="2"/>
    <x v="1"/>
    <x v="0"/>
    <x v="1"/>
    <x v="1"/>
    <n v="0"/>
    <x v="1"/>
    <x v="0"/>
    <x v="1"/>
    <x v="0"/>
    <n v="0"/>
    <n v="0"/>
    <n v="0"/>
    <n v="0"/>
    <n v="0"/>
    <n v="0"/>
    <n v="0"/>
    <n v="0"/>
    <n v="0"/>
    <n v="0"/>
    <n v="0"/>
    <n v="0"/>
    <n v="0"/>
    <n v="0"/>
    <n v="0"/>
    <n v="0"/>
    <n v="0"/>
    <n v="0"/>
    <n v="0"/>
    <n v="0"/>
    <n v="0"/>
    <n v="0"/>
    <n v="0"/>
    <n v="0"/>
    <n v="0"/>
    <n v="0"/>
    <n v="0"/>
    <n v="0"/>
    <n v="0"/>
    <n v="0"/>
    <n v="0"/>
    <n v="0"/>
    <n v="0"/>
    <n v="0"/>
    <n v="0"/>
    <n v="0"/>
    <s v="Køkken blandet tilvirk"/>
    <n v="0"/>
    <n v="0"/>
    <n v="0"/>
    <n v="0"/>
    <n v="0"/>
    <s v="Mindre"/>
    <s v="Større"/>
    <n v="0"/>
    <s v="Køkkenet kræver en restaurering og en væg skal sættes op, da det er åbent ud mod gaderobe"/>
    <n v="0"/>
    <n v="0"/>
    <n v="0"/>
    <n v="0"/>
    <n v="0"/>
    <n v="0"/>
    <d v="1899-12-30T00:00:00"/>
    <n v="0"/>
    <n v="1"/>
    <n v="0"/>
    <n v="0"/>
    <n v="0"/>
    <n v="0"/>
    <n v="0"/>
    <n v="0"/>
    <n v="0"/>
    <n v="0"/>
    <n v="2"/>
    <n v="0"/>
    <n v="0"/>
    <n v="0"/>
    <n v="0"/>
    <n v="2"/>
    <n v="0"/>
    <n v="0"/>
    <n v="0"/>
    <n v="1"/>
    <n v="0"/>
    <s v="Miele"/>
    <n v="2.5"/>
    <s v="Nej"/>
    <n v="0"/>
    <s v="Nej"/>
    <s v="Nej"/>
    <s v="Nej"/>
    <n v="2"/>
    <s v="God plads"/>
    <s v="Køkkenet ligger på 2. sal men der er lager i kælderen"/>
    <n v="0"/>
    <x v="2"/>
    <s v="Vanløse/Brønshøj-Husum"/>
    <x v="2"/>
    <x v="0"/>
    <x v="41"/>
    <n v="0"/>
    <n v="0"/>
    <n v="0"/>
    <n v="0"/>
    <n v="0"/>
    <n v="0"/>
    <n v="0"/>
    <n v="0"/>
    <n v="0"/>
    <n v="0"/>
    <n v="0"/>
    <n v="72775.990000000005"/>
    <s v="35386"/>
    <x v="1"/>
    <x v="0"/>
    <x v="1"/>
  </r>
  <r>
    <x v="0"/>
    <x v="148"/>
    <s v="Børnehaven Lindehuset"/>
    <x v="4"/>
    <s v="Linde Allé 35"/>
    <n v="2720"/>
    <s v="Vanløse"/>
    <s v="38 71 06 10"/>
    <s v="35393@buf.kk.dk"/>
    <s v="Jane Lott"/>
    <n v="0"/>
    <n v="0"/>
    <s v="bh.lindehuset@tiscali.dk"/>
    <s v="Børnehave"/>
    <n v="0"/>
    <n v="0"/>
    <n v="32"/>
    <n v="0"/>
    <n v="0"/>
    <n v="0"/>
    <n v="0"/>
    <s v="Nej"/>
    <n v="0"/>
    <n v="0"/>
    <x v="1"/>
    <x v="0"/>
    <x v="1"/>
    <x v="1"/>
    <n v="0"/>
    <x v="0"/>
    <x v="0"/>
    <x v="1"/>
    <x v="1"/>
    <n v="0"/>
    <n v="0"/>
    <n v="40000"/>
    <n v="0"/>
    <n v="0"/>
    <n v="0"/>
    <n v="0"/>
    <n v="0"/>
    <n v="0"/>
    <n v="0"/>
    <n v="0"/>
    <n v="0"/>
    <n v="0"/>
    <n v="0"/>
    <n v="0"/>
    <n v="0"/>
    <n v="0"/>
    <n v="0"/>
    <n v="0"/>
    <n v="0"/>
    <n v="0"/>
    <n v="0"/>
    <n v="0"/>
    <n v="1"/>
    <s v="Ja"/>
    <s v="Nej"/>
    <s v="nej"/>
    <s v="Ja"/>
    <s v="det er ikke de baner der er tænkt i (se kommentar)"/>
    <s v="Nej"/>
    <s v="Ved ikke, da de har forholdt sig til anden løsning"/>
    <n v="0"/>
    <s v="Se ovenfor"/>
    <n v="0"/>
    <s v="ej relevant pt."/>
    <n v="0"/>
    <s v="Modtagerkøkken"/>
    <n v="0"/>
    <n v="0"/>
    <n v="0"/>
    <n v="0"/>
    <n v="0"/>
    <s v="Større"/>
    <s v="Større"/>
    <s v="Nej"/>
    <s v="Der er måske plads. Inst. Ønsker ikke at inddrage rum ved siden af køkken. Der skal helt nye elementer og bordplade,  mere køleplads, ekstra vask + ekstra ovn. Meget lille rum. Køkkenet vil blive mest optimalt m. sammenlægning"/>
    <s v="Mindre"/>
    <n v="0"/>
    <s v="Mindre"/>
    <n v="0"/>
    <n v="0"/>
    <s v="Birgitte Glerup/Sine"/>
    <d v="2009-03-13T00:00:00"/>
    <n v="0"/>
    <n v="1"/>
    <n v="0"/>
    <n v="4"/>
    <n v="0"/>
    <n v="1"/>
    <n v="0"/>
    <n v="0"/>
    <n v="0"/>
    <n v="0"/>
    <n v="1"/>
    <n v="0"/>
    <n v="0"/>
    <n v="0"/>
    <n v="0"/>
    <n v="0"/>
    <n v="0"/>
    <n v="0"/>
    <n v="0"/>
    <n v="1"/>
    <n v="75"/>
    <s v="Asko"/>
    <n v="0"/>
    <s v="Nej"/>
    <n v="0"/>
    <s v="Nej"/>
    <s v="Nej"/>
    <s v="Nej"/>
    <n v="1"/>
    <n v="0"/>
    <n v="0"/>
    <s v="Madhuskommentar: Børnehaven ligger i samme hus som et plejehjem, der gerne vil levere mad. Maden kan køres på rullebord uden at komme udenfor. De to inst. Har i forvejen meget samarbejde og vil meget gerne sørge for, at hentning af mad er en pædagogisk aktivitet - at børnene kender køkkenet og kommer der."/>
    <x v="2"/>
    <s v="Vanløse/Brønshøj-Husum"/>
    <x v="2"/>
    <x v="0"/>
    <x v="6"/>
    <n v="0"/>
    <n v="0"/>
    <n v="0"/>
    <n v="0"/>
    <n v="0"/>
    <n v="0"/>
    <n v="0"/>
    <n v="0"/>
    <n v="0"/>
    <n v="0"/>
    <n v="0"/>
    <n v="25880.94"/>
    <s v="35393"/>
    <x v="0"/>
    <x v="0"/>
    <x v="1"/>
  </r>
  <r>
    <x v="0"/>
    <x v="149"/>
    <s v="Parkhøj"/>
    <x v="4"/>
    <s v="Næsbyholmvej 14C"/>
    <n v="2700"/>
    <s v="Brønshøj"/>
    <s v="38 28 40 81"/>
    <s v="35410@buf.kk.dk"/>
    <s v="Søssan Nyboe"/>
    <n v="0"/>
    <n v="0"/>
    <s v="35410@buf.kk.dk"/>
    <s v="Børnehave"/>
    <n v="0"/>
    <n v="0"/>
    <n v="36"/>
    <n v="0"/>
    <n v="0"/>
    <n v="0"/>
    <n v="0"/>
    <s v="Nej"/>
    <n v="0"/>
    <n v="0"/>
    <x v="1"/>
    <x v="0"/>
    <x v="1"/>
    <x v="1"/>
    <n v="0"/>
    <x v="0"/>
    <x v="0"/>
    <x v="1"/>
    <x v="1"/>
    <n v="0"/>
    <n v="0"/>
    <n v="40000"/>
    <n v="0"/>
    <n v="0"/>
    <n v="0"/>
    <n v="0"/>
    <n v="0"/>
    <n v="0"/>
    <n v="0"/>
    <n v="0"/>
    <n v="0"/>
    <n v="0"/>
    <n v="0"/>
    <n v="0"/>
    <n v="0"/>
    <n v="0"/>
    <n v="0"/>
    <n v="0"/>
    <n v="0"/>
    <n v="0"/>
    <n v="100"/>
    <n v="0"/>
    <n v="1"/>
    <s v="Ja"/>
    <s v="Nej"/>
    <s v="Ja"/>
    <s v="Ja"/>
    <n v="0"/>
    <s v="Ja"/>
    <n v="0"/>
    <s v="Ja"/>
    <n v="0"/>
    <s v="Nej"/>
    <s v="Vil gerne have hjælp"/>
    <n v="0"/>
    <s v="produktionskøkken"/>
    <s v="Ja"/>
    <s v="Mindre"/>
    <s v="Ingen"/>
    <s v="Nej"/>
    <s v="Evt. en lille låge der deler køkken/alrum"/>
    <n v="0"/>
    <n v="0"/>
    <n v="0"/>
    <n v="0"/>
    <n v="0"/>
    <n v="0"/>
    <n v="0"/>
    <n v="0"/>
    <n v="0"/>
    <s v="Cathrine Jerrik / Sine"/>
    <d v="2009-03-12T00:00:00"/>
    <n v="0"/>
    <n v="0"/>
    <n v="1"/>
    <n v="4"/>
    <n v="0"/>
    <n v="1"/>
    <n v="0"/>
    <n v="0"/>
    <n v="0"/>
    <n v="2"/>
    <n v="0"/>
    <n v="0"/>
    <n v="0"/>
    <n v="0"/>
    <n v="0"/>
    <n v="1"/>
    <n v="0"/>
    <n v="0"/>
    <n v="0"/>
    <n v="1"/>
    <n v="20"/>
    <s v="Miele"/>
    <n v="2"/>
    <s v="Nej"/>
    <n v="0"/>
    <s v="Nej"/>
    <s v="Ja"/>
    <s v="Nej"/>
    <n v="1"/>
    <s v="Begrænset"/>
    <n v="0"/>
    <n v="0"/>
    <x v="2"/>
    <s v="Vanløse/Brønshøj-Husum"/>
    <x v="2"/>
    <x v="0"/>
    <x v="42"/>
    <n v="0"/>
    <n v="0"/>
    <n v="0"/>
    <n v="0"/>
    <n v="0"/>
    <n v="0"/>
    <n v="0"/>
    <n v="0"/>
    <n v="0"/>
    <n v="0"/>
    <n v="0"/>
    <n v="29890.9"/>
    <s v="35410"/>
    <x v="0"/>
    <x v="0"/>
    <x v="1"/>
  </r>
  <r>
    <x v="0"/>
    <x v="150"/>
    <s v="Børnehaven Regnbuen"/>
    <x v="4"/>
    <s v="Præstekærvej 3"/>
    <n v="2700"/>
    <s v="Brønshøj"/>
    <s v="38 28 00 24"/>
    <s v="35415@buf.kk.dk"/>
    <s v="Lis Holst Erdmann"/>
    <n v="0"/>
    <n v="0"/>
    <s v="35415@buf.kk.dk"/>
    <s v="Børnehave"/>
    <n v="0"/>
    <n v="0"/>
    <n v="66"/>
    <n v="0"/>
    <n v="0"/>
    <n v="0"/>
    <n v="0"/>
    <s v="ja"/>
    <n v="2"/>
    <n v="1"/>
    <x v="1"/>
    <x v="0"/>
    <x v="1"/>
    <x v="1"/>
    <n v="0"/>
    <x v="0"/>
    <x v="0"/>
    <x v="1"/>
    <x v="1"/>
    <n v="0"/>
    <n v="0"/>
    <n v="45000"/>
    <n v="0"/>
    <n v="0"/>
    <n v="0"/>
    <n v="0"/>
    <n v="0"/>
    <n v="0"/>
    <n v="0"/>
    <n v="0"/>
    <n v="0"/>
    <n v="0"/>
    <n v="0"/>
    <n v="0"/>
    <n v="0"/>
    <n v="0"/>
    <n v="0"/>
    <n v="0"/>
    <n v="0"/>
    <n v="0"/>
    <n v="25"/>
    <n v="0"/>
    <n v="1"/>
    <s v="Ja"/>
    <s v="Nej"/>
    <s v="nej"/>
    <s v="Ja"/>
    <n v="0"/>
    <s v="Ja"/>
    <s v="Er skeptisker overfor mad udefra"/>
    <s v="Ja"/>
    <n v="0"/>
    <s v="Nej"/>
    <n v="0"/>
    <n v="0"/>
    <s v="Køkken begrænset tilvirk"/>
    <n v="0"/>
    <n v="0"/>
    <n v="0"/>
    <n v="0"/>
    <n v="0"/>
    <s v="Større"/>
    <s v="Større"/>
    <s v="Nej"/>
    <s v="Nye vaskebare køkkenelementer. Ekstra komfur el. større. Konvektionsovn, ekstra vask, madelevator, da halvdelen af børnene spiser på 1. sal"/>
    <n v="0"/>
    <n v="0"/>
    <n v="0"/>
    <n v="0"/>
    <n v="0"/>
    <s v="Birgitte Glerup / Nanna"/>
    <d v="2009-03-12T00:00:00"/>
    <n v="0"/>
    <n v="1"/>
    <n v="0"/>
    <n v="0"/>
    <n v="0"/>
    <n v="1"/>
    <n v="0"/>
    <n v="0"/>
    <n v="0"/>
    <n v="1"/>
    <n v="0"/>
    <n v="0"/>
    <n v="0"/>
    <n v="0"/>
    <n v="0"/>
    <n v="1"/>
    <n v="0"/>
    <n v="0"/>
    <n v="0"/>
    <n v="1"/>
    <n v="20"/>
    <s v="Miele"/>
    <n v="4"/>
    <s v="Nej"/>
    <n v="0"/>
    <s v="Nej"/>
    <s v="Nej"/>
    <s v="Nej"/>
    <n v="1"/>
    <s v="ingen plads"/>
    <s v="Der er god plads i køkkenet._x000a_Der er 2 køkkener i stuen, 1 på 1 sal. Køkkenet ovenpå kan modtage mad nedefra og her bør servicen håndteres, men der er brug for madelevatoren, da det vel ikke er lovligt at lade personalet slæbe"/>
    <n v="0"/>
    <x v="2"/>
    <s v="Vanløse/Brønshøj-Husum"/>
    <x v="2"/>
    <x v="0"/>
    <x v="5"/>
    <n v="0"/>
    <n v="0"/>
    <n v="0"/>
    <n v="0"/>
    <n v="0"/>
    <n v="0"/>
    <n v="0"/>
    <n v="0"/>
    <n v="0"/>
    <n v="0"/>
    <n v="0"/>
    <n v="36736.83"/>
    <s v="35415"/>
    <x v="0"/>
    <x v="0"/>
    <x v="1"/>
  </r>
  <r>
    <x v="0"/>
    <x v="151"/>
    <s v="Børnehaven Regnbuen"/>
    <x v="4"/>
    <s v="Præstekærvej 3"/>
    <n v="2700"/>
    <s v="Brønshøj"/>
    <s v="38 28 00 24"/>
    <s v="35415@buf.kk.dk"/>
    <s v="Lis Holst Erdmann"/>
    <n v="0"/>
    <n v="0"/>
    <s v="35415@buf.kk.dk"/>
    <s v="Børnehave"/>
    <n v="0"/>
    <n v="0"/>
    <n v="66"/>
    <n v="0"/>
    <n v="0"/>
    <n v="0"/>
    <n v="0"/>
    <s v="ja"/>
    <n v="2"/>
    <n v="2"/>
    <x v="1"/>
    <x v="0"/>
    <x v="1"/>
    <x v="1"/>
    <n v="0"/>
    <x v="1"/>
    <x v="0"/>
    <x v="1"/>
    <x v="0"/>
    <n v="0"/>
    <n v="0"/>
    <n v="0"/>
    <n v="0"/>
    <n v="0"/>
    <n v="0"/>
    <n v="0"/>
    <n v="0"/>
    <n v="0"/>
    <n v="0"/>
    <n v="0"/>
    <n v="0"/>
    <n v="0"/>
    <n v="0"/>
    <n v="0"/>
    <n v="0"/>
    <n v="0"/>
    <n v="0"/>
    <n v="0"/>
    <n v="0"/>
    <n v="0"/>
    <n v="0"/>
    <n v="0"/>
    <n v="0"/>
    <n v="0"/>
    <n v="0"/>
    <n v="0"/>
    <n v="0"/>
    <n v="0"/>
    <n v="0"/>
    <n v="0"/>
    <n v="0"/>
    <n v="0"/>
    <n v="0"/>
    <n v="0"/>
    <n v="0"/>
    <s v="Modtagerkøkken"/>
    <n v="0"/>
    <n v="0"/>
    <n v="0"/>
    <n v="0"/>
    <n v="0"/>
    <n v="0"/>
    <n v="0"/>
    <n v="0"/>
    <n v="0"/>
    <n v="0"/>
    <n v="0"/>
    <n v="0"/>
    <n v="0"/>
    <n v="0"/>
    <s v="Birgitte Glerup / Nanna"/>
    <d v="2009-03-12T00:00:00"/>
    <n v="0"/>
    <n v="0"/>
    <n v="1"/>
    <n v="4"/>
    <n v="1"/>
    <n v="0"/>
    <n v="0"/>
    <n v="0"/>
    <n v="0"/>
    <n v="1"/>
    <n v="0"/>
    <n v="0"/>
    <n v="0"/>
    <n v="0"/>
    <n v="0"/>
    <n v="0"/>
    <n v="0"/>
    <n v="0"/>
    <n v="1"/>
    <n v="1"/>
    <n v="20"/>
    <s v="Miele"/>
    <n v="4"/>
    <s v="Nej"/>
    <s v="Nej"/>
    <s v="Nej"/>
    <s v="Nej"/>
    <s v="Nej"/>
    <n v="1"/>
    <s v="ingen plads"/>
    <n v="0"/>
    <n v="0"/>
    <x v="2"/>
    <s v="Vanløse/Brønshøj-Husum"/>
    <x v="2"/>
    <x v="0"/>
    <x v="5"/>
    <n v="0"/>
    <n v="0"/>
    <n v="0"/>
    <n v="0"/>
    <n v="0"/>
    <n v="0"/>
    <n v="0"/>
    <n v="0"/>
    <n v="0"/>
    <n v="0"/>
    <n v="0"/>
    <n v="36736.83"/>
    <s v="35415"/>
    <x v="1"/>
    <x v="0"/>
    <x v="1"/>
  </r>
  <r>
    <x v="0"/>
    <x v="152"/>
    <s v="Adventskirkens børnehave"/>
    <x v="4"/>
    <s v="Skibelundvej 20"/>
    <n v="2720"/>
    <s v="Vanløse"/>
    <s v="38 71 99 11"/>
    <s v="35442@buf.kk.dk"/>
    <s v="Liselotte Manniche"/>
    <n v="38798494"/>
    <n v="38719911"/>
    <s v="adventskirkensboernehave@tdcadsl.dk"/>
    <s v="Børnehave"/>
    <n v="0"/>
    <n v="0"/>
    <n v="44"/>
    <n v="0"/>
    <n v="0"/>
    <n v="0"/>
    <n v="0"/>
    <s v="ja"/>
    <n v="0"/>
    <n v="0"/>
    <x v="1"/>
    <x v="0"/>
    <x v="1"/>
    <x v="1"/>
    <n v="0"/>
    <x v="0"/>
    <x v="0"/>
    <x v="1"/>
    <x v="1"/>
    <n v="0"/>
    <n v="0"/>
    <n v="30000"/>
    <n v="0"/>
    <s v="Ja"/>
    <n v="0"/>
    <s v="Jette"/>
    <n v="2008"/>
    <n v="14"/>
    <n v="0"/>
    <n v="0"/>
    <n v="0"/>
    <n v="0"/>
    <n v="0"/>
    <n v="0"/>
    <n v="0"/>
    <n v="0"/>
    <n v="0"/>
    <n v="0"/>
    <n v="0"/>
    <n v="0"/>
    <n v="75"/>
    <n v="0"/>
    <n v="2"/>
    <s v="Ja"/>
    <s v="Nej"/>
    <s v="nej"/>
    <s v="Ja"/>
    <n v="0"/>
    <s v="Ja"/>
    <n v="0"/>
    <s v="Ja"/>
    <n v="0"/>
    <s v="Nej"/>
    <s v="vil gerne have hjælp fra os."/>
    <n v="0"/>
    <s v="Køkken begrænset tilvirk"/>
    <n v="0"/>
    <n v="0"/>
    <n v="0"/>
    <n v="0"/>
    <n v="0"/>
    <n v="0"/>
    <n v="0"/>
    <n v="0"/>
    <n v="0"/>
    <s v="Mindre"/>
    <s v="nyt kogebord, opvaskemaskine op i højde, en ovn mere, røremaskine (lille 10l skål), grøntsagsrobot"/>
    <n v="0"/>
    <n v="0"/>
    <n v="0"/>
    <s v="Lone Voss / Sine"/>
    <d v="2009-03-27T00:00:00"/>
    <n v="0"/>
    <n v="0"/>
    <n v="1"/>
    <n v="4"/>
    <n v="0"/>
    <n v="1"/>
    <n v="0"/>
    <n v="0"/>
    <n v="0"/>
    <n v="1"/>
    <n v="1"/>
    <n v="0"/>
    <n v="0"/>
    <n v="0"/>
    <n v="0"/>
    <n v="1"/>
    <n v="0"/>
    <n v="0"/>
    <n v="0"/>
    <n v="1"/>
    <n v="20"/>
    <s v="Miele"/>
    <n v="3"/>
    <s v="Nej"/>
    <n v="0"/>
    <s v="Ja"/>
    <s v="Nej"/>
    <s v="Nej"/>
    <n v="2"/>
    <s v="God plads"/>
    <n v="0"/>
    <n v="0"/>
    <x v="2"/>
    <s v="Vanløse/Brønshøj-Husum"/>
    <x v="2"/>
    <x v="0"/>
    <x v="2"/>
    <n v="0"/>
    <n v="0"/>
    <n v="0"/>
    <n v="0"/>
    <n v="0"/>
    <n v="0"/>
    <n v="0"/>
    <n v="0"/>
    <n v="0"/>
    <n v="0"/>
    <n v="0"/>
    <n v="71309.42"/>
    <s v="35442"/>
    <x v="0"/>
    <x v="0"/>
    <x v="1"/>
  </r>
  <r>
    <x v="0"/>
    <x v="153"/>
    <s v="Ungdomsgårdens Børnehave"/>
    <x v="4"/>
    <s v="Smørumvej 197"/>
    <n v="2700"/>
    <s v="Brønshøj"/>
    <s v="38 28 48 92"/>
    <s v="35446@buf.kk.dk"/>
    <s v="Anne Jakshøj"/>
    <n v="21296345"/>
    <n v="0"/>
    <s v="ungdomsgaardens-boernehave@borneringen.dk"/>
    <s v="Børnehave"/>
    <n v="0"/>
    <n v="0"/>
    <n v="53"/>
    <n v="0"/>
    <n v="0"/>
    <n v="0"/>
    <n v="0"/>
    <s v="Nej"/>
    <n v="0"/>
    <n v="0"/>
    <x v="1"/>
    <x v="0"/>
    <x v="1"/>
    <x v="1"/>
    <n v="0"/>
    <x v="0"/>
    <x v="0"/>
    <x v="1"/>
    <x v="1"/>
    <n v="0"/>
    <n v="0"/>
    <n v="55000"/>
    <n v="0"/>
    <n v="0"/>
    <n v="0"/>
    <n v="0"/>
    <n v="0"/>
    <n v="0"/>
    <n v="0"/>
    <n v="0"/>
    <n v="0"/>
    <n v="0"/>
    <n v="0"/>
    <n v="0"/>
    <n v="0"/>
    <n v="0"/>
    <n v="0"/>
    <n v="0"/>
    <n v="0"/>
    <n v="0"/>
    <n v="43"/>
    <n v="0"/>
    <n v="2"/>
    <s v="Ja"/>
    <s v="Nej"/>
    <s v="Ja"/>
    <s v="Ja"/>
    <s v="hvis økonomien, normering og snak med personale/forældrebestyrelse var på plads"/>
    <s v="Ja"/>
    <s v="Lederen tror at forældrene vil foretrække lokal mad"/>
    <s v="Ja"/>
    <s v="med ikke før der er talt grundigt om det."/>
    <n v="0"/>
    <s v="ej relevant endnu"/>
    <n v="0"/>
    <s v="Køkken begrænset tilvirk"/>
    <n v="0"/>
    <n v="0"/>
    <n v="0"/>
    <n v="0"/>
    <n v="0"/>
    <s v="Større"/>
    <s v="Større"/>
    <s v="Nej"/>
    <s v="Nye køkkenelementer, nye ovne, kogeplader + emhætte"/>
    <n v="0"/>
    <n v="0"/>
    <n v="0"/>
    <n v="0"/>
    <s v="Køkkenet er dog ikke smileygodkendt. Bruges af og til pædagogisk"/>
    <s v="Birgitte Glerup / Sine"/>
    <d v="2009-03-10T00:00:00"/>
    <n v="0"/>
    <n v="0"/>
    <n v="1"/>
    <n v="4"/>
    <n v="0"/>
    <n v="2"/>
    <n v="0"/>
    <n v="0"/>
    <n v="0"/>
    <n v="1"/>
    <n v="1"/>
    <n v="0"/>
    <n v="1"/>
    <n v="0"/>
    <n v="0"/>
    <n v="0"/>
    <n v="1"/>
    <n v="0"/>
    <n v="0"/>
    <n v="1"/>
    <n v="20"/>
    <s v="Miele"/>
    <n v="9"/>
    <s v="Nej"/>
    <n v="0"/>
    <s v="Nej"/>
    <s v="Ja"/>
    <s v="Nej"/>
    <n v="1"/>
    <s v="ingen plads"/>
    <s v="Dog stort køkken"/>
    <n v="0"/>
    <x v="2"/>
    <s v="Vanløse/Brønshøj-Husum"/>
    <x v="2"/>
    <x v="0"/>
    <x v="8"/>
    <n v="0"/>
    <n v="0"/>
    <n v="0"/>
    <n v="0"/>
    <n v="0"/>
    <n v="0"/>
    <n v="0"/>
    <n v="0"/>
    <n v="0"/>
    <n v="0"/>
    <n v="0"/>
    <n v="43174.04"/>
    <s v="35446"/>
    <x v="0"/>
    <x v="0"/>
    <x v="1"/>
  </r>
  <r>
    <x v="0"/>
    <x v="154"/>
    <s v="Humlebo Børnehave"/>
    <x v="4"/>
    <s v="Vallekildevej 88"/>
    <n v="2700"/>
    <s v="Brønshøj"/>
    <s v="38 28 61 50"/>
    <s v="35484@buf.kk.dk"/>
    <s v="Hanna Askholm"/>
    <n v="36706944"/>
    <n v="0"/>
    <s v="35484@buf.kk.dk"/>
    <s v="Børnehave"/>
    <n v="0"/>
    <n v="0"/>
    <n v="34"/>
    <n v="0"/>
    <n v="0"/>
    <n v="0"/>
    <n v="0"/>
    <n v="0"/>
    <n v="0"/>
    <n v="0"/>
    <x v="1"/>
    <x v="0"/>
    <x v="1"/>
    <x v="1"/>
    <n v="0"/>
    <x v="0"/>
    <x v="0"/>
    <x v="1"/>
    <x v="0"/>
    <n v="0"/>
    <n v="0"/>
    <s v="Kun morgenmad + lidt"/>
    <n v="0"/>
    <n v="0"/>
    <n v="0"/>
    <n v="0"/>
    <n v="0"/>
    <n v="0"/>
    <n v="0"/>
    <n v="0"/>
    <n v="0"/>
    <n v="0"/>
    <n v="0"/>
    <n v="0"/>
    <n v="0"/>
    <n v="0"/>
    <n v="0"/>
    <n v="0"/>
    <n v="0"/>
    <n v="0"/>
    <n v="80"/>
    <n v="0"/>
    <n v="1"/>
    <s v="Ja"/>
    <s v="Nej"/>
    <s v="Ja"/>
    <s v="Nej"/>
    <s v="Skal have mad udefra og vil helst have kold mad"/>
    <n v="0"/>
    <n v="0"/>
    <n v="0"/>
    <n v="0"/>
    <n v="0"/>
    <n v="0"/>
    <n v="0"/>
    <s v="Modtagerkøkken"/>
    <n v="0"/>
    <n v="0"/>
    <n v="0"/>
    <n v="0"/>
    <n v="0"/>
    <n v="0"/>
    <n v="0"/>
    <s v="Ja"/>
    <s v="Kan ikke lade sig gøre"/>
    <n v="0"/>
    <n v="0"/>
    <n v="0"/>
    <n v="0"/>
    <s v="Køkkenet er et tekøkken beliggende i de rum børnene befinder sig i."/>
    <s v="Cathrine Jerrik/Sine"/>
    <d v="2009-03-02T00:00:00"/>
    <n v="0"/>
    <n v="0"/>
    <n v="0"/>
    <n v="2"/>
    <n v="0"/>
    <n v="0"/>
    <n v="0"/>
    <n v="0"/>
    <n v="0"/>
    <n v="1"/>
    <n v="1"/>
    <n v="0"/>
    <n v="0"/>
    <n v="0"/>
    <n v="0"/>
    <n v="0"/>
    <n v="0"/>
    <n v="0"/>
    <n v="0"/>
    <n v="1"/>
    <n v="25"/>
    <s v="Miele"/>
    <n v="1"/>
    <s v="Nej"/>
    <n v="0"/>
    <s v="Nej"/>
    <s v="Nej"/>
    <s v="Nej"/>
    <n v="0"/>
    <s v="ingen plads"/>
    <n v="0"/>
    <n v="0"/>
    <x v="2"/>
    <s v="Vanløse/Brønshøj-Husum"/>
    <x v="2"/>
    <x v="0"/>
    <x v="22"/>
    <n v="0"/>
    <n v="0"/>
    <n v="0"/>
    <n v="0"/>
    <n v="0"/>
    <n v="0"/>
    <n v="0"/>
    <n v="0"/>
    <n v="0"/>
    <n v="0"/>
    <n v="0"/>
    <n v="25067.4"/>
    <s v="35484"/>
    <x v="0"/>
    <x v="0"/>
    <x v="1"/>
  </r>
  <r>
    <x v="0"/>
    <x v="155"/>
    <s v="Børnehaven Vinkelager"/>
    <x v="4"/>
    <s v="Vinkelager 40"/>
    <n v="2720"/>
    <s v="Vanløse"/>
    <s v="38 74 52 85"/>
    <s v="35492@buf.kk.dk"/>
    <s v="Tini Hansen"/>
    <n v="36708054"/>
    <n v="38745285"/>
    <s v="35492@buf.kk.dk"/>
    <s v="Børnehave"/>
    <n v="0"/>
    <n v="0"/>
    <n v="35"/>
    <n v="0"/>
    <n v="0"/>
    <n v="0"/>
    <n v="0"/>
    <s v="Nej"/>
    <n v="0"/>
    <n v="0"/>
    <x v="1"/>
    <x v="0"/>
    <x v="1"/>
    <x v="1"/>
    <n v="0"/>
    <x v="0"/>
    <x v="0"/>
    <x v="1"/>
    <x v="1"/>
    <n v="0"/>
    <n v="0"/>
    <n v="41250"/>
    <n v="0"/>
    <n v="0"/>
    <n v="0"/>
    <n v="0"/>
    <n v="0"/>
    <n v="0"/>
    <n v="0"/>
    <n v="0"/>
    <n v="0"/>
    <n v="0"/>
    <n v="0"/>
    <n v="0"/>
    <n v="0"/>
    <n v="0"/>
    <n v="0"/>
    <n v="0"/>
    <n v="0"/>
    <n v="0"/>
    <n v="85"/>
    <n v="0"/>
    <n v="2"/>
    <s v="Ja"/>
    <s v="Nej"/>
    <s v="nej"/>
    <s v="Ja"/>
    <s v="er meget bekymret for timetallet"/>
    <s v="Ja"/>
    <s v="er ikke interesseret i kommunale madpakker"/>
    <s v="Ja"/>
    <s v="venter spændt"/>
    <s v="Nej"/>
    <n v="0"/>
    <n v="0"/>
    <s v="Køkken begrænset tilvirk"/>
    <n v="0"/>
    <n v="0"/>
    <n v="0"/>
    <n v="0"/>
    <n v="0"/>
    <n v="0"/>
    <n v="0"/>
    <s v="Ja"/>
    <n v="0"/>
    <s v="Mindre"/>
    <s v="mere ovn/koge/køl kapacitet men det kniber med pladsen"/>
    <n v="0"/>
    <n v="0"/>
    <n v="0"/>
    <s v="Mariah / Sine"/>
    <d v="2009-03-19T00:00:00"/>
    <n v="0"/>
    <n v="1"/>
    <n v="0"/>
    <n v="4"/>
    <n v="1"/>
    <n v="0"/>
    <n v="0"/>
    <n v="0"/>
    <n v="0"/>
    <n v="0"/>
    <n v="1"/>
    <n v="0"/>
    <n v="0"/>
    <n v="0"/>
    <n v="0"/>
    <n v="1"/>
    <n v="0"/>
    <n v="0"/>
    <n v="0"/>
    <n v="1"/>
    <n v="25"/>
    <s v="Miele"/>
    <n v="4"/>
    <s v="Nej"/>
    <n v="0"/>
    <s v="Nej"/>
    <s v="Nej"/>
    <s v="Nej"/>
    <n v="1"/>
    <s v="Begrænset"/>
    <s v="Køkkenet er helt nyt. Ville være fint til 25 børn."/>
    <n v="0"/>
    <x v="2"/>
    <s v="Vanløse/Brønshøj-Husum"/>
    <x v="2"/>
    <x v="0"/>
    <x v="17"/>
    <n v="0"/>
    <n v="0"/>
    <n v="0"/>
    <n v="0"/>
    <n v="0"/>
    <n v="0"/>
    <n v="0"/>
    <n v="0"/>
    <n v="0"/>
    <n v="0"/>
    <n v="0"/>
    <n v="39383.379999999997"/>
    <s v="35492"/>
    <x v="0"/>
    <x v="0"/>
    <x v="1"/>
  </r>
  <r>
    <x v="0"/>
    <x v="156"/>
    <s v="Tingbjerg Legested"/>
    <x v="4"/>
    <s v="Virkefeltet 16"/>
    <n v="2700"/>
    <s v="Brønshøj"/>
    <s v="38 60 47 63"/>
    <s v="35493@buf.kk.dk"/>
    <s v="Kirsten Høft"/>
    <n v="42947996"/>
    <n v="0"/>
    <s v="35493@buf.kk.dk"/>
    <s v="Børnehave"/>
    <n v="0"/>
    <n v="0"/>
    <n v="30"/>
    <n v="0"/>
    <n v="0"/>
    <n v="0"/>
    <n v="0"/>
    <s v="Nej"/>
    <n v="0"/>
    <n v="0"/>
    <x v="1"/>
    <x v="0"/>
    <x v="1"/>
    <x v="1"/>
    <n v="0"/>
    <x v="1"/>
    <x v="0"/>
    <x v="1"/>
    <x v="0"/>
    <n v="0"/>
    <n v="0"/>
    <n v="0"/>
    <n v="0"/>
    <n v="0"/>
    <n v="0"/>
    <n v="0"/>
    <n v="0"/>
    <n v="0"/>
    <n v="0"/>
    <n v="0"/>
    <n v="0"/>
    <n v="0"/>
    <n v="0"/>
    <n v="0"/>
    <n v="0"/>
    <n v="0"/>
    <n v="0"/>
    <n v="0"/>
    <n v="0"/>
    <n v="0"/>
    <n v="0"/>
    <n v="0"/>
    <n v="1"/>
    <s v="nej"/>
    <s v="Nej"/>
    <s v="nej"/>
    <s v="Ja"/>
    <s v="Ja til smør selv"/>
    <s v="Ja"/>
    <n v="0"/>
    <s v="Ja"/>
    <n v="0"/>
    <n v="0"/>
    <s v="Ja tak det er aktuelt"/>
    <n v="0"/>
    <s v="produktionskøkken"/>
    <s v="Ja"/>
    <s v="Ingen"/>
    <s v="Ingen"/>
    <s v="Nej"/>
    <s v="en smule inventar i form af fade og skåle osv. Evt. ny opvasker"/>
    <n v="0"/>
    <n v="0"/>
    <n v="0"/>
    <n v="0"/>
    <n v="0"/>
    <n v="0"/>
    <n v="0"/>
    <n v="0"/>
    <s v="halvdagsbørnehave 20 timer om ugen. 100% tosproget børn."/>
    <n v="0"/>
    <n v="0"/>
    <n v="0"/>
    <n v="1"/>
    <n v="0"/>
    <n v="4"/>
    <n v="0"/>
    <n v="0"/>
    <n v="0"/>
    <n v="0"/>
    <n v="0"/>
    <n v="2"/>
    <n v="0"/>
    <n v="0"/>
    <n v="0"/>
    <n v="0"/>
    <n v="0"/>
    <n v="1"/>
    <n v="0"/>
    <n v="0"/>
    <n v="0"/>
    <n v="1"/>
    <n v="60"/>
    <s v="bosch"/>
    <n v="3"/>
    <s v="Nej"/>
    <n v="0"/>
    <s v="Nej"/>
    <s v="Nej"/>
    <s v="Nej"/>
    <n v="2"/>
    <s v="Begrænset"/>
    <n v="0"/>
    <n v="0"/>
    <x v="2"/>
    <s v="Vanløse/Brønshøj-Husum"/>
    <x v="2"/>
    <x v="0"/>
    <x v="12"/>
    <n v="0"/>
    <n v="0"/>
    <n v="0"/>
    <n v="0"/>
    <n v="0"/>
    <n v="0"/>
    <n v="0"/>
    <n v="0"/>
    <n v="0"/>
    <n v="0"/>
    <n v="0"/>
    <n v="5356"/>
    <s v="35493"/>
    <x v="0"/>
    <x v="0"/>
    <x v="1"/>
  </r>
  <r>
    <x v="0"/>
    <x v="157"/>
    <s v="Husum frit.hj -klub og skovbh"/>
    <x v="4"/>
    <s v="Kyringevej 1"/>
    <n v="2700"/>
    <s v="Brønshøj"/>
    <s v="38 60 67 09"/>
    <s v="aagols@buf.kk.dk"/>
    <s v="Åge Olsen"/>
    <n v="38289948"/>
    <n v="0"/>
    <s v="35543@buf.kk.dk"/>
    <s v="Børnehave"/>
    <n v="0"/>
    <n v="0"/>
    <n v="24"/>
    <n v="92"/>
    <n v="76"/>
    <n v="34"/>
    <n v="0"/>
    <s v="Nej"/>
    <n v="0"/>
    <n v="0"/>
    <x v="1"/>
    <x v="0"/>
    <x v="1"/>
    <x v="1"/>
    <n v="0"/>
    <x v="0"/>
    <x v="0"/>
    <x v="1"/>
    <x v="1"/>
    <n v="0"/>
    <n v="0"/>
    <n v="45000"/>
    <n v="0"/>
    <s v="Ja"/>
    <n v="0"/>
    <s v="Kate Bjerregaard"/>
    <n v="2007"/>
    <n v="12"/>
    <n v="0"/>
    <s v="Økonoma. Laver morgenmad til børnehave og fritidshjem"/>
    <n v="0"/>
    <n v="0"/>
    <n v="0"/>
    <n v="0"/>
    <n v="0"/>
    <n v="0"/>
    <n v="0"/>
    <n v="0"/>
    <n v="0"/>
    <n v="0"/>
    <n v="40"/>
    <n v="0"/>
    <n v="1"/>
    <s v="Ja"/>
    <s v="Nej"/>
    <s v="nej"/>
    <s v="Nej"/>
    <s v="lederen vil have madpakker udefra"/>
    <s v="Nej"/>
    <n v="0"/>
    <s v="Nej"/>
    <n v="0"/>
    <s v="Nej"/>
    <n v="0"/>
    <n v="0"/>
    <s v="produktionskøkken"/>
    <s v="Ja"/>
    <n v="0"/>
    <n v="0"/>
    <n v="0"/>
    <s v="køkkenet er et stort åbent køkken der vil skulle afskærmes. Er vurderet til produktionskøkken pga det lave antal børn"/>
    <n v="0"/>
    <n v="0"/>
    <n v="0"/>
    <n v="0"/>
    <n v="0"/>
    <n v="0"/>
    <n v="0"/>
    <n v="0"/>
    <s v="alle børnehavebørn er i udflytter hver dag. fritidshjemmet bruger også køkkenet. Lederen vil have madpakker udefra."/>
    <s v="Mariah"/>
    <n v="0"/>
    <n v="0"/>
    <n v="1"/>
    <n v="0"/>
    <n v="4"/>
    <n v="1"/>
    <n v="0"/>
    <n v="0"/>
    <n v="0"/>
    <n v="0"/>
    <n v="3"/>
    <n v="0"/>
    <n v="0"/>
    <n v="0"/>
    <n v="0"/>
    <n v="0"/>
    <n v="1"/>
    <n v="0"/>
    <n v="0"/>
    <n v="0"/>
    <n v="1"/>
    <n v="25"/>
    <s v="Miele"/>
    <n v="4"/>
    <s v="Nej"/>
    <n v="0"/>
    <s v="Nej"/>
    <s v="Nej"/>
    <s v="Nej"/>
    <n v="1"/>
    <s v="Begrænset"/>
    <s v="køleskabene bruges også af fritidshjemmet. Børnehaven har kun opsamling her. Lederen siger at køkkenet kun er fritidshjemmets. Om vinteren kører de til Nøddebo, hvor de har brugsret til et te-køkken. I sommerhalvåret kører de andre steder hen uden køkken."/>
    <n v="0"/>
    <x v="0"/>
    <s v="Vanløse/Brønshøj-Husum"/>
    <x v="2"/>
    <x v="0"/>
    <x v="19"/>
    <n v="92"/>
    <n v="76"/>
    <n v="34"/>
    <n v="0"/>
    <n v="0"/>
    <n v="0"/>
    <n v="0"/>
    <n v="0"/>
    <n v="0"/>
    <n v="0"/>
    <n v="0"/>
    <n v="131635.95000000001"/>
    <s v="35543"/>
    <x v="0"/>
    <x v="0"/>
    <x v="19"/>
  </r>
  <r>
    <x v="0"/>
    <x v="158"/>
    <s v="Brønshøj fritidscenter"/>
    <x v="4"/>
    <s v="Hegnshusene 9A"/>
    <n v="2700"/>
    <s v="Brønshøj"/>
    <s v="38 74 69 20"/>
    <s v="35567@buf.kk.dk"/>
    <s v="Arno Willy Nielsen"/>
    <n v="39292654"/>
    <n v="0"/>
    <s v="Bruk@mail.tele.dk"/>
    <s v="Børnehave"/>
    <n v="0"/>
    <n v="0"/>
    <n v="45"/>
    <n v="50"/>
    <n v="21"/>
    <n v="24"/>
    <n v="40"/>
    <n v="0"/>
    <n v="0"/>
    <n v="0"/>
    <x v="1"/>
    <x v="0"/>
    <x v="1"/>
    <x v="1"/>
    <n v="0"/>
    <x v="1"/>
    <x v="1"/>
    <x v="2"/>
    <x v="1"/>
    <n v="0"/>
    <n v="0"/>
    <n v="15000"/>
    <n v="0"/>
    <n v="0"/>
    <n v="0"/>
    <n v="0"/>
    <n v="0"/>
    <n v="0"/>
    <n v="0"/>
    <n v="0"/>
    <n v="0"/>
    <n v="0"/>
    <n v="0"/>
    <n v="0"/>
    <n v="0"/>
    <n v="0"/>
    <n v="0"/>
    <n v="0"/>
    <n v="0"/>
    <n v="0"/>
    <n v="60"/>
    <n v="0"/>
    <n v="0"/>
    <s v="nej"/>
    <s v="Nej"/>
    <s v="Ja"/>
    <s v="Nej"/>
    <n v="0"/>
    <s v="Nej"/>
    <n v="0"/>
    <s v="Nej"/>
    <n v="0"/>
    <n v="0"/>
    <n v="0"/>
    <n v="0"/>
    <n v="0"/>
    <n v="0"/>
    <n v="0"/>
    <n v="0"/>
    <n v="0"/>
    <n v="0"/>
    <n v="0"/>
    <n v="0"/>
    <n v="0"/>
    <n v="0"/>
    <n v="0"/>
    <n v="0"/>
    <n v="0"/>
    <n v="0"/>
    <n v="0"/>
    <s v="Lone Voss"/>
    <d v="1899-12-30T00:00:00"/>
    <n v="0"/>
    <n v="1"/>
    <n v="0"/>
    <n v="4"/>
    <n v="1"/>
    <n v="0"/>
    <n v="0"/>
    <n v="0"/>
    <n v="0"/>
    <n v="0"/>
    <n v="1"/>
    <n v="0"/>
    <n v="0"/>
    <n v="0"/>
    <n v="0"/>
    <n v="0"/>
    <n v="1"/>
    <n v="0"/>
    <n v="0"/>
    <n v="1"/>
    <n v="0"/>
    <n v="0"/>
    <n v="6"/>
    <s v="Nej"/>
    <n v="0"/>
    <s v="Nej"/>
    <s v="Nej"/>
    <s v="Nej"/>
    <n v="1"/>
    <s v="Begrænset"/>
    <n v="0"/>
    <n v="0"/>
    <x v="0"/>
    <s v="Vanløse/Brønshøj-Husum"/>
    <x v="2"/>
    <x v="0"/>
    <x v="21"/>
    <n v="50"/>
    <n v="21"/>
    <n v="24"/>
    <n v="40"/>
    <n v="0"/>
    <n v="0"/>
    <n v="0"/>
    <n v="0"/>
    <n v="0"/>
    <n v="0"/>
    <n v="0"/>
    <n v="44044.56"/>
    <s v="35567"/>
    <x v="4"/>
    <x v="0"/>
    <x v="20"/>
  </r>
  <r>
    <x v="0"/>
    <x v="159"/>
    <s v="Pakhuset"/>
    <x v="4"/>
    <s v="Tølløsevej 34"/>
    <n v="2700"/>
    <s v="Brønshøj"/>
    <s v="38 60 23 60"/>
    <s v="35579@buf.kk.dk"/>
    <s v="Else Klit Jensen"/>
    <n v="38608658"/>
    <n v="0"/>
    <s v="35579@buf.kk.dk"/>
    <s v="Børnehave"/>
    <n v="0"/>
    <n v="0"/>
    <n v="36"/>
    <n v="40"/>
    <n v="0"/>
    <n v="0"/>
    <n v="0"/>
    <s v="Nej"/>
    <n v="0"/>
    <n v="0"/>
    <x v="1"/>
    <x v="0"/>
    <x v="1"/>
    <x v="1"/>
    <n v="0"/>
    <x v="0"/>
    <x v="0"/>
    <x v="2"/>
    <x v="1"/>
    <n v="0"/>
    <n v="0"/>
    <n v="60000"/>
    <n v="0"/>
    <n v="0"/>
    <n v="0"/>
    <n v="0"/>
    <n v="0"/>
    <n v="0"/>
    <n v="0"/>
    <n v="0"/>
    <n v="0"/>
    <n v="0"/>
    <n v="0"/>
    <n v="0"/>
    <n v="0"/>
    <n v="0"/>
    <n v="0"/>
    <n v="0"/>
    <n v="0"/>
    <n v="0"/>
    <n v="90"/>
    <n v="0"/>
    <n v="2"/>
    <s v="Ja"/>
    <s v="Nej"/>
    <s v="nej"/>
    <s v="Nej"/>
    <s v="Vil helst have det udefra"/>
    <n v="0"/>
    <s v="De har ikke rigtig taget stilling og vil helst have madpakker"/>
    <s v="Nej"/>
    <s v="Vil helst have mad udefra"/>
    <n v="0"/>
    <s v="Vil gerne have hjælp"/>
    <n v="0"/>
    <s v="Køkken begrænset tilvirk"/>
    <n v="0"/>
    <n v="0"/>
    <n v="0"/>
    <n v="0"/>
    <n v="0"/>
    <s v="Større"/>
    <s v="Større"/>
    <s v="Ja"/>
    <s v="Køkkenet er meget lille men bliver brugt til madlavning til 1 sture af gangen ugentligt"/>
    <n v="0"/>
    <n v="0"/>
    <n v="0"/>
    <n v="0"/>
    <n v="0"/>
    <s v="Cathrine Jerrik/Sine"/>
    <d v="2009-02-27T00:00:00"/>
    <n v="0"/>
    <n v="1"/>
    <n v="0"/>
    <n v="0"/>
    <n v="0"/>
    <n v="0"/>
    <n v="0"/>
    <n v="0"/>
    <n v="0"/>
    <n v="3"/>
    <n v="0"/>
    <n v="0"/>
    <n v="0"/>
    <n v="0"/>
    <n v="0"/>
    <n v="1"/>
    <n v="0"/>
    <n v="0"/>
    <n v="0"/>
    <n v="0"/>
    <n v="25"/>
    <s v="Miele"/>
    <n v="2"/>
    <s v="Nej"/>
    <n v="0"/>
    <s v="Nej"/>
    <s v="Ja"/>
    <n v="0"/>
    <n v="1"/>
    <s v="Begrænset"/>
    <s v="Ikke noget lager andet end i køkkenet"/>
    <n v="0"/>
    <x v="0"/>
    <s v="Vanløse/Brønshøj-Husum"/>
    <x v="2"/>
    <x v="0"/>
    <x v="42"/>
    <n v="40"/>
    <n v="0"/>
    <n v="0"/>
    <n v="0"/>
    <n v="0"/>
    <n v="0"/>
    <n v="0"/>
    <n v="0"/>
    <n v="0"/>
    <n v="0"/>
    <n v="0"/>
    <n v="72516.19"/>
    <s v="35579"/>
    <x v="0"/>
    <x v="0"/>
    <x v="21"/>
  </r>
  <r>
    <x v="0"/>
    <x v="160"/>
    <s v="Børnehaven Valborg"/>
    <x v="4"/>
    <s v="Klingseyvej 9"/>
    <n v="2720"/>
    <s v="Vanløse"/>
    <s v="38 79 14 80"/>
    <s v="37335@buf.kk.dk"/>
    <s v="Trine Da Silva Weng"/>
    <n v="35358291"/>
    <n v="38791480"/>
    <s v="37335@buf.kk.dk"/>
    <s v="Børnehave"/>
    <n v="0"/>
    <n v="0"/>
    <n v="44"/>
    <n v="0"/>
    <n v="0"/>
    <n v="0"/>
    <n v="0"/>
    <s v="Nej"/>
    <n v="0"/>
    <n v="0"/>
    <x v="1"/>
    <x v="0"/>
    <x v="1"/>
    <x v="1"/>
    <n v="0"/>
    <x v="0"/>
    <x v="0"/>
    <x v="1"/>
    <x v="0"/>
    <n v="0"/>
    <n v="0"/>
    <n v="50000"/>
    <n v="0"/>
    <n v="0"/>
    <n v="0"/>
    <n v="0"/>
    <n v="0"/>
    <n v="0"/>
    <n v="0"/>
    <n v="0"/>
    <n v="0"/>
    <n v="0"/>
    <n v="0"/>
    <n v="0"/>
    <n v="0"/>
    <n v="0"/>
    <n v="0"/>
    <n v="0"/>
    <n v="0"/>
    <n v="0"/>
    <n v="100"/>
    <n v="0"/>
    <n v="2"/>
    <s v="Ja"/>
    <s v="Nej"/>
    <s v="Ja"/>
    <s v="Ja"/>
    <s v="Meget gerne"/>
    <s v="Ja"/>
    <s v="Meget gerne"/>
    <s v="Ja"/>
    <s v="Meget positive"/>
    <s v="ja"/>
    <s v="Men vil gerne have hjælp"/>
    <n v="0"/>
    <s v="produktionskøkken"/>
    <s v="nej"/>
    <s v="Større"/>
    <s v="Mindre"/>
    <s v="Nej"/>
    <s v="Kogebord + 2 nye ovne. Evt. nyt gulv + 1 nyt køleskab + evt. Miele opvaskemaskine"/>
    <n v="0"/>
    <n v="0"/>
    <n v="0"/>
    <n v="0"/>
    <n v="0"/>
    <n v="0"/>
    <n v="0"/>
    <n v="0"/>
    <n v="0"/>
    <s v="Cathrine Jerrik/Sine"/>
    <d v="2009-03-09T00:00:00"/>
    <n v="0"/>
    <n v="0"/>
    <n v="1"/>
    <n v="4"/>
    <n v="0"/>
    <n v="2"/>
    <n v="0"/>
    <n v="0"/>
    <n v="0"/>
    <n v="1"/>
    <n v="1"/>
    <n v="0"/>
    <n v="0"/>
    <n v="0"/>
    <n v="0"/>
    <n v="1"/>
    <n v="0"/>
    <n v="0"/>
    <n v="0"/>
    <n v="1"/>
    <n v="20"/>
    <s v="Miele"/>
    <n v="2.5"/>
    <s v="Nej"/>
    <n v="0"/>
    <s v="Ja"/>
    <s v="Ja"/>
    <s v="Nej"/>
    <n v="2"/>
    <s v="God plads"/>
    <s v="Dejligt køkken, god plads"/>
    <n v="0"/>
    <x v="2"/>
    <s v="Vanløse/Brønshøj-Husum"/>
    <x v="2"/>
    <x v="0"/>
    <x v="2"/>
    <n v="0"/>
    <n v="0"/>
    <n v="0"/>
    <n v="0"/>
    <n v="0"/>
    <n v="0"/>
    <n v="0"/>
    <n v="0"/>
    <n v="0"/>
    <n v="0"/>
    <n v="0"/>
    <n v="40678.85"/>
    <s v="37335"/>
    <x v="0"/>
    <x v="0"/>
    <x v="1"/>
  </r>
  <r>
    <x v="0"/>
    <x v="161"/>
    <s v="Vingesuset"/>
    <x v="4"/>
    <s v="Klitmøllervej 69"/>
    <n v="2720"/>
    <s v="Vanløse"/>
    <s v="38 77 89 01"/>
    <s v="37336@buf.kk.dk"/>
    <s v="Viggo Thommesen"/>
    <n v="59480441"/>
    <n v="38778901"/>
    <s v="37336@buf.kk.dk"/>
    <s v="Børnehave"/>
    <n v="0"/>
    <n v="0"/>
    <n v="64"/>
    <n v="0"/>
    <n v="0"/>
    <n v="0"/>
    <n v="0"/>
    <s v="Nej"/>
    <n v="0"/>
    <n v="0"/>
    <x v="1"/>
    <x v="0"/>
    <x v="1"/>
    <x v="1"/>
    <n v="0"/>
    <x v="0"/>
    <x v="0"/>
    <x v="3"/>
    <x v="1"/>
    <n v="0"/>
    <n v="0"/>
    <n v="86000"/>
    <n v="0"/>
    <s v="Ja"/>
    <n v="0"/>
    <s v="Molly Høm Carlsen"/>
    <n v="2004"/>
    <n v="22"/>
    <n v="0"/>
    <s v="afspændingspædagog"/>
    <s v="cafearbejde, kogekone"/>
    <s v="tilsmagning, fisk til hverdag - Kbh Madhus, hygiejne"/>
    <n v="0"/>
    <n v="0"/>
    <n v="0"/>
    <n v="0"/>
    <n v="0"/>
    <n v="0"/>
    <n v="0"/>
    <n v="0"/>
    <n v="95"/>
    <n v="0"/>
    <n v="2"/>
    <s v="nej"/>
    <s v="ja"/>
    <s v="Ja"/>
    <s v="Ja"/>
    <n v="0"/>
    <s v="Ja"/>
    <n v="0"/>
    <s v="Ja"/>
    <n v="0"/>
    <s v="Nej"/>
    <n v="0"/>
    <n v="0"/>
    <s v="produktionskøkken"/>
    <s v="Ja"/>
    <s v="Ingen"/>
    <s v="Ingen"/>
    <s v="Nej"/>
    <n v="0"/>
    <n v="0"/>
    <n v="0"/>
    <n v="0"/>
    <n v="0"/>
    <n v="0"/>
    <n v="0"/>
    <n v="0"/>
    <n v="0"/>
    <n v="0"/>
    <s v="Birgitte Glerup / Sine"/>
    <d v="2009-03-06T00:00:00"/>
    <n v="0"/>
    <n v="0"/>
    <n v="1"/>
    <n v="4"/>
    <n v="0"/>
    <n v="2"/>
    <n v="0"/>
    <n v="0"/>
    <n v="0"/>
    <n v="1"/>
    <n v="2"/>
    <n v="0"/>
    <n v="0"/>
    <n v="0"/>
    <n v="0"/>
    <n v="2"/>
    <n v="0"/>
    <n v="0"/>
    <n v="0"/>
    <n v="1"/>
    <n v="20"/>
    <s v="Miele"/>
    <n v="7.5"/>
    <s v="Nej"/>
    <n v="0"/>
    <s v="Ja"/>
    <s v="Nej"/>
    <s v="Nej"/>
    <n v="2"/>
    <s v="Begrænset"/>
    <n v="0"/>
    <s v="Madhus kommentar: Stedet er meget oplagt som mentorinst, udover de har flot menuplan, høj øko-procent, har de pr eget initiativ længe haft mad til børnehavebørn 3 gange om ugen. Dvs. praktikanter kan afprøve børnehavegruppen. Køkkendame med fantastisk overskud, vil rigtig gerne og har haft praktikanter før."/>
    <x v="2"/>
    <s v="Vanløse/Brønshøj-Husum"/>
    <x v="2"/>
    <x v="0"/>
    <x v="36"/>
    <n v="0"/>
    <n v="0"/>
    <n v="0"/>
    <n v="0"/>
    <n v="0"/>
    <n v="0"/>
    <n v="0"/>
    <n v="0"/>
    <n v="0"/>
    <n v="0"/>
    <n v="0"/>
    <n v="82922.13"/>
    <s v="37336"/>
    <x v="0"/>
    <x v="0"/>
    <x v="1"/>
  </r>
  <r>
    <x v="0"/>
    <x v="162"/>
    <s v="Børnehaven Muldager"/>
    <x v="4"/>
    <s v="Muldager 50B"/>
    <n v="2700"/>
    <s v="Brønshøj"/>
    <s v="44 94 42 43"/>
    <s v="37344@buf.kk.dk"/>
    <s v="Ellen Chakir"/>
    <n v="0"/>
    <n v="0"/>
    <s v="37344@buf.kk.dk"/>
    <s v="Børnehave"/>
    <n v="0"/>
    <n v="6"/>
    <n v="20"/>
    <n v="0"/>
    <n v="0"/>
    <n v="0"/>
    <n v="0"/>
    <s v="Nej"/>
    <n v="0"/>
    <n v="0"/>
    <x v="1"/>
    <x v="0"/>
    <x v="1"/>
    <x v="1"/>
    <n v="0"/>
    <x v="0"/>
    <x v="0"/>
    <x v="1"/>
    <x v="1"/>
    <n v="0"/>
    <n v="0"/>
    <n v="55000"/>
    <n v="0"/>
    <n v="0"/>
    <n v="0"/>
    <n v="0"/>
    <n v="0"/>
    <n v="0"/>
    <n v="0"/>
    <n v="0"/>
    <n v="0"/>
    <n v="0"/>
    <n v="0"/>
    <n v="0"/>
    <n v="0"/>
    <n v="0"/>
    <n v="0"/>
    <n v="0"/>
    <n v="0"/>
    <n v="0"/>
    <n v="100"/>
    <n v="0"/>
    <n v="2"/>
    <s v="Ja"/>
    <s v="Nej"/>
    <s v="Ja"/>
    <s v="Ja"/>
    <n v="0"/>
    <s v="Nej"/>
    <n v="0"/>
    <s v="Ja"/>
    <s v="når den ny kommer skal de nok få noget godt ud af det."/>
    <s v="ja"/>
    <s v="vil gerne have tilbud om kurser til køk. Medarbejder (har en person der vil i køkkenet)"/>
    <n v="0"/>
    <n v="0"/>
    <n v="0"/>
    <n v="0"/>
    <n v="0"/>
    <n v="0"/>
    <n v="0"/>
    <n v="0"/>
    <n v="0"/>
    <n v="0"/>
    <n v="0"/>
    <n v="0"/>
    <n v="0"/>
    <n v="0"/>
    <n v="0"/>
    <s v="Er i gang med en ombygning. Får nyt produktionskøkken, som er klar inden januar 2010"/>
    <s v="Lone Voss / Sine"/>
    <d v="2009-03-09T00:00:00"/>
    <n v="0"/>
    <n v="0"/>
    <n v="0"/>
    <n v="0"/>
    <n v="0"/>
    <n v="0"/>
    <n v="0"/>
    <n v="0"/>
    <n v="0"/>
    <n v="0"/>
    <n v="0"/>
    <n v="0"/>
    <n v="0"/>
    <n v="0"/>
    <n v="0"/>
    <n v="0"/>
    <n v="0"/>
    <n v="0"/>
    <n v="0"/>
    <n v="0"/>
    <n v="0"/>
    <n v="0"/>
    <n v="0"/>
    <n v="0"/>
    <n v="0"/>
    <n v="0"/>
    <n v="0"/>
    <n v="0"/>
    <n v="0"/>
    <n v="0"/>
    <n v="0"/>
    <n v="0"/>
    <x v="2"/>
    <s v="Vanløse/Brønshøj-Husum"/>
    <x v="2"/>
    <x v="5"/>
    <x v="18"/>
    <n v="0"/>
    <n v="0"/>
    <n v="0"/>
    <n v="0"/>
    <n v="0"/>
    <n v="0"/>
    <n v="0"/>
    <n v="0"/>
    <n v="0"/>
    <n v="0"/>
    <n v="0"/>
    <n v="67110.080000000002"/>
    <s v="37344"/>
    <x v="0"/>
    <x v="0"/>
    <x v="1"/>
  </r>
  <r>
    <x v="0"/>
    <x v="163"/>
    <s v="Udflytterbørnehave Vindsuset"/>
    <x v="4"/>
    <s v="Lille Lyngbyvej 11A"/>
    <s v="LI."/>
    <s v="Lyngby, Skævinge"/>
    <s v="48 21 21 08  ops. 38 81 30 80"/>
    <s v="37367@buf.kk.dk"/>
    <s v="Jette Olsen"/>
    <n v="0"/>
    <n v="0"/>
    <s v="37367@buf.kk.dk"/>
    <s v="Børnehave"/>
    <n v="0"/>
    <n v="0"/>
    <n v="50"/>
    <n v="0"/>
    <n v="0"/>
    <n v="0"/>
    <n v="0"/>
    <s v="Nej"/>
    <n v="0"/>
    <n v="0"/>
    <x v="1"/>
    <x v="0"/>
    <x v="1"/>
    <x v="1"/>
    <n v="0"/>
    <x v="0"/>
    <x v="1"/>
    <x v="1"/>
    <x v="1"/>
    <n v="0"/>
    <n v="0"/>
    <n v="70000"/>
    <n v="0"/>
    <s v="Ja"/>
    <n v="0"/>
    <s v="Signe Nørgård"/>
    <n v="2008"/>
    <n v="15"/>
    <n v="0"/>
    <n v="0"/>
    <n v="0"/>
    <n v="0"/>
    <n v="0"/>
    <n v="0"/>
    <n v="0"/>
    <n v="0"/>
    <n v="0"/>
    <n v="0"/>
    <n v="0"/>
    <n v="0"/>
    <n v="80"/>
    <n v="0"/>
    <n v="0"/>
    <s v="Ja"/>
    <s v="ja"/>
    <s v="Ja"/>
    <s v="Nej"/>
    <n v="0"/>
    <s v="Nej"/>
    <n v="0"/>
    <s v="Nej"/>
    <n v="0"/>
    <s v="ja"/>
    <n v="0"/>
    <n v="0"/>
    <s v="produktionskøkken"/>
    <n v="0"/>
    <n v="0"/>
    <n v="0"/>
    <n v="0"/>
    <n v="0"/>
    <n v="0"/>
    <n v="0"/>
    <n v="0"/>
    <n v="0"/>
    <n v="0"/>
    <n v="0"/>
    <n v="0"/>
    <n v="0"/>
    <n v="0"/>
    <s v="Lone Voss"/>
    <d v="1899-12-30T00:00:00"/>
    <n v="0"/>
    <n v="0"/>
    <n v="1"/>
    <n v="4"/>
    <n v="0"/>
    <n v="1"/>
    <n v="0"/>
    <n v="0"/>
    <n v="0"/>
    <n v="0"/>
    <n v="1"/>
    <n v="0"/>
    <n v="0"/>
    <n v="0"/>
    <n v="0"/>
    <n v="0"/>
    <n v="1"/>
    <n v="0"/>
    <n v="0"/>
    <n v="1"/>
    <n v="20"/>
    <s v="Miele"/>
    <n v="2"/>
    <s v="Nej"/>
    <n v="0"/>
    <s v="Ja"/>
    <s v="Ja"/>
    <s v="Nej"/>
    <n v="2"/>
    <s v="God plads"/>
    <n v="0"/>
    <n v="0"/>
    <x v="2"/>
    <s v="Vanløse/Brønshøj-Husum"/>
    <x v="2"/>
    <x v="0"/>
    <x v="39"/>
    <n v="0"/>
    <n v="0"/>
    <n v="0"/>
    <n v="0"/>
    <n v="0"/>
    <n v="0"/>
    <n v="0"/>
    <n v="0"/>
    <n v="0"/>
    <n v="0"/>
    <n v="0"/>
    <n v="76661.41"/>
    <s v="37367"/>
    <x v="4"/>
    <x v="0"/>
    <x v="1"/>
  </r>
  <r>
    <x v="0"/>
    <x v="164"/>
    <s v="Paletten"/>
    <x v="4"/>
    <s v="Højstrupvej 40"/>
    <n v="2720"/>
    <s v="Vanløse"/>
    <s v="38 71 87 27"/>
    <s v="37370@buf.kk.dk"/>
    <s v="Dorte Thomsen"/>
    <n v="38798785"/>
    <n v="38718727"/>
    <s v="37370@buf.kk.dk"/>
    <s v="Børnehave"/>
    <n v="0"/>
    <n v="0"/>
    <n v="44"/>
    <n v="0"/>
    <n v="0"/>
    <n v="0"/>
    <n v="0"/>
    <s v="Nej"/>
    <n v="0"/>
    <n v="0"/>
    <x v="1"/>
    <x v="0"/>
    <x v="1"/>
    <x v="1"/>
    <n v="0"/>
    <x v="0"/>
    <x v="0"/>
    <x v="1"/>
    <x v="1"/>
    <n v="0"/>
    <n v="0"/>
    <n v="50000"/>
    <n v="0"/>
    <n v="0"/>
    <n v="0"/>
    <n v="0"/>
    <n v="0"/>
    <n v="0"/>
    <n v="0"/>
    <n v="0"/>
    <n v="0"/>
    <n v="0"/>
    <n v="0"/>
    <n v="0"/>
    <n v="0"/>
    <n v="0"/>
    <n v="0"/>
    <n v="0"/>
    <n v="0"/>
    <n v="0"/>
    <n v="90"/>
    <n v="0"/>
    <n v="1"/>
    <s v="Ja"/>
    <s v="Nej"/>
    <s v="Ja"/>
    <s v="Ja"/>
    <n v="0"/>
    <s v="Ja"/>
    <n v="0"/>
    <s v="Ja"/>
    <n v="0"/>
    <s v="Nej"/>
    <s v="vil gerne have hjælp"/>
    <n v="0"/>
    <s v="produktionskøkken"/>
    <s v="nej"/>
    <s v="Mindre"/>
    <s v="Mindre"/>
    <s v="Nej"/>
    <s v="et nyt komfur, bordplade + vask og nye køkkenelementer. Ellers dejligt køkken men trænger til maling og evt. ny ovn"/>
    <n v="0"/>
    <n v="0"/>
    <n v="0"/>
    <n v="0"/>
    <n v="0"/>
    <n v="0"/>
    <n v="0"/>
    <n v="0"/>
    <n v="0"/>
    <s v="Cathrine Jerrik/Sine "/>
    <d v="2009-03-12T00:00:00"/>
    <n v="0"/>
    <n v="1"/>
    <n v="0"/>
    <n v="4"/>
    <n v="1"/>
    <n v="0"/>
    <n v="0"/>
    <n v="0"/>
    <n v="0"/>
    <n v="1"/>
    <n v="1"/>
    <n v="0"/>
    <n v="0"/>
    <n v="0"/>
    <n v="0"/>
    <n v="1"/>
    <n v="0"/>
    <n v="0"/>
    <n v="0"/>
    <n v="1"/>
    <n v="20"/>
    <s v="Miele"/>
    <n v="3"/>
    <s v="Nej"/>
    <n v="0"/>
    <s v="Ja"/>
    <s v="Nej"/>
    <s v="Nej"/>
    <n v="1"/>
    <s v="God plads"/>
    <n v="0"/>
    <n v="0"/>
    <x v="2"/>
    <s v="Vanløse/Brønshøj-Husum"/>
    <x v="2"/>
    <x v="0"/>
    <x v="2"/>
    <n v="0"/>
    <n v="0"/>
    <n v="0"/>
    <n v="0"/>
    <n v="0"/>
    <n v="0"/>
    <n v="0"/>
    <n v="0"/>
    <n v="0"/>
    <n v="0"/>
    <n v="0"/>
    <n v="54198.48"/>
    <s v="37370"/>
    <x v="0"/>
    <x v="0"/>
    <x v="1"/>
  </r>
  <r>
    <x v="0"/>
    <x v="165"/>
    <s v="Halvdagsbørnehaven Thyborøn"/>
    <x v="4"/>
    <s v="Tyborøn Allé 53"/>
    <n v="2720"/>
    <s v="Vanløse"/>
    <s v="38 74 29 03"/>
    <s v="37375@buf.kk.dk"/>
    <s v="Ingelise Rasmussen"/>
    <n v="0"/>
    <n v="38742903"/>
    <s v="37375@buf.kk.dk"/>
    <s v="Børnehave"/>
    <n v="0"/>
    <n v="0"/>
    <n v="20"/>
    <n v="0"/>
    <n v="0"/>
    <n v="0"/>
    <n v="0"/>
    <s v="Nej"/>
    <n v="0"/>
    <n v="0"/>
    <x v="1"/>
    <x v="0"/>
    <x v="1"/>
    <x v="1"/>
    <n v="0"/>
    <x v="1"/>
    <x v="1"/>
    <x v="1"/>
    <x v="0"/>
    <n v="0"/>
    <n v="0"/>
    <n v="17500"/>
    <n v="0"/>
    <s v="Nej"/>
    <n v="0"/>
    <n v="0"/>
    <n v="0"/>
    <n v="0"/>
    <n v="0"/>
    <n v="0"/>
    <n v="0"/>
    <n v="0"/>
    <n v="0"/>
    <n v="0"/>
    <n v="0"/>
    <n v="0"/>
    <n v="0"/>
    <n v="0"/>
    <n v="0"/>
    <n v="0"/>
    <n v="100"/>
    <n v="0"/>
    <n v="1"/>
    <s v="Ja"/>
    <s v="Nej"/>
    <s v="nej"/>
    <s v="Ja"/>
    <s v="det skal afklares om køkkenet kan rumme det ift fødevaremyndighederne"/>
    <s v="Nej"/>
    <s v="Det skal diskuteres. Forældregruppen vil gerne beholde madpakkerne. Har tilbudt at deltage i møde"/>
    <n v="0"/>
    <s v="ved ikke pt opfølgning"/>
    <s v="ja"/>
    <s v="hvis relevant"/>
    <n v="0"/>
    <s v="Køkken begrænset tilvirk"/>
    <s v="nej"/>
    <n v="0"/>
    <n v="0"/>
    <n v="0"/>
    <n v="0"/>
    <s v="Mindre"/>
    <s v="Ingen"/>
    <s v="Nej"/>
    <s v="2 vaske eller disp. Til dobbelt vask. Hurtigere opvaskemaskine"/>
    <n v="0"/>
    <n v="0"/>
    <n v="0"/>
    <n v="0"/>
    <n v="0"/>
    <s v="Birgitte Glerup / Sine"/>
    <d v="2009-03-06T00:00:00"/>
    <n v="0"/>
    <n v="1"/>
    <n v="0"/>
    <n v="4"/>
    <n v="0"/>
    <n v="1"/>
    <n v="0"/>
    <n v="0"/>
    <n v="0"/>
    <n v="1"/>
    <n v="0"/>
    <n v="0"/>
    <n v="0"/>
    <n v="0"/>
    <n v="0"/>
    <n v="1"/>
    <n v="0"/>
    <n v="0"/>
    <n v="0"/>
    <n v="1"/>
    <n v="120"/>
    <s v="bosch"/>
    <n v="3"/>
    <s v="Nej"/>
    <n v="0"/>
    <s v="Nej"/>
    <s v="Nej"/>
    <s v="Nej"/>
    <n v="1"/>
    <s v="ingen plads"/>
    <s v="Der skal følges op på om fødevarestyrelsen kan godkende køkkenet til produktion til 20 børn. Det anbefales at man i så fald veksler mellem varmt og koldt mad."/>
    <s v="Lederen er helt imod madordningen - dette ændrede sig dog gennem samtalen. Det krævede en del arbejde at få lederen i dialog om spørgsmålet, da stedet har været meget tilfredse med madpkker. Hvis køkkenet kan godkendes til produktion - og det ligger på kanten pga størrelse, dog k un 20 børn - lyder det som om de godt kunne tænke sig at lave mad selv. Ønsker slet ikke komponentløsning, vil gerne enten lave selv eller få bragt. Har lovet fortsat dialogang. afklaring fra fødevarestyrelsen"/>
    <x v="2"/>
    <s v="Vanløse/Brønshøj-Husum"/>
    <x v="2"/>
    <x v="0"/>
    <x v="18"/>
    <n v="0"/>
    <n v="0"/>
    <n v="0"/>
    <n v="0"/>
    <n v="0"/>
    <n v="0"/>
    <n v="0"/>
    <n v="0"/>
    <n v="0"/>
    <n v="0"/>
    <n v="0"/>
    <n v="24530.73"/>
    <s v="37375"/>
    <x v="0"/>
    <x v="0"/>
    <x v="1"/>
  </r>
  <r>
    <x v="0"/>
    <x v="166"/>
    <s v="Vanløse udflytterbørnehave"/>
    <x v="4"/>
    <s v="Spanagervej 14E"/>
    <n v="4623"/>
    <s v="Lille Skensved"/>
    <s v="56 82 20 54 / 56 82 20 78"/>
    <s v="37393@buf.kk.dk"/>
    <s v="Lone Jensen"/>
    <n v="77662077"/>
    <n v="56822054"/>
    <s v="37393@buf.kk.dk"/>
    <s v="Børnehave"/>
    <n v="0"/>
    <n v="0"/>
    <n v="44"/>
    <n v="0"/>
    <n v="0"/>
    <n v="0"/>
    <n v="0"/>
    <s v="Nej"/>
    <n v="0"/>
    <n v="0"/>
    <x v="1"/>
    <x v="0"/>
    <x v="1"/>
    <x v="1"/>
    <n v="0"/>
    <x v="0"/>
    <x v="0"/>
    <x v="1"/>
    <x v="1"/>
    <n v="0"/>
    <n v="0"/>
    <n v="50000"/>
    <n v="0"/>
    <s v="Nej"/>
    <n v="0"/>
    <n v="0"/>
    <n v="0"/>
    <n v="0"/>
    <n v="0"/>
    <n v="0"/>
    <n v="0"/>
    <n v="0"/>
    <n v="0"/>
    <n v="0"/>
    <n v="0"/>
    <n v="0"/>
    <n v="0"/>
    <n v="0"/>
    <n v="0"/>
    <n v="0"/>
    <n v="70"/>
    <n v="0"/>
    <n v="1"/>
    <s v="Ja"/>
    <s v="Nej"/>
    <s v="nej"/>
    <s v="Ja"/>
    <n v="0"/>
    <s v="Ja"/>
    <n v="0"/>
    <s v="Ja"/>
    <n v="0"/>
    <s v="Nej"/>
    <n v="0"/>
    <n v="0"/>
    <s v="Køkken blandet tilvirk"/>
    <n v="0"/>
    <n v="0"/>
    <n v="0"/>
    <n v="0"/>
    <n v="0"/>
    <n v="0"/>
    <n v="0"/>
    <n v="0"/>
    <n v="0"/>
    <n v="0"/>
    <n v="0"/>
    <n v="0"/>
    <n v="0"/>
    <n v="0"/>
    <s v="Mariah"/>
    <d v="2009-04-28T00:00:00"/>
    <n v="0"/>
    <n v="0"/>
    <n v="1"/>
    <n v="4"/>
    <n v="0"/>
    <n v="2"/>
    <n v="0"/>
    <n v="0"/>
    <n v="0"/>
    <n v="0"/>
    <n v="1"/>
    <n v="0"/>
    <n v="0"/>
    <n v="0"/>
    <n v="0"/>
    <n v="2"/>
    <n v="0"/>
    <n v="0"/>
    <n v="0"/>
    <n v="1"/>
    <n v="30"/>
    <s v="Miele"/>
    <n v="3"/>
    <s v="Nej"/>
    <n v="0"/>
    <n v="0"/>
    <s v="Nej"/>
    <s v="Nej"/>
    <n v="1"/>
    <s v="Begrænset"/>
    <n v="0"/>
    <n v="0"/>
    <x v="2"/>
    <s v="Vanløse/Brønshøj-Husum"/>
    <x v="2"/>
    <x v="0"/>
    <x v="2"/>
    <n v="0"/>
    <n v="0"/>
    <n v="0"/>
    <n v="0"/>
    <n v="0"/>
    <n v="0"/>
    <n v="0"/>
    <n v="0"/>
    <n v="0"/>
    <n v="0"/>
    <n v="0"/>
    <n v="54096.98"/>
    <s v="37393"/>
    <x v="4"/>
    <x v="0"/>
    <x v="1"/>
  </r>
  <r>
    <x v="0"/>
    <x v="167"/>
    <s v="Børnehuset Katholm"/>
    <x v="4"/>
    <s v="Jyllingevej 69"/>
    <n v="2720"/>
    <s v="Vanløse"/>
    <s v="38 74 35 85"/>
    <s v="37398@buf.kk.dk"/>
    <s v="Karin Rasmussen"/>
    <n v="38711774"/>
    <n v="38743585"/>
    <s v="37398@buf.kk.dk"/>
    <s v="Børnehave"/>
    <n v="0"/>
    <n v="0"/>
    <n v="22"/>
    <n v="0"/>
    <n v="0"/>
    <n v="0"/>
    <n v="0"/>
    <s v="Nej"/>
    <n v="0"/>
    <n v="0"/>
    <x v="1"/>
    <x v="0"/>
    <x v="1"/>
    <x v="1"/>
    <n v="0"/>
    <x v="0"/>
    <x v="0"/>
    <x v="1"/>
    <x v="1"/>
    <n v="0"/>
    <n v="0"/>
    <n v="43000"/>
    <n v="0"/>
    <s v="Ja"/>
    <n v="0"/>
    <s v="Lonnie Hvidtfeldt"/>
    <n v="2003"/>
    <n v="17"/>
    <n v="0"/>
    <s v="håndarbejdsuddannelse"/>
    <s v="9 år i anden vuggestue"/>
    <s v="hygiejne, Suhrs ugekursus, mål og vej - ØOF"/>
    <n v="0"/>
    <n v="0"/>
    <n v="0"/>
    <n v="0"/>
    <n v="0"/>
    <n v="0"/>
    <n v="0"/>
    <n v="0"/>
    <n v="95"/>
    <n v="0"/>
    <n v="1"/>
    <s v="Ja"/>
    <s v="Nej"/>
    <s v="Ja"/>
    <s v="Ja"/>
    <n v="0"/>
    <s v="Ja"/>
    <n v="0"/>
    <s v="Ja"/>
    <n v="0"/>
    <s v="ja"/>
    <s v="vender evt. tilbage hvis der er behov"/>
    <n v="0"/>
    <s v="produktionskøkken"/>
    <s v="nej"/>
    <s v="Mindre"/>
    <s v="Ingen"/>
    <s v="Nej"/>
    <s v="nyt komfurr skal indkøbes, hæve/sænke da køkkendamen har rygproblemer og arbejdsstyrelsen anbefaler. Ny ovn (ønsker konvektion). Fuld højde køleskab."/>
    <n v="0"/>
    <n v="0"/>
    <n v="0"/>
    <n v="0"/>
    <n v="0"/>
    <n v="0"/>
    <n v="0"/>
    <n v="0"/>
    <n v="0"/>
    <s v="Birgitte Glerup / Sine"/>
    <d v="2009-03-06T00:00:00"/>
    <n v="0"/>
    <n v="0"/>
    <n v="1"/>
    <n v="4"/>
    <n v="0"/>
    <n v="1"/>
    <n v="0"/>
    <n v="0"/>
    <n v="0"/>
    <n v="1"/>
    <n v="0"/>
    <n v="0"/>
    <n v="0"/>
    <n v="1"/>
    <n v="0"/>
    <n v="1"/>
    <n v="0"/>
    <n v="0"/>
    <n v="0"/>
    <n v="1"/>
    <n v="20"/>
    <s v="Miele"/>
    <n v="6"/>
    <s v="Nej"/>
    <n v="0"/>
    <s v="Ja"/>
    <s v="Nej"/>
    <s v="Nej"/>
    <n v="3"/>
    <s v="Begrænset"/>
    <s v="Inst. Rejsste spørgsmålet om basisgruppe børn, der har et nært forhold til madpakken hjemmefra. Bad dem kontakte mig, hvis det er et problem. Basisgruppen er dog glad for eftermiddagsmad fra husets køkken."/>
    <n v="0"/>
    <x v="2"/>
    <s v="Vanløse/Brønshøj-Husum"/>
    <x v="2"/>
    <x v="0"/>
    <x v="20"/>
    <n v="0"/>
    <n v="0"/>
    <n v="0"/>
    <n v="0"/>
    <n v="0"/>
    <n v="6"/>
    <n v="0"/>
    <n v="0"/>
    <n v="0"/>
    <n v="0"/>
    <n v="0"/>
    <n v="47517.4"/>
    <s v="37398"/>
    <x v="0"/>
    <x v="3"/>
    <x v="1"/>
  </r>
  <r>
    <x v="0"/>
    <x v="168"/>
    <n v="0"/>
    <x v="4"/>
    <s v="Håbets Allé 5"/>
    <n v="2700"/>
    <s v="Brønshøj"/>
    <s v="38 60 94 17"/>
    <s v="37512@buf.kk.dk"/>
    <s v="Henning Teissøe"/>
    <n v="38897778"/>
    <n v="0"/>
    <s v="37512@buf.kk.dk"/>
    <s v="Børnehave"/>
    <n v="0"/>
    <n v="0"/>
    <n v="22"/>
    <n v="44"/>
    <n v="0"/>
    <n v="0"/>
    <n v="0"/>
    <s v="Nej"/>
    <n v="0"/>
    <n v="0"/>
    <x v="1"/>
    <x v="0"/>
    <x v="1"/>
    <x v="1"/>
    <n v="0"/>
    <x v="0"/>
    <x v="0"/>
    <x v="2"/>
    <x v="0"/>
    <n v="0"/>
    <n v="0"/>
    <n v="0"/>
    <n v="0"/>
    <s v="Ja"/>
    <n v="0"/>
    <s v="Sofie Petersen"/>
    <n v="2008"/>
    <n v="4"/>
    <n v="0"/>
    <s v="Er pædagogmedhjælper i 30 timer om ugen hvoraf 4 af dem er som køkkenansvarlig"/>
    <n v="0"/>
    <n v="0"/>
    <n v="0"/>
    <n v="0"/>
    <n v="0"/>
    <n v="0"/>
    <n v="0"/>
    <n v="0"/>
    <n v="0"/>
    <n v="0"/>
    <n v="53"/>
    <n v="0"/>
    <n v="1"/>
    <s v="nej"/>
    <s v="Nej"/>
    <s v="Ja"/>
    <s v="Ja"/>
    <n v="0"/>
    <s v="Ja"/>
    <n v="0"/>
    <s v="Ja"/>
    <n v="0"/>
    <s v="ja"/>
    <s v="De vil nok selv kunne finde hjælp ellers ringer de"/>
    <n v="0"/>
    <s v="produktionskøkken"/>
    <s v="nej"/>
    <s v="Mindre"/>
    <s v="Mindre"/>
    <s v="Nej"/>
    <s v="Opvaskemaskine tiltrængt, et nyt komfur, evt. køleskab + stålbord med vask"/>
    <n v="0"/>
    <n v="0"/>
    <n v="0"/>
    <n v="0"/>
    <n v="0"/>
    <n v="0"/>
    <n v="0"/>
    <n v="0"/>
    <n v="0"/>
    <s v="Cathrine Jerrik / Sine"/>
    <d v="2009-03-12T00:00:00"/>
    <n v="0"/>
    <n v="1"/>
    <n v="0"/>
    <n v="4"/>
    <n v="0"/>
    <n v="1"/>
    <n v="0"/>
    <n v="0"/>
    <n v="0"/>
    <n v="0"/>
    <n v="1"/>
    <n v="0"/>
    <n v="0"/>
    <n v="0"/>
    <n v="0"/>
    <n v="0"/>
    <n v="1"/>
    <n v="0"/>
    <n v="0"/>
    <n v="1"/>
    <n v="30"/>
    <s v="Miele"/>
    <n v="2"/>
    <s v="Nej"/>
    <n v="0"/>
    <s v="Nej"/>
    <s v="Ja"/>
    <s v="Nej"/>
    <n v="1"/>
    <s v="Begrænset"/>
    <n v="0"/>
    <n v="0"/>
    <x v="0"/>
    <s v="Vanløse/Brønshøj-Husum"/>
    <x v="2"/>
    <x v="0"/>
    <x v="20"/>
    <n v="44"/>
    <n v="0"/>
    <n v="0"/>
    <n v="0"/>
    <n v="0"/>
    <n v="0"/>
    <n v="0"/>
    <n v="0"/>
    <n v="0"/>
    <n v="0"/>
    <n v="0"/>
    <n v="77122.509999999995"/>
    <s v="37512"/>
    <x v="0"/>
    <x v="0"/>
    <x v="8"/>
  </r>
  <r>
    <x v="0"/>
    <x v="169"/>
    <s v="Enghuset"/>
    <x v="4"/>
    <s v="Tyborøn Allé 47"/>
    <n v="2720"/>
    <s v="Vanløse"/>
    <s v="38 79 80 04 / 38 79 80 05"/>
    <s v="37584@buf.kk.dk"/>
    <s v="Susanne Christensen"/>
    <n v="44440380"/>
    <n v="38798004"/>
    <s v="37584@buf.kk.dk"/>
    <s v="Børnehave"/>
    <n v="0"/>
    <n v="0"/>
    <n v="34"/>
    <n v="54"/>
    <n v="0"/>
    <n v="0"/>
    <n v="0"/>
    <s v="ja"/>
    <n v="0"/>
    <n v="1"/>
    <x v="1"/>
    <x v="0"/>
    <x v="1"/>
    <x v="1"/>
    <n v="0"/>
    <x v="0"/>
    <x v="0"/>
    <x v="1"/>
    <x v="1"/>
    <n v="0"/>
    <n v="0"/>
    <n v="40000"/>
    <n v="0"/>
    <n v="0"/>
    <n v="0"/>
    <n v="0"/>
    <n v="0"/>
    <n v="0"/>
    <n v="0"/>
    <n v="0"/>
    <n v="0"/>
    <n v="0"/>
    <n v="0"/>
    <n v="0"/>
    <n v="0"/>
    <n v="0"/>
    <n v="0"/>
    <n v="0"/>
    <n v="0"/>
    <n v="0"/>
    <n v="93"/>
    <n v="0"/>
    <n v="2"/>
    <s v="Ja"/>
    <s v="Nej"/>
    <s v="nej"/>
    <s v="Ja"/>
    <n v="0"/>
    <n v="0"/>
    <n v="0"/>
    <s v="Ja"/>
    <n v="0"/>
    <n v="0"/>
    <n v="0"/>
    <n v="0"/>
    <s v="produktionskøkken"/>
    <s v="Ja"/>
    <s v="Mindre"/>
    <s v="Mindre"/>
    <s v="Nej"/>
    <s v="Køleskab, flere ovne, emhætte, stål rullebord, hævning af opvaskemaskine"/>
    <n v="0"/>
    <n v="0"/>
    <n v="0"/>
    <n v="0"/>
    <n v="0"/>
    <n v="0"/>
    <n v="0"/>
    <n v="0"/>
    <n v="0"/>
    <s v="Cathrine Jerrik /Sine"/>
    <d v="2009-03-04T00:00:00"/>
    <n v="0"/>
    <n v="0"/>
    <n v="1"/>
    <n v="4"/>
    <n v="0"/>
    <n v="1"/>
    <n v="0"/>
    <n v="0"/>
    <n v="0"/>
    <n v="1"/>
    <n v="1"/>
    <n v="0"/>
    <n v="1"/>
    <n v="0"/>
    <n v="0"/>
    <n v="1"/>
    <n v="0"/>
    <n v="0"/>
    <n v="1"/>
    <n v="1"/>
    <n v="25"/>
    <s v="Miele"/>
    <n v="3.5"/>
    <s v="Nej"/>
    <n v="0"/>
    <s v="Ja"/>
    <s v="Ja"/>
    <s v="Nej"/>
    <n v="2"/>
    <s v="Begrænset"/>
    <n v="0"/>
    <n v="0"/>
    <x v="0"/>
    <s v="Vanløse/Brønshøj-Husum"/>
    <x v="2"/>
    <x v="0"/>
    <x v="22"/>
    <n v="54"/>
    <n v="0"/>
    <n v="0"/>
    <n v="0"/>
    <n v="0"/>
    <n v="0"/>
    <n v="0"/>
    <n v="0"/>
    <n v="0"/>
    <n v="0"/>
    <n v="0"/>
    <n v="34888.01"/>
    <s v="37584"/>
    <x v="0"/>
    <x v="0"/>
    <x v="22"/>
  </r>
  <r>
    <x v="1"/>
    <x v="170"/>
    <s v="Barnets Hus"/>
    <x v="7"/>
    <s v="Amerikavej 15"/>
    <n v="1756"/>
    <s v="København V"/>
    <s v="33 25 10 88"/>
    <s v="ml.amerikavej@mail.dk"/>
    <s v="Maybritt Larson"/>
    <n v="44440537"/>
    <n v="0"/>
    <s v="35224@buf.kk.dk"/>
    <s v="Børnehave"/>
    <n v="0"/>
    <n v="0"/>
    <n v="0"/>
    <n v="0"/>
    <n v="0"/>
    <n v="0"/>
    <n v="0"/>
    <n v="0"/>
    <n v="0"/>
    <n v="0"/>
    <x v="0"/>
    <x v="1"/>
    <x v="2"/>
    <x v="0"/>
    <n v="0"/>
    <x v="1"/>
    <x v="0"/>
    <x v="1"/>
    <x v="0"/>
    <n v="0"/>
    <n v="323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1"/>
    <s v="Vesterbro/Kgs.Enghave"/>
    <x v="20"/>
    <x v="0"/>
    <x v="1"/>
    <n v="0"/>
    <n v="0"/>
    <n v="0"/>
    <n v="0"/>
    <n v="0"/>
    <n v="0"/>
    <n v="0"/>
    <n v="0"/>
    <n v="0"/>
    <n v="0"/>
    <n v="0"/>
    <n v="0"/>
    <s v="35224"/>
    <x v="0"/>
    <x v="0"/>
    <x v="1"/>
  </r>
  <r>
    <x v="0"/>
    <x v="171"/>
    <s v="Kongerosen"/>
    <x v="7"/>
    <s v="Valdemarsgade 10"/>
    <n v="1665"/>
    <s v="København V"/>
    <s v="33 86 09 31"/>
    <s v="37547@buf.kk.dk"/>
    <s v="Bjarne Nielsen"/>
    <n v="77305086"/>
    <n v="0"/>
    <s v="kongerosen@mail.dk"/>
    <s v="Børnehave"/>
    <n v="0"/>
    <n v="0"/>
    <n v="66"/>
    <n v="0"/>
    <n v="0"/>
    <n v="0"/>
    <n v="0"/>
    <s v="Nej"/>
    <n v="0"/>
    <n v="0"/>
    <x v="1"/>
    <x v="0"/>
    <x v="1"/>
    <x v="1"/>
    <n v="0"/>
    <x v="0"/>
    <x v="0"/>
    <x v="1"/>
    <x v="1"/>
    <n v="0"/>
    <n v="0"/>
    <n v="90000"/>
    <n v="0"/>
    <s v="Nej"/>
    <s v="nej"/>
    <n v="0"/>
    <n v="0"/>
    <n v="0"/>
    <n v="0"/>
    <n v="0"/>
    <n v="0"/>
    <n v="0"/>
    <n v="0"/>
    <n v="0"/>
    <n v="0"/>
    <n v="0"/>
    <n v="0"/>
    <n v="0"/>
    <n v="0"/>
    <n v="0"/>
    <n v="86"/>
    <n v="0"/>
    <n v="1"/>
    <s v="Ja"/>
    <s v="ja"/>
    <s v="nej"/>
    <s v="Ja"/>
    <s v="Vil gerne vende det i bestyrelsen og personalegruppen"/>
    <s v="Ja"/>
    <n v="0"/>
    <s v="Ja"/>
    <n v="0"/>
    <s v="Nej"/>
    <n v="0"/>
    <n v="0"/>
    <s v="Køkken begrænset tilvirk"/>
    <s v="nej"/>
    <n v="0"/>
    <n v="0"/>
    <n v="0"/>
    <n v="0"/>
    <s v="Større"/>
    <s v="Større"/>
    <s v="Nej"/>
    <n v="0"/>
    <s v="Større"/>
    <s v="komfur, opvaskemaskine, ovn"/>
    <n v="0"/>
    <n v="0"/>
    <s v="Der er plads. Der skal muligvis rist i gulv, vægge med fliser, nye elementer."/>
    <s v="Birgitte Glerup / Nanna"/>
    <d v="2009-03-11T00:00:00"/>
    <n v="0"/>
    <n v="0"/>
    <n v="1"/>
    <n v="4"/>
    <n v="0"/>
    <n v="2"/>
    <n v="0"/>
    <n v="0"/>
    <n v="0"/>
    <n v="2"/>
    <n v="1"/>
    <n v="0"/>
    <n v="0"/>
    <n v="0"/>
    <n v="0"/>
    <n v="0"/>
    <n v="1"/>
    <n v="0"/>
    <n v="0"/>
    <n v="1"/>
    <n v="20"/>
    <s v="Miele"/>
    <n v="7"/>
    <s v="Nej"/>
    <n v="0"/>
    <s v="Nej"/>
    <s v="Nej"/>
    <s v="Nej"/>
    <n v="2"/>
    <s v="Begrænset"/>
    <s v="Den ene vaske har 2 rum._x000a_Hvis blot der skal varmes mad/koges pasta skal der ny ovn (konvektion) og nye kogeplader da det er defekt."/>
    <n v="0"/>
    <x v="2"/>
    <s v="Vesterbro/Kgs.Enghave"/>
    <x v="2"/>
    <x v="0"/>
    <x v="5"/>
    <n v="0"/>
    <n v="0"/>
    <n v="0"/>
    <n v="0"/>
    <n v="0"/>
    <n v="0"/>
    <n v="0"/>
    <n v="0"/>
    <n v="0"/>
    <n v="0"/>
    <n v="0"/>
    <n v="71594.22"/>
    <s v="35347"/>
    <x v="0"/>
    <x v="0"/>
    <x v="1"/>
  </r>
  <r>
    <x v="0"/>
    <x v="172"/>
    <s v="Kongerosen"/>
    <x v="7"/>
    <s v="Valdemarsgade 10"/>
    <n v="1665"/>
    <s v="København V"/>
    <n v="33861050"/>
    <s v="37547@buf.kk.dk"/>
    <s v="Bjarne Nielsen"/>
    <n v="77305086"/>
    <n v="0"/>
    <s v="kongerosen@mail.dk"/>
    <s v="Børnehave"/>
    <n v="0"/>
    <n v="0"/>
    <n v="0"/>
    <n v="0"/>
    <n v="0"/>
    <n v="0"/>
    <n v="0"/>
    <n v="0"/>
    <n v="0"/>
    <n v="0"/>
    <x v="1"/>
    <x v="0"/>
    <x v="1"/>
    <x v="1"/>
    <n v="0"/>
    <x v="0"/>
    <x v="0"/>
    <x v="1"/>
    <x v="1"/>
    <n v="0"/>
    <n v="0"/>
    <n v="90000"/>
    <n v="0"/>
    <n v="0"/>
    <n v="0"/>
    <n v="0"/>
    <n v="0"/>
    <n v="0"/>
    <n v="0"/>
    <n v="0"/>
    <n v="0"/>
    <n v="0"/>
    <n v="0"/>
    <n v="0"/>
    <n v="0"/>
    <n v="0"/>
    <n v="0"/>
    <n v="0"/>
    <n v="0"/>
    <n v="0"/>
    <n v="86"/>
    <n v="0"/>
    <n v="0"/>
    <n v="0"/>
    <n v="0"/>
    <n v="0"/>
    <n v="0"/>
    <n v="0"/>
    <n v="0"/>
    <n v="0"/>
    <n v="0"/>
    <n v="0"/>
    <n v="0"/>
    <n v="0"/>
    <n v="0"/>
    <s v="Modtagerkøkken"/>
    <n v="0"/>
    <n v="0"/>
    <n v="0"/>
    <n v="0"/>
    <n v="0"/>
    <n v="0"/>
    <n v="0"/>
    <n v="0"/>
    <n v="0"/>
    <n v="0"/>
    <n v="0"/>
    <n v="0"/>
    <n v="0"/>
    <n v="0"/>
    <n v="0"/>
    <d v="1899-12-30T00:00:00"/>
    <n v="0"/>
    <n v="1"/>
    <n v="0"/>
    <n v="0"/>
    <n v="0"/>
    <n v="0"/>
    <n v="0"/>
    <n v="0"/>
    <n v="0"/>
    <n v="0"/>
    <n v="1"/>
    <n v="0"/>
    <n v="0"/>
    <n v="0"/>
    <n v="0"/>
    <n v="0"/>
    <n v="0"/>
    <n v="0"/>
    <n v="0"/>
    <n v="1"/>
    <n v="120"/>
    <s v="bosch"/>
    <n v="1"/>
    <n v="0"/>
    <n v="0"/>
    <n v="0"/>
    <n v="0"/>
    <n v="0"/>
    <n v="1"/>
    <s v="ingen plads"/>
    <n v="0"/>
    <s v="ikke godkendt til madlavning, gammel træhytte, mus i køkkenet"/>
    <x v="2"/>
    <s v="Vesterbro/Kgs.Enghave"/>
    <x v="2"/>
    <x v="0"/>
    <x v="5"/>
    <n v="0"/>
    <n v="0"/>
    <n v="0"/>
    <n v="0"/>
    <n v="0"/>
    <n v="0"/>
    <n v="0"/>
    <n v="0"/>
    <n v="0"/>
    <n v="0"/>
    <n v="0"/>
    <n v="71594.22"/>
    <s v="35347"/>
    <x v="4"/>
    <x v="0"/>
    <x v="1"/>
  </r>
  <r>
    <x v="0"/>
    <x v="173"/>
    <s v="Børnehaven Ønskeøen"/>
    <x v="7"/>
    <s v="Oehlenschlægersgade 33"/>
    <n v="1663"/>
    <s v="København V"/>
    <s v="33 22 44 79"/>
    <s v="35411@buf.kk.dk"/>
    <s v="Dorte Camilla Sarkez"/>
    <n v="32952353"/>
    <n v="33316723"/>
    <s v="sommerfugl1@get2net.dk"/>
    <s v="Børnehave"/>
    <n v="0"/>
    <n v="0"/>
    <n v="36"/>
    <n v="0"/>
    <n v="0"/>
    <n v="0"/>
    <n v="0"/>
    <s v="Nej"/>
    <n v="0"/>
    <n v="0"/>
    <x v="1"/>
    <x v="0"/>
    <x v="1"/>
    <x v="1"/>
    <n v="0"/>
    <x v="0"/>
    <x v="3"/>
    <x v="1"/>
    <x v="3"/>
    <n v="0"/>
    <n v="0"/>
    <n v="0"/>
    <n v="0"/>
    <s v="Nej"/>
    <s v="nej"/>
    <n v="0"/>
    <n v="0"/>
    <n v="0"/>
    <n v="0"/>
    <n v="0"/>
    <n v="0"/>
    <n v="0"/>
    <n v="0"/>
    <n v="0"/>
    <n v="0"/>
    <n v="0"/>
    <n v="0"/>
    <n v="0"/>
    <n v="0"/>
    <n v="0"/>
    <n v="50"/>
    <n v="0"/>
    <n v="0"/>
    <s v="Ja"/>
    <s v="Nej"/>
    <s v="nej"/>
    <s v="Ja"/>
    <s v="Men vil gerne vende det i personalegruppem før der tages endelig stilling"/>
    <n v="0"/>
    <s v="ved det ikke"/>
    <n v="0"/>
    <s v="ved ikke"/>
    <s v="Nej"/>
    <s v="Ved ikke, skal have ombygget først, har behov, men hendvender sig selv"/>
    <n v="0"/>
    <s v="Modtagerkøkken"/>
    <n v="0"/>
    <n v="0"/>
    <n v="0"/>
    <n v="0"/>
    <n v="0"/>
    <s v="Større"/>
    <s v="Større"/>
    <s v="Nej"/>
    <s v="Køkkenet vil blive ombygget i april, betalt af KK pga. sammenlægning"/>
    <n v="0"/>
    <n v="0"/>
    <n v="0"/>
    <n v="0"/>
    <n v="0"/>
    <s v="Birgitte Glerup/ Nanna"/>
    <d v="2009-03-11T00:00:00"/>
    <n v="0"/>
    <n v="0"/>
    <n v="0"/>
    <n v="0"/>
    <n v="0"/>
    <n v="0"/>
    <n v="0"/>
    <n v="0"/>
    <n v="0"/>
    <n v="0"/>
    <n v="0"/>
    <n v="0"/>
    <n v="0"/>
    <n v="0"/>
    <n v="0"/>
    <n v="0"/>
    <n v="0"/>
    <n v="0"/>
    <n v="0"/>
    <n v="0"/>
    <n v="0"/>
    <n v="0"/>
    <n v="0"/>
    <s v="Nej"/>
    <n v="0"/>
    <s v="Nej"/>
    <s v="Nej"/>
    <s v="Nej"/>
    <n v="0"/>
    <s v="ingen plads"/>
    <s v="Da køkkenet ombygges i april, har jeg bedt inst. kontakte os, hvis der opstår problemer i den forbindelse. Ellers er planen, at de får nyt prod. Køkken og kan lave mad selv fra årsskiftet."/>
    <n v="0"/>
    <x v="2"/>
    <s v="Vesterbro/Kgs.Enghave"/>
    <x v="2"/>
    <x v="0"/>
    <x v="42"/>
    <n v="0"/>
    <n v="0"/>
    <n v="0"/>
    <n v="0"/>
    <n v="0"/>
    <n v="0"/>
    <n v="0"/>
    <n v="0"/>
    <n v="0"/>
    <n v="0"/>
    <n v="0"/>
    <n v="21861.200000000001"/>
    <s v="35411"/>
    <x v="0"/>
    <x v="0"/>
    <x v="1"/>
  </r>
  <r>
    <x v="0"/>
    <x v="174"/>
    <s v="Menighedsbørnehaven Rahbek"/>
    <x v="7"/>
    <s v="Rahbeks Alle 17"/>
    <n v="1801"/>
    <s v="Frederiksberg C"/>
    <s v="33 21 99 48"/>
    <s v="35416@buf.kk.dk"/>
    <s v="Elizabeth Andersen"/>
    <n v="21836680"/>
    <n v="0"/>
    <s v="35416@buf.kk.dk"/>
    <s v="Børnehave"/>
    <n v="0"/>
    <n v="0"/>
    <n v="50"/>
    <n v="0"/>
    <n v="0"/>
    <n v="0"/>
    <n v="0"/>
    <s v="Nej"/>
    <n v="0"/>
    <n v="0"/>
    <x v="1"/>
    <x v="0"/>
    <x v="1"/>
    <x v="1"/>
    <n v="0"/>
    <x v="0"/>
    <x v="0"/>
    <x v="1"/>
    <x v="1"/>
    <n v="0"/>
    <n v="0"/>
    <n v="75000"/>
    <n v="0"/>
    <s v="Nej"/>
    <s v="Ja"/>
    <s v="Sarah Lindegaard"/>
    <n v="2007"/>
    <n v="7"/>
    <n v="0"/>
    <n v="0"/>
    <n v="0"/>
    <s v="Øko-arangementer"/>
    <n v="0"/>
    <n v="0"/>
    <n v="0"/>
    <n v="0"/>
    <n v="0"/>
    <n v="0"/>
    <n v="0"/>
    <n v="0"/>
    <n v="95"/>
    <n v="0"/>
    <n v="2"/>
    <s v="nej"/>
    <s v="Nej"/>
    <s v="nej"/>
    <s v="Ja"/>
    <s v="Hvis køkkenfaciliterne bliver forbedret"/>
    <n v="0"/>
    <s v="afventer"/>
    <s v="Ja"/>
    <n v="0"/>
    <s v="Nej"/>
    <n v="0"/>
    <n v="0"/>
    <s v="Køkken begrænset tilvirk"/>
    <n v="0"/>
    <n v="0"/>
    <n v="0"/>
    <n v="0"/>
    <n v="0"/>
    <n v="0"/>
    <n v="0"/>
    <n v="0"/>
    <n v="0"/>
    <s v="Større"/>
    <s v="køleskab, komfur og bordplads"/>
    <n v="0"/>
    <n v="0"/>
    <s v="mangler plads og depotplads"/>
    <s v="Mariah"/>
    <d v="2009-02-02T00:00:00"/>
    <n v="0"/>
    <n v="1"/>
    <n v="0"/>
    <n v="4"/>
    <n v="0"/>
    <n v="1"/>
    <n v="0"/>
    <n v="0"/>
    <n v="0"/>
    <n v="0"/>
    <n v="1"/>
    <n v="0"/>
    <n v="0"/>
    <n v="0"/>
    <n v="0"/>
    <n v="0"/>
    <n v="1"/>
    <n v="0"/>
    <n v="0"/>
    <n v="1"/>
    <n v="25"/>
    <s v="Miele professional"/>
    <n v="3"/>
    <s v="Nej"/>
    <n v="0"/>
    <s v="Ja"/>
    <s v="Nej"/>
    <s v="Nej"/>
    <n v="2"/>
    <s v="Begrænset"/>
    <s v="Meget lille depotrum. Vil kræve mere køleplads, komfur og bordplads. Pladsmangel og Lagermangel."/>
    <n v="0"/>
    <x v="2"/>
    <s v="Vesterbro/Kgs.Enghave"/>
    <x v="2"/>
    <x v="0"/>
    <x v="39"/>
    <n v="0"/>
    <n v="0"/>
    <n v="0"/>
    <n v="0"/>
    <n v="0"/>
    <n v="0"/>
    <n v="0"/>
    <n v="0"/>
    <n v="0"/>
    <n v="0"/>
    <n v="0"/>
    <n v="63990.7"/>
    <s v="35416"/>
    <x v="0"/>
    <x v="0"/>
    <x v="1"/>
  </r>
  <r>
    <x v="0"/>
    <x v="175"/>
    <s v="Apostelkirkens Menighedsbørnehave"/>
    <x v="7"/>
    <s v="Saxogade 13"/>
    <n v="1662"/>
    <s v="København V"/>
    <s v="33 22 97 32"/>
    <s v="35431@buf.kk.dk"/>
    <s v="Lisbeth Cronberg Ipsen"/>
    <n v="33250507"/>
    <n v="0"/>
    <s v="bvh-saxo13@mail.dk"/>
    <s v="Børnehave"/>
    <n v="0"/>
    <n v="0"/>
    <n v="20"/>
    <n v="0"/>
    <n v="0"/>
    <n v="0"/>
    <n v="0"/>
    <s v="Nej"/>
    <n v="0"/>
    <n v="0"/>
    <x v="1"/>
    <x v="0"/>
    <x v="1"/>
    <x v="1"/>
    <n v="0"/>
    <x v="1"/>
    <x v="0"/>
    <x v="1"/>
    <x v="0"/>
    <n v="0"/>
    <n v="0"/>
    <n v="0"/>
    <n v="0"/>
    <s v="Nej"/>
    <s v="nej"/>
    <n v="0"/>
    <n v="0"/>
    <n v="0"/>
    <n v="0"/>
    <n v="0"/>
    <n v="0"/>
    <n v="0"/>
    <n v="0"/>
    <n v="0"/>
    <n v="0"/>
    <n v="0"/>
    <n v="0"/>
    <n v="0"/>
    <n v="0"/>
    <n v="0"/>
    <n v="0"/>
    <n v="0"/>
    <n v="4"/>
    <s v="nej"/>
    <s v="Nej"/>
    <s v="nej"/>
    <s v="Nej"/>
    <s v="afventer hvilke udbudsløsninger der kommer"/>
    <s v="Nej"/>
    <s v="De er splittet"/>
    <n v="0"/>
    <n v="0"/>
    <n v="0"/>
    <n v="0"/>
    <n v="0"/>
    <n v="0"/>
    <s v="nej"/>
    <n v="0"/>
    <n v="0"/>
    <n v="0"/>
    <n v="0"/>
    <n v="0"/>
    <n v="0"/>
    <n v="0"/>
    <n v="0"/>
    <n v="0"/>
    <n v="0"/>
    <n v="0"/>
    <n v="0"/>
    <s v="De er intet køkken og der er ikke plads."/>
    <n v="0"/>
    <n v="0"/>
    <n v="0"/>
    <n v="0"/>
    <n v="0"/>
    <n v="0"/>
    <n v="0"/>
    <n v="0"/>
    <n v="0"/>
    <n v="0"/>
    <n v="0"/>
    <n v="2"/>
    <n v="0"/>
    <n v="0"/>
    <n v="0"/>
    <n v="0"/>
    <n v="0"/>
    <n v="0"/>
    <n v="0"/>
    <n v="0"/>
    <n v="0"/>
    <n v="0"/>
    <n v="0"/>
    <n v="0"/>
    <n v="0"/>
    <s v="Nej"/>
    <n v="0"/>
    <s v="Nej"/>
    <s v="Nej"/>
    <s v="Nej"/>
    <n v="1"/>
    <s v="ingen plads"/>
    <s v="Ligger i kirkens lokaler"/>
    <n v="0"/>
    <x v="2"/>
    <s v="Vesterbro/Kgs.Enghave"/>
    <x v="2"/>
    <x v="0"/>
    <x v="18"/>
    <n v="0"/>
    <n v="0"/>
    <n v="0"/>
    <n v="0"/>
    <n v="0"/>
    <n v="0"/>
    <n v="0"/>
    <n v="0"/>
    <n v="0"/>
    <n v="0"/>
    <n v="0"/>
    <n v="13603.14"/>
    <s v="35431"/>
    <x v="0"/>
    <x v="0"/>
    <x v="1"/>
  </r>
  <r>
    <x v="0"/>
    <x v="176"/>
    <s v="Asmundsminde"/>
    <x v="7"/>
    <s v="Brunemarksvej 15"/>
    <n v="3490"/>
    <s v="Kvistgård"/>
    <s v="49 19 15 58"/>
    <s v="35440@buf.kk.dk"/>
    <s v="kollektiv ledelse kontaktperson Inger Vad"/>
    <n v="47345300"/>
    <n v="0"/>
    <s v="35440@buf.kk.dk"/>
    <s v="Børnehave"/>
    <n v="0"/>
    <n v="0"/>
    <n v="0"/>
    <n v="0"/>
    <n v="0"/>
    <n v="0"/>
    <n v="0"/>
    <n v="0"/>
    <n v="0"/>
    <n v="0"/>
    <x v="1"/>
    <x v="0"/>
    <x v="1"/>
    <x v="1"/>
    <n v="0"/>
    <x v="1"/>
    <x v="0"/>
    <x v="1"/>
    <x v="0"/>
    <n v="0"/>
    <n v="0"/>
    <n v="0"/>
    <n v="0"/>
    <n v="0"/>
    <n v="0"/>
    <n v="0"/>
    <n v="0"/>
    <n v="0"/>
    <n v="0"/>
    <n v="0"/>
    <n v="0"/>
    <n v="0"/>
    <n v="0"/>
    <n v="0"/>
    <n v="0"/>
    <n v="0"/>
    <n v="0"/>
    <n v="0"/>
    <n v="0"/>
    <n v="0"/>
    <n v="95"/>
    <n v="0"/>
    <n v="2"/>
    <s v="Ja"/>
    <s v="Nej"/>
    <s v="nej"/>
    <s v="Ja"/>
    <s v="Vil gerne selv, tror dog ikke det er realistisk"/>
    <n v="0"/>
    <s v="forholder sig afventende"/>
    <n v="0"/>
    <s v="bekymring for udflugter, og for kvaliteten af færdig mad"/>
    <s v="Nej"/>
    <n v="0"/>
    <n v="0"/>
    <s v="Køkken begrænset tilvirk"/>
    <n v="0"/>
    <n v="0"/>
    <n v="0"/>
    <n v="0"/>
    <n v="0"/>
    <n v="0"/>
    <n v="0"/>
    <n v="0"/>
    <n v="0"/>
    <n v="0"/>
    <n v="0"/>
    <s v="Større"/>
    <n v="0"/>
    <s v="Overflader, vægge og skabe skal opdateres så det er hygiejnemæssigt forsvarligt. Ny opvaskemaskine og mere koge/ovn kapacitet kræves"/>
    <n v="0"/>
    <n v="0"/>
    <n v="0"/>
    <n v="1"/>
    <n v="0"/>
    <n v="0"/>
    <n v="0"/>
    <n v="0"/>
    <n v="0"/>
    <n v="0"/>
    <n v="0"/>
    <n v="1"/>
    <n v="1"/>
    <n v="0"/>
    <n v="0"/>
    <n v="0"/>
    <n v="0"/>
    <n v="1"/>
    <n v="0"/>
    <n v="0"/>
    <n v="0"/>
    <n v="1"/>
    <n v="45"/>
    <s v="Bosch Automatic"/>
    <n v="3"/>
    <n v="0"/>
    <n v="0"/>
    <s v="Ja"/>
    <s v="Nej"/>
    <s v="Nej"/>
    <n v="1"/>
    <s v="Begrænset"/>
    <n v="0"/>
    <n v="0"/>
    <x v="2"/>
    <s v="Vesterbro/Kgs.Enghave"/>
    <x v="2"/>
    <x v="0"/>
    <x v="18"/>
    <n v="0"/>
    <n v="0"/>
    <n v="0"/>
    <n v="0"/>
    <n v="0"/>
    <n v="8"/>
    <n v="0"/>
    <n v="0"/>
    <n v="0"/>
    <n v="0"/>
    <n v="0"/>
    <n v="95330.26"/>
    <s v="35440"/>
    <x v="0"/>
    <x v="1"/>
    <x v="1"/>
  </r>
  <r>
    <x v="0"/>
    <x v="177"/>
    <s v="Asmundsminde"/>
    <x v="7"/>
    <s v="Brunemarksvej 15"/>
    <n v="3490"/>
    <s v="Kvistgård"/>
    <s v="49 19 15 58"/>
    <s v="asmundsminde@mail.dk"/>
    <s v="kollektiv ledelse kontaktperson Inger Vad"/>
    <n v="47345300"/>
    <n v="0"/>
    <s v="35440@buf.kk.dk"/>
    <s v="Børnehave"/>
    <n v="0"/>
    <n v="0"/>
    <n v="0"/>
    <n v="0"/>
    <n v="0"/>
    <n v="0"/>
    <n v="0"/>
    <n v="0"/>
    <n v="0"/>
    <n v="0"/>
    <x v="1"/>
    <x v="0"/>
    <x v="1"/>
    <x v="1"/>
    <n v="0"/>
    <x v="0"/>
    <x v="1"/>
    <x v="0"/>
    <x v="1"/>
    <n v="5"/>
    <n v="0"/>
    <n v="0"/>
    <n v="0"/>
    <s v="Ja"/>
    <n v="0"/>
    <s v="Jill Eid"/>
    <n v="2000"/>
    <n v="22"/>
    <n v="0"/>
    <n v="0"/>
    <n v="0"/>
    <s v="øko kurser"/>
    <n v="0"/>
    <n v="0"/>
    <n v="0"/>
    <n v="0"/>
    <n v="0"/>
    <n v="0"/>
    <n v="0"/>
    <n v="0"/>
    <n v="95"/>
    <n v="0"/>
    <n v="1"/>
    <s v="Ja"/>
    <s v="ja"/>
    <s v="Ja"/>
    <n v="0"/>
    <n v="0"/>
    <n v="0"/>
    <n v="0"/>
    <n v="0"/>
    <n v="0"/>
    <n v="0"/>
    <n v="0"/>
    <n v="0"/>
    <s v="produktionskøkken"/>
    <n v="0"/>
    <n v="0"/>
    <n v="0"/>
    <n v="0"/>
    <n v="0"/>
    <n v="0"/>
    <n v="0"/>
    <n v="0"/>
    <n v="0"/>
    <n v="0"/>
    <n v="0"/>
    <n v="0"/>
    <n v="0"/>
    <n v="0"/>
    <s v="lone"/>
    <d v="1899-12-30T00:00:00"/>
    <n v="0"/>
    <n v="0"/>
    <n v="1"/>
    <n v="4"/>
    <n v="0"/>
    <n v="2"/>
    <n v="0"/>
    <n v="0"/>
    <n v="0"/>
    <n v="1"/>
    <n v="1"/>
    <n v="0"/>
    <n v="0"/>
    <n v="0"/>
    <n v="0"/>
    <n v="0"/>
    <n v="1"/>
    <n v="0"/>
    <n v="0"/>
    <n v="1"/>
    <n v="20"/>
    <s v="Miele"/>
    <n v="7"/>
    <n v="0"/>
    <n v="0"/>
    <s v="Ja"/>
    <s v="Ja"/>
    <n v="0"/>
    <n v="2"/>
    <s v="God plads"/>
    <n v="0"/>
    <n v="0"/>
    <x v="2"/>
    <s v="Vesterbro/Kgs.Enghave"/>
    <x v="2"/>
    <x v="0"/>
    <x v="18"/>
    <n v="0"/>
    <n v="0"/>
    <n v="0"/>
    <n v="0"/>
    <n v="0"/>
    <n v="8"/>
    <n v="0"/>
    <n v="0"/>
    <n v="0"/>
    <n v="0"/>
    <n v="0"/>
    <n v="95330.26"/>
    <s v="35440"/>
    <x v="4"/>
    <x v="1"/>
    <x v="1"/>
  </r>
  <r>
    <x v="0"/>
    <x v="178"/>
    <s v="Absalon Sogns Menighedsbørnehave"/>
    <x v="7"/>
    <s v="Sønder Boulevard 73"/>
    <n v="1720"/>
    <s v="København V"/>
    <s v="33 22 06 01"/>
    <s v="35464@buf.kk.dk"/>
    <s v="Louise Theede"/>
    <n v="33220601"/>
    <n v="0"/>
    <s v="absalon.bh@postkasse.com"/>
    <s v="Børnehave"/>
    <n v="0"/>
    <n v="0"/>
    <n v="34"/>
    <n v="0"/>
    <n v="0"/>
    <n v="0"/>
    <n v="0"/>
    <s v="Nej"/>
    <n v="0"/>
    <n v="0"/>
    <x v="1"/>
    <x v="0"/>
    <x v="1"/>
    <x v="1"/>
    <n v="0"/>
    <x v="0"/>
    <x v="0"/>
    <x v="1"/>
    <x v="1"/>
    <n v="0"/>
    <n v="0"/>
    <n v="25000"/>
    <n v="0"/>
    <s v="Nej"/>
    <s v="Ja"/>
    <n v="0"/>
    <n v="0"/>
    <n v="0"/>
    <n v="0"/>
    <n v="0"/>
    <n v="0"/>
    <n v="0"/>
    <n v="0"/>
    <n v="0"/>
    <n v="0"/>
    <n v="0"/>
    <n v="0"/>
    <n v="0"/>
    <n v="0"/>
    <n v="0"/>
    <n v="95"/>
    <n v="0"/>
    <n v="2"/>
    <s v="Ja"/>
    <s v="Nej"/>
    <s v="nej"/>
    <s v="Ja"/>
    <s v="Tror dog ikke det er realistisk."/>
    <n v="0"/>
    <s v="forholder sig afventende"/>
    <s v="Nej"/>
    <s v="bekymring for udflugter, og for kvaliteten af færdig mad"/>
    <s v="Nej"/>
    <n v="0"/>
    <n v="0"/>
    <s v="Køkken begrænset tilvirk"/>
    <n v="0"/>
    <n v="0"/>
    <n v="0"/>
    <n v="0"/>
    <n v="0"/>
    <n v="0"/>
    <n v="0"/>
    <n v="0"/>
    <n v="0"/>
    <s v="Større"/>
    <n v="0"/>
    <n v="0"/>
    <n v="0"/>
    <s v="Overflader, vægge og skabe skal opdateres så det er hygiejnemæssigt forsvarligt. Ny opvaskemaskine og mere koge/ovn kapacitet kræves"/>
    <n v="0"/>
    <n v="0"/>
    <n v="0"/>
    <n v="1"/>
    <n v="0"/>
    <n v="0"/>
    <n v="0"/>
    <n v="0"/>
    <n v="0"/>
    <n v="0"/>
    <n v="0"/>
    <n v="1"/>
    <n v="1"/>
    <n v="0"/>
    <n v="0"/>
    <n v="0"/>
    <n v="0"/>
    <n v="1"/>
    <n v="0"/>
    <n v="0"/>
    <n v="0"/>
    <n v="1"/>
    <n v="45"/>
    <s v="Bosch Automatic"/>
    <n v="3"/>
    <s v="Nej"/>
    <n v="0"/>
    <s v="Ja"/>
    <s v="Nej"/>
    <s v="Nej"/>
    <n v="1"/>
    <s v="Begrænset"/>
    <n v="0"/>
    <n v="0"/>
    <x v="2"/>
    <s v="Vesterbro/Kgs.Enghave"/>
    <x v="2"/>
    <x v="0"/>
    <x v="22"/>
    <n v="0"/>
    <n v="0"/>
    <n v="0"/>
    <n v="0"/>
    <n v="0"/>
    <n v="0"/>
    <n v="0"/>
    <n v="0"/>
    <n v="0"/>
    <n v="0"/>
    <n v="0"/>
    <n v="29643.37"/>
    <s v="35464"/>
    <x v="0"/>
    <x v="0"/>
    <x v="1"/>
  </r>
  <r>
    <x v="0"/>
    <x v="179"/>
    <s v="Dansk Røde Kors Integrerede institution &quot;Lupinen&quot;"/>
    <x v="7"/>
    <s v="Louis Pios Gade 12"/>
    <n v="2450"/>
    <s v="København SV"/>
    <s v="33 21 73 12"/>
    <s v="35574@buf.kk.dk"/>
    <s v="Johnny Jensen"/>
    <n v="32583085"/>
    <n v="0"/>
    <s v="Lupinen@pc.dk"/>
    <s v="Børnehave"/>
    <n v="0"/>
    <n v="0"/>
    <n v="40"/>
    <n v="22"/>
    <n v="0"/>
    <n v="0"/>
    <n v="0"/>
    <s v="Nej"/>
    <n v="0"/>
    <n v="0"/>
    <x v="1"/>
    <x v="0"/>
    <x v="1"/>
    <x v="1"/>
    <n v="0"/>
    <x v="0"/>
    <x v="0"/>
    <x v="1"/>
    <x v="1"/>
    <n v="0"/>
    <n v="0"/>
    <n v="60000"/>
    <n v="0"/>
    <s v="Nej"/>
    <s v="Ja"/>
    <s v="Zakia Onib"/>
    <n v="2000"/>
    <n v="5"/>
    <n v="0"/>
    <n v="0"/>
    <s v="Pædagogmedhjælper der laver mad til børnehaven 1 gang månedligt"/>
    <n v="0"/>
    <n v="0"/>
    <n v="0"/>
    <n v="0"/>
    <n v="0"/>
    <n v="0"/>
    <n v="0"/>
    <n v="0"/>
    <n v="0"/>
    <n v="25"/>
    <n v="0"/>
    <n v="2"/>
    <s v="Ja"/>
    <s v="Nej"/>
    <s v="Ja"/>
    <s v="Ja"/>
    <s v="Lavede mad 3 gange om ugen tidligere."/>
    <s v="Ja"/>
    <s v="Er meget positive"/>
    <s v="Ja"/>
    <s v="Vil gerne selv stå for madlavning"/>
    <s v="Nej"/>
    <s v="evt. Zakia, men evt. brug for mere."/>
    <n v="0"/>
    <s v="produktionskøkken"/>
    <s v="Ja"/>
    <s v="Mindre"/>
    <s v="Ingen"/>
    <s v="Nej"/>
    <s v="evt. et ekstra køleskab"/>
    <n v="0"/>
    <n v="0"/>
    <n v="0"/>
    <n v="0"/>
    <n v="0"/>
    <n v="0"/>
    <n v="0"/>
    <n v="0"/>
    <s v="Køkkenet er parat til brug med det samme."/>
    <d v="2009-02-06T00:00:00"/>
    <s v="Cathrine Jerrik"/>
    <n v="0"/>
    <n v="0"/>
    <n v="1"/>
    <n v="4"/>
    <n v="0"/>
    <n v="2"/>
    <n v="0"/>
    <n v="0"/>
    <n v="0"/>
    <n v="1"/>
    <n v="2"/>
    <n v="0"/>
    <n v="0"/>
    <n v="0"/>
    <n v="0"/>
    <n v="0"/>
    <n v="1"/>
    <n v="0"/>
    <n v="0"/>
    <n v="1"/>
    <n v="1"/>
    <s v="Miele alm"/>
    <n v="20"/>
    <s v="Nej"/>
    <n v="0"/>
    <s v="Ja"/>
    <s v="Ja"/>
    <s v="Nej"/>
    <n v="3"/>
    <s v="God plads"/>
    <s v="fint brugbart køkken. Stort. Istandsat for 10 år siden og meget velholdt"/>
    <n v="0"/>
    <x v="0"/>
    <s v="Vesterbro/Kgs.Enghave"/>
    <x v="2"/>
    <x v="0"/>
    <x v="0"/>
    <n v="22"/>
    <n v="0"/>
    <n v="0"/>
    <n v="0"/>
    <n v="0"/>
    <n v="0"/>
    <n v="0"/>
    <n v="0"/>
    <n v="0"/>
    <n v="0"/>
    <n v="0"/>
    <n v="68825.42"/>
    <s v="35574"/>
    <x v="0"/>
    <x v="0"/>
    <x v="23"/>
  </r>
  <r>
    <x v="0"/>
    <x v="180"/>
    <s v="Carlsberg Børnehave og Fritidshjem"/>
    <x v="7"/>
    <s v="Vesterfælledvej 75"/>
    <n v="1750"/>
    <s v="København V"/>
    <s v="33 21 36 65"/>
    <s v="35582@buf.kk.dk"/>
    <s v="Kirsti Zøller"/>
    <n v="38192279"/>
    <n v="0"/>
    <s v="cbboern@get2net.dk"/>
    <s v="Børnehave"/>
    <n v="0"/>
    <n v="0"/>
    <n v="50"/>
    <n v="20"/>
    <n v="0"/>
    <n v="0"/>
    <n v="0"/>
    <s v="Nej"/>
    <n v="0"/>
    <n v="0"/>
    <x v="1"/>
    <x v="0"/>
    <x v="1"/>
    <x v="1"/>
    <n v="0"/>
    <x v="0"/>
    <x v="1"/>
    <x v="1"/>
    <x v="1"/>
    <n v="0"/>
    <n v="0"/>
    <n v="60000"/>
    <s v="incl. mælk + mellemmålt til frit.hj. "/>
    <s v="Ja"/>
    <s v="nej"/>
    <s v="Lisbeth Topp"/>
    <n v="2008"/>
    <n v="16"/>
    <n v="0"/>
    <n v="0"/>
    <s v="Social og sundheds asst."/>
    <s v="Hygiejne kursus"/>
    <n v="0"/>
    <n v="0"/>
    <n v="0"/>
    <n v="0"/>
    <n v="0"/>
    <n v="0"/>
    <n v="0"/>
    <n v="0"/>
    <n v="100"/>
    <n v="0"/>
    <n v="2"/>
    <s v="nej"/>
    <s v="Nej"/>
    <s v="nej"/>
    <s v="Ja"/>
    <s v="Svært at overskue, mange særlige behov. Frygter rigitg mange lægeerklæringer"/>
    <s v="Ja"/>
    <s v="Mange er glade for at slippe"/>
    <s v="Nej"/>
    <s v="Ser det som besværligt"/>
    <s v="Nej"/>
    <n v="0"/>
    <n v="0"/>
    <s v="Køkken begrænset tilvirk"/>
    <s v="nej"/>
    <n v="0"/>
    <n v="0"/>
    <n v="0"/>
    <n v="0"/>
    <n v="0"/>
    <n v="0"/>
    <n v="0"/>
    <n v="0"/>
    <s v="Mindre"/>
    <n v="0"/>
    <n v="0"/>
    <n v="0"/>
    <n v="0"/>
    <s v="Mariah / Nanna"/>
    <n v="0"/>
    <n v="0"/>
    <n v="1"/>
    <n v="0"/>
    <n v="0"/>
    <n v="0"/>
    <n v="1"/>
    <n v="0"/>
    <n v="0"/>
    <n v="0"/>
    <n v="0"/>
    <n v="2"/>
    <n v="0"/>
    <n v="0"/>
    <n v="0"/>
    <n v="0"/>
    <n v="0"/>
    <n v="1"/>
    <n v="0"/>
    <n v="0"/>
    <n v="1"/>
    <n v="0"/>
    <s v="Miele professional"/>
    <n v="4"/>
    <s v="Nej"/>
    <n v="0"/>
    <s v="Nej"/>
    <s v="Nej"/>
    <s v="Nej"/>
    <n v="2"/>
    <s v="Begrænset"/>
    <s v="Åbent køkken m. begrænset udstyr. _x000a_Køkkendame er opsagt 1/6-09, hvor morgenmad og mellemmåltider afskaffes"/>
    <n v="0"/>
    <x v="0"/>
    <s v="Vesterbro/Kgs.Enghave"/>
    <x v="2"/>
    <x v="0"/>
    <x v="39"/>
    <n v="20"/>
    <n v="0"/>
    <n v="0"/>
    <n v="0"/>
    <n v="0"/>
    <n v="0"/>
    <n v="0"/>
    <n v="0"/>
    <n v="0"/>
    <n v="0"/>
    <n v="0"/>
    <n v="88296.09"/>
    <s v="35582"/>
    <x v="0"/>
    <x v="0"/>
    <x v="24"/>
  </r>
  <r>
    <x v="0"/>
    <x v="181"/>
    <s v="Stubmøllen"/>
    <x v="7"/>
    <s v="Stubmøllevej 10"/>
    <n v="2450"/>
    <s v="København SV"/>
    <s v="36 17 62 02"/>
    <s v="37372@buf.kk.dk"/>
    <s v="John Elsted"/>
    <n v="38605706"/>
    <n v="0"/>
    <s v="37372@buf.kk.dk"/>
    <s v="Børnehave"/>
    <n v="0"/>
    <n v="0"/>
    <n v="42"/>
    <n v="0"/>
    <n v="0"/>
    <n v="0"/>
    <n v="0"/>
    <s v="Nej"/>
    <n v="0"/>
    <n v="0"/>
    <x v="1"/>
    <x v="0"/>
    <x v="1"/>
    <x v="1"/>
    <n v="0"/>
    <x v="0"/>
    <x v="0"/>
    <x v="1"/>
    <x v="1"/>
    <n v="0"/>
    <n v="0"/>
    <n v="65000"/>
    <n v="0"/>
    <s v="Nej"/>
    <s v="Ja"/>
    <n v="0"/>
    <n v="0"/>
    <n v="0"/>
    <n v="0"/>
    <s v="laver eftermiddagsmad"/>
    <n v="0"/>
    <n v="0"/>
    <n v="0"/>
    <n v="0"/>
    <n v="0"/>
    <n v="0"/>
    <n v="0"/>
    <n v="0"/>
    <n v="0"/>
    <n v="0"/>
    <n v="80"/>
    <n v="0"/>
    <n v="2"/>
    <s v="Ja"/>
    <s v="Nej"/>
    <s v="nej"/>
    <s v="Ja"/>
    <s v="Har meget lyst til at maden bliver lavet i inst. "/>
    <s v="Ja"/>
    <s v="Meget poosistive over for mad i inst."/>
    <s v="Ja"/>
    <s v="Meget interesseret. Vil gerne være med til at &quot;styre&quot; hvad børnene spiser"/>
    <s v="Nej"/>
    <n v="0"/>
    <n v="0"/>
    <s v="produktionskøkken"/>
    <s v="nej"/>
    <s v="Mindre"/>
    <s v="Mindre"/>
    <s v="Nej"/>
    <s v="Opvaskemaskinen skal have udsugning ( iflg. Myndighederne)"/>
    <n v="0"/>
    <n v="0"/>
    <n v="0"/>
    <n v="0"/>
    <n v="0"/>
    <n v="0"/>
    <n v="0"/>
    <n v="0"/>
    <n v="0"/>
    <s v="Lone Voss"/>
    <d v="2009-02-06T00:00:00"/>
    <n v="0"/>
    <n v="1"/>
    <n v="0"/>
    <n v="0"/>
    <n v="0"/>
    <n v="1"/>
    <n v="0"/>
    <n v="0"/>
    <n v="0"/>
    <n v="0"/>
    <n v="1"/>
    <n v="0"/>
    <n v="0"/>
    <n v="0"/>
    <n v="0"/>
    <n v="1"/>
    <n v="0"/>
    <n v="0"/>
    <n v="0"/>
    <n v="1"/>
    <n v="20"/>
    <s v="Miele"/>
    <n v="0"/>
    <s v="Nej"/>
    <n v="0"/>
    <s v="Ja"/>
    <s v="Ja"/>
    <s v="Nej"/>
    <n v="1"/>
    <s v="God plads"/>
    <s v="_x000a_Kan godt starte op d. 1.1.10 _x000a_Sammenlægges med 37293 ( vuggestue) Kan evt. samarbejde om maden_x000a_"/>
    <n v="0"/>
    <x v="2"/>
    <s v="Vesterbro/Kgs.Enghave"/>
    <x v="2"/>
    <x v="0"/>
    <x v="10"/>
    <n v="0"/>
    <n v="0"/>
    <n v="0"/>
    <n v="0"/>
    <n v="0"/>
    <n v="0"/>
    <n v="0"/>
    <n v="0"/>
    <n v="0"/>
    <n v="0"/>
    <n v="0"/>
    <n v="59290.95"/>
    <s v="37372"/>
    <x v="0"/>
    <x v="0"/>
    <x v="1"/>
  </r>
  <r>
    <x v="0"/>
    <x v="182"/>
    <s v="Hastrup"/>
    <x v="7"/>
    <s v="Grønnegade 1"/>
    <n v="4621"/>
    <s v="Gadstrup"/>
    <s v="46 15 13 50"/>
    <s v="37385@buf.kk.dk"/>
    <s v="Grethe Eriksen"/>
    <n v="38111330"/>
    <n v="0"/>
    <s v="37385@buf.kk.dk"/>
    <s v="Børnehave"/>
    <n v="0"/>
    <n v="0"/>
    <n v="42"/>
    <n v="0"/>
    <n v="0"/>
    <n v="0"/>
    <n v="0"/>
    <s v="Nej"/>
    <n v="0"/>
    <n v="0"/>
    <x v="1"/>
    <x v="0"/>
    <x v="1"/>
    <x v="1"/>
    <n v="0"/>
    <x v="1"/>
    <x v="0"/>
    <x v="1"/>
    <x v="0"/>
    <n v="0"/>
    <n v="0"/>
    <n v="0"/>
    <n v="0"/>
    <n v="0"/>
    <n v="0"/>
    <n v="0"/>
    <n v="0"/>
    <n v="0"/>
    <n v="0"/>
    <n v="0"/>
    <n v="0"/>
    <n v="0"/>
    <n v="0"/>
    <n v="0"/>
    <n v="0"/>
    <n v="0"/>
    <n v="0"/>
    <n v="0"/>
    <n v="0"/>
    <n v="0"/>
    <n v="80"/>
    <n v="0"/>
    <n v="1"/>
    <s v="Ja"/>
    <s v="Nej"/>
    <s v="nej"/>
    <s v="Nej"/>
    <n v="0"/>
    <n v="0"/>
    <n v="0"/>
    <n v="0"/>
    <n v="0"/>
    <n v="0"/>
    <n v="0"/>
    <n v="0"/>
    <n v="0"/>
    <n v="0"/>
    <n v="0"/>
    <n v="0"/>
    <n v="0"/>
    <n v="0"/>
    <n v="0"/>
    <n v="0"/>
    <n v="0"/>
    <n v="0"/>
    <n v="0"/>
    <n v="0"/>
    <n v="0"/>
    <n v="0"/>
    <n v="0"/>
    <s v="Lone"/>
    <d v="1899-12-30T00:00:00"/>
    <n v="0"/>
    <n v="0"/>
    <n v="1"/>
    <n v="4"/>
    <n v="0"/>
    <n v="1"/>
    <n v="0"/>
    <n v="0"/>
    <n v="0"/>
    <n v="0"/>
    <n v="1"/>
    <n v="0"/>
    <n v="0"/>
    <n v="0"/>
    <n v="0"/>
    <n v="0"/>
    <n v="1"/>
    <n v="0"/>
    <n v="0"/>
    <n v="1"/>
    <n v="20"/>
    <s v="Miele"/>
    <n v="3"/>
    <s v="Nej"/>
    <n v="0"/>
    <s v="Ja"/>
    <s v="Nej"/>
    <s v="Nej"/>
    <n v="1"/>
    <s v="ingen plads"/>
    <n v="0"/>
    <n v="0"/>
    <x v="2"/>
    <s v="Vesterbro/Kgs.Enghave"/>
    <x v="2"/>
    <x v="0"/>
    <x v="10"/>
    <n v="0"/>
    <n v="0"/>
    <n v="0"/>
    <n v="0"/>
    <n v="0"/>
    <n v="0"/>
    <n v="0"/>
    <n v="0"/>
    <n v="0"/>
    <n v="0"/>
    <n v="0"/>
    <n v="22148.57"/>
    <s v="37385"/>
    <x v="4"/>
    <x v="0"/>
    <x v="1"/>
  </r>
  <r>
    <x v="0"/>
    <x v="183"/>
    <s v="Troldhytten"/>
    <x v="7"/>
    <s v="Mørkhøj Bygade 10"/>
    <n v="2860"/>
    <s v="Søborg"/>
    <s v="39 56 47 03 el. 04"/>
    <s v="37387@buf.kk.dk"/>
    <s v="Judith Nordfred"/>
    <n v="45939405"/>
    <n v="0"/>
    <s v="37387@buf.kk.dk"/>
    <s v="Børnehave"/>
    <n v="0"/>
    <n v="0"/>
    <n v="50"/>
    <n v="0"/>
    <n v="0"/>
    <n v="0"/>
    <n v="0"/>
    <s v="Nej"/>
    <n v="0"/>
    <n v="0"/>
    <x v="1"/>
    <x v="0"/>
    <x v="1"/>
    <x v="1"/>
    <n v="0"/>
    <x v="0"/>
    <x v="1"/>
    <x v="1"/>
    <x v="1"/>
    <n v="0"/>
    <n v="0"/>
    <n v="50000"/>
    <n v="0"/>
    <n v="0"/>
    <n v="0"/>
    <n v="0"/>
    <n v="0"/>
    <n v="0"/>
    <n v="0"/>
    <n v="0"/>
    <n v="0"/>
    <n v="0"/>
    <n v="0"/>
    <n v="0"/>
    <n v="0"/>
    <n v="0"/>
    <n v="0"/>
    <n v="0"/>
    <n v="0"/>
    <n v="0"/>
    <n v="75"/>
    <n v="0"/>
    <n v="1"/>
    <s v="nej"/>
    <s v="Nej"/>
    <s v="Ja"/>
    <s v="Nej"/>
    <n v="0"/>
    <n v="0"/>
    <n v="0"/>
    <n v="0"/>
    <n v="0"/>
    <n v="0"/>
    <n v="0"/>
    <n v="0"/>
    <n v="0"/>
    <n v="0"/>
    <n v="0"/>
    <n v="0"/>
    <n v="0"/>
    <n v="0"/>
    <n v="0"/>
    <n v="0"/>
    <n v="0"/>
    <n v="0"/>
    <n v="0"/>
    <n v="0"/>
    <n v="0"/>
    <n v="0"/>
    <n v="0"/>
    <s v="Lone Voss"/>
    <d v="1899-12-30T00:00:00"/>
    <n v="0"/>
    <n v="0"/>
    <n v="1"/>
    <n v="4"/>
    <n v="0"/>
    <n v="1"/>
    <n v="0"/>
    <n v="0"/>
    <n v="0"/>
    <n v="1"/>
    <n v="1"/>
    <n v="0"/>
    <n v="0"/>
    <n v="0"/>
    <n v="0"/>
    <n v="1"/>
    <n v="0"/>
    <n v="0"/>
    <n v="0"/>
    <n v="1"/>
    <n v="20"/>
    <s v="Miele"/>
    <n v="5"/>
    <s v="Nej"/>
    <n v="0"/>
    <s v="Ja"/>
    <s v="Nej"/>
    <s v="Nej"/>
    <n v="2"/>
    <s v="Begrænset"/>
    <s v="Grov køkken - alm. Køkken"/>
    <n v="0"/>
    <x v="2"/>
    <s v="Vesterbro/Kgs.Enghave"/>
    <x v="2"/>
    <x v="0"/>
    <x v="39"/>
    <n v="0"/>
    <n v="0"/>
    <n v="0"/>
    <n v="0"/>
    <n v="0"/>
    <n v="0"/>
    <n v="0"/>
    <n v="0"/>
    <n v="0"/>
    <n v="0"/>
    <n v="0"/>
    <n v="57221.3"/>
    <s v="37387"/>
    <x v="4"/>
    <x v="0"/>
    <x v="1"/>
  </r>
  <r>
    <x v="0"/>
    <x v="184"/>
    <s v="Børnehaven Hestestalden"/>
    <x v="7"/>
    <s v="Gasværksvej 14"/>
    <n v="1656"/>
    <s v="København V"/>
    <s v="33 21 49 67"/>
    <s v="37563@buf.kk.dk"/>
    <s v="Susanne Fabricius"/>
    <n v="33224413"/>
    <n v="0"/>
    <s v="susanne.fabricius@buf.kk.dk"/>
    <s v="Børnehave"/>
    <n v="0"/>
    <n v="0"/>
    <n v="104"/>
    <n v="0"/>
    <n v="0"/>
    <n v="0"/>
    <n v="0"/>
    <s v="ja"/>
    <n v="2"/>
    <n v="1"/>
    <x v="1"/>
    <x v="0"/>
    <x v="1"/>
    <x v="1"/>
    <n v="0"/>
    <x v="0"/>
    <x v="0"/>
    <x v="1"/>
    <x v="1"/>
    <n v="0"/>
    <n v="0"/>
    <n v="75000"/>
    <n v="0"/>
    <s v="Nej"/>
    <s v="nej"/>
    <n v="0"/>
    <n v="0"/>
    <n v="0"/>
    <n v="0"/>
    <n v="0"/>
    <n v="0"/>
    <n v="0"/>
    <n v="0"/>
    <n v="0"/>
    <n v="0"/>
    <n v="0"/>
    <n v="0"/>
    <n v="0"/>
    <n v="0"/>
    <n v="0"/>
    <n v="98"/>
    <n v="0"/>
    <n v="2"/>
    <s v="Ja"/>
    <s v="Nej"/>
    <s v="Ja"/>
    <s v="Ja"/>
    <s v="Vil gerne have tilbudt begge dele (hj. Lavet mad og madpakker). Der er 50 børn i udflytter ad gangen"/>
    <n v="0"/>
    <n v="0"/>
    <s v="Ja"/>
    <s v="Når det ikke kan være anderledes"/>
    <s v="Nej"/>
    <s v="Vil gerne  have en madfar"/>
    <n v="0"/>
    <s v="Køkken begrænset tilvirk"/>
    <s v="nej"/>
    <n v="0"/>
    <n v="0"/>
    <n v="0"/>
    <n v="0"/>
    <n v="0"/>
    <s v="Større"/>
    <n v="0"/>
    <n v="0"/>
    <s v="Større"/>
    <s v="Større opvaskemaskine, kogebord, køleskabe, fryser, ovn, røremaskine, grøntsagsrobot"/>
    <n v="0"/>
    <n v="0"/>
    <s v="Halvdelen af børnene er udflytter, 14 dage ad gangen"/>
    <s v="Lone Voss / Nanna"/>
    <d v="2009-03-12T00:00:00"/>
    <n v="0"/>
    <n v="1"/>
    <n v="0"/>
    <n v="0"/>
    <n v="0"/>
    <n v="1"/>
    <n v="0"/>
    <n v="0"/>
    <n v="0"/>
    <n v="0"/>
    <n v="1"/>
    <n v="0"/>
    <n v="0"/>
    <n v="0"/>
    <n v="0"/>
    <n v="1"/>
    <n v="0"/>
    <n v="0"/>
    <n v="0"/>
    <n v="1"/>
    <n v="20"/>
    <s v="Miele"/>
    <n v="3"/>
    <s v="Nej"/>
    <n v="0"/>
    <s v="Nej"/>
    <s v="Nej"/>
    <s v="Nej"/>
    <n v="2"/>
    <s v="Begrænset"/>
    <s v="Har et rum i huset, som kan indrettes som lager. Fx til konserves og ting pakket i plastik - dårligt klima, der ville evt. kunne stå en kummefryser"/>
    <n v="0"/>
    <x v="2"/>
    <s v="Vesterbro/Kgs.Enghave"/>
    <x v="2"/>
    <x v="0"/>
    <x v="43"/>
    <n v="0"/>
    <n v="0"/>
    <n v="0"/>
    <n v="0"/>
    <n v="0"/>
    <n v="0"/>
    <n v="0"/>
    <n v="0"/>
    <n v="0"/>
    <n v="0"/>
    <n v="0"/>
    <n v="125224.91"/>
    <s v="37563"/>
    <x v="0"/>
    <x v="0"/>
    <x v="1"/>
  </r>
  <r>
    <x v="0"/>
    <x v="185"/>
    <s v="Børnehaven Hestestalden"/>
    <x v="7"/>
    <s v="Gasværksvej 14"/>
    <n v="1656"/>
    <s v="København V"/>
    <s v="33 21 49 67"/>
    <s v="37563@buf.kk.dk"/>
    <s v="Susanne Fabricius"/>
    <n v="33224413"/>
    <n v="0"/>
    <s v="susanne.fabricius@buf.kk.dk"/>
    <s v="Børnehave"/>
    <n v="0"/>
    <n v="0"/>
    <n v="104"/>
    <n v="0"/>
    <n v="0"/>
    <n v="0"/>
    <n v="0"/>
    <s v="Nej"/>
    <n v="0"/>
    <n v="0"/>
    <x v="1"/>
    <x v="0"/>
    <x v="1"/>
    <x v="1"/>
    <n v="0"/>
    <x v="0"/>
    <x v="0"/>
    <x v="1"/>
    <x v="1"/>
    <n v="0"/>
    <n v="0"/>
    <n v="75000"/>
    <n v="0"/>
    <n v="0"/>
    <n v="0"/>
    <n v="0"/>
    <n v="0"/>
    <n v="0"/>
    <n v="0"/>
    <n v="0"/>
    <n v="0"/>
    <n v="0"/>
    <n v="0"/>
    <n v="0"/>
    <n v="0"/>
    <n v="0"/>
    <n v="0"/>
    <n v="0"/>
    <n v="0"/>
    <n v="0"/>
    <n v="98"/>
    <n v="0"/>
    <n v="1"/>
    <n v="0"/>
    <n v="0"/>
    <n v="0"/>
    <s v="Nej"/>
    <s v="Har ikke overvejet det. Afventer"/>
    <n v="0"/>
    <n v="0"/>
    <n v="0"/>
    <n v="0"/>
    <n v="0"/>
    <n v="0"/>
    <n v="0"/>
    <s v="Køkken begrænset tilvirk"/>
    <n v="0"/>
    <n v="0"/>
    <n v="0"/>
    <n v="0"/>
    <n v="0"/>
    <n v="0"/>
    <n v="0"/>
    <n v="0"/>
    <n v="0"/>
    <n v="0"/>
    <n v="0"/>
    <n v="0"/>
    <n v="0"/>
    <n v="0"/>
    <s v="Mariah"/>
    <d v="2009-04-21T00:00:00"/>
    <n v="0"/>
    <n v="1"/>
    <n v="0"/>
    <n v="4"/>
    <n v="1"/>
    <n v="0"/>
    <n v="0"/>
    <n v="0"/>
    <n v="0"/>
    <n v="1"/>
    <n v="0"/>
    <n v="0"/>
    <n v="0"/>
    <n v="0"/>
    <n v="0"/>
    <n v="1"/>
    <n v="0"/>
    <n v="0"/>
    <n v="0"/>
    <n v="1"/>
    <n v="0"/>
    <n v="0"/>
    <n v="0"/>
    <s v="Nej"/>
    <n v="0"/>
    <s v="Nej"/>
    <s v="Nej"/>
    <s v="Nej"/>
    <n v="1"/>
    <n v="0"/>
    <n v="0"/>
    <n v="0"/>
    <x v="2"/>
    <s v="Vesterbro/Kgs.Enghave"/>
    <x v="2"/>
    <x v="0"/>
    <x v="43"/>
    <n v="0"/>
    <n v="0"/>
    <n v="0"/>
    <n v="0"/>
    <n v="0"/>
    <n v="0"/>
    <n v="0"/>
    <n v="0"/>
    <n v="0"/>
    <n v="0"/>
    <n v="0"/>
    <n v="125224.91"/>
    <s v="37563"/>
    <x v="4"/>
    <x v="0"/>
    <x v="1"/>
  </r>
  <r>
    <x v="0"/>
    <x v="186"/>
    <s v="Bavnehøj Børnehave og fritidshjem"/>
    <x v="7"/>
    <s v="V.A. Borgens Vej 10"/>
    <n v="2450"/>
    <s v="København SV"/>
    <s v="33 21 08 48"/>
    <s v="mail@bavnehoej.kk.dk"/>
    <s v="LENA QUIST"/>
    <n v="35859679"/>
    <n v="33210848"/>
    <s v="37638@buf.kk.dk"/>
    <s v="Børnehave"/>
    <n v="0"/>
    <n v="0"/>
    <n v="25"/>
    <n v="0"/>
    <n v="0"/>
    <n v="0"/>
    <n v="0"/>
    <s v="Nej"/>
    <n v="0"/>
    <n v="0"/>
    <x v="1"/>
    <x v="0"/>
    <x v="1"/>
    <x v="1"/>
    <n v="0"/>
    <x v="0"/>
    <x v="0"/>
    <x v="1"/>
    <x v="1"/>
    <n v="0"/>
    <n v="0"/>
    <n v="25000"/>
    <n v="0"/>
    <s v="Nej"/>
    <s v="nej"/>
    <n v="0"/>
    <n v="0"/>
    <n v="0"/>
    <n v="0"/>
    <n v="0"/>
    <n v="0"/>
    <n v="0"/>
    <n v="0"/>
    <n v="0"/>
    <n v="0"/>
    <n v="0"/>
    <n v="0"/>
    <n v="0"/>
    <n v="0"/>
    <n v="0"/>
    <n v="50"/>
    <n v="0"/>
    <n v="2"/>
    <s v="Ja"/>
    <s v="Nej"/>
    <s v="nej"/>
    <s v="Ja"/>
    <n v="0"/>
    <n v="0"/>
    <s v="vides ikke"/>
    <n v="0"/>
    <s v="vides ikke"/>
    <s v="Nej"/>
    <s v="Vil gerne have hjælp"/>
    <n v="0"/>
    <s v="Køkken begrænset tilvirk"/>
    <s v="nej"/>
    <n v="0"/>
    <n v="0"/>
    <n v="0"/>
    <n v="0"/>
    <n v="0"/>
    <s v="Større"/>
    <n v="0"/>
    <n v="0"/>
    <s v="Mindre"/>
    <n v="0"/>
    <n v="0"/>
    <n v="0"/>
    <s v="Opvaskemaskine op i højde. Ombygning af det eksisternende, hvis det skal blive et produktionskøkken"/>
    <s v="Lone Voss / Nanna"/>
    <d v="2009-03-10T00:00:00"/>
    <n v="0"/>
    <n v="1"/>
    <n v="0"/>
    <n v="0"/>
    <n v="1"/>
    <n v="0"/>
    <n v="0"/>
    <n v="0"/>
    <n v="0"/>
    <n v="1"/>
    <n v="1"/>
    <n v="0"/>
    <n v="0"/>
    <n v="0"/>
    <n v="0"/>
    <n v="1"/>
    <n v="0"/>
    <n v="0"/>
    <n v="0"/>
    <n v="1"/>
    <n v="35"/>
    <s v="Miele"/>
    <n v="3"/>
    <s v="Nej"/>
    <n v="0"/>
    <s v="Ja"/>
    <s v="Nej"/>
    <s v="Nej"/>
    <n v="1"/>
    <s v="ingen plads"/>
    <s v="Lager: Depotrum i kælderen, men dårlig mulighed i køkkenet."/>
    <n v="0"/>
    <x v="0"/>
    <s v="Vesterbro/Kgs.Enghave"/>
    <x v="2"/>
    <x v="0"/>
    <x v="20"/>
    <n v="44"/>
    <n v="0"/>
    <n v="0"/>
    <n v="0"/>
    <n v="0"/>
    <n v="0"/>
    <n v="0"/>
    <n v="0"/>
    <n v="0"/>
    <n v="0"/>
    <n v="0"/>
    <n v="26266"/>
    <s v="37638"/>
    <x v="0"/>
    <x v="0"/>
    <x v="8"/>
  </r>
  <r>
    <x v="0"/>
    <x v="187"/>
    <s v="Børnehuset Hjortøgade 3 og 10"/>
    <x v="5"/>
    <s v="Hjortøgade 3"/>
    <n v="2100"/>
    <s v="København Ø"/>
    <s v="39 20 24 83"/>
    <s v="35307@buf.kk.dk"/>
    <s v="Henrik Dankert"/>
    <n v="21261009"/>
    <n v="39181320"/>
    <s v="35307@buf.kk.dk"/>
    <s v="Børnehave"/>
    <n v="0"/>
    <n v="0"/>
    <n v="62"/>
    <n v="0"/>
    <n v="0"/>
    <n v="0"/>
    <n v="0"/>
    <s v="ja"/>
    <n v="1"/>
    <n v="1"/>
    <x v="1"/>
    <x v="0"/>
    <x v="1"/>
    <x v="1"/>
    <n v="0"/>
    <x v="0"/>
    <x v="0"/>
    <x v="1"/>
    <x v="1"/>
    <n v="0"/>
    <n v="0"/>
    <n v="60000"/>
    <n v="0"/>
    <n v="0"/>
    <n v="0"/>
    <n v="0"/>
    <n v="0"/>
    <n v="0"/>
    <n v="0"/>
    <n v="0"/>
    <n v="0"/>
    <n v="0"/>
    <n v="0"/>
    <n v="0"/>
    <n v="0"/>
    <n v="0"/>
    <n v="0"/>
    <n v="0"/>
    <n v="0"/>
    <n v="0"/>
    <n v="50"/>
    <n v="0"/>
    <n v="2"/>
    <s v="Ja"/>
    <s v="Nej"/>
    <s v="Ja"/>
    <s v="Ja"/>
    <s v="hvis muligheden er der"/>
    <s v="Ja"/>
    <n v="0"/>
    <s v="Ja"/>
    <n v="0"/>
    <s v="Nej"/>
    <n v="0"/>
    <n v="0"/>
    <s v="Køkken blandet tilvirk"/>
    <s v="nej"/>
    <s v="Mindre"/>
    <n v="0"/>
    <n v="0"/>
    <s v="Opvaskemaskine"/>
    <n v="0"/>
    <n v="0"/>
    <n v="0"/>
    <n v="0"/>
    <n v="0"/>
    <n v="0"/>
    <n v="0"/>
    <n v="0"/>
    <s v="Hjortøgade 10, hvor der er 20 børn"/>
    <s v="Lone Voss"/>
    <d v="2009-03-17T00:00:00"/>
    <n v="0"/>
    <n v="0"/>
    <n v="1"/>
    <n v="4"/>
    <n v="0"/>
    <n v="1"/>
    <n v="0"/>
    <n v="0"/>
    <n v="0"/>
    <n v="0"/>
    <n v="1"/>
    <n v="0"/>
    <n v="0"/>
    <n v="0"/>
    <n v="0"/>
    <n v="1"/>
    <n v="0"/>
    <n v="0"/>
    <n v="0"/>
    <n v="1"/>
    <n v="130"/>
    <s v="Siemens"/>
    <n v="3"/>
    <s v="Nej"/>
    <n v="0"/>
    <s v="Nej"/>
    <s v="Ja"/>
    <s v="Nej"/>
    <n v="1"/>
    <s v="Begrænset"/>
    <n v="0"/>
    <n v="0"/>
    <x v="2"/>
    <s v="Østerbro"/>
    <x v="2"/>
    <x v="0"/>
    <x v="37"/>
    <n v="0"/>
    <n v="0"/>
    <n v="0"/>
    <n v="0"/>
    <n v="0"/>
    <n v="0"/>
    <n v="0"/>
    <n v="0"/>
    <n v="0"/>
    <n v="0"/>
    <n v="0"/>
    <n v="49061.919999999998"/>
    <s v="35307"/>
    <x v="0"/>
    <x v="0"/>
    <x v="1"/>
  </r>
  <r>
    <x v="0"/>
    <x v="188"/>
    <s v="Børnehuset Hjortøgade 3 og 10"/>
    <x v="5"/>
    <s v="Hjortøgade 3"/>
    <n v="2100"/>
    <s v="København Ø"/>
    <s v="39 20 24 83"/>
    <s v="35307@buf.kk.dk"/>
    <s v="Henrik Dankert"/>
    <n v="21261009"/>
    <n v="39181320"/>
    <s v="35307@buf.kk.dk"/>
    <s v="Børnehave"/>
    <n v="0"/>
    <n v="0"/>
    <n v="62"/>
    <n v="0"/>
    <n v="0"/>
    <n v="0"/>
    <n v="0"/>
    <s v="ja"/>
    <n v="0"/>
    <n v="0"/>
    <x v="1"/>
    <x v="0"/>
    <x v="1"/>
    <x v="1"/>
    <n v="0"/>
    <x v="1"/>
    <x v="0"/>
    <x v="1"/>
    <x v="0"/>
    <n v="0"/>
    <n v="0"/>
    <n v="0"/>
    <n v="0"/>
    <n v="0"/>
    <n v="0"/>
    <n v="0"/>
    <n v="0"/>
    <n v="0"/>
    <n v="0"/>
    <n v="0"/>
    <n v="0"/>
    <n v="0"/>
    <n v="0"/>
    <n v="0"/>
    <n v="0"/>
    <n v="0"/>
    <n v="0"/>
    <n v="0"/>
    <n v="0"/>
    <n v="0"/>
    <n v="0"/>
    <n v="0"/>
    <n v="0"/>
    <n v="0"/>
    <n v="0"/>
    <n v="0"/>
    <n v="0"/>
    <n v="0"/>
    <n v="0"/>
    <n v="0"/>
    <n v="0"/>
    <n v="0"/>
    <n v="0"/>
    <n v="0"/>
    <n v="0"/>
    <s v="Køkken begrænset tilvirk"/>
    <n v="0"/>
    <n v="0"/>
    <n v="0"/>
    <n v="0"/>
    <n v="0"/>
    <n v="0"/>
    <n v="0"/>
    <n v="0"/>
    <n v="0"/>
    <s v="Større"/>
    <n v="0"/>
    <n v="0"/>
    <n v="0"/>
    <s v="Nyt komfur, maskiner, opvaskemaskine, ombygning"/>
    <s v="Lone Voss"/>
    <n v="0"/>
    <n v="0"/>
    <n v="0"/>
    <n v="0"/>
    <n v="0"/>
    <n v="1"/>
    <n v="0"/>
    <n v="0"/>
    <n v="0"/>
    <n v="0"/>
    <n v="0"/>
    <n v="1"/>
    <n v="0"/>
    <n v="0"/>
    <n v="0"/>
    <n v="0"/>
    <n v="0"/>
    <n v="0"/>
    <n v="0"/>
    <n v="0"/>
    <n v="1"/>
    <n v="0"/>
    <s v="Miele"/>
    <n v="0"/>
    <n v="0"/>
    <n v="0"/>
    <n v="0"/>
    <n v="0"/>
    <n v="0"/>
    <n v="0"/>
    <n v="0"/>
    <s v="meget gammelt og nedslidt for småt til at lave mad."/>
    <n v="0"/>
    <x v="2"/>
    <s v="Østerbro"/>
    <x v="2"/>
    <x v="0"/>
    <x v="37"/>
    <n v="0"/>
    <n v="0"/>
    <n v="0"/>
    <n v="0"/>
    <n v="0"/>
    <n v="0"/>
    <n v="0"/>
    <n v="0"/>
    <n v="0"/>
    <n v="0"/>
    <n v="0"/>
    <n v="49061.919999999998"/>
    <s v="35307"/>
    <x v="1"/>
    <x v="0"/>
    <x v="1"/>
  </r>
  <r>
    <x v="0"/>
    <x v="189"/>
    <s v="Børnehaven Ragnarok"/>
    <x v="5"/>
    <s v="Borgmester Jensens Allé 1"/>
    <n v="2100"/>
    <s v="København Ø"/>
    <s v="35 38 76 11"/>
    <s v="BH-ragnarok@mail.dk"/>
    <s v="Susanne Overgaard"/>
    <n v="0"/>
    <n v="35387611"/>
    <s v="35321@buf.kk.dk"/>
    <s v="Børnehave"/>
    <n v="0"/>
    <n v="0"/>
    <n v="22"/>
    <n v="0"/>
    <n v="0"/>
    <n v="0"/>
    <n v="0"/>
    <s v="Nej"/>
    <n v="0"/>
    <n v="0"/>
    <x v="1"/>
    <x v="0"/>
    <x v="1"/>
    <x v="1"/>
    <n v="0"/>
    <x v="1"/>
    <x v="0"/>
    <x v="1"/>
    <x v="1"/>
    <n v="0"/>
    <n v="0"/>
    <n v="2500"/>
    <n v="0"/>
    <n v="0"/>
    <n v="0"/>
    <n v="0"/>
    <n v="0"/>
    <n v="0"/>
    <n v="0"/>
    <n v="0"/>
    <n v="0"/>
    <n v="0"/>
    <n v="0"/>
    <n v="0"/>
    <n v="0"/>
    <n v="0"/>
    <n v="0"/>
    <n v="0"/>
    <n v="0"/>
    <n v="0"/>
    <n v="80"/>
    <n v="0"/>
    <n v="1"/>
    <s v="Ja"/>
    <s v="Nej"/>
    <s v="Ja"/>
    <s v="Nej"/>
    <s v="der er ikke muligheder for det"/>
    <s v="Nej"/>
    <n v="0"/>
    <s v="Ja"/>
    <n v="0"/>
    <n v="0"/>
    <n v="0"/>
    <n v="0"/>
    <s v="Modtagerkøkken"/>
    <n v="0"/>
    <n v="0"/>
    <n v="0"/>
    <s v="ja"/>
    <n v="0"/>
    <n v="0"/>
    <n v="0"/>
    <n v="0"/>
    <n v="0"/>
    <n v="0"/>
    <n v="0"/>
    <n v="0"/>
    <n v="0"/>
    <s v="det er ikke muligt at opgradere"/>
    <s v="Lone"/>
    <s v="13.03"/>
    <n v="0"/>
    <n v="1"/>
    <n v="0"/>
    <n v="0"/>
    <n v="0"/>
    <n v="0"/>
    <n v="0"/>
    <n v="0"/>
    <n v="0"/>
    <n v="1"/>
    <n v="0"/>
    <n v="0"/>
    <n v="0"/>
    <n v="0"/>
    <n v="0"/>
    <n v="0"/>
    <n v="0"/>
    <n v="0"/>
    <n v="0"/>
    <n v="0"/>
    <n v="0"/>
    <n v="0"/>
    <n v="1"/>
    <s v="Nej"/>
    <n v="0"/>
    <s v="Nej"/>
    <s v="Nej"/>
    <s v="Nej"/>
    <n v="1"/>
    <s v="ingen plads"/>
    <s v="Hvis det kan etableres vil en opvaskemaskine være på sin plads."/>
    <n v="0"/>
    <x v="2"/>
    <s v="Østerbro"/>
    <x v="2"/>
    <x v="0"/>
    <x v="20"/>
    <n v="0"/>
    <n v="0"/>
    <n v="0"/>
    <n v="0"/>
    <n v="0"/>
    <n v="0"/>
    <n v="0"/>
    <n v="0"/>
    <n v="0"/>
    <n v="0"/>
    <n v="0"/>
    <n v="18341.16"/>
    <s v="35321"/>
    <x v="0"/>
    <x v="0"/>
    <x v="1"/>
  </r>
  <r>
    <x v="0"/>
    <x v="190"/>
    <s v="Hans Egede Sogns"/>
    <x v="5"/>
    <s v="Gammel Kalkbrænderi Vej 11"/>
    <n v="2100"/>
    <s v="København Ø"/>
    <s v="35 42 43 14"/>
    <s v="35346@buf.kk.dk"/>
    <s v="Hanne Behrendt Jensen"/>
    <n v="35352953"/>
    <n v="0"/>
    <s v="35346@buf.kk.dk"/>
    <s v="Børnehave"/>
    <n v="0"/>
    <n v="0"/>
    <n v="46"/>
    <n v="0"/>
    <n v="0"/>
    <n v="0"/>
    <n v="0"/>
    <s v="Nej"/>
    <n v="0"/>
    <n v="0"/>
    <x v="1"/>
    <x v="0"/>
    <x v="1"/>
    <x v="1"/>
    <n v="0"/>
    <x v="0"/>
    <x v="0"/>
    <x v="1"/>
    <x v="1"/>
    <n v="0"/>
    <n v="0"/>
    <n v="0"/>
    <n v="0"/>
    <n v="0"/>
    <n v="0"/>
    <n v="0"/>
    <n v="0"/>
    <n v="0"/>
    <n v="0"/>
    <n v="0"/>
    <n v="0"/>
    <n v="0"/>
    <n v="0"/>
    <n v="0"/>
    <n v="0"/>
    <n v="0"/>
    <n v="0"/>
    <n v="0"/>
    <n v="0"/>
    <n v="0"/>
    <n v="95"/>
    <n v="0"/>
    <n v="1"/>
    <s v="Ja"/>
    <s v="Nej"/>
    <s v="Ja"/>
    <s v="Ja"/>
    <n v="0"/>
    <s v="Ja"/>
    <n v="0"/>
    <s v="Ja"/>
    <n v="0"/>
    <s v="Nej"/>
    <s v="vil gerne have hjælp"/>
    <n v="0"/>
    <s v="produktionskøkken"/>
    <s v="nej"/>
    <s v="Mindre"/>
    <n v="0"/>
    <n v="0"/>
    <s v="2 nye ovne, 5 nye kogeplader, stålbord med vask, stort køleskab"/>
    <n v="0"/>
    <n v="0"/>
    <n v="0"/>
    <n v="0"/>
    <n v="0"/>
    <n v="0"/>
    <n v="0"/>
    <n v="0"/>
    <n v="0"/>
    <s v="Cathrine"/>
    <s v="03.04"/>
    <n v="0"/>
    <n v="1"/>
    <n v="0"/>
    <n v="0"/>
    <n v="0"/>
    <n v="0"/>
    <n v="0"/>
    <n v="0"/>
    <n v="0"/>
    <n v="1"/>
    <n v="1"/>
    <n v="0"/>
    <n v="0"/>
    <n v="0"/>
    <n v="0"/>
    <n v="0"/>
    <n v="0"/>
    <n v="0"/>
    <n v="0"/>
    <n v="1"/>
    <n v="20"/>
    <s v="Miele"/>
    <n v="3"/>
    <s v="Nej"/>
    <n v="0"/>
    <s v="Nej"/>
    <s v="Nej"/>
    <s v="Nej"/>
    <n v="2"/>
    <s v="God plads"/>
    <n v="0"/>
    <n v="0"/>
    <x v="2"/>
    <s v="Østerbro"/>
    <x v="2"/>
    <x v="0"/>
    <x v="44"/>
    <n v="0"/>
    <n v="0"/>
    <n v="0"/>
    <n v="0"/>
    <n v="0"/>
    <n v="0"/>
    <n v="0"/>
    <n v="0"/>
    <n v="0"/>
    <n v="0"/>
    <n v="0"/>
    <n v="30105.26"/>
    <s v="35346"/>
    <x v="0"/>
    <x v="0"/>
    <x v="1"/>
  </r>
  <r>
    <x v="0"/>
    <x v="191"/>
    <s v="Folkebørnehaven"/>
    <x v="5"/>
    <s v="Helsingborggade 24"/>
    <n v="2100"/>
    <s v="København Ø"/>
    <s v="39 20 84 23"/>
    <s v="35358@buf.kk.dk"/>
    <s v="Gertie Christensen"/>
    <n v="35269063"/>
    <n v="0"/>
    <s v="35358@buf.kk.dk"/>
    <s v="Børnehave"/>
    <n v="0"/>
    <n v="12"/>
    <n v="20"/>
    <n v="0"/>
    <n v="0"/>
    <n v="0"/>
    <n v="0"/>
    <s v="Nej"/>
    <n v="0"/>
    <n v="0"/>
    <x v="1"/>
    <x v="0"/>
    <x v="1"/>
    <x v="1"/>
    <n v="0"/>
    <x v="0"/>
    <x v="0"/>
    <x v="1"/>
    <x v="0"/>
    <n v="0"/>
    <n v="0"/>
    <n v="0"/>
    <n v="0"/>
    <n v="0"/>
    <n v="0"/>
    <n v="0"/>
    <n v="0"/>
    <n v="0"/>
    <n v="0"/>
    <n v="0"/>
    <n v="0"/>
    <n v="0"/>
    <n v="0"/>
    <n v="0"/>
    <n v="0"/>
    <n v="0"/>
    <n v="0"/>
    <n v="0"/>
    <n v="0"/>
    <n v="0"/>
    <n v="100"/>
    <n v="0"/>
    <n v="3"/>
    <s v="nej"/>
    <s v="Nej"/>
    <s v="nej"/>
    <s v="Nej"/>
    <s v="fysisk er det ikke muligt"/>
    <s v="Nej"/>
    <s v="blandet, afventende, venter på udfald"/>
    <s v="Nej"/>
    <s v="det samme som forældrene"/>
    <n v="0"/>
    <s v="har et plejehjem som nabo, Kildevældssogns plejehjem. Inst. har tænkt om de kunne få leveret mad derfra."/>
    <n v="0"/>
    <s v="Køkken begrænset tilvirk"/>
    <n v="0"/>
    <n v="0"/>
    <n v="0"/>
    <n v="0"/>
    <n v="0"/>
    <n v="0"/>
    <n v="0"/>
    <n v="0"/>
    <n v="0"/>
    <n v="0"/>
    <n v="0"/>
    <n v="0"/>
    <n v="0"/>
    <s v="kan ikke opgraderes. Trænger til opfriskning generelt"/>
    <s v="Lone Voss / Sine"/>
    <d v="2009-03-24T00:00:00"/>
    <n v="0"/>
    <n v="1"/>
    <n v="0"/>
    <n v="4"/>
    <n v="1"/>
    <n v="0"/>
    <n v="0"/>
    <n v="0"/>
    <n v="0"/>
    <n v="1"/>
    <n v="0"/>
    <n v="0"/>
    <n v="0"/>
    <n v="0"/>
    <n v="0"/>
    <n v="1"/>
    <n v="0"/>
    <n v="0"/>
    <n v="0"/>
    <n v="1"/>
    <n v="70"/>
    <s v="bosch"/>
    <n v="1"/>
    <s v="Nej"/>
    <n v="0"/>
    <s v="Nej"/>
    <s v="Nej"/>
    <s v="Nej"/>
    <n v="1"/>
    <s v="ingen plads"/>
    <s v="Mulighed for kummefryser i kælderen"/>
    <n v="0"/>
    <x v="2"/>
    <s v="Østerbro"/>
    <x v="2"/>
    <x v="1"/>
    <x v="18"/>
    <n v="0"/>
    <n v="0"/>
    <n v="0"/>
    <n v="0"/>
    <n v="0"/>
    <n v="0"/>
    <n v="0"/>
    <n v="0"/>
    <n v="0"/>
    <n v="0"/>
    <n v="0"/>
    <n v="37540.28"/>
    <s v="35358"/>
    <x v="0"/>
    <x v="0"/>
    <x v="1"/>
  </r>
  <r>
    <x v="0"/>
    <x v="192"/>
    <s v="David sogns børnehave"/>
    <x v="5"/>
    <s v="Koldinggade 11A"/>
    <n v="2100"/>
    <s v="København Ø"/>
    <s v="35 42 29 60"/>
    <s v="davidsognsbh@mail.dk"/>
    <s v="Anett Gjedsig"/>
    <n v="0"/>
    <n v="0"/>
    <s v="35385@buf.kk.dk"/>
    <s v="Børnehave"/>
    <n v="0"/>
    <n v="0"/>
    <n v="40"/>
    <n v="0"/>
    <n v="0"/>
    <n v="0"/>
    <n v="0"/>
    <s v="Nej"/>
    <n v="0"/>
    <n v="0"/>
    <x v="1"/>
    <x v="0"/>
    <x v="1"/>
    <x v="1"/>
    <n v="0"/>
    <x v="0"/>
    <x v="0"/>
    <x v="1"/>
    <x v="1"/>
    <n v="0"/>
    <n v="0"/>
    <n v="68372"/>
    <n v="0"/>
    <n v="0"/>
    <n v="0"/>
    <n v="0"/>
    <n v="0"/>
    <n v="0"/>
    <n v="0"/>
    <n v="0"/>
    <n v="0"/>
    <n v="0"/>
    <n v="0"/>
    <n v="0"/>
    <n v="0"/>
    <n v="0"/>
    <n v="0"/>
    <n v="0"/>
    <n v="0"/>
    <n v="0"/>
    <n v="75"/>
    <n v="0"/>
    <n v="2"/>
    <s v="Ja"/>
    <s v="Nej"/>
    <s v="nej"/>
    <s v="Nej"/>
    <s v="Der er ikke mulighed for det"/>
    <s v="Ja"/>
    <s v="kvaliteten skal være i orden of der skal være mad nok"/>
    <s v="Ja"/>
    <n v="0"/>
    <s v="Nej"/>
    <n v="0"/>
    <n v="0"/>
    <s v="Køkken begrænset tilvirk"/>
    <n v="0"/>
    <n v="0"/>
    <n v="0"/>
    <s v="ja"/>
    <s v="køkkenet er ikke stort nok og der er ikke mulighed for udvidelse"/>
    <n v="0"/>
    <n v="0"/>
    <n v="0"/>
    <n v="0"/>
    <n v="0"/>
    <n v="0"/>
    <n v="0"/>
    <n v="0"/>
    <n v="0"/>
    <s v="Mariah"/>
    <s v="23/3 09"/>
    <n v="0"/>
    <n v="1"/>
    <n v="0"/>
    <n v="0"/>
    <n v="0"/>
    <n v="0"/>
    <n v="0"/>
    <n v="0"/>
    <n v="0"/>
    <n v="0"/>
    <n v="1"/>
    <n v="0"/>
    <n v="0"/>
    <n v="0"/>
    <n v="0"/>
    <n v="1"/>
    <n v="0"/>
    <n v="0"/>
    <n v="0"/>
    <n v="1"/>
    <n v="25"/>
    <s v="Miele professional"/>
    <n v="1"/>
    <s v="Nej"/>
    <n v="0"/>
    <s v="Ja"/>
    <s v="Nej"/>
    <s v="Nej"/>
    <n v="2"/>
    <s v="ingen plads"/>
    <s v="Der er 3 køleskabe mere på stuerne"/>
    <n v="0"/>
    <x v="2"/>
    <s v="Østerbro"/>
    <x v="2"/>
    <x v="0"/>
    <x v="0"/>
    <n v="0"/>
    <n v="0"/>
    <n v="0"/>
    <n v="0"/>
    <n v="0"/>
    <n v="0"/>
    <n v="0"/>
    <n v="0"/>
    <n v="0"/>
    <n v="0"/>
    <n v="0"/>
    <n v="54697.599999999999"/>
    <s v="35385"/>
    <x v="0"/>
    <x v="0"/>
    <x v="1"/>
  </r>
  <r>
    <x v="0"/>
    <x v="193"/>
    <s v="Frihavns Sogns Børnehave"/>
    <x v="5"/>
    <s v="Livjægergade 43"/>
    <n v="2100"/>
    <s v="København Ø"/>
    <s v="35 42 53 97"/>
    <s v="35394@buf.kk.dk"/>
    <s v="Betina Laursen"/>
    <n v="0"/>
    <n v="0"/>
    <s v="35394@buf.kk.dk"/>
    <s v="Børnehave"/>
    <n v="0"/>
    <n v="0"/>
    <n v="32"/>
    <n v="0"/>
    <n v="0"/>
    <n v="0"/>
    <n v="0"/>
    <s v="Nej"/>
    <n v="0"/>
    <n v="0"/>
    <x v="1"/>
    <x v="0"/>
    <x v="1"/>
    <x v="1"/>
    <n v="0"/>
    <x v="0"/>
    <x v="1"/>
    <x v="1"/>
    <x v="0"/>
    <n v="0"/>
    <n v="0"/>
    <n v="45000"/>
    <n v="0"/>
    <n v="0"/>
    <n v="0"/>
    <n v="0"/>
    <n v="0"/>
    <n v="0"/>
    <n v="0"/>
    <n v="0"/>
    <n v="0"/>
    <n v="0"/>
    <n v="0"/>
    <n v="0"/>
    <n v="0"/>
    <n v="0"/>
    <n v="0"/>
    <n v="0"/>
    <n v="0"/>
    <n v="0"/>
    <n v="50"/>
    <n v="0"/>
    <n v="1"/>
    <s v="Ja"/>
    <s v="Nej"/>
    <s v="nej"/>
    <s v="Ja"/>
    <s v="fysisk ser det svært ud pga køkken"/>
    <s v="Nej"/>
    <s v="blandet"/>
    <s v="Nej"/>
    <s v="afventende, ikke super positive, bekymring ang økonomi"/>
    <s v="Nej"/>
    <s v="kommer an på time antal, andre tanker."/>
    <n v="0"/>
    <s v="Modtagerkøkken"/>
    <n v="0"/>
    <n v="0"/>
    <n v="0"/>
    <n v="0"/>
    <n v="0"/>
    <n v="0"/>
    <n v="0"/>
    <n v="0"/>
    <n v="0"/>
    <n v="0"/>
    <n v="0"/>
    <n v="0"/>
    <n v="0"/>
    <s v="meget lille køkken. Ingen muligheder for udbygning.bliver også brugt som personalerum."/>
    <s v="Lone Voss / Sine"/>
    <d v="2009-03-24T00:00:00"/>
    <n v="0"/>
    <n v="1"/>
    <n v="0"/>
    <n v="4"/>
    <n v="1"/>
    <n v="0"/>
    <n v="0"/>
    <n v="0"/>
    <n v="0"/>
    <n v="1"/>
    <n v="0"/>
    <n v="0"/>
    <n v="0"/>
    <n v="0"/>
    <n v="0"/>
    <n v="1"/>
    <n v="0"/>
    <n v="0"/>
    <n v="0"/>
    <n v="1"/>
    <n v="20"/>
    <s v="Miele"/>
    <n v="0.5"/>
    <s v="Nej"/>
    <n v="0"/>
    <s v="Nej"/>
    <s v="Nej"/>
    <s v="Nej"/>
    <n v="1"/>
    <s v="ingen plads"/>
    <n v="0"/>
    <n v="0"/>
    <x v="2"/>
    <s v="Østerbro"/>
    <x v="2"/>
    <x v="0"/>
    <x v="12"/>
    <n v="0"/>
    <n v="0"/>
    <n v="0"/>
    <n v="0"/>
    <n v="0"/>
    <n v="0"/>
    <n v="0"/>
    <n v="0"/>
    <n v="0"/>
    <n v="0"/>
    <n v="0"/>
    <n v="25738"/>
    <s v="35394"/>
    <x v="0"/>
    <x v="0"/>
    <x v="1"/>
  </r>
  <r>
    <x v="0"/>
    <x v="194"/>
    <s v="Strandkvartyerets Børnehave"/>
    <x v="5"/>
    <s v="Otto Mallings Gade 12"/>
    <n v="2100"/>
    <s v="København Ø"/>
    <s v="39 20 60 72"/>
    <s v="35414@buf.kk.dk"/>
    <s v="Christin Hjelvik"/>
    <n v="0"/>
    <n v="0"/>
    <s v="35414@buf.kk.dk"/>
    <s v="Børnehave"/>
    <n v="0"/>
    <n v="0"/>
    <n v="20"/>
    <n v="0"/>
    <n v="0"/>
    <n v="0"/>
    <n v="0"/>
    <s v="Nej"/>
    <n v="0"/>
    <n v="0"/>
    <x v="1"/>
    <x v="0"/>
    <x v="1"/>
    <x v="1"/>
    <n v="0"/>
    <x v="0"/>
    <x v="0"/>
    <x v="1"/>
    <x v="1"/>
    <n v="0"/>
    <n v="0"/>
    <n v="0"/>
    <n v="0"/>
    <n v="0"/>
    <n v="0"/>
    <n v="0"/>
    <n v="0"/>
    <n v="0"/>
    <n v="0"/>
    <n v="0"/>
    <n v="0"/>
    <n v="0"/>
    <n v="0"/>
    <n v="0"/>
    <n v="0"/>
    <n v="0"/>
    <n v="0"/>
    <n v="0"/>
    <n v="0"/>
    <n v="0"/>
    <n v="0"/>
    <n v="0"/>
    <n v="0"/>
    <s v="nej"/>
    <s v="Nej"/>
    <s v="Ja"/>
    <s v="Nej"/>
    <s v="køkkenet er for lille og i meget dårlig stand"/>
    <s v="Nej"/>
    <n v="0"/>
    <s v="Nej"/>
    <n v="0"/>
    <n v="0"/>
    <n v="0"/>
    <n v="0"/>
    <s v="Modtagerkøkken"/>
    <s v="nej"/>
    <n v="0"/>
    <n v="0"/>
    <s v="ja"/>
    <n v="0"/>
    <n v="0"/>
    <n v="0"/>
    <n v="0"/>
    <n v="0"/>
    <n v="0"/>
    <n v="0"/>
    <n v="0"/>
    <n v="0"/>
    <n v="0"/>
    <s v="Cathrine"/>
    <s v="31.03"/>
    <n v="0"/>
    <n v="1"/>
    <n v="0"/>
    <n v="0"/>
    <n v="0"/>
    <n v="0"/>
    <n v="0"/>
    <n v="0"/>
    <n v="0"/>
    <n v="1"/>
    <n v="0"/>
    <n v="0"/>
    <n v="0"/>
    <n v="0"/>
    <n v="0"/>
    <n v="1"/>
    <n v="0"/>
    <n v="0"/>
    <n v="0"/>
    <n v="1"/>
    <n v="60"/>
    <s v="Miele"/>
    <n v="2"/>
    <s v="Nej"/>
    <n v="0"/>
    <s v="Nej"/>
    <s v="Nej"/>
    <s v="Nej"/>
    <n v="1"/>
    <s v="Begrænset"/>
    <n v="0"/>
    <n v="0"/>
    <x v="2"/>
    <s v="Østerbro"/>
    <x v="2"/>
    <x v="0"/>
    <x v="18"/>
    <n v="0"/>
    <n v="0"/>
    <n v="0"/>
    <n v="0"/>
    <n v="0"/>
    <n v="0"/>
    <n v="0"/>
    <n v="0"/>
    <n v="0"/>
    <n v="0"/>
    <n v="0"/>
    <n v="35118.769999999997"/>
    <s v="35414"/>
    <x v="0"/>
    <x v="0"/>
    <x v="1"/>
  </r>
  <r>
    <x v="0"/>
    <x v="195"/>
    <s v="Fredens sogns børnehave"/>
    <x v="5"/>
    <s v="Ryesgade 68B"/>
    <n v="2100"/>
    <s v="København Ø"/>
    <s v="35 37 05 49"/>
    <s v="35421@buf.kk.dk"/>
    <s v="Monica Andersen"/>
    <n v="0"/>
    <n v="0"/>
    <s v="35421@buf.kk.dk"/>
    <s v="Børnehave"/>
    <n v="0"/>
    <n v="0"/>
    <n v="45"/>
    <n v="0"/>
    <n v="0"/>
    <n v="0"/>
    <n v="0"/>
    <s v="Nej"/>
    <n v="0"/>
    <n v="0"/>
    <x v="1"/>
    <x v="0"/>
    <x v="1"/>
    <x v="1"/>
    <n v="0"/>
    <x v="0"/>
    <x v="0"/>
    <x v="1"/>
    <x v="1"/>
    <n v="0"/>
    <n v="0"/>
    <n v="0"/>
    <n v="0"/>
    <n v="0"/>
    <n v="0"/>
    <n v="0"/>
    <n v="0"/>
    <n v="0"/>
    <n v="0"/>
    <n v="0"/>
    <n v="0"/>
    <n v="0"/>
    <n v="0"/>
    <n v="0"/>
    <n v="0"/>
    <n v="0"/>
    <n v="0"/>
    <n v="0"/>
    <n v="0"/>
    <n v="0"/>
    <n v="40"/>
    <n v="0"/>
    <n v="0"/>
    <s v="nej"/>
    <s v="Nej"/>
    <s v="nej"/>
    <s v="Nej"/>
    <s v="Mener ikke der er plads"/>
    <s v="Ja"/>
    <s v="forholder sig afventende"/>
    <s v="Nej"/>
    <n v="0"/>
    <s v="Nej"/>
    <n v="0"/>
    <n v="0"/>
    <n v="0"/>
    <n v="0"/>
    <n v="0"/>
    <n v="0"/>
    <n v="0"/>
    <n v="0"/>
    <n v="0"/>
    <n v="0"/>
    <n v="0"/>
    <s v="Toilet/depot bør inddrages og nyt køkken etableres. Der er 30 børn på 1.ste sal og ingen elevator, madelevator nødvendig"/>
    <n v="0"/>
    <n v="0"/>
    <s v="Større"/>
    <n v="0"/>
    <s v="Mere ovnkapacitet, nye bordplader, opvaskemaskinen op i højden, mere køleplads."/>
    <n v="0"/>
    <n v="0"/>
    <n v="0"/>
    <n v="1"/>
    <n v="0"/>
    <n v="0"/>
    <n v="0"/>
    <n v="0"/>
    <n v="0"/>
    <n v="0"/>
    <n v="0"/>
    <n v="0"/>
    <n v="1"/>
    <n v="0"/>
    <n v="0"/>
    <n v="0"/>
    <n v="0"/>
    <n v="0"/>
    <n v="0"/>
    <n v="0"/>
    <n v="0"/>
    <n v="1"/>
    <n v="25"/>
    <s v="Miele professional"/>
    <n v="0"/>
    <s v="Nej"/>
    <n v="0"/>
    <s v="Nej"/>
    <s v="Nej"/>
    <s v="Nej"/>
    <n v="0"/>
    <s v="Begrænset"/>
    <s v="Der er 3 køleskabe mere på stuerne"/>
    <n v="0"/>
    <x v="2"/>
    <s v="Østerbro"/>
    <x v="2"/>
    <x v="0"/>
    <x v="21"/>
    <n v="0"/>
    <n v="0"/>
    <n v="0"/>
    <n v="0"/>
    <n v="0"/>
    <n v="0"/>
    <n v="0"/>
    <n v="0"/>
    <n v="0"/>
    <n v="0"/>
    <n v="0"/>
    <n v="62355.89"/>
    <s v="35421"/>
    <x v="0"/>
    <x v="0"/>
    <x v="1"/>
  </r>
  <r>
    <x v="0"/>
    <x v="196"/>
    <s v="Luther Kirkens udflytterbørnehave"/>
    <x v="5"/>
    <s v="Kollerødvej 72"/>
    <n v="3540"/>
    <s v="Lynge"/>
    <s v="48 19 25 15"/>
    <s v="35436@buf.kk.dk"/>
    <s v="Camilla Petersen"/>
    <n v="0"/>
    <n v="0"/>
    <s v="35436@buf.kk.dk"/>
    <s v="Børnehave"/>
    <n v="0"/>
    <n v="0"/>
    <n v="54"/>
    <n v="0"/>
    <n v="0"/>
    <n v="0"/>
    <n v="0"/>
    <s v="Nej"/>
    <n v="0"/>
    <n v="0"/>
    <x v="1"/>
    <x v="0"/>
    <x v="1"/>
    <x v="1"/>
    <n v="0"/>
    <x v="0"/>
    <x v="0"/>
    <x v="1"/>
    <x v="1"/>
    <n v="0"/>
    <n v="0"/>
    <n v="72000"/>
    <n v="0"/>
    <s v="Nej"/>
    <s v="Ja"/>
    <n v="0"/>
    <n v="0"/>
    <n v="0"/>
    <n v="0"/>
    <n v="0"/>
    <n v="0"/>
    <n v="0"/>
    <n v="0"/>
    <n v="0"/>
    <n v="0"/>
    <n v="0"/>
    <n v="0"/>
    <n v="0"/>
    <n v="0"/>
    <n v="0"/>
    <n v="80"/>
    <n v="0"/>
    <n v="0"/>
    <s v="Ja"/>
    <s v="Nej"/>
    <s v="Ja"/>
    <s v="Ja"/>
    <n v="0"/>
    <s v="Ja"/>
    <n v="0"/>
    <s v="Ja"/>
    <n v="0"/>
    <s v="ja"/>
    <n v="0"/>
    <n v="0"/>
    <s v="Køkken begrænset tilvirk"/>
    <n v="0"/>
    <n v="0"/>
    <n v="0"/>
    <n v="0"/>
    <n v="0"/>
    <n v="0"/>
    <n v="0"/>
    <n v="0"/>
    <n v="0"/>
    <n v="0"/>
    <n v="0"/>
    <s v="Mindre"/>
    <s v="nye køkkenelementer, ovn og fryser + køl"/>
    <n v="0"/>
    <s v="Cathrine Jerrik"/>
    <d v="2009-04-24T00:00:00"/>
    <n v="0"/>
    <n v="1"/>
    <n v="0"/>
    <n v="4"/>
    <n v="1"/>
    <n v="0"/>
    <n v="0"/>
    <n v="0"/>
    <n v="0"/>
    <n v="0"/>
    <n v="1"/>
    <n v="0"/>
    <n v="0"/>
    <n v="0"/>
    <n v="0"/>
    <n v="0"/>
    <n v="0"/>
    <n v="0"/>
    <n v="0"/>
    <n v="1"/>
    <n v="62"/>
    <s v="Miele"/>
    <n v="2.5"/>
    <s v="Nej"/>
    <n v="0"/>
    <s v="Ja"/>
    <s v="Ja"/>
    <s v="Nej"/>
    <n v="2"/>
    <s v="Begrænset"/>
    <n v="0"/>
    <n v="0"/>
    <x v="2"/>
    <s v="Østerbro"/>
    <x v="2"/>
    <x v="0"/>
    <x v="45"/>
    <n v="0"/>
    <n v="0"/>
    <n v="0"/>
    <n v="0"/>
    <n v="0"/>
    <n v="0"/>
    <n v="0"/>
    <n v="0"/>
    <n v="0"/>
    <n v="0"/>
    <n v="0"/>
    <n v="30599.98"/>
    <s v="35436"/>
    <x v="4"/>
    <x v="0"/>
    <x v="1"/>
  </r>
  <r>
    <x v="0"/>
    <x v="197"/>
    <s v="Stadens Vænge"/>
    <x v="5"/>
    <s v="Stadens Vænge 5"/>
    <n v="2100"/>
    <s v="København Ø"/>
    <s v="39 20 72 53"/>
    <s v="35451@buf.kk.dk"/>
    <s v="Anne-Marie Eckardt"/>
    <n v="32540056"/>
    <n v="0"/>
    <s v="35451@buf.kk.dk"/>
    <s v="Børnehave"/>
    <n v="0"/>
    <n v="0"/>
    <n v="24"/>
    <n v="0"/>
    <n v="0"/>
    <n v="0"/>
    <n v="0"/>
    <s v="Nej"/>
    <n v="0"/>
    <n v="0"/>
    <x v="1"/>
    <x v="0"/>
    <x v="1"/>
    <x v="1"/>
    <n v="0"/>
    <x v="0"/>
    <x v="0"/>
    <x v="3"/>
    <x v="1"/>
    <n v="0"/>
    <n v="0"/>
    <n v="62500"/>
    <n v="0"/>
    <s v="Ja"/>
    <n v="0"/>
    <s v="Hakima"/>
    <n v="2008"/>
    <n v="32"/>
    <n v="0"/>
    <s v="ufaglært"/>
    <n v="0"/>
    <s v="hygiejne"/>
    <n v="0"/>
    <n v="0"/>
    <n v="0"/>
    <n v="0"/>
    <n v="0"/>
    <n v="0"/>
    <n v="0"/>
    <n v="0"/>
    <n v="98"/>
    <n v="0"/>
    <n v="1"/>
    <s v="Ja"/>
    <s v="Nej"/>
    <s v="Ja"/>
    <s v="Ja"/>
    <n v="0"/>
    <s v="Ja"/>
    <n v="0"/>
    <s v="Ja"/>
    <n v="0"/>
    <s v="ja"/>
    <n v="0"/>
    <n v="0"/>
    <s v="produktionskøkken"/>
    <s v="Ja"/>
    <n v="0"/>
    <n v="0"/>
    <n v="0"/>
    <n v="0"/>
    <n v="0"/>
    <n v="0"/>
    <n v="0"/>
    <n v="0"/>
    <n v="0"/>
    <n v="0"/>
    <n v="0"/>
    <n v="0"/>
    <n v="0"/>
    <n v="0"/>
    <n v="0"/>
    <n v="0"/>
    <n v="1"/>
    <n v="0"/>
    <n v="0"/>
    <n v="0"/>
    <n v="1"/>
    <n v="0"/>
    <n v="0"/>
    <n v="0"/>
    <n v="2"/>
    <n v="0"/>
    <n v="0"/>
    <n v="1"/>
    <n v="0"/>
    <n v="0"/>
    <n v="1"/>
    <n v="0"/>
    <n v="0"/>
    <n v="0"/>
    <n v="1"/>
    <n v="20"/>
    <s v="Miele"/>
    <n v="4"/>
    <s v="Nej"/>
    <n v="0"/>
    <s v="Nej"/>
    <s v="Ja"/>
    <s v="Nej"/>
    <n v="2"/>
    <s v="Begrænset"/>
    <s v="Stort åbent køkken med en del skabsplads"/>
    <n v="0"/>
    <x v="2"/>
    <s v="Østerbro"/>
    <x v="2"/>
    <x v="0"/>
    <x v="19"/>
    <n v="0"/>
    <n v="0"/>
    <n v="0"/>
    <n v="0"/>
    <n v="0"/>
    <n v="0"/>
    <n v="0"/>
    <n v="0"/>
    <n v="0"/>
    <n v="0"/>
    <n v="0"/>
    <n v="52864.61"/>
    <s v="35451"/>
    <x v="0"/>
    <x v="0"/>
    <x v="1"/>
  </r>
  <r>
    <x v="0"/>
    <x v="198"/>
    <n v="0"/>
    <x v="5"/>
    <s v="Teglværksgade 1"/>
    <n v="2100"/>
    <s v="København Ø"/>
    <s v="39 20 86 57"/>
    <s v="35468@buf.kk.dk"/>
    <s v="Lotte Rud Priess"/>
    <n v="0"/>
    <n v="39208657"/>
    <s v="35468@buf.kk.dk"/>
    <s v="Børnehave"/>
    <n v="0"/>
    <n v="0"/>
    <n v="60"/>
    <n v="0"/>
    <n v="0"/>
    <n v="0"/>
    <n v="0"/>
    <s v="Nej"/>
    <n v="0"/>
    <n v="0"/>
    <x v="1"/>
    <x v="0"/>
    <x v="1"/>
    <x v="1"/>
    <n v="0"/>
    <x v="0"/>
    <x v="0"/>
    <x v="1"/>
    <x v="1"/>
    <n v="0"/>
    <n v="0"/>
    <n v="0"/>
    <n v="0"/>
    <s v="Nej"/>
    <s v="nej"/>
    <n v="0"/>
    <n v="0"/>
    <n v="0"/>
    <n v="0"/>
    <n v="0"/>
    <n v="0"/>
    <n v="0"/>
    <n v="0"/>
    <n v="0"/>
    <n v="0"/>
    <n v="0"/>
    <n v="0"/>
    <n v="0"/>
    <n v="0"/>
    <n v="98"/>
    <n v="0"/>
    <n v="1"/>
    <n v="1"/>
    <s v="Ja"/>
    <s v="Nej"/>
    <s v="Ja"/>
    <s v="Ja"/>
    <n v="0"/>
    <s v="Ja"/>
    <n v="0"/>
    <s v="Ja"/>
    <n v="0"/>
    <s v="Nej"/>
    <n v="0"/>
    <n v="0"/>
    <s v="produktionskøkken"/>
    <s v="nej"/>
    <s v="Mindre"/>
    <n v="0"/>
    <n v="0"/>
    <s v="et køleskab, et nyt komfur med flere blus, røremaskine"/>
    <n v="0"/>
    <n v="0"/>
    <n v="0"/>
    <n v="0"/>
    <n v="0"/>
    <n v="0"/>
    <n v="0"/>
    <n v="0"/>
    <n v="0"/>
    <n v="0"/>
    <n v="0"/>
    <n v="0"/>
    <n v="1"/>
    <n v="0"/>
    <n v="0"/>
    <n v="0"/>
    <n v="2"/>
    <n v="0"/>
    <n v="0"/>
    <n v="0"/>
    <n v="1"/>
    <n v="0"/>
    <n v="0"/>
    <n v="1"/>
    <n v="0"/>
    <n v="0"/>
    <n v="1"/>
    <n v="0"/>
    <n v="0"/>
    <n v="0"/>
    <n v="1"/>
    <n v="20"/>
    <s v="Miele"/>
    <n v="4"/>
    <s v="Nej"/>
    <n v="0"/>
    <s v="Nej"/>
    <s v="Ja"/>
    <s v="Nej"/>
    <n v="2"/>
    <s v="God plads"/>
    <n v="0"/>
    <n v="0"/>
    <x v="2"/>
    <s v="Østerbro"/>
    <x v="2"/>
    <x v="0"/>
    <x v="25"/>
    <n v="0"/>
    <n v="0"/>
    <n v="0"/>
    <n v="0"/>
    <n v="0"/>
    <n v="0"/>
    <n v="0"/>
    <n v="0"/>
    <n v="0"/>
    <n v="0"/>
    <n v="0"/>
    <n v="45842.1"/>
    <s v="35468"/>
    <x v="0"/>
    <x v="0"/>
    <x v="1"/>
  </r>
  <r>
    <x v="0"/>
    <x v="199"/>
    <s v="Børnehaven Tussenelda"/>
    <x v="5"/>
    <s v="Viborggade 15"/>
    <n v="2100"/>
    <s v="København Ø"/>
    <s v="35 26 50 20"/>
    <s v="35488@buf.kk.dk"/>
    <s v="Lis Fjelstrup"/>
    <n v="35814280"/>
    <n v="0"/>
    <s v="35488@buf.kk.dk"/>
    <s v="Børnehave"/>
    <n v="0"/>
    <n v="0"/>
    <n v="20"/>
    <n v="0"/>
    <n v="0"/>
    <n v="0"/>
    <n v="0"/>
    <s v="Nej"/>
    <n v="0"/>
    <n v="0"/>
    <x v="1"/>
    <x v="0"/>
    <x v="1"/>
    <x v="1"/>
    <n v="0"/>
    <x v="1"/>
    <x v="0"/>
    <x v="1"/>
    <x v="1"/>
    <n v="0"/>
    <n v="0"/>
    <n v="22500"/>
    <n v="0"/>
    <n v="0"/>
    <n v="0"/>
    <n v="0"/>
    <n v="0"/>
    <n v="0"/>
    <n v="0"/>
    <n v="0"/>
    <n v="0"/>
    <n v="0"/>
    <n v="0"/>
    <n v="0"/>
    <n v="0"/>
    <n v="0"/>
    <n v="0"/>
    <n v="0"/>
    <n v="0"/>
    <n v="0"/>
    <n v="80"/>
    <n v="0"/>
    <n v="1"/>
    <s v="Ja"/>
    <s v="Nej"/>
    <s v="Ja"/>
    <s v="Nej"/>
    <s v="meget lille køkken"/>
    <s v="Nej"/>
    <n v="0"/>
    <s v="Nej"/>
    <n v="0"/>
    <s v="Nej"/>
    <n v="0"/>
    <n v="0"/>
    <s v="Køkken begrænset tilvirk"/>
    <n v="0"/>
    <n v="0"/>
    <n v="0"/>
    <s v="ja"/>
    <n v="0"/>
    <n v="0"/>
    <n v="0"/>
    <n v="0"/>
    <n v="0"/>
    <n v="0"/>
    <n v="0"/>
    <n v="0"/>
    <n v="0"/>
    <n v="0"/>
    <s v="Cathrine"/>
    <s v="03.03"/>
    <n v="0"/>
    <n v="1"/>
    <n v="0"/>
    <n v="0"/>
    <n v="0"/>
    <n v="0"/>
    <n v="0"/>
    <n v="0"/>
    <n v="0"/>
    <n v="1"/>
    <n v="0"/>
    <n v="0"/>
    <n v="0"/>
    <n v="0"/>
    <n v="0"/>
    <n v="1"/>
    <n v="0"/>
    <n v="0"/>
    <n v="0"/>
    <n v="1"/>
    <n v="20"/>
    <s v="Miele"/>
    <n v="1"/>
    <s v="Nej"/>
    <n v="0"/>
    <s v="Nej"/>
    <s v="Ja"/>
    <s v="Nej"/>
    <n v="1"/>
    <s v="Begrænset"/>
    <n v="0"/>
    <n v="0"/>
    <x v="2"/>
    <s v="Østerbro"/>
    <x v="2"/>
    <x v="0"/>
    <x v="18"/>
    <n v="0"/>
    <n v="0"/>
    <n v="0"/>
    <n v="0"/>
    <n v="0"/>
    <n v="0"/>
    <n v="0"/>
    <n v="0"/>
    <n v="0"/>
    <n v="0"/>
    <n v="0"/>
    <n v="30896.34"/>
    <s v="35488"/>
    <x v="0"/>
    <x v="0"/>
    <x v="1"/>
  </r>
  <r>
    <x v="0"/>
    <x v="200"/>
    <s v="Frihavns Sogns Menigheds Børnehave"/>
    <x v="5"/>
    <s v="Willemoesgade 68"/>
    <n v="2100"/>
    <s v="København Ø"/>
    <s v="35 26 47 41"/>
    <s v="35495@buf.kk.dk"/>
    <s v="Annette Paine"/>
    <n v="39672023"/>
    <n v="0"/>
    <s v="35495@buf.kk.dk"/>
    <s v="Børnehave"/>
    <n v="0"/>
    <n v="0"/>
    <n v="22"/>
    <n v="0"/>
    <n v="0"/>
    <n v="0"/>
    <n v="0"/>
    <s v="Nej"/>
    <n v="0"/>
    <n v="0"/>
    <x v="1"/>
    <x v="0"/>
    <x v="1"/>
    <x v="1"/>
    <n v="0"/>
    <x v="0"/>
    <x v="0"/>
    <x v="1"/>
    <x v="0"/>
    <n v="0"/>
    <n v="0"/>
    <n v="0"/>
    <n v="0"/>
    <s v="Nej"/>
    <s v="nej"/>
    <n v="0"/>
    <n v="0"/>
    <n v="0"/>
    <n v="0"/>
    <n v="0"/>
    <n v="0"/>
    <n v="0"/>
    <n v="0"/>
    <n v="0"/>
    <n v="0"/>
    <n v="0"/>
    <n v="0"/>
    <n v="0"/>
    <n v="0"/>
    <n v="0"/>
    <n v="75"/>
    <n v="0"/>
    <n v="1"/>
    <s v="nej"/>
    <s v="Nej"/>
    <s v="nej"/>
    <s v="Nej"/>
    <s v="ej relevant"/>
    <s v="Nej"/>
    <s v="ej relevant"/>
    <s v="Nej"/>
    <s v="ej relevant"/>
    <s v="Nej"/>
    <s v="ej relevant"/>
    <n v="0"/>
    <s v="Modtagerkøkken"/>
    <n v="0"/>
    <n v="0"/>
    <n v="0"/>
    <n v="0"/>
    <n v="0"/>
    <n v="0"/>
    <n v="0"/>
    <s v="Ja"/>
    <n v="0"/>
    <n v="0"/>
    <n v="0"/>
    <n v="0"/>
    <n v="0"/>
    <s v="der skal nok ekstra køleplads til for at kunne modtage mad."/>
    <s v="Birgitte Glerup / Sine"/>
    <d v="2009-03-19T00:00:00"/>
    <n v="0"/>
    <n v="1"/>
    <n v="0"/>
    <n v="4"/>
    <n v="0"/>
    <n v="1"/>
    <n v="0"/>
    <n v="0"/>
    <n v="0"/>
    <n v="1"/>
    <n v="0"/>
    <n v="0"/>
    <n v="0"/>
    <n v="0"/>
    <n v="0"/>
    <n v="0"/>
    <n v="0"/>
    <n v="0"/>
    <n v="0"/>
    <n v="1"/>
    <n v="20"/>
    <s v="Miele"/>
    <n v="3"/>
    <s v="Nej"/>
    <n v="0"/>
    <s v="Ja"/>
    <s v="Ja"/>
    <s v="Nej"/>
    <n v="1"/>
    <s v="ingen plads"/>
    <s v="Køkkenet kunne godt servere frugt/brød til eftermiddagsmad, men det er meget lille. Det vil være svært at skaffe plads til et ekstra køleskab. Når opvaskemaskinen er åben, er køkkengulvet blokeret, så der kan ikke arbejdes i køkkenet. Ombygningvil være en udfordring, da man skulle inddrage et kontor (som også er personalestue og meget lille), der ikke kan være andre steder i huset."/>
    <n v="0"/>
    <x v="2"/>
    <s v="Østerbro"/>
    <x v="2"/>
    <x v="0"/>
    <x v="20"/>
    <n v="0"/>
    <n v="0"/>
    <n v="0"/>
    <n v="0"/>
    <n v="0"/>
    <n v="0"/>
    <n v="0"/>
    <n v="0"/>
    <n v="0"/>
    <n v="0"/>
    <n v="0"/>
    <n v="9322.85"/>
    <s v="35495"/>
    <x v="0"/>
    <x v="0"/>
    <x v="1"/>
  </r>
  <r>
    <x v="0"/>
    <x v="201"/>
    <s v="Børnehaven Æbelø"/>
    <x v="5"/>
    <s v="Æbeløgade 25"/>
    <n v="2100"/>
    <s v="København Ø"/>
    <s v="39 29 67 08"/>
    <s v="35497@buf.kk.dk"/>
    <s v="GRETHE MØLLER"/>
    <n v="0"/>
    <n v="0"/>
    <s v="35497@buf.kk.dk"/>
    <s v="Børnehave"/>
    <n v="0"/>
    <n v="0"/>
    <n v="22"/>
    <n v="0"/>
    <n v="0"/>
    <n v="0"/>
    <n v="0"/>
    <s v="Nej"/>
    <n v="0"/>
    <n v="0"/>
    <x v="1"/>
    <x v="0"/>
    <x v="1"/>
    <x v="1"/>
    <n v="0"/>
    <x v="0"/>
    <x v="0"/>
    <x v="4"/>
    <x v="1"/>
    <n v="0"/>
    <n v="0"/>
    <n v="20000"/>
    <n v="0"/>
    <s v="Ja"/>
    <n v="0"/>
    <s v="Charlotte"/>
    <n v="2005"/>
    <n v="15"/>
    <n v="0"/>
    <s v="PB i ernæring og sundhed"/>
    <n v="0"/>
    <n v="0"/>
    <n v="0"/>
    <n v="0"/>
    <n v="0"/>
    <n v="0"/>
    <n v="0"/>
    <n v="0"/>
    <n v="0"/>
    <n v="0"/>
    <n v="80"/>
    <n v="0"/>
    <n v="1"/>
    <s v="Ja"/>
    <s v="Nej"/>
    <s v="Ja"/>
    <s v="Ja"/>
    <n v="0"/>
    <s v="Ja"/>
    <n v="0"/>
    <s v="Ja"/>
    <n v="0"/>
    <s v="ja"/>
    <s v="ikke nødvendigt"/>
    <n v="0"/>
    <s v="Køkken blandet tilvirk"/>
    <n v="0"/>
    <n v="0"/>
    <n v="0"/>
    <n v="0"/>
    <n v="0"/>
    <s v="Mindre"/>
    <s v="Ingen"/>
    <s v="Nej"/>
    <s v="nyt komfur + emhætte (defekt), potter &amp; pander, ekstra køleskab eller evt. større køleskab end det nuværende"/>
    <n v="0"/>
    <n v="0"/>
    <n v="0"/>
    <n v="0"/>
    <s v="gammelt 80'er køkken"/>
    <s v="Mariah / Sine"/>
    <n v="0"/>
    <n v="0"/>
    <n v="1"/>
    <n v="0"/>
    <n v="4"/>
    <n v="1"/>
    <n v="0"/>
    <n v="1"/>
    <n v="0"/>
    <n v="0"/>
    <n v="0"/>
    <n v="1"/>
    <n v="0"/>
    <n v="0"/>
    <n v="0"/>
    <n v="0"/>
    <n v="0"/>
    <n v="0"/>
    <n v="0"/>
    <n v="1"/>
    <n v="1"/>
    <n v="25"/>
    <s v="Miele"/>
    <n v="2"/>
    <s v="Nej"/>
    <n v="0"/>
    <s v="Ja"/>
    <s v="Ja"/>
    <s v="Nej"/>
    <n v="0"/>
    <s v="Begrænset"/>
    <n v="0"/>
    <n v="0"/>
    <x v="2"/>
    <s v="Østerbro"/>
    <x v="2"/>
    <x v="0"/>
    <x v="18"/>
    <n v="0"/>
    <n v="0"/>
    <n v="0"/>
    <n v="0"/>
    <n v="0"/>
    <n v="0"/>
    <n v="0"/>
    <n v="0"/>
    <n v="0"/>
    <n v="0"/>
    <n v="0"/>
    <n v="20268.23"/>
    <s v="35497"/>
    <x v="0"/>
    <x v="0"/>
    <x v="1"/>
  </r>
  <r>
    <x v="0"/>
    <x v="202"/>
    <s v="Olriks Børnehave"/>
    <x v="5"/>
    <s v="Østbanegade 151"/>
    <n v="2100"/>
    <s v="København Ø"/>
    <n v="35429191"/>
    <s v="lx32@buf.kk.dk"/>
    <s v="Kari Strøm"/>
    <n v="38715809"/>
    <n v="0"/>
    <s v="35498@buf.kk.dk"/>
    <s v="Børnehave"/>
    <n v="0"/>
    <n v="0"/>
    <n v="20"/>
    <n v="0"/>
    <n v="0"/>
    <n v="0"/>
    <n v="0"/>
    <s v="Nej"/>
    <n v="0"/>
    <n v="0"/>
    <x v="1"/>
    <x v="0"/>
    <x v="1"/>
    <x v="1"/>
    <n v="0"/>
    <x v="0"/>
    <x v="0"/>
    <x v="2"/>
    <x v="1"/>
    <n v="0"/>
    <n v="0"/>
    <n v="22000"/>
    <n v="0"/>
    <s v="Nej"/>
    <n v="0"/>
    <n v="0"/>
    <n v="0"/>
    <n v="0"/>
    <n v="0"/>
    <n v="0"/>
    <n v="0"/>
    <n v="0"/>
    <n v="0"/>
    <n v="0"/>
    <n v="0"/>
    <n v="0"/>
    <n v="0"/>
    <n v="0"/>
    <n v="0"/>
    <n v="0"/>
    <n v="40"/>
    <n v="0"/>
    <n v="1"/>
    <s v="nej"/>
    <s v="Nej"/>
    <s v="Ja"/>
    <s v="Nej"/>
    <s v="De kan ikke se det kan lade sig gøre"/>
    <s v="Ja"/>
    <s v="Forholder sig afventende"/>
    <n v="0"/>
    <s v="ca. halvdelen er positive"/>
    <s v="Nej"/>
    <n v="0"/>
    <n v="0"/>
    <s v="Køkken begrænset tilvirk"/>
    <n v="0"/>
    <n v="0"/>
    <n v="0"/>
    <n v="0"/>
    <n v="0"/>
    <n v="0"/>
    <n v="0"/>
    <s v="Ja"/>
    <n v="0"/>
    <n v="0"/>
    <n v="0"/>
    <s v="Mindre"/>
    <s v="et nyt komfur, køl er minimum"/>
    <s v="De har et stort pladsproblem. Køkkenet er uhensigtsmæssigt indrettet."/>
    <s v="Mariah / Sine"/>
    <d v="2009-03-19T00:00:00"/>
    <n v="0"/>
    <n v="0"/>
    <n v="1"/>
    <n v="4"/>
    <n v="1"/>
    <n v="0"/>
    <n v="0"/>
    <n v="0"/>
    <n v="0"/>
    <n v="1"/>
    <n v="0"/>
    <n v="0"/>
    <n v="0"/>
    <n v="0"/>
    <n v="0"/>
    <n v="1"/>
    <n v="0"/>
    <n v="0"/>
    <n v="0"/>
    <n v="1"/>
    <n v="30"/>
    <s v="Miele"/>
    <n v="2"/>
    <s v="Nej"/>
    <n v="0"/>
    <s v="Nej"/>
    <s v="Nej"/>
    <s v="Nej"/>
    <n v="1"/>
    <s v="ingen plads"/>
    <s v="Ovnen er en lille bordovn. Meget lille køkken. Gammelt. Kun én vask. Har kun tilladelse til kold mad."/>
    <n v="0"/>
    <x v="2"/>
    <s v="Østerbro"/>
    <x v="2"/>
    <x v="0"/>
    <x v="18"/>
    <n v="0"/>
    <n v="0"/>
    <n v="0"/>
    <n v="0"/>
    <n v="0"/>
    <n v="0"/>
    <n v="0"/>
    <n v="0"/>
    <n v="0"/>
    <n v="0"/>
    <n v="0"/>
    <n v="23488.04"/>
    <s v="35498"/>
    <x v="0"/>
    <x v="0"/>
    <x v="1"/>
  </r>
  <r>
    <x v="0"/>
    <x v="203"/>
    <s v="Krausesvej"/>
    <x v="5"/>
    <s v="Krausesvej 5"/>
    <n v="2100"/>
    <s v="København Ø"/>
    <s v="35 38 39 50"/>
    <s v="35554@buf.kk.dk"/>
    <s v="KOLLEKTIV LEDET V/ Erik Larsen"/>
    <n v="0"/>
    <n v="0"/>
    <s v="35554@buf.kk.dk"/>
    <s v="Børnehave"/>
    <n v="0"/>
    <n v="0"/>
    <n v="45"/>
    <n v="20"/>
    <n v="0"/>
    <n v="0"/>
    <n v="0"/>
    <s v="Nej"/>
    <n v="0"/>
    <n v="0"/>
    <x v="1"/>
    <x v="0"/>
    <x v="1"/>
    <x v="1"/>
    <n v="0"/>
    <x v="0"/>
    <x v="0"/>
    <x v="1"/>
    <x v="1"/>
    <n v="0"/>
    <n v="0"/>
    <n v="0"/>
    <n v="0"/>
    <n v="0"/>
    <n v="0"/>
    <n v="0"/>
    <n v="0"/>
    <n v="0"/>
    <n v="0"/>
    <n v="0"/>
    <n v="0"/>
    <n v="0"/>
    <n v="0"/>
    <n v="0"/>
    <n v="0"/>
    <n v="0"/>
    <n v="0"/>
    <n v="0"/>
    <n v="0"/>
    <n v="0"/>
    <n v="75"/>
    <n v="0"/>
    <n v="0"/>
    <s v="nej"/>
    <s v="Nej"/>
    <s v="Ja"/>
    <s v="Ja"/>
    <n v="0"/>
    <s v="Ja"/>
    <n v="0"/>
    <s v="Ja"/>
    <n v="0"/>
    <s v="Nej"/>
    <n v="0"/>
    <n v="0"/>
    <s v="produktionskøkken"/>
    <s v="Ja"/>
    <s v="Mindre"/>
    <s v="Ingen"/>
    <s v="Nej"/>
    <s v="en disk/halvvæg sætter op ud i rummet, et køleskab."/>
    <n v="0"/>
    <n v="0"/>
    <n v="0"/>
    <n v="0"/>
    <n v="0"/>
    <n v="0"/>
    <n v="0"/>
    <n v="0"/>
    <s v="HTH køkkenmoduler. Køkkenet er 1,5 år gammelt"/>
    <s v="Cathrine Jerrik / Sine"/>
    <n v="0"/>
    <n v="0"/>
    <n v="0"/>
    <n v="1"/>
    <n v="5"/>
    <n v="0"/>
    <n v="2"/>
    <n v="0"/>
    <n v="0"/>
    <n v="0"/>
    <n v="0"/>
    <n v="2"/>
    <n v="0"/>
    <n v="0"/>
    <n v="0"/>
    <n v="0"/>
    <n v="0"/>
    <n v="0"/>
    <n v="0"/>
    <n v="1"/>
    <n v="1"/>
    <n v="20"/>
    <s v="Miele"/>
    <n v="4"/>
    <s v="Nej"/>
    <n v="0"/>
    <s v="Nej"/>
    <s v="Ja"/>
    <s v="Nej"/>
    <n v="2"/>
    <s v="God plads"/>
    <n v="0"/>
    <n v="0"/>
    <x v="0"/>
    <s v="Østerbro"/>
    <x v="2"/>
    <x v="0"/>
    <x v="21"/>
    <n v="20"/>
    <n v="0"/>
    <n v="0"/>
    <n v="0"/>
    <n v="0"/>
    <n v="0"/>
    <n v="0"/>
    <n v="0"/>
    <n v="0"/>
    <n v="0"/>
    <n v="0"/>
    <n v="40058.58"/>
    <s v="35554"/>
    <x v="0"/>
    <x v="0"/>
    <x v="24"/>
  </r>
  <r>
    <x v="0"/>
    <x v="204"/>
    <s v="Rosenborg"/>
    <x v="5"/>
    <s v="Rosenvængets Allé 28"/>
    <n v="2100"/>
    <s v="København Ø"/>
    <s v="35 42 20 32"/>
    <s v="35575@buf.kk.dk"/>
    <s v="Doris Larsen"/>
    <n v="0"/>
    <n v="0"/>
    <s v="35575@buf.kk.dk"/>
    <s v="Børnehave"/>
    <n v="39"/>
    <n v="0"/>
    <n v="46"/>
    <n v="0"/>
    <n v="0"/>
    <n v="0"/>
    <n v="0"/>
    <s v="Nej"/>
    <n v="0"/>
    <n v="0"/>
    <x v="0"/>
    <x v="0"/>
    <x v="1"/>
    <x v="0"/>
    <n v="0"/>
    <x v="0"/>
    <x v="0"/>
    <x v="1"/>
    <x v="1"/>
    <n v="0"/>
    <n v="0"/>
    <n v="192000"/>
    <n v="0"/>
    <s v="Ja"/>
    <n v="0"/>
    <s v="Minna Frederiksen"/>
    <n v="2002"/>
    <n v="16"/>
    <n v="0"/>
    <n v="0"/>
    <n v="0"/>
    <s v="Madhuset, ØOF"/>
    <n v="0"/>
    <n v="0"/>
    <n v="0"/>
    <n v="0"/>
    <n v="0"/>
    <n v="0"/>
    <n v="0"/>
    <n v="0"/>
    <n v="97"/>
    <n v="0"/>
    <n v="0"/>
    <s v="Ja"/>
    <s v="ja"/>
    <s v="Ja"/>
    <s v="Ja"/>
    <n v="0"/>
    <s v="Ja"/>
    <n v="0"/>
    <s v="Ja"/>
    <n v="0"/>
    <s v="Nej"/>
    <n v="0"/>
    <n v="0"/>
    <s v="produktionskøkken"/>
    <s v="nej"/>
    <s v="Større"/>
    <n v="0"/>
    <n v="0"/>
    <s v="udsugningen dur ikke, en ny kræves, en konvektionsovn, nye vaske"/>
    <n v="0"/>
    <n v="0"/>
    <n v="0"/>
    <n v="0"/>
    <n v="0"/>
    <n v="0"/>
    <n v="0"/>
    <n v="0"/>
    <n v="0"/>
    <n v="0"/>
    <n v="0"/>
    <n v="0"/>
    <n v="0"/>
    <n v="1"/>
    <n v="5"/>
    <n v="0"/>
    <n v="2"/>
    <n v="0"/>
    <n v="0"/>
    <n v="0"/>
    <n v="0"/>
    <n v="3"/>
    <n v="0"/>
    <n v="0"/>
    <n v="0"/>
    <n v="0"/>
    <n v="3"/>
    <n v="0"/>
    <n v="0"/>
    <n v="0"/>
    <n v="1"/>
    <n v="2"/>
    <s v="ken"/>
    <n v="0"/>
    <s v="Ja"/>
    <n v="0"/>
    <n v="0"/>
    <s v="Ja"/>
    <n v="0"/>
    <n v="0"/>
    <s v="God plads"/>
    <n v="0"/>
    <n v="0"/>
    <x v="2"/>
    <s v="Østerbro"/>
    <x v="2"/>
    <x v="0"/>
    <x v="46"/>
    <n v="0"/>
    <n v="0"/>
    <n v="0"/>
    <n v="0"/>
    <n v="0"/>
    <n v="0"/>
    <n v="0"/>
    <n v="0"/>
    <n v="0"/>
    <n v="0"/>
    <n v="0"/>
    <n v="45586.73"/>
    <s v="35575"/>
    <x v="0"/>
    <x v="0"/>
    <x v="1"/>
  </r>
  <r>
    <x v="0"/>
    <x v="205"/>
    <s v="Sions Sogns Børnehve"/>
    <x v="5"/>
    <s v="Sionsgade 12"/>
    <n v="2100"/>
    <s v="København Ø"/>
    <s v="39 29 07 70"/>
    <s v="35592@buf.kk.dk"/>
    <s v="Monica Ankerstjerne Andersen"/>
    <n v="20577950"/>
    <n v="39290770"/>
    <s v="35592@buf.kk.dk"/>
    <s v="Børnehave"/>
    <n v="0"/>
    <n v="0"/>
    <n v="60"/>
    <n v="0"/>
    <n v="0"/>
    <n v="0"/>
    <n v="0"/>
    <s v="Nej"/>
    <n v="0"/>
    <n v="0"/>
    <x v="1"/>
    <x v="0"/>
    <x v="1"/>
    <x v="1"/>
    <n v="0"/>
    <x v="0"/>
    <x v="0"/>
    <x v="1"/>
    <x v="1"/>
    <n v="0"/>
    <n v="0"/>
    <n v="0"/>
    <n v="0"/>
    <n v="0"/>
    <n v="0"/>
    <n v="0"/>
    <n v="0"/>
    <n v="0"/>
    <n v="0"/>
    <n v="0"/>
    <n v="0"/>
    <n v="0"/>
    <n v="0"/>
    <n v="0"/>
    <n v="0"/>
    <n v="0"/>
    <n v="0"/>
    <n v="0"/>
    <n v="0"/>
    <n v="0"/>
    <n v="75"/>
    <n v="2"/>
    <n v="2"/>
    <s v="Ja"/>
    <s v="Nej"/>
    <s v="Ja"/>
    <s v="Ja"/>
    <n v="0"/>
    <s v="Ja"/>
    <n v="0"/>
    <s v="Ja"/>
    <n v="0"/>
    <s v="Nej"/>
    <s v="vil gerne have hjælp"/>
    <n v="0"/>
    <s v="Køkken begrænset tilvirk"/>
    <s v="nej"/>
    <n v="0"/>
    <s v="Større"/>
    <n v="0"/>
    <s v="ovne nyt komfur."/>
    <n v="0"/>
    <n v="0"/>
    <n v="0"/>
    <n v="0"/>
    <n v="0"/>
    <n v="0"/>
    <n v="0"/>
    <n v="0"/>
    <n v="0"/>
    <s v="Cathrine"/>
    <s v="03.04"/>
    <n v="0"/>
    <n v="1"/>
    <n v="0"/>
    <n v="0"/>
    <n v="0"/>
    <n v="0"/>
    <n v="0"/>
    <n v="0"/>
    <n v="0"/>
    <n v="0"/>
    <n v="1"/>
    <n v="0"/>
    <n v="0"/>
    <n v="0"/>
    <n v="0"/>
    <n v="0"/>
    <n v="0"/>
    <n v="1"/>
    <n v="0"/>
    <n v="1"/>
    <n v="20"/>
    <s v="Miele"/>
    <n v="0"/>
    <s v="Nej"/>
    <n v="0"/>
    <s v="Nej"/>
    <s v="Nej"/>
    <s v="Nej"/>
    <n v="2"/>
    <s v="Begrænset"/>
    <n v="0"/>
    <n v="0"/>
    <x v="2"/>
    <s v="Østerbro"/>
    <x v="2"/>
    <x v="0"/>
    <x v="25"/>
    <n v="0"/>
    <n v="0"/>
    <n v="0"/>
    <n v="0"/>
    <n v="0"/>
    <n v="0"/>
    <n v="0"/>
    <n v="0"/>
    <n v="0"/>
    <n v="0"/>
    <n v="0"/>
    <n v="61304.32"/>
    <s v="35592"/>
    <x v="0"/>
    <x v="0"/>
    <x v="1"/>
  </r>
  <r>
    <x v="0"/>
    <x v="206"/>
    <s v="Børnehaven Hvepsebo"/>
    <x v="5"/>
    <s v="Krausesvej 1"/>
    <n v="2100"/>
    <s v="København Ø"/>
    <n v="35250440"/>
    <s v="37331@buf.kk.dk"/>
    <s v="anne marie markussen"/>
    <n v="38800817"/>
    <n v="0"/>
    <s v="37331@buf.kk.dk"/>
    <s v="Børnehave"/>
    <n v="0"/>
    <n v="0"/>
    <n v="44"/>
    <n v="0"/>
    <n v="0"/>
    <n v="0"/>
    <n v="0"/>
    <s v="Nej"/>
    <n v="0"/>
    <n v="0"/>
    <x v="1"/>
    <x v="0"/>
    <x v="1"/>
    <x v="1"/>
    <n v="0"/>
    <x v="0"/>
    <x v="0"/>
    <x v="2"/>
    <x v="1"/>
    <n v="0"/>
    <n v="0"/>
    <n v="80000"/>
    <n v="0"/>
    <s v="Nej"/>
    <s v="Ja"/>
    <s v="Natascha (på barsel)"/>
    <n v="2008"/>
    <n v="15"/>
    <n v="0"/>
    <s v="ufaglært"/>
    <s v="?"/>
    <n v="0"/>
    <s v="Julia (vikar)"/>
    <n v="0"/>
    <n v="0"/>
    <n v="0"/>
    <n v="0"/>
    <n v="0"/>
    <n v="0"/>
    <n v="0"/>
    <n v="90"/>
    <n v="0"/>
    <n v="2"/>
    <s v="nej"/>
    <s v="Nej"/>
    <s v="Ja"/>
    <s v="Ja"/>
    <n v="0"/>
    <s v="Ja"/>
    <n v="0"/>
    <s v="Ja"/>
    <n v="0"/>
    <s v="ja"/>
    <n v="0"/>
    <n v="0"/>
    <s v="produktionskøkken"/>
    <s v="nej"/>
    <s v="Mindre"/>
    <s v="Ingen"/>
    <s v="Nej"/>
    <s v="en lille bjørn til brødbagning, grøntsagsrobot nødvendig"/>
    <n v="0"/>
    <n v="0"/>
    <n v="0"/>
    <n v="0"/>
    <n v="0"/>
    <n v="0"/>
    <n v="0"/>
    <n v="0"/>
    <n v="0"/>
    <s v="Mariah / Sine"/>
    <d v="2009-03-18T00:00:00"/>
    <n v="0"/>
    <n v="0"/>
    <n v="1"/>
    <n v="4"/>
    <n v="0"/>
    <n v="0"/>
    <n v="2"/>
    <n v="0"/>
    <n v="0"/>
    <n v="0"/>
    <n v="2"/>
    <n v="0"/>
    <n v="0"/>
    <n v="0"/>
    <n v="0"/>
    <n v="0"/>
    <n v="1"/>
    <n v="0"/>
    <n v="0"/>
    <n v="1"/>
    <n v="25"/>
    <s v="Miele"/>
    <n v="7"/>
    <s v="Nej"/>
    <n v="0"/>
    <s v="Ja"/>
    <s v="Ja"/>
    <s v="Nej"/>
    <n v="2"/>
    <s v="God plads"/>
    <s v="Mangler en lille bjørn til brød"/>
    <n v="0"/>
    <x v="2"/>
    <s v="Østerbro"/>
    <x v="2"/>
    <x v="0"/>
    <x v="35"/>
    <n v="0"/>
    <n v="0"/>
    <n v="0"/>
    <n v="0"/>
    <n v="0"/>
    <n v="6"/>
    <n v="0"/>
    <n v="0"/>
    <n v="0"/>
    <n v="0"/>
    <n v="0"/>
    <n v="75614.600000000006"/>
    <s v="37331"/>
    <x v="0"/>
    <x v="3"/>
    <x v="1"/>
  </r>
  <r>
    <x v="0"/>
    <x v="207"/>
    <s v="Børnehaven Ryesgade 60"/>
    <x v="5"/>
    <s v="Ryesgade 60"/>
    <n v="2100"/>
    <s v="København Ø."/>
    <s v="35 37 04 32"/>
    <s v="37355@buf.kk.dk"/>
    <s v="Poul Mose"/>
    <n v="0"/>
    <n v="0"/>
    <s v="37355@buf.kk.dk"/>
    <s v="Børnehave"/>
    <n v="0"/>
    <n v="0"/>
    <n v="60"/>
    <n v="0"/>
    <n v="0"/>
    <n v="0"/>
    <n v="0"/>
    <s v="Nej"/>
    <n v="0"/>
    <n v="0"/>
    <x v="1"/>
    <x v="0"/>
    <x v="1"/>
    <x v="1"/>
    <n v="0"/>
    <x v="0"/>
    <x v="0"/>
    <x v="5"/>
    <x v="0"/>
    <n v="0"/>
    <n v="0"/>
    <n v="60000"/>
    <n v="0"/>
    <n v="0"/>
    <n v="0"/>
    <n v="0"/>
    <n v="0"/>
    <n v="0"/>
    <n v="0"/>
    <n v="0"/>
    <n v="0"/>
    <n v="0"/>
    <n v="0"/>
    <n v="0"/>
    <n v="0"/>
    <n v="0"/>
    <n v="0"/>
    <n v="0"/>
    <n v="0"/>
    <n v="0"/>
    <n v="70"/>
    <n v="0"/>
    <n v="1"/>
    <s v="Ja"/>
    <s v="Nej"/>
    <s v="Ja"/>
    <s v="Ja"/>
    <n v="0"/>
    <s v="Ja"/>
    <n v="0"/>
    <s v="Ja"/>
    <n v="0"/>
    <s v="Nej"/>
    <n v="0"/>
    <n v="0"/>
    <s v="produktionskøkken"/>
    <s v="nej"/>
    <s v="Mindre"/>
    <n v="0"/>
    <n v="0"/>
    <s v="to nye keramiske blus, en ny industriopvaskemaskine og et køleskab"/>
    <n v="0"/>
    <n v="0"/>
    <n v="0"/>
    <n v="0"/>
    <n v="0"/>
    <n v="0"/>
    <n v="0"/>
    <n v="0"/>
    <n v="0"/>
    <n v="0"/>
    <n v="0"/>
    <n v="0"/>
    <n v="0"/>
    <n v="1"/>
    <n v="4"/>
    <n v="0"/>
    <n v="2"/>
    <n v="0"/>
    <n v="0"/>
    <n v="0"/>
    <n v="1"/>
    <n v="1"/>
    <n v="0"/>
    <n v="0"/>
    <n v="0"/>
    <n v="0"/>
    <n v="0"/>
    <n v="1"/>
    <n v="0"/>
    <n v="0"/>
    <n v="1"/>
    <n v="25"/>
    <s v="Miele"/>
    <n v="0"/>
    <s v="Nej"/>
    <n v="0"/>
    <n v="0"/>
    <s v="Ja"/>
    <s v="Nej"/>
    <n v="2"/>
    <s v="God plads"/>
    <n v="0"/>
    <n v="0"/>
    <x v="2"/>
    <s v="Østerbro"/>
    <x v="2"/>
    <x v="0"/>
    <x v="25"/>
    <n v="0"/>
    <n v="0"/>
    <n v="0"/>
    <n v="0"/>
    <n v="0"/>
    <n v="0"/>
    <n v="0"/>
    <n v="0"/>
    <n v="0"/>
    <n v="0"/>
    <n v="0"/>
    <n v="35826.44"/>
    <s v="37355"/>
    <x v="0"/>
    <x v="0"/>
    <x v="1"/>
  </r>
  <r>
    <x v="0"/>
    <x v="208"/>
    <s v="Børnehaven Østre Gasværk Syd"/>
    <x v="5"/>
    <s v="Sionsgade 5D"/>
    <n v="2100"/>
    <s v="København Ø"/>
    <s v="39 29 54 09"/>
    <s v="37363@buf.kk.dk"/>
    <s v="Karsten Therkildsen"/>
    <n v="38608938"/>
    <n v="0"/>
    <s v="37363@buf.kk.dk"/>
    <s v="Børnehave"/>
    <n v="0"/>
    <n v="0"/>
    <n v="42"/>
    <n v="0"/>
    <n v="0"/>
    <n v="0"/>
    <n v="0"/>
    <s v="Nej"/>
    <n v="0"/>
    <n v="0"/>
    <x v="1"/>
    <x v="0"/>
    <x v="1"/>
    <x v="1"/>
    <n v="0"/>
    <x v="0"/>
    <x v="0"/>
    <x v="2"/>
    <x v="1"/>
    <n v="0"/>
    <n v="0"/>
    <n v="40000"/>
    <n v="0"/>
    <s v="Ja"/>
    <n v="0"/>
    <s v="Vivane Petersen"/>
    <n v="2008"/>
    <n v="7"/>
    <n v="0"/>
    <s v="Pædagogmedhjælper"/>
    <n v="0"/>
    <n v="0"/>
    <n v="0"/>
    <n v="0"/>
    <n v="0"/>
    <n v="0"/>
    <n v="0"/>
    <n v="0"/>
    <n v="0"/>
    <n v="0"/>
    <n v="40"/>
    <n v="0"/>
    <n v="1"/>
    <s v="Ja"/>
    <s v="Nej"/>
    <s v="Ja"/>
    <s v="Ja"/>
    <n v="0"/>
    <s v="Ja"/>
    <n v="0"/>
    <s v="Ja"/>
    <n v="0"/>
    <s v="Nej"/>
    <n v="0"/>
    <n v="0"/>
    <s v="produktionskøkken"/>
    <s v="nej"/>
    <s v="Mindre"/>
    <n v="0"/>
    <n v="0"/>
    <s v="1 nyt komfur, 1 stort køleskab, nye køkkenelementer, males - evt. fliser på væg."/>
    <n v="0"/>
    <n v="0"/>
    <n v="0"/>
    <n v="0"/>
    <n v="0"/>
    <n v="0"/>
    <n v="0"/>
    <n v="0"/>
    <n v="0"/>
    <s v="Cathrine"/>
    <n v="0"/>
    <n v="0"/>
    <n v="1"/>
    <n v="0"/>
    <n v="0"/>
    <n v="0"/>
    <n v="1"/>
    <n v="0"/>
    <n v="0"/>
    <n v="0"/>
    <n v="2"/>
    <n v="0"/>
    <n v="0"/>
    <n v="0"/>
    <n v="0"/>
    <n v="0"/>
    <n v="1"/>
    <n v="0"/>
    <n v="0"/>
    <n v="0"/>
    <n v="1"/>
    <n v="20"/>
    <s v="Miele"/>
    <n v="3"/>
    <s v="Nej"/>
    <n v="0"/>
    <s v="Nej"/>
    <s v="Nej"/>
    <s v="Nej"/>
    <n v="4"/>
    <s v="Begrænset"/>
    <n v="0"/>
    <n v="0"/>
    <x v="2"/>
    <s v="Østerbro"/>
    <x v="2"/>
    <x v="0"/>
    <x v="10"/>
    <n v="0"/>
    <n v="0"/>
    <n v="0"/>
    <n v="0"/>
    <n v="0"/>
    <n v="0"/>
    <n v="0"/>
    <n v="0"/>
    <n v="0"/>
    <n v="0"/>
    <n v="0"/>
    <n v="38959.949999999997"/>
    <s v="37363"/>
    <x v="0"/>
    <x v="0"/>
    <x v="1"/>
  </r>
  <r>
    <x v="0"/>
    <x v="209"/>
    <s v="Adashøj"/>
    <x v="5"/>
    <s v="Nærum Gadekær 1"/>
    <n v="2850"/>
    <s v="Nærum"/>
    <s v="45 80 34 81"/>
    <s v="37394@buf.kk.dk"/>
    <s v="Anna Marie Hjorth"/>
    <n v="33132724"/>
    <n v="0"/>
    <s v="37394@buf.kk.dk"/>
    <s v="Børnehave"/>
    <n v="0"/>
    <n v="0"/>
    <n v="26"/>
    <n v="0"/>
    <n v="0"/>
    <n v="0"/>
    <n v="0"/>
    <s v="Nej"/>
    <n v="0"/>
    <n v="0"/>
    <x v="1"/>
    <x v="0"/>
    <x v="1"/>
    <x v="1"/>
    <n v="0"/>
    <x v="0"/>
    <x v="1"/>
    <x v="1"/>
    <x v="1"/>
    <n v="0"/>
    <n v="0"/>
    <n v="20000"/>
    <n v="0"/>
    <n v="0"/>
    <n v="0"/>
    <n v="0"/>
    <n v="0"/>
    <n v="0"/>
    <n v="0"/>
    <n v="0"/>
    <n v="0"/>
    <n v="0"/>
    <n v="0"/>
    <n v="0"/>
    <n v="0"/>
    <n v="0"/>
    <n v="0"/>
    <n v="0"/>
    <n v="0"/>
    <n v="0"/>
    <n v="75"/>
    <n v="0"/>
    <n v="1"/>
    <s v="nej"/>
    <s v="Nej"/>
    <s v="Ja"/>
    <s v="Ja"/>
    <n v="0"/>
    <s v="Ja"/>
    <n v="0"/>
    <s v="Ja"/>
    <n v="0"/>
    <s v="ja"/>
    <n v="0"/>
    <n v="0"/>
    <s v="Køkken begrænset tilvirk"/>
    <n v="0"/>
    <n v="0"/>
    <n v="0"/>
    <n v="0"/>
    <n v="0"/>
    <s v="Mindre"/>
    <s v="Mindre"/>
    <s v="Nej"/>
    <s v="Køleskab og nye køkkenelementer. Evt. en ny ovn"/>
    <n v="0"/>
    <n v="0"/>
    <s v="Mindre"/>
    <s v="Køkkenelementer fornyes. Køkken kan gøres større ved at en væg fjernes"/>
    <n v="0"/>
    <s v="Cathrine Jerrik"/>
    <d v="2009-04-24T00:00:00"/>
    <n v="0"/>
    <n v="1"/>
    <n v="0"/>
    <n v="4"/>
    <n v="1"/>
    <n v="0"/>
    <n v="0"/>
    <n v="0"/>
    <n v="0"/>
    <n v="0"/>
    <n v="1"/>
    <n v="0"/>
    <n v="0"/>
    <n v="0"/>
    <n v="0"/>
    <n v="0"/>
    <n v="1"/>
    <n v="0"/>
    <n v="0"/>
    <n v="1"/>
    <n v="20"/>
    <s v="Miele"/>
    <n v="4"/>
    <s v="Nej"/>
    <n v="0"/>
    <s v="Ja"/>
    <s v="Nej"/>
    <s v="Nej"/>
    <n v="1"/>
    <s v="God plads"/>
    <n v="0"/>
    <n v="0"/>
    <x v="2"/>
    <s v="Østerbro"/>
    <x v="2"/>
    <x v="0"/>
    <x v="47"/>
    <n v="0"/>
    <n v="0"/>
    <n v="0"/>
    <n v="0"/>
    <n v="0"/>
    <n v="0"/>
    <n v="0"/>
    <n v="0"/>
    <n v="0"/>
    <n v="0"/>
    <n v="0"/>
    <n v="26222.46"/>
    <s v="37394"/>
    <x v="4"/>
    <x v="0"/>
    <x v="1"/>
  </r>
  <r>
    <x v="0"/>
    <x v="210"/>
    <s v="Udflytterbørnehaven Kong Oscar"/>
    <x v="5"/>
    <s v="Mørkhøj Bygade 10"/>
    <n v="2860"/>
    <s v="Søborg"/>
    <s v="39 66 20 80"/>
    <s v="37412@buf.kk.dk"/>
    <s v="helle høpfner"/>
    <n v="0"/>
    <n v="0"/>
    <s v="37412@buf.kk.dk"/>
    <s v="Børnehave"/>
    <n v="0"/>
    <n v="0"/>
    <n v="50"/>
    <n v="0"/>
    <n v="0"/>
    <n v="0"/>
    <n v="0"/>
    <s v="Nej"/>
    <n v="0"/>
    <n v="0"/>
    <x v="1"/>
    <x v="0"/>
    <x v="1"/>
    <x v="1"/>
    <n v="0"/>
    <x v="0"/>
    <x v="1"/>
    <x v="1"/>
    <x v="1"/>
    <n v="0"/>
    <n v="0"/>
    <n v="65000"/>
    <n v="0"/>
    <s v="Nej"/>
    <n v="0"/>
    <n v="0"/>
    <n v="0"/>
    <n v="0"/>
    <n v="0"/>
    <n v="0"/>
    <n v="0"/>
    <n v="0"/>
    <n v="0"/>
    <n v="0"/>
    <n v="0"/>
    <n v="0"/>
    <n v="0"/>
    <n v="0"/>
    <n v="0"/>
    <n v="0"/>
    <n v="90"/>
    <n v="0"/>
    <n v="1"/>
    <s v="Ja"/>
    <s v="ja"/>
    <s v="Ja"/>
    <s v="Ja"/>
    <n v="0"/>
    <s v="Ja"/>
    <n v="0"/>
    <s v="Ja"/>
    <n v="0"/>
    <s v="Nej"/>
    <s v="vil gerne kontaktes"/>
    <n v="0"/>
    <s v="Køkken begrænset tilvirk"/>
    <n v="0"/>
    <n v="0"/>
    <n v="0"/>
    <n v="0"/>
    <n v="0"/>
    <n v="0"/>
    <n v="0"/>
    <n v="0"/>
    <n v="0"/>
    <n v="0"/>
    <n v="0"/>
    <n v="0"/>
    <n v="0"/>
    <s v="Åbent køkken delt i to rum. Jeg kan sagtens se at der kan laves mad. Med nogle forandringer og investeringer"/>
    <s v="Lone Voss"/>
    <d v="2009-04-24T00:00:00"/>
    <n v="0"/>
    <n v="0"/>
    <n v="1"/>
    <n v="4"/>
    <n v="0"/>
    <n v="1"/>
    <n v="0"/>
    <n v="0"/>
    <n v="0"/>
    <n v="3"/>
    <n v="0"/>
    <n v="0"/>
    <n v="0"/>
    <n v="0"/>
    <n v="0"/>
    <n v="1"/>
    <n v="1"/>
    <n v="0"/>
    <n v="0"/>
    <n v="1"/>
    <n v="20"/>
    <s v="Miele"/>
    <n v="4"/>
    <s v="Nej"/>
    <n v="0"/>
    <s v="Nej"/>
    <s v="Nej"/>
    <s v="Nej"/>
    <n v="3"/>
    <s v="Begrænset"/>
    <s v="Opvaskemaskinen fungerer ikke optimalt. Kogebord udskiftes. Der skal kigges på ovnene. Kapaciteten skal øges til 2 ovne, op i arbejdshøjde. Låge som kan 'lukke' køkkenet af. Røremaskine"/>
    <n v="0"/>
    <x v="2"/>
    <s v="Østerbro"/>
    <x v="2"/>
    <x v="0"/>
    <x v="39"/>
    <n v="0"/>
    <n v="0"/>
    <n v="0"/>
    <n v="0"/>
    <n v="0"/>
    <n v="0"/>
    <n v="0"/>
    <n v="0"/>
    <n v="0"/>
    <n v="0"/>
    <n v="0"/>
    <n v="77455.64"/>
    <s v="37412"/>
    <x v="4"/>
    <x v="0"/>
    <x v="1"/>
  </r>
  <r>
    <x v="0"/>
    <x v="211"/>
    <s v="VANDPYTTEN"/>
    <x v="5"/>
    <s v="Spanagervej 14F"/>
    <n v="4623"/>
    <s v="Lille Skensved"/>
    <s v="39 20 21 34 / 56 82 20 78"/>
    <s v="37482@buf.kk.dk"/>
    <s v="Jens Mortensen"/>
    <n v="27262078"/>
    <n v="56822078"/>
    <s v="37482@buf.kk.dk"/>
    <s v="Børnehave"/>
    <n v="0"/>
    <n v="0"/>
    <n v="43"/>
    <n v="0"/>
    <n v="0"/>
    <n v="0"/>
    <n v="0"/>
    <s v="Nej"/>
    <n v="0"/>
    <n v="0"/>
    <x v="1"/>
    <x v="0"/>
    <x v="1"/>
    <x v="1"/>
    <n v="0"/>
    <x v="0"/>
    <x v="4"/>
    <x v="5"/>
    <x v="1"/>
    <n v="0"/>
    <n v="0"/>
    <n v="80000"/>
    <n v="0"/>
    <s v="Ja"/>
    <n v="0"/>
    <s v="Marianne Holm"/>
    <n v="1998"/>
    <n v="25"/>
    <n v="0"/>
    <n v="0"/>
    <s v="9 års erfaring"/>
    <s v="hygiejne,forskellige"/>
    <n v="0"/>
    <n v="0"/>
    <n v="0"/>
    <n v="0"/>
    <n v="0"/>
    <n v="0"/>
    <n v="0"/>
    <n v="0"/>
    <n v="78"/>
    <n v="0"/>
    <n v="2"/>
    <s v="Ja"/>
    <s v="Nej"/>
    <s v="Ja"/>
    <s v="Ja"/>
    <n v="0"/>
    <s v="Ja"/>
    <n v="0"/>
    <s v="Ja"/>
    <n v="0"/>
    <s v="ja"/>
    <n v="0"/>
    <n v="0"/>
    <s v="produktionskøkken"/>
    <s v="Ja"/>
    <n v="0"/>
    <n v="0"/>
    <n v="0"/>
    <n v="0"/>
    <n v="0"/>
    <n v="0"/>
    <n v="0"/>
    <n v="0"/>
    <n v="0"/>
    <n v="0"/>
    <n v="0"/>
    <n v="0"/>
    <n v="0"/>
    <s v="Cathrine Jerrik"/>
    <d v="2009-04-24T00:00:00"/>
    <n v="0"/>
    <n v="0"/>
    <n v="1"/>
    <n v="5"/>
    <n v="0"/>
    <n v="2"/>
    <n v="0"/>
    <n v="0"/>
    <n v="0"/>
    <n v="3"/>
    <n v="1"/>
    <n v="0"/>
    <n v="0"/>
    <n v="0"/>
    <n v="0"/>
    <n v="0"/>
    <n v="1"/>
    <n v="0"/>
    <n v="0"/>
    <n v="1"/>
    <n v="20"/>
    <s v="Miele"/>
    <n v="5.5"/>
    <s v="Nej"/>
    <n v="0"/>
    <s v="Ja"/>
    <s v="Ja"/>
    <s v="Nej"/>
    <n v="4"/>
    <s v="Begrænset"/>
    <n v="0"/>
    <n v="0"/>
    <x v="2"/>
    <s v="Østerbro"/>
    <x v="2"/>
    <x v="0"/>
    <x v="48"/>
    <n v="0"/>
    <n v="0"/>
    <n v="0"/>
    <n v="0"/>
    <n v="0"/>
    <n v="0"/>
    <n v="0"/>
    <n v="0"/>
    <n v="0"/>
    <n v="0"/>
    <n v="0"/>
    <n v="70325.350000000006"/>
    <s v="37482"/>
    <x v="4"/>
    <x v="0"/>
    <x v="1"/>
  </r>
  <r>
    <x v="0"/>
    <x v="212"/>
    <s v="Bellmansgade 23"/>
    <x v="5"/>
    <s v="Bellmansgade 23"/>
    <n v="2100"/>
    <s v="København Ø"/>
    <s v="39 29 23 20"/>
    <s v="37552@buf.kk.dk"/>
    <s v="Dennis Nygaard Sørensen"/>
    <n v="0"/>
    <n v="39292320"/>
    <s v="37552@faf.kk.dk"/>
    <s v="Børnehave"/>
    <n v="0"/>
    <n v="0"/>
    <n v="38"/>
    <n v="38"/>
    <n v="0"/>
    <n v="0"/>
    <n v="0"/>
    <s v="Nej"/>
    <n v="0"/>
    <n v="0"/>
    <x v="1"/>
    <x v="0"/>
    <x v="1"/>
    <x v="1"/>
    <n v="0"/>
    <x v="0"/>
    <x v="0"/>
    <x v="1"/>
    <x v="1"/>
    <n v="0"/>
    <n v="0"/>
    <n v="40000"/>
    <n v="0"/>
    <s v="Nej"/>
    <n v="0"/>
    <n v="0"/>
    <n v="0"/>
    <n v="0"/>
    <n v="0"/>
    <n v="0"/>
    <n v="0"/>
    <n v="0"/>
    <n v="0"/>
    <n v="0"/>
    <n v="0"/>
    <n v="0"/>
    <n v="0"/>
    <n v="0"/>
    <n v="0"/>
    <n v="0"/>
    <n v="75"/>
    <n v="0"/>
    <n v="2"/>
    <s v="Ja"/>
    <s v="Nej"/>
    <s v="nej"/>
    <n v="0"/>
    <n v="0"/>
    <n v="0"/>
    <n v="0"/>
    <n v="0"/>
    <n v="0"/>
    <n v="0"/>
    <n v="0"/>
    <n v="0"/>
    <s v="Køkken begrænset tilvirk"/>
    <n v="0"/>
    <n v="0"/>
    <n v="0"/>
    <n v="0"/>
    <n v="0"/>
    <s v="Mindre"/>
    <s v="Mindre"/>
    <s v="Nej"/>
    <s v="køkkenet kan udvides, der ligger et lille depot op til, hvor væggen kan rives ned. Der er brug for endnu en ovn + ekstra køleplads. Røremaskine + grøntsagsrobot"/>
    <n v="0"/>
    <n v="0"/>
    <n v="0"/>
    <n v="0"/>
    <n v="0"/>
    <s v="Mariah / Sine"/>
    <n v="0"/>
    <n v="0"/>
    <n v="0"/>
    <n v="1"/>
    <n v="4"/>
    <n v="1"/>
    <n v="0"/>
    <n v="0"/>
    <n v="0"/>
    <n v="0"/>
    <n v="1"/>
    <n v="1"/>
    <n v="0"/>
    <n v="0"/>
    <n v="0"/>
    <n v="0"/>
    <n v="1"/>
    <n v="0"/>
    <n v="0"/>
    <n v="0"/>
    <n v="1"/>
    <n v="30"/>
    <s v="Miele"/>
    <n v="2"/>
    <s v="Nej"/>
    <n v="0"/>
    <s v="Nej"/>
    <s v="Nej"/>
    <s v="Nej"/>
    <n v="1"/>
    <s v="ingen plads"/>
    <s v="Depot er kun køkkenskabene. Samme leder som inst. 34411 Pinocchio. Leder foreslår at denne kan leverer mad. Der er ca. 500 meter mellem de to institutioner."/>
    <n v="0"/>
    <x v="0"/>
    <s v="Østerbro"/>
    <x v="2"/>
    <x v="0"/>
    <x v="35"/>
    <n v="38"/>
    <n v="0"/>
    <n v="0"/>
    <n v="0"/>
    <n v="0"/>
    <n v="0"/>
    <n v="0"/>
    <n v="0"/>
    <n v="0"/>
    <n v="0"/>
    <n v="0"/>
    <n v="55428.27"/>
    <s v="37552"/>
    <x v="0"/>
    <x v="0"/>
    <x v="25"/>
  </r>
  <r>
    <x v="0"/>
    <x v="213"/>
    <s v="Børneinstitutionen ved Statens Serumsinstitut"/>
    <x v="0"/>
    <s v="Amagerfælledvej 38"/>
    <n v="2300"/>
    <s v="København S"/>
    <s v="32 54 76 79"/>
    <s v="35225@buf.kk.dk"/>
    <s v="Ib Andresen / Peter Jespersen"/>
    <n v="0"/>
    <n v="32547084"/>
    <s v="bornehaven@mail.tele.dk"/>
    <s v="Integreret"/>
    <n v="24"/>
    <n v="0"/>
    <n v="36"/>
    <n v="0"/>
    <n v="0"/>
    <n v="0"/>
    <n v="0"/>
    <s v="ja"/>
    <n v="2"/>
    <n v="1"/>
    <x v="0"/>
    <x v="1"/>
    <x v="0"/>
    <x v="0"/>
    <n v="0"/>
    <x v="0"/>
    <x v="0"/>
    <x v="1"/>
    <x v="1"/>
    <n v="0"/>
    <n v="100000"/>
    <n v="0"/>
    <n v="0"/>
    <s v="Ja"/>
    <s v="nej"/>
    <s v="Bente"/>
    <n v="2004"/>
    <n v="21"/>
    <n v="0"/>
    <s v="ufaglært"/>
    <s v="7 år fra vuggestue"/>
    <s v="Obligatoriske kurser"/>
    <s v="Rita"/>
    <n v="2000"/>
    <n v="15"/>
    <n v="0"/>
    <s v="%"/>
    <s v="%"/>
    <s v="Obligatoriske kurser"/>
    <n v="80"/>
    <n v="80"/>
    <n v="2"/>
    <n v="2"/>
    <s v="nej"/>
    <s v="Nej"/>
    <s v="nej"/>
    <s v="Ja"/>
    <s v="Men kan ikke forestille sig det kan lade sig gøre, gammelt køkken der ikke er godkendt"/>
    <s v="Ja"/>
    <s v="Er skeptiske og bange for at maden evt. måtte komme udefra"/>
    <s v="Ja"/>
    <n v="0"/>
    <s v="Nej"/>
    <n v="0"/>
    <n v="0"/>
    <s v="Køkken begrænset tilvirk"/>
    <s v="nej"/>
    <n v="0"/>
    <n v="0"/>
    <n v="0"/>
    <n v="0"/>
    <s v="Større"/>
    <s v="Større"/>
    <n v="0"/>
    <s v="Der skal indrettes nyt køkken på lidt plads, ekstra kogeplade, ovn, opvaskemaskine. Køkken ikke godkendt."/>
    <n v="0"/>
    <n v="0"/>
    <n v="0"/>
    <n v="0"/>
    <s v="Lederen endte med at blive begejstret for tanken om lokal mad"/>
    <s v="mariah / Nanna"/>
    <n v="39903"/>
    <n v="0"/>
    <n v="1"/>
    <n v="0"/>
    <n v="0"/>
    <n v="0"/>
    <n v="0"/>
    <n v="0"/>
    <n v="0"/>
    <n v="0"/>
    <n v="3"/>
    <n v="0"/>
    <n v="0"/>
    <n v="0"/>
    <n v="0"/>
    <n v="0"/>
    <n v="1"/>
    <n v="0"/>
    <n v="0"/>
    <n v="0"/>
    <n v="0"/>
    <n v="0"/>
    <n v="0"/>
    <n v="0"/>
    <s v="Nej"/>
    <n v="0"/>
    <s v="Nej"/>
    <s v="Nej"/>
    <s v="Nej"/>
    <n v="1"/>
    <s v="ingen plads"/>
    <s v="Der kan evt. indrettes depot i kælderen"/>
    <n v="0"/>
    <x v="0"/>
    <s v="Amager"/>
    <x v="0"/>
    <x v="0"/>
    <x v="42"/>
    <n v="0"/>
    <n v="0"/>
    <n v="0"/>
    <n v="0"/>
    <n v="0"/>
    <n v="0"/>
    <n v="0"/>
    <n v="0"/>
    <n v="0"/>
    <n v="0"/>
    <n v="0"/>
    <n v="295249"/>
    <s v="35225"/>
    <x v="0"/>
    <x v="0"/>
    <x v="1"/>
  </r>
  <r>
    <x v="0"/>
    <x v="214"/>
    <s v="Børneinstitutionen ved Statens Serumsinstitut"/>
    <x v="0"/>
    <s v="Amagerfælledvej 38"/>
    <n v="2300"/>
    <s v="København S"/>
    <s v="32 54 76 79"/>
    <s v="35225@buf.kk.dk"/>
    <s v="Ib Andresen / Peter Jespersen"/>
    <n v="0"/>
    <n v="32547084"/>
    <s v="bornehaven@mail.tele.dk"/>
    <s v="Integreret"/>
    <n v="24"/>
    <n v="0"/>
    <n v="36"/>
    <n v="0"/>
    <n v="0"/>
    <n v="0"/>
    <n v="0"/>
    <s v="ja"/>
    <n v="2"/>
    <n v="1"/>
    <x v="1"/>
    <x v="0"/>
    <x v="1"/>
    <x v="1"/>
    <n v="0"/>
    <x v="1"/>
    <x v="0"/>
    <x v="1"/>
    <x v="0"/>
    <n v="0"/>
    <n v="0"/>
    <n v="0"/>
    <n v="0"/>
    <n v="0"/>
    <n v="0"/>
    <n v="0"/>
    <n v="0"/>
    <n v="0"/>
    <n v="0"/>
    <n v="0"/>
    <n v="0"/>
    <n v="0"/>
    <n v="0"/>
    <n v="0"/>
    <n v="0"/>
    <n v="0"/>
    <n v="0"/>
    <n v="0"/>
    <n v="0"/>
    <n v="0"/>
    <n v="0"/>
    <n v="0"/>
    <n v="0"/>
    <n v="0"/>
    <n v="0"/>
    <n v="0"/>
    <n v="0"/>
    <n v="0"/>
    <n v="0"/>
    <n v="0"/>
    <n v="0"/>
    <n v="0"/>
    <n v="0"/>
    <n v="0"/>
    <n v="0"/>
    <s v="produktionskøkken"/>
    <s v="Ja"/>
    <n v="0"/>
    <n v="0"/>
    <n v="0"/>
    <s v="Ingen hvis køkkenet kun skal lave mad til vuggestue. Køkkenet er modulkøkken på 10 km2. der er ikke kapacitet til at producerer til Bh"/>
    <n v="0"/>
    <n v="0"/>
    <n v="0"/>
    <n v="0"/>
    <n v="0"/>
    <n v="0"/>
    <n v="0"/>
    <n v="0"/>
    <n v="0"/>
    <s v="mariah / Nanna"/>
    <d v="2009-03-31T00:00:00"/>
    <n v="0"/>
    <n v="1"/>
    <n v="0"/>
    <n v="0"/>
    <n v="0"/>
    <n v="0"/>
    <n v="0"/>
    <n v="0"/>
    <n v="0"/>
    <n v="1"/>
    <n v="1"/>
    <n v="0"/>
    <n v="0"/>
    <n v="0"/>
    <n v="0"/>
    <n v="0"/>
    <n v="0"/>
    <n v="0"/>
    <n v="1"/>
    <n v="1"/>
    <n v="25"/>
    <s v="Miele professional"/>
    <n v="4"/>
    <s v="Nej"/>
    <n v="0"/>
    <s v="Ja"/>
    <s v="Ja"/>
    <s v="Nej"/>
    <n v="2"/>
    <s v="Begrænset"/>
    <s v="depot i kælder4, kun plads til vuggestue"/>
    <n v="0"/>
    <x v="0"/>
    <s v="Amager"/>
    <x v="0"/>
    <x v="0"/>
    <x v="42"/>
    <n v="0"/>
    <n v="0"/>
    <n v="0"/>
    <n v="0"/>
    <n v="0"/>
    <n v="0"/>
    <n v="0"/>
    <n v="0"/>
    <n v="0"/>
    <n v="0"/>
    <n v="0"/>
    <n v="295249"/>
    <s v="35225"/>
    <x v="1"/>
    <x v="0"/>
    <x v="1"/>
  </r>
  <r>
    <x v="0"/>
    <x v="215"/>
    <s v="Børnehuset Sundby Algåprd"/>
    <x v="0"/>
    <s v="Jens Warmings Vej 73-75"/>
    <n v="2300"/>
    <s v="København S"/>
    <s v="32 58 79 05"/>
    <s v="vugsa@email.dk"/>
    <s v="Lena Andersen"/>
    <n v="32582248"/>
    <n v="0"/>
    <s v="vugsa@email.dk"/>
    <s v="Integreret"/>
    <n v="50"/>
    <n v="0"/>
    <n v="60"/>
    <n v="0"/>
    <n v="0"/>
    <n v="0"/>
    <n v="0"/>
    <s v="ja"/>
    <n v="2"/>
    <n v="1"/>
    <x v="1"/>
    <x v="1"/>
    <x v="3"/>
    <x v="0"/>
    <n v="0"/>
    <x v="1"/>
    <x v="0"/>
    <x v="1"/>
    <x v="0"/>
    <n v="0"/>
    <n v="95000"/>
    <n v="0"/>
    <n v="0"/>
    <s v="Ja"/>
    <s v="nej"/>
    <s v="Guli Nasreen"/>
    <n v="2007"/>
    <n v="37"/>
    <n v="0"/>
    <s v="VUC / AOF"/>
    <s v="Kommunalt køkken som kørete mad ud. Kørte maden"/>
    <s v="økologisk børnemad, Partnerskabets kursus"/>
    <s v="Helle Adelsbæk"/>
    <n v="2008"/>
    <n v="20"/>
    <n v="0"/>
    <n v="0"/>
    <n v="0"/>
    <n v="0"/>
    <n v="100"/>
    <n v="100"/>
    <n v="3"/>
    <n v="3"/>
    <s v="nej"/>
    <s v="ja"/>
    <s v="nej"/>
    <s v="Ja"/>
    <s v="Ser store praktiske hindringer: 2 huse der lige er slået sammen."/>
    <s v="Ja"/>
    <n v="0"/>
    <s v="Ja"/>
    <n v="0"/>
    <s v="Nej"/>
    <n v="0"/>
    <n v="0"/>
    <s v="produktionskøkken"/>
    <s v="nej"/>
    <s v="Større"/>
    <s v="Større"/>
    <n v="0"/>
    <s v="Se vedlagte skemaer"/>
    <n v="0"/>
    <n v="0"/>
    <n v="0"/>
    <n v="0"/>
    <n v="0"/>
    <n v="0"/>
    <n v="0"/>
    <n v="0"/>
    <n v="0"/>
    <s v="Birgitte / Nanna"/>
    <d v="2009-03-26T00:00:00"/>
    <n v="0"/>
    <n v="0"/>
    <n v="1"/>
    <n v="5"/>
    <n v="0"/>
    <n v="2"/>
    <n v="0"/>
    <n v="0"/>
    <n v="0"/>
    <n v="1"/>
    <n v="1"/>
    <n v="1"/>
    <n v="0"/>
    <n v="0"/>
    <n v="0"/>
    <n v="0"/>
    <n v="0"/>
    <n v="1"/>
    <n v="0"/>
    <n v="1"/>
    <n v="3"/>
    <s v="Elektrolux"/>
    <n v="9"/>
    <s v="Ja"/>
    <n v="4"/>
    <s v="Nej"/>
    <s v="Nej"/>
    <s v="Nej"/>
    <n v="2"/>
    <s v="Begrænset"/>
    <s v="Der er to køkkener, stort i vuggestue lille i børnehave. Inst. Ny-sammenlagt skal ombygges, her ville samlet køk.løsning være relevant._x000a_Kan byggeplaner før sammenlægning revidres så der bliver fælles køk.løsning? Vug.køk. kan producere til alle men mangler lager og plads til rulle borde."/>
    <n v="0"/>
    <x v="0"/>
    <s v="Amager"/>
    <x v="21"/>
    <x v="0"/>
    <x v="49"/>
    <n v="0"/>
    <n v="0"/>
    <n v="0"/>
    <n v="0"/>
    <n v="0"/>
    <n v="0"/>
    <n v="0"/>
    <n v="0"/>
    <n v="0"/>
    <n v="0"/>
    <n v="0"/>
    <n v="115370.26"/>
    <s v="35246"/>
    <x v="0"/>
    <x v="0"/>
    <x v="1"/>
  </r>
  <r>
    <x v="0"/>
    <x v="216"/>
    <s v="Børnehuset Sundby Algåprd"/>
    <x v="0"/>
    <s v="Jens Warmings Vej 73-75"/>
    <n v="2300"/>
    <s v="København S"/>
    <s v="32 58 79 05"/>
    <s v="vugsa@email.dk"/>
    <s v="Lena Andersen"/>
    <n v="32582248"/>
    <n v="0"/>
    <s v="vugsa@email.dk"/>
    <s v="Integreret"/>
    <n v="0"/>
    <n v="0"/>
    <n v="0"/>
    <n v="0"/>
    <n v="0"/>
    <n v="0"/>
    <n v="0"/>
    <s v="ja"/>
    <n v="2"/>
    <n v="2"/>
    <x v="1"/>
    <x v="0"/>
    <x v="1"/>
    <x v="1"/>
    <n v="0"/>
    <x v="1"/>
    <x v="0"/>
    <x v="1"/>
    <x v="0"/>
    <n v="0"/>
    <n v="0"/>
    <n v="0"/>
    <n v="0"/>
    <n v="0"/>
    <n v="0"/>
    <n v="0"/>
    <n v="0"/>
    <n v="0"/>
    <n v="0"/>
    <n v="0"/>
    <n v="0"/>
    <n v="0"/>
    <n v="0"/>
    <n v="0"/>
    <n v="0"/>
    <n v="0"/>
    <n v="0"/>
    <n v="0"/>
    <n v="0"/>
    <n v="0"/>
    <n v="0"/>
    <n v="0"/>
    <n v="0"/>
    <n v="0"/>
    <n v="0"/>
    <n v="0"/>
    <n v="0"/>
    <n v="0"/>
    <n v="0"/>
    <n v="0"/>
    <n v="0"/>
    <n v="0"/>
    <n v="0"/>
    <n v="0"/>
    <n v="0"/>
    <s v="Modtagerkøkken"/>
    <s v="nej"/>
    <s v="Større"/>
    <s v="Større"/>
    <n v="0"/>
    <s v="2 vaske, ekstra kogeplader, ekstra ovn, nye elementer"/>
    <n v="0"/>
    <n v="0"/>
    <n v="0"/>
    <n v="0"/>
    <n v="0"/>
    <n v="0"/>
    <n v="0"/>
    <n v="0"/>
    <n v="0"/>
    <s v="Birgitte / Nanna"/>
    <n v="39899"/>
    <n v="0"/>
    <n v="1"/>
    <n v="0"/>
    <n v="0"/>
    <n v="0"/>
    <n v="1"/>
    <n v="0"/>
    <n v="0"/>
    <n v="0"/>
    <n v="2"/>
    <n v="0"/>
    <n v="0"/>
    <n v="0"/>
    <n v="1"/>
    <n v="0"/>
    <n v="1"/>
    <n v="0"/>
    <n v="0"/>
    <n v="0"/>
    <n v="1"/>
    <n v="20"/>
    <s v="Miele"/>
    <n v="4"/>
    <s v="Nej"/>
    <n v="0"/>
    <s v="Nej"/>
    <s v="Nej"/>
    <s v="Nej"/>
    <n v="1"/>
    <s v="ingen plads"/>
    <n v="0"/>
    <n v="0"/>
    <x v="0"/>
    <s v="Amager"/>
    <x v="21"/>
    <x v="0"/>
    <x v="49"/>
    <n v="0"/>
    <n v="0"/>
    <n v="0"/>
    <n v="0"/>
    <n v="0"/>
    <n v="0"/>
    <n v="0"/>
    <n v="0"/>
    <n v="0"/>
    <n v="0"/>
    <n v="0"/>
    <n v="115370.26"/>
    <s v="35246"/>
    <x v="1"/>
    <x v="0"/>
    <x v="1"/>
  </r>
  <r>
    <x v="0"/>
    <x v="217"/>
    <s v="Abildgården"/>
    <x v="0"/>
    <s v="Moselgade 24"/>
    <n v="2300"/>
    <s v="København S"/>
    <s v="32 58 48 41"/>
    <s v="35405@buf.kk.dk"/>
    <s v="Birgitte Pociot"/>
    <n v="32520245"/>
    <n v="0"/>
    <s v="35405@buf.kk.dk"/>
    <s v="Integreret"/>
    <n v="30"/>
    <n v="0"/>
    <n v="34"/>
    <n v="0"/>
    <n v="0"/>
    <n v="0"/>
    <n v="0"/>
    <s v="Nej"/>
    <n v="0"/>
    <n v="0"/>
    <x v="0"/>
    <x v="1"/>
    <x v="0"/>
    <x v="0"/>
    <n v="0"/>
    <x v="0"/>
    <x v="0"/>
    <x v="2"/>
    <x v="1"/>
    <n v="0"/>
    <n v="134000"/>
    <n v="134000"/>
    <n v="0"/>
    <s v="Ja"/>
    <n v="0"/>
    <s v="Adissa Haemidovic"/>
    <n v="2003"/>
    <n v="31"/>
    <n v="0"/>
    <s v="ufaglært, køkken tekniker i sit hjemland, tror det var Polen"/>
    <s v="en del"/>
    <s v="hygiejne og økologisk oplysningsforbund"/>
    <n v="0"/>
    <n v="0"/>
    <n v="0"/>
    <n v="0"/>
    <n v="0"/>
    <n v="0"/>
    <n v="0"/>
    <n v="80"/>
    <n v="70"/>
    <n v="2"/>
    <n v="2"/>
    <s v="Ja"/>
    <s v="Nej"/>
    <s v="Ja"/>
    <s v="Ja"/>
    <s v="institutionen laver dagligt mad til vuggestuen, men vil ikke kunne lave mad p.t. til børnehaven med pga et meget lille køkken."/>
    <s v="Ja"/>
    <n v="0"/>
    <s v="Ja"/>
    <n v="0"/>
    <s v="Nej"/>
    <n v="0"/>
    <n v="0"/>
    <s v="produktionskøkken"/>
    <s v="nej"/>
    <s v="Større"/>
    <s v="Større"/>
    <s v="Nej"/>
    <s v="Køkkenet skal udvides med et tilstødende lokale, der p.t. er kontor. Det kan rykkes ovenpå. Det er et gammelt og lille køkken, der kører på dispensation til madlavning til vuggestuen. Køkken har kun et alm komfur med en ovn, skal have mere ovn og køleskabe"/>
    <n v="0"/>
    <n v="0"/>
    <n v="0"/>
    <n v="0"/>
    <n v="0"/>
    <n v="0"/>
    <n v="0"/>
    <n v="0"/>
    <n v="0"/>
    <s v="Cathrine Joachim Jerrik"/>
    <s v="7.4.2009"/>
    <n v="0"/>
    <n v="1"/>
    <n v="0"/>
    <n v="0"/>
    <n v="0"/>
    <n v="0"/>
    <n v="0"/>
    <n v="0"/>
    <n v="0"/>
    <n v="2"/>
    <n v="0"/>
    <n v="0"/>
    <n v="0"/>
    <n v="0"/>
    <n v="0"/>
    <n v="0"/>
    <n v="0"/>
    <n v="0"/>
    <n v="1"/>
    <n v="1"/>
    <n v="20"/>
    <s v="Miele"/>
    <n v="3"/>
    <n v="0"/>
    <n v="0"/>
    <s v="Ja"/>
    <s v="Ja"/>
    <n v="0"/>
    <n v="1"/>
    <s v="Begrænset"/>
    <s v="Institutionen vil tage kontakt til nabo institutionen &quot;Ønskeøen&quot;  mht at få mad leveret derfra indtil deres eget køkken er stort nok til hele institutionen."/>
    <n v="0"/>
    <x v="0"/>
    <s v="Amager"/>
    <x v="22"/>
    <x v="0"/>
    <x v="22"/>
    <n v="0"/>
    <n v="0"/>
    <n v="0"/>
    <n v="0"/>
    <n v="0"/>
    <n v="0"/>
    <n v="0"/>
    <n v="0"/>
    <n v="0"/>
    <n v="0"/>
    <n v="0"/>
    <n v="107323.72"/>
    <s v="35405"/>
    <x v="0"/>
    <x v="0"/>
    <x v="1"/>
  </r>
  <r>
    <x v="0"/>
    <x v="218"/>
    <s v="Den flyvende kuffert "/>
    <x v="0"/>
    <s v="Nyrnberggade 33"/>
    <n v="2300"/>
    <s v="København S"/>
    <s v="32 57 14 06"/>
    <s v="35408@buf.kk.dk"/>
    <s v="Christina Viberg-Jespersen"/>
    <n v="23433007"/>
    <n v="0"/>
    <s v="35408@buf.kk.dk"/>
    <s v="Integreret"/>
    <n v="36"/>
    <n v="0"/>
    <n v="50"/>
    <n v="0"/>
    <n v="0"/>
    <n v="0"/>
    <n v="0"/>
    <s v="ja"/>
    <n v="2"/>
    <n v="1"/>
    <x v="0"/>
    <x v="1"/>
    <x v="0"/>
    <x v="0"/>
    <n v="0"/>
    <x v="0"/>
    <x v="0"/>
    <x v="1"/>
    <x v="1"/>
    <n v="0"/>
    <n v="15000"/>
    <n v="15000"/>
    <n v="0"/>
    <s v="Ja"/>
    <n v="0"/>
    <s v="Pia Jelbo"/>
    <n v="2004"/>
    <n v="37"/>
    <n v="0"/>
    <s v="Køkkenleder"/>
    <s v="mange år"/>
    <s v="økologisk oplysningsforbund"/>
    <n v="0"/>
    <n v="0"/>
    <n v="0"/>
    <n v="0"/>
    <n v="0"/>
    <n v="0"/>
    <n v="0"/>
    <n v="98"/>
    <n v="98"/>
    <n v="1"/>
    <n v="1"/>
    <s v="Ja"/>
    <s v="Nej"/>
    <s v="Ja"/>
    <s v="Ja"/>
    <s v="De ville gerne selv lave maden, men mener at køkken er for lille og at det ikke vil være muligt"/>
    <s v="Ja"/>
    <s v="men afvendter politikernes svar på alle deres spørgsmål"/>
    <s v="Nej"/>
    <s v="De kan ikke se hvordan det skal kunne lade sig gøre i det meget lille køkken de har.. Så vil gerne have ombygget køkkenet i vuggestuen så det kan lave mad til alle."/>
    <s v="Nej"/>
    <s v="vil gerne have hjælp nå de nårså langt "/>
    <n v="0"/>
    <s v="produktionskøkken"/>
    <s v="nej"/>
    <s v="Ingen"/>
    <s v="Ingen"/>
    <n v="0"/>
    <s v="Køkken er meget dårligt indrettet, nyt men ingen plads til en optimering mht at skulle lave mad til børnehaven med. Køkkenpersonalet er meget negativ omkring køkkenet og dets indretning, så var ikke opsat på at skulle kunne lave mad til flere."/>
    <n v="0"/>
    <n v="0"/>
    <n v="0"/>
    <n v="0"/>
    <n v="0"/>
    <n v="0"/>
    <n v="0"/>
    <n v="0"/>
    <n v="0"/>
    <s v="Cathrine Joachim Jerrik"/>
    <s v="3.4.2009"/>
    <n v="0"/>
    <n v="0"/>
    <n v="1"/>
    <n v="4"/>
    <n v="0"/>
    <n v="0"/>
    <n v="1"/>
    <n v="0"/>
    <n v="5"/>
    <n v="0"/>
    <n v="1"/>
    <n v="0"/>
    <n v="0"/>
    <n v="0"/>
    <n v="0"/>
    <n v="1"/>
    <n v="0"/>
    <n v="0"/>
    <n v="0"/>
    <n v="1"/>
    <n v="20"/>
    <s v="Miele"/>
    <n v="3"/>
    <n v="0"/>
    <n v="0"/>
    <s v="Ja"/>
    <s v="Ja"/>
    <n v="0"/>
    <n v="2"/>
    <s v="Begrænset"/>
    <s v="Køkken er meget dårligt indrettet og man må nok give køkkenpersonalet ret i at det vil være ret umuligt at skulle lave mad til børnehaven, da 30 af børnene hver dag tager i skoven og skal have smurt madpakker eller lign."/>
    <n v="0"/>
    <x v="0"/>
    <s v="Amager"/>
    <x v="1"/>
    <x v="0"/>
    <x v="39"/>
    <n v="0"/>
    <n v="0"/>
    <n v="0"/>
    <n v="0"/>
    <n v="0"/>
    <n v="0"/>
    <n v="0"/>
    <n v="0"/>
    <n v="0"/>
    <n v="0"/>
    <n v="0"/>
    <n v="132752.39000000001"/>
    <s v="35408"/>
    <x v="0"/>
    <x v="0"/>
    <x v="1"/>
  </r>
  <r>
    <x v="0"/>
    <x v="219"/>
    <s v="Den flyvende kuffert "/>
    <x v="0"/>
    <s v="Nyrnberggade 33"/>
    <n v="2300"/>
    <s v="København S"/>
    <s v="32 57 14 06"/>
    <s v="35408@buf.kk.dk"/>
    <s v="Christina Viberg-Jespersen"/>
    <n v="23433007"/>
    <n v="0"/>
    <s v="35408@buf.kk.dk"/>
    <s v="Integreret"/>
    <n v="36"/>
    <n v="0"/>
    <n v="50"/>
    <n v="0"/>
    <n v="0"/>
    <n v="0"/>
    <n v="0"/>
    <s v="ja"/>
    <n v="0"/>
    <n v="0"/>
    <x v="1"/>
    <x v="0"/>
    <x v="1"/>
    <x v="1"/>
    <n v="0"/>
    <x v="1"/>
    <x v="0"/>
    <x v="1"/>
    <x v="0"/>
    <n v="0"/>
    <n v="0"/>
    <n v="0"/>
    <n v="0"/>
    <n v="0"/>
    <n v="0"/>
    <n v="0"/>
    <n v="0"/>
    <n v="0"/>
    <n v="0"/>
    <n v="0"/>
    <n v="0"/>
    <n v="0"/>
    <n v="0"/>
    <n v="0"/>
    <n v="0"/>
    <n v="0"/>
    <n v="0"/>
    <n v="0"/>
    <n v="0"/>
    <n v="0"/>
    <n v="0"/>
    <n v="0"/>
    <n v="0"/>
    <n v="0"/>
    <n v="0"/>
    <n v="0"/>
    <n v="0"/>
    <n v="0"/>
    <n v="0"/>
    <n v="0"/>
    <n v="0"/>
    <n v="0"/>
    <n v="0"/>
    <n v="0"/>
    <n v="0"/>
    <s v="Køkken begrænset tilvirk"/>
    <s v="nej"/>
    <s v="Større"/>
    <s v="Større"/>
    <s v="ja"/>
    <s v="Vuggestuens oprindelige køkken. Meget gammelt og ikke brugbart til fødevareproduktion p.t. Der er et tilstødende lokale der kunne inddrages så der kunne bygges et stort nyt køkken. "/>
    <s v="Større"/>
    <s v="Større"/>
    <s v="Ja"/>
    <n v="0"/>
    <n v="0"/>
    <n v="0"/>
    <n v="0"/>
    <n v="0"/>
    <n v="0"/>
    <s v="Cathrine Joachim Jerrik"/>
    <s v="3.4.2009"/>
    <n v="0"/>
    <n v="1"/>
    <n v="0"/>
    <n v="0"/>
    <n v="0"/>
    <n v="0"/>
    <n v="0"/>
    <n v="0"/>
    <n v="0"/>
    <n v="0"/>
    <n v="1"/>
    <n v="0"/>
    <n v="1"/>
    <n v="0"/>
    <n v="0"/>
    <n v="0"/>
    <n v="0"/>
    <n v="0"/>
    <n v="0"/>
    <n v="1"/>
    <n v="20"/>
    <s v="Miele"/>
    <n v="3"/>
    <n v="0"/>
    <n v="0"/>
    <n v="0"/>
    <n v="0"/>
    <n v="0"/>
    <n v="2"/>
    <s v="Begrænset"/>
    <n v="0"/>
    <n v="0"/>
    <x v="0"/>
    <s v="Amager"/>
    <x v="1"/>
    <x v="0"/>
    <x v="39"/>
    <n v="0"/>
    <n v="0"/>
    <n v="0"/>
    <n v="0"/>
    <n v="0"/>
    <n v="0"/>
    <n v="0"/>
    <n v="0"/>
    <n v="0"/>
    <n v="0"/>
    <n v="0"/>
    <n v="132752.39000000001"/>
    <s v="35408"/>
    <x v="1"/>
    <x v="0"/>
    <x v="1"/>
  </r>
  <r>
    <x v="0"/>
    <x v="220"/>
    <s v="Nathanael Sogns intergrerede institution"/>
    <x v="0"/>
    <s v="Holmbladsgade 21"/>
    <n v="2300"/>
    <s v="København S"/>
    <s v="32 54 28 38"/>
    <s v="35532@buf.kk.dk"/>
    <s v="ANNE MARIE FRANDSEN"/>
    <n v="35263347"/>
    <n v="0"/>
    <s v="35532@buf.kk.dk"/>
    <s v="Integreret"/>
    <n v="12"/>
    <n v="0"/>
    <n v="20"/>
    <n v="0"/>
    <n v="0"/>
    <n v="0"/>
    <n v="0"/>
    <s v="Nej"/>
    <n v="0"/>
    <n v="0"/>
    <x v="0"/>
    <x v="1"/>
    <x v="0"/>
    <x v="0"/>
    <n v="0"/>
    <x v="0"/>
    <x v="0"/>
    <x v="1"/>
    <x v="1"/>
    <n v="0"/>
    <n v="40000"/>
    <n v="25000"/>
    <n v="0"/>
    <s v="Ja"/>
    <n v="0"/>
    <s v="Hanne Pollish"/>
    <n v="2006"/>
    <n v="20"/>
    <n v="0"/>
    <s v="ufaglært"/>
    <n v="0"/>
    <s v="hygiejne og økokurser"/>
    <n v="0"/>
    <n v="0"/>
    <n v="0"/>
    <n v="0"/>
    <n v="0"/>
    <n v="0"/>
    <n v="0"/>
    <n v="90"/>
    <n v="90"/>
    <n v="2"/>
    <n v="0"/>
    <s v="Ja"/>
    <s v="Nej"/>
    <s v="Ja"/>
    <s v="Ja"/>
    <s v="Har besluttet med forældrebestyrelsen at de vil fortsætte med at have en madpakke dag om ugen efter årsskifte."/>
    <s v="Ja"/>
    <n v="0"/>
    <s v="Ja"/>
    <n v="0"/>
    <n v="0"/>
    <n v="0"/>
    <n v="0"/>
    <s v="produktionskøkken"/>
    <s v="nej"/>
    <s v="Større"/>
    <s v="Mindre"/>
    <n v="0"/>
    <s v="Et nyt komfur er ønsket. Pt er det 4 keramiske plader lagt ned i bordpladen, men de er små og virker ikke optimalt. En ekstra ovn og et køleskab"/>
    <n v="0"/>
    <n v="0"/>
    <n v="0"/>
    <n v="0"/>
    <n v="0"/>
    <n v="0"/>
    <n v="0"/>
    <n v="0"/>
    <n v="0"/>
    <s v="Cathrine Joachim Jerrik"/>
    <s v="2.4.2009"/>
    <n v="0"/>
    <n v="1"/>
    <n v="0"/>
    <n v="0"/>
    <n v="0"/>
    <n v="0"/>
    <n v="0"/>
    <n v="0"/>
    <n v="0"/>
    <n v="0"/>
    <n v="1"/>
    <n v="0"/>
    <n v="0"/>
    <n v="0"/>
    <n v="0"/>
    <n v="1"/>
    <n v="0"/>
    <n v="0"/>
    <n v="0"/>
    <n v="1"/>
    <n v="20"/>
    <s v="Miele"/>
    <n v="3"/>
    <n v="0"/>
    <n v="0"/>
    <s v="Ja"/>
    <s v="Ja"/>
    <n v="0"/>
    <n v="2"/>
    <s v="Begrænset"/>
    <s v="Et køkken fordelt på 2 små seperate rum, trænger til et nyt komfur og nye ovne hvis de skal kunne lave mad til børnehaven"/>
    <n v="0"/>
    <x v="0"/>
    <s v="Amager"/>
    <x v="23"/>
    <x v="0"/>
    <x v="18"/>
    <n v="0"/>
    <n v="0"/>
    <n v="0"/>
    <n v="0"/>
    <n v="0"/>
    <n v="0"/>
    <n v="0"/>
    <n v="0"/>
    <n v="0"/>
    <n v="0"/>
    <n v="0"/>
    <n v="42000.1"/>
    <s v="35532"/>
    <x v="0"/>
    <x v="0"/>
    <x v="1"/>
  </r>
  <r>
    <x v="0"/>
    <x v="221"/>
    <s v="Ønskeøen"/>
    <x v="0"/>
    <s v="Moselgade 21"/>
    <n v="2300"/>
    <s v="København S"/>
    <s v="32 58 90 03"/>
    <s v="35542@buf.kk.dk"/>
    <s v="Walter Zaballos"/>
    <n v="0"/>
    <n v="0"/>
    <s v="35542@buf.kk.dk"/>
    <s v="Integreret"/>
    <n v="24"/>
    <n v="0"/>
    <n v="40"/>
    <n v="111"/>
    <n v="36"/>
    <n v="9"/>
    <n v="0"/>
    <s v="Nej"/>
    <n v="0"/>
    <n v="0"/>
    <x v="0"/>
    <x v="0"/>
    <x v="0"/>
    <x v="0"/>
    <n v="0"/>
    <x v="1"/>
    <x v="0"/>
    <x v="1"/>
    <x v="0"/>
    <n v="0"/>
    <n v="0"/>
    <n v="0"/>
    <n v="0"/>
    <n v="0"/>
    <n v="0"/>
    <n v="0"/>
    <n v="0"/>
    <n v="0"/>
    <n v="0"/>
    <n v="0"/>
    <n v="0"/>
    <n v="0"/>
    <n v="0"/>
    <n v="0"/>
    <n v="0"/>
    <n v="0"/>
    <n v="0"/>
    <n v="0"/>
    <n v="0"/>
    <n v="100"/>
    <n v="100"/>
    <n v="0"/>
    <n v="0"/>
    <n v="0"/>
    <n v="0"/>
    <n v="0"/>
    <n v="0"/>
    <n v="0"/>
    <n v="0"/>
    <n v="0"/>
    <n v="0"/>
    <n v="0"/>
    <n v="0"/>
    <n v="0"/>
    <n v="0"/>
    <s v="Modtagerkøkken"/>
    <n v="0"/>
    <n v="0"/>
    <n v="0"/>
    <n v="0"/>
    <n v="0"/>
    <n v="0"/>
    <n v="0"/>
    <n v="0"/>
    <s v="Det vil formentlig ikke kunne lade sige gøre, da hytten benyttes af andre i weekenden"/>
    <n v="0"/>
    <n v="0"/>
    <n v="0"/>
    <n v="0"/>
    <n v="0"/>
    <s v="Birgitte Glerup"/>
    <d v="2009-04-29T00:00:00"/>
    <n v="0"/>
    <n v="1"/>
    <n v="0"/>
    <n v="4"/>
    <n v="1"/>
    <n v="0"/>
    <n v="0"/>
    <n v="0"/>
    <n v="0"/>
    <n v="0"/>
    <n v="1"/>
    <n v="0"/>
    <n v="0"/>
    <n v="0"/>
    <n v="0"/>
    <n v="1"/>
    <n v="0"/>
    <n v="0"/>
    <n v="0"/>
    <n v="0"/>
    <n v="0"/>
    <n v="0"/>
    <n v="2"/>
    <s v="Nej"/>
    <n v="0"/>
    <s v="Nej"/>
    <s v="Nej"/>
    <s v="Nej"/>
    <n v="1"/>
    <s v="ingen plads"/>
    <n v="0"/>
    <n v="0"/>
    <x v="0"/>
    <s v="Amager"/>
    <x v="0"/>
    <x v="0"/>
    <x v="0"/>
    <n v="111"/>
    <n v="36"/>
    <n v="9"/>
    <n v="0"/>
    <n v="0"/>
    <n v="0"/>
    <n v="0"/>
    <n v="0"/>
    <n v="0"/>
    <n v="0"/>
    <n v="0"/>
    <n v="157871.59"/>
    <s v="35542"/>
    <x v="4"/>
    <x v="0"/>
    <x v="0"/>
  </r>
  <r>
    <x v="0"/>
    <x v="222"/>
    <s v="Bryggen "/>
    <x v="0"/>
    <s v="Snorresgade 24"/>
    <n v="2300"/>
    <s v="København S"/>
    <s v="32 57 18 63"/>
    <s v="35555@buf.kk.dk"/>
    <s v="Susanne Thorn (konst. leder)"/>
    <n v="32570280"/>
    <s v="."/>
    <s v="35555@buf.kk.dk"/>
    <s v="Integreret"/>
    <n v="0"/>
    <n v="0"/>
    <n v="35"/>
    <n v="0"/>
    <n v="0"/>
    <n v="0"/>
    <n v="0"/>
    <s v="ja"/>
    <n v="2"/>
    <n v="1"/>
    <x v="0"/>
    <x v="1"/>
    <x v="0"/>
    <x v="0"/>
    <n v="0"/>
    <x v="0"/>
    <x v="0"/>
    <x v="1"/>
    <x v="1"/>
    <n v="0"/>
    <n v="0"/>
    <n v="170000"/>
    <n v="0"/>
    <s v="Ja"/>
    <s v="nej"/>
    <s v="Lita "/>
    <n v="2004"/>
    <n v="37"/>
    <n v="0"/>
    <s v="ufaglært"/>
    <s v="Rengøringdame"/>
    <s v="Forskellige kurser"/>
    <n v="0"/>
    <n v="0"/>
    <n v="0"/>
    <n v="0"/>
    <n v="0"/>
    <n v="0"/>
    <n v="0"/>
    <n v="99"/>
    <n v="99"/>
    <n v="2"/>
    <n v="1"/>
    <s v="Ja"/>
    <s v="Nej"/>
    <s v="Ja"/>
    <s v="Ja"/>
    <s v="Det forestilles at maden laves i nr. 24"/>
    <s v="Ja"/>
    <n v="0"/>
    <s v="Ja"/>
    <n v="0"/>
    <s v="Nej"/>
    <n v="0"/>
    <n v="0"/>
    <s v="Køkken begrænset tilvirk"/>
    <n v="0"/>
    <n v="0"/>
    <n v="0"/>
    <n v="0"/>
    <s v="En ny opvaskemaskine. Og ikke andet under forudsætning af at maden laves i nr. 24 som er en institution er indstillet på."/>
    <n v="0"/>
    <n v="0"/>
    <n v="0"/>
    <n v="0"/>
    <n v="0"/>
    <n v="0"/>
    <n v="0"/>
    <n v="0"/>
    <n v="0"/>
    <s v="Mariah / Nanna"/>
    <d v="2009-03-30T00:00:00"/>
    <n v="0"/>
    <n v="1"/>
    <n v="0"/>
    <n v="0"/>
    <n v="0"/>
    <n v="0"/>
    <n v="0"/>
    <n v="0"/>
    <n v="0"/>
    <n v="1"/>
    <n v="0"/>
    <n v="0"/>
    <n v="0"/>
    <n v="0"/>
    <n v="0"/>
    <n v="1"/>
    <n v="0"/>
    <n v="0"/>
    <n v="0"/>
    <n v="1"/>
    <n v="45"/>
    <s v="Miele"/>
    <n v="2"/>
    <s v="Nej"/>
    <n v="0"/>
    <s v="Ja"/>
    <s v="Nej"/>
    <s v="Nej"/>
    <n v="1"/>
    <s v="ingen plads"/>
    <s v="Et lille lejlighedskøkken. Der er problemer med opvaskemaskinen ikke vaske nok. Det er en indsugningsmaskine. _x000a__x000a_OBS Inst. 2 adresser. Snorregade 3 er gammel afdeling m. BH Snorregade 24 BH og vug. Se skema"/>
    <n v="0"/>
    <x v="0"/>
    <s v="Amager"/>
    <x v="1"/>
    <x v="0"/>
    <x v="50"/>
    <n v="0"/>
    <n v="0"/>
    <n v="0"/>
    <n v="0"/>
    <n v="0"/>
    <n v="0"/>
    <n v="0"/>
    <n v="0"/>
    <n v="0"/>
    <n v="0"/>
    <n v="0"/>
    <n v="44790.17"/>
    <s v="35555"/>
    <x v="0"/>
    <x v="0"/>
    <x v="1"/>
  </r>
  <r>
    <x v="0"/>
    <x v="223"/>
    <s v="Bryggen "/>
    <x v="0"/>
    <s v="Snorresgade 24"/>
    <n v="2300"/>
    <s v="København S"/>
    <s v="32 57 18 63"/>
    <s v="35555@buf.kk.dk"/>
    <s v="Susanne Thorn (konst. leder)"/>
    <n v="32570280"/>
    <s v="."/>
    <s v="35555@buf.kk.dk"/>
    <s v="Integreret"/>
    <n v="0"/>
    <n v="36"/>
    <n v="22"/>
    <n v="0"/>
    <n v="0"/>
    <n v="0"/>
    <n v="0"/>
    <s v="ja"/>
    <n v="2"/>
    <n v="2"/>
    <x v="1"/>
    <x v="0"/>
    <x v="1"/>
    <x v="1"/>
    <n v="0"/>
    <x v="1"/>
    <x v="0"/>
    <x v="1"/>
    <x v="0"/>
    <n v="0"/>
    <n v="0"/>
    <n v="0"/>
    <n v="0"/>
    <n v="0"/>
    <n v="0"/>
    <n v="0"/>
    <n v="0"/>
    <n v="0"/>
    <n v="0"/>
    <n v="0"/>
    <n v="0"/>
    <n v="0"/>
    <n v="0"/>
    <n v="0"/>
    <n v="0"/>
    <n v="0"/>
    <n v="0"/>
    <n v="0"/>
    <n v="0"/>
    <n v="0"/>
    <n v="0"/>
    <n v="0"/>
    <n v="0"/>
    <n v="0"/>
    <n v="0"/>
    <n v="0"/>
    <n v="0"/>
    <n v="0"/>
    <n v="0"/>
    <n v="0"/>
    <n v="0"/>
    <n v="0"/>
    <n v="0"/>
    <n v="0"/>
    <n v="0"/>
    <s v="produktionskøkken"/>
    <s v="nej"/>
    <n v="0"/>
    <n v="0"/>
    <n v="0"/>
    <s v="Hvis køk skal lave mad til nr. 3 og nr. 24 skal der: ekstra kogeplader, køl og fryseplads, stor bjørn, grøntsagsrobot._x000a_Transportløsning?: Christianiacykel eller hvad der er forsvarligt."/>
    <n v="0"/>
    <n v="0"/>
    <n v="0"/>
    <n v="0"/>
    <n v="0"/>
    <n v="0"/>
    <n v="0"/>
    <n v="0"/>
    <n v="0"/>
    <s v="Mariah / Nanna"/>
    <d v="2009-03-30T00:00:00"/>
    <n v="0"/>
    <n v="0"/>
    <n v="1"/>
    <n v="5"/>
    <n v="0"/>
    <n v="0"/>
    <n v="0"/>
    <n v="1"/>
    <n v="10"/>
    <n v="1"/>
    <n v="1"/>
    <n v="0"/>
    <n v="0"/>
    <n v="1"/>
    <n v="0"/>
    <n v="0"/>
    <n v="0"/>
    <n v="0"/>
    <n v="0"/>
    <n v="1"/>
    <n v="2"/>
    <s v="Wexiödisk"/>
    <n v="6"/>
    <s v="Ja"/>
    <n v="7"/>
    <s v="Nej"/>
    <s v="Nej"/>
    <s v="Nej"/>
    <n v="2"/>
    <s v="God plads"/>
    <s v="Plus håndvask._x000a_Opvaskemaskine hvor tingene skubbes ud til siden er stort ønske"/>
    <n v="0"/>
    <x v="0"/>
    <s v="Amager"/>
    <x v="1"/>
    <x v="0"/>
    <x v="50"/>
    <n v="0"/>
    <n v="0"/>
    <n v="0"/>
    <n v="0"/>
    <n v="0"/>
    <n v="0"/>
    <n v="0"/>
    <n v="0"/>
    <n v="0"/>
    <n v="0"/>
    <n v="0"/>
    <n v="44790.17"/>
    <s v="35555"/>
    <x v="1"/>
    <x v="0"/>
    <x v="1"/>
  </r>
  <r>
    <x v="0"/>
    <x v="224"/>
    <s v="Eksperimentalinstitutionen"/>
    <x v="0"/>
    <s v="Backersvej 113"/>
    <n v="2300"/>
    <s v="København S."/>
    <s v="32 59 19 50"/>
    <s v="eksper@eksper.dk"/>
    <s v="Jane Weltz"/>
    <n v="32578780"/>
    <n v="0"/>
    <s v="35563@buf.kk.dk"/>
    <s v="Integreret"/>
    <n v="20"/>
    <n v="0"/>
    <n v="40"/>
    <n v="0"/>
    <n v="0"/>
    <n v="0"/>
    <n v="0"/>
    <s v="Nej"/>
    <n v="0"/>
    <n v="0"/>
    <x v="0"/>
    <x v="1"/>
    <x v="0"/>
    <x v="0"/>
    <n v="0"/>
    <x v="0"/>
    <x v="0"/>
    <x v="1"/>
    <x v="1"/>
    <n v="0"/>
    <n v="165000"/>
    <n v="0"/>
    <n v="0"/>
    <s v="Ja"/>
    <s v="nej"/>
    <s v="Pia Christina Pedersen"/>
    <n v="2007"/>
    <n v="25"/>
    <s v="p.chr.pedersen@gmail.com"/>
    <s v="Ernæringsassistent"/>
    <s v="3-4 års køkkemerfaring"/>
    <s v="SUHRs, kostkompagniets kurser"/>
    <n v="0"/>
    <n v="0"/>
    <n v="0"/>
    <n v="0"/>
    <n v="0"/>
    <n v="0"/>
    <n v="0"/>
    <n v="95"/>
    <n v="95"/>
    <n v="3"/>
    <n v="3"/>
    <s v="nej"/>
    <s v="ja"/>
    <s v="Ja"/>
    <s v="Ja"/>
    <n v="0"/>
    <s v="Ja"/>
    <n v="0"/>
    <s v="Ja"/>
    <n v="0"/>
    <n v="0"/>
    <s v="Ønsker at blive informeret, søger en ekstra person der kan fungerer som køk.medhjælper. Vil gerne have info om time nomering"/>
    <n v="0"/>
    <s v="produktionskøkken"/>
    <s v="nej"/>
    <s v="Mindre"/>
    <s v="Mindre"/>
    <s v="Nej"/>
    <s v="Større vask, større kogeplader og gryder. Ønsker kaffe/the-plads flyttet. Mere køle/svale-plads, ønsker 3 minopvaskemaskine, rullebord til aflastningsbord. Mere service til børnene"/>
    <n v="0"/>
    <n v="0"/>
    <n v="0"/>
    <n v="0"/>
    <n v="0"/>
    <n v="0"/>
    <n v="0"/>
    <n v="0"/>
    <n v="0"/>
    <s v="Ayo "/>
    <d v="2009-03-23T00:00:00"/>
    <n v="0"/>
    <n v="0"/>
    <n v="1"/>
    <n v="5"/>
    <n v="0"/>
    <n v="2"/>
    <n v="0"/>
    <n v="0"/>
    <n v="0"/>
    <n v="0"/>
    <n v="3"/>
    <n v="0"/>
    <n v="0"/>
    <n v="0"/>
    <n v="0"/>
    <n v="0"/>
    <n v="2"/>
    <n v="0"/>
    <n v="0"/>
    <n v="1"/>
    <n v="10"/>
    <s v="Miele"/>
    <n v="3.5"/>
    <s v="Ja"/>
    <n v="0"/>
    <s v="Nej"/>
    <s v="Nej"/>
    <s v="Nej"/>
    <n v="2"/>
    <s v="Begrænset"/>
    <s v="Tørvare:OK_x000a_grøntsager: begrænset"/>
    <n v="0"/>
    <x v="0"/>
    <s v="Amager"/>
    <x v="24"/>
    <x v="0"/>
    <x v="18"/>
    <n v="0"/>
    <n v="0"/>
    <n v="0"/>
    <n v="0"/>
    <n v="10"/>
    <n v="20"/>
    <n v="0"/>
    <n v="0"/>
    <n v="0"/>
    <n v="0"/>
    <n v="0"/>
    <n v="165318.18"/>
    <s v="35563"/>
    <x v="0"/>
    <x v="5"/>
    <x v="1"/>
  </r>
  <r>
    <x v="0"/>
    <x v="225"/>
    <s v="Sundby Asyl"/>
    <x v="0"/>
    <s v="Frankrigsgade 3"/>
    <n v="2300"/>
    <s v="København S"/>
    <s v="32 58 30 01"/>
    <s v="sundby-asyl@mail.tele.dk"/>
    <s v="ORA MEYROWITSCH"/>
    <n v="32552042"/>
    <n v="0"/>
    <s v="35679@buf.kk.dk"/>
    <s v="Integreret"/>
    <n v="24"/>
    <n v="0"/>
    <n v="17"/>
    <n v="0"/>
    <n v="0"/>
    <n v="0"/>
    <n v="0"/>
    <s v="Nej"/>
    <n v="0"/>
    <n v="0"/>
    <x v="0"/>
    <x v="1"/>
    <x v="1"/>
    <x v="0"/>
    <n v="0"/>
    <x v="0"/>
    <x v="1"/>
    <x v="1"/>
    <x v="1"/>
    <n v="0"/>
    <n v="0"/>
    <n v="0"/>
    <n v="0"/>
    <s v="Nej"/>
    <n v="0"/>
    <n v="0"/>
    <n v="0"/>
    <n v="0"/>
    <n v="0"/>
    <n v="0"/>
    <n v="0"/>
    <n v="0"/>
    <n v="0"/>
    <n v="0"/>
    <n v="0"/>
    <n v="0"/>
    <n v="0"/>
    <n v="0"/>
    <n v="0"/>
    <n v="80"/>
    <n v="80"/>
    <n v="1"/>
    <n v="1"/>
    <s v="Ja"/>
    <s v="ja"/>
    <s v="nej"/>
    <s v="Ja"/>
    <s v="ønsker sig brændende et nyt køkken"/>
    <s v="Ja"/>
    <n v="0"/>
    <s v="Ja"/>
    <n v="0"/>
    <s v="ja"/>
    <s v="har en pædagog der gerne vil og som gerne vil have uddannelsen"/>
    <n v="0"/>
    <s v="Modtagerkøkken"/>
    <s v="nej"/>
    <s v="Større"/>
    <s v="Større"/>
    <n v="0"/>
    <s v="Nyt køkken inkl. Mad elevator. Tegninger foreligger. Produktionskøkken skal etableres. Der ligger en ansøgning hos bygningskontoret siden november 2008. Byggetilladelse er ansøgt. 800.000 ekskl. Moms med madelevator"/>
    <n v="0"/>
    <n v="0"/>
    <n v="0"/>
    <n v="0"/>
    <n v="0"/>
    <n v="0"/>
    <n v="0"/>
    <n v="0"/>
    <s v="sags nr: DW10381-872 Teknik og Miljøforvaltningen. Center for Byggeri"/>
    <s v="Mariah / Sine"/>
    <d v="2009-04-14T00:00:00"/>
    <n v="0"/>
    <n v="0"/>
    <n v="0"/>
    <n v="0"/>
    <n v="0"/>
    <n v="0"/>
    <n v="0"/>
    <n v="0"/>
    <n v="0"/>
    <n v="0"/>
    <n v="0"/>
    <n v="0"/>
    <n v="0"/>
    <n v="0"/>
    <n v="0"/>
    <n v="0"/>
    <n v="0"/>
    <n v="0"/>
    <n v="0"/>
    <n v="0"/>
    <n v="0"/>
    <n v="0"/>
    <n v="0"/>
    <n v="0"/>
    <n v="0"/>
    <n v="0"/>
    <n v="0"/>
    <n v="0"/>
    <n v="0"/>
    <n v="0"/>
    <s v="Køkkenet er ubrugeligt. Har en ansøgning hos Miljø og Teknin forvaltningen"/>
    <n v="0"/>
    <x v="0"/>
    <s v="Amager"/>
    <x v="0"/>
    <x v="0"/>
    <x v="51"/>
    <n v="0"/>
    <n v="0"/>
    <n v="0"/>
    <n v="0"/>
    <n v="0"/>
    <n v="0"/>
    <n v="0"/>
    <n v="0"/>
    <n v="0"/>
    <n v="0"/>
    <n v="0"/>
    <n v="63848.82"/>
    <s v="35679"/>
    <x v="0"/>
    <x v="0"/>
    <x v="1"/>
  </r>
  <r>
    <x v="0"/>
    <x v="226"/>
    <s v="Sundpark  "/>
    <x v="0"/>
    <s v="Strandlodsvej 73"/>
    <n v="2300"/>
    <s v="København S"/>
    <s v="32 84 16 00 lok. 10"/>
    <s v="35683@buf.kk.dk"/>
    <s v="Nina Loft"/>
    <n v="32571295"/>
    <n v="41176849"/>
    <s v="35683@buf.kk.dk"/>
    <s v="Integreret"/>
    <n v="36"/>
    <n v="0"/>
    <n v="44"/>
    <n v="0"/>
    <n v="0"/>
    <n v="0"/>
    <n v="0"/>
    <s v="Nej"/>
    <n v="0"/>
    <n v="0"/>
    <x v="0"/>
    <x v="1"/>
    <x v="0"/>
    <x v="0"/>
    <n v="0"/>
    <x v="0"/>
    <x v="0"/>
    <x v="1"/>
    <x v="1"/>
    <n v="0"/>
    <n v="230000"/>
    <n v="230000"/>
    <n v="0"/>
    <s v="Ja"/>
    <n v="0"/>
    <s v="Jonna Jensen"/>
    <n v="2006"/>
    <n v="37"/>
    <n v="0"/>
    <s v="Økonoma"/>
    <n v="0"/>
    <n v="0"/>
    <n v="0"/>
    <n v="0"/>
    <n v="0"/>
    <n v="0"/>
    <n v="0"/>
    <n v="0"/>
    <n v="0"/>
    <n v="78"/>
    <n v="78"/>
    <n v="1"/>
    <n v="1"/>
    <s v="Ja"/>
    <s v="ja"/>
    <s v="Ja"/>
    <s v="Ja"/>
    <n v="0"/>
    <s v="Ja"/>
    <n v="0"/>
    <s v="Ja"/>
    <n v="0"/>
    <s v="Nej"/>
    <s v="Vil gerne have hjælp til at rekruterer personale til køkken"/>
    <n v="0"/>
    <s v="produktionskøkken"/>
    <s v="nej"/>
    <s v="Større"/>
    <s v="Ingen"/>
    <n v="0"/>
    <s v="Der er ønske om en konvektionsovn og en stor røremaskine &quot;Bjørn&quot;, evt extra fryser"/>
    <n v="0"/>
    <n v="0"/>
    <n v="0"/>
    <n v="0"/>
    <n v="0"/>
    <n v="0"/>
    <n v="0"/>
    <n v="0"/>
    <n v="0"/>
    <s v="Cathrine Joachim Jerrik"/>
    <s v="3.4.2009"/>
    <n v="0"/>
    <n v="0"/>
    <n v="1"/>
    <n v="5"/>
    <n v="0"/>
    <n v="2"/>
    <n v="0"/>
    <n v="0"/>
    <n v="0"/>
    <n v="0"/>
    <n v="2"/>
    <n v="0"/>
    <n v="0"/>
    <n v="1"/>
    <n v="0"/>
    <n v="1"/>
    <n v="1"/>
    <n v="0"/>
    <n v="0"/>
    <n v="1"/>
    <n v="20"/>
    <s v="Miele"/>
    <n v="5"/>
    <n v="0"/>
    <n v="0"/>
    <s v="Ja"/>
    <n v="0"/>
    <n v="0"/>
    <n v="3"/>
    <s v="God plads"/>
    <n v="0"/>
    <n v="0"/>
    <x v="0"/>
    <s v="Amager"/>
    <x v="1"/>
    <x v="0"/>
    <x v="2"/>
    <n v="0"/>
    <n v="0"/>
    <n v="0"/>
    <n v="0"/>
    <n v="0"/>
    <n v="0"/>
    <n v="0"/>
    <n v="0"/>
    <n v="0"/>
    <n v="0"/>
    <n v="0"/>
    <n v="195257.06"/>
    <s v="35683"/>
    <x v="0"/>
    <x v="0"/>
    <x v="1"/>
  </r>
  <r>
    <x v="0"/>
    <x v="227"/>
    <s v="F/S Rosa"/>
    <x v="0"/>
    <s v="Øresundsvej 131"/>
    <n v="2300"/>
    <s v="København S"/>
    <s v="32 87 07 10"/>
    <s v="37201@buf.kk.dk"/>
    <s v="Henrik Ditlevsen"/>
    <n v="38891009"/>
    <n v="32870725"/>
    <s v="37201@buf.kk.dk"/>
    <s v="Integreret"/>
    <n v="62"/>
    <n v="0"/>
    <n v="66"/>
    <n v="0"/>
    <n v="0"/>
    <n v="0"/>
    <n v="0"/>
    <s v="Nej"/>
    <n v="0"/>
    <n v="0"/>
    <x v="1"/>
    <x v="0"/>
    <x v="0"/>
    <x v="1"/>
    <n v="0"/>
    <x v="1"/>
    <x v="0"/>
    <x v="1"/>
    <x v="0"/>
    <n v="0"/>
    <n v="150000"/>
    <n v="30000"/>
    <n v="0"/>
    <s v="Ja"/>
    <n v="0"/>
    <s v="Magdalena"/>
    <n v="2007"/>
    <n v="37"/>
    <n v="0"/>
    <s v="køkkenleder fra Polen"/>
    <s v="fra svenske institutioner"/>
    <n v="0"/>
    <n v="0"/>
    <n v="0"/>
    <n v="0"/>
    <n v="0"/>
    <n v="0"/>
    <n v="0"/>
    <n v="0"/>
    <n v="70"/>
    <n v="70"/>
    <n v="2"/>
    <n v="1"/>
    <s v="Ja"/>
    <s v="ja"/>
    <s v="Ja"/>
    <s v="Ja"/>
    <n v="0"/>
    <s v="Ja"/>
    <n v="0"/>
    <s v="Ja"/>
    <n v="0"/>
    <s v="ja"/>
    <n v="0"/>
    <n v="0"/>
    <s v="Køkken blandet tilvirk"/>
    <s v="Ja"/>
    <s v="Mindre"/>
    <s v="Mindre"/>
    <s v="Nej"/>
    <s v="mere køleskab/frysekapacitet. Man kunne etablere en kogeø i midten og dermed frigive plads ved vinduerne til køkkenbord som er en stor mangelvare. Flerekogeplader"/>
    <n v="0"/>
    <n v="0"/>
    <n v="0"/>
    <n v="0"/>
    <n v="0"/>
    <n v="0"/>
    <n v="0"/>
    <n v="0"/>
    <n v="0"/>
    <s v="Mariah / Sine"/>
    <d v="2009-04-14T00:00:00"/>
    <n v="0"/>
    <n v="0"/>
    <n v="1"/>
    <n v="5"/>
    <n v="0"/>
    <n v="0"/>
    <n v="1"/>
    <n v="0"/>
    <n v="0"/>
    <n v="0"/>
    <n v="0"/>
    <n v="2"/>
    <n v="0"/>
    <n v="0"/>
    <n v="1"/>
    <n v="0"/>
    <n v="0"/>
    <n v="2"/>
    <n v="0"/>
    <n v="1"/>
    <n v="4"/>
    <s v="ken"/>
    <n v="5"/>
    <s v="Ja"/>
    <n v="18"/>
    <s v="Ja"/>
    <s v="Ja"/>
    <s v="ja"/>
    <n v="3"/>
    <s v="ingen plads"/>
    <s v="bordplads er en kæmpe mangelvare, ligeså depot"/>
    <n v="0"/>
    <x v="0"/>
    <s v="Amager"/>
    <x v="25"/>
    <x v="0"/>
    <x v="5"/>
    <n v="0"/>
    <n v="0"/>
    <n v="0"/>
    <n v="0"/>
    <n v="0"/>
    <n v="0"/>
    <n v="0"/>
    <n v="0"/>
    <n v="0"/>
    <n v="0"/>
    <n v="0"/>
    <n v="196577.53"/>
    <s v="37201"/>
    <x v="0"/>
    <x v="0"/>
    <x v="1"/>
  </r>
  <r>
    <x v="0"/>
    <x v="228"/>
    <s v="Regnbuen/Lyspunktet"/>
    <x v="0"/>
    <s v="Lygtemagerstien 21"/>
    <n v="2300"/>
    <s v="København S"/>
    <s v="32 58 62 51"/>
    <s v="37246@buf.kk.dk"/>
    <s v="Dorte Pedersen"/>
    <n v="32962650"/>
    <n v="32586251"/>
    <s v="37246@buf.kk.dk"/>
    <s v="Integreret"/>
    <n v="34"/>
    <n v="0"/>
    <n v="40"/>
    <n v="0"/>
    <n v="0"/>
    <n v="0"/>
    <n v="0"/>
    <s v="Nej"/>
    <n v="0"/>
    <n v="0"/>
    <x v="0"/>
    <x v="1"/>
    <x v="0"/>
    <x v="0"/>
    <n v="0"/>
    <x v="0"/>
    <x v="0"/>
    <x v="1"/>
    <x v="1"/>
    <n v="0"/>
    <n v="80000"/>
    <n v="8000"/>
    <n v="0"/>
    <s v="Ja"/>
    <s v="nej"/>
    <s v="Birgitte Petersen"/>
    <n v="2007"/>
    <n v="30"/>
    <n v="0"/>
    <s v="ufaglært"/>
    <n v="0"/>
    <s v="hygiejne"/>
    <n v="0"/>
    <n v="0"/>
    <n v="0"/>
    <n v="0"/>
    <n v="0"/>
    <n v="0"/>
    <n v="0"/>
    <n v="85"/>
    <n v="25"/>
    <n v="3"/>
    <n v="3"/>
    <s v="Ja"/>
    <s v="ja"/>
    <s v="Ja"/>
    <s v="Ja"/>
    <n v="0"/>
    <s v="Ja"/>
    <n v="0"/>
    <s v="Ja"/>
    <n v="0"/>
    <s v="ja"/>
    <n v="0"/>
    <n v="0"/>
    <s v="produktionskøkken"/>
    <s v="nej"/>
    <n v="0"/>
    <n v="0"/>
    <n v="0"/>
    <s v="køkkenet skal ombygges da vuggestue og børnehave sammenlægges. Skulle gerne ske inden årsskifte"/>
    <n v="0"/>
    <n v="0"/>
    <n v="0"/>
    <n v="0"/>
    <n v="0"/>
    <n v="0"/>
    <n v="0"/>
    <n v="0"/>
    <n v="0"/>
    <s v="Cathrine Jerrik/Sine"/>
    <d v="2009-04-15T00:00:00"/>
    <n v="0"/>
    <n v="0"/>
    <n v="1"/>
    <n v="4"/>
    <n v="0"/>
    <n v="2"/>
    <n v="0"/>
    <n v="0"/>
    <n v="0"/>
    <n v="0"/>
    <n v="2"/>
    <n v="0"/>
    <n v="0"/>
    <n v="0"/>
    <n v="0"/>
    <n v="2"/>
    <n v="0"/>
    <n v="0"/>
    <n v="0"/>
    <n v="1"/>
    <n v="20"/>
    <s v="Miele"/>
    <n v="5"/>
    <s v="Nej"/>
    <n v="0"/>
    <s v="Ja"/>
    <s v="Ja"/>
    <s v="Nej"/>
    <n v="3"/>
    <s v="God plads"/>
    <n v="0"/>
    <n v="0"/>
    <x v="0"/>
    <s v="Amager"/>
    <x v="26"/>
    <x v="0"/>
    <x v="0"/>
    <n v="0"/>
    <n v="0"/>
    <n v="0"/>
    <n v="0"/>
    <n v="0"/>
    <n v="0"/>
    <n v="0"/>
    <n v="0"/>
    <n v="0"/>
    <n v="0"/>
    <n v="0"/>
    <n v="123508.67"/>
    <s v="37246"/>
    <x v="0"/>
    <x v="0"/>
    <x v="1"/>
  </r>
  <r>
    <x v="0"/>
    <x v="229"/>
    <s v="Stolemagerstien"/>
    <x v="0"/>
    <s v="Stolemagerstien 21"/>
    <n v="2300"/>
    <s v="København S"/>
    <s v="32 55 63 53"/>
    <s v="37262@buf.kk.dk"/>
    <n v="0"/>
    <s v="."/>
    <s v="."/>
    <s v="37262@buf.kk.dk"/>
    <s v="Integreret"/>
    <n v="33"/>
    <n v="0"/>
    <n v="42"/>
    <n v="0"/>
    <n v="0"/>
    <n v="0"/>
    <n v="0"/>
    <s v="Nej"/>
    <n v="0"/>
    <n v="0"/>
    <x v="0"/>
    <x v="1"/>
    <x v="0"/>
    <x v="0"/>
    <n v="0"/>
    <x v="0"/>
    <x v="1"/>
    <x v="1"/>
    <x v="1"/>
    <n v="0"/>
    <n v="160000"/>
    <n v="65000"/>
    <n v="0"/>
    <s v="Ja"/>
    <s v="nej"/>
    <s v="Yelda Gazier"/>
    <n v="2009"/>
    <n v="37"/>
    <n v="0"/>
    <s v="ufaglært"/>
    <n v="0"/>
    <s v="kommer"/>
    <n v="0"/>
    <n v="0"/>
    <n v="0"/>
    <n v="0"/>
    <n v="0"/>
    <n v="0"/>
    <n v="0"/>
    <n v="95"/>
    <n v="25"/>
    <n v="0"/>
    <n v="0"/>
    <s v="Ja"/>
    <s v="ja"/>
    <s v="Ja"/>
    <s v="Ja"/>
    <n v="0"/>
    <s v="Ja"/>
    <n v="0"/>
    <s v="Ja"/>
    <n v="0"/>
    <s v="ja"/>
    <s v="vil evt. gerne tilbydes hjælp"/>
    <n v="0"/>
    <s v="produktionskøkken"/>
    <s v="Ja"/>
    <s v="Mindre"/>
    <s v="Ingen"/>
    <s v="Nej"/>
    <s v="1 røremaskine, bjørn mellemstørrelse, stor stavblender, grønthakker (food processor)"/>
    <n v="0"/>
    <n v="0"/>
    <n v="0"/>
    <n v="0"/>
    <n v="0"/>
    <n v="0"/>
    <n v="0"/>
    <n v="0"/>
    <n v="0"/>
    <s v="Cathrine Jerrik/Sine"/>
    <d v="2009-04-15T00:00:00"/>
    <n v="0"/>
    <n v="0"/>
    <n v="1"/>
    <n v="4"/>
    <n v="0"/>
    <n v="2"/>
    <n v="0"/>
    <n v="0"/>
    <n v="0"/>
    <n v="0"/>
    <n v="2"/>
    <n v="0"/>
    <n v="0"/>
    <n v="0"/>
    <n v="0"/>
    <n v="0"/>
    <n v="1"/>
    <n v="0"/>
    <n v="0"/>
    <n v="1"/>
    <n v="20"/>
    <s v="Miele"/>
    <n v="5"/>
    <s v="Nej"/>
    <n v="0"/>
    <s v="Nej"/>
    <s v="Nej"/>
    <s v="Nej"/>
    <n v="3"/>
    <s v="God plads"/>
    <s v="Stort lager"/>
    <n v="0"/>
    <x v="0"/>
    <s v="Amager"/>
    <x v="27"/>
    <x v="0"/>
    <x v="10"/>
    <n v="0"/>
    <n v="0"/>
    <n v="0"/>
    <n v="0"/>
    <n v="0"/>
    <n v="0"/>
    <n v="0"/>
    <n v="0"/>
    <n v="0"/>
    <n v="0"/>
    <n v="0"/>
    <n v="119896.21"/>
    <s v="37262"/>
    <x v="0"/>
    <x v="0"/>
    <x v="1"/>
  </r>
  <r>
    <x v="0"/>
    <x v="230"/>
    <s v="Spiren"/>
    <x v="0"/>
    <s v="Amagerbrogade 262"/>
    <n v="2300"/>
    <s v="København S"/>
    <n v="26778793"/>
    <s v="37263@buf.kk.dk"/>
    <s v="Inge Steenbach"/>
    <n v="0"/>
    <n v="0"/>
    <s v="37263@buf.kk.dk"/>
    <s v="Integreret"/>
    <n v="42"/>
    <n v="0"/>
    <n v="60"/>
    <n v="0"/>
    <n v="0"/>
    <n v="0"/>
    <n v="0"/>
    <n v="0"/>
    <n v="0"/>
    <n v="0"/>
    <x v="0"/>
    <x v="1"/>
    <x v="3"/>
    <x v="0"/>
    <n v="0"/>
    <x v="0"/>
    <x v="0"/>
    <x v="1"/>
    <x v="1"/>
    <n v="0"/>
    <n v="120000"/>
    <n v="60000"/>
    <n v="0"/>
    <s v="Ja"/>
    <n v="0"/>
    <n v="0"/>
    <n v="0"/>
    <n v="20"/>
    <s v="Vikar for køkkenmedarb (de skal have ansat en ny)"/>
    <n v="0"/>
    <n v="0"/>
    <n v="0"/>
    <n v="0"/>
    <n v="0"/>
    <n v="0"/>
    <n v="0"/>
    <n v="0"/>
    <n v="0"/>
    <n v="0"/>
    <n v="75"/>
    <n v="80"/>
    <n v="2"/>
    <n v="1"/>
    <s v="nej"/>
    <s v="Nej"/>
    <s v="Ja"/>
    <s v="Ja"/>
    <n v="0"/>
    <s v="Ja"/>
    <n v="0"/>
    <s v="Ja"/>
    <n v="0"/>
    <s v="Nej"/>
    <s v="vil gerne have hjælp"/>
    <n v="0"/>
    <s v="produktionskøkken"/>
    <s v="Ja"/>
    <n v="0"/>
    <n v="0"/>
    <n v="0"/>
    <n v="0"/>
    <n v="0"/>
    <n v="0"/>
    <n v="0"/>
    <n v="0"/>
    <n v="0"/>
    <n v="0"/>
    <n v="0"/>
    <n v="0"/>
    <s v="Flytter til oktober til ny inst så bliver der ca. 110 børn fordelt på vg og bh"/>
    <s v="Lone Voss"/>
    <d v="1899-12-30T00:00:00"/>
    <n v="0"/>
    <n v="0"/>
    <n v="0"/>
    <n v="0"/>
    <n v="0"/>
    <n v="0"/>
    <n v="0"/>
    <n v="0"/>
    <n v="0"/>
    <n v="0"/>
    <n v="0"/>
    <n v="0"/>
    <n v="0"/>
    <n v="0"/>
    <n v="0"/>
    <n v="0"/>
    <n v="0"/>
    <n v="0"/>
    <n v="0"/>
    <n v="0"/>
    <n v="0"/>
    <n v="0"/>
    <n v="0"/>
    <n v="0"/>
    <n v="0"/>
    <n v="0"/>
    <n v="0"/>
    <n v="0"/>
    <n v="0"/>
    <n v="0"/>
    <s v="Køkkendelen er ikke udfyldt da inst. Flytter og får helt nyt køkken som kan lave mad til alle b ørnene. Har seet tegning over det nye køkken"/>
    <n v="0"/>
    <x v="0"/>
    <s v="Amager"/>
    <x v="4"/>
    <x v="0"/>
    <x v="25"/>
    <n v="0"/>
    <n v="0"/>
    <n v="0"/>
    <n v="0"/>
    <n v="0"/>
    <n v="0"/>
    <n v="0"/>
    <n v="0"/>
    <n v="0"/>
    <n v="0"/>
    <n v="0"/>
    <n v="149778.62"/>
    <s v="37263"/>
    <x v="0"/>
    <x v="0"/>
    <x v="1"/>
  </r>
  <r>
    <x v="0"/>
    <x v="231"/>
    <s v="Den integrerede institution Vanddråben"/>
    <x v="0"/>
    <s v="Kongelundsvej 79"/>
    <n v="2300"/>
    <s v="København S"/>
    <s v="32 46 06 20"/>
    <s v="2304@buf.kk.dk"/>
    <s v="Gitte Meyer Jensen"/>
    <n v="32520164"/>
    <n v="32460620"/>
    <s v="37316@buf.kk.dk"/>
    <s v="Integreret"/>
    <n v="42"/>
    <n v="0"/>
    <n v="44"/>
    <n v="0"/>
    <n v="0"/>
    <n v="0"/>
    <n v="0"/>
    <s v="Nej"/>
    <n v="0"/>
    <n v="0"/>
    <x v="0"/>
    <x v="1"/>
    <x v="0"/>
    <x v="0"/>
    <n v="0"/>
    <x v="0"/>
    <x v="1"/>
    <x v="2"/>
    <x v="1"/>
    <n v="0"/>
    <n v="80000"/>
    <n v="50000"/>
    <n v="0"/>
    <s v="Ja"/>
    <s v="nej"/>
    <s v="Gitte Nielsen"/>
    <n v="2005"/>
    <n v="35"/>
    <n v="0"/>
    <s v="kok fra 1997"/>
    <s v="3 år i anden inst."/>
    <s v="grøntasagskursus i Madhus"/>
    <n v="0"/>
    <n v="0"/>
    <n v="0"/>
    <n v="0"/>
    <n v="0"/>
    <n v="0"/>
    <n v="0"/>
    <n v="90"/>
    <n v="90"/>
    <n v="1"/>
    <n v="1"/>
    <s v="Ja"/>
    <s v="ja"/>
    <s v="Ja"/>
    <s v="Ja"/>
    <n v="0"/>
    <s v="Ja"/>
    <n v="0"/>
    <s v="Ja"/>
    <n v="0"/>
    <s v="ja"/>
    <n v="0"/>
    <n v="0"/>
    <s v="produktionskøkken"/>
    <s v="nej"/>
    <s v="Større"/>
    <s v="Mindre"/>
    <n v="0"/>
    <s v="2 ovne mere eller en stor ny konvektionsovn, grøntsagsrobot, den ene vask bør skiftes ud med en større. Hurtigere opvaskemaskine"/>
    <n v="0"/>
    <n v="0"/>
    <n v="0"/>
    <n v="0"/>
    <n v="0"/>
    <n v="0"/>
    <n v="0"/>
    <n v="0"/>
    <n v="0"/>
    <s v="Mariah"/>
    <s v="31.03.09"/>
    <n v="0"/>
    <n v="0"/>
    <n v="1"/>
    <n v="5"/>
    <n v="0"/>
    <n v="2"/>
    <n v="0"/>
    <n v="0"/>
    <n v="0"/>
    <n v="0"/>
    <n v="2"/>
    <n v="0"/>
    <n v="0"/>
    <n v="0"/>
    <n v="0"/>
    <n v="0"/>
    <n v="2"/>
    <n v="0"/>
    <n v="0"/>
    <n v="1"/>
    <n v="19"/>
    <s v="Miele professional"/>
    <n v="5"/>
    <s v="Nej"/>
    <n v="0"/>
    <s v="Ja"/>
    <n v="0"/>
    <n v="0"/>
    <n v="2"/>
    <s v="Begrænset"/>
    <n v="0"/>
    <n v="0"/>
    <x v="0"/>
    <s v="Amager"/>
    <x v="28"/>
    <x v="0"/>
    <x v="2"/>
    <n v="0"/>
    <n v="0"/>
    <n v="0"/>
    <n v="0"/>
    <n v="0"/>
    <n v="0"/>
    <n v="0"/>
    <n v="0"/>
    <n v="0"/>
    <n v="0"/>
    <n v="0"/>
    <n v="139262.32"/>
    <s v="37316"/>
    <x v="0"/>
    <x v="0"/>
    <x v="1"/>
  </r>
  <r>
    <x v="0"/>
    <x v="232"/>
    <s v="Jorden Rundt"/>
    <x v="0"/>
    <s v="Tom Kristensens Vej 8"/>
    <n v="2300"/>
    <s v="København S"/>
    <s v="32 64 02 00"/>
    <s v="37328@buf.kk.dk"/>
    <s v="Solvej Hansen"/>
    <n v="32953398"/>
    <n v="0"/>
    <s v="37328@buf.kk.dk"/>
    <s v="Integreret"/>
    <n v="36"/>
    <n v="0"/>
    <n v="44"/>
    <n v="0"/>
    <n v="0"/>
    <n v="0"/>
    <n v="0"/>
    <s v="Nej"/>
    <n v="0"/>
    <n v="0"/>
    <x v="0"/>
    <x v="1"/>
    <x v="0"/>
    <x v="0"/>
    <n v="0"/>
    <x v="0"/>
    <x v="1"/>
    <x v="2"/>
    <x v="1"/>
    <n v="0"/>
    <n v="65000"/>
    <n v="35000"/>
    <n v="0"/>
    <s v="Ja"/>
    <n v="0"/>
    <s v="Kirsten Nissen"/>
    <n v="2007"/>
    <n v="32"/>
    <n v="0"/>
    <s v="ufaglært"/>
    <s v="mange års"/>
    <s v="hygiejne"/>
    <n v="0"/>
    <n v="0"/>
    <n v="0"/>
    <n v="0"/>
    <n v="0"/>
    <n v="0"/>
    <n v="0"/>
    <n v="90"/>
    <n v="85"/>
    <n v="2"/>
    <n v="2"/>
    <s v="Ja"/>
    <s v="Nej"/>
    <s v="Ja"/>
    <s v="Ja"/>
    <n v="0"/>
    <s v="Ja"/>
    <n v="0"/>
    <s v="Ja"/>
    <n v="0"/>
    <s v="ja"/>
    <n v="0"/>
    <n v="0"/>
    <s v="produktionskøkken"/>
    <s v="nej"/>
    <s v="Større"/>
    <n v="0"/>
    <n v="0"/>
    <s v="en industriopvasker ex Miele der tager et par minutter, løftevogn &quot;Emma&quot; til den store Bjørn."/>
    <n v="0"/>
    <n v="0"/>
    <n v="0"/>
    <n v="0"/>
    <n v="0"/>
    <n v="0"/>
    <n v="0"/>
    <n v="0"/>
    <n v="0"/>
    <s v="Cathrine Joachim Jerrik"/>
    <s v="1.4.2009"/>
    <n v="0"/>
    <n v="0"/>
    <n v="1"/>
    <n v="4"/>
    <n v="0"/>
    <n v="2"/>
    <n v="0"/>
    <n v="0"/>
    <n v="0"/>
    <n v="0"/>
    <n v="2"/>
    <n v="0"/>
    <n v="0"/>
    <n v="0"/>
    <n v="0"/>
    <n v="0"/>
    <n v="2"/>
    <n v="0"/>
    <n v="0"/>
    <n v="1"/>
    <n v="20"/>
    <s v="Miele"/>
    <n v="3"/>
    <s v="Ja"/>
    <n v="30"/>
    <n v="0"/>
    <n v="0"/>
    <s v="ja"/>
    <n v="3"/>
    <s v="God plads"/>
    <s v="Køkkenet laver kun mad til børnene i nov-dec-jan ellers kører de med madpakker"/>
    <n v="0"/>
    <x v="0"/>
    <s v="Amager"/>
    <x v="29"/>
    <x v="0"/>
    <x v="2"/>
    <n v="0"/>
    <n v="0"/>
    <n v="0"/>
    <n v="0"/>
    <n v="0"/>
    <n v="0"/>
    <n v="0"/>
    <n v="0"/>
    <n v="0"/>
    <n v="0"/>
    <n v="0"/>
    <n v="135032.48000000001"/>
    <s v="37328"/>
    <x v="0"/>
    <x v="0"/>
    <x v="1"/>
  </r>
  <r>
    <x v="0"/>
    <x v="233"/>
    <s v="Børnehuset Gullfossgade"/>
    <x v="0"/>
    <s v="Gullfossgade 2"/>
    <n v="2300"/>
    <s v="København S"/>
    <s v="32 64 05 60"/>
    <s v="37334@buf.kk.dk"/>
    <s v="Kathrina Dauscha"/>
    <n v="26230276"/>
    <n v="32640560"/>
    <s v="37334@buf.kk.dk"/>
    <s v="Integreret"/>
    <n v="72"/>
    <n v="0"/>
    <n v="75"/>
    <n v="0"/>
    <n v="0"/>
    <n v="0"/>
    <n v="0"/>
    <s v="Nej"/>
    <n v="0"/>
    <n v="0"/>
    <x v="0"/>
    <x v="1"/>
    <x v="2"/>
    <x v="0"/>
    <n v="0"/>
    <x v="0"/>
    <x v="1"/>
    <x v="1"/>
    <x v="1"/>
    <n v="0"/>
    <n v="400000"/>
    <n v="0"/>
    <n v="0"/>
    <s v="Ja"/>
    <n v="0"/>
    <s v="Charlotte Hansen"/>
    <n v="2005"/>
    <n v="37"/>
    <n v="0"/>
    <s v="ufaglært"/>
    <s v="10 års erfaring"/>
    <s v="amu-pædagogisk arbejde, kost til småbørn, grøntkursus"/>
    <n v="0"/>
    <n v="0"/>
    <n v="0"/>
    <n v="0"/>
    <n v="0"/>
    <n v="0"/>
    <n v="0"/>
    <n v="80"/>
    <n v="80"/>
    <n v="2"/>
    <n v="2"/>
    <s v="Ja"/>
    <s v="Nej"/>
    <s v="Ja"/>
    <s v="Ja"/>
    <n v="0"/>
    <s v="Ja"/>
    <n v="0"/>
    <s v="Ja"/>
    <n v="0"/>
    <s v="Nej"/>
    <s v="vil gerne kontaktes vedr ansættelse af køkkenpersonale"/>
    <n v="0"/>
    <s v="produktionskøkken"/>
    <s v="Ja"/>
    <s v="Mindre"/>
    <n v="0"/>
    <n v="0"/>
    <s v="en kartoffelskræller er meget ønsket, og en grøntsagsrobot"/>
    <n v="0"/>
    <n v="0"/>
    <n v="0"/>
    <n v="0"/>
    <n v="0"/>
    <n v="0"/>
    <n v="0"/>
    <n v="0"/>
    <n v="0"/>
    <s v="Cathrine Jerrik"/>
    <s v="6.4.2009"/>
    <n v="0"/>
    <n v="0"/>
    <n v="1"/>
    <n v="5"/>
    <n v="0"/>
    <n v="3"/>
    <n v="0"/>
    <n v="0"/>
    <n v="0"/>
    <n v="1"/>
    <n v="3"/>
    <n v="0"/>
    <n v="0"/>
    <n v="0"/>
    <n v="0"/>
    <n v="0"/>
    <n v="2"/>
    <n v="0"/>
    <n v="0"/>
    <n v="1"/>
    <n v="2"/>
    <s v="Miele industri"/>
    <n v="10"/>
    <s v="Ja"/>
    <n v="20"/>
    <n v="0"/>
    <s v="Ja"/>
    <n v="0"/>
    <n v="3"/>
    <s v="God plads"/>
    <s v="Institutionen har 75 børnehavebørn som kører dagligt til skovbørnehave i Gribskov &quot;Hvidekilde&quot; hvor de har et hus, der er ny restaureret med køkken til at lave mad i, der skal bare ansættes en køkkenperson"/>
    <n v="0"/>
    <x v="0"/>
    <s v="Amager"/>
    <x v="17"/>
    <x v="0"/>
    <x v="21"/>
    <n v="0"/>
    <n v="0"/>
    <n v="0"/>
    <n v="0"/>
    <n v="0"/>
    <n v="0"/>
    <n v="0"/>
    <n v="0"/>
    <n v="0"/>
    <n v="0"/>
    <n v="0"/>
    <n v="414974.83"/>
    <s v="37334"/>
    <x v="0"/>
    <x v="0"/>
    <x v="1"/>
  </r>
  <r>
    <x v="0"/>
    <x v="234"/>
    <s v="Børnehuset Gullfossgade"/>
    <x v="0"/>
    <s v="Gullfossgade 2"/>
    <n v="2300"/>
    <s v="København S"/>
    <s v="32 64 05 60"/>
    <s v="37334@buf.kk.dk"/>
    <s v="Kathrina Dauscha"/>
    <n v="26230276"/>
    <n v="32640560"/>
    <s v="37334@buf.kk.dk"/>
    <s v="Integreret"/>
    <n v="72"/>
    <n v="0"/>
    <n v="75"/>
    <n v="0"/>
    <n v="0"/>
    <n v="0"/>
    <n v="0"/>
    <n v="0"/>
    <n v="0"/>
    <n v="0"/>
    <x v="0"/>
    <x v="1"/>
    <x v="2"/>
    <x v="0"/>
    <n v="0"/>
    <x v="0"/>
    <x v="1"/>
    <x v="1"/>
    <x v="0"/>
    <n v="0"/>
    <n v="400000"/>
    <n v="0"/>
    <n v="0"/>
    <n v="0"/>
    <n v="0"/>
    <n v="0"/>
    <n v="0"/>
    <n v="0"/>
    <n v="0"/>
    <n v="0"/>
    <n v="0"/>
    <n v="0"/>
    <n v="0"/>
    <n v="0"/>
    <n v="0"/>
    <n v="0"/>
    <n v="0"/>
    <n v="0"/>
    <n v="0"/>
    <n v="80"/>
    <n v="80"/>
    <n v="0"/>
    <n v="0"/>
    <n v="0"/>
    <n v="0"/>
    <n v="0"/>
    <n v="0"/>
    <n v="0"/>
    <n v="0"/>
    <n v="0"/>
    <n v="0"/>
    <n v="0"/>
    <s v="Nej"/>
    <n v="0"/>
    <n v="0"/>
    <s v="Ved ikke"/>
    <n v="0"/>
    <n v="0"/>
    <n v="0"/>
    <n v="0"/>
    <n v="0"/>
    <n v="0"/>
    <n v="0"/>
    <n v="0"/>
    <n v="0"/>
    <n v="0"/>
    <n v="0"/>
    <n v="0"/>
    <n v="0"/>
    <n v="0"/>
    <s v="Lone Voss"/>
    <d v="1899-12-30T00:00:00"/>
    <n v="0"/>
    <n v="0"/>
    <n v="0"/>
    <n v="0"/>
    <n v="0"/>
    <n v="0"/>
    <n v="0"/>
    <n v="0"/>
    <n v="0"/>
    <n v="0"/>
    <n v="0"/>
    <n v="0"/>
    <n v="0"/>
    <n v="0"/>
    <n v="0"/>
    <n v="0"/>
    <n v="0"/>
    <n v="0"/>
    <n v="0"/>
    <n v="0"/>
    <n v="0"/>
    <n v="0"/>
    <n v="0"/>
    <n v="0"/>
    <n v="0"/>
    <n v="0"/>
    <n v="0"/>
    <n v="0"/>
    <n v="0"/>
    <n v="0"/>
    <n v="0"/>
    <n v="0"/>
    <x v="0"/>
    <s v="Amager"/>
    <x v="17"/>
    <x v="0"/>
    <x v="21"/>
    <n v="0"/>
    <n v="0"/>
    <n v="0"/>
    <n v="0"/>
    <n v="0"/>
    <n v="0"/>
    <n v="0"/>
    <n v="0"/>
    <n v="0"/>
    <n v="0"/>
    <n v="0"/>
    <n v="414974.83"/>
    <s v="37334"/>
    <x v="4"/>
    <x v="0"/>
    <x v="1"/>
  </r>
  <r>
    <x v="0"/>
    <x v="235"/>
    <s v="Solsikken"/>
    <x v="0"/>
    <s v="Amagerfælledvej 97"/>
    <n v="2300"/>
    <s v="København S"/>
    <s v="32 59 50 58"/>
    <s v="37421@buf.kk.dk"/>
    <s v="Lisbeth Marianne Skaarup"/>
    <n v="32540078"/>
    <n v="0"/>
    <s v="37421@buf.kk.dk"/>
    <s v="Integreret"/>
    <n v="12"/>
    <n v="0"/>
    <n v="44"/>
    <n v="0"/>
    <n v="0"/>
    <n v="0"/>
    <n v="0"/>
    <n v="0"/>
    <n v="0"/>
    <n v="0"/>
    <x v="0"/>
    <x v="1"/>
    <x v="3"/>
    <x v="0"/>
    <n v="0"/>
    <x v="0"/>
    <x v="0"/>
    <x v="1"/>
    <x v="1"/>
    <n v="0"/>
    <n v="100000"/>
    <n v="70000"/>
    <n v="0"/>
    <s v="Ja"/>
    <n v="0"/>
    <s v="Isabella Winther"/>
    <n v="2004"/>
    <n v="15"/>
    <n v="0"/>
    <s v="ufaglært"/>
    <n v="0"/>
    <s v="hygiejne, miljøtjenesten, økokurser"/>
    <n v="0"/>
    <n v="0"/>
    <n v="0"/>
    <n v="0"/>
    <n v="0"/>
    <n v="0"/>
    <n v="0"/>
    <n v="85"/>
    <n v="100"/>
    <n v="2"/>
    <n v="2"/>
    <s v="Ja"/>
    <s v="Nej"/>
    <s v="Ja"/>
    <s v="Ja"/>
    <n v="0"/>
    <s v="Ja"/>
    <n v="0"/>
    <s v="Ja"/>
    <n v="0"/>
    <s v="Nej"/>
    <n v="0"/>
    <n v="0"/>
    <s v="produktionskøkken"/>
    <s v="Ja"/>
    <s v="Større"/>
    <n v="0"/>
    <n v="0"/>
    <s v="et nyt komfur, røremaskine, 2 køleskabe, 1 fryser"/>
    <n v="0"/>
    <n v="0"/>
    <n v="0"/>
    <n v="0"/>
    <n v="0"/>
    <n v="0"/>
    <n v="0"/>
    <n v="0"/>
    <n v="0"/>
    <s v="Cathrine Jerrik"/>
    <s v="3.4.2009"/>
    <n v="0"/>
    <n v="1"/>
    <n v="0"/>
    <n v="0"/>
    <n v="0"/>
    <n v="1"/>
    <n v="0"/>
    <n v="0"/>
    <n v="0"/>
    <n v="2"/>
    <n v="0"/>
    <n v="0"/>
    <n v="0"/>
    <n v="0"/>
    <n v="0"/>
    <n v="2"/>
    <n v="0"/>
    <n v="0"/>
    <n v="0"/>
    <n v="1"/>
    <n v="20"/>
    <s v="Miele"/>
    <n v="0"/>
    <n v="0"/>
    <n v="0"/>
    <s v="Ja"/>
    <s v="Ja"/>
    <n v="0"/>
    <n v="2"/>
    <s v="Begrænset"/>
    <n v="0"/>
    <n v="0"/>
    <x v="0"/>
    <s v="Amager"/>
    <x v="23"/>
    <x v="0"/>
    <x v="2"/>
    <n v="0"/>
    <n v="0"/>
    <n v="0"/>
    <n v="0"/>
    <n v="0"/>
    <n v="0"/>
    <n v="0"/>
    <n v="0"/>
    <n v="0"/>
    <n v="0"/>
    <n v="0"/>
    <n v="82936.210000000006"/>
    <s v="37421"/>
    <x v="0"/>
    <x v="0"/>
    <x v="1"/>
  </r>
  <r>
    <x v="0"/>
    <x v="236"/>
    <s v="Viften"/>
    <x v="0"/>
    <s v="Lybækgade 15"/>
    <n v="2300"/>
    <s v="København S"/>
    <s v="32 59 91 56"/>
    <s v="37445@buf.kk.dk"/>
    <s v="Lone Pedersen"/>
    <n v="32970272"/>
    <n v="0"/>
    <s v="37445@buf.kk.dk"/>
    <s v="Integreret"/>
    <n v="36"/>
    <n v="0"/>
    <n v="40"/>
    <n v="0"/>
    <n v="0"/>
    <n v="0"/>
    <n v="0"/>
    <s v="Nej"/>
    <n v="0"/>
    <n v="0"/>
    <x v="0"/>
    <x v="1"/>
    <x v="2"/>
    <x v="0"/>
    <n v="0"/>
    <x v="0"/>
    <x v="1"/>
    <x v="1"/>
    <x v="1"/>
    <n v="0"/>
    <n v="192000"/>
    <n v="0"/>
    <n v="0"/>
    <s v="Ja"/>
    <n v="0"/>
    <s v="lisbeth petersen"/>
    <n v="2007"/>
    <n v="30"/>
    <n v="0"/>
    <s v="køkkenleder"/>
    <s v="17 års erfaring fra døgninst. Køkken og kantine"/>
    <s v="masser"/>
    <n v="0"/>
    <n v="0"/>
    <n v="0"/>
    <n v="0"/>
    <n v="0"/>
    <n v="0"/>
    <n v="0"/>
    <n v="97"/>
    <n v="97"/>
    <n v="2"/>
    <n v="2"/>
    <s v="nej"/>
    <s v="ja"/>
    <s v="Ja"/>
    <s v="Ja"/>
    <n v="0"/>
    <s v="Ja"/>
    <n v="0"/>
    <s v="Ja"/>
    <n v="0"/>
    <n v="0"/>
    <s v="ved ikke"/>
    <n v="0"/>
    <s v="produktionskøkken"/>
    <s v="nej"/>
    <s v="Mindre"/>
    <s v="Mindre"/>
    <n v="0"/>
    <s v="konvektionsovn, køl, hurtigere opvaskemaskine"/>
    <n v="0"/>
    <n v="0"/>
    <n v="0"/>
    <n v="0"/>
    <n v="0"/>
    <n v="0"/>
    <n v="0"/>
    <n v="0"/>
    <s v="Da rumlepotbørnene er en usikkerhedsfaktor er det vanskeligt at fastlægge køkkenbehov"/>
    <s v="Ayo"/>
    <s v="24.03.09"/>
    <n v="0"/>
    <n v="0"/>
    <n v="1"/>
    <n v="4"/>
    <n v="0"/>
    <n v="2"/>
    <n v="0"/>
    <n v="0"/>
    <n v="0"/>
    <n v="0"/>
    <n v="3"/>
    <n v="0"/>
    <n v="0"/>
    <n v="0"/>
    <n v="0"/>
    <n v="0"/>
    <n v="1"/>
    <n v="0"/>
    <n v="0"/>
    <n v="1"/>
    <n v="20"/>
    <s v="Miele"/>
    <n v="4"/>
    <s v="Ja"/>
    <n v="15"/>
    <s v="Nej"/>
    <s v="Nej"/>
    <s v="ja"/>
    <n v="3"/>
    <s v="Begrænset"/>
    <s v="Der er skrevet 2½ vask. Lagereter fyldt op med køl + frys og fire hylder til kolonial"/>
    <n v="0"/>
    <x v="0"/>
    <s v="Amager"/>
    <x v="1"/>
    <x v="0"/>
    <x v="0"/>
    <n v="0"/>
    <n v="0"/>
    <n v="0"/>
    <n v="0"/>
    <n v="0"/>
    <n v="0"/>
    <n v="0"/>
    <n v="0"/>
    <n v="0"/>
    <n v="0"/>
    <n v="0"/>
    <n v="175014.74"/>
    <s v="37445"/>
    <x v="0"/>
    <x v="0"/>
    <x v="1"/>
  </r>
  <r>
    <x v="0"/>
    <x v="237"/>
    <s v="Viften"/>
    <x v="0"/>
    <s v="Lybækgade 15"/>
    <n v="2300"/>
    <s v="København S"/>
    <s v="32 59 91 56"/>
    <s v="37445@buf.kk.dk"/>
    <s v="Lone Pedersen"/>
    <n v="32970272"/>
    <n v="0"/>
    <s v="37445@buf.kk.dk"/>
    <s v="Integreret"/>
    <n v="36"/>
    <n v="0"/>
    <n v="40"/>
    <n v="0"/>
    <n v="0"/>
    <n v="0"/>
    <n v="0"/>
    <s v="Nej"/>
    <n v="0"/>
    <n v="0"/>
    <x v="0"/>
    <x v="1"/>
    <x v="2"/>
    <x v="0"/>
    <n v="0"/>
    <x v="0"/>
    <x v="1"/>
    <x v="1"/>
    <x v="1"/>
    <n v="0"/>
    <n v="0"/>
    <n v="0"/>
    <n v="0"/>
    <n v="0"/>
    <n v="0"/>
    <n v="0"/>
    <n v="0"/>
    <n v="0"/>
    <n v="0"/>
    <n v="0"/>
    <n v="0"/>
    <n v="0"/>
    <n v="0"/>
    <n v="0"/>
    <n v="0"/>
    <n v="0"/>
    <n v="0"/>
    <n v="0"/>
    <n v="0"/>
    <n v="97"/>
    <n v="97"/>
    <n v="0"/>
    <n v="0"/>
    <n v="0"/>
    <n v="0"/>
    <n v="0"/>
    <n v="0"/>
    <n v="0"/>
    <n v="0"/>
    <n v="0"/>
    <n v="0"/>
    <n v="0"/>
    <n v="0"/>
    <n v="0"/>
    <n v="0"/>
    <n v="0"/>
    <n v="0"/>
    <n v="0"/>
    <n v="0"/>
    <n v="0"/>
    <n v="0"/>
    <n v="0"/>
    <n v="0"/>
    <n v="0"/>
    <n v="0"/>
    <n v="0"/>
    <n v="0"/>
    <n v="0"/>
    <n v="0"/>
    <n v="0"/>
    <s v="Birgitte Glerup"/>
    <d v="2009-04-28T00:00:00"/>
    <n v="0"/>
    <n v="0"/>
    <n v="0"/>
    <n v="0"/>
    <n v="0"/>
    <n v="0"/>
    <n v="0"/>
    <n v="0"/>
    <n v="0"/>
    <n v="0"/>
    <n v="0"/>
    <n v="0"/>
    <n v="0"/>
    <n v="0"/>
    <n v="0"/>
    <n v="0"/>
    <n v="0"/>
    <n v="0"/>
    <n v="0"/>
    <n v="0"/>
    <n v="0"/>
    <n v="0"/>
    <n v="0"/>
    <n v="0"/>
    <n v="0"/>
    <n v="0"/>
    <n v="0"/>
    <n v="0"/>
    <n v="0"/>
    <n v="0"/>
    <n v="0"/>
    <n v="0"/>
    <x v="0"/>
    <s v="Amager"/>
    <x v="1"/>
    <x v="0"/>
    <x v="0"/>
    <n v="0"/>
    <n v="0"/>
    <n v="0"/>
    <n v="0"/>
    <n v="0"/>
    <n v="0"/>
    <n v="0"/>
    <n v="0"/>
    <n v="0"/>
    <n v="0"/>
    <n v="0"/>
    <n v="175014.74"/>
    <s v="37445"/>
    <x v="4"/>
    <x v="0"/>
    <x v="1"/>
  </r>
  <r>
    <x v="0"/>
    <x v="238"/>
    <s v="Altankassen"/>
    <x v="0"/>
    <s v="Amagerfælledvej 53"/>
    <n v="2300"/>
    <s v="København S"/>
    <s v="32 96 61 02"/>
    <s v="37462@buf.kk.dk"/>
    <s v="Helle Løkke Lundsteen"/>
    <n v="38869000"/>
    <n v="40546104"/>
    <s v="37462@buf.kk.dk"/>
    <s v="Integreret"/>
    <n v="42"/>
    <n v="0"/>
    <n v="66"/>
    <n v="30"/>
    <n v="0"/>
    <n v="0"/>
    <n v="0"/>
    <s v="Nej"/>
    <n v="0"/>
    <n v="0"/>
    <x v="0"/>
    <x v="1"/>
    <x v="0"/>
    <x v="0"/>
    <n v="5"/>
    <x v="0"/>
    <x v="0"/>
    <x v="1"/>
    <x v="1"/>
    <n v="0"/>
    <n v="100000"/>
    <n v="0"/>
    <n v="0"/>
    <s v="Ja"/>
    <n v="0"/>
    <s v="Sanne Brillo"/>
    <n v="1998"/>
    <n v="35"/>
    <n v="0"/>
    <s v="ufaglært"/>
    <s v="ingen"/>
    <n v="0"/>
    <n v="0"/>
    <n v="0"/>
    <n v="0"/>
    <n v="0"/>
    <n v="0"/>
    <n v="0"/>
    <n v="0"/>
    <n v="95"/>
    <n v="95"/>
    <n v="2"/>
    <n v="1"/>
    <s v="Ja"/>
    <s v="Nej"/>
    <s v="Ja"/>
    <s v="Nej"/>
    <n v="0"/>
    <s v="Nej"/>
    <s v="er afventende og bekymrede men glade for at slippe med bøvl med madpakker"/>
    <s v="Nej"/>
    <n v="0"/>
    <s v="Nej"/>
    <n v="0"/>
    <n v="0"/>
    <s v="Køkken blandet tilvirk"/>
    <n v="0"/>
    <n v="0"/>
    <n v="0"/>
    <n v="0"/>
    <n v="0"/>
    <s v="Større"/>
    <s v="Mindre"/>
    <s v="Nej"/>
    <s v="flere vaske, nyt kogebord med kipsteger. Væggen til depotet skal fjernes og gøres til et stort rum. Tunnelopvaskemaskine, 2 ovne mere eller en konvektionsovn, mere bordplads, flere skabe, større bjørn, mere køl og frys"/>
    <n v="0"/>
    <n v="0"/>
    <n v="0"/>
    <n v="0"/>
    <n v="0"/>
    <s v="Mariah / Sine"/>
    <d v="2009-04-16T00:00:00"/>
    <n v="0"/>
    <n v="0"/>
    <n v="1"/>
    <n v="5"/>
    <n v="0"/>
    <n v="2"/>
    <n v="0"/>
    <n v="0"/>
    <n v="0"/>
    <n v="0"/>
    <n v="3"/>
    <n v="0"/>
    <n v="0"/>
    <n v="0"/>
    <n v="0"/>
    <n v="0"/>
    <n v="1"/>
    <n v="0"/>
    <n v="0"/>
    <n v="1"/>
    <n v="2"/>
    <s v="Miele"/>
    <n v="5"/>
    <s v="Ja"/>
    <n v="10"/>
    <s v="Nej"/>
    <s v="Ja"/>
    <s v="Nej"/>
    <n v="1"/>
    <s v="Begrænset"/>
    <s v="der er et tilstødende kontor til køkkenet som også kunne inddrages hvis væggen væltes"/>
    <n v="0"/>
    <x v="0"/>
    <s v="Amager"/>
    <x v="1"/>
    <x v="0"/>
    <x v="5"/>
    <n v="30"/>
    <n v="0"/>
    <n v="0"/>
    <n v="0"/>
    <n v="0"/>
    <n v="0"/>
    <n v="0"/>
    <n v="0"/>
    <n v="0"/>
    <n v="0"/>
    <n v="0"/>
    <n v="186583.36"/>
    <s v="37462"/>
    <x v="0"/>
    <x v="0"/>
    <x v="5"/>
  </r>
  <r>
    <x v="0"/>
    <x v="239"/>
    <s v="Østen for solen"/>
    <x v="0"/>
    <s v="Røde Mellemvej 73"/>
    <n v="2300"/>
    <s v="København S"/>
    <s v="32 84 54 90"/>
    <s v="37477@buf.kk.dk"/>
    <s v="Vibeke Andersen"/>
    <n v="32528292"/>
    <n v="0"/>
    <s v="ostenforsolen@buf.kk.dk"/>
    <s v="Integreret"/>
    <n v="36"/>
    <n v="0"/>
    <n v="44"/>
    <n v="0"/>
    <n v="0"/>
    <n v="0"/>
    <n v="0"/>
    <s v="Nej"/>
    <n v="0"/>
    <n v="0"/>
    <x v="0"/>
    <x v="1"/>
    <x v="0"/>
    <x v="0"/>
    <n v="0"/>
    <x v="0"/>
    <x v="1"/>
    <x v="1"/>
    <x v="1"/>
    <n v="0"/>
    <n v="150000"/>
    <n v="50000"/>
    <n v="0"/>
    <s v="Ja"/>
    <s v="nej"/>
    <s v="Trine"/>
    <n v="2007"/>
    <n v="37"/>
    <n v="0"/>
    <s v="køkkenassistent"/>
    <n v="0"/>
    <n v="0"/>
    <n v="0"/>
    <n v="0"/>
    <n v="0"/>
    <n v="0"/>
    <n v="0"/>
    <n v="0"/>
    <n v="0"/>
    <n v="95"/>
    <n v="90"/>
    <n v="1"/>
    <n v="1"/>
    <s v="Ja"/>
    <s v="ja"/>
    <s v="nej"/>
    <s v="Ja"/>
    <s v="Er dog bekymret for økonomien"/>
    <s v="Ja"/>
    <n v="0"/>
    <s v="Ja"/>
    <s v="vil dog ikke bruge pædagogtimer"/>
    <s v="Nej"/>
    <n v="0"/>
    <n v="0"/>
    <s v="Køkken blandet tilvirk"/>
    <s v="nej"/>
    <s v="Mindre"/>
    <s v="Ingen"/>
    <s v="Nej"/>
    <s v="2 ovne eller 1 konvektionsovn. Grøntsagsrobot, mangler afsætningsplads, der er ikke rigtig plads til rullebord."/>
    <n v="0"/>
    <n v="0"/>
    <n v="0"/>
    <n v="0"/>
    <n v="0"/>
    <n v="0"/>
    <n v="0"/>
    <n v="0"/>
    <n v="0"/>
    <s v="Mariah"/>
    <s v="02.04.09."/>
    <n v="0"/>
    <n v="0"/>
    <n v="1"/>
    <n v="5"/>
    <n v="0"/>
    <n v="2"/>
    <n v="0"/>
    <n v="0"/>
    <n v="0"/>
    <n v="1"/>
    <n v="0"/>
    <n v="1"/>
    <n v="0"/>
    <n v="1"/>
    <n v="0"/>
    <n v="1"/>
    <n v="0"/>
    <n v="0"/>
    <n v="1"/>
    <n v="1"/>
    <n v="3"/>
    <s v="Ken Gazele 330"/>
    <n v="4"/>
    <s v="Ja"/>
    <n v="10"/>
    <s v="Nej"/>
    <s v="Nej"/>
    <s v="Nej"/>
    <n v="2"/>
    <s v="God plads"/>
    <n v="0"/>
    <n v="0"/>
    <x v="0"/>
    <s v="Amager"/>
    <x v="4"/>
    <x v="0"/>
    <x v="2"/>
    <n v="0"/>
    <n v="0"/>
    <n v="0"/>
    <n v="0"/>
    <n v="0"/>
    <n v="0"/>
    <n v="0"/>
    <n v="0"/>
    <n v="0"/>
    <n v="0"/>
    <n v="0"/>
    <n v="206927.39"/>
    <s v="37477"/>
    <x v="0"/>
    <x v="0"/>
    <x v="1"/>
  </r>
  <r>
    <x v="0"/>
    <x v="240"/>
    <s v="De 5 årstider"/>
    <x v="0"/>
    <s v="Englandsvej 170"/>
    <n v="2300"/>
    <s v="København s"/>
    <s v="32 84 30 58"/>
    <s v="37493@buf.kk.dk"/>
    <s v="Hanne Jensen, MENTOREGNET"/>
    <n v="41626770"/>
    <n v="0"/>
    <s v="37493@buf.kk.dk"/>
    <s v="Integreret"/>
    <n v="29"/>
    <n v="0"/>
    <n v="48"/>
    <n v="0"/>
    <n v="0"/>
    <n v="0"/>
    <n v="0"/>
    <n v="0"/>
    <n v="0"/>
    <n v="0"/>
    <x v="0"/>
    <x v="1"/>
    <x v="0"/>
    <x v="0"/>
    <n v="0"/>
    <x v="0"/>
    <x v="0"/>
    <x v="1"/>
    <x v="1"/>
    <n v="0"/>
    <n v="140000"/>
    <n v="60000"/>
    <n v="0"/>
    <s v="Ja"/>
    <n v="0"/>
    <s v="Judith Larsen"/>
    <n v="2001"/>
    <n v="37"/>
    <n v="0"/>
    <s v="køkkenassistent"/>
    <s v="specialbørnehave"/>
    <s v="økologikursus (dogme 2000)"/>
    <n v="0"/>
    <n v="0"/>
    <n v="0"/>
    <n v="0"/>
    <n v="0"/>
    <n v="0"/>
    <n v="0"/>
    <n v="97"/>
    <n v="97"/>
    <n v="1"/>
    <n v="2"/>
    <s v="Ja"/>
    <s v="ja"/>
    <s v="Ja"/>
    <s v="Ja"/>
    <n v="0"/>
    <s v="Ja"/>
    <n v="0"/>
    <s v="Ja"/>
    <s v="skal have talt om det men mener der er en positiv stemmning"/>
    <s v="Nej"/>
    <s v="vil gerne have hjælp"/>
    <n v="0"/>
    <s v="produktionskøkken"/>
    <s v="nej"/>
    <s v="Større"/>
    <n v="0"/>
    <n v="0"/>
    <s v="et nyt kogebord, nuværende er gammelt og udtjent. Ekstra køleskab og en varmluftsovn."/>
    <n v="0"/>
    <n v="0"/>
    <n v="0"/>
    <n v="0"/>
    <n v="0"/>
    <n v="0"/>
    <n v="0"/>
    <n v="0"/>
    <n v="0"/>
    <s v="Birgitte Glerup"/>
    <s v="26.3.2009"/>
    <n v="0"/>
    <n v="0"/>
    <n v="1"/>
    <n v="5"/>
    <n v="0"/>
    <n v="2"/>
    <n v="0"/>
    <n v="0"/>
    <n v="0"/>
    <n v="1"/>
    <n v="0"/>
    <n v="2"/>
    <n v="0"/>
    <n v="0"/>
    <n v="0"/>
    <n v="1"/>
    <n v="0"/>
    <n v="0"/>
    <n v="1"/>
    <n v="1"/>
    <n v="3"/>
    <s v="Miele"/>
    <n v="10"/>
    <n v="0"/>
    <n v="0"/>
    <s v="Ja"/>
    <s v="Ja"/>
    <n v="0"/>
    <n v="2"/>
    <s v="God plads"/>
    <n v="0"/>
    <n v="0"/>
    <x v="0"/>
    <s v="Amager"/>
    <x v="0"/>
    <x v="0"/>
    <x v="2"/>
    <n v="0"/>
    <n v="0"/>
    <n v="0"/>
    <n v="0"/>
    <n v="3"/>
    <n v="4"/>
    <n v="0"/>
    <n v="0"/>
    <n v="0"/>
    <n v="0"/>
    <n v="0"/>
    <n v="145940.79999999999"/>
    <s v="37493"/>
    <x v="0"/>
    <x v="6"/>
    <x v="1"/>
  </r>
  <r>
    <x v="0"/>
    <x v="241"/>
    <s v="Galaxen"/>
    <x v="0"/>
    <s v="Øresundsvej 10"/>
    <n v="2300"/>
    <s v="København S"/>
    <s v="32 59 33 30"/>
    <s v="37497@buf.kk.dk"/>
    <s v="Jens Pallisgaard Iversen"/>
    <n v="32543389"/>
    <n v="0"/>
    <s v="37497@buf.kk.dk"/>
    <s v="Integreret"/>
    <n v="36"/>
    <n v="0"/>
    <n v="66"/>
    <n v="0"/>
    <n v="0"/>
    <n v="0"/>
    <n v="0"/>
    <s v="Nej"/>
    <n v="0"/>
    <n v="0"/>
    <x v="1"/>
    <x v="0"/>
    <x v="1"/>
    <x v="1"/>
    <n v="0"/>
    <x v="0"/>
    <x v="0"/>
    <x v="1"/>
    <x v="1"/>
    <n v="0"/>
    <n v="130000"/>
    <n v="10000"/>
    <n v="0"/>
    <n v="0"/>
    <n v="0"/>
    <n v="0"/>
    <n v="0"/>
    <n v="0"/>
    <n v="0"/>
    <n v="0"/>
    <n v="0"/>
    <n v="0"/>
    <n v="0"/>
    <n v="0"/>
    <n v="0"/>
    <n v="0"/>
    <n v="0"/>
    <n v="0"/>
    <n v="0"/>
    <n v="99"/>
    <n v="99"/>
    <n v="0"/>
    <n v="0"/>
    <n v="0"/>
    <n v="0"/>
    <n v="0"/>
    <n v="0"/>
    <n v="0"/>
    <n v="0"/>
    <n v="0"/>
    <n v="0"/>
    <n v="0"/>
    <n v="0"/>
    <n v="0"/>
    <n v="0"/>
    <s v="Modtagerkøkken"/>
    <n v="0"/>
    <n v="0"/>
    <n v="0"/>
    <n v="0"/>
    <n v="0"/>
    <n v="0"/>
    <n v="0"/>
    <n v="0"/>
    <n v="0"/>
    <n v="0"/>
    <n v="0"/>
    <n v="0"/>
    <n v="0"/>
    <n v="0"/>
    <s v="Lone Voss"/>
    <d v="1899-12-30T00:00:00"/>
    <n v="0"/>
    <n v="0"/>
    <n v="1"/>
    <n v="4"/>
    <n v="1"/>
    <n v="0"/>
    <n v="0"/>
    <n v="0"/>
    <n v="0"/>
    <n v="1"/>
    <n v="0"/>
    <n v="0"/>
    <n v="0"/>
    <n v="0"/>
    <n v="0"/>
    <n v="0"/>
    <n v="0"/>
    <n v="0"/>
    <n v="0"/>
    <n v="1"/>
    <n v="20"/>
    <s v="Miele"/>
    <n v="2"/>
    <s v="Nej"/>
    <n v="0"/>
    <s v="Ja"/>
    <s v="Nej"/>
    <s v="Nej"/>
    <n v="1"/>
    <s v="Begrænset"/>
    <n v="0"/>
    <n v="0"/>
    <x v="0"/>
    <s v="Amager"/>
    <x v="1"/>
    <x v="0"/>
    <x v="5"/>
    <n v="0"/>
    <n v="0"/>
    <n v="0"/>
    <n v="0"/>
    <n v="0"/>
    <n v="0"/>
    <n v="0"/>
    <n v="0"/>
    <n v="0"/>
    <n v="0"/>
    <n v="0"/>
    <n v="139509.01999999999"/>
    <s v="37497"/>
    <x v="4"/>
    <x v="0"/>
    <x v="1"/>
  </r>
  <r>
    <x v="0"/>
    <x v="242"/>
    <s v="Himmelblå"/>
    <x v="0"/>
    <s v="Backersvej 111"/>
    <n v="2300"/>
    <s v="København S"/>
    <s v="32 59 11 40"/>
    <s v="37499@buf.kk.dk"/>
    <s v="Ebba Ørsted"/>
    <n v="32547609"/>
    <n v="0"/>
    <s v="37499@buf.kk.dk"/>
    <s v="Integreret"/>
    <n v="36"/>
    <n v="0"/>
    <n v="44"/>
    <n v="0"/>
    <n v="0"/>
    <n v="0"/>
    <n v="0"/>
    <s v="Nej"/>
    <n v="0"/>
    <n v="0"/>
    <x v="0"/>
    <x v="1"/>
    <x v="4"/>
    <x v="0"/>
    <n v="0"/>
    <x v="0"/>
    <x v="1"/>
    <x v="2"/>
    <x v="1"/>
    <n v="0"/>
    <n v="55000"/>
    <n v="55000"/>
    <n v="0"/>
    <s v="Ja"/>
    <n v="0"/>
    <s v="Majken Hammerum Hansen"/>
    <n v="2006"/>
    <n v="32"/>
    <n v="0"/>
    <s v="ufaglært"/>
    <n v="0"/>
    <s v="Hygiejne"/>
    <n v="0"/>
    <n v="0"/>
    <n v="0"/>
    <n v="0"/>
    <n v="0"/>
    <n v="0"/>
    <n v="0"/>
    <n v="60"/>
    <n v="60"/>
    <n v="2"/>
    <n v="2"/>
    <s v="Ja"/>
    <s v="Nej"/>
    <s v="Ja"/>
    <s v="Ja"/>
    <n v="0"/>
    <s v="Ja"/>
    <n v="0"/>
    <s v="Ja"/>
    <n v="0"/>
    <s v="Nej"/>
    <s v="ønsker hjælp med personale"/>
    <n v="0"/>
    <s v="produktionskøkken"/>
    <s v="nej"/>
    <s v="Større"/>
    <s v="Ingen"/>
    <n v="0"/>
    <s v="En industriopvasker, ex. Miele der tager 2 min. Et bord til deres røremaskine, Bjørn, da den står på køkkenbordet og fylder, samt en ekstra ovn"/>
    <n v="0"/>
    <n v="0"/>
    <n v="0"/>
    <n v="0"/>
    <n v="0"/>
    <n v="0"/>
    <n v="0"/>
    <n v="0"/>
    <n v="0"/>
    <s v="Cathrine Joachim Jerrik"/>
    <s v="3.4.2009"/>
    <n v="0"/>
    <n v="0"/>
    <n v="1"/>
    <n v="5"/>
    <n v="0"/>
    <n v="2"/>
    <n v="0"/>
    <n v="0"/>
    <n v="0"/>
    <n v="0"/>
    <n v="3"/>
    <n v="0"/>
    <n v="0"/>
    <n v="0"/>
    <n v="0"/>
    <n v="0"/>
    <n v="1"/>
    <n v="0"/>
    <n v="1"/>
    <n v="1"/>
    <n v="20"/>
    <s v="Miele"/>
    <n v="5"/>
    <n v="0"/>
    <n v="0"/>
    <s v="Ja"/>
    <n v="0"/>
    <s v="ja"/>
    <n v="2"/>
    <s v="God plads"/>
    <s v="Dejligt stort lager"/>
    <n v="0"/>
    <x v="0"/>
    <s v="Amager"/>
    <x v="1"/>
    <x v="0"/>
    <x v="2"/>
    <n v="0"/>
    <n v="0"/>
    <n v="0"/>
    <n v="0"/>
    <n v="0"/>
    <n v="0"/>
    <n v="0"/>
    <n v="0"/>
    <n v="0"/>
    <n v="0"/>
    <n v="0"/>
    <n v="118725.05"/>
    <s v="37499"/>
    <x v="0"/>
    <x v="0"/>
    <x v="1"/>
  </r>
  <r>
    <x v="0"/>
    <x v="243"/>
    <s v="Havblik"/>
    <x v="0"/>
    <s v="Gerbrandsvej 5D"/>
    <n v="2300"/>
    <s v="København S"/>
    <s v="32 59 90 51"/>
    <s v="37506@buf.kk.dk"/>
    <s v="Anne-Grethe Harpelunde Jensen, Konstitueret leder: Gudrun Olsen"/>
    <n v="32519946"/>
    <n v="0"/>
    <s v="37506@buf.kk.dk, havblink@buf.kk.dk"/>
    <s v="Integreret"/>
    <n v="36"/>
    <n v="0"/>
    <n v="44"/>
    <n v="0"/>
    <n v="0"/>
    <n v="0"/>
    <n v="0"/>
    <s v="Nej"/>
    <n v="0"/>
    <n v="0"/>
    <x v="0"/>
    <x v="1"/>
    <x v="1"/>
    <x v="0"/>
    <n v="0"/>
    <x v="0"/>
    <x v="1"/>
    <x v="1"/>
    <x v="1"/>
    <n v="0"/>
    <n v="130000"/>
    <n v="130000"/>
    <n v="0"/>
    <s v="Nej"/>
    <s v="Ja"/>
    <n v="0"/>
    <n v="0"/>
    <n v="0"/>
    <n v="0"/>
    <n v="0"/>
    <n v="0"/>
    <n v="0"/>
    <n v="0"/>
    <n v="0"/>
    <n v="0"/>
    <n v="0"/>
    <n v="0"/>
    <n v="0"/>
    <n v="0"/>
    <n v="80"/>
    <n v="80"/>
    <n v="1"/>
    <n v="1"/>
    <s v="Ja"/>
    <s v="ja"/>
    <s v="nej"/>
    <s v="Ja"/>
    <n v="0"/>
    <s v="Ja"/>
    <n v="0"/>
    <s v="Ja"/>
    <n v="0"/>
    <s v="Nej"/>
    <s v="Vil gerne have hjælp til ansættelse"/>
    <n v="0"/>
    <s v="produktionskøkken"/>
    <n v="0"/>
    <s v="Mindre"/>
    <s v="Ingen"/>
    <n v="0"/>
    <s v="Konvektionsovn"/>
    <n v="0"/>
    <n v="0"/>
    <n v="0"/>
    <n v="0"/>
    <n v="0"/>
    <n v="0"/>
    <n v="0"/>
    <n v="0"/>
    <n v="0"/>
    <s v="Cathrine Joachim Jerrik"/>
    <s v="23.3.2009"/>
    <n v="0"/>
    <n v="0"/>
    <n v="1"/>
    <n v="5"/>
    <n v="0"/>
    <n v="2"/>
    <n v="0"/>
    <n v="0"/>
    <n v="0"/>
    <n v="0"/>
    <n v="2"/>
    <n v="0"/>
    <n v="0"/>
    <n v="0"/>
    <n v="0"/>
    <n v="0"/>
    <n v="1"/>
    <n v="0"/>
    <n v="1"/>
    <n v="1"/>
    <n v="4"/>
    <s v="ken"/>
    <n v="4"/>
    <n v="0"/>
    <n v="0"/>
    <s v="Ja"/>
    <n v="0"/>
    <s v="ja"/>
    <n v="2"/>
    <s v="God plads"/>
    <n v="0"/>
    <n v="0"/>
    <x v="0"/>
    <s v="Amager"/>
    <x v="1"/>
    <x v="0"/>
    <x v="2"/>
    <n v="0"/>
    <n v="0"/>
    <n v="0"/>
    <n v="0"/>
    <n v="0"/>
    <n v="0"/>
    <n v="0"/>
    <n v="0"/>
    <n v="0"/>
    <n v="0"/>
    <n v="0"/>
    <n v="128831.2"/>
    <s v="37506"/>
    <x v="0"/>
    <x v="0"/>
    <x v="1"/>
  </r>
  <r>
    <x v="0"/>
    <x v="244"/>
    <s v="Nordlys"/>
    <x v="0"/>
    <s v="Gerbrandsvej 5C"/>
    <n v="2300"/>
    <s v="København S"/>
    <n v="32842112"/>
    <s v="DK51@buf.kk.dk"/>
    <s v="Annette Adamsen"/>
    <n v="0"/>
    <n v="0"/>
    <s v="37508@buf.kk.dk"/>
    <s v="Integreret"/>
    <n v="36"/>
    <n v="0"/>
    <n v="44"/>
    <n v="0"/>
    <n v="0"/>
    <n v="0"/>
    <n v="0"/>
    <s v="Nej"/>
    <n v="0"/>
    <n v="0"/>
    <x v="0"/>
    <x v="1"/>
    <x v="0"/>
    <x v="0"/>
    <n v="0"/>
    <x v="0"/>
    <x v="1"/>
    <x v="1"/>
    <x v="1"/>
    <n v="0"/>
    <n v="120000"/>
    <n v="0"/>
    <n v="0"/>
    <s v="Ja"/>
    <s v="nej"/>
    <s v="Karine Castella"/>
    <n v="2008"/>
    <n v="33"/>
    <n v="0"/>
    <s v="Ernæringsassistent"/>
    <s v="lavet mad på hospital"/>
    <n v="0"/>
    <s v="Nete"/>
    <n v="2006"/>
    <n v="15"/>
    <n v="0"/>
    <s v="Medhjælper til opvak"/>
    <n v="0"/>
    <n v="0"/>
    <n v="98"/>
    <n v="98"/>
    <n v="1"/>
    <n v="1"/>
    <s v="Ja"/>
    <s v="ja"/>
    <s v="nej"/>
    <s v="Ja"/>
    <s v="Hvis køkkenkapaciteten følger med"/>
    <s v="Ja"/>
    <n v="0"/>
    <s v="Ja"/>
    <n v="0"/>
    <s v="ja"/>
    <n v="0"/>
    <n v="0"/>
    <s v="Køkken blandet tilvirk"/>
    <s v="nej"/>
    <n v="0"/>
    <n v="0"/>
    <n v="0"/>
    <n v="0"/>
    <s v="Mindre"/>
    <s v="Mindre"/>
    <n v="0"/>
    <s v="en ekstra stor kogeplade, 2 ovne mere eller konvektionsovn, en ekstra fryser"/>
    <n v="0"/>
    <n v="0"/>
    <n v="0"/>
    <n v="0"/>
    <n v="0"/>
    <s v="Mariah / Nanna"/>
    <d v="2009-04-01T00:00:00"/>
    <n v="0"/>
    <n v="0"/>
    <n v="1"/>
    <n v="5"/>
    <n v="0"/>
    <n v="2"/>
    <n v="0"/>
    <n v="0"/>
    <n v="0"/>
    <n v="0"/>
    <n v="2"/>
    <n v="0"/>
    <n v="0"/>
    <n v="1"/>
    <n v="0"/>
    <n v="0"/>
    <n v="1"/>
    <n v="0"/>
    <n v="0"/>
    <n v="1"/>
    <n v="7"/>
    <s v="Ken Gazette 330"/>
    <n v="5"/>
    <s v="Ja"/>
    <n v="10"/>
    <s v="Nej"/>
    <s v="Nej"/>
    <s v="ja"/>
    <n v="1"/>
    <s v="Begrænset"/>
    <s v="Køleskab: 1 på gangen. Fryser: i depot. Ovn: 16 år gammel. Kogebord: 1 stor plade mere. Vask: 1 m 2 rum_x000a_Underskabe i depot til opvaring af service og kolonialvare. Mangler service og gryder"/>
    <n v="0"/>
    <x v="0"/>
    <s v="Amager"/>
    <x v="1"/>
    <x v="0"/>
    <x v="2"/>
    <n v="0"/>
    <n v="0"/>
    <n v="0"/>
    <n v="0"/>
    <n v="0"/>
    <n v="0"/>
    <n v="0"/>
    <n v="0"/>
    <n v="0"/>
    <n v="0"/>
    <n v="0"/>
    <n v="105854.7"/>
    <s v="37508"/>
    <x v="0"/>
    <x v="0"/>
    <x v="1"/>
  </r>
  <r>
    <x v="0"/>
    <x v="245"/>
    <s v="Søstjernen"/>
    <x v="0"/>
    <s v="Grækenlandsvej 90B"/>
    <n v="2300"/>
    <s v="København S"/>
    <s v="32 55 50 66(vug)/ 32 55 50 65(bhv)"/>
    <s v="37509@buf.kk.dk"/>
    <s v="Jimmy Munch Jakobsen, MENTOREGNET"/>
    <n v="32586957"/>
    <n v="0"/>
    <s v="37509@buf.kk.dk"/>
    <s v="Integreret"/>
    <n v="60"/>
    <n v="0"/>
    <n v="84"/>
    <n v="0"/>
    <n v="0"/>
    <n v="0"/>
    <n v="0"/>
    <s v="ja"/>
    <n v="0"/>
    <n v="0"/>
    <x v="0"/>
    <x v="1"/>
    <x v="0"/>
    <x v="0"/>
    <n v="0"/>
    <x v="0"/>
    <x v="0"/>
    <x v="1"/>
    <x v="1"/>
    <n v="0"/>
    <n v="170000"/>
    <n v="70000"/>
    <n v="0"/>
    <s v="Ja"/>
    <n v="0"/>
    <s v="Cojas Stamatis"/>
    <n v="1990"/>
    <n v="37"/>
    <n v="0"/>
    <s v="ufaglært"/>
    <s v="livslang erfaring"/>
    <s v="økologisk oplysningsforbund"/>
    <s v="Grigorios Antonaros"/>
    <n v="2008"/>
    <n v="18"/>
    <n v="0"/>
    <s v="ufaglært"/>
    <s v="fra andre køkkener"/>
    <n v="0"/>
    <n v="80"/>
    <n v="80"/>
    <n v="3"/>
    <n v="3"/>
    <s v="Ja"/>
    <s v="Nej"/>
    <s v="Ja"/>
    <s v="Ja"/>
    <n v="0"/>
    <s v="Ja"/>
    <n v="0"/>
    <s v="Ja"/>
    <s v="ønsker at maden skal laves i huset"/>
    <s v="ja"/>
    <n v="0"/>
    <n v="0"/>
    <s v="produktionskøkken"/>
    <s v="Ja"/>
    <s v="Mindre"/>
    <n v="0"/>
    <n v="0"/>
    <s v="stor 10 stik konvektionsovn, et industrikøleskab"/>
    <n v="0"/>
    <n v="0"/>
    <n v="0"/>
    <n v="0"/>
    <n v="0"/>
    <n v="0"/>
    <n v="0"/>
    <n v="0"/>
    <n v="0"/>
    <s v="Lone Voss"/>
    <s v="20.3.2009"/>
    <n v="0"/>
    <n v="0"/>
    <n v="1"/>
    <n v="6"/>
    <n v="0"/>
    <n v="3"/>
    <n v="0"/>
    <n v="0"/>
    <n v="0"/>
    <n v="0"/>
    <n v="1"/>
    <n v="0"/>
    <n v="0"/>
    <n v="1"/>
    <n v="0"/>
    <n v="0"/>
    <n v="2"/>
    <n v="0"/>
    <n v="0"/>
    <n v="1"/>
    <n v="6"/>
    <s v="Meiko"/>
    <n v="0"/>
    <s v="Ja"/>
    <n v="20"/>
    <n v="0"/>
    <n v="0"/>
    <s v="ja"/>
    <n v="3"/>
    <s v="Begrænset"/>
    <n v="0"/>
    <n v="0"/>
    <x v="0"/>
    <s v="Amager"/>
    <x v="10"/>
    <x v="0"/>
    <x v="26"/>
    <n v="0"/>
    <n v="0"/>
    <n v="0"/>
    <n v="0"/>
    <n v="0"/>
    <n v="0"/>
    <n v="0"/>
    <n v="0"/>
    <n v="0"/>
    <n v="0"/>
    <n v="0"/>
    <n v="310611.74"/>
    <s v="37509"/>
    <x v="0"/>
    <x v="0"/>
    <x v="1"/>
  </r>
  <r>
    <x v="0"/>
    <x v="246"/>
    <s v="Amagerhus"/>
    <x v="0"/>
    <s v="Boltonvej 1"/>
    <n v="2300"/>
    <s v="København S"/>
    <s v="32 58 54 36"/>
    <s v="37524@buf.kk.dk"/>
    <s v="Ruth Nielsen"/>
    <n v="32570758"/>
    <n v="0"/>
    <s v="37524@buf.kk.dk, amagerhus@buf.kk.dk"/>
    <s v="Integreret"/>
    <n v="0"/>
    <n v="0"/>
    <n v="66"/>
    <n v="44"/>
    <n v="0"/>
    <n v="0"/>
    <n v="0"/>
    <s v="Nej"/>
    <n v="0"/>
    <n v="0"/>
    <x v="1"/>
    <x v="0"/>
    <x v="1"/>
    <x v="1"/>
    <n v="0"/>
    <x v="0"/>
    <x v="0"/>
    <x v="1"/>
    <x v="1"/>
    <n v="0"/>
    <n v="0"/>
    <n v="120000"/>
    <n v="0"/>
    <s v="Ja"/>
    <n v="0"/>
    <s v="Qui Tran"/>
    <n v="2004"/>
    <n v="23"/>
    <s v="qui18@hotmail.com"/>
    <s v="køkkenassistent"/>
    <s v="1 år på Rigshospitalet, smørrebrødsforretning som selvstændig"/>
    <s v="øko og brød"/>
    <n v="0"/>
    <n v="0"/>
    <n v="0"/>
    <n v="0"/>
    <n v="0"/>
    <n v="0"/>
    <n v="0"/>
    <n v="0"/>
    <n v="80"/>
    <n v="0"/>
    <n v="2"/>
    <s v="Ja"/>
    <s v="Nej"/>
    <s v="Ja"/>
    <s v="Ja"/>
    <s v="afvendter om de har kapaciteten"/>
    <n v="0"/>
    <n v="0"/>
    <s v="Ja"/>
    <n v="0"/>
    <s v="Nej"/>
    <s v="Vil gerne have hjælp til rekruttering"/>
    <n v="0"/>
    <s v="Køkken blandet tilvirk"/>
    <n v="0"/>
    <n v="0"/>
    <n v="0"/>
    <n v="0"/>
    <n v="0"/>
    <n v="0"/>
    <n v="0"/>
    <n v="0"/>
    <n v="0"/>
    <n v="0"/>
    <n v="0"/>
    <s v="Større"/>
    <s v="nye ovne, komfur, "/>
    <s v="Køkkenet skal have mere lagerplads, og ombygges."/>
    <s v="Cathrine Joachim Jerrik"/>
    <s v="23.3.2009"/>
    <n v="0"/>
    <n v="0"/>
    <n v="1"/>
    <n v="4"/>
    <n v="0"/>
    <n v="2"/>
    <n v="0"/>
    <n v="0"/>
    <n v="0"/>
    <n v="1"/>
    <n v="1"/>
    <n v="0"/>
    <n v="0"/>
    <n v="0"/>
    <n v="0"/>
    <n v="0"/>
    <n v="1"/>
    <n v="0"/>
    <n v="0"/>
    <n v="1"/>
    <n v="20"/>
    <s v="Miele"/>
    <n v="4"/>
    <n v="0"/>
    <n v="0"/>
    <s v="Ja"/>
    <n v="0"/>
    <n v="0"/>
    <n v="1"/>
    <s v="Begrænset"/>
    <s v="åbent køkken uden dør til børnene, vil meget gerne bevare det åbne rum"/>
    <n v="0"/>
    <x v="0"/>
    <s v="Amager"/>
    <x v="2"/>
    <x v="0"/>
    <x v="5"/>
    <n v="44"/>
    <n v="0"/>
    <n v="0"/>
    <n v="0"/>
    <n v="0"/>
    <n v="0"/>
    <n v="0"/>
    <n v="0"/>
    <n v="0"/>
    <n v="0"/>
    <n v="0"/>
    <n v="162151.73000000001"/>
    <s v="37524"/>
    <x v="0"/>
    <x v="0"/>
    <x v="8"/>
  </r>
  <r>
    <x v="0"/>
    <x v="247"/>
    <s v="Blæksprutten"/>
    <x v="0"/>
    <s v="Amagerfælledvej 53"/>
    <n v="2300"/>
    <s v="København S"/>
    <s v="32 54 20 55 eller 32 54 23 91 intgr."/>
    <s v="37541@buf.kk.dk"/>
    <s v="Søren Lisberg, MENTOREGNET"/>
    <n v="32521908"/>
    <n v="20912391"/>
    <s v="37541@buf.kk.dk"/>
    <s v="Integreret"/>
    <n v="36"/>
    <n v="0"/>
    <n v="44"/>
    <n v="44"/>
    <n v="36"/>
    <n v="24"/>
    <n v="0"/>
    <n v="0"/>
    <n v="0"/>
    <n v="0"/>
    <x v="0"/>
    <x v="1"/>
    <x v="0"/>
    <x v="0"/>
    <n v="0"/>
    <x v="0"/>
    <x v="0"/>
    <x v="1"/>
    <x v="0"/>
    <n v="0"/>
    <n v="0"/>
    <n v="0"/>
    <n v="0"/>
    <s v="Ja"/>
    <n v="0"/>
    <s v="Camilla Andreasen"/>
    <n v="2005"/>
    <n v="37"/>
    <n v="0"/>
    <s v="ernærings- og husholdningsøkonom fra Ankerhus"/>
    <s v="andre inst. Oldfrue mm, undervisningserfaring"/>
    <n v="0"/>
    <n v="0"/>
    <n v="0"/>
    <n v="0"/>
    <n v="0"/>
    <n v="0"/>
    <n v="0"/>
    <n v="0"/>
    <n v="95"/>
    <n v="95"/>
    <n v="1"/>
    <n v="1"/>
    <s v="Ja"/>
    <s v="ja"/>
    <s v="Ja"/>
    <s v="Ja"/>
    <n v="0"/>
    <s v="Ja"/>
    <n v="0"/>
    <s v="Ja"/>
    <n v="0"/>
    <s v="Nej"/>
    <n v="0"/>
    <n v="0"/>
    <s v="produktionskøkken"/>
    <s v="nej"/>
    <s v="Mindre"/>
    <s v="Mindre"/>
    <n v="0"/>
    <s v="ny vask-separat, 2 nye industrikøleskabe"/>
    <n v="0"/>
    <n v="0"/>
    <n v="0"/>
    <n v="0"/>
    <n v="0"/>
    <n v="0"/>
    <n v="0"/>
    <n v="0"/>
    <n v="0"/>
    <s v="Birgitte Glerup"/>
    <s v="26.3.2009"/>
    <n v="0"/>
    <n v="1"/>
    <n v="5"/>
    <n v="0"/>
    <n v="0"/>
    <n v="2"/>
    <n v="0"/>
    <n v="0"/>
    <n v="0"/>
    <n v="0"/>
    <n v="0"/>
    <n v="2"/>
    <n v="0"/>
    <n v="0"/>
    <n v="0"/>
    <n v="0"/>
    <n v="0"/>
    <n v="0"/>
    <n v="1"/>
    <n v="1"/>
    <n v="2"/>
    <s v="Wexiödisk"/>
    <n v="7"/>
    <n v="0"/>
    <n v="0"/>
    <s v="Ja"/>
    <s v="Ja"/>
    <n v="0"/>
    <n v="1"/>
    <s v="God plads"/>
    <s v="Dejligt køkken med gode muligheder for stor produktion, fokus på mad og måltid."/>
    <n v="0"/>
    <x v="0"/>
    <s v="Amager"/>
    <x v="1"/>
    <x v="0"/>
    <x v="2"/>
    <n v="44"/>
    <n v="36"/>
    <n v="24"/>
    <n v="0"/>
    <n v="0"/>
    <n v="0"/>
    <n v="0"/>
    <n v="0"/>
    <n v="0"/>
    <n v="0"/>
    <n v="0"/>
    <n v="320000.81"/>
    <s v="37541"/>
    <x v="0"/>
    <x v="0"/>
    <x v="26"/>
  </r>
  <r>
    <x v="0"/>
    <x v="248"/>
    <s v="Hørgården"/>
    <x v="0"/>
    <s v="Brydes Allé 44"/>
    <n v="2300"/>
    <s v="København S"/>
    <s v="32 59 22 44"/>
    <s v="37574@buf.kk.dk"/>
    <s v="Lilian Schwartz"/>
    <n v="32953630"/>
    <n v="0"/>
    <s v="37574@buf.kk.dk"/>
    <s v="Integreret"/>
    <n v="0"/>
    <n v="0"/>
    <n v="22"/>
    <n v="22"/>
    <n v="0"/>
    <n v="0"/>
    <n v="0"/>
    <s v="Nej"/>
    <n v="0"/>
    <n v="0"/>
    <x v="1"/>
    <x v="0"/>
    <x v="1"/>
    <x v="1"/>
    <n v="0"/>
    <x v="0"/>
    <x v="0"/>
    <x v="1"/>
    <x v="1"/>
    <n v="0"/>
    <n v="0"/>
    <s v="ca. 1kr. pr. barn pr. dag"/>
    <n v="0"/>
    <n v="0"/>
    <n v="0"/>
    <n v="0"/>
    <n v="0"/>
    <n v="0"/>
    <n v="0"/>
    <n v="0"/>
    <n v="0"/>
    <n v="0"/>
    <n v="0"/>
    <n v="0"/>
    <n v="0"/>
    <n v="0"/>
    <n v="0"/>
    <n v="0"/>
    <n v="0"/>
    <n v="0"/>
    <n v="95"/>
    <n v="0"/>
    <n v="1"/>
    <s v="nej"/>
    <s v="Nej"/>
    <s v="nej"/>
    <s v="Ja"/>
    <n v="0"/>
    <n v="0"/>
    <n v="0"/>
    <s v="Ja"/>
    <n v="0"/>
    <s v="Nej"/>
    <s v="vil gerne have hjælp til rekrutering af personale"/>
    <n v="0"/>
    <s v="Køkken blandet tilvirk"/>
    <n v="0"/>
    <n v="0"/>
    <n v="0"/>
    <n v="0"/>
    <n v="0"/>
    <s v="Mindre"/>
    <s v="Ingen"/>
    <n v="0"/>
    <s v="der er brug for en ny varmeluftsovn og røremaskine"/>
    <n v="0"/>
    <n v="0"/>
    <n v="0"/>
    <n v="0"/>
    <n v="0"/>
    <s v="Lone Voss"/>
    <s v="?"/>
    <n v="0"/>
    <n v="1"/>
    <n v="0"/>
    <n v="0"/>
    <n v="0"/>
    <n v="0"/>
    <n v="0"/>
    <n v="0"/>
    <n v="0"/>
    <n v="1"/>
    <n v="1"/>
    <n v="0"/>
    <n v="0"/>
    <n v="0"/>
    <n v="0"/>
    <n v="1"/>
    <n v="0"/>
    <n v="0"/>
    <n v="0"/>
    <n v="1"/>
    <n v="20"/>
    <s v="Miele"/>
    <n v="0"/>
    <n v="0"/>
    <n v="0"/>
    <n v="0"/>
    <s v="Ja"/>
    <n v="0"/>
    <n v="2"/>
    <s v="Begrænset"/>
    <n v="0"/>
    <n v="0"/>
    <x v="0"/>
    <s v="Amager"/>
    <x v="2"/>
    <x v="0"/>
    <x v="20"/>
    <n v="22"/>
    <n v="0"/>
    <n v="0"/>
    <n v="0"/>
    <n v="0"/>
    <n v="0"/>
    <n v="0"/>
    <n v="0"/>
    <n v="0"/>
    <n v="0"/>
    <n v="0"/>
    <n v="31004.11"/>
    <s v="37574"/>
    <x v="0"/>
    <x v="0"/>
    <x v="23"/>
  </r>
  <r>
    <x v="0"/>
    <x v="249"/>
    <s v="Grøftekanten"/>
    <x v="0"/>
    <s v="Glommensgade 4"/>
    <n v="2300"/>
    <s v="København S"/>
    <s v="32 58 72 53 / 32 58 72 49"/>
    <s v="37575@buf.kk.dk, en17@buf.kk.dk"/>
    <s v="Hans-Henrik Brun Larsen"/>
    <n v="60805880"/>
    <n v="0"/>
    <s v="37575@buf.kk.dk"/>
    <s v="Integreret"/>
    <n v="23"/>
    <n v="0"/>
    <n v="60"/>
    <n v="0"/>
    <n v="0"/>
    <n v="0"/>
    <n v="0"/>
    <s v="Nej"/>
    <n v="0"/>
    <n v="0"/>
    <x v="0"/>
    <x v="0"/>
    <x v="0"/>
    <x v="0"/>
    <n v="0"/>
    <x v="0"/>
    <x v="0"/>
    <x v="0"/>
    <x v="1"/>
    <n v="0"/>
    <n v="180000"/>
    <n v="180000"/>
    <n v="0"/>
    <s v="Ja"/>
    <n v="0"/>
    <s v="Touriya Rachdi"/>
    <n v="2008"/>
    <n v="35"/>
    <n v="0"/>
    <s v="ufaglært"/>
    <n v="0"/>
    <n v="0"/>
    <n v="0"/>
    <n v="0"/>
    <n v="0"/>
    <n v="0"/>
    <n v="0"/>
    <n v="0"/>
    <n v="0"/>
    <n v="85"/>
    <n v="85"/>
    <n v="2"/>
    <n v="2"/>
    <s v="Ja"/>
    <s v="ja"/>
    <s v="Ja"/>
    <s v="Ja"/>
    <n v="0"/>
    <n v="0"/>
    <s v="ved det ikke"/>
    <s v="Ja"/>
    <n v="0"/>
    <s v="Nej"/>
    <s v="vil gerne have hjælp med rekrutering af personale"/>
    <n v="0"/>
    <s v="produktionskøkken"/>
    <s v="nej"/>
    <s v="Mindre"/>
    <s v="Mindre"/>
    <n v="0"/>
    <s v="grøntsagsrobot, en vask mere og mere bordplads, ny ovn, en fryser og køleskab. Når der skal laves mad til alle børnene er det et køkken med begrænset tilvirkning"/>
    <n v="0"/>
    <n v="0"/>
    <n v="0"/>
    <n v="0"/>
    <n v="0"/>
    <n v="0"/>
    <n v="0"/>
    <n v="0"/>
    <n v="0"/>
    <s v="Lone Voss"/>
    <s v="30.3.2009"/>
    <n v="0"/>
    <n v="0"/>
    <n v="1"/>
    <n v="4"/>
    <n v="0"/>
    <n v="2"/>
    <n v="0"/>
    <n v="0"/>
    <n v="0"/>
    <n v="1"/>
    <n v="1"/>
    <n v="0"/>
    <n v="0"/>
    <n v="0"/>
    <n v="0"/>
    <n v="1"/>
    <n v="1"/>
    <n v="0"/>
    <n v="0"/>
    <n v="1"/>
    <n v="2"/>
    <s v="Wexiödisk"/>
    <n v="4"/>
    <s v="Ja"/>
    <n v="10"/>
    <n v="0"/>
    <n v="0"/>
    <n v="0"/>
    <n v="2"/>
    <s v="Begrænset"/>
    <n v="0"/>
    <n v="0"/>
    <x v="0"/>
    <s v="Amager"/>
    <x v="14"/>
    <x v="0"/>
    <x v="25"/>
    <n v="0"/>
    <n v="0"/>
    <n v="0"/>
    <n v="0"/>
    <n v="0"/>
    <n v="0"/>
    <n v="0"/>
    <n v="0"/>
    <n v="0"/>
    <n v="0"/>
    <n v="0"/>
    <n v="196426.97"/>
    <s v="37575"/>
    <x v="0"/>
    <x v="0"/>
    <x v="1"/>
  </r>
  <r>
    <x v="0"/>
    <x v="250"/>
    <s v="Schous Børnehus"/>
    <x v="6"/>
    <s v="Dortheavej 75"/>
    <n v="2400"/>
    <s v="København NV"/>
    <s v="38 10 81 05"/>
    <s v="35332@buf.kk.dk"/>
    <s v="Ulla Nielsen"/>
    <n v="44680065"/>
    <n v="0"/>
    <s v="schousb@mail.tele.dk"/>
    <s v="Integreret"/>
    <n v="21"/>
    <n v="0"/>
    <n v="24"/>
    <n v="0"/>
    <n v="0"/>
    <n v="0"/>
    <n v="0"/>
    <s v="ja"/>
    <n v="2"/>
    <n v="0"/>
    <x v="0"/>
    <x v="0"/>
    <x v="0"/>
    <x v="0"/>
    <n v="0"/>
    <x v="0"/>
    <x v="0"/>
    <x v="2"/>
    <x v="1"/>
    <n v="0"/>
    <n v="120000"/>
    <n v="0"/>
    <n v="0"/>
    <s v="Ja"/>
    <n v="0"/>
    <s v="Lotta Bruun"/>
    <n v="2008"/>
    <n v="30"/>
    <n v="0"/>
    <s v="Suhr's"/>
    <n v="0"/>
    <n v="0"/>
    <n v="0"/>
    <n v="0"/>
    <n v="0"/>
    <n v="0"/>
    <n v="0"/>
    <n v="0"/>
    <n v="0"/>
    <n v="80"/>
    <n v="80"/>
    <n v="2"/>
    <n v="2"/>
    <s v="nej"/>
    <s v="ja"/>
    <s v="Ja"/>
    <s v="Ja"/>
    <s v="Der bliver lavet til vuggestue pt."/>
    <s v="Ja"/>
    <s v="Vil gerne have mad"/>
    <s v="Ja"/>
    <n v="0"/>
    <n v="0"/>
    <n v="0"/>
    <n v="0"/>
    <s v="produktionskøkken"/>
    <n v="0"/>
    <s v="Mindre"/>
    <n v="0"/>
    <n v="0"/>
    <s v="Vuggestue køkken har begrænset mulighed for at lave mere mad (mangler plads, ovn, køleskab)"/>
    <n v="0"/>
    <n v="0"/>
    <n v="0"/>
    <n v="0"/>
    <n v="0"/>
    <n v="0"/>
    <n v="0"/>
    <n v="0"/>
    <s v="Køkkenet i børnehaven trænger til stor opfriskning. Kan godt tages i brug til kold mad"/>
    <s v="Lone Voss/Sine"/>
    <d v="2009-02-20T00:00:00"/>
    <n v="0"/>
    <n v="0"/>
    <n v="1"/>
    <n v="4"/>
    <n v="0"/>
    <n v="2"/>
    <n v="0"/>
    <n v="0"/>
    <n v="0"/>
    <n v="2"/>
    <n v="0"/>
    <n v="0"/>
    <n v="1"/>
    <n v="0"/>
    <n v="0"/>
    <n v="1"/>
    <n v="0"/>
    <n v="0"/>
    <n v="0"/>
    <n v="0"/>
    <n v="0"/>
    <s v="Miele"/>
    <n v="2"/>
    <s v="Nej"/>
    <n v="0"/>
    <s v="Ja"/>
    <n v="0"/>
    <n v="0"/>
    <n v="2"/>
    <s v="Begrænset"/>
    <s v="Optimalt vil være at sætte køkken i børnehaven istand. Så der bliver lavet mad i 2 køkkener"/>
    <n v="0"/>
    <x v="0"/>
    <s v="Bispebjerg"/>
    <x v="6"/>
    <x v="0"/>
    <x v="19"/>
    <n v="0"/>
    <n v="0"/>
    <n v="0"/>
    <n v="0"/>
    <n v="0"/>
    <n v="0"/>
    <n v="0"/>
    <n v="0"/>
    <n v="0"/>
    <n v="0"/>
    <n v="0"/>
    <n v="101887.54"/>
    <s v="35332"/>
    <x v="0"/>
    <x v="0"/>
    <x v="1"/>
  </r>
  <r>
    <x v="0"/>
    <x v="251"/>
    <s v="Schous Børnehus"/>
    <x v="6"/>
    <s v="Dortheavej 75"/>
    <n v="2400"/>
    <s v="København NV"/>
    <s v="38 10 81 05"/>
    <s v="35332@buf.kk.dk"/>
    <s v="Ulla Nielsen"/>
    <n v="44680065"/>
    <n v="0"/>
    <s v="schousb@mail.tele.dk"/>
    <s v="Integreret"/>
    <n v="21"/>
    <n v="0"/>
    <n v="24"/>
    <n v="0"/>
    <n v="0"/>
    <n v="0"/>
    <n v="0"/>
    <s v="ja"/>
    <n v="0"/>
    <n v="0"/>
    <x v="1"/>
    <x v="0"/>
    <x v="1"/>
    <x v="1"/>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1"/>
    <n v="0"/>
    <n v="0"/>
    <n v="1"/>
    <n v="0"/>
    <n v="0"/>
    <n v="0"/>
    <n v="0"/>
    <n v="0"/>
    <n v="1"/>
    <n v="0"/>
    <n v="1"/>
    <n v="0"/>
    <n v="0"/>
    <n v="1"/>
    <n v="0"/>
    <n v="0"/>
    <n v="0"/>
    <n v="0"/>
    <n v="0"/>
    <s v="Miele"/>
    <n v="0"/>
    <s v="Ja"/>
    <n v="3"/>
    <n v="0"/>
    <n v="0"/>
    <n v="0"/>
    <n v="1"/>
    <n v="0"/>
    <s v="bordplade renoveres"/>
    <n v="0"/>
    <x v="0"/>
    <s v="Bispebjerg"/>
    <x v="6"/>
    <x v="0"/>
    <x v="19"/>
    <n v="0"/>
    <n v="0"/>
    <n v="0"/>
    <n v="0"/>
    <n v="0"/>
    <n v="0"/>
    <n v="0"/>
    <n v="0"/>
    <n v="0"/>
    <n v="0"/>
    <n v="0"/>
    <n v="101887.54"/>
    <s v="35332"/>
    <x v="1"/>
    <x v="0"/>
    <x v="1"/>
  </r>
  <r>
    <x v="0"/>
    <x v="252"/>
    <s v="Perlen"/>
    <x v="6"/>
    <s v="Landfogedvej 9"/>
    <n v="2400"/>
    <s v="København NV"/>
    <s v="38 10 41 20"/>
    <s v="35534@buf.kk.dk"/>
    <s v="Terese Duvå"/>
    <n v="43739495"/>
    <n v="0"/>
    <s v="35534@buf.kk.dk"/>
    <s v="Integreret"/>
    <n v="36"/>
    <n v="0"/>
    <n v="60"/>
    <n v="40"/>
    <n v="0"/>
    <n v="0"/>
    <n v="0"/>
    <s v="ja"/>
    <n v="2"/>
    <n v="1"/>
    <x v="0"/>
    <x v="1"/>
    <x v="0"/>
    <x v="0"/>
    <n v="0"/>
    <x v="0"/>
    <x v="0"/>
    <x v="1"/>
    <x v="1"/>
    <n v="0"/>
    <n v="75000"/>
    <n v="0"/>
    <n v="0"/>
    <s v="Ja"/>
    <s v="nej"/>
    <s v="Eva Jørgensen"/>
    <n v="2001"/>
    <n v="26"/>
    <n v="0"/>
    <s v="ingen"/>
    <s v="mange års erfaring fra køkkener"/>
    <s v="Dogmekursus"/>
    <n v="0"/>
    <n v="0"/>
    <n v="0"/>
    <n v="0"/>
    <n v="0"/>
    <n v="0"/>
    <n v="0"/>
    <n v="85"/>
    <n v="85"/>
    <n v="2"/>
    <n v="2"/>
    <s v="Ja"/>
    <s v="ja"/>
    <s v="Ja"/>
    <s v="Ja"/>
    <s v="Har ikke talt så meget om det endnu"/>
    <s v="Ja"/>
    <s v="Ved det ikke endnu men sous-chef tror at forældrene vil være begejstrede"/>
    <s v="Ja"/>
    <n v="0"/>
    <n v="0"/>
    <n v="0"/>
    <n v="0"/>
    <s v="produktionskøkken"/>
    <s v="nej"/>
    <s v="Større"/>
    <s v="Større"/>
    <s v="ja"/>
    <s v="Der skal væltes en væg og etableres mere koge/ovn-kapacitet."/>
    <n v="0"/>
    <n v="0"/>
    <n v="0"/>
    <n v="0"/>
    <n v="0"/>
    <n v="0"/>
    <n v="0"/>
    <n v="0"/>
    <n v="0"/>
    <n v="0"/>
    <d v="1899-12-30T00:00:00"/>
    <n v="0"/>
    <n v="0"/>
    <n v="1"/>
    <n v="4"/>
    <n v="0"/>
    <n v="0"/>
    <n v="2"/>
    <n v="0"/>
    <n v="0"/>
    <n v="0"/>
    <n v="2"/>
    <n v="0"/>
    <n v="0"/>
    <n v="0"/>
    <n v="0"/>
    <n v="0"/>
    <n v="1"/>
    <n v="0"/>
    <n v="1"/>
    <n v="1"/>
    <n v="3"/>
    <s v="Ken Gazelle"/>
    <n v="4"/>
    <s v="Ja"/>
    <n v="0"/>
    <s v="Nej"/>
    <s v="Ja"/>
    <s v="Nej"/>
    <n v="2"/>
    <n v="0"/>
    <s v="Køkkenet er inddelt i 3 små rum, hvilket ikke er hensigtsmæssigt hvis produktion skal øges. Væg bør væltes mellem to af rummene. Opvasken skal flyttes"/>
    <n v="0"/>
    <x v="0"/>
    <s v="Bispebjerg"/>
    <x v="1"/>
    <x v="0"/>
    <x v="25"/>
    <n v="40"/>
    <n v="0"/>
    <n v="0"/>
    <n v="0"/>
    <n v="0"/>
    <n v="0"/>
    <n v="0"/>
    <n v="0"/>
    <n v="0"/>
    <n v="0"/>
    <n v="0"/>
    <n v="181845.94"/>
    <s v="35534"/>
    <x v="0"/>
    <x v="0"/>
    <x v="21"/>
  </r>
  <r>
    <x v="0"/>
    <x v="253"/>
    <s v="Perlen"/>
    <x v="6"/>
    <s v="Landfogedvej 9"/>
    <n v="2400"/>
    <s v="København NV"/>
    <s v="38 10 41 20"/>
    <s v="35534@buf.kk.dk"/>
    <s v="Terese Duvå"/>
    <n v="43739495"/>
    <n v="0"/>
    <s v="35534@buf.kk.dk"/>
    <s v="Integreret"/>
    <n v="36"/>
    <n v="0"/>
    <n v="60"/>
    <n v="40"/>
    <n v="0"/>
    <n v="0"/>
    <n v="0"/>
    <s v="ja"/>
    <n v="0"/>
    <n v="0"/>
    <x v="1"/>
    <x v="0"/>
    <x v="1"/>
    <x v="1"/>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1"/>
    <n v="0"/>
    <n v="4"/>
    <n v="1"/>
    <n v="0"/>
    <n v="0"/>
    <n v="0"/>
    <n v="0"/>
    <n v="1"/>
    <n v="0"/>
    <n v="0"/>
    <n v="0"/>
    <n v="0"/>
    <n v="0"/>
    <n v="0"/>
    <n v="0"/>
    <n v="0"/>
    <n v="0"/>
    <n v="1"/>
    <n v="4"/>
    <s v="Miele"/>
    <n v="3"/>
    <s v="Nej"/>
    <n v="0"/>
    <s v="Nej"/>
    <s v="Nej"/>
    <s v="Nej"/>
    <n v="1"/>
    <n v="0"/>
    <s v="Der er plads til flere maskiner og bordplader, da der står et stort spiseborg m bænke og fylder i lokalet. Børnene bruger det til at bage på. Køkkenet ligger i børnehavedelen."/>
    <n v="0"/>
    <x v="0"/>
    <s v="Bispebjerg"/>
    <x v="1"/>
    <x v="0"/>
    <x v="25"/>
    <n v="40"/>
    <n v="0"/>
    <n v="0"/>
    <n v="0"/>
    <n v="0"/>
    <n v="0"/>
    <n v="0"/>
    <n v="0"/>
    <n v="0"/>
    <n v="0"/>
    <n v="0"/>
    <n v="181845.94"/>
    <s v="35534"/>
    <x v="1"/>
    <x v="0"/>
    <x v="21"/>
  </r>
  <r>
    <x v="0"/>
    <x v="254"/>
    <n v="0"/>
    <x v="6"/>
    <s v="Gemmet 10"/>
    <n v="2400"/>
    <s v="København NV"/>
    <s v="38 60 51 21"/>
    <s v="35547@buf.kk.dk"/>
    <s v="Merete Grave"/>
    <n v="38603946"/>
    <n v="0"/>
    <s v="35547@buf.kk.dk"/>
    <s v="Integreret"/>
    <n v="20"/>
    <n v="0"/>
    <n v="32"/>
    <n v="0"/>
    <n v="0"/>
    <n v="0"/>
    <n v="0"/>
    <s v="Nej"/>
    <n v="0"/>
    <n v="0"/>
    <x v="0"/>
    <x v="0"/>
    <x v="1"/>
    <x v="1"/>
    <n v="0"/>
    <x v="0"/>
    <x v="0"/>
    <x v="1"/>
    <x v="0"/>
    <n v="0"/>
    <n v="0"/>
    <n v="0"/>
    <n v="0"/>
    <n v="0"/>
    <n v="0"/>
    <n v="0"/>
    <n v="0"/>
    <n v="0"/>
    <n v="0"/>
    <n v="0"/>
    <n v="0"/>
    <n v="0"/>
    <n v="0"/>
    <n v="0"/>
    <n v="0"/>
    <n v="0"/>
    <n v="0"/>
    <n v="0"/>
    <n v="0"/>
    <n v="100"/>
    <n v="100"/>
    <n v="2"/>
    <n v="2"/>
    <s v="Ja"/>
    <s v="ja"/>
    <s v="Ja"/>
    <s v="Ja"/>
    <s v="Hvis det rette kompetente personale kan anskaffes"/>
    <s v="Nej"/>
    <s v="De vil helst fortsætte med madpakker"/>
    <s v="Nej"/>
    <s v="Kun hvis det er muligt at forsætte med &quot;madpakker&quot; smør-selv i 3-4 af ugens dage og personalet i køkkenet er kompetent"/>
    <s v="Nej"/>
    <s v="Vil gerne have hjælp"/>
    <n v="0"/>
    <s v="produktionskøkken"/>
    <s v="nej"/>
    <s v="Større"/>
    <s v="Mindre"/>
    <s v="ja"/>
    <s v="Køleskab + fryser, konvektionsovn, en ny bordplade, maling"/>
    <n v="0"/>
    <n v="0"/>
    <n v="0"/>
    <n v="0"/>
    <n v="0"/>
    <n v="0"/>
    <n v="0"/>
    <n v="0"/>
    <s v="Ok køkken kræver ekstra maskiner og en omgang maling"/>
    <s v="Cathrine Jerrik/Sine"/>
    <d v="2009-02-25T00:00:00"/>
    <n v="0"/>
    <n v="1"/>
    <n v="0"/>
    <n v="0"/>
    <n v="0"/>
    <n v="0"/>
    <n v="0"/>
    <n v="0"/>
    <n v="0"/>
    <n v="3"/>
    <n v="0"/>
    <n v="0"/>
    <n v="0"/>
    <n v="0"/>
    <n v="0"/>
    <n v="1"/>
    <n v="0"/>
    <n v="0"/>
    <n v="0"/>
    <n v="0"/>
    <n v="30"/>
    <s v="Miele"/>
    <n v="3.5"/>
    <n v="0"/>
    <n v="0"/>
    <n v="0"/>
    <n v="0"/>
    <n v="0"/>
    <n v="2"/>
    <s v="Begrænset"/>
    <s v="Har en kælder der ville kunne bruges til lager"/>
    <n v="0"/>
    <x v="0"/>
    <s v="Bispebjerg"/>
    <x v="8"/>
    <x v="0"/>
    <x v="6"/>
    <n v="0"/>
    <n v="0"/>
    <n v="0"/>
    <n v="0"/>
    <n v="0"/>
    <n v="0"/>
    <n v="0"/>
    <n v="0"/>
    <n v="0"/>
    <n v="0"/>
    <n v="0"/>
    <n v="41079.870000000003"/>
    <s v="35547"/>
    <x v="0"/>
    <x v="0"/>
    <x v="1"/>
  </r>
  <r>
    <x v="0"/>
    <x v="255"/>
    <n v="0"/>
    <x v="6"/>
    <s v="Bomhusvej 18"/>
    <n v="2100"/>
    <s v="København Ø"/>
    <s v="39 20 25 03"/>
    <s v="35548@buf.kk.dk"/>
    <s v="Ester Grün (orlov 1/9 2008 1/9 2009)"/>
    <n v="35380328"/>
    <n v="0"/>
    <s v="35548@buf.kk.dk"/>
    <s v="Integreret"/>
    <n v="28"/>
    <n v="0"/>
    <n v="42"/>
    <n v="0"/>
    <n v="0"/>
    <n v="0"/>
    <n v="0"/>
    <s v="Nej"/>
    <n v="0"/>
    <n v="0"/>
    <x v="0"/>
    <x v="1"/>
    <x v="0"/>
    <x v="0"/>
    <n v="0"/>
    <x v="0"/>
    <x v="1"/>
    <x v="0"/>
    <x v="1"/>
    <n v="0"/>
    <n v="0"/>
    <n v="0"/>
    <n v="0"/>
    <n v="0"/>
    <s v="Ja"/>
    <n v="0"/>
    <n v="0"/>
    <n v="0"/>
    <n v="0"/>
    <n v="0"/>
    <s v="Der er 2 af pædagogerne der tilbereder maden pt. Er ved at rekruttere personale"/>
    <n v="0"/>
    <n v="0"/>
    <n v="0"/>
    <n v="0"/>
    <n v="0"/>
    <n v="0"/>
    <n v="0"/>
    <n v="0"/>
    <n v="0"/>
    <n v="0"/>
    <n v="1"/>
    <n v="1"/>
    <s v="Ja"/>
    <s v="ja"/>
    <s v="Ja"/>
    <n v="0"/>
    <n v="0"/>
    <n v="0"/>
    <n v="0"/>
    <n v="0"/>
    <n v="0"/>
    <n v="0"/>
    <s v="Er ved at rekrutere. Vil godt have hjælp."/>
    <n v="0"/>
    <s v="produktionskøkken"/>
    <s v="Ja"/>
    <n v="0"/>
    <n v="0"/>
    <n v="0"/>
    <n v="0"/>
    <n v="0"/>
    <n v="0"/>
    <n v="0"/>
    <n v="0"/>
    <n v="0"/>
    <n v="0"/>
    <n v="0"/>
    <n v="0"/>
    <s v="Ingen investeringer nødvendige. Køkkenet bliver brugt hver dag."/>
    <s v="Cathrine Jerrik/Sine"/>
    <d v="2009-02-26T00:00:00"/>
    <n v="0"/>
    <n v="0"/>
    <n v="1"/>
    <n v="6"/>
    <n v="0"/>
    <n v="2"/>
    <n v="0"/>
    <n v="0"/>
    <n v="0"/>
    <n v="2"/>
    <n v="2"/>
    <n v="0"/>
    <n v="0"/>
    <n v="0"/>
    <n v="0"/>
    <n v="0"/>
    <n v="2"/>
    <n v="0"/>
    <n v="0"/>
    <n v="0"/>
    <n v="30"/>
    <s v="Miele"/>
    <n v="4"/>
    <n v="0"/>
    <n v="0"/>
    <s v="Ja"/>
    <s v="Ja"/>
    <n v="0"/>
    <n v="3"/>
    <s v="God plads"/>
    <s v="Super køkken"/>
    <n v="0"/>
    <x v="0"/>
    <s v="Bispebjerg"/>
    <x v="3"/>
    <x v="0"/>
    <x v="10"/>
    <n v="0"/>
    <n v="0"/>
    <n v="0"/>
    <n v="0"/>
    <n v="0"/>
    <n v="0"/>
    <n v="0"/>
    <n v="0"/>
    <n v="0"/>
    <n v="0"/>
    <n v="0"/>
    <n v="98796.61"/>
    <s v="35548"/>
    <x v="0"/>
    <x v="0"/>
    <x v="1"/>
  </r>
  <r>
    <x v="0"/>
    <x v="256"/>
    <s v="Muslingen"/>
    <x v="6"/>
    <s v="Hulgårds Plads 11"/>
    <n v="2400"/>
    <s v="København NV"/>
    <s v="38 71 19 82"/>
    <s v="35557@buf.kk.dk"/>
    <s v="Elsba Olsen"/>
    <n v="38280017"/>
    <n v="0"/>
    <s v="muslingenhp@mail.dk"/>
    <s v="Integreret"/>
    <n v="21"/>
    <n v="0"/>
    <n v="41"/>
    <n v="0"/>
    <n v="0"/>
    <n v="0"/>
    <n v="0"/>
    <s v="Nej"/>
    <n v="0"/>
    <n v="0"/>
    <x v="0"/>
    <x v="1"/>
    <x v="1"/>
    <x v="0"/>
    <n v="0"/>
    <x v="0"/>
    <x v="1"/>
    <x v="1"/>
    <x v="1"/>
    <n v="0"/>
    <n v="70000"/>
    <n v="110000"/>
    <n v="0"/>
    <n v="0"/>
    <n v="0"/>
    <n v="0"/>
    <n v="0"/>
    <n v="0"/>
    <n v="0"/>
    <n v="0"/>
    <n v="0"/>
    <n v="0"/>
    <n v="0"/>
    <n v="0"/>
    <n v="0"/>
    <n v="0"/>
    <n v="0"/>
    <n v="0"/>
    <n v="0"/>
    <n v="85"/>
    <n v="85"/>
    <n v="0"/>
    <n v="0"/>
    <n v="0"/>
    <n v="0"/>
    <n v="0"/>
    <s v="Ja"/>
    <s v="Institutionen er under ombygning og står først indflytningsklar til foråret"/>
    <n v="0"/>
    <n v="0"/>
    <s v="Ja"/>
    <s v="Hvis det kan lade sig gøre er de meget positive"/>
    <s v="ja"/>
    <s v="Kan umiddelbart godt selv men vil evt. gerne have lidt hjælp"/>
    <n v="0"/>
    <s v="produktionskøkken"/>
    <s v="nej"/>
    <s v="Større"/>
    <s v="Mindre"/>
    <s v="ja"/>
    <s v="Køkkenet trænger til nyt komfur, køleskabe og en omgang maling. Det er et fint køkken men kræver en kærlig hånd"/>
    <n v="0"/>
    <n v="0"/>
    <n v="0"/>
    <n v="0"/>
    <n v="0"/>
    <n v="0"/>
    <n v="0"/>
    <n v="0"/>
    <n v="0"/>
    <s v="Cathrine Jerrik/Sine"/>
    <d v="2009-02-19T00:00:00"/>
    <n v="0"/>
    <n v="1"/>
    <n v="0"/>
    <n v="0"/>
    <n v="0"/>
    <n v="1"/>
    <n v="0"/>
    <n v="0"/>
    <n v="0"/>
    <n v="0"/>
    <n v="1"/>
    <n v="0"/>
    <n v="0"/>
    <n v="0"/>
    <n v="0"/>
    <n v="0"/>
    <n v="0"/>
    <n v="0"/>
    <n v="0"/>
    <n v="0"/>
    <n v="30"/>
    <s v="Miele"/>
    <n v="2"/>
    <s v="Nej"/>
    <n v="0"/>
    <s v="Nej"/>
    <s v="Nej"/>
    <s v="Nej"/>
    <n v="2"/>
    <s v="God plads"/>
    <s v="Der er et fint lille rum der kan inddrages til tørlager"/>
    <n v="0"/>
    <x v="0"/>
    <s v="Bispebjerg"/>
    <x v="30"/>
    <x v="0"/>
    <x v="3"/>
    <n v="0"/>
    <n v="0"/>
    <n v="0"/>
    <n v="0"/>
    <n v="0"/>
    <n v="0"/>
    <n v="0"/>
    <n v="0"/>
    <n v="0"/>
    <n v="0"/>
    <n v="0"/>
    <n v="101618.3"/>
    <s v="35557"/>
    <x v="0"/>
    <x v="0"/>
    <x v="1"/>
  </r>
  <r>
    <x v="0"/>
    <x v="257"/>
    <s v="DII Dommerparkens Børnehave"/>
    <x v="6"/>
    <s v="Frimestervej 43"/>
    <n v="2400"/>
    <s v="København NV"/>
    <s v="38 81 57 77"/>
    <s v="35564@buf.kk.dk"/>
    <s v="Lene Erdman Gether"/>
    <n v="26798631"/>
    <n v="0"/>
    <s v="dommerparkens.boernehave@fsb31.telelet.dk"/>
    <s v="Integreret"/>
    <n v="10"/>
    <n v="0"/>
    <n v="22"/>
    <n v="0"/>
    <n v="0"/>
    <n v="0"/>
    <n v="0"/>
    <s v="Nej"/>
    <n v="0"/>
    <n v="0"/>
    <x v="0"/>
    <x v="1"/>
    <x v="0"/>
    <x v="0"/>
    <n v="0"/>
    <x v="0"/>
    <x v="0"/>
    <x v="1"/>
    <x v="1"/>
    <n v="0"/>
    <n v="50000"/>
    <n v="0"/>
    <n v="0"/>
    <s v="Ja"/>
    <s v="nej"/>
    <s v="Robert Tjoa"/>
    <n v="2009"/>
    <n v="20"/>
    <n v="0"/>
    <s v="stærkstrømsingenør"/>
    <s v="WHO: Køkkenchef i 26 år. Spisehuset - gæstekok, div. Andre steder"/>
    <s v="kantinelederkurser, er nu tilmeldt kursus i køkkenhygiejne"/>
    <n v="0"/>
    <n v="0"/>
    <n v="0"/>
    <n v="0"/>
    <n v="0"/>
    <n v="0"/>
    <n v="0"/>
    <n v="50"/>
    <n v="50"/>
    <n v="2"/>
    <n v="1"/>
    <s v="Ja"/>
    <s v="ja"/>
    <s v="Ja"/>
    <s v="Ja"/>
    <n v="0"/>
    <s v="Ja"/>
    <s v="ny leder men ikke helt sikker"/>
    <s v="Ja"/>
    <n v="0"/>
    <s v="ja"/>
    <s v="er blevet infomeret om at Madhuset ellers kan kontaktes"/>
    <n v="0"/>
    <s v="produktionskøkken"/>
    <s v="Ja"/>
    <n v="0"/>
    <n v="0"/>
    <n v="0"/>
    <n v="0"/>
    <n v="0"/>
    <n v="0"/>
    <n v="0"/>
    <n v="0"/>
    <n v="0"/>
    <n v="0"/>
    <n v="0"/>
    <n v="0"/>
    <n v="0"/>
    <s v="Birgitte Glerup/Sine"/>
    <d v="2009-02-26T00:00:00"/>
    <n v="0"/>
    <n v="0"/>
    <n v="0"/>
    <n v="4"/>
    <n v="0"/>
    <n v="1"/>
    <n v="0"/>
    <n v="0"/>
    <n v="0"/>
    <n v="0"/>
    <n v="1"/>
    <n v="0"/>
    <n v="0"/>
    <n v="0"/>
    <n v="0"/>
    <n v="0"/>
    <n v="1"/>
    <n v="0"/>
    <n v="0"/>
    <n v="0"/>
    <n v="20"/>
    <s v="Miele"/>
    <n v="5"/>
    <n v="0"/>
    <n v="0"/>
    <s v="Ja"/>
    <s v="Ja"/>
    <s v="Nej"/>
    <n v="2"/>
    <s v="God plads"/>
    <n v="0"/>
    <n v="0"/>
    <x v="0"/>
    <s v="Bispebjerg"/>
    <x v="24"/>
    <x v="0"/>
    <x v="20"/>
    <n v="0"/>
    <n v="0"/>
    <n v="0"/>
    <n v="0"/>
    <n v="0"/>
    <n v="0"/>
    <n v="0"/>
    <n v="0"/>
    <n v="0"/>
    <n v="0"/>
    <n v="0"/>
    <n v="37970.379999999997"/>
    <s v="35564"/>
    <x v="0"/>
    <x v="0"/>
    <x v="1"/>
  </r>
  <r>
    <x v="0"/>
    <x v="258"/>
    <s v="Lundehus kirkes vg/bh"/>
    <x v="6"/>
    <s v="Lyngbyvej 180"/>
    <n v="2100"/>
    <s v="København Ø"/>
    <s v="39 27 70 07"/>
    <s v="35578@buf.kk.dk"/>
    <s v="Vibeke Madsen"/>
    <n v="39565180"/>
    <n v="0"/>
    <s v="Lundehus@get2net.dk"/>
    <s v="Integreret"/>
    <n v="20"/>
    <n v="0"/>
    <n v="24"/>
    <n v="0"/>
    <n v="0"/>
    <n v="0"/>
    <n v="0"/>
    <s v="Nej"/>
    <n v="0"/>
    <n v="0"/>
    <x v="0"/>
    <x v="1"/>
    <x v="2"/>
    <x v="0"/>
    <n v="0"/>
    <x v="0"/>
    <x v="1"/>
    <x v="1"/>
    <x v="1"/>
    <n v="0"/>
    <n v="60000"/>
    <n v="24000"/>
    <n v="0"/>
    <s v="Ja"/>
    <n v="0"/>
    <s v="Søs Johansen"/>
    <n v="2000"/>
    <n v="22"/>
    <n v="0"/>
    <n v="0"/>
    <s v="9 års erfaring"/>
    <s v="Økologisk oplysningsforbund, hygiejne"/>
    <n v="0"/>
    <n v="0"/>
    <n v="0"/>
    <n v="0"/>
    <n v="0"/>
    <n v="0"/>
    <n v="0"/>
    <n v="75"/>
    <n v="75"/>
    <n v="2"/>
    <n v="2"/>
    <s v="Ja"/>
    <s v="Nej"/>
    <s v="Ja"/>
    <s v="Ja"/>
    <s v="Vil meget gerne"/>
    <s v="Ja"/>
    <s v="absolut"/>
    <s v="Ja"/>
    <s v="Vil meget gerne"/>
    <s v="ja"/>
    <s v="Måske vil de gerne have hjælp"/>
    <n v="0"/>
    <s v="produktionskøkken"/>
    <s v="Ja"/>
    <s v="Mindre"/>
    <s v="Ingen"/>
    <n v="0"/>
    <s v="komfur, ovn, køleskab"/>
    <n v="0"/>
    <n v="0"/>
    <n v="0"/>
    <n v="0"/>
    <n v="0"/>
    <n v="0"/>
    <n v="0"/>
    <n v="0"/>
    <n v="0"/>
    <s v="Cathrine Jerrik/Sine"/>
    <d v="2009-02-19T00:00:00"/>
    <n v="0"/>
    <n v="0"/>
    <n v="0"/>
    <n v="0"/>
    <n v="0"/>
    <n v="1"/>
    <n v="0"/>
    <n v="0"/>
    <n v="0"/>
    <n v="1"/>
    <n v="1"/>
    <n v="0"/>
    <n v="0"/>
    <n v="0"/>
    <n v="0"/>
    <n v="0"/>
    <n v="1"/>
    <n v="0"/>
    <n v="0"/>
    <n v="0"/>
    <n v="40"/>
    <s v="Miele"/>
    <n v="2"/>
    <n v="0"/>
    <n v="0"/>
    <s v="Ja"/>
    <s v="Ja"/>
    <n v="0"/>
    <n v="2"/>
    <s v="Begrænset"/>
    <s v="Pænt køkken i rigtig god stand men mangler q køleskab og ovn for at kunne tage børnehavebørnene med"/>
    <n v="0"/>
    <x v="0"/>
    <s v="Bispebjerg"/>
    <x v="8"/>
    <x v="0"/>
    <x v="19"/>
    <n v="0"/>
    <n v="0"/>
    <n v="0"/>
    <n v="0"/>
    <n v="0"/>
    <n v="0"/>
    <n v="0"/>
    <n v="0"/>
    <n v="0"/>
    <n v="0"/>
    <n v="0"/>
    <n v="62722.76"/>
    <s v="35578"/>
    <x v="0"/>
    <x v="0"/>
    <x v="1"/>
  </r>
  <r>
    <x v="0"/>
    <x v="259"/>
    <s v="Regnskoven"/>
    <x v="6"/>
    <s v="Strødamvej 28"/>
    <n v="2100"/>
    <s v="København Ø"/>
    <s v="39 20 84 30"/>
    <s v="37264@buf.kk.dk"/>
    <s v="LISE-LOTTE SENNIKSEN"/>
    <n v="39297616"/>
    <n v="0"/>
    <s v="37264@buf.kk.dk"/>
    <s v="Integreret"/>
    <n v="48"/>
    <n v="0"/>
    <n v="60"/>
    <n v="0"/>
    <n v="0"/>
    <n v="0"/>
    <n v="0"/>
    <s v="Nej"/>
    <n v="0"/>
    <n v="0"/>
    <x v="0"/>
    <x v="1"/>
    <x v="2"/>
    <x v="0"/>
    <n v="0"/>
    <x v="0"/>
    <x v="0"/>
    <x v="5"/>
    <x v="0"/>
    <n v="0"/>
    <n v="0"/>
    <n v="0"/>
    <n v="0"/>
    <s v="Ja"/>
    <s v="nej"/>
    <s v="Anita Heima"/>
    <n v="2007"/>
    <n v="34"/>
    <n v="0"/>
    <s v="Køkken og ernærings assistent"/>
    <n v="0"/>
    <n v="0"/>
    <s v="Nikitas Augoustakis"/>
    <n v="0"/>
    <n v="25"/>
    <n v="0"/>
    <n v="0"/>
    <s v="arbejdet i køkken i 27 år"/>
    <s v="økologisk oplysningsforbund"/>
    <n v="90"/>
    <n v="90"/>
    <n v="1"/>
    <n v="1"/>
    <s v="Ja"/>
    <s v="ja"/>
    <s v="Ja"/>
    <s v="Ja"/>
    <s v="De finder det indlysende at udvide med mad i alle ugens dage"/>
    <s v="Ja"/>
    <n v="0"/>
    <s v="Ja"/>
    <n v="0"/>
    <s v="ja"/>
    <s v="De er allerede ansat, skal bare have flere"/>
    <n v="0"/>
    <s v="produktionskøkken"/>
    <s v="Ja"/>
    <s v="Ingen"/>
    <s v="Ingen"/>
    <n v="0"/>
    <n v="0"/>
    <n v="0"/>
    <n v="0"/>
    <n v="0"/>
    <n v="0"/>
    <n v="0"/>
    <n v="0"/>
    <n v="0"/>
    <n v="0"/>
    <n v="0"/>
    <s v="Cathrine Jerrik/Sine"/>
    <s v="20/2 2009"/>
    <n v="0"/>
    <n v="0"/>
    <n v="1"/>
    <n v="5"/>
    <n v="0"/>
    <n v="2"/>
    <n v="0"/>
    <n v="1"/>
    <n v="0"/>
    <n v="0"/>
    <n v="2"/>
    <n v="0"/>
    <n v="0"/>
    <n v="0"/>
    <n v="0"/>
    <n v="0"/>
    <n v="1"/>
    <n v="0"/>
    <n v="2"/>
    <n v="0"/>
    <n v="3"/>
    <s v="Miele"/>
    <n v="5"/>
    <s v="Ja"/>
    <n v="0"/>
    <s v="Nej"/>
    <s v="Ja"/>
    <s v="ja"/>
    <n v="4"/>
    <s v="God plads"/>
    <n v="0"/>
    <n v="0"/>
    <x v="0"/>
    <s v="Bispebjerg"/>
    <x v="11"/>
    <x v="0"/>
    <x v="25"/>
    <n v="0"/>
    <n v="0"/>
    <n v="0"/>
    <n v="0"/>
    <n v="0"/>
    <n v="8"/>
    <n v="0"/>
    <n v="0"/>
    <n v="0"/>
    <n v="0"/>
    <n v="0"/>
    <n v="199006.44"/>
    <s v="37264"/>
    <x v="0"/>
    <x v="1"/>
    <x v="1"/>
  </r>
  <r>
    <x v="0"/>
    <x v="260"/>
    <s v="Bakketoppen"/>
    <x v="6"/>
    <s v="Bispebjerg Bakke 13"/>
    <n v="2400"/>
    <s v="København NV"/>
    <n v="35314070"/>
    <s v="37310@buf.kk.dk"/>
    <s v="Jette Johansson"/>
    <n v="0"/>
    <n v="0"/>
    <s v="37310@buf.kk.dk"/>
    <s v="Integreret"/>
    <n v="72"/>
    <n v="0"/>
    <n v="44"/>
    <n v="0"/>
    <n v="0"/>
    <n v="0"/>
    <n v="0"/>
    <s v="Nej"/>
    <n v="0"/>
    <n v="0"/>
    <x v="0"/>
    <x v="1"/>
    <x v="2"/>
    <x v="0"/>
    <n v="0"/>
    <x v="0"/>
    <x v="0"/>
    <x v="2"/>
    <x v="1"/>
    <n v="0"/>
    <n v="125000"/>
    <n v="50400"/>
    <n v="0"/>
    <s v="Ja"/>
    <n v="0"/>
    <s v="Susan"/>
    <n v="2007"/>
    <n v="37"/>
    <n v="0"/>
    <s v="ingen"/>
    <s v="7,5 år i institutionskøkkener"/>
    <s v="Småkurser. 3 ugers børnemad i HRS"/>
    <s v="Linda"/>
    <n v="2006"/>
    <n v="21"/>
    <n v="0"/>
    <s v="ingen"/>
    <s v="erfaring fra andre køkkener"/>
    <s v="HRS - grundforløb"/>
    <n v="86"/>
    <n v="86"/>
    <n v="1"/>
    <n v="1"/>
    <s v="Ja"/>
    <s v="ja"/>
    <s v="Ja"/>
    <s v="Ja"/>
    <n v="0"/>
    <s v="Ja"/>
    <s v="meget positivt stemt"/>
    <s v="Nej"/>
    <n v="0"/>
    <s v="ja"/>
    <s v="Det mener de godt. Linda kan ikke nødvendigvis arbejde mere"/>
    <n v="0"/>
    <s v="produktionskøkken"/>
    <s v="Ja"/>
    <n v="0"/>
    <n v="0"/>
    <n v="0"/>
    <s v="Klager over tunge løft fra komfur. Investere i gryder med net."/>
    <n v="0"/>
    <n v="0"/>
    <n v="0"/>
    <n v="0"/>
    <n v="0"/>
    <n v="0"/>
    <n v="0"/>
    <n v="0"/>
    <n v="0"/>
    <s v="Mariah/Sine"/>
    <d v="2009-02-17T00:00:00"/>
    <n v="0"/>
    <n v="0"/>
    <n v="2"/>
    <n v="4"/>
    <n v="0"/>
    <n v="0"/>
    <n v="0"/>
    <n v="0"/>
    <n v="10"/>
    <n v="0"/>
    <n v="0"/>
    <n v="2"/>
    <n v="0"/>
    <n v="0"/>
    <n v="1"/>
    <n v="0"/>
    <n v="0"/>
    <n v="2"/>
    <n v="0"/>
    <n v="0"/>
    <n v="3"/>
    <s v="Miele G7728"/>
    <n v="0"/>
    <s v="Ja"/>
    <n v="20"/>
    <n v="0"/>
    <s v="Nej"/>
    <s v="ja"/>
    <n v="3"/>
    <s v="God plads"/>
    <n v="0"/>
    <n v="0"/>
    <x v="0"/>
    <s v="Bispebjerg"/>
    <x v="17"/>
    <x v="0"/>
    <x v="2"/>
    <n v="0"/>
    <n v="0"/>
    <n v="0"/>
    <n v="0"/>
    <n v="0"/>
    <n v="0"/>
    <n v="0"/>
    <n v="0"/>
    <n v="0"/>
    <n v="0"/>
    <n v="0"/>
    <n v="165984.91"/>
    <s v="37310"/>
    <x v="0"/>
    <x v="0"/>
    <x v="1"/>
  </r>
  <r>
    <x v="0"/>
    <x v="261"/>
    <s v="Rypen"/>
    <x v="6"/>
    <s v="Ryparken 75"/>
    <n v="2100"/>
    <s v="København Ø"/>
    <s v="39 29 20 08"/>
    <s v="37418@buf.kk.dk"/>
    <s v="Ann Hansen Schwartz"/>
    <n v="0"/>
    <n v="0"/>
    <s v="rypen@buf.kk.dk"/>
    <s v="Integreret"/>
    <n v="36"/>
    <n v="0"/>
    <n v="30"/>
    <n v="0"/>
    <n v="0"/>
    <n v="0"/>
    <n v="0"/>
    <s v="Nej"/>
    <n v="0"/>
    <n v="0"/>
    <x v="0"/>
    <x v="1"/>
    <x v="0"/>
    <x v="0"/>
    <n v="0"/>
    <x v="1"/>
    <x v="0"/>
    <x v="2"/>
    <x v="2"/>
    <n v="0"/>
    <n v="116000"/>
    <n v="0"/>
    <n v="0"/>
    <s v="Ja"/>
    <n v="0"/>
    <s v="Marina"/>
    <n v="1999"/>
    <n v="33"/>
    <n v="0"/>
    <s v="Madlavningsteknologi fra Rusland 3,5 år, svarer til økonoma"/>
    <s v="5 år fra hospitalkøkken i Rusland"/>
    <s v="3 kurser i Madhus-regi"/>
    <n v="0"/>
    <n v="0"/>
    <n v="0"/>
    <n v="0"/>
    <n v="0"/>
    <n v="0"/>
    <n v="0"/>
    <n v="92"/>
    <n v="92"/>
    <n v="1"/>
    <n v="1"/>
    <s v="Ja"/>
    <s v="Nej"/>
    <s v="Ja"/>
    <s v="Ja"/>
    <s v="Er gået i gang med at udbygge køkken på eget initiativ, har selv sparet op til det. Vil starte op til maj med mad til børnehaven to gange ugentligt."/>
    <s v="Ja"/>
    <s v="stor opbakning"/>
    <s v="Ja"/>
    <n v="0"/>
    <n v="0"/>
    <s v="Har en i huset der skal på hygiejnekursus og være medhjælp i køkkenet"/>
    <n v="0"/>
    <s v="produktionskøkken"/>
    <n v="0"/>
    <n v="0"/>
    <n v="0"/>
    <n v="0"/>
    <s v="Alt bliver bygget om, køkkenet bliver helt anderledes"/>
    <n v="0"/>
    <n v="0"/>
    <n v="0"/>
    <n v="0"/>
    <n v="0"/>
    <n v="0"/>
    <n v="0"/>
    <n v="0"/>
    <n v="0"/>
    <n v="0"/>
    <d v="1899-12-30T00:00:00"/>
    <n v="0"/>
    <n v="0"/>
    <n v="0"/>
    <n v="0"/>
    <n v="0"/>
    <n v="0"/>
    <n v="0"/>
    <n v="0"/>
    <n v="0"/>
    <n v="0"/>
    <n v="0"/>
    <n v="0"/>
    <n v="0"/>
    <n v="0"/>
    <n v="0"/>
    <n v="0"/>
    <n v="0"/>
    <n v="0"/>
    <n v="0"/>
    <n v="0"/>
    <n v="0"/>
    <n v="0"/>
    <n v="0"/>
    <n v="0"/>
    <n v="0"/>
    <n v="0"/>
    <n v="0"/>
    <n v="0"/>
    <n v="0"/>
    <n v="0"/>
    <n v="0"/>
    <n v="0"/>
    <x v="0"/>
    <s v="Bispebjerg"/>
    <x v="1"/>
    <x v="0"/>
    <x v="12"/>
    <n v="0"/>
    <n v="0"/>
    <n v="0"/>
    <n v="0"/>
    <n v="0"/>
    <n v="0"/>
    <n v="0"/>
    <n v="0"/>
    <n v="0"/>
    <n v="0"/>
    <n v="0"/>
    <n v="92557.04"/>
    <s v="37418"/>
    <x v="0"/>
    <x v="0"/>
    <x v="1"/>
  </r>
  <r>
    <x v="0"/>
    <x v="262"/>
    <s v="Børnehuset Emdrup Søgård"/>
    <x v="6"/>
    <s v="Emdrup Vænge 194B"/>
    <n v="2100"/>
    <s v="København Ø"/>
    <s v="39 20 70 88"/>
    <s v="37425@buf.kk.dk"/>
    <s v="Jan Schollert Pedersen"/>
    <n v="27527088"/>
    <n v="0"/>
    <s v="37425@buf.kk.dk"/>
    <s v="Integreret"/>
    <n v="20"/>
    <n v="0"/>
    <n v="40"/>
    <n v="0"/>
    <n v="0"/>
    <n v="0"/>
    <n v="0"/>
    <s v="Nej"/>
    <n v="0"/>
    <n v="0"/>
    <x v="0"/>
    <x v="1"/>
    <x v="2"/>
    <x v="0"/>
    <n v="0"/>
    <x v="0"/>
    <x v="0"/>
    <x v="1"/>
    <x v="1"/>
    <n v="0"/>
    <n v="110000"/>
    <n v="0"/>
    <n v="0"/>
    <s v="Ja"/>
    <n v="0"/>
    <s v="Mette Thorsen"/>
    <n v="2005"/>
    <n v="30"/>
    <n v="0"/>
    <s v="Ernærings og husholdningsøkonom, cand. Scient i ernæring"/>
    <n v="0"/>
    <n v="0"/>
    <n v="0"/>
    <n v="0"/>
    <n v="0"/>
    <n v="0"/>
    <n v="0"/>
    <n v="0"/>
    <n v="0"/>
    <n v="90"/>
    <n v="85"/>
    <n v="2"/>
    <n v="1"/>
    <s v="Ja"/>
    <s v="ja"/>
    <s v="Ja"/>
    <s v="Ja"/>
    <s v="Meget lidt plads. Er villige til at være kreative"/>
    <s v="Ja"/>
    <s v="Er meget forgangere for lokal mad"/>
    <s v="Ja"/>
    <n v="0"/>
    <n v="0"/>
    <s v="Mette vil gerne op i tid og er fuld af gå-på-mod."/>
    <n v="0"/>
    <s v="Køkken blandet tilvirk"/>
    <n v="0"/>
    <s v="Større"/>
    <s v="Mindre"/>
    <n v="0"/>
    <s v="kogebord og ovne, eller helst konvektionsovn. Lille bjørn"/>
    <s v="Mindre"/>
    <n v="0"/>
    <n v="0"/>
    <s v="Køkkenet bør bygges ud i fællesrummet, ingen vægge skal væltes da der i forvejen er åbent. Kun adskilt af køkkenskabe"/>
    <s v="Mindre"/>
    <s v="kogebord + ovn eller ekstra komfur. Lille bjørn til brød"/>
    <n v="0"/>
    <n v="0"/>
    <s v="Porcelænet skal ud af køkkenet"/>
    <s v="Mariah/Sine"/>
    <d v="2009-02-17T00:00:00"/>
    <n v="0"/>
    <n v="1"/>
    <n v="0"/>
    <n v="0"/>
    <n v="0"/>
    <n v="1"/>
    <n v="0"/>
    <n v="0"/>
    <n v="0"/>
    <n v="1"/>
    <n v="2"/>
    <n v="0"/>
    <n v="0"/>
    <n v="0"/>
    <n v="0"/>
    <n v="0"/>
    <n v="0"/>
    <n v="0"/>
    <n v="0"/>
    <n v="0"/>
    <n v="25"/>
    <s v="Miele"/>
    <n v="6"/>
    <n v="0"/>
    <n v="0"/>
    <s v="Ja"/>
    <s v="Ja"/>
    <s v="Nej"/>
    <n v="2"/>
    <s v="Begrænset"/>
    <s v="Køkkendame indstillet på at lave mad til 40 børn mere. Kræver opvaskemaksinen flyttes + ekstra ovn og kogepladekapacitet. Dertil mangler en bjørn til brødbagning. Der er god mulighed for at udbygge køkkenet men de er villige til at gå i gang hvis blot ovn/kogekapacitet er i orden og opvaskefunktionen flyttes."/>
    <n v="0"/>
    <x v="0"/>
    <s v="Bispebjerg"/>
    <x v="8"/>
    <x v="0"/>
    <x v="0"/>
    <n v="0"/>
    <n v="0"/>
    <n v="0"/>
    <n v="0"/>
    <n v="0"/>
    <n v="0"/>
    <n v="0"/>
    <n v="0"/>
    <n v="0"/>
    <n v="0"/>
    <n v="0"/>
    <n v="105540.5"/>
    <s v="37425"/>
    <x v="0"/>
    <x v="0"/>
    <x v="1"/>
  </r>
  <r>
    <x v="0"/>
    <x v="263"/>
    <s v="Englegården"/>
    <x v="6"/>
    <s v="Frederiksborgvej 240"/>
    <n v="2860"/>
    <s v="Søborg"/>
    <s v="39 56 39 86"/>
    <s v="37429@buf.kk.dk"/>
    <s v="Elna Andersen"/>
    <n v="35645424"/>
    <n v="0"/>
    <s v="37429@faf.kk.dk"/>
    <s v="Integreret"/>
    <n v="36"/>
    <n v="0"/>
    <n v="44"/>
    <n v="0"/>
    <n v="0"/>
    <n v="0"/>
    <n v="0"/>
    <s v="Nej"/>
    <n v="0"/>
    <n v="0"/>
    <x v="0"/>
    <x v="1"/>
    <x v="0"/>
    <x v="0"/>
    <n v="0"/>
    <x v="0"/>
    <x v="0"/>
    <x v="0"/>
    <x v="1"/>
    <n v="0"/>
    <n v="125000"/>
    <n v="75000"/>
    <n v="0"/>
    <s v="Ja"/>
    <n v="0"/>
    <s v="Lizet Lundberg"/>
    <n v="2006"/>
    <n v="37"/>
    <n v="0"/>
    <n v="0"/>
    <n v="0"/>
    <s v="Masser af erfaring. Kurser i Madhuset"/>
    <s v="Susanne Hersig"/>
    <n v="2006"/>
    <n v="25"/>
    <n v="0"/>
    <n v="0"/>
    <n v="0"/>
    <n v="0"/>
    <n v="97"/>
    <n v="97"/>
    <n v="2"/>
    <n v="2"/>
    <s v="Ja"/>
    <s v="ja"/>
    <s v="Ja"/>
    <s v="Ja"/>
    <n v="0"/>
    <s v="Ja"/>
    <s v="Er meget forgangere for lokal mad"/>
    <s v="Ja"/>
    <n v="0"/>
    <n v="0"/>
    <s v="Børnehavebørn får mad. Forældre betalt ordning. Så det kører videre efter 1.1.2010"/>
    <n v="0"/>
    <s v="produktionskøkken"/>
    <s v="Ja"/>
    <s v="Mindre"/>
    <n v="0"/>
    <n v="0"/>
    <s v="dejligt m. ovn og ny bordplade"/>
    <n v="0"/>
    <n v="0"/>
    <n v="0"/>
    <n v="0"/>
    <n v="0"/>
    <n v="0"/>
    <n v="0"/>
    <n v="0"/>
    <s v="Vil gerne rates og være mentor."/>
    <s v="Lone Voss/Sine"/>
    <d v="2009-02-20T00:00:00"/>
    <n v="0"/>
    <n v="0"/>
    <n v="1"/>
    <n v="5"/>
    <n v="0"/>
    <n v="2"/>
    <n v="0"/>
    <n v="0"/>
    <n v="0"/>
    <n v="0"/>
    <n v="2"/>
    <n v="0"/>
    <n v="0"/>
    <n v="0"/>
    <n v="0"/>
    <n v="0"/>
    <n v="1"/>
    <n v="0"/>
    <n v="1"/>
    <n v="0"/>
    <n v="3"/>
    <s v="Miele"/>
    <n v="4"/>
    <s v="Ja"/>
    <n v="10"/>
    <n v="0"/>
    <n v="0"/>
    <s v="ja"/>
    <n v="3"/>
    <s v="God plads"/>
    <s v="En ovn og bordplade trænger til udskiftning"/>
    <n v="0"/>
    <x v="0"/>
    <s v="Bispebjerg"/>
    <x v="1"/>
    <x v="0"/>
    <x v="2"/>
    <n v="0"/>
    <n v="0"/>
    <n v="0"/>
    <n v="0"/>
    <n v="0"/>
    <n v="0"/>
    <n v="0"/>
    <n v="0"/>
    <n v="0"/>
    <n v="0"/>
    <n v="0"/>
    <n v="162660.91"/>
    <s v="37429"/>
    <x v="0"/>
    <x v="0"/>
    <x v="1"/>
  </r>
  <r>
    <x v="0"/>
    <x v="264"/>
    <s v="Klatretræet"/>
    <x v="6"/>
    <s v="Bispevej 23"/>
    <n v="2400"/>
    <s v="København NV"/>
    <s v="38 16 12 02"/>
    <s v="37443@buf.kk.dk"/>
    <s v="Yvonne Frederiksen"/>
    <n v="38810542"/>
    <n v="0"/>
    <s v="37443@buf.kk.dk"/>
    <s v="Integreret"/>
    <n v="42"/>
    <n v="0"/>
    <n v="44"/>
    <n v="0"/>
    <n v="0"/>
    <n v="0"/>
    <n v="0"/>
    <s v="Nej"/>
    <n v="0"/>
    <n v="0"/>
    <x v="0"/>
    <x v="1"/>
    <x v="0"/>
    <x v="0"/>
    <n v="0"/>
    <x v="0"/>
    <x v="1"/>
    <x v="2"/>
    <x v="1"/>
    <n v="0"/>
    <n v="138253"/>
    <n v="0"/>
    <n v="0"/>
    <s v="Ja"/>
    <s v="nej"/>
    <s v="Katarina Plaskett"/>
    <n v="2008"/>
    <n v="37"/>
    <n v="0"/>
    <s v="kok"/>
    <n v="0"/>
    <s v="diverse kurser, Ø.O.F. Madhuset"/>
    <n v="0"/>
    <n v="0"/>
    <n v="0"/>
    <n v="0"/>
    <n v="0"/>
    <n v="0"/>
    <n v="0"/>
    <n v="75"/>
    <n v="75"/>
    <n v="2"/>
    <n v="1"/>
    <s v="Ja"/>
    <s v="Nej"/>
    <s v="Ja"/>
    <n v="0"/>
    <n v="0"/>
    <n v="0"/>
    <n v="0"/>
    <n v="0"/>
    <n v="0"/>
    <n v="0"/>
    <n v="0"/>
    <n v="0"/>
    <s v="produktionskøkken"/>
    <s v="Ja"/>
    <s v="Mindre"/>
    <s v="Ingen"/>
    <s v="Nej"/>
    <s v="En ovn mere. Der er plads ved siden af de 2 der er der i forvejen."/>
    <n v="0"/>
    <n v="0"/>
    <n v="0"/>
    <n v="0"/>
    <n v="0"/>
    <n v="0"/>
    <n v="0"/>
    <n v="0"/>
    <s v="Dejligt, lyst og venligt køkken. God plads. Ingen problemer med at lave mad til alle."/>
    <s v="Lone Voss/Sine"/>
    <d v="2009-03-11T00:00:00"/>
    <n v="0"/>
    <n v="0"/>
    <n v="1"/>
    <n v="5"/>
    <n v="0"/>
    <n v="2"/>
    <n v="0"/>
    <n v="0"/>
    <n v="0"/>
    <n v="0"/>
    <n v="2"/>
    <n v="0"/>
    <n v="0"/>
    <n v="0"/>
    <n v="0"/>
    <n v="0"/>
    <n v="1"/>
    <n v="0"/>
    <n v="1"/>
    <n v="1"/>
    <n v="20"/>
    <s v="Miele"/>
    <n v="7.5"/>
    <s v="Ja"/>
    <n v="10"/>
    <s v="Nej"/>
    <s v="Nej"/>
    <s v="ja"/>
    <n v="3"/>
    <s v="God plads"/>
    <n v="0"/>
    <n v="0"/>
    <x v="0"/>
    <s v="Bispebjerg"/>
    <x v="1"/>
    <x v="0"/>
    <x v="2"/>
    <n v="0"/>
    <n v="0"/>
    <n v="0"/>
    <n v="0"/>
    <n v="0"/>
    <n v="0"/>
    <n v="0"/>
    <n v="0"/>
    <n v="0"/>
    <n v="0"/>
    <n v="0"/>
    <n v="163124.75"/>
    <s v="37443"/>
    <x v="0"/>
    <x v="0"/>
    <x v="1"/>
  </r>
  <r>
    <x v="0"/>
    <x v="265"/>
    <s v="Småbørnenes forsamlingshus"/>
    <x v="6"/>
    <s v="Glentevej 71"/>
    <n v="2400"/>
    <s v="København NV"/>
    <s v="38 19 67 19"/>
    <s v="37456@buf.kk.dk"/>
    <s v="Susanne"/>
    <n v="35387701"/>
    <n v="0"/>
    <s v="37456@buf.kk.dk"/>
    <s v="Integreret"/>
    <n v="36"/>
    <n v="0"/>
    <n v="44"/>
    <n v="0"/>
    <n v="0"/>
    <n v="0"/>
    <n v="0"/>
    <s v="Nej"/>
    <n v="0"/>
    <n v="0"/>
    <x v="0"/>
    <x v="1"/>
    <x v="2"/>
    <x v="0"/>
    <n v="0"/>
    <x v="0"/>
    <x v="0"/>
    <x v="1"/>
    <x v="1"/>
    <n v="0"/>
    <n v="144000"/>
    <n v="0"/>
    <n v="0"/>
    <s v="Ja"/>
    <n v="0"/>
    <s v="Sarah Thordsen"/>
    <n v="2008"/>
    <n v="37"/>
    <s v="sathor@buf.kk.dk"/>
    <n v="0"/>
    <s v="mad erfaring fra højskole"/>
    <n v="0"/>
    <n v="0"/>
    <n v="0"/>
    <n v="0"/>
    <n v="0"/>
    <n v="0"/>
    <n v="0"/>
    <n v="0"/>
    <n v="99"/>
    <n v="99"/>
    <n v="2"/>
    <n v="2"/>
    <s v="Ja"/>
    <s v="ja"/>
    <s v="Ja"/>
    <s v="Ja"/>
    <n v="0"/>
    <s v="Ja"/>
    <n v="0"/>
    <s v="Ja"/>
    <n v="0"/>
    <s v="Nej"/>
    <s v="Vil gerne have hjælp"/>
    <n v="0"/>
    <s v="produktionskøkken"/>
    <s v="Ja"/>
    <s v="Mindre"/>
    <n v="0"/>
    <s v="Nej"/>
    <s v="En hurtigere opvaskemaskine, 2 røreskåle á 10 l. til røremaskinen. En ovn mere (eller en større)"/>
    <n v="0"/>
    <n v="0"/>
    <n v="0"/>
    <n v="0"/>
    <n v="0"/>
    <n v="0"/>
    <n v="0"/>
    <n v="0"/>
    <s v="Ang. Ovnene: der er en som sidder for højt, den anden er ikke stabil. Vil måske gerne være mentor."/>
    <s v="Lone Voss/Sine"/>
    <d v="2009-03-11T00:00:00"/>
    <n v="0"/>
    <n v="0"/>
    <n v="1"/>
    <n v="5"/>
    <n v="0"/>
    <n v="2"/>
    <n v="0"/>
    <n v="0"/>
    <n v="0"/>
    <n v="0"/>
    <n v="2"/>
    <n v="0"/>
    <n v="0"/>
    <n v="0"/>
    <n v="0"/>
    <n v="0"/>
    <n v="2"/>
    <n v="0"/>
    <n v="0"/>
    <n v="1"/>
    <n v="25"/>
    <s v="Miele"/>
    <n v="5"/>
    <s v="Ja"/>
    <n v="10"/>
    <s v="Nej"/>
    <s v="Nej"/>
    <s v="ja"/>
    <n v="3"/>
    <s v="God plads"/>
    <s v="Ønskeligt at der bliver sat et hæve/sænke kogebord op i stedet for det eksisterende."/>
    <n v="0"/>
    <x v="0"/>
    <s v="Bispebjerg"/>
    <x v="1"/>
    <x v="0"/>
    <x v="0"/>
    <n v="0"/>
    <n v="0"/>
    <n v="0"/>
    <n v="0"/>
    <n v="0"/>
    <n v="0"/>
    <n v="0"/>
    <n v="0"/>
    <n v="0"/>
    <n v="0"/>
    <n v="0"/>
    <n v="157496.20000000001"/>
    <s v="37456"/>
    <x v="0"/>
    <x v="0"/>
    <x v="1"/>
  </r>
  <r>
    <x v="0"/>
    <x v="266"/>
    <s v="Ørnen"/>
    <x v="6"/>
    <s v="Ørnevej 90"/>
    <n v="2400"/>
    <s v="København NV"/>
    <s v="38 10 80 41"/>
    <s v="37494@buf.kk.dk"/>
    <s v="Mark Burvad"/>
    <n v="35818685"/>
    <n v="0"/>
    <s v="37494@buf.kk.dk"/>
    <s v="Integreret"/>
    <n v="48"/>
    <n v="0"/>
    <n v="46"/>
    <n v="0"/>
    <n v="0"/>
    <n v="0"/>
    <n v="0"/>
    <s v="Nej"/>
    <n v="0"/>
    <n v="0"/>
    <x v="1"/>
    <x v="0"/>
    <x v="1"/>
    <x v="0"/>
    <n v="0"/>
    <x v="1"/>
    <x v="0"/>
    <x v="1"/>
    <x v="1"/>
    <n v="0"/>
    <n v="268000"/>
    <n v="0"/>
    <n v="0"/>
    <s v="Ja"/>
    <s v="nej"/>
    <s v="Clara"/>
    <n v="2008"/>
    <n v="37"/>
    <n v="0"/>
    <s v="kok uddannet i Argentina"/>
    <s v="En del år på restaurant"/>
    <n v="0"/>
    <n v="0"/>
    <n v="0"/>
    <n v="0"/>
    <n v="0"/>
    <n v="0"/>
    <n v="0"/>
    <n v="0"/>
    <n v="100"/>
    <n v="100"/>
    <n v="2"/>
    <n v="2"/>
    <s v="nej"/>
    <s v="Nej"/>
    <s v="Ja"/>
    <s v="Ja"/>
    <s v="Er klar, parat og meget imødekommende"/>
    <s v="Ja"/>
    <n v="0"/>
    <s v="Ja"/>
    <n v="0"/>
    <s v="ja"/>
    <n v="0"/>
    <n v="0"/>
    <s v="produktionskøkken"/>
    <s v="nej"/>
    <s v="Større"/>
    <s v="Ingen"/>
    <s v="Nej"/>
    <s v="Nye og flere ovne eller en konvektionsovn vil være mere optimalt. Ovnene er små og gamle. En ekstra 3/4 fryser nødvendig. Nyt kogebord eller flere plader/supplerende kogebord. Nye skabe - de krakelere indeni. Er også påpeget af fødevarekontrollen. Der mangler pære der indikerer enhætten er i brug."/>
    <n v="0"/>
    <n v="0"/>
    <n v="0"/>
    <n v="0"/>
    <n v="0"/>
    <n v="0"/>
    <n v="0"/>
    <n v="0"/>
    <n v="0"/>
    <s v="Mariah/Sine"/>
    <d v="2009-03-05T00:00:00"/>
    <n v="0"/>
    <n v="0"/>
    <n v="1"/>
    <n v="4"/>
    <n v="0"/>
    <n v="2"/>
    <n v="0"/>
    <n v="0"/>
    <n v="0"/>
    <n v="4"/>
    <n v="1"/>
    <n v="0"/>
    <n v="0"/>
    <n v="0"/>
    <n v="0"/>
    <n v="2"/>
    <n v="1"/>
    <n v="0"/>
    <n v="0"/>
    <n v="1"/>
    <n v="2"/>
    <s v="Miele"/>
    <n v="5"/>
    <s v="Ja"/>
    <n v="10"/>
    <s v="Nej"/>
    <s v="Nej"/>
    <s v="ja"/>
    <n v="2"/>
    <s v="God plads"/>
    <n v="0"/>
    <n v="0"/>
    <x v="0"/>
    <s v="Bispebjerg"/>
    <x v="11"/>
    <x v="0"/>
    <x v="46"/>
    <n v="0"/>
    <n v="0"/>
    <n v="0"/>
    <n v="0"/>
    <n v="0"/>
    <n v="0"/>
    <n v="0"/>
    <n v="0"/>
    <n v="0"/>
    <n v="0"/>
    <n v="0"/>
    <n v="261528.46"/>
    <s v="37494"/>
    <x v="0"/>
    <x v="0"/>
    <x v="1"/>
  </r>
  <r>
    <x v="0"/>
    <x v="267"/>
    <s v="Ringertoften"/>
    <x v="6"/>
    <s v="Ringertoften 1"/>
    <n v="2400"/>
    <s v="København NV"/>
    <s v="38 10 52 53"/>
    <s v="37528@buf.kk.dk"/>
    <s v="Irene Ditzel"/>
    <n v="35395276"/>
    <n v="0"/>
    <s v="37528@buf.kk.dk"/>
    <s v="Integreret"/>
    <n v="48"/>
    <n v="0"/>
    <n v="60"/>
    <n v="54"/>
    <n v="0"/>
    <n v="0"/>
    <n v="0"/>
    <s v="ja"/>
    <n v="0"/>
    <n v="0"/>
    <x v="0"/>
    <x v="0"/>
    <x v="2"/>
    <x v="0"/>
    <n v="0"/>
    <x v="0"/>
    <x v="0"/>
    <x v="1"/>
    <x v="1"/>
    <n v="0"/>
    <n v="80000"/>
    <n v="0"/>
    <n v="0"/>
    <s v="Ja"/>
    <s v="nej"/>
    <s v="Bianka Milosec"/>
    <n v="2003"/>
    <n v="37"/>
    <n v="0"/>
    <n v="0"/>
    <s v="fra anden institution"/>
    <s v="Ø.O.F."/>
    <n v="0"/>
    <n v="0"/>
    <n v="0"/>
    <n v="0"/>
    <n v="0"/>
    <n v="0"/>
    <n v="0"/>
    <n v="0"/>
    <n v="25"/>
    <n v="1"/>
    <n v="1"/>
    <s v="Ja"/>
    <s v="Nej"/>
    <s v="Ja"/>
    <s v="Ja"/>
    <n v="0"/>
    <s v="Nej"/>
    <s v="Ved ikke"/>
    <s v="Ja"/>
    <n v="0"/>
    <s v="Nej"/>
    <s v="Vil gerne have en fra os."/>
    <n v="0"/>
    <s v="produktionskøkken"/>
    <n v="0"/>
    <n v="0"/>
    <n v="0"/>
    <n v="0"/>
    <n v="0"/>
    <n v="0"/>
    <n v="0"/>
    <n v="0"/>
    <n v="0"/>
    <n v="0"/>
    <n v="0"/>
    <n v="0"/>
    <n v="0"/>
    <s v="P.g.a. sammenlægning at vg + bh bliver der etableret ny køkken som har kapacitet til at lave mad til alle børn"/>
    <s v="Lone Voss/Sine"/>
    <d v="1899-12-30T00:00:00"/>
    <n v="0"/>
    <n v="0"/>
    <n v="0"/>
    <n v="0"/>
    <n v="0"/>
    <n v="0"/>
    <n v="0"/>
    <n v="0"/>
    <n v="0"/>
    <n v="0"/>
    <n v="0"/>
    <n v="0"/>
    <n v="0"/>
    <n v="0"/>
    <n v="0"/>
    <n v="0"/>
    <n v="0"/>
    <n v="0"/>
    <n v="0"/>
    <n v="0"/>
    <n v="0"/>
    <n v="0"/>
    <n v="0"/>
    <n v="0"/>
    <n v="0"/>
    <n v="0"/>
    <n v="0"/>
    <n v="0"/>
    <n v="0"/>
    <n v="0"/>
    <s v="Har ikke noteret noget da der etableres nyt køkken"/>
    <n v="0"/>
    <x v="0"/>
    <s v="Bispebjerg"/>
    <x v="11"/>
    <x v="0"/>
    <x v="25"/>
    <n v="54"/>
    <n v="0"/>
    <n v="0"/>
    <n v="0"/>
    <n v="0"/>
    <n v="0"/>
    <n v="0"/>
    <n v="0"/>
    <n v="0"/>
    <n v="0"/>
    <n v="0"/>
    <n v="226252.25"/>
    <s v="37528"/>
    <x v="0"/>
    <x v="0"/>
    <x v="22"/>
  </r>
  <r>
    <x v="0"/>
    <x v="268"/>
    <s v="Stærevænget"/>
    <x v="6"/>
    <s v="Stærevej 62"/>
    <n v="2400"/>
    <s v="København NV"/>
    <n v="38168180"/>
    <s v="37555@buf.kk.dk"/>
    <s v="Mimi Dalsgård"/>
    <n v="36307157"/>
    <n v="0"/>
    <s v="37555@buf.kk.dk"/>
    <s v="Integreret"/>
    <n v="22"/>
    <n v="0"/>
    <n v="40"/>
    <n v="0"/>
    <n v="0"/>
    <n v="0"/>
    <n v="0"/>
    <s v="Nej"/>
    <n v="0"/>
    <n v="0"/>
    <x v="0"/>
    <x v="1"/>
    <x v="0"/>
    <x v="0"/>
    <n v="0"/>
    <x v="0"/>
    <x v="0"/>
    <x v="1"/>
    <x v="1"/>
    <n v="0"/>
    <n v="150000"/>
    <n v="0"/>
    <n v="0"/>
    <s v="Ja"/>
    <s v="nej"/>
    <s v="Vibeke Henriksen"/>
    <n v="2008"/>
    <n v="30"/>
    <n v="0"/>
    <s v="Køkkenleder"/>
    <s v="Mange års køkkenerfaring"/>
    <n v="0"/>
    <n v="0"/>
    <n v="0"/>
    <n v="0"/>
    <n v="0"/>
    <n v="0"/>
    <n v="0"/>
    <n v="0"/>
    <n v="95"/>
    <n v="90"/>
    <n v="2"/>
    <n v="2"/>
    <s v="Ja"/>
    <s v="ja"/>
    <s v="Ja"/>
    <s v="Ja"/>
    <s v="Maden er en vigtig del af det pædagogiske arbejde"/>
    <s v="Ja"/>
    <n v="0"/>
    <s v="Ja"/>
    <n v="0"/>
    <s v="Nej"/>
    <n v="0"/>
    <n v="0"/>
    <s v="produktionskøkken"/>
    <s v="nej"/>
    <s v="Større"/>
    <s v="Ingen"/>
    <s v="Nej"/>
    <s v="Ny opvaskemaskine, konvektionsovn og grøntsagsrobot"/>
    <n v="0"/>
    <n v="0"/>
    <n v="0"/>
    <n v="0"/>
    <n v="0"/>
    <n v="0"/>
    <n v="0"/>
    <n v="0"/>
    <s v="gamle ovne, ofte repareret. Ligeså med opvaskemaskinen"/>
    <s v="Mariah"/>
    <n v="0"/>
    <n v="0"/>
    <n v="0"/>
    <n v="1"/>
    <n v="6"/>
    <n v="2"/>
    <n v="0"/>
    <n v="0"/>
    <n v="0"/>
    <n v="0"/>
    <n v="0"/>
    <n v="3"/>
    <n v="0"/>
    <n v="0"/>
    <n v="0"/>
    <n v="0"/>
    <n v="0"/>
    <n v="1"/>
    <n v="0"/>
    <n v="1"/>
    <n v="1"/>
    <n v="7"/>
    <s v="Miele"/>
    <n v="5"/>
    <s v="Ja"/>
    <n v="10"/>
    <s v="Nej"/>
    <s v="Nej"/>
    <s v="Nej"/>
    <n v="2"/>
    <s v="God plads"/>
    <s v="Konvektionsovn stort ønske + grøntsagsrobot og ny opvaskemaskine"/>
    <n v="0"/>
    <x v="0"/>
    <s v="Bispebjerg"/>
    <x v="16"/>
    <x v="0"/>
    <x v="0"/>
    <n v="0"/>
    <n v="0"/>
    <n v="0"/>
    <n v="0"/>
    <n v="0"/>
    <n v="0"/>
    <n v="0"/>
    <n v="0"/>
    <n v="0"/>
    <n v="0"/>
    <n v="0"/>
    <n v="120390.13"/>
    <s v="37555"/>
    <x v="0"/>
    <x v="0"/>
    <x v="1"/>
  </r>
  <r>
    <x v="0"/>
    <x v="269"/>
    <s v="Himmelbuen"/>
    <x v="6"/>
    <s v="Møntmestervej 54"/>
    <n v="2400"/>
    <s v="København NV"/>
    <n v="38102566"/>
    <s v="37580@buf.kk.dk"/>
    <s v="Hanne Rosenqvist"/>
    <n v="36307472"/>
    <n v="0"/>
    <s v="37580@buf.kk.dk"/>
    <s v="Integreret"/>
    <n v="45"/>
    <n v="0"/>
    <n v="40"/>
    <n v="0"/>
    <n v="0"/>
    <n v="0"/>
    <n v="0"/>
    <s v="ja"/>
    <n v="2"/>
    <n v="1"/>
    <x v="0"/>
    <x v="0"/>
    <x v="1"/>
    <x v="0"/>
    <n v="0"/>
    <x v="0"/>
    <x v="0"/>
    <x v="1"/>
    <x v="1"/>
    <n v="0"/>
    <n v="65000"/>
    <n v="65000"/>
    <n v="0"/>
    <n v="0"/>
    <n v="0"/>
    <n v="0"/>
    <n v="0"/>
    <n v="0"/>
    <n v="0"/>
    <n v="0"/>
    <n v="0"/>
    <n v="0"/>
    <n v="0"/>
    <n v="0"/>
    <n v="0"/>
    <n v="0"/>
    <n v="0"/>
    <n v="0"/>
    <n v="0"/>
    <n v="80"/>
    <n v="80"/>
    <n v="1"/>
    <n v="1"/>
    <s v="Ja"/>
    <s v="Nej"/>
    <s v="nej"/>
    <s v="Ja"/>
    <s v="Vuggestuens køkken er ikke anvendeligt iflg. Lederen. Vil gerne lave så meget som muligt selv."/>
    <s v="Ja"/>
    <s v="Generelt vil forældrene gerne have lokal mad"/>
    <s v="Ja"/>
    <n v="0"/>
    <s v="Nej"/>
    <n v="0"/>
    <n v="0"/>
    <s v="produktionskøkken"/>
    <s v="nej"/>
    <s v="Større"/>
    <s v="Ingen"/>
    <n v="0"/>
    <s v="Industriopvaskemaskine, konvektionsovn er et must, så man også kan koge i den og bage store portioner brød."/>
    <n v="0"/>
    <n v="0"/>
    <n v="0"/>
    <n v="0"/>
    <n v="0"/>
    <n v="0"/>
    <n v="0"/>
    <n v="0"/>
    <n v="0"/>
    <s v="Mariah"/>
    <d v="1899-12-30T00:00:00"/>
    <n v="0"/>
    <n v="0"/>
    <n v="1"/>
    <n v="5"/>
    <n v="0"/>
    <n v="2"/>
    <n v="0"/>
    <n v="0"/>
    <n v="0"/>
    <n v="3"/>
    <n v="0"/>
    <n v="0"/>
    <n v="1"/>
    <n v="0"/>
    <n v="0"/>
    <n v="1"/>
    <n v="0"/>
    <n v="0"/>
    <n v="0"/>
    <n v="1"/>
    <n v="25"/>
    <s v="Miele"/>
    <n v="4"/>
    <s v="Nej"/>
    <n v="0"/>
    <s v="Ja"/>
    <s v="Nej"/>
    <s v="Nej"/>
    <n v="1"/>
    <s v="Begrænset"/>
    <s v="Vuggestue på 1. og 2. sal med madelevator imellem. Køkken 1 er på 1. sal, ingen elevator til stuen. Der er 40 børnehavebørn i stuen, hvor køkken 2 er placeret (der er personaleelevator). Der mangler en radiator i køkkenet. Ingen varmekilde. Evt. plads i kælderen til opbevaring."/>
    <n v="0"/>
    <x v="0"/>
    <s v="Bispebjerg"/>
    <x v="31"/>
    <x v="0"/>
    <x v="0"/>
    <n v="0"/>
    <n v="0"/>
    <n v="0"/>
    <n v="0"/>
    <n v="0"/>
    <n v="0"/>
    <n v="0"/>
    <n v="0"/>
    <n v="0"/>
    <n v="0"/>
    <n v="0"/>
    <n v="64931.42"/>
    <s v="37580"/>
    <x v="0"/>
    <x v="0"/>
    <x v="1"/>
  </r>
  <r>
    <x v="0"/>
    <x v="270"/>
    <s v="Himmelbuen"/>
    <x v="6"/>
    <s v="Møntmestervej 54"/>
    <n v="2400"/>
    <s v="København NV"/>
    <n v="38102566"/>
    <s v="37580@buf.kk.dk"/>
    <s v="Hanne Rosenqvist"/>
    <n v="36307472"/>
    <n v="0"/>
    <s v="37580@buf.kk.dk"/>
    <s v="Integreret"/>
    <n v="45"/>
    <n v="0"/>
    <n v="40"/>
    <n v="0"/>
    <n v="0"/>
    <n v="0"/>
    <n v="0"/>
    <s v="ja"/>
    <n v="0"/>
    <n v="0"/>
    <x v="1"/>
    <x v="0"/>
    <x v="1"/>
    <x v="1"/>
    <n v="0"/>
    <x v="1"/>
    <x v="0"/>
    <x v="1"/>
    <x v="0"/>
    <n v="0"/>
    <n v="0"/>
    <n v="0"/>
    <n v="0"/>
    <n v="0"/>
    <n v="0"/>
    <n v="0"/>
    <n v="0"/>
    <n v="0"/>
    <n v="0"/>
    <n v="0"/>
    <n v="0"/>
    <n v="0"/>
    <n v="0"/>
    <n v="0"/>
    <n v="0"/>
    <n v="0"/>
    <n v="0"/>
    <n v="0"/>
    <n v="0"/>
    <n v="0"/>
    <n v="0"/>
    <n v="0"/>
    <n v="0"/>
    <n v="0"/>
    <n v="0"/>
    <n v="0"/>
    <n v="0"/>
    <n v="0"/>
    <n v="0"/>
    <n v="0"/>
    <n v="0"/>
    <n v="0"/>
    <n v="0"/>
    <n v="0"/>
    <n v="0"/>
    <s v="Køkken begrænset tilvirk"/>
    <s v="nej"/>
    <n v="0"/>
    <n v="0"/>
    <n v="0"/>
    <n v="0"/>
    <s v="Større"/>
    <s v="Ingen"/>
    <s v="Nej"/>
    <s v="Nye skabe, køleskab"/>
    <n v="0"/>
    <n v="0"/>
    <n v="0"/>
    <n v="0"/>
    <s v="Åbent køkken/pædagogisk værksted fra 70'erne. Køkkenet kan evt. bruges til kold mad."/>
    <s v="Mariah"/>
    <d v="2009-02-25T00:00:00"/>
    <n v="0"/>
    <n v="1"/>
    <n v="0"/>
    <n v="4"/>
    <n v="1"/>
    <n v="0"/>
    <n v="0"/>
    <n v="0"/>
    <n v="0"/>
    <n v="0"/>
    <n v="1"/>
    <n v="0"/>
    <n v="0"/>
    <n v="0"/>
    <n v="0"/>
    <n v="0"/>
    <n v="0"/>
    <n v="0"/>
    <n v="0"/>
    <n v="1"/>
    <n v="25"/>
    <s v="Miele"/>
    <n v="5"/>
    <s v="Nej"/>
    <n v="0"/>
    <s v="Nej"/>
    <s v="Nej"/>
    <s v="Nej"/>
    <n v="0"/>
    <n v="0"/>
    <s v="Ingen ventilation, Fødevarekontrollen er meldt fra da der ikke laves mad."/>
    <n v="0"/>
    <x v="0"/>
    <s v="Bispebjerg"/>
    <x v="31"/>
    <x v="0"/>
    <x v="0"/>
    <n v="0"/>
    <n v="0"/>
    <n v="0"/>
    <n v="0"/>
    <n v="0"/>
    <n v="0"/>
    <n v="0"/>
    <n v="0"/>
    <n v="0"/>
    <n v="0"/>
    <n v="0"/>
    <n v="64931.42"/>
    <s v="37580"/>
    <x v="1"/>
    <x v="0"/>
    <x v="1"/>
  </r>
  <r>
    <x v="0"/>
    <x v="271"/>
    <s v="Jacob Holms Minde"/>
    <x v="0"/>
    <s v="Geislersgade 32"/>
    <n v="2300"/>
    <s v="København S"/>
    <s v="32 54 97 76"/>
    <s v="37578@buf.kk.dk"/>
    <s v="ELSE RASMUSSEN"/>
    <n v="32451817"/>
    <n v="0"/>
    <s v="37578@buf.kk.dk"/>
    <s v="Integreret"/>
    <n v="41"/>
    <n v="0"/>
    <n v="98"/>
    <n v="40"/>
    <n v="18"/>
    <n v="12"/>
    <n v="0"/>
    <n v="0"/>
    <n v="0"/>
    <n v="0"/>
    <x v="0"/>
    <x v="1"/>
    <x v="0"/>
    <x v="0"/>
    <n v="0"/>
    <x v="0"/>
    <x v="1"/>
    <x v="1"/>
    <x v="1"/>
    <n v="0"/>
    <n v="0"/>
    <n v="0"/>
    <n v="0"/>
    <s v="Ja"/>
    <n v="0"/>
    <s v="Louise Brun Rasmussen"/>
    <n v="2008"/>
    <n v="35"/>
    <n v="0"/>
    <s v="2 første år af kokkeudd. "/>
    <s v="7 års erfaring inden for køkkenb."/>
    <n v="0"/>
    <n v="0"/>
    <n v="0"/>
    <n v="0"/>
    <n v="0"/>
    <n v="0"/>
    <n v="0"/>
    <n v="0"/>
    <n v="60"/>
    <n v="75"/>
    <n v="2"/>
    <n v="2"/>
    <s v="Ja"/>
    <s v="ja"/>
    <s v="Ja"/>
    <s v="Ja"/>
    <n v="0"/>
    <s v="Ja"/>
    <n v="0"/>
    <s v="Ja"/>
    <n v="0"/>
    <s v="Nej"/>
    <s v="vil gerne have hjælp mht personale rekruttering"/>
    <n v="0"/>
    <s v="produktionskøkken"/>
    <n v="0"/>
    <n v="0"/>
    <n v="0"/>
    <n v="0"/>
    <s v="Køkkenet er i gang med en om- og tilbyggning, må gå ud fra at der er taget højde for at børnehavebørnene skal have mad efter årsskifte. Ønsker sig en røremaskine og grønt robot."/>
    <n v="0"/>
    <n v="0"/>
    <n v="0"/>
    <n v="0"/>
    <n v="0"/>
    <n v="0"/>
    <n v="0"/>
    <n v="0"/>
    <n v="0"/>
    <s v="Lone"/>
    <s v="30.3.09"/>
    <n v="0"/>
    <n v="0"/>
    <n v="1"/>
    <n v="5"/>
    <n v="0"/>
    <n v="2"/>
    <n v="0"/>
    <n v="0"/>
    <n v="0"/>
    <n v="0"/>
    <n v="2"/>
    <n v="0"/>
    <n v="0"/>
    <n v="0"/>
    <n v="0"/>
    <n v="0"/>
    <n v="1"/>
    <n v="0"/>
    <n v="0"/>
    <n v="1"/>
    <n v="2"/>
    <n v="0"/>
    <n v="3"/>
    <n v="0"/>
    <n v="0"/>
    <n v="0"/>
    <n v="0"/>
    <n v="0"/>
    <n v="2"/>
    <s v="Begrænset"/>
    <n v="0"/>
    <n v="0"/>
    <x v="0"/>
    <s v="Amager"/>
    <x v="12"/>
    <x v="0"/>
    <x v="52"/>
    <n v="40"/>
    <n v="18"/>
    <n v="12"/>
    <n v="0"/>
    <n v="0"/>
    <n v="0"/>
    <n v="0"/>
    <n v="0"/>
    <n v="0"/>
    <n v="0"/>
    <n v="0"/>
    <n v="200683.25"/>
    <s v="37578"/>
    <x v="0"/>
    <x v="0"/>
    <x v="7"/>
  </r>
  <r>
    <x v="0"/>
    <x v="272"/>
    <s v="Jacob Holms Minde"/>
    <x v="0"/>
    <s v="Geislersgade 32"/>
    <n v="2300"/>
    <s v="København S"/>
    <s v="32 54 97 76"/>
    <s v="37578@buf.kk.dk"/>
    <s v="ELSE RASMUSSEN"/>
    <n v="32451817"/>
    <n v="0"/>
    <s v="37578@buf.kk.dk"/>
    <s v="Integreret"/>
    <n v="41"/>
    <n v="0"/>
    <n v="98"/>
    <n v="40"/>
    <n v="18"/>
    <n v="12"/>
    <n v="0"/>
    <s v="Nej"/>
    <n v="0"/>
    <n v="0"/>
    <x v="0"/>
    <x v="1"/>
    <x v="0"/>
    <x v="0"/>
    <n v="0"/>
    <x v="0"/>
    <x v="0"/>
    <x v="1"/>
    <x v="1"/>
    <n v="0"/>
    <n v="0"/>
    <n v="0"/>
    <n v="0"/>
    <n v="0"/>
    <n v="0"/>
    <n v="0"/>
    <n v="0"/>
    <n v="0"/>
    <n v="0"/>
    <n v="0"/>
    <n v="0"/>
    <n v="0"/>
    <n v="0"/>
    <n v="0"/>
    <n v="0"/>
    <n v="0"/>
    <n v="0"/>
    <n v="0"/>
    <n v="0"/>
    <n v="60"/>
    <n v="75"/>
    <n v="0"/>
    <n v="0"/>
    <n v="0"/>
    <n v="0"/>
    <n v="0"/>
    <n v="0"/>
    <n v="0"/>
    <n v="0"/>
    <n v="0"/>
    <n v="0"/>
    <n v="0"/>
    <n v="0"/>
    <n v="0"/>
    <n v="0"/>
    <s v="Ved ikke"/>
    <n v="0"/>
    <n v="0"/>
    <n v="0"/>
    <n v="0"/>
    <n v="0"/>
    <n v="0"/>
    <n v="0"/>
    <n v="0"/>
    <n v="0"/>
    <n v="0"/>
    <n v="0"/>
    <n v="0"/>
    <n v="0"/>
    <n v="0"/>
    <s v="Birgitte Glerup"/>
    <d v="2009-04-28T00:00:00"/>
    <n v="0"/>
    <n v="0"/>
    <n v="1"/>
    <n v="4"/>
    <n v="0"/>
    <n v="2"/>
    <n v="0"/>
    <n v="0"/>
    <n v="0"/>
    <n v="0"/>
    <n v="0"/>
    <n v="2"/>
    <n v="0"/>
    <n v="0"/>
    <n v="0"/>
    <n v="1"/>
    <n v="0"/>
    <n v="0"/>
    <n v="0"/>
    <n v="1"/>
    <n v="20"/>
    <s v="Miele"/>
    <n v="5"/>
    <s v="Ja"/>
    <n v="10"/>
    <s v="Nej"/>
    <s v="Ja"/>
    <s v="Nej"/>
    <n v="3"/>
    <s v="ingen plads"/>
    <s v="der kan evt. findes mere lager plads"/>
    <n v="0"/>
    <x v="0"/>
    <s v="Amager"/>
    <x v="12"/>
    <x v="0"/>
    <x v="52"/>
    <n v="40"/>
    <n v="18"/>
    <n v="12"/>
    <n v="0"/>
    <n v="0"/>
    <n v="0"/>
    <n v="0"/>
    <n v="0"/>
    <n v="0"/>
    <n v="0"/>
    <n v="0"/>
    <n v="200683.25"/>
    <s v="37578"/>
    <x v="4"/>
    <x v="0"/>
    <x v="7"/>
  </r>
  <r>
    <x v="0"/>
    <x v="273"/>
    <s v="Den integrerede institution Peder Lykkes vej"/>
    <x v="0"/>
    <s v="Peder Lykkes Vej 75"/>
    <n v="2300"/>
    <s v="København S"/>
    <s v="32 58 87 42"/>
    <s v="37582@buf.kk.dk"/>
    <s v="Annette Jørgensen"/>
    <n v="32519227"/>
    <n v="0"/>
    <s v="37582@buf.kk.dk"/>
    <s v="Integreret"/>
    <n v="0"/>
    <n v="0"/>
    <n v="21"/>
    <n v="40"/>
    <n v="0"/>
    <n v="0"/>
    <n v="0"/>
    <s v="Nej"/>
    <n v="0"/>
    <n v="0"/>
    <x v="1"/>
    <x v="0"/>
    <x v="1"/>
    <x v="1"/>
    <n v="0"/>
    <x v="0"/>
    <x v="1"/>
    <x v="3"/>
    <x v="1"/>
    <n v="0"/>
    <n v="0"/>
    <n v="65000"/>
    <n v="0"/>
    <s v="Ja"/>
    <s v="nej"/>
    <s v="susanne juul petersen"/>
    <n v="1996"/>
    <n v="19"/>
    <n v="0"/>
    <n v="0"/>
    <n v="0"/>
    <s v="økologiomlægning, hjemmeplejen"/>
    <n v="0"/>
    <n v="0"/>
    <n v="0"/>
    <n v="0"/>
    <n v="0"/>
    <n v="0"/>
    <n v="0"/>
    <n v="0"/>
    <n v="99"/>
    <n v="0"/>
    <n v="2"/>
    <s v="Ja"/>
    <s v="Nej"/>
    <s v="Ja"/>
    <s v="Ja"/>
    <n v="0"/>
    <s v="Ja"/>
    <n v="0"/>
    <s v="Ja"/>
    <n v="0"/>
    <s v="Nej"/>
    <s v="meget gerne info om medarbejdere"/>
    <n v="0"/>
    <s v="Køkken begrænset tilvirk"/>
    <n v="0"/>
    <n v="0"/>
    <n v="0"/>
    <n v="0"/>
    <n v="0"/>
    <n v="0"/>
    <n v="0"/>
    <n v="0"/>
    <n v="0"/>
    <s v="Mindre"/>
    <s v="ekstra frys, røremaskine fx electrolux, mere kogeplade, ekstra køl"/>
    <n v="0"/>
    <n v="0"/>
    <n v="0"/>
    <s v="Ayo"/>
    <s v="24.03.09"/>
    <n v="0"/>
    <n v="1"/>
    <n v="0"/>
    <n v="0"/>
    <n v="0"/>
    <n v="0"/>
    <n v="0"/>
    <n v="0"/>
    <n v="0"/>
    <n v="2"/>
    <n v="0"/>
    <n v="0"/>
    <n v="0"/>
    <n v="0"/>
    <n v="0"/>
    <n v="1"/>
    <n v="0"/>
    <n v="0"/>
    <n v="0"/>
    <n v="1"/>
    <n v="20"/>
    <s v="miele"/>
    <n v="2"/>
    <s v="Nej"/>
    <n v="0"/>
    <s v="Nej"/>
    <s v="Ja"/>
    <s v="Nej"/>
    <n v="1"/>
    <s v="Begrænset"/>
    <s v="Smalt rum til viktualie"/>
    <n v="0"/>
    <x v="0"/>
    <s v="Amager"/>
    <x v="2"/>
    <x v="0"/>
    <x v="40"/>
    <n v="40"/>
    <n v="0"/>
    <n v="0"/>
    <n v="0"/>
    <n v="0"/>
    <n v="0"/>
    <n v="0"/>
    <n v="0"/>
    <n v="0"/>
    <n v="0"/>
    <n v="0"/>
    <n v="76184.570000000007"/>
    <s v="37582"/>
    <x v="0"/>
    <x v="0"/>
    <x v="21"/>
  </r>
  <r>
    <x v="0"/>
    <x v="274"/>
    <s v="Gullandsgården"/>
    <x v="0"/>
    <s v="Gullandsgade 29"/>
    <n v="2300"/>
    <s v="København S"/>
    <s v="32 59 82 25"/>
    <s v="k480@buf.kk.dk"/>
    <s v="Anne-Gitte Kleis"/>
    <n v="32500053"/>
    <n v="0"/>
    <s v="37591@buf.kk.dk"/>
    <s v="Integreret"/>
    <n v="21"/>
    <n v="0"/>
    <n v="32"/>
    <n v="0"/>
    <n v="0"/>
    <n v="0"/>
    <n v="0"/>
    <n v="0"/>
    <n v="0"/>
    <n v="0"/>
    <x v="0"/>
    <x v="1"/>
    <x v="0"/>
    <x v="0"/>
    <n v="0"/>
    <x v="0"/>
    <x v="1"/>
    <x v="2"/>
    <x v="1"/>
    <n v="0"/>
    <n v="100000"/>
    <n v="70000"/>
    <n v="0"/>
    <n v="0"/>
    <n v="0"/>
    <n v="0"/>
    <n v="0"/>
    <n v="0"/>
    <n v="0"/>
    <n v="0"/>
    <n v="0"/>
    <n v="0"/>
    <n v="0"/>
    <n v="0"/>
    <n v="0"/>
    <n v="0"/>
    <n v="0"/>
    <n v="0"/>
    <n v="0"/>
    <n v="88"/>
    <n v="88"/>
    <n v="0"/>
    <n v="0"/>
    <n v="0"/>
    <n v="0"/>
    <n v="0"/>
    <n v="0"/>
    <n v="0"/>
    <n v="0"/>
    <n v="0"/>
    <n v="0"/>
    <n v="0"/>
    <n v="0"/>
    <n v="0"/>
    <n v="0"/>
    <s v="Ved ikke"/>
    <n v="0"/>
    <n v="0"/>
    <n v="0"/>
    <n v="0"/>
    <n v="0"/>
    <n v="0"/>
    <n v="0"/>
    <n v="0"/>
    <n v="0"/>
    <n v="0"/>
    <n v="0"/>
    <n v="0"/>
    <n v="0"/>
    <n v="0"/>
    <s v="Birgitte Glerup"/>
    <d v="1899-12-30T00:00:00"/>
    <n v="0"/>
    <n v="1"/>
    <n v="0"/>
    <n v="4"/>
    <n v="1"/>
    <n v="0"/>
    <n v="0"/>
    <n v="0"/>
    <n v="0"/>
    <n v="1"/>
    <n v="0"/>
    <n v="0"/>
    <n v="0"/>
    <n v="0"/>
    <n v="0"/>
    <n v="1"/>
    <n v="0"/>
    <n v="0"/>
    <n v="0"/>
    <n v="0"/>
    <n v="0"/>
    <n v="0"/>
    <n v="1.5"/>
    <s v="Nej"/>
    <n v="0"/>
    <s v="Nej"/>
    <s v="Nej"/>
    <s v="Nej"/>
    <n v="1"/>
    <s v="ingen plads"/>
    <n v="0"/>
    <n v="0"/>
    <x v="0"/>
    <s v="Amager"/>
    <x v="6"/>
    <x v="0"/>
    <x v="6"/>
    <n v="0"/>
    <n v="0"/>
    <n v="0"/>
    <n v="0"/>
    <n v="0"/>
    <n v="0"/>
    <n v="0"/>
    <n v="0"/>
    <n v="0"/>
    <n v="0"/>
    <n v="0"/>
    <n v="238837.46"/>
    <s v="37591"/>
    <x v="4"/>
    <x v="0"/>
    <x v="1"/>
  </r>
  <r>
    <x v="0"/>
    <x v="275"/>
    <s v="Børnehuset Hundredemeterskoven"/>
    <x v="0"/>
    <s v="Engvej 35"/>
    <n v="2300"/>
    <s v="København S"/>
    <s v="32 58 01 05"/>
    <s v="37592@buf.kk.dk"/>
    <s v="Lone Ingeborg U. Christensen"/>
    <n v="32571928"/>
    <n v="0"/>
    <s v="37592@buf.kk.dk"/>
    <s v="Integreret"/>
    <n v="42"/>
    <n v="0"/>
    <n v="66"/>
    <n v="0"/>
    <n v="0"/>
    <n v="0"/>
    <n v="0"/>
    <s v="Nej"/>
    <n v="0"/>
    <n v="0"/>
    <x v="0"/>
    <x v="1"/>
    <x v="3"/>
    <x v="0"/>
    <n v="0"/>
    <x v="0"/>
    <x v="0"/>
    <x v="1"/>
    <x v="1"/>
    <n v="0"/>
    <n v="200000"/>
    <n v="200000"/>
    <n v="0"/>
    <s v="Ja"/>
    <n v="0"/>
    <s v="Susanne Hansen"/>
    <n v="2009"/>
    <n v="21"/>
    <n v="0"/>
    <s v="1 års erhvervs uddannelse indenfor kantine"/>
    <s v="mange års i kantine"/>
    <n v="0"/>
    <n v="0"/>
    <n v="0"/>
    <n v="0"/>
    <n v="0"/>
    <n v="0"/>
    <n v="0"/>
    <n v="0"/>
    <n v="90"/>
    <n v="90"/>
    <n v="2"/>
    <n v="2"/>
    <s v="Ja"/>
    <s v="Nej"/>
    <s v="Ja"/>
    <s v="Ja"/>
    <n v="0"/>
    <s v="Ja"/>
    <n v="0"/>
    <s v="Ja"/>
    <n v="0"/>
    <s v="Nej"/>
    <s v="Vil gerne have hjælp med rekrutering"/>
    <n v="0"/>
    <s v="produktionskøkken"/>
    <s v="nej"/>
    <s v="Større"/>
    <s v="Ingen"/>
    <n v="0"/>
    <s v="En konvektionsovn, en opvaskemaskine"/>
    <n v="0"/>
    <n v="0"/>
    <n v="0"/>
    <n v="0"/>
    <n v="0"/>
    <n v="0"/>
    <n v="0"/>
    <n v="0"/>
    <n v="0"/>
    <s v="Cathrine Joachim Jerrik"/>
    <s v="3.4.2009"/>
    <n v="0"/>
    <n v="0"/>
    <n v="1"/>
    <n v="5"/>
    <n v="0"/>
    <n v="3"/>
    <n v="0"/>
    <n v="0"/>
    <n v="0"/>
    <n v="2"/>
    <n v="3"/>
    <n v="0"/>
    <n v="0"/>
    <n v="0"/>
    <n v="0"/>
    <n v="0"/>
    <n v="1"/>
    <n v="0"/>
    <n v="0"/>
    <n v="1"/>
    <n v="4"/>
    <s v="Miele"/>
    <n v="5"/>
    <n v="0"/>
    <n v="0"/>
    <s v="Ja"/>
    <s v="Ja"/>
    <n v="0"/>
    <n v="3"/>
    <s v="God plads"/>
    <s v="stor kælder der kan tages i brug"/>
    <n v="0"/>
    <x v="0"/>
    <s v="Amager"/>
    <x v="32"/>
    <x v="0"/>
    <x v="5"/>
    <n v="0"/>
    <n v="0"/>
    <n v="0"/>
    <n v="0"/>
    <n v="0"/>
    <n v="0"/>
    <n v="0"/>
    <n v="0"/>
    <n v="0"/>
    <n v="0"/>
    <n v="0"/>
    <n v="217575.59"/>
    <s v="37592"/>
    <x v="0"/>
    <x v="0"/>
    <x v="1"/>
  </r>
  <r>
    <x v="0"/>
    <x v="276"/>
    <s v="Ministeriernes Børnehus"/>
    <x v="1"/>
    <s v="Vester Voldgade 123"/>
    <n v="1552"/>
    <s v="København K"/>
    <s v="33 15 75 48"/>
    <s v="35236@buf.kk.dk"/>
    <s v="Janne Lykke Hagemann"/>
    <n v="0"/>
    <n v="0"/>
    <s v="35236@buf.kk.dk"/>
    <s v="Integreret"/>
    <n v="38"/>
    <n v="0"/>
    <n v="60"/>
    <n v="0"/>
    <n v="0"/>
    <n v="0"/>
    <n v="0"/>
    <s v="Nej"/>
    <n v="0"/>
    <n v="0"/>
    <x v="0"/>
    <x v="1"/>
    <x v="0"/>
    <x v="0"/>
    <n v="0"/>
    <x v="0"/>
    <x v="0"/>
    <x v="1"/>
    <x v="1"/>
    <n v="0"/>
    <n v="180000"/>
    <n v="180000"/>
    <n v="0"/>
    <s v="Ja"/>
    <n v="0"/>
    <s v="Jeppe Køllner"/>
    <n v="2008"/>
    <n v="37"/>
    <n v="0"/>
    <s v="ingen"/>
    <s v="ingen rigtig professionel"/>
    <s v="hygiejne"/>
    <s v="Katrine Rath"/>
    <n v="0"/>
    <n v="20"/>
    <n v="0"/>
    <n v="0"/>
    <n v="0"/>
    <n v="0"/>
    <n v="90"/>
    <n v="90"/>
    <n v="1"/>
    <n v="1"/>
    <s v="nej"/>
    <s v="ja"/>
    <s v="Ja"/>
    <s v="Ja"/>
    <s v="de vil meget gerne selv"/>
    <s v="Ja"/>
    <s v="absolut"/>
    <s v="Ja"/>
    <s v="meget gerne"/>
    <s v="ja"/>
    <s v="Vil evt. gerne have hjælp, da leder gerne vil have en erfaren køkkenansvarlig (f.eks kok)"/>
    <n v="0"/>
    <s v="produktionskøkken"/>
    <s v="nej"/>
    <s v="Større"/>
    <s v="Mindre"/>
    <n v="0"/>
    <s v="ene køkken skal have en større opvaskemaskine og flere køleskabe. Trænger til en omgang maling"/>
    <n v="0"/>
    <s v="Mindre"/>
    <n v="0"/>
    <s v="Køkkenet kræver en renovation og evt. inddragelse af mindre rum, så det bliver større"/>
    <n v="0"/>
    <n v="0"/>
    <n v="0"/>
    <n v="0"/>
    <s v="Der er tale om 2 institutioner der er blevet sammenlagt. Det ene køkken er stort nok men kræver en renovering. Det andet køkken fungere"/>
    <s v="Cathrine Jerrik/Sinee"/>
    <d v="2009-02-16T00:00:00"/>
    <n v="0"/>
    <n v="0"/>
    <n v="0"/>
    <n v="4"/>
    <n v="0"/>
    <n v="0"/>
    <n v="1"/>
    <n v="0"/>
    <n v="0"/>
    <n v="0"/>
    <n v="1"/>
    <n v="0"/>
    <n v="0"/>
    <n v="0"/>
    <n v="0"/>
    <n v="0"/>
    <n v="1"/>
    <n v="0"/>
    <n v="0"/>
    <n v="0"/>
    <n v="20"/>
    <s v="Miele"/>
    <n v="4"/>
    <s v="Nej"/>
    <n v="0"/>
    <s v="Nej"/>
    <s v="Nej"/>
    <s v="Nej"/>
    <n v="3"/>
    <s v="Begrænset"/>
    <s v="Skabe (små) til lagerplads kunne trænge til flere hylder el. skabe på vægge til tørvarer osv."/>
    <n v="0"/>
    <x v="0"/>
    <s v="Indre By"/>
    <x v="32"/>
    <x v="0"/>
    <x v="25"/>
    <n v="0"/>
    <n v="0"/>
    <n v="0"/>
    <n v="0"/>
    <n v="0"/>
    <n v="0"/>
    <n v="0"/>
    <n v="0"/>
    <n v="0"/>
    <n v="0"/>
    <n v="0"/>
    <n v="194474.78"/>
    <s v="35236"/>
    <x v="0"/>
    <x v="0"/>
    <x v="1"/>
  </r>
  <r>
    <x v="0"/>
    <x v="277"/>
    <s v="Røde Ko"/>
    <x v="1"/>
    <s v="Købmagergade 47"/>
    <n v="1150"/>
    <s v="København K"/>
    <s v="33 14 64 30"/>
    <s v="35250@buf.kk.dk"/>
    <s v="Birgit Hjorth Jacobsen (kollektiv ledelse)"/>
    <n v="35380931"/>
    <n v="0"/>
    <s v="roedeko@get2net.dk"/>
    <s v="Integreret"/>
    <n v="24"/>
    <n v="0"/>
    <n v="20"/>
    <n v="0"/>
    <n v="0"/>
    <n v="0"/>
    <n v="0"/>
    <s v="ja"/>
    <n v="2"/>
    <n v="1"/>
    <x v="0"/>
    <x v="1"/>
    <x v="0"/>
    <x v="0"/>
    <n v="0"/>
    <x v="0"/>
    <x v="0"/>
    <x v="1"/>
    <x v="1"/>
    <n v="0"/>
    <n v="120000"/>
    <n v="0"/>
    <n v="0"/>
    <s v="Ja"/>
    <n v="0"/>
    <s v="Tina Finck Kjøller"/>
    <n v="2009"/>
    <n v="25"/>
    <n v="0"/>
    <n v="0"/>
    <s v="cafe"/>
    <s v="alm. Hygiejne"/>
    <n v="0"/>
    <n v="0"/>
    <n v="0"/>
    <n v="0"/>
    <n v="0"/>
    <n v="0"/>
    <n v="0"/>
    <n v="95"/>
    <n v="95"/>
    <n v="2"/>
    <n v="1"/>
    <s v="Ja"/>
    <s v="Nej"/>
    <s v="Ja"/>
    <s v="Ja"/>
    <n v="0"/>
    <s v="Ja"/>
    <n v="0"/>
    <s v="Ja"/>
    <n v="0"/>
    <s v="ja"/>
    <n v="0"/>
    <n v="0"/>
    <s v="produktionskøkken"/>
    <s v="nej"/>
    <s v="Mindre"/>
    <n v="0"/>
    <n v="0"/>
    <s v="kogeplader, køleskab, ovn, røremaskine"/>
    <n v="0"/>
    <n v="0"/>
    <n v="0"/>
    <n v="0"/>
    <n v="0"/>
    <n v="0"/>
    <n v="0"/>
    <n v="0"/>
    <n v="0"/>
    <s v="Lone Voss/Sine"/>
    <d v="2009-02-17T00:00:00"/>
    <n v="0"/>
    <n v="0"/>
    <n v="1"/>
    <n v="4"/>
    <n v="0"/>
    <n v="1"/>
    <n v="0"/>
    <n v="0"/>
    <n v="0"/>
    <n v="0"/>
    <n v="1"/>
    <n v="0"/>
    <n v="0"/>
    <n v="0"/>
    <n v="0"/>
    <n v="1"/>
    <n v="0"/>
    <n v="0"/>
    <n v="0"/>
    <n v="0"/>
    <n v="20"/>
    <s v="Miele"/>
    <n v="3"/>
    <n v="0"/>
    <n v="0"/>
    <s v="Ja"/>
    <s v="Ja"/>
    <s v="Nej"/>
    <n v="2"/>
    <s v="Begrænset"/>
    <s v="Har mulighed for lidt ekstra i krypperummet"/>
    <n v="0"/>
    <x v="0"/>
    <s v="Indre By"/>
    <x v="0"/>
    <x v="0"/>
    <x v="18"/>
    <n v="0"/>
    <n v="0"/>
    <n v="0"/>
    <n v="0"/>
    <n v="0"/>
    <n v="0"/>
    <n v="0"/>
    <n v="0"/>
    <n v="0"/>
    <n v="0"/>
    <n v="0"/>
    <n v="76687.5"/>
    <s v="35250"/>
    <x v="0"/>
    <x v="0"/>
    <x v="1"/>
  </r>
  <r>
    <x v="0"/>
    <x v="278"/>
    <s v="Røde Ko"/>
    <x v="1"/>
    <s v="Købmagergade 47"/>
    <n v="1150"/>
    <s v="København K"/>
    <s v="33 14 64 30"/>
    <s v="35250@buf.kk.dk"/>
    <s v="Birgit Hjorth Jacobsen (kollektiv ledelse)"/>
    <n v="35380931"/>
    <n v="0"/>
    <s v="roedeko@get2net.dk"/>
    <s v="Integreret"/>
    <n v="24"/>
    <n v="0"/>
    <n v="20"/>
    <n v="0"/>
    <n v="0"/>
    <n v="0"/>
    <n v="0"/>
    <s v="ja"/>
    <n v="2"/>
    <n v="2"/>
    <x v="1"/>
    <x v="0"/>
    <x v="1"/>
    <x v="1"/>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1"/>
    <n v="0"/>
    <n v="0"/>
    <n v="0"/>
    <n v="1"/>
    <n v="0"/>
    <n v="0"/>
    <n v="0"/>
    <n v="0"/>
    <n v="1"/>
    <n v="0"/>
    <n v="0"/>
    <n v="0"/>
    <n v="0"/>
    <n v="1"/>
    <n v="0"/>
    <n v="0"/>
    <n v="0"/>
    <n v="0"/>
    <n v="20"/>
    <s v="Miele"/>
    <n v="1.5"/>
    <n v="0"/>
    <n v="0"/>
    <n v="0"/>
    <n v="0"/>
    <n v="0"/>
    <n v="1"/>
    <n v="0"/>
    <n v="0"/>
    <n v="0"/>
    <x v="0"/>
    <s v="Indre By"/>
    <x v="0"/>
    <x v="0"/>
    <x v="18"/>
    <n v="0"/>
    <n v="0"/>
    <n v="0"/>
    <n v="0"/>
    <n v="0"/>
    <n v="0"/>
    <n v="0"/>
    <n v="0"/>
    <n v="0"/>
    <n v="0"/>
    <n v="0"/>
    <n v="76687.5"/>
    <s v="35250"/>
    <x v="1"/>
    <x v="0"/>
    <x v="1"/>
  </r>
  <r>
    <x v="0"/>
    <x v="279"/>
    <s v="Røde Ko"/>
    <x v="1"/>
    <s v="Købmagergade 47"/>
    <n v="1150"/>
    <s v="København K"/>
    <s v="33 14 64 30"/>
    <s v="35250@buf.kk.dk"/>
    <s v="Birgit Hjorth Jacobsen (kollektiv ledelse)"/>
    <n v="35380931"/>
    <n v="0"/>
    <s v="roedeko@get2net.dk"/>
    <s v="Integreret"/>
    <n v="24"/>
    <n v="0"/>
    <n v="20"/>
    <n v="0"/>
    <n v="0"/>
    <n v="0"/>
    <n v="0"/>
    <n v="0"/>
    <n v="0"/>
    <n v="0"/>
    <x v="1"/>
    <x v="0"/>
    <x v="1"/>
    <x v="1"/>
    <n v="0"/>
    <x v="1"/>
    <x v="0"/>
    <x v="1"/>
    <x v="0"/>
    <n v="0"/>
    <n v="0"/>
    <n v="0"/>
    <n v="0"/>
    <n v="0"/>
    <n v="0"/>
    <n v="0"/>
    <n v="0"/>
    <n v="0"/>
    <n v="0"/>
    <n v="0"/>
    <n v="0"/>
    <n v="0"/>
    <n v="0"/>
    <n v="0"/>
    <n v="0"/>
    <n v="0"/>
    <n v="0"/>
    <n v="0"/>
    <n v="0"/>
    <n v="95"/>
    <n v="95"/>
    <n v="0"/>
    <n v="0"/>
    <n v="0"/>
    <n v="0"/>
    <n v="0"/>
    <n v="0"/>
    <n v="0"/>
    <n v="0"/>
    <n v="0"/>
    <n v="0"/>
    <n v="0"/>
    <n v="0"/>
    <n v="0"/>
    <n v="0"/>
    <s v="Modtagerkøkken"/>
    <n v="0"/>
    <n v="0"/>
    <n v="0"/>
    <n v="0"/>
    <n v="0"/>
    <n v="0"/>
    <n v="0"/>
    <n v="0"/>
    <n v="0"/>
    <n v="0"/>
    <n v="0"/>
    <n v="0"/>
    <n v="0"/>
    <n v="0"/>
    <n v="0"/>
    <d v="1899-12-30T00:00:00"/>
    <n v="0"/>
    <n v="1"/>
    <n v="0"/>
    <n v="4"/>
    <n v="1"/>
    <n v="0"/>
    <n v="0"/>
    <n v="0"/>
    <n v="0"/>
    <n v="1"/>
    <n v="0"/>
    <n v="0"/>
    <n v="0"/>
    <n v="0"/>
    <n v="0"/>
    <n v="0"/>
    <n v="0"/>
    <n v="0"/>
    <n v="0"/>
    <n v="0"/>
    <n v="0"/>
    <n v="0"/>
    <n v="0"/>
    <s v="Nej"/>
    <n v="0"/>
    <n v="0"/>
    <n v="0"/>
    <n v="0"/>
    <n v="1"/>
    <n v="0"/>
    <s v="da stedet er nyt, kan de ikke huske alt"/>
    <n v="0"/>
    <x v="0"/>
    <s v="Indre By"/>
    <x v="0"/>
    <x v="0"/>
    <x v="18"/>
    <n v="0"/>
    <n v="0"/>
    <n v="0"/>
    <n v="0"/>
    <n v="0"/>
    <n v="0"/>
    <n v="0"/>
    <n v="0"/>
    <n v="0"/>
    <n v="0"/>
    <n v="0"/>
    <n v="76687.5"/>
    <s v="35250"/>
    <x v="4"/>
    <x v="0"/>
    <x v="1"/>
  </r>
  <r>
    <x v="0"/>
    <x v="280"/>
    <s v="Christianshavns Asyl"/>
    <x v="1"/>
    <s v="Amagergade 2"/>
    <n v="1423"/>
    <s v="København K"/>
    <s v="32 54 27 48"/>
    <s v="chr-asyl@mail.tele.dk"/>
    <s v="Ingelise Vig Christiansen"/>
    <n v="32500831"/>
    <n v="0"/>
    <s v="35518@buf.kk.dk"/>
    <s v="Integreret"/>
    <n v="12"/>
    <n v="0"/>
    <n v="33"/>
    <n v="0"/>
    <n v="0"/>
    <n v="0"/>
    <n v="0"/>
    <s v="Nej"/>
    <n v="0"/>
    <n v="0"/>
    <x v="0"/>
    <x v="1"/>
    <x v="2"/>
    <x v="0"/>
    <n v="0"/>
    <x v="0"/>
    <x v="0"/>
    <x v="1"/>
    <x v="1"/>
    <n v="0"/>
    <n v="91000"/>
    <n v="0"/>
    <n v="0"/>
    <s v="Ja"/>
    <n v="0"/>
    <s v="Helle Rise Jensen"/>
    <n v="2008"/>
    <n v="20"/>
    <n v="0"/>
    <s v="ufaglært"/>
    <n v="0"/>
    <s v="kurser i Madhuset og kostkompagniet"/>
    <n v="0"/>
    <n v="0"/>
    <n v="0"/>
    <n v="0"/>
    <n v="0"/>
    <n v="0"/>
    <n v="0"/>
    <n v="75"/>
    <n v="75"/>
    <n v="1"/>
    <n v="1"/>
    <s v="Ja"/>
    <s v="ja"/>
    <s v="Ja"/>
    <s v="Ja"/>
    <s v="er forbeholden"/>
    <s v="Ja"/>
    <s v="er meget afventende"/>
    <s v="Ja"/>
    <n v="0"/>
    <s v="Nej"/>
    <n v="0"/>
    <n v="0"/>
    <s v="Køkken blandet tilvirk"/>
    <n v="0"/>
    <n v="0"/>
    <n v="0"/>
    <n v="0"/>
    <s v="vil gerne have flyttet indgangsdøreen til køkkenet, hvilket vil give meget mere plads."/>
    <n v="0"/>
    <n v="0"/>
    <n v="0"/>
    <n v="0"/>
    <n v="0"/>
    <n v="0"/>
    <n v="0"/>
    <n v="0"/>
    <s v="11 børn tager afsted i minibus til 14. Køleskab mangler i bus. Har intet hus og tager forskellige steder hen. Kører kl. 9 hver morgen. Moderinstitutionen kan godt lave mad."/>
    <s v="Mariah / Sine"/>
    <d v="2009-04-15T00:00:00"/>
    <n v="0"/>
    <n v="0"/>
    <n v="1"/>
    <n v="4"/>
    <n v="0"/>
    <n v="1"/>
    <n v="0"/>
    <n v="0"/>
    <n v="0"/>
    <n v="0"/>
    <n v="2"/>
    <n v="0"/>
    <n v="0"/>
    <n v="0"/>
    <n v="0"/>
    <n v="1"/>
    <n v="0"/>
    <n v="0"/>
    <n v="0"/>
    <n v="1"/>
    <n v="25"/>
    <s v="Miele"/>
    <n v="4"/>
    <s v="Nej"/>
    <n v="0"/>
    <s v="Ja"/>
    <s v="Nej"/>
    <s v="Nej"/>
    <n v="2"/>
    <s v="ingen plads"/>
    <s v="mangler kogeplader og en ekstra ovn, ekstra køleskab og ekstra frysesr, foodprocessor, en bjørn. Er i tvivl om der er udsugning. Flere køkkenskabe til opbevaring"/>
    <n v="0"/>
    <x v="0"/>
    <s v="Indre By"/>
    <x v="23"/>
    <x v="0"/>
    <x v="14"/>
    <n v="0"/>
    <n v="0"/>
    <n v="0"/>
    <n v="0"/>
    <n v="0"/>
    <n v="0"/>
    <n v="0"/>
    <n v="0"/>
    <n v="0"/>
    <n v="0"/>
    <n v="0"/>
    <n v="83692.14"/>
    <s v="35518"/>
    <x v="0"/>
    <x v="0"/>
    <x v="1"/>
  </r>
  <r>
    <x v="0"/>
    <x v="281"/>
    <s v="Adelgården"/>
    <x v="1"/>
    <s v="Adelgade 1"/>
    <n v="1304"/>
    <s v="København K"/>
    <s v="33 12 60 54"/>
    <s v="35544@buf.kk.dk"/>
    <s v="DORTHE BRISTOW"/>
    <n v="0"/>
    <n v="0"/>
    <s v="35544@buf.kk.dk"/>
    <s v="Integreret"/>
    <n v="36"/>
    <n v="0"/>
    <n v="50"/>
    <n v="0"/>
    <n v="0"/>
    <n v="0"/>
    <n v="0"/>
    <s v="Nej"/>
    <n v="0"/>
    <n v="0"/>
    <x v="0"/>
    <x v="1"/>
    <x v="0"/>
    <x v="0"/>
    <n v="0"/>
    <x v="0"/>
    <x v="1"/>
    <x v="1"/>
    <x v="1"/>
    <n v="0"/>
    <n v="200000"/>
    <n v="0"/>
    <n v="0"/>
    <s v="Ja"/>
    <s v="nej"/>
    <s v="Kirsten Jensen"/>
    <n v="2005"/>
    <n v="30"/>
    <n v="0"/>
    <s v="PB fra Suhrs"/>
    <s v="12 år"/>
    <s v="Økologisk Oplysningsforbund"/>
    <n v="0"/>
    <n v="0"/>
    <n v="0"/>
    <n v="0"/>
    <n v="0"/>
    <n v="0"/>
    <n v="0"/>
    <n v="80"/>
    <n v="80"/>
    <n v="2"/>
    <n v="2"/>
    <s v="Ja"/>
    <s v="Nej"/>
    <s v="Ja"/>
    <s v="Ja"/>
    <s v="OBS. Børnehaven er udflytter og vil have madpakker leveret"/>
    <s v="Ja"/>
    <s v="Se ovenfor"/>
    <s v="Ja"/>
    <s v="Se ovenfor"/>
    <s v="Nej"/>
    <s v="Køkkenpersonale ønkser ikke at gå op i timer"/>
    <n v="0"/>
    <s v="produktionskøkken"/>
    <s v="Ja"/>
    <s v="Ingen"/>
    <s v="Ingen"/>
    <s v="Nej"/>
    <n v="0"/>
    <n v="0"/>
    <n v="0"/>
    <n v="0"/>
    <n v="0"/>
    <n v="0"/>
    <n v="0"/>
    <n v="0"/>
    <n v="0"/>
    <n v="0"/>
    <s v="Cathrine Jerrik / Nanna"/>
    <d v="2009-03-09T00:00:00"/>
    <n v="0"/>
    <n v="0"/>
    <n v="1"/>
    <n v="4"/>
    <n v="0"/>
    <n v="2"/>
    <n v="0"/>
    <n v="0"/>
    <n v="0"/>
    <n v="0"/>
    <n v="2"/>
    <n v="0"/>
    <n v="0"/>
    <n v="0"/>
    <n v="0"/>
    <n v="0"/>
    <n v="1"/>
    <n v="0"/>
    <n v="0"/>
    <n v="1"/>
    <n v="20"/>
    <s v="Miele"/>
    <n v="4.5"/>
    <s v="Ja"/>
    <n v="0"/>
    <s v="Ja"/>
    <s v="Nej"/>
    <s v="Nej"/>
    <n v="2"/>
    <s v="God plads"/>
    <n v="0"/>
    <n v="0"/>
    <x v="0"/>
    <s v="Indre By"/>
    <x v="1"/>
    <x v="0"/>
    <x v="39"/>
    <n v="0"/>
    <n v="0"/>
    <n v="0"/>
    <n v="0"/>
    <n v="0"/>
    <n v="0"/>
    <n v="0"/>
    <n v="0"/>
    <n v="0"/>
    <n v="0"/>
    <n v="0"/>
    <n v="164185.16"/>
    <s v="35544"/>
    <x v="0"/>
    <x v="0"/>
    <x v="1"/>
  </r>
  <r>
    <x v="0"/>
    <x v="282"/>
    <s v="Adelgården"/>
    <x v="1"/>
    <s v="Adelgade 1"/>
    <n v="1304"/>
    <s v="København K"/>
    <s v="33 12 60 54"/>
    <s v="35544@buf.kk.dk"/>
    <s v="DORTHE BRISTOW"/>
    <n v="0"/>
    <n v="0"/>
    <s v="35544@buf.kk.dk"/>
    <s v="Integreret"/>
    <n v="36"/>
    <n v="0"/>
    <n v="50"/>
    <n v="0"/>
    <n v="0"/>
    <n v="0"/>
    <n v="0"/>
    <n v="0"/>
    <n v="0"/>
    <n v="0"/>
    <x v="1"/>
    <x v="0"/>
    <x v="1"/>
    <x v="1"/>
    <n v="0"/>
    <x v="0"/>
    <x v="1"/>
    <x v="1"/>
    <x v="1"/>
    <n v="0"/>
    <n v="200000"/>
    <n v="0"/>
    <n v="0"/>
    <n v="0"/>
    <n v="0"/>
    <n v="0"/>
    <n v="0"/>
    <n v="0"/>
    <n v="0"/>
    <n v="0"/>
    <n v="0"/>
    <n v="0"/>
    <n v="0"/>
    <n v="0"/>
    <n v="0"/>
    <n v="0"/>
    <n v="0"/>
    <n v="0"/>
    <n v="0"/>
    <n v="80"/>
    <n v="80"/>
    <n v="0"/>
    <n v="0"/>
    <n v="0"/>
    <n v="0"/>
    <n v="0"/>
    <n v="0"/>
    <n v="0"/>
    <n v="0"/>
    <n v="0"/>
    <n v="0"/>
    <n v="0"/>
    <n v="0"/>
    <n v="0"/>
    <n v="0"/>
    <s v="Modtagerkøkken"/>
    <s v="nej"/>
    <s v="Ingen"/>
    <s v="Større"/>
    <n v="0"/>
    <s v="Leder fortæller at Sundhedsmyndighederne har udtalt at køkkenet skal adskilles bedre fra opholdsrum og fra høns udenfor for at kunne blive godkendt"/>
    <n v="0"/>
    <n v="0"/>
    <n v="0"/>
    <n v="0"/>
    <n v="0"/>
    <n v="0"/>
    <n v="0"/>
    <n v="0"/>
    <n v="0"/>
    <s v="Birgitte Glerup"/>
    <d v="2009-04-24T00:00:00"/>
    <n v="0"/>
    <n v="0"/>
    <n v="1"/>
    <n v="4"/>
    <n v="0"/>
    <n v="1"/>
    <n v="0"/>
    <n v="0"/>
    <n v="0"/>
    <n v="0"/>
    <n v="0"/>
    <n v="1"/>
    <n v="1"/>
    <n v="1"/>
    <n v="0"/>
    <n v="0"/>
    <n v="0"/>
    <n v="1"/>
    <n v="0"/>
    <n v="1"/>
    <n v="20"/>
    <s v="Miele"/>
    <n v="6"/>
    <s v="Ja"/>
    <n v="10"/>
    <s v="Nej"/>
    <s v="Nej"/>
    <s v="Nej"/>
    <n v="2"/>
    <s v="ingen plads"/>
    <n v="0"/>
    <n v="0"/>
    <x v="0"/>
    <s v="Indre By"/>
    <x v="1"/>
    <x v="0"/>
    <x v="39"/>
    <n v="0"/>
    <n v="0"/>
    <n v="0"/>
    <n v="0"/>
    <n v="0"/>
    <n v="0"/>
    <n v="0"/>
    <n v="0"/>
    <n v="0"/>
    <n v="0"/>
    <n v="0"/>
    <n v="164185.16"/>
    <s v="35544"/>
    <x v="4"/>
    <x v="0"/>
    <x v="1"/>
  </r>
  <r>
    <x v="0"/>
    <x v="283"/>
    <n v="0"/>
    <x v="1"/>
    <s v="Store Kongensgade 79"/>
    <n v="1264"/>
    <s v="København K"/>
    <s v="33 14 79 96"/>
    <s v="35560@buf.kk.dk"/>
    <s v="Susan Mellin"/>
    <n v="33322659"/>
    <n v="33147996"/>
    <s v="35560@buf.kk.dk"/>
    <s v="Integreret"/>
    <n v="12"/>
    <n v="0"/>
    <n v="24"/>
    <n v="24"/>
    <n v="0"/>
    <n v="0"/>
    <n v="0"/>
    <s v="Nej"/>
    <n v="0"/>
    <n v="0"/>
    <x v="0"/>
    <x v="0"/>
    <x v="1"/>
    <x v="0"/>
    <n v="0"/>
    <x v="0"/>
    <x v="0"/>
    <x v="1"/>
    <x v="1"/>
    <n v="0"/>
    <n v="0"/>
    <n v="0"/>
    <n v="0"/>
    <n v="0"/>
    <n v="0"/>
    <n v="0"/>
    <n v="0"/>
    <n v="0"/>
    <n v="0"/>
    <n v="0"/>
    <n v="0"/>
    <n v="0"/>
    <n v="0"/>
    <n v="0"/>
    <n v="0"/>
    <n v="0"/>
    <n v="0"/>
    <n v="0"/>
    <n v="0"/>
    <n v="55"/>
    <n v="55"/>
    <n v="1"/>
    <n v="1"/>
    <s v="Ja"/>
    <s v="Nej"/>
    <s v="Ja"/>
    <s v="Ja"/>
    <s v="meget positive"/>
    <s v="Ja"/>
    <s v="meget positive"/>
    <s v="Ja"/>
    <s v="meget positive"/>
    <s v="Nej"/>
    <s v="vil gerne have hjælp til rekrutering"/>
    <n v="0"/>
    <s v="produktionskøkken"/>
    <s v="Ja"/>
    <s v="Mindre"/>
    <n v="0"/>
    <n v="0"/>
    <s v="nyt komfur, evt. et køleskab."/>
    <n v="0"/>
    <n v="0"/>
    <n v="0"/>
    <n v="0"/>
    <n v="0"/>
    <n v="0"/>
    <n v="0"/>
    <n v="0"/>
    <s v="Meget fint, køreklart køkken, dog med en åben væg"/>
    <s v="Cathrine Jerrik/Sine"/>
    <d v="2009-02-26T00:00:00"/>
    <n v="0"/>
    <n v="1"/>
    <n v="0"/>
    <n v="0"/>
    <n v="0"/>
    <n v="0"/>
    <n v="0"/>
    <n v="0"/>
    <n v="0"/>
    <n v="0"/>
    <n v="2"/>
    <n v="0"/>
    <n v="0"/>
    <n v="0"/>
    <n v="0"/>
    <n v="0"/>
    <n v="1"/>
    <n v="0"/>
    <n v="0"/>
    <n v="0"/>
    <n v="25"/>
    <s v="Miele"/>
    <n v="4"/>
    <s v="Nej"/>
    <n v="0"/>
    <s v="Nej"/>
    <s v="Nej"/>
    <s v="Nej"/>
    <n v="2"/>
    <s v="Begrænset"/>
    <s v="Der er en kælder der kan tages i brug, eller ok skabsplads"/>
    <n v="0"/>
    <x v="0"/>
    <s v="Indre By"/>
    <x v="23"/>
    <x v="0"/>
    <x v="19"/>
    <n v="24"/>
    <n v="0"/>
    <n v="0"/>
    <n v="0"/>
    <n v="0"/>
    <n v="0"/>
    <n v="0"/>
    <n v="0"/>
    <n v="0"/>
    <n v="0"/>
    <n v="0"/>
    <n v="70495.69"/>
    <s v="35560"/>
    <x v="0"/>
    <x v="0"/>
    <x v="27"/>
  </r>
  <r>
    <x v="0"/>
    <x v="284"/>
    <s v="Langebro"/>
    <x v="1"/>
    <s v="Langebrogade 2"/>
    <n v="1411"/>
    <s v="København K"/>
    <s v="32 57 64 23"/>
    <s v="inst.langebro@mail.dk"/>
    <s v="Tony Jørgen Lindqvist"/>
    <n v="0"/>
    <n v="0"/>
    <s v="35599@buf.kk.dk"/>
    <s v="Integreret"/>
    <n v="11"/>
    <n v="0"/>
    <n v="20"/>
    <n v="0"/>
    <n v="0"/>
    <n v="0"/>
    <n v="0"/>
    <s v="Nej"/>
    <n v="0"/>
    <n v="0"/>
    <x v="0"/>
    <x v="1"/>
    <x v="2"/>
    <x v="0"/>
    <n v="0"/>
    <x v="0"/>
    <x v="1"/>
    <x v="2"/>
    <x v="1"/>
    <n v="0"/>
    <n v="90000"/>
    <n v="0"/>
    <n v="0"/>
    <s v="Ja"/>
    <n v="0"/>
    <s v="Helle Aastradsen"/>
    <n v="2009"/>
    <n v="20"/>
    <n v="0"/>
    <s v="pædagog"/>
    <s v="10-15 års"/>
    <s v="hygiejnekursus"/>
    <n v="0"/>
    <n v="0"/>
    <n v="0"/>
    <n v="0"/>
    <n v="0"/>
    <n v="0"/>
    <n v="0"/>
    <n v="99"/>
    <n v="99"/>
    <n v="1"/>
    <n v="1"/>
    <s v="Ja"/>
    <s v="ja"/>
    <s v="Ja"/>
    <s v="Ja"/>
    <n v="0"/>
    <s v="Ja"/>
    <n v="0"/>
    <s v="Ja"/>
    <n v="0"/>
    <s v="ja"/>
    <s v="Køkkendame vil gerne op i tid."/>
    <n v="0"/>
    <s v="produktionskøkken"/>
    <s v="nej"/>
    <s v="Mindre"/>
    <s v="Ingen"/>
    <s v="Nej"/>
    <s v="en ovn mere, en større røremaskine og en grøntsags robot"/>
    <n v="0"/>
    <n v="0"/>
    <n v="0"/>
    <n v="0"/>
    <n v="0"/>
    <n v="0"/>
    <n v="0"/>
    <n v="0"/>
    <n v="0"/>
    <s v="Mariah / Sine"/>
    <d v="2009-03-26T00:00:00"/>
    <n v="0"/>
    <n v="0"/>
    <n v="1"/>
    <n v="5"/>
    <n v="0"/>
    <n v="1"/>
    <n v="0"/>
    <n v="0"/>
    <n v="0"/>
    <n v="0"/>
    <n v="1"/>
    <n v="0"/>
    <n v="0"/>
    <n v="1"/>
    <n v="0"/>
    <n v="0"/>
    <n v="1"/>
    <n v="0"/>
    <n v="0"/>
    <n v="1"/>
    <n v="25"/>
    <s v="Miele"/>
    <n v="4"/>
    <s v="Nej"/>
    <n v="0"/>
    <s v="Ja"/>
    <s v="Nej"/>
    <s v="Nej"/>
    <n v="0"/>
    <s v="Begrænset"/>
    <s v="kogebordet mister varme når alle plader er i brug. Evt. suppleres med to induktionsplader"/>
    <n v="0"/>
    <x v="0"/>
    <s v="Indre By"/>
    <x v="33"/>
    <x v="0"/>
    <x v="18"/>
    <n v="0"/>
    <n v="0"/>
    <n v="0"/>
    <n v="0"/>
    <n v="0"/>
    <n v="0"/>
    <n v="0"/>
    <n v="0"/>
    <n v="0"/>
    <n v="0"/>
    <n v="0"/>
    <n v="90677.63"/>
    <s v="35599"/>
    <x v="0"/>
    <x v="0"/>
    <x v="1"/>
  </r>
  <r>
    <x v="0"/>
    <x v="285"/>
    <s v="Trinitatis Menigheds Børnehave og Vuggestue"/>
    <x v="1"/>
    <s v="Store Kannikestræde 8"/>
    <n v="1169"/>
    <s v="København K"/>
    <s v="33 13 23 72"/>
    <s v="trinitatis@tele2adsl.dk"/>
    <s v="Jolanta Laursen"/>
    <n v="35340416"/>
    <n v="0"/>
    <s v="35687@buf.kk.dk"/>
    <s v="Integreret"/>
    <n v="7"/>
    <n v="0"/>
    <n v="14"/>
    <n v="0"/>
    <n v="0"/>
    <n v="0"/>
    <n v="0"/>
    <s v="ja"/>
    <n v="0"/>
    <n v="0"/>
    <x v="0"/>
    <x v="1"/>
    <x v="4"/>
    <x v="0"/>
    <n v="0"/>
    <x v="0"/>
    <x v="1"/>
    <x v="5"/>
    <x v="1"/>
    <n v="0"/>
    <n v="15000"/>
    <n v="15000"/>
    <n v="0"/>
    <s v="Nej"/>
    <s v="nej"/>
    <n v="0"/>
    <n v="0"/>
    <n v="0"/>
    <n v="0"/>
    <n v="0"/>
    <n v="0"/>
    <n v="0"/>
    <n v="0"/>
    <n v="0"/>
    <n v="0"/>
    <n v="0"/>
    <n v="0"/>
    <n v="0"/>
    <n v="0"/>
    <n v="75"/>
    <n v="75"/>
    <n v="1"/>
    <n v="1"/>
    <s v="Ja"/>
    <s v="Nej"/>
    <s v="nej"/>
    <s v="Ja"/>
    <n v="0"/>
    <s v="Ja"/>
    <n v="0"/>
    <s v="Ja"/>
    <n v="0"/>
    <s v="Nej"/>
    <s v="Vil gerne benytte sig af os"/>
    <n v="0"/>
    <s v="Køkken begrænset tilvirk"/>
    <s v="nej"/>
    <n v="0"/>
    <n v="0"/>
    <n v="0"/>
    <n v="0"/>
    <n v="0"/>
    <n v="0"/>
    <n v="0"/>
    <n v="0"/>
    <s v="Mindre"/>
    <s v="Nyt køkkenbord og vask"/>
    <n v="0"/>
    <n v="0"/>
    <s v="&quot;Ombygning&quot;, flytning af ovn, køleskab, se vedlagte tegninger (Snak m. Lone, jeg ved ikke hvilke tegninger der refereres til)"/>
    <s v="Lone Voss / Nanna"/>
    <d v="2009-03-20T00:00:00"/>
    <n v="0"/>
    <n v="0"/>
    <n v="1"/>
    <n v="4"/>
    <n v="0"/>
    <n v="1"/>
    <n v="0"/>
    <n v="0"/>
    <n v="0"/>
    <n v="1"/>
    <n v="0"/>
    <n v="0"/>
    <n v="0"/>
    <n v="0"/>
    <n v="0"/>
    <n v="1"/>
    <n v="0"/>
    <n v="0"/>
    <n v="0"/>
    <n v="1"/>
    <n v="20"/>
    <s v="Miele"/>
    <n v="0.5"/>
    <s v="Nej"/>
    <s v="Nej"/>
    <s v="Nej"/>
    <s v="Nej"/>
    <s v="Nej"/>
    <n v="1"/>
    <s v="ingen plads"/>
    <n v="0"/>
    <n v="0"/>
    <x v="0"/>
    <s v="Indre By"/>
    <x v="34"/>
    <x v="0"/>
    <x v="53"/>
    <n v="0"/>
    <n v="0"/>
    <n v="0"/>
    <n v="0"/>
    <n v="0"/>
    <n v="0"/>
    <n v="0"/>
    <n v="0"/>
    <n v="0"/>
    <n v="0"/>
    <n v="0"/>
    <n v="22249.24"/>
    <s v="35687"/>
    <x v="0"/>
    <x v="0"/>
    <x v="1"/>
  </r>
  <r>
    <x v="0"/>
    <x v="286"/>
    <s v="Børnehuset Rudolf"/>
    <x v="1"/>
    <s v="Tietgensgade 31D"/>
    <n v="1704"/>
    <s v="København V"/>
    <s v="33 18 66 20"/>
    <s v="37204@buf.kk.dk"/>
    <s v="Katia Dahl Bøgvad"/>
    <n v="39632578"/>
    <n v="0"/>
    <s v="37204@buf.kk.dk"/>
    <s v="Integreret"/>
    <n v="44"/>
    <n v="0"/>
    <n v="44"/>
    <n v="0"/>
    <n v="0"/>
    <n v="0"/>
    <n v="0"/>
    <s v="Nej"/>
    <n v="0"/>
    <n v="0"/>
    <x v="0"/>
    <x v="1"/>
    <x v="0"/>
    <x v="0"/>
    <n v="0"/>
    <x v="0"/>
    <x v="1"/>
    <x v="0"/>
    <x v="1"/>
    <n v="0"/>
    <n v="125000"/>
    <n v="125000"/>
    <n v="0"/>
    <s v="Ja"/>
    <n v="0"/>
    <s v="Hanne Davidsen"/>
    <n v="2004"/>
    <n v="37"/>
    <n v="0"/>
    <s v="Økonomi"/>
    <s v="Døgninstitution"/>
    <s v="Øko-omlægning, ernæring, kantinedrift"/>
    <s v="Gai Mathiasen"/>
    <n v="2009"/>
    <n v="20"/>
    <n v="0"/>
    <s v="ufaglært"/>
    <s v="Rengøring - køkkenmedhjælp"/>
    <s v="Hygiejne sprogskole"/>
    <n v="90"/>
    <n v="90"/>
    <n v="1"/>
    <n v="1"/>
    <s v="Ja"/>
    <s v="Nej"/>
    <s v="Ja"/>
    <n v="0"/>
    <s v="Alle forældre betaler nu 100-300 kr pr md til &quot;madklub&quot;"/>
    <n v="0"/>
    <n v="0"/>
    <n v="0"/>
    <n v="0"/>
    <s v="ja"/>
    <s v="har allerede"/>
    <n v="0"/>
    <s v="produktionskøkken"/>
    <s v="nej"/>
    <s v="Større"/>
    <s v="Ingen"/>
    <n v="0"/>
    <s v="Industriopvaskemaskine, industri- eller fuld højde køleskab, ekstra ovn (vil selvfølgelig gerne erstatte de to gamle med konvektionsovn i stedet."/>
    <n v="0"/>
    <n v="0"/>
    <n v="0"/>
    <n v="0"/>
    <n v="0"/>
    <n v="0"/>
    <n v="0"/>
    <n v="0"/>
    <n v="0"/>
    <s v="Birgitte Glerup"/>
    <s v="14/4 2009"/>
    <n v="0"/>
    <n v="0"/>
    <n v="1"/>
    <n v="5"/>
    <n v="0"/>
    <n v="2"/>
    <n v="0"/>
    <n v="0"/>
    <n v="0"/>
    <n v="0"/>
    <n v="1"/>
    <n v="1"/>
    <n v="0"/>
    <n v="1"/>
    <n v="1"/>
    <n v="0"/>
    <n v="0"/>
    <n v="2"/>
    <n v="0"/>
    <n v="1"/>
    <n v="20"/>
    <s v="Miele"/>
    <n v="8"/>
    <s v="Ja"/>
    <n v="8"/>
    <n v="0"/>
    <s v="Ja"/>
    <s v="Nej"/>
    <n v="4"/>
    <s v="God plads"/>
    <s v="Institutionen vil gerne fortsætte som de har gjort længe. Køkkenet har længe haft brug for nye maskiner, men har ikke kunne klare det i det stramme budget."/>
    <n v="0"/>
    <x v="0"/>
    <s v="Indre By"/>
    <x v="1"/>
    <x v="0"/>
    <x v="2"/>
    <n v="0"/>
    <n v="0"/>
    <n v="0"/>
    <n v="0"/>
    <n v="0"/>
    <n v="0"/>
    <n v="0"/>
    <n v="0"/>
    <n v="0"/>
    <n v="0"/>
    <n v="0"/>
    <n v="290050.55"/>
    <s v="37204"/>
    <x v="0"/>
    <x v="0"/>
    <x v="1"/>
  </r>
  <r>
    <x v="0"/>
    <x v="287"/>
    <s v="100 meter skoven"/>
    <x v="1"/>
    <s v="Upsalagade 19"/>
    <n v="2100"/>
    <s v="København Ø"/>
    <s v="35 26 14 99/46 49 62 75"/>
    <s v="37216@buf.kk.dk"/>
    <s v="Inger Rynkjøb"/>
    <n v="0"/>
    <n v="0"/>
    <s v="37216b@buf.kk.dk"/>
    <s v="Integreret"/>
    <n v="42"/>
    <n v="0"/>
    <n v="50"/>
    <n v="0"/>
    <n v="0"/>
    <n v="0"/>
    <n v="0"/>
    <n v="0"/>
    <n v="0"/>
    <n v="0"/>
    <x v="1"/>
    <x v="0"/>
    <x v="1"/>
    <x v="1"/>
    <n v="0"/>
    <x v="1"/>
    <x v="0"/>
    <x v="1"/>
    <x v="0"/>
    <n v="0"/>
    <n v="0"/>
    <n v="0"/>
    <n v="0"/>
    <n v="0"/>
    <n v="0"/>
    <n v="0"/>
    <n v="0"/>
    <n v="0"/>
    <n v="0"/>
    <n v="0"/>
    <n v="0"/>
    <n v="0"/>
    <n v="0"/>
    <n v="0"/>
    <n v="0"/>
    <n v="0"/>
    <n v="0"/>
    <n v="0"/>
    <n v="0"/>
    <n v="0"/>
    <n v="0"/>
    <n v="0"/>
    <n v="0"/>
    <n v="0"/>
    <n v="0"/>
    <n v="0"/>
    <s v="Ja"/>
    <n v="0"/>
    <n v="0"/>
    <n v="0"/>
    <n v="0"/>
    <n v="0"/>
    <s v="Nej"/>
    <n v="0"/>
    <n v="0"/>
    <s v="produktionskøkken"/>
    <s v="nej"/>
    <s v="Mindre"/>
    <n v="0"/>
    <n v="0"/>
    <s v="ovn"/>
    <n v="0"/>
    <n v="0"/>
    <n v="0"/>
    <n v="0"/>
    <n v="0"/>
    <n v="0"/>
    <n v="0"/>
    <n v="0"/>
    <n v="0"/>
    <s v="Lone Voss"/>
    <d v="1899-12-30T00:00:00"/>
    <n v="0"/>
    <n v="0"/>
    <n v="1"/>
    <n v="4"/>
    <n v="0"/>
    <n v="1"/>
    <n v="0"/>
    <n v="0"/>
    <n v="0"/>
    <n v="0"/>
    <n v="2"/>
    <n v="0"/>
    <n v="0"/>
    <n v="0"/>
    <n v="0"/>
    <n v="0"/>
    <n v="1"/>
    <n v="0"/>
    <n v="0"/>
    <n v="1"/>
    <n v="20"/>
    <s v="Miele"/>
    <n v="2"/>
    <s v="Nej"/>
    <n v="0"/>
    <s v="Nej"/>
    <s v="Nej"/>
    <s v="Nej"/>
    <n v="1"/>
    <s v="God plads"/>
    <n v="0"/>
    <n v="0"/>
    <x v="0"/>
    <s v="Indre By"/>
    <x v="4"/>
    <x v="0"/>
    <x v="39"/>
    <n v="0"/>
    <n v="0"/>
    <n v="0"/>
    <n v="0"/>
    <n v="0"/>
    <n v="0"/>
    <n v="0"/>
    <n v="0"/>
    <n v="0"/>
    <n v="0"/>
    <n v="0"/>
    <n v="176968.99"/>
    <s v="37216"/>
    <x v="4"/>
    <x v="0"/>
    <x v="1"/>
  </r>
  <r>
    <x v="0"/>
    <x v="288"/>
    <s v="Den Grønne Kastanie"/>
    <x v="1"/>
    <s v="Gammeltoftsgade 13"/>
    <n v="1355"/>
    <s v="København K"/>
    <s v="33 12 03 36"/>
    <s v="37238@buf.kk.dk"/>
    <s v="Mette Bøgevig"/>
    <n v="0"/>
    <n v="0"/>
    <s v="37238@buf.kk.dk"/>
    <s v="Integreret"/>
    <n v="32"/>
    <n v="0"/>
    <n v="42"/>
    <n v="0"/>
    <n v="0"/>
    <n v="0"/>
    <n v="0"/>
    <s v="Nej"/>
    <n v="0"/>
    <n v="0"/>
    <x v="0"/>
    <x v="1"/>
    <x v="3"/>
    <x v="3"/>
    <n v="0"/>
    <x v="0"/>
    <x v="0"/>
    <x v="1"/>
    <x v="1"/>
    <n v="0"/>
    <n v="75000"/>
    <n v="25000"/>
    <n v="0"/>
    <s v="Ja"/>
    <n v="0"/>
    <s v="Anja Korkmaz"/>
    <n v="2008"/>
    <n v="33"/>
    <n v="0"/>
    <s v="cater"/>
    <n v="0"/>
    <n v="0"/>
    <n v="0"/>
    <n v="0"/>
    <n v="0"/>
    <n v="0"/>
    <n v="0"/>
    <n v="0"/>
    <n v="0"/>
    <n v="99"/>
    <n v="50"/>
    <n v="1"/>
    <n v="2"/>
    <s v="Ja"/>
    <s v="ja"/>
    <s v="Ja"/>
    <s v="Ja"/>
    <n v="0"/>
    <s v="Ja"/>
    <n v="0"/>
    <s v="Ja"/>
    <n v="0"/>
    <n v="0"/>
    <s v="der er ikke blevet talt om hvad der skal ske, så kan ikke udtale sig videre om hvad de vil gøre"/>
    <n v="0"/>
    <s v="produktionskøkken"/>
    <s v="nej"/>
    <s v="Større"/>
    <n v="0"/>
    <n v="0"/>
    <s v="1 nyt industrikøleskab, 1 stk Bjørn(røremaskine), nyt kogebord hvor der er plads til mere en 2 gryder på samme tid."/>
    <n v="0"/>
    <n v="0"/>
    <n v="0"/>
    <n v="0"/>
    <n v="0"/>
    <n v="0"/>
    <n v="0"/>
    <n v="0"/>
    <n v="0"/>
    <s v="Cathrine Jerrik"/>
    <s v="14.4.2009"/>
    <n v="0"/>
    <n v="0"/>
    <n v="1"/>
    <n v="2"/>
    <n v="0"/>
    <n v="2"/>
    <n v="0"/>
    <n v="0"/>
    <n v="0"/>
    <n v="1"/>
    <n v="1"/>
    <n v="0"/>
    <n v="0"/>
    <n v="0"/>
    <n v="0"/>
    <n v="2"/>
    <n v="0"/>
    <n v="0"/>
    <n v="0"/>
    <n v="1"/>
    <n v="20"/>
    <s v="Miele"/>
    <n v="4"/>
    <n v="0"/>
    <n v="0"/>
    <s v="Ja"/>
    <n v="0"/>
    <n v="0"/>
    <n v="3"/>
    <s v="God plads"/>
    <s v="Køkken er pt ok men hvis der skal til at laves mad til 74 børn bliver det som det er nu et køkken med blandet tilvirkning"/>
    <s v="Børnehaven vendter på en udmelding om de skal renoveres eller flyttes…"/>
    <x v="0"/>
    <s v="Indre By"/>
    <x v="35"/>
    <x v="0"/>
    <x v="10"/>
    <n v="0"/>
    <n v="0"/>
    <n v="0"/>
    <n v="0"/>
    <n v="0"/>
    <n v="0"/>
    <n v="0"/>
    <n v="0"/>
    <n v="0"/>
    <n v="0"/>
    <n v="0"/>
    <n v="122798.42"/>
    <s v="37238"/>
    <x v="0"/>
    <x v="0"/>
    <x v="1"/>
  </r>
  <r>
    <x v="0"/>
    <x v="289"/>
    <s v="Den Integrerede Institution Lundsgade"/>
    <x v="1"/>
    <s v="Lundsgade 14"/>
    <n v="2100"/>
    <s v="København Ø"/>
    <s v="35 26 13 93"/>
    <s v="37273@buf.kk.dk"/>
    <s v="Liv Underdal"/>
    <n v="0"/>
    <n v="0"/>
    <s v="37273@buf.kk.dk"/>
    <s v="Integreret"/>
    <n v="42"/>
    <n v="0"/>
    <n v="44"/>
    <n v="0"/>
    <n v="0"/>
    <n v="0"/>
    <n v="0"/>
    <s v="ja"/>
    <n v="2"/>
    <n v="1"/>
    <x v="0"/>
    <x v="1"/>
    <x v="0"/>
    <x v="0"/>
    <n v="0"/>
    <x v="0"/>
    <x v="0"/>
    <x v="1"/>
    <x v="1"/>
    <n v="0"/>
    <n v="105000"/>
    <n v="35000"/>
    <n v="0"/>
    <s v="Ja"/>
    <s v="nej"/>
    <s v="Christina Madsen"/>
    <n v="2001"/>
    <n v="37"/>
    <n v="0"/>
    <s v="køkkenassistent"/>
    <s v="Vikar i anden vuggestue"/>
    <s v="økologi og div. Andre"/>
    <n v="0"/>
    <n v="0"/>
    <n v="0"/>
    <n v="0"/>
    <n v="0"/>
    <n v="0"/>
    <n v="0"/>
    <n v="98"/>
    <n v="98"/>
    <n v="1"/>
    <n v="1"/>
    <s v="Ja"/>
    <s v="ja"/>
    <s v="Ja"/>
    <s v="Ja"/>
    <n v="0"/>
    <s v="Ja"/>
    <s v="tror"/>
    <s v="Ja"/>
    <n v="0"/>
    <n v="0"/>
    <s v="ved endnu ikke"/>
    <n v="0"/>
    <s v="produktionskøkken"/>
    <s v="nej"/>
    <s v="Mindre"/>
    <s v="Ingen"/>
    <s v="Nej"/>
    <s v="ekstra varmluftovn, kip-steger, ekstra fuldhøjde el. industrikøkken."/>
    <n v="0"/>
    <n v="0"/>
    <n v="0"/>
    <n v="0"/>
    <n v="0"/>
    <n v="0"/>
    <n v="0"/>
    <n v="0"/>
    <n v="0"/>
    <s v="Birgitte Glerup/ Sine"/>
    <d v="2009-04-20T00:00:00"/>
    <n v="0"/>
    <n v="0"/>
    <n v="1"/>
    <n v="5"/>
    <n v="0"/>
    <n v="2"/>
    <n v="0"/>
    <n v="0"/>
    <n v="0"/>
    <n v="2"/>
    <n v="0"/>
    <n v="0"/>
    <n v="0"/>
    <n v="0"/>
    <n v="0"/>
    <n v="0"/>
    <n v="2"/>
    <n v="0"/>
    <n v="0"/>
    <n v="1"/>
    <n v="20"/>
    <s v="Miele"/>
    <n v="8"/>
    <s v="Ja"/>
    <n v="8"/>
    <s v="Nej"/>
    <s v="Ja"/>
    <s v="Nej"/>
    <n v="1"/>
    <s v="God plads"/>
    <s v="der er skrevet nyt udstyr på da det ekstra køkken i børnehavens udstyr er nedslidt. OBS: elevator er emget lille ift. Transport af mad."/>
    <n v="0"/>
    <x v="0"/>
    <s v="Indre By"/>
    <x v="4"/>
    <x v="0"/>
    <x v="2"/>
    <n v="0"/>
    <n v="0"/>
    <n v="0"/>
    <n v="0"/>
    <n v="0"/>
    <n v="0"/>
    <n v="0"/>
    <n v="0"/>
    <n v="0"/>
    <n v="0"/>
    <n v="0"/>
    <n v="126467.1"/>
    <s v="37273"/>
    <x v="0"/>
    <x v="0"/>
    <x v="1"/>
  </r>
  <r>
    <x v="0"/>
    <x v="290"/>
    <s v="Den Integrerede Institution Lundsgade"/>
    <x v="1"/>
    <s v="Lundsgade 14"/>
    <n v="2100"/>
    <s v="København Ø"/>
    <s v="35 26 13 93"/>
    <s v="37273@buf.kk.dk"/>
    <s v="Liv Underdal"/>
    <n v="0"/>
    <n v="0"/>
    <s v="37273@buf.kk.dk"/>
    <s v="Integreret"/>
    <n v="42"/>
    <n v="0"/>
    <n v="44"/>
    <n v="0"/>
    <n v="0"/>
    <n v="0"/>
    <n v="0"/>
    <s v="ja"/>
    <n v="2"/>
    <n v="2"/>
    <x v="1"/>
    <x v="0"/>
    <x v="1"/>
    <x v="1"/>
    <n v="0"/>
    <x v="1"/>
    <x v="0"/>
    <x v="1"/>
    <x v="0"/>
    <n v="0"/>
    <n v="0"/>
    <n v="0"/>
    <n v="0"/>
    <n v="0"/>
    <n v="0"/>
    <n v="0"/>
    <n v="0"/>
    <n v="0"/>
    <n v="0"/>
    <n v="0"/>
    <n v="0"/>
    <n v="0"/>
    <n v="0"/>
    <n v="0"/>
    <n v="0"/>
    <n v="0"/>
    <n v="0"/>
    <n v="0"/>
    <n v="0"/>
    <n v="0"/>
    <n v="0"/>
    <n v="0"/>
    <n v="0"/>
    <n v="0"/>
    <n v="0"/>
    <n v="0"/>
    <n v="0"/>
    <n v="0"/>
    <n v="0"/>
    <n v="0"/>
    <n v="0"/>
    <n v="0"/>
    <n v="0"/>
    <n v="0"/>
    <n v="0"/>
    <s v="Køkken begrænset tilvirk"/>
    <n v="0"/>
    <n v="0"/>
    <n v="0"/>
    <n v="0"/>
    <n v="0"/>
    <n v="0"/>
    <n v="0"/>
    <n v="0"/>
    <n v="0"/>
    <n v="0"/>
    <n v="0"/>
    <n v="0"/>
    <n v="0"/>
    <s v="Inst. Ønsker ikke dette godkendt, da der i huset er velfungerende køkken der er stort nok til produktion til alle."/>
    <s v="Birgitte Glerup / Sine"/>
    <d v="2009-04-20T00:00:00"/>
    <n v="0"/>
    <n v="0"/>
    <n v="1"/>
    <n v="4"/>
    <n v="2"/>
    <n v="0"/>
    <n v="0"/>
    <n v="0"/>
    <n v="0"/>
    <n v="3"/>
    <n v="0"/>
    <n v="0"/>
    <n v="0"/>
    <n v="0"/>
    <n v="0"/>
    <n v="1"/>
    <n v="0"/>
    <n v="0"/>
    <n v="0"/>
    <n v="1"/>
    <n v="20"/>
    <s v="Miele"/>
    <n v="6"/>
    <s v="Nej"/>
    <n v="0"/>
    <s v="Nej"/>
    <s v="Nej"/>
    <s v="Nej"/>
    <n v="1"/>
    <s v="ingen plads"/>
    <s v="nedslidt udstyr"/>
    <n v="0"/>
    <x v="0"/>
    <s v="Indre By"/>
    <x v="4"/>
    <x v="0"/>
    <x v="2"/>
    <n v="0"/>
    <n v="0"/>
    <n v="0"/>
    <n v="0"/>
    <n v="0"/>
    <n v="0"/>
    <n v="0"/>
    <n v="0"/>
    <n v="0"/>
    <n v="0"/>
    <n v="0"/>
    <n v="126467.1"/>
    <s v="37273"/>
    <x v="1"/>
    <x v="0"/>
    <x v="1"/>
  </r>
  <r>
    <x v="0"/>
    <x v="291"/>
    <s v="Børnehuset på Holmen"/>
    <x v="1"/>
    <s v="Danneskiold-Samsøes Allé 37"/>
    <n v="1434"/>
    <s v="København K"/>
    <n v="32638821"/>
    <s v="37351@buf.kk.dk"/>
    <s v="Erik Sander Bojsen"/>
    <n v="0"/>
    <n v="0"/>
    <s v="37351@buf.kk.dk"/>
    <s v="Integreret"/>
    <n v="36"/>
    <n v="0"/>
    <n v="44"/>
    <n v="0"/>
    <n v="0"/>
    <n v="0"/>
    <n v="0"/>
    <s v="Nej"/>
    <n v="0"/>
    <n v="0"/>
    <x v="0"/>
    <x v="1"/>
    <x v="2"/>
    <x v="0"/>
    <n v="0"/>
    <x v="0"/>
    <x v="0"/>
    <x v="1"/>
    <x v="1"/>
    <n v="0"/>
    <n v="0"/>
    <n v="0"/>
    <n v="0"/>
    <s v="Ja"/>
    <n v="0"/>
    <s v="Camilla Christensen"/>
    <n v="2006"/>
    <n v="32"/>
    <n v="0"/>
    <s v="ufaglært, klinikassistent. Pt. På barsel indtil jan. 2010"/>
    <s v="?"/>
    <s v="?"/>
    <s v="Camilla Lennartz"/>
    <n v="2008"/>
    <n v="32"/>
    <n v="0"/>
    <s v="pædagog. Er barselsvikar"/>
    <s v="1 år fra anden institution"/>
    <s v="hygiejnekursus"/>
    <n v="85"/>
    <n v="85"/>
    <n v="1"/>
    <n v="1"/>
    <s v="nej"/>
    <s v="ja"/>
    <s v="Ja"/>
    <s v="Ja"/>
    <n v="0"/>
    <s v="Ja"/>
    <n v="0"/>
    <s v="Ja"/>
    <n v="0"/>
    <s v="Nej"/>
    <s v="måske vil den nuværende barselsvikar blive"/>
    <n v="0"/>
    <s v="produktionskøkken"/>
    <s v="nej"/>
    <s v="Ingen"/>
    <s v="Større"/>
    <s v="ja"/>
    <s v="Køkkenet er delt op med en væg i grovkøkken og alm. Køkken. Burde ombygges til et stort rum ellers er der ikke plads til at lave mad til 80 børn."/>
    <n v="0"/>
    <n v="0"/>
    <n v="0"/>
    <n v="0"/>
    <n v="0"/>
    <n v="0"/>
    <n v="0"/>
    <n v="0"/>
    <n v="0"/>
    <s v="Mariah / Sine"/>
    <d v="2009-03-26T00:00:00"/>
    <n v="0"/>
    <n v="0"/>
    <n v="1"/>
    <n v="5"/>
    <n v="0"/>
    <n v="2"/>
    <n v="0"/>
    <n v="0"/>
    <n v="0"/>
    <n v="0"/>
    <n v="2"/>
    <n v="0"/>
    <n v="0"/>
    <n v="1"/>
    <n v="0"/>
    <n v="1"/>
    <n v="1"/>
    <n v="0"/>
    <n v="0"/>
    <n v="1"/>
    <n v="3"/>
    <s v="Electrolux"/>
    <n v="5"/>
    <s v="Ja"/>
    <n v="8"/>
    <s v="Nej"/>
    <s v="Nej"/>
    <s v="ja"/>
    <n v="3"/>
    <s v="God plads"/>
    <s v="God plads i kælderen. Udover at gøre køkkenet til et stort rum mangler 2 ovne (eller konvektionsovn), et eller to køleskabe mere. Opvaskemaskine hvor bakkerne kan kører ud på et bord, spulearm, evt. ekstra fryser"/>
    <n v="0"/>
    <x v="0"/>
    <s v="Indre By"/>
    <x v="1"/>
    <x v="0"/>
    <x v="2"/>
    <n v="0"/>
    <n v="0"/>
    <n v="0"/>
    <n v="0"/>
    <n v="0"/>
    <n v="0"/>
    <n v="0"/>
    <n v="0"/>
    <n v="0"/>
    <n v="0"/>
    <n v="0"/>
    <n v="170995.9"/>
    <s v="37351"/>
    <x v="0"/>
    <x v="0"/>
    <x v="1"/>
  </r>
  <r>
    <x v="0"/>
    <x v="292"/>
    <s v="Mikkelborg"/>
    <x v="1"/>
    <s v="Rungsted Strandvej 320B"/>
    <n v="2970"/>
    <s v="Hørsholm"/>
    <s v="49 14 70 90"/>
    <s v="37390@buf.kk.dk"/>
    <s v="HANNE SCHORTMANN"/>
    <n v="31534264"/>
    <n v="0"/>
    <s v="37390@buf.kk.dk"/>
    <s v="Integreret"/>
    <n v="24"/>
    <n v="0"/>
    <n v="44"/>
    <n v="0"/>
    <n v="0"/>
    <n v="0"/>
    <n v="0"/>
    <s v="Nej"/>
    <n v="0"/>
    <n v="0"/>
    <x v="1"/>
    <x v="0"/>
    <x v="1"/>
    <x v="1"/>
    <n v="0"/>
    <x v="0"/>
    <x v="0"/>
    <x v="1"/>
    <x v="0"/>
    <n v="0"/>
    <n v="0"/>
    <n v="0"/>
    <n v="0"/>
    <n v="0"/>
    <n v="0"/>
    <n v="0"/>
    <n v="0"/>
    <n v="0"/>
    <n v="0"/>
    <n v="0"/>
    <n v="0"/>
    <n v="0"/>
    <n v="0"/>
    <n v="0"/>
    <n v="0"/>
    <n v="0"/>
    <n v="0"/>
    <n v="0"/>
    <n v="0"/>
    <n v="0"/>
    <n v="0"/>
    <n v="0"/>
    <n v="1"/>
    <s v="Ja"/>
    <s v="Nej"/>
    <s v="nej"/>
    <s v="Ja"/>
    <n v="0"/>
    <s v="Ja"/>
    <n v="0"/>
    <s v="Ja"/>
    <n v="0"/>
    <s v="Nej"/>
    <n v="0"/>
    <n v="0"/>
    <s v="Køkken begrænset tilvirk"/>
    <n v="0"/>
    <n v="0"/>
    <n v="0"/>
    <n v="0"/>
    <n v="0"/>
    <n v="0"/>
    <n v="0"/>
    <n v="0"/>
    <n v="0"/>
    <n v="0"/>
    <n v="0"/>
    <n v="0"/>
    <n v="0"/>
    <n v="0"/>
    <s v="Lone Voss"/>
    <d v="1899-12-30T00:00:00"/>
    <n v="0"/>
    <n v="1"/>
    <n v="0"/>
    <n v="4"/>
    <n v="1"/>
    <n v="0"/>
    <n v="0"/>
    <n v="0"/>
    <n v="0"/>
    <n v="0"/>
    <n v="1"/>
    <n v="0"/>
    <n v="0"/>
    <n v="0"/>
    <n v="0"/>
    <n v="0"/>
    <n v="1"/>
    <n v="0"/>
    <n v="0"/>
    <n v="1"/>
    <n v="20"/>
    <s v="Miele"/>
    <n v="4"/>
    <s v="Nej"/>
    <n v="0"/>
    <s v="Ja"/>
    <s v="Nej"/>
    <s v="Nej"/>
    <n v="2"/>
    <s v="Begrænset"/>
    <n v="0"/>
    <n v="0"/>
    <x v="0"/>
    <s v="Indre By"/>
    <x v="0"/>
    <x v="0"/>
    <x v="2"/>
    <n v="0"/>
    <n v="0"/>
    <n v="0"/>
    <n v="0"/>
    <n v="0"/>
    <n v="0"/>
    <n v="0"/>
    <n v="0"/>
    <n v="0"/>
    <n v="0"/>
    <n v="0"/>
    <n v="128238.39"/>
    <s v="37390"/>
    <x v="4"/>
    <x v="0"/>
    <x v="1"/>
  </r>
  <r>
    <x v="0"/>
    <x v="293"/>
    <n v="0"/>
    <x v="1"/>
    <s v="Prinsessegade 58"/>
    <n v="1422"/>
    <s v="København K"/>
    <s v="32 54 68 95"/>
    <s v="37447@buf.kk.dk"/>
    <s v="Pia Randa-Boldt"/>
    <n v="32540347"/>
    <n v="0"/>
    <s v="blikfang@faf.kk.dk"/>
    <s v="Integreret"/>
    <n v="28"/>
    <n v="0"/>
    <n v="44"/>
    <n v="0"/>
    <n v="0"/>
    <n v="0"/>
    <n v="0"/>
    <s v="Nej"/>
    <n v="0"/>
    <n v="0"/>
    <x v="0"/>
    <x v="1"/>
    <x v="2"/>
    <x v="0"/>
    <n v="0"/>
    <x v="0"/>
    <x v="0"/>
    <x v="1"/>
    <x v="1"/>
    <n v="0"/>
    <n v="110000"/>
    <n v="0"/>
    <n v="0"/>
    <s v="Nej"/>
    <s v="nej"/>
    <n v="0"/>
    <n v="0"/>
    <n v="0"/>
    <n v="0"/>
    <n v="0"/>
    <n v="0"/>
    <n v="0"/>
    <n v="0"/>
    <n v="0"/>
    <n v="0"/>
    <n v="0"/>
    <n v="0"/>
    <n v="0"/>
    <n v="0"/>
    <n v="95"/>
    <n v="95"/>
    <n v="1"/>
    <n v="1"/>
    <s v="Ja"/>
    <s v="ja"/>
    <s v="Ja"/>
    <s v="Ja"/>
    <n v="0"/>
    <s v="Ja"/>
    <s v="Leder er ret sikker, men emnet skal først tages op"/>
    <s v="Ja"/>
    <n v="0"/>
    <s v="Nej"/>
    <n v="0"/>
    <n v="0"/>
    <s v="produktionskøkken"/>
    <s v="nej"/>
    <s v="Mindre"/>
    <s v="Ingen"/>
    <s v="Nej"/>
    <s v="Esktra industrikøleskab"/>
    <n v="0"/>
    <n v="0"/>
    <n v="0"/>
    <n v="0"/>
    <n v="0"/>
    <n v="0"/>
    <n v="0"/>
    <n v="0"/>
    <n v="0"/>
    <s v="Birgitte Glerup / Nanna"/>
    <d v="2009-03-19T00:00:00"/>
    <n v="0"/>
    <n v="0"/>
    <n v="1"/>
    <n v="4"/>
    <n v="0"/>
    <n v="2"/>
    <n v="0"/>
    <n v="0"/>
    <n v="0"/>
    <n v="0"/>
    <n v="0"/>
    <n v="2"/>
    <n v="0"/>
    <n v="0"/>
    <n v="0"/>
    <n v="0"/>
    <n v="0"/>
    <n v="1"/>
    <n v="0"/>
    <n v="1"/>
    <n v="2"/>
    <s v="Hobart Industri"/>
    <n v="12"/>
    <s v="Ja"/>
    <n v="15"/>
    <s v="Nej"/>
    <s v="Nej"/>
    <s v="Nej"/>
    <n v="0"/>
    <s v="God plads"/>
    <s v="MADHUSKOMMENTAR: Vil meget gerne lave mad selv, men rejser 2 spørgsmål: 1. Hvem finansiere at der nu også slaæ serveres mad i køkkenpersonalets ferie? 2. Hvem finansiere nye gryder, service m.m.?"/>
    <n v="0"/>
    <x v="0"/>
    <s v="Indre By"/>
    <x v="36"/>
    <x v="0"/>
    <x v="2"/>
    <n v="0"/>
    <n v="0"/>
    <n v="0"/>
    <n v="0"/>
    <n v="0"/>
    <n v="0"/>
    <n v="0"/>
    <n v="0"/>
    <n v="0"/>
    <n v="0"/>
    <n v="0"/>
    <n v="104525.94"/>
    <s v="37447"/>
    <x v="0"/>
    <x v="0"/>
    <x v="1"/>
  </r>
  <r>
    <x v="0"/>
    <x v="294"/>
    <s v="Den integrerede Institution Kongehatten"/>
    <x v="1"/>
    <s v="Suhmsgade 4"/>
    <n v="1125"/>
    <s v="København K."/>
    <s v="33 11 32 75"/>
    <s v="37452@buf.kk.dk"/>
    <s v="Mette Møller"/>
    <n v="0"/>
    <n v="0"/>
    <s v="37452@buf.kk.dk"/>
    <s v="Integreret"/>
    <n v="24"/>
    <n v="0"/>
    <n v="0"/>
    <n v="0"/>
    <n v="0"/>
    <n v="0"/>
    <n v="0"/>
    <n v="0"/>
    <n v="0"/>
    <n v="0"/>
    <x v="0"/>
    <x v="1"/>
    <x v="0"/>
    <x v="0"/>
    <n v="0"/>
    <x v="0"/>
    <x v="1"/>
    <x v="1"/>
    <x v="1"/>
    <n v="0"/>
    <n v="0"/>
    <n v="0"/>
    <n v="0"/>
    <n v="0"/>
    <n v="0"/>
    <n v="0"/>
    <n v="0"/>
    <n v="0"/>
    <n v="0"/>
    <n v="0"/>
    <n v="0"/>
    <n v="0"/>
    <n v="0"/>
    <n v="0"/>
    <n v="0"/>
    <n v="0"/>
    <n v="0"/>
    <n v="0"/>
    <n v="0"/>
    <n v="95"/>
    <n v="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Indre By"/>
    <x v="0"/>
    <x v="0"/>
    <x v="2"/>
    <n v="0"/>
    <n v="0"/>
    <n v="0"/>
    <n v="0"/>
    <n v="0"/>
    <n v="0"/>
    <n v="0"/>
    <n v="0"/>
    <n v="0"/>
    <n v="0"/>
    <n v="0"/>
    <n v="126389.89"/>
    <s v="37452"/>
    <x v="0"/>
    <x v="0"/>
    <x v="1"/>
  </r>
  <r>
    <x v="0"/>
    <x v="295"/>
    <s v="Den integrerede Institution Kongehatten"/>
    <x v="1"/>
    <s v="Suhmsgade 4"/>
    <n v="1125"/>
    <s v="København K."/>
    <s v="33 11 32 75"/>
    <s v="37452@buf.kk.dk"/>
    <s v="Mette Møller"/>
    <n v="0"/>
    <n v="0"/>
    <s v="37452@buf.kk.dk"/>
    <s v="Integreret"/>
    <n v="24"/>
    <n v="0"/>
    <n v="44"/>
    <n v="0"/>
    <n v="0"/>
    <n v="0"/>
    <n v="0"/>
    <n v="0"/>
    <n v="0"/>
    <n v="0"/>
    <x v="0"/>
    <x v="1"/>
    <x v="0"/>
    <x v="0"/>
    <n v="0"/>
    <x v="0"/>
    <x v="1"/>
    <x v="1"/>
    <x v="1"/>
    <n v="0"/>
    <n v="0"/>
    <n v="0"/>
    <n v="0"/>
    <n v="0"/>
    <n v="0"/>
    <n v="0"/>
    <n v="0"/>
    <n v="0"/>
    <n v="0"/>
    <n v="0"/>
    <n v="0"/>
    <n v="0"/>
    <n v="0"/>
    <n v="0"/>
    <n v="0"/>
    <n v="0"/>
    <n v="0"/>
    <n v="0"/>
    <n v="0"/>
    <n v="95"/>
    <n v="95"/>
    <n v="0"/>
    <n v="0"/>
    <n v="0"/>
    <n v="0"/>
    <n v="0"/>
    <n v="0"/>
    <n v="0"/>
    <n v="0"/>
    <n v="0"/>
    <n v="0"/>
    <n v="0"/>
    <n v="0"/>
    <n v="0"/>
    <n v="0"/>
    <s v="Modtagerkøkken"/>
    <n v="0"/>
    <n v="0"/>
    <n v="0"/>
    <n v="0"/>
    <n v="0"/>
    <n v="0"/>
    <n v="0"/>
    <n v="0"/>
    <n v="0"/>
    <n v="0"/>
    <n v="0"/>
    <n v="0"/>
    <n v="0"/>
    <n v="0"/>
    <n v="0"/>
    <d v="1899-12-30T00:00:00"/>
    <n v="0"/>
    <n v="1"/>
    <n v="0"/>
    <n v="4"/>
    <n v="1"/>
    <n v="0"/>
    <n v="0"/>
    <n v="0"/>
    <n v="0"/>
    <n v="0"/>
    <n v="1"/>
    <n v="0"/>
    <n v="0"/>
    <n v="0"/>
    <n v="0"/>
    <n v="0"/>
    <n v="0"/>
    <n v="0"/>
    <n v="0"/>
    <n v="1"/>
    <n v="20"/>
    <s v="Miele"/>
    <n v="1.5"/>
    <s v="Nej"/>
    <n v="0"/>
    <s v="Nej"/>
    <s v="Nej"/>
    <s v="Nej"/>
    <n v="1"/>
    <s v="ingen plads"/>
    <n v="0"/>
    <n v="0"/>
    <x v="0"/>
    <s v="Indre By"/>
    <x v="0"/>
    <x v="0"/>
    <x v="2"/>
    <n v="0"/>
    <n v="0"/>
    <n v="0"/>
    <n v="0"/>
    <n v="0"/>
    <n v="0"/>
    <n v="0"/>
    <n v="0"/>
    <n v="0"/>
    <n v="0"/>
    <n v="0"/>
    <n v="126389.89"/>
    <s v="37452"/>
    <x v="4"/>
    <x v="0"/>
    <x v="1"/>
  </r>
  <r>
    <x v="0"/>
    <x v="296"/>
    <s v="Krudthuset"/>
    <x v="1"/>
    <s v="Refshalevej 1"/>
    <n v="1432"/>
    <s v="København K"/>
    <s v="32 96 06 88"/>
    <s v="37464@buf.kk.dk"/>
    <s v="Henrik Noesgaard-Pedersen"/>
    <n v="0"/>
    <n v="0"/>
    <s v="37464@buf.kk.dk"/>
    <s v="Integreret"/>
    <n v="35"/>
    <n v="0"/>
    <n v="44"/>
    <n v="0"/>
    <n v="0"/>
    <n v="0"/>
    <n v="0"/>
    <s v="Nej"/>
    <n v="0"/>
    <n v="0"/>
    <x v="0"/>
    <x v="1"/>
    <x v="2"/>
    <x v="0"/>
    <n v="0"/>
    <x v="0"/>
    <x v="0"/>
    <x v="1"/>
    <x v="1"/>
    <n v="0"/>
    <n v="120000"/>
    <n v="120000"/>
    <n v="0"/>
    <s v="Ja"/>
    <n v="0"/>
    <s v="Line Halkjær Laursen"/>
    <n v="2008"/>
    <n v="30"/>
    <n v="0"/>
    <s v="ufaglært"/>
    <n v="0"/>
    <s v="skal have et hygiejne kursus i april"/>
    <n v="0"/>
    <n v="0"/>
    <n v="0"/>
    <n v="0"/>
    <n v="0"/>
    <n v="0"/>
    <n v="0"/>
    <n v="80"/>
    <n v="80"/>
    <n v="1"/>
    <n v="1"/>
    <s v="Ja"/>
    <s v="Nej"/>
    <s v="Ja"/>
    <s v="Ja"/>
    <n v="0"/>
    <s v="Ja"/>
    <n v="0"/>
    <s v="Ja"/>
    <n v="0"/>
    <s v="Nej"/>
    <s v="vil gerne have hjælp"/>
    <n v="0"/>
    <s v="produktionskøkken"/>
    <n v="0"/>
    <s v="Større"/>
    <n v="0"/>
    <n v="0"/>
    <s v="en industriopvasker ex Miele, en konvektionsovn 10 stik, et stålrullebord"/>
    <n v="0"/>
    <n v="0"/>
    <n v="0"/>
    <n v="0"/>
    <n v="0"/>
    <n v="0"/>
    <n v="0"/>
    <n v="0"/>
    <n v="0"/>
    <s v="Cathrine Jerrik"/>
    <s v="31.3.2009"/>
    <n v="0"/>
    <n v="0"/>
    <n v="1"/>
    <n v="5"/>
    <n v="0"/>
    <n v="2"/>
    <n v="0"/>
    <n v="0"/>
    <n v="0"/>
    <n v="0"/>
    <n v="2"/>
    <n v="0"/>
    <n v="3"/>
    <n v="0"/>
    <n v="0"/>
    <n v="1"/>
    <n v="1"/>
    <n v="0"/>
    <n v="1"/>
    <n v="1"/>
    <n v="25"/>
    <s v="Miele"/>
    <n v="4"/>
    <n v="0"/>
    <n v="0"/>
    <s v="Ja"/>
    <s v="Ja"/>
    <n v="0"/>
    <n v="2"/>
    <s v="God plads"/>
    <n v="0"/>
    <n v="0"/>
    <x v="0"/>
    <s v="Indre By"/>
    <x v="37"/>
    <x v="0"/>
    <x v="2"/>
    <n v="0"/>
    <n v="0"/>
    <n v="0"/>
    <n v="0"/>
    <n v="0"/>
    <n v="0"/>
    <n v="0"/>
    <n v="0"/>
    <n v="0"/>
    <n v="0"/>
    <n v="0"/>
    <n v="107065.36"/>
    <s v="37464"/>
    <x v="0"/>
    <x v="0"/>
    <x v="1"/>
  </r>
  <r>
    <x v="0"/>
    <x v="297"/>
    <s v="Børnebastionen"/>
    <x v="1"/>
    <s v="Amagergade 6-8"/>
    <n v="1422"/>
    <s v="København K"/>
    <s v="32 96 33 15"/>
    <s v="37483@buf.kk.dk"/>
    <s v="Pia Annette Hansson"/>
    <n v="32504797"/>
    <n v="0"/>
    <s v="37483@buf.kk.dk"/>
    <s v="Integreret"/>
    <n v="20"/>
    <n v="0"/>
    <n v="42"/>
    <n v="0"/>
    <n v="0"/>
    <n v="0"/>
    <n v="0"/>
    <s v="Nej"/>
    <n v="0"/>
    <n v="0"/>
    <x v="0"/>
    <x v="1"/>
    <x v="2"/>
    <x v="0"/>
    <n v="0"/>
    <x v="0"/>
    <x v="0"/>
    <x v="1"/>
    <x v="1"/>
    <n v="0"/>
    <n v="0"/>
    <n v="0"/>
    <n v="0"/>
    <s v="Ja"/>
    <n v="0"/>
    <s v="Paul Tranberg"/>
    <n v="2002"/>
    <n v="28"/>
    <n v="0"/>
    <n v="0"/>
    <s v="års erfaring"/>
    <s v="i madhuset, ø.o.f."/>
    <n v="0"/>
    <n v="0"/>
    <n v="0"/>
    <n v="0"/>
    <n v="0"/>
    <n v="0"/>
    <n v="0"/>
    <n v="70"/>
    <n v="0"/>
    <n v="2"/>
    <n v="2"/>
    <s v="Ja"/>
    <s v="Nej"/>
    <s v="Ja"/>
    <s v="Ja"/>
    <n v="0"/>
    <s v="Ja"/>
    <n v="0"/>
    <s v="Ja"/>
    <n v="0"/>
    <s v="Nej"/>
    <n v="0"/>
    <n v="0"/>
    <s v="produktionskøkken"/>
    <s v="nej"/>
    <s v="Større"/>
    <s v="Ingen"/>
    <s v="Nej"/>
    <s v="2 nye ovne, køleskab + fryser, 1 rullebord"/>
    <n v="0"/>
    <n v="0"/>
    <n v="0"/>
    <n v="0"/>
    <n v="0"/>
    <n v="0"/>
    <n v="0"/>
    <n v="0"/>
    <n v="0"/>
    <s v="Cathrine Jerrik / Sine"/>
    <n v="0"/>
    <n v="0"/>
    <n v="0"/>
    <n v="1"/>
    <n v="4"/>
    <n v="0"/>
    <n v="2"/>
    <n v="0"/>
    <n v="0"/>
    <n v="0"/>
    <n v="2"/>
    <n v="0"/>
    <n v="0"/>
    <n v="0"/>
    <n v="0"/>
    <n v="0"/>
    <n v="0"/>
    <n v="1"/>
    <n v="0"/>
    <n v="0"/>
    <n v="1"/>
    <n v="20"/>
    <s v="Miele"/>
    <n v="0"/>
    <s v="Ja"/>
    <n v="0"/>
    <s v="Nej"/>
    <s v="Ja"/>
    <s v="Nej"/>
    <n v="1"/>
    <s v="Begrænset"/>
    <n v="0"/>
    <n v="0"/>
    <x v="0"/>
    <s v="Indre By"/>
    <x v="8"/>
    <x v="0"/>
    <x v="10"/>
    <n v="0"/>
    <n v="0"/>
    <n v="0"/>
    <n v="0"/>
    <n v="0"/>
    <n v="0"/>
    <n v="0"/>
    <n v="0"/>
    <n v="0"/>
    <n v="0"/>
    <n v="0"/>
    <n v="66845.38"/>
    <s v="37483"/>
    <x v="0"/>
    <x v="0"/>
    <x v="1"/>
  </r>
  <r>
    <x v="0"/>
    <x v="298"/>
    <s v="Ryttergården"/>
    <x v="1"/>
    <s v="Nansensgade 46"/>
    <n v="1366"/>
    <s v="København K"/>
    <s v="82 56 29 50"/>
    <s v="37511@buf.kk.dk"/>
    <s v="Anders Ulrik Jensen"/>
    <n v="0"/>
    <n v="0"/>
    <s v="37511@buf.kk.dk"/>
    <s v="Integreret"/>
    <n v="72"/>
    <n v="0"/>
    <n v="106"/>
    <n v="0"/>
    <n v="0"/>
    <n v="0"/>
    <n v="0"/>
    <s v="ja"/>
    <n v="3"/>
    <n v="1"/>
    <x v="0"/>
    <x v="1"/>
    <x v="3"/>
    <x v="0"/>
    <n v="0"/>
    <x v="0"/>
    <x v="1"/>
    <x v="1"/>
    <x v="1"/>
    <n v="0"/>
    <n v="275000"/>
    <n v="0"/>
    <n v="0"/>
    <s v="Ja"/>
    <n v="0"/>
    <s v="Laila Taarup"/>
    <n v="2004"/>
    <n v="37"/>
    <n v="0"/>
    <s v="ufaglært"/>
    <n v="0"/>
    <s v="ØOF-kurser"/>
    <s v="Christina"/>
    <n v="2008"/>
    <n v="35"/>
    <n v="0"/>
    <s v="Stopper nu. De skal finde en anden pr. 31. juli"/>
    <n v="0"/>
    <n v="0"/>
    <n v="92"/>
    <n v="92"/>
    <n v="2"/>
    <n v="2"/>
    <s v="Ja"/>
    <s v="Nej"/>
    <s v="Ja"/>
    <s v="Ja"/>
    <n v="0"/>
    <s v="Ja"/>
    <n v="0"/>
    <s v="Ja"/>
    <n v="0"/>
    <s v="ja"/>
    <n v="0"/>
    <n v="0"/>
    <s v="Køkken blandet tilvirk"/>
    <s v="nej"/>
    <s v="Større"/>
    <s v="Ingen"/>
    <s v="Nej"/>
    <s v="Alle maskiner skal opgraderes når der skal laves mad til dobbelt så mange børn. Større røremaskine, hurtigere opvaskemaskine, konvektionsovn eller mindst en ovn mere. Konvektionsovnen er vigtig at overveje da der også mangler kogeplader. Ekstra svaleskab."/>
    <n v="0"/>
    <n v="0"/>
    <n v="0"/>
    <n v="0"/>
    <n v="0"/>
    <n v="0"/>
    <n v="0"/>
    <n v="0"/>
    <s v="Har 3 små produktionskøkkener, hvor alt udstyr er underdimensioneret i forhold til antal børn."/>
    <s v="Mariah / Sine"/>
    <n v="0"/>
    <n v="0"/>
    <n v="0"/>
    <n v="1"/>
    <n v="4"/>
    <n v="0"/>
    <n v="2"/>
    <n v="0"/>
    <n v="0"/>
    <n v="0"/>
    <n v="2"/>
    <n v="1"/>
    <n v="0"/>
    <n v="0"/>
    <n v="0"/>
    <n v="0"/>
    <n v="1"/>
    <n v="0"/>
    <n v="0"/>
    <n v="0"/>
    <n v="1"/>
    <n v="25"/>
    <s v="Miele"/>
    <n v="3"/>
    <s v="Ja"/>
    <n v="8"/>
    <s v="Nej"/>
    <s v="Nej"/>
    <s v="Nej"/>
    <n v="1"/>
    <s v="Begrænset"/>
    <s v="Institutionen skal fragte mad mellem 4 etagere, hvilket er tidskrævende. De vil gerne have det tænket ind i timenomeringen. I kælderen har der engang været skolekøkken. Den optimale løsning ville være at etablere et stort  produktionskøkken her til alle børnene. Ville også skabe gode omstændigheder for køkkendamerne."/>
    <n v="0"/>
    <x v="0"/>
    <s v="Indre By"/>
    <x v="17"/>
    <x v="0"/>
    <x v="54"/>
    <n v="0"/>
    <n v="0"/>
    <n v="0"/>
    <n v="0"/>
    <n v="0"/>
    <n v="0"/>
    <n v="0"/>
    <n v="0"/>
    <n v="0"/>
    <n v="0"/>
    <n v="0"/>
    <n v="430670.42"/>
    <s v="37511"/>
    <x v="0"/>
    <x v="0"/>
    <x v="1"/>
  </r>
  <r>
    <x v="0"/>
    <x v="299"/>
    <s v="Ryttergården"/>
    <x v="1"/>
    <s v="Nansensgade 46"/>
    <n v="1366"/>
    <s v="København K"/>
    <s v="82 56 29 50"/>
    <s v="37511@buf.kk.dk"/>
    <s v="Anders Ulrik Jensen"/>
    <n v="0"/>
    <n v="0"/>
    <s v="37511@buf.kk.dk"/>
    <s v="Integreret"/>
    <n v="72"/>
    <n v="0"/>
    <n v="106"/>
    <n v="0"/>
    <n v="0"/>
    <n v="0"/>
    <n v="0"/>
    <s v="ja"/>
    <n v="3"/>
    <n v="2"/>
    <x v="1"/>
    <x v="0"/>
    <x v="1"/>
    <x v="1"/>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1"/>
    <n v="4"/>
    <n v="0"/>
    <n v="2"/>
    <n v="0"/>
    <n v="0"/>
    <n v="0"/>
    <n v="0"/>
    <n v="1"/>
    <n v="0"/>
    <n v="0"/>
    <n v="0"/>
    <n v="0"/>
    <n v="1"/>
    <n v="0"/>
    <n v="0"/>
    <n v="0"/>
    <n v="1"/>
    <n v="25"/>
    <s v="Miele"/>
    <n v="4"/>
    <s v="Ja"/>
    <n v="8"/>
    <s v="Nej"/>
    <s v="Nej"/>
    <s v="Nej"/>
    <n v="1"/>
    <s v="Begrænset"/>
    <n v="0"/>
    <n v="0"/>
    <x v="0"/>
    <s v="Indre By"/>
    <x v="17"/>
    <x v="0"/>
    <x v="54"/>
    <n v="0"/>
    <n v="0"/>
    <n v="0"/>
    <n v="0"/>
    <n v="0"/>
    <n v="0"/>
    <n v="0"/>
    <n v="0"/>
    <n v="0"/>
    <n v="0"/>
    <n v="0"/>
    <n v="430670.42"/>
    <s v="37511"/>
    <x v="1"/>
    <x v="0"/>
    <x v="1"/>
  </r>
  <r>
    <x v="0"/>
    <x v="300"/>
    <s v="Ryttergården"/>
    <x v="1"/>
    <s v="Nansensgade 46"/>
    <n v="1366"/>
    <s v="København K"/>
    <s v="82 56 29 50"/>
    <s v="37511@buf.kk.dk"/>
    <s v="Anders Ulrik Jensen"/>
    <n v="0"/>
    <n v="0"/>
    <s v="37511@buf.kk.dk"/>
    <s v="Integreret"/>
    <n v="72"/>
    <n v="0"/>
    <n v="106"/>
    <n v="0"/>
    <n v="0"/>
    <n v="0"/>
    <n v="0"/>
    <s v="ja"/>
    <n v="3"/>
    <n v="3"/>
    <x v="1"/>
    <x v="0"/>
    <x v="1"/>
    <x v="1"/>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1"/>
    <n v="4"/>
    <n v="0"/>
    <n v="2"/>
    <n v="0"/>
    <n v="0"/>
    <n v="0"/>
    <n v="0"/>
    <n v="1"/>
    <n v="0"/>
    <n v="0"/>
    <n v="0"/>
    <n v="0"/>
    <n v="1"/>
    <n v="0"/>
    <n v="0"/>
    <n v="0"/>
    <n v="1"/>
    <n v="25"/>
    <s v="Miele"/>
    <n v="3"/>
    <s v="Nej"/>
    <n v="0"/>
    <s v="Ja"/>
    <s v="Nej"/>
    <s v="Nej"/>
    <n v="1"/>
    <s v="Begrænset"/>
    <n v="0"/>
    <n v="0"/>
    <x v="0"/>
    <s v="Indre By"/>
    <x v="17"/>
    <x v="0"/>
    <x v="54"/>
    <n v="0"/>
    <n v="0"/>
    <n v="0"/>
    <n v="0"/>
    <n v="0"/>
    <n v="0"/>
    <n v="0"/>
    <n v="0"/>
    <n v="0"/>
    <n v="0"/>
    <n v="0"/>
    <n v="430670.42"/>
    <s v="37511"/>
    <x v="2"/>
    <x v="0"/>
    <x v="1"/>
  </r>
  <r>
    <x v="0"/>
    <x v="301"/>
    <s v="Nansensgade Børnehus"/>
    <x v="1"/>
    <s v="Nansensgade 46"/>
    <n v="1366"/>
    <s v="København K"/>
    <s v="82 56 29 50"/>
    <s v="37511@buf.kk.dk"/>
    <s v="Anders Ulrik Jensen"/>
    <n v="0"/>
    <n v="0"/>
    <s v="37511@buf.kk.dk"/>
    <s v="Integreret"/>
    <n v="72"/>
    <n v="0"/>
    <n v="106"/>
    <n v="0"/>
    <n v="0"/>
    <n v="0"/>
    <n v="0"/>
    <n v="0"/>
    <n v="0"/>
    <n v="0"/>
    <x v="1"/>
    <x v="0"/>
    <x v="1"/>
    <x v="1"/>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0"/>
    <s v="Indre By"/>
    <x v="17"/>
    <x v="0"/>
    <x v="54"/>
    <n v="0"/>
    <n v="0"/>
    <n v="0"/>
    <n v="0"/>
    <n v="0"/>
    <n v="0"/>
    <n v="0"/>
    <n v="0"/>
    <n v="0"/>
    <n v="0"/>
    <n v="0"/>
    <n v="430670.42"/>
    <s v="37511"/>
    <x v="4"/>
    <x v="0"/>
    <x v="1"/>
  </r>
  <r>
    <x v="0"/>
    <x v="302"/>
    <s v="Københavns Kommunes Integrerede Børneinstitution &quot;Vartov&quot;"/>
    <x v="1"/>
    <s v="Farvergade 27H"/>
    <n v="1463"/>
    <s v="København K"/>
    <s v="33 14 28 70"/>
    <s v="37553@buf.kk.dk"/>
    <s v="Fransiska Tvede"/>
    <n v="33110315"/>
    <n v="0"/>
    <s v="37553@buf.kk.dk"/>
    <s v="Integreret"/>
    <n v="22"/>
    <n v="0"/>
    <n v="40"/>
    <n v="0"/>
    <n v="0"/>
    <n v="0"/>
    <n v="0"/>
    <s v="Nej"/>
    <n v="0"/>
    <n v="0"/>
    <x v="2"/>
    <x v="3"/>
    <x v="5"/>
    <x v="4"/>
    <n v="7"/>
    <x v="4"/>
    <x v="5"/>
    <x v="6"/>
    <x v="4"/>
    <n v="7"/>
    <n v="100000"/>
    <n v="100000"/>
    <n v="0"/>
    <s v="Ja"/>
    <n v="0"/>
    <s v="Søren Mustafa"/>
    <n v="2007"/>
    <n v="34"/>
    <n v="0"/>
    <n v="0"/>
    <s v="lang erfaring"/>
    <s v="køkkenkurser, dogme, hygiejne"/>
    <s v="Lotte Møller"/>
    <n v="1976"/>
    <n v="12"/>
    <n v="0"/>
    <n v="0"/>
    <s v="lang erfaring"/>
    <s v="masser"/>
    <n v="95"/>
    <n v="95"/>
    <n v="2"/>
    <n v="2"/>
    <s v="Ja"/>
    <s v="ja"/>
    <s v="Ja"/>
    <n v="0"/>
    <n v="0"/>
    <n v="0"/>
    <n v="0"/>
    <n v="0"/>
    <n v="0"/>
    <n v="0"/>
    <n v="0"/>
    <n v="0"/>
    <s v="produktionskøkken"/>
    <s v="Ja"/>
    <s v="Ingen"/>
    <s v="Ingen"/>
    <s v="Nej"/>
    <n v="0"/>
    <n v="0"/>
    <n v="0"/>
    <n v="0"/>
    <n v="0"/>
    <n v="0"/>
    <n v="0"/>
    <n v="0"/>
    <n v="0"/>
    <n v="0"/>
    <s v="Cathrine Jerrik / Sine"/>
    <d v="1899-12-30T00:00:00"/>
    <n v="0"/>
    <n v="0"/>
    <n v="1"/>
    <n v="5"/>
    <n v="0"/>
    <n v="2"/>
    <n v="0"/>
    <n v="0"/>
    <n v="0"/>
    <n v="2"/>
    <n v="1"/>
    <n v="0"/>
    <n v="0"/>
    <n v="0"/>
    <n v="0"/>
    <n v="1"/>
    <n v="0"/>
    <n v="0"/>
    <n v="1"/>
    <n v="1"/>
    <n v="20"/>
    <s v="Miele"/>
    <n v="6"/>
    <s v="Ja"/>
    <n v="0"/>
    <s v="Nej"/>
    <s v="Nej"/>
    <s v="Nej"/>
    <n v="2"/>
    <s v="God plads"/>
    <n v="0"/>
    <n v="0"/>
    <x v="0"/>
    <s v="Indre By"/>
    <x v="16"/>
    <x v="0"/>
    <x v="0"/>
    <n v="0"/>
    <n v="0"/>
    <n v="0"/>
    <n v="0"/>
    <n v="0"/>
    <n v="0"/>
    <n v="0"/>
    <n v="0"/>
    <n v="0"/>
    <n v="0"/>
    <n v="0"/>
    <n v="205011.98"/>
    <s v="37553"/>
    <x v="0"/>
    <x v="0"/>
    <x v="1"/>
  </r>
  <r>
    <x v="0"/>
    <x v="303"/>
    <s v="Københavns Kommunes Integrerede Børneinstitution &quot;Vartov&quot;"/>
    <x v="1"/>
    <s v="Farvergade 27H"/>
    <n v="1463"/>
    <s v="København K"/>
    <s v="33 14 28 70"/>
    <s v="37553@buf.kk.dk"/>
    <s v="Fransiska Tvede"/>
    <n v="33110315"/>
    <n v="0"/>
    <s v="37553@buf.kk.dk"/>
    <s v="Integreret"/>
    <n v="22"/>
    <n v="0"/>
    <n v="40"/>
    <n v="0"/>
    <n v="0"/>
    <n v="0"/>
    <n v="0"/>
    <n v="0"/>
    <n v="0"/>
    <n v="0"/>
    <x v="1"/>
    <x v="0"/>
    <x v="1"/>
    <x v="1"/>
    <n v="0"/>
    <x v="1"/>
    <x v="0"/>
    <x v="1"/>
    <x v="0"/>
    <n v="0"/>
    <n v="100000"/>
    <n v="100000"/>
    <n v="0"/>
    <n v="0"/>
    <n v="0"/>
    <n v="0"/>
    <n v="0"/>
    <n v="0"/>
    <n v="0"/>
    <n v="0"/>
    <n v="0"/>
    <n v="0"/>
    <n v="0"/>
    <n v="0"/>
    <n v="0"/>
    <n v="0"/>
    <n v="0"/>
    <n v="0"/>
    <n v="0"/>
    <n v="95"/>
    <n v="95"/>
    <n v="0"/>
    <n v="0"/>
    <n v="0"/>
    <n v="0"/>
    <n v="0"/>
    <n v="0"/>
    <n v="0"/>
    <n v="0"/>
    <n v="0"/>
    <n v="0"/>
    <n v="0"/>
    <n v="0"/>
    <n v="0"/>
    <n v="0"/>
    <s v="Køkken begrænset tilvirk"/>
    <n v="0"/>
    <n v="0"/>
    <n v="0"/>
    <n v="0"/>
    <n v="0"/>
    <n v="0"/>
    <n v="0"/>
    <n v="0"/>
    <n v="0"/>
    <n v="0"/>
    <n v="0"/>
    <n v="0"/>
    <n v="0"/>
    <n v="0"/>
    <n v="0"/>
    <d v="1899-12-30T00:00:00"/>
    <n v="0"/>
    <n v="0"/>
    <n v="1"/>
    <n v="4"/>
    <n v="1"/>
    <n v="0"/>
    <n v="0"/>
    <n v="0"/>
    <n v="0"/>
    <n v="1"/>
    <n v="1"/>
    <n v="0"/>
    <n v="0"/>
    <n v="0"/>
    <n v="0"/>
    <n v="1"/>
    <n v="0"/>
    <n v="0"/>
    <n v="0"/>
    <n v="1"/>
    <n v="20"/>
    <s v="Miele"/>
    <n v="2"/>
    <n v="0"/>
    <n v="0"/>
    <n v="0"/>
    <n v="0"/>
    <n v="0"/>
    <n v="1"/>
    <s v="Begrænset"/>
    <n v="0"/>
    <n v="0"/>
    <x v="0"/>
    <s v="Indre By"/>
    <x v="16"/>
    <x v="0"/>
    <x v="0"/>
    <n v="0"/>
    <n v="0"/>
    <n v="0"/>
    <n v="0"/>
    <n v="0"/>
    <n v="0"/>
    <n v="0"/>
    <n v="0"/>
    <n v="0"/>
    <n v="0"/>
    <n v="0"/>
    <n v="205011.98"/>
    <s v="37553"/>
    <x v="4"/>
    <x v="0"/>
    <x v="1"/>
  </r>
  <r>
    <x v="0"/>
    <x v="304"/>
    <n v="0"/>
    <x v="2"/>
    <s v="Blågårdsgade 15B"/>
    <n v="2200"/>
    <s v="København N"/>
    <s v="35 37 67 12"/>
    <s v="35277@buf.kk.dk"/>
    <s v="Jan Frölich"/>
    <n v="0"/>
    <n v="0"/>
    <s v="35277@buf.kk.dk"/>
    <s v="Integreret"/>
    <n v="24"/>
    <n v="0"/>
    <n v="42"/>
    <n v="0"/>
    <n v="0"/>
    <n v="0"/>
    <n v="0"/>
    <s v="Nej"/>
    <n v="0"/>
    <n v="0"/>
    <x v="0"/>
    <x v="1"/>
    <x v="0"/>
    <x v="0"/>
    <n v="0"/>
    <x v="0"/>
    <x v="0"/>
    <x v="1"/>
    <x v="1"/>
    <n v="0"/>
    <n v="70000"/>
    <n v="0"/>
    <n v="0"/>
    <n v="0"/>
    <n v="0"/>
    <n v="0"/>
    <n v="0"/>
    <n v="0"/>
    <n v="0"/>
    <n v="0"/>
    <n v="0"/>
    <n v="0"/>
    <n v="0"/>
    <n v="0"/>
    <n v="0"/>
    <n v="0"/>
    <n v="0"/>
    <n v="0"/>
    <n v="0"/>
    <n v="70"/>
    <n v="70"/>
    <n v="1"/>
    <n v="1"/>
    <s v="nej"/>
    <s v="Nej"/>
    <s v="Ja"/>
    <n v="0"/>
    <s v="ved ikke"/>
    <s v="Nej"/>
    <s v="vil helst have udefra det får vg.børnene nu"/>
    <s v="Ja"/>
    <n v="0"/>
    <s v="Nej"/>
    <n v="0"/>
    <n v="0"/>
    <s v="produktionskøkken"/>
    <s v="nej"/>
    <s v="Større"/>
    <s v="Større"/>
    <s v="ja"/>
    <s v="større kogebord, ovne, køleskab, røremaskine. Køkkenelementer"/>
    <n v="0"/>
    <n v="0"/>
    <n v="0"/>
    <n v="0"/>
    <n v="0"/>
    <n v="0"/>
    <n v="0"/>
    <n v="0"/>
    <n v="0"/>
    <s v="Birgitte"/>
    <s v="19.03"/>
    <n v="0"/>
    <n v="1"/>
    <n v="0"/>
    <n v="0"/>
    <n v="1"/>
    <n v="0"/>
    <n v="0"/>
    <n v="0"/>
    <n v="0"/>
    <n v="2"/>
    <n v="0"/>
    <n v="0"/>
    <n v="0"/>
    <n v="0"/>
    <n v="0"/>
    <n v="1"/>
    <n v="0"/>
    <n v="0"/>
    <n v="0"/>
    <n v="1"/>
    <n v="20"/>
    <s v="miele"/>
    <n v="0"/>
    <s v="Nej"/>
    <n v="0"/>
    <s v="Nej"/>
    <s v="Nej"/>
    <s v="Nej"/>
    <n v="2"/>
    <s v="ingen plads"/>
    <s v="Lige slået sammen vg. Og bh.. Der vil blive etableret tekøkken i stuen. Her bør indtænkes mulighed for opvaskemaskine, så service til børn i stuen kan hånteres der.. Køkken ligger ovenpå kunne evt. benyttes som koldt køkken. Der kommer elevator mellem de to etager."/>
    <n v="0"/>
    <x v="0"/>
    <s v="Nørrebro"/>
    <x v="0"/>
    <x v="0"/>
    <x v="10"/>
    <n v="0"/>
    <n v="0"/>
    <n v="0"/>
    <n v="0"/>
    <n v="0"/>
    <n v="0"/>
    <n v="0"/>
    <n v="0"/>
    <n v="0"/>
    <n v="0"/>
    <n v="0"/>
    <n v="205185.45"/>
    <s v="35277"/>
    <x v="0"/>
    <x v="0"/>
    <x v="1"/>
  </r>
  <r>
    <x v="0"/>
    <x v="305"/>
    <n v="0"/>
    <x v="2"/>
    <s v="Blegdamsvej 1C"/>
    <n v="2200"/>
    <s v="København N"/>
    <s v="35 39 09 75"/>
    <s v="35314@buf.kk.dk"/>
    <s v="ANNETTE PETERSEN"/>
    <n v="35381241"/>
    <n v="0"/>
    <s v="35314@buf.kk.dk"/>
    <s v="Integreret"/>
    <n v="0"/>
    <n v="0"/>
    <n v="60"/>
    <n v="60"/>
    <n v="50"/>
    <n v="37"/>
    <n v="30"/>
    <s v="Nej"/>
    <n v="0"/>
    <n v="0"/>
    <x v="1"/>
    <x v="0"/>
    <x v="1"/>
    <x v="1"/>
    <n v="0"/>
    <x v="0"/>
    <x v="0"/>
    <x v="2"/>
    <x v="1"/>
    <n v="0"/>
    <n v="0"/>
    <n v="0"/>
    <n v="0"/>
    <s v="Ja"/>
    <n v="0"/>
    <s v="Maria Hoydal"/>
    <n v="2009"/>
    <n v="25"/>
    <n v="0"/>
    <n v="0"/>
    <s v="3 år på hotel og resturantskolen, andre inst."/>
    <n v="0"/>
    <n v="0"/>
    <n v="0"/>
    <n v="0"/>
    <n v="0"/>
    <n v="0"/>
    <n v="0"/>
    <n v="0"/>
    <n v="0"/>
    <n v="70"/>
    <n v="0"/>
    <n v="1"/>
    <s v="Ja"/>
    <s v="ja"/>
    <s v="Ja"/>
    <s v="Ja"/>
    <n v="0"/>
    <s v="Ja"/>
    <n v="0"/>
    <s v="Ja"/>
    <n v="0"/>
    <s v="ja"/>
    <s v="Maria vil gerne have tilbudt kursus fra os"/>
    <n v="0"/>
    <s v="Køkken begrænset tilvirk"/>
    <n v="0"/>
    <n v="0"/>
    <n v="0"/>
    <n v="0"/>
    <n v="0"/>
    <n v="0"/>
    <n v="0"/>
    <n v="0"/>
    <n v="0"/>
    <s v="Mindre"/>
    <s v="ekstra ovn, røremaskine, opvaskemaskine op i arbejdshøjde"/>
    <n v="0"/>
    <n v="0"/>
    <s v="der er mulighed for udbygning ud mod garderoben. Som vil betyde at inst. kan få et produktionskøkken."/>
    <s v="Lone"/>
    <s v="24.03"/>
    <n v="0"/>
    <n v="1"/>
    <n v="0"/>
    <n v="0"/>
    <n v="0"/>
    <n v="0"/>
    <n v="0"/>
    <n v="0"/>
    <n v="0"/>
    <n v="1"/>
    <n v="0"/>
    <n v="0"/>
    <n v="0"/>
    <n v="0"/>
    <n v="0"/>
    <n v="1"/>
    <n v="0"/>
    <n v="0"/>
    <n v="0"/>
    <n v="1"/>
    <n v="20"/>
    <s v="mile"/>
    <n v="4"/>
    <s v="Nej"/>
    <n v="0"/>
    <s v="Nej"/>
    <s v="Nej"/>
    <s v="Nej"/>
    <n v="1"/>
    <s v="Begrænset"/>
    <n v="0"/>
    <n v="0"/>
    <x v="0"/>
    <s v="Nørrebro"/>
    <x v="2"/>
    <x v="0"/>
    <x v="25"/>
    <n v="60"/>
    <n v="50"/>
    <n v="37"/>
    <n v="30"/>
    <n v="0"/>
    <n v="0"/>
    <n v="0"/>
    <n v="0"/>
    <n v="0"/>
    <n v="0"/>
    <n v="0"/>
    <n v="92872.66"/>
    <s v="35314"/>
    <x v="0"/>
    <x v="0"/>
    <x v="28"/>
  </r>
  <r>
    <x v="0"/>
    <x v="306"/>
    <n v="0"/>
    <x v="2"/>
    <s v="Brohusgade 9"/>
    <n v="2200"/>
    <s v="København N"/>
    <n v="35200189"/>
    <s v="35326@buf.kk.dk"/>
    <s v="Anna Fisker"/>
    <n v="0"/>
    <n v="0"/>
    <s v="35326@buf.kk.dk"/>
    <s v="Integreret"/>
    <n v="53"/>
    <n v="0"/>
    <n v="72"/>
    <n v="80"/>
    <n v="0"/>
    <n v="0"/>
    <n v="0"/>
    <s v="Nej"/>
    <n v="0"/>
    <n v="0"/>
    <x v="0"/>
    <x v="1"/>
    <x v="0"/>
    <x v="0"/>
    <n v="0"/>
    <x v="0"/>
    <x v="1"/>
    <x v="0"/>
    <x v="1"/>
    <n v="0"/>
    <n v="384000"/>
    <n v="0"/>
    <n v="0"/>
    <s v="Ja"/>
    <n v="0"/>
    <s v="Nikolaj Løngren"/>
    <n v="2008"/>
    <n v="37"/>
    <n v="0"/>
    <s v="kok"/>
    <n v="0"/>
    <n v="0"/>
    <s v="Eva Aabel"/>
    <n v="2009"/>
    <n v="32"/>
    <n v="0"/>
    <s v="ufaglært"/>
    <n v="0"/>
    <n v="0"/>
    <n v="95"/>
    <n v="95"/>
    <n v="1"/>
    <n v="1"/>
    <s v="Ja"/>
    <s v="Nej"/>
    <s v="Ja"/>
    <s v="Ja"/>
    <n v="0"/>
    <s v="Ja"/>
    <n v="0"/>
    <s v="Ja"/>
    <n v="0"/>
    <n v="0"/>
    <s v="har ikke brug for flere hænder"/>
    <n v="0"/>
    <s v="produktionskøkken"/>
    <s v="Ja"/>
    <n v="0"/>
    <n v="0"/>
    <n v="0"/>
    <s v="påbud: emhættet over konvektionsovnen"/>
    <n v="0"/>
    <n v="0"/>
    <n v="0"/>
    <n v="0"/>
    <n v="0"/>
    <n v="0"/>
    <n v="0"/>
    <n v="0"/>
    <n v="0"/>
    <s v="Birgitte"/>
    <s v="18.03"/>
    <n v="0"/>
    <n v="0"/>
    <n v="1"/>
    <n v="6"/>
    <n v="0"/>
    <n v="0"/>
    <n v="0"/>
    <n v="1"/>
    <n v="10"/>
    <n v="1"/>
    <n v="0"/>
    <n v="3"/>
    <n v="0"/>
    <n v="0"/>
    <n v="0"/>
    <n v="0"/>
    <n v="0"/>
    <n v="2"/>
    <n v="1"/>
    <n v="1"/>
    <n v="4"/>
    <s v="ken"/>
    <n v="0"/>
    <s v="Ja"/>
    <n v="20"/>
    <s v="Nej"/>
    <s v="Ja"/>
    <s v="ja"/>
    <n v="0"/>
    <s v="God plads"/>
    <n v="0"/>
    <n v="0"/>
    <x v="0"/>
    <s v="Nørrebro"/>
    <x v="38"/>
    <x v="0"/>
    <x v="15"/>
    <n v="80"/>
    <n v="0"/>
    <n v="0"/>
    <n v="0"/>
    <n v="0"/>
    <n v="0"/>
    <n v="0"/>
    <n v="0"/>
    <n v="0"/>
    <n v="0"/>
    <n v="0"/>
    <n v="397618.47"/>
    <s v="35326"/>
    <x v="0"/>
    <x v="0"/>
    <x v="29"/>
  </r>
  <r>
    <x v="0"/>
    <x v="307"/>
    <s v="Haraldsgården"/>
    <x v="2"/>
    <s v="Ragnhildgade 2"/>
    <n v="2100"/>
    <s v="København Ø"/>
    <s v="39 29 71 55"/>
    <s v="mail@haraldsgaarden.dk"/>
    <n v="0"/>
    <s v="."/>
    <s v="."/>
    <s v="35356@buf.kk.dk"/>
    <s v="Integreret"/>
    <n v="36"/>
    <n v="0"/>
    <n v="64"/>
    <n v="40"/>
    <n v="21"/>
    <n v="14"/>
    <n v="0"/>
    <s v="ja"/>
    <n v="2"/>
    <n v="1"/>
    <x v="0"/>
    <x v="1"/>
    <x v="0"/>
    <x v="0"/>
    <n v="0"/>
    <x v="0"/>
    <x v="0"/>
    <x v="1"/>
    <x v="1"/>
    <n v="0"/>
    <n v="250000"/>
    <n v="0"/>
    <n v="0"/>
    <s v="Ja"/>
    <n v="0"/>
    <s v="Susanne barselsvikar for Sungul"/>
    <n v="2008"/>
    <n v="30"/>
    <n v="0"/>
    <n v="0"/>
    <n v="0"/>
    <n v="0"/>
    <n v="0"/>
    <n v="0"/>
    <n v="0"/>
    <n v="0"/>
    <n v="0"/>
    <n v="0"/>
    <n v="0"/>
    <n v="75"/>
    <n v="75"/>
    <n v="1"/>
    <n v="1"/>
    <s v="Ja"/>
    <s v="ja"/>
    <s v="Ja"/>
    <s v="Ja"/>
    <n v="0"/>
    <s v="Ja"/>
    <n v="0"/>
    <s v="Ja"/>
    <n v="0"/>
    <s v="Nej"/>
    <n v="0"/>
    <n v="0"/>
    <s v="produktionskøkken"/>
    <n v="0"/>
    <s v="Mindre"/>
    <s v="Større"/>
    <n v="0"/>
    <s v="ovn,kogeplade,køleskab"/>
    <n v="0"/>
    <n v="0"/>
    <n v="0"/>
    <n v="0"/>
    <n v="0"/>
    <n v="0"/>
    <n v="0"/>
    <n v="0"/>
    <s v="køkkenet skal udbygges"/>
    <s v="Mariah"/>
    <s v="25.03"/>
    <n v="0"/>
    <n v="0"/>
    <n v="1"/>
    <n v="4"/>
    <n v="0"/>
    <n v="2"/>
    <n v="0"/>
    <n v="0"/>
    <n v="0"/>
    <n v="1"/>
    <n v="1"/>
    <n v="0"/>
    <n v="0"/>
    <n v="0"/>
    <n v="0"/>
    <n v="0"/>
    <n v="1"/>
    <n v="0"/>
    <n v="0"/>
    <n v="1"/>
    <n v="25"/>
    <s v="miele"/>
    <n v="5"/>
    <s v="Nej"/>
    <n v="0"/>
    <s v="Ja"/>
    <s v="Ja"/>
    <n v="0"/>
    <n v="2"/>
    <s v="Begrænset"/>
    <s v="elevator bør indtænkes da børnehaven ligger på 1. sal"/>
    <n v="0"/>
    <x v="0"/>
    <s v="Nørrebro"/>
    <x v="1"/>
    <x v="0"/>
    <x v="36"/>
    <n v="40"/>
    <n v="21"/>
    <n v="14"/>
    <n v="0"/>
    <n v="0"/>
    <n v="0"/>
    <n v="0"/>
    <n v="0"/>
    <n v="0"/>
    <n v="0"/>
    <n v="0"/>
    <n v="0"/>
    <s v="35529"/>
    <x v="0"/>
    <x v="0"/>
    <x v="30"/>
  </r>
  <r>
    <x v="0"/>
    <x v="308"/>
    <s v="Haraldsgården"/>
    <x v="2"/>
    <s v="Ragnhildgade 2"/>
    <n v="2100"/>
    <s v="København Ø"/>
    <s v="39 29 71 55"/>
    <s v="mail@haraldsgaarden.dk"/>
    <n v="0"/>
    <s v="."/>
    <s v="."/>
    <s v="35356@buf.kk.dk"/>
    <s v="Integreret"/>
    <n v="36"/>
    <n v="0"/>
    <n v="64"/>
    <n v="40"/>
    <n v="21"/>
    <n v="14"/>
    <n v="0"/>
    <s v="ja"/>
    <n v="0"/>
    <n v="0"/>
    <x v="1"/>
    <x v="0"/>
    <x v="1"/>
    <x v="1"/>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4"/>
    <n v="0"/>
    <n v="1"/>
    <n v="0"/>
    <n v="0"/>
    <n v="0"/>
    <n v="0"/>
    <n v="1"/>
    <n v="0"/>
    <n v="0"/>
    <n v="0"/>
    <n v="0"/>
    <n v="1"/>
    <n v="0"/>
    <n v="0"/>
    <n v="0"/>
    <n v="1"/>
    <n v="25"/>
    <s v="miele"/>
    <n v="3"/>
    <n v="0"/>
    <n v="0"/>
    <n v="0"/>
    <n v="0"/>
    <n v="0"/>
    <n v="0"/>
    <n v="0"/>
    <n v="0"/>
    <n v="0"/>
    <x v="0"/>
    <s v="Nørrebro"/>
    <x v="1"/>
    <x v="0"/>
    <x v="36"/>
    <n v="40"/>
    <n v="21"/>
    <n v="14"/>
    <n v="0"/>
    <n v="0"/>
    <n v="0"/>
    <n v="0"/>
    <n v="0"/>
    <n v="0"/>
    <n v="0"/>
    <n v="0"/>
    <n v="0"/>
    <s v="35529"/>
    <x v="1"/>
    <x v="0"/>
    <x v="30"/>
  </r>
  <r>
    <x v="0"/>
    <x v="309"/>
    <s v="Haraldsgården"/>
    <x v="2"/>
    <s v="Ragnhildgade 2"/>
    <n v="2100"/>
    <s v="København Ø"/>
    <s v="39 29 71 55"/>
    <s v="mail@haraldsgaarden.dk"/>
    <n v="0"/>
    <s v="."/>
    <s v="."/>
    <s v="35356@buf.kk.dk"/>
    <s v="Integreret"/>
    <n v="36"/>
    <n v="0"/>
    <n v="64"/>
    <n v="40"/>
    <n v="21"/>
    <n v="14"/>
    <n v="0"/>
    <n v="0"/>
    <n v="0"/>
    <n v="0"/>
    <x v="1"/>
    <x v="0"/>
    <x v="1"/>
    <x v="1"/>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s v="Mariah"/>
    <d v="2009-04-21T00:00:00"/>
    <n v="0"/>
    <n v="0"/>
    <n v="0"/>
    <n v="0"/>
    <n v="0"/>
    <n v="0"/>
    <n v="0"/>
    <n v="0"/>
    <n v="0"/>
    <n v="0"/>
    <n v="0"/>
    <n v="0"/>
    <n v="0"/>
    <n v="0"/>
    <n v="0"/>
    <n v="0"/>
    <n v="0"/>
    <n v="0"/>
    <n v="0"/>
    <n v="0"/>
    <n v="0"/>
    <n v="0"/>
    <n v="0"/>
    <n v="0"/>
    <n v="0"/>
    <n v="0"/>
    <n v="0"/>
    <n v="0"/>
    <n v="0"/>
    <n v="0"/>
    <n v="0"/>
    <s v="Skovbus"/>
    <x v="0"/>
    <s v="Nørrebro"/>
    <x v="1"/>
    <x v="0"/>
    <x v="36"/>
    <n v="40"/>
    <n v="21"/>
    <n v="14"/>
    <n v="0"/>
    <n v="0"/>
    <n v="0"/>
    <n v="0"/>
    <n v="0"/>
    <n v="0"/>
    <n v="0"/>
    <n v="0"/>
    <n v="0"/>
    <s v="35529"/>
    <x v="4"/>
    <x v="0"/>
    <x v="30"/>
  </r>
  <r>
    <x v="0"/>
    <x v="310"/>
    <s v="Blågård Sogns Børneinstitution "/>
    <x v="2"/>
    <s v="Stengade 35"/>
    <n v="2200"/>
    <s v="København N"/>
    <s v="35 39 39 99"/>
    <s v="35538@buf.kk.dk"/>
    <s v="Ruth Steen Hansen"/>
    <n v="35350258"/>
    <n v="0"/>
    <s v="35538@buf.kk.dk"/>
    <s v="Integreret"/>
    <n v="30"/>
    <n v="0"/>
    <n v="40"/>
    <n v="0"/>
    <n v="0"/>
    <n v="0"/>
    <n v="0"/>
    <s v="Nej"/>
    <n v="0"/>
    <n v="0"/>
    <x v="0"/>
    <x v="1"/>
    <x v="0"/>
    <x v="0"/>
    <n v="0"/>
    <x v="0"/>
    <x v="0"/>
    <x v="1"/>
    <x v="1"/>
    <n v="0"/>
    <n v="0"/>
    <n v="0"/>
    <n v="0"/>
    <s v="Ja"/>
    <n v="0"/>
    <s v="Heidi Jensen"/>
    <n v="2007"/>
    <n v="32"/>
    <n v="0"/>
    <s v="ufaglært"/>
    <s v="diverse køkkener. Pæd.medhjælper"/>
    <n v="0"/>
    <n v="0"/>
    <n v="0"/>
    <n v="0"/>
    <n v="0"/>
    <n v="0"/>
    <n v="0"/>
    <n v="0"/>
    <n v="85"/>
    <n v="85"/>
    <n v="2"/>
    <n v="2"/>
    <s v="Ja"/>
    <s v="Nej"/>
    <s v="Ja"/>
    <s v="Ja"/>
    <s v="køkkenet har tidligere lavet mad til så mange"/>
    <s v="Ja"/>
    <n v="0"/>
    <n v="0"/>
    <n v="0"/>
    <s v="Nej"/>
    <n v="0"/>
    <n v="0"/>
    <s v="produktionskøkken"/>
    <s v="Ja"/>
    <n v="0"/>
    <n v="0"/>
    <n v="0"/>
    <s v="ønske, kartoffelskræller"/>
    <n v="0"/>
    <n v="0"/>
    <n v="0"/>
    <n v="0"/>
    <n v="0"/>
    <n v="0"/>
    <n v="0"/>
    <n v="0"/>
    <n v="0"/>
    <s v="Birgitte"/>
    <s v="20.03"/>
    <n v="0"/>
    <n v="0"/>
    <n v="1"/>
    <n v="5"/>
    <n v="0"/>
    <n v="2"/>
    <n v="0"/>
    <n v="0"/>
    <n v="0"/>
    <n v="0"/>
    <n v="0"/>
    <n v="2"/>
    <n v="0"/>
    <n v="0"/>
    <n v="0"/>
    <n v="0"/>
    <n v="1"/>
    <n v="0"/>
    <n v="0"/>
    <n v="1"/>
    <n v="3"/>
    <s v="miele"/>
    <n v="0"/>
    <s v="Ja"/>
    <n v="0"/>
    <n v="0"/>
    <s v="Ja"/>
    <n v="0"/>
    <n v="3"/>
    <s v="Begrænset"/>
    <n v="0"/>
    <n v="0"/>
    <x v="0"/>
    <s v="Nørrebro"/>
    <x v="22"/>
    <x v="0"/>
    <x v="0"/>
    <n v="0"/>
    <n v="0"/>
    <n v="0"/>
    <n v="0"/>
    <n v="0"/>
    <n v="0"/>
    <n v="0"/>
    <n v="0"/>
    <n v="0"/>
    <n v="0"/>
    <n v="0"/>
    <n v="116122.6"/>
    <s v="35538"/>
    <x v="0"/>
    <x v="0"/>
    <x v="1"/>
  </r>
  <r>
    <x v="0"/>
    <x v="311"/>
    <n v="0"/>
    <x v="2"/>
    <s v="Korsgade 60"/>
    <n v="2200"/>
    <s v="København N"/>
    <n v="35301739"/>
    <s v="35545@buf.kk.dk"/>
    <s v="Sidsel Jost Bruun Jørgensen"/>
    <n v="36969006"/>
    <n v="0"/>
    <s v="35545@buf.kk.dk"/>
    <s v="Integreret"/>
    <n v="14"/>
    <n v="0"/>
    <n v="44"/>
    <n v="0"/>
    <n v="0"/>
    <n v="0"/>
    <n v="0"/>
    <s v="Nej"/>
    <n v="1"/>
    <n v="0"/>
    <x v="0"/>
    <x v="1"/>
    <x v="1"/>
    <x v="0"/>
    <n v="0"/>
    <x v="0"/>
    <x v="0"/>
    <x v="1"/>
    <x v="1"/>
    <n v="0"/>
    <n v="50000"/>
    <n v="0"/>
    <n v="0"/>
    <n v="0"/>
    <n v="0"/>
    <n v="0"/>
    <n v="0"/>
    <n v="0"/>
    <n v="0"/>
    <n v="0"/>
    <n v="0"/>
    <n v="0"/>
    <n v="0"/>
    <n v="0"/>
    <n v="0"/>
    <n v="0"/>
    <n v="0"/>
    <n v="0"/>
    <n v="0"/>
    <n v="95"/>
    <n v="95"/>
    <n v="2"/>
    <n v="2"/>
    <s v="Ja"/>
    <s v="Nej"/>
    <s v="nej"/>
    <s v="Ja"/>
    <s v="syntes ordningen er god, syntes ikke rammerne er iorden."/>
    <n v="0"/>
    <n v="0"/>
    <s v="Ja"/>
    <s v="syntes det er en stor opgave"/>
    <s v="Nej"/>
    <s v="vil gerne have fra os"/>
    <n v="0"/>
    <s v="produktionskøkken"/>
    <s v="nej"/>
    <s v="Mindre"/>
    <s v="Mindre"/>
    <n v="0"/>
    <s v="Hvis der skal laves mad til alle børnene, også dem i udflytter, kræves en større ændring i eksisterende køkken. Ellers er det opvaskemaskine op i højde, en ovn, faste underskabe og rørmaskine"/>
    <n v="0"/>
    <n v="0"/>
    <n v="0"/>
    <n v="0"/>
    <n v="0"/>
    <n v="0"/>
    <n v="0"/>
    <n v="0"/>
    <n v="0"/>
    <s v="Lone"/>
    <s v="24.03"/>
    <n v="0"/>
    <n v="0"/>
    <n v="1"/>
    <n v="4"/>
    <n v="0"/>
    <n v="1"/>
    <n v="0"/>
    <n v="0"/>
    <n v="0"/>
    <n v="0"/>
    <n v="1"/>
    <n v="0"/>
    <n v="0"/>
    <n v="0"/>
    <n v="0"/>
    <n v="0"/>
    <n v="1"/>
    <n v="0"/>
    <n v="0"/>
    <n v="1"/>
    <n v="20"/>
    <s v="mile"/>
    <n v="3"/>
    <s v="Nej"/>
    <n v="0"/>
    <s v="Nej"/>
    <s v="Nej"/>
    <s v="ja"/>
    <n v="3"/>
    <s v="God plads"/>
    <n v="0"/>
    <n v="0"/>
    <x v="0"/>
    <s v="Nørrebro"/>
    <x v="15"/>
    <x v="0"/>
    <x v="2"/>
    <n v="70"/>
    <n v="0"/>
    <n v="0"/>
    <n v="0"/>
    <n v="0"/>
    <n v="0"/>
    <n v="0"/>
    <n v="0"/>
    <n v="0"/>
    <n v="0"/>
    <n v="0"/>
    <n v="110855.55"/>
    <s v="35545"/>
    <x v="0"/>
    <x v="0"/>
    <x v="7"/>
  </r>
  <r>
    <x v="0"/>
    <x v="312"/>
    <s v="Panumhaven"/>
    <x v="2"/>
    <s v="Nørre Allé 4"/>
    <n v="2200"/>
    <s v="København N"/>
    <s v="35 42 55 51"/>
    <s v="35546@buf.kk.dk"/>
    <s v="Marica Kljucarie"/>
    <n v="39278383"/>
    <n v="0"/>
    <s v="35546@buf.kk.dk"/>
    <s v="Integreret"/>
    <n v="20"/>
    <n v="0"/>
    <n v="24"/>
    <n v="0"/>
    <n v="0"/>
    <n v="0"/>
    <n v="0"/>
    <s v="Nej"/>
    <n v="0"/>
    <n v="0"/>
    <x v="0"/>
    <x v="1"/>
    <x v="0"/>
    <x v="0"/>
    <n v="0"/>
    <x v="0"/>
    <x v="0"/>
    <x v="1"/>
    <x v="1"/>
    <n v="0"/>
    <s v="90000 til 100000"/>
    <s v="ikke udregnet"/>
    <n v="0"/>
    <s v="Ja"/>
    <n v="0"/>
    <s v="Anne Kathrine Niemanh"/>
    <n v="2007"/>
    <n v="20"/>
    <n v="0"/>
    <s v="kok"/>
    <s v="restaurent"/>
    <n v="0"/>
    <n v="0"/>
    <n v="0"/>
    <n v="0"/>
    <n v="0"/>
    <n v="0"/>
    <n v="0"/>
    <n v="0"/>
    <n v="75"/>
    <n v="75"/>
    <n v="2"/>
    <n v="1"/>
    <s v="Ja"/>
    <s v="Nej"/>
    <s v="Ja"/>
    <s v="Ja"/>
    <s v="er meget imod mad udefra"/>
    <s v="Ja"/>
    <n v="0"/>
    <s v="Ja"/>
    <n v="0"/>
    <s v="ja"/>
    <s v="de har"/>
    <n v="0"/>
    <s v="produktionskøkken"/>
    <s v="nej"/>
    <n v="0"/>
    <n v="0"/>
    <n v="0"/>
    <s v="evt. ekstra vask, se kommentar"/>
    <n v="0"/>
    <n v="0"/>
    <n v="0"/>
    <n v="0"/>
    <n v="0"/>
    <n v="0"/>
    <n v="0"/>
    <n v="0"/>
    <s v="inst. har midertidige lokaler og venter på nye, forventer der går 1-2 år. På dispensation har de lov til at lave mad til vg.børn, vil også gerne lave mad til bh.børn.Køkkenet kan sagtens rumme det, køkkenpersonalet er yderst fleksibel og vil gerne, så madhus anbefalingen er, at de får lov. Opvaskemaskine hæves, hvis teknisk muligt uden at tage bordplads."/>
    <n v="0"/>
    <d v="1899-12-30T00:00:00"/>
    <n v="0"/>
    <n v="0"/>
    <n v="1"/>
    <n v="4"/>
    <n v="1"/>
    <n v="1"/>
    <n v="0"/>
    <n v="0"/>
    <n v="0"/>
    <n v="3"/>
    <n v="0"/>
    <n v="0"/>
    <n v="0"/>
    <n v="1"/>
    <n v="0"/>
    <n v="1"/>
    <n v="0"/>
    <n v="0"/>
    <n v="0"/>
    <n v="1"/>
    <n v="20"/>
    <s v="mile"/>
    <n v="4"/>
    <n v="0"/>
    <n v="0"/>
    <s v="Ja"/>
    <s v="Ja"/>
    <n v="0"/>
    <n v="0"/>
    <s v="Begrænset"/>
    <n v="0"/>
    <n v="0"/>
    <x v="0"/>
    <s v="Nørrebro"/>
    <x v="8"/>
    <x v="0"/>
    <x v="19"/>
    <n v="0"/>
    <n v="0"/>
    <n v="0"/>
    <n v="0"/>
    <n v="0"/>
    <n v="0"/>
    <n v="0"/>
    <n v="0"/>
    <n v="0"/>
    <n v="0"/>
    <n v="0"/>
    <n v="73373.62"/>
    <s v="35546"/>
    <x v="0"/>
    <x v="0"/>
    <x v="1"/>
  </r>
  <r>
    <x v="0"/>
    <x v="313"/>
    <s v="Røde Rose III"/>
    <x v="2"/>
    <s v="Heimdalsgade 42"/>
    <n v="2200"/>
    <s v="København N"/>
    <s v="35 83 29 66"/>
    <s v="Rose-3@mail.tele.dk"/>
    <s v="Kollektiv ledelse Marianne Guldager"/>
    <n v="38867632"/>
    <n v="0"/>
    <s v="35551@buf.kk.dk"/>
    <s v="Integreret"/>
    <n v="22"/>
    <n v="0"/>
    <n v="44"/>
    <n v="0"/>
    <n v="0"/>
    <n v="0"/>
    <n v="0"/>
    <s v="Nej"/>
    <n v="0"/>
    <n v="0"/>
    <x v="0"/>
    <x v="1"/>
    <x v="2"/>
    <x v="0"/>
    <n v="0"/>
    <x v="0"/>
    <x v="1"/>
    <x v="3"/>
    <x v="1"/>
    <n v="0"/>
    <n v="140000"/>
    <n v="0"/>
    <n v="0"/>
    <s v="Ja"/>
    <n v="0"/>
    <s v="Anthony Farrington"/>
    <n v="1989"/>
    <n v="37"/>
    <n v="0"/>
    <n v="0"/>
    <n v="0"/>
    <s v="Camilla Plum kurser, Madhus"/>
    <n v="0"/>
    <n v="0"/>
    <n v="0"/>
    <n v="0"/>
    <n v="0"/>
    <n v="0"/>
    <n v="0"/>
    <n v="80"/>
    <n v="0"/>
    <n v="1"/>
    <n v="0"/>
    <s v="Ja"/>
    <s v="ja"/>
    <s v="Ja"/>
    <s v="Ja"/>
    <n v="0"/>
    <s v="Ja"/>
    <n v="0"/>
    <s v="Ja"/>
    <n v="0"/>
    <s v="Nej"/>
    <n v="0"/>
    <n v="0"/>
    <s v="produktionskøkken"/>
    <s v="nej"/>
    <s v="Mindre"/>
    <n v="0"/>
    <n v="0"/>
    <s v="større opvaskemaskine, service, røremaskine (bjørn), gryde"/>
    <n v="0"/>
    <n v="0"/>
    <n v="0"/>
    <n v="0"/>
    <n v="0"/>
    <n v="0"/>
    <n v="0"/>
    <n v="0"/>
    <s v="Da køkkenet et par gange om ugen laver mad til alle børnene, har de en fornemmelse af hvad det kommer til at betyde."/>
    <s v="Lone"/>
    <s v="16.03"/>
    <n v="0"/>
    <n v="0"/>
    <n v="1"/>
    <n v="5"/>
    <n v="0"/>
    <n v="3"/>
    <n v="0"/>
    <n v="0"/>
    <n v="0"/>
    <n v="0"/>
    <n v="2"/>
    <n v="0"/>
    <n v="0"/>
    <n v="1"/>
    <n v="0"/>
    <n v="0"/>
    <n v="0"/>
    <n v="0"/>
    <n v="1"/>
    <n v="1"/>
    <n v="20"/>
    <s v="miele"/>
    <n v="5"/>
    <s v="Nej"/>
    <n v="0"/>
    <s v="Ja"/>
    <s v="Nej"/>
    <s v="ja"/>
    <n v="2"/>
    <s v="God plads"/>
    <n v="0"/>
    <n v="0"/>
    <x v="0"/>
    <s v="Nørrebro"/>
    <x v="16"/>
    <x v="0"/>
    <x v="2"/>
    <n v="0"/>
    <n v="0"/>
    <n v="0"/>
    <n v="0"/>
    <n v="0"/>
    <n v="0"/>
    <n v="0"/>
    <n v="0"/>
    <n v="0"/>
    <n v="0"/>
    <n v="0"/>
    <n v="106929.45"/>
    <s v="35551"/>
    <x v="0"/>
    <x v="0"/>
    <x v="1"/>
  </r>
  <r>
    <x v="0"/>
    <x v="314"/>
    <n v="0"/>
    <x v="2"/>
    <s v="Læssøesgade 22"/>
    <n v="2200"/>
    <s v="København N"/>
    <n v="35355001"/>
    <s v="35561@buf.kk.dk"/>
    <s v="Christiane Pedersen"/>
    <n v="35434389"/>
    <n v="0"/>
    <s v="laesoegade@mail.tele.dk"/>
    <s v="Integreret"/>
    <n v="0"/>
    <n v="0"/>
    <n v="24"/>
    <n v="23"/>
    <n v="0"/>
    <n v="0"/>
    <n v="0"/>
    <s v="Nej"/>
    <n v="0"/>
    <n v="0"/>
    <x v="1"/>
    <x v="0"/>
    <x v="1"/>
    <x v="1"/>
    <n v="0"/>
    <x v="0"/>
    <x v="0"/>
    <x v="0"/>
    <x v="1"/>
    <n v="0"/>
    <n v="0"/>
    <n v="100000"/>
    <n v="0"/>
    <s v="Ja"/>
    <n v="0"/>
    <s v="Katrine Anker Møller"/>
    <n v="2008"/>
    <n v="34"/>
    <n v="0"/>
    <s v="Eh-økonom"/>
    <s v="15 års erfaring fra institutioner"/>
    <s v="blende mad, Madhuset. Øko-kurser hos dogme Kbh."/>
    <n v="0"/>
    <n v="0"/>
    <n v="0"/>
    <n v="0"/>
    <n v="0"/>
    <n v="0"/>
    <n v="0"/>
    <n v="0"/>
    <n v="75"/>
    <n v="0"/>
    <n v="2"/>
    <s v="Ja"/>
    <s v="ja"/>
    <s v="Ja"/>
    <s v="Ja"/>
    <n v="0"/>
    <s v="Ja"/>
    <n v="0"/>
    <s v="Ja"/>
    <n v="0"/>
    <s v="ja"/>
    <s v="de har"/>
    <n v="0"/>
    <s v="produktionskøkken"/>
    <s v="nej"/>
    <s v="Mindre"/>
    <n v="0"/>
    <n v="0"/>
    <s v="En lille Bjørn til brødbagning er et stort ønske. (der er også 23 fritidshjems børn der skal have mad) Robot til grøntsager."/>
    <n v="0"/>
    <n v="0"/>
    <n v="0"/>
    <n v="0"/>
    <n v="0"/>
    <n v="0"/>
    <n v="0"/>
    <n v="0"/>
    <n v="0"/>
    <s v="Mariah"/>
    <s v="23.03.09"/>
    <n v="0"/>
    <n v="0"/>
    <n v="1"/>
    <n v="4"/>
    <n v="0"/>
    <n v="2"/>
    <n v="0"/>
    <n v="0"/>
    <n v="0"/>
    <n v="0"/>
    <n v="2"/>
    <n v="0"/>
    <n v="0"/>
    <n v="0"/>
    <n v="0"/>
    <n v="0"/>
    <n v="0"/>
    <n v="0"/>
    <n v="1"/>
    <n v="1"/>
    <n v="25"/>
    <s v="mile"/>
    <n v="6"/>
    <n v="0"/>
    <n v="0"/>
    <n v="0"/>
    <s v="Ja"/>
    <s v="ja"/>
    <n v="2"/>
    <s v="God plads"/>
    <s v="Institutionen har allerede mad til alle"/>
    <n v="0"/>
    <x v="0"/>
    <s v="Nørrebro"/>
    <x v="2"/>
    <x v="0"/>
    <x v="55"/>
    <n v="11"/>
    <n v="0"/>
    <n v="0"/>
    <n v="0"/>
    <n v="0"/>
    <n v="5"/>
    <n v="5"/>
    <n v="0"/>
    <n v="0"/>
    <n v="0"/>
    <n v="0"/>
    <n v="92829.78"/>
    <s v="35561"/>
    <x v="0"/>
    <x v="7"/>
    <x v="31"/>
  </r>
  <r>
    <x v="0"/>
    <x v="315"/>
    <s v="Samuelsgaarden"/>
    <x v="2"/>
    <s v="Rådmandsgade 31"/>
    <n v="2200"/>
    <s v="København N"/>
    <s v="35 83 31 71"/>
    <s v="mail@samuelsgaarden.kk.dk"/>
    <s v="Carsten Allan Hansen"/>
    <n v="0"/>
    <n v="0"/>
    <s v="35265@buf.kk.dk"/>
    <s v="Integreret"/>
    <n v="33"/>
    <n v="0"/>
    <n v="60"/>
    <n v="84"/>
    <n v="25"/>
    <n v="15"/>
    <n v="0"/>
    <s v="Nej"/>
    <n v="0"/>
    <n v="0"/>
    <x v="0"/>
    <x v="1"/>
    <x v="0"/>
    <x v="0"/>
    <n v="5"/>
    <x v="0"/>
    <x v="0"/>
    <x v="1"/>
    <x v="1"/>
    <n v="0"/>
    <n v="72000"/>
    <n v="36000"/>
    <n v="0"/>
    <n v="0"/>
    <n v="0"/>
    <n v="0"/>
    <n v="0"/>
    <n v="0"/>
    <n v="0"/>
    <n v="0"/>
    <n v="0"/>
    <n v="0"/>
    <n v="0"/>
    <n v="0"/>
    <n v="0"/>
    <n v="0"/>
    <n v="0"/>
    <n v="0"/>
    <n v="0"/>
    <n v="60"/>
    <n v="60"/>
    <n v="2"/>
    <n v="2"/>
    <s v="Ja"/>
    <s v="Nej"/>
    <s v="Ja"/>
    <s v="Ja"/>
    <n v="0"/>
    <s v="Ja"/>
    <n v="0"/>
    <s v="Ja"/>
    <n v="0"/>
    <s v="Nej"/>
    <s v="vil gerne have hjælp"/>
    <n v="0"/>
    <s v="Køkken begrænset tilvirk"/>
    <n v="0"/>
    <n v="0"/>
    <n v="0"/>
    <n v="0"/>
    <s v="køkkenet er ikke i brug. Trænger til nye bordplader, bordplads,kogebord,ovne,udsugning,køl-frys."/>
    <n v="0"/>
    <n v="0"/>
    <n v="0"/>
    <n v="0"/>
    <n v="0"/>
    <n v="0"/>
    <n v="0"/>
    <n v="0"/>
    <n v="0"/>
    <s v="Cathrine"/>
    <s v="24.03"/>
    <n v="0"/>
    <n v="1"/>
    <n v="0"/>
    <n v="0"/>
    <n v="0"/>
    <n v="0"/>
    <n v="0"/>
    <n v="0"/>
    <n v="0"/>
    <n v="1"/>
    <n v="0"/>
    <n v="0"/>
    <n v="0"/>
    <n v="0"/>
    <n v="0"/>
    <n v="0"/>
    <n v="0"/>
    <n v="0"/>
    <n v="0"/>
    <n v="1"/>
    <n v="20"/>
    <s v="miele"/>
    <n v="2"/>
    <s v="Nej"/>
    <n v="0"/>
    <s v="Nej"/>
    <s v="Nej"/>
    <s v="Nej"/>
    <n v="1"/>
    <s v="Begrænset"/>
    <n v="0"/>
    <n v="0"/>
    <x v="0"/>
    <s v="Nørrebro"/>
    <x v="27"/>
    <x v="0"/>
    <x v="25"/>
    <n v="84"/>
    <n v="25"/>
    <n v="15"/>
    <n v="0"/>
    <n v="0"/>
    <n v="0"/>
    <n v="0"/>
    <n v="0"/>
    <n v="0"/>
    <n v="0"/>
    <n v="0"/>
    <n v="149124.46"/>
    <s v="35594"/>
    <x v="0"/>
    <x v="0"/>
    <x v="32"/>
  </r>
  <r>
    <x v="0"/>
    <x v="316"/>
    <s v="Møllehuset"/>
    <x v="2"/>
    <s v="Møllegade 33"/>
    <n v="2200"/>
    <s v="København N"/>
    <s v="35 20 92 00"/>
    <s v="37223@buf.kk.dk"/>
    <s v="Judith Hildebrand"/>
    <n v="35268644"/>
    <n v="26738035"/>
    <s v="37223@buf.kk.dk"/>
    <s v="Integreret"/>
    <n v="28"/>
    <n v="0"/>
    <n v="40"/>
    <n v="0"/>
    <n v="0"/>
    <n v="0"/>
    <n v="0"/>
    <s v="Nej"/>
    <n v="0"/>
    <n v="0"/>
    <x v="0"/>
    <x v="0"/>
    <x v="0"/>
    <x v="0"/>
    <n v="0"/>
    <x v="0"/>
    <x v="0"/>
    <x v="1"/>
    <x v="1"/>
    <n v="0"/>
    <n v="120000"/>
    <n v="0"/>
    <n v="0"/>
    <s v="Ja"/>
    <n v="0"/>
    <s v="Cheiron"/>
    <n v="2009"/>
    <n v="32"/>
    <n v="0"/>
    <s v="ufaglært"/>
    <s v="lavet mad"/>
    <n v="0"/>
    <n v="0"/>
    <n v="0"/>
    <n v="0"/>
    <n v="0"/>
    <n v="0"/>
    <n v="0"/>
    <n v="0"/>
    <n v="95"/>
    <n v="95"/>
    <n v="1"/>
    <n v="1"/>
    <s v="Ja"/>
    <s v="Nej"/>
    <s v="Ja"/>
    <s v="Ja"/>
    <n v="0"/>
    <s v="Ja"/>
    <n v="0"/>
    <s v="Ja"/>
    <n v="0"/>
    <s v="Nej"/>
    <n v="0"/>
    <n v="0"/>
    <s v="Køkken blandet tilvirk"/>
    <s v="nej"/>
    <n v="0"/>
    <n v="0"/>
    <n v="0"/>
    <n v="0"/>
    <s v="Større"/>
    <s v="Ingen"/>
    <s v="Nej"/>
    <s v="hurtigere opvaskemaskine, ønsker stålbordplade, en ekstra ovn, ekstra kogeplade, ekstra køleskab og fryder, spulearm. Den enen vask ønskes som dobbeltvask."/>
    <n v="0"/>
    <n v="0"/>
    <n v="0"/>
    <n v="0"/>
    <n v="0"/>
    <s v="Mariah / Sine"/>
    <d v="2009-05-03T00:00:00"/>
    <n v="0"/>
    <n v="0"/>
    <n v="1"/>
    <n v="4"/>
    <n v="0"/>
    <n v="2"/>
    <n v="0"/>
    <n v="0"/>
    <n v="0"/>
    <n v="0"/>
    <n v="2"/>
    <n v="0"/>
    <n v="0"/>
    <n v="0"/>
    <n v="0"/>
    <n v="0"/>
    <n v="1"/>
    <n v="0"/>
    <n v="0"/>
    <n v="1"/>
    <n v="25"/>
    <s v="Miele"/>
    <n v="5"/>
    <s v="Ja"/>
    <n v="20"/>
    <s v="Nej"/>
    <s v="Nej"/>
    <s v="Nej"/>
    <n v="2"/>
    <s v="Begrænset"/>
    <s v="Hvis det hele ikke kan bevilges ønsker institutionen at være med til at prioritere hvad der er mest nødvendigt. F.eks. Ekstra fryser, køleskab, ovn og opvaskemaskine"/>
    <n v="0"/>
    <x v="0"/>
    <s v="Nørrebro"/>
    <x v="3"/>
    <x v="0"/>
    <x v="0"/>
    <n v="0"/>
    <n v="0"/>
    <n v="0"/>
    <n v="0"/>
    <n v="0"/>
    <n v="0"/>
    <n v="0"/>
    <n v="0"/>
    <n v="0"/>
    <n v="0"/>
    <n v="0"/>
    <n v="131944.18"/>
    <s v="37223"/>
    <x v="0"/>
    <x v="0"/>
    <x v="1"/>
  </r>
  <r>
    <x v="0"/>
    <x v="317"/>
    <s v="Bifrost"/>
    <x v="2"/>
    <s v="Baldersgade 5"/>
    <n v="2200"/>
    <s v="København N"/>
    <s v="35 83 18 07"/>
    <s v="37229@buf.kk.dk"/>
    <s v="Kirsten Brandt"/>
    <n v="0"/>
    <n v="0"/>
    <s v="37229@buf.kk.dk"/>
    <s v="Integreret"/>
    <n v="32"/>
    <n v="0"/>
    <n v="42"/>
    <n v="0"/>
    <n v="0"/>
    <n v="0"/>
    <n v="0"/>
    <s v="ja"/>
    <n v="2"/>
    <n v="1"/>
    <x v="0"/>
    <x v="1"/>
    <x v="0"/>
    <x v="0"/>
    <n v="0"/>
    <x v="0"/>
    <x v="0"/>
    <x v="1"/>
    <x v="1"/>
    <n v="0"/>
    <n v="0"/>
    <n v="0"/>
    <n v="0"/>
    <s v="Ja"/>
    <n v="0"/>
    <s v="Kirsten Larsen"/>
    <n v="2008"/>
    <n v="30"/>
    <n v="0"/>
    <n v="0"/>
    <s v="års erfaring"/>
    <s v="hygiejne og økokurser (1 dags kurset)"/>
    <n v="0"/>
    <n v="0"/>
    <n v="0"/>
    <n v="0"/>
    <n v="0"/>
    <n v="0"/>
    <n v="0"/>
    <n v="0"/>
    <n v="0"/>
    <n v="2"/>
    <n v="2"/>
    <s v="nej"/>
    <s v="Nej"/>
    <s v="Ja"/>
    <s v="Ja"/>
    <n v="0"/>
    <s v="Ja"/>
    <n v="0"/>
    <s v="Ja"/>
    <n v="0"/>
    <s v="Nej"/>
    <s v="vil gerne have hjælp til personale rekruttering"/>
    <n v="0"/>
    <s v="Køkken begrænset tilvirk"/>
    <s v="nej"/>
    <s v="Større"/>
    <s v="Ingen"/>
    <s v="Nej"/>
    <s v="Køkkenet er fint men skal have nye elementer og nyt komfur + ovne, 1 køleskab ekstra"/>
    <n v="0"/>
    <n v="0"/>
    <n v="0"/>
    <n v="0"/>
    <n v="0"/>
    <n v="0"/>
    <s v="Større"/>
    <s v="komfur + ovn + køl"/>
    <n v="0"/>
    <s v="Cathrine Jerrik"/>
    <d v="2009-04-06T00:00:00"/>
    <n v="0"/>
    <n v="1"/>
    <n v="0"/>
    <n v="4"/>
    <n v="1"/>
    <n v="0"/>
    <n v="0"/>
    <n v="0"/>
    <n v="0"/>
    <n v="1"/>
    <n v="1"/>
    <n v="0"/>
    <n v="0"/>
    <n v="0"/>
    <n v="0"/>
    <n v="1"/>
    <n v="0"/>
    <n v="0"/>
    <n v="1"/>
    <n v="1"/>
    <n v="20"/>
    <s v="Miele"/>
    <n v="3.5"/>
    <s v="Nej"/>
    <n v="0"/>
    <s v="Nej"/>
    <s v="Ja"/>
    <s v="Nej"/>
    <n v="1"/>
    <s v="God plads"/>
    <n v="0"/>
    <n v="0"/>
    <x v="0"/>
    <s v="Nørrebro"/>
    <x v="35"/>
    <x v="0"/>
    <x v="10"/>
    <n v="0"/>
    <n v="0"/>
    <n v="0"/>
    <n v="0"/>
    <n v="0"/>
    <n v="0"/>
    <n v="0"/>
    <n v="0"/>
    <n v="0"/>
    <n v="0"/>
    <n v="0"/>
    <n v="121366.35"/>
    <s v="37229"/>
    <x v="0"/>
    <x v="0"/>
    <x v="1"/>
  </r>
  <r>
    <x v="0"/>
    <x v="318"/>
    <s v="Bifrost"/>
    <x v="2"/>
    <s v="Baldersgade 5"/>
    <n v="2200"/>
    <s v="København N"/>
    <s v="35 83 18 07"/>
    <s v="37229@buf.kk.dk"/>
    <s v="Kirsten Brandt"/>
    <n v="0"/>
    <n v="0"/>
    <s v="37229@buf.kk.dk"/>
    <s v="Integreret"/>
    <n v="32"/>
    <n v="0"/>
    <n v="42"/>
    <n v="0"/>
    <n v="0"/>
    <n v="0"/>
    <n v="0"/>
    <s v="ja"/>
    <n v="2"/>
    <n v="2"/>
    <x v="1"/>
    <x v="0"/>
    <x v="1"/>
    <x v="1"/>
    <n v="0"/>
    <x v="1"/>
    <x v="0"/>
    <x v="1"/>
    <x v="0"/>
    <n v="0"/>
    <n v="0"/>
    <n v="0"/>
    <n v="0"/>
    <n v="0"/>
    <n v="0"/>
    <n v="0"/>
    <n v="0"/>
    <n v="0"/>
    <n v="0"/>
    <n v="0"/>
    <n v="0"/>
    <n v="0"/>
    <n v="0"/>
    <n v="0"/>
    <n v="0"/>
    <n v="0"/>
    <n v="0"/>
    <n v="0"/>
    <n v="0"/>
    <n v="0"/>
    <n v="0"/>
    <n v="0"/>
    <n v="0"/>
    <n v="0"/>
    <n v="0"/>
    <n v="0"/>
    <n v="0"/>
    <n v="0"/>
    <n v="0"/>
    <n v="0"/>
    <n v="0"/>
    <n v="0"/>
    <n v="0"/>
    <n v="0"/>
    <n v="0"/>
    <s v="produktionskøkken"/>
    <s v="nej"/>
    <s v="Større"/>
    <s v="Større"/>
    <s v="Nej"/>
    <s v="Køkkenet trænger til en total renovering, nyt komfur og ovne. Meget nedslidt køkken"/>
    <n v="0"/>
    <n v="0"/>
    <n v="0"/>
    <n v="0"/>
    <n v="0"/>
    <n v="0"/>
    <n v="0"/>
    <n v="0"/>
    <n v="0"/>
    <s v="Cathrine Jerrik"/>
    <d v="2009-04-06T00:00:00"/>
    <n v="0"/>
    <n v="1"/>
    <n v="0"/>
    <n v="4"/>
    <n v="0"/>
    <n v="1"/>
    <n v="0"/>
    <n v="0"/>
    <n v="0"/>
    <n v="1"/>
    <n v="1"/>
    <n v="0"/>
    <n v="0"/>
    <n v="0"/>
    <n v="0"/>
    <n v="1"/>
    <n v="0"/>
    <n v="0"/>
    <n v="1"/>
    <n v="1"/>
    <n v="20"/>
    <s v="Miele"/>
    <n v="3.5"/>
    <s v="Nej"/>
    <n v="0"/>
    <s v="Ja"/>
    <s v="Nej"/>
    <s v="Nej"/>
    <n v="1"/>
    <s v="Begrænset"/>
    <n v="0"/>
    <n v="0"/>
    <x v="0"/>
    <s v="Nørrebro"/>
    <x v="35"/>
    <x v="0"/>
    <x v="10"/>
    <n v="0"/>
    <n v="0"/>
    <n v="0"/>
    <n v="0"/>
    <n v="0"/>
    <n v="0"/>
    <n v="0"/>
    <n v="0"/>
    <n v="0"/>
    <n v="0"/>
    <n v="0"/>
    <n v="121366.35"/>
    <s v="37229"/>
    <x v="1"/>
    <x v="0"/>
    <x v="1"/>
  </r>
  <r>
    <x v="0"/>
    <x v="319"/>
    <n v="0"/>
    <x v="2"/>
    <s v="Lundtoftegade 47"/>
    <n v="2200"/>
    <s v="København N"/>
    <s v="35 85 17 73"/>
    <s v="37245@buf.kk.dk"/>
    <s v="Susanne Elling"/>
    <n v="38102059"/>
    <n v="0"/>
    <s v="37245@buf.kk.dk"/>
    <s v="Integreret"/>
    <n v="52"/>
    <n v="0"/>
    <n v="108"/>
    <n v="0"/>
    <n v="0"/>
    <n v="0"/>
    <n v="0"/>
    <s v="ja"/>
    <n v="4"/>
    <n v="1"/>
    <x v="0"/>
    <x v="1"/>
    <x v="0"/>
    <x v="0"/>
    <n v="0"/>
    <x v="0"/>
    <x v="1"/>
    <x v="2"/>
    <x v="1"/>
    <n v="0"/>
    <n v="200000"/>
    <n v="0"/>
    <n v="0"/>
    <s v="Ja"/>
    <s v="nej"/>
    <s v="Nagas Tahira"/>
    <n v="2004"/>
    <n v="35"/>
    <n v="0"/>
    <s v="Skolelærer fra hjemland"/>
    <s v="rengøring"/>
    <s v="økologi"/>
    <s v="Birthe Petersen"/>
    <n v="1996"/>
    <n v="37"/>
    <n v="0"/>
    <s v="kontoruddannet"/>
    <s v="rengøring"/>
    <s v="økologi"/>
    <n v="99"/>
    <n v="99"/>
    <n v="2"/>
    <n v="2"/>
    <s v="Ja"/>
    <s v="Nej"/>
    <s v="Ja"/>
    <s v="Ja"/>
    <n v="0"/>
    <s v="Ja"/>
    <n v="0"/>
    <s v="Ja"/>
    <n v="0"/>
    <s v="Nej"/>
    <s v="vil gerne have hjælp fra Madhuset"/>
    <n v="0"/>
    <s v="produktionskøkken"/>
    <s v="nej"/>
    <s v="Mindre"/>
    <s v="Mindre"/>
    <s v="Nej"/>
    <s v="hæve opvaskemaskine, indkøb og indbygning af ekstra ovn. Industrirøremaskine med grøntsagssnitter"/>
    <n v="0"/>
    <n v="0"/>
    <n v="0"/>
    <n v="0"/>
    <n v="0"/>
    <n v="0"/>
    <n v="0"/>
    <n v="0"/>
    <n v="0"/>
    <s v="Birgitte Glerup / Sine"/>
    <d v="2009-03-15T00:00:00"/>
    <n v="0"/>
    <n v="0"/>
    <n v="1"/>
    <n v="4"/>
    <n v="0"/>
    <n v="1"/>
    <n v="0"/>
    <n v="0"/>
    <n v="0"/>
    <n v="1"/>
    <n v="0"/>
    <n v="0"/>
    <n v="0"/>
    <n v="1"/>
    <n v="0"/>
    <n v="1"/>
    <n v="0"/>
    <n v="0"/>
    <n v="1"/>
    <n v="1"/>
    <n v="20"/>
    <s v="Miele"/>
    <n v="5"/>
    <s v="Nej"/>
    <n v="0"/>
    <s v="Ja"/>
    <s v="Nej"/>
    <s v="Nej"/>
    <n v="2"/>
    <s v="ingen plads"/>
    <s v="I alt 4 køkkener, hvoraf de tre er i brug og smiley-godkendt. Inst. Ønsker at fortsætte med at producere i de tre køkkener. Det ville være optimalt, hvis der på længere sigt kunne etableres 1 samlet køkken (+madelevator og transportløsning ml. 2 inst.), men her og nu kan det fungere ved ansættelse af en ekstra og enkelte opjusteringer. Det er vigtigt at der kan produceres mad på to etager  i 'hovedhuset' for at undgå transport på trapper"/>
    <n v="0"/>
    <x v="0"/>
    <s v="Nørrebro"/>
    <x v="11"/>
    <x v="0"/>
    <x v="9"/>
    <n v="0"/>
    <n v="0"/>
    <n v="0"/>
    <n v="0"/>
    <n v="0"/>
    <n v="0"/>
    <n v="0"/>
    <n v="0"/>
    <n v="0"/>
    <n v="0"/>
    <n v="0"/>
    <n v="259016.83"/>
    <s v="37245"/>
    <x v="0"/>
    <x v="0"/>
    <x v="1"/>
  </r>
  <r>
    <x v="0"/>
    <x v="320"/>
    <s v="1'eren &amp; 11'eren"/>
    <x v="2"/>
    <s v="Rådmandsgade 1"/>
    <n v="2200"/>
    <s v="København N"/>
    <s v="35 83 96 12"/>
    <s v="37258@buf.kk.dk"/>
    <s v="Ditte Schneider"/>
    <n v="0"/>
    <n v="0"/>
    <s v="37258@buf.kk.dk"/>
    <s v="Integreret"/>
    <n v="44"/>
    <n v="0"/>
    <n v="54"/>
    <n v="42"/>
    <n v="0"/>
    <n v="0"/>
    <n v="0"/>
    <s v="ja"/>
    <n v="2"/>
    <n v="1"/>
    <x v="0"/>
    <x v="0"/>
    <x v="0"/>
    <x v="0"/>
    <n v="5"/>
    <x v="0"/>
    <x v="0"/>
    <x v="1"/>
    <x v="1"/>
    <n v="0"/>
    <n v="132000"/>
    <n v="70000"/>
    <n v="0"/>
    <s v="Ja"/>
    <n v="0"/>
    <s v="Anne Jensen"/>
    <n v="1993"/>
    <n v="35"/>
    <n v="0"/>
    <s v="Økonoma"/>
    <s v="cheføkonoma på plejehjem, hospital, plejehjem"/>
    <s v="økologikurser, madtemadage, lederkursus, fælles indkøbskurser, slanketerapeutuddannelse"/>
    <s v="Abderrahim Ghoussy"/>
    <n v="2003"/>
    <n v="20"/>
    <n v="0"/>
    <s v="bageruddannet fra Marokko (lært af familie)"/>
    <s v="cafearb. Kokkearb. Rengøring"/>
    <s v="økologisk brød"/>
    <n v="96"/>
    <n v="45"/>
    <n v="1"/>
    <n v="0"/>
    <s v="Ja"/>
    <s v="ja"/>
    <s v="Ja"/>
    <s v="Ja"/>
    <n v="0"/>
    <s v="Ja"/>
    <s v="tror"/>
    <s v="Ja"/>
    <n v="0"/>
    <s v="Nej"/>
    <n v="0"/>
    <n v="0"/>
    <s v="produktionskøkken"/>
    <s v="Ja"/>
    <s v="Ingen"/>
    <s v="Ingen"/>
    <s v="Nej"/>
    <n v="0"/>
    <n v="0"/>
    <n v="0"/>
    <n v="0"/>
    <n v="0"/>
    <n v="0"/>
    <n v="0"/>
    <n v="0"/>
    <n v="0"/>
    <n v="0"/>
    <s v="Birgitte Glerup / Sine"/>
    <d v="2009-04-20T00:00:00"/>
    <n v="0"/>
    <n v="0"/>
    <n v="1"/>
    <n v="4"/>
    <n v="0"/>
    <n v="0"/>
    <n v="1"/>
    <n v="0"/>
    <n v="10"/>
    <n v="0"/>
    <n v="1"/>
    <n v="0"/>
    <n v="0"/>
    <n v="1"/>
    <n v="0"/>
    <n v="0"/>
    <n v="1"/>
    <n v="0"/>
    <n v="1"/>
    <n v="1"/>
    <n v="20"/>
    <s v="Miele"/>
    <n v="6"/>
    <s v="Nej"/>
    <n v="0"/>
    <s v="Ja"/>
    <s v="Ja"/>
    <s v="Nej"/>
    <n v="2"/>
    <s v="God plads"/>
    <n v="0"/>
    <n v="0"/>
    <x v="0"/>
    <s v="Nørrebro"/>
    <x v="9"/>
    <x v="0"/>
    <x v="45"/>
    <n v="42"/>
    <n v="0"/>
    <n v="0"/>
    <n v="0"/>
    <n v="0"/>
    <n v="0"/>
    <n v="0"/>
    <n v="0"/>
    <n v="0"/>
    <n v="0"/>
    <n v="0"/>
    <n v="257404.42"/>
    <s v="37258"/>
    <x v="0"/>
    <x v="0"/>
    <x v="33"/>
  </r>
  <r>
    <x v="0"/>
    <x v="321"/>
    <s v="1'eren &amp; 11'eren"/>
    <x v="2"/>
    <s v="Rådmandsgade 1"/>
    <n v="2200"/>
    <s v="København N"/>
    <s v="35 83 96 12"/>
    <s v="37258@buf.kk.dk"/>
    <s v="Ditte Schneider"/>
    <n v="0"/>
    <n v="0"/>
    <s v="37258@buf.kk.dk"/>
    <s v="Integreret"/>
    <n v="44"/>
    <n v="0"/>
    <n v="54"/>
    <n v="42"/>
    <n v="0"/>
    <n v="0"/>
    <n v="0"/>
    <s v="ja"/>
    <n v="2"/>
    <n v="2"/>
    <x v="1"/>
    <x v="0"/>
    <x v="1"/>
    <x v="1"/>
    <n v="0"/>
    <x v="1"/>
    <x v="0"/>
    <x v="1"/>
    <x v="0"/>
    <n v="0"/>
    <n v="0"/>
    <n v="0"/>
    <n v="0"/>
    <n v="0"/>
    <n v="0"/>
    <n v="0"/>
    <n v="0"/>
    <n v="0"/>
    <n v="0"/>
    <n v="0"/>
    <n v="0"/>
    <n v="0"/>
    <n v="0"/>
    <n v="0"/>
    <n v="0"/>
    <n v="0"/>
    <n v="0"/>
    <n v="0"/>
    <n v="0"/>
    <n v="0"/>
    <n v="0"/>
    <n v="0"/>
    <n v="0"/>
    <n v="0"/>
    <n v="0"/>
    <n v="0"/>
    <n v="0"/>
    <n v="0"/>
    <n v="0"/>
    <n v="0"/>
    <n v="0"/>
    <n v="0"/>
    <n v="0"/>
    <n v="0"/>
    <n v="0"/>
    <s v="Køkken begrænset tilvirk"/>
    <s v="Ja"/>
    <s v="Ingen"/>
    <s v="Ingen"/>
    <s v="Nej"/>
    <s v="inst. Har ikke behov for mere i køkkenet, men det skal undersøges, om det er tilladt at lave frokostmåltid hver dag, da der nu kun laves eftermiddag/morgen"/>
    <n v="0"/>
    <n v="0"/>
    <n v="0"/>
    <n v="0"/>
    <n v="0"/>
    <n v="0"/>
    <n v="0"/>
    <n v="0"/>
    <n v="0"/>
    <s v="Birgitte Glerup / Sine"/>
    <d v="2009-04-20T00:00:00"/>
    <n v="0"/>
    <n v="0"/>
    <n v="1"/>
    <n v="4"/>
    <n v="0"/>
    <n v="2"/>
    <n v="0"/>
    <n v="0"/>
    <n v="0"/>
    <n v="1"/>
    <n v="1"/>
    <n v="0"/>
    <n v="0"/>
    <n v="0"/>
    <n v="0"/>
    <n v="1"/>
    <n v="1"/>
    <n v="0"/>
    <n v="0"/>
    <n v="1"/>
    <n v="20"/>
    <s v="Miele"/>
    <n v="0"/>
    <s v="Nej"/>
    <n v="0"/>
    <s v="Ja"/>
    <s v="Nej"/>
    <s v="Nej"/>
    <n v="1"/>
    <s v="God plads"/>
    <s v="Inst. Vil gerne producere selv til alle - men fordelt på de to køkkener der var før sammenlægningen evt. med lidt samarbejde også med fritidshjem."/>
    <n v="0"/>
    <x v="0"/>
    <s v="Nørrebro"/>
    <x v="9"/>
    <x v="0"/>
    <x v="45"/>
    <n v="42"/>
    <n v="0"/>
    <n v="0"/>
    <n v="0"/>
    <n v="0"/>
    <n v="0"/>
    <n v="0"/>
    <n v="0"/>
    <n v="0"/>
    <n v="0"/>
    <n v="0"/>
    <n v="257404.42"/>
    <s v="37258"/>
    <x v="1"/>
    <x v="0"/>
    <x v="33"/>
  </r>
  <r>
    <x v="0"/>
    <x v="322"/>
    <s v="Cismofytten"/>
    <x v="2"/>
    <s v="Nørrebrogade 155B"/>
    <n v="2200"/>
    <s v="København N"/>
    <s v="35 31 06 00"/>
    <s v="37318@buf.kk.dk"/>
    <s v="Käthe Sabinsky Koch"/>
    <n v="35381017"/>
    <n v="0"/>
    <s v="37318@buf.kk.dk"/>
    <s v="Integreret"/>
    <n v="42"/>
    <n v="0"/>
    <n v="66"/>
    <n v="0"/>
    <n v="0"/>
    <n v="0"/>
    <n v="0"/>
    <s v="Nej"/>
    <n v="0"/>
    <n v="0"/>
    <x v="0"/>
    <x v="1"/>
    <x v="2"/>
    <x v="0"/>
    <n v="0"/>
    <x v="0"/>
    <x v="0"/>
    <x v="1"/>
    <x v="1"/>
    <n v="0"/>
    <n v="120000"/>
    <n v="30000"/>
    <n v="0"/>
    <s v="Ja"/>
    <n v="0"/>
    <s v="Susanne Vedel"/>
    <n v="2008"/>
    <n v="37"/>
    <n v="0"/>
    <s v="Ernæringsassistent"/>
    <s v="hospitalskøkken, cafeteria, kantine"/>
    <n v="0"/>
    <n v="0"/>
    <n v="0"/>
    <n v="0"/>
    <n v="0"/>
    <n v="0"/>
    <n v="0"/>
    <n v="0"/>
    <n v="98"/>
    <n v="98"/>
    <n v="1"/>
    <n v="1"/>
    <s v="Ja"/>
    <s v="ja"/>
    <s v="Ja"/>
    <s v="Ja"/>
    <n v="0"/>
    <s v="Ja"/>
    <n v="0"/>
    <s v="Ja"/>
    <n v="0"/>
    <s v="Nej"/>
    <n v="0"/>
    <n v="0"/>
    <s v="produktionskøkken"/>
    <s v="nej"/>
    <s v="Mindre"/>
    <s v="Ingen"/>
    <n v="0"/>
    <s v="et industrikøleskab"/>
    <n v="0"/>
    <n v="0"/>
    <n v="0"/>
    <n v="0"/>
    <n v="0"/>
    <n v="0"/>
    <n v="0"/>
    <n v="0"/>
    <n v="0"/>
    <s v="Birgitte"/>
    <s v="25.03"/>
    <n v="0"/>
    <n v="0"/>
    <n v="1"/>
    <n v="4"/>
    <n v="0"/>
    <n v="3"/>
    <n v="0"/>
    <n v="0"/>
    <n v="0"/>
    <n v="0"/>
    <n v="0"/>
    <n v="3"/>
    <n v="0"/>
    <n v="0"/>
    <n v="0"/>
    <n v="0"/>
    <n v="0"/>
    <n v="2"/>
    <n v="0"/>
    <n v="1"/>
    <n v="3"/>
    <s v="mile"/>
    <n v="11"/>
    <s v="Ja"/>
    <n v="10"/>
    <n v="0"/>
    <s v="Ja"/>
    <n v="0"/>
    <n v="4"/>
    <s v="God plads"/>
    <n v="0"/>
    <n v="0"/>
    <x v="0"/>
    <s v="Nørrebro"/>
    <x v="1"/>
    <x v="0"/>
    <x v="5"/>
    <n v="0"/>
    <n v="0"/>
    <n v="0"/>
    <n v="0"/>
    <n v="0"/>
    <n v="0"/>
    <n v="0"/>
    <n v="0"/>
    <n v="0"/>
    <n v="0"/>
    <n v="0"/>
    <n v="196510.76"/>
    <s v="37318"/>
    <x v="0"/>
    <x v="0"/>
    <x v="1"/>
  </r>
  <r>
    <x v="0"/>
    <x v="323"/>
    <s v="Børnehuset land og by"/>
    <x v="2"/>
    <s v="Sjællandsgade 15"/>
    <n v="2970"/>
    <s v="Hørsholm"/>
    <s v="49 14 59 20"/>
    <s v="37396@buf.kk.dk"/>
    <s v="Maria Pilloni"/>
    <n v="0"/>
    <n v="0"/>
    <s v="37396@buf.kk.dk"/>
    <s v="Integreret"/>
    <n v="42"/>
    <n v="0"/>
    <n v="102"/>
    <n v="0"/>
    <n v="0"/>
    <n v="0"/>
    <n v="0"/>
    <n v="0"/>
    <n v="0"/>
    <n v="0"/>
    <x v="1"/>
    <x v="0"/>
    <x v="1"/>
    <x v="1"/>
    <n v="0"/>
    <x v="1"/>
    <x v="1"/>
    <x v="1"/>
    <x v="1"/>
    <n v="0"/>
    <n v="0"/>
    <n v="0"/>
    <n v="0"/>
    <s v="Nej"/>
    <n v="0"/>
    <n v="0"/>
    <n v="0"/>
    <n v="0"/>
    <n v="0"/>
    <n v="0"/>
    <n v="0"/>
    <n v="0"/>
    <n v="0"/>
    <n v="0"/>
    <n v="0"/>
    <n v="0"/>
    <n v="0"/>
    <n v="0"/>
    <n v="0"/>
    <n v="0"/>
    <n v="95"/>
    <n v="0"/>
    <n v="1"/>
    <s v="Ja"/>
    <s v="Nej"/>
    <s v="nej"/>
    <s v="Nej"/>
    <s v="vil kun have færdige madpakker"/>
    <s v="Nej"/>
    <s v="afventende"/>
    <s v="Nej"/>
    <n v="0"/>
    <s v="Nej"/>
    <n v="0"/>
    <n v="0"/>
    <s v="produktionskøkken"/>
    <n v="0"/>
    <n v="0"/>
    <n v="0"/>
    <n v="0"/>
    <n v="0"/>
    <n v="0"/>
    <n v="0"/>
    <n v="0"/>
    <n v="0"/>
    <n v="0"/>
    <n v="0"/>
    <n v="0"/>
    <n v="0"/>
    <n v="0"/>
    <s v="Mariah"/>
    <d v="2009-04-20T00:00:00"/>
    <n v="0"/>
    <n v="0"/>
    <n v="1"/>
    <n v="4"/>
    <n v="0"/>
    <n v="0"/>
    <n v="0"/>
    <n v="0"/>
    <n v="0"/>
    <n v="0"/>
    <n v="1"/>
    <n v="0"/>
    <n v="0"/>
    <n v="1"/>
    <n v="0"/>
    <n v="0"/>
    <n v="1"/>
    <n v="0"/>
    <n v="0"/>
    <n v="1"/>
    <n v="25"/>
    <s v="Miele"/>
    <n v="3"/>
    <s v="Nej"/>
    <n v="0"/>
    <n v="0"/>
    <s v="Nej"/>
    <s v="Nej"/>
    <n v="1"/>
    <s v="ingen plads"/>
    <s v="Ovnen virker ikke."/>
    <n v="0"/>
    <x v="0"/>
    <s v="Nørrebro"/>
    <x v="4"/>
    <x v="0"/>
    <x v="54"/>
    <n v="0"/>
    <n v="0"/>
    <n v="0"/>
    <n v="0"/>
    <n v="0"/>
    <n v="0"/>
    <n v="0"/>
    <n v="0"/>
    <n v="0"/>
    <n v="0"/>
    <n v="0"/>
    <n v="90998.720000000001"/>
    <s v="37396"/>
    <x v="4"/>
    <x v="0"/>
    <x v="1"/>
  </r>
  <r>
    <x v="0"/>
    <x v="324"/>
    <s v="Vildrosen"/>
    <x v="2"/>
    <s v="Sankt Hans Gade 27"/>
    <n v="2200"/>
    <s v="København N"/>
    <s v="47 50 11 17"/>
    <s v="37406@buf.kk.dk"/>
    <s v="konst. leder  Käthe Koch"/>
    <n v="0"/>
    <n v="0"/>
    <s v="37406@buf.kk.dk"/>
    <s v="Integreret"/>
    <n v="36"/>
    <n v="0"/>
    <n v="80"/>
    <n v="0"/>
    <n v="0"/>
    <n v="0"/>
    <n v="0"/>
    <s v="Nej"/>
    <n v="0"/>
    <n v="0"/>
    <x v="0"/>
    <x v="1"/>
    <x v="0"/>
    <x v="0"/>
    <n v="0"/>
    <x v="0"/>
    <x v="1"/>
    <x v="0"/>
    <x v="1"/>
    <n v="0"/>
    <n v="130000"/>
    <n v="120000"/>
    <n v="0"/>
    <s v="Ja"/>
    <n v="0"/>
    <s v="Stine Pedersen"/>
    <n v="2009"/>
    <n v="37"/>
    <n v="0"/>
    <s v="PB"/>
    <n v="0"/>
    <n v="0"/>
    <s v="Karin Edelhøj"/>
    <n v="1995"/>
    <n v="37"/>
    <n v="0"/>
    <n v="0"/>
    <n v="0"/>
    <s v="øko"/>
    <n v="90"/>
    <n v="85"/>
    <n v="1"/>
    <n v="0"/>
    <s v="nej"/>
    <s v="Nej"/>
    <s v="Ja"/>
    <s v="Ja"/>
    <n v="0"/>
    <s v="Ja"/>
    <n v="0"/>
    <s v="Ja"/>
    <n v="0"/>
    <n v="0"/>
    <n v="0"/>
    <n v="0"/>
    <s v="produktionskøkken"/>
    <s v="Ja"/>
    <n v="0"/>
    <n v="0"/>
    <n v="0"/>
    <n v="0"/>
    <n v="0"/>
    <n v="0"/>
    <n v="0"/>
    <n v="0"/>
    <n v="0"/>
    <n v="0"/>
    <n v="0"/>
    <n v="0"/>
    <n v="0"/>
    <s v="athrine"/>
    <s v="03.04"/>
    <n v="0"/>
    <n v="0"/>
    <n v="1"/>
    <n v="4"/>
    <n v="0"/>
    <n v="0"/>
    <n v="0"/>
    <n v="0"/>
    <n v="0"/>
    <n v="0"/>
    <n v="5"/>
    <n v="0"/>
    <n v="0"/>
    <n v="0"/>
    <n v="0"/>
    <n v="0"/>
    <n v="2"/>
    <n v="0"/>
    <n v="0"/>
    <n v="1"/>
    <n v="20"/>
    <s v="miele"/>
    <n v="4"/>
    <s v="Ja"/>
    <n v="0"/>
    <s v="Nej"/>
    <s v="Ja"/>
    <s v="Nej"/>
    <n v="3"/>
    <s v="God plads"/>
    <s v="udflytterbørnehaven Nordstjernen lægges sammen med denne inst. Til maj."/>
    <n v="0"/>
    <x v="0"/>
    <s v="Nørrebro"/>
    <x v="22"/>
    <x v="0"/>
    <x v="42"/>
    <n v="0"/>
    <n v="0"/>
    <n v="0"/>
    <n v="0"/>
    <n v="0"/>
    <n v="0"/>
    <n v="0"/>
    <n v="0"/>
    <n v="0"/>
    <n v="0"/>
    <n v="0"/>
    <n v="121286.36"/>
    <s v="37406"/>
    <x v="0"/>
    <x v="0"/>
    <x v="1"/>
  </r>
  <r>
    <x v="0"/>
    <x v="325"/>
    <s v="Valhalla"/>
    <x v="2"/>
    <s v="Baldersgade 3B"/>
    <n v="2200"/>
    <s v="København N"/>
    <s v="33 17 64 22"/>
    <s v="37417@buf.kk.dk"/>
    <s v="mette hjortholm"/>
    <n v="38749495"/>
    <n v="0"/>
    <s v="37417@buf.kk.dk"/>
    <s v="Integreret"/>
    <n v="42"/>
    <n v="0"/>
    <n v="42"/>
    <n v="0"/>
    <n v="0"/>
    <n v="0"/>
    <n v="0"/>
    <s v="Nej"/>
    <n v="0"/>
    <n v="0"/>
    <x v="0"/>
    <x v="1"/>
    <x v="0"/>
    <x v="0"/>
    <n v="0"/>
    <x v="1"/>
    <x v="1"/>
    <x v="1"/>
    <x v="1"/>
    <n v="0"/>
    <n v="100000"/>
    <n v="0"/>
    <n v="0"/>
    <s v="Ja"/>
    <n v="0"/>
    <s v="Samira"/>
    <n v="2008"/>
    <n v="25"/>
    <n v="0"/>
    <n v="0"/>
    <n v="0"/>
    <n v="0"/>
    <n v="0"/>
    <n v="0"/>
    <n v="0"/>
    <n v="0"/>
    <n v="0"/>
    <n v="0"/>
    <n v="0"/>
    <n v="95"/>
    <n v="95"/>
    <n v="0"/>
    <n v="0"/>
    <s v="Ja"/>
    <s v="Nej"/>
    <s v="Ja"/>
    <s v="Ja"/>
    <n v="0"/>
    <s v="Ja"/>
    <n v="0"/>
    <s v="Ja"/>
    <n v="0"/>
    <s v="ja"/>
    <n v="0"/>
    <n v="0"/>
    <s v="produktionskøkken"/>
    <s v="nej"/>
    <s v="Mindre"/>
    <n v="0"/>
    <n v="0"/>
    <s v="kontektionsovn, stor rørmaskine, kogebord, køleskab.ønsker mindre ombygning af køkkenbord."/>
    <n v="0"/>
    <n v="0"/>
    <n v="0"/>
    <n v="0"/>
    <n v="0"/>
    <n v="0"/>
    <n v="0"/>
    <n v="0"/>
    <n v="0"/>
    <s v="Birgitte"/>
    <s v="19.03"/>
    <n v="0"/>
    <n v="0"/>
    <n v="1"/>
    <n v="4"/>
    <n v="0"/>
    <n v="1"/>
    <n v="0"/>
    <n v="0"/>
    <n v="0"/>
    <n v="1"/>
    <n v="0"/>
    <n v="1"/>
    <n v="0"/>
    <n v="0"/>
    <n v="0"/>
    <n v="0"/>
    <n v="0"/>
    <n v="1"/>
    <n v="0"/>
    <n v="1"/>
    <n v="20"/>
    <s v="miele"/>
    <n v="15"/>
    <s v="Nej"/>
    <n v="0"/>
    <s v="Ja"/>
    <s v="Nej"/>
    <s v="Nej"/>
    <n v="2"/>
    <s v="God plads"/>
    <s v="det er et rigtigt godt og stort køkken, men der mangler en del maskiner for at opgradere, produktionen til alle børn."/>
    <n v="0"/>
    <x v="0"/>
    <s v="Nørrebro"/>
    <x v="23"/>
    <x v="0"/>
    <x v="2"/>
    <n v="0"/>
    <n v="0"/>
    <n v="0"/>
    <n v="0"/>
    <n v="0"/>
    <n v="0"/>
    <n v="0"/>
    <n v="0"/>
    <n v="0"/>
    <n v="0"/>
    <n v="0"/>
    <n v="70387.42"/>
    <s v="37417"/>
    <x v="0"/>
    <x v="0"/>
    <x v="1"/>
  </r>
  <r>
    <x v="0"/>
    <x v="326"/>
    <s v="Hønsehuset"/>
    <x v="2"/>
    <s v="Fælledvej 8"/>
    <n v="2200"/>
    <s v="København N"/>
    <s v="35 39 16 01"/>
    <s v="37427@buf.kk.dk"/>
    <s v="Monica Zober"/>
    <n v="0"/>
    <n v="0"/>
    <s v="37427@buf.kk.dk"/>
    <s v="Integreret"/>
    <n v="11"/>
    <n v="0"/>
    <n v="40"/>
    <n v="0"/>
    <n v="0"/>
    <n v="0"/>
    <n v="0"/>
    <s v="Nej"/>
    <n v="0"/>
    <n v="0"/>
    <x v="0"/>
    <x v="1"/>
    <x v="0"/>
    <x v="0"/>
    <n v="0"/>
    <x v="1"/>
    <x v="0"/>
    <x v="5"/>
    <x v="1"/>
    <n v="0"/>
    <n v="198000"/>
    <n v="0"/>
    <n v="0"/>
    <s v="Ja"/>
    <n v="0"/>
    <s v="Paz Ty Nielsen"/>
    <n v="1990"/>
    <n v="20"/>
    <n v="0"/>
    <s v="ufaglært"/>
    <n v="0"/>
    <s v="økologisk grundkursus"/>
    <n v="0"/>
    <n v="0"/>
    <n v="0"/>
    <n v="0"/>
    <n v="0"/>
    <n v="0"/>
    <n v="0"/>
    <n v="95"/>
    <n v="95"/>
    <n v="0"/>
    <n v="0"/>
    <s v="Ja"/>
    <s v="Nej"/>
    <s v="Ja"/>
    <s v="Ja"/>
    <n v="0"/>
    <s v="Ja"/>
    <n v="0"/>
    <s v="Ja"/>
    <n v="0"/>
    <s v="ja"/>
    <s v="har personale"/>
    <n v="0"/>
    <s v="produktionskøkken"/>
    <s v="Ja"/>
    <n v="0"/>
    <n v="0"/>
    <n v="0"/>
    <s v="det vil være en stor fordel at skaffe mere køkkenbordplads."/>
    <n v="0"/>
    <n v="0"/>
    <n v="0"/>
    <n v="0"/>
    <n v="0"/>
    <n v="0"/>
    <n v="0"/>
    <n v="0"/>
    <s v="Vil gerne bytte en konvektionsovn for 2 indbytnings ovne med varm luft-"/>
    <s v="Birgitte"/>
    <s v="25.03"/>
    <n v="0"/>
    <n v="0"/>
    <n v="2"/>
    <n v="8"/>
    <n v="0"/>
    <n v="0"/>
    <n v="1"/>
    <n v="0"/>
    <n v="6"/>
    <n v="1"/>
    <n v="0"/>
    <n v="1"/>
    <n v="0"/>
    <n v="0"/>
    <n v="0"/>
    <n v="0"/>
    <n v="0"/>
    <n v="0"/>
    <n v="1"/>
    <n v="1"/>
    <n v="3"/>
    <s v="ken"/>
    <n v="5"/>
    <n v="0"/>
    <n v="0"/>
    <s v="Ja"/>
    <s v="Ja"/>
    <n v="0"/>
    <n v="3"/>
    <s v="Begrænset"/>
    <s v="inst. kan ikke selv løfte den lille ændring, som det vil være en fordel at lave i køkkenet. Evt. tilladelse til at sløjfe 1 vask og opsætte køkkenbord og mere skabsplads."/>
    <n v="0"/>
    <x v="0"/>
    <s v="Nørrebro"/>
    <x v="33"/>
    <x v="0"/>
    <x v="0"/>
    <n v="0"/>
    <n v="0"/>
    <n v="0"/>
    <n v="0"/>
    <n v="0"/>
    <n v="0"/>
    <n v="0"/>
    <n v="0"/>
    <n v="0"/>
    <n v="0"/>
    <n v="0"/>
    <n v="89938.75"/>
    <s v="37427"/>
    <x v="0"/>
    <x v="0"/>
    <x v="1"/>
  </r>
  <r>
    <x v="0"/>
    <x v="327"/>
    <s v="Stenurten"/>
    <x v="2"/>
    <s v="Rantzausgade 53"/>
    <n v="2200"/>
    <s v="København N"/>
    <s v="35 35 53 32"/>
    <s v="37428@buf.kk.dk"/>
    <s v="Lisbeth Ryhl"/>
    <n v="38867624"/>
    <n v="0"/>
    <s v="37428@buf.kk.dk"/>
    <s v="Integreret"/>
    <n v="36"/>
    <n v="0"/>
    <n v="66"/>
    <n v="0"/>
    <n v="0"/>
    <n v="0"/>
    <n v="0"/>
    <s v="Nej"/>
    <n v="0"/>
    <n v="0"/>
    <x v="0"/>
    <x v="1"/>
    <x v="2"/>
    <x v="0"/>
    <n v="0"/>
    <x v="0"/>
    <x v="0"/>
    <x v="3"/>
    <x v="0"/>
    <n v="0"/>
    <n v="250000"/>
    <n v="250000"/>
    <n v="0"/>
    <s v="Ja"/>
    <n v="0"/>
    <s v="Morten Rasmussen"/>
    <n v="2007"/>
    <n v="30"/>
    <n v="0"/>
    <s v="butiksuddannet"/>
    <s v="hotel,restaurent,cafe, køkken"/>
    <n v="0"/>
    <n v="0"/>
    <n v="0"/>
    <n v="0"/>
    <n v="0"/>
    <n v="0"/>
    <n v="0"/>
    <n v="0"/>
    <n v="95"/>
    <n v="95"/>
    <n v="1"/>
    <n v="0"/>
    <s v="Ja"/>
    <s v="ja"/>
    <s v="Ja"/>
    <s v="Ja"/>
    <n v="0"/>
    <s v="Ja"/>
    <n v="0"/>
    <s v="Ja"/>
    <n v="0"/>
    <s v="Nej"/>
    <s v="vil gerne have hjælp fra os"/>
    <n v="0"/>
    <s v="produktionskøkken"/>
    <s v="nej"/>
    <s v="Mindre"/>
    <s v="Ingen"/>
    <n v="0"/>
    <s v="køb af ekstra ovn"/>
    <n v="0"/>
    <n v="0"/>
    <n v="0"/>
    <n v="0"/>
    <n v="0"/>
    <n v="0"/>
    <n v="0"/>
    <n v="0"/>
    <n v="0"/>
    <s v="Birgitte"/>
    <s v="18.03"/>
    <n v="0"/>
    <n v="0"/>
    <n v="1"/>
    <n v="5"/>
    <n v="0"/>
    <n v="2"/>
    <n v="0"/>
    <n v="0"/>
    <n v="0"/>
    <n v="0"/>
    <n v="2"/>
    <n v="0"/>
    <n v="0"/>
    <n v="0"/>
    <n v="0"/>
    <n v="0"/>
    <n v="1"/>
    <n v="0"/>
    <n v="1"/>
    <n v="2"/>
    <n v="20"/>
    <s v="miele"/>
    <n v="7"/>
    <s v="Ja"/>
    <n v="5"/>
    <n v="0"/>
    <n v="0"/>
    <n v="0"/>
    <n v="3"/>
    <s v="God plads"/>
    <n v="0"/>
    <n v="0"/>
    <x v="0"/>
    <s v="Nørrebro"/>
    <x v="1"/>
    <x v="0"/>
    <x v="5"/>
    <n v="0"/>
    <n v="0"/>
    <n v="0"/>
    <n v="0"/>
    <n v="0"/>
    <n v="0"/>
    <n v="0"/>
    <n v="0"/>
    <n v="0"/>
    <n v="0"/>
    <n v="0"/>
    <n v="195462.66"/>
    <s v="37428"/>
    <x v="0"/>
    <x v="0"/>
    <x v="1"/>
  </r>
  <r>
    <x v="0"/>
    <x v="328"/>
    <s v="BørneRaketten tidligere BørneJunglen"/>
    <x v="2"/>
    <s v="Rådmandsgade 38"/>
    <n v="2200"/>
    <s v="København N"/>
    <s v="35 85 59 58"/>
    <s v="37460@buf.kk.dk"/>
    <n v="0"/>
    <s v="."/>
    <s v="."/>
    <n v="0"/>
    <s v="Integreret"/>
    <n v="48"/>
    <n v="0"/>
    <n v="62"/>
    <n v="88"/>
    <n v="20"/>
    <n v="0"/>
    <n v="0"/>
    <s v="Nej"/>
    <n v="0"/>
    <n v="0"/>
    <x v="0"/>
    <x v="1"/>
    <x v="0"/>
    <x v="0"/>
    <n v="0"/>
    <x v="0"/>
    <x v="0"/>
    <x v="2"/>
    <x v="1"/>
    <n v="0"/>
    <n v="120000"/>
    <n v="120000"/>
    <n v="0"/>
    <s v="Ja"/>
    <n v="0"/>
    <s v="Connie Petersen"/>
    <n v="1999"/>
    <n v="32"/>
    <n v="0"/>
    <n v="0"/>
    <s v="mange års erfaring"/>
    <s v="øko"/>
    <s v="Trine Hansen"/>
    <n v="2004"/>
    <n v="32"/>
    <n v="0"/>
    <n v="0"/>
    <s v="mange års erfaring"/>
    <s v="øko"/>
    <n v="98"/>
    <n v="98"/>
    <n v="2"/>
    <n v="2"/>
    <s v="Ja"/>
    <s v="Nej"/>
    <s v="Ja"/>
    <s v="Ja"/>
    <n v="0"/>
    <s v="Ja"/>
    <n v="0"/>
    <s v="Ja"/>
    <n v="0"/>
    <s v="Nej"/>
    <n v="0"/>
    <n v="0"/>
    <s v="produktionskøkken"/>
    <s v="nej"/>
    <n v="0"/>
    <n v="0"/>
    <n v="0"/>
    <s v="skal ombygges for egen regning"/>
    <n v="0"/>
    <n v="0"/>
    <n v="0"/>
    <n v="0"/>
    <n v="0"/>
    <n v="0"/>
    <n v="0"/>
    <n v="0"/>
    <n v="0"/>
    <s v="Cathrine"/>
    <s v="24.03"/>
    <n v="0"/>
    <n v="0"/>
    <n v="1"/>
    <n v="5"/>
    <n v="0"/>
    <n v="0"/>
    <n v="0"/>
    <n v="0"/>
    <n v="0"/>
    <n v="0"/>
    <n v="2"/>
    <n v="0"/>
    <n v="0"/>
    <n v="0"/>
    <n v="0"/>
    <n v="0"/>
    <n v="2"/>
    <n v="0"/>
    <n v="0"/>
    <n v="1"/>
    <n v="25"/>
    <s v="miele"/>
    <n v="4"/>
    <n v="0"/>
    <n v="0"/>
    <s v="Ja"/>
    <s v="Ja"/>
    <n v="0"/>
    <n v="3"/>
    <s v="God plads"/>
    <n v="0"/>
    <n v="0"/>
    <x v="0"/>
    <s v="Nørrebro"/>
    <x v="11"/>
    <x v="0"/>
    <x v="37"/>
    <n v="88"/>
    <n v="0"/>
    <n v="0"/>
    <n v="0"/>
    <n v="0"/>
    <n v="0"/>
    <n v="0"/>
    <n v="0"/>
    <n v="0"/>
    <n v="0"/>
    <n v="0"/>
    <n v="258771.3"/>
    <s v="37460"/>
    <x v="0"/>
    <x v="0"/>
    <x v="34"/>
  </r>
  <r>
    <x v="0"/>
    <x v="329"/>
    <s v="BørneRaketten tidligere BørneJunglen"/>
    <x v="2"/>
    <s v="Rådmandsgade 38"/>
    <n v="2200"/>
    <s v="København N"/>
    <s v="35 85 59 58"/>
    <s v="37460@buf.kk.dk"/>
    <n v="0"/>
    <s v="."/>
    <s v="."/>
    <n v="0"/>
    <s v="Integreret"/>
    <n v="48"/>
    <n v="0"/>
    <n v="62"/>
    <n v="88"/>
    <n v="0"/>
    <n v="0"/>
    <n v="0"/>
    <n v="0"/>
    <n v="0"/>
    <n v="0"/>
    <x v="0"/>
    <x v="1"/>
    <x v="0"/>
    <x v="0"/>
    <n v="0"/>
    <x v="0"/>
    <x v="0"/>
    <x v="1"/>
    <x v="1"/>
    <n v="0"/>
    <n v="120000"/>
    <n v="120000"/>
    <n v="0"/>
    <n v="0"/>
    <n v="0"/>
    <n v="0"/>
    <n v="0"/>
    <n v="0"/>
    <n v="0"/>
    <n v="0"/>
    <n v="0"/>
    <n v="0"/>
    <n v="0"/>
    <n v="0"/>
    <n v="0"/>
    <n v="0"/>
    <n v="0"/>
    <n v="0"/>
    <n v="0"/>
    <n v="98"/>
    <n v="98"/>
    <n v="0"/>
    <n v="0"/>
    <n v="0"/>
    <n v="0"/>
    <n v="0"/>
    <n v="0"/>
    <n v="0"/>
    <n v="0"/>
    <n v="0"/>
    <n v="0"/>
    <n v="0"/>
    <n v="0"/>
    <n v="0"/>
    <n v="0"/>
    <n v="0"/>
    <n v="0"/>
    <n v="0"/>
    <n v="0"/>
    <n v="0"/>
    <n v="0"/>
    <n v="0"/>
    <n v="0"/>
    <n v="0"/>
    <n v="0"/>
    <n v="0"/>
    <n v="0"/>
    <n v="0"/>
    <n v="0"/>
    <n v="0"/>
    <s v="Mariah"/>
    <d v="2009-04-21T00:00:00"/>
    <n v="0"/>
    <n v="0"/>
    <n v="0"/>
    <n v="0"/>
    <n v="0"/>
    <n v="0"/>
    <n v="0"/>
    <n v="0"/>
    <n v="0"/>
    <n v="0"/>
    <n v="0"/>
    <n v="0"/>
    <n v="0"/>
    <n v="0"/>
    <n v="0"/>
    <n v="0"/>
    <n v="0"/>
    <n v="0"/>
    <n v="0"/>
    <n v="0"/>
    <n v="0"/>
    <n v="0"/>
    <n v="0"/>
    <n v="0"/>
    <n v="0"/>
    <n v="0"/>
    <n v="0"/>
    <n v="0"/>
    <n v="0"/>
    <n v="0"/>
    <n v="0"/>
    <n v="0"/>
    <x v="0"/>
    <s v="Nørrebro"/>
    <x v="11"/>
    <x v="0"/>
    <x v="37"/>
    <n v="88"/>
    <n v="0"/>
    <n v="0"/>
    <n v="0"/>
    <n v="0"/>
    <n v="0"/>
    <n v="0"/>
    <n v="0"/>
    <n v="0"/>
    <n v="0"/>
    <n v="0"/>
    <n v="258771.3"/>
    <s v="37460"/>
    <x v="4"/>
    <x v="0"/>
    <x v="34"/>
  </r>
  <r>
    <x v="0"/>
    <x v="330"/>
    <n v="0"/>
    <x v="2"/>
    <s v="Hothers Plads 22"/>
    <n v="2200"/>
    <s v="København N"/>
    <s v="35 84 19 49"/>
    <s v="37473@buf.kk.dk"/>
    <s v="May-Britt Andersen"/>
    <n v="35553285"/>
    <n v="0"/>
    <s v="37473@buf.kk.dk"/>
    <s v="Integreret"/>
    <n v="42"/>
    <n v="0"/>
    <n v="69"/>
    <n v="0"/>
    <n v="0"/>
    <n v="0"/>
    <n v="0"/>
    <s v="Nej"/>
    <n v="0"/>
    <n v="0"/>
    <x v="0"/>
    <x v="1"/>
    <x v="0"/>
    <x v="0"/>
    <n v="0"/>
    <x v="0"/>
    <x v="1"/>
    <x v="0"/>
    <x v="1"/>
    <n v="0"/>
    <n v="292000"/>
    <n v="0"/>
    <n v="0"/>
    <s v="Ja"/>
    <n v="0"/>
    <s v="Hanne Coskon"/>
    <n v="2008"/>
    <n v="37"/>
    <n v="0"/>
    <s v="ernæringsassistent"/>
    <n v="0"/>
    <s v="grønt.kursus kbh."/>
    <s v="Melauda Laamari "/>
    <n v="2004"/>
    <n v="32"/>
    <n v="0"/>
    <s v="ufaglært"/>
    <n v="0"/>
    <n v="0"/>
    <n v="90"/>
    <n v="90"/>
    <n v="2"/>
    <n v="1"/>
    <s v="Ja"/>
    <s v="Nej"/>
    <s v="Ja"/>
    <s v="Ja"/>
    <n v="0"/>
    <s v="Ja"/>
    <n v="0"/>
    <s v="Ja"/>
    <n v="0"/>
    <n v="0"/>
    <s v="ved ikke om der er behov, henvender sig"/>
    <n v="0"/>
    <s v="produktionskøkken"/>
    <s v="Ja"/>
    <n v="0"/>
    <n v="0"/>
    <n v="0"/>
    <n v="0"/>
    <n v="0"/>
    <n v="0"/>
    <n v="0"/>
    <n v="0"/>
    <n v="0"/>
    <n v="0"/>
    <n v="0"/>
    <n v="0"/>
    <n v="0"/>
    <s v="Birgitte"/>
    <d v="1899-12-30T00:00:00"/>
    <n v="0"/>
    <n v="0"/>
    <n v="1"/>
    <n v="5"/>
    <n v="0"/>
    <n v="3"/>
    <n v="0"/>
    <n v="0"/>
    <n v="0"/>
    <n v="0"/>
    <n v="0"/>
    <n v="3"/>
    <n v="0"/>
    <n v="0"/>
    <n v="0"/>
    <n v="0"/>
    <n v="0"/>
    <n v="1"/>
    <n v="0"/>
    <n v="1"/>
    <n v="3"/>
    <s v="wexiodisk"/>
    <n v="12"/>
    <s v="Ja"/>
    <n v="5"/>
    <s v="Nej"/>
    <s v="Ja"/>
    <s v="ja"/>
    <n v="2"/>
    <s v="God plads"/>
    <n v="0"/>
    <n v="0"/>
    <x v="0"/>
    <s v="Nørrebro"/>
    <x v="4"/>
    <x v="0"/>
    <x v="56"/>
    <n v="0"/>
    <n v="0"/>
    <n v="0"/>
    <n v="0"/>
    <n v="0"/>
    <n v="0"/>
    <n v="0"/>
    <n v="0"/>
    <n v="0"/>
    <n v="0"/>
    <n v="0"/>
    <n v="301415.98"/>
    <s v="37473"/>
    <x v="0"/>
    <x v="0"/>
    <x v="1"/>
  </r>
  <r>
    <x v="0"/>
    <x v="331"/>
    <s v="Asgård"/>
    <x v="2"/>
    <s v="Hothers Plads 22"/>
    <n v="2200"/>
    <s v="København N"/>
    <s v="35 84 19 49"/>
    <s v="37473@buf.kk.dk"/>
    <s v="May-Britt Andersen"/>
    <n v="35553285"/>
    <n v="0"/>
    <s v="37473@buf.kk.dk"/>
    <s v="Integreret"/>
    <n v="42"/>
    <n v="0"/>
    <n v="69"/>
    <n v="0"/>
    <n v="0"/>
    <n v="0"/>
    <n v="0"/>
    <s v="Nej"/>
    <n v="0"/>
    <n v="0"/>
    <x v="1"/>
    <x v="0"/>
    <x v="1"/>
    <x v="1"/>
    <n v="0"/>
    <x v="1"/>
    <x v="0"/>
    <x v="1"/>
    <x v="1"/>
    <n v="0"/>
    <n v="0"/>
    <n v="0"/>
    <n v="0"/>
    <n v="0"/>
    <n v="0"/>
    <n v="0"/>
    <n v="0"/>
    <n v="0"/>
    <n v="0"/>
    <n v="0"/>
    <n v="0"/>
    <n v="0"/>
    <n v="0"/>
    <n v="0"/>
    <n v="0"/>
    <n v="0"/>
    <n v="0"/>
    <n v="0"/>
    <n v="0"/>
    <n v="0"/>
    <n v="0"/>
    <n v="0"/>
    <n v="0"/>
    <n v="0"/>
    <n v="0"/>
    <n v="0"/>
    <n v="0"/>
    <n v="0"/>
    <n v="0"/>
    <n v="0"/>
    <n v="0"/>
    <n v="0"/>
    <n v="0"/>
    <n v="0"/>
    <n v="0"/>
    <n v="0"/>
    <n v="0"/>
    <n v="0"/>
    <n v="0"/>
    <n v="0"/>
    <n v="0"/>
    <n v="0"/>
    <n v="0"/>
    <n v="0"/>
    <n v="0"/>
    <n v="0"/>
    <n v="0"/>
    <n v="0"/>
    <n v="0"/>
    <n v="0"/>
    <s v="Mariah"/>
    <d v="2009-04-22T00:00:00"/>
    <n v="0"/>
    <n v="2"/>
    <n v="0"/>
    <n v="8"/>
    <n v="2"/>
    <n v="0"/>
    <n v="0"/>
    <n v="0"/>
    <n v="0"/>
    <n v="2"/>
    <n v="0"/>
    <n v="0"/>
    <n v="0"/>
    <n v="0"/>
    <n v="0"/>
    <n v="1"/>
    <n v="0"/>
    <n v="0"/>
    <n v="0"/>
    <n v="1"/>
    <n v="30"/>
    <n v="0"/>
    <n v="2"/>
    <s v="Nej"/>
    <n v="0"/>
    <s v="Nej"/>
    <s v="Nej"/>
    <s v="Nej"/>
    <n v="1"/>
    <s v="Begrænset"/>
    <n v="0"/>
    <n v="0"/>
    <x v="0"/>
    <s v="Nørrebro"/>
    <x v="4"/>
    <x v="0"/>
    <x v="56"/>
    <n v="0"/>
    <n v="0"/>
    <n v="0"/>
    <n v="0"/>
    <n v="0"/>
    <n v="0"/>
    <n v="0"/>
    <n v="0"/>
    <n v="0"/>
    <n v="0"/>
    <n v="0"/>
    <n v="301415.98"/>
    <s v="37473"/>
    <x v="4"/>
    <x v="0"/>
    <x v="1"/>
  </r>
  <r>
    <x v="0"/>
    <x v="332"/>
    <s v="Midgård"/>
    <x v="2"/>
    <s v="Hothers Plads 20"/>
    <n v="2200"/>
    <s v="København N"/>
    <s v="35 84 17 47"/>
    <s v="37474@buf.kk.dk"/>
    <s v="Tinna Erichsen"/>
    <n v="0"/>
    <n v="0"/>
    <s v="37474@buf.kk.dk"/>
    <s v="Integreret"/>
    <n v="56"/>
    <n v="0"/>
    <n v="88"/>
    <n v="0"/>
    <n v="0"/>
    <n v="0"/>
    <n v="0"/>
    <s v="Nej"/>
    <n v="0"/>
    <n v="0"/>
    <x v="0"/>
    <x v="1"/>
    <x v="2"/>
    <x v="0"/>
    <n v="0"/>
    <x v="0"/>
    <x v="0"/>
    <x v="4"/>
    <x v="1"/>
    <n v="0"/>
    <n v="154000"/>
    <n v="246000"/>
    <n v="0"/>
    <s v="Ja"/>
    <n v="0"/>
    <s v="Nadia Benini"/>
    <n v="2007"/>
    <n v="35"/>
    <n v="0"/>
    <s v="ufaglært"/>
    <s v="andet inst. køkken"/>
    <n v="0"/>
    <n v="0"/>
    <n v="0"/>
    <n v="0"/>
    <n v="0"/>
    <n v="0"/>
    <n v="0"/>
    <n v="0"/>
    <n v="90"/>
    <n v="90"/>
    <n v="2"/>
    <n v="2"/>
    <s v="Ja"/>
    <s v="ja"/>
    <s v="Ja"/>
    <s v="Ja"/>
    <s v="inst. vil gerne påtage sig at lave fuld forplejning."/>
    <s v="Ja"/>
    <n v="0"/>
    <s v="Ja"/>
    <n v="0"/>
    <s v="Nej"/>
    <s v="men har allerede behov fra august"/>
    <n v="0"/>
    <s v="produktionskøkken"/>
    <s v="Ja"/>
    <n v="0"/>
    <n v="0"/>
    <n v="0"/>
    <n v="0"/>
    <n v="0"/>
    <n v="0"/>
    <n v="0"/>
    <n v="0"/>
    <n v="0"/>
    <n v="0"/>
    <n v="0"/>
    <n v="0"/>
    <n v="0"/>
    <s v="Birgitte"/>
    <s v="29.03"/>
    <n v="0"/>
    <n v="0"/>
    <n v="1"/>
    <n v="5"/>
    <n v="0"/>
    <n v="3"/>
    <n v="0"/>
    <n v="0"/>
    <n v="0"/>
    <n v="0"/>
    <n v="0"/>
    <n v="3"/>
    <n v="0"/>
    <n v="0"/>
    <n v="2"/>
    <n v="0"/>
    <n v="0"/>
    <n v="0"/>
    <n v="0"/>
    <n v="1"/>
    <n v="3"/>
    <s v="elektrolux"/>
    <n v="10"/>
    <s v="Ja"/>
    <n v="5"/>
    <s v="Nej"/>
    <s v="Ja"/>
    <s v="Nej"/>
    <n v="2"/>
    <s v="God plads"/>
    <n v="0"/>
    <n v="0"/>
    <x v="0"/>
    <s v="Nørrebro"/>
    <x v="11"/>
    <x v="0"/>
    <x v="13"/>
    <n v="0"/>
    <n v="0"/>
    <n v="0"/>
    <n v="0"/>
    <n v="0"/>
    <n v="0"/>
    <n v="0"/>
    <n v="0"/>
    <n v="0"/>
    <n v="0"/>
    <n v="0"/>
    <n v="346244.39"/>
    <s v="37474"/>
    <x v="0"/>
    <x v="0"/>
    <x v="1"/>
  </r>
  <r>
    <x v="0"/>
    <x v="333"/>
    <s v="Midgård"/>
    <x v="2"/>
    <s v="Hothers Plads 20"/>
    <n v="2200"/>
    <s v="København N"/>
    <s v="35 84 17 47"/>
    <s v="37474@buf.kk.dk"/>
    <s v="Tinna Erichsen"/>
    <n v="0"/>
    <n v="0"/>
    <s v="37474@buf.kk.dk"/>
    <s v="Integreret"/>
    <n v="55"/>
    <n v="0"/>
    <n v="88"/>
    <n v="0"/>
    <n v="0"/>
    <n v="0"/>
    <n v="0"/>
    <s v="Nej"/>
    <n v="0"/>
    <n v="0"/>
    <x v="0"/>
    <x v="1"/>
    <x v="1"/>
    <x v="0"/>
    <n v="0"/>
    <x v="0"/>
    <x v="1"/>
    <x v="1"/>
    <x v="1"/>
    <n v="0"/>
    <n v="154000"/>
    <n v="246000"/>
    <n v="0"/>
    <s v="Nej"/>
    <n v="0"/>
    <n v="0"/>
    <n v="0"/>
    <n v="0"/>
    <n v="0"/>
    <n v="0"/>
    <n v="0"/>
    <n v="0"/>
    <n v="0"/>
    <n v="0"/>
    <n v="0"/>
    <n v="0"/>
    <n v="0"/>
    <n v="0"/>
    <n v="0"/>
    <n v="90"/>
    <n v="90"/>
    <n v="0"/>
    <n v="1"/>
    <n v="0"/>
    <n v="0"/>
    <n v="0"/>
    <s v="Ja"/>
    <n v="0"/>
    <s v="Ja"/>
    <n v="0"/>
    <s v="Ja"/>
    <n v="0"/>
    <n v="0"/>
    <n v="0"/>
    <n v="0"/>
    <s v="produktionskøkken"/>
    <s v="nej"/>
    <s v="Mindre"/>
    <s v="Ingen"/>
    <s v="Nej"/>
    <s v="en ny opvaskemaskine, et ekstra køleskab"/>
    <n v="0"/>
    <n v="0"/>
    <n v="0"/>
    <n v="0"/>
    <n v="0"/>
    <n v="0"/>
    <n v="0"/>
    <n v="0"/>
    <n v="0"/>
    <s v="Mariah"/>
    <d v="2009-04-21T00:00:00"/>
    <n v="0"/>
    <n v="1"/>
    <n v="0"/>
    <n v="4"/>
    <n v="0"/>
    <n v="1"/>
    <n v="0"/>
    <n v="0"/>
    <n v="0"/>
    <n v="0"/>
    <n v="1"/>
    <n v="0"/>
    <n v="0"/>
    <n v="0"/>
    <n v="0"/>
    <n v="0"/>
    <n v="1"/>
    <n v="0"/>
    <n v="0"/>
    <n v="1"/>
    <n v="25"/>
    <s v="Miele"/>
    <n v="4"/>
    <s v="Nej"/>
    <n v="0"/>
    <s v="Ja"/>
    <s v="Ja"/>
    <s v="Nej"/>
    <n v="2"/>
    <s v="Begrænset"/>
    <n v="0"/>
    <n v="0"/>
    <x v="0"/>
    <s v="Nørrebro"/>
    <x v="11"/>
    <x v="0"/>
    <x v="13"/>
    <n v="0"/>
    <n v="0"/>
    <n v="0"/>
    <n v="0"/>
    <n v="0"/>
    <n v="0"/>
    <n v="0"/>
    <n v="0"/>
    <n v="0"/>
    <n v="0"/>
    <n v="0"/>
    <n v="346244.39"/>
    <s v="37474"/>
    <x v="4"/>
    <x v="0"/>
    <x v="1"/>
  </r>
  <r>
    <x v="0"/>
    <x v="334"/>
    <s v="Kastanjehuset"/>
    <x v="2"/>
    <s v="Thit Jensens Vej 2"/>
    <n v="2200"/>
    <s v="København N"/>
    <s v="35 39 69 25"/>
    <s v="37496@buf.kk.dk"/>
    <s v="Birgit Rasmussen"/>
    <n v="36464018"/>
    <n v="0"/>
    <s v="37496@buf.kk.dk"/>
    <s v="Integreret"/>
    <n v="24"/>
    <n v="0"/>
    <n v="44"/>
    <n v="0"/>
    <n v="0"/>
    <n v="0"/>
    <n v="0"/>
    <s v="Nej"/>
    <n v="0"/>
    <n v="0"/>
    <x v="0"/>
    <x v="0"/>
    <x v="4"/>
    <x v="0"/>
    <n v="0"/>
    <x v="0"/>
    <x v="0"/>
    <x v="2"/>
    <x v="1"/>
    <n v="0"/>
    <n v="150000"/>
    <n v="0"/>
    <n v="0"/>
    <s v="Nej"/>
    <n v="0"/>
    <n v="0"/>
    <n v="0"/>
    <n v="0"/>
    <n v="0"/>
    <n v="0"/>
    <n v="0"/>
    <n v="0"/>
    <n v="0"/>
    <n v="0"/>
    <n v="0"/>
    <n v="0"/>
    <n v="0"/>
    <n v="0"/>
    <n v="0"/>
    <n v="90"/>
    <n v="90"/>
    <n v="1"/>
    <n v="1"/>
    <s v="Ja"/>
    <s v="Nej"/>
    <s v="Ja"/>
    <s v="Nej"/>
    <s v="mener køkkenet er for lille"/>
    <s v="Nej"/>
    <s v="er i gang med underskrifts indsamling"/>
    <s v="Nej"/>
    <s v="er glade for madpakkerne"/>
    <s v="Nej"/>
    <n v="0"/>
    <n v="0"/>
    <s v="Køkken begrænset tilvirk"/>
    <s v="nej"/>
    <s v="Mindre"/>
    <s v="Mindre"/>
    <n v="0"/>
    <s v="ovn,opvaskemaskine,køleskab.bordplade.Køkkenet bør udbygges."/>
    <n v="0"/>
    <n v="0"/>
    <n v="0"/>
    <n v="0"/>
    <n v="0"/>
    <n v="0"/>
    <n v="0"/>
    <n v="0"/>
    <s v="til max 30 børn ville det være et produktionskøkken."/>
    <s v="Mariah"/>
    <s v="24.03"/>
    <n v="0"/>
    <n v="0"/>
    <n v="1"/>
    <n v="4"/>
    <n v="0"/>
    <n v="0"/>
    <n v="1"/>
    <n v="0"/>
    <n v="0"/>
    <n v="0"/>
    <n v="2"/>
    <n v="0"/>
    <n v="0"/>
    <n v="0"/>
    <n v="0"/>
    <n v="0"/>
    <n v="1"/>
    <n v="0"/>
    <n v="0"/>
    <n v="1"/>
    <n v="25"/>
    <s v="miele"/>
    <n v="0"/>
    <n v="0"/>
    <n v="0"/>
    <s v="Ja"/>
    <n v="0"/>
    <n v="0"/>
    <n v="1"/>
    <s v="God plads"/>
    <n v="0"/>
    <n v="0"/>
    <x v="0"/>
    <s v="Nørrebro"/>
    <x v="0"/>
    <x v="0"/>
    <x v="2"/>
    <n v="0"/>
    <n v="0"/>
    <n v="0"/>
    <n v="0"/>
    <n v="0"/>
    <n v="0"/>
    <n v="0"/>
    <n v="0"/>
    <n v="0"/>
    <n v="0"/>
    <n v="0"/>
    <n v="140125.09"/>
    <s v="37496"/>
    <x v="0"/>
    <x v="0"/>
    <x v="1"/>
  </r>
  <r>
    <x v="0"/>
    <x v="335"/>
    <n v="0"/>
    <x v="2"/>
    <s v="Guldbergsgade 26"/>
    <n v="2200"/>
    <s v="København N"/>
    <s v="35 39 04 02"/>
    <s v="37498@buf.kk.dk"/>
    <s v="Merete Have Jensen"/>
    <n v="35351641"/>
    <n v="0"/>
    <s v="37498@buf.kk.dk"/>
    <s v="Integreret"/>
    <n v="36"/>
    <n v="0"/>
    <n v="46"/>
    <n v="0"/>
    <n v="0"/>
    <n v="0"/>
    <n v="0"/>
    <s v="Nej"/>
    <n v="0"/>
    <n v="0"/>
    <x v="0"/>
    <x v="1"/>
    <x v="0"/>
    <x v="0"/>
    <n v="0"/>
    <x v="1"/>
    <x v="4"/>
    <x v="1"/>
    <x v="1"/>
    <n v="0"/>
    <n v="100000"/>
    <n v="0"/>
    <n v="0"/>
    <s v="Ja"/>
    <n v="0"/>
    <s v="Marzuouka Aida"/>
    <n v="2005"/>
    <n v="35"/>
    <n v="0"/>
    <s v="ufaglært"/>
    <n v="0"/>
    <n v="0"/>
    <n v="0"/>
    <n v="0"/>
    <n v="0"/>
    <n v="0"/>
    <n v="0"/>
    <n v="0"/>
    <n v="0"/>
    <n v="99"/>
    <n v="99"/>
    <n v="2"/>
    <n v="2"/>
    <s v="Ja"/>
    <s v="Nej"/>
    <s v="Ja"/>
    <s v="Ja"/>
    <n v="0"/>
    <s v="Ja"/>
    <n v="0"/>
    <s v="Ja"/>
    <n v="0"/>
    <s v="Nej"/>
    <n v="0"/>
    <n v="0"/>
    <s v="produktionskøkken"/>
    <s v="Ja"/>
    <n v="0"/>
    <n v="0"/>
    <n v="0"/>
    <n v="0"/>
    <n v="0"/>
    <n v="0"/>
    <n v="0"/>
    <n v="0"/>
    <n v="0"/>
    <n v="0"/>
    <n v="0"/>
    <n v="0"/>
    <n v="0"/>
    <s v="Birgitte"/>
    <s v="18.03"/>
    <n v="0"/>
    <n v="0"/>
    <n v="1"/>
    <n v="4"/>
    <n v="0"/>
    <n v="0"/>
    <n v="0"/>
    <n v="1"/>
    <n v="5"/>
    <n v="0"/>
    <n v="0"/>
    <n v="2"/>
    <n v="0"/>
    <n v="0"/>
    <n v="0"/>
    <n v="0"/>
    <n v="0"/>
    <n v="1"/>
    <n v="0"/>
    <n v="1"/>
    <n v="3"/>
    <s v="wexiodisk"/>
    <n v="0"/>
    <s v="Ja"/>
    <n v="10"/>
    <s v="Nej"/>
    <s v="Ja"/>
    <s v="Nej"/>
    <n v="4"/>
    <n v="0"/>
    <s v="der kommer en køkken medarbejder tilbage fra barsel ved udgangen af året. Indtil da går lederen ind i arbejdet sammen med den anden i køkkenet. Lederen vil gerne sætte tid af til at være mentor."/>
    <n v="0"/>
    <x v="0"/>
    <s v="Nørrebro"/>
    <x v="1"/>
    <x v="0"/>
    <x v="46"/>
    <n v="0"/>
    <n v="0"/>
    <n v="0"/>
    <n v="0"/>
    <n v="0"/>
    <n v="0"/>
    <n v="0"/>
    <n v="0"/>
    <n v="0"/>
    <n v="0"/>
    <n v="0"/>
    <n v="135291.91"/>
    <s v="37498"/>
    <x v="0"/>
    <x v="0"/>
    <x v="1"/>
  </r>
  <r>
    <x v="0"/>
    <x v="336"/>
    <n v="0"/>
    <x v="2"/>
    <s v="Esromgade 2A"/>
    <n v="2200"/>
    <s v="København N"/>
    <s v="35 85 45 54"/>
    <s v="37502@buf.kk.dk"/>
    <s v="Pia Sjögren"/>
    <n v="35387665"/>
    <n v="0"/>
    <s v="37502@buf.kk.dk"/>
    <s v="Integreret"/>
    <n v="24"/>
    <n v="0"/>
    <n v="36"/>
    <n v="0"/>
    <n v="0"/>
    <n v="0"/>
    <n v="0"/>
    <s v="Nej"/>
    <n v="0"/>
    <n v="0"/>
    <x v="0"/>
    <x v="1"/>
    <x v="3"/>
    <x v="0"/>
    <n v="0"/>
    <x v="0"/>
    <x v="1"/>
    <x v="3"/>
    <x v="1"/>
    <n v="0"/>
    <n v="210000"/>
    <n v="0"/>
    <n v="0"/>
    <s v="Ja"/>
    <n v="0"/>
    <s v="Hannah Kanamat"/>
    <n v="2009"/>
    <n v="37"/>
    <n v="0"/>
    <n v="0"/>
    <n v="0"/>
    <n v="0"/>
    <n v="0"/>
    <n v="0"/>
    <n v="0"/>
    <n v="0"/>
    <n v="0"/>
    <n v="0"/>
    <n v="0"/>
    <n v="15"/>
    <n v="0"/>
    <n v="2"/>
    <n v="2"/>
    <s v="Ja"/>
    <s v="ja"/>
    <s v="Ja"/>
    <s v="Ja"/>
    <n v="0"/>
    <s v="Ja"/>
    <n v="0"/>
    <s v="Ja"/>
    <n v="0"/>
    <s v="Nej"/>
    <n v="0"/>
    <n v="0"/>
    <s v="produktionskøkken"/>
    <s v="Ja"/>
    <n v="0"/>
    <n v="0"/>
    <n v="0"/>
    <s v="vil meget gerne have fjernet 4 defekte kogeplader og isat en bordplade i stedet."/>
    <n v="0"/>
    <n v="0"/>
    <n v="0"/>
    <n v="0"/>
    <n v="0"/>
    <n v="0"/>
    <n v="0"/>
    <n v="0"/>
    <n v="0"/>
    <s v="Birgitte"/>
    <n v="0"/>
    <n v="0"/>
    <n v="0"/>
    <n v="1"/>
    <n v="6"/>
    <n v="0"/>
    <n v="0"/>
    <n v="0"/>
    <n v="1"/>
    <n v="8"/>
    <n v="0"/>
    <n v="2"/>
    <n v="1"/>
    <n v="0"/>
    <n v="0"/>
    <n v="0"/>
    <n v="0"/>
    <n v="2"/>
    <n v="0"/>
    <n v="0"/>
    <n v="1"/>
    <n v="3"/>
    <s v="elektrolux"/>
    <n v="7"/>
    <s v="Nej"/>
    <n v="0"/>
    <s v="Ja"/>
    <s v="Ja"/>
    <s v="Nej"/>
    <n v="2"/>
    <s v="God plads"/>
    <n v="0"/>
    <n v="0"/>
    <x v="0"/>
    <s v="Nørrebro"/>
    <x v="0"/>
    <x v="0"/>
    <x v="42"/>
    <n v="0"/>
    <n v="0"/>
    <n v="0"/>
    <n v="0"/>
    <n v="0"/>
    <n v="0"/>
    <n v="0"/>
    <n v="0"/>
    <n v="0"/>
    <n v="0"/>
    <n v="0"/>
    <n v="196879.94"/>
    <s v="37502"/>
    <x v="0"/>
    <x v="0"/>
    <x v="1"/>
  </r>
  <r>
    <x v="0"/>
    <x v="337"/>
    <s v="krible Krable"/>
    <x v="2"/>
    <s v="Aldersrogade 28"/>
    <n v="2200"/>
    <s v="København N"/>
    <s v="35 82 19 41"/>
    <s v="kriblekrable@buf.kk.dk"/>
    <s v="Susanne Springer"/>
    <n v="38104042"/>
    <n v="35821941"/>
    <s v="37542@buf.kk.dk"/>
    <s v="Integreret"/>
    <n v="27"/>
    <n v="0"/>
    <n v="62"/>
    <n v="0"/>
    <n v="0"/>
    <n v="0"/>
    <n v="0"/>
    <s v="Nej"/>
    <n v="0"/>
    <n v="0"/>
    <x v="0"/>
    <x v="1"/>
    <x v="0"/>
    <x v="0"/>
    <n v="0"/>
    <x v="0"/>
    <x v="1"/>
    <x v="1"/>
    <x v="1"/>
    <n v="0"/>
    <n v="180000"/>
    <n v="0"/>
    <n v="0"/>
    <s v="Ja"/>
    <n v="0"/>
    <s v="Nasren"/>
    <n v="2008"/>
    <n v="35"/>
    <n v="0"/>
    <s v="ufaglært"/>
    <s v="4 år fra inst.køkken"/>
    <s v="økologi"/>
    <n v="0"/>
    <n v="0"/>
    <n v="0"/>
    <n v="0"/>
    <n v="0"/>
    <n v="0"/>
    <n v="0"/>
    <n v="85"/>
    <n v="85"/>
    <n v="1"/>
    <n v="1"/>
    <s v="Ja"/>
    <s v="Nej"/>
    <s v="Ja"/>
    <s v="Ja"/>
    <n v="0"/>
    <s v="Ja"/>
    <n v="0"/>
    <s v="Ja"/>
    <n v="0"/>
    <s v="Nej"/>
    <n v="0"/>
    <n v="0"/>
    <s v="produktionskøkken"/>
    <s v="nej"/>
    <s v="Mindre"/>
    <n v="0"/>
    <n v="0"/>
    <s v="kartoffelskræller, en ovn mere, et større kogebord, grøntsagsrobot. Røremaskinen er ikke sikker."/>
    <n v="0"/>
    <n v="0"/>
    <n v="0"/>
    <n v="0"/>
    <n v="0"/>
    <n v="0"/>
    <n v="0"/>
    <n v="0"/>
    <n v="0"/>
    <s v="Mariah"/>
    <s v="24.03"/>
    <n v="0"/>
    <n v="0"/>
    <n v="1"/>
    <n v="4"/>
    <n v="0"/>
    <n v="2"/>
    <n v="0"/>
    <n v="0"/>
    <n v="0"/>
    <n v="0"/>
    <n v="0"/>
    <n v="0"/>
    <n v="0"/>
    <n v="0"/>
    <n v="0"/>
    <n v="0"/>
    <n v="1"/>
    <n v="0"/>
    <n v="1"/>
    <n v="1"/>
    <n v="3"/>
    <s v="SD40 PODAB"/>
    <n v="6"/>
    <s v="Ja"/>
    <n v="10"/>
    <s v="Ja"/>
    <s v="Nej"/>
    <s v="Nej"/>
    <n v="3"/>
    <n v="0"/>
    <n v="0"/>
    <n v="0"/>
    <x v="0"/>
    <s v="Nørrebro"/>
    <x v="39"/>
    <x v="0"/>
    <x v="37"/>
    <n v="0"/>
    <n v="0"/>
    <n v="0"/>
    <n v="0"/>
    <n v="2"/>
    <n v="4"/>
    <n v="0"/>
    <n v="0"/>
    <n v="0"/>
    <n v="0"/>
    <n v="0"/>
    <n v="179607.74"/>
    <s v="37542"/>
    <x v="0"/>
    <x v="3"/>
    <x v="1"/>
  </r>
  <r>
    <x v="0"/>
    <x v="338"/>
    <s v="krible Krable"/>
    <x v="2"/>
    <s v="Aldersrogade 28"/>
    <n v="2200"/>
    <s v="København N"/>
    <s v="35 82 19 41"/>
    <s v="kriblekrable@buf.kk.dk"/>
    <s v="Susanne Springer"/>
    <n v="38104042"/>
    <n v="35821941"/>
    <s v="37542@buf.kk.dk"/>
    <s v="Integreret"/>
    <n v="27"/>
    <n v="0"/>
    <n v="62"/>
    <n v="0"/>
    <n v="0"/>
    <n v="0"/>
    <n v="0"/>
    <s v="Nej"/>
    <n v="0"/>
    <n v="0"/>
    <x v="0"/>
    <x v="1"/>
    <x v="0"/>
    <x v="0"/>
    <n v="0"/>
    <x v="0"/>
    <x v="1"/>
    <x v="1"/>
    <x v="1"/>
    <n v="0"/>
    <n v="180000"/>
    <n v="180000"/>
    <n v="0"/>
    <n v="0"/>
    <n v="0"/>
    <n v="0"/>
    <n v="0"/>
    <n v="0"/>
    <n v="0"/>
    <n v="0"/>
    <n v="0"/>
    <n v="0"/>
    <n v="0"/>
    <n v="0"/>
    <n v="0"/>
    <n v="0"/>
    <n v="0"/>
    <n v="0"/>
    <n v="0"/>
    <n v="85"/>
    <n v="85"/>
    <n v="0"/>
    <n v="0"/>
    <n v="0"/>
    <n v="0"/>
    <n v="0"/>
    <n v="0"/>
    <n v="0"/>
    <n v="0"/>
    <n v="0"/>
    <n v="0"/>
    <n v="0"/>
    <n v="0"/>
    <n v="0"/>
    <n v="0"/>
    <s v="Modtagerkøkken"/>
    <n v="0"/>
    <n v="0"/>
    <n v="0"/>
    <n v="0"/>
    <n v="0"/>
    <n v="0"/>
    <n v="0"/>
    <n v="0"/>
    <n v="0"/>
    <n v="0"/>
    <n v="0"/>
    <n v="0"/>
    <n v="0"/>
    <n v="0"/>
    <s v="Lone Voss"/>
    <d v="1899-12-30T00:00:00"/>
    <n v="0"/>
    <n v="0"/>
    <n v="0"/>
    <n v="0"/>
    <n v="0"/>
    <n v="0"/>
    <n v="0"/>
    <n v="0"/>
    <n v="0"/>
    <n v="0"/>
    <n v="0"/>
    <n v="0"/>
    <n v="0"/>
    <n v="0"/>
    <n v="0"/>
    <n v="0"/>
    <n v="0"/>
    <n v="0"/>
    <n v="0"/>
    <n v="0"/>
    <n v="0"/>
    <n v="0"/>
    <n v="0"/>
    <n v="0"/>
    <n v="0"/>
    <n v="0"/>
    <n v="0"/>
    <n v="0"/>
    <n v="0"/>
    <n v="0"/>
    <n v="0"/>
    <s v="intet køkken (tekøkken)"/>
    <x v="0"/>
    <s v="Nørrebro"/>
    <x v="39"/>
    <x v="0"/>
    <x v="37"/>
    <n v="0"/>
    <n v="0"/>
    <n v="0"/>
    <n v="0"/>
    <n v="2"/>
    <n v="4"/>
    <n v="0"/>
    <n v="0"/>
    <n v="0"/>
    <n v="0"/>
    <n v="0"/>
    <n v="179607.74"/>
    <s v="37542"/>
    <x v="4"/>
    <x v="3"/>
    <x v="1"/>
  </r>
  <r>
    <x v="0"/>
    <x v="339"/>
    <s v="7 Springeren"/>
    <x v="2"/>
    <s v="Kapelvej 7A"/>
    <n v="2200"/>
    <s v="København N"/>
    <s v="35 39 33 19"/>
    <s v="37554@buf.kk.dk"/>
    <s v="Lonnie L. Florang"/>
    <n v="35356057"/>
    <n v="0"/>
    <s v="37554@buf.kk.dk"/>
    <s v="Integreret"/>
    <n v="24"/>
    <n v="0"/>
    <n v="42"/>
    <n v="0"/>
    <n v="0"/>
    <n v="0"/>
    <n v="0"/>
    <s v="Nej"/>
    <n v="0"/>
    <n v="0"/>
    <x v="0"/>
    <x v="1"/>
    <x v="2"/>
    <x v="1"/>
    <n v="0"/>
    <x v="0"/>
    <x v="1"/>
    <x v="0"/>
    <x v="1"/>
    <n v="0"/>
    <n v="0"/>
    <n v="0"/>
    <n v="0"/>
    <n v="0"/>
    <n v="0"/>
    <n v="0"/>
    <n v="0"/>
    <n v="0"/>
    <n v="0"/>
    <n v="0"/>
    <n v="0"/>
    <n v="0"/>
    <n v="0"/>
    <n v="0"/>
    <n v="0"/>
    <n v="0"/>
    <n v="0"/>
    <n v="0"/>
    <n v="0"/>
    <n v="0"/>
    <n v="0"/>
    <n v="0"/>
    <n v="0"/>
    <n v="0"/>
    <n v="0"/>
    <n v="0"/>
    <n v="0"/>
    <n v="0"/>
    <n v="0"/>
    <n v="0"/>
    <n v="0"/>
    <n v="0"/>
    <n v="0"/>
    <n v="0"/>
    <n v="0"/>
    <n v="0"/>
    <n v="0"/>
    <n v="0"/>
    <n v="0"/>
    <n v="0"/>
    <n v="0"/>
    <n v="0"/>
    <n v="0"/>
    <n v="0"/>
    <n v="0"/>
    <n v="0"/>
    <n v="0"/>
    <n v="0"/>
    <n v="0"/>
    <n v="0"/>
    <s v="Cathrine Jerrik"/>
    <d v="1899-12-30T00:00:00"/>
    <n v="0"/>
    <n v="1"/>
    <n v="0"/>
    <n v="4"/>
    <n v="1"/>
    <n v="0"/>
    <n v="0"/>
    <n v="0"/>
    <n v="0"/>
    <n v="0"/>
    <n v="1"/>
    <n v="0"/>
    <n v="0"/>
    <n v="0"/>
    <n v="0"/>
    <n v="0"/>
    <n v="1"/>
    <n v="0"/>
    <n v="0"/>
    <n v="1"/>
    <n v="20"/>
    <s v="Miele"/>
    <n v="2.5"/>
    <s v="Ja"/>
    <n v="0"/>
    <n v="0"/>
    <n v="0"/>
    <n v="0"/>
    <n v="2"/>
    <s v="Begrænset"/>
    <n v="0"/>
    <n v="0"/>
    <x v="0"/>
    <s v="Nørrebro"/>
    <x v="0"/>
    <x v="0"/>
    <x v="10"/>
    <n v="0"/>
    <n v="0"/>
    <n v="0"/>
    <n v="0"/>
    <n v="0"/>
    <n v="0"/>
    <n v="0"/>
    <n v="0"/>
    <n v="0"/>
    <n v="0"/>
    <n v="0"/>
    <n v="109175.88"/>
    <s v="37554"/>
    <x v="4"/>
    <x v="0"/>
    <x v="1"/>
  </r>
  <r>
    <x v="0"/>
    <x v="340"/>
    <n v="0"/>
    <x v="2"/>
    <s v="Agnes Henningsens Vej 8"/>
    <n v="2200"/>
    <s v="København N"/>
    <s v="35 39 99 76"/>
    <s v="37562@buf.kk.dk"/>
    <s v="Jytte Larsen"/>
    <n v="35381097"/>
    <n v="0"/>
    <s v="37562@buf.kk.dk"/>
    <s v="Integreret"/>
    <n v="30"/>
    <n v="0"/>
    <n v="40"/>
    <n v="0"/>
    <n v="0"/>
    <n v="0"/>
    <n v="0"/>
    <s v="ja"/>
    <n v="2"/>
    <n v="2"/>
    <x v="0"/>
    <x v="1"/>
    <x v="6"/>
    <x v="0"/>
    <n v="0"/>
    <x v="0"/>
    <x v="0"/>
    <x v="1"/>
    <x v="1"/>
    <n v="0"/>
    <n v="100000"/>
    <n v="0"/>
    <n v="0"/>
    <n v="0"/>
    <n v="0"/>
    <n v="0"/>
    <n v="0"/>
    <n v="0"/>
    <n v="0"/>
    <n v="0"/>
    <n v="0"/>
    <n v="0"/>
    <n v="0"/>
    <n v="0"/>
    <n v="0"/>
    <n v="0"/>
    <n v="0"/>
    <n v="0"/>
    <n v="0"/>
    <n v="50"/>
    <n v="0"/>
    <n v="1"/>
    <n v="1"/>
    <s v="Ja"/>
    <s v="Nej"/>
    <s v="Ja"/>
    <n v="0"/>
    <n v="0"/>
    <n v="0"/>
    <n v="0"/>
    <n v="0"/>
    <n v="0"/>
    <n v="0"/>
    <n v="0"/>
    <n v="0"/>
    <s v="Køkken begrænset tilvirk"/>
    <n v="0"/>
    <n v="0"/>
    <n v="0"/>
    <n v="0"/>
    <n v="0"/>
    <n v="0"/>
    <n v="0"/>
    <n v="0"/>
    <n v="0"/>
    <s v="Større"/>
    <s v="køleskab,nye elementer, 2 nye ovne, kogebord eller kogeplader, udsugnung over kogebord."/>
    <n v="0"/>
    <n v="0"/>
    <n v="0"/>
    <s v="Birgitte"/>
    <s v="01.04"/>
    <n v="0"/>
    <n v="0"/>
    <n v="1"/>
    <n v="4"/>
    <n v="0"/>
    <n v="1"/>
    <n v="0"/>
    <n v="0"/>
    <n v="0"/>
    <n v="1"/>
    <n v="1"/>
    <n v="0"/>
    <n v="0"/>
    <n v="0"/>
    <n v="0"/>
    <n v="1"/>
    <n v="0"/>
    <n v="0"/>
    <n v="1"/>
    <n v="1"/>
    <n v="20"/>
    <s v="miele"/>
    <n v="5"/>
    <s v="Nej"/>
    <n v="0"/>
    <s v="Ja"/>
    <s v="Ja"/>
    <s v="Nej"/>
    <n v="2"/>
    <s v="God plads"/>
    <s v="Stor vilje til at lave mad lokalt hvis køkkenet føres up to date. Stedet får pt. Leveret mad og vil gerne beholde denne efter 1 januar"/>
    <n v="0"/>
    <x v="0"/>
    <s v="Nørrebro"/>
    <x v="22"/>
    <x v="0"/>
    <x v="0"/>
    <n v="0"/>
    <n v="0"/>
    <n v="0"/>
    <n v="0"/>
    <n v="0"/>
    <n v="0"/>
    <n v="0"/>
    <n v="0"/>
    <n v="0"/>
    <n v="0"/>
    <n v="0"/>
    <n v="112029.53"/>
    <s v="37562"/>
    <x v="1"/>
    <x v="0"/>
    <x v="1"/>
  </r>
  <r>
    <x v="0"/>
    <x v="341"/>
    <n v="0"/>
    <x v="2"/>
    <s v="Agnes Henningsens Vej 8"/>
    <n v="2200"/>
    <s v="København N"/>
    <s v="35 39 99 76"/>
    <s v="37562@buf.kk.dk"/>
    <s v="Jytte Larsen"/>
    <n v="35381097"/>
    <n v="0"/>
    <s v="37562@buf.kk.dk"/>
    <s v="Integreret"/>
    <n v="30"/>
    <n v="0"/>
    <n v="40"/>
    <n v="0"/>
    <n v="0"/>
    <n v="0"/>
    <n v="0"/>
    <s v="ja"/>
    <n v="0"/>
    <n v="0"/>
    <x v="1"/>
    <x v="0"/>
    <x v="1"/>
    <x v="1"/>
    <n v="0"/>
    <x v="1"/>
    <x v="0"/>
    <x v="1"/>
    <x v="0"/>
    <n v="0"/>
    <n v="0"/>
    <n v="0"/>
    <n v="0"/>
    <n v="0"/>
    <n v="0"/>
    <n v="0"/>
    <n v="0"/>
    <n v="0"/>
    <n v="0"/>
    <n v="0"/>
    <n v="0"/>
    <n v="0"/>
    <n v="0"/>
    <n v="0"/>
    <n v="0"/>
    <n v="0"/>
    <n v="0"/>
    <n v="0"/>
    <n v="0"/>
    <n v="0"/>
    <n v="0"/>
    <n v="0"/>
    <n v="0"/>
    <n v="0"/>
    <n v="0"/>
    <n v="0"/>
    <n v="0"/>
    <n v="0"/>
    <n v="0"/>
    <n v="0"/>
    <n v="0"/>
    <n v="0"/>
    <n v="0"/>
    <n v="0"/>
    <n v="0"/>
    <s v="Køkken begrænset tilvirk"/>
    <n v="0"/>
    <n v="0"/>
    <n v="0"/>
    <n v="0"/>
    <n v="0"/>
    <n v="0"/>
    <n v="0"/>
    <n v="0"/>
    <n v="0"/>
    <n v="0"/>
    <n v="0"/>
    <n v="0"/>
    <n v="0"/>
    <n v="0"/>
    <n v="0"/>
    <n v="0"/>
    <n v="0"/>
    <n v="1"/>
    <n v="0"/>
    <n v="0"/>
    <n v="0"/>
    <n v="0"/>
    <n v="0"/>
    <n v="0"/>
    <n v="0"/>
    <n v="0"/>
    <n v="1"/>
    <n v="0"/>
    <n v="0"/>
    <n v="0"/>
    <n v="0"/>
    <n v="0"/>
    <n v="0"/>
    <n v="0"/>
    <n v="0"/>
    <n v="1"/>
    <n v="20"/>
    <s v="miele"/>
    <n v="3"/>
    <s v="Nej"/>
    <n v="0"/>
    <s v="Nej"/>
    <s v="Nej"/>
    <s v="Nej"/>
    <n v="0"/>
    <s v="ingen plads"/>
    <s v="Køkkenet er stort nok til at håndtere børnehavens service i. Ej trapper mellem de to køkkener."/>
    <n v="0"/>
    <x v="0"/>
    <s v="Nørrebro"/>
    <x v="22"/>
    <x v="0"/>
    <x v="0"/>
    <n v="0"/>
    <n v="0"/>
    <n v="0"/>
    <n v="0"/>
    <n v="0"/>
    <n v="0"/>
    <n v="0"/>
    <n v="0"/>
    <n v="0"/>
    <n v="0"/>
    <n v="0"/>
    <n v="112029.53"/>
    <s v="37562"/>
    <x v="0"/>
    <x v="0"/>
    <x v="1"/>
  </r>
  <r>
    <x v="0"/>
    <x v="342"/>
    <n v="0"/>
    <x v="2"/>
    <s v="Thorupsgade 2"/>
    <n v="2200"/>
    <s v="København N"/>
    <s v="35 39 49 42"/>
    <s v="mail@murergaarden.kk.dk"/>
    <s v="Brita Fabricius"/>
    <n v="38345631"/>
    <n v="35394942"/>
    <s v="37568@buf.kk.dk"/>
    <s v="Integreret"/>
    <n v="28"/>
    <n v="0"/>
    <n v="34"/>
    <n v="49"/>
    <n v="30"/>
    <n v="30"/>
    <n v="0"/>
    <s v="Nej"/>
    <n v="0"/>
    <n v="0"/>
    <x v="0"/>
    <x v="1"/>
    <x v="0"/>
    <x v="0"/>
    <n v="5"/>
    <x v="0"/>
    <x v="0"/>
    <x v="2"/>
    <x v="1"/>
    <n v="0"/>
    <n v="100000"/>
    <n v="0"/>
    <n v="0"/>
    <s v="Ja"/>
    <n v="0"/>
    <s v="Anette Bellaovi"/>
    <n v="2002"/>
    <n v="34"/>
    <n v="0"/>
    <s v="ufaglært"/>
    <s v="mange års"/>
    <n v="0"/>
    <n v="0"/>
    <n v="0"/>
    <n v="0"/>
    <n v="0"/>
    <n v="0"/>
    <n v="0"/>
    <n v="0"/>
    <n v="0"/>
    <n v="0"/>
    <n v="1"/>
    <n v="1"/>
    <s v="Ja"/>
    <s v="Nej"/>
    <s v="Ja"/>
    <s v="Ja"/>
    <n v="0"/>
    <s v="Ja"/>
    <n v="0"/>
    <s v="Ja"/>
    <n v="0"/>
    <s v="Nej"/>
    <n v="0"/>
    <n v="0"/>
    <s v="produktionskøkken"/>
    <n v="0"/>
    <s v="Mindre"/>
    <s v="Mindre"/>
    <n v="0"/>
    <s v="ny opvaskemaskine. Bedre ovn kapacitet. Indrettes mere hensigtsmæssigt."/>
    <n v="0"/>
    <n v="0"/>
    <n v="0"/>
    <n v="0"/>
    <n v="0"/>
    <n v="0"/>
    <n v="0"/>
    <n v="0"/>
    <n v="0"/>
    <s v="Mariah"/>
    <s v="24.03"/>
    <n v="0"/>
    <n v="0"/>
    <n v="1"/>
    <n v="4"/>
    <n v="0"/>
    <n v="0"/>
    <n v="0"/>
    <n v="1"/>
    <n v="6"/>
    <n v="0"/>
    <n v="3"/>
    <n v="0"/>
    <n v="0"/>
    <n v="0"/>
    <n v="0"/>
    <n v="0"/>
    <n v="0"/>
    <n v="0"/>
    <n v="1"/>
    <n v="1"/>
    <n v="3"/>
    <s v="DIHR"/>
    <n v="6"/>
    <s v="Ja"/>
    <n v="10"/>
    <n v="0"/>
    <n v="0"/>
    <n v="0"/>
    <n v="2"/>
    <s v="God plads"/>
    <s v="Køkkenet burde indrettes på en anden måde. Der er ikke mulighed for at udvide. Emhætten er meget dårlig."/>
    <n v="0"/>
    <x v="0"/>
    <s v="Nørrebro"/>
    <x v="3"/>
    <x v="0"/>
    <x v="22"/>
    <n v="49"/>
    <n v="35"/>
    <n v="30"/>
    <n v="0"/>
    <n v="0"/>
    <n v="0"/>
    <n v="0"/>
    <n v="0"/>
    <n v="0"/>
    <n v="0"/>
    <n v="0"/>
    <n v="130758.44"/>
    <s v="37568"/>
    <x v="0"/>
    <x v="0"/>
    <x v="35"/>
  </r>
  <r>
    <x v="0"/>
    <x v="343"/>
    <n v="0"/>
    <x v="2"/>
    <s v="Allersgade 5"/>
    <n v="2200"/>
    <s v="København N"/>
    <s v="35 83 03 87"/>
    <s v="37569@buf.kk.dk"/>
    <s v="Kamilla Melgaard"/>
    <n v="0"/>
    <n v="0"/>
    <s v="37569@buf.kk.dk"/>
    <s v="Integreret"/>
    <n v="34"/>
    <n v="0"/>
    <n v="64"/>
    <n v="0"/>
    <n v="0"/>
    <n v="0"/>
    <n v="0"/>
    <s v="Nej"/>
    <n v="0"/>
    <n v="0"/>
    <x v="0"/>
    <x v="1"/>
    <x v="2"/>
    <x v="0"/>
    <n v="0"/>
    <x v="0"/>
    <x v="0"/>
    <x v="2"/>
    <x v="1"/>
    <n v="0"/>
    <n v="155000"/>
    <n v="0"/>
    <n v="0"/>
    <s v="Ja"/>
    <n v="0"/>
    <s v="Mearg mesfan"/>
    <n v="1998"/>
    <n v="37"/>
    <n v="0"/>
    <s v="næsten færdig som kok"/>
    <n v="0"/>
    <n v="0"/>
    <s v="Li Li"/>
    <n v="2007"/>
    <n v="0"/>
    <n v="0"/>
    <s v="ufaglært"/>
    <n v="0"/>
    <n v="0"/>
    <n v="60"/>
    <n v="60"/>
    <n v="1"/>
    <n v="1"/>
    <s v="Ja"/>
    <s v="ja"/>
    <s v="Ja"/>
    <n v="0"/>
    <n v="0"/>
    <n v="0"/>
    <n v="0"/>
    <n v="0"/>
    <n v="0"/>
    <s v="Nej"/>
    <n v="0"/>
    <n v="0"/>
    <s v="produktionskøkken"/>
    <s v="nej"/>
    <s v="Mindre"/>
    <s v="Mindre"/>
    <n v="0"/>
    <s v="ekstra vask, ny industri opvaskemaskine, kogebord med flere plader, konvektionsovn, køkkenskabe."/>
    <n v="0"/>
    <n v="0"/>
    <n v="0"/>
    <n v="0"/>
    <n v="0"/>
    <n v="0"/>
    <n v="0"/>
    <n v="0"/>
    <n v="0"/>
    <s v="Birgitte"/>
    <s v="23.03"/>
    <n v="0"/>
    <n v="0"/>
    <n v="1"/>
    <n v="4"/>
    <n v="0"/>
    <n v="2"/>
    <n v="0"/>
    <n v="0"/>
    <n v="0"/>
    <n v="2"/>
    <n v="2"/>
    <n v="0"/>
    <n v="0"/>
    <n v="0"/>
    <n v="0"/>
    <n v="1"/>
    <n v="0"/>
    <n v="0"/>
    <n v="0"/>
    <n v="1"/>
    <n v="3"/>
    <s v="miele"/>
    <n v="0"/>
    <s v="Ja"/>
    <n v="5"/>
    <n v="0"/>
    <s v="Ja"/>
    <n v="0"/>
    <n v="2"/>
    <s v="Begrænset"/>
    <n v="0"/>
    <n v="0"/>
    <x v="0"/>
    <s v="Nørrebro"/>
    <x v="26"/>
    <x v="0"/>
    <x v="36"/>
    <n v="0"/>
    <n v="0"/>
    <n v="0"/>
    <n v="0"/>
    <n v="0"/>
    <n v="0"/>
    <n v="0"/>
    <n v="0"/>
    <n v="0"/>
    <n v="0"/>
    <n v="0"/>
    <n v="149379.68"/>
    <s v="37569"/>
    <x v="0"/>
    <x v="0"/>
    <x v="1"/>
  </r>
  <r>
    <x v="0"/>
    <x v="344"/>
    <s v="Kålormen"/>
    <x v="2"/>
    <s v="Allersgade 5"/>
    <n v="2200"/>
    <s v="København N"/>
    <s v="35 83 03 87"/>
    <s v="37569@buf.kk.dk"/>
    <s v="Kamilla Melgaard"/>
    <n v="0"/>
    <n v="0"/>
    <s v="37569@buf.kk.dk"/>
    <s v="Integreret"/>
    <n v="34"/>
    <n v="0"/>
    <n v="64"/>
    <n v="0"/>
    <n v="0"/>
    <n v="0"/>
    <n v="0"/>
    <s v="Nej"/>
    <n v="0"/>
    <n v="0"/>
    <x v="1"/>
    <x v="0"/>
    <x v="1"/>
    <x v="1"/>
    <n v="0"/>
    <x v="1"/>
    <x v="0"/>
    <x v="1"/>
    <x v="0"/>
    <n v="0"/>
    <n v="0"/>
    <n v="0"/>
    <n v="0"/>
    <n v="0"/>
    <n v="0"/>
    <n v="0"/>
    <n v="0"/>
    <n v="0"/>
    <n v="0"/>
    <n v="0"/>
    <n v="0"/>
    <n v="0"/>
    <n v="0"/>
    <n v="0"/>
    <n v="0"/>
    <n v="0"/>
    <n v="0"/>
    <n v="0"/>
    <n v="0"/>
    <n v="0"/>
    <n v="0"/>
    <n v="0"/>
    <n v="0"/>
    <n v="0"/>
    <n v="0"/>
    <n v="0"/>
    <n v="0"/>
    <n v="0"/>
    <n v="0"/>
    <n v="0"/>
    <n v="0"/>
    <n v="0"/>
    <n v="0"/>
    <n v="0"/>
    <n v="0"/>
    <s v="Uoplyst"/>
    <n v="0"/>
    <n v="0"/>
    <n v="0"/>
    <n v="0"/>
    <n v="0"/>
    <n v="0"/>
    <n v="0"/>
    <n v="0"/>
    <n v="0"/>
    <n v="0"/>
    <n v="0"/>
    <n v="0"/>
    <n v="0"/>
    <n v="0"/>
    <s v="Mariah"/>
    <d v="2009-04-21T00:00:00"/>
    <n v="0"/>
    <n v="0"/>
    <n v="0"/>
    <n v="0"/>
    <n v="0"/>
    <n v="0"/>
    <n v="0"/>
    <n v="0"/>
    <n v="0"/>
    <n v="0"/>
    <n v="0"/>
    <n v="0"/>
    <n v="0"/>
    <n v="0"/>
    <n v="0"/>
    <n v="0"/>
    <n v="0"/>
    <n v="0"/>
    <n v="0"/>
    <n v="0"/>
    <n v="0"/>
    <n v="0"/>
    <n v="0"/>
    <n v="0"/>
    <n v="0"/>
    <n v="0"/>
    <n v="0"/>
    <n v="0"/>
    <n v="0"/>
    <n v="0"/>
    <n v="0"/>
    <s v="Skovbus"/>
    <x v="0"/>
    <s v="Nørrebro"/>
    <x v="26"/>
    <x v="0"/>
    <x v="36"/>
    <n v="0"/>
    <n v="0"/>
    <n v="0"/>
    <n v="0"/>
    <n v="0"/>
    <n v="0"/>
    <n v="0"/>
    <n v="0"/>
    <n v="0"/>
    <n v="0"/>
    <n v="0"/>
    <n v="149379.68"/>
    <s v="37569"/>
    <x v="4"/>
    <x v="0"/>
    <x v="1"/>
  </r>
  <r>
    <x v="0"/>
    <x v="345"/>
    <s v="Sølund"/>
    <x v="2"/>
    <s v="Ryesgade 22"/>
    <n v="2200"/>
    <s v="København N"/>
    <s v="35 39 02 12"/>
    <s v="37571@buf.kk.dk"/>
    <s v="Maj-Britt Nielsen"/>
    <n v="33225360"/>
    <n v="0"/>
    <s v="37571@buf.kk.dk"/>
    <s v="Integreret"/>
    <n v="26"/>
    <n v="0"/>
    <n v="40"/>
    <n v="0"/>
    <n v="0"/>
    <n v="0"/>
    <n v="0"/>
    <s v="Nej"/>
    <n v="0"/>
    <n v="0"/>
    <x v="0"/>
    <x v="0"/>
    <x v="2"/>
    <x v="0"/>
    <n v="0"/>
    <x v="0"/>
    <x v="0"/>
    <x v="1"/>
    <x v="1"/>
    <n v="0"/>
    <n v="80000"/>
    <n v="40000"/>
    <n v="0"/>
    <s v="Ja"/>
    <n v="0"/>
    <s v="Lone Holst"/>
    <n v="1997"/>
    <n v="35"/>
    <n v="0"/>
    <s v="nej"/>
    <s v="23 i plejehjemskøkken"/>
    <s v="øko kursus"/>
    <n v="0"/>
    <n v="0"/>
    <n v="0"/>
    <n v="0"/>
    <n v="0"/>
    <n v="0"/>
    <n v="0"/>
    <n v="92"/>
    <n v="92"/>
    <n v="1"/>
    <n v="1"/>
    <s v="nej"/>
    <s v="Nej"/>
    <s v="nej"/>
    <s v="Ja"/>
    <s v="hvis personale og opgradering af køkken følger med"/>
    <s v="Ja"/>
    <n v="0"/>
    <s v="Ja"/>
    <n v="0"/>
    <s v="ja"/>
    <n v="0"/>
    <n v="0"/>
    <s v="produktionskøkken"/>
    <s v="nej"/>
    <n v="0"/>
    <s v="Mindre"/>
    <n v="0"/>
    <s v="det optimale ville være at bryde væggen ned til rengøringsrummet ved siden af. Da der ellers mangler bordplads/opbevaringsplads og køleplads. Hurtigere opvaskemaskine, grøntsagsrobot, kartoffelskræller."/>
    <n v="0"/>
    <n v="0"/>
    <n v="0"/>
    <n v="0"/>
    <n v="0"/>
    <n v="0"/>
    <n v="0"/>
    <n v="0"/>
    <n v="0"/>
    <s v="Mariah"/>
    <s v="20.03"/>
    <n v="0"/>
    <n v="0"/>
    <n v="1"/>
    <n v="5"/>
    <n v="0"/>
    <n v="2"/>
    <n v="0"/>
    <n v="0"/>
    <n v="0"/>
    <n v="1"/>
    <n v="1"/>
    <n v="0"/>
    <n v="0"/>
    <n v="0"/>
    <n v="0"/>
    <n v="1"/>
    <n v="1"/>
    <n v="0"/>
    <n v="0"/>
    <n v="1"/>
    <n v="30"/>
    <s v="miele"/>
    <n v="3"/>
    <s v="Ja"/>
    <n v="18"/>
    <s v="Nej"/>
    <s v="Ja"/>
    <s v="Nej"/>
    <n v="3"/>
    <s v="Begrænset"/>
    <s v="væggen til gangen bør åbnes delvist da det ellers er svært at få mad ind og ud af køkkenet. Er i tvivl om der er nok ventilation."/>
    <n v="0"/>
    <x v="0"/>
    <s v="Nørrebro"/>
    <x v="36"/>
    <x v="0"/>
    <x v="0"/>
    <n v="0"/>
    <n v="0"/>
    <n v="0"/>
    <n v="0"/>
    <n v="0"/>
    <n v="0"/>
    <n v="0"/>
    <n v="0"/>
    <n v="0"/>
    <n v="0"/>
    <n v="0"/>
    <n v="81130.84"/>
    <s v="37571"/>
    <x v="0"/>
    <x v="0"/>
    <x v="1"/>
  </r>
  <r>
    <x v="0"/>
    <x v="346"/>
    <s v="Prinsesse Thyras Børnehus"/>
    <x v="2"/>
    <s v="Rantzausgade 48"/>
    <n v="2200"/>
    <s v="København N"/>
    <s v="35 39 57 03"/>
    <s v="37599@buf.kk.dk"/>
    <s v="Liselotte Christiansen"/>
    <n v="35397484"/>
    <n v="0"/>
    <s v="37599@buf.kk.dk"/>
    <s v="Integreret"/>
    <n v="10"/>
    <n v="0"/>
    <n v="35"/>
    <n v="0"/>
    <n v="0"/>
    <n v="0"/>
    <n v="0"/>
    <s v="Nej"/>
    <n v="0"/>
    <n v="0"/>
    <x v="0"/>
    <x v="0"/>
    <x v="2"/>
    <x v="0"/>
    <n v="0"/>
    <x v="0"/>
    <x v="0"/>
    <x v="3"/>
    <x v="1"/>
    <n v="0"/>
    <n v="95000"/>
    <n v="0"/>
    <n v="0"/>
    <s v="Ja"/>
    <n v="0"/>
    <s v="Abir Daovd"/>
    <n v="2007"/>
    <n v="24"/>
    <n v="0"/>
    <s v="ufaglært"/>
    <s v="cafe projekt"/>
    <n v="0"/>
    <n v="0"/>
    <n v="0"/>
    <n v="0"/>
    <n v="0"/>
    <n v="0"/>
    <n v="0"/>
    <n v="0"/>
    <n v="98"/>
    <n v="98"/>
    <n v="1"/>
    <n v="0"/>
    <s v="Ja"/>
    <s v="Nej"/>
    <s v="Ja"/>
    <s v="Ja"/>
    <n v="0"/>
    <s v="Ja"/>
    <n v="0"/>
    <s v="Ja"/>
    <n v="0"/>
    <s v="ja"/>
    <n v="0"/>
    <n v="0"/>
    <s v="produktionskøkken"/>
    <s v="Ja"/>
    <n v="0"/>
    <n v="0"/>
    <n v="0"/>
    <n v="0"/>
    <n v="0"/>
    <n v="0"/>
    <n v="0"/>
    <n v="0"/>
    <n v="0"/>
    <n v="0"/>
    <n v="0"/>
    <n v="0"/>
    <n v="0"/>
    <s v="Mariah"/>
    <d v="1899-12-30T00:00:00"/>
    <n v="0"/>
    <n v="0"/>
    <n v="1"/>
    <n v="4"/>
    <n v="0"/>
    <n v="2"/>
    <n v="1"/>
    <n v="0"/>
    <n v="0"/>
    <n v="0"/>
    <n v="2"/>
    <n v="0"/>
    <n v="0"/>
    <n v="0"/>
    <n v="0"/>
    <n v="0"/>
    <n v="1"/>
    <n v="0"/>
    <n v="0"/>
    <n v="1"/>
    <n v="25"/>
    <s v="miele"/>
    <n v="3"/>
    <s v="Nej"/>
    <n v="0"/>
    <s v="Ja"/>
    <s v="Nej"/>
    <s v="ja"/>
    <n v="2"/>
    <s v="Begrænset"/>
    <n v="0"/>
    <n v="0"/>
    <x v="0"/>
    <s v="Nørrebro"/>
    <x v="24"/>
    <x v="0"/>
    <x v="17"/>
    <n v="0"/>
    <n v="0"/>
    <n v="0"/>
    <n v="0"/>
    <n v="0"/>
    <n v="0"/>
    <n v="0"/>
    <n v="0"/>
    <n v="0"/>
    <n v="0"/>
    <n v="0"/>
    <n v="105287.62"/>
    <s v="37599"/>
    <x v="0"/>
    <x v="0"/>
    <x v="1"/>
  </r>
  <r>
    <x v="0"/>
    <x v="347"/>
    <s v="Spindegården"/>
    <x v="3"/>
    <s v="Traps Allé 15"/>
    <n v="2500"/>
    <s v="Valby"/>
    <n v="36178308"/>
    <s v="35304@buf.kk.dk"/>
    <s v="Birgitte Marie Jensen"/>
    <n v="0"/>
    <n v="0"/>
    <s v="spindegaarden@mail.dk"/>
    <s v="Integreret"/>
    <n v="42"/>
    <n v="0"/>
    <n v="66"/>
    <n v="0"/>
    <n v="0"/>
    <n v="0"/>
    <n v="0"/>
    <s v="Nej"/>
    <n v="0"/>
    <n v="0"/>
    <x v="0"/>
    <x v="1"/>
    <x v="0"/>
    <x v="0"/>
    <n v="0"/>
    <x v="0"/>
    <x v="0"/>
    <x v="0"/>
    <x v="0"/>
    <n v="0"/>
    <n v="250384"/>
    <n v="0"/>
    <s v="ex moms"/>
    <s v="Ja"/>
    <s v="Ja"/>
    <s v="Winnie Øgaard Nielsen"/>
    <n v="2006"/>
    <n v="37"/>
    <n v="0"/>
    <n v="0"/>
    <s v="10-15 år fra et cafeteria i sportshal."/>
    <s v="Kartoffelkursus i Madhus"/>
    <s v="Pædagog ordner eftermiddag"/>
    <n v="0"/>
    <n v="0"/>
    <n v="0"/>
    <n v="0"/>
    <n v="0"/>
    <n v="0"/>
    <n v="98"/>
    <n v="98"/>
    <n v="2"/>
    <n v="2"/>
    <s v="Ja"/>
    <s v="Nej"/>
    <s v="Ja"/>
    <s v="Ja"/>
    <s v="Gør det allerede_x000a_Ca. 20 børn i skoven m. egne madpakker.  Forældre kommer med brød/frugt på skift til eftermiddag. Pæd ordner/anretter/smør"/>
    <s v="Ja"/>
    <n v="0"/>
    <s v="Ja"/>
    <n v="0"/>
    <s v="ja"/>
    <n v="0"/>
    <n v="0"/>
    <s v="produktionskøkken"/>
    <s v="Ja"/>
    <s v="Mindre"/>
    <s v="Ingen"/>
    <s v="Nej"/>
    <s v="En konvektionsovn er ønsket. Det er svært at få 2 alm. Ovne til at slå til. Mangler 1 m stålplade som erstatning for defekt hæve/sænkebord der optager plads, men ikke kan bruges"/>
    <n v="0"/>
    <n v="0"/>
    <n v="0"/>
    <n v="0"/>
    <n v="0"/>
    <n v="0"/>
    <n v="0"/>
    <n v="0"/>
    <s v="Potentiel mentor intitution"/>
    <s v="Mariah / Nanna"/>
    <d v="2009-02-11T00:00:00"/>
    <n v="0"/>
    <n v="0"/>
    <n v="1"/>
    <n v="4"/>
    <n v="0"/>
    <n v="1"/>
    <n v="0"/>
    <n v="0"/>
    <n v="0"/>
    <n v="0"/>
    <n v="2"/>
    <n v="0"/>
    <n v="0"/>
    <n v="0"/>
    <n v="0"/>
    <n v="0"/>
    <n v="2"/>
    <n v="0"/>
    <n v="0"/>
    <n v="1"/>
    <n v="3"/>
    <s v="Hobart"/>
    <n v="5"/>
    <s v="Ja"/>
    <n v="10"/>
    <s v="Nej"/>
    <s v="Ja"/>
    <s v="ja"/>
    <n v="2"/>
    <s v="God plads"/>
    <s v="Har stegekip"/>
    <n v="0"/>
    <x v="0"/>
    <s v="Valby"/>
    <x v="4"/>
    <x v="0"/>
    <x v="5"/>
    <n v="0"/>
    <n v="0"/>
    <n v="0"/>
    <n v="0"/>
    <n v="0"/>
    <n v="0"/>
    <n v="0"/>
    <n v="0"/>
    <n v="0"/>
    <n v="0"/>
    <n v="0"/>
    <n v="250384.18"/>
    <s v="35304"/>
    <x v="0"/>
    <x v="0"/>
    <x v="1"/>
  </r>
  <r>
    <x v="0"/>
    <x v="348"/>
    <s v="Spindegården"/>
    <x v="3"/>
    <s v="Traps Allé 15"/>
    <n v="2500"/>
    <s v="Valby"/>
    <n v="36178308"/>
    <s v="35304@buf.kk.dk"/>
    <s v="Birgitte Marie Jensen"/>
    <n v="0"/>
    <n v="0"/>
    <s v="spindegaarden@mail.dk"/>
    <s v="Integreret"/>
    <n v="42"/>
    <n v="0"/>
    <n v="66"/>
    <n v="0"/>
    <n v="0"/>
    <n v="0"/>
    <n v="0"/>
    <n v="0"/>
    <n v="0"/>
    <n v="0"/>
    <x v="0"/>
    <x v="1"/>
    <x v="0"/>
    <x v="0"/>
    <n v="0"/>
    <x v="0"/>
    <x v="0"/>
    <x v="0"/>
    <x v="0"/>
    <n v="0"/>
    <n v="250384"/>
    <n v="0"/>
    <n v="0"/>
    <s v="Ja"/>
    <n v="0"/>
    <n v="0"/>
    <n v="0"/>
    <n v="0"/>
    <n v="0"/>
    <n v="0"/>
    <n v="0"/>
    <n v="0"/>
    <n v="0"/>
    <n v="0"/>
    <n v="0"/>
    <n v="0"/>
    <n v="0"/>
    <n v="0"/>
    <n v="0"/>
    <n v="98"/>
    <n v="98"/>
    <n v="0"/>
    <n v="2"/>
    <s v="Ja"/>
    <s v="ja"/>
    <s v="Ja"/>
    <n v="0"/>
    <n v="0"/>
    <n v="0"/>
    <n v="0"/>
    <n v="0"/>
    <n v="0"/>
    <n v="0"/>
    <n v="0"/>
    <n v="0"/>
    <s v="Modtagerkøkken"/>
    <n v="0"/>
    <n v="0"/>
    <n v="0"/>
    <n v="0"/>
    <n v="0"/>
    <n v="0"/>
    <n v="0"/>
    <n v="0"/>
    <n v="0"/>
    <n v="0"/>
    <n v="0"/>
    <n v="0"/>
    <n v="0"/>
    <n v="0"/>
    <s v="Lone Voss"/>
    <d v="1899-12-30T00:00:00"/>
    <n v="0"/>
    <n v="0"/>
    <n v="1"/>
    <n v="2"/>
    <n v="0"/>
    <n v="0"/>
    <n v="0"/>
    <n v="0"/>
    <n v="0"/>
    <n v="1"/>
    <n v="0"/>
    <n v="0"/>
    <n v="0"/>
    <n v="0"/>
    <n v="0"/>
    <n v="1"/>
    <n v="0"/>
    <n v="0"/>
    <n v="0"/>
    <n v="0"/>
    <n v="0"/>
    <n v="0"/>
    <n v="0.5"/>
    <s v="Nej"/>
    <n v="0"/>
    <s v="Nej"/>
    <s v="Nej"/>
    <s v="Nej"/>
    <n v="1"/>
    <s v="ingen plads"/>
    <n v="0"/>
    <n v="0"/>
    <x v="0"/>
    <s v="Valby"/>
    <x v="4"/>
    <x v="0"/>
    <x v="5"/>
    <n v="0"/>
    <n v="0"/>
    <n v="0"/>
    <n v="0"/>
    <n v="0"/>
    <n v="0"/>
    <n v="0"/>
    <n v="0"/>
    <n v="0"/>
    <n v="0"/>
    <n v="0"/>
    <n v="250384.18"/>
    <s v="35304"/>
    <x v="4"/>
    <x v="0"/>
    <x v="1"/>
  </r>
  <r>
    <x v="0"/>
    <x v="349"/>
    <s v="Integr. Inst. i Margretegården"/>
    <x v="3"/>
    <s v="Retortvej 49"/>
    <n v="2500"/>
    <s v="Valby"/>
    <s v="36 30 10 76"/>
    <s v="liboru@buf.kk.dk"/>
    <s v="Lisbeth Borup Jakobsen"/>
    <n v="0"/>
    <n v="0"/>
    <s v="35420@buf.kk.dk"/>
    <s v="Integreret"/>
    <n v="44"/>
    <n v="0"/>
    <n v="60"/>
    <n v="0"/>
    <n v="0"/>
    <n v="0"/>
    <n v="0"/>
    <n v="0"/>
    <n v="0"/>
    <n v="0"/>
    <x v="0"/>
    <x v="1"/>
    <x v="0"/>
    <x v="0"/>
    <n v="0"/>
    <x v="0"/>
    <x v="0"/>
    <x v="1"/>
    <x v="1"/>
    <n v="0"/>
    <n v="360000"/>
    <n v="0"/>
    <n v="0"/>
    <s v="Ja"/>
    <n v="0"/>
    <s v="Rannva"/>
    <n v="2007"/>
    <n v="37"/>
    <n v="0"/>
    <s v="Ba i ernæring og sundhed"/>
    <s v="1 års tidligere erfaring fra institutionskøkkener"/>
    <n v="0"/>
    <s v="Haijla"/>
    <n v="2008"/>
    <n v="36"/>
    <n v="0"/>
    <n v="0"/>
    <n v="0"/>
    <n v="0"/>
    <n v="98"/>
    <n v="98"/>
    <n v="0"/>
    <n v="0"/>
    <s v="Ja"/>
    <s v="Nej"/>
    <s v="Ja"/>
    <s v="Ja"/>
    <n v="0"/>
    <s v="Ja"/>
    <s v="Meget glade for lokal mad"/>
    <n v="0"/>
    <n v="0"/>
    <n v="0"/>
    <s v="De har to piger i jobtræning, som gerne vil have fast job i køkkenet"/>
    <n v="0"/>
    <s v="produktionskøkken"/>
    <s v="nej"/>
    <s v="Mindre"/>
    <s v="Større"/>
    <n v="0"/>
    <s v="Mere bordplads, nye gryder, kogeplader."/>
    <n v="0"/>
    <n v="0"/>
    <n v="0"/>
    <n v="0"/>
    <n v="0"/>
    <n v="0"/>
    <n v="0"/>
    <n v="0"/>
    <s v="Ser det selv som en udelukkende midlertidig løsning med nuværende køkken. Har fået lavet tegninger og byggetilladelse. Vil koste ca. 6-800.000 - kan evt. finansiere på til 300.000 selv"/>
    <n v="0"/>
    <d v="1899-12-30T00:00:00"/>
    <n v="0"/>
    <n v="0"/>
    <n v="0"/>
    <n v="5"/>
    <n v="0"/>
    <n v="2"/>
    <n v="0"/>
    <n v="0"/>
    <n v="0"/>
    <n v="0"/>
    <n v="2"/>
    <n v="0"/>
    <n v="1"/>
    <n v="0"/>
    <n v="0"/>
    <n v="0"/>
    <n v="0"/>
    <n v="0"/>
    <n v="1"/>
    <n v="0"/>
    <n v="25"/>
    <n v="0"/>
    <n v="0"/>
    <s v="Ja"/>
    <n v="10"/>
    <n v="0"/>
    <s v="Nej"/>
    <s v="Nej"/>
    <n v="2"/>
    <s v="God plads"/>
    <s v="Opbevaring i kælderen. Køkken delt op i to afdelinger adskilt af en gang. Ene fungerer som grovkøkken. Har ønske om at nedlægge 2 toiletter der ligger i forlængelse af køkkenet, og etablere dem et andet sted. Det ene køkken - grovkøkkenet - har mulighed for en bordplade mere. Børnehaven har selv opvaskemaskine og skal blive med med at vaske op selv."/>
    <n v="0"/>
    <x v="0"/>
    <s v="Valby"/>
    <x v="9"/>
    <x v="0"/>
    <x v="25"/>
    <n v="0"/>
    <n v="0"/>
    <n v="0"/>
    <n v="0"/>
    <n v="0"/>
    <n v="0"/>
    <n v="0"/>
    <n v="0"/>
    <n v="0"/>
    <n v="0"/>
    <n v="0"/>
    <n v="239806.4"/>
    <s v="35420"/>
    <x v="0"/>
    <x v="0"/>
    <x v="1"/>
  </r>
  <r>
    <x v="0"/>
    <x v="350"/>
    <s v="Henriksgårdens Børnehus"/>
    <x v="3"/>
    <s v="Vigerslev Allé 171"/>
    <n v="2500"/>
    <s v="Valby"/>
    <s v="36 46 45 82"/>
    <s v="35490@buf.kk.dk"/>
    <s v="Hanne Vielwerth"/>
    <n v="0"/>
    <n v="0"/>
    <s v="35490@buf.kk.dk"/>
    <s v="Integreret"/>
    <n v="24"/>
    <n v="0"/>
    <n v="65"/>
    <n v="0"/>
    <n v="0"/>
    <n v="0"/>
    <n v="0"/>
    <s v="ja"/>
    <n v="2"/>
    <n v="0"/>
    <x v="0"/>
    <x v="1"/>
    <x v="0"/>
    <x v="0"/>
    <n v="0"/>
    <x v="0"/>
    <x v="0"/>
    <x v="1"/>
    <x v="0"/>
    <n v="0"/>
    <n v="204000"/>
    <n v="0"/>
    <n v="0"/>
    <n v="0"/>
    <n v="0"/>
    <n v="0"/>
    <n v="0"/>
    <n v="0"/>
    <n v="0"/>
    <n v="0"/>
    <n v="0"/>
    <n v="0"/>
    <n v="0"/>
    <n v="0"/>
    <n v="0"/>
    <n v="0"/>
    <n v="0"/>
    <n v="0"/>
    <n v="0"/>
    <n v="50"/>
    <n v="75"/>
    <n v="1"/>
    <n v="1"/>
    <s v="nej"/>
    <s v="Nej"/>
    <s v="Ja"/>
    <s v="Ja"/>
    <s v="Så snart køkkenerne er køreklar er de parate til at lave maden selv"/>
    <s v="Ja"/>
    <n v="0"/>
    <s v="Ja"/>
    <n v="0"/>
    <s v="Nej"/>
    <s v="Måske, men kunne godt have brug for lidt hjælp"/>
    <n v="0"/>
    <s v="produktionskøkken"/>
    <s v="nej"/>
    <s v="Ingen"/>
    <s v="Større"/>
    <n v="0"/>
    <s v="En større ombygning, total renovering. De er meget gamle og slidte køkkener som er blevet lukket af miljøkontrollen"/>
    <n v="0"/>
    <n v="0"/>
    <n v="0"/>
    <n v="0"/>
    <n v="0"/>
    <n v="0"/>
    <n v="0"/>
    <n v="0"/>
    <s v="Vuggestuens køkken er lukket af myndighederne, de får pt. Mad udefra"/>
    <n v="0"/>
    <d v="1899-12-30T00:00:00"/>
    <n v="0"/>
    <n v="1"/>
    <n v="0"/>
    <n v="0"/>
    <n v="0"/>
    <n v="1"/>
    <n v="0"/>
    <n v="0"/>
    <n v="0"/>
    <n v="0"/>
    <n v="2"/>
    <n v="0"/>
    <n v="0"/>
    <n v="0"/>
    <n v="0"/>
    <n v="0"/>
    <n v="1"/>
    <n v="0"/>
    <n v="0"/>
    <n v="1"/>
    <n v="25"/>
    <s v="Miele"/>
    <n v="5"/>
    <n v="0"/>
    <n v="0"/>
    <n v="0"/>
    <n v="0"/>
    <s v="ja"/>
    <n v="2"/>
    <n v="0"/>
    <s v="Køkkenerne vil kræve ½ mill for at komme i brug"/>
    <n v="0"/>
    <x v="0"/>
    <s v="Valby"/>
    <x v="23"/>
    <x v="0"/>
    <x v="26"/>
    <n v="0"/>
    <n v="0"/>
    <n v="0"/>
    <n v="0"/>
    <n v="0"/>
    <n v="0"/>
    <n v="0"/>
    <n v="0"/>
    <n v="0"/>
    <n v="0"/>
    <n v="0"/>
    <n v="173571.34"/>
    <s v="35490"/>
    <x v="0"/>
    <x v="0"/>
    <x v="1"/>
  </r>
  <r>
    <x v="0"/>
    <x v="351"/>
    <s v="Henriksgårdens Børnehus"/>
    <x v="3"/>
    <s v="Vigerslev Allé 171"/>
    <n v="2500"/>
    <s v="Valby"/>
    <s v="36 46 45 82"/>
    <s v="35490@buf.kk.dk"/>
    <s v="Hanne Vielwerth"/>
    <n v="0"/>
    <n v="0"/>
    <s v="35490@buf.kk.dk"/>
    <s v="Integreret"/>
    <n v="24"/>
    <n v="0"/>
    <n v="65"/>
    <n v="0"/>
    <n v="0"/>
    <n v="0"/>
    <n v="0"/>
    <s v="ja"/>
    <n v="2"/>
    <n v="0"/>
    <x v="1"/>
    <x v="0"/>
    <x v="1"/>
    <x v="1"/>
    <n v="0"/>
    <x v="1"/>
    <x v="0"/>
    <x v="1"/>
    <x v="0"/>
    <n v="0"/>
    <n v="0"/>
    <n v="0"/>
    <n v="0"/>
    <n v="0"/>
    <n v="0"/>
    <n v="0"/>
    <n v="0"/>
    <n v="0"/>
    <n v="0"/>
    <n v="0"/>
    <n v="0"/>
    <n v="0"/>
    <n v="0"/>
    <n v="0"/>
    <n v="0"/>
    <n v="0"/>
    <n v="0"/>
    <n v="0"/>
    <n v="0"/>
    <n v="0"/>
    <n v="0"/>
    <n v="0"/>
    <n v="0"/>
    <n v="0"/>
    <n v="0"/>
    <n v="0"/>
    <n v="0"/>
    <n v="0"/>
    <n v="0"/>
    <n v="0"/>
    <n v="0"/>
    <n v="0"/>
    <n v="0"/>
    <n v="0"/>
    <n v="0"/>
    <s v="produktionskøkken"/>
    <s v="nej"/>
    <s v="Ingen"/>
    <s v="Større"/>
    <n v="0"/>
    <n v="0"/>
    <n v="0"/>
    <n v="0"/>
    <n v="0"/>
    <n v="0"/>
    <n v="0"/>
    <n v="0"/>
    <n v="0"/>
    <n v="0"/>
    <n v="0"/>
    <n v="0"/>
    <n v="0"/>
    <n v="0"/>
    <n v="1"/>
    <n v="0"/>
    <n v="0"/>
    <n v="0"/>
    <n v="1"/>
    <n v="0"/>
    <n v="0"/>
    <n v="0"/>
    <n v="0"/>
    <n v="3"/>
    <n v="0"/>
    <n v="0"/>
    <n v="0"/>
    <n v="0"/>
    <n v="0"/>
    <n v="0"/>
    <n v="0"/>
    <n v="0"/>
    <n v="1"/>
    <n v="25"/>
    <s v="Miele"/>
    <n v="3"/>
    <n v="0"/>
    <n v="0"/>
    <n v="0"/>
    <n v="0"/>
    <n v="0"/>
    <n v="2"/>
    <n v="0"/>
    <s v="Køkkenerne vil kræve ½ mill for at komme i brug"/>
    <n v="0"/>
    <x v="0"/>
    <s v="Valby"/>
    <x v="23"/>
    <x v="0"/>
    <x v="26"/>
    <n v="0"/>
    <n v="0"/>
    <n v="0"/>
    <n v="0"/>
    <n v="0"/>
    <n v="0"/>
    <n v="0"/>
    <n v="0"/>
    <n v="0"/>
    <n v="0"/>
    <n v="0"/>
    <n v="173571.34"/>
    <s v="35490"/>
    <x v="1"/>
    <x v="0"/>
    <x v="1"/>
  </r>
  <r>
    <x v="0"/>
    <x v="352"/>
    <s v="Margrethe Sogns Børnehus"/>
    <x v="3"/>
    <s v="Vigerslevvej 297"/>
    <n v="2500"/>
    <s v="Valby"/>
    <s v="36 17 81 08"/>
    <s v="35540@buf.kk.dk"/>
    <s v="Jonna Carlsen"/>
    <n v="36499441"/>
    <n v="0"/>
    <s v="msboernehus@mail.dk"/>
    <s v="Integreret"/>
    <n v="12"/>
    <n v="0"/>
    <n v="20"/>
    <n v="0"/>
    <n v="0"/>
    <n v="0"/>
    <n v="0"/>
    <s v="Nej"/>
    <n v="0"/>
    <n v="0"/>
    <x v="0"/>
    <x v="1"/>
    <x v="0"/>
    <x v="0"/>
    <n v="0"/>
    <x v="0"/>
    <x v="0"/>
    <x v="1"/>
    <x v="1"/>
    <n v="0"/>
    <n v="0"/>
    <n v="76253"/>
    <n v="0"/>
    <s v="Ja"/>
    <n v="0"/>
    <s v="Nevzere"/>
    <n v="2008"/>
    <n v="19"/>
    <n v="0"/>
    <s v="ufaglært"/>
    <s v="ingen"/>
    <s v="hygiejne"/>
    <n v="0"/>
    <n v="0"/>
    <n v="0"/>
    <n v="0"/>
    <n v="0"/>
    <n v="0"/>
    <n v="0"/>
    <n v="71"/>
    <n v="71"/>
    <n v="2"/>
    <n v="2"/>
    <s v="nej"/>
    <s v="Nej"/>
    <s v="Ja"/>
    <s v="Ja"/>
    <s v="ønsker kold mad på smør-selv basis"/>
    <n v="0"/>
    <s v="Er ikke positivt stemt for madordningen"/>
    <n v="0"/>
    <s v="delte meninger"/>
    <n v="0"/>
    <s v="Køkkendamen har ca. 20 timers rengøring om ugen og vil gerne op i tid på maddelen"/>
    <n v="0"/>
    <s v="Køkken blandet tilvirk"/>
    <n v="0"/>
    <s v="Mindre"/>
    <n v="0"/>
    <n v="0"/>
    <s v="Mere bordplads: opvaskemaskine kan vendes om og bordplade kan ligges henover. Der er plads til ekstra ovn"/>
    <n v="0"/>
    <n v="0"/>
    <n v="0"/>
    <n v="0"/>
    <s v="Mindre"/>
    <s v="bordplade, karruselskab, flytning af opvaskemaskine"/>
    <n v="0"/>
    <n v="0"/>
    <n v="0"/>
    <s v="Sine"/>
    <n v="0"/>
    <n v="0"/>
    <n v="1"/>
    <n v="0"/>
    <n v="0"/>
    <n v="0"/>
    <n v="1"/>
    <n v="0"/>
    <n v="0"/>
    <n v="0"/>
    <n v="0"/>
    <n v="1"/>
    <n v="1"/>
    <n v="0"/>
    <n v="0"/>
    <n v="0"/>
    <n v="0"/>
    <n v="0"/>
    <n v="0"/>
    <n v="0"/>
    <n v="0"/>
    <n v="25"/>
    <s v="Miele"/>
    <n v="1.5"/>
    <n v="0"/>
    <n v="0"/>
    <s v="Ja"/>
    <s v="Ja"/>
    <s v="Nej"/>
    <n v="1"/>
    <s v="Begrænset"/>
    <s v="der er 2 højskabe. Ikke plads til depot"/>
    <n v="0"/>
    <x v="0"/>
    <s v="Valby"/>
    <x v="23"/>
    <x v="0"/>
    <x v="18"/>
    <n v="0"/>
    <n v="0"/>
    <n v="0"/>
    <n v="0"/>
    <n v="0"/>
    <n v="0"/>
    <n v="0"/>
    <n v="0"/>
    <n v="0"/>
    <n v="0"/>
    <n v="0"/>
    <n v="45917.919999999998"/>
    <s v="35540"/>
    <x v="0"/>
    <x v="0"/>
    <x v="1"/>
  </r>
  <r>
    <x v="0"/>
    <x v="353"/>
    <s v="Valby børneasyl"/>
    <x v="3"/>
    <s v="Valby Tingsted 3"/>
    <n v="2500"/>
    <s v="Valby"/>
    <s v="36 16 17 87"/>
    <s v="35562@buf.kk.dk"/>
    <s v="Hanne Andreasen"/>
    <n v="54431225"/>
    <n v="0"/>
    <s v="valbyboerneasyl@12move.dk"/>
    <s v="Integreret"/>
    <n v="12"/>
    <n v="0"/>
    <n v="22"/>
    <n v="0"/>
    <n v="0"/>
    <n v="0"/>
    <n v="0"/>
    <s v="Nej"/>
    <n v="0"/>
    <n v="0"/>
    <x v="0"/>
    <x v="0"/>
    <x v="0"/>
    <x v="0"/>
    <n v="0"/>
    <x v="0"/>
    <x v="0"/>
    <x v="2"/>
    <x v="1"/>
    <n v="0"/>
    <n v="45000"/>
    <n v="40000"/>
    <n v="0"/>
    <s v="Ja"/>
    <n v="0"/>
    <s v="Kristina Ahlgreen Andersen"/>
    <n v="2006"/>
    <n v="25"/>
    <n v="0"/>
    <s v="tøjdesigner"/>
    <n v="0"/>
    <n v="0"/>
    <n v="0"/>
    <n v="0"/>
    <n v="0"/>
    <n v="0"/>
    <n v="0"/>
    <n v="0"/>
    <n v="0"/>
    <n v="90"/>
    <n v="90"/>
    <n v="2"/>
    <n v="2"/>
    <s v="Ja"/>
    <n v="0"/>
    <s v="Ja"/>
    <s v="Ja"/>
    <n v="0"/>
    <s v="Ja"/>
    <n v="0"/>
    <s v="Ja"/>
    <n v="0"/>
    <s v="ja"/>
    <n v="0"/>
    <n v="0"/>
    <s v="produktionskøkken"/>
    <n v="0"/>
    <s v="Mindre"/>
    <n v="0"/>
    <n v="0"/>
    <s v="ovn + køleskab"/>
    <n v="0"/>
    <n v="0"/>
    <n v="0"/>
    <n v="0"/>
    <n v="0"/>
    <n v="0"/>
    <n v="0"/>
    <n v="0"/>
    <s v="Vil gerne rates"/>
    <s v="Lone Voss/Sine"/>
    <d v="2009-02-16T00:00:00"/>
    <n v="0"/>
    <n v="1"/>
    <n v="0"/>
    <n v="0"/>
    <n v="0"/>
    <n v="1"/>
    <n v="0"/>
    <n v="0"/>
    <n v="0"/>
    <n v="0"/>
    <n v="1"/>
    <n v="0"/>
    <n v="0"/>
    <n v="0"/>
    <n v="0"/>
    <n v="1"/>
    <n v="0"/>
    <n v="0"/>
    <n v="1"/>
    <n v="0"/>
    <n v="0"/>
    <s v="Miele"/>
    <n v="3.5"/>
    <n v="0"/>
    <n v="0"/>
    <s v="Ja"/>
    <s v="Ja"/>
    <n v="0"/>
    <n v="3"/>
    <s v="Begrænset"/>
    <s v="Ganske ok køkken. Rum ved køkken indrettes til depot med hylder, der kan skabes lidt mere bordplads (hvis en dør må blendes)."/>
    <n v="0"/>
    <x v="0"/>
    <s v="Valby"/>
    <x v="23"/>
    <x v="0"/>
    <x v="20"/>
    <n v="0"/>
    <n v="0"/>
    <n v="0"/>
    <n v="0"/>
    <n v="0"/>
    <n v="0"/>
    <n v="0"/>
    <n v="0"/>
    <n v="0"/>
    <n v="0"/>
    <n v="0"/>
    <n v="69329.48"/>
    <s v="35562"/>
    <x v="0"/>
    <x v="0"/>
    <x v="1"/>
  </r>
  <r>
    <x v="0"/>
    <x v="354"/>
    <s v="Valbyhøj"/>
    <x v="3"/>
    <s v="Thyregodsvej 14"/>
    <n v="2500"/>
    <s v="Valby"/>
    <n v="36302379"/>
    <s v="35572@buf.kk.dk"/>
    <s v="Eva Bruus"/>
    <n v="43994667"/>
    <n v="0"/>
    <s v="35572@buf.kk.dk"/>
    <s v="Integreret"/>
    <n v="12"/>
    <n v="0"/>
    <n v="20"/>
    <n v="0"/>
    <n v="0"/>
    <n v="0"/>
    <n v="0"/>
    <s v="Nej"/>
    <n v="0"/>
    <n v="0"/>
    <x v="0"/>
    <x v="0"/>
    <x v="0"/>
    <x v="0"/>
    <n v="0"/>
    <x v="0"/>
    <x v="0"/>
    <x v="1"/>
    <x v="1"/>
    <n v="0"/>
    <n v="35000"/>
    <n v="0"/>
    <n v="0"/>
    <s v="Ja"/>
    <n v="0"/>
    <s v="Jeanne"/>
    <n v="2008"/>
    <n v="20"/>
    <n v="0"/>
    <n v="0"/>
    <n v="0"/>
    <n v="0"/>
    <n v="0"/>
    <n v="0"/>
    <n v="0"/>
    <n v="0"/>
    <n v="0"/>
    <n v="0"/>
    <n v="0"/>
    <n v="80"/>
    <n v="0"/>
    <n v="2"/>
    <n v="2"/>
    <s v="nej"/>
    <s v="Nej"/>
    <s v="Ja"/>
    <s v="Ja"/>
    <n v="0"/>
    <s v="Ja"/>
    <n v="0"/>
    <s v="Ja"/>
    <n v="0"/>
    <s v="ja"/>
    <s v="har personale"/>
    <n v="0"/>
    <s v="produktionskøkken"/>
    <s v="Ja"/>
    <n v="0"/>
    <n v="0"/>
    <n v="0"/>
    <n v="0"/>
    <n v="0"/>
    <n v="0"/>
    <n v="0"/>
    <n v="0"/>
    <n v="0"/>
    <n v="0"/>
    <n v="0"/>
    <n v="0"/>
    <s v="Institutionen er under ombygning, derfor er der foretaget telefoninterview"/>
    <s v="Lone Voss"/>
    <s v="1/4 09"/>
    <n v="0"/>
    <n v="0"/>
    <n v="0"/>
    <n v="0"/>
    <n v="0"/>
    <n v="0"/>
    <n v="0"/>
    <n v="0"/>
    <n v="0"/>
    <n v="0"/>
    <n v="0"/>
    <n v="0"/>
    <n v="0"/>
    <n v="0"/>
    <n v="0"/>
    <n v="0"/>
    <n v="0"/>
    <n v="0"/>
    <n v="0"/>
    <n v="0"/>
    <n v="0"/>
    <n v="0"/>
    <n v="0"/>
    <n v="0"/>
    <n v="0"/>
    <n v="0"/>
    <n v="0"/>
    <n v="0"/>
    <n v="0"/>
    <n v="0"/>
    <n v="0"/>
    <n v="0"/>
    <x v="0"/>
    <s v="Valby"/>
    <x v="23"/>
    <x v="0"/>
    <x v="18"/>
    <n v="0"/>
    <n v="0"/>
    <n v="0"/>
    <n v="0"/>
    <n v="0"/>
    <n v="0"/>
    <n v="0"/>
    <n v="0"/>
    <n v="0"/>
    <n v="0"/>
    <n v="0"/>
    <n v="57832.67"/>
    <s v="35572"/>
    <x v="0"/>
    <x v="0"/>
    <x v="1"/>
  </r>
  <r>
    <x v="0"/>
    <x v="355"/>
    <s v="Anne-Mariegården"/>
    <x v="3"/>
    <s v="Kirsebærhaven 8B"/>
    <n v="2500"/>
    <s v="Valby"/>
    <s v="36 17 46 89"/>
    <s v="35581@buf.kk.dk"/>
    <s v="Kenneth Jensen"/>
    <n v="0"/>
    <n v="0"/>
    <s v="35581@buf.kk.dk"/>
    <s v="Integreret"/>
    <n v="30"/>
    <n v="0"/>
    <n v="48"/>
    <n v="64"/>
    <n v="0"/>
    <n v="0"/>
    <n v="0"/>
    <s v="ja"/>
    <n v="2"/>
    <n v="0"/>
    <x v="0"/>
    <x v="1"/>
    <x v="0"/>
    <x v="0"/>
    <n v="0"/>
    <x v="0"/>
    <x v="0"/>
    <x v="5"/>
    <x v="1"/>
    <n v="0"/>
    <n v="110000"/>
    <n v="120000"/>
    <n v="0"/>
    <s v="Ja"/>
    <n v="0"/>
    <s v="Annette Larsen"/>
    <n v="0"/>
    <n v="34"/>
    <n v="0"/>
    <s v="ingen"/>
    <s v="mange års"/>
    <s v="ja men ved ikke hvilke"/>
    <s v="Nawruz Can"/>
    <n v="2009"/>
    <n v="15"/>
    <n v="0"/>
    <s v="ingen"/>
    <s v="ingen"/>
    <s v="hygiejne"/>
    <n v="95"/>
    <n v="80"/>
    <n v="2"/>
    <n v="2"/>
    <s v="nej"/>
    <s v="ja"/>
    <s v="Ja"/>
    <s v="Ja"/>
    <s v="Der er et fint køkken men det trænger til en omgang maling og nye køkkenelementer"/>
    <s v="Ja"/>
    <n v="0"/>
    <s v="Ja"/>
    <n v="0"/>
    <s v="ja"/>
    <n v="0"/>
    <n v="0"/>
    <s v="produktionskøkken"/>
    <s v="nej"/>
    <s v="Ingen"/>
    <s v="Mindre"/>
    <n v="0"/>
    <s v="en omgang maling, lidt ombygning. Evt. flere køleskabe. Evt. en konvektionsovn"/>
    <n v="0"/>
    <n v="0"/>
    <n v="0"/>
    <n v="0"/>
    <n v="0"/>
    <n v="0"/>
    <n v="0"/>
    <n v="0"/>
    <n v="0"/>
    <s v="Cathrine Jerrik/Sine"/>
    <d v="2009-02-18T00:00:00"/>
    <n v="0"/>
    <n v="0"/>
    <n v="0"/>
    <n v="4"/>
    <n v="1"/>
    <n v="1"/>
    <n v="0"/>
    <n v="0"/>
    <n v="0"/>
    <n v="0"/>
    <n v="3"/>
    <n v="0"/>
    <n v="0"/>
    <n v="1"/>
    <n v="0"/>
    <n v="0"/>
    <n v="1"/>
    <n v="0"/>
    <n v="0"/>
    <n v="0"/>
    <n v="20"/>
    <s v="Miele"/>
    <n v="4"/>
    <n v="0"/>
    <n v="0"/>
    <s v="Ja"/>
    <s v="Ja"/>
    <n v="0"/>
    <n v="2"/>
    <s v="God plads"/>
    <s v="God lagerplads da der er 2 seperate køkkener."/>
    <n v="0"/>
    <x v="0"/>
    <s v="Valby"/>
    <x v="22"/>
    <x v="0"/>
    <x v="32"/>
    <n v="64"/>
    <n v="0"/>
    <n v="0"/>
    <n v="0"/>
    <n v="0"/>
    <n v="0"/>
    <n v="0"/>
    <n v="0"/>
    <n v="0"/>
    <n v="0"/>
    <n v="0"/>
    <n v="227608.8"/>
    <s v="35581"/>
    <x v="0"/>
    <x v="0"/>
    <x v="9"/>
  </r>
  <r>
    <x v="0"/>
    <x v="356"/>
    <s v="Anne-Mariegården"/>
    <x v="3"/>
    <s v="Kirsebærhaven 8B"/>
    <n v="2500"/>
    <s v="Valby"/>
    <s v="36 17 46 89"/>
    <s v="35581@buf.kk.dk"/>
    <s v="Kenneth Jensen"/>
    <n v="0"/>
    <n v="0"/>
    <s v="35581@buf.kk.dk"/>
    <s v="Integreret"/>
    <n v="30"/>
    <n v="0"/>
    <n v="48"/>
    <n v="64"/>
    <n v="0"/>
    <n v="0"/>
    <n v="0"/>
    <s v="ja"/>
    <n v="0"/>
    <n v="0"/>
    <x v="1"/>
    <x v="0"/>
    <x v="1"/>
    <x v="1"/>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4"/>
    <n v="0"/>
    <n v="2"/>
    <n v="0"/>
    <n v="0"/>
    <n v="0"/>
    <n v="4"/>
    <n v="0"/>
    <n v="0"/>
    <n v="0"/>
    <n v="0"/>
    <n v="0"/>
    <n v="0"/>
    <n v="1"/>
    <n v="0"/>
    <n v="0"/>
    <n v="0"/>
    <n v="20"/>
    <s v="Miele"/>
    <n v="4"/>
    <n v="0"/>
    <n v="0"/>
    <n v="0"/>
    <n v="0"/>
    <n v="0"/>
    <n v="2"/>
    <s v="God plads"/>
    <n v="0"/>
    <n v="0"/>
    <x v="0"/>
    <s v="Valby"/>
    <x v="22"/>
    <x v="0"/>
    <x v="32"/>
    <n v="64"/>
    <n v="0"/>
    <n v="0"/>
    <n v="0"/>
    <n v="0"/>
    <n v="0"/>
    <n v="0"/>
    <n v="0"/>
    <n v="0"/>
    <n v="0"/>
    <n v="0"/>
    <n v="227608.8"/>
    <s v="35581"/>
    <x v="1"/>
    <x v="0"/>
    <x v="9"/>
  </r>
  <r>
    <x v="0"/>
    <x v="357"/>
    <n v="0"/>
    <x v="3"/>
    <s v="Stakledet 22"/>
    <n v="2500"/>
    <s v="Valby"/>
    <s v="36 30 33 02"/>
    <s v="35587@buf.kk.dk"/>
    <s v="Niels Rendlev"/>
    <n v="38790008"/>
    <n v="36303302"/>
    <s v="boernehuset@stakhaventelelet.dk"/>
    <s v="Integreret"/>
    <n v="14"/>
    <n v="0"/>
    <n v="40"/>
    <n v="0"/>
    <n v="0"/>
    <n v="0"/>
    <n v="0"/>
    <s v="Nej"/>
    <n v="0"/>
    <n v="0"/>
    <x v="0"/>
    <x v="1"/>
    <x v="0"/>
    <x v="0"/>
    <n v="0"/>
    <x v="0"/>
    <x v="0"/>
    <x v="0"/>
    <x v="1"/>
    <n v="0"/>
    <n v="261191"/>
    <n v="0"/>
    <n v="0"/>
    <s v="Ja"/>
    <s v="Ja"/>
    <s v="Charlotte Jørgensen"/>
    <n v="2008"/>
    <n v="18"/>
    <n v="0"/>
    <s v="præst"/>
    <n v="0"/>
    <n v="0"/>
    <n v="0"/>
    <n v="0"/>
    <n v="0"/>
    <n v="0"/>
    <n v="0"/>
    <n v="0"/>
    <n v="0"/>
    <n v="68"/>
    <n v="68"/>
    <n v="2"/>
    <n v="2"/>
    <s v="nej"/>
    <s v="Nej"/>
    <s v="Ja"/>
    <s v="Ja"/>
    <s v="Laver allerede mad (har forældrebetalt ordning) og vil selvfølgelig forsætte"/>
    <s v="Ja"/>
    <n v="0"/>
    <s v="Ja"/>
    <s v="det handler meget om mad i institutionen. Vigtigt"/>
    <s v="ja"/>
    <s v="skal passe ind i huset - har fri omgangstone."/>
    <n v="0"/>
    <s v="produktionskøkken"/>
    <s v="Ja"/>
    <n v="0"/>
    <n v="0"/>
    <n v="0"/>
    <s v="kunne godt bruge en større opvaskemaskine + bjørn røremaskine"/>
    <n v="0"/>
    <n v="0"/>
    <n v="0"/>
    <n v="0"/>
    <n v="0"/>
    <n v="0"/>
    <n v="0"/>
    <n v="0"/>
    <s v="Dejligt nyt køkken"/>
    <s v="Lone Voss/Sine"/>
    <d v="2009-02-17T00:00:00"/>
    <n v="0"/>
    <n v="0"/>
    <n v="0"/>
    <n v="4"/>
    <n v="0"/>
    <n v="2"/>
    <n v="0"/>
    <n v="0"/>
    <n v="0"/>
    <n v="0"/>
    <n v="2"/>
    <n v="0"/>
    <n v="0"/>
    <n v="0"/>
    <n v="0"/>
    <n v="0"/>
    <n v="1"/>
    <n v="0"/>
    <n v="0"/>
    <n v="0"/>
    <n v="25"/>
    <s v="Miele"/>
    <n v="4"/>
    <n v="0"/>
    <n v="0"/>
    <s v="Ja"/>
    <s v="Ja"/>
    <s v="Nej"/>
    <n v="2"/>
    <s v="God plads"/>
    <n v="0"/>
    <n v="0"/>
    <x v="0"/>
    <s v="Valby"/>
    <x v="15"/>
    <x v="0"/>
    <x v="0"/>
    <n v="0"/>
    <n v="0"/>
    <n v="0"/>
    <n v="0"/>
    <n v="0"/>
    <n v="0"/>
    <n v="0"/>
    <n v="0"/>
    <n v="0"/>
    <n v="0"/>
    <n v="0"/>
    <n v="213752.41"/>
    <s v="35587"/>
    <x v="0"/>
    <x v="0"/>
    <x v="1"/>
  </r>
  <r>
    <x v="0"/>
    <x v="358"/>
    <s v="Tryllefløjten"/>
    <x v="3"/>
    <s v="August Wimmers Vej 2"/>
    <n v="2500"/>
    <s v="Valby"/>
    <s v="36 44 09 06"/>
    <s v="35681@buf.kk.dk"/>
    <s v="Lise Garbers"/>
    <n v="0"/>
    <n v="0"/>
    <s v="lise.garbers@tryllefloejten.dk"/>
    <s v="Integreret"/>
    <n v="26"/>
    <n v="0"/>
    <n v="72"/>
    <n v="0"/>
    <n v="0"/>
    <n v="0"/>
    <n v="0"/>
    <s v="Nej"/>
    <n v="0"/>
    <n v="0"/>
    <x v="0"/>
    <x v="1"/>
    <x v="0"/>
    <x v="0"/>
    <n v="0"/>
    <x v="0"/>
    <x v="0"/>
    <x v="1"/>
    <x v="1"/>
    <n v="0"/>
    <n v="18000"/>
    <n v="18000"/>
    <n v="0"/>
    <s v="Ja"/>
    <s v="nej"/>
    <s v="Anna Jensen"/>
    <n v="2007"/>
    <n v="37"/>
    <n v="0"/>
    <s v="pro. Fra Suhrs"/>
    <s v="2 års erfaring"/>
    <s v="Madhus"/>
    <n v="0"/>
    <n v="0"/>
    <n v="0"/>
    <n v="0"/>
    <n v="0"/>
    <n v="0"/>
    <n v="0"/>
    <n v="98"/>
    <n v="98"/>
    <n v="2"/>
    <n v="2"/>
    <s v="nej"/>
    <s v="Nej"/>
    <s v="Ja"/>
    <s v="Ja"/>
    <s v="Nej: Køkkn er ikke i orden_x000a_ja: Køkken er stort nok "/>
    <s v="Ja"/>
    <s v="Orienteret og afventende"/>
    <s v="Ja"/>
    <s v="meget gerne"/>
    <s v="Nej"/>
    <s v="Måske"/>
    <n v="0"/>
    <s v="produktionskøkken"/>
    <s v="Ja"/>
    <s v="Større"/>
    <s v="Mindre"/>
    <s v="ja"/>
    <s v="Han vil starte op med rugbrød til børnene pr. 01.01.10"/>
    <n v="0"/>
    <n v="0"/>
    <n v="0"/>
    <n v="0"/>
    <n v="0"/>
    <n v="0"/>
    <n v="0"/>
    <n v="0"/>
    <s v="Ledernes ønsker: Rammerne er iorden. omBygning af kogebord, mere arbejdsplads, opvaskemaskine af de kunstige. Udskiftning af ovne"/>
    <s v="Lone Voss / Nanna"/>
    <s v="25.2.2209"/>
    <n v="0"/>
    <n v="0"/>
    <n v="1"/>
    <n v="5"/>
    <n v="0"/>
    <n v="2"/>
    <n v="0"/>
    <n v="0"/>
    <n v="0"/>
    <n v="0"/>
    <n v="2"/>
    <n v="0"/>
    <n v="0"/>
    <n v="0"/>
    <n v="0"/>
    <n v="0"/>
    <n v="2"/>
    <n v="0"/>
    <n v="0"/>
    <n v="1"/>
    <n v="25"/>
    <s v="Miele"/>
    <n v="10"/>
    <s v="Ja"/>
    <n v="12"/>
    <s v="Nej"/>
    <s v="Nej"/>
    <s v="ja"/>
    <n v="3"/>
    <s v="Begrænset"/>
    <s v="MADHUS KOMMENTAR: Tilsutter mig lederens ønsker. Måske er en flytning af kogeborde ikke så vigtigt, men det andet er "/>
    <n v="0"/>
    <x v="0"/>
    <s v="Valby"/>
    <x v="36"/>
    <x v="0"/>
    <x v="5"/>
    <n v="0"/>
    <n v="0"/>
    <n v="0"/>
    <n v="0"/>
    <n v="0"/>
    <n v="6"/>
    <n v="0"/>
    <n v="0"/>
    <n v="0"/>
    <n v="0"/>
    <n v="0"/>
    <n v="160082.04"/>
    <s v="35681"/>
    <x v="0"/>
    <x v="3"/>
    <x v="1"/>
  </r>
  <r>
    <x v="0"/>
    <x v="359"/>
    <s v="Eventyrhaven"/>
    <x v="3"/>
    <s v="Vigerslev Allé 10D"/>
    <n v="2500"/>
    <s v="Valby"/>
    <s v="36 14 04 10"/>
    <s v="37446@buf.kk.dk"/>
    <s v="Hanne Møller"/>
    <n v="0"/>
    <n v="36140410"/>
    <s v="37446@buf.kk.dk"/>
    <s v="Integreret"/>
    <n v="36"/>
    <n v="0"/>
    <n v="44"/>
    <n v="0"/>
    <n v="0"/>
    <n v="0"/>
    <n v="0"/>
    <s v="Nej"/>
    <n v="0"/>
    <n v="0"/>
    <x v="0"/>
    <x v="1"/>
    <x v="2"/>
    <x v="0"/>
    <n v="0"/>
    <x v="0"/>
    <x v="0"/>
    <x v="1"/>
    <x v="1"/>
    <n v="0"/>
    <n v="190000"/>
    <n v="180000"/>
    <n v="0"/>
    <s v="Ja"/>
    <n v="0"/>
    <s v="Josiane"/>
    <n v="2004"/>
    <n v="30"/>
    <n v="0"/>
    <s v="Køkkenleder fra Suhr's "/>
    <s v="siden 1990"/>
    <n v="0"/>
    <n v="0"/>
    <n v="0"/>
    <n v="0"/>
    <n v="0"/>
    <n v="0"/>
    <n v="0"/>
    <n v="0"/>
    <n v="100"/>
    <n v="100"/>
    <n v="2"/>
    <n v="2"/>
    <s v="Ja"/>
    <s v="Nej"/>
    <s v="Ja"/>
    <s v="Nej"/>
    <s v="ikke til børnehavebørnene"/>
    <s v="Ja"/>
    <n v="0"/>
    <s v="Nej"/>
    <s v="leder meget negativ omkring at skulle optimere til at lave mad til både vuggestue og børnehave"/>
    <s v="ja"/>
    <n v="0"/>
    <n v="0"/>
    <s v="produktionskøkken"/>
    <n v="0"/>
    <s v="Større"/>
    <n v="0"/>
    <n v="0"/>
    <s v="Køkkenet skal have en større opvaskemaskine og evt. en konvektionsovn + mere service"/>
    <n v="0"/>
    <n v="0"/>
    <n v="0"/>
    <n v="0"/>
    <n v="0"/>
    <n v="0"/>
    <n v="0"/>
    <n v="0"/>
    <s v="Køkkenet er 4 år gammelt og meget fint men personale og leder mener ikke det vil fungere at lave mad til børnehaven"/>
    <s v="Cathrine Jerrik/Sine"/>
    <d v="2009-02-16T00:00:00"/>
    <n v="0"/>
    <n v="0"/>
    <n v="0"/>
    <n v="5"/>
    <n v="0"/>
    <n v="2"/>
    <n v="0"/>
    <n v="0"/>
    <n v="0"/>
    <n v="0"/>
    <n v="2"/>
    <n v="0"/>
    <n v="0"/>
    <n v="0"/>
    <n v="0"/>
    <n v="0"/>
    <n v="2"/>
    <n v="0"/>
    <n v="0"/>
    <n v="1"/>
    <n v="25"/>
    <s v="Miele"/>
    <n v="0"/>
    <s v="Ja"/>
    <n v="3"/>
    <s v="Nej"/>
    <s v="Ja"/>
    <s v="Nej"/>
    <n v="3"/>
    <s v="God plads"/>
    <s v="Skulle have en konvektionsovn + større opvaskemaskine"/>
    <n v="0"/>
    <x v="0"/>
    <s v="Valby"/>
    <x v="1"/>
    <x v="0"/>
    <x v="2"/>
    <n v="0"/>
    <n v="0"/>
    <n v="0"/>
    <n v="0"/>
    <n v="0"/>
    <n v="0"/>
    <n v="0"/>
    <n v="0"/>
    <n v="0"/>
    <n v="0"/>
    <n v="0"/>
    <n v="171634.76"/>
    <s v="37446"/>
    <x v="0"/>
    <x v="0"/>
    <x v="1"/>
  </r>
  <r>
    <x v="0"/>
    <x v="360"/>
    <n v="0"/>
    <x v="3"/>
    <s v="Saxtorphsvej 31"/>
    <n v="2500"/>
    <s v="Valby"/>
    <s v="36 44 44 54"/>
    <s v="37478@buf.kk.dk"/>
    <s v="Helle Thaulov"/>
    <n v="0"/>
    <n v="0"/>
    <s v="37478@buf.kk.dk"/>
    <s v="Integreret"/>
    <n v="39"/>
    <n v="0"/>
    <n v="66"/>
    <n v="0"/>
    <n v="0"/>
    <n v="0"/>
    <n v="0"/>
    <s v="ja"/>
    <n v="2"/>
    <n v="1"/>
    <x v="0"/>
    <x v="1"/>
    <x v="0"/>
    <x v="0"/>
    <n v="0"/>
    <x v="0"/>
    <x v="1"/>
    <x v="1"/>
    <x v="1"/>
    <n v="0"/>
    <n v="250000"/>
    <n v="0"/>
    <n v="0"/>
    <s v="Ja"/>
    <s v="nej"/>
    <s v="Carina Lerche"/>
    <n v="2003"/>
    <n v="37"/>
    <n v="0"/>
    <s v="Ernæringsassistent"/>
    <s v="Arb. på cafe. Personalemad i IT-virksomhed, plejehjem, vuggestue"/>
    <s v="div. foredrag "/>
    <n v="0"/>
    <n v="0"/>
    <n v="0"/>
    <n v="0"/>
    <n v="0"/>
    <n v="0"/>
    <n v="0"/>
    <n v="90"/>
    <n v="0"/>
    <n v="2"/>
    <n v="2"/>
    <s v="Ja"/>
    <s v="ja"/>
    <s v="Ja"/>
    <s v="Ja"/>
    <s v="Med nogen skepsis"/>
    <s v="Ja"/>
    <s v="Leder mener de vil foretrække herfra"/>
    <s v="Ja"/>
    <s v="Med nogen skepsis"/>
    <s v="Nej"/>
    <s v="Skaffer selv, ellers ringer"/>
    <n v="0"/>
    <s v="produktionskøkken"/>
    <s v="nej"/>
    <s v="Større"/>
    <s v="Ingen"/>
    <s v="Nej"/>
    <s v="Konvektionsovn i stedet to gamle ovne, (el. 3 alm ovne / 2 Store), som ikke fungerer, Grøntsagsrum med ekstra vask og bordplade, der er plads til det. "/>
    <n v="0"/>
    <n v="0"/>
    <n v="0"/>
    <n v="0"/>
    <n v="0"/>
    <n v="0"/>
    <n v="0"/>
    <n v="0"/>
    <n v="0"/>
    <s v="Birgitte Glerup / Nanna"/>
    <d v="2009-03-11T00:00:00"/>
    <n v="0"/>
    <n v="0"/>
    <n v="1"/>
    <n v="6"/>
    <n v="0"/>
    <n v="2"/>
    <n v="0"/>
    <n v="0"/>
    <n v="0"/>
    <n v="0"/>
    <n v="2"/>
    <n v="0"/>
    <n v="0"/>
    <n v="0"/>
    <n v="0"/>
    <n v="0"/>
    <n v="2"/>
    <n v="0"/>
    <n v="1"/>
    <n v="1"/>
    <n v="2"/>
    <s v="Brønum / industri"/>
    <n v="8"/>
    <s v="Ja"/>
    <n v="10"/>
    <s v="Nej"/>
    <s v="Nej"/>
    <s v="Nej"/>
    <n v="2"/>
    <s v="God plads"/>
    <s v="MADHUSKOMMENTAR: Både køkkenpersonale og ledelse er meget skeptiske overfor madordningen. Jeg ser et meget fint, nyt og veludrustet køkken, der med få justeringer kan bruges som prod. Køkken til alle børnene i huset. Der er 27 børn i eget hus og ca. 20 m væk fra hovedhuset - der er flisegang i mellem. Der skal findes en trækvognsløsning el. et rullebord der kan køre maden ( Hvad siger fødevarestyrelsen?) "/>
    <n v="0"/>
    <x v="0"/>
    <s v="Valby"/>
    <x v="28"/>
    <x v="0"/>
    <x v="5"/>
    <n v="0"/>
    <n v="0"/>
    <n v="0"/>
    <n v="0"/>
    <n v="0"/>
    <n v="0"/>
    <n v="0"/>
    <n v="0"/>
    <n v="0"/>
    <n v="0"/>
    <n v="0"/>
    <n v="242098.07"/>
    <s v="37478"/>
    <x v="0"/>
    <x v="0"/>
    <x v="1"/>
  </r>
  <r>
    <x v="0"/>
    <x v="361"/>
    <n v="0"/>
    <x v="3"/>
    <s v="Saxtorphsvej 31"/>
    <n v="2500"/>
    <s v="Valby"/>
    <s v="36 44 44 54"/>
    <s v="37478@buf.kk.dk"/>
    <s v="Helle Thaulov"/>
    <n v="0"/>
    <n v="0"/>
    <s v="37478@buf.kk.dk"/>
    <s v="Integreret"/>
    <n v="39"/>
    <n v="0"/>
    <n v="66"/>
    <n v="0"/>
    <n v="0"/>
    <n v="0"/>
    <n v="0"/>
    <s v="ja"/>
    <n v="2"/>
    <n v="2"/>
    <x v="0"/>
    <x v="1"/>
    <x v="0"/>
    <x v="0"/>
    <n v="0"/>
    <x v="0"/>
    <x v="1"/>
    <x v="1"/>
    <x v="1"/>
    <n v="0"/>
    <n v="0"/>
    <n v="0"/>
    <n v="0"/>
    <s v="Ja"/>
    <s v="nej"/>
    <n v="0"/>
    <n v="0"/>
    <n v="0"/>
    <n v="0"/>
    <n v="0"/>
    <n v="0"/>
    <n v="0"/>
    <n v="0"/>
    <n v="0"/>
    <n v="0"/>
    <n v="0"/>
    <n v="0"/>
    <n v="0"/>
    <n v="0"/>
    <n v="0"/>
    <n v="0"/>
    <n v="0"/>
    <n v="0"/>
    <n v="0"/>
    <n v="0"/>
    <n v="0"/>
    <n v="0"/>
    <n v="0"/>
    <n v="0"/>
    <n v="0"/>
    <n v="0"/>
    <n v="0"/>
    <n v="0"/>
    <n v="0"/>
    <n v="0"/>
    <s v="Modtagerkøkken"/>
    <n v="0"/>
    <n v="0"/>
    <n v="0"/>
    <n v="0"/>
    <n v="0"/>
    <n v="0"/>
    <n v="0"/>
    <n v="0"/>
    <n v="0"/>
    <n v="0"/>
    <n v="0"/>
    <n v="0"/>
    <n v="0"/>
    <n v="0"/>
    <s v="Birgitte Glerup / Nanna"/>
    <d v="2009-03-11T00:00:00"/>
    <n v="0"/>
    <n v="0"/>
    <n v="0"/>
    <n v="0"/>
    <n v="0"/>
    <n v="10"/>
    <n v="0"/>
    <n v="0"/>
    <n v="0"/>
    <n v="2"/>
    <n v="0"/>
    <n v="0"/>
    <n v="0"/>
    <n v="0"/>
    <n v="0"/>
    <n v="0"/>
    <n v="0"/>
    <n v="0"/>
    <n v="1"/>
    <n v="1"/>
    <n v="90"/>
    <s v="Miele husholdnings"/>
    <n v="5"/>
    <s v="Nej"/>
    <n v="0"/>
    <s v="Nej"/>
    <s v="Nej"/>
    <s v="Nej"/>
    <n v="1"/>
    <s v="ingen plads"/>
    <s v="Microovn_x000a_Køkkenet egner sig fint til at modtage og servere mad til ca. 30 børn fra husets centrale køkken"/>
    <n v="0"/>
    <x v="0"/>
    <s v="Valby"/>
    <x v="28"/>
    <x v="0"/>
    <x v="5"/>
    <n v="0"/>
    <n v="0"/>
    <n v="0"/>
    <n v="0"/>
    <n v="0"/>
    <n v="0"/>
    <n v="0"/>
    <n v="0"/>
    <n v="0"/>
    <n v="0"/>
    <n v="0"/>
    <n v="242098.07"/>
    <s v="37478"/>
    <x v="1"/>
    <x v="0"/>
    <x v="1"/>
  </r>
  <r>
    <x v="0"/>
    <x v="362"/>
    <s v="Børnekompasset"/>
    <x v="3"/>
    <s v="Carl Th. Dreyers Vej 192"/>
    <n v="2500"/>
    <s v="Valby"/>
    <s v="36 46 12 33"/>
    <s v="37487@buf.kk.dk"/>
    <s v="Pia Lund Bakke - Har orlov indtil juni 09"/>
    <n v="36177209"/>
    <n v="0"/>
    <s v="amuller@tele2adsl.dk"/>
    <s v="Integreret"/>
    <n v="36"/>
    <n v="0"/>
    <n v="93"/>
    <n v="0"/>
    <n v="0"/>
    <n v="0"/>
    <n v="0"/>
    <s v="Nej"/>
    <n v="0"/>
    <n v="0"/>
    <x v="0"/>
    <x v="1"/>
    <x v="0"/>
    <x v="0"/>
    <n v="0"/>
    <x v="0"/>
    <x v="1"/>
    <x v="1"/>
    <x v="1"/>
    <n v="0"/>
    <n v="0"/>
    <n v="232626"/>
    <n v="0"/>
    <s v="Ja"/>
    <s v="nej"/>
    <s v="Anette Müller"/>
    <n v="1995"/>
    <n v="35"/>
    <n v="0"/>
    <s v="Ernæringsassistent"/>
    <s v="Yderligere 13 års erfaring fra institutioner"/>
    <s v="Dogmekursus, økologisk oplysningsforbund"/>
    <s v="Lone Sjolte"/>
    <n v="1997"/>
    <n v="25"/>
    <n v="0"/>
    <s v="salgsassistent"/>
    <s v="plejehjemskøkken i 2 år"/>
    <s v="Dogmekursus, økologisk oplysningsforbund"/>
    <n v="97"/>
    <n v="97"/>
    <n v="2"/>
    <n v="1"/>
    <s v="nej"/>
    <s v="Nej"/>
    <s v="Ja"/>
    <s v="Ja"/>
    <s v="Valby dream-team er i køkkenet"/>
    <n v="0"/>
    <s v="50% indvandrere med skeptiske forældre"/>
    <s v="Ja"/>
    <n v="0"/>
    <s v="ja"/>
    <s v="Lone vil gerne op i tid i køkkenet. Hun er i forvejen 37 timer men passer børn resten af tiden."/>
    <n v="0"/>
    <s v="produktionskøkken"/>
    <s v="nej"/>
    <s v="Mindre"/>
    <s v="Ingen"/>
    <s v="Nej"/>
    <s v="ny opvaskemaskine, flere store gryder, pander, fade og skåle"/>
    <n v="0"/>
    <n v="0"/>
    <n v="0"/>
    <n v="0"/>
    <n v="0"/>
    <n v="0"/>
    <n v="0"/>
    <n v="0"/>
    <s v="22 bh i Børnekompasset (går under betegnelsen Alléen). 25 bh i udflytter Børnekompasset Lupinen i Borup. 25 børn drager til Borup fra enten Alleen eller Børnekompasset i en 14 dages periode. Borup + Alléen har et modulkøkken med husmoderkomfur. Vil gerne være mentor. lederen er tilbage i juni."/>
    <s v="Mariah Malwicz/Sine"/>
    <d v="2009-02-17T00:00:00"/>
    <n v="0"/>
    <n v="0"/>
    <n v="1"/>
    <n v="5"/>
    <n v="0"/>
    <n v="0"/>
    <n v="1"/>
    <n v="0"/>
    <n v="8"/>
    <n v="0"/>
    <n v="3"/>
    <n v="0"/>
    <n v="0"/>
    <n v="0"/>
    <n v="0"/>
    <n v="0"/>
    <n v="0"/>
    <n v="0"/>
    <n v="1"/>
    <n v="1"/>
    <n v="25"/>
    <s v="Miele"/>
    <n v="3"/>
    <s v="Ja"/>
    <n v="8"/>
    <s v="Nej"/>
    <s v="Ja"/>
    <s v="ja"/>
    <n v="2"/>
    <s v="Begrænset"/>
    <s v="Køkkendamerne vurderer at afdelingen på Alléen kan producere med det køkken de har. Til gengæld vil udflytterdelen kræve mere koge/ovn kapacitet f.eks. Konvektionsovn. I Alléen laver pædagogerne mellemmåltider. I Borup laver en lokal køkkendame mellemmåltider og gør rent 15 timer om ugen (inkl. rengøring)."/>
    <n v="0"/>
    <x v="0"/>
    <s v="Valby"/>
    <x v="1"/>
    <x v="0"/>
    <x v="57"/>
    <n v="0"/>
    <n v="0"/>
    <n v="0"/>
    <n v="0"/>
    <n v="0"/>
    <n v="0"/>
    <n v="0"/>
    <n v="0"/>
    <n v="0"/>
    <n v="0"/>
    <n v="0"/>
    <n v="233382.28"/>
    <s v="37487"/>
    <x v="0"/>
    <x v="0"/>
    <x v="1"/>
  </r>
  <r>
    <x v="0"/>
    <x v="363"/>
    <s v="Børnekompasset"/>
    <x v="3"/>
    <s v="Carl Th. Dreyers Vej 192"/>
    <n v="2500"/>
    <s v="Valby"/>
    <s v="36 46 12 33"/>
    <s v="37487@buf.kk.dk"/>
    <s v="Pia Lund Bakke - Har orlov indtil juni 09"/>
    <n v="36177209"/>
    <n v="0"/>
    <s v="amuller@tele2adsl.dk"/>
    <s v="Integreret"/>
    <n v="36"/>
    <n v="0"/>
    <n v="93"/>
    <n v="0"/>
    <n v="0"/>
    <n v="0"/>
    <n v="0"/>
    <n v="0"/>
    <n v="0"/>
    <n v="0"/>
    <x v="0"/>
    <x v="1"/>
    <x v="0"/>
    <x v="0"/>
    <n v="0"/>
    <x v="0"/>
    <x v="1"/>
    <x v="1"/>
    <x v="1"/>
    <n v="0"/>
    <n v="0"/>
    <n v="232626"/>
    <n v="0"/>
    <s v="Ja"/>
    <n v="0"/>
    <n v="0"/>
    <n v="0"/>
    <n v="0"/>
    <n v="0"/>
    <n v="0"/>
    <n v="0"/>
    <n v="0"/>
    <n v="0"/>
    <n v="0"/>
    <n v="0"/>
    <n v="0"/>
    <n v="0"/>
    <n v="0"/>
    <n v="0"/>
    <n v="97"/>
    <n v="97"/>
    <n v="0"/>
    <n v="0"/>
    <n v="0"/>
    <n v="0"/>
    <n v="0"/>
    <n v="0"/>
    <n v="0"/>
    <n v="0"/>
    <n v="0"/>
    <n v="0"/>
    <n v="0"/>
    <n v="0"/>
    <n v="0"/>
    <n v="0"/>
    <s v="Køkken blandet tilvirk"/>
    <n v="0"/>
    <n v="0"/>
    <n v="0"/>
    <n v="0"/>
    <n v="0"/>
    <n v="0"/>
    <n v="0"/>
    <n v="0"/>
    <n v="0"/>
    <n v="0"/>
    <n v="0"/>
    <n v="0"/>
    <n v="0"/>
    <n v="0"/>
    <s v="Lone Voss"/>
    <d v="1899-12-30T00:00:00"/>
    <n v="0"/>
    <n v="1"/>
    <n v="0"/>
    <n v="4"/>
    <n v="1"/>
    <n v="0"/>
    <n v="0"/>
    <n v="0"/>
    <n v="0"/>
    <n v="0"/>
    <n v="2"/>
    <n v="0"/>
    <n v="0"/>
    <n v="0"/>
    <n v="0"/>
    <n v="1"/>
    <n v="0"/>
    <n v="0"/>
    <n v="0"/>
    <n v="1"/>
    <n v="20"/>
    <s v="Miele"/>
    <n v="3"/>
    <s v="Nej"/>
    <n v="0"/>
    <s v="Ja"/>
    <s v="Nej"/>
    <s v="Nej"/>
    <n v="1"/>
    <s v="Begrænset"/>
    <s v="større ovn, bedre komfur"/>
    <n v="0"/>
    <x v="0"/>
    <s v="Valby"/>
    <x v="1"/>
    <x v="0"/>
    <x v="57"/>
    <n v="0"/>
    <n v="0"/>
    <n v="0"/>
    <n v="0"/>
    <n v="0"/>
    <n v="0"/>
    <n v="0"/>
    <n v="0"/>
    <n v="0"/>
    <n v="0"/>
    <n v="0"/>
    <n v="233382.28"/>
    <s v="37487"/>
    <x v="4"/>
    <x v="0"/>
    <x v="1"/>
  </r>
  <r>
    <x v="0"/>
    <x v="364"/>
    <s v="Børnehuset Troldehøj"/>
    <x v="3"/>
    <s v="Gårdstedet 57"/>
    <n v="2500"/>
    <s v="Valby"/>
    <s v="36 17 86 16"/>
    <s v="37523@buf.kk.dk"/>
    <s v="Connie Rasmussen"/>
    <n v="0"/>
    <n v="0"/>
    <n v="0"/>
    <s v="Integreret"/>
    <n v="64"/>
    <n v="111"/>
    <n v="0"/>
    <n v="0"/>
    <n v="0"/>
    <n v="0"/>
    <n v="0"/>
    <n v="0"/>
    <n v="0"/>
    <n v="0"/>
    <x v="0"/>
    <x v="1"/>
    <x v="0"/>
    <x v="0"/>
    <n v="0"/>
    <x v="0"/>
    <x v="0"/>
    <x v="1"/>
    <x v="1"/>
    <n v="0"/>
    <n v="0"/>
    <n v="0"/>
    <n v="0"/>
    <s v="Ja"/>
    <s v="nej"/>
    <s v="Pia Kirkhammer"/>
    <n v="1993"/>
    <n v="33"/>
    <n v="0"/>
    <s v="køkkenassistnet"/>
    <s v="Masser af erfaring"/>
    <s v="Ø.O.F, Omlægningskursus"/>
    <s v="Iben Hammerlund"/>
    <n v="1992"/>
    <n v="31"/>
    <n v="0"/>
    <s v="Selvlært"/>
    <s v="Masser af erfaring"/>
    <s v="Ø.O.F, Omlægningskursus"/>
    <n v="82"/>
    <n v="82"/>
    <n v="2"/>
    <n v="2"/>
    <s v="Ja"/>
    <s v="ja"/>
    <s v="Ja"/>
    <s v="Ja"/>
    <n v="0"/>
    <s v="Ja"/>
    <n v="0"/>
    <s v="Ja"/>
    <n v="0"/>
    <s v="ja"/>
    <n v="0"/>
    <n v="0"/>
    <s v="produktionskøkken"/>
    <n v="0"/>
    <s v="Mindre"/>
    <s v="Mindre"/>
    <n v="0"/>
    <s v="Opvaskemaskine, konvektionsovne, kogeø"/>
    <n v="0"/>
    <n v="0"/>
    <n v="0"/>
    <n v="0"/>
    <n v="0"/>
    <n v="0"/>
    <n v="0"/>
    <n v="0"/>
    <s v="Der er 44 børn i udflytter BH._x000a_Udflytter BH (Mørdunggård, Lynge) der er køkken og køkkentimer_x000a_(Der er 3 modtager køk i inst.)"/>
    <s v="Lone Voss / Nanna"/>
    <s v="18.2.2009"/>
    <n v="0"/>
    <n v="0"/>
    <n v="1"/>
    <n v="6"/>
    <n v="0"/>
    <n v="3"/>
    <n v="0"/>
    <n v="0"/>
    <n v="0"/>
    <n v="0"/>
    <n v="2"/>
    <n v="0"/>
    <n v="0"/>
    <n v="0"/>
    <n v="0"/>
    <n v="0"/>
    <n v="3"/>
    <n v="0"/>
    <n v="0"/>
    <n v="1"/>
    <n v="20"/>
    <s v="Miele"/>
    <n v="6"/>
    <s v="Ja"/>
    <n v="28"/>
    <n v="0"/>
    <n v="0"/>
    <s v="ja"/>
    <n v="2"/>
    <s v="God plads"/>
    <s v="Der er en stor kipsteger_x000a__x000a_Bygningsafdelingen har været på besøg og er i gang med køkkenet, på et eller andet plan? (evt. gulv afløb)._x000a_Hele huset er i gang med en stor ombygnign"/>
    <n v="0"/>
    <x v="0"/>
    <s v="Valby"/>
    <x v="25"/>
    <x v="0"/>
    <x v="58"/>
    <n v="0"/>
    <n v="0"/>
    <n v="0"/>
    <n v="0"/>
    <n v="0"/>
    <n v="0"/>
    <n v="0"/>
    <n v="0"/>
    <n v="0"/>
    <n v="0"/>
    <n v="0"/>
    <n v="275594.99"/>
    <s v="37523"/>
    <x v="0"/>
    <x v="0"/>
    <x v="1"/>
  </r>
  <r>
    <x v="0"/>
    <x v="365"/>
    <s v="Børnehuset Troldehøj"/>
    <x v="3"/>
    <s v="Gårdstedet 57"/>
    <n v="2500"/>
    <s v="Valby"/>
    <s v="36 17 86 16"/>
    <s v="37523@buf.kk.dk"/>
    <s v="Connie Rasmussen"/>
    <n v="0"/>
    <n v="0"/>
    <n v="0"/>
    <s v="Integreret"/>
    <n v="64"/>
    <n v="0"/>
    <n v="111"/>
    <n v="0"/>
    <n v="0"/>
    <n v="0"/>
    <n v="0"/>
    <n v="0"/>
    <n v="0"/>
    <n v="0"/>
    <x v="0"/>
    <x v="1"/>
    <x v="0"/>
    <x v="0"/>
    <n v="0"/>
    <x v="0"/>
    <x v="0"/>
    <x v="1"/>
    <x v="1"/>
    <n v="0"/>
    <n v="0"/>
    <n v="0"/>
    <n v="0"/>
    <s v="Ja"/>
    <n v="0"/>
    <s v="skal have ansat en ny"/>
    <n v="0"/>
    <n v="15"/>
    <n v="0"/>
    <n v="0"/>
    <n v="0"/>
    <n v="0"/>
    <n v="0"/>
    <n v="0"/>
    <n v="0"/>
    <n v="0"/>
    <n v="0"/>
    <n v="0"/>
    <n v="0"/>
    <n v="80"/>
    <n v="80"/>
    <n v="0"/>
    <n v="2"/>
    <s v="nej"/>
    <s v="ja"/>
    <s v="Ja"/>
    <s v="Ja"/>
    <n v="0"/>
    <s v="Ja"/>
    <n v="0"/>
    <s v="Ja"/>
    <n v="0"/>
    <s v="Nej"/>
    <n v="0"/>
    <n v="0"/>
    <s v="produktionskøkken"/>
    <n v="0"/>
    <n v="0"/>
    <n v="0"/>
    <n v="0"/>
    <n v="0"/>
    <n v="0"/>
    <n v="0"/>
    <n v="0"/>
    <n v="0"/>
    <n v="0"/>
    <n v="0"/>
    <n v="0"/>
    <n v="0"/>
    <s v="opvaskemaskine skal op i arbejdshøjde. En ovn mere."/>
    <s v="Lone Voss"/>
    <d v="1899-12-30T00:00:00"/>
    <n v="0"/>
    <n v="0"/>
    <n v="1"/>
    <n v="4"/>
    <n v="0"/>
    <n v="1"/>
    <n v="0"/>
    <n v="0"/>
    <n v="0"/>
    <n v="1"/>
    <n v="1"/>
    <n v="0"/>
    <n v="0"/>
    <n v="0"/>
    <n v="0"/>
    <n v="1"/>
    <n v="0"/>
    <n v="0"/>
    <n v="0"/>
    <n v="1"/>
    <n v="2"/>
    <s v="Miele"/>
    <n v="4"/>
    <s v="Nej"/>
    <n v="0"/>
    <s v="Ja"/>
    <s v="Ja"/>
    <s v="Nej"/>
    <n v="2"/>
    <s v="God plads"/>
    <n v="0"/>
    <n v="0"/>
    <x v="0"/>
    <s v="Valby"/>
    <x v="25"/>
    <x v="0"/>
    <x v="58"/>
    <n v="0"/>
    <n v="0"/>
    <n v="0"/>
    <n v="0"/>
    <n v="0"/>
    <n v="0"/>
    <n v="0"/>
    <n v="0"/>
    <n v="0"/>
    <n v="0"/>
    <n v="0"/>
    <n v="275594.99"/>
    <s v="37523"/>
    <x v="4"/>
    <x v="0"/>
    <x v="1"/>
  </r>
  <r>
    <x v="0"/>
    <x v="366"/>
    <s v="Den instegrerede inst. Ellepilen"/>
    <x v="3"/>
    <s v="Ellestykket 32"/>
    <n v="2450"/>
    <s v="København SV"/>
    <s v="36 17 66 15"/>
    <s v="37539@buf.kk.dk"/>
    <s v="Martin Rosenquist Andersen"/>
    <n v="38868972"/>
    <n v="0"/>
    <s v="37539@buf.kk.dk"/>
    <s v="Integreret"/>
    <n v="36"/>
    <n v="0"/>
    <n v="65"/>
    <n v="25"/>
    <n v="0"/>
    <n v="0"/>
    <n v="0"/>
    <s v="Nej"/>
    <n v="0"/>
    <n v="0"/>
    <x v="0"/>
    <x v="1"/>
    <x v="0"/>
    <x v="0"/>
    <n v="0"/>
    <x v="0"/>
    <x v="1"/>
    <x v="0"/>
    <x v="1"/>
    <n v="5"/>
    <n v="230000"/>
    <n v="230000"/>
    <n v="0"/>
    <s v="Ja"/>
    <n v="0"/>
    <s v="Susanne Naugaard"/>
    <n v="2004"/>
    <n v="34"/>
    <n v="0"/>
    <n v="0"/>
    <s v="5 års erfaring"/>
    <s v="økologisk oplysnings forbund, Madhus kurser"/>
    <s v="Margrethe Hanberg"/>
    <n v="2009"/>
    <n v="15"/>
    <n v="0"/>
    <n v="0"/>
    <s v="3 års erfaring"/>
    <n v="0"/>
    <n v="95"/>
    <n v="95"/>
    <n v="2"/>
    <n v="2"/>
    <s v="Ja"/>
    <s v="Nej"/>
    <s v="Ja"/>
    <n v="0"/>
    <n v="0"/>
    <n v="0"/>
    <n v="0"/>
    <n v="0"/>
    <n v="0"/>
    <n v="0"/>
    <s v="Der er en 3. køkkenmedarbejde, som laver mad i udflytterbørnehaven"/>
    <n v="0"/>
    <s v="produktionskøkken"/>
    <n v="0"/>
    <n v="0"/>
    <n v="0"/>
    <n v="0"/>
    <s v="kunne godt bruge en konvektionsovn og ny industriovn"/>
    <n v="0"/>
    <n v="0"/>
    <n v="0"/>
    <n v="0"/>
    <n v="0"/>
    <n v="0"/>
    <n v="0"/>
    <n v="0"/>
    <n v="0"/>
    <n v="0"/>
    <n v="0"/>
    <n v="0"/>
    <n v="0"/>
    <n v="0"/>
    <n v="6"/>
    <n v="0"/>
    <n v="2"/>
    <n v="0"/>
    <n v="0"/>
    <n v="0"/>
    <n v="0"/>
    <n v="2"/>
    <n v="0"/>
    <n v="0"/>
    <n v="0"/>
    <n v="0"/>
    <n v="0"/>
    <n v="1"/>
    <n v="0"/>
    <n v="1"/>
    <n v="0"/>
    <n v="20"/>
    <s v="Miele"/>
    <n v="0"/>
    <n v="0"/>
    <n v="0"/>
    <s v="Ja"/>
    <s v="Ja"/>
    <s v="ja"/>
    <n v="3"/>
    <s v="Begrænset"/>
    <n v="0"/>
    <n v="0"/>
    <x v="0"/>
    <s v="Valby"/>
    <x v="1"/>
    <x v="0"/>
    <x v="25"/>
    <n v="25"/>
    <n v="6"/>
    <n v="4"/>
    <n v="0"/>
    <n v="0"/>
    <n v="0"/>
    <n v="0"/>
    <n v="0"/>
    <n v="0"/>
    <n v="0"/>
    <n v="0"/>
    <n v="204992.77"/>
    <s v="37539"/>
    <x v="0"/>
    <x v="0"/>
    <x v="36"/>
  </r>
  <r>
    <x v="0"/>
    <x v="367"/>
    <s v="Mælkebøtten"/>
    <x v="3"/>
    <s v="Centerparken 20"/>
    <n v="2500"/>
    <s v="Valby"/>
    <s v="36 17 88 38"/>
    <s v="37543@buf.kk.dk"/>
    <s v="Hanne Mørkved"/>
    <n v="0"/>
    <n v="0"/>
    <s v="37543@buf.kk.dk"/>
    <s v="Integreret"/>
    <n v="43"/>
    <n v="0"/>
    <n v="40"/>
    <n v="0"/>
    <n v="0"/>
    <n v="0"/>
    <n v="0"/>
    <s v="Nej"/>
    <n v="0"/>
    <n v="0"/>
    <x v="0"/>
    <x v="1"/>
    <x v="0"/>
    <x v="0"/>
    <n v="0"/>
    <x v="0"/>
    <x v="0"/>
    <x v="1"/>
    <x v="1"/>
    <n v="0"/>
    <n v="212000"/>
    <n v="212000"/>
    <n v="0"/>
    <s v="Ja"/>
    <s v="nej"/>
    <s v="Karina Christensen"/>
    <n v="2003"/>
    <n v="36"/>
    <n v="0"/>
    <s v="?"/>
    <n v="0"/>
    <n v="0"/>
    <n v="0"/>
    <n v="0"/>
    <n v="0"/>
    <n v="0"/>
    <n v="0"/>
    <n v="0"/>
    <n v="0"/>
    <n v="80"/>
    <n v="80"/>
    <n v="3"/>
    <n v="2"/>
    <s v="Ja"/>
    <s v="ja"/>
    <s v="Ja"/>
    <s v="Ja"/>
    <s v="Der er noget der, der skal optimeres til"/>
    <s v="Ja"/>
    <n v="0"/>
    <s v="Ja"/>
    <n v="0"/>
    <s v="Nej"/>
    <s v="Vil gerne have hjælp"/>
    <n v="0"/>
    <s v="produktionskøkken"/>
    <s v="nej"/>
    <n v="0"/>
    <s v="Større"/>
    <s v="ja"/>
    <s v="Gammelt, slidt._x000a_Inv.: hylder, bordplader, kogebord, (opvaskemaskine)_x000a_2 varmluftsovne ( Der er et lille rum ved køk der kan inddrages, vil være optimalt, kræver nedrivning af væg"/>
    <n v="0"/>
    <n v="0"/>
    <n v="0"/>
    <n v="0"/>
    <n v="0"/>
    <n v="0"/>
    <n v="0"/>
    <n v="0"/>
    <s v="Kan starte op med kold mad eller komponentmodellen udefra pr. 1.1.10. På sigt en ombygning af køk for at det er optimalt."/>
    <s v="Lone Voss / Nanna"/>
    <s v="18.2.2009"/>
    <n v="0"/>
    <n v="0"/>
    <n v="0"/>
    <n v="0"/>
    <n v="0"/>
    <n v="2"/>
    <n v="0"/>
    <n v="0"/>
    <n v="0"/>
    <n v="2"/>
    <n v="1"/>
    <n v="0"/>
    <n v="0"/>
    <n v="0"/>
    <n v="0"/>
    <n v="2"/>
    <n v="1"/>
    <n v="0"/>
    <n v="0"/>
    <n v="1"/>
    <n v="20"/>
    <s v="Miele"/>
    <n v="3"/>
    <s v="Ja"/>
    <n v="10"/>
    <n v="0"/>
    <n v="0"/>
    <s v="ja"/>
    <n v="2"/>
    <s v="Begrænset"/>
    <s v="Samme leder som Børnehuset Hornemanns Vænge, Hornemanns Vænge 37, 2500 Valby"/>
    <n v="0"/>
    <x v="0"/>
    <s v="Valby"/>
    <x v="31"/>
    <x v="0"/>
    <x v="0"/>
    <n v="0"/>
    <n v="0"/>
    <n v="0"/>
    <n v="0"/>
    <n v="0"/>
    <n v="0"/>
    <n v="0"/>
    <n v="0"/>
    <n v="0"/>
    <n v="0"/>
    <n v="0"/>
    <n v="216928.96"/>
    <s v="37543"/>
    <x v="0"/>
    <x v="0"/>
    <x v="1"/>
  </r>
  <r>
    <x v="0"/>
    <x v="368"/>
    <s v="Isbjørnen"/>
    <x v="3"/>
    <s v="Bymosevej 2"/>
    <n v="2500"/>
    <s v="Valby"/>
    <s v="36 46 76 89"/>
    <s v="37545@buf.kk.dk"/>
    <s v="Annette Jørgensen"/>
    <n v="36169213"/>
    <n v="0"/>
    <s v="37545@buf.kk.dk"/>
    <s v="Integreret"/>
    <n v="60"/>
    <n v="0"/>
    <n v="112"/>
    <n v="0"/>
    <n v="0"/>
    <n v="0"/>
    <n v="0"/>
    <s v="Nej"/>
    <n v="0"/>
    <n v="0"/>
    <x v="0"/>
    <x v="1"/>
    <x v="0"/>
    <x v="0"/>
    <n v="0"/>
    <x v="0"/>
    <x v="1"/>
    <x v="1"/>
    <x v="1"/>
    <n v="0"/>
    <n v="200000"/>
    <n v="200000"/>
    <n v="0"/>
    <s v="Ja"/>
    <s v="nej"/>
    <s v="Nina Johansen"/>
    <n v="2001"/>
    <n v="37"/>
    <n v="0"/>
    <s v="Køkkenassistnet"/>
    <s v="18 år i daginstitution."/>
    <s v="Mange fx økologi pg bage"/>
    <s v="Ninja Laursen"/>
    <n v="2007"/>
    <n v="20"/>
    <n v="0"/>
    <s v="Ernæringsassistent"/>
    <s v="Plejehjem"/>
    <s v="Økologi m.m. "/>
    <n v="100"/>
    <n v="100"/>
    <n v="3"/>
    <n v="2"/>
    <s v="Ja"/>
    <s v="ja"/>
    <s v="Ja"/>
    <s v="Ja"/>
    <n v="0"/>
    <s v="Ja"/>
    <n v="0"/>
    <s v="Ja"/>
    <n v="0"/>
    <s v="ja"/>
    <s v="Der er en 3. medarbejder. Ling Dia. Flexjob 20 timer, hun ligger udenfor nomering da hun er i flexjob. AMO kursus, bl.a. hygiejne"/>
    <n v="0"/>
    <s v="produktionskøkken"/>
    <s v="nej"/>
    <s v="Mindre"/>
    <s v="Ingen"/>
    <s v="Nej"/>
    <s v="Et hæve/sænke-bord e.l. til at stå frit i rummet, -køkkenø. Borde og stole. Ekstra skabe"/>
    <n v="0"/>
    <n v="0"/>
    <n v="0"/>
    <n v="0"/>
    <n v="0"/>
    <n v="0"/>
    <n v="0"/>
    <n v="0"/>
    <n v="0"/>
    <s v="Birgitte Glerup / Nanna"/>
    <d v="2009-03-05T00:00:00"/>
    <n v="0"/>
    <n v="0"/>
    <n v="1"/>
    <n v="6"/>
    <n v="0"/>
    <n v="1"/>
    <n v="0"/>
    <n v="0"/>
    <n v="0"/>
    <n v="0"/>
    <n v="0"/>
    <n v="3"/>
    <n v="0"/>
    <n v="0"/>
    <n v="1"/>
    <n v="1"/>
    <n v="0"/>
    <n v="1"/>
    <n v="1"/>
    <n v="1"/>
    <n v="2"/>
    <s v="Comenda"/>
    <n v="0"/>
    <s v="Ja"/>
    <n v="30"/>
    <s v="Nej"/>
    <s v="Ja"/>
    <s v="ja"/>
    <n v="3"/>
    <s v="Begrænset"/>
    <s v="Der er 44 børn i et andet hus, der er trapper imellem, så mad kan ej køres på trækvogn. Problemet kan løses ved at der dækkes op i &quot;hovedhuset&quot;_x000a_Kan borde stole finansieres?_x000a__x000a_MADHUSKOMMENTAR: Udover at alle ernærings-økologi-måltidspolitik(vedlagt) er der en god og venlig tone og meget stor rummelighed overfor person i flexjob. Stedet kunne være godt til praktikanter med behov for ekstra støtte."/>
    <n v="0"/>
    <x v="0"/>
    <s v="Valby"/>
    <x v="10"/>
    <x v="0"/>
    <x v="59"/>
    <n v="0"/>
    <n v="0"/>
    <n v="0"/>
    <n v="0"/>
    <n v="0"/>
    <n v="0"/>
    <n v="0"/>
    <n v="0"/>
    <n v="0"/>
    <n v="0"/>
    <n v="0"/>
    <n v="341191.47"/>
    <s v="37545"/>
    <x v="0"/>
    <x v="0"/>
    <x v="1"/>
  </r>
  <r>
    <x v="0"/>
    <x v="369"/>
    <s v="Villa Valby"/>
    <x v="3"/>
    <s v="Sjælør Boulevard 151"/>
    <n v="2500"/>
    <s v="Valby"/>
    <s v="36 16 82 32"/>
    <s v="fk08@buf.kk.dk"/>
    <s v="Lykke Abildgaard"/>
    <n v="36161185"/>
    <n v="0"/>
    <n v="0"/>
    <s v="Integreret"/>
    <n v="12"/>
    <n v="0"/>
    <n v="48"/>
    <n v="0"/>
    <n v="0"/>
    <n v="0"/>
    <n v="0"/>
    <n v="0"/>
    <n v="0"/>
    <n v="0"/>
    <x v="0"/>
    <x v="1"/>
    <x v="0"/>
    <x v="0"/>
    <n v="0"/>
    <x v="0"/>
    <x v="0"/>
    <x v="1"/>
    <x v="1"/>
    <n v="0"/>
    <n v="50000"/>
    <n v="50000"/>
    <n v="0"/>
    <s v="Ja"/>
    <s v="nej"/>
    <s v="Anette Jensen"/>
    <n v="1992"/>
    <n v="30"/>
    <n v="0"/>
    <s v="Ufaglært"/>
    <s v="Mange års erfaring, selvlært. Indgår på stuerne"/>
    <s v="Økologikursus. Hygiejne"/>
    <n v="0"/>
    <n v="0"/>
    <n v="0"/>
    <n v="0"/>
    <n v="0"/>
    <n v="0"/>
    <n v="0"/>
    <n v="90"/>
    <n v="90"/>
    <n v="2"/>
    <n v="2"/>
    <s v="Ja"/>
    <s v="ja"/>
    <s v="Ja"/>
    <s v="Ja"/>
    <n v="0"/>
    <s v="Ja"/>
    <s v="Der er ikke blevet talt om emnet, lederen sikker på at de bakker op"/>
    <s v="Ja"/>
    <n v="0"/>
    <s v="ja"/>
    <s v="Der spørges til levering af mad under køkkenpersonales sygdom  / kursus"/>
    <n v="0"/>
    <s v="produktionskøkken"/>
    <s v="Ja"/>
    <s v="Ingen"/>
    <s v="Ingen"/>
    <n v="0"/>
    <n v="0"/>
    <n v="0"/>
    <n v="0"/>
    <n v="0"/>
    <n v="0"/>
    <n v="0"/>
    <n v="0"/>
    <n v="0"/>
    <n v="0"/>
    <n v="0"/>
    <s v="Birgitte Glerup / Nanna"/>
    <s v="20.2.2009"/>
    <n v="0"/>
    <n v="0"/>
    <n v="1"/>
    <n v="5"/>
    <n v="0"/>
    <n v="2"/>
    <n v="0"/>
    <n v="0"/>
    <n v="0"/>
    <n v="0"/>
    <n v="2"/>
    <n v="0"/>
    <n v="0"/>
    <n v="0"/>
    <n v="0"/>
    <n v="0"/>
    <n v="1"/>
    <n v="0"/>
    <n v="0"/>
    <n v="1"/>
    <n v="20"/>
    <s v="Miele"/>
    <n v="4"/>
    <n v="0"/>
    <n v="5"/>
    <s v="Ja"/>
    <s v="Ja"/>
    <s v="Nej"/>
    <n v="3"/>
    <s v="God plads"/>
    <s v="MADHUSKOMMENTAR: Leder og personale er ikke glade for at skulle give børnemad. De har gjort det før 3 gange om ugen. Men de ved i inst. At de skal og vil hellere selv lave mad end have det udefra"/>
    <n v="0"/>
    <x v="0"/>
    <s v="Valby"/>
    <x v="23"/>
    <x v="0"/>
    <x v="0"/>
    <n v="0"/>
    <n v="0"/>
    <n v="0"/>
    <n v="0"/>
    <n v="0"/>
    <n v="8"/>
    <n v="0"/>
    <n v="0"/>
    <n v="0"/>
    <n v="0"/>
    <n v="0"/>
    <n v="103278.56"/>
    <s v="37598"/>
    <x v="0"/>
    <x v="1"/>
    <x v="1"/>
  </r>
  <r>
    <x v="0"/>
    <x v="370"/>
    <s v="Børnehuset Solstrålen"/>
    <x v="3"/>
    <s v="Høffdingsvej 43"/>
    <n v="2500"/>
    <s v="Valby"/>
    <n v="36177656"/>
    <s v="solstraalen@buf.kk.dk"/>
    <s v="Camilla Sørensen"/>
    <n v="0"/>
    <n v="0"/>
    <s v="1137@buf.kk.dk"/>
    <s v="Integreret"/>
    <n v="28"/>
    <n v="0"/>
    <n v="44"/>
    <n v="0"/>
    <n v="0"/>
    <n v="0"/>
    <n v="0"/>
    <s v="ja"/>
    <n v="1"/>
    <n v="0"/>
    <x v="0"/>
    <x v="1"/>
    <x v="2"/>
    <x v="0"/>
    <n v="0"/>
    <x v="0"/>
    <x v="0"/>
    <x v="1"/>
    <x v="1"/>
    <n v="0"/>
    <n v="75000"/>
    <n v="0"/>
    <n v="0"/>
    <s v="Ja"/>
    <s v="nej"/>
    <s v="Marianne Bertelsen"/>
    <n v="2007"/>
    <n v="30"/>
    <n v="0"/>
    <s v="Pædagog"/>
    <s v="Har været ansat i Albertslund kommune hvor alle får mad - deltaget i køkkenarbejde"/>
    <s v="Hygiejne, økologikursus (Dogme)"/>
    <n v="0"/>
    <n v="0"/>
    <n v="0"/>
    <n v="0"/>
    <n v="0"/>
    <n v="0"/>
    <n v="0"/>
    <n v="95"/>
    <n v="0"/>
    <n v="2"/>
    <n v="2"/>
    <s v="Ja"/>
    <s v="Nej"/>
    <s v="Ja"/>
    <s v="Ja"/>
    <s v="Men har ikke pt. Køkkenkapacitet, se vedlagte"/>
    <s v="Ja"/>
    <s v="Delte meninger om madordning i BH, glade for lokal mad"/>
    <s v="Ja"/>
    <s v="Men ser store udfordringer i at inst. Er delt i to"/>
    <s v="Nej"/>
    <s v="Vil gerne benytte Madhusets tilbud"/>
    <n v="0"/>
    <s v="produktionskøkken"/>
    <s v="nej"/>
    <s v="Mindre"/>
    <s v="Ingen"/>
    <s v="Nej"/>
    <n v="0"/>
    <n v="0"/>
    <n v="0"/>
    <n v="0"/>
    <n v="0"/>
    <n v="0"/>
    <n v="0"/>
    <n v="0"/>
    <n v="0"/>
    <s v="Men er umiddelbart ikke indrettet til også at dække børnehavens behov"/>
    <s v="Birgitte Glerup / Nanna"/>
    <s v="26.2.2009"/>
    <n v="0"/>
    <n v="1"/>
    <n v="0"/>
    <n v="0"/>
    <n v="2"/>
    <n v="0"/>
    <n v="0"/>
    <n v="0"/>
    <n v="0"/>
    <n v="0"/>
    <n v="2"/>
    <n v="0"/>
    <n v="0"/>
    <n v="0"/>
    <n v="0"/>
    <n v="0"/>
    <n v="0"/>
    <n v="0"/>
    <n v="1"/>
    <n v="1"/>
    <n v="20"/>
    <s v="Miele"/>
    <n v="0"/>
    <s v="Ja"/>
    <n v="10"/>
    <s v="Nej"/>
    <s v="Ja"/>
    <s v="Nej"/>
    <n v="3"/>
    <s v="ingen plads"/>
    <s v="Vug og BH er fordelt i 2 bygninger, Vug har prod. Køk BH har ikke. _x000a_Evt. model: Alt laves i vug og transporteres til BH, BH vasker selv op i lille køk. _x000a_Vug køk opgraderes m. kogebord m. 4/5 plader._x000a_Kan det lille køk i BH godkendes til modtagerkøkken? Er det tilladt at transpotere mad, hvordan? "/>
    <n v="0"/>
    <x v="0"/>
    <s v="Valby"/>
    <x v="39"/>
    <x v="0"/>
    <x v="2"/>
    <n v="0"/>
    <n v="0"/>
    <n v="0"/>
    <n v="0"/>
    <n v="0"/>
    <n v="0"/>
    <n v="0"/>
    <n v="0"/>
    <n v="0"/>
    <n v="0"/>
    <n v="0"/>
    <n v="108576.61"/>
    <s v="37654"/>
    <x v="0"/>
    <x v="0"/>
    <x v="1"/>
  </r>
  <r>
    <x v="0"/>
    <x v="371"/>
    <s v="Børnehuset Solstrålen"/>
    <x v="3"/>
    <s v="Høffdingsvej 43"/>
    <n v="2500"/>
    <s v="Valby"/>
    <n v="36177656"/>
    <s v="solstraalen@buf.kk.dk"/>
    <s v="Camilla Sørensen"/>
    <n v="0"/>
    <n v="0"/>
    <s v="1137@buf.kk.dk"/>
    <s v="Integreret"/>
    <n v="28"/>
    <n v="0"/>
    <n v="44"/>
    <n v="0"/>
    <n v="0"/>
    <n v="0"/>
    <n v="0"/>
    <s v="ja"/>
    <n v="2"/>
    <n v="0"/>
    <x v="1"/>
    <x v="0"/>
    <x v="1"/>
    <x v="1"/>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1"/>
    <n v="0"/>
    <n v="0"/>
    <n v="0"/>
    <n v="0"/>
    <n v="0"/>
    <n v="0"/>
    <n v="0"/>
    <n v="0"/>
    <n v="1"/>
    <n v="0"/>
    <n v="0"/>
    <n v="0"/>
    <n v="0"/>
    <n v="0"/>
    <n v="0"/>
    <n v="0"/>
    <n v="0"/>
    <n v="1"/>
    <n v="20"/>
    <s v="Miele"/>
    <n v="0"/>
    <n v="0"/>
    <n v="0"/>
    <n v="0"/>
    <n v="0"/>
    <n v="0"/>
    <n v="0"/>
    <s v="ingen plads"/>
    <n v="0"/>
    <n v="0"/>
    <x v="0"/>
    <s v="Valby"/>
    <x v="39"/>
    <x v="0"/>
    <x v="2"/>
    <n v="0"/>
    <n v="0"/>
    <n v="0"/>
    <n v="0"/>
    <n v="0"/>
    <n v="0"/>
    <n v="0"/>
    <n v="0"/>
    <n v="0"/>
    <n v="0"/>
    <n v="0"/>
    <n v="108576.61"/>
    <s v="37654"/>
    <x v="1"/>
    <x v="0"/>
    <x v="1"/>
  </r>
  <r>
    <x v="0"/>
    <x v="372"/>
    <s v="Den integrerede institution Dybendalsvej"/>
    <x v="4"/>
    <s v="Dybendalsvej 65"/>
    <n v="2720"/>
    <s v="Vanløse"/>
    <s v="38 71 97 09"/>
    <s v="35519@buf.kk.dk"/>
    <s v="Marianne Manley Hansen"/>
    <n v="38195658"/>
    <n v="38719709"/>
    <s v="35519@buf.kk.dk"/>
    <s v="Integreret"/>
    <n v="12"/>
    <n v="0"/>
    <n v="37"/>
    <n v="0"/>
    <n v="0"/>
    <n v="0"/>
    <n v="0"/>
    <s v="Nej"/>
    <n v="0"/>
    <n v="0"/>
    <x v="0"/>
    <x v="1"/>
    <x v="0"/>
    <x v="0"/>
    <n v="0"/>
    <x v="0"/>
    <x v="0"/>
    <x v="1"/>
    <x v="1"/>
    <n v="0"/>
    <n v="59000"/>
    <n v="10000"/>
    <n v="0"/>
    <s v="Ja"/>
    <s v="nej"/>
    <s v="Lydia"/>
    <n v="2008"/>
    <n v="20"/>
    <n v="0"/>
    <s v="ufaglært"/>
    <s v="ved ikke (er sygemeldt)"/>
    <n v="0"/>
    <n v="0"/>
    <n v="0"/>
    <n v="0"/>
    <n v="0"/>
    <n v="0"/>
    <n v="0"/>
    <n v="0"/>
    <n v="85"/>
    <n v="90"/>
    <n v="1"/>
    <n v="1"/>
    <s v="Ja"/>
    <s v="Nej"/>
    <s v="Ja"/>
    <s v="Ja"/>
    <s v="Det kniber med pladsen, men er indstillet på at lave noget mad selv. Er dog bange for at der vil gå for meget tid fra børnene"/>
    <s v="Nej"/>
    <s v="skeptiske pga manglende info om hvilken mad der kommer"/>
    <s v="Nej"/>
    <n v="0"/>
    <s v="Nej"/>
    <s v="måske"/>
    <n v="0"/>
    <s v="Køkken blandet tilvirk"/>
    <n v="0"/>
    <n v="0"/>
    <n v="0"/>
    <n v="0"/>
    <n v="0"/>
    <n v="0"/>
    <n v="0"/>
    <s v="Ja"/>
    <n v="0"/>
    <s v="Større"/>
    <s v="ovn, kogeplader, køleskabe"/>
    <n v="0"/>
    <n v="0"/>
    <n v="0"/>
    <s v="Mariah / Sine"/>
    <d v="2009-03-16T00:00:00"/>
    <n v="0"/>
    <n v="0"/>
    <n v="1"/>
    <n v="4"/>
    <n v="0"/>
    <n v="0"/>
    <n v="1"/>
    <n v="0"/>
    <n v="0"/>
    <n v="0"/>
    <n v="1"/>
    <n v="0"/>
    <n v="0"/>
    <n v="1"/>
    <n v="0"/>
    <n v="0"/>
    <n v="0"/>
    <n v="0"/>
    <n v="1"/>
    <n v="1"/>
    <n v="25"/>
    <s v="Miele"/>
    <n v="3"/>
    <s v="Nej"/>
    <n v="0"/>
    <s v="Ja"/>
    <s v="Nej"/>
    <s v="Nej"/>
    <n v="1"/>
    <s v="Begrænset"/>
    <n v="0"/>
    <n v="0"/>
    <x v="0"/>
    <s v="Vanløse/Brønshøj-Husum"/>
    <x v="23"/>
    <x v="0"/>
    <x v="60"/>
    <n v="0"/>
    <n v="0"/>
    <n v="0"/>
    <n v="0"/>
    <n v="0"/>
    <n v="0"/>
    <n v="0"/>
    <n v="0"/>
    <n v="0"/>
    <n v="0"/>
    <n v="0"/>
    <n v="58041.58"/>
    <s v="35519"/>
    <x v="0"/>
    <x v="0"/>
    <x v="1"/>
  </r>
  <r>
    <x v="0"/>
    <x v="373"/>
    <s v="Riiset"/>
    <x v="4"/>
    <s v="Bellahøjvej 46"/>
    <n v="2700"/>
    <s v="Brønshøj"/>
    <s v="38 28 87 99"/>
    <s v="35527@buf.kk.dk"/>
    <n v="0"/>
    <s v="."/>
    <s v="."/>
    <n v="0"/>
    <s v="Integreret"/>
    <n v="40"/>
    <n v="0"/>
    <n v="40"/>
    <n v="0"/>
    <n v="0"/>
    <n v="0"/>
    <n v="0"/>
    <n v="0"/>
    <n v="0"/>
    <n v="0"/>
    <x v="0"/>
    <x v="0"/>
    <x v="0"/>
    <x v="0"/>
    <n v="0"/>
    <x v="0"/>
    <x v="1"/>
    <x v="1"/>
    <x v="1"/>
    <n v="0"/>
    <n v="187500"/>
    <n v="40000"/>
    <n v="0"/>
    <n v="0"/>
    <n v="0"/>
    <n v="0"/>
    <n v="0"/>
    <n v="0"/>
    <n v="0"/>
    <n v="0"/>
    <n v="0"/>
    <n v="0"/>
    <n v="0"/>
    <n v="0"/>
    <n v="0"/>
    <n v="0"/>
    <n v="0"/>
    <n v="0"/>
    <n v="0"/>
    <n v="95"/>
    <n v="95"/>
    <n v="0"/>
    <n v="1"/>
    <s v="Ja"/>
    <s v="Nej"/>
    <s v="nej"/>
    <s v="Ja"/>
    <n v="0"/>
    <s v="Ja"/>
    <n v="0"/>
    <s v="Ja"/>
    <n v="0"/>
    <s v="Nej"/>
    <n v="0"/>
    <n v="0"/>
    <s v="Modtagerkøkken"/>
    <s v="nej"/>
    <n v="0"/>
    <n v="0"/>
    <n v="0"/>
    <n v="0"/>
    <n v="0"/>
    <n v="0"/>
    <n v="0"/>
    <n v="0"/>
    <n v="0"/>
    <n v="0"/>
    <n v="0"/>
    <n v="0"/>
    <n v="0"/>
    <s v="Lone Voss"/>
    <n v="0"/>
    <n v="0"/>
    <n v="1"/>
    <n v="0"/>
    <n v="4"/>
    <n v="1"/>
    <n v="0"/>
    <n v="0"/>
    <n v="0"/>
    <n v="0"/>
    <n v="3"/>
    <n v="0"/>
    <n v="0"/>
    <n v="0"/>
    <n v="0"/>
    <n v="0"/>
    <n v="0"/>
    <n v="0"/>
    <n v="0"/>
    <n v="1"/>
    <n v="1"/>
    <n v="120"/>
    <s v="Bosch"/>
    <n v="1"/>
    <s v="Nej"/>
    <n v="0"/>
    <s v="Nej"/>
    <s v="Nej"/>
    <s v="Nej"/>
    <n v="2"/>
    <s v="ingen plads"/>
    <n v="0"/>
    <n v="0"/>
    <x v="0"/>
    <s v="Vanløse/Brønshøj-Husum"/>
    <x v="29"/>
    <x v="0"/>
    <x v="0"/>
    <n v="0"/>
    <n v="0"/>
    <n v="0"/>
    <n v="0"/>
    <n v="0"/>
    <n v="0"/>
    <n v="0"/>
    <n v="0"/>
    <n v="0"/>
    <n v="0"/>
    <n v="0"/>
    <n v="152715.21"/>
    <s v="35527"/>
    <x v="0"/>
    <x v="0"/>
    <x v="1"/>
  </r>
  <r>
    <x v="0"/>
    <x v="374"/>
    <s v="Damhuset"/>
    <x v="4"/>
    <s v="Ålekistevej 12"/>
    <n v="2720"/>
    <s v="Vanløse"/>
    <s v="38 74 38 01"/>
    <s v="35535@buf.kk.dk"/>
    <s v="Bente Rasmussen (konst.)"/>
    <n v="0"/>
    <n v="0"/>
    <s v="damhuset@mail.tele.dk"/>
    <s v="Integreret"/>
    <n v="16"/>
    <n v="0"/>
    <n v="38"/>
    <n v="0"/>
    <n v="0"/>
    <n v="0"/>
    <n v="0"/>
    <s v="Nej"/>
    <n v="0"/>
    <n v="0"/>
    <x v="0"/>
    <x v="1"/>
    <x v="0"/>
    <x v="0"/>
    <n v="0"/>
    <x v="0"/>
    <x v="0"/>
    <x v="1"/>
    <x v="1"/>
    <n v="0"/>
    <n v="104000"/>
    <n v="45000"/>
    <n v="0"/>
    <n v="0"/>
    <n v="0"/>
    <n v="0"/>
    <n v="0"/>
    <n v="0"/>
    <n v="0"/>
    <n v="0"/>
    <n v="0"/>
    <n v="0"/>
    <n v="0"/>
    <n v="0"/>
    <n v="0"/>
    <n v="0"/>
    <n v="0"/>
    <n v="0"/>
    <n v="0"/>
    <n v="95"/>
    <n v="95"/>
    <n v="1"/>
    <n v="1"/>
    <s v="nej"/>
    <s v="Nej"/>
    <s v="Ja"/>
    <s v="Ja"/>
    <n v="0"/>
    <s v="Ja"/>
    <n v="0"/>
    <s v="Ja"/>
    <n v="0"/>
    <s v="ja"/>
    <s v="Regner med de har en. Hun er evt. interesseret i Kbh Madhus kurser."/>
    <n v="0"/>
    <s v="produktionskøkken"/>
    <s v="nej"/>
    <s v="Mindre"/>
    <s v="Mindre"/>
    <s v="Nej"/>
    <s v="to ovne i stedet for dårligt fungerende hæve/sænkebord. Indbygning af ekstra vask (hvis det kræves af fødevaremyndighederne). To nye høje køleskabe + 1 fryser (evt. 2 i bordhøjde). Der skal en lille ombygning til for det hele være der. Arkitekt??"/>
    <n v="0"/>
    <n v="0"/>
    <n v="0"/>
    <n v="0"/>
    <n v="0"/>
    <n v="0"/>
    <n v="0"/>
    <n v="0"/>
    <s v="Personale er nye så der skal opbygges kostudvalg og sundhedspolitik"/>
    <s v="Birgitte Glerup / Sine"/>
    <d v="2009-03-25T00:00:00"/>
    <n v="0"/>
    <n v="0"/>
    <n v="1"/>
    <n v="4"/>
    <n v="1"/>
    <n v="1"/>
    <n v="0"/>
    <n v="0"/>
    <n v="0"/>
    <n v="2"/>
    <n v="1"/>
    <n v="0"/>
    <n v="0"/>
    <n v="0"/>
    <n v="0"/>
    <n v="2"/>
    <n v="0"/>
    <n v="0"/>
    <n v="0"/>
    <n v="1"/>
    <n v="20"/>
    <s v="Miele"/>
    <n v="7"/>
    <s v="Ja"/>
    <n v="0"/>
    <s v="Nej"/>
    <s v="Ja"/>
    <s v="Nej"/>
    <n v="1"/>
    <s v="ingen plads"/>
    <s v="Bordplads vil blive reduceret efter lille men nødvendig ombygning. Fint køkken, der kan blive rigtig velfungerende. Stor velvilje overfor lokal produktion. Har ansat en pædagog der meget gerne vil have køkkenstillingen."/>
    <n v="0"/>
    <x v="0"/>
    <s v="Vanløse/Brønshøj-Husum"/>
    <x v="40"/>
    <x v="0"/>
    <x v="60"/>
    <n v="0"/>
    <n v="0"/>
    <n v="0"/>
    <n v="0"/>
    <n v="0"/>
    <n v="0"/>
    <n v="0"/>
    <n v="0"/>
    <n v="0"/>
    <n v="0"/>
    <n v="0"/>
    <n v="71988.58"/>
    <s v="35535"/>
    <x v="0"/>
    <x v="0"/>
    <x v="1"/>
  </r>
  <r>
    <x v="0"/>
    <x v="375"/>
    <s v="Grønnebakken"/>
    <x v="4"/>
    <s v="Frederiksgårds Allé 17"/>
    <n v="2720"/>
    <s v="Vanløse"/>
    <s v="38 86 51 90"/>
    <s v="35536@buf.kk.dk"/>
    <s v="Nanna Agerlin Petersen"/>
    <n v="38749164"/>
    <n v="38865190"/>
    <s v="35536@buf.kk.dk"/>
    <s v="Integreret"/>
    <n v="24"/>
    <n v="0"/>
    <n v="40"/>
    <n v="0"/>
    <n v="0"/>
    <n v="0"/>
    <n v="0"/>
    <s v="Nej"/>
    <n v="0"/>
    <n v="0"/>
    <x v="0"/>
    <x v="1"/>
    <x v="0"/>
    <x v="0"/>
    <n v="0"/>
    <x v="0"/>
    <x v="0"/>
    <x v="1"/>
    <x v="1"/>
    <n v="0"/>
    <n v="60000"/>
    <n v="0"/>
    <n v="0"/>
    <s v="Ja"/>
    <s v="nej"/>
    <s v="Annie Holm"/>
    <n v="1995"/>
    <n v="34"/>
    <n v="0"/>
    <n v="0"/>
    <s v="40 års erfaring"/>
    <s v="Ø.O.F., SUHR'S"/>
    <n v="0"/>
    <n v="0"/>
    <n v="0"/>
    <n v="0"/>
    <n v="0"/>
    <n v="0"/>
    <n v="0"/>
    <n v="75"/>
    <n v="75"/>
    <n v="1"/>
    <n v="1"/>
    <s v="Ja"/>
    <s v="Nej"/>
    <s v="Ja"/>
    <s v="Ja"/>
    <n v="0"/>
    <s v="Ja"/>
    <n v="0"/>
    <s v="Nej"/>
    <s v="tager mest på tur og vil ikke have at de skal blive begrænset pga maden"/>
    <s v="ja"/>
    <s v="Vil måske gerne have hjælp"/>
    <n v="0"/>
    <s v="produktionskøkken"/>
    <s v="nej"/>
    <s v="Mindre"/>
    <s v="Ingen"/>
    <s v="Nej"/>
    <s v="et nyt komfur, evt. ny opvasker og fryser"/>
    <n v="0"/>
    <n v="0"/>
    <n v="0"/>
    <n v="0"/>
    <n v="0"/>
    <n v="0"/>
    <n v="0"/>
    <n v="0"/>
    <n v="0"/>
    <s v="Cathrine Jerrik / Sine"/>
    <d v="2009-03-12T00:00:00"/>
    <n v="0"/>
    <n v="1"/>
    <n v="0"/>
    <n v="4"/>
    <n v="0"/>
    <n v="1"/>
    <n v="0"/>
    <n v="0"/>
    <n v="0"/>
    <n v="0"/>
    <n v="2"/>
    <n v="0"/>
    <n v="0"/>
    <n v="1"/>
    <n v="0"/>
    <n v="1"/>
    <n v="1"/>
    <n v="0"/>
    <n v="0"/>
    <n v="1"/>
    <n v="20"/>
    <s v="Miele"/>
    <n v="4"/>
    <s v="Nej"/>
    <n v="0"/>
    <s v="Ja"/>
    <s v="Ja"/>
    <s v="Nej"/>
    <n v="1"/>
    <s v="Begrænset"/>
    <s v="Trænger til nyt komfur + emhætte"/>
    <n v="0"/>
    <x v="0"/>
    <s v="Vanløse/Brønshøj-Husum"/>
    <x v="0"/>
    <x v="0"/>
    <x v="0"/>
    <n v="0"/>
    <n v="0"/>
    <n v="0"/>
    <n v="0"/>
    <n v="0"/>
    <n v="0"/>
    <n v="0"/>
    <n v="0"/>
    <n v="0"/>
    <n v="0"/>
    <n v="0"/>
    <n v="60111.46"/>
    <s v="35536"/>
    <x v="0"/>
    <x v="0"/>
    <x v="1"/>
  </r>
  <r>
    <x v="0"/>
    <x v="376"/>
    <s v="Børnehuset Spiretoppen"/>
    <x v="4"/>
    <s v="Linde Allé 32"/>
    <n v="2720"/>
    <s v="Vanløse"/>
    <s v="38 79 60 50"/>
    <s v="35677@buf.kk.dk"/>
    <s v="Vivi Gutfelt"/>
    <n v="38606690"/>
    <n v="38796050"/>
    <s v="spiretoppen@spiretoppen.dk"/>
    <s v="Integreret"/>
    <n v="13"/>
    <n v="0"/>
    <n v="44"/>
    <n v="0"/>
    <n v="0"/>
    <n v="0"/>
    <n v="0"/>
    <s v="Nej"/>
    <n v="0"/>
    <n v="0"/>
    <x v="0"/>
    <x v="1"/>
    <x v="3"/>
    <x v="0"/>
    <n v="0"/>
    <x v="0"/>
    <x v="0"/>
    <x v="1"/>
    <x v="1"/>
    <n v="0"/>
    <n v="110000"/>
    <n v="0"/>
    <n v="0"/>
    <n v="0"/>
    <n v="0"/>
    <n v="0"/>
    <n v="0"/>
    <n v="0"/>
    <n v="0"/>
    <n v="0"/>
    <n v="0"/>
    <n v="0"/>
    <n v="0"/>
    <n v="0"/>
    <n v="0"/>
    <n v="0"/>
    <n v="0"/>
    <n v="0"/>
    <n v="0"/>
    <n v="90"/>
    <n v="90"/>
    <n v="2"/>
    <n v="2"/>
    <s v="Ja"/>
    <s v="Nej"/>
    <s v="Ja"/>
    <s v="Nej"/>
    <n v="0"/>
    <s v="Nej"/>
    <n v="0"/>
    <s v="Nej"/>
    <n v="0"/>
    <n v="0"/>
    <s v="Har ikke taget stilling"/>
    <n v="0"/>
    <s v="produktionskøkken"/>
    <s v="nej"/>
    <s v="Mindre"/>
    <s v="Ingen"/>
    <s v="Nej"/>
    <s v="Industriopvaskemaskine eller hurtiger og størrer. Evt. lidt ekstra køleplads"/>
    <n v="0"/>
    <n v="0"/>
    <n v="0"/>
    <n v="0"/>
    <n v="0"/>
    <n v="0"/>
    <n v="0"/>
    <n v="0"/>
    <n v="0"/>
    <s v="Birgitte Glerup / Nanna"/>
    <d v="2009-03-13T00:00:00"/>
    <n v="0"/>
    <n v="0"/>
    <n v="1"/>
    <n v="4"/>
    <n v="0"/>
    <n v="2"/>
    <n v="0"/>
    <n v="0"/>
    <n v="0"/>
    <n v="0"/>
    <n v="2"/>
    <n v="0"/>
    <n v="0"/>
    <n v="0"/>
    <n v="0"/>
    <n v="0"/>
    <n v="1"/>
    <n v="0"/>
    <n v="0"/>
    <n v="1"/>
    <n v="20"/>
    <s v="Miele"/>
    <n v="5"/>
    <s v="Nej"/>
    <n v="0"/>
    <s v="Ja"/>
    <s v="Ja"/>
    <s v="Nej"/>
    <n v="2"/>
    <s v="God plads"/>
    <s v="Lederen ved godt at opgaven skal løses, men ønsker det ikke. Er dog samarbejdsvillig nu da det skal være"/>
    <n v="0"/>
    <x v="0"/>
    <s v="Vanløse/Brønshøj-Husum"/>
    <x v="41"/>
    <x v="0"/>
    <x v="2"/>
    <n v="0"/>
    <n v="0"/>
    <n v="0"/>
    <n v="0"/>
    <n v="0"/>
    <n v="0"/>
    <n v="0"/>
    <n v="0"/>
    <n v="0"/>
    <n v="0"/>
    <n v="0"/>
    <n v="120538.56"/>
    <s v="35677"/>
    <x v="0"/>
    <x v="0"/>
    <x v="1"/>
  </r>
  <r>
    <x v="0"/>
    <x v="377"/>
    <s v="HUSUMVOLD menigheds Børnehave/Vuggestue"/>
    <x v="4"/>
    <s v="Vindingevej 16"/>
    <n v="2700"/>
    <s v="Brønshøj"/>
    <s v="38 80 46 10"/>
    <s v="egernes@email.dk"/>
    <s v="Dorte Zachariasen"/>
    <n v="38285804"/>
    <n v="0"/>
    <s v="35682@buf.kk.dk"/>
    <s v="Integreret"/>
    <n v="24"/>
    <n v="0"/>
    <n v="44"/>
    <n v="0"/>
    <n v="0"/>
    <n v="0"/>
    <n v="0"/>
    <s v="Nej"/>
    <n v="0"/>
    <n v="0"/>
    <x v="0"/>
    <x v="1"/>
    <x v="0"/>
    <x v="0"/>
    <n v="0"/>
    <x v="0"/>
    <x v="0"/>
    <x v="2"/>
    <x v="1"/>
    <n v="0"/>
    <n v="90000"/>
    <n v="50000"/>
    <n v="0"/>
    <s v="Ja"/>
    <s v="nej"/>
    <s v="Charlotte Riel"/>
    <n v="2003"/>
    <n v="30"/>
    <n v="0"/>
    <n v="0"/>
    <n v="0"/>
    <s v="madkurser"/>
    <n v="0"/>
    <n v="0"/>
    <n v="0"/>
    <n v="0"/>
    <n v="0"/>
    <n v="0"/>
    <n v="0"/>
    <n v="75"/>
    <n v="95"/>
    <n v="2"/>
    <n v="2"/>
    <s v="Ja"/>
    <s v="Nej"/>
    <s v="Ja"/>
    <s v="Ja"/>
    <s v="vil gerne selv lave mad til børnehavebørn"/>
    <n v="0"/>
    <n v="0"/>
    <n v="0"/>
    <n v="0"/>
    <s v="ja"/>
    <s v="ved ikke men vil gerne selv være med til at bestemme"/>
    <n v="0"/>
    <s v="produktionskøkken"/>
    <s v="nej"/>
    <s v="Mindre"/>
    <s v="Ingen"/>
    <s v="Nej"/>
    <s v="ovn, hæve/sænke kogebord. Udskiftning af en ekstra grøntsagsrobot"/>
    <n v="0"/>
    <n v="0"/>
    <n v="0"/>
    <n v="0"/>
    <n v="0"/>
    <n v="0"/>
    <n v="0"/>
    <n v="0"/>
    <s v="Når børnehavebørnene skal have mad, er køkken status m. blandet tilvirkning. Det vil være godt med udskiftning af eksisterende køkkenbord til et stålbord"/>
    <s v="Lone Voss / Sine"/>
    <d v="2009-03-09T00:00:00"/>
    <n v="0"/>
    <n v="0"/>
    <n v="1"/>
    <n v="5"/>
    <n v="0"/>
    <n v="2"/>
    <n v="0"/>
    <n v="0"/>
    <n v="0"/>
    <n v="0"/>
    <n v="1"/>
    <n v="0"/>
    <n v="0"/>
    <n v="0"/>
    <n v="0"/>
    <n v="0"/>
    <n v="1"/>
    <n v="0"/>
    <n v="0"/>
    <n v="1"/>
    <n v="20"/>
    <s v="Miele"/>
    <n v="4"/>
    <s v="Ja"/>
    <n v="10"/>
    <s v="Nej"/>
    <s v="Nej"/>
    <s v="Nej"/>
    <n v="2"/>
    <s v="Begrænset"/>
    <s v="Kan starte op 1. jan 2010 med begrændet moadlavning til alle.Der er nogle anskaffelser som skal til for at det bliver optimalt."/>
    <n v="0"/>
    <x v="0"/>
    <s v="Vanløse/Brønshøj-Husum"/>
    <x v="0"/>
    <x v="0"/>
    <x v="2"/>
    <n v="0"/>
    <n v="0"/>
    <n v="0"/>
    <n v="0"/>
    <n v="0"/>
    <n v="0"/>
    <n v="0"/>
    <n v="0"/>
    <n v="0"/>
    <n v="0"/>
    <n v="0"/>
    <n v="120919.11"/>
    <s v="35682"/>
    <x v="0"/>
    <x v="0"/>
    <x v="1"/>
  </r>
  <r>
    <x v="0"/>
    <x v="378"/>
    <s v="Børnehuset stjernen vuggestue"/>
    <x v="4"/>
    <s v="Arkaderne 58"/>
    <n v="2700"/>
    <s v="Brønshøj"/>
    <s v="38 60 34 47"/>
    <s v="37306@buf.kk.dk"/>
    <s v="Joan Larsen"/>
    <n v="36707724"/>
    <n v="0"/>
    <s v="37306@buf.kk.dk"/>
    <s v="Integreret"/>
    <n v="34"/>
    <n v="0"/>
    <n v="63"/>
    <n v="0"/>
    <n v="0"/>
    <n v="0"/>
    <n v="0"/>
    <s v="ja"/>
    <n v="2"/>
    <n v="1"/>
    <x v="0"/>
    <x v="1"/>
    <x v="0"/>
    <x v="0"/>
    <n v="0"/>
    <x v="0"/>
    <x v="0"/>
    <x v="2"/>
    <x v="1"/>
    <n v="0"/>
    <n v="130"/>
    <n v="100"/>
    <n v="0"/>
    <s v="Ja"/>
    <n v="0"/>
    <s v="Tomoko Abe"/>
    <n v="2008"/>
    <n v="20"/>
    <n v="0"/>
    <s v="Jura fra Japan"/>
    <s v="restaurantsarbejde i Japan"/>
    <s v="Kbh Madhus: Det økologiske køkken"/>
    <n v="0"/>
    <n v="0"/>
    <n v="0"/>
    <n v="0"/>
    <n v="0"/>
    <n v="0"/>
    <n v="0"/>
    <n v="88"/>
    <n v="80"/>
    <n v="2"/>
    <n v="1"/>
    <s v="nej"/>
    <s v="Nej"/>
    <s v="Ja"/>
    <n v="0"/>
    <n v="0"/>
    <n v="0"/>
    <n v="0"/>
    <n v="0"/>
    <n v="0"/>
    <n v="0"/>
    <n v="0"/>
    <n v="0"/>
    <s v="produktionskøkken"/>
    <s v="Ja"/>
    <s v="Ingen"/>
    <s v="Ingen"/>
    <s v="Nej"/>
    <n v="0"/>
    <s v="Ingen"/>
    <s v="Ingen"/>
    <s v="Nej"/>
    <n v="0"/>
    <n v="0"/>
    <n v="0"/>
    <n v="0"/>
    <n v="0"/>
    <n v="0"/>
    <s v="Birgitte Glerup / Sine"/>
    <d v="2009-03-04T00:00:00"/>
    <n v="0"/>
    <n v="0"/>
    <n v="1"/>
    <n v="5"/>
    <n v="0"/>
    <n v="2"/>
    <n v="0"/>
    <n v="0"/>
    <n v="0"/>
    <n v="1"/>
    <n v="1"/>
    <n v="0"/>
    <n v="0"/>
    <n v="0"/>
    <n v="0"/>
    <n v="1"/>
    <n v="0"/>
    <n v="0"/>
    <n v="0"/>
    <n v="1"/>
    <n v="20"/>
    <s v="Miele"/>
    <n v="6"/>
    <s v="Ja"/>
    <n v="0"/>
    <s v="Nej"/>
    <s v="Nej"/>
    <s v="Nej"/>
    <n v="1"/>
    <s v="God plads"/>
    <n v="0"/>
    <n v="0"/>
    <x v="0"/>
    <s v="Vanløse/Brønshøj-Husum"/>
    <x v="26"/>
    <x v="0"/>
    <x v="34"/>
    <n v="0"/>
    <n v="0"/>
    <n v="0"/>
    <n v="0"/>
    <n v="0"/>
    <n v="0"/>
    <n v="0"/>
    <n v="0"/>
    <n v="0"/>
    <n v="0"/>
    <n v="0"/>
    <n v="173770.25"/>
    <s v="37306"/>
    <x v="0"/>
    <x v="0"/>
    <x v="1"/>
  </r>
  <r>
    <x v="0"/>
    <x v="379"/>
    <s v="Børnehuset stjernen vuggestue"/>
    <x v="4"/>
    <s v="Arkaderne 58"/>
    <n v="2700"/>
    <s v="Brønshøj"/>
    <s v="38 60 34 47"/>
    <s v="37306@buf.kk.dk"/>
    <s v="Joan Larsen"/>
    <n v="36707724"/>
    <n v="0"/>
    <s v="37306@buf.kk.dk"/>
    <s v="Integreret"/>
    <n v="34"/>
    <n v="0"/>
    <n v="63"/>
    <n v="0"/>
    <n v="0"/>
    <n v="0"/>
    <n v="0"/>
    <s v="ja"/>
    <n v="0"/>
    <n v="0"/>
    <x v="1"/>
    <x v="0"/>
    <x v="1"/>
    <x v="1"/>
    <n v="0"/>
    <x v="1"/>
    <x v="0"/>
    <x v="1"/>
    <x v="0"/>
    <n v="0"/>
    <n v="0"/>
    <n v="0"/>
    <n v="0"/>
    <s v="Ja"/>
    <n v="0"/>
    <s v="Kirsten Nielsen"/>
    <n v="1998"/>
    <n v="37"/>
    <n v="0"/>
    <s v="Udlært smørrebrødsjomfru. Uddannet på hotel"/>
    <s v="Bodega/plejehjem/anden vuggestue"/>
    <s v="økologikursus"/>
    <n v="0"/>
    <n v="0"/>
    <n v="0"/>
    <n v="0"/>
    <n v="0"/>
    <n v="0"/>
    <n v="0"/>
    <n v="88"/>
    <n v="0"/>
    <n v="0"/>
    <n v="0"/>
    <n v="0"/>
    <n v="0"/>
    <n v="0"/>
    <n v="0"/>
    <n v="0"/>
    <n v="0"/>
    <n v="0"/>
    <n v="0"/>
    <n v="0"/>
    <n v="0"/>
    <n v="0"/>
    <n v="0"/>
    <s v="produktionskøkken"/>
    <s v="Ja"/>
    <s v="Ingen"/>
    <s v="Ingen"/>
    <s v="Nej"/>
    <n v="0"/>
    <n v="0"/>
    <n v="0"/>
    <n v="0"/>
    <n v="0"/>
    <n v="0"/>
    <n v="0"/>
    <n v="0"/>
    <n v="0"/>
    <n v="0"/>
    <s v="Birgitte Glerup / Sine"/>
    <d v="2009-03-04T00:00:00"/>
    <n v="0"/>
    <n v="0"/>
    <n v="1"/>
    <n v="6"/>
    <n v="2"/>
    <n v="2"/>
    <n v="0"/>
    <n v="0"/>
    <n v="0"/>
    <n v="1"/>
    <n v="1"/>
    <n v="0"/>
    <n v="0"/>
    <n v="0"/>
    <n v="0"/>
    <n v="1"/>
    <n v="0"/>
    <n v="0"/>
    <n v="1"/>
    <n v="1"/>
    <n v="3"/>
    <s v="Hobert"/>
    <n v="5"/>
    <s v="Ja"/>
    <n v="10"/>
    <s v="Nej"/>
    <s v="Nej"/>
    <s v="ja"/>
    <n v="2"/>
    <s v="God plads"/>
    <n v="0"/>
    <n v="0"/>
    <x v="0"/>
    <s v="Vanløse/Brønshøj-Husum"/>
    <x v="26"/>
    <x v="0"/>
    <x v="34"/>
    <n v="0"/>
    <n v="0"/>
    <n v="0"/>
    <n v="0"/>
    <n v="0"/>
    <n v="0"/>
    <n v="0"/>
    <n v="0"/>
    <n v="0"/>
    <n v="0"/>
    <n v="0"/>
    <n v="173770.25"/>
    <s v="37306"/>
    <x v="1"/>
    <x v="0"/>
    <x v="1"/>
  </r>
  <r>
    <x v="0"/>
    <x v="380"/>
    <s v="Pandekagehuset"/>
    <x v="4"/>
    <s v="Skjulhøj Allé 52"/>
    <n v="2720"/>
    <s v="Vanløse"/>
    <s v="38 76 07 90"/>
    <s v="37317@buf.kk.dk"/>
    <s v="Lene Bjerrehus Nielsen"/>
    <n v="48361195"/>
    <n v="38760790"/>
    <s v="37317@buf.kk.dk"/>
    <s v="Integreret"/>
    <n v="28"/>
    <n v="0"/>
    <n v="66"/>
    <n v="0"/>
    <n v="0"/>
    <n v="0"/>
    <n v="0"/>
    <s v="Nej"/>
    <n v="0"/>
    <n v="0"/>
    <x v="0"/>
    <x v="1"/>
    <x v="2"/>
    <x v="0"/>
    <n v="0"/>
    <x v="0"/>
    <x v="0"/>
    <x v="1"/>
    <x v="1"/>
    <n v="0"/>
    <n v="180000"/>
    <n v="20000"/>
    <n v="0"/>
    <s v="Ja"/>
    <n v="0"/>
    <s v="Zlata Jaganjac"/>
    <n v="2009"/>
    <n v="5"/>
    <n v="0"/>
    <n v="0"/>
    <n v="0"/>
    <s v="hygiejne/egenkontrol"/>
    <n v="0"/>
    <n v="0"/>
    <n v="0"/>
    <n v="0"/>
    <n v="0"/>
    <n v="0"/>
    <n v="0"/>
    <n v="95"/>
    <n v="95"/>
    <n v="2"/>
    <n v="2"/>
    <s v="Ja"/>
    <s v="ja"/>
    <s v="Ja"/>
    <s v="Ja"/>
    <n v="0"/>
    <s v="Ja"/>
    <n v="0"/>
    <s v="Ja"/>
    <n v="0"/>
    <s v="ja"/>
    <n v="0"/>
    <n v="0"/>
    <s v="produktionskøkken"/>
    <s v="Ja"/>
    <s v="Ingen"/>
    <s v="Ingen"/>
    <s v="Nej"/>
    <n v="0"/>
    <s v="Ingen"/>
    <s v="Ingen"/>
    <s v="Nej"/>
    <n v="0"/>
    <s v="Ingen"/>
    <n v="0"/>
    <s v="Ingen"/>
    <n v="0"/>
    <n v="0"/>
    <s v="Cathrine Jerrik / Sine"/>
    <n v="0"/>
    <n v="0"/>
    <n v="0"/>
    <n v="1"/>
    <n v="5"/>
    <n v="0"/>
    <n v="2"/>
    <n v="0"/>
    <n v="0"/>
    <n v="0"/>
    <n v="0"/>
    <n v="2"/>
    <n v="0"/>
    <n v="0"/>
    <n v="0"/>
    <n v="0"/>
    <n v="0"/>
    <n v="2"/>
    <n v="0"/>
    <n v="0"/>
    <n v="1"/>
    <n v="2"/>
    <s v="Hobart"/>
    <n v="3.5"/>
    <s v="Ja"/>
    <n v="0"/>
    <s v="Nej"/>
    <s v="Ja"/>
    <s v="Nej"/>
    <n v="2"/>
    <s v="God plads"/>
    <n v="0"/>
    <n v="0"/>
    <x v="0"/>
    <s v="Vanløse/Brønshøj-Husum"/>
    <x v="36"/>
    <x v="0"/>
    <x v="37"/>
    <n v="0"/>
    <n v="0"/>
    <n v="0"/>
    <n v="0"/>
    <n v="0"/>
    <n v="0"/>
    <n v="0"/>
    <n v="0"/>
    <n v="0"/>
    <n v="0"/>
    <n v="0"/>
    <n v="177203.55"/>
    <s v="37317"/>
    <x v="0"/>
    <x v="0"/>
    <x v="1"/>
  </r>
  <r>
    <x v="0"/>
    <x v="381"/>
    <s v="Mosen"/>
    <x v="4"/>
    <s v="Åkandevej 43"/>
    <n v="2700"/>
    <s v="Brønshøj"/>
    <s v="38 60 58 12"/>
    <s v="37382@buf.kk.dk"/>
    <s v="Hanne Rasmussen"/>
    <n v="0"/>
    <n v="0"/>
    <s v="37382@buf.kk.dk"/>
    <s v="Integreret"/>
    <n v="36"/>
    <n v="0"/>
    <n v="66"/>
    <n v="0"/>
    <n v="0"/>
    <n v="0"/>
    <n v="0"/>
    <s v="Nej"/>
    <n v="0"/>
    <n v="0"/>
    <x v="0"/>
    <x v="1"/>
    <x v="0"/>
    <x v="0"/>
    <n v="0"/>
    <x v="0"/>
    <x v="1"/>
    <x v="2"/>
    <x v="1"/>
    <n v="0"/>
    <n v="0"/>
    <n v="0"/>
    <n v="0"/>
    <s v="Ja"/>
    <s v="nej"/>
    <s v="Anja Ejlersen"/>
    <n v="1996"/>
    <n v="37"/>
    <n v="0"/>
    <n v="0"/>
    <s v="masser af erfaring"/>
    <s v="grøn. Øko."/>
    <n v="0"/>
    <n v="0"/>
    <n v="0"/>
    <n v="0"/>
    <n v="0"/>
    <n v="0"/>
    <n v="0"/>
    <n v="100"/>
    <n v="100"/>
    <n v="2"/>
    <n v="2"/>
    <s v="Ja"/>
    <s v="ja"/>
    <s v="Ja"/>
    <n v="0"/>
    <n v="0"/>
    <n v="0"/>
    <n v="0"/>
    <n v="0"/>
    <n v="0"/>
    <n v="0"/>
    <s v="vil gerne have hjælp"/>
    <n v="0"/>
    <s v="produktionskøkken"/>
    <s v="nej"/>
    <s v="Mindre"/>
    <s v="Ingen"/>
    <s v="Nej"/>
    <s v="hæve/sænke kogebord, svaleskab"/>
    <n v="0"/>
    <n v="0"/>
    <n v="0"/>
    <n v="0"/>
    <n v="0"/>
    <n v="0"/>
    <n v="0"/>
    <n v="0"/>
    <s v="dejligt køkken"/>
    <s v="Lone Voss / Sine"/>
    <d v="2009-03-09T00:00:00"/>
    <n v="0"/>
    <n v="0"/>
    <n v="1"/>
    <n v="4"/>
    <n v="0"/>
    <n v="0"/>
    <n v="1"/>
    <n v="1"/>
    <n v="10"/>
    <n v="1"/>
    <n v="1"/>
    <n v="0"/>
    <n v="0"/>
    <n v="0"/>
    <n v="0"/>
    <n v="0"/>
    <n v="1"/>
    <n v="0"/>
    <n v="0"/>
    <n v="1"/>
    <n v="2"/>
    <s v="Ken"/>
    <n v="3"/>
    <s v="Ja"/>
    <n v="10"/>
    <s v="Nej"/>
    <s v="Nej"/>
    <s v="ja"/>
    <n v="2"/>
    <s v="Begrænset"/>
    <n v="0"/>
    <n v="0"/>
    <x v="0"/>
    <s v="Vanløse/Brønshøj-Husum"/>
    <x v="1"/>
    <x v="0"/>
    <x v="5"/>
    <n v="0"/>
    <n v="0"/>
    <n v="0"/>
    <n v="0"/>
    <n v="0"/>
    <n v="6"/>
    <n v="0"/>
    <n v="0"/>
    <n v="0"/>
    <n v="0"/>
    <n v="0"/>
    <n v="346016.8"/>
    <s v="37382"/>
    <x v="0"/>
    <x v="3"/>
    <x v="1"/>
  </r>
  <r>
    <x v="0"/>
    <x v="382"/>
    <s v="Landsbyen"/>
    <x v="4"/>
    <s v="Grøndalsvænge Allé 25"/>
    <n v="2400"/>
    <s v="København NV"/>
    <s v="38 14 66 50"/>
    <s v="landsbyen@buf.kk.dk"/>
    <s v="Steen Nielsen"/>
    <n v="0"/>
    <n v="38146650"/>
    <s v="37441@buf.kk.dk"/>
    <s v="Integreret"/>
    <n v="60"/>
    <n v="0"/>
    <n v="88"/>
    <n v="0"/>
    <n v="0"/>
    <n v="0"/>
    <n v="0"/>
    <s v="Nej"/>
    <n v="0"/>
    <n v="0"/>
    <x v="0"/>
    <x v="0"/>
    <x v="0"/>
    <x v="0"/>
    <n v="0"/>
    <x v="0"/>
    <x v="0"/>
    <x v="1"/>
    <x v="1"/>
    <n v="0"/>
    <n v="200000"/>
    <n v="100000"/>
    <n v="0"/>
    <s v="Ja"/>
    <n v="0"/>
    <s v="Ursula"/>
    <n v="2008"/>
    <n v="33"/>
    <n v="0"/>
    <s v="ufaglært. Hoppede fra ernærings og husholdningsuddannelsen halvvejs igennem."/>
    <s v="½ års erfaring fra andet køkken"/>
    <n v="0"/>
    <s v="Lotte"/>
    <n v="0"/>
    <n v="20"/>
    <n v="0"/>
    <s v="Pæd. Medhjælper (ufaglært)"/>
    <n v="0"/>
    <s v="hygiejnekurser. Er tilmeldt børnemad og fiskekursus i Kbh Madhus"/>
    <n v="78"/>
    <n v="100"/>
    <n v="2"/>
    <n v="2"/>
    <s v="Ja"/>
    <s v="ja"/>
    <s v="Ja"/>
    <s v="Nej"/>
    <s v="Har prøvet det før på frivillig basis. Økonoma ofte syg, hvilket er et stort problem. Kan finde på at sige sit job op."/>
    <s v="Ja"/>
    <s v="meget gerne"/>
    <s v="Nej"/>
    <s v="pga dårlige erfaringer med meget sygdom, der slog bunden ud af økonomien."/>
    <s v="Nej"/>
    <s v="vil meget gerne have hjælp"/>
    <n v="0"/>
    <s v="produktionskøkken"/>
    <s v="nej"/>
    <s v="Mindre"/>
    <s v="Ingen"/>
    <s v="Nej"/>
    <s v="En ekstra opvaskemaskine er vigtigt. Eller alt ok."/>
    <n v="0"/>
    <n v="0"/>
    <n v="0"/>
    <n v="0"/>
    <n v="0"/>
    <n v="0"/>
    <n v="0"/>
    <n v="0"/>
    <n v="0"/>
    <s v="Mariah / Sine"/>
    <d v="2009-03-05T00:00:00"/>
    <n v="0"/>
    <n v="0"/>
    <n v="2"/>
    <n v="4"/>
    <n v="0"/>
    <n v="0"/>
    <n v="1"/>
    <n v="0"/>
    <n v="10"/>
    <n v="0"/>
    <n v="2"/>
    <n v="2"/>
    <n v="0"/>
    <n v="0"/>
    <n v="0"/>
    <n v="0"/>
    <n v="0"/>
    <n v="2"/>
    <n v="0"/>
    <n v="1"/>
    <n v="1"/>
    <s v="Miele"/>
    <n v="4"/>
    <s v="Ja"/>
    <n v="15"/>
    <s v="Nej"/>
    <s v="Ja"/>
    <s v="ja"/>
    <n v="3"/>
    <s v="God plads"/>
    <s v="Opvaskemaskinen er en flaskehals når der kommer service fra 130 børn. 20 timer om ugen er udelukkende til opvask."/>
    <n v="0"/>
    <x v="0"/>
    <s v="Vanløse/Brønshøj-Husum"/>
    <x v="10"/>
    <x v="0"/>
    <x v="13"/>
    <n v="0"/>
    <n v="0"/>
    <n v="0"/>
    <n v="0"/>
    <n v="0"/>
    <n v="0"/>
    <n v="0"/>
    <n v="0"/>
    <n v="0"/>
    <n v="0"/>
    <n v="0"/>
    <n v="307597.61"/>
    <s v="37441"/>
    <x v="0"/>
    <x v="0"/>
    <x v="1"/>
  </r>
  <r>
    <x v="0"/>
    <x v="383"/>
    <s v="Eventyrhuset"/>
    <x v="4"/>
    <s v="Degnemose Allé 28"/>
    <n v="2700"/>
    <s v="Brønshøj"/>
    <s v="38 80 34 50"/>
    <s v="37444@buf.kk.dk"/>
    <s v="Maiken Belfalas"/>
    <n v="0"/>
    <n v="0"/>
    <s v="37444@buf.kk.dk"/>
    <s v="Integreret"/>
    <n v="12"/>
    <n v="0"/>
    <n v="22"/>
    <n v="0"/>
    <n v="0"/>
    <n v="0"/>
    <n v="0"/>
    <s v="Nej"/>
    <n v="0"/>
    <n v="0"/>
    <x v="0"/>
    <x v="1"/>
    <x v="3"/>
    <x v="0"/>
    <n v="0"/>
    <x v="0"/>
    <x v="0"/>
    <x v="1"/>
    <x v="1"/>
    <n v="0"/>
    <n v="0"/>
    <n v="0"/>
    <n v="0"/>
    <s v="Ja"/>
    <n v="0"/>
    <s v="Birgitta Nielsen"/>
    <n v="0"/>
    <n v="15"/>
    <n v="0"/>
    <n v="0"/>
    <n v="0"/>
    <n v="0"/>
    <n v="0"/>
    <n v="0"/>
    <n v="0"/>
    <n v="0"/>
    <n v="0"/>
    <n v="0"/>
    <n v="0"/>
    <n v="75"/>
    <n v="75"/>
    <n v="2"/>
    <n v="2"/>
    <s v="Ja"/>
    <s v="Nej"/>
    <s v="Ja"/>
    <n v="0"/>
    <n v="0"/>
    <n v="0"/>
    <n v="0"/>
    <n v="0"/>
    <n v="0"/>
    <n v="0"/>
    <s v="Lederen er langtidssygemeldt (ingen ved rigtig noget)"/>
    <n v="0"/>
    <s v="produktionskøkken"/>
    <s v="nej"/>
    <s v="Mindre"/>
    <s v="Ingen"/>
    <s v="Nej"/>
    <s v="varmluftsovn. Bjørn røremaskine 10 liter"/>
    <n v="0"/>
    <n v="0"/>
    <n v="0"/>
    <n v="0"/>
    <n v="0"/>
    <n v="0"/>
    <n v="0"/>
    <n v="0"/>
    <s v="godt køkken. Komfur lidt lavt. Ønskeligt hæve/sænke kogebord (men det eksisterende kan bruges fra start)"/>
    <s v="Lone Voss"/>
    <d v="2009-03-10T00:00:00"/>
    <n v="0"/>
    <n v="0"/>
    <n v="1"/>
    <n v="4"/>
    <n v="0"/>
    <n v="1"/>
    <n v="0"/>
    <n v="0"/>
    <n v="0"/>
    <n v="0"/>
    <n v="1"/>
    <n v="0"/>
    <n v="0"/>
    <n v="0"/>
    <n v="0"/>
    <n v="0"/>
    <n v="1"/>
    <n v="0"/>
    <n v="0"/>
    <n v="1"/>
    <n v="20"/>
    <s v="Miele"/>
    <n v="4"/>
    <s v="Nej"/>
    <n v="0"/>
    <s v="Ja"/>
    <s v="Ja"/>
    <s v="Nej"/>
    <n v="2"/>
    <s v="Begrænset"/>
    <s v="Lidt bedre opbevaring"/>
    <n v="0"/>
    <x v="0"/>
    <s v="Vanløse/Brønshøj-Husum"/>
    <x v="23"/>
    <x v="0"/>
    <x v="20"/>
    <n v="0"/>
    <n v="0"/>
    <n v="0"/>
    <n v="0"/>
    <n v="0"/>
    <n v="0"/>
    <n v="0"/>
    <n v="0"/>
    <n v="0"/>
    <n v="0"/>
    <n v="0"/>
    <n v="44207.32"/>
    <s v="37444"/>
    <x v="0"/>
    <x v="0"/>
    <x v="1"/>
  </r>
  <r>
    <x v="0"/>
    <x v="384"/>
    <s v="Drivhuset"/>
    <x v="4"/>
    <s v="Floras Allé 16"/>
    <n v="2720"/>
    <s v="Vanløse"/>
    <s v="38 79 08 49"/>
    <s v="37448@buf.kk.dk"/>
    <s v="Pia Boesgaard"/>
    <n v="0"/>
    <n v="0"/>
    <s v="37448@buf.kk.dk"/>
    <s v="Integreret"/>
    <n v="42"/>
    <n v="0"/>
    <n v="56"/>
    <n v="0"/>
    <n v="0"/>
    <n v="0"/>
    <n v="0"/>
    <s v="Nej"/>
    <n v="0"/>
    <n v="0"/>
    <x v="0"/>
    <x v="1"/>
    <x v="0"/>
    <x v="0"/>
    <n v="0"/>
    <x v="0"/>
    <x v="1"/>
    <x v="0"/>
    <x v="1"/>
    <n v="0"/>
    <n v="110000"/>
    <n v="0"/>
    <n v="0"/>
    <s v="Ja"/>
    <s v="nej"/>
    <s v="Betina Madsen"/>
    <n v="2004"/>
    <n v="35"/>
    <n v="0"/>
    <s v="køkkenassistent"/>
    <s v="16 års erfaring"/>
    <s v="ø.o.f."/>
    <s v="Rikke Christensen"/>
    <n v="2006"/>
    <n v="35"/>
    <n v="0"/>
    <s v="køkkenassistent"/>
    <n v="0"/>
    <s v="miljøkontrollen"/>
    <n v="98"/>
    <n v="98"/>
    <n v="1"/>
    <n v="1"/>
    <s v="Ja"/>
    <s v="Nej"/>
    <s v="Ja"/>
    <s v="Ja"/>
    <n v="0"/>
    <s v="Ja"/>
    <n v="0"/>
    <s v="Ja"/>
    <n v="0"/>
    <s v="ja"/>
    <n v="0"/>
    <n v="0"/>
    <s v="produktionskøkken"/>
    <s v="Ja"/>
    <n v="0"/>
    <n v="0"/>
    <n v="0"/>
    <n v="0"/>
    <n v="0"/>
    <n v="0"/>
    <n v="0"/>
    <n v="0"/>
    <n v="0"/>
    <n v="0"/>
    <n v="0"/>
    <n v="0"/>
    <s v="potentiel som mentor inst."/>
    <s v="Cathrine Jerrik / Sine"/>
    <d v="2009-03-09T00:00:00"/>
    <n v="0"/>
    <n v="0"/>
    <n v="1"/>
    <n v="6"/>
    <n v="0"/>
    <n v="0"/>
    <n v="0"/>
    <n v="1"/>
    <n v="10"/>
    <n v="0"/>
    <n v="2"/>
    <n v="0"/>
    <n v="0"/>
    <n v="0"/>
    <n v="0"/>
    <n v="0"/>
    <n v="2"/>
    <n v="0"/>
    <n v="0"/>
    <n v="1"/>
    <n v="3"/>
    <s v="Hobart"/>
    <n v="3.5"/>
    <s v="Ja"/>
    <n v="0"/>
    <s v="Nej"/>
    <s v="Nej"/>
    <s v="ja"/>
    <n v="3"/>
    <s v="Begrænset"/>
    <s v="Deres lagerplads er ikke så stor men fungere godt."/>
    <n v="0"/>
    <x v="0"/>
    <s v="Vanløse/Brønshøj-Husum"/>
    <x v="1"/>
    <x v="0"/>
    <x v="2"/>
    <n v="0"/>
    <n v="0"/>
    <n v="0"/>
    <n v="0"/>
    <n v="0"/>
    <n v="0"/>
    <n v="0"/>
    <n v="0"/>
    <n v="0"/>
    <n v="0"/>
    <n v="0"/>
    <n v="145247.53"/>
    <s v="37448"/>
    <x v="0"/>
    <x v="0"/>
    <x v="1"/>
  </r>
  <r>
    <x v="0"/>
    <x v="385"/>
    <s v="Arken"/>
    <x v="4"/>
    <s v="Vindingevej 20"/>
    <n v="2700"/>
    <s v="Brønshøj"/>
    <s v="38 80 56 10"/>
    <s v="37451@buf.kk.dk"/>
    <s v="Maj-Lis Alstrup"/>
    <n v="38601795"/>
    <n v="0"/>
    <s v="37451@buf.kk.dk"/>
    <s v="Integreret"/>
    <n v="14"/>
    <n v="0"/>
    <n v="46"/>
    <n v="0"/>
    <n v="0"/>
    <n v="0"/>
    <n v="0"/>
    <s v="Nej"/>
    <n v="0"/>
    <n v="0"/>
    <x v="0"/>
    <x v="1"/>
    <x v="2"/>
    <x v="0"/>
    <n v="0"/>
    <x v="0"/>
    <x v="0"/>
    <x v="1"/>
    <x v="1"/>
    <n v="0"/>
    <n v="40000"/>
    <n v="30000"/>
    <n v="0"/>
    <s v="Ja"/>
    <s v="nej"/>
    <s v="Stine Gry Hansen"/>
    <n v="2006"/>
    <n v="32"/>
    <n v="0"/>
    <s v="Ernærings og husholdningsøkonom fra Ankerhus - går på sundhedsfremme"/>
    <s v="arb. På plejehjem m. dementer - mad + pleje"/>
    <s v="økologikursus"/>
    <n v="0"/>
    <n v="0"/>
    <n v="0"/>
    <n v="0"/>
    <n v="0"/>
    <n v="0"/>
    <n v="0"/>
    <n v="99"/>
    <n v="99"/>
    <n v="3"/>
    <n v="2"/>
    <s v="Ja"/>
    <s v="Nej"/>
    <s v="Ja"/>
    <s v="Ja"/>
    <n v="0"/>
    <s v="Ja"/>
    <n v="0"/>
    <s v="Ja"/>
    <n v="0"/>
    <s v="ja"/>
    <s v="Vil gerne høre mere - evt. deltid"/>
    <n v="0"/>
    <s v="produktionskøkken"/>
    <s v="nej"/>
    <s v="Mindre"/>
    <s v="Ingen"/>
    <s v="Nej"/>
    <s v="ekstra fryser. Evt. ekstra ovn"/>
    <n v="0"/>
    <n v="0"/>
    <n v="0"/>
    <n v="0"/>
    <n v="0"/>
    <n v="0"/>
    <n v="0"/>
    <n v="0"/>
    <s v="Mentor institution"/>
    <s v="Birgitte Glerup / Sine"/>
    <d v="2009-03-10T00:00:00"/>
    <n v="0"/>
    <n v="0"/>
    <n v="1"/>
    <n v="4"/>
    <n v="0"/>
    <n v="1"/>
    <n v="0"/>
    <n v="0"/>
    <n v="0"/>
    <n v="0"/>
    <n v="2"/>
    <n v="0"/>
    <n v="0"/>
    <n v="0"/>
    <n v="0"/>
    <n v="0"/>
    <n v="1"/>
    <n v="0"/>
    <n v="0"/>
    <n v="1"/>
    <n v="13"/>
    <s v="Ken"/>
    <n v="8"/>
    <s v="Ja"/>
    <n v="5"/>
    <s v="Nej"/>
    <s v="Ja"/>
    <s v="Nej"/>
    <n v="2"/>
    <s v="God plads"/>
    <n v="0"/>
    <n v="0"/>
    <x v="0"/>
    <s v="Vanløse/Brønshøj-Husum"/>
    <x v="15"/>
    <x v="0"/>
    <x v="2"/>
    <n v="0"/>
    <n v="0"/>
    <n v="0"/>
    <n v="0"/>
    <n v="0"/>
    <n v="8"/>
    <n v="0"/>
    <n v="0"/>
    <n v="0"/>
    <n v="0"/>
    <n v="0"/>
    <n v="96232.02"/>
    <s v="37451"/>
    <x v="0"/>
    <x v="1"/>
    <x v="1"/>
  </r>
  <r>
    <x v="0"/>
    <x v="386"/>
    <s v="Stjerneskuddet"/>
    <x v="4"/>
    <s v="Vanløse Allé 39"/>
    <n v="2720"/>
    <s v="Vanløse"/>
    <s v="38 71 85 55 el. 38 71 15 35"/>
    <s v="37470@buf.kk.dk"/>
    <s v="Karen Kraft Hedelund"/>
    <n v="0"/>
    <n v="0"/>
    <s v="37470@buf.kk.dk"/>
    <s v="Integreret"/>
    <n v="24"/>
    <n v="0"/>
    <n v="44"/>
    <n v="0"/>
    <n v="0"/>
    <n v="0"/>
    <n v="0"/>
    <s v="Nej"/>
    <n v="0"/>
    <n v="0"/>
    <x v="0"/>
    <x v="1"/>
    <x v="0"/>
    <x v="0"/>
    <n v="0"/>
    <x v="0"/>
    <x v="0"/>
    <x v="1"/>
    <x v="1"/>
    <n v="0"/>
    <n v="120000"/>
    <n v="0"/>
    <n v="0"/>
    <s v="Ja"/>
    <n v="0"/>
    <s v="Sara Jepsen"/>
    <n v="2008"/>
    <n v="35"/>
    <n v="0"/>
    <s v="kok"/>
    <n v="0"/>
    <n v="0"/>
    <n v="0"/>
    <n v="0"/>
    <n v="0"/>
    <n v="0"/>
    <n v="0"/>
    <n v="0"/>
    <n v="0"/>
    <n v="95"/>
    <n v="95"/>
    <n v="2"/>
    <n v="1"/>
    <s v="Ja"/>
    <s v="Nej"/>
    <s v="Ja"/>
    <s v="Nej"/>
    <n v="0"/>
    <s v="Ja"/>
    <n v="0"/>
    <s v="Nej"/>
    <n v="0"/>
    <n v="0"/>
    <n v="0"/>
    <n v="0"/>
    <s v="produktionskøkken"/>
    <n v="0"/>
    <n v="0"/>
    <n v="0"/>
    <n v="0"/>
    <n v="0"/>
    <n v="0"/>
    <n v="0"/>
    <n v="0"/>
    <n v="0"/>
    <n v="0"/>
    <n v="0"/>
    <n v="0"/>
    <n v="0"/>
    <n v="0"/>
    <s v="Cathrine Jerrik / Sine"/>
    <n v="0"/>
    <n v="0"/>
    <n v="0"/>
    <n v="1"/>
    <n v="5"/>
    <n v="0"/>
    <n v="2"/>
    <n v="0"/>
    <n v="0"/>
    <n v="0"/>
    <n v="0"/>
    <n v="1"/>
    <n v="0"/>
    <n v="0"/>
    <n v="1"/>
    <n v="0"/>
    <n v="1"/>
    <n v="0"/>
    <n v="0"/>
    <n v="1"/>
    <n v="1"/>
    <n v="45"/>
    <s v="Miele"/>
    <n v="4"/>
    <s v="Ja"/>
    <n v="0"/>
    <s v="Nej"/>
    <s v="Ja"/>
    <s v="Nej"/>
    <n v="2"/>
    <s v="God plads"/>
    <s v="ønsker ikke at lave maden selv."/>
    <n v="0"/>
    <x v="0"/>
    <s v="Vanløse/Brønshøj-Husum"/>
    <x v="0"/>
    <x v="0"/>
    <x v="2"/>
    <n v="0"/>
    <n v="0"/>
    <n v="0"/>
    <n v="0"/>
    <n v="0"/>
    <n v="0"/>
    <n v="0"/>
    <n v="0"/>
    <n v="0"/>
    <n v="0"/>
    <n v="0"/>
    <n v="121673.41"/>
    <s v="37470"/>
    <x v="0"/>
    <x v="0"/>
    <x v="1"/>
  </r>
  <r>
    <x v="0"/>
    <x v="387"/>
    <s v="Slottet"/>
    <x v="4"/>
    <s v="Svenskelejren 7"/>
    <n v="2700"/>
    <s v="Brønshøj"/>
    <s v="38 81 38 33"/>
    <s v="37471@buf.kk.dk"/>
    <s v="Tine Kratholm"/>
    <n v="36781977"/>
    <n v="0"/>
    <s v="37471@buf.kk.dk"/>
    <s v="Integreret"/>
    <n v="39"/>
    <n v="0"/>
    <n v="44"/>
    <n v="0"/>
    <n v="0"/>
    <n v="0"/>
    <n v="0"/>
    <s v="Nej"/>
    <n v="0"/>
    <n v="0"/>
    <x v="0"/>
    <x v="1"/>
    <x v="3"/>
    <x v="0"/>
    <n v="0"/>
    <x v="0"/>
    <x v="0"/>
    <x v="1"/>
    <x v="1"/>
    <n v="0"/>
    <n v="100000"/>
    <n v="0"/>
    <n v="0"/>
    <s v="Ja"/>
    <s v="nej"/>
    <s v="Dennis Sørensen"/>
    <n v="2006"/>
    <n v="32"/>
    <n v="0"/>
    <s v="kok"/>
    <s v="div. Køkkenarbejde"/>
    <s v="økologikursus"/>
    <n v="0"/>
    <n v="0"/>
    <n v="0"/>
    <n v="0"/>
    <n v="0"/>
    <n v="0"/>
    <n v="0"/>
    <n v="85"/>
    <n v="80"/>
    <n v="2"/>
    <n v="2"/>
    <s v="Ja"/>
    <s v="ja"/>
    <s v="Ja"/>
    <s v="Nej"/>
    <s v="Inst. Vil gerne give vuggestuen fuld forplejning og bage brød til bh's eftermiddagsmad. De ønsker frokost til bh udefra, da de ikke ser køkkekent som egnet."/>
    <s v="Nej"/>
    <s v="Støtter op om inst. Holdning, se ovenfor"/>
    <s v="Nej"/>
    <n v="0"/>
    <s v="Nej"/>
    <s v="mener de skal have flere hænder, også selvom frokost kommer udefra, da vg-børn skal have mad hverdag."/>
    <n v="0"/>
    <s v="produktionskøkken"/>
    <s v="nej"/>
    <s v="Mindre"/>
    <s v="Mindre"/>
    <s v="Nej"/>
    <s v="Konvektionsovn el ekstra alm ovne (2 stk). Nyt kogebord, da det gl. ikke virker. Inst. Mener fødevaremyndighederne vil kræve en vask mere. Ombygning af to rum til lagerplads m. evt. ekstra køkkenbordsplads, vil kunne løse problemet."/>
    <n v="0"/>
    <n v="0"/>
    <n v="0"/>
    <n v="0"/>
    <n v="0"/>
    <n v="0"/>
    <n v="0"/>
    <n v="0"/>
    <n v="0"/>
    <s v="Birgitte Glerup / Sine"/>
    <d v="2009-03-23T00:00:00"/>
    <n v="0"/>
    <n v="0"/>
    <n v="1"/>
    <n v="5"/>
    <n v="0"/>
    <n v="2"/>
    <n v="0"/>
    <n v="0"/>
    <n v="0"/>
    <n v="0"/>
    <n v="0"/>
    <n v="3"/>
    <n v="0"/>
    <n v="0"/>
    <n v="0"/>
    <n v="0"/>
    <n v="0"/>
    <n v="1"/>
    <n v="0"/>
    <n v="1"/>
    <n v="3"/>
    <s v="Miele"/>
    <n v="8"/>
    <s v="Ja"/>
    <n v="5"/>
    <s v="Nej"/>
    <s v="Ja"/>
    <s v="Nej"/>
    <n v="3"/>
    <s v="God plads"/>
    <s v="Køkkenet er svært at bygge om, da der er stor kogeø i midten bygget op m. fliser og søjler der gøre det svært at ændre. Opjustering kræves, hvis der skal laves mad til alle, men køkkenet er lidt svært at ændre. I mine øjne må ændringen ske i de to lagerrum. Detete er inst. meget skeptisk overfor."/>
    <n v="0"/>
    <x v="0"/>
    <s v="Vanløse/Brønshøj-Husum"/>
    <x v="1"/>
    <x v="0"/>
    <x v="2"/>
    <n v="0"/>
    <n v="0"/>
    <n v="0"/>
    <n v="0"/>
    <n v="0"/>
    <n v="0"/>
    <n v="0"/>
    <n v="0"/>
    <n v="0"/>
    <n v="0"/>
    <n v="0"/>
    <n v="157098.51"/>
    <s v="37471"/>
    <x v="0"/>
    <x v="0"/>
    <x v="1"/>
  </r>
  <r>
    <x v="0"/>
    <x v="388"/>
    <s v="Grostedet"/>
    <x v="4"/>
    <s v="Vingegavl 2"/>
    <n v="2700"/>
    <s v="Brønshøj"/>
    <s v="38 60 44 61"/>
    <s v="37472@buf.kk.dk"/>
    <s v="Svend Christiansen"/>
    <n v="36176841"/>
    <n v="0"/>
    <n v="0"/>
    <s v="Integreret"/>
    <n v="20"/>
    <n v="0"/>
    <n v="44"/>
    <n v="0"/>
    <n v="0"/>
    <n v="0"/>
    <n v="0"/>
    <s v="ja"/>
    <n v="2"/>
    <n v="0"/>
    <x v="0"/>
    <x v="1"/>
    <x v="0"/>
    <x v="0"/>
    <n v="0"/>
    <x v="0"/>
    <x v="0"/>
    <x v="2"/>
    <x v="1"/>
    <n v="0"/>
    <n v="150000"/>
    <n v="77000"/>
    <n v="0"/>
    <s v="Ja"/>
    <n v="0"/>
    <s v="Helene Petersen"/>
    <n v="2004"/>
    <n v="37"/>
    <n v="0"/>
    <s v="køkkenleder"/>
    <n v="0"/>
    <s v="økokurser"/>
    <n v="0"/>
    <n v="0"/>
    <n v="0"/>
    <n v="0"/>
    <n v="0"/>
    <n v="0"/>
    <n v="0"/>
    <n v="95"/>
    <n v="50"/>
    <n v="2"/>
    <n v="1"/>
    <s v="nej"/>
    <s v="Nej"/>
    <s v="nej"/>
    <s v="Ja"/>
    <n v="0"/>
    <s v="Ja"/>
    <n v="0"/>
    <s v="Ja"/>
    <n v="0"/>
    <s v="ja"/>
    <n v="0"/>
    <n v="0"/>
    <s v="produktionskøkken"/>
    <s v="Ja"/>
    <s v="Ingen"/>
    <s v="Ingen"/>
    <s v="Nej"/>
    <s v="evt. skabsfryser"/>
    <n v="0"/>
    <n v="0"/>
    <n v="0"/>
    <n v="0"/>
    <n v="0"/>
    <n v="0"/>
    <n v="0"/>
    <n v="0"/>
    <s v="oplagt mentor institution"/>
    <s v="Cathrine Jerrik / Sine"/>
    <n v="0"/>
    <n v="0"/>
    <n v="0"/>
    <n v="2"/>
    <n v="4"/>
    <n v="0"/>
    <n v="0"/>
    <n v="1"/>
    <n v="1"/>
    <n v="5"/>
    <n v="1"/>
    <n v="1"/>
    <n v="0"/>
    <n v="0"/>
    <n v="0"/>
    <n v="0"/>
    <n v="1"/>
    <n v="1"/>
    <n v="0"/>
    <n v="0"/>
    <n v="2"/>
    <n v="3"/>
    <s v="Ken"/>
    <n v="3"/>
    <s v="Ja"/>
    <n v="0"/>
    <s v="Nej"/>
    <s v="Nej"/>
    <s v="ja"/>
    <n v="2"/>
    <s v="God plads"/>
    <n v="0"/>
    <n v="0"/>
    <x v="0"/>
    <s v="Vanløse/Brønshøj-Husum"/>
    <x v="35"/>
    <x v="0"/>
    <x v="16"/>
    <n v="0"/>
    <n v="0"/>
    <n v="0"/>
    <n v="0"/>
    <n v="0"/>
    <n v="0"/>
    <n v="0"/>
    <n v="0"/>
    <n v="0"/>
    <n v="0"/>
    <n v="0"/>
    <n v="238026.52"/>
    <s v="37472"/>
    <x v="0"/>
    <x v="0"/>
    <x v="1"/>
  </r>
  <r>
    <x v="0"/>
    <x v="389"/>
    <s v="Børnehuset Toften"/>
    <x v="4"/>
    <s v="Toften 4"/>
    <n v="2700"/>
    <s v="Brønshøj"/>
    <s v="38 81 81 07"/>
    <s v="37480@buf.kk.dk"/>
    <s v="Hanne Schmidt"/>
    <n v="0"/>
    <n v="0"/>
    <s v="37480@buf.kk.dk"/>
    <s v="Integreret"/>
    <n v="39"/>
    <n v="0"/>
    <n v="44"/>
    <n v="0"/>
    <n v="0"/>
    <n v="0"/>
    <n v="0"/>
    <s v="Nej"/>
    <n v="0"/>
    <n v="0"/>
    <x v="0"/>
    <x v="1"/>
    <x v="0"/>
    <x v="0"/>
    <n v="0"/>
    <x v="0"/>
    <x v="0"/>
    <x v="1"/>
    <x v="1"/>
    <n v="0"/>
    <n v="75000"/>
    <n v="30000"/>
    <n v="0"/>
    <s v="Ja"/>
    <s v="nej"/>
    <s v="Anja"/>
    <n v="2003"/>
    <n v="37"/>
    <n v="0"/>
    <s v="økonoma"/>
    <n v="0"/>
    <n v="0"/>
    <n v="0"/>
    <n v="0"/>
    <n v="0"/>
    <n v="0"/>
    <n v="0"/>
    <n v="0"/>
    <n v="0"/>
    <n v="85"/>
    <n v="85"/>
    <n v="2"/>
    <n v="2"/>
    <s v="Ja"/>
    <s v="ja"/>
    <s v="Ja"/>
    <s v="Ja"/>
    <n v="0"/>
    <s v="Ja"/>
    <n v="0"/>
    <s v="Ja"/>
    <n v="0"/>
    <s v="ja"/>
    <s v="de har allerede en rengøringsdame der gerne vil i køkkenet i stedet."/>
    <n v="0"/>
    <s v="produktionskøkken"/>
    <s v="Ja"/>
    <s v="Større"/>
    <s v="Ingen"/>
    <s v="Nej"/>
    <s v="Kunne godt tænke sig en ny industri opvasker og kunne også bruge en konvektionsovn."/>
    <n v="0"/>
    <n v="0"/>
    <n v="0"/>
    <n v="0"/>
    <n v="0"/>
    <n v="0"/>
    <n v="0"/>
    <n v="0"/>
    <s v="Oplagt til mentor pga super køkken. Har prøvet at have praktikanter og de vil gerne indgå en madordning med nabobørnehave som de vil lave mad til efter årskifte."/>
    <s v="Cathrine Jerrik / Sine"/>
    <d v="2009-03-06T00:00:00"/>
    <n v="0"/>
    <n v="0"/>
    <n v="1"/>
    <n v="5"/>
    <n v="0"/>
    <n v="2"/>
    <n v="0"/>
    <n v="0"/>
    <n v="0"/>
    <n v="0"/>
    <n v="2"/>
    <n v="0"/>
    <n v="0"/>
    <n v="1"/>
    <n v="0"/>
    <n v="0"/>
    <n v="1"/>
    <n v="0"/>
    <n v="1"/>
    <n v="1"/>
    <n v="20"/>
    <s v="Miele"/>
    <n v="3"/>
    <s v="Nej"/>
    <n v="0"/>
    <s v="Ja"/>
    <s v="Ja"/>
    <s v="Nej"/>
    <n v="1"/>
    <s v="God plads"/>
    <s v="Det er super køkken med meget plads"/>
    <n v="0"/>
    <x v="0"/>
    <s v="Vanløse/Brønshøj-Husum"/>
    <x v="1"/>
    <x v="0"/>
    <x v="2"/>
    <n v="0"/>
    <n v="0"/>
    <n v="0"/>
    <n v="0"/>
    <n v="0"/>
    <n v="0"/>
    <n v="0"/>
    <n v="0"/>
    <n v="0"/>
    <n v="0"/>
    <n v="0"/>
    <n v="139516.45000000001"/>
    <s v="37480"/>
    <x v="0"/>
    <x v="0"/>
    <x v="1"/>
  </r>
  <r>
    <x v="0"/>
    <x v="390"/>
    <s v="Radisen"/>
    <x v="4"/>
    <s v="Dalbyvej 2"/>
    <n v="2700"/>
    <s v="Brønshøj"/>
    <s v="38 79 40 10"/>
    <s v="37485@buf.kk.dk"/>
    <s v="Henrik Steen-Knudsen"/>
    <n v="38714148"/>
    <n v="0"/>
    <s v="37485@buf.kk.dk"/>
    <s v="Integreret"/>
    <n v="24"/>
    <n v="0"/>
    <n v="44"/>
    <n v="0"/>
    <n v="0"/>
    <n v="0"/>
    <n v="0"/>
    <s v="Nej"/>
    <n v="0"/>
    <n v="0"/>
    <x v="0"/>
    <x v="1"/>
    <x v="3"/>
    <x v="0"/>
    <n v="0"/>
    <x v="0"/>
    <x v="1"/>
    <x v="5"/>
    <x v="1"/>
    <n v="0"/>
    <n v="70000"/>
    <n v="30000"/>
    <n v="0"/>
    <n v="0"/>
    <n v="0"/>
    <s v="Yvonne Jakobsen"/>
    <n v="1995"/>
    <n v="37"/>
    <n v="0"/>
    <n v="0"/>
    <s v="ca. 20 års erfaring"/>
    <s v="økokurser, hygiejne, egenkontrol"/>
    <n v="0"/>
    <n v="0"/>
    <n v="0"/>
    <n v="0"/>
    <n v="0"/>
    <n v="0"/>
    <n v="0"/>
    <n v="90"/>
    <n v="90"/>
    <n v="1"/>
    <n v="1"/>
    <s v="Ja"/>
    <s v="ja"/>
    <s v="Ja"/>
    <s v="Ja"/>
    <s v="Der skal bare ansættes en til i køkkenet - nok kun deltid"/>
    <s v="Ja"/>
    <n v="0"/>
    <s v="Ja"/>
    <n v="0"/>
    <n v="0"/>
    <s v="Det har de ikke taget stilling til."/>
    <n v="0"/>
    <s v="produktionskøkken"/>
    <s v="Ja"/>
    <s v="Større"/>
    <n v="0"/>
    <n v="0"/>
    <s v="ny industri-opvasker m tilbehør"/>
    <n v="0"/>
    <n v="0"/>
    <n v="0"/>
    <n v="0"/>
    <n v="0"/>
    <n v="0"/>
    <n v="0"/>
    <n v="0"/>
    <s v="Oplagte til være mentor. Har elite-smiley"/>
    <s v="Cathrine Jerrik/Sine"/>
    <d v="2009-03-03T00:00:00"/>
    <n v="0"/>
    <n v="0"/>
    <n v="1"/>
    <n v="5"/>
    <n v="0"/>
    <n v="0"/>
    <n v="1"/>
    <n v="1"/>
    <n v="10"/>
    <n v="2"/>
    <n v="2"/>
    <n v="0"/>
    <n v="0"/>
    <n v="0"/>
    <n v="0"/>
    <n v="0"/>
    <n v="1"/>
    <n v="0"/>
    <n v="0"/>
    <n v="1"/>
    <n v="0"/>
    <s v="Miele"/>
    <n v="2.5"/>
    <n v="0"/>
    <n v="0"/>
    <s v="Ja"/>
    <s v="Ja"/>
    <s v="Nej"/>
    <n v="2"/>
    <s v="God plads"/>
    <n v="0"/>
    <n v="0"/>
    <x v="0"/>
    <s v="Vanløse/Brønshøj-Husum"/>
    <x v="0"/>
    <x v="0"/>
    <x v="2"/>
    <n v="0"/>
    <n v="0"/>
    <n v="0"/>
    <n v="0"/>
    <n v="0"/>
    <n v="0"/>
    <n v="0"/>
    <n v="0"/>
    <n v="0"/>
    <n v="0"/>
    <n v="0"/>
    <n v="107693.25"/>
    <s v="37485"/>
    <x v="0"/>
    <x v="0"/>
    <x v="1"/>
  </r>
  <r>
    <x v="0"/>
    <x v="391"/>
    <s v="Lærkereden"/>
    <x v="4"/>
    <s v="Fuglsang Allé 97"/>
    <n v="2700"/>
    <s v="Brønshøj"/>
    <s v="38 79 23 44"/>
    <s v="37490@buf.kk.dk"/>
    <s v="Jane Remien Hansen"/>
    <n v="38740274"/>
    <n v="38792344"/>
    <s v="37490@buf.kk.dk"/>
    <s v="Integreret"/>
    <n v="24"/>
    <n v="0"/>
    <n v="44"/>
    <n v="0"/>
    <n v="0"/>
    <n v="0"/>
    <n v="0"/>
    <s v="Nej"/>
    <n v="0"/>
    <n v="0"/>
    <x v="0"/>
    <x v="1"/>
    <x v="0"/>
    <x v="0"/>
    <n v="5"/>
    <x v="0"/>
    <x v="0"/>
    <x v="5"/>
    <x v="1"/>
    <n v="5"/>
    <n v="180000"/>
    <n v="0"/>
    <n v="0"/>
    <s v="Ja"/>
    <s v="nej"/>
    <s v="Sofie Ågård"/>
    <n v="2007"/>
    <n v="37"/>
    <n v="0"/>
    <s v="fra Suhr's. Human ernæring"/>
    <n v="0"/>
    <n v="0"/>
    <s v="Pia de Renard"/>
    <n v="2002"/>
    <n v="15"/>
    <n v="0"/>
    <n v="0"/>
    <s v="kombi medarbejder"/>
    <n v="0"/>
    <n v="85"/>
    <n v="85"/>
    <n v="2"/>
    <n v="1"/>
    <s v="Ja"/>
    <s v="Nej"/>
    <s v="Ja"/>
    <s v="Ja"/>
    <s v="Der bliver lavet mad og de vil selvfølgelig gerne lave til børnehavebørnene."/>
    <n v="0"/>
    <n v="0"/>
    <n v="0"/>
    <n v="0"/>
    <s v="ja"/>
    <n v="0"/>
    <n v="0"/>
    <s v="produktionskøkken"/>
    <s v="Ja"/>
    <s v="Mindre"/>
    <s v="Ingen"/>
    <s v="Nej"/>
    <s v="ny opvaskemaskine. Pt. er kapaciteten ikke nok."/>
    <n v="0"/>
    <n v="0"/>
    <n v="0"/>
    <n v="0"/>
    <n v="0"/>
    <n v="0"/>
    <n v="0"/>
    <n v="0"/>
    <n v="0"/>
    <s v="Lone Voss / Sine"/>
    <d v="2009-03-05T00:00:00"/>
    <n v="0"/>
    <n v="0"/>
    <n v="1"/>
    <n v="5"/>
    <n v="0"/>
    <n v="0"/>
    <n v="1"/>
    <n v="0"/>
    <n v="9"/>
    <n v="1"/>
    <n v="1"/>
    <n v="0"/>
    <n v="0"/>
    <n v="0"/>
    <n v="0"/>
    <n v="1"/>
    <n v="0"/>
    <n v="0"/>
    <n v="1"/>
    <n v="1"/>
    <n v="20"/>
    <s v="Miele"/>
    <n v="4"/>
    <s v="Ja"/>
    <n v="10"/>
    <s v="Nej"/>
    <s v="Nej"/>
    <s v="ja"/>
    <n v="2"/>
    <s v="Begrænset"/>
    <s v="Rigtig dejligt køkken. Vil kunne starte op. På sigt andet kogebord og større røremaskine."/>
    <n v="0"/>
    <x v="0"/>
    <s v="Vanløse/Brønshøj-Husum"/>
    <x v="0"/>
    <x v="0"/>
    <x v="2"/>
    <n v="0"/>
    <n v="0"/>
    <n v="0"/>
    <n v="0"/>
    <n v="6"/>
    <n v="0"/>
    <n v="0"/>
    <n v="0"/>
    <n v="0"/>
    <n v="0"/>
    <n v="0"/>
    <n v="211508.25"/>
    <s v="37490"/>
    <x v="0"/>
    <x v="3"/>
    <x v="1"/>
  </r>
  <r>
    <x v="0"/>
    <x v="392"/>
    <s v="Firkløveret"/>
    <x v="4"/>
    <s v="Bogholder Allé 40"/>
    <n v="2720"/>
    <s v="Vanløse"/>
    <s v="38 71 68 22"/>
    <s v="37500@buf.kk.dk"/>
    <s v="Guli Werther"/>
    <n v="33238567"/>
    <n v="38716822"/>
    <s v="37500@buf.kk.dk"/>
    <s v="Integreret"/>
    <n v="24"/>
    <n v="0"/>
    <n v="44"/>
    <n v="0"/>
    <n v="0"/>
    <n v="0"/>
    <n v="0"/>
    <s v="Nej"/>
    <n v="0"/>
    <n v="0"/>
    <x v="0"/>
    <x v="1"/>
    <x v="0"/>
    <x v="0"/>
    <n v="0"/>
    <x v="0"/>
    <x v="0"/>
    <x v="1"/>
    <x v="1"/>
    <n v="0"/>
    <n v="90000"/>
    <n v="0"/>
    <n v="0"/>
    <s v="Ja"/>
    <n v="0"/>
    <s v="Lone Mikkelsen"/>
    <n v="2001"/>
    <n v="35"/>
    <n v="0"/>
    <n v="0"/>
    <s v="8-9 år"/>
    <s v="økokurser"/>
    <n v="0"/>
    <n v="0"/>
    <n v="0"/>
    <n v="0"/>
    <n v="0"/>
    <n v="0"/>
    <n v="0"/>
    <n v="90"/>
    <n v="100"/>
    <n v="1"/>
    <n v="1"/>
    <s v="Ja"/>
    <s v="Nej"/>
    <s v="Ja"/>
    <s v="Ja"/>
    <n v="0"/>
    <s v="Ja"/>
    <n v="0"/>
    <s v="Ja"/>
    <n v="0"/>
    <s v="Nej"/>
    <s v="vil gerne have hjælp"/>
    <n v="0"/>
    <s v="produktionskøkken"/>
    <s v="Ja"/>
    <s v="Ingen"/>
    <s v="Ingen"/>
    <s v="Nej"/>
    <n v="0"/>
    <s v="Ingen"/>
    <s v="Ingen"/>
    <s v="Nej"/>
    <n v="0"/>
    <s v="Ingen"/>
    <n v="0"/>
    <s v="Ingen"/>
    <n v="0"/>
    <n v="0"/>
    <s v="Cathrine Jerrik /Sine"/>
    <n v="0"/>
    <n v="0"/>
    <n v="0"/>
    <n v="1"/>
    <n v="5"/>
    <n v="0"/>
    <n v="2"/>
    <n v="0"/>
    <n v="0"/>
    <n v="0"/>
    <n v="0"/>
    <n v="2"/>
    <n v="0"/>
    <n v="0"/>
    <n v="0"/>
    <n v="0"/>
    <n v="0"/>
    <n v="1"/>
    <n v="0"/>
    <n v="0"/>
    <n v="1"/>
    <n v="3"/>
    <s v="Miele"/>
    <n v="4.5"/>
    <s v="Ja"/>
    <n v="0"/>
    <s v="Nej"/>
    <s v="Ja"/>
    <s v="Nej"/>
    <n v="2"/>
    <n v="0"/>
    <n v="0"/>
    <n v="0"/>
    <x v="0"/>
    <s v="Vanløse/Brønshøj-Husum"/>
    <x v="0"/>
    <x v="0"/>
    <x v="2"/>
    <n v="0"/>
    <n v="0"/>
    <n v="0"/>
    <n v="0"/>
    <n v="0"/>
    <n v="0"/>
    <n v="0"/>
    <n v="0"/>
    <n v="0"/>
    <n v="0"/>
    <n v="0"/>
    <n v="111588.72"/>
    <s v="37500"/>
    <x v="0"/>
    <x v="0"/>
    <x v="1"/>
  </r>
  <r>
    <x v="0"/>
    <x v="393"/>
    <s v="Børnegården i Vanløse"/>
    <x v="4"/>
    <s v="Tyborøn Allé 57"/>
    <n v="2720"/>
    <s v="Vanløse"/>
    <s v="38 71 19 77"/>
    <s v="37517@buf.kk.dk"/>
    <s v="Elisabeth Quistgaard"/>
    <n v="36415455"/>
    <n v="0"/>
    <s v="37517@buf.kk.dk"/>
    <s v="Integreret"/>
    <n v="36"/>
    <n v="0"/>
    <n v="82"/>
    <n v="0"/>
    <n v="0"/>
    <n v="0"/>
    <n v="0"/>
    <s v="ja"/>
    <n v="0"/>
    <n v="0"/>
    <x v="0"/>
    <x v="1"/>
    <x v="0"/>
    <x v="0"/>
    <n v="0"/>
    <x v="0"/>
    <x v="0"/>
    <x v="1"/>
    <x v="0"/>
    <n v="0"/>
    <n v="110000"/>
    <n v="0"/>
    <n v="0"/>
    <s v="Ja"/>
    <s v="nej"/>
    <s v="Ninna Hansen"/>
    <n v="2009"/>
    <n v="31"/>
    <n v="0"/>
    <s v="smørrebrødsjomfru"/>
    <s v="dagplejemor"/>
    <s v="ingen"/>
    <n v="0"/>
    <n v="0"/>
    <n v="0"/>
    <n v="0"/>
    <n v="0"/>
    <n v="0"/>
    <n v="0"/>
    <n v="98"/>
    <n v="100"/>
    <n v="1"/>
    <n v="1"/>
    <s v="Ja"/>
    <s v="Nej"/>
    <s v="Ja"/>
    <s v="Ja"/>
    <n v="0"/>
    <s v="Ja"/>
    <n v="0"/>
    <s v="Ja"/>
    <n v="0"/>
    <s v="Nej"/>
    <n v="0"/>
    <n v="0"/>
    <n v="0"/>
    <n v="0"/>
    <n v="0"/>
    <n v="0"/>
    <n v="0"/>
    <n v="0"/>
    <n v="0"/>
    <n v="0"/>
    <n v="0"/>
    <n v="0"/>
    <n v="0"/>
    <n v="0"/>
    <n v="0"/>
    <n v="0"/>
    <s v="Byggesag i gang. Mener de mangler kogeplader, ovn og køleskab. Der er mælkekøleskab og grøntsagskøleskab i kælderen. Bjørn til brødbagning. Der kommer ydereligere opvaskemaskine på en anden afdeling."/>
    <s v="Mariah"/>
    <n v="0"/>
    <n v="0"/>
    <n v="0"/>
    <n v="1"/>
    <n v="4"/>
    <n v="0"/>
    <n v="0"/>
    <n v="2"/>
    <n v="0"/>
    <n v="0"/>
    <n v="0"/>
    <n v="1"/>
    <n v="0"/>
    <n v="0"/>
    <n v="0"/>
    <n v="0"/>
    <n v="0"/>
    <n v="1"/>
    <n v="0"/>
    <n v="0"/>
    <n v="1"/>
    <n v="25"/>
    <s v="Miele"/>
    <n v="5"/>
    <s v="Ja"/>
    <n v="5"/>
    <s v="Nej"/>
    <s v="Nej"/>
    <s v="Nej"/>
    <n v="0"/>
    <n v="0"/>
    <s v="Byggesag i gang. Mener de mangler kogeplader, ovn og køleskab. Der er mælkekøleskab og grøntsagskøleskab i kælderen. Bjørn til brødbagning. Der kommer ydereligere opvaskemaskine på en anden afdeling."/>
    <n v="0"/>
    <x v="0"/>
    <s v="Vanløse/Brønshøj-Husum"/>
    <x v="16"/>
    <x v="0"/>
    <x v="61"/>
    <n v="0"/>
    <n v="0"/>
    <n v="0"/>
    <n v="0"/>
    <n v="0"/>
    <n v="0"/>
    <n v="0"/>
    <n v="0"/>
    <n v="0"/>
    <n v="0"/>
    <n v="0"/>
    <n v="110128.24"/>
    <s v="37517"/>
    <x v="0"/>
    <x v="0"/>
    <x v="1"/>
  </r>
  <r>
    <x v="0"/>
    <x v="394"/>
    <s v="Københavns kommunes integrerede institution"/>
    <x v="4"/>
    <s v="Midtfløjene 3"/>
    <n v="2700"/>
    <s v="Brønshøj."/>
    <s v="38 60 46 31"/>
    <s v="37534@buf.kk.dk"/>
    <s v="Anja Krause"/>
    <n v="35373579"/>
    <n v="0"/>
    <s v="37534@buf.kk.dk"/>
    <s v="Integreret"/>
    <n v="11"/>
    <n v="0"/>
    <n v="64"/>
    <n v="0"/>
    <n v="0"/>
    <n v="0"/>
    <n v="0"/>
    <s v="Nej"/>
    <n v="0"/>
    <n v="0"/>
    <x v="0"/>
    <x v="1"/>
    <x v="0"/>
    <x v="0"/>
    <n v="0"/>
    <x v="0"/>
    <x v="0"/>
    <x v="1"/>
    <x v="1"/>
    <n v="0"/>
    <n v="60000"/>
    <n v="100000"/>
    <n v="0"/>
    <s v="Ja"/>
    <s v="nej"/>
    <s v="Rosita Nkafu"/>
    <n v="2004"/>
    <n v="30"/>
    <n v="0"/>
    <s v="Halvdelen af et cater-kursus fra hotel- og restaurantionsskolen"/>
    <s v="cafearbejde"/>
    <s v="økologikursus"/>
    <n v="0"/>
    <n v="0"/>
    <n v="0"/>
    <n v="0"/>
    <n v="0"/>
    <n v="0"/>
    <n v="0"/>
    <n v="80"/>
    <n v="80"/>
    <n v="1"/>
    <n v="1"/>
    <s v="Ja"/>
    <s v="Nej"/>
    <s v="Ja"/>
    <n v="0"/>
    <n v="0"/>
    <n v="0"/>
    <n v="0"/>
    <n v="0"/>
    <n v="0"/>
    <n v="0"/>
    <n v="0"/>
    <n v="0"/>
    <s v="produktionskøkken"/>
    <s v="nej"/>
    <s v="Mindre"/>
    <s v="Ingen"/>
    <s v="Nej"/>
    <s v="Bedre udsugning + ovne (konvektion). Ønsker konvektionsovn, da en medarbejder så kan lave mad til alle børn (64 ekstra med børnehavemad)"/>
    <n v="0"/>
    <n v="0"/>
    <n v="0"/>
    <n v="0"/>
    <n v="0"/>
    <n v="0"/>
    <n v="0"/>
    <n v="0"/>
    <n v="0"/>
    <s v="Birgitte Glerup / Sine"/>
    <d v="2009-03-04T00:00:00"/>
    <n v="0"/>
    <n v="0"/>
    <n v="1"/>
    <n v="6"/>
    <n v="0"/>
    <n v="2"/>
    <n v="0"/>
    <n v="0"/>
    <n v="0"/>
    <n v="0"/>
    <n v="1"/>
    <n v="0"/>
    <n v="0"/>
    <n v="1"/>
    <n v="0"/>
    <n v="0"/>
    <n v="1"/>
    <n v="0"/>
    <n v="1"/>
    <n v="1"/>
    <n v="20"/>
    <s v="Miele"/>
    <n v="7"/>
    <s v="Nej"/>
    <n v="0"/>
    <s v="Ja"/>
    <s v="Ja"/>
    <s v="Nej"/>
    <n v="2"/>
    <s v="God plads"/>
    <n v="0"/>
    <n v="0"/>
    <x v="0"/>
    <s v="Vanløse/Brønshøj-Husum"/>
    <x v="33"/>
    <x v="0"/>
    <x v="36"/>
    <n v="0"/>
    <n v="0"/>
    <n v="0"/>
    <n v="0"/>
    <n v="0"/>
    <n v="0"/>
    <n v="0"/>
    <n v="0"/>
    <n v="0"/>
    <n v="0"/>
    <n v="0"/>
    <n v="171201.23"/>
    <s v="37534"/>
    <x v="0"/>
    <x v="0"/>
    <x v="1"/>
  </r>
  <r>
    <x v="0"/>
    <x v="395"/>
    <s v="Månestrålen"/>
    <x v="4"/>
    <s v="Vingegavl 10"/>
    <n v="2700"/>
    <s v="brønshøj"/>
    <s v="38 60 17 22"/>
    <s v="37536@buf.kk.dk"/>
    <s v="Lissi Lykkegård Jensen"/>
    <n v="38283776"/>
    <n v="0"/>
    <s v="37536@buf.kk.dk"/>
    <s v="Integreret"/>
    <n v="12"/>
    <n v="0"/>
    <n v="32"/>
    <n v="0"/>
    <n v="0"/>
    <n v="0"/>
    <n v="0"/>
    <s v="Nej"/>
    <n v="0"/>
    <n v="0"/>
    <x v="0"/>
    <x v="1"/>
    <x v="0"/>
    <x v="0"/>
    <n v="0"/>
    <x v="0"/>
    <x v="0"/>
    <x v="0"/>
    <x v="0"/>
    <n v="0"/>
    <n v="0"/>
    <n v="130000"/>
    <n v="0"/>
    <s v="Ja"/>
    <n v="0"/>
    <s v="Marija Boksic"/>
    <n v="2008"/>
    <n v="37"/>
    <n v="0"/>
    <s v="Teknisk tegner"/>
    <s v="fra 1994 og frem. Har siden da været i 3 inst. Køkkener"/>
    <s v="grøntkursus i Kbh Madhus"/>
    <n v="0"/>
    <n v="0"/>
    <n v="0"/>
    <n v="0"/>
    <n v="0"/>
    <n v="0"/>
    <n v="0"/>
    <n v="0"/>
    <n v="95"/>
    <n v="1"/>
    <n v="1"/>
    <s v="Ja"/>
    <s v="ja"/>
    <s v="Ja"/>
    <s v="Ja"/>
    <s v="Har i forvejen givet børnehavebørn mad i flere år."/>
    <s v="Ja"/>
    <s v="Er glade for den nuværende madordning m. mad/frokost til børnehavebørn"/>
    <s v="Ja"/>
    <n v="0"/>
    <s v="ja"/>
    <s v="har allerede"/>
    <n v="0"/>
    <s v="produktionskøkken"/>
    <s v="Ja"/>
    <s v="Ingen"/>
    <s v="Ingen"/>
    <s v="Nej"/>
    <n v="0"/>
    <n v="0"/>
    <n v="0"/>
    <n v="0"/>
    <n v="0"/>
    <n v="0"/>
    <n v="0"/>
    <n v="0"/>
    <n v="0"/>
    <n v="0"/>
    <s v="Birgitte Glerup / Sine"/>
    <d v="2009-03-04T00:00:00"/>
    <n v="0"/>
    <n v="0"/>
    <n v="1"/>
    <n v="4"/>
    <n v="0"/>
    <n v="1"/>
    <n v="0"/>
    <n v="0"/>
    <n v="0"/>
    <n v="0"/>
    <n v="2"/>
    <n v="0"/>
    <n v="0"/>
    <n v="0"/>
    <n v="0"/>
    <n v="0"/>
    <n v="1"/>
    <n v="0"/>
    <n v="0"/>
    <n v="1"/>
    <n v="20"/>
    <s v="Miele"/>
    <n v="4"/>
    <s v="Ja"/>
    <n v="8"/>
    <s v="Nej"/>
    <s v="Nej"/>
    <s v="Nej"/>
    <n v="2"/>
    <s v="God plads"/>
    <s v="Udendørs lagerplads"/>
    <n v="0"/>
    <x v="0"/>
    <s v="Vanløse/Brønshøj-Husum"/>
    <x v="33"/>
    <x v="0"/>
    <x v="6"/>
    <n v="0"/>
    <n v="0"/>
    <n v="0"/>
    <n v="0"/>
    <n v="0"/>
    <n v="8"/>
    <n v="0"/>
    <n v="0"/>
    <n v="0"/>
    <n v="0"/>
    <n v="0"/>
    <n v="147471.63"/>
    <s v="37536"/>
    <x v="0"/>
    <x v="1"/>
    <x v="1"/>
  </r>
  <r>
    <x v="0"/>
    <x v="396"/>
    <s v="Børnehuset Haven"/>
    <x v="4"/>
    <s v="Frederikssundsvej 277"/>
    <n v="2700"/>
    <s v="Brønshøj"/>
    <s v="3827 12 00"/>
    <s v="37537@buf.kk.dk"/>
    <s v="Ellen Aamand"/>
    <n v="0"/>
    <n v="0"/>
    <s v="37537@buf.kk.dk"/>
    <s v="Integreret"/>
    <n v="12"/>
    <n v="0"/>
    <n v="44"/>
    <n v="0"/>
    <n v="0"/>
    <n v="0"/>
    <n v="0"/>
    <s v="Nej"/>
    <n v="0"/>
    <n v="0"/>
    <x v="0"/>
    <x v="1"/>
    <x v="0"/>
    <x v="0"/>
    <n v="0"/>
    <x v="0"/>
    <x v="0"/>
    <x v="1"/>
    <x v="1"/>
    <n v="0"/>
    <n v="100000"/>
    <n v="0"/>
    <n v="0"/>
    <n v="0"/>
    <n v="0"/>
    <n v="0"/>
    <n v="0"/>
    <n v="0"/>
    <n v="0"/>
    <n v="0"/>
    <n v="0"/>
    <n v="0"/>
    <n v="0"/>
    <n v="0"/>
    <n v="0"/>
    <n v="0"/>
    <n v="0"/>
    <n v="0"/>
    <n v="0"/>
    <n v="70"/>
    <n v="70"/>
    <n v="1"/>
    <n v="1"/>
    <s v="Ja"/>
    <s v="Nej"/>
    <s v="Ja"/>
    <s v="Ja"/>
    <n v="0"/>
    <s v="Ja"/>
    <s v="Ikke debatteret endnu, men tror de er for"/>
    <s v="Ja"/>
    <n v="0"/>
    <s v="Nej"/>
    <s v="Vil gerne have en der starter i en 20-25 timers stilling evt. sideløbende m. kurser i madhuset. OBS! Denne stilling skal starte i aug 09 og være i vuggestuen og senere i bh"/>
    <n v="0"/>
    <s v="produktionskøkken"/>
    <s v="nej"/>
    <s v="Mindre"/>
    <s v="Ingen"/>
    <s v="Nej"/>
    <s v="Industriopvaskemaskine da der skal laves mad til 70. Evt. ny bordplade, da der er laminat m. huller, som kan være problematiske ift. Sundhedsstyrelsen. Ellers helt i top. Meget stort."/>
    <n v="0"/>
    <n v="0"/>
    <n v="0"/>
    <n v="0"/>
    <n v="0"/>
    <n v="0"/>
    <n v="0"/>
    <n v="0"/>
    <n v="0"/>
    <s v="Birgitte Glerup / Sine"/>
    <d v="2009-03-13T00:00:00"/>
    <n v="0"/>
    <n v="0"/>
    <n v="1"/>
    <n v="5"/>
    <n v="0"/>
    <n v="3"/>
    <n v="0"/>
    <n v="0"/>
    <n v="0"/>
    <n v="0"/>
    <n v="2"/>
    <n v="0"/>
    <n v="0"/>
    <n v="1"/>
    <n v="0"/>
    <n v="0"/>
    <n v="2"/>
    <n v="0"/>
    <n v="0"/>
    <n v="1"/>
    <n v="20"/>
    <s v="Miele"/>
    <n v="0"/>
    <s v="Ja"/>
    <n v="15"/>
    <s v="Nej"/>
    <s v="Nej"/>
    <s v="Nej"/>
    <n v="3"/>
    <s v="God plads"/>
    <s v="Vil rigtig gerne i gang med at lave mad. Får vuggestuen maden fra et cateringfirma og vil derfor gerne have en køkkenmedarbejder, der kan starte på deltid til sommer og så gå op på fuld tid. Får kun mad udefra, fordi det har været svært at skaffe køkkenpersonale,"/>
    <n v="0"/>
    <x v="0"/>
    <s v="Vanløse/Brønshøj-Husum"/>
    <x v="15"/>
    <x v="0"/>
    <x v="2"/>
    <n v="0"/>
    <n v="0"/>
    <n v="0"/>
    <n v="0"/>
    <n v="0"/>
    <n v="12"/>
    <n v="0"/>
    <n v="0"/>
    <n v="0"/>
    <n v="0"/>
    <n v="0"/>
    <n v="167246.04"/>
    <s v="37537"/>
    <x v="0"/>
    <x v="8"/>
    <x v="1"/>
  </r>
  <r>
    <x v="0"/>
    <x v="397"/>
    <s v="Skattekisten"/>
    <x v="4"/>
    <s v="Klitmøllervej 71"/>
    <n v="2720"/>
    <s v="Vanløse"/>
    <s v="38 74 94 24"/>
    <s v="37544@buf.kk.dk"/>
    <s v="Solveig A Lund"/>
    <n v="38718605"/>
    <n v="38749424"/>
    <s v="37544@buf.kk.dk"/>
    <s v="Integreret"/>
    <n v="39"/>
    <n v="0"/>
    <n v="54"/>
    <n v="0"/>
    <n v="0"/>
    <n v="0"/>
    <n v="0"/>
    <s v="Nej"/>
    <n v="0"/>
    <n v="0"/>
    <x v="0"/>
    <x v="1"/>
    <x v="0"/>
    <x v="0"/>
    <n v="0"/>
    <x v="0"/>
    <x v="0"/>
    <x v="1"/>
    <x v="1"/>
    <n v="0"/>
    <n v="115000"/>
    <n v="115000"/>
    <n v="0"/>
    <s v="Ja"/>
    <s v="nej"/>
    <s v="Grethe Hjulmand"/>
    <n v="1986"/>
    <n v="37"/>
    <n v="0"/>
    <n v="0"/>
    <s v="23-25 års erfaring"/>
    <s v="Økologisk Oplysnings Forbund, Hygiejne"/>
    <n v="0"/>
    <n v="0"/>
    <n v="0"/>
    <n v="0"/>
    <n v="0"/>
    <n v="0"/>
    <n v="0"/>
    <n v="100"/>
    <n v="0"/>
    <n v="2"/>
    <n v="2"/>
    <s v="Ja"/>
    <s v="ja"/>
    <s v="Ja"/>
    <s v="Ja"/>
    <n v="0"/>
    <s v="Ja"/>
    <n v="0"/>
    <s v="Ja"/>
    <s v="De er klar men i tvivl om hvor pengene kommer fra til ekstra personale timer"/>
    <s v="ja"/>
    <s v="De kan de godt selv"/>
    <n v="0"/>
    <s v="produktionskøkken"/>
    <s v="nej"/>
    <s v="Større"/>
    <s v="Mindre"/>
    <s v="Nej"/>
    <s v="En ny ovn (gerne konvektionsovn), rullebord i stål, en stor røremaskine"/>
    <n v="0"/>
    <n v="0"/>
    <n v="0"/>
    <n v="0"/>
    <n v="0"/>
    <n v="0"/>
    <n v="0"/>
    <n v="0"/>
    <n v="0"/>
    <s v="Cathrine Jerrik/Sine"/>
    <n v="0"/>
    <n v="0"/>
    <n v="0"/>
    <n v="1"/>
    <n v="4"/>
    <n v="0"/>
    <n v="2"/>
    <n v="0"/>
    <n v="0"/>
    <n v="0"/>
    <n v="1"/>
    <n v="2"/>
    <n v="0"/>
    <n v="0"/>
    <n v="0"/>
    <n v="0"/>
    <n v="0"/>
    <n v="1"/>
    <n v="0"/>
    <n v="0"/>
    <n v="1"/>
    <n v="4"/>
    <s v="Ken"/>
    <n v="3"/>
    <s v="Nej"/>
    <n v="0"/>
    <s v="Ja"/>
    <s v="Ja"/>
    <s v="ja"/>
    <n v="2"/>
    <s v="God plads"/>
    <s v="Fint lager"/>
    <n v="0"/>
    <x v="0"/>
    <s v="Vanløse/Brønshøj-Husum"/>
    <x v="28"/>
    <x v="0"/>
    <x v="45"/>
    <n v="0"/>
    <n v="0"/>
    <n v="0"/>
    <n v="0"/>
    <n v="0"/>
    <n v="0"/>
    <n v="0"/>
    <n v="0"/>
    <n v="0"/>
    <n v="0"/>
    <n v="0"/>
    <n v="161930.82999999999"/>
    <s v="37544"/>
    <x v="0"/>
    <x v="0"/>
    <x v="1"/>
  </r>
  <r>
    <x v="0"/>
    <x v="398"/>
    <s v="Den integrerede institution Grøndalslund"/>
    <x v="4"/>
    <s v="Ålekistevej 14"/>
    <n v="2720"/>
    <s v="Vanløse"/>
    <n v="38743023"/>
    <s v="37576@buf.kk.dk"/>
    <s v="Susanne Nielsen"/>
    <n v="0"/>
    <n v="0"/>
    <s v="37576@buf.kk.dk"/>
    <s v="Integreret"/>
    <n v="36"/>
    <n v="0"/>
    <n v="48"/>
    <n v="0"/>
    <n v="0"/>
    <n v="0"/>
    <n v="0"/>
    <s v="Nej"/>
    <n v="0"/>
    <n v="0"/>
    <x v="0"/>
    <x v="1"/>
    <x v="2"/>
    <x v="0"/>
    <n v="0"/>
    <x v="0"/>
    <x v="0"/>
    <x v="1"/>
    <x v="1"/>
    <n v="0"/>
    <n v="153600"/>
    <n v="38400"/>
    <n v="0"/>
    <s v="Ja"/>
    <s v="nej"/>
    <s v="Birgitte Larsen"/>
    <n v="2006"/>
    <n v="37"/>
    <n v="0"/>
    <s v="Køkkenleder"/>
    <s v="Erfaring fra andre institutioner"/>
    <n v="0"/>
    <n v="0"/>
    <n v="0"/>
    <n v="0"/>
    <n v="0"/>
    <n v="0"/>
    <n v="0"/>
    <n v="0"/>
    <n v="90"/>
    <n v="90"/>
    <n v="2"/>
    <n v="2"/>
    <s v="Ja"/>
    <s v="ja"/>
    <s v="Ja"/>
    <s v="Ja"/>
    <n v="0"/>
    <s v="Nej"/>
    <s v="Afventende, bekymrede - bliver det nu bedre end madpakken."/>
    <s v="Nej"/>
    <s v="som forældrene"/>
    <s v="Nej"/>
    <s v="Vil gerne have fra os"/>
    <n v="0"/>
    <s v="produktionskøkken"/>
    <s v="nej"/>
    <s v="Mindre"/>
    <s v="Ingen"/>
    <s v="Nej"/>
    <s v="Eksisterende ovn udskiftes. Kogebord skiftes til nyere med 4 plader (glaskeramisk)"/>
    <n v="0"/>
    <n v="0"/>
    <n v="0"/>
    <n v="0"/>
    <n v="0"/>
    <n v="0"/>
    <n v="0"/>
    <n v="0"/>
    <n v="0"/>
    <s v="Lone Voss/Sine"/>
    <d v="2009-03-16T00:00:00"/>
    <n v="0"/>
    <n v="0"/>
    <n v="1"/>
    <n v="4"/>
    <n v="0"/>
    <n v="0"/>
    <n v="1"/>
    <n v="0"/>
    <n v="3"/>
    <n v="0"/>
    <n v="2"/>
    <n v="0"/>
    <n v="0"/>
    <n v="1"/>
    <n v="0"/>
    <n v="0"/>
    <n v="2"/>
    <n v="0"/>
    <n v="1"/>
    <n v="1"/>
    <n v="0"/>
    <s v="Ken"/>
    <n v="5"/>
    <s v="Ja"/>
    <n v="20"/>
    <s v="Nej"/>
    <s v="Nej"/>
    <s v="ja"/>
    <n v="3"/>
    <s v="God plads"/>
    <n v="0"/>
    <n v="0"/>
    <x v="0"/>
    <s v="Vanløse/Brønshøj-Husum"/>
    <x v="1"/>
    <x v="0"/>
    <x v="32"/>
    <n v="0"/>
    <n v="0"/>
    <n v="0"/>
    <n v="0"/>
    <n v="0"/>
    <n v="0"/>
    <n v="0"/>
    <n v="0"/>
    <n v="0"/>
    <n v="0"/>
    <n v="0"/>
    <n v="157824.35999999999"/>
    <s v="37576"/>
    <x v="0"/>
    <x v="0"/>
    <x v="1"/>
  </r>
  <r>
    <x v="0"/>
    <x v="399"/>
    <s v="Børneplaneten Benediktegården"/>
    <x v="7"/>
    <s v="Spontinisvej 22"/>
    <n v="2450"/>
    <s v="København SV"/>
    <s v="36 17 17 71"/>
    <s v="35269@buf.kk.dk"/>
    <s v="Vicki Børgesen"/>
    <n v="0"/>
    <n v="0"/>
    <s v="35269@buf.kk.dk"/>
    <s v="Integreret"/>
    <n v="43"/>
    <n v="0"/>
    <n v="60"/>
    <n v="0"/>
    <n v="0"/>
    <n v="0"/>
    <n v="0"/>
    <s v="ja"/>
    <n v="2"/>
    <n v="1"/>
    <x v="0"/>
    <x v="1"/>
    <x v="0"/>
    <x v="0"/>
    <n v="0"/>
    <x v="0"/>
    <x v="1"/>
    <x v="1"/>
    <x v="1"/>
    <n v="0"/>
    <s v="Der er afsat 300000kr til 43 vuggestuebørn og 60 børnehavebørn."/>
    <n v="0"/>
    <n v="0"/>
    <s v="Ja"/>
    <s v="Ja"/>
    <s v="Anthran"/>
    <n v="1997"/>
    <n v="35"/>
    <n v="0"/>
    <s v="Ufaglært"/>
    <s v="12-15 års erfaring"/>
    <s v="Økologikursus ØOF"/>
    <n v="0"/>
    <n v="0"/>
    <n v="0"/>
    <n v="0"/>
    <n v="0"/>
    <n v="0"/>
    <n v="0"/>
    <n v="50"/>
    <n v="50"/>
    <n v="2"/>
    <n v="2"/>
    <s v="Ja"/>
    <s v="ja"/>
    <s v="Ja"/>
    <s v="Ja"/>
    <n v="0"/>
    <s v="Ja"/>
    <n v="0"/>
    <s v="Ja"/>
    <n v="0"/>
    <s v="ja"/>
    <s v="Vil herne have en ansat mere i 25-30 timer"/>
    <n v="0"/>
    <s v="produktionskøkken"/>
    <s v="Ja"/>
    <s v="Ingen"/>
    <s v="Mindre"/>
    <s v="Nej"/>
    <s v="evt. males."/>
    <n v="0"/>
    <n v="0"/>
    <n v="0"/>
    <n v="0"/>
    <n v="0"/>
    <n v="0"/>
    <n v="0"/>
    <n v="0"/>
    <n v="0"/>
    <s v="Cathrine Jerrik"/>
    <d v="2009-02-03T00:00:00"/>
    <n v="0"/>
    <n v="0"/>
    <n v="1"/>
    <n v="4"/>
    <n v="0"/>
    <n v="2"/>
    <n v="0"/>
    <n v="0"/>
    <n v="0"/>
    <n v="0"/>
    <n v="1"/>
    <n v="1"/>
    <n v="0"/>
    <n v="0"/>
    <n v="0"/>
    <n v="0"/>
    <n v="2"/>
    <n v="0"/>
    <n v="0"/>
    <n v="1"/>
    <n v="25"/>
    <s v="Miele"/>
    <n v="3"/>
    <s v="Nej"/>
    <n v="0"/>
    <s v="Nej"/>
    <s v="Ja"/>
    <s v="Nej"/>
    <n v="2"/>
    <s v="Begrænset"/>
    <s v="Institutionen er i 2 etager, så de ønsker sig en madelevator.."/>
    <n v="0"/>
    <x v="0"/>
    <s v="Vesterbro/Kgs.Enghave"/>
    <x v="42"/>
    <x v="0"/>
    <x v="25"/>
    <n v="0"/>
    <n v="0"/>
    <n v="0"/>
    <n v="0"/>
    <n v="0"/>
    <n v="0"/>
    <n v="0"/>
    <n v="0"/>
    <n v="0"/>
    <n v="0"/>
    <n v="0"/>
    <n v="253136.8"/>
    <s v="35269"/>
    <x v="0"/>
    <x v="0"/>
    <x v="1"/>
  </r>
  <r>
    <x v="0"/>
    <x v="400"/>
    <s v="Børneplaneten Benediktegården"/>
    <x v="7"/>
    <s v="Spontinisvej 22"/>
    <n v="2450"/>
    <s v="København SV"/>
    <s v="36 17 17 71"/>
    <s v="35269@buf.kk.dk"/>
    <s v="Vicki Børgesen"/>
    <n v="0"/>
    <n v="0"/>
    <s v="35269@buf.kk.dk"/>
    <s v="Integreret"/>
    <n v="43"/>
    <n v="0"/>
    <n v="60"/>
    <n v="0"/>
    <n v="0"/>
    <n v="0"/>
    <n v="0"/>
    <s v="ja"/>
    <n v="0"/>
    <n v="2"/>
    <x v="1"/>
    <x v="0"/>
    <x v="1"/>
    <x v="1"/>
    <n v="0"/>
    <x v="1"/>
    <x v="0"/>
    <x v="1"/>
    <x v="0"/>
    <n v="0"/>
    <n v="0"/>
    <n v="0"/>
    <n v="0"/>
    <n v="0"/>
    <n v="0"/>
    <n v="0"/>
    <n v="0"/>
    <n v="0"/>
    <n v="0"/>
    <n v="0"/>
    <n v="0"/>
    <n v="0"/>
    <n v="0"/>
    <n v="0"/>
    <n v="0"/>
    <n v="0"/>
    <n v="0"/>
    <n v="0"/>
    <n v="0"/>
    <n v="0"/>
    <n v="0"/>
    <n v="0"/>
    <n v="0"/>
    <n v="0"/>
    <n v="0"/>
    <n v="0"/>
    <n v="0"/>
    <n v="0"/>
    <n v="0"/>
    <n v="0"/>
    <n v="0"/>
    <n v="0"/>
    <n v="0"/>
    <n v="0"/>
    <n v="0"/>
    <s v="Køkken blandet tilvirk"/>
    <n v="0"/>
    <n v="0"/>
    <n v="0"/>
    <n v="0"/>
    <n v="0"/>
    <s v="Mindre"/>
    <s v="Mindre"/>
    <s v="Nej"/>
    <s v="Kræver fornyelse for at bliver godkendt af føædevarer myndighederne. Mangler bedre kølefaciliteter."/>
    <n v="0"/>
    <n v="0"/>
    <n v="0"/>
    <n v="0"/>
    <n v="0"/>
    <s v="Cathrine Jerrik"/>
    <d v="2009-02-03T00:00:00"/>
    <n v="0"/>
    <n v="0"/>
    <n v="1"/>
    <n v="4"/>
    <n v="0"/>
    <n v="2"/>
    <n v="0"/>
    <n v="0"/>
    <n v="0"/>
    <n v="0"/>
    <n v="1"/>
    <n v="0"/>
    <n v="0"/>
    <n v="0"/>
    <n v="0"/>
    <n v="0"/>
    <n v="1"/>
    <n v="0"/>
    <n v="0"/>
    <n v="1"/>
    <n v="25"/>
    <s v="Miele"/>
    <n v="3"/>
    <s v="Nej"/>
    <n v="0"/>
    <s v="Nej"/>
    <s v="Nej"/>
    <s v="Nej"/>
    <n v="2"/>
    <n v="0"/>
    <s v="gamle og små køleskabe. Ombygning påkrævet. Institutionen er i to etager så der ønskes madelevator, der findes et thekøkken i børnehavesektionen som tidligere har været produktionskøkken"/>
    <n v="0"/>
    <x v="0"/>
    <s v="Vesterbro/Kgs.Enghave"/>
    <x v="42"/>
    <x v="0"/>
    <x v="25"/>
    <n v="0"/>
    <n v="0"/>
    <n v="0"/>
    <n v="0"/>
    <n v="0"/>
    <n v="0"/>
    <n v="0"/>
    <n v="0"/>
    <n v="0"/>
    <n v="0"/>
    <n v="0"/>
    <n v="253136.8"/>
    <s v="35269"/>
    <x v="1"/>
    <x v="0"/>
    <x v="1"/>
  </r>
  <r>
    <x v="0"/>
    <x v="401"/>
    <s v="Børnehuset Colombus"/>
    <x v="7"/>
    <s v="Rejsbygade 8A"/>
    <n v="1759"/>
    <s v="København V"/>
    <s v="88 88 82 40"/>
    <s v="mail@columbus.kk.dk"/>
    <s v="Bente"/>
    <n v="33248986"/>
    <n v="0"/>
    <s v="35308@buf.kk.dk"/>
    <s v="Integreret"/>
    <n v="50"/>
    <n v="0"/>
    <n v="66"/>
    <n v="0"/>
    <n v="0"/>
    <n v="0"/>
    <n v="0"/>
    <s v="Nej"/>
    <n v="0"/>
    <n v="0"/>
    <x v="0"/>
    <x v="1"/>
    <x v="0"/>
    <x v="0"/>
    <n v="0"/>
    <x v="0"/>
    <x v="1"/>
    <x v="0"/>
    <x v="1"/>
    <n v="0"/>
    <n v="0"/>
    <n v="0"/>
    <n v="0"/>
    <s v="Ja"/>
    <s v="nej"/>
    <s v="Sara Østergaard"/>
    <n v="0"/>
    <n v="37"/>
    <n v="0"/>
    <s v="Kok"/>
    <n v="0"/>
    <n v="0"/>
    <s v="Birgitte"/>
    <n v="2008"/>
    <n v="20"/>
    <n v="0"/>
    <s v="ufaglært"/>
    <s v="10 års køkkenerfaring"/>
    <s v="hygiejne"/>
    <n v="0"/>
    <n v="0"/>
    <n v="1"/>
    <n v="1"/>
    <s v="Ja"/>
    <s v="Nej"/>
    <s v="nej"/>
    <s v="Ja"/>
    <s v="ved ikke"/>
    <n v="0"/>
    <n v="0"/>
    <n v="0"/>
    <n v="0"/>
    <s v="Nej"/>
    <n v="0"/>
    <n v="0"/>
    <s v="produktionskøkken"/>
    <s v="nej"/>
    <s v="Mindre"/>
    <n v="0"/>
    <n v="0"/>
    <s v="Hurtigere opvaskemaskine nødvendig"/>
    <n v="0"/>
    <n v="0"/>
    <n v="0"/>
    <n v="0"/>
    <n v="0"/>
    <n v="0"/>
    <n v="0"/>
    <n v="0"/>
    <n v="0"/>
    <s v="Mariah"/>
    <d v="2009-01-30T00:00:00"/>
    <n v="0"/>
    <n v="0"/>
    <n v="1"/>
    <n v="5"/>
    <n v="0"/>
    <n v="2"/>
    <n v="0"/>
    <n v="0"/>
    <n v="0"/>
    <n v="0"/>
    <n v="2"/>
    <n v="2"/>
    <n v="0"/>
    <n v="0"/>
    <n v="0"/>
    <n v="0"/>
    <n v="2"/>
    <n v="0"/>
    <n v="0"/>
    <n v="1"/>
    <n v="25"/>
    <s v="Miele Professional"/>
    <n v="10"/>
    <s v="Ja"/>
    <n v="12"/>
    <s v="Nej"/>
    <s v="Nej"/>
    <s v="Nej"/>
    <n v="4"/>
    <s v="God plads"/>
    <s v="Mangler kun en bedre opvaskemaskine"/>
    <n v="0"/>
    <x v="0"/>
    <s v="Vesterbro/Kgs.Enghave"/>
    <x v="43"/>
    <x v="0"/>
    <x v="5"/>
    <n v="0"/>
    <n v="0"/>
    <n v="0"/>
    <n v="0"/>
    <n v="0"/>
    <n v="0"/>
    <n v="0"/>
    <n v="0"/>
    <n v="0"/>
    <n v="0"/>
    <n v="0"/>
    <n v="15403.11"/>
    <s v="35308"/>
    <x v="0"/>
    <x v="0"/>
    <x v="1"/>
  </r>
  <r>
    <x v="0"/>
    <x v="402"/>
    <s v="Børnehuset Colombus"/>
    <x v="7"/>
    <s v="Rejsbygade 8A"/>
    <n v="1759"/>
    <s v="København V"/>
    <s v="88 88 82 40"/>
    <s v="mail@columbus.kk.dk"/>
    <s v="Bente"/>
    <n v="33248986"/>
    <n v="0"/>
    <s v="35308@buf.kk.dk"/>
    <s v="Integreret"/>
    <n v="50"/>
    <n v="0"/>
    <n v="66"/>
    <n v="0"/>
    <n v="0"/>
    <n v="0"/>
    <n v="0"/>
    <s v="Nej"/>
    <n v="0"/>
    <n v="0"/>
    <x v="1"/>
    <x v="0"/>
    <x v="1"/>
    <x v="1"/>
    <n v="0"/>
    <x v="1"/>
    <x v="0"/>
    <x v="1"/>
    <x v="0"/>
    <n v="0"/>
    <n v="0"/>
    <n v="0"/>
    <n v="0"/>
    <n v="0"/>
    <n v="0"/>
    <n v="0"/>
    <n v="0"/>
    <n v="0"/>
    <n v="0"/>
    <n v="0"/>
    <n v="0"/>
    <n v="0"/>
    <n v="0"/>
    <n v="0"/>
    <n v="0"/>
    <n v="0"/>
    <n v="0"/>
    <n v="0"/>
    <n v="0"/>
    <n v="0"/>
    <n v="0"/>
    <n v="0"/>
    <n v="0"/>
    <n v="0"/>
    <n v="0"/>
    <n v="0"/>
    <n v="0"/>
    <n v="0"/>
    <n v="0"/>
    <n v="0"/>
    <n v="0"/>
    <n v="0"/>
    <n v="0"/>
    <n v="0"/>
    <n v="0"/>
    <s v="Køkken begrænset tilvirk"/>
    <s v="nej"/>
    <s v="Mindre"/>
    <s v="Mindre"/>
    <s v="Nej"/>
    <s v="Dette skal vurderes: ekstra vask påkrævet? Rist i gulv påkrævet? Hæve opvaskemaskine påkrævet? Madhusvurdering: Der skal 1 ekstra varmluftovn"/>
    <n v="0"/>
    <n v="0"/>
    <n v="0"/>
    <n v="0"/>
    <n v="0"/>
    <n v="0"/>
    <n v="0"/>
    <n v="0"/>
    <n v="0"/>
    <s v="Birgitte Glerup"/>
    <d v="2009-01-30T00:00:00"/>
    <n v="0"/>
    <n v="1"/>
    <n v="0"/>
    <n v="4"/>
    <n v="1"/>
    <n v="0"/>
    <n v="0"/>
    <n v="0"/>
    <n v="0"/>
    <n v="0"/>
    <n v="3"/>
    <n v="0"/>
    <n v="0"/>
    <n v="0"/>
    <n v="0"/>
    <n v="0"/>
    <n v="0"/>
    <n v="0"/>
    <n v="0"/>
    <n v="1"/>
    <n v="20"/>
    <s v="Miele Professional"/>
    <n v="10"/>
    <s v="Nej"/>
    <n v="0"/>
    <s v="Nej"/>
    <s v="Ja"/>
    <s v="Nej"/>
    <n v="1"/>
    <s v="ingen plads"/>
    <s v="god plads i køkkenet"/>
    <n v="0"/>
    <x v="0"/>
    <s v="Vesterbro/Kgs.Enghave"/>
    <x v="43"/>
    <x v="0"/>
    <x v="5"/>
    <n v="0"/>
    <n v="0"/>
    <n v="0"/>
    <n v="0"/>
    <n v="0"/>
    <n v="0"/>
    <n v="0"/>
    <n v="0"/>
    <n v="0"/>
    <n v="0"/>
    <n v="0"/>
    <n v="15403.11"/>
    <s v="35308"/>
    <x v="4"/>
    <x v="0"/>
    <x v="1"/>
  </r>
  <r>
    <x v="0"/>
    <x v="403"/>
    <s v="Børnehuset Frederiksholm"/>
    <x v="7"/>
    <s v="Borgbjergsvej 30A"/>
    <n v="2450"/>
    <s v="København SV"/>
    <s v="33 31 69 96"/>
    <s v="35320@buf.kk.dk"/>
    <s v="Elisabeth Lunding"/>
    <n v="36462858"/>
    <n v="33316996"/>
    <s v="35320@buf.kk.dk"/>
    <s v="Integreret"/>
    <n v="16"/>
    <n v="0"/>
    <n v="44"/>
    <n v="0"/>
    <n v="0"/>
    <n v="0"/>
    <n v="0"/>
    <s v="Nej"/>
    <n v="0"/>
    <n v="0"/>
    <x v="0"/>
    <x v="1"/>
    <x v="3"/>
    <x v="0"/>
    <n v="0"/>
    <x v="0"/>
    <x v="0"/>
    <x v="1"/>
    <x v="1"/>
    <n v="0"/>
    <n v="44500"/>
    <n v="44500"/>
    <n v="0"/>
    <s v="Ja"/>
    <s v="nej"/>
    <s v="Janette Bandier"/>
    <n v="2007"/>
    <n v="20"/>
    <n v="0"/>
    <s v="køkkenassistent"/>
    <s v="som køkkenassistent"/>
    <s v="Egenkontrol"/>
    <n v="0"/>
    <n v="0"/>
    <n v="0"/>
    <n v="0"/>
    <n v="0"/>
    <n v="0"/>
    <n v="0"/>
    <n v="95"/>
    <n v="95"/>
    <n v="2"/>
    <n v="2"/>
    <s v="Ja"/>
    <s v="ja"/>
    <s v="Ja"/>
    <s v="Ja"/>
    <s v="Er meget negativ omkring ordningen."/>
    <s v="Ja"/>
    <s v="Men meget negative"/>
    <s v="Ja"/>
    <s v="Men meget negative"/>
    <s v="Nej"/>
    <n v="0"/>
    <n v="0"/>
    <s v="produktionskøkken"/>
    <s v="Ja"/>
    <s v="Mindre"/>
    <s v="Ingen"/>
    <s v="Nej"/>
    <s v="Køkkenet bliver brugt til vuggestuen"/>
    <n v="0"/>
    <n v="0"/>
    <n v="0"/>
    <n v="0"/>
    <n v="0"/>
    <n v="0"/>
    <n v="0"/>
    <n v="0"/>
    <n v="0"/>
    <s v="Cathrine Jerrik / Nanna"/>
    <d v="2009-03-09T00:00:00"/>
    <n v="0"/>
    <n v="1"/>
    <n v="0"/>
    <n v="0"/>
    <n v="0"/>
    <n v="1"/>
    <n v="0"/>
    <n v="0"/>
    <n v="0"/>
    <n v="1"/>
    <n v="0"/>
    <n v="0"/>
    <n v="0"/>
    <n v="0"/>
    <n v="0"/>
    <n v="1"/>
    <n v="0"/>
    <n v="0"/>
    <n v="0"/>
    <n v="1"/>
    <n v="20"/>
    <s v="Miele"/>
    <n v="2"/>
    <s v="Nej"/>
    <n v="0"/>
    <s v="Ja"/>
    <s v="Ja"/>
    <s v="Nej"/>
    <n v="2"/>
    <s v="God plads"/>
    <n v="0"/>
    <n v="0"/>
    <x v="0"/>
    <s v="Vesterbro/Kgs.Enghave"/>
    <x v="44"/>
    <x v="0"/>
    <x v="2"/>
    <n v="0"/>
    <n v="0"/>
    <n v="0"/>
    <n v="0"/>
    <n v="0"/>
    <n v="0"/>
    <n v="0"/>
    <n v="0"/>
    <n v="0"/>
    <n v="0"/>
    <n v="0"/>
    <n v="89587.18"/>
    <s v="35320"/>
    <x v="0"/>
    <x v="0"/>
    <x v="1"/>
  </r>
  <r>
    <x v="0"/>
    <x v="404"/>
    <s v="Børnehuset Frederiksholm"/>
    <x v="7"/>
    <s v="Borgbjergsvej 30A"/>
    <n v="2450"/>
    <s v="København SV"/>
    <s v="33 31 69 96"/>
    <s v="35320@buf.kk.dk"/>
    <s v="Elisabeth Lunding"/>
    <n v="36462858"/>
    <n v="33316996"/>
    <s v="35320@buf.kk.dk"/>
    <s v="Integreret"/>
    <n v="0"/>
    <n v="0"/>
    <n v="0"/>
    <n v="0"/>
    <n v="0"/>
    <n v="0"/>
    <n v="0"/>
    <n v="0"/>
    <n v="0"/>
    <n v="0"/>
    <x v="0"/>
    <x v="1"/>
    <x v="3"/>
    <x v="0"/>
    <n v="0"/>
    <x v="0"/>
    <x v="0"/>
    <x v="1"/>
    <x v="1"/>
    <n v="0"/>
    <n v="44500"/>
    <n v="44500"/>
    <n v="0"/>
    <n v="0"/>
    <n v="0"/>
    <n v="0"/>
    <n v="0"/>
    <n v="0"/>
    <n v="0"/>
    <n v="0"/>
    <n v="0"/>
    <n v="0"/>
    <n v="0"/>
    <n v="0"/>
    <n v="0"/>
    <n v="0"/>
    <n v="0"/>
    <n v="0"/>
    <n v="0"/>
    <n v="95"/>
    <n v="95"/>
    <n v="0"/>
    <n v="0"/>
    <n v="0"/>
    <n v="0"/>
    <n v="0"/>
    <n v="0"/>
    <n v="0"/>
    <n v="0"/>
    <n v="0"/>
    <n v="0"/>
    <n v="0"/>
    <n v="0"/>
    <n v="0"/>
    <n v="0"/>
    <s v="Ved ikke"/>
    <n v="0"/>
    <n v="0"/>
    <n v="0"/>
    <n v="0"/>
    <n v="0"/>
    <n v="0"/>
    <n v="0"/>
    <n v="0"/>
    <n v="0"/>
    <n v="0"/>
    <n v="0"/>
    <n v="0"/>
    <n v="0"/>
    <n v="0"/>
    <n v="0"/>
    <d v="1899-12-30T00:00:00"/>
    <n v="0"/>
    <n v="1"/>
    <n v="0"/>
    <n v="0"/>
    <n v="0"/>
    <n v="0"/>
    <n v="0"/>
    <n v="0"/>
    <n v="0"/>
    <n v="1"/>
    <n v="0"/>
    <n v="0"/>
    <n v="0"/>
    <n v="0"/>
    <n v="0"/>
    <n v="1"/>
    <n v="0"/>
    <n v="0"/>
    <n v="0"/>
    <n v="1"/>
    <n v="20"/>
    <s v="miele"/>
    <n v="6"/>
    <n v="0"/>
    <n v="0"/>
    <n v="0"/>
    <n v="0"/>
    <n v="0"/>
    <n v="1"/>
    <s v="ingen plads"/>
    <n v="0"/>
    <n v="0"/>
    <x v="0"/>
    <s v="Vesterbro/Kgs.Enghave"/>
    <x v="44"/>
    <x v="0"/>
    <x v="2"/>
    <n v="0"/>
    <n v="0"/>
    <n v="0"/>
    <n v="0"/>
    <n v="0"/>
    <n v="0"/>
    <n v="0"/>
    <n v="0"/>
    <n v="0"/>
    <n v="0"/>
    <n v="0"/>
    <n v="89587.18"/>
    <s v="35320"/>
    <x v="4"/>
    <x v="0"/>
    <x v="1"/>
  </r>
  <r>
    <x v="0"/>
    <x v="405"/>
    <s v="Saxoly Børnehus"/>
    <x v="7"/>
    <s v="Saxogade 104A"/>
    <n v="1662"/>
    <s v="København V"/>
    <s v="33 21 56 56"/>
    <s v="35433@buf.kk.dk"/>
    <s v="Irene Handt"/>
    <n v="0"/>
    <n v="0"/>
    <s v="35433@buf.kk.dk"/>
    <s v="Integreret"/>
    <n v="36"/>
    <n v="0"/>
    <n v="84"/>
    <n v="0"/>
    <n v="0"/>
    <n v="0"/>
    <n v="0"/>
    <s v="ja"/>
    <n v="3"/>
    <n v="1"/>
    <x v="0"/>
    <x v="1"/>
    <x v="0"/>
    <x v="0"/>
    <n v="0"/>
    <x v="0"/>
    <x v="1"/>
    <x v="1"/>
    <x v="1"/>
    <n v="0"/>
    <n v="10000"/>
    <n v="10000"/>
    <n v="0"/>
    <s v="Ja"/>
    <s v="nej"/>
    <s v="Berit Andersen"/>
    <n v="2008"/>
    <n v="35"/>
    <n v="0"/>
    <s v="Ernæringsassistent"/>
    <s v="12 år med mad til børn"/>
    <n v="0"/>
    <n v="0"/>
    <n v="0"/>
    <n v="0"/>
    <n v="0"/>
    <n v="0"/>
    <n v="0"/>
    <n v="0"/>
    <n v="90"/>
    <n v="90"/>
    <n v="2"/>
    <n v="2"/>
    <s v="Ja"/>
    <s v="Nej"/>
    <s v="Ja"/>
    <n v="0"/>
    <s v="Ved ikke. De vil gerne selv lave mad, men har endnu ikke taget stilling til det, pga. interne problemer"/>
    <s v="Ja"/>
    <n v="0"/>
    <s v="Ja"/>
    <n v="0"/>
    <s v="Nej"/>
    <s v="Vil evt. gerne have hjælp"/>
    <n v="0"/>
    <s v="produktionskøkken"/>
    <s v="Ja"/>
    <s v="Ingen"/>
    <s v="Ingen"/>
    <s v="Nej"/>
    <n v="0"/>
    <n v="0"/>
    <n v="0"/>
    <n v="0"/>
    <n v="0"/>
    <n v="0"/>
    <n v="0"/>
    <n v="0"/>
    <n v="0"/>
    <n v="0"/>
    <s v="Cathrine / Nanna"/>
    <d v="2009-02-26T00:00:00"/>
    <n v="0"/>
    <n v="0"/>
    <n v="1"/>
    <n v="5"/>
    <n v="0"/>
    <n v="2"/>
    <n v="0"/>
    <n v="0"/>
    <n v="0"/>
    <n v="0"/>
    <n v="2"/>
    <n v="0"/>
    <n v="0"/>
    <n v="0"/>
    <n v="0"/>
    <n v="0"/>
    <n v="2"/>
    <n v="0"/>
    <n v="0"/>
    <n v="1"/>
    <n v="25"/>
    <s v="Miele"/>
    <n v="3"/>
    <s v="Nej"/>
    <n v="0"/>
    <s v="Ja"/>
    <s v="Ja"/>
    <s v="Nej"/>
    <n v="4"/>
    <s v="Begrænset"/>
    <s v="Skabsplads i køkken, men intet lager._x000a_Nyt lækkert køkken"/>
    <n v="0"/>
    <x v="0"/>
    <s v="Vesterbro/Kgs.Enghave"/>
    <x v="1"/>
    <x v="0"/>
    <x v="62"/>
    <n v="0"/>
    <n v="0"/>
    <n v="0"/>
    <n v="0"/>
    <n v="0"/>
    <n v="0"/>
    <n v="0"/>
    <n v="0"/>
    <n v="0"/>
    <n v="0"/>
    <n v="0"/>
    <n v="260094.35"/>
    <s v="35433"/>
    <x v="0"/>
    <x v="0"/>
    <x v="1"/>
  </r>
  <r>
    <x v="0"/>
    <x v="406"/>
    <s v="Saxoly Børnehus"/>
    <x v="7"/>
    <s v="Saxogade 104A"/>
    <n v="1662"/>
    <s v="København V"/>
    <s v="33 21 56 56"/>
    <s v="35433@buf.kk.dk"/>
    <s v="Irene Handt"/>
    <n v="0"/>
    <n v="0"/>
    <s v="35433@buf.kk.dk"/>
    <s v="Integreret"/>
    <n v="36"/>
    <n v="0"/>
    <n v="84"/>
    <n v="0"/>
    <n v="0"/>
    <n v="0"/>
    <n v="0"/>
    <s v="ja"/>
    <n v="3"/>
    <n v="1"/>
    <x v="0"/>
    <x v="1"/>
    <x v="0"/>
    <x v="0"/>
    <n v="0"/>
    <x v="0"/>
    <x v="1"/>
    <x v="1"/>
    <x v="1"/>
    <n v="0"/>
    <n v="10000"/>
    <n v="10000"/>
    <n v="0"/>
    <s v="Ja"/>
    <s v="nej"/>
    <n v="0"/>
    <n v="0"/>
    <n v="0"/>
    <n v="0"/>
    <n v="0"/>
    <n v="0"/>
    <n v="0"/>
    <n v="0"/>
    <n v="0"/>
    <n v="0"/>
    <n v="0"/>
    <n v="0"/>
    <n v="0"/>
    <n v="0"/>
    <n v="90"/>
    <n v="90"/>
    <n v="2"/>
    <n v="2"/>
    <s v="Ja"/>
    <s v="Nej"/>
    <s v="Ja"/>
    <n v="0"/>
    <n v="0"/>
    <n v="0"/>
    <n v="0"/>
    <n v="0"/>
    <n v="0"/>
    <n v="0"/>
    <n v="0"/>
    <n v="0"/>
    <s v="Køkken begrænset tilvirk"/>
    <n v="0"/>
    <s v="Mindre"/>
    <s v="Mindre"/>
    <s v="Nej"/>
    <s v="Nye køkkenelementer er påkrævet, før det kan tages i brug igen"/>
    <n v="0"/>
    <n v="0"/>
    <n v="0"/>
    <n v="0"/>
    <n v="0"/>
    <n v="0"/>
    <n v="0"/>
    <n v="0"/>
    <n v="0"/>
    <s v="Cathrine / Nanna"/>
    <d v="2009-02-26T00:00:00"/>
    <n v="0"/>
    <n v="1"/>
    <n v="0"/>
    <n v="0"/>
    <n v="0"/>
    <n v="0"/>
    <n v="0"/>
    <n v="0"/>
    <n v="0"/>
    <n v="0"/>
    <n v="1"/>
    <n v="0"/>
    <n v="0"/>
    <n v="0"/>
    <n v="0"/>
    <n v="0"/>
    <n v="0"/>
    <n v="0"/>
    <n v="0"/>
    <n v="1"/>
    <n v="25"/>
    <s v="Miele"/>
    <n v="1"/>
    <s v="Nej"/>
    <n v="0"/>
    <s v="Nej"/>
    <s v="Nej"/>
    <s v="Nej"/>
    <n v="2"/>
    <s v="Begrænset"/>
    <s v="Skabsplads i køkken , men intet lager"/>
    <n v="0"/>
    <x v="0"/>
    <s v="Vesterbro/Kgs.Enghave"/>
    <x v="1"/>
    <x v="0"/>
    <x v="62"/>
    <n v="0"/>
    <n v="0"/>
    <n v="0"/>
    <n v="0"/>
    <n v="0"/>
    <n v="0"/>
    <n v="0"/>
    <n v="0"/>
    <n v="0"/>
    <n v="0"/>
    <n v="0"/>
    <n v="260094.35"/>
    <s v="35433"/>
    <x v="1"/>
    <x v="0"/>
    <x v="1"/>
  </r>
  <r>
    <x v="0"/>
    <x v="407"/>
    <s v="Saxoly Børnehus"/>
    <x v="7"/>
    <s v="Saxogade 104A"/>
    <n v="1662"/>
    <s v="København V"/>
    <s v="33 21 56 56"/>
    <s v="35433@buf.kk.dk"/>
    <s v="Irene Handt"/>
    <n v="0"/>
    <n v="0"/>
    <s v="35433@buf.kk.dk"/>
    <s v="Integreret"/>
    <n v="36"/>
    <n v="0"/>
    <n v="84"/>
    <n v="0"/>
    <n v="0"/>
    <n v="0"/>
    <n v="0"/>
    <s v="ja"/>
    <n v="3"/>
    <n v="1"/>
    <x v="0"/>
    <x v="1"/>
    <x v="0"/>
    <x v="0"/>
    <n v="0"/>
    <x v="0"/>
    <x v="1"/>
    <x v="1"/>
    <x v="1"/>
    <n v="0"/>
    <n v="10000"/>
    <n v="10000"/>
    <n v="0"/>
    <s v="Ja"/>
    <s v="nej"/>
    <n v="0"/>
    <n v="0"/>
    <n v="0"/>
    <n v="0"/>
    <n v="0"/>
    <n v="0"/>
    <n v="0"/>
    <n v="0"/>
    <n v="0"/>
    <n v="0"/>
    <n v="0"/>
    <n v="0"/>
    <n v="0"/>
    <n v="0"/>
    <n v="90"/>
    <n v="90"/>
    <n v="2"/>
    <n v="2"/>
    <s v="Ja"/>
    <s v="Nej"/>
    <s v="Ja"/>
    <n v="0"/>
    <n v="0"/>
    <n v="0"/>
    <n v="0"/>
    <n v="0"/>
    <n v="0"/>
    <n v="0"/>
    <n v="0"/>
    <n v="0"/>
    <s v="produktionskøkken"/>
    <n v="0"/>
    <s v="Mindre"/>
    <s v="Mindre"/>
    <s v="Nej"/>
    <s v="Køkkenet har ikke været brugt længe. Trænger til en kærlig hånd inden brug. Males "/>
    <n v="0"/>
    <n v="0"/>
    <n v="0"/>
    <n v="0"/>
    <n v="0"/>
    <n v="0"/>
    <n v="0"/>
    <n v="0"/>
    <n v="0"/>
    <s v="Cathrine / Nanna"/>
    <d v="2009-02-26T00:00:00"/>
    <n v="0"/>
    <n v="0"/>
    <n v="1"/>
    <n v="4"/>
    <n v="0"/>
    <n v="1"/>
    <n v="0"/>
    <n v="0"/>
    <n v="0"/>
    <n v="0"/>
    <n v="2"/>
    <n v="0"/>
    <n v="0"/>
    <n v="0"/>
    <n v="0"/>
    <n v="0"/>
    <n v="1"/>
    <n v="0"/>
    <n v="0"/>
    <n v="1"/>
    <n v="25"/>
    <s v="Miele"/>
    <n v="2.5"/>
    <s v="Nej"/>
    <n v="0"/>
    <s v="Nej"/>
    <s v="Nej"/>
    <s v="Nej"/>
    <n v="2"/>
    <s v="Begrænset"/>
    <s v="Køkken 3 i Børnehaven på Sønderboulevard, kun med de store børn. 51 børn hvor 11 dagligt kører ud til udflytterbørnehave"/>
    <n v="0"/>
    <x v="0"/>
    <s v="Vesterbro/Kgs.Enghave"/>
    <x v="1"/>
    <x v="0"/>
    <x v="62"/>
    <n v="0"/>
    <n v="0"/>
    <n v="0"/>
    <n v="0"/>
    <n v="0"/>
    <n v="0"/>
    <n v="0"/>
    <n v="0"/>
    <n v="0"/>
    <n v="0"/>
    <n v="0"/>
    <n v="260094.35"/>
    <s v="35433"/>
    <x v="2"/>
    <x v="0"/>
    <x v="1"/>
  </r>
  <r>
    <x v="0"/>
    <x v="408"/>
    <s v="Saxogården"/>
    <x v="7"/>
    <s v="Dannebrogsgade 34"/>
    <n v="1660"/>
    <s v="København V"/>
    <s v="33 21 41 97"/>
    <s v="saxogaarden@mail.dk"/>
    <s v="Charlotte Oscilowski"/>
    <n v="33290042"/>
    <n v="0"/>
    <s v="35550@buf.kk.dk"/>
    <s v="Integreret"/>
    <n v="32"/>
    <n v="0"/>
    <n v="55"/>
    <n v="40"/>
    <n v="0"/>
    <n v="0"/>
    <n v="0"/>
    <s v="Nej"/>
    <n v="0"/>
    <n v="0"/>
    <x v="0"/>
    <x v="1"/>
    <x v="2"/>
    <x v="0"/>
    <n v="0"/>
    <x v="0"/>
    <x v="0"/>
    <x v="1"/>
    <x v="1"/>
    <n v="0"/>
    <n v="230000"/>
    <n v="20000"/>
    <n v="0"/>
    <s v="Ja"/>
    <s v="nej"/>
    <s v="Zita Pedersen"/>
    <n v="2007"/>
    <n v="35"/>
    <n v="0"/>
    <s v="Næsten køkkenleder"/>
    <s v="25 års køkkenerfaring"/>
    <s v="Rodfrugter, bagekurser, barnemad, ernæringssammensætning"/>
    <n v="0"/>
    <n v="0"/>
    <n v="0"/>
    <n v="0"/>
    <n v="0"/>
    <n v="0"/>
    <n v="0"/>
    <n v="80"/>
    <n v="80"/>
    <n v="2"/>
    <n v="2"/>
    <s v="Ja"/>
    <s v="Nej"/>
    <s v="nej"/>
    <s v="Ja"/>
    <s v="Med opnormering af personale, anslår selv det kræver 20 timer mere"/>
    <s v="Ja"/>
    <n v="0"/>
    <s v="Ja"/>
    <s v="Er bekymret for hvad institutionen gør ved sygdom i køkkenet"/>
    <s v="Nej"/>
    <n v="0"/>
    <n v="0"/>
    <s v="produktionskøkken"/>
    <s v="nej"/>
    <s v="Ingen"/>
    <s v="Mindre"/>
    <s v="ja"/>
    <s v="Der mangler opbevaringsplads og afløb i gulvet"/>
    <n v="0"/>
    <n v="0"/>
    <n v="0"/>
    <n v="0"/>
    <n v="0"/>
    <n v="0"/>
    <n v="0"/>
    <n v="0"/>
    <n v="0"/>
    <s v="Mariah/ Margrethe"/>
    <d v="2009-01-22T00:00:00"/>
    <n v="0"/>
    <n v="0"/>
    <n v="1"/>
    <n v="10"/>
    <n v="2"/>
    <n v="0"/>
    <n v="0"/>
    <n v="0"/>
    <n v="0"/>
    <n v="0"/>
    <n v="3"/>
    <n v="0"/>
    <n v="0"/>
    <n v="0"/>
    <n v="0"/>
    <n v="2"/>
    <n v="0"/>
    <n v="0"/>
    <n v="1"/>
    <n v="1"/>
    <n v="2"/>
    <s v="Wexiödisk"/>
    <n v="5"/>
    <s v="Ja"/>
    <n v="12"/>
    <s v="Nej"/>
    <s v="Nej"/>
    <s v="ja"/>
    <n v="2"/>
    <s v="ingen plads"/>
    <s v="Der er ingen afløb i gulvet."/>
    <n v="0"/>
    <x v="0"/>
    <s v="Vesterbro/Kgs.Enghave"/>
    <x v="12"/>
    <x v="0"/>
    <x v="10"/>
    <n v="40"/>
    <n v="0"/>
    <n v="0"/>
    <n v="0"/>
    <n v="0"/>
    <n v="0"/>
    <n v="0"/>
    <n v="0"/>
    <n v="0"/>
    <n v="0"/>
    <n v="0"/>
    <n v="216250.94"/>
    <s v="35550"/>
    <x v="0"/>
    <x v="0"/>
    <x v="21"/>
  </r>
  <r>
    <x v="0"/>
    <x v="409"/>
    <s v="Syvstjernen"/>
    <x v="7"/>
    <s v="Dannebrogsgade 1"/>
    <n v="1665"/>
    <s v="København V"/>
    <s v="33 21 48 17"/>
    <s v="35558@buf.kk.dk"/>
    <s v="Ole Duelund"/>
    <n v="33257003"/>
    <n v="33244431"/>
    <s v="35558@buf.kk.dk"/>
    <s v="Integreret"/>
    <n v="22"/>
    <n v="0"/>
    <n v="26"/>
    <n v="0"/>
    <n v="0"/>
    <n v="0"/>
    <n v="0"/>
    <s v="Nej"/>
    <n v="0"/>
    <n v="0"/>
    <x v="0"/>
    <x v="1"/>
    <x v="2"/>
    <x v="0"/>
    <n v="0"/>
    <x v="0"/>
    <x v="1"/>
    <x v="1"/>
    <x v="1"/>
    <n v="0"/>
    <n v="83000"/>
    <n v="83000"/>
    <n v="0"/>
    <s v="Ja"/>
    <s v="nej"/>
    <s v="Tim Larsen"/>
    <n v="2005"/>
    <n v="20"/>
    <s v="mail@timlarsen.dk"/>
    <s v="Levnedsmiddeltekniker"/>
    <s v="fra andre køkkener"/>
    <n v="0"/>
    <n v="0"/>
    <n v="0"/>
    <n v="0"/>
    <n v="0"/>
    <n v="0"/>
    <n v="0"/>
    <n v="0"/>
    <n v="65"/>
    <n v="75"/>
    <n v="2"/>
    <n v="2"/>
    <s v="Ja"/>
    <s v="Nej"/>
    <s v="Ja"/>
    <s v="Nej"/>
    <s v="vil bare beholde madpakker til børnahavebørnene"/>
    <n v="0"/>
    <n v="0"/>
    <s v="Nej"/>
    <s v="Afventende, er omstillingsparat."/>
    <s v="Nej"/>
    <s v="Med rådgivning"/>
    <n v="0"/>
    <s v="Køkken blandet tilvirk"/>
    <n v="0"/>
    <n v="0"/>
    <n v="0"/>
    <n v="0"/>
    <n v="0"/>
    <n v="0"/>
    <s v="Større"/>
    <s v="Ja"/>
    <n v="0"/>
    <n v="0"/>
    <n v="0"/>
    <n v="0"/>
    <n v="0"/>
    <s v="for lille køkken, som ligger på 1. sal._x000a_Vg. og Bh. Ligger i stuen."/>
    <s v="Lone"/>
    <d v="2009-01-22T00:00:00"/>
    <n v="0"/>
    <n v="0"/>
    <n v="1"/>
    <n v="4"/>
    <n v="0"/>
    <n v="2"/>
    <n v="0"/>
    <n v="0"/>
    <n v="0"/>
    <n v="1"/>
    <n v="0"/>
    <n v="0"/>
    <n v="1"/>
    <n v="0"/>
    <n v="0"/>
    <n v="0"/>
    <n v="1"/>
    <n v="0"/>
    <n v="0"/>
    <n v="1"/>
    <n v="20"/>
    <s v="miele professional 6. 7859"/>
    <n v="2"/>
    <s v="Nej"/>
    <s v="Nej"/>
    <s v="Ja"/>
    <s v="Nej"/>
    <s v="Nej"/>
    <n v="3"/>
    <n v="0"/>
    <n v="0"/>
    <n v="0"/>
    <x v="0"/>
    <s v="Vesterbro/Kgs.Enghave"/>
    <x v="16"/>
    <x v="0"/>
    <x v="47"/>
    <n v="0"/>
    <n v="0"/>
    <n v="0"/>
    <n v="0"/>
    <n v="0"/>
    <n v="0"/>
    <n v="0"/>
    <n v="0"/>
    <n v="0"/>
    <n v="0"/>
    <n v="0"/>
    <n v="73845.56"/>
    <s v="35558"/>
    <x v="0"/>
    <x v="0"/>
    <x v="1"/>
  </r>
  <r>
    <x v="0"/>
    <x v="410"/>
    <s v="Enghave sogne integrerede institution"/>
    <x v="7"/>
    <s v="Slien 2"/>
    <n v="1766"/>
    <s v="København V"/>
    <s v="33 31 05 59"/>
    <s v="35585@buf.kk.dk"/>
    <s v="Henrik Maes"/>
    <n v="38801813"/>
    <n v="0"/>
    <s v="slien@pc.dk"/>
    <s v="Integreret"/>
    <n v="10"/>
    <n v="0"/>
    <n v="42"/>
    <n v="0"/>
    <n v="0"/>
    <n v="0"/>
    <n v="0"/>
    <s v="Nej"/>
    <n v="0"/>
    <n v="0"/>
    <x v="0"/>
    <x v="1"/>
    <x v="0"/>
    <x v="0"/>
    <n v="0"/>
    <x v="0"/>
    <x v="0"/>
    <x v="1"/>
    <x v="1"/>
    <n v="0"/>
    <n v="5047"/>
    <n v="32000"/>
    <s v="54.000 i alt"/>
    <s v="Ja"/>
    <s v="nej"/>
    <s v="Marianne Bitch"/>
    <n v="2009"/>
    <n v="20"/>
    <n v="0"/>
    <s v="kunstner"/>
    <s v="3 års køkken erfaring"/>
    <s v="Nej"/>
    <n v="0"/>
    <n v="0"/>
    <n v="0"/>
    <n v="0"/>
    <n v="0"/>
    <n v="0"/>
    <n v="0"/>
    <n v="92"/>
    <n v="92"/>
    <n v="3"/>
    <n v="2"/>
    <s v="nej"/>
    <s v="Nej"/>
    <s v="nej"/>
    <s v="Ja"/>
    <s v="laver ikke mad, men har lyst til at lave maden selv"/>
    <s v="Nej"/>
    <n v="0"/>
    <s v="Nej"/>
    <s v="Ynk og jammer"/>
    <s v="Nej"/>
    <n v="0"/>
    <n v="0"/>
    <s v="produktionskøkken"/>
    <s v="nej"/>
    <s v="Større"/>
    <s v="Større"/>
    <s v="ja"/>
    <s v="Pt. Meget lille prod. Køkken, nedslidt._x000a_Køkken udbygges, nye hårde hvidevare og andet"/>
    <n v="0"/>
    <n v="0"/>
    <n v="0"/>
    <n v="0"/>
    <n v="0"/>
    <n v="0"/>
    <n v="0"/>
    <n v="0"/>
    <n v="0"/>
    <s v="Lone Voss / Nanna"/>
    <d v="2009-02-02T00:00:00"/>
    <n v="0"/>
    <n v="1"/>
    <n v="0"/>
    <n v="0"/>
    <n v="0"/>
    <n v="0"/>
    <n v="0"/>
    <n v="0"/>
    <n v="0"/>
    <n v="0"/>
    <n v="1"/>
    <n v="0"/>
    <n v="0"/>
    <n v="0"/>
    <n v="0"/>
    <n v="1"/>
    <n v="0"/>
    <n v="0"/>
    <n v="0"/>
    <n v="1"/>
    <n v="0"/>
    <s v="Miele alm."/>
    <n v="1"/>
    <s v="Nej"/>
    <n v="0"/>
    <s v="Ja"/>
    <s v="Ja"/>
    <s v="ja"/>
    <n v="1"/>
    <s v="Begrænset"/>
    <n v="0"/>
    <n v="0"/>
    <x v="0"/>
    <s v="Vesterbro/Kgs.Enghave"/>
    <x v="24"/>
    <x v="0"/>
    <x v="10"/>
    <n v="0"/>
    <n v="0"/>
    <n v="0"/>
    <n v="0"/>
    <n v="0"/>
    <n v="0"/>
    <n v="0"/>
    <n v="0"/>
    <n v="0"/>
    <n v="0"/>
    <n v="0"/>
    <n v="43781.98"/>
    <s v="35585"/>
    <x v="0"/>
    <x v="0"/>
    <x v="1"/>
  </r>
  <r>
    <x v="0"/>
    <x v="411"/>
    <s v="Gethsemane integrerede institution"/>
    <x v="7"/>
    <s v="Sønder Boulevard 60"/>
    <n v="1720"/>
    <s v="København V"/>
    <s v="33 22 19 36"/>
    <s v="35586@buf.kk.dk"/>
    <s v="Lisbeth Fredslund"/>
    <n v="38868088"/>
    <n v="0"/>
    <s v="35586@buf.kk.dk"/>
    <s v="Integreret"/>
    <n v="11"/>
    <n v="0"/>
    <n v="20"/>
    <n v="0"/>
    <n v="0"/>
    <n v="0"/>
    <n v="0"/>
    <s v="Nej"/>
    <n v="0"/>
    <n v="0"/>
    <x v="0"/>
    <x v="0"/>
    <x v="0"/>
    <x v="0"/>
    <n v="0"/>
    <x v="5"/>
    <x v="0"/>
    <x v="3"/>
    <x v="3"/>
    <n v="0"/>
    <s v="Vuggestuen og børnehaven har fælles økonomi og bruger ca. 75000kr årligt på mad. Dette er inklusiv forplejning ved forældremøder og bestyrelsesmøder. Beløbet er blevet højere de sidste 3 år idet fødevarer priserne er blevet højere. Så sidste år havde vi e"/>
    <s v="Vuggestuen og børnehaven har fælles økonomi og bruger ca. 75000kr årligt på mad. Dette er inklusiv forplejning ved forældremøder og bestyrelsesmøder. Beløbet er blevet højere de sidste 3 år idet fødevarer priserne er blevet højere. Så sidste år havde vi e"/>
    <n v="0"/>
    <s v="Ja"/>
    <s v="nej"/>
    <s v="Yunko Herbst"/>
    <n v="2008"/>
    <n v="25"/>
    <n v="0"/>
    <s v="Praktik på Koefod Skole"/>
    <s v="Køkken asst. I KBH Seminarium"/>
    <s v="AMU Køkkenkursus 2 måneder"/>
    <n v="0"/>
    <n v="0"/>
    <n v="0"/>
    <n v="0"/>
    <n v="0"/>
    <n v="0"/>
    <n v="0"/>
    <n v="99"/>
    <n v="99"/>
    <n v="2"/>
    <n v="2"/>
    <s v="Ja"/>
    <s v="Nej"/>
    <s v="Ja"/>
    <n v="0"/>
    <n v="0"/>
    <n v="0"/>
    <n v="0"/>
    <n v="0"/>
    <n v="0"/>
    <s v="Nej"/>
    <n v="0"/>
    <n v="0"/>
    <s v="produktionskøkken"/>
    <s v="nej"/>
    <s v="Mindre"/>
    <s v="Mindre"/>
    <s v="ja"/>
    <s v="Lille køkken men kan godt lave mad, da BH-børn er på tur 2 x ugen og skal have madpakke/kold mad."/>
    <n v="0"/>
    <n v="0"/>
    <n v="0"/>
    <n v="0"/>
    <n v="0"/>
    <n v="0"/>
    <n v="0"/>
    <n v="0"/>
    <n v="0"/>
    <s v="Cathrine Jerrik"/>
    <d v="2009-02-04T00:00:00"/>
    <n v="0"/>
    <n v="1"/>
    <n v="0"/>
    <n v="0"/>
    <n v="0"/>
    <n v="0"/>
    <n v="0"/>
    <n v="0"/>
    <n v="0"/>
    <n v="1"/>
    <n v="0"/>
    <n v="0"/>
    <n v="0"/>
    <n v="0"/>
    <n v="0"/>
    <n v="1"/>
    <n v="0"/>
    <n v="0"/>
    <n v="0"/>
    <n v="1"/>
    <n v="20"/>
    <s v="Miele alm."/>
    <n v="3"/>
    <s v="Nej"/>
    <n v="0"/>
    <s v="Ja"/>
    <s v="Ja"/>
    <s v="Nej"/>
    <n v="2"/>
    <s v="Begrænset"/>
    <s v="Køkken fungerer fint med vare-lev. hver dag. _x000a_Køkkendame ønsker ikke flere timer, glad for arb. Køkkenet kunne sagtens bære mere køkkenhjælp "/>
    <n v="0"/>
    <x v="0"/>
    <s v="Vesterbro/Kgs.Enghave"/>
    <x v="33"/>
    <x v="0"/>
    <x v="18"/>
    <n v="0"/>
    <n v="0"/>
    <n v="0"/>
    <n v="0"/>
    <n v="0"/>
    <n v="0"/>
    <n v="0"/>
    <n v="0"/>
    <n v="0"/>
    <n v="0"/>
    <n v="0"/>
    <n v="88807.82"/>
    <s v="35586"/>
    <x v="0"/>
    <x v="0"/>
    <x v="1"/>
  </r>
  <r>
    <x v="0"/>
    <x v="412"/>
    <s v="Børnehuset bavnehøj"/>
    <x v="7"/>
    <s v="Tranehavevej 17"/>
    <n v="2450"/>
    <s v="København SV"/>
    <s v="33 31 44 39"/>
    <s v="35589@buf.kk.dk"/>
    <s v="Kirsten Larsen"/>
    <n v="38719618"/>
    <n v="0"/>
    <s v="bavnehoejbh-vug@mail.dk"/>
    <s v="Integreret"/>
    <n v="24"/>
    <n v="0"/>
    <n v="43"/>
    <n v="0"/>
    <n v="0"/>
    <n v="0"/>
    <n v="0"/>
    <s v="ja"/>
    <n v="2"/>
    <n v="1"/>
    <x v="0"/>
    <x v="1"/>
    <x v="0"/>
    <x v="0"/>
    <n v="0"/>
    <x v="0"/>
    <x v="0"/>
    <x v="5"/>
    <x v="1"/>
    <n v="0"/>
    <n v="70000"/>
    <n v="30000"/>
    <n v="0"/>
    <s v="Ja"/>
    <s v="nej"/>
    <s v="Lonnie Pedersen"/>
    <n v="2008"/>
    <n v="32"/>
    <s v="conniebetina@grafisk.dk"/>
    <n v="0"/>
    <n v="0"/>
    <s v="Hygiejne, bagekursus KBH"/>
    <n v="0"/>
    <n v="0"/>
    <n v="0"/>
    <n v="0"/>
    <n v="0"/>
    <n v="0"/>
    <n v="0"/>
    <n v="95"/>
    <n v="90"/>
    <n v="2"/>
    <n v="2"/>
    <s v="Ja"/>
    <s v="Nej"/>
    <s v="Ja"/>
    <s v="Ja"/>
    <s v="Er indstillet på at starte op med mad til alle 1.1.10._x000a_Der er nogle tanker vedrørende transport husene imellem"/>
    <s v="Ja"/>
    <n v="0"/>
    <s v="Ja"/>
    <s v="Godt med noget god sund mad, men varene skal være gode"/>
    <s v="Nej"/>
    <s v="Vil gerne have hjælp til ansættelse"/>
    <n v="0"/>
    <s v="produktionskøkken"/>
    <s v="nej"/>
    <s v="Mindre"/>
    <n v="0"/>
    <n v="0"/>
    <s v="Anskaffelse af køkkenmaskine + grøntsagsrobot. _x000a_"/>
    <n v="0"/>
    <n v="0"/>
    <n v="0"/>
    <n v="0"/>
    <n v="0"/>
    <n v="0"/>
    <n v="0"/>
    <n v="0"/>
    <s v="2 køkkener, 2 _x000a_Ingen forandringer - jo lagerplads skal der tænkes på"/>
    <s v="Lone Voss / Nanna"/>
    <d v="2009-02-02T00:00:00"/>
    <n v="0"/>
    <n v="0"/>
    <n v="1"/>
    <n v="0"/>
    <n v="0"/>
    <n v="2"/>
    <n v="0"/>
    <n v="0"/>
    <n v="0"/>
    <n v="0"/>
    <n v="7"/>
    <n v="0"/>
    <n v="0"/>
    <n v="0"/>
    <n v="0"/>
    <n v="0"/>
    <n v="1"/>
    <n v="0"/>
    <n v="1"/>
    <n v="1"/>
    <n v="20"/>
    <s v="Miele"/>
    <n v="2"/>
    <s v="Nej"/>
    <n v="0"/>
    <s v="Ja"/>
    <s v="Ja"/>
    <s v="Nej"/>
    <n v="2"/>
    <s v="Begrænset"/>
    <s v="Der er 2 køkkener 1 stort og 1 lille"/>
    <n v="0"/>
    <x v="0"/>
    <s v="Vesterbro/Kgs.Enghave"/>
    <x v="0"/>
    <x v="0"/>
    <x v="48"/>
    <n v="0"/>
    <n v="0"/>
    <n v="0"/>
    <n v="0"/>
    <n v="0"/>
    <n v="0"/>
    <n v="0"/>
    <n v="0"/>
    <n v="0"/>
    <n v="0"/>
    <n v="0"/>
    <n v="59398.44"/>
    <s v="35589"/>
    <x v="0"/>
    <x v="0"/>
    <x v="1"/>
  </r>
  <r>
    <x v="0"/>
    <x v="413"/>
    <s v="Børnehuset bavnehøj"/>
    <x v="7"/>
    <s v="Tranehavevej 17"/>
    <n v="2450"/>
    <s v="København SV"/>
    <s v="33 31 44 39"/>
    <s v="35589@buf.kk.dk"/>
    <s v="Kirsten Larsen"/>
    <n v="38719618"/>
    <n v="0"/>
    <s v="bavnehoejbh-vug@mail.dk"/>
    <s v="Integreret"/>
    <n v="24"/>
    <n v="0"/>
    <n v="43"/>
    <n v="0"/>
    <n v="0"/>
    <n v="0"/>
    <n v="0"/>
    <s v="ja"/>
    <n v="2"/>
    <n v="1"/>
    <x v="0"/>
    <x v="1"/>
    <x v="0"/>
    <x v="0"/>
    <n v="0"/>
    <x v="0"/>
    <x v="0"/>
    <x v="5"/>
    <x v="1"/>
    <n v="0"/>
    <n v="70000"/>
    <n v="30000"/>
    <n v="0"/>
    <s v="Ja"/>
    <s v="nej"/>
    <s v="Lonnie Pedersen"/>
    <n v="2008"/>
    <n v="32"/>
    <s v="conniebetina@grafisk.dk"/>
    <n v="0"/>
    <n v="0"/>
    <s v="Hygiejne, bagekursus KBH"/>
    <n v="0"/>
    <n v="0"/>
    <n v="0"/>
    <n v="0"/>
    <n v="0"/>
    <n v="0"/>
    <n v="0"/>
    <n v="95"/>
    <n v="90"/>
    <n v="2"/>
    <n v="2"/>
    <n v="0"/>
    <n v="0"/>
    <n v="0"/>
    <n v="0"/>
    <n v="0"/>
    <n v="0"/>
    <n v="0"/>
    <n v="0"/>
    <n v="0"/>
    <n v="0"/>
    <n v="0"/>
    <n v="0"/>
    <s v="produktionskøkken"/>
    <s v="nej"/>
    <s v="Mindre"/>
    <n v="0"/>
    <n v="0"/>
    <n v="0"/>
    <n v="0"/>
    <n v="0"/>
    <n v="0"/>
    <n v="0"/>
    <n v="0"/>
    <n v="0"/>
    <n v="0"/>
    <n v="0"/>
    <s v="2 køkkener, 2 _x000a_Ingen forandringer - jo lagerplads skal der tænkes på"/>
    <s v="Lone Voss / Nanna"/>
    <d v="2009-02-02T00:00:00"/>
    <n v="0"/>
    <n v="0"/>
    <n v="1"/>
    <n v="0"/>
    <n v="0"/>
    <n v="1"/>
    <n v="0"/>
    <n v="0"/>
    <n v="0"/>
    <n v="0"/>
    <n v="7"/>
    <n v="0"/>
    <n v="0"/>
    <n v="0"/>
    <n v="0"/>
    <n v="0"/>
    <n v="1"/>
    <n v="0"/>
    <n v="0"/>
    <n v="1"/>
    <n v="20"/>
    <s v="Miele"/>
    <n v="2"/>
    <s v="Nej"/>
    <n v="0"/>
    <s v="Ja"/>
    <s v="Ja"/>
    <s v="Nej"/>
    <n v="1"/>
    <s v="Begrænset"/>
    <s v="Der er 2 køkkener 1 stort og 1 lille"/>
    <n v="0"/>
    <x v="0"/>
    <s v="Vesterbro/Kgs.Enghave"/>
    <x v="0"/>
    <x v="0"/>
    <x v="48"/>
    <n v="0"/>
    <n v="0"/>
    <n v="0"/>
    <n v="0"/>
    <n v="0"/>
    <n v="0"/>
    <n v="0"/>
    <n v="0"/>
    <n v="0"/>
    <n v="0"/>
    <n v="0"/>
    <n v="59398.44"/>
    <s v="35589"/>
    <x v="1"/>
    <x v="0"/>
    <x v="1"/>
  </r>
  <r>
    <x v="0"/>
    <x v="414"/>
    <s v="Børnehuset Klatretræet"/>
    <x v="7"/>
    <s v="Estlandsgade 4"/>
    <n v="1724"/>
    <s v="København V"/>
    <s v="33 22 66 46"/>
    <s v="37235@buf.kk.dk"/>
    <s v="Annete Vedel Pedersen"/>
    <n v="43545649"/>
    <n v="0"/>
    <s v="37235@buf.kk.dk"/>
    <s v="Integreret"/>
    <n v="30"/>
    <n v="0"/>
    <n v="48"/>
    <n v="0"/>
    <n v="0"/>
    <n v="0"/>
    <n v="0"/>
    <s v="Nej"/>
    <n v="0"/>
    <n v="0"/>
    <x v="0"/>
    <x v="1"/>
    <x v="3"/>
    <x v="0"/>
    <n v="0"/>
    <x v="0"/>
    <x v="0"/>
    <x v="1"/>
    <x v="1"/>
    <n v="0"/>
    <n v="55000"/>
    <n v="55000"/>
    <n v="0"/>
    <s v="Ja"/>
    <s v="nej"/>
    <s v="Rahma Olsen"/>
    <n v="2008"/>
    <n v="29"/>
    <n v="0"/>
    <s v="Kosmetolog"/>
    <n v="0"/>
    <s v="Hygiejne"/>
    <n v="0"/>
    <n v="0"/>
    <n v="0"/>
    <n v="0"/>
    <n v="0"/>
    <n v="0"/>
    <n v="0"/>
    <n v="85"/>
    <n v="0"/>
    <n v="2"/>
    <n v="2"/>
    <s v="nej"/>
    <s v="ja"/>
    <s v="Ja"/>
    <s v="Ja"/>
    <n v="0"/>
    <n v="0"/>
    <s v="Ved ikke. Delte meniger"/>
    <s v="Ja"/>
    <n v="0"/>
    <s v="Nej"/>
    <s v="Ved endnu ikke."/>
    <n v="0"/>
    <s v="produktionskøkken"/>
    <s v="nej"/>
    <s v="Mindre"/>
    <s v="Ingen"/>
    <s v="Nej"/>
    <s v="2 - 4 ekstra kogeplader / blus"/>
    <n v="0"/>
    <n v="0"/>
    <n v="0"/>
    <n v="0"/>
    <n v="0"/>
    <n v="0"/>
    <n v="0"/>
    <n v="0"/>
    <n v="0"/>
    <s v="Birgitte Glerup / Nanna"/>
    <d v="2009-03-09T00:00:00"/>
    <n v="0"/>
    <n v="0"/>
    <n v="1"/>
    <n v="4"/>
    <n v="0"/>
    <n v="2"/>
    <n v="0"/>
    <n v="0"/>
    <n v="0"/>
    <n v="0"/>
    <n v="1"/>
    <n v="0"/>
    <n v="0"/>
    <n v="1"/>
    <n v="0"/>
    <n v="0"/>
    <n v="1"/>
    <n v="0"/>
    <n v="0"/>
    <n v="1"/>
    <n v="20"/>
    <s v="Miele"/>
    <n v="13"/>
    <s v="Nej"/>
    <n v="0"/>
    <s v="Ja"/>
    <s v="Ja"/>
    <s v="Nej"/>
    <n v="2"/>
    <s v="ingen plads"/>
    <s v="Den ene vask har 2 rum._x000a_Ingen lagerplads, men god plads i køkkenet._x000a_"/>
    <n v="0"/>
    <x v="0"/>
    <s v="Vesterbro/Kgs.Enghave"/>
    <x v="22"/>
    <x v="0"/>
    <x v="32"/>
    <n v="0"/>
    <n v="0"/>
    <n v="0"/>
    <n v="0"/>
    <n v="0"/>
    <n v="0"/>
    <n v="0"/>
    <n v="0"/>
    <n v="0"/>
    <n v="0"/>
    <n v="0"/>
    <n v="133406.54999999999"/>
    <s v="37235"/>
    <x v="0"/>
    <x v="0"/>
    <x v="1"/>
  </r>
  <r>
    <x v="0"/>
    <x v="415"/>
    <s v="Vuggestuen Himmelblå"/>
    <x v="7"/>
    <s v="Slesvigsgade 12"/>
    <n v="1762"/>
    <s v="København V"/>
    <s v="33 24 64 86"/>
    <s v="37260@buf.kk.dk"/>
    <s v="Hanne Thomsen"/>
    <n v="43436903"/>
    <n v="0"/>
    <s v="37260@buf.kk.dk"/>
    <s v="Integreret"/>
    <n v="30"/>
    <n v="0"/>
    <n v="0"/>
    <n v="0"/>
    <n v="0"/>
    <n v="0"/>
    <n v="0"/>
    <s v="Nej"/>
    <n v="0"/>
    <n v="0"/>
    <x v="0"/>
    <x v="1"/>
    <x v="0"/>
    <x v="0"/>
    <n v="0"/>
    <x v="1"/>
    <x v="0"/>
    <x v="1"/>
    <x v="0"/>
    <n v="0"/>
    <n v="65000"/>
    <n v="0"/>
    <n v="0"/>
    <s v="Ja"/>
    <s v="nej"/>
    <s v="Ivank meralde"/>
    <n v="2006"/>
    <n v="32"/>
    <n v="0"/>
    <s v="Uddannet kok i kroatien. SOSU grunduddannelse"/>
    <s v="flere år"/>
    <s v="Hygiejne, Økologiks grundkursus"/>
    <n v="0"/>
    <n v="0"/>
    <n v="0"/>
    <n v="0"/>
    <n v="0"/>
    <n v="0"/>
    <n v="0"/>
    <n v="75"/>
    <n v="0"/>
    <n v="2"/>
    <n v="0"/>
    <s v="Ja"/>
    <s v="Nej"/>
    <s v="Ja"/>
    <s v="Ja"/>
    <n v="0"/>
    <n v="0"/>
    <n v="0"/>
    <n v="0"/>
    <n v="0"/>
    <n v="0"/>
    <n v="0"/>
    <n v="0"/>
    <s v="produktionskøkken"/>
    <s v="nej"/>
    <s v="Større"/>
    <s v="Større"/>
    <s v="Nej"/>
    <s v="Køkkenet fungerer fint, men er noget nedslidt og trænger til at blive renoveret. Har et rengøringsrum der kunne indrages i køkkenet"/>
    <n v="0"/>
    <n v="0"/>
    <n v="0"/>
    <n v="0"/>
    <n v="0"/>
    <n v="0"/>
    <n v="0"/>
    <n v="0"/>
    <n v="0"/>
    <s v="Cathrine Jerrik / Nanna"/>
    <s v="10.2.2009"/>
    <n v="0"/>
    <n v="0"/>
    <n v="1"/>
    <n v="4"/>
    <n v="0"/>
    <n v="1"/>
    <n v="0"/>
    <n v="0"/>
    <n v="0"/>
    <n v="0"/>
    <n v="2"/>
    <n v="0"/>
    <n v="1"/>
    <n v="0"/>
    <n v="0"/>
    <n v="0"/>
    <n v="1"/>
    <n v="0"/>
    <n v="0"/>
    <n v="1"/>
    <n v="30"/>
    <s v="Miele"/>
    <n v="2.5"/>
    <s v="Nej"/>
    <n v="0"/>
    <s v="Ja"/>
    <s v="Ja"/>
    <s v="Nej"/>
    <n v="2"/>
    <s v="Begrænset"/>
    <s v="2 store skabe til lagerplads ønskes_x000a_Har mikroovn"/>
    <n v="0"/>
    <x v="1"/>
    <s v="Vesterbro/Kgs.Enghave"/>
    <x v="22"/>
    <x v="0"/>
    <x v="1"/>
    <n v="0"/>
    <n v="0"/>
    <n v="0"/>
    <n v="0"/>
    <n v="0"/>
    <n v="0"/>
    <n v="0"/>
    <n v="0"/>
    <n v="0"/>
    <n v="0"/>
    <n v="0"/>
    <n v="65678.28"/>
    <s v="37260"/>
    <x v="0"/>
    <x v="0"/>
    <x v="1"/>
  </r>
  <r>
    <x v="0"/>
    <x v="416"/>
    <s v="Transformeren"/>
    <x v="7"/>
    <s v="Enghave Plads 27"/>
    <n v="1670"/>
    <s v="København V"/>
    <s v="33 26 59 40"/>
    <s v="37315@buf.kk.dk"/>
    <s v="Ghita Bjørling"/>
    <n v="22574155"/>
    <n v="0"/>
    <s v="37315@buf.kk.dk"/>
    <s v="Integreret"/>
    <n v="36"/>
    <n v="0"/>
    <n v="72"/>
    <n v="0"/>
    <n v="0"/>
    <n v="0"/>
    <n v="0"/>
    <s v="Nej"/>
    <n v="0"/>
    <n v="0"/>
    <x v="0"/>
    <x v="1"/>
    <x v="3"/>
    <x v="0"/>
    <n v="0"/>
    <x v="0"/>
    <x v="0"/>
    <x v="1"/>
    <x v="1"/>
    <n v="0"/>
    <n v="140000"/>
    <n v="0"/>
    <n v="0"/>
    <s v="Ja"/>
    <s v="nej"/>
    <s v="Christina"/>
    <n v="2004"/>
    <n v="34"/>
    <s v="christinastorgaard@....dk"/>
    <s v="PB i Ernæring og Sundhed"/>
    <s v="6 mdr i institution"/>
    <s v="Nej"/>
    <n v="0"/>
    <n v="0"/>
    <n v="0"/>
    <n v="0"/>
    <n v="0"/>
    <n v="0"/>
    <n v="0"/>
    <n v="98"/>
    <n v="0"/>
    <n v="1"/>
    <n v="1"/>
    <s v="Ja"/>
    <s v="Nej"/>
    <s v="Ja"/>
    <s v="Ja"/>
    <s v="Forholder sig afventende"/>
    <s v="Ja"/>
    <n v="0"/>
    <s v="Ja"/>
    <n v="0"/>
    <s v="Nej"/>
    <s v="vil tro de kan selv."/>
    <n v="0"/>
    <s v="produktionskøkken"/>
    <s v="nej"/>
    <s v="Mindre"/>
    <s v="Ingen"/>
    <s v="Nej"/>
    <s v="Hurtigere opvaskemaskine"/>
    <n v="0"/>
    <n v="0"/>
    <n v="0"/>
    <n v="0"/>
    <n v="0"/>
    <n v="0"/>
    <n v="0"/>
    <n v="0"/>
    <n v="0"/>
    <s v="Mariah"/>
    <d v="2009-02-02T00:00:00"/>
    <n v="0"/>
    <n v="1"/>
    <n v="0"/>
    <n v="4"/>
    <n v="2"/>
    <n v="0"/>
    <n v="0"/>
    <n v="0"/>
    <n v="0"/>
    <n v="0"/>
    <n v="2"/>
    <n v="0"/>
    <n v="0"/>
    <n v="0"/>
    <n v="0"/>
    <n v="0"/>
    <n v="1"/>
    <n v="0"/>
    <n v="0"/>
    <n v="1"/>
    <n v="25"/>
    <s v="Miele Professional"/>
    <n v="5"/>
    <s v="Ja"/>
    <n v="8"/>
    <s v="Nej"/>
    <s v="Ja"/>
    <s v="Nej"/>
    <n v="2"/>
    <s v="God plads"/>
    <s v="48 børn afsted i Udflytter en måned ad gangen. Udflytteren Ørholm har produktionskøkken som endnu ikke er besøgt."/>
    <n v="0"/>
    <x v="0"/>
    <s v="Vesterbro/Kgs.Enghave"/>
    <x v="1"/>
    <x v="0"/>
    <x v="15"/>
    <n v="0"/>
    <n v="0"/>
    <n v="0"/>
    <n v="0"/>
    <n v="0"/>
    <n v="0"/>
    <n v="0"/>
    <n v="0"/>
    <n v="0"/>
    <n v="0"/>
    <n v="0"/>
    <n v="169592.94"/>
    <s v="37315"/>
    <x v="0"/>
    <x v="0"/>
    <x v="1"/>
  </r>
  <r>
    <x v="0"/>
    <x v="417"/>
    <s v="Transformeren"/>
    <x v="7"/>
    <s v="Enghave Plads 27"/>
    <n v="1670"/>
    <s v="København V"/>
    <s v="33 26 59 40"/>
    <s v="37315@buf.kk.dk"/>
    <s v="Ghita Bjørling"/>
    <n v="22574155"/>
    <n v="0"/>
    <s v="37315@buf.kk.dk"/>
    <s v="Integreret"/>
    <n v="0"/>
    <n v="0"/>
    <n v="0"/>
    <n v="0"/>
    <n v="0"/>
    <n v="0"/>
    <n v="0"/>
    <n v="0"/>
    <n v="0"/>
    <n v="0"/>
    <x v="0"/>
    <x v="1"/>
    <x v="3"/>
    <x v="0"/>
    <n v="0"/>
    <x v="0"/>
    <x v="0"/>
    <x v="1"/>
    <x v="1"/>
    <n v="0"/>
    <n v="140000"/>
    <n v="0"/>
    <n v="0"/>
    <n v="0"/>
    <n v="0"/>
    <n v="0"/>
    <n v="0"/>
    <n v="0"/>
    <n v="0"/>
    <n v="0"/>
    <n v="0"/>
    <n v="0"/>
    <n v="0"/>
    <n v="0"/>
    <n v="0"/>
    <n v="0"/>
    <n v="0"/>
    <n v="0"/>
    <n v="0"/>
    <n v="98"/>
    <n v="0"/>
    <n v="0"/>
    <n v="0"/>
    <n v="0"/>
    <n v="0"/>
    <n v="0"/>
    <n v="0"/>
    <n v="0"/>
    <n v="0"/>
    <n v="0"/>
    <n v="0"/>
    <n v="0"/>
    <n v="0"/>
    <n v="0"/>
    <n v="0"/>
    <s v="Ved ikke"/>
    <n v="0"/>
    <n v="0"/>
    <n v="0"/>
    <n v="0"/>
    <n v="0"/>
    <n v="0"/>
    <n v="0"/>
    <n v="0"/>
    <n v="0"/>
    <n v="0"/>
    <n v="0"/>
    <n v="0"/>
    <n v="0"/>
    <n v="0"/>
    <s v="lone"/>
    <d v="1899-12-30T00:00:00"/>
    <n v="0"/>
    <n v="1"/>
    <n v="0"/>
    <n v="0"/>
    <n v="0"/>
    <n v="0"/>
    <n v="0"/>
    <n v="0"/>
    <n v="0"/>
    <n v="0"/>
    <n v="2"/>
    <n v="0"/>
    <n v="0"/>
    <n v="0"/>
    <n v="0"/>
    <n v="0"/>
    <n v="1"/>
    <n v="0"/>
    <n v="0"/>
    <n v="1"/>
    <n v="2"/>
    <s v="miele"/>
    <n v="0"/>
    <n v="0"/>
    <n v="0"/>
    <s v="Ja"/>
    <n v="0"/>
    <n v="0"/>
    <n v="2"/>
    <s v="God plads"/>
    <n v="0"/>
    <n v="0"/>
    <x v="0"/>
    <s v="Vesterbro/Kgs.Enghave"/>
    <x v="1"/>
    <x v="0"/>
    <x v="15"/>
    <n v="0"/>
    <n v="0"/>
    <n v="0"/>
    <n v="0"/>
    <n v="0"/>
    <n v="0"/>
    <n v="0"/>
    <n v="0"/>
    <n v="0"/>
    <n v="0"/>
    <n v="0"/>
    <n v="169592.94"/>
    <s v="37315"/>
    <x v="4"/>
    <x v="0"/>
    <x v="1"/>
  </r>
  <r>
    <x v="0"/>
    <x v="418"/>
    <s v="Buegården"/>
    <x v="7"/>
    <s v="Oehlenschlægersgade 21A"/>
    <n v="1663"/>
    <s v="København V"/>
    <s v="33 21 92 81"/>
    <s v="37362@buf.kk.dk"/>
    <s v="Henriette Roselil Hedegaard"/>
    <n v="38332709"/>
    <n v="0"/>
    <s v="37362@faf.kk.dk"/>
    <s v="Integreret"/>
    <n v="22"/>
    <n v="0"/>
    <n v="60"/>
    <n v="0"/>
    <n v="0"/>
    <n v="0"/>
    <n v="0"/>
    <s v="ja"/>
    <n v="2"/>
    <n v="1"/>
    <x v="0"/>
    <x v="1"/>
    <x v="2"/>
    <x v="0"/>
    <n v="0"/>
    <x v="0"/>
    <x v="0"/>
    <x v="1"/>
    <x v="1"/>
    <n v="0"/>
    <n v="75000"/>
    <n v="0"/>
    <n v="0"/>
    <s v="Ja"/>
    <s v="nej"/>
    <s v="Christine Jenzsch"/>
    <n v="2008"/>
    <n v="30"/>
    <n v="0"/>
    <s v="lavet mad i 3½ år i kantine. Bl.a. Meyers personale-restaurant"/>
    <s v="15 år erfaring"/>
    <s v="Omlægning til Økologi, 1998, Økologisk oplysningsforbund."/>
    <n v="0"/>
    <n v="0"/>
    <n v="0"/>
    <n v="0"/>
    <n v="0"/>
    <n v="0"/>
    <n v="0"/>
    <n v="98"/>
    <n v="85"/>
    <n v="1"/>
    <n v="1"/>
    <s v="Ja"/>
    <s v="Nej"/>
    <s v="Ja"/>
    <s v="Ja"/>
    <s v="Vil meget gerne selv stå for maden, hvis køkkenet kan ombygges og der er penge til det."/>
    <s v="Ja"/>
    <s v="Positive. Men vil helst have mad fra vuggestuekøkken i stedet for børnehavens anretter-køkken."/>
    <s v="Ja"/>
    <s v="positive"/>
    <s v="Nej"/>
    <s v="Finder det svært at finde personale"/>
    <n v="0"/>
    <s v="produktionskøkken"/>
    <n v="0"/>
    <n v="0"/>
    <n v="0"/>
    <n v="0"/>
    <n v="0"/>
    <s v="Mindre"/>
    <s v="Ingen"/>
    <s v="Nej"/>
    <n v="0"/>
    <n v="0"/>
    <n v="0"/>
    <n v="0"/>
    <n v="0"/>
    <s v="Køkkenet er fint, men hvis der skal være større produktion skal køkkenet evt. ombygges. En væg kan rives ned."/>
    <s v="Cathrine"/>
    <n v="0"/>
    <n v="0"/>
    <n v="0"/>
    <n v="1"/>
    <n v="0"/>
    <n v="2"/>
    <n v="0"/>
    <n v="0"/>
    <n v="0"/>
    <n v="0"/>
    <n v="0"/>
    <n v="3"/>
    <n v="0"/>
    <n v="0"/>
    <n v="0"/>
    <n v="0"/>
    <n v="1"/>
    <n v="1"/>
    <n v="0"/>
    <n v="0"/>
    <n v="1"/>
    <n v="20"/>
    <s v="Miele"/>
    <n v="0"/>
    <s v="Ja"/>
    <n v="5"/>
    <s v="Nej"/>
    <s v="Ja"/>
    <s v="Nej"/>
    <n v="2"/>
    <s v="Begrænset"/>
    <s v="Børnehaven står for ombygning og vil gerne vente med at deres konferencerum bliver i standsat, hvis tilstødende køkken skal udbygges og rummet vil skulle inddrages og en væg fjernes"/>
    <n v="0"/>
    <x v="0"/>
    <s v="Vesterbro/Kgs.Enghave"/>
    <x v="16"/>
    <x v="0"/>
    <x v="63"/>
    <n v="0"/>
    <n v="0"/>
    <n v="0"/>
    <n v="0"/>
    <n v="0"/>
    <n v="0"/>
    <n v="0"/>
    <n v="0"/>
    <n v="0"/>
    <n v="0"/>
    <n v="0"/>
    <n v="98674.02"/>
    <s v="37362"/>
    <x v="0"/>
    <x v="0"/>
    <x v="1"/>
  </r>
  <r>
    <x v="0"/>
    <x v="419"/>
    <s v="Buegården"/>
    <x v="7"/>
    <s v="Oehlenschlægersgade 21A"/>
    <n v="1663"/>
    <s v="København V"/>
    <s v="33 21 92 81"/>
    <s v="37362@buf.kk.dk"/>
    <s v="Henriette Roselil Hedegaard"/>
    <n v="38332709"/>
    <n v="0"/>
    <s v="37362@faf.kk.dk"/>
    <s v="Integreret"/>
    <n v="22"/>
    <n v="0"/>
    <n v="60"/>
    <n v="0"/>
    <n v="0"/>
    <n v="0"/>
    <n v="0"/>
    <s v="ja"/>
    <n v="2"/>
    <n v="2"/>
    <x v="1"/>
    <x v="0"/>
    <x v="1"/>
    <x v="1"/>
    <n v="0"/>
    <x v="1"/>
    <x v="0"/>
    <x v="1"/>
    <x v="0"/>
    <n v="0"/>
    <n v="0"/>
    <n v="0"/>
    <n v="0"/>
    <n v="0"/>
    <n v="0"/>
    <n v="0"/>
    <n v="0"/>
    <n v="0"/>
    <n v="0"/>
    <n v="0"/>
    <n v="0"/>
    <n v="0"/>
    <n v="0"/>
    <n v="0"/>
    <n v="0"/>
    <n v="0"/>
    <n v="0"/>
    <n v="0"/>
    <n v="0"/>
    <n v="0"/>
    <n v="0"/>
    <n v="0"/>
    <n v="0"/>
    <n v="0"/>
    <n v="0"/>
    <n v="0"/>
    <n v="0"/>
    <n v="0"/>
    <n v="0"/>
    <n v="0"/>
    <n v="0"/>
    <n v="0"/>
    <n v="0"/>
    <n v="0"/>
    <n v="0"/>
    <s v="Køkken blandet tilvirk"/>
    <s v="nej"/>
    <n v="0"/>
    <n v="0"/>
    <n v="0"/>
    <n v="0"/>
    <n v="0"/>
    <n v="0"/>
    <n v="0"/>
    <n v="0"/>
    <n v="0"/>
    <n v="0"/>
    <n v="0"/>
    <n v="0"/>
    <s v="Dette køkken kan umiddelbart bruges som koldt køkken."/>
    <s v="Cathrine"/>
    <n v="0"/>
    <n v="0"/>
    <n v="1"/>
    <n v="0"/>
    <n v="0"/>
    <n v="0"/>
    <n v="0"/>
    <n v="0"/>
    <n v="0"/>
    <n v="0"/>
    <n v="1"/>
    <n v="1"/>
    <n v="0"/>
    <n v="0"/>
    <n v="0"/>
    <n v="0"/>
    <n v="1"/>
    <n v="1"/>
    <n v="0"/>
    <n v="0"/>
    <n v="1"/>
    <n v="20"/>
    <s v="Miele"/>
    <n v="0"/>
    <s v="Nej"/>
    <n v="0"/>
    <s v="Nej"/>
    <s v="Nej"/>
    <s v="Nej"/>
    <n v="1"/>
    <s v="Begrænset"/>
    <n v="0"/>
    <n v="0"/>
    <x v="0"/>
    <s v="Vesterbro/Kgs.Enghave"/>
    <x v="16"/>
    <x v="0"/>
    <x v="63"/>
    <n v="0"/>
    <n v="0"/>
    <n v="0"/>
    <n v="0"/>
    <n v="0"/>
    <n v="0"/>
    <n v="0"/>
    <n v="0"/>
    <n v="0"/>
    <n v="0"/>
    <n v="0"/>
    <n v="98674.02"/>
    <s v="37362"/>
    <x v="1"/>
    <x v="0"/>
    <x v="1"/>
  </r>
  <r>
    <x v="0"/>
    <x v="420"/>
    <s v="Absalonshave"/>
    <x v="7"/>
    <s v="Absalonsgade 33"/>
    <n v="1658"/>
    <s v="København V"/>
    <s v="33 24 28 87"/>
    <s v="37459@buf.kk.dk"/>
    <s v="Anna Marie Møller"/>
    <n v="32519212"/>
    <n v="0"/>
    <n v="0"/>
    <s v="Integreret"/>
    <n v="36"/>
    <n v="0"/>
    <n v="44"/>
    <n v="0"/>
    <n v="0"/>
    <n v="0"/>
    <n v="0"/>
    <s v="Nej"/>
    <n v="0"/>
    <n v="0"/>
    <x v="0"/>
    <x v="1"/>
    <x v="2"/>
    <x v="0"/>
    <n v="0"/>
    <x v="0"/>
    <x v="0"/>
    <x v="1"/>
    <x v="1"/>
    <n v="0"/>
    <n v="120000"/>
    <n v="50000"/>
    <n v="0"/>
    <s v="Ja"/>
    <s v="nej"/>
    <s v="Susanne"/>
    <n v="2005"/>
    <n v="25"/>
    <s v="sus.hes@ablivawel.dk"/>
    <n v="0"/>
    <s v="Medarbejder for andre køkner"/>
    <s v="Økologisk oplysnings forbund"/>
    <s v="Charlotte Nonboe"/>
    <n v="1991"/>
    <n v="5"/>
    <s v="c-nonboe@jubii.dk"/>
    <n v="0"/>
    <s v="Charlotte laver eftermiddagsmad til alle"/>
    <s v="diverse kurser, bl.a. hygiejne"/>
    <n v="98"/>
    <n v="98"/>
    <n v="2"/>
    <n v="2"/>
    <s v="Ja"/>
    <s v="Nej"/>
    <s v="Ja"/>
    <s v="Ja"/>
    <s v="Vil gerne lave maden selv. Susanne vil gerne arbejde flere timer"/>
    <s v="Ja"/>
    <s v="Bakker op om beslutningen"/>
    <s v="Ja"/>
    <s v="positive"/>
    <s v="ja"/>
    <n v="0"/>
    <n v="0"/>
    <s v="produktionskøkken"/>
    <s v="nej"/>
    <s v="Mindre"/>
    <s v="Mindre"/>
    <s v="Nej"/>
    <s v="Bedre komfur, større rørmaskine._x000a_Fungerende kolonialrum med vaske og røremaskine, kan udnyttes bedre (flere hylder, bedre oprydning) Rulle borde ved opvaskemaskine - vil afhjælpe løft + vrid"/>
    <n v="0"/>
    <n v="0"/>
    <n v="0"/>
    <n v="0"/>
    <n v="0"/>
    <n v="0"/>
    <n v="0"/>
    <n v="0"/>
    <s v="Vil gerne være mentor og raites"/>
    <s v="Lone Voss / Nanna"/>
    <d v="2009-01-23T00:00:00"/>
    <n v="0"/>
    <n v="0"/>
    <n v="0"/>
    <n v="0"/>
    <n v="0"/>
    <n v="0"/>
    <n v="0"/>
    <n v="0"/>
    <n v="0"/>
    <n v="0"/>
    <n v="0"/>
    <n v="0"/>
    <n v="0"/>
    <n v="0"/>
    <n v="0"/>
    <n v="0"/>
    <n v="0"/>
    <n v="0"/>
    <n v="0"/>
    <n v="0"/>
    <n v="0"/>
    <n v="0"/>
    <n v="0"/>
    <n v="0"/>
    <n v="0"/>
    <n v="0"/>
    <n v="0"/>
    <n v="0"/>
    <n v="0"/>
    <n v="0"/>
    <n v="0"/>
    <n v="0"/>
    <x v="0"/>
    <s v="Vesterbro/Kgs.Enghave"/>
    <x v="12"/>
    <x v="0"/>
    <x v="2"/>
    <n v="0"/>
    <n v="0"/>
    <n v="0"/>
    <n v="0"/>
    <n v="0"/>
    <n v="0"/>
    <n v="0"/>
    <n v="0"/>
    <n v="0"/>
    <n v="0"/>
    <n v="0"/>
    <n v="207037.62"/>
    <s v="37459"/>
    <x v="0"/>
    <x v="0"/>
    <x v="1"/>
  </r>
  <r>
    <x v="0"/>
    <x v="421"/>
    <s v="Børnehuset Scandiagade"/>
    <x v="7"/>
    <s v="Scandiagade 100"/>
    <n v="2450"/>
    <s v="København SV"/>
    <s v="36 46 27 33"/>
    <s v="37491@buf.kk.dk"/>
    <s v="JENS KÆRSDAHL"/>
    <n v="46153830"/>
    <n v="36462733"/>
    <s v="37491@buf.kk.dk"/>
    <s v="Integreret"/>
    <n v="41"/>
    <n v="0"/>
    <n v="66"/>
    <n v="0"/>
    <n v="0"/>
    <n v="0"/>
    <n v="0"/>
    <s v="ja"/>
    <n v="2"/>
    <n v="1"/>
    <x v="0"/>
    <x v="1"/>
    <x v="0"/>
    <x v="0"/>
    <n v="0"/>
    <x v="0"/>
    <x v="0"/>
    <x v="1"/>
    <x v="1"/>
    <n v="0"/>
    <n v="230880"/>
    <n v="230880"/>
    <n v="0"/>
    <s v="Ja"/>
    <s v="nej"/>
    <s v="Samira Elovamari"/>
    <n v="2008"/>
    <n v="37"/>
    <n v="0"/>
    <n v="0"/>
    <s v="3 år, lavet mad til hjemløse"/>
    <s v="Hygiejne"/>
    <n v="0"/>
    <n v="0"/>
    <n v="0"/>
    <n v="0"/>
    <n v="0"/>
    <n v="0"/>
    <n v="0"/>
    <n v="78"/>
    <n v="78"/>
    <n v="2"/>
    <n v="1"/>
    <s v="Ja"/>
    <s v="ja"/>
    <s v="Ja"/>
    <s v="Ja"/>
    <s v="Ønkser at lave buffet"/>
    <s v="Ja"/>
    <s v="de fleste bakker op, men nogle er skeptiske. Havde selv tænkt at starte forældrebetalt ordning"/>
    <s v="Ja"/>
    <s v="pædagoger skal overtales lidt"/>
    <s v="ja"/>
    <s v="Mener godt selv at kunne skaffe"/>
    <n v="0"/>
    <s v="produktionskøkken"/>
    <s v="nej"/>
    <s v="Mindre"/>
    <s v="Ingen"/>
    <s v="Nej"/>
    <s v="Ny opvaskemaskine, evt. mere ovnkapacitet og køkkenbord"/>
    <n v="0"/>
    <n v="0"/>
    <n v="0"/>
    <n v="0"/>
    <n v="0"/>
    <n v="0"/>
    <n v="0"/>
    <n v="0"/>
    <s v="Et bord i midten af lokale kan give plads til endnu en medarbejder. Har ansat køkkenleder i søsterinst. Som skal være planlægger"/>
    <s v="Mariah/Margrethe"/>
    <d v="2009-01-23T00:00:00"/>
    <n v="0"/>
    <n v="1"/>
    <n v="0"/>
    <n v="5"/>
    <n v="0"/>
    <n v="2"/>
    <n v="0"/>
    <n v="0"/>
    <n v="0"/>
    <n v="0"/>
    <n v="0"/>
    <n v="1"/>
    <n v="0"/>
    <n v="0"/>
    <n v="1"/>
    <n v="0"/>
    <n v="1"/>
    <n v="0"/>
    <n v="1"/>
    <n v="1"/>
    <n v="30"/>
    <s v="Miele Professional"/>
    <n v="4.5"/>
    <s v="Ja"/>
    <n v="12"/>
    <s v="Nej"/>
    <s v="Nej"/>
    <s v="Nej"/>
    <n v="2"/>
    <s v="God plads"/>
    <s v="Kørerklar hvis, ekstra bordplads og opvaskemaskine. Kan selv købe bord. Ønsker en grønsagsrobot"/>
    <n v="0"/>
    <x v="0"/>
    <s v="Vesterbro/Kgs.Enghave"/>
    <x v="45"/>
    <x v="0"/>
    <x v="5"/>
    <n v="0"/>
    <n v="0"/>
    <n v="0"/>
    <n v="0"/>
    <n v="0"/>
    <n v="0"/>
    <n v="0"/>
    <n v="0"/>
    <n v="0"/>
    <n v="0"/>
    <n v="0"/>
    <n v="305512.23"/>
    <s v="37491"/>
    <x v="0"/>
    <x v="0"/>
    <x v="1"/>
  </r>
  <r>
    <x v="0"/>
    <x v="422"/>
    <s v="Børnehuset Sluseholmen"/>
    <x v="7"/>
    <s v="Dexter Gordonsvej 1, st."/>
    <n v="2450"/>
    <s v="København SV"/>
    <n v="0"/>
    <n v="0"/>
    <s v="JENS KÆRSDAHL"/>
    <n v="46153830"/>
    <n v="36462733"/>
    <s v="37491@buf.kk.dk"/>
    <s v="Integreret"/>
    <n v="65"/>
    <n v="0"/>
    <n v="0"/>
    <n v="0"/>
    <n v="0"/>
    <n v="0"/>
    <n v="0"/>
    <s v="ja"/>
    <n v="2"/>
    <n v="2"/>
    <x v="0"/>
    <x v="1"/>
    <x v="0"/>
    <x v="0"/>
    <n v="0"/>
    <x v="1"/>
    <x v="0"/>
    <x v="1"/>
    <x v="0"/>
    <n v="0"/>
    <n v="203000"/>
    <n v="0"/>
    <n v="0"/>
    <n v="0"/>
    <n v="0"/>
    <n v="0"/>
    <n v="0"/>
    <n v="0"/>
    <n v="0"/>
    <n v="0"/>
    <n v="0"/>
    <n v="0"/>
    <n v="0"/>
    <n v="0"/>
    <n v="0"/>
    <n v="0"/>
    <n v="0"/>
    <n v="0"/>
    <n v="0"/>
    <n v="0"/>
    <n v="0"/>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esterbro/Kgs.Enghave"/>
    <x v="45"/>
    <x v="0"/>
    <x v="5"/>
    <n v="0"/>
    <n v="0"/>
    <n v="0"/>
    <n v="0"/>
    <n v="0"/>
    <n v="0"/>
    <n v="0"/>
    <n v="0"/>
    <n v="0"/>
    <n v="0"/>
    <n v="0"/>
    <n v="305512.23"/>
    <s v="37491"/>
    <x v="1"/>
    <x v="0"/>
    <x v="1"/>
  </r>
  <r>
    <x v="0"/>
    <x v="423"/>
    <s v="Enghave Remise"/>
    <x v="7"/>
    <s v="Enghavevej 88"/>
    <n v="2450"/>
    <s v="København SV"/>
    <s v="33 21 25 56"/>
    <s v="37501@buf.kk.dk"/>
    <s v="PIA JOHANSEN"/>
    <n v="36167070"/>
    <n v="33212556"/>
    <s v="37501@buf.kk.dk"/>
    <s v="Integreret"/>
    <n v="48"/>
    <n v="0"/>
    <n v="72"/>
    <n v="0"/>
    <n v="0"/>
    <n v="0"/>
    <n v="0"/>
    <s v="Nej"/>
    <n v="0"/>
    <n v="0"/>
    <x v="0"/>
    <x v="1"/>
    <x v="0"/>
    <x v="0"/>
    <n v="0"/>
    <x v="0"/>
    <x v="0"/>
    <x v="1"/>
    <x v="1"/>
    <n v="0"/>
    <n v="300000"/>
    <n v="0"/>
    <n v="0"/>
    <s v="Ja"/>
    <s v="nej"/>
    <s v="Emmy Guhle"/>
    <n v="2000"/>
    <n v="37"/>
    <n v="0"/>
    <s v="%"/>
    <s v="35 års efaring"/>
    <s v="bl.a. økologisk oplysningsforbund"/>
    <n v="0"/>
    <n v="0"/>
    <n v="0"/>
    <n v="0"/>
    <n v="0"/>
    <n v="0"/>
    <n v="0"/>
    <n v="97"/>
    <n v="97"/>
    <n v="2"/>
    <n v="2"/>
    <s v="Ja"/>
    <s v="ja"/>
    <s v="Ja"/>
    <s v="Ja"/>
    <s v="Vil gerne lave det hele selv, skal kun have ansat ekstra hjælp"/>
    <s v="Ja"/>
    <s v="meget positive"/>
    <s v="Ja"/>
    <s v="meget positive"/>
    <s v="Nej"/>
    <s v="kan sikkert godt selv skaffe noget hjælp"/>
    <n v="0"/>
    <s v="produktionskøkken"/>
    <s v="nej"/>
    <s v="Ingen"/>
    <s v="Mindre"/>
    <s v="Nej"/>
    <s v="Lidt ekstra potter/pander, tallerkner, et par skabe"/>
    <n v="0"/>
    <n v="0"/>
    <n v="0"/>
    <n v="0"/>
    <n v="0"/>
    <n v="0"/>
    <n v="0"/>
    <n v="0"/>
    <n v="0"/>
    <s v="Cathrine / Nanna"/>
    <d v="2009-02-04T00:00:00"/>
    <n v="0"/>
    <n v="0"/>
    <n v="1"/>
    <n v="5"/>
    <n v="3"/>
    <n v="0"/>
    <n v="0"/>
    <n v="0"/>
    <n v="0"/>
    <n v="0"/>
    <n v="3"/>
    <n v="0"/>
    <n v="0"/>
    <n v="0"/>
    <n v="0"/>
    <n v="0"/>
    <n v="3"/>
    <n v="0"/>
    <n v="0"/>
    <n v="1"/>
    <n v="4"/>
    <s v="Miele industri"/>
    <n v="5"/>
    <s v="Ja"/>
    <n v="30"/>
    <s v="Nej"/>
    <s v="Nej"/>
    <s v="ja"/>
    <n v="4"/>
    <s v="God plads"/>
    <s v="Kartoffel skræller. Meget proffessionelt og velfungerende, findes måske ikke bedre"/>
    <n v="0"/>
    <x v="0"/>
    <s v="Vesterbro/Kgs.Enghave"/>
    <x v="11"/>
    <x v="0"/>
    <x v="5"/>
    <n v="0"/>
    <n v="0"/>
    <n v="0"/>
    <n v="0"/>
    <n v="0"/>
    <n v="0"/>
    <n v="0"/>
    <n v="0"/>
    <n v="0"/>
    <n v="0"/>
    <n v="0"/>
    <n v="276672.84000000003"/>
    <s v="37501"/>
    <x v="0"/>
    <x v="0"/>
    <x v="1"/>
  </r>
  <r>
    <x v="0"/>
    <x v="424"/>
    <s v="Frederiksholm Børnegård"/>
    <x v="7"/>
    <s v="Hørdumsgade 51"/>
    <n v="2450"/>
    <s v="København SV"/>
    <s v="33 21 53 91"/>
    <s v="mail@wiinbladsgade.kk.dk"/>
    <s v="Henrik Schmidt"/>
    <n v="26185391"/>
    <s v="."/>
    <s v="heschm@wiinbladsgade.kk.dk"/>
    <s v="Integreret"/>
    <n v="44"/>
    <n v="0"/>
    <n v="80"/>
    <n v="50"/>
    <n v="50"/>
    <n v="0"/>
    <n v="0"/>
    <s v="Nej"/>
    <n v="0"/>
    <n v="0"/>
    <x v="0"/>
    <x v="1"/>
    <x v="2"/>
    <x v="0"/>
    <n v="0"/>
    <x v="0"/>
    <x v="0"/>
    <x v="1"/>
    <x v="1"/>
    <n v="0"/>
    <n v="0"/>
    <n v="0"/>
    <s v="Har ikke madregnskab"/>
    <s v="Ja"/>
    <s v="nej"/>
    <s v="Rafael"/>
    <n v="2008"/>
    <n v="30"/>
    <n v="0"/>
    <s v="Kok. Er interesseret i fuldtid"/>
    <n v="0"/>
    <n v="0"/>
    <n v="0"/>
    <n v="0"/>
    <n v="0"/>
    <n v="0"/>
    <n v="0"/>
    <n v="0"/>
    <n v="0"/>
    <n v="90"/>
    <n v="90"/>
    <n v="1"/>
    <n v="1"/>
    <s v="Ja"/>
    <s v="Nej"/>
    <s v="Ja"/>
    <s v="Ja"/>
    <s v="Lave mad selv. Evt. levere til Lupinen, ca. 40 børn"/>
    <s v="Ja"/>
    <s v="Vil ikke accepterer hal-al slagtet kød"/>
    <s v="Ja"/>
    <s v="positive"/>
    <s v="Nej"/>
    <n v="0"/>
    <n v="0"/>
    <s v="produktionskøkken"/>
    <s v="nej"/>
    <s v="Mindre"/>
    <s v="Mindre"/>
    <n v="0"/>
    <s v="Mere ovn-kapacitet"/>
    <n v="0"/>
    <n v="0"/>
    <n v="0"/>
    <n v="0"/>
    <n v="0"/>
    <n v="0"/>
    <n v="0"/>
    <n v="0"/>
    <n v="0"/>
    <s v="Mariah / Nanna "/>
    <n v="0"/>
    <n v="0"/>
    <n v="0"/>
    <n v="1"/>
    <n v="6"/>
    <n v="0"/>
    <n v="2"/>
    <n v="0"/>
    <n v="0"/>
    <n v="0"/>
    <n v="5"/>
    <n v="0"/>
    <n v="3"/>
    <n v="0"/>
    <n v="0"/>
    <n v="3"/>
    <n v="0"/>
    <n v="0"/>
    <n v="0"/>
    <n v="0"/>
    <n v="2"/>
    <n v="3"/>
    <s v="WD-4E"/>
    <n v="7"/>
    <s v="Ja"/>
    <n v="15"/>
    <s v="Nej"/>
    <s v="Nej"/>
    <s v="ja"/>
    <n v="3"/>
    <n v="0"/>
    <s v="Der er plads til flere ovne og service._x000a_Kører fisk og veg. mad_x000a_Flyt evt. opvaskemaskine, det giver gennemgangsplads._x000a_Inst. Ombygges 2009. etableres nyt BH-køkken, prod.-køkken holdes uden for ombyg"/>
    <n v="0"/>
    <x v="0"/>
    <s v="Vesterbro/Kgs.Enghave"/>
    <x v="11"/>
    <x v="0"/>
    <x v="26"/>
    <n v="50"/>
    <n v="25"/>
    <n v="25"/>
    <n v="0"/>
    <n v="0"/>
    <n v="0"/>
    <n v="0"/>
    <n v="0"/>
    <n v="0"/>
    <n v="0"/>
    <n v="0"/>
    <n v="211700.47"/>
    <s v="37546"/>
    <x v="0"/>
    <x v="0"/>
    <x v="6"/>
  </r>
  <r>
    <x v="0"/>
    <x v="425"/>
    <s v="Lærkereden"/>
    <x v="7"/>
    <s v="Erik Ejegods Gade 5"/>
    <s v="173l"/>
    <s v="København V"/>
    <s v="33 22 04 61"/>
    <s v="37547@buf.kk.dk"/>
    <s v="Ingrid Ljungberg Colmorten"/>
    <n v="35815009"/>
    <n v="0"/>
    <s v="37547@faf.kk.dk"/>
    <s v="Integreret"/>
    <n v="12"/>
    <n v="0"/>
    <n v="40"/>
    <n v="0"/>
    <n v="0"/>
    <n v="0"/>
    <n v="0"/>
    <s v="Nej"/>
    <n v="0"/>
    <n v="0"/>
    <x v="0"/>
    <x v="0"/>
    <x v="3"/>
    <x v="0"/>
    <n v="0"/>
    <x v="0"/>
    <x v="0"/>
    <x v="5"/>
    <x v="0"/>
    <n v="0"/>
    <n v="10000"/>
    <n v="10000"/>
    <s v="selv frugt med om eftermiddag"/>
    <s v="Ja"/>
    <s v="nej"/>
    <s v="Jonna"/>
    <n v="2007"/>
    <n v="20"/>
    <n v="0"/>
    <s v="Blomsterbinder"/>
    <s v="2 år"/>
    <s v="Hygiejne kursus"/>
    <n v="0"/>
    <n v="0"/>
    <n v="0"/>
    <n v="0"/>
    <n v="0"/>
    <n v="0"/>
    <n v="0"/>
    <n v="95"/>
    <n v="95"/>
    <n v="1"/>
    <n v="1"/>
    <s v="nej"/>
    <s v="ja"/>
    <s v="nej"/>
    <s v="Ja"/>
    <s v="Vil gerne selv lave mad, hvis nyt køkken. _x000a_Har overvejet mad udefra"/>
    <s v="Ja"/>
    <s v="Dejligt"/>
    <s v="Ja"/>
    <s v="er utilfreds med køk.med. Som tilsyneladende trænger til at komme på kursus."/>
    <s v="Nej"/>
    <s v="Vil gerne have hjælp"/>
    <n v="0"/>
    <s v="produktionskøkken"/>
    <s v="nej"/>
    <s v="Større"/>
    <s v="Mindre"/>
    <s v="Nej"/>
    <s v="evt. opvaskemaskine, stor røremaskine, skabe, (gamle skabe fra 70erne som splintre) åbne skabe ønskes"/>
    <s v="Større"/>
    <s v="Mindre"/>
    <n v="0"/>
    <n v="0"/>
    <n v="0"/>
    <n v="0"/>
    <n v="0"/>
    <n v="0"/>
    <n v="0"/>
    <s v="Mariah / Nanna"/>
    <d v="2009-01-27T00:00:00"/>
    <n v="0"/>
    <n v="1"/>
    <n v="0"/>
    <n v="0"/>
    <n v="0"/>
    <n v="1"/>
    <n v="0"/>
    <n v="0"/>
    <n v="0"/>
    <n v="0"/>
    <n v="0"/>
    <n v="2"/>
    <n v="0"/>
    <n v="0"/>
    <n v="0"/>
    <n v="0"/>
    <n v="1"/>
    <n v="0"/>
    <n v="0"/>
    <n v="1"/>
    <n v="25"/>
    <s v="Miele Proffessional"/>
    <n v="3.5"/>
    <s v="Nej"/>
    <n v="6"/>
    <s v="Ja"/>
    <s v="Nej"/>
    <s v="Nej"/>
    <n v="2"/>
    <s v="God plads"/>
    <s v="stort depot"/>
    <n v="0"/>
    <x v="0"/>
    <s v="Vesterbro/Kgs.Enghave"/>
    <x v="23"/>
    <x v="0"/>
    <x v="0"/>
    <n v="0"/>
    <n v="0"/>
    <n v="0"/>
    <n v="0"/>
    <n v="0"/>
    <n v="0"/>
    <n v="0"/>
    <n v="0"/>
    <n v="0"/>
    <n v="0"/>
    <n v="0"/>
    <n v="44860.160000000003"/>
    <s v="37547"/>
    <x v="0"/>
    <x v="0"/>
    <x v="1"/>
  </r>
  <r>
    <x v="0"/>
    <x v="426"/>
    <s v="Vesterbro Børnegård (Tidligere Hudegrunden og Skydebanen)"/>
    <x v="7"/>
    <s v="Absalonsgade 10"/>
    <n v="1658"/>
    <s v="København V"/>
    <n v="33241248"/>
    <s v="37548@buf.kk.dk"/>
    <s v="Pia Rørstrøm"/>
    <n v="0"/>
    <n v="0"/>
    <s v="37548@buf.kk.dk"/>
    <s v="Integreret"/>
    <n v="22"/>
    <n v="0"/>
    <n v="42"/>
    <n v="0"/>
    <n v="0"/>
    <n v="0"/>
    <n v="0"/>
    <s v="Nej"/>
    <n v="0"/>
    <n v="0"/>
    <x v="0"/>
    <x v="1"/>
    <x v="0"/>
    <x v="0"/>
    <n v="0"/>
    <x v="0"/>
    <x v="0"/>
    <x v="1"/>
    <x v="1"/>
    <n v="0"/>
    <n v="80000"/>
    <n v="30000"/>
    <n v="0"/>
    <s v="Ja"/>
    <s v="Ja"/>
    <s v="Karin Palm"/>
    <n v="2007"/>
    <n v="30"/>
    <n v="0"/>
    <n v="0"/>
    <n v="0"/>
    <s v="Tilmeldt kurser i madhuset"/>
    <s v="Sanyea"/>
    <n v="1992"/>
    <n v="5"/>
    <n v="0"/>
    <n v="0"/>
    <n v="0"/>
    <s v="Tilmeldt kurser i madhuset"/>
    <n v="85"/>
    <n v="85"/>
    <n v="3"/>
    <n v="2"/>
    <s v="Ja"/>
    <s v="ja"/>
    <s v="Ja"/>
    <s v="Ja"/>
    <s v="Men har ikke nogen løsning"/>
    <s v="Ja"/>
    <s v="positive"/>
    <s v="Ja"/>
    <s v="positive"/>
    <s v="Nej"/>
    <s v="Men vil gerne være med ind over."/>
    <n v="0"/>
    <s v="produktionskøkken"/>
    <s v="nej"/>
    <s v="Mindre"/>
    <s v="Mindre"/>
    <n v="0"/>
    <s v="Rørermaskine og komfur._x000a__x000a_"/>
    <n v="0"/>
    <n v="0"/>
    <n v="0"/>
    <n v="0"/>
    <n v="0"/>
    <n v="0"/>
    <n v="0"/>
    <n v="0"/>
    <s v="Køkken som er delvis åben. Indgang til fællessal og udearealer._x000a_Der er et prod.køk nr.2, som skal nedlægges"/>
    <s v="Lone Voss"/>
    <d v="2009-01-23T00:00:00"/>
    <n v="0"/>
    <n v="0"/>
    <n v="1"/>
    <n v="0"/>
    <n v="0"/>
    <n v="2"/>
    <n v="0"/>
    <n v="0"/>
    <n v="0"/>
    <n v="0"/>
    <n v="0"/>
    <n v="2"/>
    <n v="0"/>
    <n v="0"/>
    <n v="0"/>
    <n v="0"/>
    <n v="1"/>
    <n v="0"/>
    <n v="0"/>
    <n v="1"/>
    <n v="0"/>
    <s v="miele Professional 7879"/>
    <n v="3"/>
    <s v="Nej"/>
    <n v="0"/>
    <s v="Ja"/>
    <s v="Nej"/>
    <s v="Nej"/>
    <n v="2"/>
    <s v="Begrænset"/>
    <s v="Den ene håndvask er kun med koldt vand._x000a_Der er et køkken mere, men dette nedklægges"/>
    <n v="0"/>
    <x v="0"/>
    <s v="Vesterbro/Kgs.Enghave"/>
    <x v="16"/>
    <x v="0"/>
    <x v="10"/>
    <n v="0"/>
    <n v="0"/>
    <n v="0"/>
    <n v="0"/>
    <n v="0"/>
    <n v="0"/>
    <n v="0"/>
    <n v="0"/>
    <n v="0"/>
    <n v="0"/>
    <n v="0"/>
    <n v="76731.91"/>
    <s v="37548"/>
    <x v="0"/>
    <x v="0"/>
    <x v="1"/>
  </r>
  <r>
    <x v="0"/>
    <x v="427"/>
    <s v="Gravergården"/>
    <x v="7"/>
    <s v="Matthæusgade 3"/>
    <n v="1666"/>
    <s v="København V"/>
    <s v="33 22 62 86"/>
    <s v="37560@buf.kk.dk"/>
    <s v="Henrik Harald Schroeder Nielsen"/>
    <n v="32970729"/>
    <n v="0"/>
    <s v="227@buf.kk.dk"/>
    <s v="Integreret"/>
    <n v="22"/>
    <n v="0"/>
    <n v="42"/>
    <n v="60"/>
    <n v="0"/>
    <n v="0"/>
    <n v="0"/>
    <s v="Nej"/>
    <n v="0"/>
    <n v="0"/>
    <x v="0"/>
    <x v="1"/>
    <x v="0"/>
    <x v="0"/>
    <n v="0"/>
    <x v="0"/>
    <x v="0"/>
    <x v="1"/>
    <x v="1"/>
    <n v="0"/>
    <n v="0"/>
    <n v="0"/>
    <n v="0"/>
    <s v="Ja"/>
    <s v="Ja"/>
    <s v="Rita Rasmussen"/>
    <n v="2008"/>
    <n v="34"/>
    <s v="rita1502@hotmail.com"/>
    <s v="Pædagog"/>
    <n v="0"/>
    <s v="Hygiejne, menuplanlægning, intro kursus"/>
    <n v="0"/>
    <n v="0"/>
    <n v="0"/>
    <n v="0"/>
    <n v="0"/>
    <n v="0"/>
    <n v="0"/>
    <n v="85"/>
    <n v="85"/>
    <n v="2"/>
    <n v="2"/>
    <s v="nej"/>
    <s v="Nej"/>
    <s v="Ja"/>
    <s v="Ja"/>
    <s v="Har inden børnemadprojektet, fået lavet tegninger til udbygning af køkken. Vil gerne selv lave mad"/>
    <s v="Ja"/>
    <s v="Da forældremadpakkerne er rigtig gode, er de betænkelige"/>
    <s v="Ja"/>
    <s v="posistive, vil gerne. Nu det er bestemt, vil de få det bedste ud af det. "/>
    <s v="Nej"/>
    <s v="vil have hjælp"/>
    <n v="0"/>
    <s v="produktionskøkken"/>
    <s v="nej"/>
    <s v="Mindre"/>
    <s v="Større"/>
    <s v="Nej"/>
    <s v="Kan i begrænset omfang starte op 1.1.10. ½ af børnene tager ud af huset i uge af gangen, skal have madpakker med "/>
    <n v="0"/>
    <n v="0"/>
    <n v="0"/>
    <n v="0"/>
    <n v="0"/>
    <n v="0"/>
    <n v="0"/>
    <n v="0"/>
    <s v="Lederen Henriki er rigtig god og vil gerne bidrage med spisning. Hvis vi har brug for det vil han bruges. "/>
    <s v=" / Nanna"/>
    <n v="0"/>
    <n v="0"/>
    <n v="0"/>
    <n v="0"/>
    <n v="0"/>
    <n v="0"/>
    <n v="0"/>
    <n v="0"/>
    <n v="0"/>
    <n v="0"/>
    <n v="0"/>
    <n v="0"/>
    <n v="0"/>
    <n v="0"/>
    <n v="0"/>
    <n v="0"/>
    <n v="0"/>
    <n v="0"/>
    <n v="0"/>
    <n v="0"/>
    <n v="0"/>
    <n v="0"/>
    <n v="0"/>
    <n v="0"/>
    <n v="0"/>
    <n v="0"/>
    <n v="0"/>
    <n v="0"/>
    <n v="0"/>
    <n v="0"/>
    <n v="0"/>
    <n v="0"/>
    <n v="0"/>
    <x v="0"/>
    <s v="Vesterbro/Kgs.Enghave"/>
    <x v="0"/>
    <x v="0"/>
    <x v="10"/>
    <n v="60"/>
    <n v="0"/>
    <n v="0"/>
    <n v="0"/>
    <n v="0"/>
    <n v="0"/>
    <n v="0"/>
    <n v="0"/>
    <n v="0"/>
    <n v="0"/>
    <n v="0"/>
    <n v="284385.59999999998"/>
    <s v="37560"/>
    <x v="0"/>
    <x v="0"/>
    <x v="16"/>
  </r>
  <r>
    <x v="0"/>
    <x v="428"/>
    <s v="Kilden"/>
    <x v="5"/>
    <s v="Borgervænget 9A"/>
    <n v="2100"/>
    <s v="København Ø"/>
    <s v="39 20 56 91"/>
    <s v="bh.kilden@mail.dk"/>
    <s v="Lone B. Jensen"/>
    <n v="0"/>
    <n v="0"/>
    <s v="35425@buf.kk.dk"/>
    <s v="Integreret"/>
    <n v="12"/>
    <n v="0"/>
    <n v="40"/>
    <n v="0"/>
    <n v="0"/>
    <n v="0"/>
    <n v="0"/>
    <n v="0"/>
    <n v="0"/>
    <n v="0"/>
    <x v="0"/>
    <x v="1"/>
    <x v="1"/>
    <x v="0"/>
    <n v="0"/>
    <x v="0"/>
    <x v="1"/>
    <x v="1"/>
    <x v="1"/>
    <n v="0"/>
    <n v="75000"/>
    <n v="0"/>
    <n v="0"/>
    <s v="Ja"/>
    <n v="0"/>
    <s v="Susanne"/>
    <n v="1998"/>
    <n v="8"/>
    <n v="0"/>
    <s v="ufaglært"/>
    <n v="0"/>
    <s v="hygiejne, grøntsagskursus"/>
    <n v="0"/>
    <n v="0"/>
    <n v="0"/>
    <n v="0"/>
    <n v="0"/>
    <n v="0"/>
    <n v="0"/>
    <n v="90"/>
    <n v="90"/>
    <n v="1"/>
    <n v="1"/>
    <s v="Ja"/>
    <s v="Nej"/>
    <s v="Ja"/>
    <s v="Ja"/>
    <n v="0"/>
    <s v="Ja"/>
    <n v="0"/>
    <s v="Ja"/>
    <n v="0"/>
    <s v="ja"/>
    <n v="0"/>
    <n v="0"/>
    <s v="produktionskøkken"/>
    <n v="0"/>
    <n v="0"/>
    <n v="0"/>
    <n v="0"/>
    <n v="0"/>
    <n v="0"/>
    <n v="0"/>
    <n v="0"/>
    <n v="0"/>
    <n v="0"/>
    <n v="0"/>
    <n v="0"/>
    <n v="0"/>
    <s v="Køkken er revet ned, nytproduktionskøkken er planlagt. Der er kun rå vægge. Køkkenet er tegnet, institutionen venter på grønt lys fra BUF"/>
    <s v="Mariah / Sine"/>
    <d v="2009-03-17T00:00:00"/>
    <n v="0"/>
    <n v="0"/>
    <n v="0"/>
    <n v="0"/>
    <n v="0"/>
    <n v="0"/>
    <n v="0"/>
    <n v="0"/>
    <n v="0"/>
    <n v="0"/>
    <n v="0"/>
    <n v="0"/>
    <n v="0"/>
    <n v="0"/>
    <n v="0"/>
    <n v="0"/>
    <n v="0"/>
    <n v="0"/>
    <n v="0"/>
    <n v="0"/>
    <n v="0"/>
    <n v="0"/>
    <n v="0"/>
    <n v="0"/>
    <n v="0"/>
    <n v="0"/>
    <n v="0"/>
    <n v="0"/>
    <n v="0"/>
    <n v="0"/>
    <s v="Køkkenet eksisterer kun på tegninger. Kontakt Bianna fra Bygninger. Har tegnet køkkenet"/>
    <n v="0"/>
    <x v="0"/>
    <s v="Østerbro"/>
    <x v="23"/>
    <x v="0"/>
    <x v="0"/>
    <n v="0"/>
    <n v="0"/>
    <n v="0"/>
    <n v="0"/>
    <n v="0"/>
    <n v="0"/>
    <n v="0"/>
    <n v="0"/>
    <n v="0"/>
    <n v="0"/>
    <n v="0"/>
    <n v="59751.89"/>
    <s v="35425"/>
    <x v="0"/>
    <x v="0"/>
    <x v="1"/>
  </r>
  <r>
    <x v="0"/>
    <x v="429"/>
    <s v="Øster Fælled Børnehus"/>
    <x v="5"/>
    <s v="Borgmester Jensens Allé 33"/>
    <n v="2100"/>
    <s v="København Ø"/>
    <s v="35 43 10 74"/>
    <s v="35514@buf.kk.dk"/>
    <s v="Susanne Høegh Dreyer"/>
    <n v="35398396"/>
    <n v="35431074"/>
    <s v="35514@buf.kk.dk"/>
    <s v="Integreret"/>
    <n v="60"/>
    <n v="0"/>
    <n v="94"/>
    <n v="0"/>
    <n v="0"/>
    <n v="0"/>
    <n v="0"/>
    <s v="Nej"/>
    <n v="0"/>
    <n v="0"/>
    <x v="0"/>
    <x v="1"/>
    <x v="0"/>
    <x v="0"/>
    <n v="0"/>
    <x v="0"/>
    <x v="0"/>
    <x v="1"/>
    <x v="1"/>
    <n v="0"/>
    <n v="185000"/>
    <n v="0"/>
    <n v="0"/>
    <s v="Ja"/>
    <n v="0"/>
    <s v="Marlene Birkemose"/>
    <n v="2006"/>
    <n v="32"/>
    <n v="0"/>
    <s v="køkkenleder"/>
    <n v="0"/>
    <n v="0"/>
    <s v="Ling Yonggui"/>
    <n v="2005"/>
    <n v="27"/>
    <n v="0"/>
    <n v="0"/>
    <s v="10 års erfaring"/>
    <s v="hygiejne"/>
    <n v="80"/>
    <n v="0"/>
    <n v="0"/>
    <n v="0"/>
    <s v="Ja"/>
    <s v="Nej"/>
    <s v="Ja"/>
    <s v="Ja"/>
    <n v="0"/>
    <s v="Ja"/>
    <n v="0"/>
    <s v="Ja"/>
    <n v="0"/>
    <s v="ja"/>
    <n v="0"/>
    <n v="0"/>
    <s v="produktionskøkken"/>
    <s v="Ja"/>
    <s v="Mindre"/>
    <s v="Ingen"/>
    <s v="Nej"/>
    <s v="en grøntsagsrobot + brødskærer/maskine, omrokering af køkkenbord og elementer. Evt. et hæve/sænkebord m. vask"/>
    <n v="0"/>
    <n v="0"/>
    <n v="0"/>
    <n v="0"/>
    <n v="0"/>
    <n v="0"/>
    <n v="0"/>
    <n v="0"/>
    <n v="0"/>
    <s v="Cathrine Jerrik / Sine"/>
    <n v="0"/>
    <n v="0"/>
    <n v="0"/>
    <n v="1"/>
    <n v="5"/>
    <n v="0"/>
    <n v="0"/>
    <n v="1"/>
    <n v="1"/>
    <n v="10"/>
    <n v="0"/>
    <n v="3"/>
    <n v="0"/>
    <n v="0"/>
    <n v="0"/>
    <n v="0"/>
    <n v="2"/>
    <n v="0"/>
    <n v="0"/>
    <n v="0"/>
    <n v="1"/>
    <n v="20"/>
    <s v="Miele"/>
    <n v="3"/>
    <s v="Ja"/>
    <n v="0"/>
    <s v="Nej"/>
    <s v="Ja"/>
    <s v="Nej"/>
    <n v="3"/>
    <s v="God plads"/>
    <n v="0"/>
    <n v="0"/>
    <x v="0"/>
    <s v="Østerbro"/>
    <x v="11"/>
    <x v="0"/>
    <x v="64"/>
    <n v="0"/>
    <n v="0"/>
    <n v="0"/>
    <n v="0"/>
    <n v="0"/>
    <n v="0"/>
    <n v="0"/>
    <n v="0"/>
    <n v="0"/>
    <n v="0"/>
    <n v="0"/>
    <n v="205654.02"/>
    <s v="35514"/>
    <x v="0"/>
    <x v="0"/>
    <x v="1"/>
  </r>
  <r>
    <x v="0"/>
    <x v="430"/>
    <s v="Øster Fælled Børnehus"/>
    <x v="5"/>
    <s v="Borgmester Jensens Allé 33"/>
    <n v="2100"/>
    <s v="København Ø"/>
    <s v="35 43 10 74"/>
    <s v="35514@buf.kk.dk"/>
    <s v="Susanne Høegh Dreyer"/>
    <n v="35398396"/>
    <n v="35431074"/>
    <s v="35514@buf.kk.dk"/>
    <s v="Integreret"/>
    <n v="48"/>
    <n v="0"/>
    <n v="94"/>
    <n v="0"/>
    <n v="0"/>
    <n v="0"/>
    <n v="0"/>
    <s v="Nej"/>
    <n v="0"/>
    <n v="0"/>
    <x v="0"/>
    <x v="1"/>
    <x v="0"/>
    <x v="0"/>
    <n v="0"/>
    <x v="1"/>
    <x v="0"/>
    <x v="1"/>
    <x v="0"/>
    <n v="0"/>
    <n v="0"/>
    <n v="0"/>
    <n v="0"/>
    <n v="0"/>
    <n v="0"/>
    <n v="0"/>
    <n v="0"/>
    <n v="0"/>
    <n v="0"/>
    <n v="0"/>
    <n v="0"/>
    <n v="0"/>
    <n v="0"/>
    <n v="0"/>
    <n v="0"/>
    <n v="0"/>
    <n v="0"/>
    <n v="0"/>
    <n v="0"/>
    <n v="80"/>
    <n v="0"/>
    <n v="0"/>
    <n v="0"/>
    <n v="0"/>
    <n v="0"/>
    <n v="0"/>
    <n v="0"/>
    <n v="0"/>
    <n v="0"/>
    <n v="0"/>
    <n v="0"/>
    <n v="0"/>
    <n v="0"/>
    <n v="0"/>
    <n v="0"/>
    <s v="Køkken begrænset tilvirk"/>
    <n v="0"/>
    <n v="0"/>
    <n v="0"/>
    <n v="0"/>
    <n v="0"/>
    <s v="Mindre"/>
    <s v="Større"/>
    <s v="Nej"/>
    <s v="nyt kogebord og 2 ovne, grøntsagsrobot og et industrikøleskab"/>
    <n v="0"/>
    <n v="0"/>
    <n v="0"/>
    <n v="0"/>
    <n v="0"/>
    <s v="Cathrine Jerrik"/>
    <d v="2009-04-28T00:00:00"/>
    <n v="0"/>
    <n v="1"/>
    <n v="0"/>
    <n v="4"/>
    <n v="1"/>
    <n v="0"/>
    <n v="0"/>
    <n v="0"/>
    <n v="0"/>
    <n v="2"/>
    <n v="1"/>
    <n v="0"/>
    <n v="0"/>
    <n v="0"/>
    <n v="0"/>
    <n v="0"/>
    <n v="1"/>
    <n v="0"/>
    <n v="0"/>
    <n v="1"/>
    <n v="20"/>
    <s v="Miele"/>
    <n v="3"/>
    <s v="Ja"/>
    <n v="0"/>
    <s v="Nej"/>
    <s v="Nej"/>
    <s v="Nej"/>
    <n v="3"/>
    <s v="Begrænset"/>
    <n v="0"/>
    <n v="0"/>
    <x v="0"/>
    <s v="Østerbro"/>
    <x v="11"/>
    <x v="0"/>
    <x v="64"/>
    <n v="0"/>
    <n v="0"/>
    <n v="0"/>
    <n v="0"/>
    <n v="0"/>
    <n v="0"/>
    <n v="0"/>
    <n v="0"/>
    <n v="0"/>
    <n v="0"/>
    <n v="0"/>
    <n v="205654.02"/>
    <s v="35514"/>
    <x v="4"/>
    <x v="0"/>
    <x v="1"/>
  </r>
  <r>
    <x v="0"/>
    <x v="431"/>
    <s v="Rosalie"/>
    <x v="5"/>
    <s v="Helgesensgade 2"/>
    <n v="2100"/>
    <s v="København Ø"/>
    <s v="35 42 20 64"/>
    <s v="Rosalie@mail.dk"/>
    <s v="May Muhlendorf"/>
    <n v="35260079"/>
    <n v="31422064"/>
    <s v="35525@buf.kk.dk"/>
    <s v="Integreret"/>
    <n v="72"/>
    <n v="0"/>
    <n v="88"/>
    <n v="0"/>
    <n v="0"/>
    <n v="0"/>
    <n v="0"/>
    <s v="Nej"/>
    <n v="0"/>
    <n v="0"/>
    <x v="0"/>
    <x v="1"/>
    <x v="2"/>
    <x v="0"/>
    <n v="0"/>
    <x v="0"/>
    <x v="0"/>
    <x v="2"/>
    <x v="1"/>
    <n v="0"/>
    <n v="350000"/>
    <n v="0"/>
    <n v="0"/>
    <s v="Ja"/>
    <n v="0"/>
    <s v="Hanne Kortsen"/>
    <n v="1999"/>
    <n v="35"/>
    <n v="0"/>
    <n v="0"/>
    <s v="14 års erfaring fra køkkener"/>
    <n v="0"/>
    <s v="Jette Hansen"/>
    <n v="1984"/>
    <n v="37"/>
    <n v="0"/>
    <s v="køkkenleder"/>
    <n v="0"/>
    <n v="0"/>
    <n v="97"/>
    <n v="97"/>
    <n v="1"/>
    <n v="1"/>
    <s v="nej"/>
    <s v="ja"/>
    <s v="Ja"/>
    <s v="Nej"/>
    <s v="under ingen omstændigheder"/>
    <s v="Ja"/>
    <s v="ved ikke"/>
    <s v="Nej"/>
    <n v="0"/>
    <s v="Nej"/>
    <s v="lederen vil ikke i dialog om det."/>
    <n v="0"/>
    <s v="produktionskøkken"/>
    <s v="nej"/>
    <s v="Større"/>
    <s v="Ingen"/>
    <s v="Nej"/>
    <s v="endnu en kogeø, mere ovnkapacitet, grøntsagsrobot, evt. mere bordplads"/>
    <n v="0"/>
    <n v="0"/>
    <n v="0"/>
    <n v="0"/>
    <n v="0"/>
    <n v="0"/>
    <n v="0"/>
    <n v="0"/>
    <n v="0"/>
    <s v="Mariah / Sine"/>
    <d v="2009-03-21T00:00:00"/>
    <n v="0"/>
    <n v="0"/>
    <n v="2"/>
    <n v="4"/>
    <n v="0"/>
    <n v="0"/>
    <n v="0"/>
    <n v="1"/>
    <n v="0"/>
    <n v="0"/>
    <n v="1"/>
    <n v="2"/>
    <n v="0"/>
    <n v="0"/>
    <n v="0"/>
    <n v="0"/>
    <n v="0"/>
    <n v="1"/>
    <n v="0"/>
    <n v="1"/>
    <n v="2"/>
    <s v="Wexiodisk"/>
    <n v="7"/>
    <s v="Ja"/>
    <n v="15"/>
    <s v="Nej"/>
    <s v="Ja"/>
    <s v="Nej"/>
    <n v="3"/>
    <s v="God plads"/>
    <s v="165 børn inkl. Merindskrivning. Der er også grovkøkken"/>
    <n v="0"/>
    <x v="0"/>
    <s v="Østerbro"/>
    <x v="17"/>
    <x v="0"/>
    <x v="13"/>
    <n v="0"/>
    <n v="0"/>
    <n v="0"/>
    <n v="0"/>
    <n v="0"/>
    <n v="0"/>
    <n v="0"/>
    <n v="0"/>
    <n v="0"/>
    <n v="0"/>
    <n v="0"/>
    <n v="356351.5"/>
    <s v="35525"/>
    <x v="0"/>
    <x v="0"/>
    <x v="1"/>
  </r>
  <r>
    <x v="0"/>
    <x v="432"/>
    <s v="Børnehuset Skt. Jakob"/>
    <x v="5"/>
    <s v="Østerbrogade 57A"/>
    <n v="2100"/>
    <s v="København Ø"/>
    <s v="35 42 26 59"/>
    <s v="35675@buf.kk.dk"/>
    <s v="Jette Møller"/>
    <n v="0"/>
    <n v="0"/>
    <s v="admin@sct-jakob.dk"/>
    <s v="Integreret"/>
    <n v="12"/>
    <n v="0"/>
    <n v="44"/>
    <n v="0"/>
    <n v="0"/>
    <n v="0"/>
    <n v="0"/>
    <s v="Nej"/>
    <n v="0"/>
    <n v="0"/>
    <x v="0"/>
    <x v="1"/>
    <x v="0"/>
    <x v="0"/>
    <n v="0"/>
    <x v="0"/>
    <x v="0"/>
    <x v="1"/>
    <x v="1"/>
    <n v="0"/>
    <n v="125000"/>
    <n v="125000"/>
    <n v="0"/>
    <s v="Ja"/>
    <n v="0"/>
    <s v="Gitte"/>
    <n v="2002"/>
    <n v="31"/>
    <n v="0"/>
    <s v="ufaglært"/>
    <s v="10 år"/>
    <s v="ØOF"/>
    <n v="0"/>
    <n v="0"/>
    <n v="0"/>
    <n v="0"/>
    <n v="0"/>
    <n v="0"/>
    <n v="0"/>
    <n v="95"/>
    <n v="95"/>
    <n v="1"/>
    <n v="1"/>
    <s v="Ja"/>
    <s v="Nej"/>
    <s v="Ja"/>
    <s v="Ja"/>
    <n v="0"/>
    <s v="Ja"/>
    <n v="0"/>
    <s v="Ja"/>
    <n v="0"/>
    <s v="ja"/>
    <n v="0"/>
    <n v="0"/>
    <s v="produktionskøkken"/>
    <s v="nej"/>
    <s v="Mindre"/>
    <n v="0"/>
    <n v="0"/>
    <s v="mere ovnkapacitet"/>
    <n v="0"/>
    <n v="0"/>
    <n v="0"/>
    <n v="0"/>
    <n v="0"/>
    <n v="0"/>
    <n v="0"/>
    <n v="0"/>
    <n v="0"/>
    <n v="0"/>
    <n v="0"/>
    <n v="0"/>
    <n v="0"/>
    <n v="1"/>
    <n v="4"/>
    <n v="0"/>
    <n v="2"/>
    <n v="0"/>
    <n v="0"/>
    <n v="0"/>
    <n v="0"/>
    <n v="1"/>
    <n v="0"/>
    <n v="0"/>
    <n v="1"/>
    <n v="0"/>
    <n v="0"/>
    <n v="1"/>
    <n v="0"/>
    <n v="0"/>
    <n v="1"/>
    <n v="20"/>
    <s v="Miele"/>
    <n v="3"/>
    <s v="Ja"/>
    <n v="0"/>
    <n v="0"/>
    <s v="Ja"/>
    <s v="Nej"/>
    <n v="3"/>
    <s v="God plads"/>
    <n v="0"/>
    <n v="0"/>
    <x v="0"/>
    <s v="Østerbro"/>
    <x v="23"/>
    <x v="0"/>
    <x v="2"/>
    <n v="0"/>
    <n v="0"/>
    <n v="0"/>
    <n v="0"/>
    <n v="0"/>
    <n v="0"/>
    <n v="0"/>
    <n v="0"/>
    <n v="0"/>
    <n v="0"/>
    <n v="0"/>
    <n v="101804.9"/>
    <s v="35675"/>
    <x v="0"/>
    <x v="0"/>
    <x v="1"/>
  </r>
  <r>
    <x v="0"/>
    <x v="433"/>
    <s v="BørneRiget"/>
    <x v="5"/>
    <s v="Borgmester Jensens Allé 53"/>
    <n v="2100"/>
    <s v="København Ø"/>
    <s v="35 45 48 55"/>
    <s v="35685@buf.kk.dk"/>
    <s v="Rune Bjørklund"/>
    <n v="0"/>
    <n v="0"/>
    <s v="35685@buf.kk.dk"/>
    <s v="Integreret"/>
    <n v="46"/>
    <n v="0"/>
    <n v="66"/>
    <n v="0"/>
    <n v="0"/>
    <n v="0"/>
    <n v="0"/>
    <s v="ja"/>
    <n v="2"/>
    <n v="1"/>
    <x v="0"/>
    <x v="1"/>
    <x v="0"/>
    <x v="0"/>
    <n v="0"/>
    <x v="0"/>
    <x v="0"/>
    <x v="1"/>
    <x v="1"/>
    <n v="0"/>
    <n v="224125"/>
    <n v="224125"/>
    <n v="0"/>
    <s v="Ja"/>
    <n v="0"/>
    <s v="Marie Røjes "/>
    <n v="1998"/>
    <n v="35"/>
    <n v="0"/>
    <s v="PB"/>
    <n v="0"/>
    <n v="0"/>
    <s v="Helene Røen"/>
    <n v="2009"/>
    <n v="35"/>
    <n v="0"/>
    <n v="0"/>
    <n v="0"/>
    <n v="0"/>
    <n v="98"/>
    <n v="98"/>
    <n v="1"/>
    <n v="1"/>
    <s v="nej"/>
    <s v="Nej"/>
    <s v="Ja"/>
    <s v="Ja"/>
    <n v="0"/>
    <s v="Nej"/>
    <n v="0"/>
    <s v="Ja"/>
    <n v="0"/>
    <s v="ja"/>
    <n v="0"/>
    <n v="0"/>
    <s v="produktionskøkken"/>
    <s v="Ja"/>
    <s v="Mindre"/>
    <n v="0"/>
    <n v="0"/>
    <s v="konvektionsovn og en bjørn røremaskine"/>
    <n v="0"/>
    <n v="0"/>
    <n v="0"/>
    <n v="0"/>
    <n v="0"/>
    <n v="0"/>
    <n v="0"/>
    <n v="0"/>
    <n v="0"/>
    <s v="Cathrine"/>
    <s v="03.04"/>
    <n v="0"/>
    <n v="1"/>
    <n v="0"/>
    <n v="0"/>
    <n v="2"/>
    <n v="0"/>
    <n v="0"/>
    <n v="0"/>
    <n v="0"/>
    <n v="1"/>
    <n v="2"/>
    <n v="0"/>
    <n v="0"/>
    <n v="0"/>
    <n v="0"/>
    <n v="0"/>
    <n v="1"/>
    <n v="0"/>
    <n v="0"/>
    <n v="1"/>
    <n v="20"/>
    <s v="miele"/>
    <n v="2"/>
    <s v="Nej"/>
    <n v="0"/>
    <s v="Nej"/>
    <s v="Ja"/>
    <s v="Nej"/>
    <n v="2"/>
    <s v="God plads"/>
    <n v="0"/>
    <n v="0"/>
    <x v="0"/>
    <s v="Østerbro"/>
    <x v="7"/>
    <x v="0"/>
    <x v="5"/>
    <n v="0"/>
    <n v="0"/>
    <n v="0"/>
    <n v="0"/>
    <n v="0"/>
    <n v="0"/>
    <n v="0"/>
    <n v="0"/>
    <n v="0"/>
    <n v="0"/>
    <n v="0"/>
    <n v="202319.14"/>
    <s v="35685"/>
    <x v="0"/>
    <x v="0"/>
    <x v="1"/>
  </r>
  <r>
    <x v="0"/>
    <x v="434"/>
    <s v="BørneRiget"/>
    <x v="5"/>
    <s v="Borgmester Jensens Allé 53"/>
    <n v="2100"/>
    <s v="København Ø"/>
    <s v="35 45 48 55"/>
    <s v="35685@buf.kk.dk"/>
    <s v="Rune Bjørklund"/>
    <n v="0"/>
    <n v="0"/>
    <s v="35685@buf.kk.dk"/>
    <s v="Integreret"/>
    <n v="46"/>
    <n v="0"/>
    <n v="66"/>
    <n v="0"/>
    <n v="0"/>
    <n v="0"/>
    <n v="0"/>
    <s v="ja"/>
    <n v="0"/>
    <n v="0"/>
    <x v="1"/>
    <x v="0"/>
    <x v="1"/>
    <x v="1"/>
    <n v="0"/>
    <x v="1"/>
    <x v="0"/>
    <x v="1"/>
    <x v="0"/>
    <n v="0"/>
    <n v="0"/>
    <n v="0"/>
    <n v="0"/>
    <n v="0"/>
    <n v="0"/>
    <n v="0"/>
    <n v="0"/>
    <n v="0"/>
    <n v="0"/>
    <n v="0"/>
    <n v="0"/>
    <n v="0"/>
    <n v="0"/>
    <n v="0"/>
    <n v="0"/>
    <n v="0"/>
    <n v="0"/>
    <n v="0"/>
    <n v="0"/>
    <n v="0"/>
    <n v="0"/>
    <n v="0"/>
    <n v="0"/>
    <n v="0"/>
    <n v="0"/>
    <n v="0"/>
    <n v="0"/>
    <n v="0"/>
    <n v="0"/>
    <n v="0"/>
    <n v="0"/>
    <n v="0"/>
    <n v="0"/>
    <n v="0"/>
    <n v="0"/>
    <s v="Køkken begrænset tilvirk"/>
    <s v="nej"/>
    <s v="Større"/>
    <s v="Mindre"/>
    <n v="0"/>
    <s v="køkkenet skal total renoveres"/>
    <n v="0"/>
    <n v="0"/>
    <n v="0"/>
    <n v="0"/>
    <n v="0"/>
    <n v="0"/>
    <n v="0"/>
    <n v="0"/>
    <n v="0"/>
    <n v="0"/>
    <n v="0"/>
    <n v="0"/>
    <n v="1"/>
    <n v="0"/>
    <n v="0"/>
    <n v="2"/>
    <n v="0"/>
    <n v="0"/>
    <n v="0"/>
    <n v="0"/>
    <n v="0"/>
    <n v="2"/>
    <n v="0"/>
    <n v="0"/>
    <n v="0"/>
    <n v="0"/>
    <n v="0"/>
    <n v="0"/>
    <n v="0"/>
    <n v="0"/>
    <n v="1"/>
    <n v="20"/>
    <s v="miele "/>
    <n v="2"/>
    <s v="Nej"/>
    <n v="0"/>
    <s v="Nej"/>
    <s v="Nej"/>
    <s v="Nej"/>
    <n v="2"/>
    <s v="God plads"/>
    <n v="0"/>
    <n v="0"/>
    <x v="0"/>
    <s v="Østerbro"/>
    <x v="7"/>
    <x v="0"/>
    <x v="5"/>
    <n v="0"/>
    <n v="0"/>
    <n v="0"/>
    <n v="0"/>
    <n v="0"/>
    <n v="0"/>
    <n v="0"/>
    <n v="0"/>
    <n v="0"/>
    <n v="0"/>
    <n v="0"/>
    <n v="202319.14"/>
    <s v="35685"/>
    <x v="1"/>
    <x v="0"/>
    <x v="1"/>
  </r>
  <r>
    <x v="0"/>
    <x v="435"/>
    <s v="Børnehuset Flora"/>
    <x v="5"/>
    <s v="Carl Nielsens Allé 27"/>
    <n v="2100"/>
    <s v="København Ø"/>
    <s v="39 12 60 10"/>
    <s v="37200@buf.kk.dk"/>
    <s v="Martina Daneland"/>
    <n v="0"/>
    <n v="0"/>
    <s v="37200@buf.kk.dk"/>
    <s v="Integreret"/>
    <n v="42"/>
    <n v="0"/>
    <n v="46"/>
    <n v="0"/>
    <n v="0"/>
    <n v="0"/>
    <n v="0"/>
    <s v="Nej"/>
    <n v="0"/>
    <n v="0"/>
    <x v="0"/>
    <x v="1"/>
    <x v="0"/>
    <x v="0"/>
    <n v="0"/>
    <x v="0"/>
    <x v="1"/>
    <x v="1"/>
    <x v="1"/>
    <n v="0"/>
    <n v="86400"/>
    <n v="44160"/>
    <n v="0"/>
    <s v="Ja"/>
    <n v="0"/>
    <s v="David Sandbegr"/>
    <n v="2009"/>
    <n v="37"/>
    <n v="0"/>
    <s v="kok"/>
    <n v="0"/>
    <n v="0"/>
    <n v="0"/>
    <n v="0"/>
    <n v="0"/>
    <n v="0"/>
    <n v="0"/>
    <n v="0"/>
    <n v="0"/>
    <n v="100"/>
    <n v="100"/>
    <n v="2"/>
    <n v="2"/>
    <s v="Ja"/>
    <s v="Nej"/>
    <s v="Ja"/>
    <s v="Ja"/>
    <n v="0"/>
    <s v="Ja"/>
    <n v="0"/>
    <s v="Ja"/>
    <n v="0"/>
    <s v="ja"/>
    <n v="0"/>
    <n v="0"/>
    <s v="produktionskøkken"/>
    <s v="Ja"/>
    <s v="Større"/>
    <n v="0"/>
    <n v="0"/>
    <s v="en konvektionsovn og en industri opvaskemaskine"/>
    <n v="0"/>
    <n v="0"/>
    <n v="0"/>
    <n v="0"/>
    <n v="0"/>
    <n v="0"/>
    <n v="0"/>
    <n v="0"/>
    <n v="0"/>
    <s v="Cathrine"/>
    <s v="03.04"/>
    <n v="0"/>
    <n v="0"/>
    <n v="1"/>
    <n v="5"/>
    <n v="0"/>
    <n v="2"/>
    <n v="0"/>
    <n v="0"/>
    <n v="0"/>
    <n v="0"/>
    <n v="2"/>
    <n v="0"/>
    <n v="0"/>
    <n v="0"/>
    <n v="0"/>
    <n v="0"/>
    <n v="2"/>
    <n v="0"/>
    <n v="0"/>
    <n v="2"/>
    <n v="20"/>
    <s v="miele"/>
    <n v="4"/>
    <s v="Nej"/>
    <n v="0"/>
    <s v="Ja"/>
    <s v="Ja"/>
    <s v="Nej"/>
    <n v="3"/>
    <s v="God plads"/>
    <n v="0"/>
    <n v="0"/>
    <x v="0"/>
    <s v="Østerbro"/>
    <x v="1"/>
    <x v="0"/>
    <x v="46"/>
    <n v="0"/>
    <n v="0"/>
    <n v="0"/>
    <n v="0"/>
    <n v="0"/>
    <n v="0"/>
    <n v="0"/>
    <n v="0"/>
    <n v="0"/>
    <n v="0"/>
    <n v="0"/>
    <n v="189295.68"/>
    <s v="37200"/>
    <x v="0"/>
    <x v="0"/>
    <x v="1"/>
  </r>
  <r>
    <x v="0"/>
    <x v="436"/>
    <s v="Konkylien"/>
    <x v="5"/>
    <s v="Forbindelsesvej 9"/>
    <n v="2100"/>
    <s v="København Ø"/>
    <s v="35 25 63 20"/>
    <s v="ey86@buf.kk.dk"/>
    <s v="Maj-Britt Nystrøm"/>
    <n v="0"/>
    <n v="0"/>
    <s v="37303@buf.kk.dk"/>
    <s v="Integreret"/>
    <n v="12"/>
    <n v="0"/>
    <n v="44"/>
    <n v="0"/>
    <n v="0"/>
    <n v="0"/>
    <n v="0"/>
    <s v="Nej"/>
    <n v="0"/>
    <n v="0"/>
    <x v="0"/>
    <x v="1"/>
    <x v="0"/>
    <x v="0"/>
    <n v="0"/>
    <x v="0"/>
    <x v="1"/>
    <x v="1"/>
    <x v="1"/>
    <n v="0"/>
    <n v="160000"/>
    <n v="0"/>
    <n v="0"/>
    <s v="Ja"/>
    <n v="0"/>
    <s v="Lise Jensen"/>
    <n v="2004"/>
    <n v="30"/>
    <n v="0"/>
    <s v="Køkkenassistent"/>
    <s v="10 år fra institution/plejehjem"/>
    <s v="økologikursus, ø.o.f."/>
    <n v="0"/>
    <n v="0"/>
    <n v="0"/>
    <n v="0"/>
    <n v="0"/>
    <n v="0"/>
    <n v="0"/>
    <n v="85"/>
    <n v="85"/>
    <n v="1"/>
    <n v="1"/>
    <s v="Ja"/>
    <s v="ja"/>
    <s v="Ja"/>
    <s v="Ja"/>
    <n v="0"/>
    <s v="Ja"/>
    <s v="afventer meget"/>
    <s v="Ja"/>
    <n v="0"/>
    <s v="ja"/>
    <n v="0"/>
    <n v="0"/>
    <s v="produktionskøkken"/>
    <s v="nej"/>
    <s v="Mindre"/>
    <s v="Ingen"/>
    <s v="Nej"/>
    <s v="grøntsagsrobot, hurtigere opvaskemaskine, en konvektionsovn eller større og flere ovne ( der er to meget små ovne)"/>
    <n v="0"/>
    <n v="0"/>
    <n v="0"/>
    <n v="0"/>
    <n v="0"/>
    <n v="0"/>
    <n v="0"/>
    <n v="0"/>
    <n v="0"/>
    <s v="Mariah / Sine"/>
    <d v="2009-03-25T00:00:00"/>
    <n v="0"/>
    <n v="0"/>
    <n v="1"/>
    <n v="5"/>
    <n v="0"/>
    <n v="2"/>
    <n v="0"/>
    <n v="0"/>
    <n v="0"/>
    <n v="0"/>
    <n v="1"/>
    <n v="0"/>
    <n v="0"/>
    <n v="1"/>
    <n v="0"/>
    <n v="0"/>
    <n v="2"/>
    <n v="0"/>
    <n v="0"/>
    <n v="1"/>
    <n v="25"/>
    <s v="Miele"/>
    <n v="6"/>
    <s v="Ja"/>
    <n v="8"/>
    <s v="Nej"/>
    <s v="Ja"/>
    <s v="Nej"/>
    <n v="2"/>
    <s v="God plads"/>
    <s v="velegnet til mentor inst. Men er ikke blevet spurgt derom."/>
    <n v="0"/>
    <x v="0"/>
    <s v="Østerbro"/>
    <x v="23"/>
    <x v="0"/>
    <x v="2"/>
    <n v="0"/>
    <n v="0"/>
    <n v="0"/>
    <n v="0"/>
    <n v="6"/>
    <n v="2"/>
    <n v="0"/>
    <n v="0"/>
    <n v="0"/>
    <n v="0"/>
    <n v="0"/>
    <n v="172848.45"/>
    <s v="37303"/>
    <x v="0"/>
    <x v="1"/>
    <x v="1"/>
  </r>
  <r>
    <x v="0"/>
    <x v="437"/>
    <s v="Himmelrummet"/>
    <x v="5"/>
    <s v="Bryggervangen 11"/>
    <n v="2100"/>
    <s v="København Ø"/>
    <s v="39 12 70 75"/>
    <s v="37307@buf.kk.dk"/>
    <s v="Jytte Ann Marie Christensen"/>
    <n v="0"/>
    <n v="0"/>
    <s v="Jytte Christensen@buf,kk,dk"/>
    <s v="Integreret"/>
    <n v="50"/>
    <n v="0"/>
    <n v="28"/>
    <n v="0"/>
    <n v="0"/>
    <n v="0"/>
    <n v="0"/>
    <s v="Nej"/>
    <n v="0"/>
    <n v="0"/>
    <x v="0"/>
    <x v="0"/>
    <x v="0"/>
    <x v="0"/>
    <n v="0"/>
    <x v="0"/>
    <x v="0"/>
    <x v="1"/>
    <x v="1"/>
    <n v="0"/>
    <n v="200000"/>
    <n v="0"/>
    <n v="0"/>
    <s v="Ja"/>
    <n v="0"/>
    <s v="Afaaf"/>
    <n v="2006"/>
    <n v="37"/>
    <n v="0"/>
    <n v="0"/>
    <s v="fra andre inst."/>
    <s v="øko."/>
    <n v="0"/>
    <n v="0"/>
    <n v="0"/>
    <n v="0"/>
    <n v="0"/>
    <n v="0"/>
    <n v="0"/>
    <n v="92"/>
    <n v="0"/>
    <n v="2"/>
    <n v="2"/>
    <s v="Ja"/>
    <s v="ja"/>
    <s v="Ja"/>
    <s v="Ja"/>
    <n v="0"/>
    <s v="Ja"/>
    <n v="0"/>
    <s v="Ja"/>
    <n v="0"/>
    <s v="Nej"/>
    <s v="vil gerne have en fra os"/>
    <n v="0"/>
    <s v="produktionskøkken"/>
    <s v="Ja"/>
    <s v="Mindre"/>
    <n v="0"/>
    <n v="0"/>
    <s v="en ovn mere og en opvaskemaskine"/>
    <n v="0"/>
    <n v="0"/>
    <n v="0"/>
    <n v="0"/>
    <n v="0"/>
    <n v="0"/>
    <n v="0"/>
    <n v="0"/>
    <s v="Meget stort glasparti, en hel væg, som giver et meget varmt køkken. Udvendige markiser og hvis det kan laves så de øverste vinduer kan åbnes."/>
    <s v="Lone"/>
    <s v="13.03"/>
    <n v="0"/>
    <n v="0"/>
    <n v="1"/>
    <n v="5"/>
    <n v="0"/>
    <n v="2"/>
    <n v="0"/>
    <n v="0"/>
    <n v="0"/>
    <n v="0"/>
    <n v="2"/>
    <n v="0"/>
    <n v="0"/>
    <n v="0"/>
    <n v="0"/>
    <n v="0"/>
    <n v="2"/>
    <n v="0"/>
    <n v="0"/>
    <n v="1"/>
    <n v="20"/>
    <s v="miele"/>
    <n v="5"/>
    <s v="Ja"/>
    <n v="10"/>
    <s v="Nej"/>
    <s v="Ja"/>
    <s v="ja"/>
    <n v="2"/>
    <s v="God plads"/>
    <n v="0"/>
    <n v="0"/>
    <x v="0"/>
    <s v="Østerbro"/>
    <x v="1"/>
    <x v="0"/>
    <x v="46"/>
    <n v="0"/>
    <n v="0"/>
    <n v="0"/>
    <n v="0"/>
    <n v="0"/>
    <n v="0"/>
    <n v="0"/>
    <n v="0"/>
    <n v="0"/>
    <n v="0"/>
    <n v="0"/>
    <n v="214217.4"/>
    <s v="37307"/>
    <x v="0"/>
    <x v="0"/>
    <x v="1"/>
  </r>
  <r>
    <x v="0"/>
    <x v="438"/>
    <s v="Pinocchio"/>
    <x v="5"/>
    <s v="Hans Knudsens Plads 1A"/>
    <n v="2100"/>
    <s v="København Ø"/>
    <s v="39 18 32 70"/>
    <s v="37411@buf.kk.dk"/>
    <s v="Dennis Nygaard Sørensen"/>
    <n v="26772654"/>
    <n v="39183270"/>
    <s v="KV41@buf.kk.dk"/>
    <s v="Integreret"/>
    <n v="21"/>
    <n v="0"/>
    <n v="64"/>
    <n v="0"/>
    <n v="0"/>
    <n v="0"/>
    <n v="0"/>
    <s v="ja"/>
    <n v="2"/>
    <n v="0"/>
    <x v="0"/>
    <x v="0"/>
    <x v="0"/>
    <x v="0"/>
    <n v="0"/>
    <x v="0"/>
    <x v="0"/>
    <x v="1"/>
    <x v="1"/>
    <n v="0"/>
    <n v="85000"/>
    <n v="0"/>
    <n v="0"/>
    <s v="Ja"/>
    <n v="0"/>
    <s v="Aksel Nielsen"/>
    <n v="2002"/>
    <n v="37"/>
    <n v="0"/>
    <s v="ufaglært"/>
    <s v="kantinebestyrer"/>
    <s v="hygiejne"/>
    <n v="0"/>
    <n v="0"/>
    <n v="0"/>
    <n v="0"/>
    <n v="0"/>
    <n v="0"/>
    <n v="0"/>
    <n v="75"/>
    <n v="75"/>
    <n v="2"/>
    <n v="2"/>
    <s v="Ja"/>
    <s v="Nej"/>
    <s v="Ja"/>
    <s v="Ja"/>
    <n v="0"/>
    <s v="Ja"/>
    <n v="0"/>
    <s v="Ja"/>
    <n v="0"/>
    <s v="Nej"/>
    <n v="0"/>
    <n v="0"/>
    <s v="produktionskøkken"/>
    <s v="Ja"/>
    <n v="0"/>
    <n v="0"/>
    <n v="0"/>
    <s v="Ingen hvis køkkenet kun skal blive ved med at lave mad til vuggestuen"/>
    <n v="0"/>
    <n v="0"/>
    <n v="0"/>
    <n v="0"/>
    <n v="0"/>
    <n v="0"/>
    <n v="0"/>
    <n v="0"/>
    <n v="0"/>
    <s v="Mariah"/>
    <n v="0"/>
    <n v="0"/>
    <n v="0"/>
    <n v="1"/>
    <n v="4"/>
    <n v="0"/>
    <n v="0"/>
    <n v="0"/>
    <n v="0"/>
    <n v="0"/>
    <n v="0"/>
    <n v="1"/>
    <n v="0"/>
    <n v="0"/>
    <n v="0"/>
    <n v="0"/>
    <n v="0"/>
    <n v="0"/>
    <n v="0"/>
    <n v="0"/>
    <n v="1"/>
    <n v="30"/>
    <s v="Miele Universal G7762"/>
    <n v="5"/>
    <s v="Ja"/>
    <n v="10"/>
    <n v="0"/>
    <s v="Ja"/>
    <s v="Nej"/>
    <n v="2"/>
    <s v="God plads"/>
    <s v="Flot og stort køkken i forhold til antallet af børn. Ligger på 2. sal. Børnehavens køkkken er placeret i stuen."/>
    <n v="0"/>
    <x v="0"/>
    <s v="Østerbro"/>
    <x v="6"/>
    <x v="0"/>
    <x v="36"/>
    <n v="0"/>
    <n v="0"/>
    <n v="0"/>
    <n v="0"/>
    <n v="0"/>
    <n v="0"/>
    <n v="0"/>
    <n v="0"/>
    <n v="0"/>
    <n v="0"/>
    <n v="0"/>
    <n v="203296.22"/>
    <s v="37411"/>
    <x v="0"/>
    <x v="0"/>
    <x v="1"/>
  </r>
  <r>
    <x v="0"/>
    <x v="439"/>
    <s v="Pinocchio"/>
    <x v="5"/>
    <s v="Hans Knudsens Plads 1A"/>
    <n v="2100"/>
    <s v="København Ø"/>
    <s v="39 18 32 70"/>
    <s v="37411@buf.kk.dk"/>
    <s v="Dennis Nygaard Sørensen"/>
    <n v="26772654"/>
    <n v="39183270"/>
    <s v="KV41@buf.kk.dk"/>
    <s v="Integreret"/>
    <n v="21"/>
    <n v="0"/>
    <n v="64"/>
    <n v="0"/>
    <n v="0"/>
    <n v="0"/>
    <n v="0"/>
    <s v="ja"/>
    <n v="0"/>
    <n v="0"/>
    <x v="1"/>
    <x v="0"/>
    <x v="1"/>
    <x v="1"/>
    <n v="0"/>
    <x v="1"/>
    <x v="0"/>
    <x v="1"/>
    <x v="0"/>
    <n v="0"/>
    <n v="0"/>
    <n v="0"/>
    <n v="0"/>
    <n v="0"/>
    <n v="0"/>
    <n v="0"/>
    <n v="0"/>
    <n v="0"/>
    <n v="0"/>
    <n v="0"/>
    <n v="0"/>
    <n v="0"/>
    <n v="0"/>
    <n v="0"/>
    <n v="0"/>
    <n v="0"/>
    <n v="0"/>
    <n v="0"/>
    <n v="0"/>
    <n v="0"/>
    <n v="0"/>
    <n v="0"/>
    <n v="0"/>
    <n v="0"/>
    <n v="0"/>
    <n v="0"/>
    <n v="0"/>
    <n v="0"/>
    <n v="0"/>
    <n v="0"/>
    <n v="0"/>
    <n v="0"/>
    <n v="0"/>
    <n v="0"/>
    <n v="0"/>
    <s v="Køkken blandet tilvirk"/>
    <n v="0"/>
    <s v="Større"/>
    <n v="0"/>
    <n v="0"/>
    <s v="Mere ovnkapacitet, køleplads, grøntsagsrobot, bjørn, en ekstra vask"/>
    <n v="0"/>
    <n v="0"/>
    <n v="0"/>
    <s v="Der er pt skimmelsvamp i køkkenet og det er ikke i brug. Køkkenet kan evt. producere til Bellmannsgade 23 når det kommer i brug."/>
    <n v="0"/>
    <n v="0"/>
    <n v="0"/>
    <n v="0"/>
    <n v="0"/>
    <n v="0"/>
    <n v="0"/>
    <n v="0"/>
    <n v="0"/>
    <n v="0"/>
    <n v="0"/>
    <n v="0"/>
    <n v="0"/>
    <n v="0"/>
    <n v="0"/>
    <n v="0"/>
    <n v="0"/>
    <n v="0"/>
    <n v="0"/>
    <n v="0"/>
    <n v="0"/>
    <n v="0"/>
    <n v="0"/>
    <n v="0"/>
    <n v="0"/>
    <n v="0"/>
    <n v="0"/>
    <n v="0"/>
    <n v="0"/>
    <n v="0"/>
    <n v="0"/>
    <n v="0"/>
    <n v="0"/>
    <n v="0"/>
    <n v="0"/>
    <n v="0"/>
    <n v="0"/>
    <n v="0"/>
    <n v="0"/>
    <x v="0"/>
    <s v="Østerbro"/>
    <x v="6"/>
    <x v="0"/>
    <x v="36"/>
    <n v="0"/>
    <n v="0"/>
    <n v="0"/>
    <n v="0"/>
    <n v="0"/>
    <n v="0"/>
    <n v="0"/>
    <n v="0"/>
    <n v="0"/>
    <n v="0"/>
    <n v="0"/>
    <n v="203296.22"/>
    <s v="37411"/>
    <x v="1"/>
    <x v="0"/>
    <x v="1"/>
  </r>
  <r>
    <x v="0"/>
    <x v="440"/>
    <s v="Kong Gurli "/>
    <x v="5"/>
    <s v="Gammel Kalkbrænderi Vej 5"/>
    <n v="2100"/>
    <s v="København Ø"/>
    <s v="35 47 60 00"/>
    <s v="37422@buf.kk.dk"/>
    <s v="Susanne Rasmussen"/>
    <n v="0"/>
    <n v="0"/>
    <s v="37422@buf.kk.dk"/>
    <s v="Integreret"/>
    <n v="24"/>
    <n v="0"/>
    <n v="44"/>
    <n v="0"/>
    <n v="0"/>
    <n v="0"/>
    <n v="0"/>
    <s v="Nej"/>
    <n v="0"/>
    <n v="0"/>
    <x v="0"/>
    <x v="1"/>
    <x v="0"/>
    <x v="0"/>
    <n v="0"/>
    <x v="0"/>
    <x v="0"/>
    <x v="1"/>
    <x v="1"/>
    <n v="0"/>
    <n v="100000"/>
    <n v="23500"/>
    <n v="0"/>
    <s v="Ja"/>
    <n v="0"/>
    <s v="Karin S. Hansen"/>
    <n v="2007"/>
    <n v="32"/>
    <n v="0"/>
    <n v="0"/>
    <n v="0"/>
    <s v="ø.o.f. hygieje m.m."/>
    <n v="0"/>
    <n v="0"/>
    <n v="0"/>
    <n v="0"/>
    <n v="0"/>
    <n v="0"/>
    <n v="0"/>
    <n v="98"/>
    <n v="92"/>
    <n v="1"/>
    <n v="1"/>
    <s v="Ja"/>
    <s v="ja"/>
    <s v="Ja"/>
    <s v="Ja"/>
    <n v="0"/>
    <s v="Ja"/>
    <n v="0"/>
    <s v="Ja"/>
    <n v="0"/>
    <s v="Nej"/>
    <s v="vil gerne have hjælp"/>
    <n v="0"/>
    <s v="produktionskøkken"/>
    <s v="Ja"/>
    <n v="0"/>
    <s v="Ingen"/>
    <s v="Nej"/>
    <s v="1 køl + 1 frys, udsugning over opvaskemaskine, 1 ovn, hæve/sænkeborde"/>
    <n v="0"/>
    <n v="0"/>
    <n v="0"/>
    <n v="0"/>
    <n v="0"/>
    <n v="0"/>
    <n v="0"/>
    <n v="0"/>
    <n v="0"/>
    <s v="Cathrine Jerrik / Sine"/>
    <n v="0"/>
    <n v="0"/>
    <n v="0"/>
    <n v="1"/>
    <n v="4"/>
    <n v="0"/>
    <n v="2"/>
    <n v="0"/>
    <n v="0"/>
    <n v="0"/>
    <n v="0"/>
    <n v="2"/>
    <n v="0"/>
    <n v="0"/>
    <n v="0"/>
    <n v="0"/>
    <n v="1"/>
    <n v="0"/>
    <n v="0"/>
    <n v="0"/>
    <n v="1"/>
    <n v="2"/>
    <s v="Miele"/>
    <n v="0"/>
    <s v="Ja"/>
    <n v="0"/>
    <s v="Nej"/>
    <s v="Nej"/>
    <s v="Nej"/>
    <n v="4"/>
    <s v="God plads"/>
    <n v="0"/>
    <n v="0"/>
    <x v="0"/>
    <s v="Østerbro"/>
    <x v="0"/>
    <x v="0"/>
    <x v="2"/>
    <n v="0"/>
    <n v="0"/>
    <n v="0"/>
    <n v="0"/>
    <n v="0"/>
    <n v="0"/>
    <n v="0"/>
    <n v="0"/>
    <n v="0"/>
    <n v="0"/>
    <n v="0"/>
    <n v="132646.92000000001"/>
    <s v="37422"/>
    <x v="0"/>
    <x v="0"/>
    <x v="1"/>
  </r>
  <r>
    <x v="0"/>
    <x v="441"/>
    <s v="Mågodtland"/>
    <x v="5"/>
    <s v="Odensegade 14"/>
    <n v="2100"/>
    <s v="København Ø"/>
    <s v="35 25 47 00"/>
    <s v="37442@buf.kk.dk"/>
    <s v="Flemming Klysner Nielsen"/>
    <n v="0"/>
    <n v="0"/>
    <s v="37442@buf.kk.dk"/>
    <s v="Integreret"/>
    <n v="60"/>
    <n v="0"/>
    <n v="72"/>
    <n v="0"/>
    <n v="0"/>
    <n v="0"/>
    <n v="0"/>
    <s v="Nej"/>
    <n v="0"/>
    <n v="0"/>
    <x v="0"/>
    <x v="1"/>
    <x v="0"/>
    <x v="0"/>
    <n v="0"/>
    <x v="1"/>
    <x v="0"/>
    <x v="1"/>
    <x v="1"/>
    <n v="0"/>
    <n v="140000"/>
    <n v="50000"/>
    <n v="0"/>
    <n v="0"/>
    <n v="0"/>
    <n v="0"/>
    <n v="0"/>
    <n v="0"/>
    <n v="0"/>
    <n v="0"/>
    <n v="0"/>
    <n v="0"/>
    <n v="0"/>
    <n v="0"/>
    <n v="0"/>
    <n v="0"/>
    <n v="0"/>
    <n v="0"/>
    <n v="0"/>
    <n v="80"/>
    <n v="75"/>
    <n v="0"/>
    <n v="0"/>
    <n v="0"/>
    <n v="0"/>
    <n v="0"/>
    <n v="0"/>
    <n v="0"/>
    <n v="0"/>
    <n v="0"/>
    <n v="0"/>
    <n v="0"/>
    <n v="0"/>
    <n v="0"/>
    <n v="0"/>
    <s v="Køkken begrænset tilvirk"/>
    <n v="0"/>
    <n v="0"/>
    <n v="0"/>
    <n v="0"/>
    <n v="0"/>
    <n v="0"/>
    <n v="0"/>
    <n v="0"/>
    <s v="Lukke rummet m. væg så køkken ville blive større og delvis lukket"/>
    <n v="0"/>
    <n v="0"/>
    <s v="Større"/>
    <s v="ovne, kogebord, røremaskine, foodprocessor/grøntsagsrobot, køkkenelementer"/>
    <n v="0"/>
    <s v="Cathrine Jerrik"/>
    <d v="2009-04-28T00:00:00"/>
    <n v="0"/>
    <n v="1"/>
    <n v="0"/>
    <n v="4"/>
    <n v="1"/>
    <n v="0"/>
    <n v="0"/>
    <n v="0"/>
    <n v="0"/>
    <n v="1"/>
    <n v="1"/>
    <n v="0"/>
    <n v="0"/>
    <n v="0"/>
    <n v="0"/>
    <n v="0"/>
    <n v="0"/>
    <n v="0"/>
    <n v="0"/>
    <n v="1"/>
    <n v="60"/>
    <s v="Miele"/>
    <n v="3.5"/>
    <s v="Nej"/>
    <n v="0"/>
    <s v="Nej"/>
    <s v="Nej"/>
    <s v="Nej"/>
    <n v="1"/>
    <s v="God plads"/>
    <s v="Åbent køkken indtil spiserum"/>
    <n v="0"/>
    <x v="0"/>
    <s v="Østerbro"/>
    <x v="17"/>
    <x v="0"/>
    <x v="15"/>
    <n v="0"/>
    <n v="0"/>
    <n v="0"/>
    <n v="0"/>
    <n v="0"/>
    <n v="0"/>
    <n v="0"/>
    <n v="0"/>
    <n v="0"/>
    <n v="0"/>
    <n v="0"/>
    <n v="211400.17"/>
    <s v="37442"/>
    <x v="4"/>
    <x v="0"/>
    <x v="1"/>
  </r>
  <r>
    <x v="0"/>
    <x v="442"/>
    <s v="Børnegården"/>
    <x v="5"/>
    <s v="Ryesgade 80"/>
    <n v="2100"/>
    <s v="København Ø."/>
    <s v="35 55 05 47"/>
    <s v="37457@buf.kk.dk"/>
    <s v="Jesper Ussing"/>
    <n v="0"/>
    <n v="0"/>
    <s v="37457@buf.kk.dk"/>
    <s v="Integreret"/>
    <n v="42"/>
    <n v="0"/>
    <n v="44"/>
    <n v="44"/>
    <n v="0"/>
    <n v="0"/>
    <n v="0"/>
    <s v="Nej"/>
    <n v="0"/>
    <n v="0"/>
    <x v="0"/>
    <x v="1"/>
    <x v="0"/>
    <x v="0"/>
    <n v="0"/>
    <x v="0"/>
    <x v="1"/>
    <x v="1"/>
    <x v="1"/>
    <n v="0"/>
    <n v="200000"/>
    <n v="0"/>
    <n v="0"/>
    <s v="Ja"/>
    <n v="0"/>
    <s v="Bettina Tarp"/>
    <n v="2000"/>
    <n v="35"/>
    <n v="0"/>
    <s v="køkkenassistent / ernæringsassistent"/>
    <s v="25 års erfaring"/>
    <s v="dogme-københavn"/>
    <n v="0"/>
    <n v="0"/>
    <n v="0"/>
    <n v="0"/>
    <n v="0"/>
    <n v="0"/>
    <n v="0"/>
    <n v="96"/>
    <n v="96"/>
    <n v="1"/>
    <n v="1"/>
    <s v="Ja"/>
    <s v="Nej"/>
    <s v="Ja"/>
    <s v="Ja"/>
    <n v="0"/>
    <s v="Ja"/>
    <s v="afventende men positive overfor det hvis det bliver god lokal mad."/>
    <s v="Ja"/>
    <n v="0"/>
    <s v="Nej"/>
    <n v="0"/>
    <n v="0"/>
    <s v="produktionskøkken"/>
    <s v="nej"/>
    <s v="Større"/>
    <s v="Ingen"/>
    <s v="Nej"/>
    <s v="ekstra køleskab, ekstra vask, ny og mere ergonomisk opvaskemaskine, konvektionsovn eller to ovne mere, hvilket ville være mere uhensigtsmæssigt. Skabe til opbevaring, større bjørn, ekstra svaleskab evt. kipsteger"/>
    <n v="0"/>
    <n v="0"/>
    <n v="0"/>
    <n v="0"/>
    <n v="0"/>
    <n v="0"/>
    <n v="0"/>
    <n v="0"/>
    <n v="0"/>
    <s v="Mariah / Sine"/>
    <d v="2009-03-25T00:00:00"/>
    <n v="0"/>
    <n v="0"/>
    <n v="1"/>
    <n v="5"/>
    <n v="0"/>
    <n v="2"/>
    <n v="0"/>
    <n v="0"/>
    <n v="0"/>
    <n v="0"/>
    <n v="2"/>
    <n v="0"/>
    <n v="0"/>
    <n v="1"/>
    <n v="0"/>
    <n v="0"/>
    <n v="2"/>
    <n v="0"/>
    <n v="0"/>
    <n v="1"/>
    <n v="2"/>
    <s v="Miele"/>
    <n v="3"/>
    <s v="Ja"/>
    <n v="8"/>
    <s v="Nej"/>
    <s v="Ja"/>
    <s v="ja"/>
    <n v="1"/>
    <s v="Begrænset"/>
    <s v="Der kunne med fordel etableres en kogeø midt i lokalet, så der kan blive plads til mere skabsopbevaring og bordplads, som er en stor mangel."/>
    <n v="0"/>
    <x v="0"/>
    <s v="Østerbro"/>
    <x v="1"/>
    <x v="0"/>
    <x v="2"/>
    <n v="44"/>
    <n v="0"/>
    <n v="0"/>
    <n v="0"/>
    <n v="0"/>
    <n v="0"/>
    <n v="0"/>
    <n v="0"/>
    <n v="0"/>
    <n v="0"/>
    <n v="0"/>
    <n v="275626.03000000003"/>
    <s v="37457"/>
    <x v="0"/>
    <x v="0"/>
    <x v="8"/>
  </r>
  <r>
    <x v="0"/>
    <x v="443"/>
    <s v="Rosengården"/>
    <x v="5"/>
    <s v="Rosenvængets Allé 18"/>
    <n v="2100"/>
    <s v="København Ø"/>
    <s v="35 55 60 00"/>
    <s v="37475@buf.kk.dk"/>
    <s v="Jens Normand"/>
    <n v="0"/>
    <n v="0"/>
    <s v="37475@buf.kk.dk"/>
    <s v="Integreret"/>
    <n v="36"/>
    <n v="0"/>
    <n v="84"/>
    <n v="0"/>
    <n v="0"/>
    <n v="0"/>
    <n v="0"/>
    <n v="0"/>
    <n v="0"/>
    <n v="0"/>
    <x v="1"/>
    <x v="0"/>
    <x v="1"/>
    <x v="1"/>
    <n v="0"/>
    <x v="1"/>
    <x v="0"/>
    <x v="1"/>
    <x v="0"/>
    <n v="0"/>
    <n v="0"/>
    <n v="0"/>
    <n v="0"/>
    <n v="0"/>
    <n v="0"/>
    <n v="0"/>
    <n v="0"/>
    <n v="0"/>
    <n v="0"/>
    <n v="0"/>
    <n v="0"/>
    <n v="0"/>
    <n v="0"/>
    <n v="0"/>
    <n v="0"/>
    <n v="0"/>
    <n v="0"/>
    <n v="0"/>
    <n v="0"/>
    <n v="0"/>
    <n v="0"/>
    <n v="0"/>
    <n v="0"/>
    <n v="0"/>
    <n v="0"/>
    <n v="0"/>
    <n v="0"/>
    <n v="0"/>
    <n v="0"/>
    <n v="0"/>
    <n v="0"/>
    <n v="0"/>
    <n v="0"/>
    <n v="0"/>
    <n v="0"/>
    <s v="Køkken begrænset tilvirk"/>
    <n v="0"/>
    <n v="0"/>
    <n v="0"/>
    <n v="0"/>
    <n v="0"/>
    <s v="Større"/>
    <s v="Større"/>
    <s v="Nej"/>
    <s v="Køkken er stort nok til en ombygning. Skal have en total renovering"/>
    <n v="0"/>
    <n v="0"/>
    <s v="Større"/>
    <s v="komfur, ovne, opvasker, nye køkkenelementer"/>
    <n v="0"/>
    <s v="Cathrine Jerrik"/>
    <d v="2009-04-28T00:00:00"/>
    <n v="0"/>
    <n v="1"/>
    <n v="0"/>
    <n v="4"/>
    <n v="1"/>
    <n v="0"/>
    <n v="0"/>
    <n v="0"/>
    <n v="0"/>
    <n v="0"/>
    <n v="2"/>
    <n v="0"/>
    <n v="0"/>
    <n v="0"/>
    <n v="0"/>
    <n v="1"/>
    <n v="0"/>
    <n v="0"/>
    <n v="0"/>
    <n v="1"/>
    <n v="60"/>
    <s v="Miele"/>
    <n v="5.5"/>
    <s v="Nej"/>
    <n v="0"/>
    <s v="Nej"/>
    <s v="Nej"/>
    <s v="Nej"/>
    <n v="1"/>
    <s v="Begrænset"/>
    <n v="0"/>
    <n v="0"/>
    <x v="0"/>
    <s v="Østerbro"/>
    <x v="1"/>
    <x v="0"/>
    <x v="62"/>
    <n v="0"/>
    <n v="0"/>
    <n v="0"/>
    <n v="0"/>
    <n v="0"/>
    <n v="0"/>
    <n v="0"/>
    <n v="0"/>
    <n v="0"/>
    <n v="0"/>
    <n v="0"/>
    <n v="218832.98"/>
    <s v="37475"/>
    <x v="4"/>
    <x v="0"/>
    <x v="1"/>
  </r>
  <r>
    <x v="0"/>
    <x v="444"/>
    <s v="Væksthuset"/>
    <x v="5"/>
    <s v="Rymarksvej 17"/>
    <n v="2900"/>
    <s v="Hellerup"/>
    <s v="39 27 24 26"/>
    <s v="37465@buf.kk.dk"/>
    <s v="Gitte Johannesen"/>
    <n v="0"/>
    <n v="0"/>
    <s v="37465@buf.kk.dk"/>
    <s v="Integreret"/>
    <n v="24"/>
    <n v="0"/>
    <n v="40"/>
    <n v="0"/>
    <n v="0"/>
    <n v="0"/>
    <n v="0"/>
    <s v="Nej"/>
    <n v="0"/>
    <n v="0"/>
    <x v="0"/>
    <x v="1"/>
    <x v="1"/>
    <x v="0"/>
    <n v="0"/>
    <x v="0"/>
    <x v="0"/>
    <x v="1"/>
    <x v="1"/>
    <n v="0"/>
    <n v="40000"/>
    <n v="0"/>
    <n v="0"/>
    <n v="0"/>
    <n v="0"/>
    <n v="0"/>
    <n v="0"/>
    <n v="0"/>
    <n v="0"/>
    <n v="0"/>
    <n v="0"/>
    <n v="0"/>
    <n v="0"/>
    <n v="0"/>
    <n v="0"/>
    <n v="0"/>
    <n v="0"/>
    <n v="0"/>
    <n v="0"/>
    <n v="99"/>
    <n v="0"/>
    <n v="0"/>
    <n v="0"/>
    <s v="Ja"/>
    <s v="Nej"/>
    <s v="Ja"/>
    <s v="Ja"/>
    <n v="0"/>
    <s v="Ja"/>
    <n v="0"/>
    <s v="Ja"/>
    <n v="0"/>
    <s v="Nej"/>
    <s v="vil gerne have hjælp"/>
    <n v="0"/>
    <s v="Køkken begrænset tilvirk"/>
    <n v="0"/>
    <n v="0"/>
    <n v="0"/>
    <n v="0"/>
    <n v="0"/>
    <n v="0"/>
    <s v="Mindre"/>
    <s v="Nej"/>
    <s v="trænger til at blive malet og nogle steder nye køkkenelementer"/>
    <n v="0"/>
    <n v="0"/>
    <s v="Mindre"/>
    <s v="kartoffelskræller, grøntrobot og mere køleplads"/>
    <n v="0"/>
    <s v="Cathrine Jerrik / Sine"/>
    <n v="0"/>
    <n v="0"/>
    <n v="0"/>
    <n v="1"/>
    <n v="4"/>
    <n v="0"/>
    <n v="2"/>
    <n v="0"/>
    <n v="0"/>
    <n v="0"/>
    <n v="0"/>
    <n v="2"/>
    <n v="0"/>
    <n v="0"/>
    <n v="0"/>
    <n v="0"/>
    <n v="0"/>
    <n v="1"/>
    <n v="0"/>
    <n v="0"/>
    <n v="1"/>
    <n v="20"/>
    <s v="Miele"/>
    <n v="4"/>
    <s v="Nej"/>
    <n v="0"/>
    <s v="Ja"/>
    <s v="Nej"/>
    <s v="Nej"/>
    <n v="2"/>
    <s v="God plads"/>
    <n v="0"/>
    <n v="0"/>
    <x v="0"/>
    <s v="Østerbro"/>
    <x v="10"/>
    <x v="0"/>
    <x v="0"/>
    <n v="0"/>
    <n v="0"/>
    <n v="0"/>
    <n v="0"/>
    <n v="0"/>
    <n v="0"/>
    <n v="0"/>
    <n v="0"/>
    <n v="0"/>
    <n v="0"/>
    <n v="0"/>
    <n v="122764.73"/>
    <s v="37465"/>
    <x v="0"/>
    <x v="0"/>
    <x v="1"/>
  </r>
  <r>
    <x v="0"/>
    <x v="445"/>
    <s v="Rosengården"/>
    <x v="5"/>
    <s v="Rosenvængets Allé 18"/>
    <n v="2100"/>
    <s v="København Ø"/>
    <s v="35 55 60 00"/>
    <s v="37475@buf.kk.dk"/>
    <s v="Jens Normand"/>
    <n v="0"/>
    <n v="0"/>
    <s v="37475@buf.kk.dk"/>
    <s v="Integreret"/>
    <n v="36"/>
    <n v="0"/>
    <n v="84"/>
    <n v="0"/>
    <n v="0"/>
    <n v="0"/>
    <n v="0"/>
    <s v="Nej"/>
    <n v="0"/>
    <n v="0"/>
    <x v="1"/>
    <x v="0"/>
    <x v="1"/>
    <x v="1"/>
    <n v="0"/>
    <x v="1"/>
    <x v="0"/>
    <x v="1"/>
    <x v="0"/>
    <n v="0"/>
    <n v="0"/>
    <n v="0"/>
    <n v="0"/>
    <n v="0"/>
    <n v="0"/>
    <n v="0"/>
    <n v="0"/>
    <n v="0"/>
    <n v="0"/>
    <n v="0"/>
    <n v="0"/>
    <n v="0"/>
    <n v="0"/>
    <n v="0"/>
    <n v="0"/>
    <n v="0"/>
    <n v="0"/>
    <n v="0"/>
    <n v="0"/>
    <n v="0"/>
    <n v="0"/>
    <n v="0"/>
    <n v="0"/>
    <s v="Ja"/>
    <s v="Nej"/>
    <n v="0"/>
    <s v="Ja"/>
    <s v="hvis der kommer midler til markiser til køkkenvinduer, da køkkenet er meget varmt og solrigt"/>
    <s v="Ja"/>
    <n v="0"/>
    <s v="Ja"/>
    <n v="0"/>
    <s v="Nej"/>
    <s v="Vil nok gerne have hjælp"/>
    <n v="0"/>
    <s v="Køkken begrænset tilvirk"/>
    <s v="nej"/>
    <n v="0"/>
    <n v="0"/>
    <n v="0"/>
    <n v="0"/>
    <s v="Mindre"/>
    <s v="Ingen"/>
    <s v="Nej"/>
    <s v="et nyt komfur/kogeø + en bedre udsugning samt markiser uden for køkkenvinduer. Evt. ny opvaskemaskine og udsugning"/>
    <n v="0"/>
    <n v="0"/>
    <n v="0"/>
    <n v="0"/>
    <n v="0"/>
    <s v="Cathrine Jerrik / Sine"/>
    <n v="0"/>
    <n v="0"/>
    <n v="0"/>
    <n v="1"/>
    <n v="4"/>
    <n v="0"/>
    <n v="2"/>
    <n v="0"/>
    <n v="0"/>
    <n v="0"/>
    <n v="2"/>
    <n v="1"/>
    <n v="0"/>
    <n v="0"/>
    <n v="0"/>
    <n v="0"/>
    <n v="0"/>
    <n v="0"/>
    <n v="0"/>
    <n v="0"/>
    <n v="1"/>
    <n v="20"/>
    <s v="Miele"/>
    <n v="4"/>
    <s v="Nej"/>
    <n v="0"/>
    <s v="Ja"/>
    <s v="Nej"/>
    <s v="Nej"/>
    <n v="2"/>
    <s v="Begrænset"/>
    <n v="0"/>
    <n v="0"/>
    <x v="0"/>
    <s v="Østerbro"/>
    <x v="1"/>
    <x v="0"/>
    <x v="62"/>
    <n v="0"/>
    <n v="0"/>
    <n v="0"/>
    <n v="0"/>
    <n v="0"/>
    <n v="0"/>
    <n v="0"/>
    <n v="0"/>
    <n v="0"/>
    <n v="0"/>
    <n v="0"/>
    <n v="218832.98"/>
    <s v="37475"/>
    <x v="0"/>
    <x v="0"/>
    <x v="1"/>
  </r>
  <r>
    <x v="0"/>
    <x v="446"/>
    <s v="Rosenvang"/>
    <x v="5"/>
    <s v="Præstøgade 17"/>
    <n v="2100"/>
    <s v="København Ø"/>
    <s v="35 26 17 77"/>
    <s v="jytte.schultz@buf.kk.dk"/>
    <s v="Jytte Schultz"/>
    <n v="0"/>
    <n v="0"/>
    <s v="37504@buf.kk.dk"/>
    <s v="Integreret"/>
    <n v="36"/>
    <n v="0"/>
    <n v="44"/>
    <n v="0"/>
    <n v="0"/>
    <n v="0"/>
    <n v="0"/>
    <s v="Nej"/>
    <n v="0"/>
    <n v="0"/>
    <x v="0"/>
    <x v="1"/>
    <x v="1"/>
    <x v="0"/>
    <n v="0"/>
    <x v="0"/>
    <x v="1"/>
    <x v="1"/>
    <x v="1"/>
    <n v="0"/>
    <n v="45000"/>
    <n v="45000"/>
    <n v="0"/>
    <s v="Nej"/>
    <s v="Ja"/>
    <s v="Pernille (vikar)"/>
    <n v="0"/>
    <n v="15"/>
    <n v="0"/>
    <n v="0"/>
    <n v="0"/>
    <n v="0"/>
    <s v="Sine (starter 1. april - 1. jan 2010)"/>
    <n v="0"/>
    <n v="15"/>
    <n v="0"/>
    <s v="ufaglært"/>
    <n v="0"/>
    <n v="0"/>
    <n v="95"/>
    <n v="95"/>
    <n v="1"/>
    <n v="1"/>
    <n v="0"/>
    <n v="0"/>
    <n v="0"/>
    <s v="Ja"/>
    <s v="er i tvivl om køkkenet er stort nok"/>
    <s v="Ja"/>
    <n v="0"/>
    <s v="Ja"/>
    <s v="men har mange forbehold"/>
    <s v="ja"/>
    <n v="0"/>
    <n v="0"/>
    <s v="Køkken blandet tilvirk"/>
    <s v="nej"/>
    <s v="Større"/>
    <s v="Ingen"/>
    <s v="Nej"/>
    <s v="grøntsagsrobot, køleskab, nye ovne (17 år gamle), mørklægning på vinduerne (der er meget varmt). Ny opvaskemaksine som supplement. Er i tvivl om udluftningen er ok."/>
    <n v="0"/>
    <n v="0"/>
    <n v="0"/>
    <n v="0"/>
    <n v="0"/>
    <n v="0"/>
    <n v="0"/>
    <n v="0"/>
    <n v="0"/>
    <s v="Mariah / Sine"/>
    <d v="2009-03-18T00:00:00"/>
    <n v="0"/>
    <n v="0"/>
    <n v="1"/>
    <n v="5"/>
    <n v="0"/>
    <n v="2"/>
    <n v="0"/>
    <n v="0"/>
    <n v="0"/>
    <n v="2"/>
    <n v="1"/>
    <n v="0"/>
    <n v="0"/>
    <n v="0"/>
    <n v="0"/>
    <n v="1"/>
    <n v="0"/>
    <n v="0"/>
    <n v="0"/>
    <n v="1"/>
    <n v="2"/>
    <s v="Eca Star 530F"/>
    <n v="5"/>
    <s v="Ja"/>
    <n v="12"/>
    <s v="Nej"/>
    <s v="Ja"/>
    <s v="Nej"/>
    <n v="2"/>
    <s v="Begrænset"/>
    <s v="mangler grøntsagsrobot, køleskab, ovnene er 17 år gamle. Der er et stort varmeproblem i køkkenet."/>
    <n v="0"/>
    <x v="0"/>
    <s v="Østerbro"/>
    <x v="1"/>
    <x v="0"/>
    <x v="2"/>
    <n v="0"/>
    <n v="0"/>
    <n v="0"/>
    <n v="0"/>
    <n v="0"/>
    <n v="0"/>
    <n v="0"/>
    <n v="0"/>
    <n v="0"/>
    <n v="0"/>
    <n v="0"/>
    <n v="120907.17"/>
    <s v="37504"/>
    <x v="0"/>
    <x v="0"/>
    <x v="1"/>
  </r>
  <r>
    <x v="0"/>
    <x v="447"/>
    <s v="Rosahaven"/>
    <x v="5"/>
    <s v="Krausesvej 7"/>
    <n v="2100"/>
    <s v="København Ø"/>
    <s v="35 38 77 39"/>
    <s v="H099@buf.kk.dk"/>
    <s v="Janne Khan"/>
    <n v="0"/>
    <n v="0"/>
    <s v="37510@buf.kk.dk"/>
    <s v="Integreret"/>
    <n v="36"/>
    <n v="0"/>
    <n v="44"/>
    <n v="0"/>
    <n v="0"/>
    <n v="0"/>
    <n v="0"/>
    <s v="ja"/>
    <n v="0"/>
    <n v="0"/>
    <x v="0"/>
    <x v="1"/>
    <x v="0"/>
    <x v="1"/>
    <n v="0"/>
    <x v="1"/>
    <x v="0"/>
    <x v="1"/>
    <x v="0"/>
    <n v="0"/>
    <n v="60000"/>
    <n v="0"/>
    <n v="0"/>
    <s v="Ja"/>
    <n v="0"/>
    <s v="Cecilia"/>
    <n v="2009"/>
    <n v="20"/>
    <n v="0"/>
    <n v="0"/>
    <s v="fra andet køkken"/>
    <s v="ingen (hygiejne på vej)"/>
    <n v="0"/>
    <n v="0"/>
    <n v="0"/>
    <n v="0"/>
    <n v="0"/>
    <n v="0"/>
    <n v="0"/>
    <n v="85"/>
    <n v="0"/>
    <n v="0"/>
    <n v="0"/>
    <s v="nej"/>
    <s v="Nej"/>
    <s v="nej"/>
    <s v="Ja"/>
    <s v="Hvis rammerne er i orden"/>
    <s v="Ja"/>
    <n v="0"/>
    <n v="0"/>
    <n v="0"/>
    <s v="Nej"/>
    <n v="0"/>
    <n v="0"/>
    <s v="Køkken blandet tilvirk"/>
    <n v="0"/>
    <n v="0"/>
    <n v="0"/>
    <n v="0"/>
    <n v="0"/>
    <s v="Mindre"/>
    <s v="Ingen"/>
    <s v="Nej"/>
    <s v="flere ovne, flere kogeplader, køleskab, konvektionsovn ville være god ide"/>
    <n v="0"/>
    <n v="0"/>
    <n v="0"/>
    <n v="0"/>
    <n v="0"/>
    <s v="Mariah / Sine"/>
    <d v="2009-03-18T00:00:00"/>
    <n v="0"/>
    <n v="0"/>
    <n v="1"/>
    <n v="4"/>
    <n v="2"/>
    <n v="0"/>
    <n v="0"/>
    <n v="0"/>
    <n v="0"/>
    <n v="0"/>
    <n v="2"/>
    <n v="0"/>
    <n v="0"/>
    <n v="0"/>
    <n v="0"/>
    <n v="0"/>
    <n v="2"/>
    <n v="0"/>
    <n v="0"/>
    <n v="1"/>
    <n v="25"/>
    <s v="Miele"/>
    <n v="4"/>
    <s v="Ja"/>
    <n v="10"/>
    <s v="Nej"/>
    <s v="Ja"/>
    <s v="Nej"/>
    <n v="2"/>
    <s v="God plads"/>
    <s v="Ovnene er meget gamle og uden varmluft. Der er bestilt en ny opvaskemaskine (samme model).Der er desuden en opvaskemaskine i børnehaven, samme mærke"/>
    <n v="0"/>
    <x v="0"/>
    <s v="Østerbro"/>
    <x v="1"/>
    <x v="0"/>
    <x v="2"/>
    <n v="0"/>
    <n v="0"/>
    <n v="0"/>
    <n v="0"/>
    <n v="0"/>
    <n v="0"/>
    <n v="0"/>
    <n v="0"/>
    <n v="0"/>
    <n v="0"/>
    <n v="0"/>
    <n v="43917.33"/>
    <s v="37510"/>
    <x v="0"/>
    <x v="0"/>
    <x v="1"/>
  </r>
  <r>
    <x v="0"/>
    <x v="448"/>
    <s v="Tryk 16"/>
    <x v="5"/>
    <s v="Randersgade 16"/>
    <n v="2100"/>
    <s v="København Ø"/>
    <s v="35 38 04 21"/>
    <s v="mail@tryk16.kk.dk"/>
    <s v="Cilvi Larsen"/>
    <n v="0"/>
    <n v="0"/>
    <s v="37521@buf.kk.dk"/>
    <s v="Integreret"/>
    <n v="0"/>
    <n v="0"/>
    <n v="22"/>
    <n v="66"/>
    <n v="0"/>
    <n v="0"/>
    <n v="0"/>
    <s v="ja"/>
    <n v="2"/>
    <n v="1"/>
    <x v="1"/>
    <x v="0"/>
    <x v="1"/>
    <x v="1"/>
    <n v="0"/>
    <x v="0"/>
    <x v="0"/>
    <x v="1"/>
    <x v="1"/>
    <n v="0"/>
    <n v="0"/>
    <n v="50000"/>
    <n v="0"/>
    <n v="0"/>
    <n v="0"/>
    <n v="0"/>
    <n v="0"/>
    <n v="0"/>
    <n v="0"/>
    <n v="0"/>
    <n v="0"/>
    <n v="0"/>
    <n v="0"/>
    <n v="0"/>
    <n v="0"/>
    <n v="0"/>
    <n v="0"/>
    <n v="0"/>
    <n v="0"/>
    <n v="0"/>
    <n v="100"/>
    <n v="0"/>
    <n v="1"/>
    <s v="Ja"/>
    <s v="Nej"/>
    <s v="Ja"/>
    <s v="Ja"/>
    <n v="0"/>
    <s v="Ja"/>
    <n v="0"/>
    <s v="Ja"/>
    <n v="0"/>
    <s v="Nej"/>
    <n v="0"/>
    <n v="0"/>
    <s v="produktionskøkken"/>
    <s v="Ja"/>
    <s v="Mindre"/>
    <n v="0"/>
    <n v="0"/>
    <n v="0"/>
    <n v="0"/>
    <n v="0"/>
    <n v="0"/>
    <n v="0"/>
    <n v="0"/>
    <n v="0"/>
    <n v="0"/>
    <n v="0"/>
    <s v="køkkenet høre til fritidshjemmet men kunne bruges til børnehaven får lavet sit eget."/>
    <s v="Cathrine"/>
    <s v="03.04"/>
    <n v="0"/>
    <n v="0"/>
    <n v="1"/>
    <n v="4"/>
    <n v="0"/>
    <n v="2"/>
    <n v="0"/>
    <n v="0"/>
    <n v="0"/>
    <n v="1"/>
    <n v="1"/>
    <n v="0"/>
    <n v="0"/>
    <n v="0"/>
    <n v="0"/>
    <n v="1"/>
    <n v="0"/>
    <n v="0"/>
    <n v="0"/>
    <n v="1"/>
    <n v="20"/>
    <s v="miele"/>
    <n v="4"/>
    <s v="Nej"/>
    <n v="0"/>
    <s v="Nej"/>
    <s v="Nej"/>
    <s v="Nej"/>
    <n v="2"/>
    <s v="God plads"/>
    <n v="0"/>
    <n v="0"/>
    <x v="0"/>
    <s v="Østerbro"/>
    <x v="2"/>
    <x v="0"/>
    <x v="20"/>
    <n v="66"/>
    <n v="0"/>
    <n v="0"/>
    <n v="0"/>
    <n v="0"/>
    <n v="0"/>
    <n v="0"/>
    <n v="0"/>
    <n v="0"/>
    <n v="0"/>
    <n v="0"/>
    <n v="89937.68"/>
    <s v="37521"/>
    <x v="0"/>
    <x v="0"/>
    <x v="37"/>
  </r>
  <r>
    <x v="0"/>
    <x v="449"/>
    <s v="Tryk 16"/>
    <x v="5"/>
    <s v="Randersgade 16"/>
    <n v="2100"/>
    <s v="København Ø"/>
    <s v="35 38 04 21"/>
    <s v="mail@tryk16.kk.dk"/>
    <s v="Cilvi Larsen"/>
    <n v="0"/>
    <n v="0"/>
    <s v="37521@buf.kk.dk"/>
    <s v="Integreret"/>
    <n v="0"/>
    <n v="0"/>
    <n v="22"/>
    <n v="66"/>
    <n v="0"/>
    <n v="0"/>
    <n v="0"/>
    <s v="ja"/>
    <n v="0"/>
    <n v="0"/>
    <x v="1"/>
    <x v="0"/>
    <x v="1"/>
    <x v="1"/>
    <n v="0"/>
    <x v="1"/>
    <x v="0"/>
    <x v="1"/>
    <x v="0"/>
    <n v="0"/>
    <n v="0"/>
    <n v="0"/>
    <n v="0"/>
    <n v="0"/>
    <n v="0"/>
    <n v="0"/>
    <n v="0"/>
    <n v="0"/>
    <n v="0"/>
    <n v="0"/>
    <n v="0"/>
    <n v="0"/>
    <n v="0"/>
    <n v="0"/>
    <n v="0"/>
    <n v="0"/>
    <n v="0"/>
    <n v="0"/>
    <n v="0"/>
    <n v="0"/>
    <n v="0"/>
    <n v="0"/>
    <n v="0"/>
    <n v="0"/>
    <n v="0"/>
    <n v="0"/>
    <n v="0"/>
    <n v="0"/>
    <n v="0"/>
    <n v="0"/>
    <n v="0"/>
    <n v="0"/>
    <n v="0"/>
    <n v="0"/>
    <n v="0"/>
    <s v="Køkken begrænset tilvirk"/>
    <n v="0"/>
    <n v="0"/>
    <n v="0"/>
    <n v="0"/>
    <s v="køkkenet er gammelt og medslidt skal bygges om."/>
    <n v="0"/>
    <n v="0"/>
    <n v="0"/>
    <n v="0"/>
    <n v="0"/>
    <n v="0"/>
    <n v="0"/>
    <n v="0"/>
    <n v="0"/>
    <n v="0"/>
    <n v="0"/>
    <n v="0"/>
    <n v="1"/>
    <n v="0"/>
    <n v="0"/>
    <n v="0"/>
    <n v="0"/>
    <n v="0"/>
    <n v="0"/>
    <n v="0"/>
    <n v="1"/>
    <n v="0"/>
    <n v="0"/>
    <n v="0"/>
    <n v="0"/>
    <n v="0"/>
    <n v="1"/>
    <n v="0"/>
    <n v="0"/>
    <n v="0"/>
    <n v="1"/>
    <n v="20"/>
    <s v="miele"/>
    <n v="1"/>
    <n v="0"/>
    <n v="0"/>
    <n v="0"/>
    <n v="0"/>
    <n v="0"/>
    <n v="0"/>
    <n v="0"/>
    <n v="0"/>
    <n v="0"/>
    <x v="0"/>
    <s v="Østerbro"/>
    <x v="2"/>
    <x v="0"/>
    <x v="20"/>
    <n v="66"/>
    <n v="0"/>
    <n v="0"/>
    <n v="0"/>
    <n v="0"/>
    <n v="0"/>
    <n v="0"/>
    <n v="0"/>
    <n v="0"/>
    <n v="0"/>
    <n v="0"/>
    <n v="89937.68"/>
    <s v="37521"/>
    <x v="1"/>
    <x v="0"/>
    <x v="37"/>
  </r>
  <r>
    <x v="0"/>
    <x v="450"/>
    <s v="Kennedygården"/>
    <x v="5"/>
    <s v="Nøjsomhedsvej 8"/>
    <n v="2100"/>
    <s v="København Ø"/>
    <s v="35 38 50 77"/>
    <s v="fm50@buf.kk.dk"/>
    <s v="Vibeke Sager"/>
    <n v="36440205"/>
    <n v="0"/>
    <s v="535@buf.kk.dk"/>
    <s v="Integreret"/>
    <n v="46"/>
    <n v="0"/>
    <n v="70"/>
    <n v="0"/>
    <n v="0"/>
    <n v="0"/>
    <n v="0"/>
    <s v="ja"/>
    <n v="2"/>
    <n v="0"/>
    <x v="0"/>
    <x v="1"/>
    <x v="0"/>
    <x v="0"/>
    <n v="0"/>
    <x v="0"/>
    <x v="0"/>
    <x v="1"/>
    <x v="1"/>
    <n v="0"/>
    <n v="140000"/>
    <n v="100000"/>
    <n v="0"/>
    <s v="Ja"/>
    <n v="0"/>
    <s v="Jannie Hammershøj"/>
    <n v="2005"/>
    <n v="32"/>
    <n v="0"/>
    <n v="0"/>
    <s v="5 år fra børnehavekøkken + 3 år fra vuggestue"/>
    <n v="0"/>
    <s v="Annelise Jakobsen"/>
    <n v="1997"/>
    <n v="10"/>
    <n v="0"/>
    <n v="0"/>
    <s v="hjulpet til i køkkenet i 12 år"/>
    <s v="hygiejnekursus"/>
    <n v="70"/>
    <n v="70"/>
    <n v="1"/>
    <n v="1"/>
    <s v="Ja"/>
    <s v="ja"/>
    <s v="Ja"/>
    <s v="Ja"/>
    <n v="0"/>
    <s v="Ja"/>
    <n v="0"/>
    <s v="Ja"/>
    <n v="0"/>
    <s v="ja"/>
    <n v="0"/>
    <n v="0"/>
    <s v="produktionskøkken"/>
    <s v="nej"/>
    <s v="Større"/>
    <s v="Ingen"/>
    <s v="Nej"/>
    <s v="større bjørn, 2 ovne mere, hurtigere opvaskemaskine. Et lavere komfur (det er meget højt og uhensigtsmæssigt), grøntsagsrobot, evt. en vask mere (der er kun 1)"/>
    <n v="0"/>
    <n v="0"/>
    <n v="0"/>
    <n v="0"/>
    <n v="0"/>
    <n v="0"/>
    <n v="0"/>
    <n v="0"/>
    <n v="0"/>
    <s v="Mariah / Sine"/>
    <d v="2009-03-19T00:00:00"/>
    <n v="0"/>
    <n v="0"/>
    <n v="1"/>
    <n v="4"/>
    <n v="0"/>
    <n v="2"/>
    <n v="0"/>
    <n v="0"/>
    <n v="0"/>
    <n v="0"/>
    <n v="2"/>
    <n v="0"/>
    <n v="0"/>
    <n v="0"/>
    <n v="0"/>
    <n v="0"/>
    <n v="0"/>
    <n v="1"/>
    <n v="0"/>
    <n v="1"/>
    <n v="25"/>
    <s v="Miele"/>
    <n v="4"/>
    <s v="Ja"/>
    <n v="10"/>
    <s v="Nej"/>
    <s v="Ja"/>
    <s v="Nej"/>
    <n v="1"/>
    <s v="God plads"/>
    <n v="0"/>
    <n v="0"/>
    <x v="0"/>
    <s v="Østerbro"/>
    <x v="7"/>
    <x v="0"/>
    <x v="16"/>
    <n v="0"/>
    <n v="0"/>
    <n v="0"/>
    <n v="0"/>
    <n v="0"/>
    <n v="8"/>
    <n v="0"/>
    <n v="0"/>
    <n v="0"/>
    <n v="0"/>
    <n v="0"/>
    <n v="157035.62"/>
    <s v="37535"/>
    <x v="0"/>
    <x v="1"/>
    <x v="1"/>
  </r>
  <r>
    <x v="0"/>
    <x v="451"/>
    <s v="Studsgården"/>
    <x v="5"/>
    <s v="Studsgaardsgade 55"/>
    <n v="2100"/>
    <s v="København Ø"/>
    <s v="39 29 55 38"/>
    <s v="37567@buf.kk.dk"/>
    <s v="Ejvind Mortensen"/>
    <n v="35353899"/>
    <n v="0"/>
    <s v="37567@faf.kk.dk"/>
    <s v="Integreret"/>
    <n v="60"/>
    <n v="0"/>
    <n v="60"/>
    <n v="0"/>
    <n v="18"/>
    <n v="12"/>
    <n v="25"/>
    <s v="ja"/>
    <n v="7"/>
    <n v="0"/>
    <x v="0"/>
    <x v="0"/>
    <x v="0"/>
    <x v="0"/>
    <n v="0"/>
    <x v="0"/>
    <x v="0"/>
    <x v="0"/>
    <x v="1"/>
    <n v="0"/>
    <n v="220000"/>
    <n v="0"/>
    <n v="0"/>
    <s v="Ja"/>
    <n v="0"/>
    <s v="Charlotte"/>
    <n v="2005"/>
    <n v="34"/>
    <n v="0"/>
    <s v="ufaglært"/>
    <s v="3 år fra anden institution"/>
    <s v="den gode smag i store gryder"/>
    <n v="0"/>
    <n v="0"/>
    <n v="0"/>
    <n v="0"/>
    <n v="0"/>
    <n v="0"/>
    <n v="0"/>
    <n v="85"/>
    <n v="85"/>
    <n v="1"/>
    <n v="1"/>
    <s v="Ja"/>
    <s v="ja"/>
    <s v="Ja"/>
    <s v="Ja"/>
    <s v="gør det allerede"/>
    <s v="Ja"/>
    <s v="får det allerede"/>
    <s v="Ja"/>
    <s v="gør det allerede"/>
    <s v="ja"/>
    <s v="de er ved at rekruttere endnu en køkkenmedarbejde til 25 timmer pr uge"/>
    <n v="0"/>
    <s v="produktionskøkken"/>
    <s v="Ja"/>
    <s v="Ingen"/>
    <s v="Ingen"/>
    <s v="Nej"/>
    <n v="0"/>
    <n v="0"/>
    <n v="0"/>
    <n v="0"/>
    <n v="0"/>
    <n v="0"/>
    <n v="0"/>
    <n v="0"/>
    <n v="0"/>
    <n v="0"/>
    <n v="0"/>
    <n v="0"/>
    <n v="0"/>
    <n v="0"/>
    <n v="1"/>
    <n v="6"/>
    <n v="0"/>
    <n v="0"/>
    <n v="1"/>
    <n v="1"/>
    <n v="0"/>
    <n v="0"/>
    <n v="0"/>
    <n v="0"/>
    <n v="0"/>
    <n v="0"/>
    <n v="0"/>
    <n v="0"/>
    <n v="0"/>
    <n v="0"/>
    <n v="0"/>
    <n v="1"/>
    <n v="2"/>
    <s v="Wexiodisk"/>
    <n v="0"/>
    <s v="Ja"/>
    <n v="12"/>
    <s v="Nej"/>
    <s v="Ja"/>
    <s v="Nej"/>
    <n v="3"/>
    <s v="God plads"/>
    <s v="Alt kører super i forvejen. Mulig mentor inst. "/>
    <n v="0"/>
    <x v="0"/>
    <s v="Østerbro"/>
    <x v="46"/>
    <x v="0"/>
    <x v="25"/>
    <n v="0"/>
    <n v="18"/>
    <n v="12"/>
    <n v="25"/>
    <n v="0"/>
    <n v="6"/>
    <n v="0"/>
    <n v="0"/>
    <n v="0"/>
    <n v="0"/>
    <n v="0"/>
    <n v="242662.2"/>
    <s v="37567"/>
    <x v="0"/>
    <x v="3"/>
    <x v="38"/>
  </r>
  <r>
    <x v="0"/>
    <x v="452"/>
    <s v="Børnehuset på Tuborgvej"/>
    <x v="5"/>
    <s v="Tuborgvej 7"/>
    <n v="2900"/>
    <s v="Hellerup"/>
    <s v="39 62 08 83"/>
    <s v="37570@buf.kk.dk"/>
    <s v="Elisabeth Merrild"/>
    <n v="0"/>
    <n v="39620883"/>
    <s v="37570@buf.kk.dk"/>
    <s v="Integreret"/>
    <n v="23"/>
    <n v="0"/>
    <n v="32"/>
    <n v="0"/>
    <n v="0"/>
    <n v="0"/>
    <n v="0"/>
    <s v="Nej"/>
    <n v="0"/>
    <n v="0"/>
    <x v="1"/>
    <x v="1"/>
    <x v="2"/>
    <x v="0"/>
    <n v="0"/>
    <x v="1"/>
    <x v="0"/>
    <x v="1"/>
    <x v="1"/>
    <n v="0"/>
    <n v="80000"/>
    <n v="10000"/>
    <n v="0"/>
    <s v="Ja"/>
    <n v="0"/>
    <s v="Francesca Astori"/>
    <n v="2004"/>
    <n v="20"/>
    <n v="0"/>
    <n v="0"/>
    <s v="masser, undervisning"/>
    <s v="mange forskellige, ø.o.f. + madhuset"/>
    <n v="0"/>
    <n v="0"/>
    <n v="0"/>
    <n v="0"/>
    <n v="0"/>
    <n v="0"/>
    <n v="0"/>
    <n v="100"/>
    <n v="100"/>
    <n v="2"/>
    <n v="1"/>
    <s v="Ja"/>
    <s v="ja"/>
    <s v="Ja"/>
    <s v="Ja"/>
    <n v="0"/>
    <s v="Ja"/>
    <n v="0"/>
    <s v="Ja"/>
    <n v="0"/>
    <s v="Nej"/>
    <s v="Vil gerne have hjælp"/>
    <n v="0"/>
    <s v="Køkken blandet tilvirk"/>
    <n v="0"/>
    <n v="0"/>
    <n v="0"/>
    <n v="0"/>
    <n v="0"/>
    <s v="Mindre"/>
    <s v="Ingen"/>
    <s v="Nej"/>
    <s v="ovn, opvaskemaskine (den der er er træt og gammel), kogebord hæve/sænke, røremaskine"/>
    <n v="0"/>
    <n v="0"/>
    <n v="0"/>
    <n v="0"/>
    <s v="videreudvikling af køkken, blænde dør og etablere arbejdsbord og opbevaring"/>
    <s v="Lone Voss / Sine"/>
    <d v="2009-03-13T00:00:00"/>
    <n v="0"/>
    <n v="0"/>
    <n v="1"/>
    <n v="4"/>
    <n v="0"/>
    <n v="1"/>
    <n v="0"/>
    <n v="0"/>
    <n v="0"/>
    <n v="1"/>
    <n v="1"/>
    <n v="0"/>
    <n v="0"/>
    <n v="0"/>
    <n v="0"/>
    <n v="0"/>
    <n v="1"/>
    <n v="0"/>
    <n v="0"/>
    <n v="1"/>
    <n v="20"/>
    <s v="Miele"/>
    <n v="3"/>
    <s v="Nej"/>
    <n v="0"/>
    <s v="Ja"/>
    <s v="Ja"/>
    <s v="Nej"/>
    <n v="1"/>
    <s v="Begrænset"/>
    <s v="dårlige forhold (kælder med 'farlig' trappenedgang)"/>
    <n v="0"/>
    <x v="0"/>
    <s v="Østerbro"/>
    <x v="14"/>
    <x v="0"/>
    <x v="6"/>
    <n v="0"/>
    <n v="0"/>
    <n v="0"/>
    <n v="0"/>
    <n v="0"/>
    <n v="0"/>
    <n v="0"/>
    <n v="0"/>
    <n v="0"/>
    <n v="0"/>
    <n v="0"/>
    <n v="99321.64"/>
    <s v="37570"/>
    <x v="0"/>
    <x v="0"/>
    <x v="1"/>
  </r>
  <r>
    <x v="0"/>
    <x v="453"/>
    <s v="Artillerivejens vuggestue"/>
    <x v="0"/>
    <s v="Artillerivej 71B"/>
    <n v="2300"/>
    <s v="København S"/>
    <s v="32 57 31 85"/>
    <s v="35228@buf.kk.dk"/>
    <s v="Mai-Lis Hansen"/>
    <n v="32515962"/>
    <n v="26815962"/>
    <s v="35228@buf.kk.dk"/>
    <s v="Vuggestue"/>
    <n v="44"/>
    <n v="0"/>
    <n v="0"/>
    <n v="0"/>
    <n v="0"/>
    <n v="0"/>
    <n v="0"/>
    <n v="0"/>
    <n v="0"/>
    <n v="0"/>
    <x v="0"/>
    <x v="1"/>
    <x v="0"/>
    <x v="0"/>
    <n v="0"/>
    <x v="1"/>
    <x v="0"/>
    <x v="1"/>
    <x v="0"/>
    <n v="0"/>
    <n v="122844"/>
    <n v="0"/>
    <n v="0"/>
    <s v="Ja"/>
    <n v="0"/>
    <s v="Lis Jensen"/>
    <n v="0"/>
    <n v="31"/>
    <n v="0"/>
    <s v="Kok"/>
    <n v="0"/>
    <n v="0"/>
    <n v="0"/>
    <n v="0"/>
    <n v="0"/>
    <n v="0"/>
    <n v="0"/>
    <n v="0"/>
    <n v="0"/>
    <n v="97"/>
    <n v="0"/>
    <n v="2"/>
    <n v="0"/>
    <s v="Ja"/>
    <s v="Nej"/>
    <s v="Ja"/>
    <n v="0"/>
    <n v="0"/>
    <n v="0"/>
    <n v="0"/>
    <n v="0"/>
    <n v="0"/>
    <n v="0"/>
    <n v="0"/>
    <n v="0"/>
    <s v="produktionskøkken"/>
    <n v="0"/>
    <n v="0"/>
    <n v="0"/>
    <n v="0"/>
    <n v="0"/>
    <n v="0"/>
    <n v="0"/>
    <n v="0"/>
    <n v="0"/>
    <n v="0"/>
    <n v="0"/>
    <n v="0"/>
    <n v="0"/>
    <s v="Der laves kun vegetarisk mad"/>
    <d v="2009-06-09T00:00:00"/>
    <s v="Sine"/>
    <n v="0"/>
    <n v="0"/>
    <n v="0"/>
    <n v="0"/>
    <n v="0"/>
    <n v="0"/>
    <n v="0"/>
    <n v="0"/>
    <n v="0"/>
    <n v="0"/>
    <n v="0"/>
    <n v="0"/>
    <n v="0"/>
    <n v="0"/>
    <n v="0"/>
    <n v="0"/>
    <n v="0"/>
    <n v="0"/>
    <n v="0"/>
    <n v="0"/>
    <n v="0"/>
    <n v="0"/>
    <n v="0"/>
    <n v="0"/>
    <n v="0"/>
    <n v="0"/>
    <n v="0"/>
    <n v="0"/>
    <n v="0"/>
    <n v="0"/>
    <n v="0"/>
    <n v="0"/>
    <x v="1"/>
    <s v="Amager"/>
    <x v="9"/>
    <x v="0"/>
    <x v="1"/>
    <n v="0"/>
    <n v="0"/>
    <n v="0"/>
    <n v="0"/>
    <n v="0"/>
    <n v="0"/>
    <n v="0"/>
    <n v="0"/>
    <n v="0"/>
    <n v="0"/>
    <n v="0"/>
    <n v="98275.66"/>
    <s v="35228"/>
    <x v="0"/>
    <x v="0"/>
    <x v="1"/>
  </r>
  <r>
    <x v="0"/>
    <x v="454"/>
    <s v="Vuggestuen Tvebacken"/>
    <x v="0"/>
    <s v="Backersvej 107"/>
    <n v="2300"/>
    <s v="København S"/>
    <s v="32 55 99 40"/>
    <s v="metbre@buf.kk.dk"/>
    <s v="Marianne Wielund"/>
    <n v="0"/>
    <n v="0"/>
    <s v="37207@buf.kk.dk"/>
    <s v="Vuggestue"/>
    <n v="44"/>
    <n v="0"/>
    <n v="0"/>
    <n v="0"/>
    <n v="0"/>
    <n v="0"/>
    <n v="0"/>
    <s v="Nej"/>
    <n v="0"/>
    <n v="0"/>
    <x v="0"/>
    <x v="1"/>
    <x v="2"/>
    <x v="0"/>
    <n v="0"/>
    <x v="1"/>
    <x v="0"/>
    <x v="1"/>
    <x v="0"/>
    <n v="0"/>
    <n v="130000"/>
    <n v="0"/>
    <n v="0"/>
    <s v="Ja"/>
    <n v="0"/>
    <s v="Tine Kirkedal"/>
    <n v="0"/>
    <n v="30"/>
    <n v="0"/>
    <s v="ufaglært"/>
    <n v="0"/>
    <s v="div. Kurser"/>
    <n v="0"/>
    <n v="0"/>
    <n v="0"/>
    <n v="0"/>
    <n v="0"/>
    <n v="0"/>
    <n v="0"/>
    <n v="85"/>
    <n v="0"/>
    <n v="1"/>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x v="9"/>
    <x v="0"/>
    <x v="1"/>
    <n v="0"/>
    <n v="0"/>
    <n v="0"/>
    <n v="0"/>
    <n v="0"/>
    <n v="0"/>
    <n v="0"/>
    <n v="0"/>
    <n v="0"/>
    <n v="0"/>
    <n v="0"/>
    <n v="133988.65"/>
    <s v="37207"/>
    <x v="0"/>
    <x v="0"/>
    <x v="1"/>
  </r>
  <r>
    <x v="0"/>
    <x v="455"/>
    <s v="Vuggestuen høstakken"/>
    <x v="0"/>
    <s v="Høstgildevej 2"/>
    <n v="2300"/>
    <s v="København S"/>
    <s v="32 52 46 10"/>
    <s v="37211@buf.kk.dk"/>
    <s v="Joan Birch Andersen"/>
    <n v="32517484"/>
    <n v="0"/>
    <s v="37211@buf.kk.dk"/>
    <s v="Vuggestue"/>
    <n v="33"/>
    <n v="0"/>
    <n v="0"/>
    <n v="0"/>
    <n v="0"/>
    <n v="0"/>
    <n v="0"/>
    <s v="Nej"/>
    <n v="0"/>
    <n v="0"/>
    <x v="0"/>
    <x v="1"/>
    <x v="0"/>
    <x v="0"/>
    <n v="0"/>
    <x v="1"/>
    <x v="0"/>
    <x v="1"/>
    <x v="0"/>
    <n v="0"/>
    <n v="90000"/>
    <n v="0"/>
    <n v="0"/>
    <s v="Ja"/>
    <n v="0"/>
    <s v="Kirsten"/>
    <n v="0"/>
    <n v="30"/>
    <n v="0"/>
    <s v="ufaglært"/>
    <s v="køkken på plejehjem"/>
    <s v="div. Kurser"/>
    <n v="0"/>
    <n v="0"/>
    <n v="0"/>
    <n v="0"/>
    <n v="0"/>
    <n v="0"/>
    <n v="0"/>
    <n v="70"/>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x v="27"/>
    <x v="0"/>
    <x v="1"/>
    <n v="0"/>
    <n v="0"/>
    <n v="0"/>
    <n v="0"/>
    <n v="0"/>
    <n v="0"/>
    <n v="0"/>
    <n v="0"/>
    <n v="0"/>
    <n v="0"/>
    <n v="0"/>
    <n v="130451.14"/>
    <s v="37211"/>
    <x v="0"/>
    <x v="0"/>
    <x v="1"/>
  </r>
  <r>
    <x v="0"/>
    <x v="456"/>
    <s v="Vuggestuen Kolibrien"/>
    <x v="0"/>
    <s v="Amagerfælledvej 99"/>
    <n v="2300"/>
    <s v="København S"/>
    <s v="32 59 50 60"/>
    <s v="37226@buf.kk.dk"/>
    <s v="Lone Lindstrøm Andersen"/>
    <n v="33240221"/>
    <n v="0"/>
    <s v="37226@buf.kk.dk"/>
    <s v="Vuggestue"/>
    <n v="25"/>
    <n v="0"/>
    <n v="0"/>
    <n v="0"/>
    <n v="0"/>
    <n v="0"/>
    <n v="0"/>
    <s v="Nej"/>
    <n v="0"/>
    <n v="0"/>
    <x v="0"/>
    <x v="1"/>
    <x v="3"/>
    <x v="0"/>
    <n v="0"/>
    <x v="1"/>
    <x v="0"/>
    <x v="1"/>
    <x v="0"/>
    <n v="0"/>
    <n v="70000"/>
    <n v="0"/>
    <n v="0"/>
    <s v="Ja"/>
    <n v="0"/>
    <s v="Susanne"/>
    <n v="0"/>
    <n v="24"/>
    <n v="0"/>
    <s v="økonoma"/>
    <n v="0"/>
    <n v="0"/>
    <n v="0"/>
    <n v="0"/>
    <n v="0"/>
    <n v="0"/>
    <n v="0"/>
    <n v="0"/>
    <n v="0"/>
    <n v="98"/>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x v="47"/>
    <x v="0"/>
    <x v="1"/>
    <n v="0"/>
    <n v="0"/>
    <n v="0"/>
    <n v="0"/>
    <n v="0"/>
    <n v="0"/>
    <n v="0"/>
    <n v="0"/>
    <n v="0"/>
    <n v="0"/>
    <n v="0"/>
    <n v="78874.720000000001"/>
    <s v="37226"/>
    <x v="0"/>
    <x v="0"/>
    <x v="1"/>
  </r>
  <r>
    <x v="0"/>
    <x v="457"/>
    <s v="&quot;Alletiders&quot;"/>
    <x v="0"/>
    <s v="Amagerfælledvej 101"/>
    <n v="2300"/>
    <s v="København S"/>
    <s v="32 59 53 37"/>
    <s v="37227@buf.kk.dk"/>
    <s v="Gerd Madsen"/>
    <n v="32538505"/>
    <n v="0"/>
    <s v="37227@buf.kk.dk"/>
    <s v="Vuggestue"/>
    <n v="36"/>
    <n v="0"/>
    <n v="0"/>
    <n v="0"/>
    <n v="0"/>
    <n v="0"/>
    <n v="0"/>
    <s v="Nej"/>
    <n v="0"/>
    <n v="0"/>
    <x v="0"/>
    <x v="1"/>
    <x v="0"/>
    <x v="0"/>
    <n v="0"/>
    <x v="1"/>
    <x v="0"/>
    <x v="1"/>
    <x v="0"/>
    <n v="0"/>
    <n v="100000"/>
    <n v="0"/>
    <n v="0"/>
    <s v="Ja"/>
    <n v="0"/>
    <s v="Jeff"/>
    <n v="0"/>
    <n v="25"/>
    <n v="0"/>
    <s v="kok"/>
    <n v="0"/>
    <n v="0"/>
    <n v="0"/>
    <n v="0"/>
    <n v="0"/>
    <n v="0"/>
    <n v="0"/>
    <n v="0"/>
    <n v="0"/>
    <n v="92"/>
    <n v="0"/>
    <n v="1"/>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x v="27"/>
    <x v="0"/>
    <x v="1"/>
    <n v="0"/>
    <n v="0"/>
    <n v="0"/>
    <n v="0"/>
    <n v="0"/>
    <n v="0"/>
    <n v="0"/>
    <n v="0"/>
    <n v="0"/>
    <n v="0"/>
    <n v="0"/>
    <n v="80932.92"/>
    <s v="37227"/>
    <x v="0"/>
    <x v="0"/>
    <x v="1"/>
  </r>
  <r>
    <x v="0"/>
    <x v="458"/>
    <s v="Sundholm Vuggestue"/>
    <x v="0"/>
    <s v="Sundholmsvej 38A"/>
    <n v="2300"/>
    <s v="Købehavn S"/>
    <n v="32641020"/>
    <s v="lw19@buf.kk.dk"/>
    <s v="Astrid Kjeldsen"/>
    <n v="32585966"/>
    <n v="32641020"/>
    <s v="37241@buf.kk.dk"/>
    <s v="Vuggestue"/>
    <n v="45"/>
    <n v="0"/>
    <n v="0"/>
    <n v="0"/>
    <n v="0"/>
    <n v="0"/>
    <n v="0"/>
    <s v="Nej"/>
    <n v="0"/>
    <n v="0"/>
    <x v="0"/>
    <x v="1"/>
    <x v="2"/>
    <x v="0"/>
    <n v="0"/>
    <x v="1"/>
    <x v="0"/>
    <x v="1"/>
    <x v="0"/>
    <n v="0"/>
    <n v="156000"/>
    <n v="0"/>
    <n v="0"/>
    <s v="Ja"/>
    <n v="0"/>
    <s v="Pia"/>
    <n v="0"/>
    <n v="30"/>
    <n v="0"/>
    <s v="køkkenassistent"/>
    <n v="0"/>
    <n v="0"/>
    <n v="0"/>
    <n v="0"/>
    <n v="0"/>
    <n v="0"/>
    <n v="0"/>
    <n v="0"/>
    <n v="0"/>
    <n v="90"/>
    <n v="0"/>
    <n v="2"/>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x v="31"/>
    <x v="0"/>
    <x v="1"/>
    <n v="0"/>
    <n v="0"/>
    <n v="0"/>
    <n v="0"/>
    <n v="0"/>
    <n v="0"/>
    <n v="0"/>
    <n v="0"/>
    <n v="0"/>
    <n v="0"/>
    <n v="0"/>
    <n v="10543.5"/>
    <s v="37241"/>
    <x v="0"/>
    <x v="0"/>
    <x v="1"/>
  </r>
  <r>
    <x v="0"/>
    <x v="459"/>
    <s v="Ingolf"/>
    <x v="0"/>
    <s v="Ingolfs Allé 8"/>
    <n v="2300"/>
    <s v="København S"/>
    <s v="32 58 07 81"/>
    <s v="ingolf@buf.kk.dk"/>
    <s v="Hanne Grethe Møller"/>
    <n v="32971491"/>
    <n v="0"/>
    <s v="37242@buf.kk.dk"/>
    <s v="Vuggestue"/>
    <n v="32"/>
    <n v="0"/>
    <n v="0"/>
    <n v="0"/>
    <n v="0"/>
    <n v="0"/>
    <n v="0"/>
    <s v="Nej"/>
    <n v="0"/>
    <n v="0"/>
    <x v="1"/>
    <x v="1"/>
    <x v="3"/>
    <x v="0"/>
    <n v="0"/>
    <x v="1"/>
    <x v="0"/>
    <x v="1"/>
    <x v="0"/>
    <n v="0"/>
    <n v="92000"/>
    <n v="0"/>
    <n v="0"/>
    <s v="Ja"/>
    <n v="0"/>
    <s v="Anette"/>
    <n v="0"/>
    <n v="20"/>
    <n v="0"/>
    <s v="ufaglært"/>
    <n v="0"/>
    <n v="0"/>
    <n v="0"/>
    <n v="0"/>
    <n v="0"/>
    <n v="0"/>
    <n v="0"/>
    <n v="0"/>
    <n v="0"/>
    <n v="90"/>
    <n v="0"/>
    <n v="1"/>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x v="35"/>
    <x v="0"/>
    <x v="1"/>
    <n v="0"/>
    <n v="0"/>
    <n v="0"/>
    <n v="0"/>
    <n v="0"/>
    <n v="0"/>
    <n v="0"/>
    <n v="0"/>
    <n v="0"/>
    <n v="0"/>
    <n v="0"/>
    <n v="73635.839999999997"/>
    <s v="37242"/>
    <x v="0"/>
    <x v="0"/>
    <x v="1"/>
  </r>
  <r>
    <x v="0"/>
    <x v="460"/>
    <s v="Firkløveren"/>
    <x v="0"/>
    <s v="Peder Lykkes Vej 79"/>
    <n v="2300"/>
    <s v="København S"/>
    <s v="32 58 87 30"/>
    <s v="z972@buf.kk.dk"/>
    <s v="Hanne Viinblad Nielsen"/>
    <n v="32525926"/>
    <n v="0"/>
    <s v="37250@buf.kk.dk"/>
    <s v="Vuggestue"/>
    <n v="44"/>
    <n v="0"/>
    <n v="0"/>
    <n v="0"/>
    <n v="0"/>
    <n v="0"/>
    <n v="0"/>
    <s v="Nej"/>
    <n v="0"/>
    <n v="0"/>
    <x v="0"/>
    <x v="1"/>
    <x v="0"/>
    <x v="0"/>
    <n v="0"/>
    <x v="1"/>
    <x v="0"/>
    <x v="1"/>
    <x v="0"/>
    <n v="0"/>
    <n v="130000"/>
    <n v="0"/>
    <n v="0"/>
    <s v="Ja"/>
    <n v="0"/>
    <s v="Hanne"/>
    <n v="0"/>
    <n v="37"/>
    <n v="0"/>
    <s v="økonoma"/>
    <n v="0"/>
    <n v="0"/>
    <n v="0"/>
    <n v="0"/>
    <n v="0"/>
    <n v="0"/>
    <n v="0"/>
    <n v="0"/>
    <n v="0"/>
    <n v="75"/>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x v="9"/>
    <x v="0"/>
    <x v="1"/>
    <n v="0"/>
    <n v="0"/>
    <n v="0"/>
    <n v="0"/>
    <n v="0"/>
    <n v="0"/>
    <n v="0"/>
    <n v="0"/>
    <n v="0"/>
    <n v="0"/>
    <n v="0"/>
    <n v="190834.79"/>
    <s v="37250"/>
    <x v="0"/>
    <x v="0"/>
    <x v="1"/>
  </r>
  <r>
    <x v="0"/>
    <x v="461"/>
    <s v="Vuggestuen Kastanien"/>
    <x v="0"/>
    <s v="Holmbladsgade 33"/>
    <n v="2300"/>
    <s v="København S"/>
    <s v="32 57 36 93"/>
    <s v="vuggest.kastanien@buf.kk.dk"/>
    <s v="Charlotte Mauritzen"/>
    <n v="33231549"/>
    <n v="0"/>
    <s v="37254@buf.kk.dk"/>
    <s v="Vuggestue"/>
    <n v="44"/>
    <n v="0"/>
    <n v="0"/>
    <n v="0"/>
    <n v="0"/>
    <n v="0"/>
    <n v="0"/>
    <s v="Nej"/>
    <n v="0"/>
    <n v="0"/>
    <x v="0"/>
    <x v="1"/>
    <x v="0"/>
    <x v="0"/>
    <n v="0"/>
    <x v="1"/>
    <x v="0"/>
    <x v="1"/>
    <x v="0"/>
    <n v="0"/>
    <n v="150000"/>
    <n v="0"/>
    <n v="0"/>
    <s v="Ja"/>
    <n v="0"/>
    <s v="Britt"/>
    <n v="0"/>
    <n v="30"/>
    <n v="0"/>
    <s v="ufaglært"/>
    <n v="0"/>
    <n v="0"/>
    <n v="0"/>
    <n v="0"/>
    <n v="0"/>
    <n v="0"/>
    <n v="0"/>
    <n v="0"/>
    <n v="0"/>
    <n v="75"/>
    <n v="0"/>
    <n v="2"/>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Amager"/>
    <x v="9"/>
    <x v="0"/>
    <x v="1"/>
    <n v="0"/>
    <n v="0"/>
    <n v="0"/>
    <n v="0"/>
    <n v="0"/>
    <n v="0"/>
    <n v="0"/>
    <n v="0"/>
    <n v="0"/>
    <n v="0"/>
    <n v="0"/>
    <n v="158144.43"/>
    <s v="37254"/>
    <x v="0"/>
    <x v="0"/>
    <x v="1"/>
  </r>
  <r>
    <x v="0"/>
    <x v="462"/>
    <s v="Vuggestuen Svanereden"/>
    <x v="0"/>
    <s v="Ved Stadsgraven 11"/>
    <n v="2300"/>
    <s v="København S"/>
    <s v="32 95 33 56"/>
    <s v="37269@buf.kk.dk"/>
    <s v="Jacky Dayagi Lund"/>
    <n v="32542673"/>
    <n v="0"/>
    <s v="37269@buf.kk.dk"/>
    <s v="Vuggestue"/>
    <n v="48"/>
    <n v="0"/>
    <n v="0"/>
    <n v="0"/>
    <n v="0"/>
    <n v="0"/>
    <n v="0"/>
    <s v="Nej"/>
    <n v="0"/>
    <n v="0"/>
    <x v="0"/>
    <x v="0"/>
    <x v="2"/>
    <x v="0"/>
    <n v="0"/>
    <x v="1"/>
    <x v="0"/>
    <x v="1"/>
    <x v="0"/>
    <n v="0"/>
    <n v="144000"/>
    <n v="0"/>
    <n v="0"/>
    <s v="Ja"/>
    <n v="0"/>
    <s v="Gitte Ottesen"/>
    <n v="0"/>
    <n v="32"/>
    <n v="0"/>
    <s v="ufaglært"/>
    <n v="0"/>
    <n v="0"/>
    <n v="0"/>
    <n v="0"/>
    <n v="0"/>
    <n v="0"/>
    <n v="0"/>
    <n v="0"/>
    <n v="0"/>
    <n v="90"/>
    <n v="0"/>
    <n v="1"/>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Amager"/>
    <x v="11"/>
    <x v="0"/>
    <x v="1"/>
    <n v="0"/>
    <n v="0"/>
    <n v="0"/>
    <n v="0"/>
    <n v="0"/>
    <n v="0"/>
    <n v="0"/>
    <n v="0"/>
    <n v="0"/>
    <n v="0"/>
    <n v="0"/>
    <n v="121634.78"/>
    <s v="37269"/>
    <x v="0"/>
    <x v="0"/>
    <x v="1"/>
  </r>
  <r>
    <x v="0"/>
    <x v="463"/>
    <s v="Det lille Univers"/>
    <x v="0"/>
    <s v="Njalsgade 101"/>
    <n v="2300"/>
    <s v="København S"/>
    <s v="32 54 15 51"/>
    <s v="37282@buf.kk.dk"/>
    <s v="Heidi Stephensen"/>
    <n v="38812853"/>
    <n v="0"/>
    <s v="37282@buf.kk.dk"/>
    <s v="Vuggestue"/>
    <n v="60"/>
    <n v="0"/>
    <n v="0"/>
    <n v="0"/>
    <n v="0"/>
    <n v="0"/>
    <n v="0"/>
    <n v="0"/>
    <n v="0"/>
    <n v="0"/>
    <x v="0"/>
    <x v="1"/>
    <x v="0"/>
    <x v="0"/>
    <n v="0"/>
    <x v="1"/>
    <x v="0"/>
    <x v="1"/>
    <x v="0"/>
    <n v="0"/>
    <n v="140000"/>
    <n v="0"/>
    <n v="0"/>
    <s v="Ja"/>
    <n v="0"/>
    <s v="Sarah Høeg"/>
    <n v="0"/>
    <n v="37"/>
    <n v="0"/>
    <s v="kok"/>
    <n v="0"/>
    <n v="0"/>
    <n v="0"/>
    <n v="0"/>
    <n v="0"/>
    <n v="0"/>
    <n v="0"/>
    <n v="0"/>
    <n v="0"/>
    <n v="80"/>
    <n v="0"/>
    <n v="1"/>
    <n v="0"/>
    <s v="Ja"/>
    <s v="ja"/>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Amager"/>
    <x v="10"/>
    <x v="0"/>
    <x v="1"/>
    <n v="0"/>
    <n v="0"/>
    <n v="0"/>
    <n v="0"/>
    <n v="0"/>
    <n v="0"/>
    <n v="0"/>
    <n v="0"/>
    <n v="0"/>
    <n v="0"/>
    <n v="0"/>
    <n v="200586.28"/>
    <s v="37282"/>
    <x v="0"/>
    <x v="0"/>
    <x v="1"/>
  </r>
  <r>
    <x v="0"/>
    <x v="464"/>
    <s v="Vuggestuen på Følfodvej"/>
    <x v="0"/>
    <s v="Følfodvej 118"/>
    <n v="2300"/>
    <s v="København S"/>
    <s v="32 50 00 54"/>
    <s v="37294@buf.kk.dk"/>
    <s v="Lisbeth Stephansen"/>
    <n v="32513904"/>
    <n v="0"/>
    <s v="37294@buf.kk.dk"/>
    <s v="Vuggestue"/>
    <n v="33"/>
    <n v="0"/>
    <n v="0"/>
    <n v="0"/>
    <n v="0"/>
    <n v="0"/>
    <n v="0"/>
    <n v="0"/>
    <n v="0"/>
    <n v="0"/>
    <x v="1"/>
    <x v="1"/>
    <x v="0"/>
    <x v="0"/>
    <n v="0"/>
    <x v="1"/>
    <x v="0"/>
    <x v="1"/>
    <x v="0"/>
    <n v="0"/>
    <n v="118750"/>
    <n v="0"/>
    <n v="0"/>
    <s v="Ja"/>
    <s v="nej"/>
    <s v="Dorte Nielsen"/>
    <n v="0"/>
    <n v="31"/>
    <n v="0"/>
    <s v="ufaglært"/>
    <n v="0"/>
    <n v="0"/>
    <n v="0"/>
    <n v="0"/>
    <n v="0"/>
    <n v="0"/>
    <n v="0"/>
    <n v="0"/>
    <n v="0"/>
    <n v="92"/>
    <n v="0"/>
    <n v="2"/>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Amager"/>
    <x v="27"/>
    <x v="0"/>
    <x v="1"/>
    <n v="0"/>
    <n v="0"/>
    <n v="0"/>
    <n v="0"/>
    <n v="0"/>
    <n v="0"/>
    <n v="0"/>
    <n v="0"/>
    <n v="0"/>
    <n v="0"/>
    <n v="0"/>
    <n v="92437.04"/>
    <s v="37294"/>
    <x v="0"/>
    <x v="0"/>
    <x v="1"/>
  </r>
  <r>
    <x v="0"/>
    <x v="465"/>
    <s v="Vuggestuen Urtepotten"/>
    <x v="0"/>
    <s v="Backersvej 70"/>
    <n v="2300"/>
    <s v="København S"/>
    <s v="32 55 53 51"/>
    <s v="37297@buf.kk.dk"/>
    <s v="Hanne Bach Andersen"/>
    <n v="32977030"/>
    <n v="0"/>
    <s v="37297@buf.kk.dk"/>
    <s v="Vuggestue"/>
    <n v="48"/>
    <n v="0"/>
    <n v="0"/>
    <n v="0"/>
    <n v="0"/>
    <n v="0"/>
    <n v="0"/>
    <n v="0"/>
    <n v="0"/>
    <n v="0"/>
    <x v="0"/>
    <x v="0"/>
    <x v="0"/>
    <x v="0"/>
    <n v="0"/>
    <x v="1"/>
    <x v="0"/>
    <x v="1"/>
    <x v="0"/>
    <n v="0"/>
    <n v="144000"/>
    <n v="0"/>
    <n v="0"/>
    <s v="Ja"/>
    <n v="0"/>
    <s v="Rita"/>
    <n v="0"/>
    <n v="34"/>
    <n v="0"/>
    <s v="ernærings &amp; husholdningsøkonom"/>
    <n v="0"/>
    <n v="0"/>
    <n v="0"/>
    <n v="0"/>
    <n v="0"/>
    <n v="0"/>
    <n v="0"/>
    <n v="0"/>
    <n v="0"/>
    <n v="89"/>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x v="9"/>
    <x v="0"/>
    <x v="1"/>
    <n v="0"/>
    <n v="0"/>
    <n v="0"/>
    <n v="0"/>
    <n v="0"/>
    <n v="0"/>
    <n v="0"/>
    <n v="0"/>
    <n v="0"/>
    <n v="0"/>
    <n v="0"/>
    <n v="155066.78"/>
    <s v="37297"/>
    <x v="0"/>
    <x v="0"/>
    <x v="1"/>
  </r>
  <r>
    <x v="0"/>
    <x v="466"/>
    <s v="Skattekisten"/>
    <x v="0"/>
    <s v="Vejlands Allé 55"/>
    <n v="2300"/>
    <s v="København S"/>
    <s v="32 46 01 01"/>
    <s v="37326@buf.kk.dk"/>
    <s v="Lone Ploug Poulsen"/>
    <n v="32977509"/>
    <n v="0"/>
    <s v="37326@buf.kk.dk"/>
    <s v="Vuggestue"/>
    <n v="60"/>
    <n v="0"/>
    <n v="0"/>
    <n v="0"/>
    <n v="0"/>
    <n v="0"/>
    <n v="0"/>
    <n v="0"/>
    <n v="0"/>
    <n v="0"/>
    <x v="0"/>
    <x v="1"/>
    <x v="0"/>
    <x v="0"/>
    <n v="0"/>
    <x v="1"/>
    <x v="0"/>
    <x v="1"/>
    <x v="0"/>
    <n v="0"/>
    <n v="210000"/>
    <n v="0"/>
    <n v="0"/>
    <s v="Ja"/>
    <n v="0"/>
    <s v="Lis Brønnum"/>
    <n v="0"/>
    <n v="37"/>
    <n v="0"/>
    <s v="faglært"/>
    <n v="0"/>
    <n v="0"/>
    <n v="0"/>
    <n v="0"/>
    <n v="0"/>
    <n v="0"/>
    <n v="0"/>
    <n v="0"/>
    <n v="0"/>
    <n v="98"/>
    <n v="0"/>
    <n v="2"/>
    <n v="0"/>
    <s v="Ja"/>
    <s v="ja"/>
    <s v="Ja"/>
    <n v="0"/>
    <n v="0"/>
    <n v="0"/>
    <n v="0"/>
    <n v="0"/>
    <n v="0"/>
    <n v="0"/>
    <n v="0"/>
    <n v="0"/>
    <s v="produktionskøkken"/>
    <n v="0"/>
    <n v="0"/>
    <n v="0"/>
    <n v="0"/>
    <n v="0"/>
    <n v="0"/>
    <n v="0"/>
    <n v="0"/>
    <n v="0"/>
    <n v="0"/>
    <n v="0"/>
    <n v="0"/>
    <n v="0"/>
    <s v="Nomering er pt på 70 børn frem til marts 2010. Vil gerne være mentor institution"/>
    <s v="Sine"/>
    <d v="2009-05-27T00:00:00"/>
    <n v="0"/>
    <n v="0"/>
    <n v="0"/>
    <n v="0"/>
    <n v="0"/>
    <n v="0"/>
    <n v="0"/>
    <n v="0"/>
    <n v="0"/>
    <n v="0"/>
    <n v="0"/>
    <n v="0"/>
    <n v="0"/>
    <n v="0"/>
    <n v="0"/>
    <n v="0"/>
    <n v="0"/>
    <n v="0"/>
    <n v="0"/>
    <n v="0"/>
    <n v="0"/>
    <n v="0"/>
    <n v="0"/>
    <n v="0"/>
    <n v="0"/>
    <n v="0"/>
    <n v="0"/>
    <n v="0"/>
    <n v="0"/>
    <n v="0"/>
    <n v="0"/>
    <n v="0"/>
    <x v="1"/>
    <s v="Amager"/>
    <x v="48"/>
    <x v="0"/>
    <x v="1"/>
    <n v="0"/>
    <n v="0"/>
    <n v="0"/>
    <n v="0"/>
    <n v="0"/>
    <n v="0"/>
    <n v="0"/>
    <n v="0"/>
    <n v="0"/>
    <n v="0"/>
    <n v="0"/>
    <n v="203144.98"/>
    <s v="37326"/>
    <x v="0"/>
    <x v="0"/>
    <x v="1"/>
  </r>
  <r>
    <x v="0"/>
    <x v="467"/>
    <s v="M-husets vuggestue"/>
    <x v="0"/>
    <s v="Ørestads Boulevard 57B"/>
    <n v="2300"/>
    <s v="København S"/>
    <s v="32 46 00 30"/>
    <s v="37330@buf.kk.dk"/>
    <s v="Heidi Kragskov Bruun"/>
    <n v="28572160"/>
    <n v="0"/>
    <s v="37330@buf.kk.dk"/>
    <s v="Vuggestue"/>
    <n v="52"/>
    <n v="0"/>
    <n v="0"/>
    <n v="0"/>
    <n v="0"/>
    <n v="0"/>
    <n v="0"/>
    <n v="0"/>
    <n v="0"/>
    <n v="0"/>
    <x v="0"/>
    <x v="1"/>
    <x v="0"/>
    <x v="0"/>
    <n v="0"/>
    <x v="1"/>
    <x v="0"/>
    <x v="1"/>
    <x v="0"/>
    <n v="0"/>
    <n v="200000"/>
    <n v="0"/>
    <n v="0"/>
    <s v="Ja"/>
    <n v="0"/>
    <s v="Lotte Albek"/>
    <n v="2007"/>
    <n v="35"/>
    <n v="0"/>
    <s v="butiksslagter"/>
    <s v="30 års erfaring"/>
    <s v="egenkontrol, madhusets 'mellemmåltider'"/>
    <n v="0"/>
    <n v="0"/>
    <n v="0"/>
    <n v="0"/>
    <n v="0"/>
    <n v="0"/>
    <n v="0"/>
    <n v="97"/>
    <n v="0"/>
    <n v="1"/>
    <n v="0"/>
    <s v="Ja"/>
    <s v="Nej"/>
    <s v="Ja"/>
    <n v="0"/>
    <n v="0"/>
    <n v="0"/>
    <n v="0"/>
    <n v="0"/>
    <n v="0"/>
    <n v="0"/>
    <n v="0"/>
    <n v="0"/>
    <s v="produktionskøkken"/>
    <n v="0"/>
    <n v="0"/>
    <n v="0"/>
    <n v="0"/>
    <n v="0"/>
    <n v="0"/>
    <n v="0"/>
    <n v="0"/>
    <n v="0"/>
    <n v="0"/>
    <n v="0"/>
    <n v="0"/>
    <n v="0"/>
    <n v="0"/>
    <s v="Cathrine"/>
    <n v="0"/>
    <n v="0"/>
    <n v="0"/>
    <n v="1"/>
    <n v="4"/>
    <n v="0"/>
    <n v="2"/>
    <n v="0"/>
    <n v="0"/>
    <n v="0"/>
    <n v="0"/>
    <n v="2"/>
    <n v="0"/>
    <n v="0"/>
    <n v="0"/>
    <n v="0"/>
    <n v="0"/>
    <n v="1"/>
    <n v="0"/>
    <n v="0"/>
    <n v="1"/>
    <n v="20"/>
    <s v="Miele"/>
    <n v="10"/>
    <s v="Ja"/>
    <n v="0"/>
    <s v="Nej"/>
    <s v="Ja"/>
    <s v="Nej"/>
    <n v="3"/>
    <s v="God plads"/>
    <n v="0"/>
    <n v="0"/>
    <x v="1"/>
    <s v="Amager"/>
    <x v="11"/>
    <x v="0"/>
    <x v="1"/>
    <n v="0"/>
    <n v="0"/>
    <n v="0"/>
    <n v="0"/>
    <n v="0"/>
    <n v="0"/>
    <n v="0"/>
    <n v="0"/>
    <n v="0"/>
    <n v="0"/>
    <n v="0"/>
    <n v="186744.93"/>
    <s v="37330"/>
    <x v="0"/>
    <x v="0"/>
    <x v="1"/>
  </r>
  <r>
    <x v="0"/>
    <x v="468"/>
    <s v="Sejlhuset"/>
    <x v="0"/>
    <s v="Edvard Thomsens Vej 37"/>
    <s v="2300 K"/>
    <s v="København S"/>
    <n v="32622212"/>
    <s v="37333@faf.kk.dk"/>
    <s v="Hanne Arnsberg-Rude"/>
    <n v="20271222"/>
    <n v="0"/>
    <s v="37333@buf.kk.dk"/>
    <s v="Vuggestue"/>
    <n v="70"/>
    <n v="0"/>
    <n v="0"/>
    <n v="0"/>
    <n v="0"/>
    <n v="0"/>
    <n v="0"/>
    <n v="0"/>
    <n v="0"/>
    <n v="0"/>
    <x v="1"/>
    <x v="1"/>
    <x v="0"/>
    <x v="0"/>
    <n v="0"/>
    <x v="1"/>
    <x v="0"/>
    <x v="1"/>
    <x v="0"/>
    <n v="0"/>
    <n v="240000"/>
    <n v="0"/>
    <n v="0"/>
    <s v="Ja"/>
    <n v="0"/>
    <s v="Anja"/>
    <n v="2008"/>
    <n v="37"/>
    <n v="0"/>
    <s v="faglært"/>
    <n v="0"/>
    <n v="0"/>
    <n v="0"/>
    <n v="0"/>
    <n v="0"/>
    <n v="0"/>
    <n v="0"/>
    <n v="0"/>
    <n v="0"/>
    <n v="95"/>
    <n v="0"/>
    <n v="1"/>
    <n v="0"/>
    <s v="Ja"/>
    <s v="ja"/>
    <s v="Ja"/>
    <n v="0"/>
    <n v="0"/>
    <n v="0"/>
    <n v="0"/>
    <n v="0"/>
    <n v="0"/>
    <n v="0"/>
    <n v="0"/>
    <n v="0"/>
    <s v="produktionskøkken"/>
    <n v="0"/>
    <n v="0"/>
    <n v="0"/>
    <n v="0"/>
    <n v="0"/>
    <n v="0"/>
    <n v="0"/>
    <n v="0"/>
    <n v="0"/>
    <n v="0"/>
    <n v="0"/>
    <n v="0"/>
    <n v="0"/>
    <n v="0"/>
    <s v="Sine"/>
    <d v="2009-05-27T00:00:00"/>
    <n v="0"/>
    <n v="0"/>
    <n v="0"/>
    <n v="0"/>
    <n v="0"/>
    <n v="0"/>
    <n v="0"/>
    <n v="0"/>
    <n v="0"/>
    <n v="0"/>
    <n v="0"/>
    <n v="0"/>
    <n v="0"/>
    <n v="0"/>
    <n v="0"/>
    <n v="0"/>
    <n v="0"/>
    <n v="0"/>
    <n v="0"/>
    <n v="0"/>
    <n v="0"/>
    <n v="0"/>
    <n v="0"/>
    <n v="0"/>
    <n v="0"/>
    <n v="0"/>
    <n v="0"/>
    <n v="0"/>
    <n v="0"/>
    <n v="0"/>
    <n v="0"/>
    <n v="0"/>
    <x v="1"/>
    <s v="Amager"/>
    <x v="10"/>
    <x v="0"/>
    <x v="1"/>
    <n v="0"/>
    <n v="0"/>
    <n v="0"/>
    <n v="0"/>
    <n v="0"/>
    <n v="0"/>
    <n v="0"/>
    <n v="0"/>
    <n v="0"/>
    <n v="0"/>
    <n v="0"/>
    <n v="156983.51"/>
    <s v="37333"/>
    <x v="0"/>
    <x v="0"/>
    <x v="1"/>
  </r>
  <r>
    <x v="0"/>
    <x v="469"/>
    <s v="Smørhullet"/>
    <x v="0"/>
    <s v="Dagøgade 8"/>
    <n v="2300"/>
    <s v="København S"/>
    <s v="32 95 15 44"/>
    <s v="37476@buf.kk.dk"/>
    <s v="Helle Bak Andersen"/>
    <n v="30528919"/>
    <n v="32951544"/>
    <s v="37476@buf.kk.dk"/>
    <s v="Vuggestue"/>
    <n v="42"/>
    <n v="0"/>
    <n v="0"/>
    <n v="0"/>
    <n v="0"/>
    <n v="0"/>
    <n v="0"/>
    <s v="Nej"/>
    <n v="0"/>
    <n v="0"/>
    <x v="0"/>
    <x v="1"/>
    <x v="0"/>
    <x v="0"/>
    <n v="0"/>
    <x v="1"/>
    <x v="0"/>
    <x v="1"/>
    <x v="0"/>
    <n v="0"/>
    <n v="93000"/>
    <n v="0"/>
    <n v="0"/>
    <s v="Ja"/>
    <n v="0"/>
    <s v="Lonni Jensen"/>
    <n v="2007"/>
    <n v="30"/>
    <n v="0"/>
    <s v="køkkenasssistent"/>
    <s v="Vil gerne være mentor"/>
    <n v="0"/>
    <n v="0"/>
    <n v="0"/>
    <n v="0"/>
    <n v="0"/>
    <n v="0"/>
    <n v="0"/>
    <n v="0"/>
    <n v="90"/>
    <n v="0"/>
    <n v="2"/>
    <n v="0"/>
    <s v="Ja"/>
    <s v="ja"/>
    <s v="Ja"/>
    <n v="0"/>
    <n v="0"/>
    <n v="0"/>
    <n v="0"/>
    <n v="0"/>
    <n v="0"/>
    <n v="0"/>
    <n v="0"/>
    <n v="0"/>
    <s v="produktionskøkken"/>
    <n v="0"/>
    <n v="0"/>
    <n v="0"/>
    <n v="0"/>
    <n v="0"/>
    <n v="0"/>
    <n v="0"/>
    <n v="0"/>
    <n v="0"/>
    <n v="0"/>
    <n v="0"/>
    <n v="0"/>
    <n v="0"/>
    <n v="0"/>
    <s v="Cathrine Joachim Jerrik"/>
    <s v="30.3"/>
    <n v="0"/>
    <n v="0"/>
    <n v="1"/>
    <n v="5"/>
    <n v="0"/>
    <n v="2"/>
    <n v="0"/>
    <n v="0"/>
    <n v="0"/>
    <n v="0"/>
    <n v="2"/>
    <n v="0"/>
    <n v="0"/>
    <n v="0"/>
    <n v="0"/>
    <n v="0"/>
    <n v="1"/>
    <n v="0"/>
    <n v="1"/>
    <n v="1"/>
    <n v="30"/>
    <s v="Miele"/>
    <n v="3"/>
    <n v="0"/>
    <n v="0"/>
    <s v="Ja"/>
    <s v="Ja"/>
    <n v="0"/>
    <n v="3"/>
    <s v="God plads"/>
    <n v="0"/>
    <n v="0"/>
    <x v="1"/>
    <s v="Amager"/>
    <x v="28"/>
    <x v="0"/>
    <x v="1"/>
    <n v="0"/>
    <n v="0"/>
    <n v="0"/>
    <n v="0"/>
    <n v="0"/>
    <n v="0"/>
    <n v="0"/>
    <n v="0"/>
    <n v="0"/>
    <n v="0"/>
    <n v="0"/>
    <n v="90521.72"/>
    <s v="37476"/>
    <x v="0"/>
    <x v="0"/>
    <x v="1"/>
  </r>
  <r>
    <x v="0"/>
    <x v="470"/>
    <s v="Bispebjerg vuggestue"/>
    <x v="6"/>
    <s v="Sadelmagervej 4"/>
    <n v="2400"/>
    <s v="København NV"/>
    <n v="35812008"/>
    <s v="mail@bispebjergvuggestue.dk"/>
    <s v="Jytte Holm Rievers"/>
    <n v="38606248"/>
    <n v="0"/>
    <s v="35266@buf.kk.dk"/>
    <s v="Vuggestue"/>
    <n v="22"/>
    <n v="0"/>
    <n v="0"/>
    <n v="0"/>
    <n v="0"/>
    <n v="0"/>
    <n v="0"/>
    <n v="0"/>
    <n v="0"/>
    <n v="0"/>
    <x v="0"/>
    <x v="1"/>
    <x v="0"/>
    <x v="0"/>
    <n v="0"/>
    <x v="1"/>
    <x v="0"/>
    <x v="1"/>
    <x v="0"/>
    <n v="0"/>
    <n v="78000"/>
    <n v="0"/>
    <n v="0"/>
    <s v="Ja"/>
    <n v="0"/>
    <s v="Lone Overby"/>
    <n v="0"/>
    <n v="20"/>
    <n v="0"/>
    <s v="smørrebrødsjomfru"/>
    <s v="20 års erfaring fra vuggestuer"/>
    <n v="0"/>
    <n v="0"/>
    <n v="0"/>
    <n v="0"/>
    <n v="0"/>
    <n v="0"/>
    <n v="0"/>
    <n v="0"/>
    <n v="75"/>
    <n v="0"/>
    <n v="1"/>
    <n v="0"/>
    <s v="nej"/>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Bispebjerg"/>
    <x v="16"/>
    <x v="0"/>
    <x v="1"/>
    <n v="0"/>
    <n v="0"/>
    <n v="0"/>
    <n v="0"/>
    <n v="0"/>
    <n v="0"/>
    <n v="0"/>
    <n v="0"/>
    <n v="0"/>
    <n v="0"/>
    <n v="0"/>
    <n v="63547.87"/>
    <s v="35266"/>
    <x v="0"/>
    <x v="0"/>
    <x v="1"/>
  </r>
  <r>
    <x v="0"/>
    <x v="471"/>
    <s v="Vuggestuen Filosofvænget"/>
    <x v="6"/>
    <s v="Filosofvænget 17"/>
    <n v="2400"/>
    <s v="København NV"/>
    <s v="38 81 97 05"/>
    <s v="37237@buf.kk.dk"/>
    <s v="Nina Hansen"/>
    <n v="35851525"/>
    <n v="0"/>
    <s v="37237@buf.kk.dk"/>
    <s v="Vuggestue"/>
    <n v="66"/>
    <n v="0"/>
    <n v="0"/>
    <n v="0"/>
    <n v="0"/>
    <n v="0"/>
    <n v="0"/>
    <n v="0"/>
    <n v="0"/>
    <n v="0"/>
    <x v="0"/>
    <x v="1"/>
    <x v="0"/>
    <x v="0"/>
    <n v="0"/>
    <x v="1"/>
    <x v="0"/>
    <x v="1"/>
    <x v="0"/>
    <n v="0"/>
    <n v="168923"/>
    <n v="0"/>
    <n v="0"/>
    <s v="Ja"/>
    <n v="0"/>
    <s v="Jette Gram"/>
    <n v="1997"/>
    <n v="37"/>
    <n v="0"/>
    <s v="Ufaglært"/>
    <n v="0"/>
    <s v="div. Kurser"/>
    <n v="0"/>
    <n v="0"/>
    <n v="0"/>
    <n v="0"/>
    <n v="0"/>
    <n v="0"/>
    <n v="0"/>
    <n v="97"/>
    <n v="0"/>
    <n v="1"/>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Bispebjerg"/>
    <x v="49"/>
    <x v="0"/>
    <x v="1"/>
    <n v="0"/>
    <n v="0"/>
    <n v="0"/>
    <n v="0"/>
    <n v="0"/>
    <n v="0"/>
    <n v="0"/>
    <n v="0"/>
    <n v="0"/>
    <n v="0"/>
    <n v="0"/>
    <n v="168923.36"/>
    <s v="37237"/>
    <x v="0"/>
    <x v="0"/>
    <x v="1"/>
  </r>
  <r>
    <x v="0"/>
    <x v="472"/>
    <s v="Solstrålen"/>
    <x v="6"/>
    <s v="Tagensvej 186H"/>
    <n v="2400"/>
    <s v="København NV"/>
    <s v="35 86 88 10"/>
    <s v="hq84@buf.kk.dk"/>
    <s v="Helena Gregersen"/>
    <n v="27597214"/>
    <n v="0"/>
    <s v="37240@buf.kk.dk"/>
    <s v="Vuggestue"/>
    <n v="70"/>
    <n v="0"/>
    <n v="0"/>
    <n v="0"/>
    <n v="0"/>
    <n v="0"/>
    <n v="0"/>
    <n v="0"/>
    <n v="0"/>
    <n v="0"/>
    <x v="0"/>
    <x v="1"/>
    <x v="0"/>
    <x v="0"/>
    <n v="0"/>
    <x v="1"/>
    <x v="0"/>
    <x v="1"/>
    <x v="0"/>
    <n v="0"/>
    <n v="204178"/>
    <n v="0"/>
    <n v="0"/>
    <s v="Ja"/>
    <n v="0"/>
    <s v="Maibritt"/>
    <n v="0"/>
    <n v="37"/>
    <n v="0"/>
    <s v="ufaglært"/>
    <n v="0"/>
    <s v="div kurser"/>
    <n v="0"/>
    <n v="0"/>
    <n v="0"/>
    <n v="0"/>
    <n v="0"/>
    <n v="0"/>
    <n v="0"/>
    <n v="99"/>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Bispebjerg"/>
    <x v="10"/>
    <x v="0"/>
    <x v="1"/>
    <n v="0"/>
    <n v="0"/>
    <n v="0"/>
    <n v="0"/>
    <n v="0"/>
    <n v="0"/>
    <n v="0"/>
    <n v="0"/>
    <n v="0"/>
    <n v="0"/>
    <n v="0"/>
    <n v="168909.97"/>
    <s v="37240"/>
    <x v="0"/>
    <x v="0"/>
    <x v="1"/>
  </r>
  <r>
    <x v="0"/>
    <x v="473"/>
    <s v="Vuggestuen Væksthuset"/>
    <x v="6"/>
    <s v="Tuborgvej 233"/>
    <n v="2400"/>
    <s v="København NV"/>
    <n v="35811572"/>
    <s v="37267@buf.kk.dk"/>
    <s v="Inge Pedersen Grønlund"/>
    <n v="36171601"/>
    <n v="0"/>
    <s v="37267@buf.kk.dk"/>
    <s v="Vuggestue"/>
    <n v="86"/>
    <n v="0"/>
    <n v="0"/>
    <n v="0"/>
    <n v="0"/>
    <n v="0"/>
    <n v="0"/>
    <n v="0"/>
    <n v="0"/>
    <n v="0"/>
    <x v="0"/>
    <x v="1"/>
    <x v="0"/>
    <x v="0"/>
    <n v="0"/>
    <x v="1"/>
    <x v="0"/>
    <x v="1"/>
    <x v="0"/>
    <n v="0"/>
    <n v="191000"/>
    <n v="0"/>
    <n v="0"/>
    <s v="Ja"/>
    <n v="0"/>
    <s v="Elsa Jensen"/>
    <n v="0"/>
    <n v="37"/>
    <n v="0"/>
    <s v="smørrebrødsjomfru"/>
    <n v="0"/>
    <n v="0"/>
    <n v="0"/>
    <n v="0"/>
    <n v="0"/>
    <n v="0"/>
    <n v="0"/>
    <n v="0"/>
    <n v="0"/>
    <n v="75"/>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Bispebjerg"/>
    <x v="50"/>
    <x v="0"/>
    <x v="1"/>
    <n v="0"/>
    <n v="0"/>
    <n v="0"/>
    <n v="0"/>
    <n v="0"/>
    <n v="0"/>
    <n v="0"/>
    <n v="0"/>
    <n v="0"/>
    <n v="0"/>
    <n v="0"/>
    <n v="291494.33"/>
    <s v="37267"/>
    <x v="0"/>
    <x v="0"/>
    <x v="1"/>
  </r>
  <r>
    <x v="0"/>
    <x v="474"/>
    <s v="Enighedens Børnehus"/>
    <x v="6"/>
    <s v="Bygmestervej 9"/>
    <n v="2400"/>
    <s v="København NV"/>
    <n v="35314600"/>
    <s v="37319@buf.kk.dk"/>
    <s v="Marianne Bentsen"/>
    <n v="35826616"/>
    <n v="0"/>
    <s v="37319@buf.kk.dk"/>
    <s v="Vuggestue"/>
    <n v="70"/>
    <n v="0"/>
    <n v="0"/>
    <n v="0"/>
    <n v="0"/>
    <n v="0"/>
    <n v="0"/>
    <n v="0"/>
    <n v="0"/>
    <n v="0"/>
    <x v="0"/>
    <x v="1"/>
    <x v="0"/>
    <x v="0"/>
    <n v="0"/>
    <x v="1"/>
    <x v="0"/>
    <x v="1"/>
    <x v="0"/>
    <n v="0"/>
    <n v="145000"/>
    <n v="0"/>
    <n v="0"/>
    <s v="Ja"/>
    <n v="0"/>
    <s v="Mikkel"/>
    <n v="0"/>
    <n v="37"/>
    <n v="0"/>
    <s v="kok"/>
    <n v="0"/>
    <n v="0"/>
    <s v="Barry"/>
    <n v="0"/>
    <n v="20"/>
    <n v="0"/>
    <s v="ufaglært"/>
    <n v="0"/>
    <n v="0"/>
    <n v="99"/>
    <n v="0"/>
    <n v="1"/>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Bispebjerg"/>
    <x v="10"/>
    <x v="0"/>
    <x v="1"/>
    <n v="0"/>
    <n v="0"/>
    <n v="0"/>
    <n v="0"/>
    <n v="0"/>
    <n v="0"/>
    <n v="0"/>
    <n v="0"/>
    <n v="0"/>
    <n v="0"/>
    <n v="0"/>
    <n v="146983.95000000001"/>
    <s v="37319"/>
    <x v="0"/>
    <x v="0"/>
    <x v="1"/>
  </r>
  <r>
    <x v="0"/>
    <x v="475"/>
    <s v="Studenterrådets Vuggestue"/>
    <x v="1"/>
    <s v="Krystalgade 16"/>
    <n v="1172"/>
    <s v="København K"/>
    <s v="33 14 49 11"/>
    <s v="35249@buf.kk.dk"/>
    <s v="Charlotte Kronborg"/>
    <n v="0"/>
    <n v="33144911"/>
    <s v="35249@buf.kk.dk"/>
    <s v="Vuggestue"/>
    <n v="32"/>
    <n v="0"/>
    <n v="0"/>
    <n v="0"/>
    <n v="0"/>
    <n v="0"/>
    <n v="0"/>
    <s v="Nej"/>
    <n v="0"/>
    <n v="0"/>
    <x v="1"/>
    <x v="1"/>
    <x v="0"/>
    <x v="0"/>
    <n v="0"/>
    <x v="1"/>
    <x v="0"/>
    <x v="1"/>
    <x v="0"/>
    <n v="0"/>
    <n v="120000"/>
    <n v="0"/>
    <n v="0"/>
    <s v="Ja"/>
    <n v="0"/>
    <s v="Gudiny Hansen"/>
    <n v="2008"/>
    <n v="34"/>
    <n v="0"/>
    <s v="Udlært bager"/>
    <n v="0"/>
    <n v="0"/>
    <n v="0"/>
    <n v="0"/>
    <n v="0"/>
    <n v="0"/>
    <n v="0"/>
    <n v="0"/>
    <n v="0"/>
    <n v="85"/>
    <n v="0"/>
    <n v="0"/>
    <n v="0"/>
    <s v="nej"/>
    <s v="Nej"/>
    <s v="Ja"/>
    <n v="0"/>
    <n v="0"/>
    <n v="0"/>
    <n v="0"/>
    <n v="0"/>
    <n v="0"/>
    <n v="0"/>
    <n v="0"/>
    <n v="0"/>
    <s v="produktionskøkken"/>
    <s v="Ja"/>
    <n v="0"/>
    <n v="0"/>
    <n v="0"/>
    <n v="0"/>
    <n v="0"/>
    <n v="0"/>
    <n v="0"/>
    <n v="0"/>
    <n v="0"/>
    <n v="0"/>
    <n v="0"/>
    <n v="0"/>
    <n v="0"/>
    <s v="Cathrine"/>
    <n v="0"/>
    <n v="0"/>
    <n v="0"/>
    <n v="1"/>
    <n v="4"/>
    <n v="0"/>
    <n v="2"/>
    <n v="0"/>
    <n v="0"/>
    <n v="0"/>
    <n v="0"/>
    <n v="2"/>
    <n v="0"/>
    <n v="0"/>
    <n v="0"/>
    <n v="0"/>
    <n v="0"/>
    <n v="1"/>
    <n v="0"/>
    <n v="0"/>
    <n v="1"/>
    <n v="20"/>
    <s v="Miele"/>
    <n v="3.5"/>
    <s v="Nej"/>
    <n v="0"/>
    <s v="Ja"/>
    <s v="Ja"/>
    <s v="Nej"/>
    <n v="2"/>
    <s v="God plads"/>
    <n v="0"/>
    <n v="0"/>
    <x v="1"/>
    <s v="Indre By"/>
    <x v="35"/>
    <x v="0"/>
    <x v="1"/>
    <n v="0"/>
    <n v="0"/>
    <n v="0"/>
    <n v="0"/>
    <n v="0"/>
    <n v="0"/>
    <n v="0"/>
    <n v="0"/>
    <n v="0"/>
    <n v="0"/>
    <n v="0"/>
    <n v="101712.98"/>
    <s v="35249"/>
    <x v="0"/>
    <x v="0"/>
    <x v="1"/>
  </r>
  <r>
    <x v="0"/>
    <x v="476"/>
    <s v="Sofiegårdens Vuggestue"/>
    <x v="1"/>
    <s v="Overgaden Oven Vandet 32B"/>
    <n v="1415"/>
    <s v="København K"/>
    <s v="32 54 88 55"/>
    <s v="35258@buf.kk.dk"/>
    <s v="Lone Danielsen (koll led)"/>
    <n v="38339835"/>
    <n v="0"/>
    <s v="35258@buf.kk.dk"/>
    <s v="Vuggestue"/>
    <n v="43"/>
    <n v="0"/>
    <n v="0"/>
    <n v="0"/>
    <n v="0"/>
    <n v="0"/>
    <n v="0"/>
    <s v="Nej"/>
    <n v="0"/>
    <n v="0"/>
    <x v="0"/>
    <x v="1"/>
    <x v="2"/>
    <x v="0"/>
    <n v="0"/>
    <x v="1"/>
    <x v="0"/>
    <x v="1"/>
    <x v="0"/>
    <n v="0"/>
    <n v="120000"/>
    <n v="0"/>
    <n v="0"/>
    <s v="Ja"/>
    <n v="0"/>
    <s v="Sofie Moth"/>
    <n v="2006"/>
    <n v="33"/>
    <n v="0"/>
    <n v="0"/>
    <n v="0"/>
    <s v="hygiejne, økokurser, madhuset, kostkompagniet"/>
    <n v="0"/>
    <n v="0"/>
    <n v="0"/>
    <n v="0"/>
    <n v="0"/>
    <n v="0"/>
    <n v="0"/>
    <n v="85"/>
    <n v="0"/>
    <n v="1"/>
    <n v="0"/>
    <s v="Ja"/>
    <s v="Nej"/>
    <s v="Ja"/>
    <s v="Ja"/>
    <n v="0"/>
    <s v="Ja"/>
    <n v="0"/>
    <s v="Ja"/>
    <n v="0"/>
    <n v="0"/>
    <n v="0"/>
    <n v="0"/>
    <s v="produktionskøkken"/>
    <s v="Ja"/>
    <s v="Mindre"/>
    <n v="0"/>
    <n v="0"/>
    <s v="Kunne godt bruge en større røremaskine"/>
    <n v="0"/>
    <n v="0"/>
    <n v="0"/>
    <n v="0"/>
    <n v="0"/>
    <n v="0"/>
    <n v="0"/>
    <n v="0"/>
    <n v="0"/>
    <s v="Cathrine Jerrik"/>
    <d v="2009-04-02T00:00:00"/>
    <n v="0"/>
    <n v="0"/>
    <n v="1"/>
    <n v="4"/>
    <n v="0"/>
    <n v="0"/>
    <n v="0"/>
    <n v="0"/>
    <n v="0"/>
    <n v="2"/>
    <n v="0"/>
    <n v="0"/>
    <n v="0"/>
    <n v="0"/>
    <n v="0"/>
    <n v="2"/>
    <n v="0"/>
    <n v="0"/>
    <n v="0"/>
    <n v="1"/>
    <n v="20"/>
    <s v="Miele"/>
    <n v="3"/>
    <s v="Nej"/>
    <n v="0"/>
    <s v="Ja"/>
    <s v="Ja"/>
    <n v="0"/>
    <n v="2"/>
    <s v="God plads"/>
    <n v="0"/>
    <n v="0"/>
    <x v="1"/>
    <s v="Indre By"/>
    <x v="42"/>
    <x v="0"/>
    <x v="1"/>
    <n v="0"/>
    <n v="0"/>
    <n v="0"/>
    <n v="0"/>
    <n v="0"/>
    <n v="0"/>
    <n v="0"/>
    <n v="0"/>
    <n v="0"/>
    <n v="0"/>
    <n v="0"/>
    <n v="154540.70000000001"/>
    <s v="35258"/>
    <x v="0"/>
    <x v="0"/>
    <x v="1"/>
  </r>
  <r>
    <x v="0"/>
    <x v="477"/>
    <s v="Trekløveren"/>
    <x v="1"/>
    <s v="Rigensgade 21A"/>
    <n v="1316"/>
    <s v="København K"/>
    <s v="33 11 15 96"/>
    <s v="35262@buf.kk.dk"/>
    <s v="Helle Lund"/>
    <n v="0"/>
    <n v="0"/>
    <s v="35262@buf.kk.dk"/>
    <s v="Vuggestue"/>
    <n v="89"/>
    <n v="0"/>
    <n v="0"/>
    <n v="0"/>
    <n v="0"/>
    <n v="0"/>
    <n v="0"/>
    <s v="ja"/>
    <n v="3"/>
    <n v="1"/>
    <x v="0"/>
    <x v="1"/>
    <x v="0"/>
    <x v="0"/>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1"/>
    <s v="Indre By"/>
    <x v="51"/>
    <x v="0"/>
    <x v="1"/>
    <n v="0"/>
    <n v="0"/>
    <n v="0"/>
    <n v="0"/>
    <n v="0"/>
    <n v="0"/>
    <n v="0"/>
    <n v="0"/>
    <n v="0"/>
    <n v="0"/>
    <n v="0"/>
    <n v="215013.19"/>
    <s v="35262"/>
    <x v="0"/>
    <x v="0"/>
    <x v="1"/>
  </r>
  <r>
    <x v="0"/>
    <x v="478"/>
    <s v="Berlinske Vuggestue"/>
    <x v="1"/>
    <s v="Store Regnegade 2"/>
    <n v="1110"/>
    <s v="København K"/>
    <s v="33 13 16 05"/>
    <s v="35283@buf.kk.dk"/>
    <s v="Peter Kaiser Lund"/>
    <n v="35357359"/>
    <n v="0"/>
    <s v="35283@buf.kk.dk"/>
    <s v="Vuggestue"/>
    <n v="30"/>
    <n v="0"/>
    <n v="0"/>
    <n v="0"/>
    <n v="0"/>
    <n v="0"/>
    <n v="0"/>
    <s v="Nej"/>
    <n v="0"/>
    <n v="0"/>
    <x v="1"/>
    <x v="1"/>
    <x v="0"/>
    <x v="0"/>
    <n v="0"/>
    <x v="1"/>
    <x v="0"/>
    <x v="1"/>
    <x v="0"/>
    <n v="0"/>
    <n v="80000"/>
    <n v="0"/>
    <n v="0"/>
    <s v="Ja"/>
    <n v="0"/>
    <s v="Merethe Ernst Christensen"/>
    <n v="0"/>
    <n v="25"/>
    <n v="0"/>
    <n v="0"/>
    <n v="0"/>
    <n v="0"/>
    <n v="0"/>
    <n v="0"/>
    <n v="0"/>
    <n v="0"/>
    <n v="0"/>
    <n v="0"/>
    <n v="0"/>
    <n v="80"/>
    <n v="0"/>
    <n v="0"/>
    <n v="0"/>
    <s v="Ja"/>
    <s v="Nej"/>
    <s v="Ja"/>
    <n v="0"/>
    <n v="0"/>
    <n v="0"/>
    <n v="0"/>
    <n v="0"/>
    <n v="0"/>
    <n v="0"/>
    <n v="0"/>
    <n v="0"/>
    <s v="produktionskøkken"/>
    <n v="0"/>
    <n v="0"/>
    <n v="0"/>
    <n v="0"/>
    <n v="0"/>
    <n v="0"/>
    <n v="0"/>
    <n v="0"/>
    <n v="0"/>
    <n v="0"/>
    <n v="0"/>
    <n v="0"/>
    <n v="0"/>
    <n v="0"/>
    <s v="Sine"/>
    <d v="2009-05-19T00:00:00"/>
    <n v="0"/>
    <n v="0"/>
    <n v="0"/>
    <n v="0"/>
    <n v="0"/>
    <n v="0"/>
    <n v="0"/>
    <n v="0"/>
    <n v="0"/>
    <n v="0"/>
    <n v="0"/>
    <n v="0"/>
    <n v="0"/>
    <n v="0"/>
    <n v="0"/>
    <n v="0"/>
    <n v="0"/>
    <n v="0"/>
    <n v="0"/>
    <n v="0"/>
    <n v="0"/>
    <n v="0"/>
    <n v="0"/>
    <n v="0"/>
    <n v="0"/>
    <n v="0"/>
    <n v="0"/>
    <n v="0"/>
    <n v="0"/>
    <n v="0"/>
    <n v="0"/>
    <n v="0"/>
    <x v="1"/>
    <s v="Indre By"/>
    <x v="22"/>
    <x v="0"/>
    <x v="1"/>
    <n v="0"/>
    <n v="0"/>
    <n v="0"/>
    <n v="0"/>
    <n v="0"/>
    <n v="0"/>
    <n v="0"/>
    <n v="0"/>
    <n v="0"/>
    <n v="0"/>
    <n v="0"/>
    <n v="85028.42"/>
    <s v="35283"/>
    <x v="0"/>
    <x v="0"/>
    <x v="1"/>
  </r>
  <r>
    <x v="0"/>
    <x v="479"/>
    <s v="Smørklatten"/>
    <x v="1"/>
    <s v="Christianshavns Voldgade 5B"/>
    <n v="1424"/>
    <s v="København K"/>
    <s v="32 57 46 41"/>
    <s v="37233@buf.kk.dk"/>
    <s v="Connie Jacko"/>
    <n v="32556043"/>
    <n v="0"/>
    <s v="37233@buf.kk.dk"/>
    <s v="Vuggestue"/>
    <n v="22"/>
    <n v="0"/>
    <n v="0"/>
    <n v="0"/>
    <n v="0"/>
    <n v="0"/>
    <n v="0"/>
    <s v="Nej"/>
    <n v="0"/>
    <n v="0"/>
    <x v="0"/>
    <x v="1"/>
    <x v="0"/>
    <x v="0"/>
    <n v="0"/>
    <x v="1"/>
    <x v="0"/>
    <x v="1"/>
    <x v="0"/>
    <n v="0"/>
    <n v="60000"/>
    <n v="0"/>
    <n v="0"/>
    <s v="Ja"/>
    <n v="0"/>
    <s v="Connie"/>
    <n v="0"/>
    <n v="22"/>
    <n v="0"/>
    <s v="ufaglært"/>
    <n v="0"/>
    <s v="div kurser"/>
    <n v="0"/>
    <n v="0"/>
    <n v="0"/>
    <n v="0"/>
    <n v="0"/>
    <n v="0"/>
    <n v="0"/>
    <n v="95"/>
    <n v="0"/>
    <n v="1"/>
    <n v="0"/>
    <s v="Ja"/>
    <s v="Nej"/>
    <s v="nej"/>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Indre By"/>
    <x v="16"/>
    <x v="0"/>
    <x v="1"/>
    <n v="0"/>
    <n v="0"/>
    <n v="0"/>
    <n v="0"/>
    <n v="0"/>
    <n v="0"/>
    <n v="0"/>
    <n v="0"/>
    <n v="0"/>
    <n v="0"/>
    <n v="0"/>
    <n v="61406.79"/>
    <s v="37233"/>
    <x v="0"/>
    <x v="0"/>
    <x v="1"/>
  </r>
  <r>
    <x v="0"/>
    <x v="480"/>
    <s v="Vuggestuen Trekanten"/>
    <x v="1"/>
    <s v="Prinsessegade 78"/>
    <n v="1422"/>
    <s v="København K"/>
    <s v="32 54 32 55"/>
    <s v="trekanten@sol.dk"/>
    <s v="Vivi Tind Andersen (koll. led.)"/>
    <n v="32841502"/>
    <n v="0"/>
    <s v="37252@buf.kk.dk"/>
    <s v="Vuggestue"/>
    <n v="45"/>
    <n v="0"/>
    <n v="0"/>
    <n v="0"/>
    <n v="0"/>
    <n v="0"/>
    <n v="0"/>
    <n v="0"/>
    <n v="0"/>
    <n v="0"/>
    <x v="0"/>
    <x v="1"/>
    <x v="2"/>
    <x v="0"/>
    <n v="0"/>
    <x v="1"/>
    <x v="0"/>
    <x v="1"/>
    <x v="0"/>
    <n v="0"/>
    <n v="144000"/>
    <n v="0"/>
    <n v="0"/>
    <s v="Ja"/>
    <n v="0"/>
    <s v="Lina Niebuhr"/>
    <n v="1981"/>
    <n v="30"/>
    <n v="0"/>
    <n v="0"/>
    <n v="0"/>
    <n v="0"/>
    <n v="0"/>
    <n v="0"/>
    <n v="0"/>
    <n v="0"/>
    <n v="0"/>
    <n v="0"/>
    <n v="0"/>
    <n v="97"/>
    <n v="0"/>
    <n v="0"/>
    <n v="0"/>
    <s v="nej"/>
    <s v="Nej"/>
    <s v="Ja"/>
    <n v="0"/>
    <n v="0"/>
    <n v="0"/>
    <n v="0"/>
    <n v="0"/>
    <n v="0"/>
    <n v="0"/>
    <n v="0"/>
    <n v="0"/>
    <s v="produktionskøkken"/>
    <n v="0"/>
    <n v="0"/>
    <n v="0"/>
    <n v="0"/>
    <n v="0"/>
    <n v="0"/>
    <n v="0"/>
    <n v="0"/>
    <n v="0"/>
    <n v="0"/>
    <n v="0"/>
    <n v="0"/>
    <n v="0"/>
    <n v="0"/>
    <s v="Sine"/>
    <d v="2009-05-19T00:00:00"/>
    <n v="0"/>
    <n v="0"/>
    <n v="0"/>
    <n v="0"/>
    <n v="0"/>
    <n v="0"/>
    <n v="0"/>
    <n v="0"/>
    <n v="0"/>
    <n v="0"/>
    <n v="0"/>
    <n v="0"/>
    <n v="0"/>
    <n v="0"/>
    <n v="0"/>
    <n v="0"/>
    <n v="0"/>
    <n v="0"/>
    <n v="0"/>
    <n v="0"/>
    <n v="0"/>
    <n v="0"/>
    <n v="0"/>
    <n v="0"/>
    <n v="0"/>
    <n v="0"/>
    <n v="0"/>
    <n v="0"/>
    <n v="0"/>
    <n v="0"/>
    <n v="0"/>
    <n v="0"/>
    <x v="1"/>
    <s v="Indre By"/>
    <x v="31"/>
    <x v="0"/>
    <x v="1"/>
    <n v="0"/>
    <n v="0"/>
    <n v="0"/>
    <n v="0"/>
    <n v="0"/>
    <n v="0"/>
    <n v="0"/>
    <n v="0"/>
    <n v="0"/>
    <n v="0"/>
    <n v="0"/>
    <n v="139304.6"/>
    <s v="37252"/>
    <x v="0"/>
    <x v="0"/>
    <x v="1"/>
  </r>
  <r>
    <x v="0"/>
    <x v="481"/>
    <s v="Vuggestuen Søstjernen"/>
    <x v="1"/>
    <s v="Nyropsgade 16"/>
    <n v="1602"/>
    <s v="København V"/>
    <n v="0"/>
    <s v="haabil@buf.kk.dk"/>
    <s v="hanne abildgaard Jensen"/>
    <n v="33137782"/>
    <n v="0"/>
    <s v="37259@buf.kk.dk"/>
    <s v="Vuggestue"/>
    <n v="32"/>
    <n v="0"/>
    <n v="0"/>
    <n v="0"/>
    <n v="0"/>
    <n v="0"/>
    <n v="0"/>
    <s v="Nej"/>
    <n v="0"/>
    <n v="0"/>
    <x v="0"/>
    <x v="1"/>
    <x v="0"/>
    <x v="0"/>
    <n v="0"/>
    <x v="1"/>
    <x v="0"/>
    <x v="1"/>
    <x v="0"/>
    <n v="0"/>
    <n v="0"/>
    <n v="0"/>
    <n v="0"/>
    <s v="Ja"/>
    <n v="0"/>
    <s v="Canan"/>
    <n v="0"/>
    <n v="30"/>
    <n v="0"/>
    <n v="0"/>
    <s v="1 1/2 år i delikatesseforretning"/>
    <n v="0"/>
    <n v="0"/>
    <n v="0"/>
    <n v="0"/>
    <n v="0"/>
    <n v="0"/>
    <n v="0"/>
    <n v="0"/>
    <n v="99"/>
    <n v="0"/>
    <n v="2"/>
    <n v="0"/>
    <s v="Ja"/>
    <s v="ja"/>
    <s v="Ja"/>
    <n v="0"/>
    <n v="0"/>
    <n v="0"/>
    <n v="0"/>
    <n v="0"/>
    <n v="0"/>
    <n v="0"/>
    <n v="0"/>
    <n v="0"/>
    <s v="produktionskøkken"/>
    <n v="0"/>
    <n v="0"/>
    <n v="0"/>
    <n v="0"/>
    <n v="0"/>
    <n v="0"/>
    <n v="0"/>
    <n v="0"/>
    <n v="0"/>
    <n v="0"/>
    <n v="0"/>
    <n v="0"/>
    <n v="0"/>
    <n v="0"/>
    <s v="Mariah/Sine"/>
    <d v="2009-02-05T00:00:00"/>
    <n v="0"/>
    <n v="0"/>
    <n v="1"/>
    <n v="4"/>
    <n v="0"/>
    <n v="0"/>
    <n v="2"/>
    <n v="0"/>
    <n v="0"/>
    <n v="0"/>
    <n v="2"/>
    <n v="0"/>
    <n v="0"/>
    <n v="0"/>
    <n v="0"/>
    <n v="0"/>
    <n v="1"/>
    <n v="0"/>
    <n v="0"/>
    <n v="0"/>
    <n v="25"/>
    <s v="Miele"/>
    <n v="3"/>
    <s v="Ja"/>
    <n v="8"/>
    <n v="0"/>
    <n v="0"/>
    <s v="ja"/>
    <n v="3"/>
    <n v="0"/>
    <n v="0"/>
    <n v="0"/>
    <x v="1"/>
    <s v="Indre By"/>
    <x v="35"/>
    <x v="0"/>
    <x v="1"/>
    <n v="0"/>
    <n v="0"/>
    <n v="0"/>
    <n v="0"/>
    <n v="0"/>
    <n v="0"/>
    <n v="0"/>
    <n v="0"/>
    <n v="0"/>
    <n v="0"/>
    <n v="0"/>
    <n v="91223.71"/>
    <s v="37259"/>
    <x v="0"/>
    <x v="0"/>
    <x v="1"/>
  </r>
  <r>
    <x v="0"/>
    <x v="482"/>
    <s v="Vuggestuen Tietgensgade"/>
    <x v="1"/>
    <s v="Tietgensgade 31C"/>
    <n v="1704"/>
    <s v="Kbh V"/>
    <n v="0"/>
    <s v="37288@buf.kk.dk"/>
    <s v="Anne Jensen"/>
    <n v="0"/>
    <n v="33177900"/>
    <s v="37288@buf.kk.dk"/>
    <s v="Vuggestue"/>
    <n v="70"/>
    <n v="0"/>
    <n v="0"/>
    <n v="0"/>
    <n v="0"/>
    <n v="0"/>
    <n v="0"/>
    <n v="0"/>
    <n v="0"/>
    <n v="0"/>
    <x v="0"/>
    <x v="1"/>
    <x v="0"/>
    <x v="0"/>
    <n v="0"/>
    <x v="1"/>
    <x v="0"/>
    <x v="1"/>
    <x v="0"/>
    <n v="0"/>
    <n v="240000"/>
    <n v="0"/>
    <n v="0"/>
    <s v="Ja"/>
    <n v="0"/>
    <s v="Fatima Hadziadic"/>
    <n v="2006"/>
    <n v="35"/>
    <n v="0"/>
    <s v="næsten færdig med kokkeudd."/>
    <n v="0"/>
    <n v="0"/>
    <s v="Er ved at ansætte køkkenhjælper"/>
    <n v="0"/>
    <n v="15"/>
    <n v="0"/>
    <n v="0"/>
    <n v="0"/>
    <n v="0"/>
    <n v="100"/>
    <n v="0"/>
    <n v="1"/>
    <n v="0"/>
    <s v="Ja"/>
    <s v="ja"/>
    <s v="nej"/>
    <n v="0"/>
    <n v="0"/>
    <n v="0"/>
    <n v="0"/>
    <n v="0"/>
    <n v="0"/>
    <n v="0"/>
    <n v="0"/>
    <n v="0"/>
    <s v="produktionskøkken"/>
    <n v="0"/>
    <n v="0"/>
    <n v="0"/>
    <n v="0"/>
    <n v="0"/>
    <n v="0"/>
    <n v="0"/>
    <n v="0"/>
    <n v="0"/>
    <n v="0"/>
    <n v="0"/>
    <n v="0"/>
    <n v="0"/>
    <s v="I løbet af året ændres nomeringen til 108 børn. Der arbejdes på løsning af forbedring af køkken, så der kan produceres mad til alle 108 børn bl.a. skal garderobe inkluderes i køkkenet"/>
    <s v="Sine"/>
    <d v="2009-05-19T00:00:00"/>
    <n v="0"/>
    <n v="0"/>
    <n v="0"/>
    <n v="0"/>
    <n v="0"/>
    <n v="0"/>
    <n v="0"/>
    <n v="0"/>
    <n v="0"/>
    <n v="0"/>
    <n v="0"/>
    <n v="0"/>
    <n v="0"/>
    <n v="0"/>
    <n v="0"/>
    <n v="0"/>
    <n v="0"/>
    <n v="0"/>
    <n v="0"/>
    <n v="0"/>
    <n v="0"/>
    <n v="0"/>
    <n v="0"/>
    <n v="0"/>
    <n v="0"/>
    <n v="0"/>
    <n v="0"/>
    <n v="0"/>
    <n v="0"/>
    <n v="0"/>
    <n v="0"/>
    <n v="0"/>
    <x v="1"/>
    <s v="Indre By"/>
    <x v="52"/>
    <x v="0"/>
    <x v="1"/>
    <n v="0"/>
    <n v="0"/>
    <n v="0"/>
    <n v="0"/>
    <n v="0"/>
    <n v="0"/>
    <n v="0"/>
    <n v="0"/>
    <n v="0"/>
    <n v="0"/>
    <n v="0"/>
    <n v="267845.55"/>
    <s v="37288"/>
    <x v="0"/>
    <x v="0"/>
    <x v="1"/>
  </r>
  <r>
    <x v="0"/>
    <x v="483"/>
    <s v="Dosseringens vuggestue"/>
    <x v="2"/>
    <s v="Ewaldsgade 1"/>
    <n v="2200"/>
    <s v="København N"/>
    <s v="35 35 40 31"/>
    <s v="35235@buf.kk.dk"/>
    <s v="Vibeke Due"/>
    <n v="35355354"/>
    <n v="0"/>
    <s v="35235@buf.kk.dk"/>
    <s v="Vuggestue"/>
    <n v="84"/>
    <n v="0"/>
    <n v="0"/>
    <n v="0"/>
    <n v="0"/>
    <n v="0"/>
    <n v="0"/>
    <n v="0"/>
    <n v="0"/>
    <n v="0"/>
    <x v="0"/>
    <x v="1"/>
    <x v="2"/>
    <x v="0"/>
    <n v="0"/>
    <x v="1"/>
    <x v="0"/>
    <x v="1"/>
    <x v="0"/>
    <n v="0"/>
    <n v="250000"/>
    <n v="0"/>
    <n v="0"/>
    <s v="Ja"/>
    <n v="0"/>
    <s v="Bodil Tillerup"/>
    <n v="0"/>
    <n v="37"/>
    <n v="0"/>
    <n v="0"/>
    <n v="0"/>
    <s v="økokursus"/>
    <n v="0"/>
    <n v="0"/>
    <n v="0"/>
    <n v="0"/>
    <n v="0"/>
    <n v="0"/>
    <n v="0"/>
    <n v="80"/>
    <n v="0"/>
    <n v="1"/>
    <n v="0"/>
    <s v="Ja"/>
    <s v="ja"/>
    <s v="Ja"/>
    <n v="0"/>
    <n v="0"/>
    <n v="0"/>
    <n v="0"/>
    <n v="0"/>
    <n v="0"/>
    <n v="0"/>
    <n v="0"/>
    <n v="0"/>
    <s v="produktionskøkken"/>
    <n v="0"/>
    <n v="0"/>
    <n v="0"/>
    <n v="0"/>
    <n v="0"/>
    <n v="0"/>
    <n v="0"/>
    <n v="0"/>
    <n v="0"/>
    <n v="0"/>
    <n v="0"/>
    <n v="0"/>
    <n v="0"/>
    <s v="Køkkendamen får hjælp svarende til en ½-tidsstilling. Der er ingen fastansat i denne stilling men rengørings/pædagogisk personal skiftes til at give en hånd med. Om sommeren bliver der kun lavet frokost 3 gange om ugen."/>
    <s v="Sine"/>
    <d v="2009-05-19T00:00:00"/>
    <n v="0"/>
    <n v="0"/>
    <n v="0"/>
    <n v="0"/>
    <n v="0"/>
    <n v="0"/>
    <n v="0"/>
    <n v="0"/>
    <n v="0"/>
    <n v="0"/>
    <n v="0"/>
    <n v="0"/>
    <n v="0"/>
    <n v="0"/>
    <n v="0"/>
    <n v="0"/>
    <n v="0"/>
    <n v="0"/>
    <n v="0"/>
    <n v="0"/>
    <n v="0"/>
    <n v="0"/>
    <n v="0"/>
    <n v="0"/>
    <n v="0"/>
    <n v="0"/>
    <n v="0"/>
    <n v="0"/>
    <n v="0"/>
    <n v="0"/>
    <n v="0"/>
    <n v="0"/>
    <x v="1"/>
    <s v="Nørrebro"/>
    <x v="53"/>
    <x v="0"/>
    <x v="1"/>
    <n v="0"/>
    <n v="0"/>
    <n v="0"/>
    <n v="0"/>
    <n v="0"/>
    <n v="0"/>
    <n v="0"/>
    <n v="0"/>
    <n v="0"/>
    <n v="0"/>
    <n v="0"/>
    <n v="236842.65"/>
    <s v="35235"/>
    <x v="0"/>
    <x v="0"/>
    <x v="1"/>
  </r>
  <r>
    <x v="0"/>
    <x v="484"/>
    <s v="Røde Rose"/>
    <x v="2"/>
    <s v="Jagtvej 141"/>
    <n v="2200"/>
    <s v="København N"/>
    <s v="35 83 00 72"/>
    <s v="35245@buf.kk.dk"/>
    <s v="Anette Nielsen (kollektivt ledet)"/>
    <n v="39674881"/>
    <n v="0"/>
    <s v="35245@buf.kk.dk"/>
    <s v="Vuggestue"/>
    <n v="23"/>
    <n v="0"/>
    <n v="0"/>
    <n v="0"/>
    <n v="0"/>
    <n v="0"/>
    <n v="0"/>
    <n v="0"/>
    <n v="0"/>
    <n v="0"/>
    <x v="0"/>
    <x v="1"/>
    <x v="2"/>
    <x v="0"/>
    <n v="0"/>
    <x v="1"/>
    <x v="0"/>
    <x v="1"/>
    <x v="0"/>
    <n v="0"/>
    <n v="88400"/>
    <n v="0"/>
    <n v="0"/>
    <s v="Ja"/>
    <n v="0"/>
    <s v="Ronnie Junker"/>
    <n v="2007"/>
    <n v="30"/>
    <n v="0"/>
    <s v="grundskole på kokkeudd."/>
    <s v="10 års erfaring"/>
    <s v="hygiejne"/>
    <n v="0"/>
    <n v="0"/>
    <n v="0"/>
    <n v="0"/>
    <n v="0"/>
    <n v="0"/>
    <n v="0"/>
    <n v="86"/>
    <n v="0"/>
    <n v="1"/>
    <n v="0"/>
    <s v="Ja"/>
    <s v="Nej"/>
    <s v="Ja"/>
    <n v="0"/>
    <n v="0"/>
    <n v="0"/>
    <n v="0"/>
    <n v="0"/>
    <n v="0"/>
    <n v="0"/>
    <n v="0"/>
    <n v="0"/>
    <s v="produktionskøkken"/>
    <n v="0"/>
    <n v="0"/>
    <n v="0"/>
    <n v="0"/>
    <n v="0"/>
    <n v="0"/>
    <n v="0"/>
    <n v="0"/>
    <n v="0"/>
    <n v="0"/>
    <n v="0"/>
    <n v="0"/>
    <n v="0"/>
    <n v="0"/>
    <s v="Cathrine Jerrik"/>
    <d v="2009-04-20T00:00:00"/>
    <n v="0"/>
    <n v="0"/>
    <n v="1"/>
    <n v="4"/>
    <n v="0"/>
    <n v="2"/>
    <n v="0"/>
    <n v="0"/>
    <n v="0"/>
    <n v="0"/>
    <n v="1"/>
    <n v="0"/>
    <n v="0"/>
    <n v="0"/>
    <n v="0"/>
    <n v="0"/>
    <n v="1"/>
    <n v="0"/>
    <n v="0"/>
    <n v="1"/>
    <n v="20"/>
    <s v="Miele"/>
    <n v="3"/>
    <s v="Nej"/>
    <n v="0"/>
    <s v="Nej"/>
    <s v="Nej"/>
    <s v="Nej"/>
    <n v="1"/>
    <s v="Begrænset"/>
    <n v="0"/>
    <n v="0"/>
    <x v="1"/>
    <s v="Nørrebro"/>
    <x v="14"/>
    <x v="0"/>
    <x v="1"/>
    <n v="0"/>
    <n v="0"/>
    <n v="0"/>
    <n v="0"/>
    <n v="0"/>
    <n v="0"/>
    <n v="0"/>
    <n v="0"/>
    <n v="0"/>
    <n v="0"/>
    <n v="0"/>
    <n v="77731.19"/>
    <s v="35245"/>
    <x v="0"/>
    <x v="0"/>
    <x v="1"/>
  </r>
  <r>
    <x v="0"/>
    <x v="485"/>
    <s v="Vuggestuen v. Egmont H. Petersens Kollegium"/>
    <x v="2"/>
    <s v="Nørre Allé 75"/>
    <n v="2100"/>
    <s v="København Ø."/>
    <s v="35 35 54 78"/>
    <s v="35255@buf.kk.dk"/>
    <s v="Anne Henriksen"/>
    <n v="0"/>
    <n v="0"/>
    <s v="352552@buf.kk.dk"/>
    <s v="Vuggestue"/>
    <n v="24"/>
    <n v="0"/>
    <n v="0"/>
    <n v="0"/>
    <n v="0"/>
    <n v="0"/>
    <n v="0"/>
    <n v="0"/>
    <n v="0"/>
    <n v="0"/>
    <x v="0"/>
    <x v="1"/>
    <x v="0"/>
    <x v="0"/>
    <n v="0"/>
    <x v="1"/>
    <x v="0"/>
    <x v="1"/>
    <x v="0"/>
    <n v="0"/>
    <n v="85000"/>
    <n v="0"/>
    <n v="0"/>
    <s v="Ja"/>
    <n v="0"/>
    <s v="Pernille Olsen"/>
    <n v="2008"/>
    <n v="25"/>
    <n v="0"/>
    <s v="Professionsbachelor fra Suhrs"/>
    <n v="0"/>
    <n v="0"/>
    <n v="0"/>
    <n v="0"/>
    <n v="0"/>
    <n v="0"/>
    <n v="0"/>
    <n v="0"/>
    <n v="0"/>
    <n v="95"/>
    <n v="0"/>
    <n v="1"/>
    <n v="0"/>
    <s v="Ja"/>
    <s v="Nej"/>
    <s v="Ja"/>
    <n v="0"/>
    <n v="0"/>
    <n v="0"/>
    <n v="0"/>
    <n v="0"/>
    <n v="0"/>
    <n v="0"/>
    <n v="0"/>
    <n v="0"/>
    <s v="produktionskøkken"/>
    <n v="0"/>
    <n v="0"/>
    <n v="0"/>
    <n v="0"/>
    <n v="0"/>
    <n v="0"/>
    <n v="0"/>
    <n v="0"/>
    <n v="0"/>
    <n v="0"/>
    <n v="0"/>
    <n v="0"/>
    <n v="0"/>
    <n v="0"/>
    <s v="Cathrine Jerrik"/>
    <d v="1899-12-30T00:00:00"/>
    <n v="0"/>
    <n v="0"/>
    <n v="1"/>
    <n v="4"/>
    <n v="0"/>
    <n v="1"/>
    <n v="0"/>
    <n v="0"/>
    <n v="0"/>
    <n v="0"/>
    <n v="1"/>
    <n v="0"/>
    <n v="0"/>
    <n v="1"/>
    <n v="0"/>
    <n v="0"/>
    <n v="1"/>
    <n v="0"/>
    <n v="0"/>
    <n v="1"/>
    <n v="25"/>
    <s v="Miele"/>
    <n v="3"/>
    <s v="Nej"/>
    <n v="0"/>
    <s v="Ja"/>
    <s v="Ja"/>
    <s v="Nej"/>
    <n v="2"/>
    <s v="God plads"/>
    <n v="0"/>
    <n v="0"/>
    <x v="1"/>
    <s v="Nørrebro"/>
    <x v="0"/>
    <x v="0"/>
    <x v="1"/>
    <n v="0"/>
    <n v="0"/>
    <n v="0"/>
    <n v="0"/>
    <n v="0"/>
    <n v="0"/>
    <n v="0"/>
    <n v="0"/>
    <n v="0"/>
    <n v="0"/>
    <n v="0"/>
    <n v="95293.19"/>
    <s v="35255"/>
    <x v="0"/>
    <x v="0"/>
    <x v="1"/>
  </r>
  <r>
    <x v="0"/>
    <x v="486"/>
    <s v="Den Gule Prik"/>
    <x v="2"/>
    <s v="Baggesensgade 1"/>
    <n v="2200"/>
    <s v="København N"/>
    <s v="35 39 99 29"/>
    <s v="35256@buf.kk.dk"/>
    <s v="Birgitta Carlsen"/>
    <n v="33322365"/>
    <n v="0"/>
    <s v="35256@buf.kk.dk"/>
    <s v="Vuggestue"/>
    <n v="24"/>
    <n v="0"/>
    <n v="0"/>
    <n v="0"/>
    <n v="0"/>
    <n v="0"/>
    <n v="0"/>
    <n v="0"/>
    <n v="0"/>
    <n v="0"/>
    <x v="0"/>
    <x v="1"/>
    <x v="0"/>
    <x v="0"/>
    <n v="0"/>
    <x v="1"/>
    <x v="0"/>
    <x v="1"/>
    <x v="0"/>
    <n v="0"/>
    <n v="100000"/>
    <n v="0"/>
    <n v="0"/>
    <s v="Ja"/>
    <n v="0"/>
    <s v="Nana Cl. Nielsen"/>
    <n v="2008"/>
    <n v="30"/>
    <n v="0"/>
    <s v="kok"/>
    <s v="kantinejobs - EraOra mm. Alsidig køkkenerfaring"/>
    <n v="0"/>
    <n v="0"/>
    <n v="0"/>
    <n v="0"/>
    <n v="0"/>
    <n v="0"/>
    <n v="0"/>
    <n v="0"/>
    <n v="97"/>
    <n v="0"/>
    <n v="2"/>
    <n v="0"/>
    <s v="Ja"/>
    <s v="Nej"/>
    <s v="Ja"/>
    <n v="0"/>
    <n v="0"/>
    <n v="0"/>
    <n v="0"/>
    <n v="0"/>
    <n v="0"/>
    <n v="0"/>
    <n v="0"/>
    <n v="0"/>
    <s v="produktionskøkken"/>
    <s v="Ja"/>
    <n v="0"/>
    <n v="0"/>
    <n v="0"/>
    <n v="0"/>
    <n v="0"/>
    <n v="0"/>
    <n v="0"/>
    <n v="0"/>
    <n v="0"/>
    <n v="0"/>
    <n v="0"/>
    <n v="0"/>
    <n v="0"/>
    <s v="Birgitte Glerup"/>
    <d v="2009-03-19T00:00:00"/>
    <n v="0"/>
    <n v="0"/>
    <n v="1"/>
    <n v="4"/>
    <n v="1"/>
    <n v="1"/>
    <n v="0"/>
    <n v="0"/>
    <n v="0"/>
    <n v="1"/>
    <n v="1"/>
    <n v="0"/>
    <n v="0"/>
    <n v="1"/>
    <n v="0"/>
    <n v="0"/>
    <n v="0"/>
    <n v="1"/>
    <n v="0"/>
    <n v="1"/>
    <n v="20"/>
    <s v="Miele"/>
    <n v="0"/>
    <s v="Ja"/>
    <n v="0"/>
    <s v="Nej"/>
    <s v="Ja"/>
    <s v="Nej"/>
    <n v="2"/>
    <s v="God plads"/>
    <s v="Madhuskommentar: Fantastisk sted med god atmosfære. Top mentor-egnede, er dog skeptisk overfor tidsforbruget i netværkstanken"/>
    <n v="0"/>
    <x v="1"/>
    <s v="Nørrebro"/>
    <x v="0"/>
    <x v="0"/>
    <x v="1"/>
    <n v="0"/>
    <n v="0"/>
    <n v="0"/>
    <n v="0"/>
    <n v="0"/>
    <n v="0"/>
    <n v="0"/>
    <n v="0"/>
    <n v="0"/>
    <n v="0"/>
    <n v="0"/>
    <n v="69008.37"/>
    <s v="35256"/>
    <x v="0"/>
    <x v="0"/>
    <x v="1"/>
  </r>
  <r>
    <x v="0"/>
    <x v="487"/>
    <s v="Kollegiegårdens vuggestue"/>
    <x v="2"/>
    <s v="Tagensvej 52"/>
    <n v="2200"/>
    <s v="København N"/>
    <s v="35 83 30 34"/>
    <s v="35270@buf.kk.dk"/>
    <s v="Christina Camilla Wennecke"/>
    <n v="0"/>
    <n v="0"/>
    <s v="35270@buf.kk.dk"/>
    <s v="Vuggestue"/>
    <n v="25"/>
    <n v="0"/>
    <n v="0"/>
    <n v="0"/>
    <n v="0"/>
    <n v="0"/>
    <n v="0"/>
    <n v="0"/>
    <n v="0"/>
    <n v="0"/>
    <x v="1"/>
    <x v="1"/>
    <x v="2"/>
    <x v="0"/>
    <n v="0"/>
    <x v="1"/>
    <x v="0"/>
    <x v="1"/>
    <x v="0"/>
    <n v="0"/>
    <n v="80000"/>
    <n v="0"/>
    <n v="0"/>
    <s v="Ja"/>
    <n v="0"/>
    <s v="Gulzar-Salah Kabla"/>
    <n v="2002"/>
    <n v="16"/>
    <n v="0"/>
    <n v="0"/>
    <n v="0"/>
    <s v="Hygiejne, økokursus"/>
    <n v="0"/>
    <n v="0"/>
    <n v="0"/>
    <n v="0"/>
    <n v="0"/>
    <n v="0"/>
    <n v="0"/>
    <n v="80"/>
    <n v="0"/>
    <n v="1"/>
    <n v="0"/>
    <s v="Ja"/>
    <s v="Nej"/>
    <s v="Ja"/>
    <n v="0"/>
    <n v="0"/>
    <n v="0"/>
    <n v="0"/>
    <n v="0"/>
    <n v="0"/>
    <n v="0"/>
    <n v="0"/>
    <n v="0"/>
    <s v="produktionskøkken"/>
    <n v="0"/>
    <n v="0"/>
    <n v="0"/>
    <n v="0"/>
    <n v="0"/>
    <n v="0"/>
    <n v="0"/>
    <n v="0"/>
    <n v="0"/>
    <n v="0"/>
    <n v="0"/>
    <n v="0"/>
    <n v="0"/>
    <n v="0"/>
    <s v="Cathrine"/>
    <d v="2009-04-20T00:00:00"/>
    <n v="0"/>
    <n v="1"/>
    <n v="0"/>
    <n v="4"/>
    <n v="1"/>
    <n v="0"/>
    <n v="0"/>
    <n v="0"/>
    <n v="0"/>
    <n v="0"/>
    <n v="1"/>
    <n v="0"/>
    <n v="0"/>
    <n v="0"/>
    <n v="0"/>
    <n v="0"/>
    <n v="1"/>
    <n v="0"/>
    <n v="0"/>
    <n v="1"/>
    <n v="20"/>
    <s v="Miele"/>
    <n v="3"/>
    <s v="Nej"/>
    <n v="0"/>
    <s v="Ja"/>
    <s v="Ja"/>
    <s v="Nej"/>
    <n v="2"/>
    <s v="Begrænset"/>
    <n v="0"/>
    <n v="0"/>
    <x v="1"/>
    <s v="Nørrebro"/>
    <x v="47"/>
    <x v="0"/>
    <x v="1"/>
    <n v="0"/>
    <n v="0"/>
    <n v="0"/>
    <n v="0"/>
    <n v="0"/>
    <n v="0"/>
    <n v="0"/>
    <n v="0"/>
    <n v="0"/>
    <n v="0"/>
    <n v="0"/>
    <n v="75813.58"/>
    <s v="35270"/>
    <x v="0"/>
    <x v="0"/>
    <x v="1"/>
  </r>
  <r>
    <x v="0"/>
    <x v="488"/>
    <s v="Jagtvejens Asyl"/>
    <x v="2"/>
    <s v="Prinsesse Charlottes Gade 59"/>
    <n v="2200"/>
    <s v="København N"/>
    <s v="35 37 06 26"/>
    <s v="35541@buf.kk.dk"/>
    <s v="MARLENE BJERREGAARD"/>
    <n v="44581626"/>
    <n v="0"/>
    <s v="35541@buf.kk.dk"/>
    <s v="Vuggestue"/>
    <n v="22"/>
    <n v="0"/>
    <n v="0"/>
    <n v="0"/>
    <n v="0"/>
    <n v="0"/>
    <n v="0"/>
    <n v="0"/>
    <n v="0"/>
    <n v="0"/>
    <x v="0"/>
    <x v="1"/>
    <x v="0"/>
    <x v="0"/>
    <n v="0"/>
    <x v="1"/>
    <x v="0"/>
    <x v="1"/>
    <x v="0"/>
    <n v="0"/>
    <n v="0"/>
    <n v="0"/>
    <n v="0"/>
    <s v="Ja"/>
    <n v="0"/>
    <s v="Hanan"/>
    <n v="0"/>
    <n v="25"/>
    <n v="0"/>
    <s v="ufaglært"/>
    <n v="0"/>
    <n v="0"/>
    <n v="0"/>
    <n v="0"/>
    <n v="0"/>
    <n v="0"/>
    <n v="0"/>
    <n v="0"/>
    <n v="0"/>
    <n v="98"/>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Nørrebro"/>
    <x v="16"/>
    <x v="0"/>
    <x v="1"/>
    <n v="0"/>
    <n v="0"/>
    <n v="0"/>
    <n v="0"/>
    <n v="0"/>
    <n v="0"/>
    <n v="0"/>
    <n v="0"/>
    <n v="0"/>
    <n v="0"/>
    <n v="0"/>
    <n v="79140.41"/>
    <s v="35541"/>
    <x v="0"/>
    <x v="0"/>
    <x v="1"/>
  </r>
  <r>
    <x v="0"/>
    <x v="489"/>
    <s v="Mosters Hus"/>
    <x v="2"/>
    <s v="Møllegade 35"/>
    <n v="2200"/>
    <s v="København N"/>
    <s v="35 24 08 80"/>
    <s v="37203@buf.kk.dk"/>
    <s v="Auroba Saleh"/>
    <n v="35388522"/>
    <n v="0"/>
    <s v="37203@buf.kk.dk"/>
    <s v="Vuggestue"/>
    <n v="60"/>
    <n v="0"/>
    <n v="0"/>
    <n v="0"/>
    <n v="0"/>
    <n v="0"/>
    <n v="0"/>
    <n v="0"/>
    <n v="0"/>
    <n v="0"/>
    <x v="0"/>
    <x v="1"/>
    <x v="0"/>
    <x v="0"/>
    <n v="0"/>
    <x v="1"/>
    <x v="0"/>
    <x v="1"/>
    <x v="0"/>
    <n v="0"/>
    <n v="140000"/>
    <n v="0"/>
    <n v="0"/>
    <s v="Ja"/>
    <n v="0"/>
    <s v="Malene Blankschön"/>
    <n v="2008"/>
    <n v="37"/>
    <n v="0"/>
    <s v="køkkenleder"/>
    <s v="div. Inst (plejehjem og hospital), kantine"/>
    <s v="kartoffelkursus, frugthuset, pasta i øof"/>
    <n v="0"/>
    <n v="0"/>
    <n v="0"/>
    <n v="0"/>
    <n v="0"/>
    <n v="0"/>
    <n v="0"/>
    <n v="90"/>
    <n v="0"/>
    <n v="1"/>
    <n v="0"/>
    <s v="Ja"/>
    <s v="Nej"/>
    <s v="Ja"/>
    <n v="0"/>
    <n v="0"/>
    <n v="0"/>
    <n v="0"/>
    <n v="0"/>
    <n v="0"/>
    <n v="0"/>
    <n v="0"/>
    <n v="0"/>
    <s v="produktionskøkken"/>
    <s v="Ja"/>
    <n v="0"/>
    <n v="0"/>
    <n v="0"/>
    <n v="0"/>
    <n v="0"/>
    <n v="0"/>
    <n v="0"/>
    <n v="0"/>
    <n v="0"/>
    <n v="0"/>
    <n v="0"/>
    <n v="0"/>
    <n v="0"/>
    <s v="Birgitte"/>
    <d v="2009-03-18T00:00:00"/>
    <n v="0"/>
    <n v="0"/>
    <n v="1"/>
    <n v="5"/>
    <n v="2"/>
    <n v="2"/>
    <n v="0"/>
    <n v="0"/>
    <n v="0"/>
    <n v="0"/>
    <n v="0"/>
    <n v="2"/>
    <n v="0"/>
    <n v="0"/>
    <n v="0"/>
    <n v="0"/>
    <n v="0"/>
    <n v="2"/>
    <n v="0"/>
    <n v="1"/>
    <n v="20"/>
    <s v="Miele"/>
    <n v="9"/>
    <s v="Ja"/>
    <n v="5"/>
    <s v="Nej"/>
    <s v="Ja"/>
    <s v="Nej"/>
    <n v="2"/>
    <s v="God plads"/>
    <n v="0"/>
    <n v="0"/>
    <x v="1"/>
    <s v="Nørrebro"/>
    <x v="10"/>
    <x v="0"/>
    <x v="1"/>
    <n v="0"/>
    <n v="0"/>
    <n v="0"/>
    <n v="0"/>
    <n v="0"/>
    <n v="0"/>
    <n v="0"/>
    <n v="0"/>
    <n v="0"/>
    <n v="0"/>
    <n v="0"/>
    <n v="212351.66"/>
    <s v="37203"/>
    <x v="0"/>
    <x v="0"/>
    <x v="1"/>
  </r>
  <r>
    <x v="0"/>
    <x v="490"/>
    <s v="Vuggestuen Krummerne"/>
    <x v="2"/>
    <s v="Ryesgade, Over Gården 27B"/>
    <n v="2200"/>
    <s v="København N"/>
    <s v="35 39 19 55"/>
    <s v="37255@buf.kk.dk"/>
    <s v="Eva Gjøe"/>
    <n v="39661856"/>
    <n v="0"/>
    <s v="37255@buf.kk.dk"/>
    <s v="Vuggestue"/>
    <n v="44"/>
    <n v="0"/>
    <n v="0"/>
    <n v="0"/>
    <n v="0"/>
    <n v="0"/>
    <n v="0"/>
    <n v="0"/>
    <n v="0"/>
    <n v="0"/>
    <x v="0"/>
    <x v="1"/>
    <x v="2"/>
    <x v="0"/>
    <n v="0"/>
    <x v="1"/>
    <x v="0"/>
    <x v="1"/>
    <x v="0"/>
    <n v="0"/>
    <n v="125000"/>
    <n v="0"/>
    <n v="0"/>
    <s v="Ja"/>
    <n v="0"/>
    <s v="Gurli Lise"/>
    <n v="2007"/>
    <n v="37"/>
    <n v="0"/>
    <s v="faglært"/>
    <n v="0"/>
    <n v="0"/>
    <n v="0"/>
    <n v="0"/>
    <n v="0"/>
    <n v="0"/>
    <n v="0"/>
    <n v="0"/>
    <n v="0"/>
    <n v="98"/>
    <n v="0"/>
    <n v="2"/>
    <n v="0"/>
    <s v="Ja"/>
    <s v="Nej"/>
    <s v="Ja"/>
    <n v="0"/>
    <n v="0"/>
    <n v="0"/>
    <n v="0"/>
    <n v="0"/>
    <n v="0"/>
    <n v="0"/>
    <n v="0"/>
    <n v="0"/>
    <s v="produktionskøkken"/>
    <n v="0"/>
    <n v="0"/>
    <n v="0"/>
    <n v="0"/>
    <n v="0"/>
    <n v="0"/>
    <n v="0"/>
    <n v="0"/>
    <n v="0"/>
    <n v="0"/>
    <n v="0"/>
    <n v="0"/>
    <n v="0"/>
    <s v="Har madpakker med 3 uger om sommeren når køkkendamen har ferie. Ved ikke hvor de skal få ekstra penge til at lave mad alle ugens dage."/>
    <s v="Sine"/>
    <d v="2009-05-19T00:00:00"/>
    <n v="0"/>
    <n v="0"/>
    <n v="0"/>
    <n v="0"/>
    <n v="0"/>
    <n v="0"/>
    <n v="0"/>
    <n v="0"/>
    <n v="0"/>
    <n v="0"/>
    <n v="0"/>
    <n v="0"/>
    <n v="0"/>
    <n v="0"/>
    <n v="0"/>
    <n v="0"/>
    <n v="0"/>
    <n v="0"/>
    <n v="0"/>
    <n v="0"/>
    <n v="0"/>
    <n v="0"/>
    <n v="0"/>
    <n v="0"/>
    <n v="0"/>
    <n v="0"/>
    <n v="0"/>
    <n v="0"/>
    <n v="0"/>
    <n v="0"/>
    <n v="0"/>
    <n v="0"/>
    <x v="1"/>
    <s v="Nørrebro"/>
    <x v="9"/>
    <x v="0"/>
    <x v="1"/>
    <n v="0"/>
    <n v="0"/>
    <n v="0"/>
    <n v="0"/>
    <n v="0"/>
    <n v="0"/>
    <n v="0"/>
    <n v="0"/>
    <n v="0"/>
    <n v="0"/>
    <n v="0"/>
    <n v="100149.78"/>
    <s v="37255"/>
    <x v="0"/>
    <x v="0"/>
    <x v="1"/>
  </r>
  <r>
    <x v="0"/>
    <x v="491"/>
    <s v="Erle-perlen"/>
    <x v="2"/>
    <s v="Stefansgade 48"/>
    <n v="2200"/>
    <s v="København N"/>
    <n v="38198091"/>
    <s v="37261@buf.kk.dk"/>
    <s v="Birgit Simonsen"/>
    <n v="33130092"/>
    <n v="0"/>
    <s v="37261@buf.kk.dk"/>
    <s v="Vuggestue"/>
    <n v="33"/>
    <n v="0"/>
    <n v="0"/>
    <n v="0"/>
    <n v="0"/>
    <n v="0"/>
    <n v="0"/>
    <n v="0"/>
    <n v="0"/>
    <n v="0"/>
    <x v="1"/>
    <x v="1"/>
    <x v="0"/>
    <x v="0"/>
    <n v="0"/>
    <x v="1"/>
    <x v="0"/>
    <x v="1"/>
    <x v="0"/>
    <n v="0"/>
    <n v="100000"/>
    <n v="0"/>
    <n v="0"/>
    <s v="Ja"/>
    <n v="0"/>
    <s v="Lissi"/>
    <n v="2003"/>
    <n v="36"/>
    <n v="0"/>
    <n v="0"/>
    <n v="0"/>
    <n v="0"/>
    <n v="0"/>
    <n v="0"/>
    <n v="0"/>
    <n v="0"/>
    <n v="0"/>
    <n v="0"/>
    <n v="0"/>
    <n v="80"/>
    <n v="0"/>
    <n v="1"/>
    <n v="0"/>
    <s v="nej"/>
    <s v="Nej"/>
    <s v="Ja"/>
    <n v="0"/>
    <n v="0"/>
    <n v="0"/>
    <n v="0"/>
    <n v="0"/>
    <n v="0"/>
    <n v="0"/>
    <n v="0"/>
    <n v="0"/>
    <s v="produktionskøkken"/>
    <n v="0"/>
    <n v="0"/>
    <n v="0"/>
    <n v="0"/>
    <n v="0"/>
    <n v="0"/>
    <n v="0"/>
    <n v="0"/>
    <n v="0"/>
    <n v="0"/>
    <n v="0"/>
    <n v="0"/>
    <n v="0"/>
    <s v="Køkkendamen laver mad 4 dage om ugen. Den sidste dag laver en pædagogmedhjælper mad og køkkendamen passer børnene"/>
    <s v="Sine"/>
    <d v="2009-05-19T00:00:00"/>
    <n v="0"/>
    <n v="0"/>
    <n v="0"/>
    <n v="0"/>
    <n v="0"/>
    <n v="0"/>
    <n v="0"/>
    <n v="0"/>
    <n v="0"/>
    <n v="0"/>
    <n v="0"/>
    <n v="0"/>
    <n v="0"/>
    <n v="0"/>
    <n v="0"/>
    <n v="0"/>
    <n v="0"/>
    <n v="0"/>
    <n v="0"/>
    <n v="0"/>
    <n v="0"/>
    <n v="0"/>
    <n v="0"/>
    <n v="0"/>
    <n v="0"/>
    <n v="0"/>
    <n v="0"/>
    <n v="0"/>
    <n v="0"/>
    <n v="0"/>
    <n v="0"/>
    <n v="0"/>
    <x v="1"/>
    <s v="Nørrebro"/>
    <x v="27"/>
    <x v="0"/>
    <x v="1"/>
    <n v="0"/>
    <n v="0"/>
    <n v="0"/>
    <n v="0"/>
    <n v="0"/>
    <n v="0"/>
    <n v="0"/>
    <n v="0"/>
    <n v="0"/>
    <n v="0"/>
    <n v="0"/>
    <n v="99681.89"/>
    <s v="37261"/>
    <x v="0"/>
    <x v="0"/>
    <x v="1"/>
  </r>
  <r>
    <x v="0"/>
    <x v="492"/>
    <s v="Guldberg"/>
    <x v="2"/>
    <s v="Arresøgade 20"/>
    <n v="2200"/>
    <s v="København N"/>
    <s v="35 39 75 86"/>
    <s v="37277@buf.kk.dk"/>
    <s v="Lizette My Jøhncke"/>
    <n v="32551470"/>
    <n v="0"/>
    <s v="37277@buf.kk.dk"/>
    <s v="Vuggestue"/>
    <n v="24"/>
    <n v="0"/>
    <n v="0"/>
    <n v="0"/>
    <n v="0"/>
    <n v="0"/>
    <n v="0"/>
    <s v="Nej"/>
    <n v="0"/>
    <n v="0"/>
    <x v="0"/>
    <x v="1"/>
    <x v="0"/>
    <x v="0"/>
    <n v="0"/>
    <x v="1"/>
    <x v="0"/>
    <x v="1"/>
    <x v="0"/>
    <n v="0"/>
    <n v="138852"/>
    <n v="0"/>
    <n v="0"/>
    <s v="Ja"/>
    <n v="0"/>
    <n v="0"/>
    <n v="2009"/>
    <n v="30"/>
    <n v="0"/>
    <s v="ufaglært"/>
    <n v="0"/>
    <s v="hygiejne/køkkenkursus"/>
    <n v="0"/>
    <n v="0"/>
    <n v="0"/>
    <n v="0"/>
    <n v="0"/>
    <n v="0"/>
    <n v="0"/>
    <n v="98"/>
    <n v="0"/>
    <n v="2"/>
    <n v="0"/>
    <s v="Ja"/>
    <s v="Nej"/>
    <s v="Ja"/>
    <n v="0"/>
    <n v="0"/>
    <n v="0"/>
    <n v="0"/>
    <n v="0"/>
    <n v="0"/>
    <n v="0"/>
    <n v="0"/>
    <n v="0"/>
    <s v="produktionskøkken"/>
    <n v="0"/>
    <n v="0"/>
    <n v="0"/>
    <n v="0"/>
    <n v="0"/>
    <n v="0"/>
    <n v="0"/>
    <n v="0"/>
    <n v="0"/>
    <n v="0"/>
    <n v="0"/>
    <n v="0"/>
    <n v="0"/>
    <s v="Der bliver kun lavet mad i institutionen 2 dage om ugen. De andre dage får de leveret mad fra VIKAOSMAD"/>
    <s v="Sine"/>
    <d v="2009-05-19T00:00:00"/>
    <n v="0"/>
    <n v="0"/>
    <n v="0"/>
    <n v="0"/>
    <n v="0"/>
    <n v="0"/>
    <n v="0"/>
    <n v="0"/>
    <n v="0"/>
    <n v="0"/>
    <n v="0"/>
    <n v="0"/>
    <n v="0"/>
    <n v="0"/>
    <n v="0"/>
    <n v="0"/>
    <n v="0"/>
    <n v="0"/>
    <n v="0"/>
    <n v="0"/>
    <n v="0"/>
    <n v="0"/>
    <n v="0"/>
    <n v="0"/>
    <n v="0"/>
    <n v="0"/>
    <n v="0"/>
    <n v="0"/>
    <n v="0"/>
    <n v="0"/>
    <n v="0"/>
    <n v="0"/>
    <x v="1"/>
    <s v="Nørrebro"/>
    <x v="0"/>
    <x v="0"/>
    <x v="1"/>
    <n v="0"/>
    <n v="0"/>
    <n v="0"/>
    <n v="0"/>
    <n v="0"/>
    <n v="0"/>
    <n v="0"/>
    <n v="0"/>
    <n v="0"/>
    <n v="0"/>
    <n v="0"/>
    <n v="123781.31"/>
    <s v="37277"/>
    <x v="0"/>
    <x v="0"/>
    <x v="1"/>
  </r>
  <r>
    <x v="0"/>
    <x v="493"/>
    <s v="Stenrosen"/>
    <x v="2"/>
    <s v="Titangade 7"/>
    <n v="2200"/>
    <s v="København N"/>
    <s v="35 31 70 50"/>
    <s v="37467@buf.kk.dk"/>
    <s v="Linda Hansen"/>
    <n v="0"/>
    <n v="0"/>
    <s v="37467@buf.kk.dk"/>
    <s v="Vuggestue"/>
    <n v="72"/>
    <n v="0"/>
    <n v="0"/>
    <n v="0"/>
    <n v="0"/>
    <n v="0"/>
    <n v="0"/>
    <n v="0"/>
    <n v="0"/>
    <n v="0"/>
    <x v="0"/>
    <x v="1"/>
    <x v="0"/>
    <x v="0"/>
    <n v="0"/>
    <x v="1"/>
    <x v="0"/>
    <x v="1"/>
    <x v="0"/>
    <n v="0"/>
    <n v="215000"/>
    <n v="0"/>
    <n v="0"/>
    <s v="Ja"/>
    <n v="0"/>
    <s v="Thomas Andersen"/>
    <n v="2009"/>
    <n v="37"/>
    <n v="0"/>
    <s v="kok"/>
    <s v="hotel, restaurant, arb. I London på sushi restaurant"/>
    <n v="0"/>
    <s v="Christian Cumberland"/>
    <n v="2006"/>
    <n v="37"/>
    <n v="0"/>
    <s v="catering kantine assistent"/>
    <s v="div. Praktik"/>
    <n v="0"/>
    <n v="95"/>
    <n v="0"/>
    <n v="2"/>
    <n v="0"/>
    <s v="nej"/>
    <s v="ja"/>
    <s v="Ja"/>
    <n v="0"/>
    <n v="0"/>
    <n v="0"/>
    <n v="0"/>
    <n v="0"/>
    <n v="0"/>
    <n v="0"/>
    <n v="0"/>
    <n v="0"/>
    <s v="produktionskøkken"/>
    <s v="Ja"/>
    <n v="0"/>
    <n v="0"/>
    <n v="0"/>
    <n v="0"/>
    <n v="0"/>
    <n v="0"/>
    <n v="0"/>
    <n v="0"/>
    <n v="0"/>
    <n v="0"/>
    <n v="0"/>
    <n v="0"/>
    <n v="0"/>
    <s v="Birgitte"/>
    <d v="2009-03-31T00:00:00"/>
    <n v="0"/>
    <n v="0"/>
    <n v="1"/>
    <n v="5"/>
    <n v="0"/>
    <n v="0"/>
    <n v="1"/>
    <n v="0"/>
    <n v="10"/>
    <n v="0"/>
    <n v="0"/>
    <n v="3"/>
    <n v="0"/>
    <n v="0"/>
    <n v="0"/>
    <n v="0"/>
    <n v="0"/>
    <n v="2"/>
    <n v="1"/>
    <n v="1"/>
    <n v="2"/>
    <s v="Miele"/>
    <n v="8"/>
    <s v="Ja"/>
    <n v="30"/>
    <s v="Nej"/>
    <s v="Ja"/>
    <s v="ja"/>
    <n v="3"/>
    <s v="God plads"/>
    <s v="Institutionen vel gerne lave mad til Titania, Titansgade (børnehave.. Måske vuggestue?)"/>
    <n v="0"/>
    <x v="0"/>
    <s v="Nørrebro"/>
    <x v="17"/>
    <x v="0"/>
    <x v="1"/>
    <n v="0"/>
    <n v="0"/>
    <n v="0"/>
    <n v="0"/>
    <n v="0"/>
    <n v="0"/>
    <n v="0"/>
    <n v="0"/>
    <n v="0"/>
    <n v="0"/>
    <n v="0"/>
    <n v="243463.6"/>
    <s v="37467"/>
    <x v="0"/>
    <x v="0"/>
    <x v="1"/>
  </r>
  <r>
    <x v="0"/>
    <x v="494"/>
    <s v="Vuggestuen Solsikken"/>
    <x v="3"/>
    <s v="Annexstræde 29"/>
    <n v="2500"/>
    <s v="Valby"/>
    <s v="36 16 23 11"/>
    <s v="35226@buf.kk.dk"/>
    <s v="Lisbet Vatne Nielsen"/>
    <n v="38331506"/>
    <n v="0"/>
    <s v="vuggesol@mail.dk"/>
    <s v="Vuggestue"/>
    <n v="22"/>
    <n v="0"/>
    <n v="0"/>
    <n v="0"/>
    <n v="0"/>
    <n v="0"/>
    <n v="0"/>
    <s v="Nej"/>
    <n v="0"/>
    <n v="0"/>
    <x v="0"/>
    <x v="1"/>
    <x v="0"/>
    <x v="0"/>
    <n v="0"/>
    <x v="1"/>
    <x v="0"/>
    <x v="1"/>
    <x v="0"/>
    <n v="0"/>
    <n v="80000"/>
    <n v="0"/>
    <n v="0"/>
    <s v="Ja"/>
    <s v="nej"/>
    <s v="Rasmus Mortensen"/>
    <n v="2008"/>
    <n v="24"/>
    <n v="0"/>
    <s v="kok"/>
    <s v="Udlært for 1 ½ år siden"/>
    <s v="%"/>
    <n v="0"/>
    <n v="0"/>
    <n v="0"/>
    <n v="0"/>
    <n v="0"/>
    <n v="0"/>
    <n v="0"/>
    <n v="40"/>
    <n v="0"/>
    <n v="2"/>
    <n v="0"/>
    <s v="Ja"/>
    <s v="Nej"/>
    <s v="Ja"/>
    <s v="Ja"/>
    <n v="0"/>
    <s v="Ja"/>
    <n v="0"/>
    <s v="Ja"/>
    <n v="0"/>
    <s v="ja"/>
    <n v="0"/>
    <n v="0"/>
    <s v="produktionskøkken"/>
    <s v="Ja"/>
    <s v="Mindre"/>
    <s v="Ingen"/>
    <s v="Nej"/>
    <s v="Vil gerne have ny emhætte"/>
    <n v="0"/>
    <n v="0"/>
    <n v="0"/>
    <n v="0"/>
    <n v="0"/>
    <n v="0"/>
    <n v="0"/>
    <n v="0"/>
    <n v="0"/>
    <s v="Cathrine / Nanna"/>
    <d v="2009-02-12T00:00:00"/>
    <n v="0"/>
    <n v="1"/>
    <n v="0"/>
    <n v="0"/>
    <n v="0"/>
    <n v="2"/>
    <n v="0"/>
    <n v="0"/>
    <n v="0"/>
    <n v="0"/>
    <n v="1"/>
    <n v="0"/>
    <n v="1"/>
    <n v="0"/>
    <n v="0"/>
    <n v="0"/>
    <n v="1"/>
    <n v="0"/>
    <n v="0"/>
    <n v="1"/>
    <n v="25"/>
    <s v="Miele"/>
    <n v="3"/>
    <s v="Nej"/>
    <n v="0"/>
    <s v="Nej"/>
    <s v="Ja"/>
    <s v="Nej"/>
    <n v="1"/>
    <s v="Begrænset"/>
    <s v="Skabsplads i køkken"/>
    <n v="0"/>
    <x v="1"/>
    <s v="Valby"/>
    <x v="16"/>
    <x v="0"/>
    <x v="1"/>
    <n v="0"/>
    <n v="0"/>
    <n v="0"/>
    <n v="0"/>
    <n v="0"/>
    <n v="0"/>
    <n v="0"/>
    <n v="0"/>
    <n v="0"/>
    <n v="0"/>
    <n v="0"/>
    <n v="69527.88"/>
    <s v="35226"/>
    <x v="0"/>
    <x v="0"/>
    <x v="1"/>
  </r>
  <r>
    <x v="0"/>
    <x v="495"/>
    <s v="Kastaniehuset"/>
    <x v="3"/>
    <s v="Vigerslev Allé 175"/>
    <n v="2500"/>
    <s v="Valby"/>
    <n v="36464587"/>
    <s v="35275@buf.kk.dk"/>
    <s v="Connie Feldmann"/>
    <n v="36164048"/>
    <n v="0"/>
    <s v="35275@buf.kk.dk"/>
    <s v="Vuggestue"/>
    <n v="33"/>
    <n v="0"/>
    <n v="0"/>
    <n v="0"/>
    <n v="0"/>
    <n v="0"/>
    <n v="0"/>
    <s v="Nej"/>
    <n v="0"/>
    <n v="0"/>
    <x v="0"/>
    <x v="1"/>
    <x v="0"/>
    <x v="0"/>
    <n v="0"/>
    <x v="1"/>
    <x v="0"/>
    <x v="1"/>
    <x v="0"/>
    <n v="0"/>
    <n v="100625"/>
    <n v="0"/>
    <n v="0"/>
    <s v="Ja"/>
    <n v="0"/>
    <s v="Dorthe"/>
    <n v="0"/>
    <n v="30"/>
    <n v="0"/>
    <s v="ufaglært"/>
    <n v="0"/>
    <n v="0"/>
    <n v="0"/>
    <n v="0"/>
    <n v="0"/>
    <n v="0"/>
    <n v="0"/>
    <n v="0"/>
    <n v="0"/>
    <n v="25"/>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Valby"/>
    <x v="27"/>
    <x v="0"/>
    <x v="1"/>
    <n v="0"/>
    <n v="0"/>
    <n v="0"/>
    <n v="0"/>
    <n v="0"/>
    <n v="0"/>
    <n v="0"/>
    <n v="0"/>
    <n v="0"/>
    <n v="0"/>
    <n v="0"/>
    <n v="94842.51"/>
    <s v="35275"/>
    <x v="0"/>
    <x v="0"/>
    <x v="1"/>
  </r>
  <r>
    <x v="0"/>
    <x v="496"/>
    <s v="Vuggestuen Regnbuen"/>
    <x v="3"/>
    <s v="Lukretiavej 12"/>
    <n v="2500"/>
    <s v="Valby"/>
    <s v="36 16 99 97"/>
    <s v="37220@buf.kk.dk"/>
    <s v="katrina Hoffmark"/>
    <n v="38747778"/>
    <n v="36169997"/>
    <s v="37220@buf.kk.dk"/>
    <s v="Vuggestue"/>
    <n v="33"/>
    <n v="0"/>
    <n v="0"/>
    <n v="0"/>
    <n v="0"/>
    <n v="0"/>
    <n v="0"/>
    <n v="0"/>
    <n v="0"/>
    <n v="0"/>
    <x v="0"/>
    <x v="1"/>
    <x v="0"/>
    <x v="0"/>
    <n v="0"/>
    <x v="1"/>
    <x v="0"/>
    <x v="1"/>
    <x v="0"/>
    <n v="0"/>
    <n v="120000"/>
    <n v="0"/>
    <n v="0"/>
    <s v="Ja"/>
    <n v="0"/>
    <s v="Lone Ottesen"/>
    <n v="0"/>
    <n v="32"/>
    <n v="0"/>
    <s v="ufaglært"/>
    <n v="0"/>
    <s v="div. Kurser"/>
    <n v="0"/>
    <n v="0"/>
    <n v="0"/>
    <n v="0"/>
    <n v="0"/>
    <n v="0"/>
    <n v="0"/>
    <n v="92"/>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Valby"/>
    <x v="1"/>
    <x v="0"/>
    <x v="1"/>
    <n v="0"/>
    <n v="0"/>
    <n v="0"/>
    <n v="0"/>
    <n v="0"/>
    <n v="0"/>
    <n v="0"/>
    <n v="0"/>
    <n v="0"/>
    <n v="0"/>
    <n v="0"/>
    <n v="118815.93"/>
    <s v="37220"/>
    <x v="0"/>
    <x v="0"/>
    <x v="1"/>
  </r>
  <r>
    <x v="0"/>
    <x v="497"/>
    <s v="Vuggestuen Kongehuset"/>
    <x v="3"/>
    <s v="Sjælør Boulevard 153"/>
    <n v="2500"/>
    <s v="Valby"/>
    <s v="36 16 88 85"/>
    <s v="fk31@buf.kk.dk"/>
    <s v="Dorte Psilander"/>
    <n v="38713276"/>
    <n v="36168885"/>
    <s v="37283@buf.kk.dk"/>
    <s v="Vuggestue"/>
    <n v="48"/>
    <n v="0"/>
    <n v="0"/>
    <n v="0"/>
    <n v="0"/>
    <n v="0"/>
    <n v="0"/>
    <n v="0"/>
    <n v="0"/>
    <n v="0"/>
    <x v="0"/>
    <x v="1"/>
    <x v="2"/>
    <x v="0"/>
    <n v="0"/>
    <x v="1"/>
    <x v="0"/>
    <x v="1"/>
    <x v="0"/>
    <n v="0"/>
    <n v="120000"/>
    <n v="0"/>
    <n v="0"/>
    <s v="Ja"/>
    <n v="0"/>
    <s v="Elsemarie"/>
    <n v="0"/>
    <n v="32"/>
    <n v="0"/>
    <s v="smørrebrødsjomfru"/>
    <n v="0"/>
    <n v="0"/>
    <n v="0"/>
    <n v="0"/>
    <n v="0"/>
    <n v="0"/>
    <n v="0"/>
    <n v="0"/>
    <n v="0"/>
    <n v="85"/>
    <n v="0"/>
    <n v="1"/>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Valby"/>
    <x v="11"/>
    <x v="0"/>
    <x v="1"/>
    <n v="0"/>
    <n v="0"/>
    <n v="0"/>
    <n v="0"/>
    <n v="0"/>
    <n v="0"/>
    <n v="0"/>
    <n v="0"/>
    <n v="0"/>
    <n v="0"/>
    <n v="0"/>
    <n v="116524.93"/>
    <s v="37283"/>
    <x v="0"/>
    <x v="0"/>
    <x v="1"/>
  </r>
  <r>
    <x v="0"/>
    <x v="498"/>
    <s v="Vuggestuen Mosestykket"/>
    <x v="3"/>
    <s v="Mosestykket 5"/>
    <n v="2500"/>
    <s v="Valby"/>
    <s v="36 30 85 41"/>
    <s v="nina.nyberg@buf.kk.dk"/>
    <s v="Nina Petersen Nyberg"/>
    <n v="36727980"/>
    <n v="0"/>
    <s v="37296@buf.kk.dk"/>
    <s v="Vuggestue"/>
    <n v="40"/>
    <n v="0"/>
    <n v="0"/>
    <n v="0"/>
    <n v="0"/>
    <n v="0"/>
    <n v="0"/>
    <n v="0"/>
    <n v="0"/>
    <n v="0"/>
    <x v="0"/>
    <x v="1"/>
    <x v="2"/>
    <x v="0"/>
    <n v="0"/>
    <x v="1"/>
    <x v="0"/>
    <x v="1"/>
    <x v="0"/>
    <n v="0"/>
    <n v="110000"/>
    <n v="0"/>
    <n v="0"/>
    <s v="Ja"/>
    <n v="0"/>
    <s v="Isra Muhamed"/>
    <n v="0"/>
    <n v="33"/>
    <n v="0"/>
    <s v="ufaglært"/>
    <n v="0"/>
    <s v="hygiejnekursus"/>
    <n v="0"/>
    <n v="0"/>
    <n v="0"/>
    <n v="0"/>
    <n v="0"/>
    <n v="0"/>
    <n v="0"/>
    <n v="90"/>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Valby"/>
    <x v="9"/>
    <x v="0"/>
    <x v="1"/>
    <n v="0"/>
    <n v="0"/>
    <n v="0"/>
    <n v="0"/>
    <n v="0"/>
    <n v="0"/>
    <n v="0"/>
    <n v="0"/>
    <n v="0"/>
    <n v="0"/>
    <n v="0"/>
    <n v="107868.95"/>
    <s v="37296"/>
    <x v="0"/>
    <x v="0"/>
    <x v="1"/>
  </r>
  <r>
    <x v="0"/>
    <x v="499"/>
    <s v="Vuggestuen Voldparken"/>
    <x v="4"/>
    <s v="Arildsgård 9"/>
    <n v="2700"/>
    <s v="Brønshøj"/>
    <s v="38 60 17 55"/>
    <s v="35227@buf.kk.dk"/>
    <s v="Henrik Hansen"/>
    <n v="38800898"/>
    <n v="0"/>
    <s v="35227@buf.kk.dk"/>
    <s v="Vuggestue"/>
    <n v="72"/>
    <n v="0"/>
    <n v="0"/>
    <n v="0"/>
    <n v="0"/>
    <n v="0"/>
    <n v="0"/>
    <n v="0"/>
    <n v="0"/>
    <n v="0"/>
    <x v="0"/>
    <x v="1"/>
    <x v="2"/>
    <x v="0"/>
    <n v="0"/>
    <x v="1"/>
    <x v="0"/>
    <x v="1"/>
    <x v="0"/>
    <n v="0"/>
    <n v="250000"/>
    <n v="0"/>
    <n v="0"/>
    <s v="Ja"/>
    <n v="0"/>
    <s v="Gennet"/>
    <n v="0"/>
    <n v="35"/>
    <n v="0"/>
    <s v="kantineassistent"/>
    <n v="0"/>
    <n v="0"/>
    <n v="0"/>
    <n v="0"/>
    <n v="0"/>
    <n v="0"/>
    <n v="0"/>
    <n v="0"/>
    <n v="0"/>
    <n v="35"/>
    <n v="0"/>
    <n v="1"/>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Vanløse/Brønshøj-Husum"/>
    <x v="54"/>
    <x v="0"/>
    <x v="1"/>
    <n v="0"/>
    <n v="0"/>
    <n v="0"/>
    <n v="0"/>
    <n v="0"/>
    <n v="0"/>
    <n v="0"/>
    <n v="0"/>
    <n v="0"/>
    <n v="0"/>
    <n v="0"/>
    <n v="196831.41"/>
    <s v="35227"/>
    <x v="0"/>
    <x v="0"/>
    <x v="1"/>
  </r>
  <r>
    <x v="0"/>
    <x v="500"/>
    <s v="Korsagergård Vuggestue"/>
    <x v="4"/>
    <s v="Korsager Allé 16"/>
    <n v="2700"/>
    <s v="Brønshøj"/>
    <s v="38 28 06 50"/>
    <s v="35248@buf.kk.dk"/>
    <s v="Pia Mackeldey"/>
    <n v="39400150"/>
    <n v="0"/>
    <s v="35248@buf.kk.dk"/>
    <s v="Vuggestue"/>
    <n v="44"/>
    <n v="0"/>
    <n v="0"/>
    <n v="0"/>
    <n v="0"/>
    <n v="0"/>
    <n v="0"/>
    <n v="0"/>
    <n v="0"/>
    <n v="0"/>
    <x v="0"/>
    <x v="1"/>
    <x v="3"/>
    <x v="0"/>
    <n v="0"/>
    <x v="1"/>
    <x v="0"/>
    <x v="1"/>
    <x v="0"/>
    <n v="0"/>
    <n v="132000"/>
    <n v="0"/>
    <n v="0"/>
    <s v="Ja"/>
    <n v="0"/>
    <n v="0"/>
    <n v="0"/>
    <n v="33"/>
    <n v="0"/>
    <s v="ufaglært"/>
    <s v="20 års erfaring fra vuggestue"/>
    <n v="0"/>
    <n v="0"/>
    <n v="0"/>
    <n v="0"/>
    <n v="0"/>
    <n v="0"/>
    <n v="0"/>
    <n v="0"/>
    <n v="90"/>
    <n v="0"/>
    <n v="1"/>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x v="9"/>
    <x v="0"/>
    <x v="1"/>
    <n v="0"/>
    <n v="0"/>
    <n v="0"/>
    <n v="0"/>
    <n v="0"/>
    <n v="0"/>
    <n v="0"/>
    <n v="0"/>
    <n v="0"/>
    <n v="0"/>
    <n v="0"/>
    <n v="98809.35"/>
    <s v="35248"/>
    <x v="0"/>
    <x v="0"/>
    <x v="1"/>
  </r>
  <r>
    <x v="0"/>
    <x v="501"/>
    <s v="Adventskirkens Vuggestue"/>
    <x v="4"/>
    <s v="Randbølvej 63"/>
    <n v="2720"/>
    <s v="Vanløse"/>
    <s v="38 77 03 30"/>
    <s v="35259@buf.kk.dk"/>
    <s v="Tina Pedersen"/>
    <n v="38609125"/>
    <n v="0"/>
    <s v="35259@buf.kk.dk"/>
    <s v="Vuggestue"/>
    <n v="64"/>
    <n v="0"/>
    <n v="0"/>
    <n v="0"/>
    <n v="0"/>
    <n v="0"/>
    <n v="0"/>
    <s v="ja"/>
    <n v="2"/>
    <n v="1"/>
    <x v="0"/>
    <x v="1"/>
    <x v="1"/>
    <x v="0"/>
    <n v="0"/>
    <x v="1"/>
    <x v="0"/>
    <x v="1"/>
    <x v="0"/>
    <n v="0"/>
    <n v="100000"/>
    <n v="0"/>
    <n v="0"/>
    <n v="0"/>
    <n v="0"/>
    <n v="0"/>
    <n v="0"/>
    <n v="0"/>
    <n v="0"/>
    <n v="0"/>
    <n v="0"/>
    <n v="0"/>
    <n v="0"/>
    <n v="0"/>
    <n v="0"/>
    <n v="0"/>
    <n v="0"/>
    <n v="0"/>
    <n v="0"/>
    <n v="80"/>
    <n v="0"/>
    <n v="2"/>
    <n v="0"/>
    <s v="Ja"/>
    <s v="Nej"/>
    <s v="Ja"/>
    <s v="Ja"/>
    <n v="0"/>
    <s v="Ja"/>
    <n v="0"/>
    <s v="Ja"/>
    <s v="vil gerne lave mad, men vil have køkkenpersonale til at lave maden"/>
    <s v="Nej"/>
    <s v="vil gerne have vores hjælp"/>
    <n v="0"/>
    <s v="produktionskøkken"/>
    <s v="nej"/>
    <n v="0"/>
    <n v="0"/>
    <n v="0"/>
    <s v="Køkkenet har ikke været brugt i 7 år så der skal en større gennemgang af bl.a. opvaskemaskine, komfur etc. Samt grundig rengøring inden køkkenets tilstand kan vurderes"/>
    <n v="0"/>
    <n v="0"/>
    <n v="0"/>
    <n v="0"/>
    <n v="0"/>
    <n v="0"/>
    <n v="0"/>
    <n v="0"/>
    <s v="Der kan laves mad fra 1. jan 2010 hvis ovenstående gennemgåes. På sigt vil en renovering af eksisterende køkken komme på tale."/>
    <s v="Lone Voss / Sine"/>
    <d v="2009-03-05T00:00:00"/>
    <n v="0"/>
    <n v="0"/>
    <n v="1"/>
    <n v="4"/>
    <n v="0"/>
    <n v="0"/>
    <n v="1"/>
    <n v="0"/>
    <n v="3"/>
    <n v="1"/>
    <n v="1"/>
    <n v="0"/>
    <n v="1"/>
    <n v="0"/>
    <n v="0"/>
    <n v="0"/>
    <n v="0"/>
    <n v="0"/>
    <n v="1"/>
    <n v="1"/>
    <n v="2"/>
    <s v="Ken"/>
    <n v="0"/>
    <s v="Nej"/>
    <n v="0"/>
    <s v="Nej"/>
    <s v="Nej"/>
    <s v="Nej"/>
    <n v="2"/>
    <s v="God plads"/>
    <s v="Fysisk liggere lagerrum i kælderen. Dårlig tilgangsforhold"/>
    <n v="0"/>
    <x v="1"/>
    <s v="Vanløse/Brønshøj-Husum"/>
    <x v="25"/>
    <x v="0"/>
    <x v="1"/>
    <n v="0"/>
    <n v="0"/>
    <n v="0"/>
    <n v="0"/>
    <n v="0"/>
    <n v="0"/>
    <n v="0"/>
    <n v="0"/>
    <n v="0"/>
    <n v="0"/>
    <n v="0"/>
    <n v="79325.75"/>
    <s v="35259"/>
    <x v="0"/>
    <x v="0"/>
    <x v="1"/>
  </r>
  <r>
    <x v="0"/>
    <x v="502"/>
    <s v="Ungdomsgårdens Vuggestue"/>
    <x v="4"/>
    <s v="Smørumvej 197"/>
    <n v="2700"/>
    <s v="Brønshøj"/>
    <s v="38 28 17 62"/>
    <s v="35268@buf.kk.dk"/>
    <s v="Hanne Blomhøj"/>
    <n v="38801433"/>
    <n v="0"/>
    <s v="35268@buf.kk.dk"/>
    <s v="Vuggestue"/>
    <n v="53"/>
    <n v="0"/>
    <n v="0"/>
    <n v="0"/>
    <n v="0"/>
    <n v="0"/>
    <n v="0"/>
    <n v="0"/>
    <n v="0"/>
    <n v="0"/>
    <x v="0"/>
    <x v="1"/>
    <x v="0"/>
    <x v="0"/>
    <n v="0"/>
    <x v="1"/>
    <x v="0"/>
    <x v="1"/>
    <x v="0"/>
    <n v="0"/>
    <n v="180000"/>
    <n v="0"/>
    <n v="0"/>
    <s v="Ja"/>
    <n v="0"/>
    <s v="Sonja"/>
    <n v="0"/>
    <n v="37"/>
    <n v="0"/>
    <s v="køkkenleder"/>
    <n v="0"/>
    <n v="0"/>
    <s v="Kirsten"/>
    <n v="0"/>
    <n v="20"/>
    <n v="0"/>
    <s v="ufaglært"/>
    <n v="0"/>
    <n v="0"/>
    <n v="100"/>
    <n v="0"/>
    <n v="0"/>
    <n v="0"/>
    <n v="0"/>
    <n v="0"/>
    <n v="0"/>
    <n v="0"/>
    <n v="0"/>
    <n v="0"/>
    <n v="0"/>
    <n v="0"/>
    <n v="0"/>
    <n v="0"/>
    <n v="0"/>
    <n v="0"/>
    <s v="produktionskøkken"/>
    <n v="0"/>
    <n v="0"/>
    <n v="0"/>
    <n v="0"/>
    <n v="0"/>
    <n v="0"/>
    <n v="0"/>
    <n v="0"/>
    <n v="0"/>
    <n v="0"/>
    <n v="0"/>
    <n v="0"/>
    <n v="0"/>
    <n v="0"/>
    <s v="Sine"/>
    <d v="2009-06-09T00:00:00"/>
    <n v="0"/>
    <n v="0"/>
    <n v="0"/>
    <n v="0"/>
    <n v="0"/>
    <n v="0"/>
    <n v="0"/>
    <n v="0"/>
    <n v="0"/>
    <n v="0"/>
    <n v="0"/>
    <n v="0"/>
    <n v="0"/>
    <n v="0"/>
    <n v="0"/>
    <n v="0"/>
    <n v="0"/>
    <n v="0"/>
    <n v="0"/>
    <n v="0"/>
    <n v="0"/>
    <n v="0"/>
    <n v="0"/>
    <n v="0"/>
    <n v="0"/>
    <n v="0"/>
    <n v="0"/>
    <n v="0"/>
    <n v="0"/>
    <n v="0"/>
    <n v="0"/>
    <n v="0"/>
    <x v="1"/>
    <s v="Vanløse/Brønshøj-Husum"/>
    <x v="38"/>
    <x v="0"/>
    <x v="1"/>
    <n v="0"/>
    <n v="0"/>
    <n v="0"/>
    <n v="0"/>
    <n v="0"/>
    <n v="0"/>
    <n v="0"/>
    <n v="0"/>
    <n v="0"/>
    <n v="0"/>
    <n v="0"/>
    <n v="144070.38"/>
    <s v="35268"/>
    <x v="0"/>
    <x v="0"/>
    <x v="1"/>
  </r>
  <r>
    <x v="0"/>
    <x v="503"/>
    <s v="Vuggestuen  "/>
    <x v="4"/>
    <s v="Præstegårds Allé 29"/>
    <n v="2700"/>
    <s v="Brønshøj"/>
    <s v="38 28 38 66"/>
    <s v="35278@buf.kk.dk"/>
    <s v="Lisbeth Maj Jensen"/>
    <n v="38800620"/>
    <n v="0"/>
    <s v="35278@buf.kk.dk"/>
    <s v="Vuggestue"/>
    <n v="20"/>
    <n v="0"/>
    <n v="0"/>
    <n v="0"/>
    <n v="0"/>
    <n v="0"/>
    <n v="0"/>
    <s v="Nej"/>
    <n v="0"/>
    <n v="0"/>
    <x v="0"/>
    <x v="1"/>
    <x v="2"/>
    <x v="0"/>
    <n v="0"/>
    <x v="1"/>
    <x v="0"/>
    <x v="1"/>
    <x v="0"/>
    <n v="0"/>
    <n v="60000"/>
    <n v="0"/>
    <n v="0"/>
    <s v="Ja"/>
    <n v="0"/>
    <s v="Anette"/>
    <n v="0"/>
    <n v="20"/>
    <n v="0"/>
    <s v="Husholdningslærer fra Suhrs"/>
    <n v="0"/>
    <n v="0"/>
    <n v="0"/>
    <n v="0"/>
    <n v="0"/>
    <n v="0"/>
    <n v="0"/>
    <n v="0"/>
    <n v="0"/>
    <n v="75"/>
    <n v="0"/>
    <n v="2"/>
    <n v="0"/>
    <s v="Ja"/>
    <s v="ja"/>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x v="8"/>
    <x v="0"/>
    <x v="1"/>
    <n v="0"/>
    <n v="0"/>
    <n v="0"/>
    <n v="0"/>
    <n v="0"/>
    <n v="0"/>
    <n v="0"/>
    <n v="0"/>
    <n v="0"/>
    <n v="0"/>
    <n v="0"/>
    <n v="58546.1"/>
    <s v="35278"/>
    <x v="0"/>
    <x v="0"/>
    <x v="1"/>
  </r>
  <r>
    <x v="0"/>
    <x v="504"/>
    <s v="Kastanie Alle"/>
    <x v="4"/>
    <s v="Kastanie Allé 2D"/>
    <n v="2720"/>
    <s v="Vanløse"/>
    <s v="38 74 79 26"/>
    <s v="37208@buf.kk.dk"/>
    <s v="Jonna Ranild"/>
    <n v="38747524"/>
    <n v="38747926"/>
    <s v="37208@buf.kk.dk"/>
    <s v="Vuggestue"/>
    <n v="60"/>
    <n v="0"/>
    <n v="0"/>
    <n v="0"/>
    <n v="0"/>
    <n v="0"/>
    <n v="0"/>
    <s v="Nej"/>
    <n v="0"/>
    <n v="0"/>
    <x v="0"/>
    <x v="0"/>
    <x v="0"/>
    <x v="0"/>
    <n v="0"/>
    <x v="1"/>
    <x v="0"/>
    <x v="1"/>
    <x v="0"/>
    <n v="0"/>
    <n v="140000"/>
    <n v="0"/>
    <n v="0"/>
    <s v="Ja"/>
    <n v="0"/>
    <s v="Annie"/>
    <n v="0"/>
    <n v="32"/>
    <n v="0"/>
    <s v="Ufaglært"/>
    <n v="0"/>
    <n v="0"/>
    <n v="0"/>
    <n v="0"/>
    <n v="0"/>
    <n v="0"/>
    <n v="0"/>
    <n v="0"/>
    <n v="0"/>
    <n v="92"/>
    <n v="0"/>
    <n v="1"/>
    <n v="0"/>
    <s v="Ja"/>
    <s v="ja"/>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x v="10"/>
    <x v="0"/>
    <x v="1"/>
    <n v="0"/>
    <n v="0"/>
    <n v="0"/>
    <n v="0"/>
    <n v="0"/>
    <n v="0"/>
    <n v="0"/>
    <n v="0"/>
    <n v="0"/>
    <n v="0"/>
    <n v="0"/>
    <n v="162619.82"/>
    <s v="37208"/>
    <x v="0"/>
    <x v="0"/>
    <x v="1"/>
  </r>
  <r>
    <x v="0"/>
    <x v="505"/>
    <s v="Vuggestuen Haletudsen"/>
    <x v="4"/>
    <s v="Kabbelejevej 8"/>
    <n v="2700"/>
    <s v="Brønshøj"/>
    <s v="38 80 02 40"/>
    <s v="s460@buf.kk.dk"/>
    <s v="Jette Saltoft Pedersen"/>
    <n v="0"/>
    <n v="0"/>
    <s v="37209@buf.kk.dk"/>
    <s v="Vuggestue"/>
    <n v="33"/>
    <n v="0"/>
    <n v="0"/>
    <n v="0"/>
    <n v="0"/>
    <n v="0"/>
    <n v="0"/>
    <s v="Nej"/>
    <n v="0"/>
    <n v="0"/>
    <x v="0"/>
    <x v="1"/>
    <x v="3"/>
    <x v="0"/>
    <n v="0"/>
    <x v="1"/>
    <x v="0"/>
    <x v="1"/>
    <x v="0"/>
    <n v="0"/>
    <n v="95557"/>
    <n v="0"/>
    <n v="0"/>
    <s v="Ja"/>
    <n v="0"/>
    <n v="0"/>
    <n v="0"/>
    <n v="21"/>
    <n v="0"/>
    <s v="ufaglært"/>
    <n v="0"/>
    <n v="0"/>
    <n v="0"/>
    <n v="0"/>
    <n v="0"/>
    <n v="0"/>
    <n v="0"/>
    <n v="0"/>
    <n v="0"/>
    <n v="95"/>
    <n v="0"/>
    <n v="1"/>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x v="27"/>
    <x v="0"/>
    <x v="1"/>
    <n v="0"/>
    <n v="0"/>
    <n v="0"/>
    <n v="0"/>
    <n v="0"/>
    <n v="0"/>
    <n v="0"/>
    <n v="0"/>
    <n v="0"/>
    <n v="0"/>
    <n v="0"/>
    <n v="67514.679999999993"/>
    <s v="37209"/>
    <x v="0"/>
    <x v="0"/>
    <x v="1"/>
  </r>
  <r>
    <x v="0"/>
    <x v="506"/>
    <s v="Rødkilde vuggestue"/>
    <x v="4"/>
    <s v="Bellahøjvej 48"/>
    <n v="2700"/>
    <s v="Brønshøj"/>
    <s v="38 60 36 31"/>
    <s v="37212@buf.kk.dk"/>
    <s v="Lisbeth Helene Kisum"/>
    <n v="0"/>
    <n v="38603631"/>
    <s v="37212@buf.kk.dk"/>
    <s v="Vuggestue"/>
    <n v="84"/>
    <n v="0"/>
    <n v="0"/>
    <n v="0"/>
    <n v="0"/>
    <n v="0"/>
    <n v="0"/>
    <s v="Nej"/>
    <n v="0"/>
    <n v="0"/>
    <x v="0"/>
    <x v="1"/>
    <x v="0"/>
    <x v="0"/>
    <n v="0"/>
    <x v="1"/>
    <x v="0"/>
    <x v="1"/>
    <x v="0"/>
    <n v="0"/>
    <n v="189940"/>
    <n v="0"/>
    <n v="0"/>
    <s v="Ja"/>
    <n v="0"/>
    <s v="Anne Dorit"/>
    <n v="0"/>
    <n v="35"/>
    <n v="0"/>
    <s v="Ufaglært"/>
    <n v="0"/>
    <n v="0"/>
    <s v="Lotte"/>
    <n v="0"/>
    <n v="30"/>
    <n v="0"/>
    <s v="Tjener"/>
    <n v="0"/>
    <n v="0"/>
    <n v="90"/>
    <n v="0"/>
    <n v="1"/>
    <n v="0"/>
    <s v="Ja"/>
    <s v="ja"/>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x v="50"/>
    <x v="0"/>
    <x v="1"/>
    <n v="0"/>
    <n v="0"/>
    <n v="0"/>
    <n v="0"/>
    <n v="0"/>
    <n v="0"/>
    <n v="0"/>
    <n v="0"/>
    <n v="0"/>
    <n v="0"/>
    <n v="0"/>
    <n v="189940.1"/>
    <s v="37212"/>
    <x v="0"/>
    <x v="0"/>
    <x v="1"/>
  </r>
  <r>
    <x v="0"/>
    <x v="507"/>
    <s v="Stoppestedet"/>
    <x v="4"/>
    <s v="Husumvej 40"/>
    <n v="2700"/>
    <s v="Brønshøj"/>
    <s v="38 28 02 26"/>
    <s v="37213@buf.kk.dk"/>
    <s v="Helle Marianne Søemod"/>
    <n v="0"/>
    <n v="0"/>
    <s v="37213@buf.kk.dk"/>
    <s v="Vuggestue"/>
    <n v="22"/>
    <n v="0"/>
    <n v="0"/>
    <n v="0"/>
    <n v="0"/>
    <n v="0"/>
    <n v="0"/>
    <s v="Nej"/>
    <n v="0"/>
    <n v="0"/>
    <x v="0"/>
    <x v="1"/>
    <x v="2"/>
    <x v="0"/>
    <n v="0"/>
    <x v="1"/>
    <x v="0"/>
    <x v="1"/>
    <x v="0"/>
    <n v="0"/>
    <n v="70000"/>
    <n v="0"/>
    <n v="0"/>
    <s v="Ja"/>
    <n v="0"/>
    <s v="Linda K Jensen"/>
    <n v="0"/>
    <n v="25"/>
    <n v="0"/>
    <s v="Sygeplejeske"/>
    <n v="0"/>
    <n v="0"/>
    <n v="0"/>
    <n v="0"/>
    <n v="0"/>
    <n v="0"/>
    <n v="0"/>
    <n v="0"/>
    <n v="0"/>
    <n v="80"/>
    <n v="0"/>
    <n v="2"/>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x v="16"/>
    <x v="0"/>
    <x v="1"/>
    <n v="0"/>
    <n v="0"/>
    <n v="0"/>
    <n v="0"/>
    <n v="0"/>
    <n v="0"/>
    <n v="0"/>
    <n v="0"/>
    <n v="0"/>
    <n v="0"/>
    <n v="0"/>
    <n v="69426.350000000006"/>
    <s v="37213"/>
    <x v="0"/>
    <x v="0"/>
    <x v="1"/>
  </r>
  <r>
    <x v="0"/>
    <x v="508"/>
    <s v="Vandpytten"/>
    <x v="4"/>
    <s v="Slotsherrensvej 81"/>
    <n v="2720"/>
    <s v="Vanløse"/>
    <s v="38 71 79 94"/>
    <s v="37214@buf.kk.dk"/>
    <s v="Lisbeth Hardy-Hansen."/>
    <n v="0"/>
    <n v="0"/>
    <s v="37214@buf.kk.dk"/>
    <s v="Vuggestue"/>
    <n v="33"/>
    <n v="0"/>
    <n v="0"/>
    <n v="0"/>
    <n v="0"/>
    <n v="0"/>
    <n v="0"/>
    <s v="Nej"/>
    <n v="0"/>
    <n v="0"/>
    <x v="0"/>
    <x v="1"/>
    <x v="2"/>
    <x v="0"/>
    <n v="0"/>
    <x v="1"/>
    <x v="0"/>
    <x v="1"/>
    <x v="0"/>
    <n v="0"/>
    <n v="79597"/>
    <n v="0"/>
    <n v="0"/>
    <s v="Ja"/>
    <n v="0"/>
    <s v="Bente"/>
    <n v="0"/>
    <n v="28"/>
    <n v="0"/>
    <s v="Ufaglært"/>
    <n v="0"/>
    <s v="div. Kurser"/>
    <n v="0"/>
    <n v="0"/>
    <n v="0"/>
    <n v="0"/>
    <n v="0"/>
    <n v="0"/>
    <n v="0"/>
    <n v="85"/>
    <n v="0"/>
    <n v="2"/>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x v="27"/>
    <x v="0"/>
    <x v="1"/>
    <n v="0"/>
    <n v="0"/>
    <n v="0"/>
    <n v="0"/>
    <n v="0"/>
    <n v="0"/>
    <n v="0"/>
    <n v="0"/>
    <n v="0"/>
    <n v="0"/>
    <n v="0"/>
    <n v="79596.75"/>
    <s v="37214"/>
    <x v="0"/>
    <x v="0"/>
    <x v="1"/>
  </r>
  <r>
    <x v="0"/>
    <x v="509"/>
    <s v="Svanen"/>
    <x v="4"/>
    <s v="Brønshøjvej 30"/>
    <n v="2700"/>
    <s v="Brønshøj"/>
    <s v="38 81 04 92"/>
    <s v="37218@buf.kk.dk"/>
    <s v="Anni Lind"/>
    <n v="0"/>
    <n v="0"/>
    <s v="37218@buf.kk.dk"/>
    <s v="Vuggestue"/>
    <n v="36"/>
    <n v="0"/>
    <n v="0"/>
    <n v="0"/>
    <n v="0"/>
    <n v="0"/>
    <n v="0"/>
    <s v="Nej"/>
    <n v="0"/>
    <n v="0"/>
    <x v="0"/>
    <x v="1"/>
    <x v="0"/>
    <x v="0"/>
    <n v="0"/>
    <x v="1"/>
    <x v="0"/>
    <x v="1"/>
    <x v="0"/>
    <n v="0"/>
    <n v="100000"/>
    <n v="0"/>
    <n v="0"/>
    <s v="Ja"/>
    <n v="0"/>
    <s v="Lars Sørensen"/>
    <n v="0"/>
    <n v="35"/>
    <n v="0"/>
    <s v="Mangler et ½år af kokkeuddannelsen"/>
    <n v="0"/>
    <n v="0"/>
    <n v="0"/>
    <n v="0"/>
    <n v="0"/>
    <n v="0"/>
    <n v="0"/>
    <n v="0"/>
    <n v="0"/>
    <n v="85"/>
    <n v="0"/>
    <n v="1"/>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x v="1"/>
    <x v="0"/>
    <x v="1"/>
    <n v="0"/>
    <n v="0"/>
    <n v="0"/>
    <n v="0"/>
    <n v="0"/>
    <n v="0"/>
    <n v="0"/>
    <n v="0"/>
    <n v="0"/>
    <n v="0"/>
    <n v="0"/>
    <n v="98510.720000000001"/>
    <s v="37218"/>
    <x v="0"/>
    <x v="0"/>
    <x v="1"/>
  </r>
  <r>
    <x v="0"/>
    <x v="510"/>
    <s v="Børnehjørnet"/>
    <x v="4"/>
    <s v="Bogholder Allé 59"/>
    <n v="2720"/>
    <s v="Vanløse"/>
    <s v="38 71 86 14"/>
    <s v="37231@buf.kk.dk"/>
    <s v="Helle Dennung"/>
    <n v="38865828"/>
    <n v="38718614"/>
    <s v="37231@buf.kk.dk"/>
    <s v="Vuggestue"/>
    <n v="22"/>
    <n v="0"/>
    <n v="0"/>
    <n v="0"/>
    <n v="0"/>
    <n v="0"/>
    <n v="0"/>
    <s v="Nej"/>
    <n v="0"/>
    <n v="0"/>
    <x v="0"/>
    <x v="0"/>
    <x v="2"/>
    <x v="0"/>
    <n v="0"/>
    <x v="1"/>
    <x v="0"/>
    <x v="1"/>
    <x v="0"/>
    <n v="0"/>
    <n v="63511"/>
    <n v="0"/>
    <n v="0"/>
    <s v="Ja"/>
    <n v="0"/>
    <s v="Marianne"/>
    <n v="0"/>
    <n v="32"/>
    <n v="0"/>
    <s v="Ufaglært"/>
    <n v="0"/>
    <s v="Div. Kurser"/>
    <n v="0"/>
    <n v="0"/>
    <n v="0"/>
    <n v="0"/>
    <n v="0"/>
    <n v="0"/>
    <n v="0"/>
    <n v="97"/>
    <n v="0"/>
    <n v="2"/>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x v="16"/>
    <x v="0"/>
    <x v="1"/>
    <n v="0"/>
    <n v="0"/>
    <n v="0"/>
    <n v="0"/>
    <n v="0"/>
    <n v="0"/>
    <n v="0"/>
    <n v="0"/>
    <n v="0"/>
    <n v="0"/>
    <n v="0"/>
    <n v="63510.879999999997"/>
    <s v="37231"/>
    <x v="0"/>
    <x v="0"/>
    <x v="1"/>
  </r>
  <r>
    <x v="0"/>
    <x v="511"/>
    <s v="Kernehuset"/>
    <x v="4"/>
    <s v="Tyborøn Allé 55"/>
    <n v="2720"/>
    <s v="Vanløse"/>
    <s v="38 71 21 76"/>
    <s v="37268@buf.kk.dk"/>
    <s v="Anna Andersen"/>
    <n v="47315747"/>
    <n v="38712176"/>
    <s v="37268@buf.kk.dk"/>
    <s v="Vuggestue"/>
    <n v="87"/>
    <n v="0"/>
    <n v="0"/>
    <n v="0"/>
    <n v="0"/>
    <n v="0"/>
    <n v="0"/>
    <n v="0"/>
    <n v="0"/>
    <n v="0"/>
    <x v="0"/>
    <x v="0"/>
    <x v="0"/>
    <x v="1"/>
    <n v="0"/>
    <x v="1"/>
    <x v="0"/>
    <x v="1"/>
    <x v="0"/>
    <n v="0"/>
    <n v="415410"/>
    <n v="0"/>
    <n v="0"/>
    <s v="Ja"/>
    <n v="0"/>
    <s v="Lea"/>
    <n v="0"/>
    <n v="30"/>
    <n v="0"/>
    <s v="Ufaglært"/>
    <n v="0"/>
    <n v="0"/>
    <n v="0"/>
    <n v="0"/>
    <n v="0"/>
    <n v="0"/>
    <n v="0"/>
    <n v="0"/>
    <n v="0"/>
    <n v="85"/>
    <n v="0"/>
    <n v="2"/>
    <n v="0"/>
    <s v="Ja"/>
    <s v="ja"/>
    <s v="nej"/>
    <n v="0"/>
    <n v="0"/>
    <n v="0"/>
    <n v="0"/>
    <n v="0"/>
    <n v="0"/>
    <n v="0"/>
    <n v="0"/>
    <n v="0"/>
    <s v="produktionskøkken"/>
    <n v="0"/>
    <n v="0"/>
    <n v="0"/>
    <n v="0"/>
    <n v="0"/>
    <n v="0"/>
    <n v="0"/>
    <n v="0"/>
    <n v="0"/>
    <n v="0"/>
    <n v="0"/>
    <n v="0"/>
    <n v="0"/>
    <s v="Vedr. økonomi, så er beløbet højere end normalt fordi køkkendamen har haft barsel og de i den periode har fået mad udefra."/>
    <s v="Sine"/>
    <d v="2009-05-26T00:00:00"/>
    <n v="0"/>
    <n v="0"/>
    <n v="0"/>
    <n v="0"/>
    <n v="0"/>
    <n v="0"/>
    <n v="0"/>
    <n v="0"/>
    <n v="0"/>
    <n v="0"/>
    <n v="0"/>
    <n v="0"/>
    <n v="0"/>
    <n v="0"/>
    <n v="0"/>
    <n v="0"/>
    <n v="0"/>
    <n v="0"/>
    <n v="0"/>
    <n v="0"/>
    <n v="0"/>
    <n v="0"/>
    <n v="0"/>
    <n v="0"/>
    <n v="0"/>
    <n v="0"/>
    <n v="0"/>
    <n v="0"/>
    <n v="0"/>
    <n v="0"/>
    <n v="0"/>
    <n v="0"/>
    <x v="1"/>
    <s v="Vanløse/Brønshøj-Husum"/>
    <x v="55"/>
    <x v="0"/>
    <x v="1"/>
    <n v="0"/>
    <n v="0"/>
    <n v="0"/>
    <n v="0"/>
    <n v="0"/>
    <n v="0"/>
    <n v="0"/>
    <n v="0"/>
    <n v="0"/>
    <n v="0"/>
    <n v="0"/>
    <n v="415410.81"/>
    <s v="37268"/>
    <x v="0"/>
    <x v="0"/>
    <x v="1"/>
  </r>
  <r>
    <x v="0"/>
    <x v="512"/>
    <s v="Vuggestuen Vinkelager"/>
    <x v="4"/>
    <s v="Vinkelager 36"/>
    <n v="2720"/>
    <s v="Vanløse"/>
    <s v="38 74 43 23"/>
    <s v="37271@buf.kk.dk"/>
    <s v="Birgitte Persson"/>
    <n v="32955751"/>
    <n v="38744323"/>
    <s v="37271@buf.kk.dk"/>
    <s v="Vuggestue"/>
    <n v="33"/>
    <n v="0"/>
    <n v="0"/>
    <n v="0"/>
    <n v="0"/>
    <n v="0"/>
    <n v="0"/>
    <n v="0"/>
    <n v="0"/>
    <n v="0"/>
    <x v="0"/>
    <x v="1"/>
    <x v="0"/>
    <x v="0"/>
    <n v="0"/>
    <x v="1"/>
    <x v="0"/>
    <x v="1"/>
    <x v="0"/>
    <n v="0"/>
    <n v="75000"/>
    <n v="0"/>
    <n v="0"/>
    <s v="Ja"/>
    <n v="0"/>
    <s v="Yvonne"/>
    <n v="0"/>
    <n v="30"/>
    <n v="0"/>
    <s v="ufaglært"/>
    <n v="0"/>
    <s v="div. Kurser"/>
    <n v="0"/>
    <n v="0"/>
    <n v="0"/>
    <n v="0"/>
    <n v="0"/>
    <n v="0"/>
    <n v="0"/>
    <n v="80"/>
    <n v="0"/>
    <n v="1"/>
    <n v="0"/>
    <s v="Ja"/>
    <s v="ja"/>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x v="27"/>
    <x v="0"/>
    <x v="1"/>
    <n v="0"/>
    <n v="0"/>
    <n v="0"/>
    <n v="0"/>
    <n v="0"/>
    <n v="0"/>
    <n v="0"/>
    <n v="0"/>
    <n v="0"/>
    <n v="0"/>
    <n v="0"/>
    <n v="100500.83"/>
    <s v="37271"/>
    <x v="0"/>
    <x v="0"/>
    <x v="1"/>
  </r>
  <r>
    <x v="0"/>
    <x v="513"/>
    <s v="Vuggestuen Rugvej"/>
    <x v="4"/>
    <s v="Rugvej 12"/>
    <n v="2700"/>
    <s v="Brønshøj"/>
    <s v="38 60 82 47"/>
    <s v="37298@buf.kk.dk"/>
    <s v="Dorte Bang Jensen"/>
    <n v="44446210"/>
    <n v="0"/>
    <s v="37298@buf.kk.dk"/>
    <s v="Vuggestue"/>
    <n v="44"/>
    <n v="0"/>
    <n v="0"/>
    <n v="0"/>
    <n v="0"/>
    <n v="0"/>
    <n v="0"/>
    <s v="Nej"/>
    <n v="0"/>
    <n v="0"/>
    <x v="0"/>
    <x v="1"/>
    <x v="2"/>
    <x v="0"/>
    <n v="0"/>
    <x v="1"/>
    <x v="0"/>
    <x v="1"/>
    <x v="0"/>
    <n v="0"/>
    <n v="131852"/>
    <n v="0"/>
    <n v="0"/>
    <s v="Ja"/>
    <n v="0"/>
    <s v="Helle"/>
    <n v="0"/>
    <n v="32"/>
    <n v="0"/>
    <s v="Ufaglært"/>
    <n v="0"/>
    <n v="0"/>
    <n v="0"/>
    <n v="0"/>
    <n v="0"/>
    <n v="0"/>
    <n v="0"/>
    <n v="0"/>
    <n v="0"/>
    <n v="92"/>
    <n v="0"/>
    <n v="2"/>
    <n v="0"/>
    <s v="Ja"/>
    <s v="ja"/>
    <s v="Ja"/>
    <n v="0"/>
    <n v="0"/>
    <n v="0"/>
    <n v="0"/>
    <n v="0"/>
    <n v="0"/>
    <n v="0"/>
    <n v="0"/>
    <n v="0"/>
    <s v="produktionskøkken"/>
    <n v="0"/>
    <n v="0"/>
    <n v="0"/>
    <n v="0"/>
    <n v="0"/>
    <n v="0"/>
    <n v="0"/>
    <n v="0"/>
    <n v="0"/>
    <n v="0"/>
    <n v="0"/>
    <n v="0"/>
    <n v="0"/>
    <s v="Køkken er renoveret for ca. 10 år siden. Køkken er lille men fungerer godt."/>
    <s v="Sine"/>
    <d v="2009-05-26T00:00:00"/>
    <n v="0"/>
    <n v="0"/>
    <n v="0"/>
    <n v="0"/>
    <n v="0"/>
    <n v="0"/>
    <n v="0"/>
    <n v="0"/>
    <n v="0"/>
    <n v="0"/>
    <n v="0"/>
    <n v="0"/>
    <n v="0"/>
    <n v="0"/>
    <n v="0"/>
    <n v="0"/>
    <n v="0"/>
    <n v="0"/>
    <n v="0"/>
    <n v="0"/>
    <n v="0"/>
    <n v="0"/>
    <n v="0"/>
    <n v="0"/>
    <n v="0"/>
    <n v="0"/>
    <n v="0"/>
    <n v="0"/>
    <n v="0"/>
    <n v="0"/>
    <n v="0"/>
    <n v="0"/>
    <x v="1"/>
    <s v="Vanløse/Brønshøj-Husum"/>
    <x v="9"/>
    <x v="0"/>
    <x v="1"/>
    <n v="0"/>
    <n v="0"/>
    <n v="0"/>
    <n v="0"/>
    <n v="0"/>
    <n v="0"/>
    <n v="0"/>
    <n v="0"/>
    <n v="0"/>
    <n v="0"/>
    <n v="0"/>
    <n v="131852.14000000001"/>
    <s v="37298"/>
    <x v="0"/>
    <x v="0"/>
    <x v="1"/>
  </r>
  <r>
    <x v="0"/>
    <x v="514"/>
    <s v="Mini Ajax"/>
    <x v="7"/>
    <s v="Bavnehøj Allé 32"/>
    <n v="2450"/>
    <s v="København SV"/>
    <s v="33 26 04 80"/>
    <n v="0"/>
    <s v="Dorthe Thomsen Larsen"/>
    <n v="33260480"/>
    <n v="26141151"/>
    <s v="miniajax@miniajax.dk"/>
    <s v="Vuggestue"/>
    <n v="60"/>
    <n v="0"/>
    <n v="0"/>
    <n v="0"/>
    <n v="0"/>
    <n v="0"/>
    <n v="0"/>
    <s v="Nej"/>
    <n v="0"/>
    <n v="0"/>
    <x v="0"/>
    <x v="1"/>
    <x v="0"/>
    <x v="0"/>
    <n v="0"/>
    <x v="1"/>
    <x v="0"/>
    <x v="1"/>
    <x v="0"/>
    <n v="0"/>
    <n v="25000"/>
    <n v="0"/>
    <n v="0"/>
    <s v="Ja"/>
    <s v="nej"/>
    <s v="John Krogh"/>
    <n v="2004"/>
    <n v="37"/>
    <s v="johnkrogh@tiscali.dk"/>
    <n v="0"/>
    <s v="Køkken erfaring"/>
    <s v="Hygiejne, Ø.O.F. Madhus kurser "/>
    <n v="0"/>
    <n v="0"/>
    <n v="0"/>
    <n v="0"/>
    <n v="0"/>
    <n v="0"/>
    <n v="0"/>
    <n v="75"/>
    <n v="0"/>
    <n v="2"/>
    <n v="0"/>
    <s v="Ja"/>
    <s v="Nej"/>
    <s v="Ja"/>
    <s v="Ja"/>
    <n v="0"/>
    <n v="0"/>
    <n v="0"/>
    <n v="0"/>
    <n v="0"/>
    <n v="0"/>
    <n v="0"/>
    <n v="0"/>
    <s v="produktionskøkken"/>
    <s v="Ja"/>
    <s v="Ingen"/>
    <s v="Ingen"/>
    <s v="Nej"/>
    <n v="0"/>
    <n v="0"/>
    <n v="0"/>
    <n v="0"/>
    <n v="0"/>
    <n v="0"/>
    <n v="0"/>
    <n v="0"/>
    <n v="0"/>
    <n v="0"/>
    <s v="Lone Voss / Nanna"/>
    <d v="2009-02-06T00:00:00"/>
    <n v="0"/>
    <n v="0"/>
    <n v="1"/>
    <n v="0"/>
    <n v="0"/>
    <n v="3"/>
    <n v="0"/>
    <n v="0"/>
    <n v="0"/>
    <n v="0"/>
    <n v="2"/>
    <n v="0"/>
    <n v="0"/>
    <n v="0"/>
    <n v="0"/>
    <n v="0"/>
    <n v="2"/>
    <n v="0"/>
    <n v="0"/>
    <n v="1"/>
    <n v="17"/>
    <s v="Miele professionel 67859"/>
    <n v="3"/>
    <s v="Ja"/>
    <n v="20"/>
    <s v="Nej"/>
    <s v="Nej"/>
    <s v="Nej"/>
    <n v="3"/>
    <s v="God plads"/>
    <s v=" Kartoffelskræller_x000a_                                                                                                                                                                                                                                                                Dejligt køkken"/>
    <n v="0"/>
    <x v="1"/>
    <s v="Vesterbro/Kgs.Enghave"/>
    <x v="10"/>
    <x v="0"/>
    <x v="1"/>
    <n v="0"/>
    <n v="0"/>
    <n v="0"/>
    <n v="0"/>
    <n v="6"/>
    <n v="0"/>
    <n v="0"/>
    <n v="0"/>
    <n v="0"/>
    <n v="0"/>
    <n v="0"/>
    <n v="200246.26"/>
    <s v="35229"/>
    <x v="0"/>
    <x v="3"/>
    <x v="1"/>
  </r>
  <r>
    <x v="0"/>
    <x v="515"/>
    <s v="Red Barnets Vuggestue"/>
    <x v="7"/>
    <s v="Händelsvej 68"/>
    <n v="2450"/>
    <s v="København SV"/>
    <s v="36 46 02 17"/>
    <s v="35242@buf.kk.dk"/>
    <s v="Peter Hansen"/>
    <n v="0"/>
    <n v="0"/>
    <n v="0"/>
    <s v="Vuggestue"/>
    <n v="44"/>
    <n v="0"/>
    <n v="0"/>
    <n v="0"/>
    <n v="0"/>
    <n v="0"/>
    <n v="0"/>
    <s v="Nej"/>
    <n v="0"/>
    <n v="0"/>
    <x v="0"/>
    <x v="1"/>
    <x v="2"/>
    <x v="0"/>
    <n v="0"/>
    <x v="1"/>
    <x v="0"/>
    <x v="1"/>
    <x v="0"/>
    <n v="0"/>
    <n v="142000"/>
    <n v="0"/>
    <n v="0"/>
    <s v="Ja"/>
    <s v="nej"/>
    <s v="Birthe Fredriksen"/>
    <n v="1997"/>
    <n v="35"/>
    <n v="0"/>
    <n v="0"/>
    <s v="Arbejdet i køkken siden 1981"/>
    <s v="økologisk oplysningsforbund+ madhuset"/>
    <n v="0"/>
    <n v="0"/>
    <n v="0"/>
    <n v="0"/>
    <n v="0"/>
    <n v="0"/>
    <n v="0"/>
    <n v="81"/>
    <n v="0"/>
    <n v="2"/>
    <n v="0"/>
    <s v="Ja"/>
    <s v="ja"/>
    <s v="Ja"/>
    <s v="Ja"/>
    <s v="Ja, vil gerne lave mad"/>
    <s v="Ja"/>
    <s v="Posistive"/>
    <s v="Ja"/>
    <s v="Posistive"/>
    <s v="Nej"/>
    <n v="0"/>
    <n v="0"/>
    <s v="produktionskøkken"/>
    <s v="nej"/>
    <s v="Ingen"/>
    <s v="Mindre"/>
    <s v="Nej"/>
    <s v="Dejligt brugbart køkken, men nedslidt._x000a_Kræver ingen anskaffelser -nærmere en renovering"/>
    <n v="0"/>
    <n v="0"/>
    <n v="0"/>
    <n v="0"/>
    <n v="0"/>
    <n v="0"/>
    <n v="0"/>
    <n v="0"/>
    <n v="0"/>
    <s v="Cathrine Jerrik / Nanna"/>
    <s v="9.2.2009"/>
    <n v="0"/>
    <n v="2"/>
    <n v="0"/>
    <n v="0"/>
    <n v="0"/>
    <n v="2"/>
    <n v="0"/>
    <n v="0"/>
    <n v="0"/>
    <n v="1"/>
    <n v="2"/>
    <n v="0"/>
    <n v="1"/>
    <n v="0"/>
    <n v="0"/>
    <n v="1"/>
    <n v="2"/>
    <n v="0"/>
    <n v="0"/>
    <n v="0"/>
    <n v="20"/>
    <s v="Miele"/>
    <n v="0"/>
    <s v="Nej"/>
    <n v="0"/>
    <s v="Ja"/>
    <s v="Nej"/>
    <s v="ja"/>
    <n v="3"/>
    <s v="God plads"/>
    <s v="Kartoffelskræller_x000a__x000a_Godt køkken"/>
    <n v="0"/>
    <x v="1"/>
    <s v="Vesterbro/Kgs.Enghave"/>
    <x v="9"/>
    <x v="0"/>
    <x v="1"/>
    <n v="0"/>
    <n v="0"/>
    <n v="0"/>
    <n v="0"/>
    <n v="0"/>
    <n v="0"/>
    <n v="0"/>
    <n v="0"/>
    <n v="0"/>
    <n v="0"/>
    <n v="0"/>
    <n v="140876.87"/>
    <s v="35242"/>
    <x v="0"/>
    <x v="0"/>
    <x v="1"/>
  </r>
  <r>
    <x v="0"/>
    <x v="516"/>
    <s v="Vuggestuen Sjællandshuse"/>
    <x v="7"/>
    <s v="Natalie Zahles Vej 23"/>
    <n v="2450"/>
    <s v="København SV"/>
    <s v="33 21 18 24"/>
    <s v="35253@buf.kk.dk"/>
    <s v="Birgit Villemoes Larsen"/>
    <n v="38340985"/>
    <n v="0"/>
    <s v="35253@buf.kk.dk"/>
    <s v="Vuggestue"/>
    <n v="44"/>
    <n v="0"/>
    <n v="0"/>
    <n v="0"/>
    <n v="0"/>
    <n v="0"/>
    <n v="0"/>
    <s v="Nej"/>
    <n v="0"/>
    <n v="0"/>
    <x v="0"/>
    <x v="1"/>
    <x v="0"/>
    <x v="0"/>
    <n v="0"/>
    <x v="1"/>
    <x v="0"/>
    <x v="1"/>
    <x v="0"/>
    <n v="0"/>
    <n v="130000"/>
    <n v="0"/>
    <n v="0"/>
    <s v="Ja"/>
    <s v="nej"/>
    <s v="Anne Kramer"/>
    <n v="2008"/>
    <n v="30"/>
    <n v="0"/>
    <n v="0"/>
    <s v="5 år"/>
    <s v="hygiejne + egenkontrol"/>
    <n v="0"/>
    <n v="0"/>
    <n v="0"/>
    <n v="0"/>
    <n v="0"/>
    <n v="0"/>
    <n v="0"/>
    <n v="80"/>
    <n v="0"/>
    <n v="1"/>
    <n v="0"/>
    <s v="Ja"/>
    <s v="ja"/>
    <s v="Ja"/>
    <s v="Ja"/>
    <n v="0"/>
    <n v="0"/>
    <n v="0"/>
    <n v="0"/>
    <n v="0"/>
    <n v="0"/>
    <n v="0"/>
    <n v="0"/>
    <s v="produktionskøkken"/>
    <s v="Ja"/>
    <s v="Mindre"/>
    <s v="Mindre"/>
    <s v="Nej"/>
    <s v="evt. et større komfur, med  flere kogeplader"/>
    <n v="0"/>
    <n v="0"/>
    <n v="0"/>
    <n v="0"/>
    <n v="0"/>
    <n v="0"/>
    <n v="0"/>
    <n v="0"/>
    <n v="0"/>
    <s v="Catrine Jerrik"/>
    <d v="2009-02-10T00:00:00"/>
    <n v="0"/>
    <n v="1"/>
    <n v="0"/>
    <n v="4"/>
    <n v="1"/>
    <n v="1"/>
    <n v="0"/>
    <n v="0"/>
    <n v="0"/>
    <n v="0"/>
    <n v="2"/>
    <n v="0"/>
    <n v="0"/>
    <n v="1"/>
    <n v="0"/>
    <n v="0"/>
    <n v="0"/>
    <n v="0"/>
    <n v="1"/>
    <n v="1"/>
    <n v="30"/>
    <s v="Miele"/>
    <n v="5"/>
    <s v="Ja"/>
    <n v="0"/>
    <s v="Nej"/>
    <s v="Ja"/>
    <s v="Nej"/>
    <n v="1"/>
    <s v="God plads"/>
    <n v="0"/>
    <n v="0"/>
    <x v="1"/>
    <s v="Vesterbro/Kgs.Enghave"/>
    <x v="9"/>
    <x v="0"/>
    <x v="1"/>
    <n v="0"/>
    <n v="0"/>
    <n v="0"/>
    <n v="0"/>
    <n v="0"/>
    <n v="0"/>
    <n v="0"/>
    <n v="0"/>
    <n v="0"/>
    <n v="0"/>
    <n v="0"/>
    <n v="140425.06"/>
    <s v="35253"/>
    <x v="0"/>
    <x v="0"/>
    <x v="1"/>
  </r>
  <r>
    <x v="0"/>
    <x v="517"/>
    <s v="Solbakkens Vuggestue"/>
    <x v="7"/>
    <s v="Rektorparken 22"/>
    <n v="2450"/>
    <s v="København SV"/>
    <s v="33 31 31 01"/>
    <s v="35260@buf.kk.dk"/>
    <s v="PETER Hansen"/>
    <n v="46354751"/>
    <n v="33313101"/>
    <n v="0"/>
    <s v="Vuggestue"/>
    <n v="28"/>
    <n v="0"/>
    <n v="0"/>
    <n v="0"/>
    <n v="0"/>
    <n v="0"/>
    <n v="0"/>
    <s v="Nej"/>
    <n v="0"/>
    <n v="0"/>
    <x v="0"/>
    <x v="1"/>
    <x v="0"/>
    <x v="0"/>
    <n v="0"/>
    <x v="1"/>
    <x v="0"/>
    <x v="1"/>
    <x v="0"/>
    <n v="0"/>
    <n v="105000"/>
    <n v="0"/>
    <n v="0"/>
    <s v="Ja"/>
    <s v="nej"/>
    <s v="Marianne Jørgensen"/>
    <n v="2006"/>
    <n v="30"/>
    <n v="0"/>
    <s v="køkkenassistent"/>
    <s v="Udlært i 02"/>
    <s v="Økologisk oplysningsforbund"/>
    <n v="0"/>
    <n v="0"/>
    <n v="0"/>
    <n v="0"/>
    <n v="0"/>
    <n v="0"/>
    <n v="0"/>
    <n v="98"/>
    <n v="0"/>
    <n v="1"/>
    <n v="0"/>
    <s v="Ja"/>
    <s v="ja"/>
    <s v="Ja"/>
    <s v="Ja"/>
    <n v="0"/>
    <n v="0"/>
    <n v="0"/>
    <n v="0"/>
    <n v="0"/>
    <n v="0"/>
    <n v="0"/>
    <n v="0"/>
    <s v="produktionskøkken"/>
    <s v="Ja"/>
    <s v="Mindre"/>
    <s v="Ingen"/>
    <s v="Nej"/>
    <s v="meget fint køkken kunne godt leverer til andre Vuggestuer/børnehaver f.eks. Hvis en konvektionsovn blev intalleret"/>
    <n v="0"/>
    <n v="0"/>
    <n v="0"/>
    <n v="0"/>
    <n v="0"/>
    <n v="0"/>
    <n v="0"/>
    <n v="0"/>
    <n v="0"/>
    <s v="Cathrine Jerrik / Nanna"/>
    <s v="6.2.2009"/>
    <n v="0"/>
    <n v="0"/>
    <n v="0"/>
    <n v="4"/>
    <n v="0"/>
    <n v="2"/>
    <n v="0"/>
    <n v="0"/>
    <n v="0"/>
    <n v="1"/>
    <n v="2"/>
    <n v="0"/>
    <n v="0"/>
    <n v="0"/>
    <n v="0"/>
    <n v="1"/>
    <n v="3"/>
    <n v="0"/>
    <n v="0"/>
    <n v="1"/>
    <n v="20"/>
    <s v="Miele opvask alm. "/>
    <n v="0"/>
    <s v="Nej"/>
    <n v="0"/>
    <s v="Ja"/>
    <s v="Ja"/>
    <s v="Nej"/>
    <n v="3"/>
    <s v="God plads"/>
    <s v="Et velfungerende køkkener uden nogen mangler, dog ville det ifølge personalet værer rart med et svaleskab til grønt"/>
    <n v="0"/>
    <x v="1"/>
    <s v="Vesterbro/Kgs.Enghave"/>
    <x v="3"/>
    <x v="0"/>
    <x v="1"/>
    <n v="0"/>
    <n v="0"/>
    <n v="0"/>
    <n v="0"/>
    <n v="0"/>
    <n v="0"/>
    <n v="0"/>
    <n v="0"/>
    <n v="0"/>
    <n v="0"/>
    <n v="0"/>
    <n v="82461.75"/>
    <s v="35260"/>
    <x v="0"/>
    <x v="0"/>
    <x v="1"/>
  </r>
  <r>
    <x v="0"/>
    <x v="518"/>
    <s v="Vuggestuen Lyrskov"/>
    <x v="7"/>
    <s v="Lyrskovgade 8"/>
    <n v="1758"/>
    <s v="København V"/>
    <s v="33 31 85 88"/>
    <s v="35264@buf.kk.dk"/>
    <s v="Ingrid Melskens"/>
    <n v="32577002"/>
    <n v="0"/>
    <s v="vuggestuenlyrskv@gmail.com"/>
    <s v="Vuggestue"/>
    <n v="23"/>
    <n v="0"/>
    <n v="0"/>
    <n v="0"/>
    <n v="0"/>
    <n v="0"/>
    <n v="0"/>
    <s v="Nej"/>
    <n v="0"/>
    <n v="0"/>
    <x v="0"/>
    <x v="1"/>
    <x v="0"/>
    <x v="0"/>
    <n v="0"/>
    <x v="1"/>
    <x v="0"/>
    <x v="1"/>
    <x v="0"/>
    <n v="0"/>
    <n v="85000"/>
    <n v="0"/>
    <n v="0"/>
    <s v="Ja"/>
    <s v="nej"/>
    <s v="Isabelle Mattheus"/>
    <n v="2007"/>
    <n v="25"/>
    <n v="0"/>
    <s v="Smørrebrødsjomfru"/>
    <s v="10 år"/>
    <s v="AMU + 2 i madhuset. Økologisk oplysningsforbund"/>
    <n v="0"/>
    <n v="0"/>
    <n v="0"/>
    <n v="0"/>
    <n v="0"/>
    <n v="0"/>
    <n v="0"/>
    <n v="96"/>
    <n v="0"/>
    <n v="2"/>
    <n v="0"/>
    <s v="Ja"/>
    <s v="Nej"/>
    <s v="Ja"/>
    <s v="Ja"/>
    <n v="0"/>
    <n v="0"/>
    <n v="0"/>
    <n v="0"/>
    <n v="0"/>
    <n v="0"/>
    <n v="0"/>
    <n v="0"/>
    <s v="produktionskøkken"/>
    <s v="Ja"/>
    <s v="Ingen"/>
    <s v="Ingen"/>
    <s v="Nej"/>
    <s v="Vil gerne med i mentor ordning"/>
    <n v="0"/>
    <n v="0"/>
    <n v="0"/>
    <n v="0"/>
    <n v="0"/>
    <n v="0"/>
    <n v="0"/>
    <n v="0"/>
    <s v="Vil gerne med i mentor ordning"/>
    <s v="Cathrine Jerrik / Nanna"/>
    <s v="11.2.2009"/>
    <n v="0"/>
    <n v="1"/>
    <n v="0"/>
    <n v="0"/>
    <n v="0"/>
    <n v="2"/>
    <n v="0"/>
    <n v="0"/>
    <n v="0"/>
    <n v="0"/>
    <n v="2"/>
    <n v="0"/>
    <n v="0"/>
    <n v="0"/>
    <n v="0"/>
    <n v="2"/>
    <n v="0"/>
    <n v="0"/>
    <n v="0"/>
    <n v="1"/>
    <n v="20"/>
    <s v="Miele"/>
    <n v="3"/>
    <s v="Nej"/>
    <n v="0"/>
    <s v="Ja"/>
    <s v="Ja"/>
    <s v="Nej"/>
    <n v="2"/>
    <s v="God plads"/>
    <s v="Køkkenet er velfungerende og har lige fået 2 nye varmluftovne_x000a__x000a_gasblus"/>
    <n v="0"/>
    <x v="1"/>
    <s v="Vesterbro/Kgs.Enghave"/>
    <x v="14"/>
    <x v="0"/>
    <x v="1"/>
    <n v="0"/>
    <n v="0"/>
    <n v="0"/>
    <n v="0"/>
    <n v="0"/>
    <n v="0"/>
    <n v="0"/>
    <n v="0"/>
    <n v="0"/>
    <n v="0"/>
    <n v="0"/>
    <n v="65788.08"/>
    <s v="35264"/>
    <x v="0"/>
    <x v="0"/>
    <x v="1"/>
  </r>
  <r>
    <x v="0"/>
    <x v="519"/>
    <s v="Carlsberg Bryggeriernes Vuggestue"/>
    <x v="7"/>
    <s v="Vesterfælledvej 79"/>
    <n v="1750"/>
    <s v="København V"/>
    <s v="33 21 48 10"/>
    <s v="35274@buf.kk.dk"/>
    <s v="Vibeke Klemmesen"/>
    <n v="36467094"/>
    <n v="0"/>
    <s v="vk@faf.kk.dk"/>
    <s v="Vuggestue"/>
    <n v="44"/>
    <n v="0"/>
    <n v="0"/>
    <n v="0"/>
    <n v="0"/>
    <n v="0"/>
    <n v="0"/>
    <s v="Nej"/>
    <n v="0"/>
    <n v="0"/>
    <x v="0"/>
    <x v="0"/>
    <x v="2"/>
    <x v="0"/>
    <n v="0"/>
    <x v="1"/>
    <x v="0"/>
    <x v="1"/>
    <x v="0"/>
    <n v="0"/>
    <n v="84000"/>
    <n v="0"/>
    <n v="0"/>
    <s v="Ja"/>
    <s v="nej"/>
    <s v="Hanne Byrdal"/>
    <n v="2006"/>
    <n v="30"/>
    <n v="0"/>
    <s v="Smørrebrødsjomfru"/>
    <s v="masser"/>
    <s v="Hygiejne, kvalitetsskema"/>
    <n v="0"/>
    <n v="0"/>
    <n v="0"/>
    <n v="0"/>
    <n v="0"/>
    <n v="0"/>
    <n v="0"/>
    <n v="100"/>
    <n v="0"/>
    <n v="2"/>
    <n v="0"/>
    <s v="nej"/>
    <s v="Nej"/>
    <s v="Ja"/>
    <s v="Ja"/>
    <n v="0"/>
    <s v="Ja"/>
    <n v="0"/>
    <s v="Ja"/>
    <n v="0"/>
    <s v="ja"/>
    <n v="0"/>
    <n v="0"/>
    <s v="produktionskøkken"/>
    <s v="Ja"/>
    <s v="Ingen"/>
    <s v="Ingen"/>
    <s v="Nej"/>
    <n v="0"/>
    <n v="0"/>
    <n v="0"/>
    <n v="0"/>
    <n v="0"/>
    <n v="0"/>
    <n v="0"/>
    <n v="0"/>
    <n v="0"/>
    <n v="0"/>
    <s v="Lone Voss"/>
    <d v="2009-02-04T00:00:00"/>
    <n v="0"/>
    <n v="0"/>
    <n v="2"/>
    <n v="8"/>
    <n v="0"/>
    <n v="2"/>
    <n v="0"/>
    <n v="0"/>
    <n v="0"/>
    <n v="0"/>
    <n v="2"/>
    <n v="0"/>
    <n v="0"/>
    <n v="0"/>
    <n v="0"/>
    <n v="0"/>
    <n v="2"/>
    <n v="0"/>
    <n v="0"/>
    <n v="1"/>
    <n v="0"/>
    <s v="Miele"/>
    <n v="4"/>
    <s v="Nej"/>
    <n v="0"/>
    <s v="Ja"/>
    <s v="Ja"/>
    <s v="Nej"/>
    <n v="2"/>
    <n v="0"/>
    <s v="Har talt md Hanne Byrdal"/>
    <n v="0"/>
    <x v="1"/>
    <s v="Vesterbro/Kgs.Enghave"/>
    <x v="4"/>
    <x v="0"/>
    <x v="1"/>
    <n v="0"/>
    <n v="0"/>
    <n v="0"/>
    <n v="0"/>
    <n v="0"/>
    <n v="0"/>
    <n v="0"/>
    <n v="0"/>
    <n v="0"/>
    <n v="0"/>
    <n v="0"/>
    <n v="162728.34"/>
    <s v="35274"/>
    <x v="0"/>
    <x v="0"/>
    <x v="1"/>
  </r>
  <r>
    <x v="0"/>
    <x v="520"/>
    <s v="Sct. Matthæus Sogns Menigheds Vuggestue"/>
    <x v="7"/>
    <s v="Valdemarsgade 27"/>
    <n v="1665"/>
    <s v="København V"/>
    <s v="33 22 11 81"/>
    <s v="35276@buf.kk.dk"/>
    <s v="Bodil Bauer"/>
    <n v="0"/>
    <n v="0"/>
    <s v="vuggevalde@post.tele.dk"/>
    <s v="Vuggestue"/>
    <n v="20"/>
    <n v="0"/>
    <n v="0"/>
    <n v="0"/>
    <n v="0"/>
    <n v="0"/>
    <n v="0"/>
    <s v="Nej"/>
    <n v="0"/>
    <n v="0"/>
    <x v="0"/>
    <x v="1"/>
    <x v="2"/>
    <x v="2"/>
    <n v="0"/>
    <x v="1"/>
    <x v="0"/>
    <x v="1"/>
    <x v="0"/>
    <n v="0"/>
    <n v="70000"/>
    <n v="0"/>
    <n v="0"/>
    <s v="Ja"/>
    <s v="nej"/>
    <s v="Sara"/>
    <n v="2009"/>
    <n v="20"/>
    <n v="0"/>
    <n v="0"/>
    <n v="0"/>
    <n v="0"/>
    <n v="0"/>
    <n v="0"/>
    <n v="0"/>
    <n v="0"/>
    <n v="0"/>
    <n v="0"/>
    <n v="0"/>
    <n v="95"/>
    <n v="0"/>
    <n v="1"/>
    <n v="0"/>
    <s v="Ja"/>
    <s v="Nej"/>
    <s v="Ja"/>
    <s v="Ja"/>
    <n v="0"/>
    <n v="0"/>
    <n v="0"/>
    <n v="0"/>
    <n v="0"/>
    <n v="0"/>
    <n v="0"/>
    <n v="0"/>
    <s v="produktionskøkken"/>
    <s v="Ja"/>
    <s v="Ingen"/>
    <s v="Ingen"/>
    <s v="Nej"/>
    <s v="Rigtig godt køkken, men ligger i kælderen"/>
    <n v="0"/>
    <n v="0"/>
    <n v="0"/>
    <n v="0"/>
    <n v="0"/>
    <n v="0"/>
    <n v="0"/>
    <n v="0"/>
    <n v="0"/>
    <s v="Lone Voss / Nanna"/>
    <s v="4.2.2009"/>
    <n v="0"/>
    <n v="1"/>
    <n v="0"/>
    <n v="0"/>
    <n v="0"/>
    <n v="1"/>
    <n v="0"/>
    <n v="0"/>
    <n v="0"/>
    <n v="1"/>
    <n v="1"/>
    <n v="0"/>
    <n v="0"/>
    <n v="0"/>
    <n v="0"/>
    <n v="0"/>
    <n v="1"/>
    <n v="0"/>
    <n v="0"/>
    <n v="1"/>
    <n v="0"/>
    <s v="Miele"/>
    <n v="5"/>
    <s v="Nej"/>
    <n v="0"/>
    <s v="Ja"/>
    <s v="Ja"/>
    <s v="Nej"/>
    <n v="2"/>
    <s v="God plads"/>
    <s v="Dejligt køkken med god plads._x000a_Eneste minus er at det er i kælderen._x000a_Mulighed for at lave mad til andre inst., overvej en raiting"/>
    <n v="0"/>
    <x v="1"/>
    <s v="Vesterbro/Kgs.Enghave"/>
    <x v="8"/>
    <x v="0"/>
    <x v="1"/>
    <n v="0"/>
    <n v="0"/>
    <n v="0"/>
    <n v="0"/>
    <n v="0"/>
    <n v="0"/>
    <n v="0"/>
    <n v="0"/>
    <n v="0"/>
    <n v="0"/>
    <n v="0"/>
    <n v="59740.31"/>
    <s v="35276"/>
    <x v="0"/>
    <x v="0"/>
    <x v="1"/>
  </r>
  <r>
    <x v="0"/>
    <x v="521"/>
    <s v="Kastanjen"/>
    <x v="7"/>
    <s v="Erik Ejegods Gade 5"/>
    <n v="1731"/>
    <s v="København V"/>
    <s v="33 22 02 20"/>
    <s v="37234@buf.kk.dk"/>
    <s v="Eva Frisch"/>
    <n v="32544883"/>
    <n v="0"/>
    <s v="37234@faf.kk.dk"/>
    <s v="Vuggestue"/>
    <n v="48"/>
    <n v="0"/>
    <n v="0"/>
    <n v="0"/>
    <n v="0"/>
    <n v="0"/>
    <n v="0"/>
    <s v="Nej"/>
    <n v="0"/>
    <n v="0"/>
    <x v="0"/>
    <x v="1"/>
    <x v="3"/>
    <x v="0"/>
    <n v="0"/>
    <x v="1"/>
    <x v="0"/>
    <x v="1"/>
    <x v="0"/>
    <n v="0"/>
    <n v="116000"/>
    <n v="0"/>
    <n v="0"/>
    <s v="Ja"/>
    <s v="nej"/>
    <s v="Lena Jensen"/>
    <n v="1987"/>
    <n v="23"/>
    <n v="0"/>
    <s v="Køkkenassistent"/>
    <s v="23 års erfaring"/>
    <s v="økologisk oplysningsforbund"/>
    <n v="0"/>
    <n v="0"/>
    <n v="0"/>
    <n v="0"/>
    <n v="0"/>
    <n v="0"/>
    <n v="0"/>
    <n v="80"/>
    <n v="0"/>
    <n v="2"/>
    <n v="0"/>
    <s v="Ja"/>
    <s v="Nej"/>
    <s v="Ja"/>
    <s v="Ja"/>
    <s v="2 ekstra dage"/>
    <s v="Ja"/>
    <s v="2 ekstra dage"/>
    <s v="Ja"/>
    <s v="2 ekstra dage"/>
    <s v="Nej"/>
    <s v="evt. måske, vil gerne have hjælp"/>
    <n v="0"/>
    <s v="produktionskøkken"/>
    <s v="Ja"/>
    <s v="Ingen"/>
    <s v="Ingen"/>
    <s v="ja"/>
    <s v="ingen"/>
    <n v="0"/>
    <n v="0"/>
    <n v="0"/>
    <n v="0"/>
    <n v="0"/>
    <n v="0"/>
    <n v="0"/>
    <n v="0"/>
    <n v="0"/>
    <s v="Cathrine Jerrik / Nanna"/>
    <s v="26.2.2009"/>
    <n v="0"/>
    <n v="0"/>
    <n v="1"/>
    <n v="5"/>
    <n v="0"/>
    <n v="1"/>
    <n v="0"/>
    <n v="0"/>
    <n v="0"/>
    <n v="1"/>
    <n v="2"/>
    <n v="0"/>
    <n v="0"/>
    <n v="0"/>
    <n v="0"/>
    <n v="1"/>
    <n v="2"/>
    <n v="0"/>
    <n v="0"/>
    <n v="1"/>
    <n v="25"/>
    <s v="Miele"/>
    <n v="4"/>
    <s v="Nej"/>
    <n v="0"/>
    <s v="Ja"/>
    <s v="Nej"/>
    <s v="ja"/>
    <n v="3"/>
    <s v="God plads"/>
    <s v="Kartoffelskræller"/>
    <n v="0"/>
    <x v="1"/>
    <s v="Vesterbro/Kgs.Enghave"/>
    <x v="11"/>
    <x v="0"/>
    <x v="1"/>
    <n v="0"/>
    <n v="0"/>
    <n v="0"/>
    <n v="0"/>
    <n v="0"/>
    <n v="0"/>
    <n v="0"/>
    <n v="0"/>
    <n v="0"/>
    <n v="0"/>
    <n v="0"/>
    <n v="131293.41"/>
    <s v="37234"/>
    <x v="0"/>
    <x v="0"/>
    <x v="1"/>
  </r>
  <r>
    <x v="0"/>
    <x v="522"/>
    <s v="Vuggestuen Grønrisvej"/>
    <x v="7"/>
    <s v="Grønrisvej 11"/>
    <n v="2450"/>
    <s v="København SV"/>
    <s v="36 16 81 75"/>
    <s v="37293@buf.kk.dk"/>
    <s v="Lone Hedegård Sørensen"/>
    <n v="36172739"/>
    <n v="0"/>
    <s v="37293@buf.kk.dk"/>
    <s v="Vuggestue"/>
    <n v="33"/>
    <n v="0"/>
    <n v="0"/>
    <n v="0"/>
    <n v="0"/>
    <n v="0"/>
    <n v="0"/>
    <s v="Nej"/>
    <n v="0"/>
    <n v="0"/>
    <x v="0"/>
    <x v="1"/>
    <x v="0"/>
    <x v="0"/>
    <n v="0"/>
    <x v="1"/>
    <x v="0"/>
    <x v="1"/>
    <x v="0"/>
    <n v="0"/>
    <n v="0"/>
    <n v="0"/>
    <n v="0"/>
    <s v="Ja"/>
    <s v="nej"/>
    <s v="Birgitte Mølgård Jensen"/>
    <n v="2001"/>
    <n v="32"/>
    <n v="0"/>
    <s v="ufaglært i køkken, uddannet kontorass."/>
    <s v="10 år kantinearb. i inst. Kantineleder på hotel og restaurant."/>
    <s v="Økologikursus, div. Madhuset"/>
    <n v="0"/>
    <n v="0"/>
    <n v="0"/>
    <n v="0"/>
    <n v="0"/>
    <n v="0"/>
    <n v="0"/>
    <n v="81"/>
    <n v="0"/>
    <n v="2"/>
    <n v="0"/>
    <s v="Ja"/>
    <s v="Nej"/>
    <s v="Ja"/>
    <s v="Ja"/>
    <s v="Køkkenpersonalet er positivt stemt overfor at levere mad til børnahaven, hvis alt det praktiske falder på plads."/>
    <n v="0"/>
    <s v="Vides ikke. Kommer ny bestyrelse. Se 37372"/>
    <s v="Ja"/>
    <n v="0"/>
    <s v="ja"/>
    <s v="Men der skal muligvis mere end én person på. "/>
    <n v="0"/>
    <s v="produktionskøkken"/>
    <s v="Ja"/>
    <s v="Ingen"/>
    <s v="Ingen"/>
    <s v="Nej"/>
    <n v="0"/>
    <n v="0"/>
    <n v="0"/>
    <n v="0"/>
    <n v="0"/>
    <n v="0"/>
    <n v="0"/>
    <n v="0"/>
    <n v="0"/>
    <s v="Men Stedet der skal leveres til har evt. brug for køleskab og ovn."/>
    <s v="Birgitte Glerup"/>
    <d v="2009-02-20T00:00:00"/>
    <n v="0"/>
    <n v="0"/>
    <n v="1"/>
    <n v="4"/>
    <n v="0"/>
    <n v="0"/>
    <n v="0"/>
    <n v="0"/>
    <n v="0"/>
    <n v="0"/>
    <n v="2"/>
    <n v="0"/>
    <n v="0"/>
    <n v="0"/>
    <n v="0"/>
    <n v="0"/>
    <n v="1"/>
    <n v="0"/>
    <n v="0"/>
    <n v="1"/>
    <n v="20"/>
    <s v="Miele"/>
    <n v="4"/>
    <s v="Nej"/>
    <n v="0"/>
    <s v="Ja"/>
    <s v="Ja"/>
    <s v="Nej"/>
    <n v="0"/>
    <s v="God plads"/>
    <s v="Har kartoffelskræller. _x000a_"/>
    <s v="Skal sammenlægges med Stubmøllevej (37372)"/>
    <x v="1"/>
    <s v="Vesterbro/Kgs.Enghave"/>
    <x v="27"/>
    <x v="0"/>
    <x v="1"/>
    <n v="0"/>
    <n v="0"/>
    <n v="0"/>
    <n v="0"/>
    <n v="0"/>
    <n v="0"/>
    <n v="0"/>
    <n v="0"/>
    <n v="0"/>
    <n v="0"/>
    <n v="0"/>
    <n v="97778.76"/>
    <s v="37293"/>
    <x v="0"/>
    <x v="0"/>
    <x v="1"/>
  </r>
  <r>
    <x v="0"/>
    <x v="523"/>
    <s v="Humlebo vuggestue"/>
    <x v="7"/>
    <s v="Vesterfælledvej 19"/>
    <n v="1750"/>
    <s v="København V"/>
    <s v="33 21 81 14"/>
    <s v="37295@buf.kk.dk"/>
    <s v="Lisbet Nørlund"/>
    <n v="33220297"/>
    <n v="0"/>
    <s v="humlebo@buf.kk.dk"/>
    <s v="Vuggestue"/>
    <n v="33"/>
    <n v="0"/>
    <n v="0"/>
    <n v="0"/>
    <n v="0"/>
    <n v="0"/>
    <n v="0"/>
    <s v="Nej"/>
    <n v="0"/>
    <n v="0"/>
    <x v="0"/>
    <x v="1"/>
    <x v="0"/>
    <x v="0"/>
    <n v="0"/>
    <x v="1"/>
    <x v="0"/>
    <x v="1"/>
    <x v="0"/>
    <n v="0"/>
    <n v="120000"/>
    <n v="0"/>
    <n v="0"/>
    <n v="0"/>
    <n v="0"/>
    <s v="Marianne Christensen"/>
    <n v="1996"/>
    <n v="37"/>
    <n v="0"/>
    <s v="Økonoma"/>
    <n v="0"/>
    <s v="Øko-kurser"/>
    <n v="0"/>
    <n v="0"/>
    <n v="0"/>
    <n v="0"/>
    <n v="0"/>
    <n v="0"/>
    <n v="0"/>
    <n v="98"/>
    <n v="0"/>
    <n v="0"/>
    <n v="0"/>
    <n v="0"/>
    <n v="0"/>
    <n v="0"/>
    <s v="Ja"/>
    <n v="0"/>
    <s v="Ja"/>
    <n v="0"/>
    <s v="Ja"/>
    <n v="0"/>
    <s v="ja"/>
    <n v="0"/>
    <n v="0"/>
    <s v="produktionskøkken"/>
    <s v="Ja"/>
    <n v="0"/>
    <n v="0"/>
    <n v="0"/>
    <n v="0"/>
    <n v="0"/>
    <n v="0"/>
    <n v="0"/>
    <n v="0"/>
    <n v="0"/>
    <n v="0"/>
    <n v="0"/>
    <n v="0"/>
    <n v="0"/>
    <s v="Mariah ?"/>
    <s v="?"/>
    <n v="0"/>
    <n v="0"/>
    <n v="1"/>
    <n v="4"/>
    <n v="0"/>
    <n v="0"/>
    <n v="1"/>
    <n v="0"/>
    <n v="0"/>
    <n v="0"/>
    <n v="1"/>
    <n v="0"/>
    <n v="0"/>
    <n v="0"/>
    <n v="0"/>
    <n v="0"/>
    <n v="0"/>
    <n v="0"/>
    <n v="1"/>
    <n v="1"/>
    <n v="25"/>
    <s v="Miele Professional"/>
    <n v="5"/>
    <s v="Nej"/>
    <n v="0"/>
    <s v="Nej"/>
    <s v="Ja"/>
    <n v="0"/>
    <n v="2"/>
    <n v="0"/>
    <n v="0"/>
    <n v="0"/>
    <x v="1"/>
    <s v="Vesterbro/Kgs.Enghave"/>
    <x v="37"/>
    <x v="0"/>
    <x v="1"/>
    <n v="0"/>
    <n v="0"/>
    <n v="0"/>
    <n v="0"/>
    <n v="0"/>
    <n v="0"/>
    <n v="0"/>
    <n v="0"/>
    <n v="0"/>
    <n v="0"/>
    <n v="0"/>
    <n v="127618.68"/>
    <s v="37295"/>
    <x v="0"/>
    <x v="0"/>
    <x v="1"/>
  </r>
  <r>
    <x v="0"/>
    <x v="524"/>
    <s v="Vuggestuen Abel"/>
    <x v="7"/>
    <s v="Abel Cathrines Gade 17"/>
    <n v="1654"/>
    <s v="København V"/>
    <s v="33 85 40 31"/>
    <s v="37321@buf.kk.dk"/>
    <s v="Anne Larsen"/>
    <n v="33226153"/>
    <n v="0"/>
    <s v="37321@buf.kk.dk"/>
    <s v="Vuggestue"/>
    <n v="48"/>
    <n v="0"/>
    <n v="0"/>
    <n v="0"/>
    <n v="0"/>
    <n v="0"/>
    <n v="0"/>
    <s v="Nej"/>
    <n v="0"/>
    <n v="0"/>
    <x v="0"/>
    <x v="1"/>
    <x v="2"/>
    <x v="0"/>
    <n v="0"/>
    <x v="1"/>
    <x v="0"/>
    <x v="1"/>
    <x v="0"/>
    <n v="0"/>
    <n v="99000"/>
    <n v="0"/>
    <n v="0"/>
    <s v="Ja"/>
    <s v="nej"/>
    <s v="Jonathan Lucas"/>
    <n v="2008"/>
    <n v="37"/>
    <n v="0"/>
    <s v="Køkkenassistent og levnedsmideltekniker"/>
    <s v="15-20 år"/>
    <n v="0"/>
    <n v="0"/>
    <n v="0"/>
    <n v="0"/>
    <n v="0"/>
    <n v="0"/>
    <n v="0"/>
    <n v="0"/>
    <n v="97"/>
    <n v="0"/>
    <n v="1"/>
    <n v="0"/>
    <s v="Ja"/>
    <s v="Nej"/>
    <s v="Ja"/>
    <s v="Ja"/>
    <n v="0"/>
    <n v="0"/>
    <n v="0"/>
    <n v="0"/>
    <n v="0"/>
    <n v="0"/>
    <n v="0"/>
    <n v="0"/>
    <s v="produktionskøkken"/>
    <s v="Ja"/>
    <s v="Ingen"/>
    <s v="Ingen"/>
    <s v="Nej"/>
    <s v="Køkkenet er topkvalitet og fuldt udrustet, der skal intet gøres af forbedring"/>
    <n v="0"/>
    <n v="0"/>
    <n v="0"/>
    <n v="0"/>
    <n v="0"/>
    <n v="0"/>
    <n v="0"/>
    <n v="0"/>
    <s v="Køkkenet velegnet til merproduktion, sagtens en fordobling"/>
    <s v="Cathrine Jerrik / Nanna"/>
    <n v="0"/>
    <n v="0"/>
    <n v="0"/>
    <n v="1"/>
    <n v="4"/>
    <n v="0"/>
    <n v="3"/>
    <n v="0"/>
    <n v="0"/>
    <n v="0"/>
    <n v="1"/>
    <n v="2"/>
    <n v="0"/>
    <n v="0"/>
    <n v="0"/>
    <n v="0"/>
    <n v="0"/>
    <n v="1"/>
    <n v="0"/>
    <n v="0"/>
    <n v="1"/>
    <n v="4"/>
    <s v="Miele"/>
    <n v="3"/>
    <s v="Ja"/>
    <n v="12"/>
    <s v="Nej"/>
    <s v="Ja"/>
    <s v="Nej"/>
    <n v="3"/>
    <s v="God plads"/>
    <s v="Meget Nyt og stort køkken_x000a__x000a_Køkkenmedarejderen er på fuldt tid, selvom børnene har madpakke med 1 gang om ugen, da han er på stuerne som pæd.medhj."/>
    <n v="0"/>
    <x v="1"/>
    <s v="Vesterbro/Kgs.Enghave"/>
    <x v="11"/>
    <x v="0"/>
    <x v="1"/>
    <n v="0"/>
    <n v="0"/>
    <n v="0"/>
    <n v="0"/>
    <n v="0"/>
    <n v="0"/>
    <n v="0"/>
    <n v="0"/>
    <n v="0"/>
    <n v="0"/>
    <n v="0"/>
    <n v="147436.85"/>
    <s v="37321"/>
    <x v="0"/>
    <x v="0"/>
    <x v="1"/>
  </r>
  <r>
    <x v="0"/>
    <x v="525"/>
    <s v="Vuggestuen Lillefryd"/>
    <x v="7"/>
    <s v="Tøndergade 10"/>
    <n v="1752"/>
    <s v="København V"/>
    <s v="33 27 67 20"/>
    <s v="37322@buf.kk.dk"/>
    <n v="0"/>
    <s v="."/>
    <s v="."/>
    <s v="37322@buf.kk.dk"/>
    <s v="Vuggestue"/>
    <n v="36"/>
    <n v="0"/>
    <n v="0"/>
    <n v="0"/>
    <n v="0"/>
    <n v="0"/>
    <n v="0"/>
    <s v="Nej"/>
    <n v="0"/>
    <n v="0"/>
    <x v="0"/>
    <x v="1"/>
    <x v="0"/>
    <x v="0"/>
    <n v="0"/>
    <x v="1"/>
    <x v="0"/>
    <x v="1"/>
    <x v="0"/>
    <n v="0"/>
    <n v="88000"/>
    <n v="0"/>
    <n v="0"/>
    <s v="Ja"/>
    <s v="nej"/>
    <s v="Heidi Estrup"/>
    <n v="2008"/>
    <n v="28"/>
    <n v="0"/>
    <s v="Cater"/>
    <s v="Kantiner"/>
    <s v="Nej"/>
    <n v="0"/>
    <n v="0"/>
    <n v="0"/>
    <n v="0"/>
    <n v="0"/>
    <n v="0"/>
    <n v="0"/>
    <n v="97"/>
    <n v="0"/>
    <n v="0"/>
    <n v="0"/>
    <n v="0"/>
    <n v="0"/>
    <n v="0"/>
    <s v="Ja"/>
    <n v="0"/>
    <s v="Ja"/>
    <n v="0"/>
    <s v="Ja"/>
    <n v="0"/>
    <s v="ja"/>
    <n v="0"/>
    <n v="0"/>
    <s v="produktionskøkken"/>
    <s v="Ja"/>
    <s v="Ingen"/>
    <s v="Ingen"/>
    <s v="Nej"/>
    <n v="0"/>
    <n v="0"/>
    <n v="0"/>
    <n v="0"/>
    <n v="0"/>
    <n v="0"/>
    <n v="0"/>
    <n v="0"/>
    <n v="0"/>
    <n v="0"/>
    <n v="0"/>
    <n v="0"/>
    <n v="0"/>
    <n v="0"/>
    <n v="1"/>
    <n v="4"/>
    <n v="0"/>
    <n v="2"/>
    <n v="0"/>
    <n v="0"/>
    <n v="0"/>
    <n v="0"/>
    <n v="2"/>
    <n v="0"/>
    <n v="0"/>
    <n v="0"/>
    <n v="0"/>
    <n v="0"/>
    <n v="0"/>
    <n v="2"/>
    <n v="0"/>
    <n v="1"/>
    <n v="25"/>
    <s v="Miele Professional"/>
    <n v="5"/>
    <s v="Ja"/>
    <n v="8"/>
    <s v="Nej"/>
    <s v="Nej"/>
    <s v="Nej"/>
    <n v="3"/>
    <n v="0"/>
    <s v="Nyt køkken med alt udstyr i orden."/>
    <n v="0"/>
    <x v="1"/>
    <s v="Vesterbro/Kgs.Enghave"/>
    <x v="1"/>
    <x v="0"/>
    <x v="1"/>
    <n v="0"/>
    <n v="0"/>
    <n v="0"/>
    <n v="0"/>
    <n v="0"/>
    <n v="0"/>
    <n v="0"/>
    <n v="0"/>
    <n v="0"/>
    <n v="0"/>
    <n v="0"/>
    <n v="138958.24"/>
    <s v="37322"/>
    <x v="0"/>
    <x v="0"/>
    <x v="1"/>
  </r>
  <r>
    <x v="0"/>
    <x v="526"/>
    <s v="De 4 årstider"/>
    <x v="7"/>
    <s v="Viktoriagade 26"/>
    <n v="1655"/>
    <s v="København V"/>
    <s v="33 24 02 05"/>
    <s v="37423@buf.kk.dk"/>
    <s v="Fg. Susan Verstege"/>
    <n v="39181232"/>
    <n v="0"/>
    <s v="37423@buf.kk.dk"/>
    <s v="Vuggestue"/>
    <n v="56"/>
    <n v="0"/>
    <n v="0"/>
    <n v="0"/>
    <n v="0"/>
    <n v="0"/>
    <n v="0"/>
    <s v="Nej"/>
    <n v="0"/>
    <n v="0"/>
    <x v="0"/>
    <x v="1"/>
    <x v="0"/>
    <x v="0"/>
    <n v="0"/>
    <x v="1"/>
    <x v="0"/>
    <x v="1"/>
    <x v="0"/>
    <n v="0"/>
    <n v="135000"/>
    <n v="0"/>
    <n v="0"/>
    <s v="Ja"/>
    <s v="nej"/>
    <s v="Nikos Kaliviti"/>
    <n v="2003"/>
    <n v="35"/>
    <n v="0"/>
    <s v="Ingen"/>
    <s v="arbejdet siden 1998 som køkkenhjælp "/>
    <s v="økologisk oplysningsforbund"/>
    <n v="0"/>
    <n v="0"/>
    <n v="0"/>
    <n v="0"/>
    <n v="0"/>
    <n v="0"/>
    <n v="0"/>
    <n v="90"/>
    <n v="0"/>
    <n v="1"/>
    <n v="0"/>
    <s v="Ja"/>
    <s v="Nej"/>
    <s v="Ja"/>
    <s v="Ja"/>
    <n v="0"/>
    <n v="0"/>
    <n v="0"/>
    <n v="0"/>
    <n v="0"/>
    <n v="0"/>
    <n v="0"/>
    <n v="0"/>
    <s v="produktionskøkken"/>
    <s v="Ja"/>
    <s v="Ingen"/>
    <s v="Ingen"/>
    <s v="Nej"/>
    <n v="0"/>
    <n v="0"/>
    <n v="0"/>
    <n v="0"/>
    <n v="0"/>
    <n v="0"/>
    <n v="0"/>
    <n v="0"/>
    <n v="0"/>
    <s v="Køkkenet er fuldt udrustet og nyt velfungerende._x000a_Intet behov for anskaffelser eller udbygning"/>
    <s v="cathrine Jerrik / Nanna"/>
    <n v="0"/>
    <n v="0"/>
    <n v="0"/>
    <n v="1"/>
    <n v="4"/>
    <n v="0"/>
    <n v="2"/>
    <n v="0"/>
    <n v="0"/>
    <n v="0"/>
    <n v="0"/>
    <n v="2"/>
    <n v="0"/>
    <n v="0"/>
    <n v="0"/>
    <n v="0"/>
    <n v="0"/>
    <n v="1"/>
    <n v="0"/>
    <n v="0"/>
    <n v="1"/>
    <n v="4"/>
    <s v="Miele alm."/>
    <n v="3.5"/>
    <s v="Ja"/>
    <n v="0"/>
    <s v="Nej"/>
    <s v="Nej"/>
    <s v="ja"/>
    <n v="3"/>
    <s v="God plads"/>
    <s v="Meget fint køkken"/>
    <n v="0"/>
    <x v="1"/>
    <s v="Vesterbro/Kgs.Enghave"/>
    <x v="11"/>
    <x v="0"/>
    <x v="1"/>
    <n v="0"/>
    <n v="0"/>
    <n v="0"/>
    <n v="0"/>
    <n v="0"/>
    <n v="0"/>
    <n v="0"/>
    <n v="0"/>
    <n v="0"/>
    <n v="0"/>
    <n v="0"/>
    <n v="141500.51"/>
    <s v="37423"/>
    <x v="0"/>
    <x v="0"/>
    <x v="1"/>
  </r>
  <r>
    <x v="0"/>
    <x v="527"/>
    <s v="Børneringens Børnehus Rymarksvænge"/>
    <x v="5"/>
    <s v="Rymarksvej 19"/>
    <n v="2900"/>
    <s v="Hellerup"/>
    <s v="39 18 02 95"/>
    <s v="35263@buf.kk.dk"/>
    <s v="Kirsten Sandau Christensen"/>
    <n v="0"/>
    <n v="0"/>
    <s v="35263@buf.kk.dk"/>
    <s v="Vuggestue"/>
    <n v="78"/>
    <n v="0"/>
    <n v="0"/>
    <n v="0"/>
    <n v="0"/>
    <n v="0"/>
    <n v="0"/>
    <n v="0"/>
    <n v="0"/>
    <n v="0"/>
    <x v="1"/>
    <x v="1"/>
    <x v="0"/>
    <x v="1"/>
    <n v="0"/>
    <x v="1"/>
    <x v="0"/>
    <x v="1"/>
    <x v="0"/>
    <n v="0"/>
    <n v="0"/>
    <n v="0"/>
    <n v="0"/>
    <s v="Ja"/>
    <n v="0"/>
    <s v="Annelise Christensen"/>
    <n v="0"/>
    <n v="24"/>
    <n v="0"/>
    <n v="0"/>
    <s v="mange års erfaring"/>
    <s v="økokursus i madhuset"/>
    <n v="0"/>
    <n v="0"/>
    <n v="0"/>
    <n v="0"/>
    <n v="0"/>
    <n v="0"/>
    <n v="0"/>
    <n v="81"/>
    <n v="0"/>
    <n v="0"/>
    <n v="0"/>
    <s v="Ja"/>
    <s v="Nej"/>
    <s v="Ja"/>
    <n v="0"/>
    <n v="0"/>
    <n v="0"/>
    <n v="0"/>
    <n v="0"/>
    <n v="0"/>
    <n v="0"/>
    <n v="0"/>
    <n v="0"/>
    <s v="produktionskøkken"/>
    <s v="Ja"/>
    <n v="0"/>
    <n v="0"/>
    <n v="0"/>
    <n v="0"/>
    <n v="0"/>
    <n v="0"/>
    <n v="0"/>
    <n v="0"/>
    <n v="0"/>
    <n v="0"/>
    <n v="0"/>
    <n v="0"/>
    <s v="Der serveres mælk én gang ugentligt"/>
    <s v="Cathrine"/>
    <d v="2009-03-12T00:00:00"/>
    <n v="0"/>
    <n v="0"/>
    <n v="0"/>
    <n v="0"/>
    <n v="0"/>
    <n v="0"/>
    <n v="0"/>
    <n v="0"/>
    <n v="0"/>
    <n v="0"/>
    <n v="0"/>
    <n v="0"/>
    <n v="0"/>
    <n v="0"/>
    <n v="0"/>
    <n v="0"/>
    <n v="0"/>
    <n v="0"/>
    <n v="0"/>
    <n v="0"/>
    <n v="0"/>
    <n v="0"/>
    <n v="0"/>
    <n v="0"/>
    <n v="0"/>
    <n v="0"/>
    <n v="0"/>
    <n v="0"/>
    <n v="0"/>
    <n v="0"/>
    <s v="Køkkenet skal ombygges i løbet af 2009"/>
    <n v="0"/>
    <x v="1"/>
    <s v="Østerbro"/>
    <x v="56"/>
    <x v="0"/>
    <x v="1"/>
    <n v="0"/>
    <n v="0"/>
    <n v="0"/>
    <n v="0"/>
    <n v="0"/>
    <n v="0"/>
    <n v="0"/>
    <n v="0"/>
    <n v="0"/>
    <n v="0"/>
    <n v="0"/>
    <n v="163887.31"/>
    <s v="35263"/>
    <x v="0"/>
    <x v="0"/>
    <x v="1"/>
  </r>
  <r>
    <x v="0"/>
    <x v="528"/>
    <s v="Carl Nielsen"/>
    <x v="5"/>
    <s v="Carl Nielsens Allé 25"/>
    <n v="2100"/>
    <s v="København Ø"/>
    <s v="39 29 24 55"/>
    <s v="37205@buf.kk.dk"/>
    <s v="Susanne Bacher"/>
    <n v="0"/>
    <n v="39292455"/>
    <s v="37205@buf.kk.dk"/>
    <s v="Vuggestue"/>
    <n v="64"/>
    <n v="0"/>
    <n v="0"/>
    <n v="0"/>
    <n v="0"/>
    <n v="0"/>
    <n v="0"/>
    <n v="0"/>
    <n v="0"/>
    <n v="0"/>
    <x v="0"/>
    <x v="1"/>
    <x v="0"/>
    <x v="0"/>
    <n v="0"/>
    <x v="1"/>
    <x v="0"/>
    <x v="1"/>
    <x v="0"/>
    <n v="0"/>
    <n v="120000"/>
    <n v="0"/>
    <n v="0"/>
    <s v="Ja"/>
    <n v="0"/>
    <s v="Halima"/>
    <n v="2005"/>
    <n v="37"/>
    <n v="0"/>
    <s v="ernærings &amp; køkkenassistent"/>
    <n v="0"/>
    <s v="kbh madhus, økokursus, hygiejne bevis"/>
    <n v="0"/>
    <n v="0"/>
    <n v="0"/>
    <n v="0"/>
    <n v="0"/>
    <n v="0"/>
    <n v="0"/>
    <n v="95"/>
    <n v="0"/>
    <n v="1"/>
    <n v="0"/>
    <s v="Ja"/>
    <s v="Nej"/>
    <s v="Ja"/>
    <n v="0"/>
    <n v="0"/>
    <n v="0"/>
    <n v="0"/>
    <n v="0"/>
    <n v="0"/>
    <n v="0"/>
    <n v="0"/>
    <n v="0"/>
    <s v="produktionskøkken"/>
    <s v="Ja"/>
    <n v="0"/>
    <n v="0"/>
    <n v="0"/>
    <n v="0"/>
    <n v="0"/>
    <n v="0"/>
    <n v="0"/>
    <n v="0"/>
    <n v="0"/>
    <n v="0"/>
    <n v="0"/>
    <n v="0"/>
    <n v="0"/>
    <s v="Cathrine"/>
    <d v="2009-04-14T00:00:00"/>
    <n v="0"/>
    <n v="0"/>
    <n v="1"/>
    <n v="5"/>
    <n v="0"/>
    <n v="2"/>
    <n v="0"/>
    <n v="0"/>
    <n v="0"/>
    <n v="0"/>
    <n v="2"/>
    <n v="0"/>
    <n v="0"/>
    <n v="0"/>
    <n v="0"/>
    <n v="0"/>
    <n v="2"/>
    <n v="0"/>
    <n v="0"/>
    <n v="1"/>
    <n v="2"/>
    <s v="Wexiodisk"/>
    <n v="4"/>
    <s v="Ja"/>
    <n v="0"/>
    <s v="Nej"/>
    <s v="Ja"/>
    <s v="Nej"/>
    <n v="3"/>
    <s v="God plads"/>
    <s v="Stort dejligt køkken"/>
    <n v="0"/>
    <x v="1"/>
    <s v="Østerbro"/>
    <x v="10"/>
    <x v="0"/>
    <x v="1"/>
    <n v="0"/>
    <n v="0"/>
    <n v="0"/>
    <n v="0"/>
    <n v="0"/>
    <n v="0"/>
    <n v="0"/>
    <n v="0"/>
    <n v="0"/>
    <n v="0"/>
    <n v="0"/>
    <n v="228239.78"/>
    <s v="37205"/>
    <x v="0"/>
    <x v="0"/>
    <x v="1"/>
  </r>
  <r>
    <x v="0"/>
    <x v="529"/>
    <s v="Daginstitutionen Charlottehaven"/>
    <x v="5"/>
    <s v="Gammel Kalkbrænderi Vej 45"/>
    <n v="2100"/>
    <s v="København Ø"/>
    <s v="35 29 80 90"/>
    <s v="37210@buf.kk.dk"/>
    <s v="Trine Lønborg-Jensen"/>
    <n v="0"/>
    <n v="0"/>
    <s v="37210@buf.kk.dk"/>
    <s v="Vuggestue"/>
    <n v="70"/>
    <n v="0"/>
    <n v="0"/>
    <n v="0"/>
    <n v="0"/>
    <n v="0"/>
    <n v="0"/>
    <n v="0"/>
    <n v="0"/>
    <n v="0"/>
    <x v="0"/>
    <x v="1"/>
    <x v="0"/>
    <x v="0"/>
    <n v="0"/>
    <x v="1"/>
    <x v="0"/>
    <x v="1"/>
    <x v="0"/>
    <n v="0"/>
    <n v="160000"/>
    <n v="0"/>
    <n v="0"/>
    <s v="Ja"/>
    <n v="0"/>
    <s v="Lone Jakobsen"/>
    <n v="2005"/>
    <n v="37"/>
    <n v="0"/>
    <s v="bachelor fra Suhrs"/>
    <n v="0"/>
    <s v="ø.o.f. + kbh madhus"/>
    <s v="Camilla Thorsgaard"/>
    <n v="2008"/>
    <n v="25"/>
    <n v="0"/>
    <s v="ufaglært"/>
    <n v="0"/>
    <n v="0"/>
    <n v="85"/>
    <n v="0"/>
    <n v="1"/>
    <n v="0"/>
    <s v="Ja"/>
    <s v="ja"/>
    <s v="Ja"/>
    <n v="0"/>
    <n v="0"/>
    <n v="0"/>
    <n v="0"/>
    <n v="0"/>
    <n v="0"/>
    <n v="0"/>
    <n v="0"/>
    <n v="0"/>
    <s v="produktionskøkken"/>
    <n v="0"/>
    <n v="0"/>
    <n v="0"/>
    <n v="0"/>
    <n v="0"/>
    <n v="0"/>
    <n v="0"/>
    <n v="0"/>
    <n v="0"/>
    <n v="0"/>
    <n v="0"/>
    <n v="0"/>
    <n v="0"/>
    <n v="0"/>
    <s v="Cathrine"/>
    <d v="2009-04-20T00:00:00"/>
    <n v="0"/>
    <n v="0"/>
    <n v="1"/>
    <n v="5"/>
    <n v="0"/>
    <n v="2"/>
    <n v="0"/>
    <n v="0"/>
    <n v="0"/>
    <n v="0"/>
    <n v="3"/>
    <n v="0"/>
    <n v="0"/>
    <n v="0"/>
    <n v="0"/>
    <n v="0"/>
    <n v="2"/>
    <n v="0"/>
    <n v="0"/>
    <n v="1"/>
    <n v="20"/>
    <s v="Miele"/>
    <n v="10"/>
    <s v="Ja"/>
    <n v="0"/>
    <s v="Nej"/>
    <s v="Nej"/>
    <s v="ja"/>
    <n v="5"/>
    <s v="God plads"/>
    <n v="0"/>
    <n v="0"/>
    <x v="1"/>
    <s v="Østerbro"/>
    <x v="48"/>
    <x v="0"/>
    <x v="1"/>
    <n v="0"/>
    <n v="0"/>
    <n v="0"/>
    <n v="0"/>
    <n v="0"/>
    <n v="0"/>
    <n v="0"/>
    <n v="0"/>
    <n v="0"/>
    <n v="0"/>
    <n v="0"/>
    <n v="143744.13"/>
    <s v="37210"/>
    <x v="0"/>
    <x v="0"/>
    <x v="1"/>
  </r>
  <r>
    <x v="0"/>
    <x v="530"/>
    <s v="Smørhullet"/>
    <x v="5"/>
    <s v="Fanøgade 21"/>
    <n v="2100"/>
    <s v="København Ø"/>
    <s v="39 29 30 49"/>
    <s v="37249@buf.kk.dk"/>
    <s v="Marianne Wilmann Andersen"/>
    <n v="0"/>
    <n v="39293049"/>
    <s v="37249@buf.kk.dk"/>
    <s v="Vuggestue"/>
    <n v="60"/>
    <n v="0"/>
    <n v="0"/>
    <n v="0"/>
    <n v="0"/>
    <n v="0"/>
    <n v="0"/>
    <n v="0"/>
    <n v="0"/>
    <n v="0"/>
    <x v="0"/>
    <x v="1"/>
    <x v="0"/>
    <x v="0"/>
    <n v="0"/>
    <x v="1"/>
    <x v="0"/>
    <x v="1"/>
    <x v="0"/>
    <n v="0"/>
    <n v="210000"/>
    <n v="0"/>
    <n v="0"/>
    <s v="Ja"/>
    <n v="0"/>
    <s v="Ane Skov Olesen"/>
    <n v="2003"/>
    <n v="31"/>
    <n v="0"/>
    <s v="bachelor Suhrs"/>
    <n v="0"/>
    <n v="0"/>
    <n v="0"/>
    <n v="0"/>
    <n v="0"/>
    <n v="0"/>
    <n v="0"/>
    <n v="0"/>
    <n v="0"/>
    <n v="90"/>
    <n v="0"/>
    <n v="3"/>
    <n v="0"/>
    <s v="Ja"/>
    <s v="ja"/>
    <s v="Ja"/>
    <n v="0"/>
    <n v="0"/>
    <n v="0"/>
    <n v="0"/>
    <n v="0"/>
    <n v="0"/>
    <n v="0"/>
    <n v="0"/>
    <n v="0"/>
    <s v="produktionskøkken"/>
    <s v="Ja"/>
    <n v="0"/>
    <n v="0"/>
    <n v="0"/>
    <n v="0"/>
    <n v="0"/>
    <n v="0"/>
    <n v="0"/>
    <n v="0"/>
    <n v="0"/>
    <n v="0"/>
    <n v="0"/>
    <n v="0"/>
    <n v="0"/>
    <s v="Cathrine"/>
    <n v="0"/>
    <n v="0"/>
    <n v="0"/>
    <n v="1"/>
    <n v="5"/>
    <n v="0"/>
    <n v="2"/>
    <n v="0"/>
    <n v="0"/>
    <n v="0"/>
    <n v="0"/>
    <n v="2"/>
    <n v="0"/>
    <n v="0"/>
    <n v="1"/>
    <n v="0"/>
    <n v="0"/>
    <n v="2"/>
    <n v="0"/>
    <n v="0"/>
    <n v="1"/>
    <n v="2"/>
    <s v="Brønnum"/>
    <n v="0"/>
    <s v="Nej"/>
    <n v="0"/>
    <s v="Ja"/>
    <n v="0"/>
    <s v="ja"/>
    <n v="4"/>
    <s v="God plads"/>
    <s v="Super Køkken"/>
    <n v="0"/>
    <x v="1"/>
    <s v="Østerbro"/>
    <x v="48"/>
    <x v="0"/>
    <x v="1"/>
    <n v="0"/>
    <n v="0"/>
    <n v="0"/>
    <n v="0"/>
    <n v="0"/>
    <n v="0"/>
    <n v="0"/>
    <n v="0"/>
    <n v="0"/>
    <n v="0"/>
    <n v="0"/>
    <n v="154858.26"/>
    <s v="37249"/>
    <x v="0"/>
    <x v="0"/>
    <x v="1"/>
  </r>
  <r>
    <x v="0"/>
    <x v="531"/>
    <s v="Vuggestuen Æblehaven"/>
    <x v="5"/>
    <s v="Svendborggade 1"/>
    <n v="2100"/>
    <s v="København Ø"/>
    <s v="35 26 01 02"/>
    <s v="37265@buf.kk.dk"/>
    <s v="Kennet Sabin Suszkiewiecz"/>
    <n v="0"/>
    <n v="0"/>
    <s v="37265@buf.kk.dk"/>
    <s v="Vuggestue"/>
    <n v="53"/>
    <n v="0"/>
    <n v="0"/>
    <n v="0"/>
    <n v="0"/>
    <n v="0"/>
    <n v="0"/>
    <n v="0"/>
    <n v="0"/>
    <n v="0"/>
    <x v="0"/>
    <x v="1"/>
    <x v="2"/>
    <x v="0"/>
    <n v="0"/>
    <x v="1"/>
    <x v="0"/>
    <x v="1"/>
    <x v="0"/>
    <n v="0"/>
    <n v="348000"/>
    <n v="0"/>
    <n v="0"/>
    <s v="Ja"/>
    <n v="0"/>
    <s v="Sundus Khafa"/>
    <n v="2007"/>
    <n v="30"/>
    <n v="0"/>
    <s v="ufaglært"/>
    <s v="meget kompetent"/>
    <n v="0"/>
    <s v="Lillian Pedersen"/>
    <n v="2008"/>
    <n v="35"/>
    <n v="0"/>
    <s v="ufaglært"/>
    <s v="køkkenmedhjælper"/>
    <n v="0"/>
    <n v="85"/>
    <n v="0"/>
    <n v="2"/>
    <n v="0"/>
    <s v="Ja"/>
    <s v="ja"/>
    <s v="Ja"/>
    <n v="0"/>
    <n v="0"/>
    <n v="0"/>
    <n v="0"/>
    <n v="0"/>
    <n v="0"/>
    <n v="0"/>
    <n v="0"/>
    <n v="0"/>
    <s v="produktionskøkken"/>
    <s v="nej"/>
    <s v="Større"/>
    <n v="0"/>
    <n v="0"/>
    <s v="behøver virkelig en industriopvaskemaskine. Køkken er totalt nedslidt. Trænger meget til en total renovering og nye køkkenelementer"/>
    <n v="0"/>
    <n v="0"/>
    <n v="0"/>
    <n v="0"/>
    <n v="0"/>
    <n v="0"/>
    <n v="0"/>
    <n v="0"/>
    <n v="0"/>
    <s v="Cathrine"/>
    <n v="0"/>
    <n v="0"/>
    <n v="0"/>
    <n v="1"/>
    <n v="5"/>
    <n v="0"/>
    <n v="2"/>
    <n v="0"/>
    <n v="0"/>
    <n v="0"/>
    <n v="0"/>
    <n v="1"/>
    <n v="0"/>
    <n v="2"/>
    <n v="0"/>
    <n v="0"/>
    <n v="0"/>
    <n v="1"/>
    <n v="0"/>
    <n v="1"/>
    <n v="1"/>
    <n v="20"/>
    <s v="Miele"/>
    <n v="3"/>
    <s v="Nej"/>
    <n v="0"/>
    <s v="Ja"/>
    <s v="Nej"/>
    <s v="ja"/>
    <n v="2"/>
    <s v="Begrænset"/>
    <n v="0"/>
    <n v="0"/>
    <x v="1"/>
    <s v="Østerbro"/>
    <x v="38"/>
    <x v="0"/>
    <x v="1"/>
    <n v="0"/>
    <n v="0"/>
    <n v="0"/>
    <n v="0"/>
    <n v="0"/>
    <n v="0"/>
    <n v="0"/>
    <n v="0"/>
    <n v="0"/>
    <n v="0"/>
    <n v="0"/>
    <n v="132262.78"/>
    <s v="37265"/>
    <x v="0"/>
    <x v="0"/>
    <x v="1"/>
  </r>
  <r>
    <x v="0"/>
    <x v="532"/>
    <s v="kastanjetræet"/>
    <x v="5"/>
    <s v="Vordingborggade 25"/>
    <n v="2100"/>
    <s v="København Ø."/>
    <s v="35 42 49 86"/>
    <s v="lv98@buf.kk.dk"/>
    <s v="Mette Ostov"/>
    <n v="35263904"/>
    <n v="0"/>
    <s v="37272@buf.kk.dk"/>
    <s v="Vuggestue"/>
    <n v="46"/>
    <n v="0"/>
    <n v="0"/>
    <n v="0"/>
    <n v="0"/>
    <n v="0"/>
    <n v="0"/>
    <n v="0"/>
    <n v="0"/>
    <n v="0"/>
    <x v="0"/>
    <x v="1"/>
    <x v="0"/>
    <x v="0"/>
    <n v="0"/>
    <x v="1"/>
    <x v="0"/>
    <x v="1"/>
    <x v="0"/>
    <n v="0"/>
    <n v="108000"/>
    <n v="0"/>
    <n v="0"/>
    <s v="Ja"/>
    <n v="0"/>
    <s v="Bonnie Lindblad"/>
    <n v="2008"/>
    <n v="34"/>
    <n v="0"/>
    <s v="slagter"/>
    <n v="0"/>
    <n v="0"/>
    <n v="0"/>
    <n v="0"/>
    <n v="0"/>
    <n v="0"/>
    <n v="0"/>
    <n v="0"/>
    <n v="0"/>
    <n v="87"/>
    <n v="0"/>
    <n v="1"/>
    <n v="0"/>
    <s v="Ja"/>
    <s v="ja"/>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Østerbro"/>
    <x v="7"/>
    <x v="0"/>
    <x v="1"/>
    <n v="0"/>
    <n v="0"/>
    <n v="0"/>
    <n v="0"/>
    <n v="0"/>
    <n v="0"/>
    <n v="0"/>
    <n v="0"/>
    <n v="0"/>
    <n v="0"/>
    <n v="0"/>
    <n v="114036.59"/>
    <s v="37272"/>
    <x v="0"/>
    <x v="0"/>
    <x v="1"/>
  </r>
  <r>
    <x v="0"/>
    <x v="533"/>
    <s v="Vuggestuen Villa Rosa"/>
    <x v="5"/>
    <s v="Rosenvængets Sideallé 6"/>
    <n v="2100"/>
    <s v="København Ø"/>
    <s v="35 26 94 15"/>
    <s v="37279@buf.kk.dk"/>
    <s v="Anne-Vibeke Svarre"/>
    <n v="39203790"/>
    <n v="0"/>
    <s v="37279@buf.kk.dk"/>
    <s v="Vuggestue"/>
    <n v="54"/>
    <n v="0"/>
    <n v="0"/>
    <n v="0"/>
    <n v="0"/>
    <n v="0"/>
    <n v="0"/>
    <n v="0"/>
    <n v="0"/>
    <n v="0"/>
    <x v="0"/>
    <x v="1"/>
    <x v="0"/>
    <x v="0"/>
    <n v="0"/>
    <x v="1"/>
    <x v="0"/>
    <x v="1"/>
    <x v="0"/>
    <n v="0"/>
    <n v="160000"/>
    <n v="0"/>
    <n v="0"/>
    <s v="Ja"/>
    <n v="0"/>
    <s v="Dorthea Rasmussen"/>
    <n v="2005"/>
    <n v="37"/>
    <n v="0"/>
    <s v="Køkkenassistent"/>
    <n v="0"/>
    <s v="økologikursus"/>
    <n v="0"/>
    <n v="0"/>
    <n v="0"/>
    <n v="0"/>
    <n v="0"/>
    <n v="0"/>
    <n v="0"/>
    <n v="90"/>
    <n v="0"/>
    <n v="1"/>
    <n v="0"/>
    <s v="Ja"/>
    <s v="ja"/>
    <s v="Ja"/>
    <n v="0"/>
    <n v="0"/>
    <n v="0"/>
    <n v="0"/>
    <n v="0"/>
    <n v="0"/>
    <n v="0"/>
    <n v="0"/>
    <n v="0"/>
    <s v="produktionskøkken"/>
    <n v="0"/>
    <n v="0"/>
    <n v="0"/>
    <n v="0"/>
    <n v="0"/>
    <n v="0"/>
    <n v="0"/>
    <n v="0"/>
    <n v="0"/>
    <n v="0"/>
    <n v="0"/>
    <n v="0"/>
    <n v="0"/>
    <s v="elitesmiley"/>
    <s v="Sine"/>
    <d v="2009-05-19T00:00:00"/>
    <n v="0"/>
    <n v="0"/>
    <n v="0"/>
    <n v="0"/>
    <n v="0"/>
    <n v="0"/>
    <n v="0"/>
    <n v="0"/>
    <n v="0"/>
    <n v="0"/>
    <n v="0"/>
    <n v="0"/>
    <n v="0"/>
    <n v="0"/>
    <n v="0"/>
    <n v="0"/>
    <n v="0"/>
    <n v="0"/>
    <n v="0"/>
    <n v="0"/>
    <n v="0"/>
    <n v="0"/>
    <n v="0"/>
    <n v="0"/>
    <n v="0"/>
    <n v="0"/>
    <n v="0"/>
    <n v="0"/>
    <n v="0"/>
    <n v="0"/>
    <n v="0"/>
    <n v="0"/>
    <x v="1"/>
    <s v="Østerbro"/>
    <x v="57"/>
    <x v="0"/>
    <x v="1"/>
    <n v="0"/>
    <n v="0"/>
    <n v="0"/>
    <n v="0"/>
    <n v="0"/>
    <n v="0"/>
    <n v="0"/>
    <n v="0"/>
    <n v="0"/>
    <n v="0"/>
    <n v="0"/>
    <n v="143316.59"/>
    <s v="37279"/>
    <x v="0"/>
    <x v="0"/>
    <x v="1"/>
  </r>
  <r>
    <x v="0"/>
    <x v="534"/>
    <s v="Vuggestuen Luna"/>
    <x v="5"/>
    <s v="Reersøgade 17"/>
    <n v="2100"/>
    <s v="København Ø"/>
    <s v="39 20 96 61"/>
    <s v="37280@buf.kk.dk"/>
    <s v="Stella Chahi"/>
    <n v="35263439"/>
    <n v="0"/>
    <s v="37280@buf.kk.dk"/>
    <s v="Vuggestue"/>
    <n v="33"/>
    <n v="0"/>
    <n v="0"/>
    <n v="0"/>
    <n v="0"/>
    <n v="0"/>
    <n v="0"/>
    <n v="0"/>
    <n v="0"/>
    <n v="0"/>
    <x v="0"/>
    <x v="1"/>
    <x v="3"/>
    <x v="0"/>
    <n v="0"/>
    <x v="1"/>
    <x v="0"/>
    <x v="1"/>
    <x v="0"/>
    <n v="0"/>
    <n v="87500"/>
    <n v="0"/>
    <n v="0"/>
    <s v="Ja"/>
    <n v="0"/>
    <s v="Tanya Chappi"/>
    <n v="2001"/>
    <n v="31"/>
    <n v="0"/>
    <s v="ufaglært"/>
    <n v="0"/>
    <s v="hygiejne"/>
    <n v="0"/>
    <n v="0"/>
    <n v="0"/>
    <n v="0"/>
    <n v="0"/>
    <n v="0"/>
    <n v="0"/>
    <n v="75"/>
    <n v="0"/>
    <n v="2"/>
    <n v="0"/>
    <s v="Ja"/>
    <s v="Nej"/>
    <n v="0"/>
    <s v="Ja"/>
    <n v="0"/>
    <s v="Ja"/>
    <n v="0"/>
    <s v="Ja"/>
    <n v="0"/>
    <s v="ja"/>
    <n v="0"/>
    <n v="0"/>
    <s v="produktionskøkken"/>
    <s v="Ja"/>
    <n v="0"/>
    <n v="0"/>
    <n v="0"/>
    <n v="0"/>
    <n v="0"/>
    <n v="0"/>
    <n v="0"/>
    <n v="0"/>
    <n v="0"/>
    <n v="0"/>
    <n v="0"/>
    <n v="0"/>
    <n v="0"/>
    <s v="Cathrine"/>
    <n v="0"/>
    <n v="0"/>
    <n v="0"/>
    <n v="1"/>
    <n v="5"/>
    <n v="0"/>
    <n v="1"/>
    <n v="0"/>
    <n v="0"/>
    <n v="0"/>
    <n v="3"/>
    <n v="1"/>
    <n v="0"/>
    <n v="0"/>
    <n v="0"/>
    <n v="0"/>
    <n v="0"/>
    <n v="1"/>
    <n v="0"/>
    <n v="0"/>
    <n v="1"/>
    <n v="20"/>
    <s v="Miele"/>
    <n v="3"/>
    <s v="Nej"/>
    <n v="0"/>
    <s v="Ja"/>
    <s v="Ja"/>
    <n v="0"/>
    <n v="2"/>
    <s v="God plads"/>
    <n v="0"/>
    <n v="0"/>
    <x v="1"/>
    <s v="Østerbro"/>
    <x v="27"/>
    <x v="0"/>
    <x v="1"/>
    <n v="0"/>
    <n v="0"/>
    <n v="0"/>
    <n v="0"/>
    <n v="0"/>
    <n v="0"/>
    <n v="0"/>
    <n v="0"/>
    <n v="0"/>
    <n v="0"/>
    <n v="0"/>
    <n v="50981.120000000003"/>
    <s v="37280"/>
    <x v="0"/>
    <x v="0"/>
    <x v="1"/>
  </r>
  <r>
    <x v="0"/>
    <x v="535"/>
    <s v="Vuggestuen Mælkebøtten"/>
    <x v="5"/>
    <s v="Borgervænget 9B"/>
    <n v="2100"/>
    <s v="København Ø"/>
    <s v="39 18 22 55"/>
    <s v="37286@buf.kk.dk"/>
    <s v="Helle Rytterhus"/>
    <n v="39295523"/>
    <n v="0"/>
    <s v="37286@buf.kk.dk"/>
    <s v="Vuggestue"/>
    <n v="33"/>
    <n v="0"/>
    <n v="0"/>
    <n v="0"/>
    <n v="0"/>
    <n v="0"/>
    <n v="0"/>
    <n v="0"/>
    <n v="0"/>
    <n v="0"/>
    <x v="0"/>
    <x v="1"/>
    <x v="0"/>
    <x v="0"/>
    <n v="0"/>
    <x v="1"/>
    <x v="0"/>
    <x v="1"/>
    <x v="0"/>
    <n v="0"/>
    <n v="90000"/>
    <n v="0"/>
    <n v="0"/>
    <s v="Ja"/>
    <n v="0"/>
    <s v="Lisel Maymann"/>
    <n v="1996"/>
    <n v="10"/>
    <n v="0"/>
    <n v="0"/>
    <n v="0"/>
    <s v="hygiejnekursus"/>
    <n v="0"/>
    <n v="0"/>
    <n v="0"/>
    <n v="0"/>
    <n v="0"/>
    <n v="0"/>
    <n v="0"/>
    <n v="95"/>
    <n v="0"/>
    <n v="1"/>
    <n v="0"/>
    <s v="Ja"/>
    <s v="ja"/>
    <s v="Ja"/>
    <s v="Ja"/>
    <n v="0"/>
    <s v="Ja"/>
    <n v="0"/>
    <s v="Ja"/>
    <n v="0"/>
    <s v="ja"/>
    <n v="0"/>
    <n v="0"/>
    <s v="produktionskøkken"/>
    <s v="nej"/>
    <s v="Mindre"/>
    <s v="Mindre"/>
    <s v="Nej"/>
    <s v="et kogebord, udsugning, opvask skal hæves fra gulv + et hæve/sænkebord. Ekstra vask"/>
    <n v="0"/>
    <n v="0"/>
    <n v="0"/>
    <n v="0"/>
    <n v="0"/>
    <n v="0"/>
    <n v="0"/>
    <n v="0"/>
    <n v="0"/>
    <s v="Cathrine Jerrik"/>
    <d v="2009-04-14T00:00:00"/>
    <n v="0"/>
    <n v="0"/>
    <n v="1"/>
    <n v="4"/>
    <n v="0"/>
    <n v="2"/>
    <n v="0"/>
    <n v="0"/>
    <n v="0"/>
    <n v="3"/>
    <n v="0"/>
    <n v="0"/>
    <n v="0"/>
    <n v="0"/>
    <n v="0"/>
    <n v="1"/>
    <n v="1"/>
    <n v="0"/>
    <n v="0"/>
    <n v="1"/>
    <n v="20"/>
    <s v="Miele"/>
    <n v="3.5"/>
    <n v="0"/>
    <n v="0"/>
    <n v="0"/>
    <n v="0"/>
    <n v="0"/>
    <n v="2"/>
    <s v="God plads"/>
    <s v="godt lager"/>
    <n v="0"/>
    <x v="1"/>
    <s v="Østerbro"/>
    <x v="27"/>
    <x v="0"/>
    <x v="1"/>
    <n v="0"/>
    <n v="0"/>
    <n v="0"/>
    <n v="0"/>
    <n v="0"/>
    <n v="0"/>
    <n v="0"/>
    <n v="0"/>
    <n v="0"/>
    <n v="0"/>
    <n v="0"/>
    <n v="120466.72"/>
    <s v="37286"/>
    <x v="0"/>
    <x v="0"/>
    <x v="1"/>
  </r>
  <r>
    <x v="0"/>
    <x v="536"/>
    <s v="Fluen"/>
    <x v="5"/>
    <s v="Ringkøbinggade 4"/>
    <n v="2100"/>
    <s v="København Ø"/>
    <s v="35 38 24 25"/>
    <s v="37290@buf.kk.dk"/>
    <s v="Trine Panduro"/>
    <n v="33139931"/>
    <n v="0"/>
    <s v="37290@buf.kk.dk"/>
    <s v="Vuggestue"/>
    <n v="66"/>
    <n v="0"/>
    <n v="0"/>
    <n v="0"/>
    <n v="0"/>
    <n v="0"/>
    <n v="0"/>
    <s v="ja"/>
    <n v="2"/>
    <n v="1"/>
    <x v="0"/>
    <x v="1"/>
    <x v="2"/>
    <x v="0"/>
    <n v="0"/>
    <x v="1"/>
    <x v="0"/>
    <x v="1"/>
    <x v="0"/>
    <n v="0"/>
    <n v="360000"/>
    <n v="0"/>
    <n v="0"/>
    <s v="Ja"/>
    <n v="0"/>
    <s v="Helle Harkjær"/>
    <n v="1999"/>
    <n v="37"/>
    <n v="0"/>
    <s v="Husholdningslærer"/>
    <n v="0"/>
    <s v="økokurser"/>
    <s v="Jeanette"/>
    <n v="2003"/>
    <n v="32"/>
    <n v="0"/>
    <s v="ufaglært"/>
    <n v="0"/>
    <s v="økokurser, hygiejne"/>
    <n v="88"/>
    <n v="0"/>
    <n v="2"/>
    <n v="0"/>
    <s v="Ja"/>
    <s v="Nej"/>
    <s v="Ja"/>
    <n v="0"/>
    <n v="0"/>
    <n v="0"/>
    <n v="0"/>
    <n v="0"/>
    <n v="0"/>
    <n v="0"/>
    <n v="0"/>
    <n v="0"/>
    <s v="produktionskøkken"/>
    <s v="nej"/>
    <n v="0"/>
    <n v="0"/>
    <n v="0"/>
    <n v="0"/>
    <n v="0"/>
    <n v="0"/>
    <n v="0"/>
    <n v="0"/>
    <n v="0"/>
    <n v="0"/>
    <n v="0"/>
    <n v="0"/>
    <s v="Køkken skal ombygges pga sammenlægning"/>
    <s v="Cathrine"/>
    <n v="0"/>
    <n v="0"/>
    <n v="0"/>
    <n v="1"/>
    <n v="4"/>
    <n v="0"/>
    <n v="2"/>
    <n v="0"/>
    <n v="0"/>
    <n v="0"/>
    <n v="0"/>
    <n v="1"/>
    <n v="0"/>
    <n v="0"/>
    <n v="0"/>
    <n v="0"/>
    <n v="0"/>
    <n v="1"/>
    <n v="0"/>
    <n v="0"/>
    <n v="1"/>
    <n v="20"/>
    <s v="Miele"/>
    <n v="3"/>
    <s v="Nej"/>
    <n v="0"/>
    <s v="Ja"/>
    <s v="Nej"/>
    <s v="Nej"/>
    <n v="2"/>
    <s v="God plads"/>
    <n v="0"/>
    <n v="0"/>
    <x v="0"/>
    <s v="Østerbro"/>
    <x v="49"/>
    <x v="0"/>
    <x v="1"/>
    <n v="0"/>
    <n v="0"/>
    <n v="0"/>
    <n v="0"/>
    <n v="0"/>
    <n v="0"/>
    <n v="0"/>
    <n v="0"/>
    <n v="0"/>
    <n v="0"/>
    <n v="0"/>
    <n v="163605.99"/>
    <s v="37290"/>
    <x v="0"/>
    <x v="0"/>
    <x v="1"/>
  </r>
  <r>
    <x v="0"/>
    <x v="537"/>
    <s v="Fluen"/>
    <x v="5"/>
    <s v="Ringkøbinggade 4"/>
    <n v="2100"/>
    <s v="København Ø"/>
    <s v="35 38 24 25"/>
    <s v="37290@buf.kk.dk"/>
    <s v="Trine Panduro"/>
    <n v="33139931"/>
    <n v="0"/>
    <s v="37290@buf.kk.dk"/>
    <s v="Vuggestue"/>
    <n v="66"/>
    <n v="0"/>
    <n v="0"/>
    <n v="0"/>
    <n v="0"/>
    <n v="0"/>
    <n v="0"/>
    <s v="ja"/>
    <n v="2"/>
    <n v="2"/>
    <x v="1"/>
    <x v="0"/>
    <x v="1"/>
    <x v="1"/>
    <n v="0"/>
    <x v="1"/>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2"/>
    <n v="0"/>
    <n v="0"/>
    <n v="0"/>
    <n v="0"/>
    <n v="0"/>
    <n v="0"/>
    <n v="0"/>
    <n v="0"/>
    <n v="1"/>
    <n v="0"/>
    <n v="0"/>
    <n v="0"/>
    <n v="0"/>
    <n v="0"/>
    <n v="1"/>
    <n v="0"/>
    <n v="0"/>
    <n v="1"/>
    <n v="20"/>
    <s v="Miele"/>
    <n v="3"/>
    <s v="Nej"/>
    <n v="0"/>
    <s v="Ja"/>
    <s v="Nej"/>
    <s v="Nej"/>
    <n v="3"/>
    <s v="God plads"/>
    <n v="0"/>
    <n v="0"/>
    <x v="0"/>
    <s v="Østerbro"/>
    <x v="49"/>
    <x v="0"/>
    <x v="1"/>
    <n v="0"/>
    <n v="0"/>
    <n v="0"/>
    <n v="0"/>
    <n v="0"/>
    <n v="0"/>
    <n v="0"/>
    <n v="0"/>
    <n v="0"/>
    <n v="0"/>
    <n v="0"/>
    <n v="163605.99"/>
    <s v="37290"/>
    <x v="1"/>
    <x v="0"/>
    <x v="1"/>
  </r>
  <r>
    <x v="0"/>
    <x v="538"/>
    <s v="Vokseværket"/>
    <x v="5"/>
    <s v="Krausesvej 4"/>
    <n v="2100"/>
    <s v="København Ø"/>
    <s v="35 42 22 28"/>
    <s v="37291@buf.kk.dk"/>
    <s v="Janne Khan"/>
    <n v="0"/>
    <n v="0"/>
    <s v="37291@buf.kk.dk"/>
    <s v="Vuggestue"/>
    <n v="72"/>
    <n v="0"/>
    <n v="0"/>
    <n v="0"/>
    <n v="0"/>
    <n v="0"/>
    <n v="0"/>
    <s v="ja"/>
    <n v="2"/>
    <n v="1"/>
    <x v="0"/>
    <x v="1"/>
    <x v="2"/>
    <x v="1"/>
    <n v="0"/>
    <x v="1"/>
    <x v="0"/>
    <x v="1"/>
    <x v="0"/>
    <n v="0"/>
    <n v="160000"/>
    <n v="0"/>
    <n v="0"/>
    <s v="Ja"/>
    <n v="0"/>
    <s v="Viola Bækgaard"/>
    <n v="2008"/>
    <n v="20"/>
    <n v="0"/>
    <n v="0"/>
    <s v="lavet mad i 20 år"/>
    <s v="hygiejne"/>
    <n v="0"/>
    <n v="0"/>
    <n v="0"/>
    <n v="0"/>
    <n v="0"/>
    <n v="0"/>
    <n v="0"/>
    <n v="90"/>
    <n v="0"/>
    <n v="1"/>
    <n v="0"/>
    <s v="Ja"/>
    <s v="Nej"/>
    <s v="Ja"/>
    <n v="0"/>
    <s v="De er meget negative"/>
    <n v="0"/>
    <s v="de ved det ikke"/>
    <s v="Nej"/>
    <s v="De har ikke penge og er meget negative omkring fuld forplejning"/>
    <n v="0"/>
    <n v="0"/>
    <n v="0"/>
    <s v="produktionskøkken"/>
    <n v="0"/>
    <n v="0"/>
    <n v="0"/>
    <n v="0"/>
    <n v="0"/>
    <n v="0"/>
    <n v="0"/>
    <n v="0"/>
    <n v="0"/>
    <n v="0"/>
    <n v="0"/>
    <n v="0"/>
    <n v="0"/>
    <n v="0"/>
    <s v="Cathrine"/>
    <d v="2009-04-01T00:00:00"/>
    <n v="0"/>
    <n v="0"/>
    <n v="1"/>
    <n v="4"/>
    <n v="0"/>
    <n v="2"/>
    <n v="0"/>
    <n v="0"/>
    <n v="0"/>
    <n v="0"/>
    <n v="2"/>
    <n v="0"/>
    <n v="0"/>
    <n v="0"/>
    <n v="0"/>
    <n v="2"/>
    <n v="0"/>
    <n v="0"/>
    <n v="1"/>
    <n v="1"/>
    <n v="20"/>
    <s v="Miele"/>
    <n v="3"/>
    <s v="Nej"/>
    <n v="0"/>
    <s v="Ja"/>
    <s v="Ja"/>
    <s v="Nej"/>
    <n v="2"/>
    <s v="God plads"/>
    <n v="0"/>
    <n v="0"/>
    <x v="1"/>
    <s v="Østerbro"/>
    <x v="17"/>
    <x v="0"/>
    <x v="1"/>
    <n v="0"/>
    <n v="0"/>
    <n v="0"/>
    <n v="0"/>
    <n v="0"/>
    <n v="0"/>
    <n v="0"/>
    <n v="0"/>
    <n v="0"/>
    <n v="0"/>
    <n v="0"/>
    <n v="168339.79"/>
    <s v="37291"/>
    <x v="0"/>
    <x v="0"/>
    <x v="1"/>
  </r>
  <r>
    <x v="0"/>
    <x v="539"/>
    <s v="Vokseværket"/>
    <x v="5"/>
    <s v="Krausesvej 17"/>
    <n v="2100"/>
    <s v="København Ø"/>
    <s v="35 42 22 28"/>
    <s v="37291@buf.kk.dk"/>
    <s v="Janne Khan"/>
    <n v="0"/>
    <n v="0"/>
    <s v="37291@buf.kk.dk"/>
    <s v="Vuggestue"/>
    <n v="72"/>
    <n v="0"/>
    <n v="0"/>
    <n v="0"/>
    <n v="0"/>
    <n v="0"/>
    <n v="0"/>
    <s v="ja"/>
    <n v="2"/>
    <n v="2"/>
    <x v="1"/>
    <x v="0"/>
    <x v="1"/>
    <x v="1"/>
    <n v="0"/>
    <x v="1"/>
    <x v="0"/>
    <x v="1"/>
    <x v="0"/>
    <n v="0"/>
    <n v="0"/>
    <n v="0"/>
    <n v="0"/>
    <s v="Ja"/>
    <n v="0"/>
    <s v="Kurt Johansen"/>
    <n v="2008"/>
    <n v="20"/>
    <n v="0"/>
    <n v="0"/>
    <n v="0"/>
    <s v="hygiejne + madhusets økokursus"/>
    <n v="0"/>
    <n v="0"/>
    <n v="0"/>
    <n v="0"/>
    <n v="0"/>
    <n v="0"/>
    <n v="0"/>
    <n v="0"/>
    <n v="0"/>
    <n v="0"/>
    <n v="0"/>
    <n v="0"/>
    <n v="0"/>
    <n v="0"/>
    <n v="0"/>
    <n v="0"/>
    <n v="0"/>
    <n v="0"/>
    <n v="0"/>
    <n v="0"/>
    <n v="0"/>
    <n v="0"/>
    <n v="0"/>
    <s v="produktionskøkken"/>
    <s v="Ja"/>
    <n v="0"/>
    <n v="0"/>
    <n v="0"/>
    <n v="0"/>
    <n v="0"/>
    <n v="0"/>
    <n v="0"/>
    <n v="0"/>
    <n v="0"/>
    <n v="0"/>
    <n v="0"/>
    <n v="0"/>
    <n v="0"/>
    <s v="Cathrine"/>
    <d v="2009-04-01T00:00:00"/>
    <n v="0"/>
    <n v="0"/>
    <n v="1"/>
    <n v="4"/>
    <n v="0"/>
    <n v="2"/>
    <n v="0"/>
    <n v="0"/>
    <n v="0"/>
    <n v="0"/>
    <n v="2"/>
    <n v="0"/>
    <n v="0"/>
    <n v="0"/>
    <n v="0"/>
    <n v="0"/>
    <n v="1"/>
    <n v="0"/>
    <n v="0"/>
    <n v="1"/>
    <n v="20"/>
    <s v="Miele"/>
    <n v="3.5"/>
    <s v="Nej"/>
    <n v="0"/>
    <s v="Ja"/>
    <s v="Nej"/>
    <s v="Nej"/>
    <n v="3"/>
    <s v="God plads"/>
    <n v="0"/>
    <n v="0"/>
    <x v="1"/>
    <s v="Østerbro"/>
    <x v="17"/>
    <x v="0"/>
    <x v="1"/>
    <n v="0"/>
    <n v="0"/>
    <n v="0"/>
    <n v="0"/>
    <n v="0"/>
    <n v="0"/>
    <n v="0"/>
    <n v="0"/>
    <n v="0"/>
    <n v="0"/>
    <n v="0"/>
    <n v="168339.79"/>
    <s v="37291"/>
    <x v="1"/>
    <x v="0"/>
    <x v="1"/>
  </r>
  <r>
    <x v="0"/>
    <x v="540"/>
    <s v="Vuggestuen krausesvej 6"/>
    <x v="5"/>
    <s v="Krausesvej 6"/>
    <n v="2100"/>
    <s v="København Ø"/>
    <s v="35 42 29 88"/>
    <s v="37292@buf.kk.dk"/>
    <s v="Pia Karen Obel"/>
    <n v="32579332"/>
    <n v="0"/>
    <s v="37292@buf.kk.dk"/>
    <s v="Vuggestue"/>
    <n v="34"/>
    <n v="0"/>
    <n v="0"/>
    <n v="0"/>
    <n v="0"/>
    <n v="0"/>
    <n v="0"/>
    <n v="0"/>
    <n v="0"/>
    <n v="0"/>
    <x v="0"/>
    <x v="1"/>
    <x v="2"/>
    <x v="0"/>
    <n v="0"/>
    <x v="1"/>
    <x v="0"/>
    <x v="1"/>
    <x v="0"/>
    <n v="0"/>
    <n v="100000"/>
    <n v="0"/>
    <n v="0"/>
    <s v="Ja"/>
    <n v="0"/>
    <n v="0"/>
    <n v="2004"/>
    <n v="31"/>
    <n v="0"/>
    <s v="ufaglært"/>
    <n v="0"/>
    <s v="forskellige kurser - bla KBH Madhus, hygiejne kursus"/>
    <n v="0"/>
    <n v="0"/>
    <n v="0"/>
    <n v="0"/>
    <n v="0"/>
    <n v="0"/>
    <n v="0"/>
    <n v="90"/>
    <n v="0"/>
    <n v="0"/>
    <n v="0"/>
    <s v="Ja"/>
    <s v="Nej"/>
    <s v="Ja"/>
    <n v="0"/>
    <n v="0"/>
    <n v="0"/>
    <n v="0"/>
    <n v="0"/>
    <n v="0"/>
    <n v="0"/>
    <n v="0"/>
    <n v="0"/>
    <s v="produktionskøkken"/>
    <n v="0"/>
    <n v="0"/>
    <n v="0"/>
    <n v="0"/>
    <n v="0"/>
    <n v="0"/>
    <n v="0"/>
    <n v="0"/>
    <n v="0"/>
    <n v="0"/>
    <n v="0"/>
    <n v="0"/>
    <n v="0"/>
    <n v="0"/>
    <s v="Sine"/>
    <d v="2009-05-19T00:00:00"/>
    <n v="0"/>
    <n v="0"/>
    <n v="0"/>
    <n v="0"/>
    <n v="0"/>
    <n v="0"/>
    <n v="0"/>
    <n v="0"/>
    <n v="0"/>
    <n v="0"/>
    <n v="0"/>
    <n v="0"/>
    <n v="0"/>
    <n v="0"/>
    <n v="0"/>
    <n v="0"/>
    <n v="0"/>
    <n v="0"/>
    <n v="0"/>
    <n v="0"/>
    <n v="0"/>
    <n v="0"/>
    <n v="0"/>
    <n v="0"/>
    <n v="0"/>
    <n v="0"/>
    <n v="0"/>
    <n v="0"/>
    <n v="0"/>
    <n v="0"/>
    <n v="0"/>
    <n v="0"/>
    <x v="1"/>
    <s v="Østerbro"/>
    <x v="26"/>
    <x v="0"/>
    <x v="1"/>
    <n v="0"/>
    <n v="0"/>
    <n v="0"/>
    <n v="0"/>
    <n v="0"/>
    <n v="0"/>
    <n v="0"/>
    <n v="0"/>
    <n v="0"/>
    <n v="0"/>
    <n v="0"/>
    <n v="92335.01"/>
    <s v="37292"/>
    <x v="0"/>
    <x v="0"/>
    <x v="1"/>
  </r>
  <r>
    <x v="0"/>
    <x v="541"/>
    <s v="Akvariet"/>
    <x v="5"/>
    <s v="Næstvedgade 3"/>
    <n v="2100"/>
    <s v="København Ø"/>
    <s v="35 27 80 80"/>
    <s v="37302@buf.kk.dk"/>
    <s v="konst. Grethe Degn"/>
    <n v="0"/>
    <n v="0"/>
    <s v="37302@buf.kk.dk"/>
    <s v="Vuggestue"/>
    <n v="56"/>
    <n v="0"/>
    <n v="0"/>
    <n v="0"/>
    <n v="0"/>
    <n v="0"/>
    <n v="0"/>
    <n v="0"/>
    <n v="0"/>
    <n v="0"/>
    <x v="0"/>
    <x v="1"/>
    <x v="0"/>
    <x v="0"/>
    <n v="0"/>
    <x v="1"/>
    <x v="0"/>
    <x v="1"/>
    <x v="0"/>
    <n v="0"/>
    <n v="85"/>
    <n v="0"/>
    <n v="0"/>
    <s v="Ja"/>
    <n v="0"/>
    <s v="Rattiya"/>
    <n v="2008"/>
    <n v="37"/>
    <n v="0"/>
    <s v="ufaglært"/>
    <s v="mange års madlavning"/>
    <s v="hygiejne/egenkontrol, ø.o.f."/>
    <n v="0"/>
    <n v="0"/>
    <n v="0"/>
    <n v="0"/>
    <n v="0"/>
    <n v="0"/>
    <n v="0"/>
    <n v="80"/>
    <n v="0"/>
    <n v="1"/>
    <n v="0"/>
    <s v="nej"/>
    <s v="Nej"/>
    <s v="Ja"/>
    <n v="0"/>
    <n v="0"/>
    <n v="0"/>
    <n v="0"/>
    <n v="0"/>
    <n v="0"/>
    <n v="0"/>
    <n v="0"/>
    <n v="0"/>
    <s v="produktionskøkken"/>
    <s v="Ja"/>
    <n v="0"/>
    <n v="0"/>
    <n v="0"/>
    <n v="0"/>
    <n v="0"/>
    <n v="0"/>
    <n v="0"/>
    <n v="0"/>
    <n v="0"/>
    <n v="0"/>
    <n v="0"/>
    <n v="0"/>
    <s v="Meget dårlig udluftning. Køkken meget varmt pga bygningen"/>
    <s v="Cathrine"/>
    <n v="0"/>
    <n v="0"/>
    <n v="0"/>
    <n v="1"/>
    <n v="5"/>
    <n v="0"/>
    <n v="2"/>
    <n v="0"/>
    <n v="0"/>
    <n v="0"/>
    <n v="0"/>
    <n v="2"/>
    <n v="0"/>
    <n v="0"/>
    <n v="0"/>
    <n v="0"/>
    <n v="0"/>
    <n v="2"/>
    <n v="0"/>
    <n v="0"/>
    <n v="1"/>
    <n v="2"/>
    <s v="Wexiödisk"/>
    <n v="4"/>
    <s v="Nej"/>
    <n v="0"/>
    <s v="Ja"/>
    <n v="0"/>
    <n v="0"/>
    <n v="3"/>
    <s v="God plads"/>
    <n v="0"/>
    <n v="0"/>
    <x v="1"/>
    <s v="Østerbro"/>
    <x v="58"/>
    <x v="0"/>
    <x v="1"/>
    <n v="0"/>
    <n v="0"/>
    <n v="0"/>
    <n v="0"/>
    <n v="0"/>
    <n v="0"/>
    <n v="0"/>
    <n v="0"/>
    <n v="0"/>
    <n v="0"/>
    <n v="0"/>
    <n v="148741.93"/>
    <s v="37302"/>
    <x v="0"/>
    <x v="0"/>
    <x v="1"/>
  </r>
</pivotCacheRecords>
</file>

<file path=xl/pivotCache/pivotCacheRecords3.xml><?xml version="1.0" encoding="utf-8"?>
<pivotCacheRecords xmlns="http://schemas.openxmlformats.org/spreadsheetml/2006/main" xmlns:r="http://schemas.openxmlformats.org/officeDocument/2006/relationships" count="542">
  <r>
    <x v="0"/>
    <x v="0"/>
    <s v="Ønskeøen"/>
    <s v="Amager"/>
    <s v="Moselgade 21"/>
    <n v="2300"/>
    <s v="København S"/>
    <s v="32 58 90 03"/>
    <s v="35542@buf.kk.dk"/>
    <s v="Walter Zaballos"/>
    <n v="0"/>
    <n v="0"/>
    <s v="35542@buf.kk.dk"/>
    <s v="Integreret"/>
    <n v="24"/>
    <n v="0"/>
    <n v="40"/>
    <n v="0"/>
    <n v="0"/>
    <n v="0"/>
    <n v="0"/>
    <n v="0"/>
    <n v="0"/>
    <n v="0"/>
    <n v="5"/>
    <n v="0"/>
    <n v="5"/>
    <n v="5"/>
    <n v="0"/>
    <n v="5"/>
    <n v="0"/>
    <n v="5"/>
    <n v="0"/>
    <n v="0"/>
    <n v="0"/>
    <n v="0"/>
    <n v="0"/>
    <s v="Ja"/>
    <n v="0"/>
    <s v="Jacob Bennetsen"/>
    <n v="2008"/>
    <n v="37"/>
    <n v="0"/>
    <s v="ufaglært"/>
    <s v="mange års madglæde"/>
    <s v="hygiejne"/>
    <n v="0"/>
    <n v="0"/>
    <n v="0"/>
    <n v="0"/>
    <n v="0"/>
    <n v="0"/>
    <n v="0"/>
    <n v="100"/>
    <n v="100"/>
    <n v="0"/>
    <n v="0"/>
    <s v="Ja"/>
    <s v="Nej"/>
    <s v="Ja"/>
    <s v="Ja"/>
    <n v="0"/>
    <s v="Ja"/>
    <n v="0"/>
    <s v="Ja"/>
    <n v="0"/>
    <x v="0"/>
    <x v="0"/>
    <n v="0"/>
    <s v="produktionskøkken"/>
    <s v="Ja"/>
    <s v="Større"/>
    <s v="Ingen"/>
    <n v="0"/>
    <s v="En konvektionsovn er meget ønsket"/>
    <n v="0"/>
    <n v="0"/>
    <n v="0"/>
    <n v="0"/>
    <n v="0"/>
    <n v="0"/>
    <n v="0"/>
    <n v="0"/>
    <n v="0"/>
    <n v="0"/>
    <n v="0"/>
    <n v="0"/>
    <n v="0"/>
    <n v="1"/>
    <n v="4"/>
    <n v="0"/>
    <n v="2"/>
    <n v="0"/>
    <n v="0"/>
    <n v="0"/>
    <n v="1"/>
    <n v="2"/>
    <n v="0"/>
    <n v="0"/>
    <n v="0"/>
    <n v="0"/>
    <n v="1"/>
    <n v="0"/>
    <n v="0"/>
    <n v="1"/>
    <n v="1"/>
    <n v="2"/>
    <s v="Zanussi"/>
    <n v="10"/>
    <s v="Ja"/>
    <n v="20"/>
    <n v="0"/>
    <s v="Ja"/>
    <n v="0"/>
    <n v="4"/>
    <s v="God plads"/>
    <n v="0"/>
    <n v="0"/>
    <s v="Integrerede "/>
    <s v="Amager"/>
    <n v="24"/>
    <n v="0"/>
    <n v="40"/>
    <n v="111"/>
    <n v="36"/>
    <n v="9"/>
    <n v="0"/>
    <n v="0"/>
    <n v="0"/>
    <n v="0"/>
    <n v="0"/>
    <n v="0"/>
    <n v="0"/>
    <n v="0"/>
    <n v="157871.59"/>
  </r>
  <r>
    <x v="1"/>
    <x v="1"/>
    <s v="Solstrålen"/>
    <s v="Amager"/>
    <s v="Tingvej 23"/>
    <n v="2300"/>
    <s v="København S"/>
    <s v="32 55 52 05"/>
    <s v="37215@buf.kk.dk"/>
    <s v="Gitte Ryt-Hansen"/>
    <n v="32580839"/>
    <n v="0"/>
    <s v="37215@buf.kk.dk"/>
    <s v="Vuggestue"/>
    <n v="0"/>
    <n v="0"/>
    <n v="0"/>
    <n v="0"/>
    <n v="0"/>
    <n v="0"/>
    <n v="0"/>
    <n v="0"/>
    <n v="0"/>
    <n v="0"/>
    <n v="0"/>
    <n v="0"/>
    <n v="0"/>
    <n v="0"/>
    <n v="0"/>
    <n v="0"/>
    <n v="0"/>
    <n v="0"/>
    <n v="0"/>
    <n v="0"/>
    <n v="90000"/>
    <n v="0"/>
    <n v="0"/>
    <n v="0"/>
    <n v="0"/>
    <n v="0"/>
    <n v="0"/>
    <n v="0"/>
    <n v="0"/>
    <n v="0"/>
    <n v="0"/>
    <n v="0"/>
    <n v="0"/>
    <n v="0"/>
    <n v="0"/>
    <n v="0"/>
    <n v="0"/>
    <n v="0"/>
    <n v="0"/>
    <n v="89"/>
    <n v="0"/>
    <n v="0"/>
    <n v="0"/>
    <n v="0"/>
    <n v="0"/>
    <n v="0"/>
    <n v="0"/>
    <n v="0"/>
    <n v="0"/>
    <n v="0"/>
    <n v="0"/>
    <n v="0"/>
    <x v="1"/>
    <x v="1"/>
    <n v="0"/>
    <n v="0"/>
    <n v="0"/>
    <n v="0"/>
    <n v="0"/>
    <n v="0"/>
    <n v="0"/>
    <n v="0"/>
    <n v="0"/>
    <n v="0"/>
    <n v="0"/>
    <n v="0"/>
    <n v="0"/>
    <n v="0"/>
    <n v="0"/>
    <n v="0"/>
    <n v="0"/>
    <d v="1899-12-30T00:00:00"/>
    <n v="0"/>
    <n v="0"/>
    <n v="0"/>
    <n v="0"/>
    <n v="0"/>
    <n v="0"/>
    <n v="0"/>
    <n v="0"/>
    <n v="0"/>
    <n v="0"/>
    <n v="0"/>
    <n v="0"/>
    <n v="0"/>
    <n v="0"/>
    <n v="0"/>
    <n v="0"/>
    <n v="0"/>
    <n v="0"/>
    <n v="0"/>
    <n v="0"/>
    <n v="0"/>
    <n v="0"/>
    <n v="0"/>
    <n v="0"/>
    <n v="0"/>
    <n v="0"/>
    <n v="0"/>
    <n v="0"/>
    <n v="0"/>
    <n v="0"/>
    <n v="0"/>
    <n v="0"/>
    <s v="Vuggestuer"/>
    <s v="Amager"/>
    <n v="36"/>
    <n v="0"/>
    <n v="0"/>
    <n v="0"/>
    <n v="0"/>
    <n v="0"/>
    <n v="0"/>
    <n v="0"/>
    <n v="0"/>
    <n v="0"/>
    <n v="0"/>
    <n v="0"/>
    <n v="0"/>
    <n v="0"/>
    <n v="96267.47"/>
  </r>
  <r>
    <x v="0"/>
    <x v="2"/>
    <s v="Børnehaven Tyttebøvsen"/>
    <s v="Amager"/>
    <s v="Brydes Allé 46"/>
    <n v="2300"/>
    <s v="København S"/>
    <s v="32 59 55 50"/>
    <s v="37312@buf.kk.dk"/>
    <s v="Nancy Vinstrup"/>
    <n v="32521337"/>
    <n v="0"/>
    <s v="37312@buf.kk.dk"/>
    <s v="Børnehave"/>
    <n v="0"/>
    <n v="12"/>
    <n v="44"/>
    <n v="0"/>
    <n v="0"/>
    <n v="0"/>
    <n v="0"/>
    <s v="Nej"/>
    <n v="0"/>
    <n v="0"/>
    <n v="0"/>
    <n v="0"/>
    <n v="0"/>
    <n v="0"/>
    <n v="0"/>
    <n v="5"/>
    <n v="5"/>
    <n v="0"/>
    <n v="0"/>
    <n v="0"/>
    <n v="0"/>
    <n v="51000"/>
    <n v="0"/>
    <s v="Ja"/>
    <s v="nej"/>
    <s v="Lene"/>
    <n v="2007"/>
    <n v="10"/>
    <n v="0"/>
    <s v="smørrebrødsjomfru"/>
    <n v="0"/>
    <n v="0"/>
    <n v="0"/>
    <n v="0"/>
    <n v="0"/>
    <n v="0"/>
    <n v="0"/>
    <n v="0"/>
    <n v="0"/>
    <n v="0"/>
    <n v="100"/>
    <n v="0"/>
    <n v="2"/>
    <s v="Ja"/>
    <s v="Nej"/>
    <s v="nej"/>
    <s v="Ja"/>
    <n v="0"/>
    <s v="Ja"/>
    <n v="0"/>
    <s v="Ja"/>
    <n v="0"/>
    <x v="2"/>
    <x v="1"/>
    <n v="0"/>
    <s v="produktionskøkken"/>
    <s v="nej"/>
    <s v="Større"/>
    <s v="Mindre"/>
    <n v="0"/>
    <s v="mere køleplads, flere kogeplader, røremaskine, grøntrobot, opvaskemaskinen skal op i niveau."/>
    <n v="0"/>
    <n v="0"/>
    <n v="0"/>
    <n v="0"/>
    <n v="0"/>
    <n v="0"/>
    <n v="0"/>
    <n v="0"/>
    <n v="0"/>
    <s v="Mariah"/>
    <s v="26.03.01"/>
    <n v="0"/>
    <n v="1"/>
    <n v="0"/>
    <n v="0"/>
    <n v="0"/>
    <n v="2"/>
    <n v="0"/>
    <n v="0"/>
    <n v="0"/>
    <n v="0"/>
    <n v="2"/>
    <n v="0"/>
    <n v="0"/>
    <n v="0"/>
    <n v="0"/>
    <n v="1"/>
    <n v="0"/>
    <n v="0"/>
    <n v="0"/>
    <n v="1"/>
    <n v="25"/>
    <s v="Miele professional"/>
    <n v="4"/>
    <s v="Nej"/>
    <n v="0"/>
    <s v="Nej"/>
    <s v="Nej"/>
    <s v="Nej"/>
    <n v="2"/>
    <s v="God plads"/>
    <s v="Køkkenet er indrettet med et bord så børnene kan være med. Bør ommøbbleres, så der bliver mere plads til den daglige produktion"/>
    <n v="0"/>
    <s v="Børnehaver"/>
    <s v="Amager"/>
    <n v="0"/>
    <n v="12"/>
    <n v="44"/>
    <n v="0"/>
    <n v="0"/>
    <n v="0"/>
    <n v="0"/>
    <n v="0"/>
    <n v="0"/>
    <n v="0"/>
    <n v="0"/>
    <n v="0"/>
    <n v="0"/>
    <n v="0"/>
    <n v="67099"/>
  </r>
  <r>
    <x v="0"/>
    <x v="3"/>
    <s v="Havkatten"/>
    <s v="Amager"/>
    <s v="Amager Strandvej 178"/>
    <n v="2300"/>
    <s v="København S"/>
    <s v="32 84 78 76"/>
    <s v="37458@buf.kk.dk"/>
    <s v="Lene Anette Hector Pedersen"/>
    <n v="32583131"/>
    <n v="0"/>
    <s v="37458@buf.kk.dk"/>
    <s v="Integreret"/>
    <n v="28"/>
    <n v="0"/>
    <n v="44"/>
    <n v="0"/>
    <n v="0"/>
    <n v="0"/>
    <n v="0"/>
    <s v="Nej"/>
    <n v="0"/>
    <n v="0"/>
    <n v="5"/>
    <n v="0"/>
    <n v="5"/>
    <n v="5"/>
    <n v="0"/>
    <n v="5"/>
    <n v="0"/>
    <n v="1"/>
    <n v="5"/>
    <n v="0"/>
    <n v="150000"/>
    <n v="0"/>
    <n v="0"/>
    <s v="Ja"/>
    <s v="nej"/>
    <s v="Terese Breidal"/>
    <n v="2003"/>
    <n v="37"/>
    <n v="0"/>
    <s v="Madhus og kostkompagniet"/>
    <n v="0"/>
    <n v="0"/>
    <n v="0"/>
    <n v="0"/>
    <n v="0"/>
    <n v="0"/>
    <n v="0"/>
    <n v="0"/>
    <n v="0"/>
    <n v="60"/>
    <n v="60"/>
    <n v="2"/>
    <n v="2"/>
    <s v="Ja"/>
    <s v="Nej"/>
    <s v="Ja"/>
    <s v="Ja"/>
    <n v="0"/>
    <s v="Ja"/>
    <n v="0"/>
    <s v="Ja"/>
    <n v="0"/>
    <x v="2"/>
    <x v="1"/>
    <n v="0"/>
    <s v="produktionskøkken"/>
    <s v="Ja"/>
    <s v="Større"/>
    <s v="Ingen"/>
    <n v="0"/>
    <s v="Opvaskemaskine, en ovn el. udskiftning til konvektion, en vask, der må gerne komme mere bordplads - evt. i depot som kan fungere som grøntsagsrum."/>
    <n v="0"/>
    <n v="0"/>
    <n v="0"/>
    <n v="0"/>
    <n v="0"/>
    <n v="0"/>
    <n v="0"/>
    <n v="0"/>
    <s v="Dejligt køkken"/>
    <s v="Lone"/>
    <s v="31.03.09"/>
    <n v="0"/>
    <n v="0"/>
    <n v="1"/>
    <n v="5"/>
    <n v="0"/>
    <n v="2"/>
    <n v="0"/>
    <n v="0"/>
    <n v="0"/>
    <n v="0"/>
    <n v="2"/>
    <n v="0"/>
    <n v="0"/>
    <n v="0"/>
    <n v="0"/>
    <n v="0"/>
    <n v="1"/>
    <n v="0"/>
    <n v="1"/>
    <n v="1"/>
    <n v="20"/>
    <s v="Miele"/>
    <n v="4"/>
    <s v="Ja"/>
    <n v="10"/>
    <n v="0"/>
    <s v="Ja"/>
    <s v="Nej"/>
    <n v="1"/>
    <s v="Begrænset"/>
    <n v="0"/>
    <n v="0"/>
    <s v="Integrerede "/>
    <s v="Amager"/>
    <n v="28"/>
    <n v="0"/>
    <n v="44"/>
    <n v="0"/>
    <n v="0"/>
    <n v="0"/>
    <n v="0"/>
    <n v="0"/>
    <n v="0"/>
    <n v="0"/>
    <n v="0"/>
    <n v="0"/>
    <n v="0"/>
    <n v="0"/>
    <n v="149980.54"/>
  </r>
  <r>
    <x v="0"/>
    <x v="4"/>
    <s v="Elverhøj"/>
    <s v="Amager"/>
    <s v="Glommensgade 8"/>
    <n v="2300"/>
    <s v="København S"/>
    <s v="32 84 11 38"/>
    <s v="37488@buf.kk.dk"/>
    <s v="Ella T. Darling"/>
    <n v="0"/>
    <n v="0"/>
    <s v="37488@buf.kk.dk"/>
    <s v="Integreret"/>
    <n v="42"/>
    <n v="0"/>
    <n v="56"/>
    <n v="0"/>
    <n v="0"/>
    <n v="0"/>
    <n v="0"/>
    <s v="Nej"/>
    <n v="0"/>
    <n v="0"/>
    <n v="5"/>
    <n v="5"/>
    <n v="5"/>
    <n v="5"/>
    <n v="0"/>
    <n v="5"/>
    <n v="5"/>
    <n v="0"/>
    <n v="5"/>
    <n v="0"/>
    <n v="200000"/>
    <n v="0"/>
    <n v="0"/>
    <s v="Ja"/>
    <s v="nej"/>
    <s v="Marzena"/>
    <n v="2000"/>
    <n v="36"/>
    <n v="0"/>
    <s v="ufaglært"/>
    <n v="0"/>
    <s v="økologikursus, kostkompagniet"/>
    <n v="0"/>
    <n v="0"/>
    <n v="0"/>
    <n v="0"/>
    <n v="0"/>
    <n v="0"/>
    <n v="0"/>
    <n v="65"/>
    <n v="65"/>
    <n v="1"/>
    <n v="1"/>
    <s v="Ja"/>
    <s v="Nej"/>
    <s v="Ja"/>
    <s v="Ja"/>
    <n v="0"/>
    <s v="Ja"/>
    <n v="0"/>
    <s v="Ja"/>
    <n v="0"/>
    <x v="0"/>
    <x v="1"/>
    <n v="0"/>
    <s v="produktionskøkken"/>
    <s v="nej"/>
    <s v="Mindre"/>
    <s v="Mindre"/>
    <s v="Nej"/>
    <s v="En kipsteger el. et kogebord mere, en større konvektionsovn, optimalt skal der etableres kogeø midt i lokalet. Ny grøntsagsrobot"/>
    <n v="0"/>
    <n v="0"/>
    <n v="0"/>
    <n v="0"/>
    <n v="0"/>
    <n v="0"/>
    <n v="0"/>
    <n v="0"/>
    <s v="Stort produktionskøkken men mangler udstyr for at kunne producere til 100 børn."/>
    <s v="Mariah"/>
    <s v="26.03.09"/>
    <n v="0"/>
    <n v="0"/>
    <n v="1"/>
    <n v="5"/>
    <n v="0"/>
    <n v="0"/>
    <n v="0"/>
    <n v="1"/>
    <n v="5"/>
    <n v="0"/>
    <n v="2"/>
    <n v="0"/>
    <n v="0"/>
    <n v="1"/>
    <n v="0"/>
    <n v="0"/>
    <n v="2"/>
    <n v="0"/>
    <n v="0"/>
    <n v="1"/>
    <n v="2"/>
    <s v="Hobart"/>
    <n v="5"/>
    <s v="Ja"/>
    <n v="15"/>
    <n v="0"/>
    <n v="0"/>
    <s v="ja"/>
    <n v="2"/>
    <s v="God plads"/>
    <n v="0"/>
    <n v="0"/>
    <s v="Integrerede "/>
    <s v="Amager"/>
    <n v="42"/>
    <n v="0"/>
    <n v="56"/>
    <n v="0"/>
    <n v="0"/>
    <n v="0"/>
    <n v="0"/>
    <n v="0"/>
    <n v="0"/>
    <n v="0"/>
    <n v="0"/>
    <n v="0"/>
    <n v="0"/>
    <n v="0"/>
    <n v="216540.46"/>
  </r>
  <r>
    <x v="0"/>
    <x v="5"/>
    <s v="Snorretoppen"/>
    <s v="Amager"/>
    <s v="Snorresgade 12"/>
    <n v="2300"/>
    <s v="København S"/>
    <s v="32 64 01 50"/>
    <s v="37492@buf.kk.dk"/>
    <s v="Mai-Britt Bugge"/>
    <n v="35431601"/>
    <n v="26121601"/>
    <s v="37492@buf.kk.dk"/>
    <s v="Integreret"/>
    <n v="42"/>
    <n v="0"/>
    <n v="56"/>
    <n v="0"/>
    <n v="0"/>
    <n v="0"/>
    <n v="0"/>
    <s v="ja"/>
    <n v="2"/>
    <n v="1"/>
    <n v="5"/>
    <n v="5"/>
    <n v="4"/>
    <n v="5"/>
    <n v="0"/>
    <n v="5"/>
    <n v="0"/>
    <n v="0"/>
    <n v="5"/>
    <n v="0"/>
    <n v="500000"/>
    <n v="0"/>
    <n v="0"/>
    <s v="Ja"/>
    <s v="nej"/>
    <s v="jesper kiledal"/>
    <n v="2007"/>
    <n v="37"/>
    <n v="0"/>
    <s v="kok"/>
    <n v="0"/>
    <n v="0"/>
    <n v="0"/>
    <n v="0"/>
    <n v="0"/>
    <n v="0"/>
    <n v="0"/>
    <n v="0"/>
    <n v="0"/>
    <n v="70"/>
    <n v="70"/>
    <n v="1"/>
    <n v="1"/>
    <s v="Ja"/>
    <s v="ja"/>
    <s v="Ja"/>
    <s v="Ja"/>
    <s v="forholder sig afventende"/>
    <s v="Ja"/>
    <s v="ved ikke"/>
    <s v="Ja"/>
    <s v="ved ikke"/>
    <x v="0"/>
    <x v="1"/>
    <n v="0"/>
    <s v="produktionskøkken"/>
    <s v="nej"/>
    <s v="Mindre"/>
    <s v="Ingen"/>
    <n v="0"/>
    <n v="0"/>
    <n v="0"/>
    <n v="0"/>
    <n v="0"/>
    <n v="0"/>
    <n v="0"/>
    <n v="0"/>
    <n v="0"/>
    <n v="0"/>
    <n v="0"/>
    <s v="Mariah"/>
    <s v="30.03.09"/>
    <n v="0"/>
    <n v="0"/>
    <n v="1"/>
    <n v="5"/>
    <n v="0"/>
    <n v="0"/>
    <n v="0"/>
    <n v="1"/>
    <n v="10"/>
    <n v="0"/>
    <n v="0"/>
    <n v="2"/>
    <n v="0"/>
    <n v="0"/>
    <n v="0"/>
    <n v="0"/>
    <n v="0"/>
    <n v="0"/>
    <n v="0"/>
    <n v="1"/>
    <n v="2"/>
    <s v="ken"/>
    <n v="10"/>
    <s v="Ja"/>
    <n v="8"/>
    <n v="0"/>
    <s v="Nej"/>
    <s v="Nej"/>
    <n v="3"/>
    <s v="God plads"/>
    <n v="0"/>
    <n v="0"/>
    <s v="Integrerede "/>
    <s v="Amager"/>
    <n v="96"/>
    <n v="0"/>
    <n v="154"/>
    <n v="0"/>
    <n v="0"/>
    <n v="0"/>
    <n v="0"/>
    <n v="0"/>
    <n v="0"/>
    <n v="0"/>
    <n v="0"/>
    <n v="0"/>
    <n v="0"/>
    <n v="0"/>
    <n v="413977.99"/>
  </r>
  <r>
    <x v="0"/>
    <x v="6"/>
    <s v="Snorretoppen"/>
    <s v="Amager"/>
    <s v="Snorresgade 12"/>
    <n v="2300"/>
    <s v="København S"/>
    <s v="32 64 01 50"/>
    <s v="37492@buf.kk.dk"/>
    <s v="Mai-Britt Bugge"/>
    <n v="35431601"/>
    <n v="26121601"/>
    <s v="37492@buf.kk.dk"/>
    <s v="Integreret"/>
    <n v="42"/>
    <n v="0"/>
    <n v="56"/>
    <n v="0"/>
    <n v="0"/>
    <n v="0"/>
    <n v="0"/>
    <s v="ja"/>
    <n v="0"/>
    <n v="0"/>
    <n v="0"/>
    <n v="0"/>
    <n v="0"/>
    <n v="0"/>
    <n v="0"/>
    <n v="0"/>
    <n v="0"/>
    <n v="0"/>
    <n v="0"/>
    <n v="0"/>
    <n v="0"/>
    <n v="0"/>
    <n v="0"/>
    <n v="0"/>
    <n v="0"/>
    <n v="0"/>
    <n v="0"/>
    <n v="0"/>
    <n v="0"/>
    <n v="0"/>
    <n v="0"/>
    <n v="0"/>
    <n v="0"/>
    <n v="0"/>
    <n v="0"/>
    <n v="0"/>
    <n v="0"/>
    <n v="0"/>
    <n v="0"/>
    <n v="0"/>
    <n v="0"/>
    <n v="0"/>
    <n v="0"/>
    <n v="0"/>
    <n v="0"/>
    <n v="0"/>
    <n v="0"/>
    <n v="0"/>
    <n v="0"/>
    <n v="0"/>
    <n v="0"/>
    <n v="0"/>
    <x v="1"/>
    <x v="1"/>
    <n v="0"/>
    <s v="produktionskøkken"/>
    <s v="nej"/>
    <s v="Ingen"/>
    <s v="Større"/>
    <n v="0"/>
    <s v="Køkkenet bør udvides og depot inddrages, der er et rum i kælderen, som kan fungere som depot i stadet"/>
    <n v="0"/>
    <n v="0"/>
    <n v="0"/>
    <n v="0"/>
    <n v="0"/>
    <n v="0"/>
    <n v="0"/>
    <n v="0"/>
    <n v="0"/>
    <s v="Mariah"/>
    <s v="30.03.09"/>
    <n v="0"/>
    <n v="0"/>
    <n v="1"/>
    <n v="5"/>
    <n v="0"/>
    <n v="0"/>
    <n v="0"/>
    <n v="1"/>
    <n v="10"/>
    <n v="0"/>
    <n v="0"/>
    <n v="3"/>
    <n v="0"/>
    <n v="0"/>
    <n v="0"/>
    <n v="0"/>
    <n v="1"/>
    <n v="0"/>
    <n v="0"/>
    <n v="1"/>
    <n v="2"/>
    <s v="Miele professional, G8072"/>
    <n v="4"/>
    <s v="Ja"/>
    <n v="20"/>
    <n v="0"/>
    <s v="Ja"/>
    <s v="ja"/>
    <n v="0"/>
    <s v="Begrænset"/>
    <s v="Der er ikke plads til at lave mad til alle børn"/>
    <n v="0"/>
    <s v="Integrerede "/>
    <s v="Amager"/>
    <n v="96"/>
    <n v="0"/>
    <n v="154"/>
    <n v="0"/>
    <n v="0"/>
    <n v="0"/>
    <n v="0"/>
    <n v="0"/>
    <n v="0"/>
    <n v="0"/>
    <n v="0"/>
    <n v="0"/>
    <n v="0"/>
    <n v="0"/>
    <n v="413977.99"/>
  </r>
  <r>
    <x v="0"/>
    <x v="7"/>
    <s v="Galaxen"/>
    <s v="Amager"/>
    <s v="Øresundsvej 10"/>
    <n v="2300"/>
    <s v="København S"/>
    <s v="32 59 33 30"/>
    <s v="37497@buf.kk.dk"/>
    <s v="Jens Pallisgaard Iversen"/>
    <n v="32543389"/>
    <n v="0"/>
    <s v="37497@buf.kk.dk"/>
    <s v="Integreret"/>
    <n v="36"/>
    <n v="0"/>
    <n v="69"/>
    <n v="0"/>
    <n v="0"/>
    <n v="0"/>
    <n v="0"/>
    <s v="Nej"/>
    <n v="0"/>
    <n v="0"/>
    <n v="5"/>
    <n v="5"/>
    <n v="4"/>
    <n v="5"/>
    <n v="0"/>
    <n v="5"/>
    <n v="0"/>
    <n v="0"/>
    <n v="5"/>
    <n v="0"/>
    <n v="130000"/>
    <n v="10000"/>
    <n v="0"/>
    <s v="Ja"/>
    <s v="nej"/>
    <s v="Manuela Lopes"/>
    <n v="2008"/>
    <n v="37"/>
    <n v="0"/>
    <s v="1. del af ernæringsassistent"/>
    <n v="0"/>
    <s v="øko, ØOF, Madhus"/>
    <n v="0"/>
    <n v="0"/>
    <n v="0"/>
    <n v="0"/>
    <n v="0"/>
    <n v="0"/>
    <n v="0"/>
    <n v="99"/>
    <n v="99"/>
    <n v="2"/>
    <n v="1"/>
    <s v="Ja"/>
    <s v="Nej"/>
    <s v="Ja"/>
    <s v="Ja"/>
    <n v="0"/>
    <s v="Ja"/>
    <n v="0"/>
    <s v="Ja"/>
    <n v="0"/>
    <x v="0"/>
    <x v="2"/>
    <n v="0"/>
    <s v="produktionskøkken"/>
    <s v="nej"/>
    <s v="Større"/>
    <s v="Mindre"/>
    <s v="ja"/>
    <s v="Skabes mere bordplads. Udskiftes opvaskemaskine til en hurtigere (Ken). Ovne udskift til en konvektion eller 1 mere. Røremaskine Bjørn, 10 l."/>
    <n v="0"/>
    <n v="0"/>
    <n v="0"/>
    <n v="0"/>
    <n v="0"/>
    <n v="0"/>
    <n v="0"/>
    <n v="0"/>
    <s v="Kan starte 1. jan ., med blandet produktion."/>
    <s v="Lone"/>
    <s v="31.03.09."/>
    <n v="0"/>
    <n v="0"/>
    <n v="1"/>
    <n v="5"/>
    <n v="2"/>
    <n v="2"/>
    <n v="0"/>
    <n v="0"/>
    <n v="0"/>
    <n v="2"/>
    <n v="0"/>
    <n v="0"/>
    <n v="0"/>
    <n v="1"/>
    <n v="0"/>
    <n v="1"/>
    <n v="0"/>
    <n v="1"/>
    <n v="0"/>
    <n v="1"/>
    <n v="20"/>
    <s v="Miele"/>
    <n v="3"/>
    <s v="Nej"/>
    <n v="0"/>
    <s v="Ja"/>
    <s v="Nej"/>
    <s v="ja"/>
    <n v="2"/>
    <s v="Begrænset"/>
    <n v="0"/>
    <n v="0"/>
    <s v="Integrerede "/>
    <s v="Amager"/>
    <n v="36"/>
    <n v="0"/>
    <n v="66"/>
    <n v="0"/>
    <n v="0"/>
    <n v="0"/>
    <n v="0"/>
    <n v="0"/>
    <n v="0"/>
    <n v="0"/>
    <n v="0"/>
    <n v="0"/>
    <n v="0"/>
    <n v="0"/>
    <n v="139509.01999999999"/>
  </r>
  <r>
    <x v="0"/>
    <x v="8"/>
    <s v="Paletten"/>
    <s v="Amager"/>
    <s v="Øresundsvej 10B"/>
    <n v="2300"/>
    <s v="København S"/>
    <s v="32 84 05 56"/>
    <s v="37507@buf.kk.dk"/>
    <s v="Pernille Terese Engelund"/>
    <n v="32596058"/>
    <n v="0"/>
    <s v="37507@buf.kk.dk"/>
    <s v="Integreret"/>
    <n v="36"/>
    <n v="0"/>
    <n v="44"/>
    <n v="0"/>
    <n v="0"/>
    <n v="0"/>
    <n v="0"/>
    <s v="Nej"/>
    <n v="0"/>
    <n v="0"/>
    <n v="5"/>
    <n v="5"/>
    <n v="5"/>
    <n v="5"/>
    <n v="0"/>
    <n v="5"/>
    <n v="5"/>
    <n v="0"/>
    <n v="5"/>
    <n v="0"/>
    <n v="90000"/>
    <n v="50000"/>
    <n v="0"/>
    <s v="Ja"/>
    <s v="nej"/>
    <s v="Pristiana Christin"/>
    <n v="2008"/>
    <n v="32"/>
    <n v="0"/>
    <s v="køkkenassistent"/>
    <n v="0"/>
    <n v="0"/>
    <n v="0"/>
    <n v="0"/>
    <n v="0"/>
    <n v="0"/>
    <n v="0"/>
    <n v="0"/>
    <n v="0"/>
    <n v="75"/>
    <n v="75"/>
    <n v="2"/>
    <n v="2"/>
    <s v="Ja"/>
    <s v="Nej"/>
    <s v="nej"/>
    <s v="Ja"/>
    <n v="0"/>
    <s v="Ja"/>
    <n v="0"/>
    <s v="Ja"/>
    <n v="0"/>
    <x v="0"/>
    <x v="2"/>
    <n v="0"/>
    <s v="produktionskøkken"/>
    <s v="Ja"/>
    <n v="0"/>
    <n v="0"/>
    <n v="0"/>
    <n v="0"/>
    <n v="0"/>
    <n v="0"/>
    <n v="0"/>
    <n v="0"/>
    <n v="0"/>
    <n v="0"/>
    <n v="0"/>
    <n v="0"/>
    <s v="På sigt for at produktion bliver optimal: Større ovn, opvaskemaskine (nedslidt), ny med bordafsætning god ide."/>
    <s v="Lone"/>
    <s v="31.03.09"/>
    <n v="0"/>
    <n v="0"/>
    <n v="1"/>
    <n v="5"/>
    <n v="0"/>
    <n v="0"/>
    <n v="1"/>
    <n v="0"/>
    <n v="5"/>
    <n v="0"/>
    <n v="1"/>
    <n v="0"/>
    <n v="0"/>
    <n v="0"/>
    <n v="0"/>
    <n v="0"/>
    <n v="0"/>
    <n v="0"/>
    <n v="1"/>
    <n v="1"/>
    <n v="3"/>
    <s v="Mach"/>
    <n v="4"/>
    <s v="Ja"/>
    <n v="10"/>
    <s v="Nej"/>
    <s v="Nej"/>
    <s v="ja"/>
    <n v="2"/>
    <s v="God plads"/>
    <n v="0"/>
    <n v="0"/>
    <s v="Integrerede "/>
    <s v="Amager"/>
    <n v="36"/>
    <n v="0"/>
    <n v="44"/>
    <n v="0"/>
    <n v="0"/>
    <n v="0"/>
    <n v="0"/>
    <n v="0"/>
    <n v="0"/>
    <n v="0"/>
    <n v="0"/>
    <n v="0"/>
    <n v="0"/>
    <n v="0"/>
    <n v="142195.41"/>
  </r>
  <r>
    <x v="0"/>
    <x v="9"/>
    <s v="Gullandsgården"/>
    <s v="Amager"/>
    <s v="Gullandsgade 29"/>
    <n v="2300"/>
    <s v="København S"/>
    <s v="32 59 82 25"/>
    <s v="k480@buf.kk.dk"/>
    <s v="Anne-Gitte Kleis"/>
    <n v="32500053"/>
    <n v="0"/>
    <s v="37591@buf.kk.dk"/>
    <s v="Integreret"/>
    <n v="21"/>
    <n v="0"/>
    <n v="32"/>
    <n v="0"/>
    <n v="0"/>
    <n v="0"/>
    <n v="0"/>
    <s v="Nej"/>
    <n v="0"/>
    <n v="0"/>
    <n v="5"/>
    <n v="5"/>
    <n v="5"/>
    <n v="5"/>
    <n v="0"/>
    <n v="5"/>
    <n v="5"/>
    <n v="5"/>
    <n v="5"/>
    <n v="0"/>
    <n v="100000"/>
    <n v="70000"/>
    <n v="0"/>
    <s v="Ja"/>
    <s v="nej"/>
    <s v="Bylgja"/>
    <n v="1999"/>
    <n v="36"/>
    <n v="0"/>
    <n v="0"/>
    <s v="hotelkøkkener og DGB"/>
    <s v="HRS, grundforløb 10 år"/>
    <n v="0"/>
    <n v="0"/>
    <n v="0"/>
    <n v="0"/>
    <n v="0"/>
    <n v="0"/>
    <n v="0"/>
    <n v="88"/>
    <n v="88"/>
    <n v="1"/>
    <n v="1"/>
    <s v="nej"/>
    <s v="ja"/>
    <s v="Ja"/>
    <s v="Ja"/>
    <s v="Gør det allerede"/>
    <s v="Ja"/>
    <n v="0"/>
    <s v="Ja"/>
    <n v="0"/>
    <x v="2"/>
    <x v="1"/>
    <n v="0"/>
    <s v="produktionskøkken"/>
    <s v="Ja"/>
    <n v="0"/>
    <n v="0"/>
    <s v="Nej"/>
    <n v="0"/>
    <n v="0"/>
    <n v="0"/>
    <n v="0"/>
    <n v="0"/>
    <n v="0"/>
    <n v="0"/>
    <n v="0"/>
    <n v="0"/>
    <s v="Er godt i gang med at producere mad, afventer dog, havd der skal ske med de børn, der skal med skovbus"/>
    <s v="Mariah"/>
    <s v="31.03.09"/>
    <n v="0"/>
    <n v="0"/>
    <n v="1"/>
    <n v="4"/>
    <n v="0"/>
    <n v="2"/>
    <n v="0"/>
    <n v="0"/>
    <n v="0"/>
    <n v="0"/>
    <n v="0"/>
    <n v="2"/>
    <n v="0"/>
    <n v="1"/>
    <n v="0"/>
    <n v="0"/>
    <n v="2"/>
    <n v="0"/>
    <n v="0"/>
    <n v="1"/>
    <n v="25"/>
    <s v="Miele professional"/>
    <n v="3"/>
    <s v="Ja"/>
    <n v="20"/>
    <n v="0"/>
    <s v="Ja"/>
    <s v="ja"/>
    <n v="2"/>
    <s v="God plads"/>
    <n v="0"/>
    <n v="0"/>
    <s v="Integrerede "/>
    <s v="Amager"/>
    <n v="21"/>
    <n v="0"/>
    <n v="32"/>
    <n v="0"/>
    <n v="0"/>
    <n v="0"/>
    <n v="0"/>
    <n v="0"/>
    <n v="0"/>
    <n v="0"/>
    <n v="0"/>
    <n v="0"/>
    <n v="0"/>
    <n v="0"/>
    <n v="238837.46"/>
  </r>
  <r>
    <x v="1"/>
    <x v="10"/>
    <n v="0"/>
    <s v="Indre By"/>
    <s v="Nørregade 37A"/>
    <n v="1165"/>
    <s v="København K"/>
    <s v="33 12 35 92"/>
    <s v="35257@buf.kk.dk"/>
    <s v="Hanne Vibeke Clay"/>
    <n v="35398199"/>
    <n v="0"/>
    <s v="35257@buf.kk.dk"/>
    <n v="0"/>
    <n v="0"/>
    <n v="0"/>
    <n v="0"/>
    <n v="0"/>
    <n v="0"/>
    <n v="0"/>
    <n v="0"/>
    <n v="0"/>
    <n v="0"/>
    <n v="0"/>
    <n v="0"/>
    <n v="0"/>
    <n v="0"/>
    <n v="0"/>
    <n v="0"/>
    <n v="0"/>
    <n v="0"/>
    <n v="0"/>
    <n v="0"/>
    <n v="0"/>
    <n v="0"/>
    <n v="0"/>
    <n v="0"/>
    <n v="0"/>
    <n v="0"/>
    <n v="0"/>
    <n v="0"/>
    <n v="0"/>
    <n v="0"/>
    <n v="0"/>
    <n v="0"/>
    <n v="0"/>
    <n v="0"/>
    <n v="0"/>
    <n v="0"/>
    <n v="0"/>
    <n v="0"/>
    <n v="0"/>
    <n v="0"/>
    <n v="0"/>
    <n v="0"/>
    <n v="0"/>
    <n v="0"/>
    <n v="0"/>
    <n v="0"/>
    <n v="0"/>
    <n v="0"/>
    <n v="0"/>
    <n v="0"/>
    <n v="0"/>
    <n v="0"/>
    <n v="0"/>
    <x v="1"/>
    <x v="1"/>
    <n v="0"/>
    <n v="0"/>
    <n v="0"/>
    <n v="0"/>
    <n v="0"/>
    <n v="0"/>
    <n v="0"/>
    <n v="0"/>
    <n v="0"/>
    <n v="0"/>
    <n v="0"/>
    <n v="0"/>
    <n v="0"/>
    <n v="0"/>
    <n v="0"/>
    <n v="0"/>
    <n v="0"/>
    <n v="0"/>
    <n v="0"/>
    <n v="0"/>
    <n v="0"/>
    <n v="0"/>
    <n v="0"/>
    <n v="0"/>
    <n v="0"/>
    <n v="0"/>
    <n v="0"/>
    <n v="0"/>
    <n v="0"/>
    <n v="0"/>
    <n v="0"/>
    <n v="0"/>
    <n v="0"/>
    <n v="0"/>
    <n v="0"/>
    <n v="0"/>
    <n v="0"/>
    <n v="0"/>
    <n v="0"/>
    <n v="0"/>
    <n v="0"/>
    <n v="0"/>
    <n v="0"/>
    <n v="0"/>
    <n v="0"/>
    <n v="0"/>
    <n v="0"/>
    <n v="0"/>
    <n v="0"/>
    <n v="0"/>
    <s v="Vuggestuer"/>
    <s v="Indre By"/>
    <n v="46"/>
    <n v="0"/>
    <n v="0"/>
    <n v="0"/>
    <n v="0"/>
    <n v="0"/>
    <n v="0"/>
    <n v="0"/>
    <n v="0"/>
    <n v="0"/>
    <n v="0"/>
    <n v="0"/>
    <n v="0"/>
    <n v="0"/>
    <n v="160305.19"/>
  </r>
  <r>
    <x v="0"/>
    <x v="11"/>
    <s v="Vuggestuen ved Botanisk Have"/>
    <s v="Indre By"/>
    <s v="Sølvgade 83"/>
    <n v="1307"/>
    <s v="København K"/>
    <s v="33 15 08 04"/>
    <s v="35282@buf.kk.dk"/>
    <s v="Grethe Porsgaard (Kollektiv ledelse)"/>
    <n v="33230138"/>
    <n v="0"/>
    <s v="35282@buf.kk.dk"/>
    <s v="Vuggestue"/>
    <n v="0"/>
    <n v="0"/>
    <n v="0"/>
    <n v="0"/>
    <n v="0"/>
    <n v="0"/>
    <n v="0"/>
    <n v="0"/>
    <n v="0"/>
    <n v="0"/>
    <n v="5"/>
    <n v="5"/>
    <n v="5"/>
    <n v="5"/>
    <n v="0"/>
    <n v="0"/>
    <n v="0"/>
    <n v="0"/>
    <n v="0"/>
    <n v="0"/>
    <n v="90000"/>
    <n v="0"/>
    <n v="0"/>
    <s v="Ja"/>
    <n v="0"/>
    <s v="Lisbeth Porsbøl"/>
    <n v="2008"/>
    <n v="20"/>
    <n v="0"/>
    <s v="professionsbachelor fra Suhrs"/>
    <s v="god maderfaring"/>
    <n v="0"/>
    <n v="0"/>
    <n v="0"/>
    <n v="0"/>
    <n v="0"/>
    <n v="0"/>
    <n v="0"/>
    <n v="0"/>
    <n v="90"/>
    <n v="0"/>
    <n v="2"/>
    <n v="0"/>
    <s v="Ja"/>
    <s v="Nej"/>
    <s v="Ja"/>
    <s v="Ja"/>
    <n v="0"/>
    <s v="Ja"/>
    <n v="0"/>
    <s v="Ja"/>
    <n v="0"/>
    <x v="2"/>
    <x v="1"/>
    <n v="0"/>
    <s v="produktionskøkken"/>
    <s v="Ja"/>
    <n v="0"/>
    <n v="0"/>
    <n v="0"/>
    <n v="0"/>
    <n v="0"/>
    <n v="0"/>
    <n v="0"/>
    <n v="0"/>
    <n v="0"/>
    <n v="0"/>
    <n v="0"/>
    <n v="0"/>
    <n v="0"/>
    <s v="Cathrine Joachim Jerrik"/>
    <s v="6.4.2009"/>
    <n v="0"/>
    <n v="1"/>
    <n v="0"/>
    <n v="0"/>
    <n v="0"/>
    <n v="0"/>
    <n v="0"/>
    <n v="0"/>
    <n v="0"/>
    <n v="1"/>
    <n v="0"/>
    <n v="0"/>
    <n v="1"/>
    <n v="0"/>
    <n v="0"/>
    <n v="0"/>
    <n v="0"/>
    <n v="0"/>
    <n v="1"/>
    <n v="1"/>
    <n v="20"/>
    <s v="Miele"/>
    <n v="4"/>
    <n v="0"/>
    <n v="0"/>
    <n v="0"/>
    <s v="Ja"/>
    <n v="0"/>
    <n v="2"/>
    <s v="Begrænset"/>
    <s v="Mener selv de har rigeligt med lagerplads, vil hellere købe ind ofte, så de får friske varer"/>
    <n v="0"/>
    <s v="Vuggestuer"/>
    <s v="Indre By"/>
    <n v="20"/>
    <n v="0"/>
    <n v="0"/>
    <n v="0"/>
    <n v="0"/>
    <n v="0"/>
    <n v="0"/>
    <n v="0"/>
    <n v="0"/>
    <n v="0"/>
    <n v="0"/>
    <n v="0"/>
    <n v="0"/>
    <n v="0"/>
    <n v="72634.080000000002"/>
  </r>
  <r>
    <x v="1"/>
    <x v="12"/>
    <s v="Garnisons Sogns Menighedsbørnehave"/>
    <s v="Indre By"/>
    <s v="Sankt Annæ Plads 4"/>
    <n v="1250"/>
    <s v="København K"/>
    <s v="33 13 22 45"/>
    <s v="35434@buf.kk.dk"/>
    <s v="Karen Poulsen-Hansen"/>
    <n v="0"/>
    <n v="0"/>
    <s v="35434@buf.kk.dk"/>
    <n v="0"/>
    <n v="0"/>
    <n v="0"/>
    <n v="0"/>
    <n v="0"/>
    <n v="0"/>
    <n v="0"/>
    <n v="0"/>
    <n v="0"/>
    <n v="0"/>
    <n v="0"/>
    <n v="0"/>
    <n v="0"/>
    <n v="0"/>
    <n v="0"/>
    <n v="0"/>
    <n v="0"/>
    <n v="5"/>
    <n v="0"/>
    <n v="0"/>
    <n v="0"/>
    <n v="0"/>
    <n v="72000"/>
    <n v="0"/>
    <n v="0"/>
    <n v="0"/>
    <n v="0"/>
    <n v="0"/>
    <n v="0"/>
    <n v="0"/>
    <n v="0"/>
    <n v="0"/>
    <n v="0"/>
    <n v="0"/>
    <n v="0"/>
    <n v="0"/>
    <n v="0"/>
    <n v="0"/>
    <n v="0"/>
    <n v="0"/>
    <n v="0"/>
    <n v="0"/>
    <n v="0"/>
    <n v="0"/>
    <n v="0"/>
    <n v="0"/>
    <n v="0"/>
    <n v="0"/>
    <n v="0"/>
    <n v="0"/>
    <n v="0"/>
    <n v="0"/>
    <n v="0"/>
    <x v="1"/>
    <x v="1"/>
    <n v="0"/>
    <n v="0"/>
    <n v="0"/>
    <n v="0"/>
    <n v="0"/>
    <n v="0"/>
    <n v="0"/>
    <n v="0"/>
    <n v="0"/>
    <n v="0"/>
    <n v="0"/>
    <n v="0"/>
    <n v="0"/>
    <n v="0"/>
    <n v="0"/>
    <n v="0"/>
    <n v="0"/>
    <d v="1899-12-30T00:00:00"/>
    <n v="0"/>
    <n v="0"/>
    <n v="0"/>
    <n v="0"/>
    <n v="0"/>
    <n v="0"/>
    <n v="0"/>
    <n v="0"/>
    <n v="0"/>
    <n v="0"/>
    <n v="0"/>
    <n v="0"/>
    <n v="0"/>
    <n v="0"/>
    <n v="0"/>
    <n v="0"/>
    <n v="0"/>
    <n v="0"/>
    <n v="0"/>
    <n v="0"/>
    <n v="0"/>
    <n v="0"/>
    <n v="0"/>
    <n v="0"/>
    <n v="0"/>
    <n v="0"/>
    <n v="0"/>
    <n v="0"/>
    <n v="0"/>
    <n v="0"/>
    <n v="0"/>
    <n v="0"/>
    <s v="Børnehaver"/>
    <s v="Indre By"/>
    <n v="0"/>
    <n v="7"/>
    <n v="31"/>
    <n v="0"/>
    <n v="0"/>
    <n v="0"/>
    <n v="0"/>
    <n v="0"/>
    <n v="0"/>
    <n v="0"/>
    <n v="0"/>
    <n v="0"/>
    <n v="0"/>
    <n v="0"/>
    <n v="43171.199999999997"/>
  </r>
  <r>
    <x v="0"/>
    <x v="13"/>
    <s v="Frederik d. 6. Asyls Integ. Inst."/>
    <s v="Indre By"/>
    <s v="Sankt Peders Stræde 12"/>
    <n v="1453"/>
    <s v="København K"/>
    <s v="33 11 24 00"/>
    <s v="frederiksasyl@mail.tele.dk"/>
    <s v="Bente Rasmussen"/>
    <n v="0"/>
    <n v="0"/>
    <s v="35576@buf.kk.dk"/>
    <s v="Integreret"/>
    <n v="24"/>
    <n v="0"/>
    <n v="40"/>
    <n v="0"/>
    <n v="0"/>
    <n v="0"/>
    <n v="0"/>
    <s v="Nej"/>
    <n v="0"/>
    <n v="0"/>
    <n v="5"/>
    <n v="5"/>
    <n v="4"/>
    <n v="5"/>
    <n v="0"/>
    <n v="5"/>
    <n v="0"/>
    <n v="0"/>
    <n v="5"/>
    <n v="0"/>
    <n v="0"/>
    <n v="0"/>
    <n v="0"/>
    <s v="Ja"/>
    <n v="0"/>
    <s v="Mikkel"/>
    <n v="2008"/>
    <n v="16"/>
    <n v="0"/>
    <s v="ufaglært"/>
    <n v="0"/>
    <n v="0"/>
    <n v="0"/>
    <n v="0"/>
    <n v="0"/>
    <n v="0"/>
    <n v="0"/>
    <n v="0"/>
    <n v="0"/>
    <n v="85"/>
    <n v="85"/>
    <n v="1"/>
    <n v="1"/>
    <s v="nej"/>
    <s v="Nej"/>
    <s v="Ja"/>
    <s v="Ja"/>
    <n v="0"/>
    <s v="Ja"/>
    <n v="0"/>
    <s v="Ja"/>
    <s v="kan ikke forestille sig det kan lade sig gøre"/>
    <x v="0"/>
    <x v="1"/>
    <n v="0"/>
    <s v="produktionskøkken"/>
    <s v="nej"/>
    <n v="0"/>
    <n v="0"/>
    <n v="0"/>
    <s v="Hurtigere opvaskemaskine, større kogebord, en ovn mere, et køleskab. En eller anden form for elevator ville være meget nødvendigt. Asylselskabets arktitekt har sagt det ikke kan lade sig gøre at etablere elevator"/>
    <n v="0"/>
    <n v="0"/>
    <n v="0"/>
    <n v="0"/>
    <n v="0"/>
    <n v="0"/>
    <n v="0"/>
    <n v="0"/>
    <s v="hvis der ikke etableres elevator er det et køkken med begrænset tilvirkning eller et modtagerkøkken."/>
    <s v="Mariah"/>
    <d v="2009-03-27T00:00:00"/>
    <n v="0"/>
    <n v="0"/>
    <n v="1"/>
    <n v="4"/>
    <n v="0"/>
    <n v="2"/>
    <n v="0"/>
    <n v="0"/>
    <n v="0"/>
    <n v="1"/>
    <n v="1"/>
    <n v="0"/>
    <n v="0"/>
    <n v="0"/>
    <n v="0"/>
    <n v="1"/>
    <n v="0"/>
    <n v="0"/>
    <n v="0"/>
    <n v="1"/>
    <n v="25"/>
    <s v="Miele professional"/>
    <n v="3"/>
    <n v="0"/>
    <n v="0"/>
    <s v="Ja"/>
    <s v="Nej"/>
    <s v="Nej"/>
    <n v="2"/>
    <s v="Begrænset"/>
    <s v="Der er 3 etager. Stuen og 1.ste sal er vuggestue. 2. og 3. sal er børnehave. Køkkenet ligger på 2. sal. De har i forvejen problemer med leverandørerne fordi maden skal op på 2. sal, der er ingen elevator. Der er påbud fra arbejdstilsynet pga trapperne."/>
    <n v="0"/>
    <s v="Integrerede "/>
    <s v="Indre By"/>
    <n v="24"/>
    <n v="0"/>
    <n v="40"/>
    <n v="0"/>
    <n v="0"/>
    <n v="0"/>
    <n v="0"/>
    <n v="0"/>
    <n v="0"/>
    <n v="0"/>
    <n v="0"/>
    <n v="0"/>
    <n v="0"/>
    <n v="0"/>
    <n v="110770.78"/>
  </r>
  <r>
    <x v="0"/>
    <x v="14"/>
    <s v="Dronning Louise"/>
    <s v="Indre By"/>
    <s v="Upsalagade 19"/>
    <n v="2100"/>
    <s v="København Ø"/>
    <s v="35 42 61 61"/>
    <s v="37573@buf.kk.dk"/>
    <s v="Søren Skogstad"/>
    <n v="0"/>
    <n v="0"/>
    <s v="37573@buf.kk.dk"/>
    <s v="Integreret"/>
    <n v="42"/>
    <n v="0"/>
    <n v="53"/>
    <n v="0"/>
    <n v="0"/>
    <n v="0"/>
    <n v="0"/>
    <s v="ja"/>
    <n v="2"/>
    <n v="1"/>
    <n v="5"/>
    <n v="5"/>
    <n v="5"/>
    <n v="5"/>
    <n v="0"/>
    <n v="5"/>
    <n v="0"/>
    <n v="0"/>
    <n v="5"/>
    <n v="0"/>
    <n v="100000"/>
    <n v="100000"/>
    <n v="0"/>
    <s v="Ja"/>
    <n v="0"/>
    <s v="Elisabeth Jensen"/>
    <n v="2007"/>
    <n v="25"/>
    <n v="0"/>
    <s v="ufaglært"/>
    <s v="14 års, 9 år som kok"/>
    <s v="hygiejne"/>
    <n v="0"/>
    <n v="0"/>
    <n v="0"/>
    <n v="0"/>
    <n v="0"/>
    <n v="0"/>
    <n v="0"/>
    <n v="75"/>
    <n v="75"/>
    <n v="1"/>
    <n v="0"/>
    <s v="Ja"/>
    <s v="Nej"/>
    <s v="Ja"/>
    <s v="Ja"/>
    <n v="0"/>
    <s v="Ja"/>
    <n v="0"/>
    <s v="Ja"/>
    <n v="0"/>
    <x v="0"/>
    <x v="3"/>
    <n v="0"/>
    <s v="produktionskøkken"/>
    <s v="Ja"/>
    <s v="Mindre"/>
    <s v="Ingen"/>
    <n v="0"/>
    <s v="Vuggestuen vil meget gerne have et nyt industri køleskab"/>
    <n v="0"/>
    <n v="0"/>
    <n v="0"/>
    <n v="0"/>
    <n v="0"/>
    <n v="0"/>
    <n v="0"/>
    <n v="0"/>
    <n v="0"/>
    <s v="Cathrine Joachim Jerrik"/>
    <s v="3.4.2009"/>
    <n v="0"/>
    <n v="0"/>
    <n v="1"/>
    <n v="4"/>
    <n v="0"/>
    <n v="2"/>
    <n v="0"/>
    <n v="0"/>
    <n v="0"/>
    <n v="1"/>
    <n v="1"/>
    <n v="0"/>
    <n v="2"/>
    <n v="0"/>
    <n v="0"/>
    <n v="0"/>
    <n v="1"/>
    <n v="0"/>
    <n v="1"/>
    <n v="1"/>
    <n v="2"/>
    <s v="Wexiödisk"/>
    <n v="5"/>
    <n v="0"/>
    <n v="0"/>
    <s v="Ja"/>
    <s v="Ja"/>
    <n v="0"/>
    <n v="4"/>
    <s v="God plads"/>
    <n v="0"/>
    <n v="0"/>
    <s v="Integrerede "/>
    <s v="Indre By"/>
    <n v="42"/>
    <n v="0"/>
    <n v="53"/>
    <n v="120"/>
    <n v="80"/>
    <n v="45"/>
    <n v="0"/>
    <n v="0"/>
    <n v="0"/>
    <n v="0"/>
    <n v="0"/>
    <n v="0"/>
    <n v="0"/>
    <n v="0"/>
    <n v="374623.6"/>
  </r>
  <r>
    <x v="0"/>
    <x v="15"/>
    <s v="Dronning Louise"/>
    <s v="Indre By"/>
    <s v="Upsalagade 19"/>
    <n v="2100"/>
    <s v="København Ø"/>
    <s v="35 42 61 61"/>
    <s v="37573@buf.kk.dk"/>
    <s v="Søren Skogstad"/>
    <n v="0"/>
    <n v="0"/>
    <s v="37573@buf.kk.dk"/>
    <s v="Integreret"/>
    <n v="42"/>
    <n v="0"/>
    <n v="53"/>
    <n v="0"/>
    <n v="0"/>
    <n v="0"/>
    <n v="0"/>
    <n v="0"/>
    <n v="0"/>
    <n v="0"/>
    <n v="0"/>
    <n v="0"/>
    <n v="0"/>
    <n v="0"/>
    <n v="0"/>
    <n v="0"/>
    <n v="0"/>
    <n v="0"/>
    <n v="0"/>
    <n v="0"/>
    <n v="0"/>
    <n v="0"/>
    <n v="0"/>
    <n v="0"/>
    <n v="0"/>
    <n v="0"/>
    <n v="0"/>
    <n v="0"/>
    <n v="0"/>
    <n v="0"/>
    <n v="0"/>
    <n v="0"/>
    <n v="0"/>
    <n v="0"/>
    <n v="0"/>
    <n v="0"/>
    <n v="0"/>
    <n v="0"/>
    <n v="0"/>
    <n v="0"/>
    <n v="0"/>
    <n v="0"/>
    <n v="0"/>
    <n v="0"/>
    <n v="0"/>
    <n v="0"/>
    <n v="0"/>
    <n v="0"/>
    <n v="0"/>
    <n v="0"/>
    <n v="0"/>
    <n v="0"/>
    <x v="1"/>
    <x v="1"/>
    <n v="0"/>
    <s v="Køkken begrænset tilvirk"/>
    <n v="0"/>
    <n v="0"/>
    <n v="0"/>
    <n v="0"/>
    <n v="0"/>
    <n v="0"/>
    <n v="0"/>
    <n v="0"/>
    <n v="0"/>
    <n v="0"/>
    <n v="0"/>
    <s v="Større"/>
    <s v="Nye kogeplader el. kogebord, en ekstra ovn, 2 nye køleskabe, 1 frys og bedre udsugning."/>
    <s v="køkkenmodulet er dårligt indrettet, skal flyttes om"/>
    <s v="Cathrine Joachim Jerrik"/>
    <s v="3.4.2009"/>
    <n v="0"/>
    <n v="0"/>
    <n v="0"/>
    <n v="4"/>
    <n v="0"/>
    <n v="2"/>
    <n v="0"/>
    <n v="0"/>
    <n v="0"/>
    <n v="0"/>
    <n v="1"/>
    <n v="0"/>
    <n v="0"/>
    <n v="0"/>
    <n v="0"/>
    <n v="0"/>
    <n v="0"/>
    <n v="0"/>
    <n v="0"/>
    <n v="1"/>
    <n v="20"/>
    <s v="Miele"/>
    <n v="5"/>
    <n v="0"/>
    <n v="0"/>
    <n v="0"/>
    <n v="0"/>
    <n v="0"/>
    <n v="2"/>
    <s v="Begrænset"/>
    <s v="Pænt køkken i børnehaven, men skal lige omrokeres lidt mht køkkenmodulerne, da de står helt forkert hvis der skal tilberedes mad dagligt."/>
    <n v="0"/>
    <s v="Integrerede "/>
    <s v="Indre By"/>
    <n v="42"/>
    <n v="0"/>
    <n v="53"/>
    <n v="120"/>
    <n v="80"/>
    <n v="45"/>
    <n v="0"/>
    <n v="0"/>
    <n v="0"/>
    <n v="0"/>
    <n v="0"/>
    <n v="0"/>
    <n v="0"/>
    <n v="0"/>
    <n v="374623.6"/>
  </r>
  <r>
    <x v="0"/>
    <x v="16"/>
    <s v="Kastelsgården"/>
    <s v="Indre By"/>
    <s v="Kastelsvej 62"/>
    <n v="2100"/>
    <s v="København Ø"/>
    <s v="35 26 63 01"/>
    <s v="37585@buf.kk.dk"/>
    <s v="Fogt Jon W."/>
    <n v="0"/>
    <n v="0"/>
    <s v="37585@buf.kk.dk"/>
    <s v="Integreret"/>
    <n v="44"/>
    <n v="0"/>
    <n v="66"/>
    <n v="0"/>
    <n v="0"/>
    <n v="0"/>
    <n v="0"/>
    <s v="ja"/>
    <n v="2"/>
    <n v="1"/>
    <n v="5"/>
    <n v="5"/>
    <n v="5"/>
    <n v="5"/>
    <n v="0"/>
    <n v="0"/>
    <n v="5"/>
    <n v="0"/>
    <n v="5"/>
    <n v="0"/>
    <n v="200000"/>
    <n v="200000"/>
    <n v="0"/>
    <s v="Ja"/>
    <n v="0"/>
    <s v="Pia Petersen"/>
    <n v="2006"/>
    <n v="35"/>
    <n v="0"/>
    <s v="Proffesionsbachelor fra Suhrs"/>
    <n v="0"/>
    <n v="0"/>
    <s v="Sine Mogensen"/>
    <n v="2004"/>
    <n v="25"/>
    <n v="0"/>
    <s v="ufaglært"/>
    <s v="5 års erfaring med madlavning"/>
    <n v="0"/>
    <n v="100"/>
    <n v="100"/>
    <n v="1"/>
    <n v="1"/>
    <s v="Ja"/>
    <s v="Nej"/>
    <s v="Ja"/>
    <s v="Ja"/>
    <n v="0"/>
    <s v="Ja"/>
    <n v="0"/>
    <s v="Ja"/>
    <n v="0"/>
    <x v="1"/>
    <x v="1"/>
    <n v="0"/>
    <s v="produktionskøkken"/>
    <s v="nej"/>
    <s v="Større"/>
    <s v="Ingen"/>
    <s v="ja"/>
    <s v="En konvektionsovn med 10 stik og en bedre udsugning. Da køkkenet ligger højt og institutionen ligger i forskellige åbne niveauer, vil det være nødvendigt at få en åben elevator til at transportere rulleborderne med maden.."/>
    <s v="Større"/>
    <s v="Ingen"/>
    <s v="Ja"/>
    <n v="0"/>
    <n v="0"/>
    <n v="0"/>
    <n v="0"/>
    <n v="0"/>
    <n v="0"/>
    <s v="Cathrine Joachim Jerrik"/>
    <s v="30.3.2009"/>
    <n v="0"/>
    <n v="0"/>
    <n v="1"/>
    <n v="5"/>
    <n v="0"/>
    <n v="2"/>
    <n v="0"/>
    <n v="0"/>
    <n v="0"/>
    <n v="2"/>
    <n v="1"/>
    <n v="0"/>
    <n v="0"/>
    <n v="0"/>
    <n v="0"/>
    <n v="1"/>
    <n v="3"/>
    <n v="0"/>
    <n v="0"/>
    <n v="1"/>
    <n v="2"/>
    <s v="Hobart"/>
    <n v="4"/>
    <s v="Ja"/>
    <n v="20"/>
    <s v="Nej"/>
    <s v="Ja"/>
    <s v="Nej"/>
    <n v="2"/>
    <s v="God plads"/>
    <s v="Dejligt stort lager"/>
    <n v="0"/>
    <s v="Integrerede "/>
    <s v="Indre By"/>
    <n v="44"/>
    <n v="0"/>
    <n v="66"/>
    <n v="0"/>
    <n v="0"/>
    <n v="0"/>
    <n v="0"/>
    <n v="0"/>
    <n v="0"/>
    <n v="0"/>
    <n v="0"/>
    <n v="0"/>
    <n v="0"/>
    <n v="0"/>
    <n v="223281.95"/>
  </r>
  <r>
    <x v="0"/>
    <x v="17"/>
    <s v="Kastelsgården"/>
    <s v="Indre By"/>
    <s v="Kastelsvej 62"/>
    <n v="2100"/>
    <s v="København Ø"/>
    <s v="35 26 63 01"/>
    <s v="37585@buf.kk.dk"/>
    <s v="Fogt Jon W."/>
    <n v="0"/>
    <n v="0"/>
    <s v="37585@buf.kk.dk"/>
    <s v="Integreret"/>
    <n v="44"/>
    <n v="0"/>
    <n v="66"/>
    <n v="0"/>
    <n v="0"/>
    <n v="0"/>
    <n v="0"/>
    <s v="ja"/>
    <n v="0"/>
    <n v="0"/>
    <n v="0"/>
    <n v="0"/>
    <n v="0"/>
    <n v="0"/>
    <n v="0"/>
    <n v="0"/>
    <n v="0"/>
    <n v="0"/>
    <n v="0"/>
    <n v="0"/>
    <n v="0"/>
    <n v="0"/>
    <n v="0"/>
    <n v="0"/>
    <n v="0"/>
    <n v="0"/>
    <n v="0"/>
    <n v="0"/>
    <n v="0"/>
    <n v="0"/>
    <n v="0"/>
    <n v="0"/>
    <n v="0"/>
    <n v="0"/>
    <n v="0"/>
    <n v="0"/>
    <n v="0"/>
    <n v="0"/>
    <n v="0"/>
    <n v="0"/>
    <n v="0"/>
    <n v="0"/>
    <n v="0"/>
    <n v="0"/>
    <n v="0"/>
    <n v="0"/>
    <n v="0"/>
    <n v="0"/>
    <n v="0"/>
    <n v="0"/>
    <n v="0"/>
    <n v="0"/>
    <x v="1"/>
    <x v="1"/>
    <n v="0"/>
    <s v="Køkken begrænset tilvirk"/>
    <n v="0"/>
    <n v="0"/>
    <n v="0"/>
    <n v="0"/>
    <n v="0"/>
    <n v="0"/>
    <n v="0"/>
    <n v="0"/>
    <n v="0"/>
    <n v="0"/>
    <n v="0"/>
    <s v="Større"/>
    <s v="kogebord m 5 blus, 2 ovne eller konvektionsovn, køleskabe og udsugning."/>
    <s v="Køkkenet ligger i et køkken -alrum og bliver brugt som hyggerum og opvaskerum for børnehaven. Da vuggestuens køkken er et godt køkken i brug vil det være naturligt at bruge det og deres personale til at tilberede børnehavens måltider."/>
    <s v="Cathrine Joachim Jerrik"/>
    <s v="30.3.2009"/>
    <n v="0"/>
    <n v="1"/>
    <n v="0"/>
    <n v="0"/>
    <n v="0"/>
    <n v="0"/>
    <n v="0"/>
    <n v="0"/>
    <n v="0"/>
    <n v="2"/>
    <n v="1"/>
    <n v="0"/>
    <n v="0"/>
    <n v="0"/>
    <n v="0"/>
    <n v="0"/>
    <n v="0"/>
    <n v="0"/>
    <n v="0"/>
    <n v="1"/>
    <n v="20"/>
    <s v="Miele"/>
    <n v="3"/>
    <s v="Nej"/>
    <n v="0"/>
    <n v="0"/>
    <s v="Nej"/>
    <s v="Nej"/>
    <n v="1"/>
    <s v="Begrænset"/>
    <n v="0"/>
    <n v="0"/>
    <s v="Integrerede "/>
    <s v="Indre By"/>
    <n v="44"/>
    <n v="0"/>
    <n v="66"/>
    <n v="0"/>
    <n v="0"/>
    <n v="0"/>
    <n v="0"/>
    <n v="0"/>
    <n v="0"/>
    <n v="0"/>
    <n v="0"/>
    <n v="0"/>
    <n v="0"/>
    <n v="0"/>
    <n v="223281.95"/>
  </r>
  <r>
    <x v="0"/>
    <x v="18"/>
    <s v="Caroline Amalie"/>
    <s v="Indre By"/>
    <s v="Suensonsgade 65"/>
    <n v="1322"/>
    <s v="København K"/>
    <n v="33145004"/>
    <s v="37587@buf.kk.dk"/>
    <s v="Mette Rohde"/>
    <n v="0"/>
    <n v="0"/>
    <s v="37587@buf.kk.dk"/>
    <s v="Integreret"/>
    <n v="0"/>
    <n v="0"/>
    <n v="40"/>
    <n v="60"/>
    <n v="54"/>
    <n v="0"/>
    <n v="0"/>
    <s v="ja"/>
    <n v="2"/>
    <n v="1"/>
    <n v="0"/>
    <n v="0"/>
    <n v="0"/>
    <n v="0"/>
    <n v="0"/>
    <n v="5"/>
    <n v="0"/>
    <n v="0"/>
    <n v="5"/>
    <n v="0"/>
    <n v="0"/>
    <n v="142000"/>
    <n v="0"/>
    <n v="0"/>
    <n v="0"/>
    <n v="0"/>
    <n v="0"/>
    <n v="0"/>
    <n v="0"/>
    <n v="0"/>
    <n v="0"/>
    <n v="0"/>
    <n v="0"/>
    <n v="0"/>
    <n v="0"/>
    <n v="0"/>
    <n v="0"/>
    <n v="0"/>
    <n v="0"/>
    <n v="0"/>
    <n v="95"/>
    <n v="0"/>
    <n v="1"/>
    <s v="Ja"/>
    <s v="Nej"/>
    <s v="Ja"/>
    <n v="0"/>
    <s v="Køkkenet er ikke istand til at lave mad p.t. men efter en ombyggning vil de gerne selv lave maden"/>
    <s v="Ja"/>
    <n v="0"/>
    <n v="0"/>
    <n v="0"/>
    <x v="0"/>
    <x v="4"/>
    <n v="0"/>
    <s v="Køkken begrænset tilvirk"/>
    <n v="0"/>
    <n v="0"/>
    <n v="0"/>
    <n v="0"/>
    <n v="0"/>
    <n v="0"/>
    <n v="0"/>
    <n v="0"/>
    <n v="0"/>
    <n v="0"/>
    <n v="0"/>
    <s v="Større"/>
    <s v="køkkenet mangler næsten det hele dog ikke opvasker"/>
    <s v="Køkkenet er nedslidt og meget lille, der er et stort tilstødende lokale der kunne sammenlægges med nuværende køkken, trænger til mere eller mindre alt nyt."/>
    <s v="Cathrine Joachim Jerrik"/>
    <s v="30.3.2009"/>
    <n v="0"/>
    <n v="0"/>
    <n v="0"/>
    <n v="4"/>
    <n v="0"/>
    <n v="1"/>
    <n v="0"/>
    <n v="0"/>
    <n v="0"/>
    <n v="2"/>
    <n v="1"/>
    <n v="0"/>
    <n v="0"/>
    <n v="0"/>
    <n v="0"/>
    <n v="1"/>
    <n v="1"/>
    <n v="0"/>
    <n v="0"/>
    <n v="1"/>
    <n v="20"/>
    <s v="Miele"/>
    <n v="3"/>
    <n v="0"/>
    <n v="0"/>
    <n v="0"/>
    <n v="0"/>
    <n v="0"/>
    <n v="1"/>
    <s v="Begrænset"/>
    <s v="Børnehavens køkken er helt småt og gammelt, men fritidshjemmet på toppen af institutionen har et top flot og korrekt indrettet køkken, der er bare ingen elevator. "/>
    <n v="0"/>
    <s v="Integrerede "/>
    <s v="Indre By"/>
    <n v="0"/>
    <n v="0"/>
    <n v="40"/>
    <n v="60"/>
    <n v="33"/>
    <n v="20"/>
    <n v="0"/>
    <n v="0"/>
    <n v="0"/>
    <n v="0"/>
    <n v="0"/>
    <n v="0"/>
    <n v="0"/>
    <n v="0"/>
    <n v="159719.04999999999"/>
  </r>
  <r>
    <x v="0"/>
    <x v="19"/>
    <s v="Caroline Amalie"/>
    <s v="Indre By"/>
    <s v="Suensonsgade 65"/>
    <n v="1322"/>
    <s v="København K"/>
    <n v="33145004"/>
    <s v="37587@buf.kk.dk"/>
    <s v="Mette Rohde"/>
    <n v="0"/>
    <n v="0"/>
    <s v="37587@buf.kk.dk"/>
    <s v="Integreret"/>
    <n v="0"/>
    <n v="0"/>
    <n v="40"/>
    <n v="60"/>
    <n v="54"/>
    <n v="0"/>
    <n v="0"/>
    <s v="ja"/>
    <n v="0"/>
    <n v="0"/>
    <n v="0"/>
    <n v="0"/>
    <n v="0"/>
    <n v="0"/>
    <n v="0"/>
    <n v="0"/>
    <n v="0"/>
    <n v="0"/>
    <n v="0"/>
    <n v="0"/>
    <n v="0"/>
    <n v="0"/>
    <n v="0"/>
    <n v="0"/>
    <n v="0"/>
    <n v="0"/>
    <n v="0"/>
    <n v="0"/>
    <n v="0"/>
    <n v="0"/>
    <n v="0"/>
    <n v="0"/>
    <n v="0"/>
    <n v="0"/>
    <n v="0"/>
    <n v="0"/>
    <n v="0"/>
    <n v="0"/>
    <n v="0"/>
    <n v="0"/>
    <n v="0"/>
    <n v="0"/>
    <n v="0"/>
    <n v="0"/>
    <n v="0"/>
    <n v="0"/>
    <n v="0"/>
    <n v="0"/>
    <n v="0"/>
    <n v="0"/>
    <n v="0"/>
    <n v="0"/>
    <x v="1"/>
    <x v="1"/>
    <n v="0"/>
    <s v="produktionskøkken"/>
    <s v="Ja"/>
    <s v="Ingen"/>
    <n v="0"/>
    <n v="0"/>
    <n v="0"/>
    <n v="0"/>
    <n v="0"/>
    <n v="0"/>
    <n v="0"/>
    <n v="0"/>
    <n v="0"/>
    <n v="0"/>
    <n v="0"/>
    <s v="Køkkenet kunne godt lave mad til børnehaven, men der er 3 etager ned og det tilhører fritidshjemmet"/>
    <n v="0"/>
    <n v="0"/>
    <n v="0"/>
    <n v="0"/>
    <n v="0"/>
    <n v="4"/>
    <n v="0"/>
    <n v="1"/>
    <n v="0"/>
    <n v="0"/>
    <n v="0"/>
    <n v="1"/>
    <n v="0"/>
    <n v="0"/>
    <n v="0"/>
    <n v="0"/>
    <n v="0"/>
    <n v="1"/>
    <n v="0"/>
    <n v="0"/>
    <n v="0"/>
    <n v="1"/>
    <n v="2"/>
    <s v="Elektrolux"/>
    <n v="5"/>
    <n v="0"/>
    <n v="0"/>
    <n v="0"/>
    <s v="Ja"/>
    <n v="0"/>
    <n v="2"/>
    <s v="God plads"/>
    <n v="0"/>
    <n v="0"/>
    <s v="Integrerede "/>
    <s v="Indre By"/>
    <n v="0"/>
    <n v="0"/>
    <n v="40"/>
    <n v="60"/>
    <n v="33"/>
    <n v="20"/>
    <n v="0"/>
    <n v="0"/>
    <n v="0"/>
    <n v="0"/>
    <n v="0"/>
    <n v="0"/>
    <n v="0"/>
    <n v="0"/>
    <n v="159719.04999999999"/>
  </r>
  <r>
    <x v="1"/>
    <x v="20"/>
    <s v="Snorregården"/>
    <s v="Nørrebro"/>
    <s v="Ragnhildgade 80"/>
    <n v="2100"/>
    <s v="København Ø"/>
    <s v="39 16 30 40"/>
    <s v="37202@buf.kk.dk"/>
    <s v="Rikke Nielsen"/>
    <n v="0"/>
    <n v="0"/>
    <s v="37202@buf.kk.dk"/>
    <n v="0"/>
    <n v="0"/>
    <n v="0"/>
    <n v="0"/>
    <n v="0"/>
    <n v="0"/>
    <n v="0"/>
    <n v="0"/>
    <n v="0"/>
    <n v="0"/>
    <n v="0"/>
    <n v="5"/>
    <n v="5"/>
    <n v="5"/>
    <n v="5"/>
    <n v="0"/>
    <n v="0"/>
    <n v="0"/>
    <n v="0"/>
    <n v="0"/>
    <n v="0"/>
    <n v="149760"/>
    <n v="0"/>
    <n v="0"/>
    <n v="0"/>
    <n v="0"/>
    <n v="0"/>
    <n v="0"/>
    <n v="0"/>
    <n v="0"/>
    <n v="0"/>
    <n v="0"/>
    <n v="0"/>
    <n v="0"/>
    <n v="0"/>
    <n v="0"/>
    <n v="0"/>
    <n v="0"/>
    <n v="0"/>
    <n v="0"/>
    <n v="90"/>
    <n v="0"/>
    <n v="0"/>
    <n v="0"/>
    <n v="0"/>
    <n v="0"/>
    <n v="0"/>
    <n v="0"/>
    <n v="0"/>
    <n v="0"/>
    <n v="0"/>
    <n v="0"/>
    <n v="0"/>
    <x v="1"/>
    <x v="1"/>
    <n v="0"/>
    <n v="0"/>
    <n v="0"/>
    <n v="0"/>
    <n v="0"/>
    <n v="0"/>
    <n v="0"/>
    <n v="0"/>
    <n v="0"/>
    <n v="0"/>
    <n v="0"/>
    <n v="0"/>
    <n v="0"/>
    <n v="0"/>
    <n v="0"/>
    <n v="0"/>
    <n v="0"/>
    <d v="1899-12-30T00:00:00"/>
    <n v="0"/>
    <n v="0"/>
    <n v="0"/>
    <n v="0"/>
    <n v="0"/>
    <n v="0"/>
    <n v="0"/>
    <n v="0"/>
    <n v="0"/>
    <n v="0"/>
    <n v="0"/>
    <n v="0"/>
    <n v="0"/>
    <n v="0"/>
    <n v="0"/>
    <n v="0"/>
    <n v="0"/>
    <n v="0"/>
    <n v="0"/>
    <n v="0"/>
    <n v="0"/>
    <n v="0"/>
    <n v="0"/>
    <n v="0"/>
    <n v="0"/>
    <n v="0"/>
    <n v="0"/>
    <n v="0"/>
    <n v="0"/>
    <n v="0"/>
    <n v="0"/>
    <n v="0"/>
    <s v="Vuggestuer"/>
    <s v="Nørrebro"/>
    <n v="60"/>
    <n v="0"/>
    <n v="0"/>
    <n v="0"/>
    <n v="0"/>
    <n v="0"/>
    <n v="0"/>
    <n v="0"/>
    <n v="0"/>
    <n v="0"/>
    <n v="0"/>
    <n v="0"/>
    <n v="0"/>
    <n v="0"/>
    <n v="121095.96"/>
  </r>
  <r>
    <x v="1"/>
    <x v="21"/>
    <s v="Titania"/>
    <s v="Nørrebro"/>
    <s v="Titangade 3"/>
    <n v="2200"/>
    <s v="København N"/>
    <s v="35 86 86 90"/>
    <s v="37206@buf.kk.dk"/>
    <s v="Inger Gjerrild"/>
    <n v="39208302"/>
    <n v="0"/>
    <s v="37206@buf.kk.dk"/>
    <n v="0"/>
    <n v="0"/>
    <n v="0"/>
    <n v="0"/>
    <n v="0"/>
    <n v="0"/>
    <n v="0"/>
    <n v="0"/>
    <n v="0"/>
    <n v="0"/>
    <n v="0"/>
    <n v="0"/>
    <n v="0"/>
    <n v="0"/>
    <n v="0"/>
    <n v="0"/>
    <n v="0"/>
    <n v="0"/>
    <n v="0"/>
    <n v="0"/>
    <n v="0"/>
    <n v="110000"/>
    <n v="0"/>
    <n v="0"/>
    <n v="0"/>
    <n v="0"/>
    <n v="0"/>
    <n v="0"/>
    <n v="0"/>
    <n v="0"/>
    <n v="0"/>
    <n v="0"/>
    <n v="0"/>
    <n v="0"/>
    <n v="0"/>
    <n v="0"/>
    <n v="0"/>
    <n v="0"/>
    <n v="0"/>
    <n v="0"/>
    <n v="90"/>
    <n v="0"/>
    <n v="0"/>
    <n v="0"/>
    <n v="0"/>
    <n v="0"/>
    <n v="0"/>
    <n v="0"/>
    <n v="0"/>
    <n v="0"/>
    <n v="0"/>
    <n v="0"/>
    <n v="0"/>
    <x v="1"/>
    <x v="1"/>
    <n v="0"/>
    <n v="0"/>
    <n v="0"/>
    <n v="0"/>
    <n v="0"/>
    <n v="0"/>
    <n v="0"/>
    <n v="0"/>
    <n v="0"/>
    <n v="0"/>
    <n v="0"/>
    <n v="0"/>
    <n v="0"/>
    <n v="0"/>
    <n v="0"/>
    <n v="0"/>
    <n v="0"/>
    <n v="0"/>
    <n v="0"/>
    <n v="0"/>
    <n v="0"/>
    <n v="0"/>
    <n v="0"/>
    <n v="0"/>
    <n v="0"/>
    <n v="0"/>
    <n v="0"/>
    <n v="0"/>
    <n v="0"/>
    <n v="0"/>
    <n v="0"/>
    <n v="0"/>
    <n v="0"/>
    <n v="0"/>
    <n v="0"/>
    <n v="0"/>
    <n v="0"/>
    <n v="0"/>
    <n v="0"/>
    <n v="0"/>
    <n v="0"/>
    <n v="0"/>
    <n v="0"/>
    <n v="0"/>
    <n v="0"/>
    <n v="0"/>
    <n v="0"/>
    <n v="0"/>
    <n v="0"/>
    <n v="0"/>
    <s v="Vuggestuer"/>
    <s v="Nørrebro"/>
    <n v="48"/>
    <n v="0"/>
    <n v="0"/>
    <n v="0"/>
    <n v="0"/>
    <n v="0"/>
    <n v="0"/>
    <n v="0"/>
    <n v="0"/>
    <n v="0"/>
    <n v="0"/>
    <n v="0"/>
    <n v="0"/>
    <n v="0"/>
    <n v="137757.21"/>
  </r>
  <r>
    <x v="1"/>
    <x v="22"/>
    <s v="Vuggestuen Fixkarreen"/>
    <s v="Nørrebro"/>
    <s v="Jagtvej 105D"/>
    <n v="2200"/>
    <s v="København N"/>
    <s v="35 85 41 88"/>
    <s v="37219@buf.kk.dk"/>
    <s v="Nina Lentz"/>
    <n v="35261775"/>
    <n v="0"/>
    <s v="37219n@buf.kk.dk"/>
    <n v="0"/>
    <n v="0"/>
    <n v="0"/>
    <n v="0"/>
    <n v="0"/>
    <n v="0"/>
    <n v="0"/>
    <n v="0"/>
    <n v="0"/>
    <n v="0"/>
    <n v="0"/>
    <n v="5"/>
    <n v="0"/>
    <n v="4"/>
    <n v="5"/>
    <n v="0"/>
    <n v="0"/>
    <n v="0"/>
    <n v="0"/>
    <n v="0"/>
    <n v="0"/>
    <n v="85000"/>
    <n v="0"/>
    <n v="0"/>
    <n v="0"/>
    <n v="0"/>
    <n v="0"/>
    <n v="0"/>
    <n v="0"/>
    <n v="0"/>
    <n v="0"/>
    <n v="0"/>
    <n v="0"/>
    <n v="0"/>
    <n v="0"/>
    <n v="0"/>
    <n v="0"/>
    <n v="0"/>
    <n v="0"/>
    <n v="0"/>
    <n v="85"/>
    <n v="0"/>
    <n v="0"/>
    <n v="0"/>
    <n v="0"/>
    <n v="0"/>
    <n v="0"/>
    <n v="0"/>
    <n v="0"/>
    <n v="0"/>
    <n v="0"/>
    <n v="0"/>
    <n v="0"/>
    <x v="1"/>
    <x v="1"/>
    <n v="0"/>
    <n v="0"/>
    <n v="0"/>
    <n v="0"/>
    <n v="0"/>
    <n v="0"/>
    <n v="0"/>
    <n v="0"/>
    <n v="0"/>
    <n v="0"/>
    <n v="0"/>
    <n v="0"/>
    <n v="0"/>
    <n v="0"/>
    <n v="0"/>
    <n v="0"/>
    <n v="0"/>
    <n v="0"/>
    <n v="0"/>
    <n v="0"/>
    <n v="0"/>
    <n v="0"/>
    <n v="0"/>
    <n v="0"/>
    <n v="0"/>
    <n v="0"/>
    <n v="0"/>
    <n v="0"/>
    <n v="0"/>
    <n v="0"/>
    <n v="0"/>
    <n v="0"/>
    <n v="0"/>
    <n v="0"/>
    <n v="0"/>
    <n v="0"/>
    <n v="0"/>
    <n v="0"/>
    <n v="0"/>
    <n v="0"/>
    <n v="0"/>
    <n v="0"/>
    <n v="0"/>
    <n v="0"/>
    <n v="0"/>
    <n v="0"/>
    <n v="0"/>
    <n v="0"/>
    <n v="0"/>
    <n v="0"/>
    <s v="Vuggestuer"/>
    <s v="Nørrebro"/>
    <n v="44"/>
    <n v="0"/>
    <n v="0"/>
    <n v="0"/>
    <n v="0"/>
    <n v="0"/>
    <n v="0"/>
    <n v="0"/>
    <n v="0"/>
    <n v="0"/>
    <n v="0"/>
    <n v="0"/>
    <n v="0"/>
    <n v="0"/>
    <n v="79471.009999999995"/>
  </r>
  <r>
    <x v="1"/>
    <x v="23"/>
    <s v="Troldebo"/>
    <s v="Nørrebro"/>
    <s v="Tagensvej 113C"/>
    <n v="2200"/>
    <s v="København N"/>
    <s v="35 85 83 65"/>
    <s v="37221@buf.kk.dk"/>
    <s v="Johnna Stuhr Jørgensen"/>
    <n v="42916195"/>
    <n v="0"/>
    <s v="37221@buf.kk.dk"/>
    <n v="0"/>
    <n v="0"/>
    <n v="0"/>
    <n v="0"/>
    <n v="0"/>
    <n v="0"/>
    <n v="0"/>
    <n v="0"/>
    <n v="0"/>
    <n v="0"/>
    <n v="0"/>
    <n v="5"/>
    <n v="4"/>
    <n v="4"/>
    <n v="4"/>
    <n v="0"/>
    <n v="0"/>
    <n v="0"/>
    <n v="0"/>
    <n v="0"/>
    <n v="0"/>
    <n v="76000"/>
    <n v="0"/>
    <n v="0"/>
    <n v="0"/>
    <n v="0"/>
    <n v="0"/>
    <n v="0"/>
    <n v="0"/>
    <n v="0"/>
    <n v="0"/>
    <n v="0"/>
    <n v="0"/>
    <n v="0"/>
    <n v="0"/>
    <n v="0"/>
    <n v="0"/>
    <n v="0"/>
    <n v="0"/>
    <n v="0"/>
    <n v="97"/>
    <n v="0"/>
    <n v="0"/>
    <n v="0"/>
    <n v="0"/>
    <n v="0"/>
    <n v="0"/>
    <n v="0"/>
    <n v="0"/>
    <n v="0"/>
    <n v="0"/>
    <n v="0"/>
    <n v="0"/>
    <x v="1"/>
    <x v="1"/>
    <n v="0"/>
    <n v="0"/>
    <n v="0"/>
    <n v="0"/>
    <n v="0"/>
    <n v="0"/>
    <n v="0"/>
    <n v="0"/>
    <n v="0"/>
    <n v="0"/>
    <n v="0"/>
    <n v="0"/>
    <n v="0"/>
    <n v="0"/>
    <n v="0"/>
    <n v="0"/>
    <n v="0"/>
    <d v="1899-12-30T00:00:00"/>
    <n v="0"/>
    <n v="0"/>
    <n v="0"/>
    <n v="0"/>
    <n v="0"/>
    <n v="0"/>
    <n v="0"/>
    <n v="0"/>
    <n v="0"/>
    <n v="0"/>
    <n v="0"/>
    <n v="0"/>
    <n v="0"/>
    <n v="0"/>
    <n v="0"/>
    <n v="0"/>
    <n v="0"/>
    <n v="0"/>
    <n v="0"/>
    <n v="0"/>
    <n v="0"/>
    <n v="0"/>
    <n v="0"/>
    <n v="0"/>
    <n v="0"/>
    <n v="0"/>
    <n v="0"/>
    <n v="0"/>
    <n v="0"/>
    <n v="0"/>
    <n v="0"/>
    <n v="0"/>
    <s v="Vuggestuer"/>
    <s v="Nørrebro"/>
    <n v="41"/>
    <n v="0"/>
    <n v="0"/>
    <n v="0"/>
    <n v="0"/>
    <n v="0"/>
    <n v="0"/>
    <n v="0"/>
    <n v="0"/>
    <n v="0"/>
    <n v="0"/>
    <n v="0"/>
    <n v="0"/>
    <n v="0"/>
    <n v="102168.4"/>
  </r>
  <r>
    <x v="0"/>
    <x v="24"/>
    <n v="0"/>
    <s v="Nørrebro"/>
    <s v="Lundtoftegade 47"/>
    <n v="2200"/>
    <s v="København N"/>
    <s v="35 85 17 73"/>
    <s v="37245@buf.kk.dk"/>
    <s v="Susanne Elling"/>
    <n v="38102059"/>
    <n v="0"/>
    <s v="37245@buf.kk.dk"/>
    <n v="0"/>
    <n v="0"/>
    <n v="0"/>
    <n v="0"/>
    <n v="0"/>
    <n v="0"/>
    <n v="0"/>
    <n v="0"/>
    <n v="0"/>
    <n v="4"/>
    <n v="2"/>
    <n v="0"/>
    <n v="0"/>
    <n v="0"/>
    <n v="0"/>
    <n v="0"/>
    <n v="0"/>
    <n v="0"/>
    <n v="0"/>
    <n v="0"/>
    <n v="0"/>
    <n v="0"/>
    <n v="0"/>
    <n v="0"/>
    <n v="0"/>
    <n v="0"/>
    <n v="0"/>
    <n v="0"/>
    <n v="0"/>
    <n v="0"/>
    <n v="0"/>
    <n v="0"/>
    <n v="0"/>
    <n v="0"/>
    <n v="0"/>
    <n v="0"/>
    <n v="0"/>
    <n v="0"/>
    <n v="0"/>
    <n v="0"/>
    <n v="0"/>
    <n v="0"/>
    <n v="0"/>
    <n v="0"/>
    <n v="0"/>
    <n v="0"/>
    <n v="0"/>
    <n v="0"/>
    <n v="0"/>
    <n v="0"/>
    <n v="0"/>
    <n v="0"/>
    <n v="0"/>
    <x v="1"/>
    <x v="1"/>
    <n v="0"/>
    <s v="Køkken begrænset tilvirk"/>
    <n v="0"/>
    <n v="0"/>
    <n v="0"/>
    <n v="0"/>
    <s v="ej relevant, da der er flere køkkener"/>
    <n v="0"/>
    <n v="0"/>
    <n v="0"/>
    <n v="0"/>
    <n v="0"/>
    <n v="0"/>
    <n v="0"/>
    <n v="0"/>
    <n v="0"/>
    <s v="Birgitte Glerup / Sine"/>
    <d v="2009-03-15T00:00:00"/>
    <n v="0"/>
    <n v="1"/>
    <n v="0"/>
    <n v="4"/>
    <n v="1"/>
    <n v="0"/>
    <n v="0"/>
    <n v="0"/>
    <n v="0"/>
    <n v="1"/>
    <n v="0"/>
    <n v="0"/>
    <n v="1"/>
    <n v="0"/>
    <n v="0"/>
    <n v="0"/>
    <n v="0"/>
    <n v="0"/>
    <n v="0"/>
    <n v="1"/>
    <n v="20"/>
    <s v="Miele"/>
    <n v="5"/>
    <s v="Nej"/>
    <n v="0"/>
    <s v="Nej"/>
    <s v="Nej"/>
    <s v="Nej"/>
    <n v="2"/>
    <n v="0"/>
    <s v="Nedslidt 70'er køkken dog ok maskiner og fliser på væg"/>
    <n v="0"/>
    <s v="Integrerede "/>
    <s v="Nørrebro"/>
    <n v="48"/>
    <n v="0"/>
    <n v="108"/>
    <n v="0"/>
    <n v="0"/>
    <n v="0"/>
    <n v="0"/>
    <n v="0"/>
    <n v="0"/>
    <n v="0"/>
    <n v="0"/>
    <n v="0"/>
    <n v="0"/>
    <n v="0"/>
    <n v="259016.83"/>
  </r>
  <r>
    <x v="0"/>
    <x v="25"/>
    <n v="0"/>
    <s v="Nørrebro"/>
    <s v="Lundtoftegade 47"/>
    <n v="2200"/>
    <s v="København N"/>
    <s v="35 85 17 73"/>
    <s v="37245@buf.kk.dk"/>
    <s v="Susanne Elling"/>
    <n v="38102059"/>
    <n v="0"/>
    <s v="37245@buf.kk.dk"/>
    <n v="0"/>
    <n v="0"/>
    <n v="0"/>
    <n v="0"/>
    <n v="0"/>
    <n v="0"/>
    <n v="0"/>
    <n v="0"/>
    <n v="0"/>
    <n v="4"/>
    <n v="3"/>
    <n v="0"/>
    <n v="0"/>
    <n v="0"/>
    <n v="0"/>
    <n v="0"/>
    <n v="0"/>
    <n v="0"/>
    <n v="0"/>
    <n v="0"/>
    <n v="0"/>
    <n v="0"/>
    <n v="0"/>
    <n v="0"/>
    <n v="0"/>
    <n v="0"/>
    <n v="0"/>
    <n v="0"/>
    <n v="0"/>
    <n v="0"/>
    <n v="0"/>
    <n v="0"/>
    <n v="0"/>
    <n v="0"/>
    <n v="0"/>
    <n v="0"/>
    <n v="0"/>
    <n v="0"/>
    <n v="0"/>
    <n v="0"/>
    <n v="0"/>
    <n v="0"/>
    <n v="0"/>
    <n v="0"/>
    <n v="0"/>
    <n v="0"/>
    <n v="0"/>
    <n v="0"/>
    <n v="0"/>
    <n v="0"/>
    <n v="0"/>
    <n v="0"/>
    <n v="0"/>
    <x v="1"/>
    <x v="1"/>
    <n v="0"/>
    <s v="produktionskøkken"/>
    <s v="Ja"/>
    <s v="Ingen"/>
    <s v="Ingen"/>
    <s v="Nej"/>
    <n v="0"/>
    <n v="0"/>
    <n v="0"/>
    <n v="0"/>
    <n v="0"/>
    <n v="0"/>
    <n v="0"/>
    <n v="0"/>
    <n v="0"/>
    <n v="0"/>
    <s v="Birgitte Glerup / Sine"/>
    <d v="2009-03-15T00:00:00"/>
    <n v="0"/>
    <n v="1"/>
    <n v="0"/>
    <n v="4"/>
    <n v="0"/>
    <n v="2"/>
    <n v="0"/>
    <n v="0"/>
    <n v="0"/>
    <n v="1"/>
    <n v="2"/>
    <n v="0"/>
    <n v="0"/>
    <n v="0"/>
    <n v="0"/>
    <n v="1"/>
    <n v="0"/>
    <n v="0"/>
    <n v="0"/>
    <n v="1"/>
    <n v="20"/>
    <s v="Miele"/>
    <n v="4"/>
    <s v="Nej"/>
    <n v="0"/>
    <s v="Ja"/>
    <s v="Ja"/>
    <s v="Nej"/>
    <n v="1"/>
    <s v="God plads"/>
    <n v="0"/>
    <n v="0"/>
    <s v="Integrerede "/>
    <s v="Nørrebro"/>
    <n v="48"/>
    <n v="0"/>
    <n v="108"/>
    <n v="0"/>
    <n v="0"/>
    <n v="0"/>
    <n v="0"/>
    <n v="0"/>
    <n v="0"/>
    <n v="0"/>
    <n v="0"/>
    <n v="0"/>
    <n v="0"/>
    <n v="0"/>
    <n v="259016.83"/>
  </r>
  <r>
    <x v="0"/>
    <x v="26"/>
    <n v="0"/>
    <s v="Nørrebro"/>
    <s v="Lundtoftegade 47"/>
    <n v="2200"/>
    <s v="København N"/>
    <s v="35 85 17 73"/>
    <s v="37245@buf.kk.dk"/>
    <s v="Susanne Elling"/>
    <n v="38102059"/>
    <n v="0"/>
    <s v="37245@buf.kk.dk"/>
    <n v="0"/>
    <n v="0"/>
    <n v="0"/>
    <n v="0"/>
    <n v="0"/>
    <n v="0"/>
    <n v="0"/>
    <n v="0"/>
    <n v="0"/>
    <n v="4"/>
    <n v="4"/>
    <n v="0"/>
    <n v="0"/>
    <n v="0"/>
    <n v="0"/>
    <n v="0"/>
    <n v="0"/>
    <n v="0"/>
    <n v="0"/>
    <n v="0"/>
    <n v="0"/>
    <n v="0"/>
    <n v="0"/>
    <n v="0"/>
    <n v="0"/>
    <n v="0"/>
    <n v="0"/>
    <n v="0"/>
    <n v="0"/>
    <n v="0"/>
    <n v="0"/>
    <n v="0"/>
    <n v="0"/>
    <n v="0"/>
    <n v="0"/>
    <n v="0"/>
    <n v="0"/>
    <n v="0"/>
    <n v="0"/>
    <n v="0"/>
    <n v="0"/>
    <n v="0"/>
    <n v="0"/>
    <n v="0"/>
    <n v="0"/>
    <n v="0"/>
    <n v="0"/>
    <n v="0"/>
    <n v="0"/>
    <n v="0"/>
    <n v="0"/>
    <n v="0"/>
    <n v="0"/>
    <x v="1"/>
    <x v="1"/>
    <n v="0"/>
    <s v="produktionskøkken"/>
    <s v="Ja"/>
    <s v="Ingen"/>
    <s v="Ingen"/>
    <s v="Nej"/>
    <n v="0"/>
    <n v="0"/>
    <n v="0"/>
    <n v="0"/>
    <n v="0"/>
    <n v="0"/>
    <n v="0"/>
    <n v="0"/>
    <n v="0"/>
    <n v="0"/>
    <s v="Birgitte Glerup / Sine"/>
    <d v="2009-03-15T00:00:00"/>
    <n v="0"/>
    <n v="0"/>
    <n v="0"/>
    <n v="0"/>
    <n v="0"/>
    <n v="2"/>
    <n v="0"/>
    <n v="0"/>
    <n v="0"/>
    <n v="0"/>
    <n v="2"/>
    <n v="0"/>
    <n v="0"/>
    <n v="0"/>
    <n v="0"/>
    <n v="0"/>
    <n v="2"/>
    <n v="0"/>
    <n v="0"/>
    <n v="1"/>
    <n v="20"/>
    <s v="Miele"/>
    <n v="3"/>
    <s v="Nej"/>
    <n v="0"/>
    <s v="Ja"/>
    <s v="Ja"/>
    <s v="Nej"/>
    <n v="2"/>
    <s v="God plads"/>
    <s v="Køkkenet fungerer selvstændigt m egen køkkendame til 40 børn"/>
    <n v="0"/>
    <s v="Integrerede "/>
    <s v="Nørrebro"/>
    <n v="48"/>
    <n v="0"/>
    <n v="108"/>
    <n v="0"/>
    <n v="0"/>
    <n v="0"/>
    <n v="0"/>
    <n v="0"/>
    <n v="0"/>
    <n v="0"/>
    <n v="0"/>
    <n v="0"/>
    <n v="0"/>
    <n v="0"/>
    <n v="259016.83"/>
  </r>
  <r>
    <x v="0"/>
    <x v="27"/>
    <s v="7 Springeren"/>
    <s v="Nørrebro"/>
    <s v="Kapelvej 7A"/>
    <n v="2200"/>
    <s v="København N"/>
    <s v="35 39 33 19"/>
    <s v="37554@buf.kk.dk"/>
    <s v="Lonnie L. Florang"/>
    <n v="35356057"/>
    <n v="0"/>
    <s v="37554@buf.kk.dk"/>
    <n v="0"/>
    <n v="0"/>
    <n v="0"/>
    <n v="0"/>
    <n v="0"/>
    <n v="0"/>
    <n v="0"/>
    <n v="0"/>
    <s v="Nej"/>
    <n v="0"/>
    <n v="0"/>
    <n v="5"/>
    <n v="5"/>
    <n v="4"/>
    <n v="0"/>
    <n v="0"/>
    <n v="5"/>
    <n v="5"/>
    <n v="0"/>
    <n v="5"/>
    <n v="0"/>
    <n v="0"/>
    <n v="0"/>
    <n v="0"/>
    <s v="Ja"/>
    <n v="0"/>
    <s v="Else Pedersen"/>
    <n v="1996"/>
    <n v="32"/>
    <n v="0"/>
    <s v="ufaglært"/>
    <s v="minimum 13 år"/>
    <s v="økologisk oplysningsforbund"/>
    <n v="0"/>
    <n v="0"/>
    <n v="0"/>
    <n v="0"/>
    <n v="0"/>
    <n v="0"/>
    <n v="0"/>
    <n v="100"/>
    <n v="100"/>
    <n v="1"/>
    <n v="1"/>
    <s v="Ja"/>
    <s v="Nej"/>
    <s v="Ja"/>
    <s v="Ja"/>
    <n v="0"/>
    <s v="Ja"/>
    <n v="0"/>
    <s v="Ja"/>
    <n v="0"/>
    <x v="2"/>
    <x v="1"/>
    <n v="0"/>
    <s v="produktionskøkken"/>
    <s v="nej"/>
    <s v="Mindre"/>
    <s v="Ingen"/>
    <n v="0"/>
    <s v="1 industrikøleskab, en ny industriopvasker, grønt robot, evt en kartoffelskræller"/>
    <n v="0"/>
    <n v="0"/>
    <n v="0"/>
    <n v="0"/>
    <n v="0"/>
    <n v="0"/>
    <n v="0"/>
    <n v="0"/>
    <n v="0"/>
    <s v="Cathrine Jerrik"/>
    <s v="23.4.2009"/>
    <n v="0"/>
    <n v="0"/>
    <n v="0"/>
    <n v="4"/>
    <n v="0"/>
    <n v="2"/>
    <n v="0"/>
    <n v="0"/>
    <n v="0"/>
    <n v="1"/>
    <n v="1"/>
    <n v="0"/>
    <n v="0"/>
    <n v="0"/>
    <n v="0"/>
    <n v="1"/>
    <n v="0"/>
    <n v="0"/>
    <n v="1"/>
    <n v="1"/>
    <n v="20"/>
    <s v="Miele"/>
    <n v="4"/>
    <n v="0"/>
    <n v="0"/>
    <s v="Ja"/>
    <n v="0"/>
    <n v="0"/>
    <n v="3"/>
    <s v="God plads"/>
    <s v="har en dejlig kælder der bruges til lager"/>
    <n v="0"/>
    <s v="Integrerede "/>
    <s v="Nørrebro"/>
    <n v="24"/>
    <n v="0"/>
    <n v="42"/>
    <n v="0"/>
    <n v="0"/>
    <n v="0"/>
    <n v="0"/>
    <n v="0"/>
    <n v="0"/>
    <n v="0"/>
    <n v="0"/>
    <n v="0"/>
    <n v="0"/>
    <n v="0"/>
    <n v="109175.88"/>
  </r>
  <r>
    <x v="1"/>
    <x v="28"/>
    <s v="Valby Vuggestue"/>
    <s v="Valby"/>
    <s v="Eschrichtsvej 7"/>
    <n v="2500"/>
    <s v="Valby"/>
    <s v="36 17 00 74"/>
    <s v="37236@buf.kk.dk"/>
    <s v="Jan Mikkelsen"/>
    <n v="43905375"/>
    <n v="28314130"/>
    <s v="37236@buf.kk.dk"/>
    <n v="0"/>
    <n v="0"/>
    <n v="0"/>
    <n v="0"/>
    <n v="0"/>
    <n v="0"/>
    <n v="0"/>
    <n v="0"/>
    <n v="0"/>
    <n v="0"/>
    <n v="0"/>
    <n v="5"/>
    <n v="5"/>
    <n v="5"/>
    <n v="5"/>
    <n v="0"/>
    <n v="0"/>
    <n v="0"/>
    <n v="0"/>
    <n v="0"/>
    <n v="0"/>
    <n v="190000"/>
    <n v="0"/>
    <n v="0"/>
    <n v="0"/>
    <n v="0"/>
    <n v="0"/>
    <n v="0"/>
    <n v="0"/>
    <n v="0"/>
    <n v="0"/>
    <n v="0"/>
    <n v="0"/>
    <n v="0"/>
    <n v="0"/>
    <n v="0"/>
    <n v="0"/>
    <n v="0"/>
    <n v="0"/>
    <n v="0"/>
    <n v="85"/>
    <n v="0"/>
    <n v="0"/>
    <n v="0"/>
    <n v="0"/>
    <n v="0"/>
    <n v="0"/>
    <n v="0"/>
    <n v="0"/>
    <n v="0"/>
    <n v="0"/>
    <n v="0"/>
    <n v="0"/>
    <x v="1"/>
    <x v="1"/>
    <n v="0"/>
    <n v="0"/>
    <n v="0"/>
    <n v="0"/>
    <n v="0"/>
    <n v="0"/>
    <n v="0"/>
    <n v="0"/>
    <n v="0"/>
    <n v="0"/>
    <n v="0"/>
    <n v="0"/>
    <n v="0"/>
    <n v="0"/>
    <n v="0"/>
    <n v="0"/>
    <n v="0"/>
    <d v="1899-12-30T00:00:00"/>
    <n v="0"/>
    <n v="0"/>
    <n v="0"/>
    <n v="0"/>
    <n v="0"/>
    <n v="0"/>
    <n v="0"/>
    <n v="0"/>
    <n v="0"/>
    <n v="0"/>
    <n v="0"/>
    <n v="0"/>
    <n v="0"/>
    <n v="0"/>
    <n v="0"/>
    <n v="0"/>
    <n v="0"/>
    <n v="0"/>
    <n v="0"/>
    <n v="0"/>
    <n v="0"/>
    <n v="0"/>
    <n v="0"/>
    <n v="0"/>
    <n v="0"/>
    <n v="0"/>
    <n v="0"/>
    <n v="0"/>
    <n v="0"/>
    <n v="0"/>
    <s v="MADHUS KOMMENTAR: Tilsutter mig lederens ønsker. Måske er en flytning af kogeborde ikke så vigtigt, men det andet er "/>
    <n v="0"/>
    <s v="Vuggestuer"/>
    <s v="Valby"/>
    <n v="74"/>
    <n v="0"/>
    <n v="0"/>
    <n v="0"/>
    <n v="0"/>
    <n v="0"/>
    <n v="0"/>
    <n v="0"/>
    <n v="0"/>
    <n v="0"/>
    <n v="0"/>
    <n v="0"/>
    <n v="0"/>
    <n v="0"/>
    <n v="208231.36"/>
  </r>
  <r>
    <x v="1"/>
    <x v="29"/>
    <s v="Valnødden"/>
    <s v="Valby"/>
    <s v="Kettegårds Allé 65"/>
    <n v="2650"/>
    <s v="Hvidovre"/>
    <s v="36 78 65 91"/>
    <s v="37556@buf.kk.dk"/>
    <s v="Anette Marie Larsen"/>
    <n v="35356911"/>
    <n v="36786591"/>
    <s v="37556@buf.kk.dk"/>
    <n v="0"/>
    <n v="0"/>
    <n v="0"/>
    <n v="0"/>
    <n v="0"/>
    <n v="0"/>
    <n v="0"/>
    <n v="0"/>
    <n v="0"/>
    <n v="0"/>
    <n v="0"/>
    <n v="0"/>
    <n v="0"/>
    <n v="0"/>
    <n v="0"/>
    <n v="0"/>
    <n v="0"/>
    <n v="0"/>
    <n v="0"/>
    <n v="0"/>
    <n v="0"/>
    <n v="0"/>
    <n v="0"/>
    <n v="0"/>
    <n v="0"/>
    <n v="0"/>
    <n v="0"/>
    <n v="0"/>
    <n v="0"/>
    <n v="0"/>
    <n v="0"/>
    <n v="0"/>
    <n v="0"/>
    <n v="0"/>
    <n v="0"/>
    <n v="0"/>
    <n v="0"/>
    <n v="0"/>
    <n v="0"/>
    <n v="0"/>
    <n v="0"/>
    <n v="0"/>
    <n v="0"/>
    <n v="0"/>
    <n v="0"/>
    <n v="0"/>
    <n v="0"/>
    <n v="0"/>
    <n v="0"/>
    <n v="0"/>
    <n v="0"/>
    <n v="0"/>
    <n v="0"/>
    <x v="1"/>
    <x v="1"/>
    <n v="0"/>
    <n v="0"/>
    <n v="0"/>
    <n v="0"/>
    <n v="0"/>
    <n v="0"/>
    <n v="0"/>
    <n v="0"/>
    <n v="0"/>
    <n v="0"/>
    <n v="0"/>
    <n v="0"/>
    <n v="0"/>
    <n v="0"/>
    <n v="0"/>
    <n v="0"/>
    <n v="0"/>
    <d v="1899-12-30T00:00:00"/>
    <n v="0"/>
    <n v="0"/>
    <n v="0"/>
    <n v="0"/>
    <n v="0"/>
    <n v="0"/>
    <n v="0"/>
    <n v="0"/>
    <n v="0"/>
    <n v="0"/>
    <n v="0"/>
    <n v="0"/>
    <n v="0"/>
    <n v="0"/>
    <n v="0"/>
    <n v="0"/>
    <n v="0"/>
    <n v="0"/>
    <n v="0"/>
    <n v="0"/>
    <n v="0"/>
    <n v="0"/>
    <n v="0"/>
    <n v="0"/>
    <n v="0"/>
    <n v="0"/>
    <n v="0"/>
    <n v="0"/>
    <n v="0"/>
    <n v="0"/>
    <n v="0"/>
    <n v="0"/>
    <s v="Integrerede "/>
    <s v="Valby"/>
    <n v="23"/>
    <n v="0"/>
    <n v="12"/>
    <n v="0"/>
    <n v="0"/>
    <n v="0"/>
    <n v="0"/>
    <n v="0"/>
    <n v="0"/>
    <n v="0"/>
    <n v="0"/>
    <n v="0"/>
    <n v="0"/>
    <n v="0"/>
    <n v="109805.92"/>
  </r>
  <r>
    <x v="0"/>
    <x v="30"/>
    <s v="Hyltebjerg Menighedsbørnehave"/>
    <s v="Vanløse/Brønshøj-Husum"/>
    <s v="Ålekistevej 89"/>
    <n v="2720"/>
    <s v="Vanløse"/>
    <s v="38 71 45 87"/>
    <s v="35501@buf.kk.dk"/>
    <s v="Anne Grete Flint-Andersen"/>
    <n v="38749297"/>
    <n v="38714587"/>
    <s v="35501@buf.kk.dk"/>
    <n v="0"/>
    <n v="0"/>
    <n v="0"/>
    <n v="32"/>
    <n v="0"/>
    <n v="0"/>
    <n v="0"/>
    <n v="0"/>
    <s v="Nej"/>
    <n v="0"/>
    <n v="0"/>
    <n v="0"/>
    <n v="0"/>
    <n v="0"/>
    <n v="0"/>
    <n v="0"/>
    <n v="5"/>
    <n v="0"/>
    <n v="1"/>
    <n v="5"/>
    <n v="0"/>
    <n v="0"/>
    <n v="50000"/>
    <n v="0"/>
    <n v="0"/>
    <n v="0"/>
    <n v="0"/>
    <n v="0"/>
    <n v="0"/>
    <n v="0"/>
    <n v="0"/>
    <n v="0"/>
    <n v="0"/>
    <n v="0"/>
    <n v="0"/>
    <n v="0"/>
    <n v="0"/>
    <n v="0"/>
    <n v="0"/>
    <n v="0"/>
    <n v="0"/>
    <n v="78"/>
    <n v="0"/>
    <n v="1"/>
    <s v="Ja"/>
    <s v="Nej"/>
    <s v="Ja"/>
    <s v="Ja"/>
    <n v="0"/>
    <s v="Ja"/>
    <n v="0"/>
    <s v="Ja"/>
    <n v="0"/>
    <x v="0"/>
    <x v="5"/>
    <n v="0"/>
    <s v="produktionskøkken"/>
    <s v="nej"/>
    <s v="Større"/>
    <n v="0"/>
    <n v="0"/>
    <s v="et nyt komfur, opvaskemaskine, industrikøleskab, og en emhætte"/>
    <n v="0"/>
    <n v="0"/>
    <n v="0"/>
    <n v="0"/>
    <n v="0"/>
    <n v="0"/>
    <n v="0"/>
    <n v="0"/>
    <n v="0"/>
    <s v="Cathrine Jerrik"/>
    <s v="20.4.2009"/>
    <n v="0"/>
    <n v="1"/>
    <n v="0"/>
    <n v="0"/>
    <n v="0"/>
    <n v="0"/>
    <n v="0"/>
    <n v="0"/>
    <n v="0"/>
    <n v="1"/>
    <n v="0"/>
    <n v="0"/>
    <n v="0"/>
    <n v="0"/>
    <n v="0"/>
    <n v="1"/>
    <n v="0"/>
    <n v="0"/>
    <n v="0"/>
    <n v="1"/>
    <n v="20"/>
    <s v="Miele"/>
    <n v="0"/>
    <s v="Ja"/>
    <n v="0"/>
    <n v="0"/>
    <s v="Ja"/>
    <n v="0"/>
    <n v="1"/>
    <s v="Begrænset"/>
    <n v="0"/>
    <n v="0"/>
    <s v="Børnehaver"/>
    <s v="Vanløse/Brønshøj-Husum"/>
    <n v="0"/>
    <n v="0"/>
    <n v="32"/>
    <n v="0"/>
    <n v="0"/>
    <n v="0"/>
    <n v="0"/>
    <n v="0"/>
    <n v="0"/>
    <n v="0"/>
    <n v="0"/>
    <n v="0"/>
    <n v="0"/>
    <n v="0"/>
    <n v="46563.18"/>
  </r>
  <r>
    <x v="1"/>
    <x v="31"/>
    <s v="Brønshøj-Husum Ungdomshus"/>
    <s v="Vanløse/Brønshøj-Husum"/>
    <s v="*Frederikssundsvej 157"/>
    <n v="2700"/>
    <s v="Brønshøj"/>
    <s v="38 28 51 10"/>
    <s v="35565@buf.kk.dk"/>
    <s v="HELGE PEDERSEN"/>
    <n v="31800887"/>
    <n v="0"/>
    <n v="0"/>
    <n v="0"/>
    <n v="0"/>
    <n v="0"/>
    <n v="0"/>
    <n v="0"/>
    <n v="0"/>
    <n v="0"/>
    <n v="0"/>
    <n v="0"/>
    <n v="0"/>
    <n v="0"/>
    <n v="0"/>
    <n v="0"/>
    <n v="0"/>
    <n v="0"/>
    <n v="0"/>
    <n v="5"/>
    <n v="5"/>
    <n v="0"/>
    <n v="5"/>
    <n v="0"/>
    <n v="0"/>
    <n v="45000"/>
    <n v="0"/>
    <n v="0"/>
    <n v="0"/>
    <n v="0"/>
    <n v="0"/>
    <n v="0"/>
    <n v="0"/>
    <n v="0"/>
    <n v="0"/>
    <n v="0"/>
    <n v="0"/>
    <n v="0"/>
    <n v="0"/>
    <n v="0"/>
    <n v="0"/>
    <n v="0"/>
    <n v="0"/>
    <n v="0"/>
    <n v="20"/>
    <n v="0"/>
    <n v="0"/>
    <n v="0"/>
    <n v="0"/>
    <n v="0"/>
    <n v="0"/>
    <n v="0"/>
    <n v="0"/>
    <n v="0"/>
    <n v="0"/>
    <n v="0"/>
    <x v="1"/>
    <x v="1"/>
    <n v="0"/>
    <n v="0"/>
    <n v="0"/>
    <n v="0"/>
    <n v="0"/>
    <n v="0"/>
    <n v="0"/>
    <n v="0"/>
    <n v="0"/>
    <n v="0"/>
    <n v="0"/>
    <n v="0"/>
    <n v="0"/>
    <n v="0"/>
    <n v="0"/>
    <n v="0"/>
    <n v="0"/>
    <n v="0"/>
    <n v="0"/>
    <n v="0"/>
    <n v="0"/>
    <n v="0"/>
    <n v="0"/>
    <n v="0"/>
    <n v="0"/>
    <n v="0"/>
    <n v="0"/>
    <n v="0"/>
    <n v="0"/>
    <n v="0"/>
    <n v="0"/>
    <n v="0"/>
    <n v="0"/>
    <n v="0"/>
    <n v="0"/>
    <n v="0"/>
    <n v="0"/>
    <n v="0"/>
    <n v="0"/>
    <n v="0"/>
    <n v="0"/>
    <n v="0"/>
    <n v="0"/>
    <n v="0"/>
    <n v="0"/>
    <n v="0"/>
    <n v="0"/>
    <n v="0"/>
    <n v="0"/>
    <n v="0"/>
    <s v="Integrerede "/>
    <s v="Vanløse/Brønshøj-Husum"/>
    <n v="0"/>
    <n v="0"/>
    <n v="30"/>
    <n v="60"/>
    <n v="81"/>
    <n v="54"/>
    <n v="80"/>
    <n v="0"/>
    <n v="0"/>
    <n v="0"/>
    <n v="0"/>
    <n v="0"/>
    <n v="0"/>
    <n v="0"/>
    <n v="198619.46"/>
  </r>
  <r>
    <x v="1"/>
    <x v="32"/>
    <n v="0"/>
    <s v="Vanløse/Brønshøj-Husum"/>
    <s v="Terrasserne 40"/>
    <n v="2700"/>
    <s v="Brønshøj"/>
    <s v="38 60 11 78"/>
    <s v="35568@buf.kk.dk"/>
    <s v="Kim Valbjørn"/>
    <n v="0"/>
    <n v="0"/>
    <s v="Tfc@tingbjerg.dk"/>
    <n v="0"/>
    <n v="0"/>
    <n v="0"/>
    <n v="0"/>
    <n v="0"/>
    <n v="0"/>
    <n v="0"/>
    <n v="0"/>
    <n v="0"/>
    <n v="0"/>
    <n v="0"/>
    <n v="0"/>
    <n v="0"/>
    <n v="0"/>
    <n v="0"/>
    <n v="0"/>
    <n v="0"/>
    <n v="0"/>
    <n v="0"/>
    <n v="0"/>
    <n v="0"/>
    <n v="0"/>
    <n v="0"/>
    <n v="0"/>
    <n v="0"/>
    <n v="0"/>
    <n v="0"/>
    <n v="0"/>
    <n v="0"/>
    <n v="0"/>
    <n v="0"/>
    <n v="0"/>
    <n v="0"/>
    <n v="0"/>
    <n v="0"/>
    <n v="0"/>
    <n v="0"/>
    <n v="0"/>
    <n v="0"/>
    <n v="0"/>
    <n v="0"/>
    <n v="0"/>
    <n v="0"/>
    <n v="0"/>
    <n v="0"/>
    <n v="0"/>
    <n v="0"/>
    <n v="0"/>
    <n v="0"/>
    <n v="0"/>
    <n v="0"/>
    <n v="0"/>
    <n v="0"/>
    <x v="1"/>
    <x v="1"/>
    <n v="0"/>
    <n v="0"/>
    <n v="0"/>
    <n v="0"/>
    <n v="0"/>
    <n v="0"/>
    <n v="0"/>
    <n v="0"/>
    <n v="0"/>
    <n v="0"/>
    <n v="0"/>
    <n v="0"/>
    <n v="0"/>
    <n v="0"/>
    <n v="0"/>
    <n v="0"/>
    <n v="0"/>
    <n v="0"/>
    <n v="0"/>
    <n v="0"/>
    <n v="0"/>
    <n v="0"/>
    <n v="0"/>
    <n v="0"/>
    <n v="0"/>
    <n v="0"/>
    <n v="0"/>
    <n v="0"/>
    <n v="0"/>
    <n v="0"/>
    <n v="0"/>
    <n v="0"/>
    <n v="0"/>
    <n v="0"/>
    <n v="0"/>
    <n v="0"/>
    <n v="0"/>
    <n v="0"/>
    <n v="0"/>
    <n v="0"/>
    <n v="0"/>
    <n v="0"/>
    <n v="0"/>
    <n v="0"/>
    <n v="0"/>
    <n v="0"/>
    <n v="0"/>
    <n v="0"/>
    <n v="0"/>
    <n v="0"/>
    <s v="Fritidshjem"/>
    <s v="Vanløse/Brønshøj-Husum"/>
    <n v="0"/>
    <n v="0"/>
    <n v="0"/>
    <n v="30"/>
    <n v="0"/>
    <n v="0"/>
    <n v="0"/>
    <n v="0"/>
    <n v="0"/>
    <n v="0"/>
    <n v="0"/>
    <n v="0"/>
    <n v="0"/>
    <n v="0"/>
    <n v="61040.66"/>
  </r>
  <r>
    <x v="1"/>
    <x v="33"/>
    <s v="Andedammen"/>
    <s v="Vanløse/Brønshøj-Husum"/>
    <s v="Hyltebjerg Allé 42"/>
    <n v="2720"/>
    <s v="Vanløse"/>
    <s v="38 76 07 31"/>
    <s v="37225@buf.kk.dk"/>
    <s v="Susanne Nielsen"/>
    <n v="46733648"/>
    <n v="38760731"/>
    <s v="37225@buf.kk.dk"/>
    <n v="0"/>
    <n v="0"/>
    <n v="0"/>
    <n v="0"/>
    <n v="0"/>
    <n v="0"/>
    <n v="0"/>
    <n v="0"/>
    <n v="0"/>
    <n v="0"/>
    <n v="0"/>
    <n v="5"/>
    <n v="5"/>
    <n v="4"/>
    <n v="5"/>
    <n v="0"/>
    <n v="0"/>
    <n v="0"/>
    <n v="3"/>
    <n v="5"/>
    <n v="0"/>
    <n v="0"/>
    <n v="0"/>
    <n v="0"/>
    <n v="0"/>
    <n v="0"/>
    <n v="0"/>
    <n v="0"/>
    <n v="0"/>
    <n v="0"/>
    <n v="0"/>
    <n v="0"/>
    <n v="0"/>
    <n v="0"/>
    <n v="0"/>
    <n v="0"/>
    <n v="0"/>
    <n v="0"/>
    <n v="0"/>
    <n v="0"/>
    <n v="90"/>
    <n v="90"/>
    <n v="0"/>
    <n v="0"/>
    <n v="0"/>
    <n v="0"/>
    <n v="0"/>
    <n v="0"/>
    <n v="0"/>
    <n v="0"/>
    <n v="0"/>
    <n v="0"/>
    <n v="0"/>
    <x v="1"/>
    <x v="1"/>
    <n v="0"/>
    <n v="0"/>
    <n v="0"/>
    <n v="0"/>
    <n v="0"/>
    <n v="0"/>
    <n v="0"/>
    <n v="0"/>
    <n v="0"/>
    <n v="0"/>
    <n v="0"/>
    <n v="0"/>
    <n v="0"/>
    <n v="0"/>
    <n v="0"/>
    <n v="0"/>
    <n v="0"/>
    <n v="0"/>
    <n v="0"/>
    <n v="0"/>
    <n v="0"/>
    <n v="0"/>
    <n v="0"/>
    <n v="0"/>
    <n v="0"/>
    <n v="0"/>
    <n v="0"/>
    <n v="0"/>
    <n v="0"/>
    <n v="0"/>
    <n v="0"/>
    <n v="0"/>
    <n v="0"/>
    <n v="0"/>
    <n v="0"/>
    <n v="0"/>
    <n v="0"/>
    <n v="0"/>
    <n v="0"/>
    <n v="0"/>
    <n v="0"/>
    <n v="0"/>
    <n v="0"/>
    <n v="0"/>
    <n v="0"/>
    <n v="0"/>
    <n v="0"/>
    <n v="0"/>
    <n v="0"/>
    <n v="0"/>
    <s v="Integrerede "/>
    <s v="Vanløse/Brønshøj-Husum"/>
    <n v="60"/>
    <n v="0"/>
    <n v="88"/>
    <n v="0"/>
    <n v="0"/>
    <n v="0"/>
    <n v="0"/>
    <n v="0"/>
    <n v="0"/>
    <n v="0"/>
    <n v="0"/>
    <n v="0"/>
    <n v="0"/>
    <n v="0"/>
    <n v="399509.46"/>
  </r>
  <r>
    <x v="0"/>
    <x v="34"/>
    <s v="Børnehuset Bystævneparken"/>
    <s v="Vanløse/Brønshøj-Husum"/>
    <s v="Bystævneparken 4"/>
    <n v="2700"/>
    <s v="Brønshøj"/>
    <s v="38 60 00 68"/>
    <s v="37519@buf.kk.dk"/>
    <s v="Johnny Christensen"/>
    <n v="38606595"/>
    <n v="0"/>
    <s v="37519@buf.kk.dk"/>
    <n v="0"/>
    <n v="14"/>
    <n v="0"/>
    <n v="44"/>
    <n v="0"/>
    <n v="0"/>
    <n v="0"/>
    <n v="0"/>
    <s v="Nej"/>
    <n v="0"/>
    <n v="0"/>
    <n v="5"/>
    <n v="5"/>
    <n v="5"/>
    <n v="5"/>
    <n v="0"/>
    <n v="5"/>
    <n v="0"/>
    <n v="0"/>
    <n v="5"/>
    <n v="0"/>
    <n v="90000"/>
    <n v="0"/>
    <n v="0"/>
    <s v="Ja"/>
    <n v="0"/>
    <s v="Gillinere"/>
    <n v="1989"/>
    <n v="32"/>
    <n v="0"/>
    <s v="ufaglært"/>
    <n v="0"/>
    <s v="hygiejne"/>
    <n v="0"/>
    <n v="0"/>
    <n v="0"/>
    <n v="0"/>
    <n v="0"/>
    <n v="0"/>
    <n v="0"/>
    <n v="92"/>
    <n v="92"/>
    <n v="1"/>
    <n v="1"/>
    <s v="Ja"/>
    <s v="Nej"/>
    <s v="nej"/>
    <s v="Ja"/>
    <n v="0"/>
    <s v="Ja"/>
    <n v="0"/>
    <s v="Ja"/>
    <n v="0"/>
    <x v="2"/>
    <x v="1"/>
    <n v="0"/>
    <s v="produktionskøkken"/>
    <s v="nej"/>
    <n v="0"/>
    <n v="0"/>
    <n v="0"/>
    <s v="to nye køleskabe og en ovn"/>
    <n v="0"/>
    <n v="0"/>
    <n v="0"/>
    <s v="Overvejer at få maden fra centralkøkkenet Bystævneparken"/>
    <n v="0"/>
    <n v="0"/>
    <n v="0"/>
    <n v="0"/>
    <n v="0"/>
    <n v="0"/>
    <n v="0"/>
    <n v="0"/>
    <n v="0"/>
    <n v="1"/>
    <n v="4"/>
    <n v="0"/>
    <n v="1"/>
    <n v="0"/>
    <n v="0"/>
    <n v="0"/>
    <n v="0"/>
    <n v="1"/>
    <n v="0"/>
    <n v="1"/>
    <n v="0"/>
    <n v="0"/>
    <n v="1"/>
    <n v="0"/>
    <n v="0"/>
    <n v="0"/>
    <n v="1"/>
    <n v="3"/>
    <s v="Brønnum"/>
    <n v="2"/>
    <n v="0"/>
    <n v="0"/>
    <n v="0"/>
    <s v="Ja"/>
    <s v="Nej"/>
    <n v="1"/>
    <s v="Begrænset"/>
    <n v="0"/>
    <n v="0"/>
    <s v="Integrerede "/>
    <s v="Vanløse/Brønshøj-Husum"/>
    <n v="14"/>
    <n v="0"/>
    <n v="44"/>
    <n v="0"/>
    <n v="0"/>
    <n v="0"/>
    <n v="0"/>
    <n v="0"/>
    <n v="0"/>
    <n v="0"/>
    <n v="0"/>
    <n v="0"/>
    <n v="0"/>
    <n v="0"/>
    <n v="104998.56"/>
  </r>
  <r>
    <x v="1"/>
    <x v="35"/>
    <s v="Grantofte Fredensgården"/>
    <s v="Østerbro"/>
    <s v="Ryesgade 62"/>
    <n v="2950"/>
    <s v="Vedbæk"/>
    <s v="45 89 04 24"/>
    <s v="37389@buf.kk.dk"/>
    <s v="Anne Stau Jensen"/>
    <n v="33116425"/>
    <n v="42890424"/>
    <s v="37389@buf.kk.dk"/>
    <n v="0"/>
    <n v="0"/>
    <n v="0"/>
    <n v="0"/>
    <n v="0"/>
    <n v="0"/>
    <n v="0"/>
    <n v="0"/>
    <n v="0"/>
    <n v="0"/>
    <n v="0"/>
    <n v="0"/>
    <n v="0"/>
    <n v="5"/>
    <n v="5"/>
    <n v="0"/>
    <n v="0"/>
    <n v="0"/>
    <n v="3"/>
    <n v="0"/>
    <n v="0"/>
    <n v="80000"/>
    <n v="44000"/>
    <n v="0"/>
    <n v="0"/>
    <n v="0"/>
    <n v="0"/>
    <n v="0"/>
    <n v="0"/>
    <n v="0"/>
    <n v="0"/>
    <n v="0"/>
    <n v="0"/>
    <n v="0"/>
    <n v="0"/>
    <n v="0"/>
    <n v="0"/>
    <n v="0"/>
    <n v="0"/>
    <n v="0"/>
    <n v="80"/>
    <n v="75"/>
    <n v="0"/>
    <n v="0"/>
    <n v="0"/>
    <n v="0"/>
    <n v="0"/>
    <n v="0"/>
    <n v="0"/>
    <n v="0"/>
    <n v="0"/>
    <n v="0"/>
    <n v="0"/>
    <x v="1"/>
    <x v="1"/>
    <n v="0"/>
    <n v="0"/>
    <n v="0"/>
    <n v="0"/>
    <n v="0"/>
    <n v="0"/>
    <n v="0"/>
    <n v="0"/>
    <n v="0"/>
    <n v="0"/>
    <n v="0"/>
    <n v="0"/>
    <n v="0"/>
    <n v="0"/>
    <n v="0"/>
    <n v="0"/>
    <n v="0"/>
    <n v="0"/>
    <n v="0"/>
    <n v="0"/>
    <n v="0"/>
    <n v="0"/>
    <n v="0"/>
    <n v="0"/>
    <n v="0"/>
    <n v="0"/>
    <n v="0"/>
    <n v="0"/>
    <n v="0"/>
    <n v="0"/>
    <n v="0"/>
    <n v="0"/>
    <n v="0"/>
    <n v="0"/>
    <n v="0"/>
    <n v="0"/>
    <n v="0"/>
    <n v="0"/>
    <n v="0"/>
    <n v="0"/>
    <n v="0"/>
    <n v="0"/>
    <n v="0"/>
    <n v="0"/>
    <n v="0"/>
    <n v="0"/>
    <n v="0"/>
    <n v="0"/>
    <n v="0"/>
    <n v="0"/>
    <s v="Integrerede "/>
    <s v="Østerbro"/>
    <n v="22"/>
    <n v="0"/>
    <n v="33"/>
    <n v="0"/>
    <n v="0"/>
    <n v="0"/>
    <n v="0"/>
    <n v="0"/>
    <n v="0"/>
    <n v="0"/>
    <n v="0"/>
    <n v="0"/>
    <n v="0"/>
    <n v="0"/>
    <n v="90629.56"/>
  </r>
  <r>
    <x v="0"/>
    <x v="36"/>
    <s v="Mågodtland"/>
    <s v="Østerbro"/>
    <s v="Odensegade 14"/>
    <n v="2100"/>
    <s v="København Ø"/>
    <s v="35 25 47 00"/>
    <s v="37442@buf.kk.dk"/>
    <s v="Flemming Klysner Nielsen"/>
    <n v="0"/>
    <n v="0"/>
    <s v="37442@buf.kk.dk"/>
    <n v="0"/>
    <n v="72"/>
    <n v="0"/>
    <n v="72"/>
    <n v="0"/>
    <n v="0"/>
    <n v="0"/>
    <n v="0"/>
    <s v="Nej"/>
    <n v="0"/>
    <n v="0"/>
    <n v="5"/>
    <n v="5"/>
    <n v="5"/>
    <n v="5"/>
    <n v="0"/>
    <n v="5"/>
    <n v="0"/>
    <n v="0"/>
    <n v="5"/>
    <n v="0"/>
    <n v="140000"/>
    <n v="50000"/>
    <n v="0"/>
    <s v="Ja"/>
    <n v="0"/>
    <s v="Susanne Raahauge"/>
    <n v="2003"/>
    <n v="37"/>
    <n v="0"/>
    <s v="Økonoma"/>
    <n v="0"/>
    <n v="0"/>
    <n v="0"/>
    <n v="0"/>
    <n v="0"/>
    <n v="0"/>
    <n v="0"/>
    <n v="0"/>
    <n v="0"/>
    <n v="80"/>
    <n v="75"/>
    <n v="1"/>
    <n v="1"/>
    <s v="Ja"/>
    <s v="ja"/>
    <s v="Ja"/>
    <s v="Ja"/>
    <n v="0"/>
    <s v="Ja"/>
    <n v="0"/>
    <s v="Ja"/>
    <n v="0"/>
    <x v="0"/>
    <x v="6"/>
    <n v="0"/>
    <s v="produktionskøkken"/>
    <s v="Ja"/>
    <n v="0"/>
    <n v="0"/>
    <n v="0"/>
    <s v="På sigt: Komfur med større plader, fryser"/>
    <n v="0"/>
    <n v="0"/>
    <n v="0"/>
    <n v="0"/>
    <n v="0"/>
    <n v="0"/>
    <n v="0"/>
    <n v="0"/>
    <n v="0"/>
    <s v="Lone Voss"/>
    <n v="0"/>
    <n v="0"/>
    <n v="0"/>
    <n v="1"/>
    <n v="4"/>
    <n v="0"/>
    <n v="0"/>
    <n v="0"/>
    <n v="1"/>
    <n v="10"/>
    <n v="0"/>
    <n v="2"/>
    <n v="0"/>
    <n v="0"/>
    <n v="0"/>
    <n v="0"/>
    <n v="0"/>
    <n v="1"/>
    <n v="0"/>
    <n v="0"/>
    <n v="1"/>
    <n v="2"/>
    <s v="Stor Miele med hætte"/>
    <n v="5"/>
    <s v="Ja"/>
    <n v="20"/>
    <n v="0"/>
    <n v="0"/>
    <s v="ja"/>
    <n v="2"/>
    <s v="God plads"/>
    <s v="Udflytteren skal besøges"/>
    <n v="0"/>
    <s v="Integrerede "/>
    <s v="Østerbro"/>
    <n v="72"/>
    <n v="0"/>
    <n v="72"/>
    <n v="0"/>
    <n v="0"/>
    <n v="0"/>
    <n v="0"/>
    <n v="0"/>
    <n v="0"/>
    <n v="0"/>
    <n v="0"/>
    <n v="0"/>
    <n v="0"/>
    <n v="0"/>
    <n v="211400.17"/>
  </r>
  <r>
    <x v="0"/>
    <x v="37"/>
    <s v="Egmontgården"/>
    <s v="Østerbro"/>
    <s v="Assensgade 2"/>
    <n v="2100"/>
    <s v="København Ø"/>
    <s v="35 38 92 42"/>
    <s v="37515@buf.kk.dk"/>
    <s v="Christine Louisa Bauchy"/>
    <n v="35428271"/>
    <n v="0"/>
    <s v="37515@buf.kk.dk"/>
    <n v="0"/>
    <n v="20"/>
    <n v="0"/>
    <n v="44"/>
    <n v="0"/>
    <n v="0"/>
    <n v="0"/>
    <n v="0"/>
    <s v="ja"/>
    <n v="2"/>
    <n v="1"/>
    <n v="5"/>
    <n v="5"/>
    <n v="5"/>
    <n v="5"/>
    <n v="0"/>
    <n v="5"/>
    <n v="0"/>
    <n v="0"/>
    <n v="5"/>
    <n v="0"/>
    <n v="115000"/>
    <n v="5000"/>
    <n v="0"/>
    <s v="Ja"/>
    <n v="0"/>
    <s v="Anna Fie Bak Nielsen"/>
    <n v="2009"/>
    <n v="30"/>
    <n v="0"/>
    <s v="proff bachelor fra Suhrs"/>
    <n v="0"/>
    <n v="0"/>
    <n v="0"/>
    <n v="0"/>
    <n v="0"/>
    <n v="0"/>
    <n v="0"/>
    <n v="0"/>
    <n v="0"/>
    <n v="90"/>
    <n v="100"/>
    <n v="2"/>
    <n v="1"/>
    <s v="Ja"/>
    <s v="ja"/>
    <s v="Ja"/>
    <s v="Ja"/>
    <n v="0"/>
    <s v="Ja"/>
    <n v="0"/>
    <s v="Ja"/>
    <n v="0"/>
    <x v="0"/>
    <x v="1"/>
    <n v="0"/>
    <s v="produktionskøkken"/>
    <s v="Ja"/>
    <s v="Mindre"/>
    <n v="0"/>
    <n v="0"/>
    <s v="Dette er køkkenet i Assensgade der laver mad til 10 vugge og 22 bh børn. Der mangler små ting som rive/snitte tilbehør til røremaskinen, pålægsmaskine samt større køleskab"/>
    <n v="0"/>
    <n v="0"/>
    <n v="0"/>
    <n v="0"/>
    <n v="0"/>
    <n v="0"/>
    <n v="0"/>
    <n v="0"/>
    <n v="0"/>
    <s v="Lone Voss"/>
    <d v="2009-03-17T00:00:00"/>
    <n v="0"/>
    <n v="0"/>
    <n v="1"/>
    <n v="4"/>
    <n v="0"/>
    <n v="1"/>
    <n v="0"/>
    <n v="0"/>
    <n v="0"/>
    <n v="2"/>
    <n v="0"/>
    <n v="0"/>
    <n v="0"/>
    <n v="0"/>
    <n v="0"/>
    <n v="1"/>
    <n v="0"/>
    <n v="0"/>
    <n v="0"/>
    <n v="1"/>
    <n v="2"/>
    <s v="ken"/>
    <n v="3"/>
    <n v="0"/>
    <n v="0"/>
    <s v="Ja"/>
    <s v="Ja"/>
    <s v="Nej"/>
    <n v="2"/>
    <s v="Begrænset"/>
    <s v="Dette er køkkenet i Assensgade, der er et køkken mere i Fåborggade"/>
    <n v="0"/>
    <s v="Integrerede "/>
    <s v="Østerbro"/>
    <n v="20"/>
    <n v="0"/>
    <n v="44"/>
    <n v="0"/>
    <n v="0"/>
    <n v="0"/>
    <n v="0"/>
    <n v="0"/>
    <n v="0"/>
    <n v="0"/>
    <n v="0"/>
    <n v="0"/>
    <n v="0"/>
    <n v="0"/>
    <n v="114176.63"/>
  </r>
  <r>
    <x v="0"/>
    <x v="38"/>
    <s v="Egmontgården"/>
    <s v="Østerbro"/>
    <s v="Assensgade 2"/>
    <n v="2100"/>
    <s v="København Ø"/>
    <s v="35 38 92 42"/>
    <s v="37515@buf.kk.dk"/>
    <s v="Christine Louisa Bauchy"/>
    <n v="35428271"/>
    <n v="0"/>
    <s v="37515@buf.kk.dk"/>
    <n v="0"/>
    <n v="20"/>
    <n v="0"/>
    <n v="44"/>
    <n v="0"/>
    <n v="0"/>
    <n v="0"/>
    <n v="0"/>
    <s v="ja"/>
    <n v="0"/>
    <n v="0"/>
    <n v="0"/>
    <n v="0"/>
    <n v="0"/>
    <n v="0"/>
    <n v="0"/>
    <n v="0"/>
    <n v="0"/>
    <n v="0"/>
    <n v="0"/>
    <n v="0"/>
    <n v="0"/>
    <n v="0"/>
    <n v="0"/>
    <n v="0"/>
    <n v="0"/>
    <n v="0"/>
    <n v="0"/>
    <n v="0"/>
    <n v="0"/>
    <n v="0"/>
    <n v="0"/>
    <n v="0"/>
    <n v="0"/>
    <n v="0"/>
    <n v="0"/>
    <n v="0"/>
    <n v="0"/>
    <n v="0"/>
    <n v="0"/>
    <n v="0"/>
    <n v="0"/>
    <n v="0"/>
    <n v="0"/>
    <n v="0"/>
    <n v="0"/>
    <n v="0"/>
    <n v="0"/>
    <n v="0"/>
    <n v="0"/>
    <n v="0"/>
    <n v="0"/>
    <n v="0"/>
    <x v="1"/>
    <x v="1"/>
    <n v="0"/>
    <s v="Køkken begrænset tilvirk"/>
    <n v="0"/>
    <n v="0"/>
    <n v="0"/>
    <n v="0"/>
    <n v="0"/>
    <n v="0"/>
    <n v="0"/>
    <n v="0"/>
    <n v="0"/>
    <n v="0"/>
    <n v="0"/>
    <n v="0"/>
    <n v="0"/>
    <n v="0"/>
    <n v="0"/>
    <d v="1899-12-30T00:00:00"/>
    <n v="0"/>
    <n v="1"/>
    <n v="0"/>
    <n v="0"/>
    <n v="0"/>
    <n v="0"/>
    <n v="0"/>
    <n v="0"/>
    <n v="0"/>
    <n v="1"/>
    <n v="0"/>
    <n v="0"/>
    <n v="0"/>
    <n v="0"/>
    <n v="0"/>
    <n v="1"/>
    <n v="0"/>
    <n v="0"/>
    <n v="0"/>
    <n v="1"/>
    <n v="20"/>
    <s v="Miele"/>
    <n v="2"/>
    <s v="Nej"/>
    <n v="0"/>
    <s v="Nej"/>
    <s v="Nej"/>
    <s v="Nej"/>
    <n v="2"/>
    <s v="ingen plads"/>
    <s v="Det &quot;store&quot; køkken i Assensgade eom pt laver mad til vugge børn i begge huse, har kapacitet til at lave noget maden til børnene i Fåborggade. Skal køkkenet der blive til produktionskøkken kræves nogen ombygning samt anskaffelse af inventar."/>
    <n v="0"/>
    <s v="Integrerede "/>
    <s v="Østerbro"/>
    <n v="20"/>
    <n v="0"/>
    <n v="44"/>
    <n v="0"/>
    <n v="0"/>
    <n v="0"/>
    <n v="0"/>
    <n v="0"/>
    <n v="0"/>
    <n v="0"/>
    <n v="0"/>
    <n v="0"/>
    <n v="0"/>
    <n v="0"/>
    <n v="114176.63"/>
  </r>
  <r>
    <x v="0"/>
    <x v="39"/>
    <s v="Blomsterbedet"/>
    <s v="Østerbro"/>
    <s v="Borgervænget 13"/>
    <n v="2100"/>
    <s v="København Ø"/>
    <n v="0"/>
    <s v="mail@Kornblomsten.kk.dk"/>
    <s v="Birgitte Olsen"/>
    <n v="20607200"/>
    <n v="39183777"/>
    <s v="37590@buf.kk.dk"/>
    <n v="0"/>
    <n v="55"/>
    <n v="0"/>
    <n v="66"/>
    <n v="55"/>
    <n v="30"/>
    <n v="15"/>
    <n v="0"/>
    <s v="Nej"/>
    <n v="0"/>
    <n v="0"/>
    <n v="5"/>
    <n v="5"/>
    <n v="0"/>
    <n v="5"/>
    <n v="0"/>
    <n v="0"/>
    <n v="0"/>
    <n v="0"/>
    <n v="0"/>
    <n v="0"/>
    <n v="206250"/>
    <n v="0"/>
    <n v="0"/>
    <s v="Ja"/>
    <n v="0"/>
    <s v="Annelise"/>
    <n v="2008"/>
    <n v="37"/>
    <n v="0"/>
    <s v="ufaglært"/>
    <n v="0"/>
    <s v="hygiejne"/>
    <s v="Ayesha"/>
    <n v="2009"/>
    <n v="37"/>
    <n v="0"/>
    <s v="ufaglært"/>
    <n v="0"/>
    <s v="hygiejne"/>
    <n v="85"/>
    <n v="0"/>
    <n v="2"/>
    <n v="2"/>
    <s v="nej"/>
    <s v="ja"/>
    <s v="Ja"/>
    <s v="Ja"/>
    <s v="Venter på at køkkenet bliver færdigt, er ved at blive ombygget"/>
    <s v="Ja"/>
    <n v="0"/>
    <s v="Ja"/>
    <n v="0"/>
    <x v="1"/>
    <x v="1"/>
    <n v="0"/>
    <n v="0"/>
    <n v="0"/>
    <n v="0"/>
    <n v="0"/>
    <n v="0"/>
    <n v="0"/>
    <n v="0"/>
    <n v="0"/>
    <n v="0"/>
    <n v="0"/>
    <n v="0"/>
    <n v="0"/>
    <n v="0"/>
    <n v="0"/>
    <n v="0"/>
    <n v="0"/>
    <n v="0"/>
    <n v="0"/>
    <n v="0"/>
    <n v="0"/>
    <n v="0"/>
    <n v="0"/>
    <n v="0"/>
    <n v="0"/>
    <n v="0"/>
    <n v="0"/>
    <n v="0"/>
    <n v="0"/>
    <n v="0"/>
    <n v="0"/>
    <n v="0"/>
    <n v="0"/>
    <n v="0"/>
    <n v="0"/>
    <n v="0"/>
    <n v="0"/>
    <n v="0"/>
    <n v="0"/>
    <n v="0"/>
    <n v="0"/>
    <n v="0"/>
    <n v="0"/>
    <n v="0"/>
    <n v="0"/>
    <n v="0"/>
    <n v="0"/>
    <n v="0"/>
    <n v="0"/>
    <n v="0"/>
    <s v="Integrerede "/>
    <s v="Østerbro"/>
    <n v="55"/>
    <n v="0"/>
    <n v="66"/>
    <n v="55"/>
    <n v="30"/>
    <n v="15"/>
    <n v="0"/>
    <n v="0"/>
    <n v="0"/>
    <n v="0"/>
    <n v="0"/>
    <n v="0"/>
    <n v="0"/>
    <n v="0"/>
    <n v="252047.28"/>
  </r>
  <r>
    <x v="0"/>
    <x v="40"/>
    <s v="Kennedygården"/>
    <s v="Østerbro"/>
    <s v="Nøjsomhedsvej 8"/>
    <n v="2100"/>
    <s v="København Ø"/>
    <s v="35 38 50 77"/>
    <s v="fm50@buf.kk.dk"/>
    <s v="Vibeke Sager"/>
    <n v="36440205"/>
    <n v="0"/>
    <s v="535@buf.kk.dk"/>
    <n v="0"/>
    <n v="46"/>
    <n v="0"/>
    <n v="70"/>
    <n v="0"/>
    <n v="0"/>
    <n v="0"/>
    <n v="0"/>
    <s v="ja"/>
    <n v="0"/>
    <n v="0"/>
    <n v="0"/>
    <n v="0"/>
    <n v="0"/>
    <n v="0"/>
    <n v="0"/>
    <n v="0"/>
    <n v="0"/>
    <n v="0"/>
    <n v="0"/>
    <n v="0"/>
    <n v="0"/>
    <n v="0"/>
    <n v="0"/>
    <n v="0"/>
    <n v="0"/>
    <n v="0"/>
    <n v="0"/>
    <n v="0"/>
    <n v="0"/>
    <n v="0"/>
    <n v="0"/>
    <n v="0"/>
    <n v="0"/>
    <n v="0"/>
    <n v="0"/>
    <n v="0"/>
    <n v="0"/>
    <n v="0"/>
    <n v="0"/>
    <n v="0"/>
    <n v="0"/>
    <n v="0"/>
    <n v="0"/>
    <n v="0"/>
    <n v="0"/>
    <n v="0"/>
    <n v="0"/>
    <n v="0"/>
    <n v="0"/>
    <n v="0"/>
    <n v="0"/>
    <n v="0"/>
    <x v="1"/>
    <x v="1"/>
    <n v="0"/>
    <n v="0"/>
    <n v="0"/>
    <n v="0"/>
    <n v="0"/>
    <n v="0"/>
    <n v="0"/>
    <n v="0"/>
    <n v="0"/>
    <n v="0"/>
    <n v="0"/>
    <n v="0"/>
    <n v="0"/>
    <n v="0"/>
    <n v="0"/>
    <n v="0"/>
    <n v="0"/>
    <d v="1899-12-30T00:00:00"/>
    <n v="0"/>
    <n v="0"/>
    <n v="1"/>
    <n v="4"/>
    <n v="0"/>
    <n v="4"/>
    <n v="0"/>
    <n v="0"/>
    <n v="0"/>
    <n v="0"/>
    <n v="3"/>
    <n v="0"/>
    <n v="0"/>
    <n v="0"/>
    <n v="0"/>
    <n v="0"/>
    <n v="1"/>
    <n v="0"/>
    <n v="0"/>
    <n v="1"/>
    <n v="2"/>
    <s v="Meiko"/>
    <n v="0"/>
    <s v="Ja"/>
    <n v="18"/>
    <s v="Nej"/>
    <s v="Ja"/>
    <s v="ja"/>
    <n v="2"/>
    <s v="God plads"/>
    <s v="vuggestuekøkken"/>
    <n v="0"/>
    <s v="Integrerede "/>
    <s v="Østerbro"/>
    <n v="46"/>
    <n v="0"/>
    <n v="70"/>
    <n v="0"/>
    <n v="0"/>
    <n v="0"/>
    <n v="0"/>
    <n v="0"/>
    <n v="8"/>
    <n v="0"/>
    <n v="0"/>
    <n v="0"/>
    <n v="0"/>
    <n v="0"/>
    <n v="157035.62"/>
  </r>
  <r>
    <x v="0"/>
    <x v="41"/>
    <s v="Amsterdamvej Børnehave"/>
    <s v="Amager"/>
    <s v="Amsterdamvej 40"/>
    <n v="2300"/>
    <s v="København S"/>
    <s v="32 55 64 98"/>
    <s v="bhamsterdamvej@mail.dk"/>
    <s v="Claus Østergaard"/>
    <n v="32521543"/>
    <n v="0"/>
    <s v="35303@buf.kk.dk"/>
    <s v="Børnehave"/>
    <n v="0"/>
    <n v="0"/>
    <n v="35"/>
    <n v="0"/>
    <n v="0"/>
    <n v="0"/>
    <n v="0"/>
    <s v="Nej"/>
    <n v="0"/>
    <n v="0"/>
    <n v="0"/>
    <n v="0"/>
    <n v="0"/>
    <n v="0"/>
    <n v="0"/>
    <n v="5"/>
    <n v="0"/>
    <n v="1"/>
    <n v="5"/>
    <n v="0"/>
    <n v="0"/>
    <n v="0"/>
    <n v="0"/>
    <s v="Nej"/>
    <s v="Ja"/>
    <n v="0"/>
    <n v="0"/>
    <n v="0"/>
    <n v="0"/>
    <n v="0"/>
    <n v="0"/>
    <n v="0"/>
    <n v="0"/>
    <n v="0"/>
    <n v="0"/>
    <n v="0"/>
    <n v="0"/>
    <n v="0"/>
    <n v="0"/>
    <n v="0"/>
    <n v="50"/>
    <n v="0"/>
    <n v="2"/>
    <s v="Ja"/>
    <s v="Nej"/>
    <s v="Ja"/>
    <s v="Ja"/>
    <s v="Mor buffet 1 gang ugentligt"/>
    <s v="Ja"/>
    <s v="overfører erfaringer fra mdr.lig smør selv dag"/>
    <s v="Ja"/>
    <s v="overfører erfaringer fra mdr.lig smør selv dag"/>
    <x v="2"/>
    <x v="7"/>
    <n v="0"/>
    <s v="Modtagerkøkken"/>
    <s v="nej"/>
    <s v="Mindre"/>
    <s v="Større"/>
    <n v="0"/>
    <s v="Bordplads og omrokering"/>
    <n v="0"/>
    <n v="0"/>
    <n v="0"/>
    <n v="0"/>
    <n v="0"/>
    <n v="0"/>
    <n v="0"/>
    <n v="0"/>
    <n v="0"/>
    <s v="Ayo / Nanna"/>
    <n v="39895"/>
    <n v="0"/>
    <n v="1"/>
    <n v="0"/>
    <n v="0"/>
    <n v="0"/>
    <n v="1"/>
    <n v="0"/>
    <n v="0"/>
    <n v="0"/>
    <n v="1"/>
    <n v="2"/>
    <n v="0"/>
    <n v="0"/>
    <n v="0"/>
    <n v="0"/>
    <n v="1"/>
    <n v="0"/>
    <n v="0"/>
    <n v="0"/>
    <n v="1"/>
    <n v="17"/>
    <s v="Miele"/>
    <n v="1.5"/>
    <s v="Nej"/>
    <n v="0"/>
    <s v="Nej"/>
    <s v="Nej"/>
    <s v="Nej"/>
    <n v="1"/>
    <s v="Begrænset"/>
    <s v="1 elpisker._x000a_Kontoret og køkkenet er i det samme rum. Meget typisk lejlighedsinstitution med bevidst valgt &quot;familiepræg&quot;"/>
    <n v="0"/>
    <s v="Børnehaver"/>
    <s v="Amager"/>
    <n v="0"/>
    <n v="0"/>
    <n v="35"/>
    <n v="0"/>
    <n v="0"/>
    <n v="0"/>
    <n v="0"/>
    <n v="0"/>
    <n v="0"/>
    <n v="0"/>
    <n v="0"/>
    <n v="0"/>
    <n v="0"/>
    <n v="0"/>
    <n v="59976.22"/>
  </r>
  <r>
    <x v="0"/>
    <x v="42"/>
    <s v="Nurnberggaarden"/>
    <s v="Amager"/>
    <s v="Bremensgade 42"/>
    <n v="2300"/>
    <s v="København S"/>
    <s v="32 59 12 07"/>
    <s v="info@nurnberggaarden.dk"/>
    <s v="Jeanne Freytag"/>
    <n v="0"/>
    <n v="0"/>
    <s v="35325@buf.kk.dk"/>
    <s v="Børnehave"/>
    <n v="0"/>
    <n v="12"/>
    <n v="20"/>
    <n v="0"/>
    <n v="0"/>
    <n v="0"/>
    <n v="0"/>
    <s v="Nej"/>
    <n v="0"/>
    <n v="0"/>
    <n v="0"/>
    <n v="0"/>
    <n v="0"/>
    <n v="0"/>
    <n v="0"/>
    <n v="5"/>
    <n v="0"/>
    <n v="0"/>
    <n v="5"/>
    <n v="0"/>
    <n v="0"/>
    <n v="55000"/>
    <n v="0"/>
    <s v="Nej"/>
    <s v="nej"/>
    <n v="0"/>
    <n v="0"/>
    <n v="0"/>
    <n v="0"/>
    <n v="0"/>
    <n v="0"/>
    <s v="Pædagoger sørger for morgenmad"/>
    <n v="0"/>
    <n v="0"/>
    <n v="0"/>
    <n v="0"/>
    <n v="0"/>
    <n v="0"/>
    <n v="0"/>
    <n v="0"/>
    <n v="75"/>
    <n v="0"/>
    <n v="2"/>
    <s v="Ja"/>
    <s v="Nej"/>
    <s v="Ja"/>
    <s v="Nej"/>
    <s v="Har ikke tid. Kun hvis der er ressourcer til ansættelse."/>
    <s v="Nej"/>
    <s v="Vil hellere have madpakker"/>
    <s v="Nej"/>
    <n v="0"/>
    <x v="0"/>
    <x v="1"/>
    <n v="0"/>
    <s v="Køkken begrænset tilvirk"/>
    <n v="0"/>
    <n v="0"/>
    <n v="0"/>
    <n v="0"/>
    <n v="0"/>
    <n v="0"/>
    <n v="0"/>
    <s v="Ja"/>
    <n v="0"/>
    <n v="0"/>
    <s v="Det er for lille til blandet"/>
    <s v="Større"/>
    <s v="Nyt komfur, gammelt, men mangler stort set alt inventar, men ok mstørrelse"/>
    <n v="0"/>
    <s v="margrethe og Nanna / Nanna"/>
    <d v="2009-03-25T00:00:00"/>
    <n v="0"/>
    <n v="1"/>
    <n v="0"/>
    <n v="0"/>
    <n v="1"/>
    <n v="0"/>
    <n v="0"/>
    <n v="0"/>
    <n v="0"/>
    <n v="0"/>
    <n v="1"/>
    <n v="0"/>
    <n v="0"/>
    <n v="0"/>
    <n v="0"/>
    <n v="1"/>
    <n v="0"/>
    <n v="0"/>
    <n v="0"/>
    <n v="1"/>
    <n v="25"/>
    <s v="Miele"/>
    <n v="3.5"/>
    <s v="Nej"/>
    <n v="0"/>
    <s v="Nej"/>
    <s v="Nej"/>
    <s v="Nej"/>
    <n v="2"/>
    <s v="ingen plads"/>
    <s v="Der er 1 vask m 2 rum_x000a_Komfuret er med gas"/>
    <n v="0"/>
    <s v="Børnehaver"/>
    <s v="Amager"/>
    <n v="0"/>
    <n v="12"/>
    <n v="20"/>
    <n v="0"/>
    <n v="0"/>
    <n v="0"/>
    <n v="0"/>
    <n v="0"/>
    <n v="0"/>
    <n v="0"/>
    <n v="0"/>
    <n v="0"/>
    <n v="0"/>
    <n v="0"/>
    <n v="43271.11"/>
  </r>
  <r>
    <x v="0"/>
    <x v="43"/>
    <s v="Røde Kors Børnehaven Nordstjernen"/>
    <s v="Amager"/>
    <s v="Lybækgade 31"/>
    <n v="2300"/>
    <s v="København S"/>
    <s v="32 55 77 94"/>
    <s v="bornehavennordstjernen@os.dk"/>
    <s v="Brian Sleimann"/>
    <n v="32521680"/>
    <n v="0"/>
    <s v="35331@buf.kk.dk"/>
    <s v="Børnehave"/>
    <n v="0"/>
    <n v="0"/>
    <n v="20"/>
    <n v="0"/>
    <n v="0"/>
    <n v="0"/>
    <n v="0"/>
    <s v="Nej"/>
    <n v="0"/>
    <n v="0"/>
    <n v="0"/>
    <n v="0"/>
    <n v="0"/>
    <n v="0"/>
    <n v="0"/>
    <n v="5"/>
    <n v="0"/>
    <n v="0"/>
    <n v="5"/>
    <n v="0"/>
    <n v="0"/>
    <n v="10000"/>
    <n v="0"/>
    <s v="Nej"/>
    <s v="Ja"/>
    <n v="0"/>
    <n v="0"/>
    <n v="0"/>
    <n v="0"/>
    <n v="0"/>
    <n v="0"/>
    <n v="0"/>
    <n v="0"/>
    <n v="0"/>
    <n v="0"/>
    <n v="0"/>
    <n v="0"/>
    <n v="0"/>
    <n v="0"/>
    <n v="0"/>
    <n v="50"/>
    <n v="0"/>
    <n v="2"/>
    <s v="Ja"/>
    <s v="Nej"/>
    <s v="Ja"/>
    <s v="Nej"/>
    <n v="0"/>
    <s v="Nej"/>
    <n v="0"/>
    <s v="Nej"/>
    <n v="0"/>
    <x v="2"/>
    <x v="1"/>
    <n v="0"/>
    <s v="Køkken begrænset tilvirk"/>
    <n v="0"/>
    <n v="0"/>
    <n v="0"/>
    <n v="0"/>
    <n v="0"/>
    <n v="0"/>
    <n v="0"/>
    <n v="0"/>
    <n v="0"/>
    <s v="Større"/>
    <s v="Der er kun maskiner til husbehov, Der er intet lagerplads"/>
    <n v="0"/>
    <n v="0"/>
    <n v="0"/>
    <s v="Nanna og Margrethe"/>
    <d v="1899-12-30T00:00:00"/>
    <n v="0"/>
    <n v="1"/>
    <n v="0"/>
    <n v="0"/>
    <n v="0"/>
    <n v="0"/>
    <n v="0"/>
    <n v="0"/>
    <n v="0"/>
    <n v="1"/>
    <n v="0"/>
    <n v="0"/>
    <n v="1"/>
    <n v="0"/>
    <n v="0"/>
    <n v="0"/>
    <n v="0"/>
    <n v="0"/>
    <n v="0"/>
    <n v="1"/>
    <n v="124"/>
    <s v="BOSCH office - alm. Husmor"/>
    <n v="5"/>
    <s v="Nej"/>
    <n v="0"/>
    <s v="Nej"/>
    <s v="Nej"/>
    <s v="Nej"/>
    <n v="1"/>
    <s v="ingen plads"/>
    <s v="Køkken fra 2002_x000a_Der er microovn. Mangler servering, potter og pander. Meget gammelt komfur, 12 år._x000a_Problemer med flere kulture, vegetar?"/>
    <n v="0"/>
    <s v="Børnehaver"/>
    <s v="Amager"/>
    <n v="0"/>
    <n v="0"/>
    <n v="20"/>
    <n v="0"/>
    <n v="0"/>
    <n v="0"/>
    <n v="0"/>
    <n v="0"/>
    <n v="0"/>
    <n v="0"/>
    <n v="0"/>
    <n v="0"/>
    <n v="0"/>
    <n v="0"/>
    <n v="43514.6"/>
  </r>
  <r>
    <x v="0"/>
    <x v="44"/>
    <s v="Simon Peter MH. Børnehave"/>
    <s v="Amager"/>
    <s v="Gertsvej 14"/>
    <n v="2300"/>
    <s v="København S"/>
    <s v="32 50 84 82"/>
    <s v="simon.peter@mail.dk"/>
    <s v="Britt Nicolaisen"/>
    <n v="0"/>
    <n v="0"/>
    <s v="35351@buf.kk.dk"/>
    <s v="Børnehave"/>
    <n v="0"/>
    <n v="0"/>
    <n v="40"/>
    <n v="0"/>
    <n v="0"/>
    <n v="0"/>
    <n v="0"/>
    <s v="Nej"/>
    <n v="0"/>
    <n v="0"/>
    <n v="0"/>
    <n v="0"/>
    <n v="0"/>
    <n v="0"/>
    <n v="0"/>
    <n v="5"/>
    <n v="0"/>
    <n v="4"/>
    <n v="0"/>
    <n v="0"/>
    <n v="0"/>
    <n v="110000"/>
    <n v="0"/>
    <s v="Ja"/>
    <s v="nej"/>
    <s v="Janni"/>
    <n v="2009"/>
    <n v="20"/>
    <n v="0"/>
    <s v="ufaglært"/>
    <s v="Viakr i 6 måneder"/>
    <s v="Hygiejnekursus_x000a__x000a_Har 20 timer plus 10 timers rengøring"/>
    <n v="0"/>
    <n v="0"/>
    <n v="0"/>
    <n v="0"/>
    <n v="0"/>
    <n v="0"/>
    <n v="0"/>
    <n v="0"/>
    <n v="75"/>
    <n v="0"/>
    <n v="2"/>
    <s v="Ja"/>
    <s v="Nej"/>
    <s v="Ja"/>
    <s v="Ja"/>
    <n v="0"/>
    <s v="Ja"/>
    <n v="0"/>
    <s v="Ja"/>
    <n v="0"/>
    <x v="2"/>
    <x v="1"/>
    <n v="0"/>
    <s v="Køkken blandet tilvirk"/>
    <s v="nej"/>
    <s v="Mindre"/>
    <s v="Ingen"/>
    <n v="0"/>
    <s v="En ekstra ovn, stavblenderm, ny opvaskemaskine. Køkkenet er et meget lille modulkøkken der i dag laver kold mad til alle. Der er ikke plads til mere komfur, men kunne godt lave mad et par gange om ugen, hvis de kan godkendes af fødevaremyndighederne."/>
    <n v="0"/>
    <n v="0"/>
    <n v="0"/>
    <n v="0"/>
    <n v="0"/>
    <n v="0"/>
    <n v="0"/>
    <n v="0"/>
    <n v="0"/>
    <s v="Mariah / Nanna "/>
    <d v="2009-04-01T00:00:00"/>
    <n v="0"/>
    <n v="0"/>
    <n v="1"/>
    <n v="4"/>
    <n v="0"/>
    <n v="1"/>
    <n v="0"/>
    <n v="0"/>
    <n v="0"/>
    <n v="2"/>
    <n v="0"/>
    <n v="0"/>
    <n v="0"/>
    <n v="0"/>
    <n v="0"/>
    <n v="1"/>
    <n v="0"/>
    <n v="0"/>
    <n v="0"/>
    <n v="1"/>
    <n v="25"/>
    <s v="Miele professional"/>
    <n v="3"/>
    <s v="Ja"/>
    <n v="0"/>
    <s v="Nej"/>
    <s v="Ja"/>
    <s v="Nej"/>
    <n v="2"/>
    <s v="ingen plads"/>
    <s v="Ingen plads, kun i køkkenskabe._x000a_Vask m. 2 rum"/>
    <n v="0"/>
    <s v="Børnehaver"/>
    <s v="Amager"/>
    <n v="0"/>
    <n v="0"/>
    <n v="40"/>
    <n v="0"/>
    <n v="0"/>
    <n v="0"/>
    <n v="0"/>
    <n v="0"/>
    <n v="0"/>
    <n v="0"/>
    <n v="0"/>
    <n v="0"/>
    <n v="0"/>
    <n v="0"/>
    <n v="52812.56"/>
  </r>
  <r>
    <x v="0"/>
    <x v="45"/>
    <s v="Sundby børnehave"/>
    <s v="Amager"/>
    <s v="Geysers Allé 2"/>
    <n v="2300"/>
    <s v="København S"/>
    <s v="32 55 69 27"/>
    <s v="sundby_bh@yahoo.dk"/>
    <s v="Lene Uhd Marcussen"/>
    <n v="0"/>
    <n v="0"/>
    <s v="35352@buf.kk.dk"/>
    <s v="Børnehave"/>
    <n v="0"/>
    <n v="12"/>
    <n v="44"/>
    <n v="0"/>
    <n v="0"/>
    <n v="0"/>
    <n v="0"/>
    <s v="Nej"/>
    <n v="0"/>
    <n v="0"/>
    <n v="0"/>
    <n v="0"/>
    <n v="0"/>
    <n v="0"/>
    <n v="0"/>
    <n v="5"/>
    <n v="0"/>
    <n v="0"/>
    <n v="5"/>
    <n v="0"/>
    <n v="0"/>
    <n v="90000"/>
    <n v="0"/>
    <s v="Ja"/>
    <s v="nej"/>
    <s v="Sus Walbom"/>
    <n v="2008"/>
    <n v="10"/>
    <n v="0"/>
    <n v="0"/>
    <s v="5-6 viften lybækgade"/>
    <n v="0"/>
    <n v="0"/>
    <n v="0"/>
    <n v="0"/>
    <n v="0"/>
    <n v="0"/>
    <n v="0"/>
    <n v="0"/>
    <n v="0"/>
    <n v="40"/>
    <n v="0"/>
    <n v="2"/>
    <s v="nej"/>
    <s v="Nej"/>
    <s v="Ja"/>
    <s v="Ja"/>
    <n v="0"/>
    <s v="Ja"/>
    <n v="0"/>
    <s v="Ja"/>
    <n v="0"/>
    <x v="1"/>
    <x v="8"/>
    <n v="0"/>
    <s v="Modtagerkøkken"/>
    <n v="0"/>
    <n v="0"/>
    <n v="0"/>
    <n v="0"/>
    <n v="0"/>
    <n v="0"/>
    <n v="0"/>
    <n v="0"/>
    <n v="0"/>
    <n v="0"/>
    <n v="0"/>
    <s v="Større"/>
    <n v="0"/>
    <s v="Mere bordplads evt. ekstra vask, evt. mere kogeplads"/>
    <s v="Ayo / Nanna"/>
    <n v="39896"/>
    <n v="0"/>
    <n v="0"/>
    <n v="1"/>
    <n v="5"/>
    <n v="0"/>
    <n v="2"/>
    <n v="0"/>
    <n v="0"/>
    <n v="0"/>
    <n v="0"/>
    <n v="1"/>
    <n v="0"/>
    <n v="0"/>
    <n v="0"/>
    <n v="0"/>
    <n v="0"/>
    <n v="1"/>
    <n v="0"/>
    <n v="1"/>
    <n v="1"/>
    <n v="20"/>
    <s v="Miele"/>
    <n v="3"/>
    <s v="Ja"/>
    <n v="4"/>
    <s v="Ja"/>
    <s v="Ja"/>
    <s v="Nej"/>
    <n v="1"/>
    <s v="Begrænset"/>
    <s v="Lager er i et værelse  11 km2 som kan udnyttes til køkken"/>
    <n v="0"/>
    <s v="Børnehaver"/>
    <s v="Amager"/>
    <n v="0"/>
    <n v="12"/>
    <n v="44"/>
    <n v="0"/>
    <n v="0"/>
    <n v="0"/>
    <n v="0"/>
    <n v="0"/>
    <n v="0"/>
    <n v="0"/>
    <n v="0"/>
    <n v="0"/>
    <n v="0"/>
    <n v="0"/>
    <n v="66071.14"/>
  </r>
  <r>
    <x v="0"/>
    <x v="46"/>
    <s v="Sundbyvester Menighedsbørnehave"/>
    <s v="Amager"/>
    <s v="Gullandsgade 8"/>
    <n v="2300"/>
    <s v="København S"/>
    <s v="32 58 08 79"/>
    <s v="35354@buf.kk.dk"/>
    <s v="Elna Borchorst"/>
    <n v="32971016"/>
    <n v="0"/>
    <s v="35354@buf.kk.dk"/>
    <s v="Børnehave"/>
    <n v="0"/>
    <n v="8"/>
    <n v="24"/>
    <n v="0"/>
    <n v="0"/>
    <n v="0"/>
    <n v="0"/>
    <s v="Nej"/>
    <n v="0"/>
    <n v="0"/>
    <n v="0"/>
    <n v="0"/>
    <n v="0"/>
    <n v="0"/>
    <n v="0"/>
    <n v="5"/>
    <n v="0"/>
    <n v="0"/>
    <n v="5"/>
    <n v="0"/>
    <n v="0"/>
    <n v="57000"/>
    <n v="0"/>
    <n v="0"/>
    <n v="0"/>
    <n v="0"/>
    <n v="0"/>
    <n v="0"/>
    <n v="0"/>
    <n v="0"/>
    <n v="0"/>
    <n v="0"/>
    <n v="0"/>
    <n v="0"/>
    <n v="0"/>
    <n v="0"/>
    <n v="0"/>
    <n v="0"/>
    <n v="0"/>
    <n v="0"/>
    <n v="90"/>
    <n v="0"/>
    <n v="1"/>
    <s v="Ja"/>
    <s v="Nej"/>
    <s v="Ja"/>
    <s v="Ja"/>
    <s v="meget ivrige for selv at lave mad"/>
    <s v="Ja"/>
    <n v="0"/>
    <s v="Ja"/>
    <n v="0"/>
    <x v="0"/>
    <x v="5"/>
    <n v="0"/>
    <s v="Køkken begrænset tilvirk"/>
    <s v="nej"/>
    <n v="0"/>
    <n v="0"/>
    <n v="0"/>
    <n v="0"/>
    <s v="Mindre"/>
    <s v="Mindre"/>
    <s v="Nej"/>
    <s v="1-2 nye industrikøleskab + fryser, 1 ny varmluftsovn, 1 røremaskine, 1 food processor, en ny opvaskemaskine"/>
    <s v="Mindre"/>
    <s v="Miele industriopvasker, 1 ovn, køleskab + fryser"/>
    <n v="0"/>
    <n v="0"/>
    <s v="Køkken er fint og skal i teorien bare have nye køkkenelementer"/>
    <s v="Cathrine Jerrik / Sine"/>
    <d v="2009-04-23T00:00:00"/>
    <n v="0"/>
    <n v="1"/>
    <n v="0"/>
    <n v="4"/>
    <n v="1"/>
    <n v="0"/>
    <n v="0"/>
    <n v="0"/>
    <n v="0"/>
    <n v="1"/>
    <n v="0"/>
    <n v="0"/>
    <n v="0"/>
    <n v="0"/>
    <n v="0"/>
    <n v="0"/>
    <n v="0"/>
    <n v="0"/>
    <n v="0"/>
    <n v="1"/>
    <n v="65"/>
    <s v="Miele"/>
    <n v="2"/>
    <s v="Nej"/>
    <n v="0"/>
    <s v="Ja"/>
    <s v="Nej"/>
    <s v="Nej"/>
    <n v="2"/>
    <s v="Begrænset"/>
    <s v="Kan bruge et tilstødende lokale som lager. Et fint, men meget lidt indrettet køkken. Med nye elementer og isenkram vil det være et godt produktionskøkken"/>
    <n v="0"/>
    <s v="Børnehaver"/>
    <s v="Amager"/>
    <n v="0"/>
    <n v="8"/>
    <n v="24"/>
    <n v="0"/>
    <n v="0"/>
    <n v="0"/>
    <n v="0"/>
    <n v="0"/>
    <n v="0"/>
    <n v="0"/>
    <n v="0"/>
    <n v="0"/>
    <n v="0"/>
    <n v="0"/>
    <n v="44921.16"/>
  </r>
  <r>
    <x v="0"/>
    <x v="47"/>
    <s v="Anna Poulsens børnehave"/>
    <s v="Amager"/>
    <s v="Gunløgsgade 65"/>
    <n v="2300"/>
    <s v="København S"/>
    <s v="32 54 45 59"/>
    <s v="annapoulsen@mail.dk"/>
    <s v="Susanne Hansen"/>
    <n v="32570536"/>
    <n v="0"/>
    <s v="35355@buf.kk.dk"/>
    <s v="Børnehave"/>
    <n v="0"/>
    <n v="12"/>
    <n v="22"/>
    <n v="0"/>
    <n v="0"/>
    <n v="0"/>
    <n v="0"/>
    <s v="Nej"/>
    <n v="0"/>
    <n v="0"/>
    <n v="0"/>
    <n v="0"/>
    <n v="0"/>
    <n v="0"/>
    <n v="0"/>
    <n v="5"/>
    <n v="0"/>
    <n v="4"/>
    <n v="5"/>
    <n v="0"/>
    <n v="0"/>
    <n v="60000"/>
    <n v="0"/>
    <s v="Ja"/>
    <n v="0"/>
    <s v="Johan Werenskjold"/>
    <n v="1991"/>
    <n v="15"/>
    <n v="0"/>
    <s v="ufaglært"/>
    <s v="10 års kantinearb."/>
    <s v="Grundkursus hotel - og restaurent, øko - kursus og diverse andre fra Madhuset"/>
    <n v="0"/>
    <n v="0"/>
    <n v="0"/>
    <n v="0"/>
    <n v="0"/>
    <n v="0"/>
    <n v="0"/>
    <n v="0"/>
    <n v="0"/>
    <n v="0"/>
    <n v="1"/>
    <s v="nej"/>
    <s v="Nej"/>
    <s v="Ja"/>
    <n v="0"/>
    <n v="0"/>
    <n v="0"/>
    <n v="0"/>
    <n v="0"/>
    <n v="0"/>
    <x v="1"/>
    <x v="1"/>
    <n v="0"/>
    <s v="produktionskøkken"/>
    <n v="0"/>
    <n v="0"/>
    <n v="0"/>
    <n v="0"/>
    <s v="Fødevarerstyrelsen har været ude og tjekke de vender tilbage med om køkkenet kan godkendes- og hvis ja, hvad der skal til af opjusteringer. De har nævnt at der skal en ny bordplade- nye fronter på skabe. Ny opvaskemaskine ville være hensigtmæssig, institutionen er villlig til at betale noget af ombygningen."/>
    <n v="0"/>
    <n v="0"/>
    <n v="0"/>
    <n v="0"/>
    <n v="0"/>
    <n v="0"/>
    <n v="0"/>
    <n v="0"/>
    <n v="0"/>
    <s v="Birgitte"/>
    <s v="30.3.2009"/>
    <n v="0"/>
    <n v="1"/>
    <n v="0"/>
    <n v="0"/>
    <n v="0"/>
    <n v="1"/>
    <n v="0"/>
    <n v="0"/>
    <n v="0"/>
    <n v="2"/>
    <n v="0"/>
    <n v="0"/>
    <n v="0"/>
    <n v="0"/>
    <n v="0"/>
    <n v="1"/>
    <n v="0"/>
    <n v="0"/>
    <n v="1"/>
    <n v="1"/>
    <n v="60"/>
    <s v="Asko"/>
    <n v="0"/>
    <n v="0"/>
    <n v="0"/>
    <s v="Ja"/>
    <n v="0"/>
    <n v="0"/>
    <n v="1"/>
    <s v="Begrænset"/>
    <s v="Stedet vil  gerne fortsætte deres madlavning i eget køkken. Status fra FVST skal afvendtes og køkkenet sættes i stand ud fra deres anbefalinger."/>
    <n v="0"/>
    <s v="Børnehaver"/>
    <s v="Amager"/>
    <n v="0"/>
    <n v="12"/>
    <n v="22"/>
    <n v="0"/>
    <n v="0"/>
    <n v="0"/>
    <n v="0"/>
    <n v="0"/>
    <n v="0"/>
    <n v="0"/>
    <n v="0"/>
    <n v="0"/>
    <n v="0"/>
    <n v="0"/>
    <n v="39549.160000000003"/>
  </r>
  <r>
    <x v="0"/>
    <x v="48"/>
    <s v="Filip sogns menighedsbørnehave"/>
    <s v="Amager"/>
    <s v="Kastrupvej 57"/>
    <n v="2300"/>
    <s v="København S"/>
    <s v="32 55 38 67"/>
    <s v="filipbh@privat.dk"/>
    <s v="Lisbeth Preisler"/>
    <n v="0"/>
    <n v="0"/>
    <s v="35383@buf.kk.dk"/>
    <s v="Børnehave"/>
    <n v="0"/>
    <n v="0"/>
    <n v="31"/>
    <n v="0"/>
    <n v="0"/>
    <n v="0"/>
    <n v="0"/>
    <s v="Nej"/>
    <n v="0"/>
    <n v="0"/>
    <n v="0"/>
    <n v="0"/>
    <n v="0"/>
    <n v="0"/>
    <n v="0"/>
    <n v="0"/>
    <n v="0"/>
    <n v="0"/>
    <n v="5"/>
    <n v="0"/>
    <n v="0"/>
    <n v="40000"/>
    <n v="0"/>
    <n v="0"/>
    <n v="0"/>
    <n v="0"/>
    <n v="0"/>
    <n v="0"/>
    <n v="0"/>
    <n v="0"/>
    <n v="0"/>
    <n v="0"/>
    <n v="0"/>
    <n v="0"/>
    <n v="0"/>
    <n v="0"/>
    <n v="0"/>
    <n v="0"/>
    <n v="0"/>
    <n v="0"/>
    <n v="100"/>
    <n v="0"/>
    <n v="1"/>
    <s v="Ja"/>
    <s v="Nej"/>
    <s v="nej"/>
    <s v="Nej"/>
    <s v="Er glade for madpakker, kan ikke se at der er mulighed for egenproduktion"/>
    <n v="0"/>
    <s v="Afventende"/>
    <n v="0"/>
    <s v="ved ikke"/>
    <x v="0"/>
    <x v="1"/>
    <n v="0"/>
    <s v="Køkken begrænset tilvirk"/>
    <n v="0"/>
    <s v="Større"/>
    <s v="Mindre"/>
    <n v="0"/>
    <s v="Et nyt køkken. Størrelsen er ok, men køkkenet er meget gammelt og er nødt til at vlive skiftet. Der mangler ovn, kogeplader, køleskab, 1 vask, grøntsagsrobot og røremaskine"/>
    <n v="0"/>
    <n v="0"/>
    <n v="0"/>
    <n v="0"/>
    <n v="0"/>
    <n v="0"/>
    <n v="0"/>
    <n v="0"/>
    <n v="0"/>
    <s v="Mariah / Nanna"/>
    <d v="2009-03-26T00:00:00"/>
    <n v="0"/>
    <n v="1"/>
    <n v="0"/>
    <n v="0"/>
    <n v="0"/>
    <n v="0"/>
    <n v="0"/>
    <n v="0"/>
    <n v="0"/>
    <n v="1"/>
    <n v="1"/>
    <n v="0"/>
    <n v="0"/>
    <n v="0"/>
    <n v="0"/>
    <n v="0"/>
    <n v="0"/>
    <n v="0"/>
    <n v="0"/>
    <n v="1"/>
    <n v="25"/>
    <s v="Miele professional"/>
    <n v="3"/>
    <s v="Nej"/>
    <n v="0"/>
    <s v="Nej"/>
    <s v="Nej"/>
    <s v="Nej"/>
    <n v="1"/>
    <s v="ingen plads"/>
    <s v="3/4 små køleskabe på gangen til madpakker._x000a_Der ligger et toilet på den anden side af køkkenet der måske kunne inddrages. Der er trapper fra køkken op til stuer. Madelevator?"/>
    <n v="0"/>
    <s v="Børnehaver"/>
    <s v="Amager"/>
    <n v="0"/>
    <n v="0"/>
    <n v="31"/>
    <n v="0"/>
    <n v="0"/>
    <n v="0"/>
    <n v="0"/>
    <n v="0"/>
    <n v="0"/>
    <n v="0"/>
    <n v="0"/>
    <n v="0"/>
    <n v="0"/>
    <n v="0"/>
    <n v="28746.5"/>
  </r>
  <r>
    <x v="0"/>
    <x v="49"/>
    <s v=" Sundkirkens meninghedsbørnehave"/>
    <s v="Amager"/>
    <s v="Lodivej 7B"/>
    <n v="2300"/>
    <s v="København S"/>
    <s v="32 59 11 63"/>
    <s v="35395@buf.kk.dk"/>
    <s v="Jens Damh Rasmussen"/>
    <n v="26790098"/>
    <n v="0"/>
    <s v="35395@buf.kk.dk"/>
    <s v="Børnehave"/>
    <n v="0"/>
    <n v="0"/>
    <n v="40"/>
    <n v="0"/>
    <n v="0"/>
    <n v="0"/>
    <n v="0"/>
    <s v="Nej"/>
    <n v="0"/>
    <n v="0"/>
    <n v="0"/>
    <n v="0"/>
    <n v="0"/>
    <n v="0"/>
    <n v="0"/>
    <n v="5"/>
    <n v="0"/>
    <n v="0"/>
    <n v="5"/>
    <n v="0"/>
    <n v="0"/>
    <n v="90000"/>
    <n v="0"/>
    <s v="Ja"/>
    <s v="nej"/>
    <s v="Keltouma Oussaidi"/>
    <n v="2005"/>
    <n v="10"/>
    <n v="0"/>
    <n v="0"/>
    <n v="0"/>
    <n v="0"/>
    <n v="0"/>
    <n v="0"/>
    <n v="0"/>
    <n v="0"/>
    <n v="0"/>
    <n v="0"/>
    <n v="0"/>
    <n v="0"/>
    <n v="90"/>
    <n v="0"/>
    <n v="2"/>
    <s v="Ja"/>
    <s v="Nej"/>
    <s v="Ja"/>
    <s v="Ja"/>
    <n v="0"/>
    <s v="Ja"/>
    <n v="0"/>
    <s v="Ja"/>
    <n v="0"/>
    <x v="1"/>
    <x v="9"/>
    <n v="0"/>
    <s v="Køkken begrænset tilvirk"/>
    <n v="0"/>
    <n v="0"/>
    <n v="0"/>
    <n v="0"/>
    <n v="0"/>
    <n v="0"/>
    <n v="0"/>
    <n v="0"/>
    <n v="0"/>
    <n v="0"/>
    <n v="0"/>
    <n v="0"/>
    <n v="0"/>
    <s v="Køkkenet er ikke stort nok_x000a_Problemer på med el (opvaskemaskine og komfur) kan ikke fungerer sammen. Mangler 1 køleskab"/>
    <s v="Lone Voss / Nanna"/>
    <d v="2009-03-31T00:00:00"/>
    <n v="0"/>
    <n v="1"/>
    <n v="0"/>
    <n v="0"/>
    <n v="0"/>
    <n v="2"/>
    <n v="0"/>
    <n v="0"/>
    <n v="0"/>
    <n v="0"/>
    <n v="1"/>
    <n v="0"/>
    <n v="0"/>
    <n v="0"/>
    <n v="0"/>
    <n v="0"/>
    <n v="0"/>
    <n v="0"/>
    <n v="1"/>
    <n v="1"/>
    <n v="20"/>
    <s v="Miele"/>
    <n v="4"/>
    <s v="Nej"/>
    <n v="0"/>
    <s v="Ja"/>
    <s v="Nej"/>
    <s v="Nej"/>
    <n v="2"/>
    <s v="ingen plads"/>
    <n v="0"/>
    <n v="0"/>
    <s v="Børnehaver"/>
    <s v="Amager"/>
    <n v="0"/>
    <n v="0"/>
    <n v="40"/>
    <n v="0"/>
    <n v="0"/>
    <n v="0"/>
    <n v="0"/>
    <n v="0"/>
    <n v="0"/>
    <n v="0"/>
    <n v="0"/>
    <n v="0"/>
    <n v="0"/>
    <n v="0"/>
    <n v="75033.06"/>
  </r>
  <r>
    <x v="0"/>
    <x v="50"/>
    <s v="Røde Møllegade"/>
    <s v="Amager"/>
    <s v="Lyongade 30"/>
    <n v="2300"/>
    <s v="København S"/>
    <s v="32 58 51 00"/>
    <s v="35400@buf.kk.dk"/>
    <s v="Birgitte Rask Møgelmose"/>
    <n v="32522219"/>
    <n v="0"/>
    <s v="35400@buf.kk.dk"/>
    <s v="Børnehave"/>
    <n v="0"/>
    <n v="0"/>
    <n v="42"/>
    <n v="0"/>
    <n v="0"/>
    <n v="0"/>
    <n v="0"/>
    <s v="ja"/>
    <n v="2"/>
    <n v="1"/>
    <n v="0"/>
    <n v="0"/>
    <n v="0"/>
    <n v="0"/>
    <n v="0"/>
    <n v="5"/>
    <n v="5"/>
    <n v="0"/>
    <n v="5"/>
    <n v="0"/>
    <n v="0"/>
    <n v="67000"/>
    <n v="0"/>
    <n v="0"/>
    <n v="0"/>
    <n v="0"/>
    <n v="0"/>
    <n v="0"/>
    <n v="0"/>
    <n v="0"/>
    <n v="0"/>
    <n v="0"/>
    <n v="0"/>
    <n v="0"/>
    <n v="0"/>
    <n v="0"/>
    <n v="0"/>
    <n v="0"/>
    <n v="0"/>
    <n v="0"/>
    <n v="75"/>
    <n v="0"/>
    <n v="0"/>
    <s v="Ja"/>
    <s v="Nej"/>
    <s v="nej"/>
    <s v="Ja"/>
    <n v="0"/>
    <s v="Ja"/>
    <s v="tror"/>
    <s v="Ja"/>
    <s v="tror"/>
    <x v="0"/>
    <x v="1"/>
    <n v="0"/>
    <s v="Køkken blandet tilvirk"/>
    <n v="0"/>
    <n v="0"/>
    <n v="0"/>
    <n v="0"/>
    <n v="0"/>
    <s v="Mindre"/>
    <s v="Ingen"/>
    <s v="Nej"/>
    <s v="Det skal vurderes om køkkenet pladsmæssigt kan godkendes til produktion til 42 børn. Hvis det kan, skal der en hurtigere opvaskemaskine og mere køleplads til"/>
    <n v="0"/>
    <n v="0"/>
    <n v="0"/>
    <n v="0"/>
    <n v="0"/>
    <s v="Birgitte"/>
    <s v="31.03.09"/>
    <n v="0"/>
    <n v="1"/>
    <n v="0"/>
    <n v="0"/>
    <n v="0"/>
    <n v="0"/>
    <n v="0"/>
    <n v="0"/>
    <n v="0"/>
    <n v="2"/>
    <n v="0"/>
    <n v="0"/>
    <n v="0"/>
    <n v="0"/>
    <n v="0"/>
    <n v="1"/>
    <n v="0"/>
    <n v="0"/>
    <n v="0"/>
    <n v="1"/>
    <n v="90"/>
    <s v="Miele"/>
    <n v="4"/>
    <s v="Nej"/>
    <n v="0"/>
    <s v="Nej"/>
    <s v="Nej"/>
    <s v="Nej"/>
    <n v="1"/>
    <s v="ingen plads"/>
    <s v="Den vask der er, er med to rum. Meget stor vilje til egenproduktion, men lille plads. Inst. Er sammelagt af to. Ingen af køkkenerne er så store, at de med sikkerhed kan godkendes til produktion til 42.Køkkenet i Lyongade kunne godt rumme produktion ud fra kulinarisk betragtning med stram planlægning og løsning på køle/fryseplads."/>
    <n v="0"/>
    <s v="Børnehaver"/>
    <s v="Amager"/>
    <n v="0"/>
    <n v="0"/>
    <n v="42"/>
    <n v="0"/>
    <n v="0"/>
    <n v="0"/>
    <n v="0"/>
    <n v="0"/>
    <n v="0"/>
    <n v="0"/>
    <n v="0"/>
    <n v="0"/>
    <n v="0"/>
    <n v="0"/>
    <n v="27851.38"/>
  </r>
  <r>
    <x v="0"/>
    <x v="51"/>
    <s v="Røde Møllegade"/>
    <s v="Amager"/>
    <s v="Lyongade 30"/>
    <n v="2300"/>
    <s v="København S"/>
    <s v="32 58 51 00"/>
    <s v="35400@buf.kk.dk"/>
    <s v="Birgitte Rask Møgelmose"/>
    <n v="32522219"/>
    <n v="0"/>
    <s v="35400@buf.kk.dk"/>
    <s v="Børnehave"/>
    <n v="0"/>
    <n v="0"/>
    <n v="42"/>
    <n v="0"/>
    <n v="0"/>
    <n v="0"/>
    <n v="0"/>
    <s v="ja"/>
    <n v="0"/>
    <n v="2"/>
    <n v="0"/>
    <n v="0"/>
    <n v="0"/>
    <n v="0"/>
    <n v="0"/>
    <n v="0"/>
    <n v="0"/>
    <n v="0"/>
    <n v="0"/>
    <n v="0"/>
    <n v="0"/>
    <n v="0"/>
    <n v="0"/>
    <n v="0"/>
    <n v="0"/>
    <n v="0"/>
    <n v="0"/>
    <n v="0"/>
    <n v="0"/>
    <n v="0"/>
    <n v="0"/>
    <n v="0"/>
    <n v="0"/>
    <n v="0"/>
    <n v="0"/>
    <n v="0"/>
    <n v="0"/>
    <n v="0"/>
    <n v="0"/>
    <n v="0"/>
    <n v="0"/>
    <n v="0"/>
    <n v="0"/>
    <n v="0"/>
    <n v="0"/>
    <n v="0"/>
    <n v="0"/>
    <n v="0"/>
    <n v="0"/>
    <n v="0"/>
    <n v="0"/>
    <n v="0"/>
    <x v="1"/>
    <x v="1"/>
    <n v="0"/>
    <s v="Modtagerkøkken"/>
    <n v="0"/>
    <n v="0"/>
    <n v="0"/>
    <n v="0"/>
    <n v="0"/>
    <s v="Større"/>
    <s v="Større"/>
    <s v="Ja"/>
    <s v="Køkkenet ligger i et stort fællesrum, der gør, det ikke kan bruges til produktion, ej heller ved opgradering. Rummet er centrqalt i den meget lille inst., det ville ikke kunne inddrages til køkken umiddelbart - så skulle institutionen tænkes helt om (arkitekt)"/>
    <n v="0"/>
    <n v="0"/>
    <n v="0"/>
    <n v="0"/>
    <n v="0"/>
    <s v="Birgitte"/>
    <s v="31.03.09"/>
    <n v="0"/>
    <n v="1"/>
    <n v="0"/>
    <n v="0"/>
    <n v="0"/>
    <n v="0"/>
    <n v="0"/>
    <n v="0"/>
    <n v="0"/>
    <n v="1"/>
    <n v="0"/>
    <n v="0"/>
    <n v="0"/>
    <n v="0"/>
    <n v="0"/>
    <n v="1"/>
    <n v="0"/>
    <n v="0"/>
    <n v="0"/>
    <n v="1"/>
    <n v="90"/>
    <s v="Miele"/>
    <n v="4"/>
    <s v="Nej"/>
    <n v="0"/>
    <s v="Nej"/>
    <s v="Nej"/>
    <s v="Nej"/>
    <n v="1"/>
    <s v="ingen plads"/>
    <n v="0"/>
    <n v="0"/>
    <s v="Børnehaver"/>
    <s v="Amager"/>
    <n v="0"/>
    <n v="0"/>
    <n v="42"/>
    <n v="0"/>
    <n v="0"/>
    <n v="0"/>
    <n v="0"/>
    <n v="0"/>
    <n v="0"/>
    <n v="0"/>
    <n v="0"/>
    <n v="0"/>
    <n v="0"/>
    <n v="0"/>
    <n v="27851.38"/>
  </r>
  <r>
    <x v="0"/>
    <x v="52"/>
    <s v="Købnerkirkens børnehave"/>
    <s v="Amager"/>
    <s v="Hemsedalsgade 5"/>
    <n v="2300"/>
    <s v="København S"/>
    <s v="32 55 33 50"/>
    <s v="koebnerkirkensboernehave@paradis.dk"/>
    <s v="Dorthe Pedersen"/>
    <n v="0"/>
    <n v="0"/>
    <s v="35402@buf.kk.dk"/>
    <s v="Børnehave"/>
    <n v="0"/>
    <n v="9"/>
    <n v="45"/>
    <n v="0"/>
    <n v="0"/>
    <n v="0"/>
    <n v="0"/>
    <s v="Nej"/>
    <n v="0"/>
    <n v="0"/>
    <n v="0"/>
    <n v="0"/>
    <n v="0"/>
    <n v="0"/>
    <n v="0"/>
    <n v="0"/>
    <n v="0"/>
    <n v="5"/>
    <n v="5"/>
    <n v="0"/>
    <n v="0"/>
    <n v="60000"/>
    <n v="0"/>
    <s v="Ja"/>
    <s v="nej"/>
    <s v="Maninder"/>
    <n v="2001"/>
    <n v="20"/>
    <n v="0"/>
    <s v="ufaglært"/>
    <s v="?"/>
    <s v="Økologi hod Dogme KBH"/>
    <n v="0"/>
    <n v="0"/>
    <n v="0"/>
    <n v="0"/>
    <n v="0"/>
    <n v="0"/>
    <n v="0"/>
    <n v="0"/>
    <n v="90"/>
    <n v="0"/>
    <n v="1"/>
    <s v="Ja"/>
    <s v="Nej"/>
    <s v="Ja"/>
    <s v="Ja"/>
    <n v="0"/>
    <s v="Ja"/>
    <n v="0"/>
    <s v="Ja"/>
    <n v="0"/>
    <x v="2"/>
    <x v="10"/>
    <n v="0"/>
    <s v="produktionskøkken"/>
    <s v="nej"/>
    <s v="Større"/>
    <s v="Ingen"/>
    <s v="Nej"/>
    <s v="en Bjørn, grøntsagsrobot, ekstra kogeplader, ekstra køleskab, fryseskab"/>
    <n v="0"/>
    <n v="0"/>
    <n v="0"/>
    <n v="0"/>
    <n v="0"/>
    <n v="0"/>
    <n v="0"/>
    <n v="0"/>
    <n v="0"/>
    <s v="Mariah / Nanna"/>
    <d v="2009-03-26T00:00:00"/>
    <n v="0"/>
    <n v="0"/>
    <n v="1"/>
    <n v="5"/>
    <n v="1"/>
    <n v="2"/>
    <n v="0"/>
    <n v="0"/>
    <n v="0"/>
    <n v="1"/>
    <n v="0"/>
    <n v="0"/>
    <n v="0"/>
    <n v="0"/>
    <n v="0"/>
    <n v="1"/>
    <n v="0"/>
    <n v="0"/>
    <n v="0"/>
    <n v="1"/>
    <n v="25"/>
    <s v="Miele professianel"/>
    <n v="4"/>
    <s v="Nej"/>
    <n v="0"/>
    <s v="Ja"/>
    <s v="Nej"/>
    <s v="Nej"/>
    <n v="2"/>
    <s v="ingen plads"/>
    <s v="Ingen plads: kun køkkenskabe_x000a_Der er ingen opvarmning i køkkenet om vinteren der bliver derfor meget koldt"/>
    <n v="0"/>
    <s v="Børnehaver"/>
    <s v="Amager"/>
    <n v="0"/>
    <n v="9"/>
    <n v="45"/>
    <n v="0"/>
    <n v="0"/>
    <n v="0"/>
    <n v="0"/>
    <n v="0"/>
    <n v="0"/>
    <n v="0"/>
    <n v="0"/>
    <n v="0"/>
    <n v="0"/>
    <n v="0"/>
    <n v="33540.43"/>
  </r>
  <r>
    <x v="0"/>
    <x v="53"/>
    <s v="Marengsen"/>
    <s v="Amager"/>
    <s v="Marengovej 23"/>
    <n v="2300"/>
    <s v="København S"/>
    <s v="32 59 02 52"/>
    <s v="bhmarengo@mail.tele.dk"/>
    <s v="Susanne Garbers"/>
    <n v="0"/>
    <n v="0"/>
    <s v="35403@buf.kk.dk"/>
    <s v="Børnehave"/>
    <n v="0"/>
    <n v="12"/>
    <n v="40"/>
    <n v="0"/>
    <n v="0"/>
    <n v="0"/>
    <n v="0"/>
    <s v="Nej"/>
    <n v="0"/>
    <n v="0"/>
    <n v="0"/>
    <n v="0"/>
    <n v="0"/>
    <n v="0"/>
    <n v="0"/>
    <n v="5"/>
    <n v="0"/>
    <n v="0"/>
    <n v="0"/>
    <n v="0"/>
    <n v="0"/>
    <n v="36000"/>
    <n v="0"/>
    <n v="0"/>
    <n v="0"/>
    <n v="0"/>
    <n v="0"/>
    <n v="0"/>
    <n v="0"/>
    <n v="0"/>
    <n v="0"/>
    <n v="0"/>
    <n v="0"/>
    <n v="0"/>
    <n v="0"/>
    <n v="0"/>
    <n v="0"/>
    <n v="0"/>
    <n v="0"/>
    <n v="0"/>
    <n v="50"/>
    <n v="0"/>
    <n v="2"/>
    <s v="Ja"/>
    <s v="ja"/>
    <s v="Ja"/>
    <s v="Nej"/>
    <s v="Bekymret over ekstra arbejde for pæd personale ved sygdom, fri, ferie. Vikar komps. Ønskes. Lokal mad OK"/>
    <n v="0"/>
    <s v="Afventende"/>
    <s v="Ja"/>
    <s v="Hvis det kan lade sig gøre"/>
    <x v="0"/>
    <x v="11"/>
    <n v="0"/>
    <s v="Køkken begrænset tilvirk"/>
    <n v="0"/>
    <n v="0"/>
    <n v="0"/>
    <n v="0"/>
    <n v="0"/>
    <n v="0"/>
    <n v="0"/>
    <n v="0"/>
    <n v="0"/>
    <s v="Større"/>
    <s v="1 komfur/1 ovn m. kogeplader, køleplads, evt. ekstra vask"/>
    <n v="0"/>
    <n v="0"/>
    <n v="0"/>
    <s v="Ayo / Nanna"/>
    <d v="2009-03-31T00:00:00"/>
    <n v="0"/>
    <n v="1"/>
    <n v="0"/>
    <n v="0"/>
    <n v="0"/>
    <n v="1"/>
    <n v="0"/>
    <n v="0"/>
    <n v="0"/>
    <n v="1"/>
    <n v="1"/>
    <n v="0"/>
    <n v="0"/>
    <n v="0"/>
    <n v="0"/>
    <n v="1"/>
    <n v="0"/>
    <n v="0"/>
    <n v="0"/>
    <n v="1"/>
    <n v="20"/>
    <s v="Miele"/>
    <n v="5"/>
    <s v="Nej"/>
    <n v="0"/>
    <s v="Nej"/>
    <s v="Nej"/>
    <s v="Nej"/>
    <n v="1"/>
    <s v="Begrænset"/>
    <n v="0"/>
    <n v="0"/>
    <s v="Børnehaver"/>
    <s v="Amager"/>
    <n v="0"/>
    <n v="12"/>
    <n v="40"/>
    <n v="0"/>
    <n v="0"/>
    <n v="0"/>
    <n v="0"/>
    <n v="0"/>
    <n v="0"/>
    <n v="0"/>
    <n v="0"/>
    <n v="0"/>
    <n v="0"/>
    <n v="0"/>
    <n v="48765.34"/>
  </r>
  <r>
    <x v="0"/>
    <x v="54"/>
    <s v="Hjems Børnehave"/>
    <s v="Amager"/>
    <s v="Ungarnsgade 32"/>
    <n v="2300"/>
    <s v="København S"/>
    <s v="32 59 47 58"/>
    <s v="35437@buf.kk.dk"/>
    <s v="Annie Harsbo"/>
    <n v="32516074"/>
    <n v="0"/>
    <s v="hjems@mail.dk"/>
    <s v="Børnehave"/>
    <n v="0"/>
    <n v="0"/>
    <n v="34"/>
    <n v="0"/>
    <n v="0"/>
    <n v="0"/>
    <n v="0"/>
    <s v="Nej"/>
    <n v="0"/>
    <n v="0"/>
    <n v="0"/>
    <n v="0"/>
    <n v="0"/>
    <n v="0"/>
    <n v="0"/>
    <n v="5"/>
    <n v="0"/>
    <n v="0"/>
    <n v="0"/>
    <n v="0"/>
    <n v="0"/>
    <n v="15000"/>
    <n v="0"/>
    <n v="0"/>
    <n v="0"/>
    <n v="0"/>
    <n v="0"/>
    <n v="0"/>
    <n v="0"/>
    <n v="0"/>
    <n v="0"/>
    <n v="0"/>
    <n v="0"/>
    <n v="0"/>
    <n v="0"/>
    <n v="0"/>
    <n v="0"/>
    <n v="0"/>
    <n v="0"/>
    <n v="0"/>
    <n v="0"/>
    <n v="0"/>
    <n v="0"/>
    <n v="0"/>
    <n v="0"/>
    <n v="0"/>
    <n v="0"/>
    <n v="0"/>
    <n v="0"/>
    <n v="0"/>
    <n v="0"/>
    <n v="0"/>
    <x v="1"/>
    <x v="1"/>
    <n v="0"/>
    <n v="0"/>
    <n v="0"/>
    <n v="0"/>
    <n v="0"/>
    <n v="0"/>
    <n v="0"/>
    <n v="0"/>
    <n v="0"/>
    <n v="0"/>
    <n v="0"/>
    <n v="0"/>
    <n v="0"/>
    <n v="0"/>
    <n v="0"/>
    <n v="0"/>
    <n v="0"/>
    <d v="1899-12-30T00:00:00"/>
    <n v="0"/>
    <n v="0"/>
    <n v="0"/>
    <n v="0"/>
    <n v="0"/>
    <n v="0"/>
    <n v="0"/>
    <n v="0"/>
    <n v="0"/>
    <n v="0"/>
    <n v="0"/>
    <n v="0"/>
    <n v="0"/>
    <n v="0"/>
    <n v="0"/>
    <n v="0"/>
    <n v="0"/>
    <n v="0"/>
    <n v="0"/>
    <n v="0"/>
    <n v="0"/>
    <n v="0"/>
    <n v="0"/>
    <n v="0"/>
    <n v="0"/>
    <n v="0"/>
    <n v="0"/>
    <n v="0"/>
    <n v="0"/>
    <n v="0"/>
    <n v="0"/>
    <n v="0"/>
    <s v="Børnehaver"/>
    <s v="Amager"/>
    <n v="0"/>
    <n v="0"/>
    <n v="34"/>
    <n v="0"/>
    <n v="0"/>
    <n v="0"/>
    <n v="0"/>
    <n v="0"/>
    <n v="0"/>
    <n v="0"/>
    <n v="0"/>
    <n v="0"/>
    <n v="0"/>
    <n v="0"/>
    <n v="26771.31"/>
  </r>
  <r>
    <x v="0"/>
    <x v="55"/>
    <s v="Børnehaven Smyrnavej 22"/>
    <s v="Amager"/>
    <s v="Smyrnavej 22"/>
    <n v="2300"/>
    <s v="København S"/>
    <s v="32 59 58 70"/>
    <s v="35445@buf.kk.dk"/>
    <s v="Nina W. Larsen"/>
    <n v="35376832"/>
    <n v="0"/>
    <s v="35445@buf.kk.dk"/>
    <s v="Børnehave"/>
    <n v="0"/>
    <n v="0"/>
    <n v="20"/>
    <n v="0"/>
    <n v="0"/>
    <n v="0"/>
    <n v="0"/>
    <s v="Nej"/>
    <n v="0"/>
    <n v="0"/>
    <n v="0"/>
    <n v="0"/>
    <n v="0"/>
    <n v="0"/>
    <n v="0"/>
    <n v="0"/>
    <n v="4"/>
    <n v="4"/>
    <n v="0"/>
    <n v="0"/>
    <n v="0"/>
    <n v="40000"/>
    <n v="0"/>
    <s v="Ja"/>
    <s v="nej"/>
    <s v="Birgitte Hellbag Poulsen"/>
    <n v="1996"/>
    <n v="14"/>
    <n v="0"/>
    <n v="0"/>
    <n v="0"/>
    <n v="0"/>
    <n v="0"/>
    <n v="0"/>
    <n v="0"/>
    <n v="0"/>
    <n v="0"/>
    <n v="0"/>
    <n v="0"/>
    <n v="0"/>
    <n v="80"/>
    <n v="0"/>
    <n v="0"/>
    <s v="Ja"/>
    <s v="Nej"/>
    <s v="Ja"/>
    <s v="Ja"/>
    <n v="0"/>
    <s v="Ja"/>
    <n v="0"/>
    <s v="Ja"/>
    <n v="0"/>
    <x v="1"/>
    <x v="12"/>
    <n v="0"/>
    <s v="Køkken begrænset tilvirk"/>
    <n v="0"/>
    <n v="0"/>
    <n v="0"/>
    <s v="ja"/>
    <n v="0"/>
    <n v="0"/>
    <n v="0"/>
    <s v="Ja"/>
    <n v="0"/>
    <n v="0"/>
    <n v="0"/>
    <n v="0"/>
    <n v="0"/>
    <s v="Viderefører nuværende ordning"/>
    <s v="Lone (pr. tlf.) / Nanna"/>
    <d v="2009-04-03T00:00:00"/>
    <n v="0"/>
    <n v="1"/>
    <n v="0"/>
    <n v="0"/>
    <n v="0"/>
    <n v="0"/>
    <n v="0"/>
    <n v="0"/>
    <n v="0"/>
    <n v="1"/>
    <n v="0"/>
    <n v="0"/>
    <n v="0"/>
    <n v="0"/>
    <n v="0"/>
    <n v="1"/>
    <n v="0"/>
    <n v="0"/>
    <n v="0"/>
    <n v="1"/>
    <n v="25"/>
    <s v="Miele"/>
    <n v="3"/>
    <s v="Nej"/>
    <n v="0"/>
    <s v="Nej"/>
    <s v="Ja"/>
    <s v="Nej"/>
    <n v="1"/>
    <s v="ingen plads"/>
    <n v="0"/>
    <n v="0"/>
    <s v="Børnehaver"/>
    <s v="Amager"/>
    <n v="0"/>
    <n v="0"/>
    <n v="20"/>
    <n v="0"/>
    <n v="0"/>
    <n v="0"/>
    <n v="0"/>
    <n v="0"/>
    <n v="0"/>
    <n v="0"/>
    <n v="0"/>
    <n v="0"/>
    <n v="0"/>
    <n v="0"/>
    <n v="31592.2"/>
  </r>
  <r>
    <x v="0"/>
    <x v="56"/>
    <s v="Amagerbro"/>
    <s v="Amager"/>
    <s v="Store Mølle Vej 13"/>
    <n v="2300"/>
    <s v="København S"/>
    <s v="32 54 75 66"/>
    <s v="35455@buf.kk.dk"/>
    <s v="Maj-Brith Andersen"/>
    <n v="32598289"/>
    <n v="0"/>
    <s v="boernehaven.amagerbro@mail.dk"/>
    <s v="Børnehave"/>
    <n v="0"/>
    <n v="12"/>
    <n v="42"/>
    <n v="0"/>
    <n v="0"/>
    <n v="0"/>
    <n v="0"/>
    <s v="Nej"/>
    <n v="0"/>
    <n v="0"/>
    <n v="0"/>
    <n v="0"/>
    <n v="0"/>
    <n v="0"/>
    <n v="0"/>
    <n v="5"/>
    <n v="0"/>
    <n v="0"/>
    <n v="0"/>
    <n v="0"/>
    <n v="0"/>
    <n v="0"/>
    <n v="0"/>
    <n v="0"/>
    <n v="0"/>
    <n v="0"/>
    <n v="0"/>
    <n v="0"/>
    <n v="0"/>
    <n v="0"/>
    <n v="0"/>
    <n v="0"/>
    <n v="0"/>
    <n v="0"/>
    <n v="0"/>
    <n v="0"/>
    <n v="0"/>
    <n v="0"/>
    <n v="0"/>
    <n v="0"/>
    <n v="80"/>
    <n v="0"/>
    <n v="0"/>
    <s v="Ja"/>
    <s v="Nej"/>
    <s v="nej"/>
    <s v="Ja"/>
    <n v="0"/>
    <s v="Ja"/>
    <n v="0"/>
    <s v="Ja"/>
    <n v="0"/>
    <x v="0"/>
    <x v="13"/>
    <n v="0"/>
    <s v="produktionskøkken"/>
    <s v="nej"/>
    <s v="Mindre"/>
    <s v="Mindre"/>
    <s v="Nej"/>
    <s v="Flytte og hæve opvaskemaskine. Ekstra vask. Ekstra ovn. Ekstra flytbar kogeplade"/>
    <n v="0"/>
    <n v="0"/>
    <n v="0"/>
    <n v="0"/>
    <n v="0"/>
    <n v="0"/>
    <n v="0"/>
    <n v="0"/>
    <n v="0"/>
    <s v="Birgitte / Nanna"/>
    <n v="39897"/>
    <n v="0"/>
    <n v="0"/>
    <n v="1"/>
    <n v="4"/>
    <n v="0"/>
    <n v="1"/>
    <n v="0"/>
    <n v="0"/>
    <n v="0"/>
    <n v="3"/>
    <n v="0"/>
    <n v="1"/>
    <n v="0"/>
    <n v="1"/>
    <n v="0"/>
    <n v="0"/>
    <n v="0"/>
    <n v="0"/>
    <n v="0"/>
    <n v="1"/>
    <n v="20"/>
    <s v="Miele"/>
    <n v="8"/>
    <s v="Nej"/>
    <n v="0"/>
    <s v="Nej"/>
    <s v="Ja"/>
    <s v="Nej"/>
    <n v="1"/>
    <s v="Begrænset"/>
    <s v="Køkken ikke smiley-godkendt, men kunne sikkert godt blive det._x000a_Bygningen skal rives ned. Foreslås inst. får midlertidig godkendelse til at lave mad til alle. Hvis godkendes: 1 ekstra ovn plus 1 kogeplade ( som evt. selv vil købe) _x000a_Uddyb : se skema"/>
    <n v="0"/>
    <s v="Børnehaver"/>
    <s v="Amager"/>
    <n v="0"/>
    <n v="12"/>
    <n v="42"/>
    <n v="0"/>
    <n v="0"/>
    <n v="0"/>
    <n v="0"/>
    <n v="0"/>
    <n v="0"/>
    <n v="0"/>
    <n v="0"/>
    <n v="0"/>
    <n v="0"/>
    <n v="0"/>
    <n v="56007.74"/>
  </r>
  <r>
    <x v="0"/>
    <x v="57"/>
    <s v="Møllelængdens Børnehave"/>
    <s v="Amager"/>
    <s v="Store Mølle Vej 44"/>
    <n v="2300"/>
    <s v="København S"/>
    <s v="32 95 39 28"/>
    <s v="35456@buf.kk.dk"/>
    <s v="May Soelberg"/>
    <n v="32979052"/>
    <n v="0"/>
    <s v="35456@buf.kk.dk"/>
    <s v="Børnehave"/>
    <n v="0"/>
    <n v="0"/>
    <n v="30"/>
    <n v="0"/>
    <n v="0"/>
    <n v="0"/>
    <n v="0"/>
    <s v="Nej"/>
    <n v="0"/>
    <n v="0"/>
    <n v="0"/>
    <n v="0"/>
    <n v="0"/>
    <n v="0"/>
    <n v="0"/>
    <n v="5"/>
    <n v="0"/>
    <n v="0"/>
    <n v="5"/>
    <n v="0"/>
    <n v="0"/>
    <n v="37000"/>
    <n v="0"/>
    <s v="Nej"/>
    <s v="Ja"/>
    <n v="0"/>
    <n v="0"/>
    <n v="0"/>
    <n v="0"/>
    <n v="0"/>
    <n v="0"/>
    <n v="0"/>
    <n v="0"/>
    <n v="0"/>
    <n v="0"/>
    <n v="0"/>
    <n v="0"/>
    <n v="0"/>
    <n v="0"/>
    <n v="0"/>
    <n v="75"/>
    <n v="0"/>
    <n v="1"/>
    <s v="Ja"/>
    <s v="Nej"/>
    <s v="nej"/>
    <s v="Ja"/>
    <s v="Halvdelen af børnene tager dagligt i bus til Vestskoven hvor de har et lille hus med et ok køkken hvor de godt kunne lave smør selv mad"/>
    <s v="Ja"/>
    <n v="0"/>
    <s v="Ja"/>
    <n v="0"/>
    <x v="0"/>
    <x v="5"/>
    <n v="0"/>
    <s v="Køkken begrænset tilvirk"/>
    <n v="0"/>
    <n v="0"/>
    <n v="0"/>
    <n v="0"/>
    <n v="0"/>
    <n v="0"/>
    <n v="0"/>
    <n v="0"/>
    <n v="0"/>
    <n v="0"/>
    <n v="0"/>
    <s v="Større"/>
    <n v="0"/>
    <s v="Køkkenet trænger til at blive totalt renoveret, da det er meget nedslidt og gammelt. Et nyt køleskab og mindre fryser ønskes."/>
    <s v="Cathrine Joachim Jerrik"/>
    <s v="2.4.2009"/>
    <n v="0"/>
    <n v="1"/>
    <n v="0"/>
    <n v="0"/>
    <n v="0"/>
    <n v="0"/>
    <n v="0"/>
    <n v="0"/>
    <n v="0"/>
    <n v="2"/>
    <n v="0"/>
    <n v="0"/>
    <n v="0"/>
    <n v="0"/>
    <n v="0"/>
    <n v="1"/>
    <n v="0"/>
    <n v="0"/>
    <n v="0"/>
    <n v="1"/>
    <n v="20"/>
    <s v="Miele"/>
    <n v="0"/>
    <n v="0"/>
    <n v="0"/>
    <s v="Ja"/>
    <n v="0"/>
    <n v="0"/>
    <n v="1"/>
    <s v="Begrænset"/>
    <n v="0"/>
    <n v="0"/>
    <s v="Børnehaver"/>
    <s v="Amager"/>
    <n v="0"/>
    <n v="0"/>
    <n v="30"/>
    <n v="0"/>
    <n v="0"/>
    <n v="0"/>
    <n v="0"/>
    <n v="0"/>
    <n v="0"/>
    <n v="0"/>
    <n v="0"/>
    <n v="0"/>
    <n v="0"/>
    <n v="0"/>
    <n v="25919.599999999999"/>
  </r>
  <r>
    <x v="0"/>
    <x v="58"/>
    <s v="Møllelængdens Børnehave"/>
    <s v="Amager"/>
    <s v="Store Mølle Vej 44"/>
    <n v="2300"/>
    <s v="København S"/>
    <s v="32 95 39 28"/>
    <s v="35456@buf.kk.dk"/>
    <s v="May Soelberg"/>
    <n v="32979052"/>
    <n v="0"/>
    <s v="35456@buf.kk.dk"/>
    <s v="Børnehave"/>
    <n v="0"/>
    <n v="0"/>
    <n v="30"/>
    <n v="0"/>
    <n v="0"/>
    <n v="0"/>
    <n v="0"/>
    <s v="Nej"/>
    <n v="0"/>
    <n v="0"/>
    <n v="0"/>
    <n v="0"/>
    <n v="0"/>
    <n v="0"/>
    <n v="0"/>
    <n v="5"/>
    <n v="0"/>
    <n v="0"/>
    <n v="5"/>
    <n v="0"/>
    <n v="0"/>
    <n v="37000"/>
    <n v="0"/>
    <n v="0"/>
    <n v="0"/>
    <n v="0"/>
    <n v="0"/>
    <n v="0"/>
    <n v="0"/>
    <n v="0"/>
    <n v="0"/>
    <n v="0"/>
    <n v="0"/>
    <n v="0"/>
    <n v="0"/>
    <n v="0"/>
    <n v="0"/>
    <n v="0"/>
    <n v="0"/>
    <n v="0"/>
    <n v="75"/>
    <n v="0"/>
    <n v="0"/>
    <n v="0"/>
    <n v="0"/>
    <n v="0"/>
    <n v="0"/>
    <n v="0"/>
    <n v="0"/>
    <n v="0"/>
    <n v="0"/>
    <n v="0"/>
    <x v="1"/>
    <x v="1"/>
    <n v="0"/>
    <s v="Køkken begrænset tilvirk"/>
    <n v="0"/>
    <n v="0"/>
    <n v="0"/>
    <n v="0"/>
    <n v="0"/>
    <n v="0"/>
    <n v="0"/>
    <n v="0"/>
    <n v="0"/>
    <n v="0"/>
    <n v="0"/>
    <n v="0"/>
    <n v="0"/>
    <n v="0"/>
    <s v="Birgitte Glerup"/>
    <d v="1899-12-30T00:00:00"/>
    <n v="0"/>
    <n v="1"/>
    <n v="0"/>
    <n v="4"/>
    <n v="1"/>
    <n v="0"/>
    <n v="0"/>
    <n v="0"/>
    <n v="0"/>
    <n v="0"/>
    <n v="1"/>
    <n v="0"/>
    <n v="0"/>
    <n v="0"/>
    <n v="0"/>
    <n v="0"/>
    <n v="0"/>
    <n v="0"/>
    <n v="0"/>
    <n v="1"/>
    <n v="60"/>
    <s v="ved ikke"/>
    <n v="2"/>
    <s v="Nej"/>
    <n v="0"/>
    <s v="Nej"/>
    <s v="Nej"/>
    <s v="Nej"/>
    <n v="1"/>
    <s v="ingen plads"/>
    <s v="Køkknet var i parcelhuset, da blev lavet om fra beboelse til udflytter v. skov- og naturstyrelsen"/>
    <n v="0"/>
    <s v="Børnehaver"/>
    <s v="Amager"/>
    <n v="0"/>
    <n v="0"/>
    <n v="30"/>
    <n v="0"/>
    <n v="0"/>
    <n v="0"/>
    <n v="0"/>
    <n v="0"/>
    <n v="0"/>
    <n v="0"/>
    <n v="0"/>
    <n v="0"/>
    <n v="0"/>
    <n v="0"/>
    <n v="25919.599999999999"/>
  </r>
  <r>
    <x v="0"/>
    <x v="59"/>
    <s v="Himmel og Hav"/>
    <s v="Amager"/>
    <s v="Sundbyvestervej 37"/>
    <n v="2300"/>
    <s v="København S"/>
    <s v="32 55 62 63"/>
    <s v="himmeloghav37@hotmail.com"/>
    <s v="Birthe H Larsen"/>
    <n v="43542159"/>
    <n v="0"/>
    <s v="35460@buf.kk.dk"/>
    <s v="Børnehave"/>
    <n v="0"/>
    <n v="0"/>
    <n v="44"/>
    <n v="0"/>
    <n v="0"/>
    <n v="0"/>
    <n v="0"/>
    <s v="Nej"/>
    <n v="0"/>
    <n v="0"/>
    <n v="0"/>
    <n v="0"/>
    <n v="0"/>
    <n v="0"/>
    <n v="0"/>
    <n v="5"/>
    <n v="0"/>
    <n v="0"/>
    <n v="5"/>
    <n v="0"/>
    <n v="0"/>
    <n v="46000"/>
    <n v="0"/>
    <s v="Ja"/>
    <s v="nej"/>
    <s v="Maria Katarina Oyba"/>
    <n v="2008"/>
    <n v="5"/>
    <n v="0"/>
    <s v="Ufagllært"/>
    <s v="%"/>
    <s v="Hygiejnekursus"/>
    <n v="0"/>
    <n v="0"/>
    <n v="0"/>
    <n v="0"/>
    <n v="0"/>
    <n v="0"/>
    <n v="0"/>
    <n v="0"/>
    <n v="60"/>
    <n v="0"/>
    <n v="2"/>
    <s v="Ja"/>
    <s v="Nej"/>
    <s v="nej"/>
    <s v="Ja"/>
    <n v="0"/>
    <s v="Ja"/>
    <s v="er ret overbevist om"/>
    <s v="Ja"/>
    <n v="0"/>
    <x v="0"/>
    <x v="1"/>
    <n v="0"/>
    <s v="Køkken begrænset tilvirk"/>
    <s v="nej"/>
    <s v="Mindre"/>
    <s v="Mindre"/>
    <n v="0"/>
    <s v="ekstra ovn, for at kunne producere. Der skal tages stilling af FVT. om det kan godkendes, for nedslidt? Evt. midlertidig godkendelse og senere ombygning ( Nye elementer og bordplade)"/>
    <n v="0"/>
    <n v="0"/>
    <n v="0"/>
    <n v="0"/>
    <n v="0"/>
    <n v="0"/>
    <n v="0"/>
    <n v="0"/>
    <n v="0"/>
    <s v="Birgitte / Nanna"/>
    <d v="2009-03-30T00:00:00"/>
    <n v="0"/>
    <n v="0"/>
    <n v="1"/>
    <n v="4"/>
    <n v="0"/>
    <n v="1"/>
    <n v="0"/>
    <n v="0"/>
    <n v="0"/>
    <n v="1"/>
    <n v="0"/>
    <n v="1"/>
    <n v="0"/>
    <n v="0"/>
    <n v="0"/>
    <n v="1"/>
    <n v="0"/>
    <n v="0"/>
    <n v="1"/>
    <n v="1"/>
    <n v="20"/>
    <s v="Miele"/>
    <n v="5"/>
    <s v="Nej"/>
    <n v="0"/>
    <s v="Ja"/>
    <s v="Ja"/>
    <s v="Nej"/>
    <n v="1"/>
    <n v="0"/>
    <s v="1 vask m 2 rum_x000a_Kommunen har overtaget stedets ejendom. Inst. lejer og er selvejende. Kommunen vil evt. lægge penge i istandsættelse. _x000a_Indfører mere økologi"/>
    <n v="0"/>
    <s v="Børnehaver"/>
    <s v="Amager"/>
    <n v="0"/>
    <n v="0"/>
    <n v="44"/>
    <n v="0"/>
    <n v="0"/>
    <n v="0"/>
    <n v="0"/>
    <n v="0"/>
    <n v="0"/>
    <n v="0"/>
    <n v="0"/>
    <n v="0"/>
    <n v="0"/>
    <n v="0"/>
    <n v="66549.429999999993"/>
  </r>
  <r>
    <x v="0"/>
    <x v="60"/>
    <s v="Folkebørnehaven Tjørnehækken"/>
    <s v="Amager"/>
    <s v="Tjørnerækken 2"/>
    <n v="2300"/>
    <s v="København S"/>
    <s v="32 57 27 31"/>
    <s v="35472@buf.kk.dk"/>
    <s v="PIA VINTER HANSEN"/>
    <n v="32518753"/>
    <n v="0"/>
    <s v="35472@buf.kk.dk"/>
    <s v="Børnehave"/>
    <n v="0"/>
    <n v="8"/>
    <n v="16"/>
    <n v="0"/>
    <n v="0"/>
    <n v="0"/>
    <n v="0"/>
    <n v="0"/>
    <n v="0"/>
    <n v="0"/>
    <n v="0"/>
    <n v="0"/>
    <n v="0"/>
    <n v="0"/>
    <n v="0"/>
    <n v="5"/>
    <n v="5"/>
    <n v="0"/>
    <n v="5"/>
    <n v="0"/>
    <n v="0"/>
    <n v="12000"/>
    <n v="0"/>
    <n v="0"/>
    <n v="0"/>
    <n v="0"/>
    <n v="0"/>
    <n v="0"/>
    <n v="0"/>
    <n v="0"/>
    <n v="0"/>
    <n v="0"/>
    <n v="0"/>
    <n v="0"/>
    <n v="0"/>
    <n v="0"/>
    <n v="0"/>
    <n v="0"/>
    <n v="0"/>
    <n v="0"/>
    <n v="80"/>
    <n v="0"/>
    <n v="1"/>
    <s v="Ja"/>
    <s v="Nej"/>
    <s v="nej"/>
    <s v="Nej"/>
    <n v="0"/>
    <n v="0"/>
    <s v="?"/>
    <s v="Nej"/>
    <n v="0"/>
    <x v="0"/>
    <x v="5"/>
    <n v="0"/>
    <s v="Køkken begrænset tilvirk"/>
    <s v="nej"/>
    <n v="0"/>
    <n v="0"/>
    <s v="ja"/>
    <s v="Kan ikke udbygges eller ændres"/>
    <n v="0"/>
    <n v="0"/>
    <n v="0"/>
    <n v="0"/>
    <n v="0"/>
    <n v="0"/>
    <n v="0"/>
    <n v="0"/>
    <n v="0"/>
    <s v="Lone Voss"/>
    <d v="1899-12-30T00:00:00"/>
    <n v="0"/>
    <n v="1"/>
    <n v="0"/>
    <n v="4"/>
    <n v="1"/>
    <n v="0"/>
    <n v="0"/>
    <n v="0"/>
    <n v="0"/>
    <n v="1"/>
    <n v="0"/>
    <n v="0"/>
    <n v="0"/>
    <n v="0"/>
    <n v="0"/>
    <n v="1"/>
    <n v="0"/>
    <n v="0"/>
    <n v="0"/>
    <n v="1"/>
    <n v="20"/>
    <s v="Miele"/>
    <n v="2"/>
    <s v="Nej"/>
    <n v="0"/>
    <s v="Nej"/>
    <s v="Nej"/>
    <s v="Nej"/>
    <n v="1"/>
    <s v="ingen plads"/>
    <n v="0"/>
    <n v="0"/>
    <s v="Børnehaver"/>
    <s v="Amager"/>
    <n v="0"/>
    <n v="8"/>
    <n v="16"/>
    <n v="0"/>
    <n v="0"/>
    <n v="0"/>
    <n v="0"/>
    <n v="0"/>
    <n v="0"/>
    <n v="0"/>
    <n v="0"/>
    <n v="0"/>
    <n v="0"/>
    <n v="0"/>
    <n v="14109.98"/>
  </r>
  <r>
    <x v="0"/>
    <x v="61"/>
    <s v="Børnehaven Mælkevejen"/>
    <s v="Amager"/>
    <s v="Tycho Brahes Allé 30"/>
    <n v="2300"/>
    <s v="København S"/>
    <s v="32 55 66 52"/>
    <s v="35475@buf.kk.dk"/>
    <s v="Kristina Tranbjerg Kristensen"/>
    <n v="38875806"/>
    <n v="0"/>
    <s v="35475@buf.kk.dk"/>
    <s v="Børnehave"/>
    <n v="0"/>
    <n v="0"/>
    <n v="41"/>
    <n v="0"/>
    <n v="0"/>
    <n v="0"/>
    <n v="0"/>
    <s v="Nej"/>
    <n v="0"/>
    <n v="0"/>
    <n v="0"/>
    <n v="0"/>
    <n v="0"/>
    <n v="0"/>
    <n v="0"/>
    <n v="5"/>
    <n v="0"/>
    <n v="0"/>
    <n v="5"/>
    <n v="0"/>
    <n v="0"/>
    <n v="43256"/>
    <n v="0"/>
    <s v="Ja"/>
    <s v="nej"/>
    <s v="Karina Sommer"/>
    <n v="2000"/>
    <n v="15"/>
    <n v="0"/>
    <s v="ufaglært"/>
    <s v="nej"/>
    <n v="0"/>
    <n v="0"/>
    <n v="0"/>
    <n v="0"/>
    <n v="0"/>
    <n v="0"/>
    <n v="0"/>
    <n v="0"/>
    <n v="0"/>
    <n v="100"/>
    <n v="0"/>
    <n v="2"/>
    <s v="Ja"/>
    <s v="Nej"/>
    <s v="Ja"/>
    <s v="Ja"/>
    <n v="0"/>
    <s v="Ja"/>
    <n v="0"/>
    <s v="Ja"/>
    <n v="0"/>
    <x v="2"/>
    <x v="14"/>
    <n v="0"/>
    <s v="Køkken begrænset tilvirk"/>
    <s v="nej"/>
    <n v="0"/>
    <n v="0"/>
    <n v="0"/>
    <n v="0"/>
    <s v="Større"/>
    <s v="Større"/>
    <s v="Nej"/>
    <s v="der er god plads men køkkenet er nedslidt. Der mangler to ekstra ovne. Komfuret er nedslidt, så nye kogeplader. 1 nyt halv køl/halv frys i fuld højde. Nye låger på elementer + nye stålbodplader"/>
    <n v="0"/>
    <n v="0"/>
    <n v="0"/>
    <n v="0"/>
    <n v="0"/>
    <s v="Birgitte Glerup/Sine"/>
    <d v="2009-03-15T00:00:00"/>
    <n v="0"/>
    <n v="1"/>
    <n v="0"/>
    <n v="4"/>
    <n v="1"/>
    <n v="0"/>
    <n v="0"/>
    <n v="0"/>
    <n v="0"/>
    <n v="0"/>
    <n v="1"/>
    <n v="0"/>
    <n v="0"/>
    <n v="0"/>
    <n v="0"/>
    <n v="1"/>
    <n v="0"/>
    <n v="0"/>
    <n v="0"/>
    <n v="1"/>
    <n v="20"/>
    <s v="Miele"/>
    <n v="4"/>
    <s v="Ja"/>
    <n v="8"/>
    <s v="Nej"/>
    <s v="Nej"/>
    <s v="Nej"/>
    <n v="1"/>
    <s v="ingen plads"/>
    <s v="Institutionen har selv indhentet tilbud på skrabet renovering af køkken, som vil koste ca. 230000,- (jeg anbefaler ekstra ovn). De har ikke råd til hele den istandsættelse og vil gerne have hjælp til så meget som muligt. OBS: Kan køkkenet godkendes af FVST ved den planlagte renovering? (en vask m. to rum og linoleum på gulvet?)"/>
    <n v="0"/>
    <s v="Børnehaver"/>
    <s v="Amager"/>
    <n v="0"/>
    <n v="0"/>
    <n v="41"/>
    <n v="0"/>
    <n v="0"/>
    <n v="0"/>
    <n v="0"/>
    <n v="0"/>
    <n v="0"/>
    <n v="0"/>
    <n v="0"/>
    <n v="0"/>
    <n v="0"/>
    <n v="0"/>
    <n v="48692.14"/>
  </r>
  <r>
    <x v="0"/>
    <x v="62"/>
    <s v="Børnehaven Mælkevejen"/>
    <s v="Amager"/>
    <s v="Tycho Brahes Allé 30"/>
    <n v="2300"/>
    <s v="København S"/>
    <s v="32 55 66 52"/>
    <s v="35475@buf.kk.dk"/>
    <s v="Kristina Tranbjerg Kristensen"/>
    <n v="38875806"/>
    <n v="0"/>
    <s v="35475@buf.kk.dk"/>
    <s v="Børnehave"/>
    <n v="0"/>
    <n v="0"/>
    <n v="41"/>
    <n v="0"/>
    <n v="0"/>
    <n v="0"/>
    <n v="0"/>
    <s v="Nej"/>
    <n v="0"/>
    <n v="0"/>
    <n v="0"/>
    <n v="0"/>
    <n v="0"/>
    <n v="0"/>
    <n v="0"/>
    <n v="5"/>
    <n v="0"/>
    <n v="0"/>
    <n v="5"/>
    <n v="0"/>
    <n v="0"/>
    <n v="43256"/>
    <n v="0"/>
    <n v="0"/>
    <n v="0"/>
    <n v="0"/>
    <n v="0"/>
    <n v="0"/>
    <n v="0"/>
    <n v="0"/>
    <n v="0"/>
    <n v="0"/>
    <n v="0"/>
    <n v="0"/>
    <n v="0"/>
    <n v="0"/>
    <n v="0"/>
    <n v="0"/>
    <n v="0"/>
    <n v="0"/>
    <n v="100"/>
    <n v="0"/>
    <n v="0"/>
    <n v="0"/>
    <n v="0"/>
    <n v="0"/>
    <n v="0"/>
    <n v="0"/>
    <n v="0"/>
    <n v="0"/>
    <n v="0"/>
    <n v="0"/>
    <x v="1"/>
    <x v="1"/>
    <n v="0"/>
    <n v="0"/>
    <n v="0"/>
    <n v="0"/>
    <n v="0"/>
    <n v="0"/>
    <n v="0"/>
    <n v="0"/>
    <n v="0"/>
    <n v="0"/>
    <n v="0"/>
    <n v="0"/>
    <n v="0"/>
    <n v="0"/>
    <n v="0"/>
    <n v="0"/>
    <s v="Birgitte Glerup"/>
    <d v="1899-12-30T00:00:00"/>
    <n v="0"/>
    <n v="1"/>
    <n v="0"/>
    <n v="4"/>
    <n v="1"/>
    <n v="0"/>
    <n v="0"/>
    <n v="0"/>
    <n v="0"/>
    <n v="0"/>
    <n v="1"/>
    <n v="0"/>
    <n v="0"/>
    <n v="0"/>
    <n v="0"/>
    <n v="1"/>
    <n v="0"/>
    <n v="0"/>
    <n v="0"/>
    <n v="0"/>
    <n v="0"/>
    <n v="0"/>
    <n v="5"/>
    <s v="Nej"/>
    <n v="0"/>
    <s v="Nej"/>
    <s v="Nej"/>
    <s v="Nej"/>
    <n v="1"/>
    <s v="ingen plads"/>
    <n v="0"/>
    <n v="0"/>
    <s v="Børnehaver"/>
    <s v="Amager"/>
    <n v="0"/>
    <n v="0"/>
    <n v="41"/>
    <n v="0"/>
    <n v="0"/>
    <n v="0"/>
    <n v="0"/>
    <n v="0"/>
    <n v="0"/>
    <n v="0"/>
    <n v="0"/>
    <n v="0"/>
    <n v="0"/>
    <n v="0"/>
    <n v="48692.14"/>
  </r>
  <r>
    <x v="0"/>
    <x v="63"/>
    <s v="Den integrerede institution Krudtuglen"/>
    <s v="Amager"/>
    <s v="Artillerivej 71A"/>
    <n v="2300"/>
    <s v="København S"/>
    <s v="32 57 27 29"/>
    <s v="35526@buf.kk.dk"/>
    <s v="Pia Lykke Pedersen"/>
    <n v="32961107"/>
    <n v="0"/>
    <s v="35526@buf.kk.dk"/>
    <s v="Børnehave"/>
    <n v="0"/>
    <n v="0"/>
    <n v="33"/>
    <n v="0"/>
    <n v="0"/>
    <n v="0"/>
    <n v="0"/>
    <s v="Nej"/>
    <n v="0"/>
    <n v="0"/>
    <n v="0"/>
    <n v="0"/>
    <n v="0"/>
    <n v="0"/>
    <n v="0"/>
    <n v="5"/>
    <n v="0"/>
    <n v="0"/>
    <n v="5"/>
    <n v="0"/>
    <n v="0"/>
    <n v="40000"/>
    <n v="0"/>
    <n v="0"/>
    <n v="0"/>
    <n v="0"/>
    <n v="0"/>
    <n v="0"/>
    <n v="0"/>
    <n v="0"/>
    <n v="0"/>
    <n v="0"/>
    <n v="0"/>
    <n v="0"/>
    <n v="0"/>
    <n v="0"/>
    <n v="0"/>
    <n v="0"/>
    <n v="0"/>
    <n v="0"/>
    <n v="20"/>
    <n v="0"/>
    <n v="1"/>
    <s v="Ja"/>
    <s v="Nej"/>
    <s v="Ja"/>
    <s v="Ja"/>
    <n v="0"/>
    <s v="Ja"/>
    <n v="0"/>
    <s v="Ja"/>
    <n v="0"/>
    <x v="2"/>
    <x v="5"/>
    <n v="0"/>
    <s v="produktionskøkken"/>
    <s v="nej"/>
    <s v="Mindre"/>
    <s v="Mindre"/>
    <n v="0"/>
    <s v="Helt køleskab, nyt komfur, evt. en fryser, en røremaskine, foodprocessor"/>
    <n v="0"/>
    <n v="0"/>
    <n v="0"/>
    <n v="0"/>
    <n v="0"/>
    <n v="0"/>
    <n v="0"/>
    <n v="0"/>
    <n v="0"/>
    <s v="Cathrine / Nanna"/>
    <d v="1899-12-30T00:00:00"/>
    <n v="0"/>
    <n v="1"/>
    <n v="0"/>
    <n v="0"/>
    <n v="0"/>
    <n v="1"/>
    <n v="0"/>
    <n v="0"/>
    <n v="0"/>
    <n v="1"/>
    <n v="0"/>
    <n v="0"/>
    <n v="0"/>
    <n v="0"/>
    <n v="0"/>
    <n v="1"/>
    <n v="0"/>
    <n v="0"/>
    <n v="0"/>
    <n v="1"/>
    <n v="20"/>
    <s v="Miele"/>
    <n v="3"/>
    <s v="Nej"/>
    <n v="0"/>
    <s v="Nej"/>
    <s v="Nej"/>
    <s v="Nej"/>
    <n v="2"/>
    <s v="Begrænset"/>
    <s v="(2 ½ vask) _x000a_et lille rum er delvist i brug til lager"/>
    <n v="0"/>
    <s v="Integrerede "/>
    <s v="Amager"/>
    <n v="0"/>
    <n v="0"/>
    <n v="31"/>
    <n v="70"/>
    <n v="0"/>
    <n v="0"/>
    <n v="0"/>
    <n v="0"/>
    <n v="0"/>
    <n v="0"/>
    <n v="0"/>
    <n v="0"/>
    <n v="0"/>
    <n v="0"/>
    <n v="89448.27"/>
  </r>
  <r>
    <x v="0"/>
    <x v="64"/>
    <s v="Den integrerede institution Krudtuglen"/>
    <s v="Amager"/>
    <s v="Artillerivej 71A"/>
    <n v="2300"/>
    <s v="København S"/>
    <s v="32 57 27 29"/>
    <s v="35526@buf.kk.dk"/>
    <s v="Pia Lykke Pedersen"/>
    <n v="32961107"/>
    <n v="0"/>
    <s v="35526@buf.kk.dk"/>
    <s v="Børnehave"/>
    <n v="0"/>
    <n v="0"/>
    <n v="31"/>
    <n v="70"/>
    <n v="0"/>
    <n v="0"/>
    <n v="0"/>
    <n v="0"/>
    <n v="0"/>
    <n v="0"/>
    <n v="0"/>
    <n v="0"/>
    <n v="0"/>
    <n v="0"/>
    <n v="0"/>
    <n v="5"/>
    <n v="0"/>
    <n v="0"/>
    <n v="5"/>
    <n v="0"/>
    <n v="0"/>
    <n v="40000"/>
    <n v="0"/>
    <n v="0"/>
    <n v="0"/>
    <n v="0"/>
    <n v="0"/>
    <n v="0"/>
    <n v="0"/>
    <n v="0"/>
    <n v="0"/>
    <n v="0"/>
    <n v="0"/>
    <n v="0"/>
    <n v="0"/>
    <n v="0"/>
    <n v="0"/>
    <n v="0"/>
    <n v="0"/>
    <n v="0"/>
    <n v="20"/>
    <n v="0"/>
    <n v="2"/>
    <s v="nej"/>
    <s v="Nej"/>
    <s v="Ja"/>
    <s v="Ja"/>
    <n v="0"/>
    <s v="Ja"/>
    <n v="0"/>
    <s v="Ja"/>
    <n v="0"/>
    <x v="2"/>
    <x v="1"/>
    <n v="0"/>
    <s v="produktionskøkken"/>
    <n v="0"/>
    <n v="0"/>
    <n v="0"/>
    <n v="0"/>
    <n v="0"/>
    <n v="0"/>
    <n v="0"/>
    <n v="0"/>
    <n v="0"/>
    <n v="0"/>
    <n v="0"/>
    <n v="0"/>
    <n v="0"/>
    <n v="0"/>
    <s v="Lone Voss"/>
    <d v="1899-12-30T00:00:00"/>
    <n v="0"/>
    <n v="1"/>
    <n v="0"/>
    <n v="4"/>
    <n v="1"/>
    <n v="0"/>
    <n v="0"/>
    <n v="0"/>
    <n v="0"/>
    <n v="0"/>
    <n v="1"/>
    <n v="0"/>
    <n v="0"/>
    <n v="0"/>
    <n v="0"/>
    <n v="1"/>
    <n v="0"/>
    <n v="0"/>
    <n v="0"/>
    <n v="1"/>
    <n v="0"/>
    <s v="husholdningsmaskine"/>
    <n v="4"/>
    <s v="Nej"/>
    <n v="0"/>
    <s v="Nej"/>
    <s v="Nej"/>
    <s v="Nej"/>
    <n v="2"/>
    <s v="God plads"/>
    <n v="0"/>
    <n v="0"/>
    <s v="Integrerede "/>
    <s v="Amager"/>
    <n v="0"/>
    <n v="0"/>
    <n v="31"/>
    <n v="70"/>
    <n v="0"/>
    <n v="0"/>
    <n v="0"/>
    <n v="0"/>
    <n v="0"/>
    <n v="0"/>
    <n v="0"/>
    <n v="0"/>
    <n v="0"/>
    <n v="0"/>
    <n v="89448.27"/>
  </r>
  <r>
    <x v="0"/>
    <x v="65"/>
    <s v="Bryggehuset"/>
    <s v="Amager"/>
    <s v="Artillerivej 71D"/>
    <n v="2300"/>
    <s v="København S"/>
    <s v="32 54 19 49"/>
    <s v="35552@buf.kk.dk"/>
    <s v="Eva Hallberg"/>
    <n v="32582568"/>
    <n v="0"/>
    <s v="35552@buf.kk.dk"/>
    <s v="Børnehave"/>
    <n v="0"/>
    <n v="0"/>
    <n v="42"/>
    <n v="44"/>
    <n v="0"/>
    <n v="0"/>
    <n v="0"/>
    <s v="ja"/>
    <n v="2"/>
    <n v="0"/>
    <n v="0"/>
    <n v="0"/>
    <n v="0"/>
    <n v="0"/>
    <n v="0"/>
    <n v="5"/>
    <n v="0"/>
    <n v="0"/>
    <n v="5"/>
    <n v="0"/>
    <n v="0"/>
    <n v="35000"/>
    <n v="0"/>
    <n v="0"/>
    <n v="0"/>
    <n v="0"/>
    <n v="0"/>
    <n v="0"/>
    <n v="0"/>
    <n v="0"/>
    <n v="0"/>
    <n v="0"/>
    <n v="0"/>
    <n v="0"/>
    <n v="0"/>
    <n v="0"/>
    <n v="0"/>
    <n v="0"/>
    <n v="0"/>
    <n v="0"/>
    <n v="100"/>
    <n v="0"/>
    <n v="2"/>
    <s v="Ja"/>
    <s v="Nej"/>
    <s v="Ja"/>
    <s v="Ja"/>
    <n v="0"/>
    <s v="Ja"/>
    <n v="0"/>
    <s v="Ja"/>
    <n v="0"/>
    <x v="1"/>
    <x v="15"/>
    <n v="0"/>
    <s v="Køkken begrænset tilvirk"/>
    <s v="nej"/>
    <s v="Større"/>
    <s v="Større"/>
    <s v="ja"/>
    <s v="Nyt komfur, nye ovne, hævet opvasker"/>
    <n v="0"/>
    <n v="0"/>
    <n v="0"/>
    <n v="0"/>
    <n v="0"/>
    <n v="0"/>
    <s v="Større"/>
    <n v="0"/>
    <s v="Det andet køkken v. personalebord. Der bliver kun lavet the._x000a__x000a_Køkkenet skal totalt renoveres, men rigtig fint og stort"/>
    <s v="Cathrine / Nanna"/>
    <n v="0"/>
    <n v="0"/>
    <n v="1"/>
    <n v="0"/>
    <n v="0"/>
    <n v="0"/>
    <n v="1"/>
    <n v="0"/>
    <n v="0"/>
    <n v="0"/>
    <n v="0"/>
    <n v="0"/>
    <n v="0"/>
    <n v="1"/>
    <n v="1"/>
    <n v="0"/>
    <n v="1"/>
    <n v="0"/>
    <n v="0"/>
    <n v="0"/>
    <n v="1"/>
    <n v="20"/>
    <s v="Miele"/>
    <n v="2.5"/>
    <s v="Nej"/>
    <n v="0"/>
    <s v="Nej"/>
    <s v="Nej"/>
    <s v="Nej"/>
    <n v="1"/>
    <s v="Begrænset"/>
    <n v="0"/>
    <n v="0"/>
    <s v="Integrerede "/>
    <s v="Amager"/>
    <n v="0"/>
    <n v="0"/>
    <n v="42"/>
    <n v="44"/>
    <n v="0"/>
    <n v="0"/>
    <n v="0"/>
    <n v="0"/>
    <n v="0"/>
    <n v="0"/>
    <n v="0"/>
    <n v="0"/>
    <n v="0"/>
    <n v="0"/>
    <n v="74103.149999999994"/>
  </r>
  <r>
    <x v="0"/>
    <x v="66"/>
    <s v="Sundby Sogns Integrerede Institution"/>
    <s v="Amager"/>
    <s v="Oliebladsgade 9"/>
    <n v="2300"/>
    <s v="København S"/>
    <s v="32 58 52 01"/>
    <s v="bigmama@post.tele.dk"/>
    <s v="Kate Dorph Andersen"/>
    <n v="32585390"/>
    <n v="0"/>
    <s v="35573@buf.kk.dk"/>
    <s v="Børnehave"/>
    <n v="0"/>
    <n v="0"/>
    <n v="44"/>
    <n v="40"/>
    <n v="0"/>
    <n v="0"/>
    <n v="0"/>
    <s v="ja"/>
    <n v="0"/>
    <n v="0"/>
    <n v="0"/>
    <n v="0"/>
    <n v="0"/>
    <n v="0"/>
    <n v="0"/>
    <n v="5"/>
    <n v="0"/>
    <n v="0"/>
    <n v="5"/>
    <n v="0"/>
    <n v="0"/>
    <n v="25000"/>
    <n v="0"/>
    <n v="0"/>
    <n v="0"/>
    <n v="0"/>
    <n v="0"/>
    <n v="0"/>
    <n v="0"/>
    <n v="0"/>
    <n v="0"/>
    <n v="0"/>
    <n v="0"/>
    <n v="0"/>
    <n v="0"/>
    <n v="0"/>
    <n v="0"/>
    <n v="0"/>
    <n v="0"/>
    <n v="0"/>
    <n v="60"/>
    <n v="0"/>
    <n v="2"/>
    <s v="nej"/>
    <s v="Nej"/>
    <s v="nej"/>
    <s v="Ja"/>
    <n v="0"/>
    <s v="Ja"/>
    <n v="0"/>
    <s v="Ja"/>
    <n v="0"/>
    <x v="0"/>
    <x v="16"/>
    <n v="0"/>
    <s v="Modtagerkøkken"/>
    <s v="nej"/>
    <s v="Større"/>
    <s v="Større"/>
    <n v="0"/>
    <s v="Køkkenet bliver bygget om, og lavet til et produktionskøkken"/>
    <n v="0"/>
    <n v="0"/>
    <n v="0"/>
    <n v="0"/>
    <n v="0"/>
    <n v="0"/>
    <n v="0"/>
    <n v="0"/>
    <n v="0"/>
    <s v="Lone / Nanna"/>
    <d v="2009-04-02T00:00:00"/>
    <n v="0"/>
    <n v="1"/>
    <n v="0"/>
    <n v="0"/>
    <n v="0"/>
    <n v="0"/>
    <n v="0"/>
    <n v="0"/>
    <n v="0"/>
    <n v="1"/>
    <n v="0"/>
    <n v="0"/>
    <n v="0"/>
    <n v="0"/>
    <n v="0"/>
    <n v="1"/>
    <n v="0"/>
    <n v="0"/>
    <n v="0"/>
    <n v="1"/>
    <n v="20"/>
    <s v="Miele"/>
    <n v="2"/>
    <s v="Nej"/>
    <n v="0"/>
    <s v="Nej"/>
    <s v="Ja"/>
    <s v="Nej"/>
    <n v="1"/>
    <s v="God plads"/>
    <s v="der er 2 køkkener, men kun et skema. Ombygning af det ene eksisterende køkken til prod. Køkken. Det andet køkken får status som the køkken"/>
    <n v="0"/>
    <s v="Integrerede "/>
    <s v="Amager"/>
    <n v="0"/>
    <n v="0"/>
    <n v="20"/>
    <n v="64"/>
    <n v="0"/>
    <n v="0"/>
    <n v="0"/>
    <n v="0"/>
    <n v="0"/>
    <n v="0"/>
    <n v="0"/>
    <n v="0"/>
    <n v="0"/>
    <n v="0"/>
    <n v="23716.59"/>
  </r>
  <r>
    <x v="0"/>
    <x v="67"/>
    <s v="Skolefritidshjemmet Skolen ved Sundet"/>
    <s v="Amager"/>
    <s v="Kaldæavej 14"/>
    <n v="2300"/>
    <s v="København S"/>
    <s v="32 55 00 14"/>
    <s v="35595@buf.kk.dk"/>
    <s v="Tonny Skriverbank Møller"/>
    <n v="40846767"/>
    <n v="0"/>
    <s v="35595@buf.kk.dk"/>
    <s v="Børnehave"/>
    <n v="0"/>
    <n v="0"/>
    <n v="44"/>
    <n v="132"/>
    <n v="48"/>
    <n v="32"/>
    <n v="0"/>
    <s v="Nej"/>
    <n v="0"/>
    <n v="0"/>
    <n v="0"/>
    <n v="0"/>
    <n v="0"/>
    <n v="0"/>
    <n v="0"/>
    <n v="5"/>
    <n v="0"/>
    <n v="0"/>
    <n v="5"/>
    <n v="0"/>
    <n v="0"/>
    <n v="0"/>
    <n v="0"/>
    <s v="Nej"/>
    <s v="nej"/>
    <n v="0"/>
    <n v="0"/>
    <n v="0"/>
    <n v="0"/>
    <n v="0"/>
    <n v="0"/>
    <n v="0"/>
    <n v="0"/>
    <n v="0"/>
    <n v="0"/>
    <n v="0"/>
    <n v="0"/>
    <n v="0"/>
    <n v="0"/>
    <n v="0"/>
    <n v="50"/>
    <n v="0"/>
    <n v="1"/>
    <s v="Ja"/>
    <s v="Nej"/>
    <s v="nej"/>
    <s v="Ja"/>
    <n v="0"/>
    <s v="Ja"/>
    <n v="0"/>
    <s v="Ja"/>
    <n v="0"/>
    <x v="0"/>
    <x v="1"/>
    <n v="0"/>
    <s v="Køkken blandet tilvirk"/>
    <s v="nej"/>
    <n v="0"/>
    <n v="0"/>
    <n v="0"/>
    <n v="0"/>
    <n v="0"/>
    <n v="0"/>
    <n v="0"/>
    <s v="Mere komfur plads. Evt. større opvaskemaskine"/>
    <n v="0"/>
    <n v="0"/>
    <n v="0"/>
    <n v="0"/>
    <s v="oplysninger baseret på telefon interview"/>
    <s v="Mariah / Sine"/>
    <d v="2009-04-30T00:00:00"/>
    <n v="0"/>
    <n v="1"/>
    <n v="0"/>
    <n v="4"/>
    <n v="0"/>
    <n v="1"/>
    <n v="0"/>
    <n v="0"/>
    <n v="0"/>
    <n v="1"/>
    <n v="3"/>
    <n v="0"/>
    <n v="0"/>
    <n v="0"/>
    <n v="0"/>
    <n v="0"/>
    <n v="0"/>
    <n v="0"/>
    <n v="1"/>
    <n v="1"/>
    <n v="30"/>
    <s v="Miele"/>
    <n v="4"/>
    <s v="Nej"/>
    <n v="0"/>
    <s v="Nej"/>
    <s v="Nej"/>
    <s v="Nej"/>
    <n v="1"/>
    <s v="Begrænset"/>
    <s v="udfyldt over telefonen"/>
    <n v="0"/>
    <s v="Integrerede "/>
    <s v="Amager"/>
    <n v="0"/>
    <n v="0"/>
    <n v="44"/>
    <n v="132"/>
    <n v="48"/>
    <n v="32"/>
    <n v="0"/>
    <n v="0"/>
    <n v="0"/>
    <n v="0"/>
    <n v="0"/>
    <n v="0"/>
    <n v="0"/>
    <n v="0"/>
    <n v="185297.6"/>
  </r>
  <r>
    <x v="0"/>
    <x v="68"/>
    <s v="Poppelhuset"/>
    <s v="Amager"/>
    <s v="Backersvej 109"/>
    <n v="2300"/>
    <s v="København S"/>
    <s v="32 55 37 53"/>
    <s v="37308@buf.kk.dk"/>
    <s v="Hanne Kirsten Poulsen"/>
    <n v="32584917"/>
    <n v="0"/>
    <s v="37308@buf.kk.dk"/>
    <s v="Børnehave"/>
    <n v="0"/>
    <n v="0"/>
    <n v="60"/>
    <n v="0"/>
    <n v="0"/>
    <n v="0"/>
    <n v="0"/>
    <s v="Nej"/>
    <n v="0"/>
    <n v="0"/>
    <n v="0"/>
    <n v="0"/>
    <n v="0"/>
    <n v="0"/>
    <n v="0"/>
    <n v="5"/>
    <n v="0"/>
    <n v="0"/>
    <n v="0"/>
    <n v="0"/>
    <n v="0"/>
    <n v="30000"/>
    <n v="0"/>
    <n v="0"/>
    <n v="0"/>
    <n v="0"/>
    <n v="0"/>
    <n v="0"/>
    <n v="0"/>
    <n v="0"/>
    <n v="0"/>
    <n v="0"/>
    <n v="0"/>
    <n v="0"/>
    <n v="0"/>
    <n v="0"/>
    <n v="0"/>
    <n v="0"/>
    <n v="0"/>
    <n v="0"/>
    <n v="100"/>
    <n v="0"/>
    <n v="2"/>
    <s v="Ja"/>
    <s v="Nej"/>
    <s v="Ja"/>
    <s v="Nej"/>
    <s v="bekymret for sygdom og ferie hos køkkenpersonale"/>
    <n v="0"/>
    <s v="har ikke udtalt sig"/>
    <s v="Nej"/>
    <n v="0"/>
    <x v="0"/>
    <x v="1"/>
    <n v="0"/>
    <s v="Køkken blandet tilvirk"/>
    <n v="0"/>
    <n v="0"/>
    <n v="0"/>
    <n v="0"/>
    <n v="0"/>
    <s v="Mindre"/>
    <s v="Større"/>
    <n v="0"/>
    <s v="køkkenet er gammelt og slidt og trænger til en kærlig hånd"/>
    <n v="0"/>
    <n v="0"/>
    <n v="0"/>
    <n v="0"/>
    <n v="0"/>
    <s v="Ayo"/>
    <s v="26.03.09"/>
    <n v="0"/>
    <n v="0"/>
    <n v="1"/>
    <n v="4"/>
    <n v="2"/>
    <n v="0"/>
    <n v="0"/>
    <n v="0"/>
    <n v="0"/>
    <n v="1"/>
    <n v="1"/>
    <n v="0"/>
    <n v="0"/>
    <n v="0"/>
    <n v="0"/>
    <n v="0"/>
    <n v="1"/>
    <n v="0"/>
    <n v="0"/>
    <n v="1"/>
    <n v="20"/>
    <s v="Miele"/>
    <n v="4"/>
    <s v="Nej"/>
    <n v="0"/>
    <s v="Nej"/>
    <s v="Nej"/>
    <s v="Nej"/>
    <n v="2"/>
    <s v="Begrænset"/>
    <n v="0"/>
    <n v="0"/>
    <s v="Børnehaver"/>
    <s v="Amager"/>
    <n v="0"/>
    <n v="0"/>
    <n v="60"/>
    <n v="0"/>
    <n v="0"/>
    <n v="0"/>
    <n v="0"/>
    <n v="0"/>
    <n v="0"/>
    <n v="0"/>
    <n v="0"/>
    <n v="0"/>
    <n v="0"/>
    <n v="0"/>
    <n v="38913.19"/>
  </r>
  <r>
    <x v="0"/>
    <x v="69"/>
    <s v="Peder lykkes vej børnehave"/>
    <s v="Amager"/>
    <s v="Peder Lykkes Vej 77"/>
    <n v="2300"/>
    <s v="København S"/>
    <s v="32 58 87 43"/>
    <s v="37350@buf.kk.dk"/>
    <s v="Mitzi Tofte"/>
    <n v="32580532"/>
    <n v="0"/>
    <s v="37350@buf.kk.dk"/>
    <s v="Børnehave"/>
    <n v="0"/>
    <n v="0"/>
    <n v="41"/>
    <n v="0"/>
    <n v="0"/>
    <n v="0"/>
    <n v="0"/>
    <s v="Nej"/>
    <n v="0"/>
    <n v="0"/>
    <n v="0"/>
    <n v="0"/>
    <n v="0"/>
    <n v="0"/>
    <n v="0"/>
    <n v="5"/>
    <n v="0"/>
    <n v="0"/>
    <n v="5"/>
    <n v="0"/>
    <n v="0"/>
    <n v="50000"/>
    <n v="0"/>
    <n v="0"/>
    <n v="0"/>
    <n v="0"/>
    <n v="0"/>
    <n v="0"/>
    <n v="0"/>
    <n v="0"/>
    <n v="0"/>
    <n v="0"/>
    <n v="0"/>
    <n v="0"/>
    <n v="0"/>
    <n v="0"/>
    <n v="0"/>
    <n v="0"/>
    <n v="0"/>
    <n v="0"/>
    <n v="95"/>
    <n v="0"/>
    <n v="1"/>
    <s v="Ja"/>
    <s v="Nej"/>
    <s v="Ja"/>
    <s v="Nej"/>
    <s v="Umiddelbart nej, de afvendter hvad der bliver besluttet"/>
    <s v="Nej"/>
    <s v="de vendter sammen med pædagogerne/leder"/>
    <s v="Nej"/>
    <s v="samme"/>
    <x v="0"/>
    <x v="1"/>
    <n v="0"/>
    <s v="Køkken begrænset tilvirk"/>
    <n v="0"/>
    <n v="0"/>
    <n v="0"/>
    <n v="0"/>
    <n v="0"/>
    <n v="0"/>
    <n v="0"/>
    <n v="0"/>
    <n v="0"/>
    <n v="0"/>
    <n v="0"/>
    <s v="Større"/>
    <s v="generelt de fleste, da køkkenets maskiner er gamle og slidte."/>
    <s v="Køkkenet er et gammelt produktionskøkken der ikke har været i brug siden 2003"/>
    <s v="Cathrine Joachim Jerrik"/>
    <s v="31.3.2009"/>
    <n v="0"/>
    <n v="1"/>
    <n v="0"/>
    <n v="0"/>
    <n v="0"/>
    <n v="0"/>
    <n v="0"/>
    <n v="0"/>
    <n v="0"/>
    <n v="2"/>
    <n v="0"/>
    <n v="0"/>
    <n v="0"/>
    <n v="0"/>
    <n v="0"/>
    <n v="0"/>
    <n v="1"/>
    <n v="0"/>
    <n v="0"/>
    <n v="1"/>
    <n v="2"/>
    <s v="Meiko"/>
    <n v="4"/>
    <n v="0"/>
    <n v="0"/>
    <n v="0"/>
    <n v="0"/>
    <n v="0"/>
    <n v="1"/>
    <s v="Begrænset"/>
    <s v="Køkkenet kunne blive rigtigt godt hvis det får nye elementer og bordplader."/>
    <n v="0"/>
    <s v="Børnehaver"/>
    <s v="Amager"/>
    <n v="0"/>
    <n v="0"/>
    <n v="41"/>
    <n v="0"/>
    <n v="0"/>
    <n v="0"/>
    <n v="0"/>
    <n v="0"/>
    <n v="0"/>
    <n v="0"/>
    <n v="0"/>
    <n v="0"/>
    <n v="0"/>
    <n v="0"/>
    <n v="60802.54"/>
  </r>
  <r>
    <x v="0"/>
    <x v="70"/>
    <s v="Enveloppen"/>
    <s v="Amager"/>
    <s v="Ved Stadsgraven 11"/>
    <n v="2300"/>
    <s v="København S"/>
    <s v="32 95 90 64"/>
    <s v="37378@buf.kk.dk"/>
    <s v="Anne Lilholm"/>
    <n v="33221404"/>
    <n v="32959064"/>
    <s v="37378@buf.kk.dk"/>
    <s v="Børnehave"/>
    <n v="0"/>
    <n v="0"/>
    <n v="80"/>
    <n v="0"/>
    <n v="0"/>
    <n v="0"/>
    <n v="0"/>
    <s v="Nej"/>
    <n v="0"/>
    <n v="0"/>
    <n v="0"/>
    <n v="0"/>
    <n v="0"/>
    <n v="0"/>
    <n v="0"/>
    <n v="5"/>
    <n v="0"/>
    <n v="0"/>
    <n v="0"/>
    <n v="0"/>
    <n v="0"/>
    <n v="60000"/>
    <n v="0"/>
    <s v="Ja"/>
    <n v="0"/>
    <s v="Annie Sølvskov"/>
    <n v="1994"/>
    <n v="7"/>
    <n v="0"/>
    <s v="kok"/>
    <s v="kantine, restaurant, hotel og inst."/>
    <n v="0"/>
    <n v="0"/>
    <n v="0"/>
    <n v="0"/>
    <n v="0"/>
    <n v="0"/>
    <n v="0"/>
    <n v="0"/>
    <n v="0"/>
    <n v="95"/>
    <n v="0"/>
    <n v="2"/>
    <s v="Ja"/>
    <s v="Nej"/>
    <s v="nej"/>
    <s v="Ja"/>
    <n v="0"/>
    <s v="Ja"/>
    <s v="Har indtryk af, de vil tage vel imod"/>
    <s v="Ja"/>
    <s v="ja"/>
    <x v="2"/>
    <x v="1"/>
    <n v="0"/>
    <s v="produktionskøkken"/>
    <s v="nej"/>
    <s v="Mindre"/>
    <s v="Ingen"/>
    <s v="Nej"/>
    <s v="Industriopvaskemaskine, 2 industrikøleskabe, ekstra ovn - konvektions ville være klar fordel, da der i dette delekøkken skal laves mad til rigtig mange børn (80+ca.50)"/>
    <n v="0"/>
    <n v="0"/>
    <s v="Ja"/>
    <s v="Man skal finde en praktisk løsning på hvor køle og fryseskabe skal stå."/>
    <n v="0"/>
    <n v="0"/>
    <n v="0"/>
    <n v="0"/>
    <n v="0"/>
    <s v="Birgitte "/>
    <s v="31.03.03."/>
    <n v="0"/>
    <n v="0"/>
    <n v="1"/>
    <n v="6"/>
    <n v="3"/>
    <n v="3"/>
    <n v="0"/>
    <n v="0"/>
    <n v="0"/>
    <n v="1"/>
    <n v="0"/>
    <n v="1"/>
    <n v="0"/>
    <n v="0"/>
    <n v="0"/>
    <n v="1"/>
    <n v="0"/>
    <n v="1"/>
    <n v="0"/>
    <n v="1"/>
    <n v="120"/>
    <s v="Asko"/>
    <n v="9"/>
    <s v="Ja"/>
    <n v="20"/>
    <s v="Nej"/>
    <s v="Ja"/>
    <s v="Nej"/>
    <n v="2"/>
    <s v="Begrænset"/>
    <s v="Institutionen ligger i et flere etagers hus, hvor dert også er ca. 50 vuggestuebørn i selvstændig inst.. Begge inst. Har brugsret til køkken i kælder. Her er en del af udstyret købet af vuggestuen, så bh kan ikke uden videre regne med brugsret til alt i skemaet. Den ene ovn er i stykker, derfor anbefales køb af mindst en. Der er fint samarbejde med vuggestue, så fælles madlavning kan sikkert lykkes. Hvis inst. får udstyr gennem denne pulje, kan de sikkert dele alt med vuggestue. Der er vedlagt tilstandsrapport på huset, da der er nogle ting som skal udbedres i løbet af nogle år. Der er kun madelevator til anden sal i huset, men børn på fire sale. Der er desuden en børnehavestue i hus på lejeplads. Inst. kan evt. løse madtransport ved at lade en del af børnene spise i fælles spisesal i stuen. "/>
    <n v="0"/>
    <s v="Børnehaver"/>
    <s v="Amager"/>
    <n v="0"/>
    <n v="0"/>
    <n v="80"/>
    <n v="0"/>
    <n v="0"/>
    <n v="0"/>
    <n v="0"/>
    <n v="0"/>
    <n v="0"/>
    <n v="0"/>
    <n v="0"/>
    <n v="0"/>
    <n v="0"/>
    <n v="0"/>
    <n v="63876.88"/>
  </r>
  <r>
    <x v="0"/>
    <x v="71"/>
    <s v="Hedehi"/>
    <s v="Amager"/>
    <s v="Hundige Strandvej 35"/>
    <n v="2670"/>
    <s v="Greve Strand"/>
    <s v="43 90 01 94"/>
    <s v="37384@buf.kk.dk"/>
    <s v="Jasmin Olsen"/>
    <n v="0"/>
    <n v="0"/>
    <s v="37384@buf.kk.dk"/>
    <s v="Børnehave"/>
    <n v="0"/>
    <n v="0"/>
    <n v="30"/>
    <n v="0"/>
    <n v="0"/>
    <n v="0"/>
    <n v="0"/>
    <s v="Nej"/>
    <n v="0"/>
    <n v="0"/>
    <n v="0"/>
    <n v="0"/>
    <n v="0"/>
    <n v="0"/>
    <n v="0"/>
    <n v="0"/>
    <n v="5"/>
    <n v="0"/>
    <n v="5"/>
    <n v="0"/>
    <n v="0"/>
    <n v="61000"/>
    <n v="0"/>
    <n v="0"/>
    <n v="0"/>
    <n v="0"/>
    <n v="0"/>
    <n v="0"/>
    <n v="0"/>
    <n v="0"/>
    <n v="0"/>
    <n v="0"/>
    <n v="0"/>
    <n v="0"/>
    <n v="0"/>
    <n v="0"/>
    <n v="0"/>
    <n v="0"/>
    <n v="0"/>
    <n v="0"/>
    <n v="90"/>
    <n v="0"/>
    <n v="0"/>
    <s v="nej"/>
    <s v="Nej"/>
    <s v="Ja"/>
    <s v="Ja"/>
    <n v="0"/>
    <n v="0"/>
    <s v="ved ikke"/>
    <s v="Nej"/>
    <n v="0"/>
    <x v="2"/>
    <x v="1"/>
    <n v="0"/>
    <s v="produktionskøkken"/>
    <n v="0"/>
    <n v="0"/>
    <n v="0"/>
    <n v="0"/>
    <n v="0"/>
    <n v="0"/>
    <n v="0"/>
    <n v="0"/>
    <n v="0"/>
    <n v="0"/>
    <n v="0"/>
    <n v="0"/>
    <n v="0"/>
    <n v="0"/>
    <s v="Lone Voss"/>
    <d v="1899-12-30T00:00:00"/>
    <n v="0"/>
    <n v="0"/>
    <n v="1"/>
    <n v="4"/>
    <n v="0"/>
    <n v="1"/>
    <n v="0"/>
    <n v="0"/>
    <n v="0"/>
    <n v="0"/>
    <n v="1"/>
    <n v="0"/>
    <n v="0"/>
    <n v="0"/>
    <n v="0"/>
    <n v="1"/>
    <n v="0"/>
    <n v="0"/>
    <n v="0"/>
    <n v="1"/>
    <n v="20"/>
    <s v="Miele"/>
    <n v="2"/>
    <s v="Nej"/>
    <n v="0"/>
    <s v="Nej"/>
    <s v="Nej"/>
    <s v="Nej"/>
    <n v="1"/>
    <n v="0"/>
    <s v="Nyanskaffelse: ny ovn, køleskab. VIGTIGT: dårligt afløb fra håndvasken i køkkenet"/>
    <n v="0"/>
    <s v="Børnehaver"/>
    <s v="Amager"/>
    <n v="0"/>
    <n v="0"/>
    <n v="30"/>
    <n v="0"/>
    <n v="0"/>
    <n v="0"/>
    <n v="0"/>
    <n v="0"/>
    <n v="0"/>
    <n v="0"/>
    <n v="0"/>
    <n v="0"/>
    <n v="0"/>
    <n v="0"/>
    <n v="84845.14"/>
  </r>
  <r>
    <x v="0"/>
    <x v="72"/>
    <s v="Burlunden"/>
    <s v="Amager"/>
    <s v="Rosenlundvej 1"/>
    <n v="2791"/>
    <s v="Dragør"/>
    <s v="32 53 32 58"/>
    <s v="37388@buf.kk.dk"/>
    <s v="Arne Hansen"/>
    <n v="43545827"/>
    <n v="0"/>
    <s v="37388@buf.kk.dk"/>
    <s v="Børnehave"/>
    <n v="0"/>
    <n v="0"/>
    <n v="90"/>
    <n v="0"/>
    <n v="0"/>
    <n v="0"/>
    <n v="0"/>
    <s v="Nej"/>
    <n v="0"/>
    <n v="0"/>
    <n v="0"/>
    <n v="0"/>
    <n v="0"/>
    <n v="0"/>
    <n v="0"/>
    <n v="0"/>
    <n v="0"/>
    <n v="0"/>
    <n v="0"/>
    <n v="0"/>
    <n v="0"/>
    <n v="120000"/>
    <n v="0"/>
    <n v="0"/>
    <n v="0"/>
    <n v="0"/>
    <n v="0"/>
    <n v="0"/>
    <n v="0"/>
    <n v="0"/>
    <n v="0"/>
    <n v="0"/>
    <n v="0"/>
    <n v="0"/>
    <n v="0"/>
    <n v="0"/>
    <n v="0"/>
    <n v="0"/>
    <n v="0"/>
    <n v="0"/>
    <n v="80"/>
    <n v="0"/>
    <n v="1"/>
    <s v="Ja"/>
    <s v="ja"/>
    <n v="0"/>
    <s v="Ja"/>
    <s v="men mener ikke køkkenet kan godkendes"/>
    <s v="Ja"/>
    <s v="ville gerne hvis muligt"/>
    <s v="Ja"/>
    <n v="0"/>
    <x v="1"/>
    <x v="17"/>
    <n v="0"/>
    <s v="Modtagerkøkken"/>
    <n v="0"/>
    <n v="0"/>
    <n v="0"/>
    <n v="0"/>
    <n v="0"/>
    <s v="Større"/>
    <s v="Større"/>
    <n v="0"/>
    <s v="køkkenet skal ses, før det kan endeligt afgøres. Krydsene er sat ud fra telefonsamtale"/>
    <n v="0"/>
    <n v="0"/>
    <n v="0"/>
    <n v="0"/>
    <n v="0"/>
    <s v="Birgitte Glerup"/>
    <d v="2009-04-29T00:00:00"/>
    <n v="0"/>
    <n v="1"/>
    <n v="0"/>
    <n v="4"/>
    <n v="1"/>
    <n v="0"/>
    <n v="0"/>
    <n v="0"/>
    <n v="0"/>
    <n v="0"/>
    <n v="2"/>
    <n v="0"/>
    <n v="0"/>
    <n v="0"/>
    <n v="0"/>
    <n v="0"/>
    <n v="2"/>
    <n v="0"/>
    <n v="0"/>
    <n v="1"/>
    <n v="5"/>
    <s v="Angelo L100"/>
    <n v="0"/>
    <s v="Nej"/>
    <n v="0"/>
    <s v="Nej"/>
    <s v="Nej"/>
    <s v="Nej"/>
    <n v="3"/>
    <s v="God plads"/>
    <n v="0"/>
    <n v="0"/>
    <s v="Børnehaver"/>
    <s v="Amager"/>
    <n v="0"/>
    <n v="0"/>
    <n v="90"/>
    <n v="0"/>
    <n v="0"/>
    <n v="0"/>
    <n v="0"/>
    <n v="0"/>
    <n v="0"/>
    <n v="0"/>
    <n v="0"/>
    <n v="0"/>
    <n v="0"/>
    <n v="0"/>
    <n v="93765.37"/>
  </r>
  <r>
    <x v="0"/>
    <x v="73"/>
    <s v="Børnehaven Hurlumhej"/>
    <s v="Bispebjerg"/>
    <s v="Bispebjerg Bakke 6"/>
    <n v="2400"/>
    <s v="København NV"/>
    <n v="35811645"/>
    <s v="bisp6@mail.dk"/>
    <s v="Bettina Brandt"/>
    <n v="39201016"/>
    <n v="0"/>
    <s v="35311@buf.kk.dk"/>
    <s v="Børnehave"/>
    <n v="0"/>
    <n v="12"/>
    <n v="44"/>
    <n v="0"/>
    <n v="0"/>
    <n v="0"/>
    <n v="0"/>
    <s v="Nej"/>
    <n v="0"/>
    <n v="0"/>
    <n v="0"/>
    <n v="0"/>
    <n v="0"/>
    <n v="0"/>
    <n v="0"/>
    <n v="5"/>
    <n v="0"/>
    <n v="0"/>
    <n v="0"/>
    <n v="0"/>
    <n v="0"/>
    <n v="104000"/>
    <n v="0"/>
    <n v="0"/>
    <n v="0"/>
    <n v="0"/>
    <n v="0"/>
    <n v="0"/>
    <n v="0"/>
    <n v="0"/>
    <n v="0"/>
    <n v="0"/>
    <n v="0"/>
    <n v="0"/>
    <n v="0"/>
    <n v="0"/>
    <n v="0"/>
    <n v="0"/>
    <n v="0"/>
    <n v="0"/>
    <n v="45"/>
    <n v="0"/>
    <n v="2"/>
    <s v="Ja"/>
    <s v="Nej"/>
    <s v="nej"/>
    <s v="Ja"/>
    <s v="Hvis køkken og medarbejder er i orden"/>
    <s v="Ja"/>
    <s v="de taler meget om det og løsningen skal være bedre end madpakkerne"/>
    <s v="Ja"/>
    <n v="0"/>
    <x v="0"/>
    <x v="18"/>
    <n v="0"/>
    <s v="Køkken begrænset tilvirk"/>
    <s v="nej"/>
    <n v="0"/>
    <n v="0"/>
    <n v="0"/>
    <n v="0"/>
    <n v="0"/>
    <s v="Større"/>
    <s v="Ja"/>
    <s v="Vil gerne have køkken så der kan laves mad"/>
    <n v="0"/>
    <n v="0"/>
    <n v="0"/>
    <n v="0"/>
    <s v="Gammelt og nedslidt. Skal have en ordentlig omgang (ombygning)"/>
    <s v="Lone Voss/Sine"/>
    <d v="2009-03-11T00:00:00"/>
    <n v="0"/>
    <n v="1"/>
    <n v="0"/>
    <n v="4"/>
    <n v="0"/>
    <n v="0"/>
    <n v="0"/>
    <n v="0"/>
    <n v="0"/>
    <n v="0"/>
    <n v="1"/>
    <n v="0"/>
    <n v="0"/>
    <n v="0"/>
    <n v="0"/>
    <n v="0"/>
    <n v="1"/>
    <n v="0"/>
    <n v="0"/>
    <n v="1"/>
    <n v="20"/>
    <s v="Miele"/>
    <n v="2"/>
    <s v="Nej"/>
    <n v="0"/>
    <s v="Nej"/>
    <s v="Ja"/>
    <s v="Nej"/>
    <n v="1"/>
    <s v="Begrænset"/>
    <n v="0"/>
    <n v="0"/>
    <s v="Børnehaver"/>
    <s v="Bispebjerg"/>
    <n v="0"/>
    <n v="12"/>
    <n v="44"/>
    <n v="0"/>
    <n v="0"/>
    <n v="0"/>
    <n v="0"/>
    <n v="0"/>
    <n v="0"/>
    <n v="0"/>
    <n v="0"/>
    <n v="0"/>
    <n v="0"/>
    <n v="0"/>
    <n v="50675.69"/>
  </r>
  <r>
    <x v="0"/>
    <x v="74"/>
    <s v="Fru Hedevig Baggers Børnehave"/>
    <s v="Bispebjerg"/>
    <s v="Frederiksborgvej 156A"/>
    <n v="2400"/>
    <s v="København NV"/>
    <s v="38 81 10 70"/>
    <s v="fruhedevigbagger@mail.dk"/>
    <s v="Ellinor Johansen"/>
    <n v="35380151"/>
    <n v="0"/>
    <s v="35338@buf.kk.dk"/>
    <s v="Børnehave"/>
    <n v="0"/>
    <n v="0"/>
    <n v="23"/>
    <n v="0"/>
    <n v="0"/>
    <n v="0"/>
    <n v="0"/>
    <s v="Nej"/>
    <n v="0"/>
    <n v="0"/>
    <n v="0"/>
    <n v="0"/>
    <n v="0"/>
    <n v="0"/>
    <n v="0"/>
    <n v="0"/>
    <n v="0"/>
    <n v="0"/>
    <n v="0"/>
    <n v="0"/>
    <n v="0"/>
    <n v="0"/>
    <n v="0"/>
    <s v="Nej"/>
    <s v="nej"/>
    <n v="0"/>
    <n v="0"/>
    <n v="0"/>
    <n v="0"/>
    <n v="0"/>
    <n v="0"/>
    <n v="0"/>
    <n v="0"/>
    <n v="0"/>
    <n v="0"/>
    <n v="0"/>
    <n v="0"/>
    <n v="0"/>
    <n v="0"/>
    <n v="0"/>
    <n v="0"/>
    <n v="0"/>
    <n v="0"/>
    <s v="Ja"/>
    <s v="Nej"/>
    <s v="nej"/>
    <s v="Ja"/>
    <s v="Hvis køkkenet bliver opgraderet og der følger køkkentimer med er de meget interesseret"/>
    <s v="Nej"/>
    <s v="Vil gerne beholde madpakkerne"/>
    <s v="Ja"/>
    <s v="Hvis omstændighederne er der."/>
    <x v="0"/>
    <x v="1"/>
    <n v="0"/>
    <s v="Køkken begrænset tilvirk"/>
    <s v="nej"/>
    <n v="0"/>
    <n v="0"/>
    <n v="0"/>
    <n v="0"/>
    <s v="Større"/>
    <s v="Mindre"/>
    <n v="0"/>
    <s v="Nye skabe, komfur og køleskab. Alt er noget gammelt. Fødevarekontrollen har sagt det er sidste gang køkkenet godkendes"/>
    <n v="0"/>
    <n v="0"/>
    <n v="0"/>
    <n v="0"/>
    <n v="0"/>
    <s v="Mariah/Sine"/>
    <d v="2009-02-27T00:00:00"/>
    <n v="0"/>
    <n v="1"/>
    <n v="0"/>
    <n v="4"/>
    <n v="0"/>
    <n v="0"/>
    <n v="0"/>
    <n v="0"/>
    <n v="0"/>
    <n v="1"/>
    <n v="1"/>
    <n v="0"/>
    <n v="0"/>
    <n v="0"/>
    <n v="0"/>
    <n v="0"/>
    <n v="0"/>
    <n v="0"/>
    <n v="0"/>
    <n v="1"/>
    <n v="45"/>
    <s v="Miele"/>
    <n v="2.5"/>
    <s v="Nej"/>
    <n v="0"/>
    <s v="Nej"/>
    <s v="Nej"/>
    <s v="Nej"/>
    <n v="1"/>
    <s v="ingen plads"/>
    <s v="Københavns Ejendomme har lavet tilstandsrapport og vuderet at køkkenet koster 150.000 kr excl. Hvidevarer"/>
    <n v="0"/>
    <s v="Børnehaver"/>
    <s v="Bispebjerg"/>
    <n v="0"/>
    <n v="0"/>
    <n v="23"/>
    <n v="0"/>
    <n v="0"/>
    <n v="0"/>
    <n v="0"/>
    <n v="0"/>
    <n v="0"/>
    <n v="0"/>
    <n v="0"/>
    <n v="0"/>
    <n v="0"/>
    <n v="0"/>
    <n v="10296.6"/>
  </r>
  <r>
    <x v="0"/>
    <x v="75"/>
    <s v="Folkebørnehaven"/>
    <s v="Bispebjerg"/>
    <s v="Hillerødgade 78"/>
    <n v="2200"/>
    <s v="København N"/>
    <s v="38 34 51 84"/>
    <s v="35360@buf.kk.dk"/>
    <s v="Kirsten Marie Kragh"/>
    <n v="0"/>
    <n v="0"/>
    <s v="38345184@mail.tele.dk"/>
    <s v="Børnehave"/>
    <n v="0"/>
    <n v="0"/>
    <n v="22"/>
    <n v="0"/>
    <n v="0"/>
    <n v="0"/>
    <n v="0"/>
    <s v="Nej"/>
    <n v="0"/>
    <n v="0"/>
    <n v="0"/>
    <n v="0"/>
    <n v="0"/>
    <n v="0"/>
    <n v="0"/>
    <n v="5"/>
    <n v="0"/>
    <n v="0"/>
    <n v="5"/>
    <n v="0"/>
    <n v="0"/>
    <n v="17000"/>
    <n v="0"/>
    <n v="0"/>
    <n v="0"/>
    <n v="0"/>
    <n v="0"/>
    <n v="0"/>
    <n v="0"/>
    <n v="0"/>
    <n v="0"/>
    <n v="0"/>
    <n v="0"/>
    <n v="0"/>
    <n v="0"/>
    <n v="0"/>
    <n v="0"/>
    <n v="0"/>
    <n v="0"/>
    <n v="0"/>
    <n v="0"/>
    <n v="0"/>
    <n v="1"/>
    <s v="nej"/>
    <s v="Nej"/>
    <n v="0"/>
    <s v="Ja"/>
    <n v="0"/>
    <n v="0"/>
    <s v="Vides ikke"/>
    <s v="Ja"/>
    <n v="0"/>
    <x v="0"/>
    <x v="1"/>
    <n v="0"/>
    <s v="Køkken blandet tilvirk"/>
    <n v="0"/>
    <s v="Mindre"/>
    <s v="Mindre"/>
    <n v="0"/>
    <s v="Nye køkkenskabe og evt. nyt komfur. Køkkenet er 30 år gammelt og skønnes ikke at være hygiejnemæssigt forsvarligt. Ekstra køleskab. Nye fliser på væggene"/>
    <n v="0"/>
    <n v="0"/>
    <n v="0"/>
    <n v="0"/>
    <n v="0"/>
    <n v="0"/>
    <n v="0"/>
    <n v="0"/>
    <s v="Leder og pødagoger vil gerne i gang hvis køkkenet kan blive hygiejnemæssigt forsvarligt"/>
    <n v="0"/>
    <d v="1899-12-30T00:00:00"/>
    <n v="0"/>
    <n v="1"/>
    <n v="0"/>
    <n v="0"/>
    <n v="0"/>
    <n v="0"/>
    <n v="0"/>
    <n v="0"/>
    <n v="0"/>
    <n v="1"/>
    <n v="0"/>
    <n v="0"/>
    <n v="0"/>
    <n v="0"/>
    <n v="0"/>
    <n v="1"/>
    <n v="0"/>
    <n v="0"/>
    <n v="0"/>
    <n v="0"/>
    <n v="25"/>
    <s v="Miele"/>
    <n v="4"/>
    <s v="Nej"/>
    <n v="0"/>
    <s v="Nej"/>
    <s v="Nej"/>
    <n v="0"/>
    <n v="2"/>
    <s v="Begrænset"/>
    <n v="0"/>
    <n v="0"/>
    <s v="Børnehaver"/>
    <s v="Bispebjerg"/>
    <n v="0"/>
    <n v="0"/>
    <n v="22"/>
    <n v="0"/>
    <n v="0"/>
    <n v="0"/>
    <n v="0"/>
    <n v="0"/>
    <n v="0"/>
    <n v="0"/>
    <n v="0"/>
    <n v="0"/>
    <n v="0"/>
    <n v="0"/>
    <n v="17934.66"/>
  </r>
  <r>
    <x v="0"/>
    <x v="76"/>
    <s v="Edel Liisbergs Børnehave"/>
    <s v="Bispebjerg"/>
    <s v="Hjortholms Allé 31"/>
    <n v="2400"/>
    <s v="København NV"/>
    <s v="38 28 40 18"/>
    <s v="35362@buf.kk.dk"/>
    <s v="Birgitte BØGELUND Pedersen"/>
    <n v="35550648"/>
    <n v="0"/>
    <s v="elii@firma.tele.dk"/>
    <s v="Børnehave"/>
    <n v="0"/>
    <n v="10"/>
    <n v="31"/>
    <n v="0"/>
    <n v="0"/>
    <n v="0"/>
    <n v="0"/>
    <n v="0"/>
    <n v="0"/>
    <n v="0"/>
    <n v="0"/>
    <n v="0"/>
    <n v="0"/>
    <n v="0"/>
    <n v="0"/>
    <n v="0"/>
    <n v="0"/>
    <n v="0"/>
    <n v="0"/>
    <n v="0"/>
    <n v="0"/>
    <n v="55000"/>
    <n v="0"/>
    <n v="0"/>
    <n v="0"/>
    <n v="0"/>
    <n v="0"/>
    <n v="0"/>
    <n v="0"/>
    <n v="0"/>
    <n v="0"/>
    <n v="0"/>
    <n v="0"/>
    <n v="0"/>
    <n v="0"/>
    <n v="0"/>
    <n v="0"/>
    <n v="0"/>
    <n v="0"/>
    <n v="0"/>
    <n v="85"/>
    <n v="0"/>
    <n v="1"/>
    <s v="nej"/>
    <s v="Nej"/>
    <s v="nej"/>
    <s v="Ja"/>
    <s v="Det vil være det optimale"/>
    <n v="0"/>
    <n v="0"/>
    <s v="Nej"/>
    <s v="Skeptisk. Pt har forældrene gode madpakker til børnene"/>
    <x v="2"/>
    <x v="1"/>
    <n v="0"/>
    <s v="Køkken begrænset tilvirk"/>
    <n v="0"/>
    <n v="0"/>
    <n v="0"/>
    <n v="0"/>
    <n v="0"/>
    <n v="0"/>
    <n v="0"/>
    <s v="Ja"/>
    <s v="Meget lille køkken"/>
    <n v="0"/>
    <n v="0"/>
    <s v="Større"/>
    <n v="0"/>
    <s v="Meget lille køkken med lidt bordplads. Må have mad udefra."/>
    <s v="Lone Voss/Sine"/>
    <d v="2009-02-26T00:00:00"/>
    <n v="0"/>
    <n v="1"/>
    <n v="0"/>
    <n v="0"/>
    <n v="0"/>
    <n v="0"/>
    <n v="0"/>
    <n v="0"/>
    <n v="0"/>
    <n v="4"/>
    <n v="0"/>
    <n v="0"/>
    <n v="0"/>
    <n v="0"/>
    <n v="0"/>
    <n v="1"/>
    <n v="0"/>
    <n v="0"/>
    <n v="0"/>
    <n v="0"/>
    <n v="60"/>
    <s v="Miehle"/>
    <n v="1"/>
    <s v="Nej"/>
    <n v="0"/>
    <s v="Nej"/>
    <s v="Nej"/>
    <s v="Nej"/>
    <n v="1"/>
    <s v="Begrænset"/>
    <n v="0"/>
    <n v="0"/>
    <s v="Børnehaver"/>
    <s v="Bispebjerg"/>
    <n v="0"/>
    <n v="12"/>
    <n v="31"/>
    <n v="0"/>
    <n v="0"/>
    <n v="0"/>
    <n v="0"/>
    <n v="0"/>
    <n v="0"/>
    <n v="0"/>
    <n v="0"/>
    <n v="0"/>
    <n v="0"/>
    <n v="0"/>
    <n v="33723.08"/>
  </r>
  <r>
    <x v="0"/>
    <x v="77"/>
    <s v="Kantorparkens Børnehave"/>
    <s v="Bispebjerg"/>
    <s v="Kantorparken 14"/>
    <n v="2400"/>
    <s v="København NV"/>
    <s v="39 56 37 33"/>
    <s v="35380@buf.kk.dk"/>
    <s v="Inga Trans"/>
    <n v="39698060"/>
    <n v="0"/>
    <s v="35380@buf.kk.dk"/>
    <s v="Børnehave"/>
    <n v="0"/>
    <n v="12"/>
    <n v="28"/>
    <n v="0"/>
    <n v="0"/>
    <n v="0"/>
    <n v="0"/>
    <s v="Nej"/>
    <n v="0"/>
    <n v="0"/>
    <n v="0"/>
    <n v="0"/>
    <n v="0"/>
    <n v="0"/>
    <n v="0"/>
    <n v="1"/>
    <n v="0"/>
    <n v="1"/>
    <n v="0"/>
    <n v="0"/>
    <n v="0"/>
    <n v="0"/>
    <n v="0"/>
    <n v="0"/>
    <n v="0"/>
    <n v="0"/>
    <n v="0"/>
    <n v="0"/>
    <n v="0"/>
    <n v="0"/>
    <n v="0"/>
    <n v="0"/>
    <n v="0"/>
    <n v="0"/>
    <n v="0"/>
    <n v="0"/>
    <n v="0"/>
    <n v="0"/>
    <n v="0"/>
    <n v="0"/>
    <n v="78"/>
    <n v="0"/>
    <n v="2"/>
    <s v="nej"/>
    <s v="Nej"/>
    <n v="0"/>
    <n v="0"/>
    <s v="De vil helst lave maden selv men kun hvis de får kompetent personale. Dertil er de noget mistroiske over for hvad der skal ske."/>
    <s v="Ja"/>
    <s v="Ja umiddelbart men ikke uvillige overfor mad udefra"/>
    <s v="Ja"/>
    <s v="lederen ønsker at de selv laver maden"/>
    <x v="2"/>
    <x v="19"/>
    <n v="0"/>
    <s v="produktionskøkken"/>
    <s v="Ja"/>
    <s v="Mindre"/>
    <n v="0"/>
    <n v="0"/>
    <s v="nyt komfur og køleskab vil være at foretrække"/>
    <n v="0"/>
    <n v="0"/>
    <n v="0"/>
    <n v="0"/>
    <n v="0"/>
    <n v="0"/>
    <n v="0"/>
    <n v="0"/>
    <n v="0"/>
    <s v="Cathrine Jerrik/Sine"/>
    <d v="2009-02-18T00:00:00"/>
    <n v="0"/>
    <n v="1"/>
    <n v="0"/>
    <n v="0"/>
    <n v="0"/>
    <n v="0"/>
    <n v="0"/>
    <n v="0"/>
    <n v="0"/>
    <n v="1"/>
    <n v="0"/>
    <n v="0"/>
    <n v="0"/>
    <n v="0"/>
    <n v="0"/>
    <n v="1"/>
    <n v="0"/>
    <n v="0"/>
    <n v="0"/>
    <n v="0"/>
    <n v="25"/>
    <s v="Miele"/>
    <n v="2.5"/>
    <s v="Nej"/>
    <n v="0"/>
    <n v="0"/>
    <s v="Ja"/>
    <s v="Nej"/>
    <n v="2"/>
    <s v="Begrænset"/>
    <s v="Der var skabe på væggene"/>
    <n v="0"/>
    <s v="Børnehaver"/>
    <s v="Bispebjerg"/>
    <n v="0"/>
    <n v="12"/>
    <n v="28"/>
    <n v="0"/>
    <n v="0"/>
    <n v="0"/>
    <n v="0"/>
    <n v="0"/>
    <n v="0"/>
    <n v="0"/>
    <n v="0"/>
    <n v="0"/>
    <n v="0"/>
    <n v="0"/>
    <n v="40925.839999999997"/>
  </r>
  <r>
    <x v="0"/>
    <x v="78"/>
    <s v="Tagensbo børnehave"/>
    <s v="Bispebjerg"/>
    <s v="Landsdommervej 35"/>
    <n v="2400"/>
    <s v="København NV"/>
    <s v="35 81 44 74"/>
    <s v="tagensbo.bh@mail.tele.dk"/>
    <s v="Iben Møller Nielsen"/>
    <n v="35399204"/>
    <n v="0"/>
    <s v="35389@buf.kk.dk"/>
    <s v="Børnehave"/>
    <n v="0"/>
    <n v="6"/>
    <n v="32"/>
    <n v="0"/>
    <n v="0"/>
    <n v="0"/>
    <n v="0"/>
    <s v="Nej"/>
    <n v="0"/>
    <n v="0"/>
    <n v="0"/>
    <n v="0"/>
    <n v="0"/>
    <n v="0"/>
    <n v="0"/>
    <n v="5"/>
    <n v="0"/>
    <n v="0"/>
    <n v="5"/>
    <n v="0"/>
    <n v="0"/>
    <n v="60000"/>
    <n v="0"/>
    <n v="0"/>
    <n v="0"/>
    <n v="0"/>
    <n v="0"/>
    <n v="0"/>
    <n v="0"/>
    <n v="0"/>
    <n v="0"/>
    <n v="0"/>
    <n v="0"/>
    <n v="0"/>
    <n v="0"/>
    <n v="0"/>
    <n v="0"/>
    <n v="0"/>
    <n v="0"/>
    <n v="0"/>
    <n v="70"/>
    <n v="0"/>
    <n v="2"/>
    <s v="Ja"/>
    <s v="Nej"/>
    <s v="nej"/>
    <s v="Nej"/>
    <s v="Ønsker ikke selv at lave mad fordi økonomien er uafklaret. Hvis der er mulighed for 37 timer til en køkkenperson så er lederen meget interesseret."/>
    <n v="0"/>
    <s v="afventer"/>
    <s v="Nej"/>
    <n v="0"/>
    <x v="0"/>
    <x v="1"/>
    <n v="0"/>
    <s v="Køkken begrænset tilvirk"/>
    <n v="0"/>
    <n v="0"/>
    <n v="0"/>
    <n v="0"/>
    <n v="0"/>
    <n v="0"/>
    <n v="0"/>
    <n v="0"/>
    <n v="0"/>
    <n v="0"/>
    <n v="0"/>
    <s v="Større"/>
    <s v="2 induktions kogeplader. Evt. konvektionsovn. Lille Bjørn til brødbagning"/>
    <n v="0"/>
    <n v="0"/>
    <d v="1899-12-30T00:00:00"/>
    <n v="0"/>
    <n v="1"/>
    <n v="0"/>
    <n v="4"/>
    <n v="1"/>
    <n v="0"/>
    <n v="1"/>
    <n v="0"/>
    <n v="0"/>
    <n v="1"/>
    <n v="1"/>
    <n v="0"/>
    <n v="0"/>
    <n v="0"/>
    <n v="0"/>
    <n v="1"/>
    <n v="0"/>
    <n v="0"/>
    <n v="0"/>
    <n v="1"/>
    <n v="25"/>
    <s v="Miele"/>
    <n v="3"/>
    <s v="Nej"/>
    <n v="0"/>
    <s v="Ja"/>
    <s v="Nej"/>
    <s v="Nej"/>
    <n v="1"/>
    <s v="ingen plads"/>
    <s v="Der er kun opbevaringsplads i køkkenskabene"/>
    <n v="0"/>
    <s v="Børnehaver"/>
    <s v="Bispebjerg"/>
    <n v="0"/>
    <n v="6"/>
    <n v="32"/>
    <n v="0"/>
    <n v="0"/>
    <n v="0"/>
    <n v="0"/>
    <n v="0"/>
    <n v="0"/>
    <n v="0"/>
    <n v="0"/>
    <n v="0"/>
    <n v="0"/>
    <n v="0"/>
    <n v="49877.5"/>
  </r>
  <r>
    <x v="0"/>
    <x v="79"/>
    <n v="0"/>
    <s v="Bispebjerg"/>
    <s v="Rørsangervej 78"/>
    <n v="2400"/>
    <s v="København NV"/>
    <s v="38 34 53 30"/>
    <s v="35428@buf.kk.dk"/>
    <s v="Annette Lund"/>
    <n v="22135654"/>
    <n v="0"/>
    <s v="35428@buf.kk.dk"/>
    <s v="Børnehave"/>
    <n v="0"/>
    <n v="0"/>
    <n v="30"/>
    <n v="0"/>
    <n v="0"/>
    <n v="0"/>
    <n v="0"/>
    <s v="Nej"/>
    <n v="0"/>
    <n v="0"/>
    <n v="0"/>
    <n v="0"/>
    <n v="0"/>
    <n v="0"/>
    <n v="0"/>
    <n v="5"/>
    <n v="0"/>
    <n v="0"/>
    <n v="5"/>
    <n v="0"/>
    <n v="0"/>
    <n v="32000"/>
    <n v="0"/>
    <s v="Nej"/>
    <s v="nej"/>
    <n v="0"/>
    <n v="0"/>
    <n v="0"/>
    <n v="0"/>
    <n v="0"/>
    <n v="0"/>
    <n v="0"/>
    <n v="0"/>
    <n v="0"/>
    <n v="0"/>
    <n v="0"/>
    <n v="0"/>
    <n v="0"/>
    <n v="0"/>
    <n v="0"/>
    <n v="0"/>
    <n v="0"/>
    <n v="1"/>
    <s v="Ja"/>
    <s v="Nej"/>
    <s v="nej"/>
    <s v="Ja"/>
    <n v="0"/>
    <s v="Nej"/>
    <s v="ikke diskuteret endnu"/>
    <s v="Ja"/>
    <n v="0"/>
    <x v="2"/>
    <x v="20"/>
    <n v="0"/>
    <s v="produktionskøkken"/>
    <s v="nej"/>
    <s v="Mindre"/>
    <s v="Større"/>
    <s v="Nej"/>
    <s v="Nye elementer + bordplade, hæve opvaskemaskine, to vaske, nyt komfur"/>
    <n v="0"/>
    <n v="0"/>
    <n v="0"/>
    <n v="0"/>
    <n v="0"/>
    <n v="0"/>
    <n v="0"/>
    <n v="0"/>
    <n v="0"/>
    <s v="Birgitte Glerup/Sine"/>
    <d v="2009-03-09T00:00:00"/>
    <n v="0"/>
    <n v="1"/>
    <n v="0"/>
    <n v="4"/>
    <n v="1"/>
    <n v="0"/>
    <n v="0"/>
    <n v="0"/>
    <n v="0"/>
    <n v="1"/>
    <n v="1"/>
    <n v="0"/>
    <n v="0"/>
    <n v="0"/>
    <n v="0"/>
    <n v="1"/>
    <n v="0"/>
    <n v="0"/>
    <n v="0"/>
    <n v="1"/>
    <n v="20"/>
    <s v="Miele"/>
    <n v="0"/>
    <s v="Nej"/>
    <n v="0"/>
    <s v="Nej"/>
    <s v="Nej"/>
    <s v="Nej"/>
    <n v="1"/>
    <s v="ingen plads"/>
    <s v="Fint rum til køkken. Kræver dog nye elementer. Vil gerne selv. Er lidt ærgelige over beslutningen men positive for at løse opgaven på en god måde. Vil meget gerne selv lave maden."/>
    <n v="0"/>
    <s v="Børnehaver"/>
    <s v="Bispebjerg"/>
    <n v="0"/>
    <n v="0"/>
    <n v="30"/>
    <n v="0"/>
    <n v="0"/>
    <n v="0"/>
    <n v="0"/>
    <n v="0"/>
    <n v="0"/>
    <n v="0"/>
    <n v="0"/>
    <n v="0"/>
    <n v="0"/>
    <n v="0"/>
    <n v="26146.61"/>
  </r>
  <r>
    <x v="0"/>
    <x v="80"/>
    <s v="Børnehaven Rådvadsvej"/>
    <s v="Bispebjerg"/>
    <s v="Rådvadsvej 142"/>
    <n v="2400"/>
    <s v="København NV"/>
    <s v="39 69 38 87"/>
    <s v="35430@buf.kk.dk"/>
    <s v="Arne Bunde Kristensen"/>
    <n v="38600867"/>
    <n v="0"/>
    <s v="35430@buf.kk.dk"/>
    <s v="Børnehave"/>
    <n v="0"/>
    <n v="0"/>
    <n v="22"/>
    <n v="0"/>
    <n v="0"/>
    <n v="0"/>
    <n v="0"/>
    <s v="Nej"/>
    <n v="0"/>
    <n v="0"/>
    <n v="0"/>
    <n v="0"/>
    <n v="0"/>
    <n v="0"/>
    <n v="0"/>
    <n v="5"/>
    <n v="5"/>
    <n v="2"/>
    <n v="5"/>
    <n v="0"/>
    <n v="0"/>
    <n v="35000"/>
    <n v="0"/>
    <s v="Ja"/>
    <s v="nej"/>
    <s v="Sajida Nasreen"/>
    <n v="2000"/>
    <n v="20"/>
    <n v="0"/>
    <n v="0"/>
    <n v="0"/>
    <n v="0"/>
    <n v="0"/>
    <n v="0"/>
    <n v="0"/>
    <n v="0"/>
    <n v="0"/>
    <n v="0"/>
    <n v="0"/>
    <n v="0"/>
    <n v="72"/>
    <n v="0"/>
    <n v="1"/>
    <s v="Ja"/>
    <s v="Nej"/>
    <s v="Ja"/>
    <s v="Ja"/>
    <n v="0"/>
    <s v="Ja"/>
    <n v="0"/>
    <s v="Ja"/>
    <n v="0"/>
    <x v="2"/>
    <x v="21"/>
    <n v="0"/>
    <s v="produktionskøkken"/>
    <s v="Ja"/>
    <n v="0"/>
    <n v="0"/>
    <n v="0"/>
    <s v="Lukket skab til opbevaring af tørvarer, måske skal der kigges på deres gasblus."/>
    <n v="0"/>
    <n v="0"/>
    <n v="0"/>
    <n v="0"/>
    <n v="0"/>
    <n v="0"/>
    <n v="0"/>
    <n v="0"/>
    <n v="0"/>
    <s v="Lone Voss/Sine"/>
    <d v="2009-03-11T00:00:00"/>
    <n v="0"/>
    <n v="0"/>
    <n v="1"/>
    <n v="4"/>
    <n v="0"/>
    <n v="1"/>
    <n v="0"/>
    <n v="0"/>
    <n v="0"/>
    <n v="1"/>
    <n v="0"/>
    <n v="0"/>
    <n v="0"/>
    <n v="0"/>
    <n v="0"/>
    <n v="1"/>
    <n v="0"/>
    <n v="0"/>
    <n v="0"/>
    <n v="1"/>
    <n v="20"/>
    <s v="Miele"/>
    <n v="2"/>
    <s v="Nej"/>
    <n v="0"/>
    <s v="Ja"/>
    <s v="Nej"/>
    <s v="Nej"/>
    <n v="1"/>
    <s v="Begrænset"/>
    <n v="0"/>
    <n v="0"/>
    <s v="Børnehaver"/>
    <s v="Bispebjerg"/>
    <n v="0"/>
    <n v="0"/>
    <n v="22"/>
    <n v="0"/>
    <n v="0"/>
    <n v="0"/>
    <n v="0"/>
    <n v="0"/>
    <n v="0"/>
    <n v="0"/>
    <n v="0"/>
    <n v="0"/>
    <n v="0"/>
    <n v="0"/>
    <n v="29882.13"/>
  </r>
  <r>
    <x v="0"/>
    <x v="81"/>
    <s v="Børnehaven Bellis"/>
    <s v="Bispebjerg"/>
    <s v="Tagensvej 188"/>
    <n v="2400"/>
    <s v="København NV"/>
    <n v="35816800"/>
    <s v="37467@buf.kk.dk"/>
    <s v="Bente Bruun"/>
    <n v="0"/>
    <n v="0"/>
    <s v="bh.188@mail.tele.dk"/>
    <s v="Børnehave"/>
    <n v="0"/>
    <n v="12"/>
    <n v="40"/>
    <n v="0"/>
    <n v="0"/>
    <n v="0"/>
    <n v="0"/>
    <s v="Nej"/>
    <n v="0"/>
    <n v="0"/>
    <n v="0"/>
    <n v="0"/>
    <n v="0"/>
    <n v="0"/>
    <n v="0"/>
    <n v="5"/>
    <n v="0"/>
    <n v="0"/>
    <n v="0"/>
    <n v="0"/>
    <n v="0"/>
    <n v="43000"/>
    <n v="0"/>
    <n v="0"/>
    <n v="0"/>
    <n v="0"/>
    <n v="0"/>
    <n v="0"/>
    <n v="0"/>
    <n v="0"/>
    <n v="0"/>
    <n v="0"/>
    <n v="0"/>
    <n v="0"/>
    <n v="0"/>
    <n v="0"/>
    <n v="0"/>
    <n v="0"/>
    <n v="0"/>
    <n v="0"/>
    <n v="75"/>
    <n v="0"/>
    <n v="2"/>
    <s v="Ja"/>
    <s v="Nej"/>
    <s v="nej"/>
    <s v="Ja"/>
    <s v="Tænker ang. Lokal mad, evt. i samarbejde med de andre institutioner (solstrålen, Tagenshave, Hurlumhej)"/>
    <n v="0"/>
    <s v="Måske"/>
    <s v="Ja"/>
    <n v="0"/>
    <x v="0"/>
    <x v="1"/>
    <n v="0"/>
    <s v="Køkken begrænset tilvirk"/>
    <n v="0"/>
    <n v="0"/>
    <n v="0"/>
    <n v="0"/>
    <n v="0"/>
    <n v="0"/>
    <s v="Større"/>
    <s v="Nej"/>
    <s v="opvaskemaskine op i højde"/>
    <n v="0"/>
    <n v="0"/>
    <s v="Større"/>
    <s v="køleskab, ovn, røremaskine, grøntsagsrobot"/>
    <s v="Der vil kunne modtages komponenter og laves kold mad (med besvær)"/>
    <s v="Lone Voss/Sine"/>
    <d v="2009-02-26T00:00:00"/>
    <n v="0"/>
    <n v="1"/>
    <n v="0"/>
    <n v="0"/>
    <n v="0"/>
    <n v="1"/>
    <n v="0"/>
    <n v="0"/>
    <n v="0"/>
    <n v="1"/>
    <n v="0"/>
    <n v="0"/>
    <n v="0"/>
    <n v="0"/>
    <n v="0"/>
    <n v="1"/>
    <n v="0"/>
    <n v="0"/>
    <n v="0"/>
    <n v="0"/>
    <n v="25"/>
    <s v="Miele"/>
    <n v="1.5"/>
    <s v="Nej"/>
    <n v="0"/>
    <s v="Nej"/>
    <s v="Nej"/>
    <s v="Nej"/>
    <n v="1"/>
    <s v="God plads"/>
    <s v="Det optimale vil være en ombygning af køkken"/>
    <n v="0"/>
    <s v="Børnehaver"/>
    <s v="Bispebjerg"/>
    <n v="0"/>
    <n v="12"/>
    <n v="40"/>
    <n v="0"/>
    <n v="0"/>
    <n v="0"/>
    <n v="0"/>
    <n v="0"/>
    <n v="0"/>
    <n v="0"/>
    <n v="0"/>
    <n v="0"/>
    <n v="0"/>
    <n v="0"/>
    <n v="35133.94"/>
  </r>
  <r>
    <x v="0"/>
    <x v="82"/>
    <s v="Utterslev Kirkes Børnegård og udflytterbørnehaven Ellinge Strand"/>
    <s v="Bispebjerg"/>
    <s v="Ellinge Strand, Amtsvejen 324"/>
    <n v="2400"/>
    <s v="København NV"/>
    <s v="38 26 26 50"/>
    <s v="35523@buf.kk.dk"/>
    <s v="Margot Rousing Clemmensen"/>
    <n v="44911960"/>
    <n v="0"/>
    <s v="35523@buf.kk.dk"/>
    <s v="Børnehave"/>
    <n v="0"/>
    <n v="0"/>
    <n v="114"/>
    <n v="0"/>
    <n v="0"/>
    <n v="0"/>
    <n v="0"/>
    <s v="ja"/>
    <n v="2"/>
    <n v="1"/>
    <n v="0"/>
    <n v="0"/>
    <n v="0"/>
    <n v="0"/>
    <n v="0"/>
    <n v="5"/>
    <n v="5"/>
    <n v="0"/>
    <n v="5"/>
    <n v="0"/>
    <n v="0"/>
    <n v="175000"/>
    <n v="0"/>
    <n v="0"/>
    <n v="0"/>
    <n v="0"/>
    <n v="0"/>
    <n v="0"/>
    <n v="0"/>
    <n v="0"/>
    <n v="0"/>
    <n v="0"/>
    <n v="0"/>
    <n v="0"/>
    <n v="0"/>
    <n v="0"/>
    <n v="0"/>
    <n v="0"/>
    <n v="0"/>
    <n v="0"/>
    <n v="75"/>
    <n v="0"/>
    <n v="2"/>
    <s v="Ja"/>
    <s v="Nej"/>
    <s v="Ja"/>
    <s v="Ja"/>
    <n v="0"/>
    <s v="Ja"/>
    <n v="0"/>
    <s v="Ja"/>
    <s v="Hvis det er muligt at finde ordentligt og kompetent uddannet personale"/>
    <x v="0"/>
    <x v="22"/>
    <n v="0"/>
    <s v="produktionskøkken"/>
    <s v="nej"/>
    <s v="Større"/>
    <s v="Mindre"/>
    <n v="0"/>
    <s v="Køleskab + fryserd. En konvektions ovn eller 2 varmluftsovne, evt. nyt komfur. En væg skal rives ned så køkkenet bliver større"/>
    <n v="0"/>
    <n v="0"/>
    <n v="0"/>
    <n v="0"/>
    <n v="0"/>
    <n v="0"/>
    <n v="0"/>
    <n v="0"/>
    <n v="0"/>
    <s v="Cathrine Jerrik/Sine"/>
    <d v="2009-02-25T00:00:00"/>
    <n v="0"/>
    <n v="0"/>
    <n v="0"/>
    <n v="4"/>
    <n v="0"/>
    <n v="0"/>
    <n v="1"/>
    <n v="0"/>
    <n v="0"/>
    <n v="3"/>
    <n v="1"/>
    <n v="0"/>
    <n v="0"/>
    <n v="0"/>
    <n v="0"/>
    <n v="0"/>
    <n v="1"/>
    <n v="0"/>
    <n v="0"/>
    <n v="2"/>
    <n v="25"/>
    <s v="Miele"/>
    <n v="2.5"/>
    <s v="Nej"/>
    <n v="0"/>
    <s v="Nej"/>
    <s v="Nej"/>
    <s v="Nej"/>
    <n v="1"/>
    <s v="Begrænset"/>
    <s v="Der er mulighed for stor lagerplads i kælder. Køkkenet er egentlig ok men kræver en kærlig hånd."/>
    <n v="0"/>
    <s v="Børnehaver"/>
    <s v="Bispebjerg"/>
    <n v="0"/>
    <n v="0"/>
    <n v="114"/>
    <n v="0"/>
    <n v="0"/>
    <n v="0"/>
    <n v="0"/>
    <n v="0"/>
    <n v="8"/>
    <n v="0"/>
    <n v="0"/>
    <n v="0"/>
    <n v="0"/>
    <n v="0"/>
    <n v="173322.72"/>
  </r>
  <r>
    <x v="0"/>
    <x v="83"/>
    <s v="Utterslev Kirkes Børnegård og udflytterbørnehaven Ellinge Strand"/>
    <s v="Bispebjerg"/>
    <s v="Ellinge Strand, Amtsvejen 324"/>
    <n v="2400"/>
    <s v="København NV"/>
    <s v="38 26 26 50"/>
    <s v="35523@buf.kk.dk"/>
    <s v="Margot Rousing Clemmensen"/>
    <n v="44911960"/>
    <n v="0"/>
    <s v="35523@buf.kk.dk"/>
    <s v="Børnehave"/>
    <n v="0"/>
    <n v="0"/>
    <n v="114"/>
    <n v="0"/>
    <n v="0"/>
    <n v="0"/>
    <n v="0"/>
    <s v="ja"/>
    <n v="0"/>
    <n v="0"/>
    <n v="0"/>
    <n v="0"/>
    <n v="0"/>
    <n v="0"/>
    <n v="0"/>
    <n v="0"/>
    <n v="0"/>
    <n v="0"/>
    <n v="0"/>
    <n v="0"/>
    <n v="0"/>
    <n v="0"/>
    <n v="0"/>
    <n v="0"/>
    <n v="0"/>
    <n v="0"/>
    <n v="0"/>
    <n v="0"/>
    <n v="0"/>
    <n v="0"/>
    <n v="0"/>
    <n v="0"/>
    <n v="0"/>
    <n v="0"/>
    <n v="0"/>
    <n v="0"/>
    <n v="0"/>
    <n v="0"/>
    <n v="0"/>
    <n v="0"/>
    <n v="0"/>
    <n v="0"/>
    <n v="0"/>
    <n v="0"/>
    <n v="0"/>
    <n v="0"/>
    <n v="0"/>
    <n v="0"/>
    <n v="0"/>
    <n v="0"/>
    <n v="0"/>
    <n v="0"/>
    <x v="1"/>
    <x v="1"/>
    <n v="0"/>
    <s v="Køkken begrænset tilvirk"/>
    <n v="0"/>
    <n v="0"/>
    <n v="0"/>
    <n v="0"/>
    <n v="0"/>
    <n v="0"/>
    <n v="0"/>
    <n v="0"/>
    <s v="Der er ikke plads men kan godt bruges til at bage i."/>
    <n v="0"/>
    <n v="0"/>
    <n v="0"/>
    <n v="0"/>
    <s v="Det er et lille køkken der ligger i forlængelse af frokostrum for en af børnehavens stuer"/>
    <n v="0"/>
    <d v="1899-12-30T00:00:00"/>
    <n v="0"/>
    <n v="1"/>
    <n v="0"/>
    <n v="0"/>
    <n v="0"/>
    <n v="0"/>
    <n v="0"/>
    <n v="0"/>
    <n v="0"/>
    <n v="1"/>
    <n v="0"/>
    <n v="0"/>
    <n v="0"/>
    <n v="0"/>
    <n v="0"/>
    <n v="1"/>
    <n v="0"/>
    <n v="0"/>
    <n v="0"/>
    <n v="0"/>
    <n v="25"/>
    <s v="Miele"/>
    <n v="2"/>
    <s v="Nej"/>
    <n v="0"/>
    <s v="Nej"/>
    <s v="Nej"/>
    <s v="Nej"/>
    <n v="2"/>
    <s v="Begrænset"/>
    <n v="0"/>
    <n v="0"/>
    <s v="Børnehaver"/>
    <s v="Bispebjerg"/>
    <n v="0"/>
    <n v="0"/>
    <n v="114"/>
    <n v="0"/>
    <n v="0"/>
    <n v="0"/>
    <n v="0"/>
    <n v="0"/>
    <n v="8"/>
    <n v="0"/>
    <n v="0"/>
    <n v="0"/>
    <n v="0"/>
    <n v="0"/>
    <n v="173322.72"/>
  </r>
  <r>
    <x v="0"/>
    <x v="84"/>
    <s v="Utterslev Kirkes Børnegård og udflytterbørnehaven Ellinge Strand"/>
    <s v="Bispebjerg"/>
    <s v="Ellinge Strand, Amtsvejen 324"/>
    <n v="2400"/>
    <s v="København NV"/>
    <s v="38 26 26 50"/>
    <s v="35523@buf.kk.dk"/>
    <s v="Margot Rousing Clemmensen"/>
    <n v="44911960"/>
    <n v="0"/>
    <s v="35523@buf.kk.dk"/>
    <s v="Børnehave"/>
    <n v="0"/>
    <n v="0"/>
    <n v="114"/>
    <n v="0"/>
    <n v="0"/>
    <n v="0"/>
    <n v="0"/>
    <n v="0"/>
    <n v="0"/>
    <n v="0"/>
    <n v="0"/>
    <n v="0"/>
    <n v="0"/>
    <n v="0"/>
    <n v="0"/>
    <n v="5"/>
    <n v="5"/>
    <n v="0"/>
    <n v="5"/>
    <n v="0"/>
    <n v="0"/>
    <n v="175000"/>
    <n v="0"/>
    <n v="0"/>
    <n v="0"/>
    <n v="0"/>
    <n v="0"/>
    <n v="0"/>
    <n v="0"/>
    <n v="0"/>
    <n v="0"/>
    <n v="0"/>
    <n v="0"/>
    <n v="0"/>
    <n v="0"/>
    <n v="0"/>
    <n v="0"/>
    <n v="0"/>
    <n v="0"/>
    <n v="0"/>
    <n v="75"/>
    <n v="0"/>
    <n v="0"/>
    <n v="0"/>
    <n v="0"/>
    <n v="0"/>
    <n v="0"/>
    <n v="0"/>
    <n v="0"/>
    <n v="0"/>
    <n v="0"/>
    <n v="0"/>
    <x v="1"/>
    <x v="1"/>
    <n v="0"/>
    <s v="Køkken begrænset tilvirk"/>
    <n v="0"/>
    <n v="0"/>
    <n v="0"/>
    <n v="0"/>
    <n v="0"/>
    <n v="0"/>
    <s v="Større"/>
    <n v="0"/>
    <s v="køkkenelementer trænger til at blive skiftet ud, males, nye hårde hvidevarer"/>
    <n v="0"/>
    <n v="0"/>
    <n v="0"/>
    <s v="køleskab, ovne, røremaskine, grøntrobot"/>
    <s v="der er vist bevilget et beløb til at istandsætte køkken, men på ubestemt tid"/>
    <s v="Cathrine Jerrik"/>
    <d v="2009-04-28T00:00:00"/>
    <n v="0"/>
    <n v="2"/>
    <n v="0"/>
    <n v="0"/>
    <n v="0"/>
    <n v="0"/>
    <n v="0"/>
    <n v="0"/>
    <n v="0"/>
    <n v="0"/>
    <n v="2"/>
    <n v="0"/>
    <n v="0"/>
    <n v="0"/>
    <n v="0"/>
    <n v="0"/>
    <n v="0"/>
    <n v="0"/>
    <n v="1"/>
    <n v="1"/>
    <n v="20"/>
    <s v="Miele"/>
    <n v="5"/>
    <s v="Nej"/>
    <n v="0"/>
    <s v="Nej"/>
    <s v="Nej"/>
    <s v="Nej"/>
    <n v="3"/>
    <s v="Begrænset"/>
    <n v="0"/>
    <n v="0"/>
    <s v="Børnehaver"/>
    <s v="Bispebjerg"/>
    <n v="0"/>
    <n v="0"/>
    <n v="114"/>
    <n v="0"/>
    <n v="0"/>
    <n v="0"/>
    <n v="0"/>
    <n v="0"/>
    <n v="8"/>
    <n v="0"/>
    <n v="0"/>
    <n v="0"/>
    <n v="0"/>
    <n v="0"/>
    <n v="173322.72"/>
  </r>
  <r>
    <x v="0"/>
    <x v="85"/>
    <s v="Tagenshave"/>
    <s v="Bispebjerg"/>
    <s v="Tagensvej 188"/>
    <n v="2400"/>
    <s v="København NV"/>
    <n v="35814822"/>
    <s v="tagenshave@mail.tele.dk"/>
    <s v="Sus Dahl Hansen"/>
    <n v="35430712"/>
    <n v="0"/>
    <s v="35528@buf.kk.dk"/>
    <s v="Børnehave"/>
    <n v="0"/>
    <n v="0"/>
    <n v="22"/>
    <n v="50"/>
    <n v="0"/>
    <n v="0"/>
    <n v="0"/>
    <s v="Nej"/>
    <n v="0"/>
    <n v="0"/>
    <n v="0"/>
    <n v="0"/>
    <n v="0"/>
    <n v="0"/>
    <n v="0"/>
    <n v="5"/>
    <n v="5"/>
    <n v="1"/>
    <n v="5"/>
    <n v="0"/>
    <n v="0"/>
    <n v="50000"/>
    <n v="0"/>
    <s v="Nej"/>
    <s v="Ja"/>
    <s v="Kaare Svenson"/>
    <n v="0"/>
    <n v="0"/>
    <n v="0"/>
    <s v="Pædagog i fritidshjemmet. Laver mad i BH frokost hver torsdag og bager brød hver fredag"/>
    <n v="0"/>
    <n v="0"/>
    <n v="0"/>
    <n v="0"/>
    <n v="0"/>
    <n v="0"/>
    <n v="0"/>
    <n v="0"/>
    <n v="0"/>
    <n v="0"/>
    <n v="50"/>
    <n v="0"/>
    <n v="1"/>
    <s v="nej"/>
    <s v="Nej"/>
    <s v="nej"/>
    <s v="Ja"/>
    <n v="0"/>
    <s v="Ja"/>
    <n v="0"/>
    <s v="Ja"/>
    <n v="0"/>
    <x v="2"/>
    <x v="23"/>
    <n v="0"/>
    <s v="produktionskøkken"/>
    <s v="Ja"/>
    <s v="Ingen"/>
    <s v="Mindre"/>
    <s v="Nej"/>
    <s v="En større vask. Der er en dobbelt vask med to små rum. Ønsker en med et stort rum og et mindre"/>
    <n v="0"/>
    <n v="0"/>
    <n v="0"/>
    <n v="0"/>
    <n v="0"/>
    <n v="0"/>
    <n v="0"/>
    <n v="0"/>
    <n v="0"/>
    <n v="0"/>
    <d v="1899-12-30T00:00:00"/>
    <n v="0"/>
    <n v="1"/>
    <n v="0"/>
    <n v="4"/>
    <n v="1"/>
    <n v="0"/>
    <n v="0"/>
    <n v="0"/>
    <n v="0"/>
    <n v="0"/>
    <n v="1"/>
    <n v="0"/>
    <n v="0"/>
    <n v="1"/>
    <n v="0"/>
    <n v="0"/>
    <n v="0"/>
    <n v="0"/>
    <n v="1"/>
    <n v="1"/>
    <n v="25"/>
    <s v="Miele"/>
    <n v="4"/>
    <s v="Nej"/>
    <n v="0"/>
    <s v="Ja"/>
    <s v="Nej"/>
    <s v="Nej"/>
    <n v="1"/>
    <s v="God plads"/>
    <s v="Køkken er nyrenoveret. Vasken er dog til gene"/>
    <n v="0"/>
    <s v="Integrerede "/>
    <s v="Bispebjerg"/>
    <n v="0"/>
    <n v="0"/>
    <n v="22"/>
    <n v="50"/>
    <n v="0"/>
    <n v="0"/>
    <n v="0"/>
    <n v="0"/>
    <n v="0"/>
    <n v="0"/>
    <n v="0"/>
    <n v="0"/>
    <n v="0"/>
    <n v="0"/>
    <n v="49885.89"/>
  </r>
  <r>
    <x v="0"/>
    <x v="86"/>
    <s v="RYAC"/>
    <s v="Bispebjerg"/>
    <s v="Rymarksvej 13"/>
    <n v="2100"/>
    <s v="København Ø"/>
    <s v="39 29 41 65"/>
    <s v="35556@buf.kk.dk"/>
    <n v="0"/>
    <s v="."/>
    <s v="."/>
    <s v="35556@buf.kk.dk"/>
    <s v="Børnehave"/>
    <n v="0"/>
    <n v="0"/>
    <n v="49"/>
    <n v="44"/>
    <n v="120"/>
    <n v="55"/>
    <n v="115"/>
    <s v="Nej"/>
    <n v="0"/>
    <n v="0"/>
    <n v="0"/>
    <n v="0"/>
    <n v="0"/>
    <n v="0"/>
    <n v="0"/>
    <n v="5"/>
    <n v="0"/>
    <n v="0"/>
    <n v="5"/>
    <n v="0"/>
    <n v="0"/>
    <n v="25000"/>
    <n v="0"/>
    <n v="0"/>
    <n v="0"/>
    <n v="0"/>
    <n v="0"/>
    <n v="0"/>
    <n v="0"/>
    <n v="0"/>
    <n v="0"/>
    <n v="0"/>
    <n v="0"/>
    <n v="0"/>
    <n v="0"/>
    <n v="0"/>
    <n v="0"/>
    <n v="0"/>
    <n v="0"/>
    <n v="0"/>
    <n v="80"/>
    <n v="0"/>
    <n v="2"/>
    <s v="Ja"/>
    <s v="Nej"/>
    <s v="nej"/>
    <s v="Nej"/>
    <n v="0"/>
    <s v="Nej"/>
    <n v="0"/>
    <s v="Nej"/>
    <s v="Deres køkken er pt ikke egnet til at tilberede mad i til så mange. "/>
    <x v="0"/>
    <x v="24"/>
    <n v="0"/>
    <s v="Køkken begrænset tilvirk"/>
    <s v="nej"/>
    <s v="Større"/>
    <s v="Større"/>
    <n v="0"/>
    <s v="Det tilstødende toilet må gerne inddrages ved at rive væggen ned og gøre køkkenet større."/>
    <s v="Større"/>
    <s v="Større"/>
    <n v="0"/>
    <s v="Total renovation af køkken og vægge"/>
    <n v="0"/>
    <n v="0"/>
    <n v="0"/>
    <n v="0"/>
    <n v="0"/>
    <s v="Cathrine Jerrik/Sine"/>
    <d v="2009-03-12T00:00:00"/>
    <n v="0"/>
    <n v="1"/>
    <n v="0"/>
    <n v="0"/>
    <n v="0"/>
    <n v="0"/>
    <n v="0"/>
    <n v="0"/>
    <n v="0"/>
    <n v="2"/>
    <n v="1"/>
    <n v="0"/>
    <n v="0"/>
    <n v="0"/>
    <n v="0"/>
    <n v="0"/>
    <n v="0"/>
    <n v="0"/>
    <n v="0"/>
    <n v="1"/>
    <n v="20"/>
    <s v="Miele"/>
    <n v="2"/>
    <s v="Nej"/>
    <n v="0"/>
    <s v="Nej"/>
    <s v="Nej"/>
    <s v="Nej"/>
    <n v="1"/>
    <s v="Begrænset"/>
    <n v="0"/>
    <n v="0"/>
    <s v="Integrerede "/>
    <s v="Bispebjerg"/>
    <n v="0"/>
    <n v="0"/>
    <n v="44"/>
    <n v="44"/>
    <n v="120"/>
    <n v="55"/>
    <n v="115"/>
    <n v="0"/>
    <n v="0"/>
    <n v="0"/>
    <n v="0"/>
    <n v="0"/>
    <n v="0"/>
    <n v="0"/>
    <n v="151114.54"/>
  </r>
  <r>
    <x v="0"/>
    <x v="87"/>
    <s v="TKs ungdomsgård"/>
    <s v="Bispebjerg"/>
    <s v="Tuborgvej 185"/>
    <n v="2400"/>
    <s v="København NV"/>
    <n v="35810243"/>
    <s v="burnehave@tk-ungdomsgaard.dk"/>
    <s v="Søren Pedersen"/>
    <n v="38609921"/>
    <n v="0"/>
    <s v="35580@buf.kk.dk"/>
    <s v="Børnehave"/>
    <n v="0"/>
    <n v="0"/>
    <n v="30"/>
    <n v="96"/>
    <n v="90"/>
    <n v="60"/>
    <n v="145"/>
    <n v="0"/>
    <n v="0"/>
    <n v="0"/>
    <n v="0"/>
    <n v="0"/>
    <n v="0"/>
    <n v="0"/>
    <n v="0"/>
    <n v="5"/>
    <n v="0"/>
    <n v="0"/>
    <n v="5"/>
    <n v="0"/>
    <n v="0"/>
    <n v="28000"/>
    <n v="0"/>
    <n v="0"/>
    <n v="0"/>
    <n v="0"/>
    <n v="0"/>
    <n v="0"/>
    <n v="0"/>
    <n v="0"/>
    <n v="0"/>
    <n v="0"/>
    <n v="0"/>
    <n v="0"/>
    <n v="0"/>
    <n v="0"/>
    <n v="0"/>
    <n v="0"/>
    <n v="0"/>
    <n v="0"/>
    <n v="50"/>
    <n v="0"/>
    <n v="1"/>
    <s v="nej"/>
    <s v="Nej"/>
    <s v="Ja"/>
    <n v="0"/>
    <n v="0"/>
    <n v="0"/>
    <n v="0"/>
    <n v="0"/>
    <n v="0"/>
    <x v="1"/>
    <x v="1"/>
    <n v="0"/>
    <s v="produktionskøkken"/>
    <n v="0"/>
    <n v="0"/>
    <n v="0"/>
    <n v="0"/>
    <n v="0"/>
    <n v="0"/>
    <n v="0"/>
    <n v="0"/>
    <n v="0"/>
    <n v="0"/>
    <n v="0"/>
    <n v="0"/>
    <n v="0"/>
    <n v="0"/>
    <s v="Lone Voss"/>
    <d v="1899-12-30T00:00:00"/>
    <n v="0"/>
    <n v="1"/>
    <n v="0"/>
    <n v="4"/>
    <n v="1"/>
    <n v="0"/>
    <n v="0"/>
    <n v="0"/>
    <n v="0"/>
    <n v="0"/>
    <n v="1"/>
    <n v="0"/>
    <n v="0"/>
    <n v="0"/>
    <n v="0"/>
    <n v="1"/>
    <n v="0"/>
    <n v="0"/>
    <n v="0"/>
    <n v="1"/>
    <n v="20"/>
    <s v="Miele"/>
    <n v="2"/>
    <s v="Nej"/>
    <n v="0"/>
    <s v="Ja"/>
    <s v="Nej"/>
    <s v="Nej"/>
    <n v="1"/>
    <s v="ingen plads"/>
    <n v="0"/>
    <n v="0"/>
    <s v="Integrerede "/>
    <s v="Bispebjerg"/>
    <n v="0"/>
    <n v="0"/>
    <n v="30"/>
    <n v="96"/>
    <n v="90"/>
    <n v="60"/>
    <n v="145"/>
    <n v="0"/>
    <n v="0"/>
    <n v="0"/>
    <n v="0"/>
    <n v="0"/>
    <n v="0"/>
    <n v="0"/>
    <n v="97659.49"/>
  </r>
  <r>
    <x v="0"/>
    <x v="88"/>
    <s v="Borup"/>
    <s v="Bispebjerg"/>
    <s v="Borups Allé 261"/>
    <n v="2400"/>
    <s v="København NV"/>
    <n v="0"/>
    <s v="mail@borup.kk.dk"/>
    <s v="Ernst Westermann"/>
    <n v="38341976"/>
    <n v="38341172"/>
    <s v="37495@buf.kk.dk"/>
    <s v="Børnehave"/>
    <n v="0"/>
    <n v="0"/>
    <n v="22"/>
    <n v="44"/>
    <n v="66"/>
    <n v="44"/>
    <n v="90"/>
    <s v="Nej"/>
    <n v="0"/>
    <n v="0"/>
    <n v="0"/>
    <n v="0"/>
    <n v="0"/>
    <n v="0"/>
    <n v="0"/>
    <n v="5"/>
    <n v="0"/>
    <n v="0"/>
    <n v="5"/>
    <n v="0"/>
    <n v="0"/>
    <n v="45000"/>
    <n v="0"/>
    <n v="0"/>
    <s v="Ja"/>
    <n v="0"/>
    <n v="0"/>
    <n v="0"/>
    <n v="0"/>
    <n v="0"/>
    <n v="0"/>
    <n v="0"/>
    <n v="0"/>
    <n v="0"/>
    <n v="0"/>
    <n v="0"/>
    <n v="0"/>
    <n v="0"/>
    <n v="0"/>
    <n v="0"/>
    <n v="60"/>
    <n v="0"/>
    <n v="2"/>
    <s v="Ja"/>
    <s v="Nej"/>
    <s v="nej"/>
    <s v="Ja"/>
    <n v="0"/>
    <s v="Ja"/>
    <s v="delte meninger"/>
    <s v="Ja"/>
    <n v="0"/>
    <x v="0"/>
    <x v="5"/>
    <n v="0"/>
    <s v="produktionskøkken"/>
    <s v="nej"/>
    <s v="Mindre"/>
    <n v="0"/>
    <n v="0"/>
    <s v="Ny bordplade ved den ene vask. Ny fuge ved en anden bordplade. Er i tvivl om lofterne kan godkendes af fødevarekontrollen. Opvaskemaskinen kører på sidste vers."/>
    <n v="0"/>
    <n v="0"/>
    <n v="0"/>
    <n v="0"/>
    <n v="0"/>
    <n v="0"/>
    <n v="0"/>
    <n v="0"/>
    <s v="Stort og flot rum der burde disponeres mere hensigtsmæssigt"/>
    <s v="Mariah"/>
    <d v="2009-03-04T00:00:00"/>
    <n v="0"/>
    <n v="0"/>
    <n v="1"/>
    <n v="4"/>
    <n v="0"/>
    <n v="0"/>
    <n v="2"/>
    <n v="0"/>
    <n v="0"/>
    <n v="0"/>
    <n v="2"/>
    <n v="0"/>
    <n v="0"/>
    <n v="0"/>
    <n v="0"/>
    <n v="0"/>
    <n v="1"/>
    <n v="0"/>
    <n v="0"/>
    <n v="1"/>
    <n v="25"/>
    <s v="Miele"/>
    <n v="4"/>
    <s v="Nej"/>
    <n v="0"/>
    <n v="0"/>
    <s v="Ja"/>
    <s v="Nej"/>
    <n v="2"/>
    <s v="God plads"/>
    <s v="Bordpladerne skal gøres hygiejnemæssigt forsvarlige. Er i tvivl om loftet kan godkendes (støjdæmpende gipsplader med små huller)."/>
    <n v="0"/>
    <s v="Integrerede "/>
    <s v="Bispebjerg"/>
    <n v="0"/>
    <n v="0"/>
    <n v="22"/>
    <n v="44"/>
    <n v="66"/>
    <n v="44"/>
    <n v="90"/>
    <n v="0"/>
    <n v="0"/>
    <n v="0"/>
    <n v="0"/>
    <n v="0"/>
    <n v="0"/>
    <n v="0"/>
    <n v="44883.47"/>
  </r>
  <r>
    <x v="0"/>
    <x v="89"/>
    <s v="Dragen"/>
    <s v="Bispebjerg"/>
    <s v="Rymarksvej 11"/>
    <n v="2900"/>
    <s v="Hellerup"/>
    <s v="39 20 65 38"/>
    <s v="37530@buf.kk.dk"/>
    <s v="GRY BARNHOLDT"/>
    <n v="33242107"/>
    <n v="0"/>
    <s v="37530@buf.kk.dk"/>
    <s v="Børnehave"/>
    <n v="0"/>
    <n v="0"/>
    <n v="25"/>
    <n v="45"/>
    <n v="0"/>
    <n v="0"/>
    <n v="0"/>
    <s v="Nej"/>
    <n v="0"/>
    <n v="0"/>
    <n v="0"/>
    <n v="0"/>
    <n v="0"/>
    <n v="0"/>
    <n v="0"/>
    <n v="5"/>
    <n v="0"/>
    <n v="0"/>
    <n v="5"/>
    <n v="0"/>
    <n v="0"/>
    <n v="70000"/>
    <n v="0"/>
    <n v="0"/>
    <n v="0"/>
    <n v="0"/>
    <n v="0"/>
    <n v="0"/>
    <n v="0"/>
    <n v="0"/>
    <n v="0"/>
    <n v="0"/>
    <n v="0"/>
    <n v="0"/>
    <n v="0"/>
    <n v="0"/>
    <n v="0"/>
    <n v="0"/>
    <n v="0"/>
    <n v="0"/>
    <n v="75"/>
    <n v="0"/>
    <n v="1"/>
    <s v="Ja"/>
    <s v="Nej"/>
    <n v="0"/>
    <s v="Ja"/>
    <s v="Vil meget gerne selv"/>
    <s v="Ja"/>
    <n v="0"/>
    <s v="Ja"/>
    <n v="0"/>
    <x v="1"/>
    <x v="25"/>
    <n v="0"/>
    <s v="produktionskøkken"/>
    <s v="Ja"/>
    <s v="Mindre"/>
    <s v="Mindre"/>
    <s v="ja"/>
    <s v="Køleskabe. Trænger til en omgang maling. Der skal nye køkkenelementer på lang sigt men køkkenet kan bruges."/>
    <n v="0"/>
    <n v="0"/>
    <n v="0"/>
    <n v="0"/>
    <n v="0"/>
    <n v="0"/>
    <n v="0"/>
    <n v="0"/>
    <n v="0"/>
    <s v="Cathrine Jerrik/Sine"/>
    <s v="17/2 2009"/>
    <n v="0"/>
    <n v="1"/>
    <n v="0"/>
    <n v="0"/>
    <n v="0"/>
    <n v="1"/>
    <n v="0"/>
    <n v="0"/>
    <n v="0"/>
    <n v="1"/>
    <n v="1"/>
    <n v="0"/>
    <n v="0"/>
    <n v="0"/>
    <n v="0"/>
    <n v="0"/>
    <n v="0"/>
    <n v="0"/>
    <n v="1"/>
    <n v="0"/>
    <n v="30"/>
    <s v="Miele"/>
    <n v="0"/>
    <n v="0"/>
    <n v="0"/>
    <n v="0"/>
    <n v="0"/>
    <n v="0"/>
    <n v="3"/>
    <s v="Begrænset"/>
    <s v="Stort køkken der nok trænger til en renovering + maling."/>
    <n v="0"/>
    <s v="Integrerede "/>
    <s v="Bispebjerg"/>
    <n v="0"/>
    <n v="0"/>
    <n v="25"/>
    <n v="45"/>
    <n v="0"/>
    <n v="0"/>
    <n v="0"/>
    <n v="0"/>
    <n v="0"/>
    <n v="0"/>
    <n v="0"/>
    <n v="0"/>
    <n v="0"/>
    <n v="0"/>
    <n v="78397.16"/>
  </r>
  <r>
    <x v="0"/>
    <x v="90"/>
    <s v="Anna Wulffs Børnehave"/>
    <s v="Indre By"/>
    <s v="Christianshavns Voldgade 63"/>
    <n v="1424"/>
    <s v="København K"/>
    <s v="32 54 11 13"/>
    <s v="35330@buf.kk.dk"/>
    <s v="Anne Dorte Smed"/>
    <n v="21575044"/>
    <n v="32541113"/>
    <s v="mail@annawulffs.dk"/>
    <s v="Børnehave"/>
    <n v="0"/>
    <n v="0"/>
    <n v="48"/>
    <n v="0"/>
    <n v="0"/>
    <n v="0"/>
    <n v="0"/>
    <s v="Nej"/>
    <n v="0"/>
    <n v="0"/>
    <n v="0"/>
    <n v="0"/>
    <n v="0"/>
    <n v="0"/>
    <n v="0"/>
    <n v="5"/>
    <n v="5"/>
    <n v="0"/>
    <n v="5"/>
    <n v="0"/>
    <n v="0"/>
    <n v="100000"/>
    <n v="0"/>
    <n v="0"/>
    <n v="0"/>
    <n v="0"/>
    <n v="0"/>
    <n v="0"/>
    <n v="0"/>
    <n v="0"/>
    <n v="0"/>
    <n v="0"/>
    <n v="0"/>
    <n v="0"/>
    <n v="0"/>
    <n v="0"/>
    <n v="0"/>
    <n v="0"/>
    <n v="0"/>
    <n v="0"/>
    <n v="100"/>
    <n v="0"/>
    <n v="1"/>
    <s v="Ja"/>
    <s v="Nej"/>
    <n v="0"/>
    <s v="Ja"/>
    <n v="0"/>
    <n v="0"/>
    <s v="Har ikke drøftet det med forældrene endnu"/>
    <s v="Ja"/>
    <n v="0"/>
    <x v="2"/>
    <x v="22"/>
    <n v="0"/>
    <n v="0"/>
    <n v="0"/>
    <s v="Større"/>
    <s v="Mindre"/>
    <s v="ja"/>
    <s v="Komfur, evt. konvektionsovn, men køkkenet kan sagtens tages i brug til en start."/>
    <n v="0"/>
    <s v="Mindre"/>
    <n v="0"/>
    <n v="0"/>
    <n v="0"/>
    <n v="0"/>
    <n v="0"/>
    <n v="0"/>
    <n v="0"/>
    <s v="Cathrine Jerrik/Sine"/>
    <d v="2009-02-16T00:00:00"/>
    <n v="0"/>
    <n v="0"/>
    <n v="0"/>
    <n v="4"/>
    <n v="0"/>
    <n v="1"/>
    <n v="0"/>
    <n v="0"/>
    <n v="0"/>
    <n v="0"/>
    <n v="1"/>
    <n v="0"/>
    <n v="1"/>
    <n v="0"/>
    <n v="0"/>
    <n v="0"/>
    <n v="0"/>
    <n v="0"/>
    <n v="1"/>
    <n v="0"/>
    <n v="25"/>
    <s v="Miele"/>
    <n v="2"/>
    <n v="0"/>
    <n v="0"/>
    <n v="0"/>
    <n v="0"/>
    <n v="0"/>
    <n v="1"/>
    <s v="Begrænset"/>
    <n v="0"/>
    <n v="0"/>
    <s v="Børnehaver"/>
    <s v="Indre By"/>
    <n v="0"/>
    <n v="0"/>
    <n v="48"/>
    <n v="0"/>
    <n v="0"/>
    <n v="0"/>
    <n v="0"/>
    <n v="0"/>
    <n v="0"/>
    <n v="0"/>
    <n v="0"/>
    <n v="0"/>
    <n v="0"/>
    <n v="0"/>
    <n v="95672.54"/>
  </r>
  <r>
    <x v="0"/>
    <x v="91"/>
    <s v="Vartov Børnehave"/>
    <s v="Indre By"/>
    <s v="Farvergade 27F"/>
    <n v="1463"/>
    <s v="København K"/>
    <s v="33 13 96 72"/>
    <s v="vartov@vartovbh.dk"/>
    <s v="Mitzi Søgaard"/>
    <n v="0"/>
    <n v="0"/>
    <s v="35335@buf.kk.dk"/>
    <s v="Børnehave"/>
    <n v="0"/>
    <n v="0"/>
    <n v="45"/>
    <n v="0"/>
    <n v="0"/>
    <n v="0"/>
    <n v="0"/>
    <s v="Nej"/>
    <n v="0"/>
    <n v="0"/>
    <n v="0"/>
    <n v="0"/>
    <n v="0"/>
    <n v="0"/>
    <n v="0"/>
    <n v="5"/>
    <n v="0"/>
    <n v="0"/>
    <n v="5"/>
    <n v="0"/>
    <n v="0"/>
    <n v="50000"/>
    <n v="0"/>
    <s v="Nej"/>
    <n v="0"/>
    <n v="0"/>
    <n v="0"/>
    <n v="0"/>
    <n v="0"/>
    <n v="0"/>
    <n v="0"/>
    <n v="0"/>
    <n v="0"/>
    <n v="0"/>
    <n v="0"/>
    <n v="0"/>
    <n v="0"/>
    <n v="0"/>
    <n v="0"/>
    <n v="0"/>
    <n v="95"/>
    <n v="0"/>
    <n v="1"/>
    <s v="Ja"/>
    <s v="Nej"/>
    <s v="nej"/>
    <s v="Nej"/>
    <s v="dårlige køkkenforhold kombineret med at institutionen skal på tur hver dag."/>
    <s v="Nej"/>
    <s v="er meget skeptiske"/>
    <s v="Nej"/>
    <s v="er meget skeptiske"/>
    <x v="0"/>
    <x v="1"/>
    <n v="0"/>
    <s v="Køkken begrænset tilvirk"/>
    <n v="0"/>
    <n v="0"/>
    <n v="0"/>
    <n v="0"/>
    <n v="0"/>
    <s v="Mindre"/>
    <s v="Mindre"/>
    <s v="Nej"/>
    <s v="Køkkenet kan komme til at fungere hvis det udskiftes og opgraderes med koge/ovn kapacitet og mere køleplads. Det vil dog forsat være trængt. Sous-chefen mener ikke at man må inddrage noget af rummet ved siden af ellers ser jeg det som en oplagt muligt. Er i tvivl om størrelsen er ok selvom det bliver opgraderet. En udvidelse vil være god."/>
    <n v="0"/>
    <n v="0"/>
    <n v="0"/>
    <n v="0"/>
    <n v="0"/>
    <s v="Mariah / Sine"/>
    <d v="2009-03-24T00:00:00"/>
    <n v="0"/>
    <n v="0"/>
    <n v="1"/>
    <n v="4"/>
    <n v="1"/>
    <n v="0"/>
    <n v="0"/>
    <n v="0"/>
    <n v="0"/>
    <n v="1"/>
    <n v="1"/>
    <n v="0"/>
    <n v="0"/>
    <n v="0"/>
    <n v="0"/>
    <n v="1"/>
    <n v="0"/>
    <n v="0"/>
    <n v="0"/>
    <n v="1"/>
    <n v="25"/>
    <s v="Miele"/>
    <n v="3"/>
    <s v="Nej"/>
    <n v="0"/>
    <s v="Ja"/>
    <s v="Ja"/>
    <s v="Nej"/>
    <n v="1"/>
    <s v="Begrænset"/>
    <n v="0"/>
    <n v="0"/>
    <s v="Børnehaver"/>
    <s v="Indre By"/>
    <n v="0"/>
    <n v="0"/>
    <n v="45"/>
    <n v="0"/>
    <n v="0"/>
    <n v="0"/>
    <n v="0"/>
    <n v="0"/>
    <n v="0"/>
    <n v="0"/>
    <n v="0"/>
    <n v="0"/>
    <n v="0"/>
    <n v="0"/>
    <n v="71666.52"/>
  </r>
  <r>
    <x v="0"/>
    <x v="92"/>
    <s v="Sct. Pouls Sogns Menighedsbørnehave"/>
    <s v="Indre By"/>
    <s v="Fredericiagade 84A"/>
    <n v="1310"/>
    <s v="København K"/>
    <s v="33 15 28 42"/>
    <s v="35337@buf.kk.dk"/>
    <s v="Sanne Krabek"/>
    <n v="0"/>
    <n v="33152842"/>
    <s v="35337@buf.kk.dk"/>
    <s v="Børnehave"/>
    <n v="0"/>
    <n v="0"/>
    <n v="21"/>
    <n v="0"/>
    <n v="0"/>
    <n v="0"/>
    <n v="0"/>
    <s v="Nej"/>
    <n v="0"/>
    <n v="0"/>
    <n v="0"/>
    <n v="0"/>
    <n v="0"/>
    <n v="0"/>
    <n v="0"/>
    <n v="5"/>
    <n v="5"/>
    <n v="1"/>
    <n v="5"/>
    <n v="0"/>
    <n v="0"/>
    <n v="50000"/>
    <n v="0"/>
    <n v="0"/>
    <n v="0"/>
    <n v="0"/>
    <n v="0"/>
    <n v="0"/>
    <n v="0"/>
    <n v="0"/>
    <n v="0"/>
    <n v="0"/>
    <n v="0"/>
    <n v="0"/>
    <n v="0"/>
    <n v="0"/>
    <n v="0"/>
    <n v="0"/>
    <n v="0"/>
    <n v="0"/>
    <n v="87"/>
    <n v="0"/>
    <n v="2"/>
    <s v="nej"/>
    <s v="Nej"/>
    <n v="0"/>
    <s v="Ja"/>
    <s v="laver mad 1 gang om ugen og vil gerne optimere det til hele ugen"/>
    <s v="Ja"/>
    <n v="0"/>
    <s v="Ja"/>
    <n v="0"/>
    <x v="1"/>
    <x v="26"/>
    <n v="0"/>
    <s v="produktionskøkken"/>
    <s v="Ja"/>
    <s v="Ingen"/>
    <s v="Ingen"/>
    <n v="0"/>
    <s v="Køkkenet er nyt og pga det lille antal børn er det køreklart til at lave mad 5 dage ugentligt"/>
    <n v="0"/>
    <n v="0"/>
    <n v="0"/>
    <n v="0"/>
    <n v="0"/>
    <n v="0"/>
    <n v="0"/>
    <n v="0"/>
    <n v="0"/>
    <s v="Cathrine Jerrik/Sine"/>
    <d v="2009-02-19T00:00:00"/>
    <n v="0"/>
    <n v="1"/>
    <n v="0"/>
    <n v="0"/>
    <n v="0"/>
    <n v="1"/>
    <n v="0"/>
    <n v="0"/>
    <n v="0"/>
    <n v="1"/>
    <n v="1"/>
    <n v="0"/>
    <n v="0"/>
    <n v="0"/>
    <n v="0"/>
    <n v="0"/>
    <n v="0"/>
    <n v="0"/>
    <n v="0"/>
    <n v="0"/>
    <n v="25"/>
    <s v="Miele"/>
    <n v="1.5"/>
    <n v="0"/>
    <n v="0"/>
    <s v="Ja"/>
    <s v="Ja"/>
    <n v="0"/>
    <n v="2"/>
    <s v="Begrænset"/>
    <s v="Køkkenet er en del af børnehavens spiserum og kontor, så ikke meget plads til lager."/>
    <n v="0"/>
    <s v="Børnehaver"/>
    <s v="Indre By"/>
    <n v="0"/>
    <n v="0"/>
    <n v="20"/>
    <n v="0"/>
    <n v="0"/>
    <n v="0"/>
    <n v="0"/>
    <n v="0"/>
    <n v="0"/>
    <n v="0"/>
    <n v="0"/>
    <n v="0"/>
    <n v="0"/>
    <n v="0"/>
    <n v="40538.839999999997"/>
  </r>
  <r>
    <x v="0"/>
    <x v="93"/>
    <n v="0"/>
    <s v="Indre By"/>
    <s v="Hjertensfrydsgade 1"/>
    <n v="1323"/>
    <s v="København K"/>
    <s v="33 15 45 16"/>
    <s v="35361@buf.kk.dk"/>
    <s v="Susan Eirod"/>
    <n v="35378812"/>
    <n v="0"/>
    <s v="35361@buf.kk.dk"/>
    <s v="Børnehave"/>
    <n v="0"/>
    <n v="0"/>
    <n v="20"/>
    <n v="0"/>
    <n v="0"/>
    <n v="0"/>
    <n v="0"/>
    <s v="Nej"/>
    <n v="0"/>
    <n v="0"/>
    <n v="0"/>
    <n v="0"/>
    <n v="0"/>
    <n v="0"/>
    <n v="0"/>
    <n v="0"/>
    <n v="0"/>
    <n v="0"/>
    <n v="0"/>
    <n v="0"/>
    <n v="0"/>
    <n v="0"/>
    <n v="0"/>
    <n v="0"/>
    <n v="0"/>
    <n v="0"/>
    <n v="0"/>
    <n v="0"/>
    <n v="0"/>
    <n v="0"/>
    <n v="0"/>
    <n v="0"/>
    <n v="0"/>
    <n v="0"/>
    <n v="0"/>
    <n v="0"/>
    <n v="0"/>
    <n v="0"/>
    <n v="0"/>
    <n v="0"/>
    <n v="0"/>
    <n v="0"/>
    <n v="1"/>
    <s v="Ja"/>
    <s v="Nej"/>
    <s v="Ja"/>
    <n v="0"/>
    <n v="0"/>
    <n v="0"/>
    <n v="0"/>
    <n v="0"/>
    <n v="0"/>
    <x v="1"/>
    <x v="1"/>
    <n v="0"/>
    <s v="Modtagerkøkken"/>
    <n v="0"/>
    <n v="0"/>
    <n v="0"/>
    <s v="ja"/>
    <n v="0"/>
    <n v="0"/>
    <n v="0"/>
    <n v="0"/>
    <n v="0"/>
    <n v="0"/>
    <n v="0"/>
    <n v="0"/>
    <n v="0"/>
    <n v="0"/>
    <s v="Cathrine Jerrik /Sine"/>
    <d v="2009-04-14T00:00:00"/>
    <n v="0"/>
    <n v="1"/>
    <n v="0"/>
    <n v="4"/>
    <n v="1"/>
    <n v="0"/>
    <n v="0"/>
    <n v="0"/>
    <n v="0"/>
    <n v="1"/>
    <n v="0"/>
    <n v="0"/>
    <n v="0"/>
    <n v="0"/>
    <n v="0"/>
    <n v="0"/>
    <n v="0"/>
    <n v="0"/>
    <n v="0"/>
    <n v="1"/>
    <n v="20"/>
    <s v="Miele"/>
    <n v="2"/>
    <s v="Nej"/>
    <n v="0"/>
    <s v="Nej"/>
    <s v="Nej"/>
    <s v="Nej"/>
    <n v="1"/>
    <s v="ingen plads"/>
    <s v="Mikrokøkken"/>
    <n v="0"/>
    <s v="Børnehaver"/>
    <s v="Indre By"/>
    <n v="0"/>
    <n v="0"/>
    <n v="20"/>
    <n v="0"/>
    <n v="0"/>
    <n v="0"/>
    <n v="0"/>
    <n v="0"/>
    <n v="0"/>
    <n v="0"/>
    <n v="0"/>
    <n v="0"/>
    <n v="0"/>
    <n v="0"/>
    <n v="13878.4"/>
  </r>
  <r>
    <x v="0"/>
    <x v="94"/>
    <s v="Hylet"/>
    <s v="Indre By"/>
    <s v="Rømersgade 7"/>
    <n v="1362"/>
    <s v="København K"/>
    <s v="33 13 03 63"/>
    <s v="35427@buf.kk.dk"/>
    <s v="Karin Løvenskjold (kollektiv ledelse)"/>
    <n v="38286922"/>
    <n v="0"/>
    <s v="info@hylet.dk"/>
    <s v="Børnehave"/>
    <n v="0"/>
    <n v="0"/>
    <n v="28"/>
    <n v="0"/>
    <n v="0"/>
    <n v="0"/>
    <n v="0"/>
    <s v="Nej"/>
    <n v="0"/>
    <n v="0"/>
    <n v="0"/>
    <n v="0"/>
    <n v="0"/>
    <n v="0"/>
    <n v="0"/>
    <n v="5"/>
    <n v="0"/>
    <n v="5"/>
    <n v="5"/>
    <n v="0"/>
    <n v="0"/>
    <n v="145800"/>
    <n v="0"/>
    <n v="0"/>
    <n v="0"/>
    <s v="Refah Hadad"/>
    <n v="2008"/>
    <n v="5"/>
    <n v="0"/>
    <s v="ufaglært"/>
    <n v="0"/>
    <s v="hygiejne, storkøkkenprojekt"/>
    <n v="0"/>
    <n v="0"/>
    <n v="0"/>
    <n v="0"/>
    <n v="0"/>
    <n v="0"/>
    <n v="0"/>
    <n v="0"/>
    <n v="85"/>
    <n v="0"/>
    <n v="2"/>
    <s v="Ja"/>
    <s v="ja"/>
    <s v="Ja"/>
    <n v="0"/>
    <n v="0"/>
    <n v="0"/>
    <n v="0"/>
    <n v="0"/>
    <n v="0"/>
    <x v="1"/>
    <x v="1"/>
    <n v="0"/>
    <s v="produktionskøkken"/>
    <s v="nej"/>
    <s v="Mindre"/>
    <s v="Ingen"/>
    <s v="Nej"/>
    <s v="Køkkenet er gammelt men godkendt og bliver brugt dagligt til varm mad."/>
    <n v="0"/>
    <n v="0"/>
    <n v="0"/>
    <n v="0"/>
    <n v="0"/>
    <n v="0"/>
    <n v="0"/>
    <n v="0"/>
    <n v="0"/>
    <s v="Cathrine Jerrik/Sine"/>
    <d v="2009-02-17T00:00:00"/>
    <n v="0"/>
    <n v="1"/>
    <n v="0"/>
    <n v="0"/>
    <n v="0"/>
    <n v="1"/>
    <n v="0"/>
    <n v="0"/>
    <n v="0"/>
    <n v="0"/>
    <n v="1"/>
    <n v="0"/>
    <n v="0"/>
    <n v="0"/>
    <n v="0"/>
    <n v="1"/>
    <n v="0"/>
    <n v="0"/>
    <n v="0"/>
    <n v="0"/>
    <n v="25"/>
    <s v="Miele"/>
    <n v="4"/>
    <n v="0"/>
    <n v="0"/>
    <s v="Ja"/>
    <s v="Ja"/>
    <s v="ja"/>
    <n v="2"/>
    <s v="Begrænset"/>
    <n v="0"/>
    <n v="0"/>
    <s v="Børnehaver"/>
    <s v="Indre By"/>
    <n v="0"/>
    <n v="0"/>
    <n v="27"/>
    <n v="0"/>
    <n v="0"/>
    <n v="0"/>
    <n v="0"/>
    <n v="0"/>
    <n v="0"/>
    <n v="0"/>
    <n v="0"/>
    <n v="0"/>
    <n v="0"/>
    <n v="0"/>
    <n v="49675.56"/>
  </r>
  <r>
    <x v="0"/>
    <x v="95"/>
    <s v="Rudolf Steiner Børnehaven &quot;Sankt Gertrud&quot;"/>
    <s v="Indre By"/>
    <s v="Sankt Gertruds Stræde 5"/>
    <n v="1129"/>
    <s v="København K"/>
    <s v="33 15 89 03"/>
    <s v="35435@buf.kk.dk"/>
    <s v="Maj-Britt Jensen"/>
    <n v="33323842"/>
    <n v="0"/>
    <s v="35435@buf.kk.dk"/>
    <s v="Børnehave"/>
    <n v="0"/>
    <n v="0"/>
    <n v="24"/>
    <n v="0"/>
    <n v="0"/>
    <n v="0"/>
    <n v="0"/>
    <s v="Nej"/>
    <n v="0"/>
    <n v="0"/>
    <n v="0"/>
    <n v="0"/>
    <n v="0"/>
    <n v="0"/>
    <n v="0"/>
    <n v="0"/>
    <n v="4"/>
    <n v="5"/>
    <n v="1"/>
    <n v="0"/>
    <n v="0"/>
    <n v="70000"/>
    <n v="0"/>
    <s v="Nej"/>
    <s v="Ja"/>
    <s v="Christina Larsen"/>
    <n v="2008"/>
    <n v="21"/>
    <n v="0"/>
    <s v="Pædagog"/>
    <s v="God til at lave mad"/>
    <s v="Er i gang med hygiejne kursus"/>
    <n v="0"/>
    <n v="0"/>
    <n v="0"/>
    <n v="0"/>
    <n v="0"/>
    <n v="0"/>
    <n v="0"/>
    <n v="0"/>
    <n v="100"/>
    <n v="0"/>
    <n v="0"/>
    <s v="Ja"/>
    <s v="Nej"/>
    <s v="Ja"/>
    <s v="Ja"/>
    <n v="0"/>
    <s v="Ja"/>
    <n v="0"/>
    <s v="Ja"/>
    <n v="0"/>
    <x v="2"/>
    <x v="1"/>
    <n v="0"/>
    <s v="produktionskøkken"/>
    <s v="Ja"/>
    <s v="Ingen"/>
    <s v="Ingen"/>
    <n v="0"/>
    <n v="0"/>
    <n v="0"/>
    <n v="0"/>
    <n v="0"/>
    <n v="0"/>
    <n v="0"/>
    <n v="0"/>
    <n v="0"/>
    <n v="0"/>
    <n v="0"/>
    <s v="Birgitte Glerup / Nanna"/>
    <d v="2009-03-09T00:00:00"/>
    <n v="0"/>
    <n v="0"/>
    <n v="1"/>
    <n v="5"/>
    <n v="0"/>
    <n v="1"/>
    <n v="0"/>
    <n v="0"/>
    <n v="0"/>
    <n v="0"/>
    <n v="1"/>
    <n v="0"/>
    <n v="0"/>
    <n v="0"/>
    <n v="0"/>
    <n v="0"/>
    <n v="0"/>
    <n v="0"/>
    <n v="0"/>
    <n v="1"/>
    <n v="60"/>
    <s v="Miele"/>
    <n v="6"/>
    <s v="Nej"/>
    <n v="0"/>
    <s v="Nej"/>
    <s v="Nej"/>
    <s v="Nej"/>
    <n v="1"/>
    <s v="Begrænset"/>
    <s v="Gasblus. Vasken har 2 rum._x000a_Laver mad i forvejen, vegetar og kan sagtens kører videre. Fin menuplan. Har ikke eftermiddagsmad, da det er ½-dags."/>
    <n v="0"/>
    <s v="Børnehaver"/>
    <s v="Indre By"/>
    <n v="0"/>
    <n v="0"/>
    <n v="22"/>
    <n v="0"/>
    <n v="0"/>
    <n v="0"/>
    <n v="0"/>
    <n v="0"/>
    <n v="0"/>
    <n v="0"/>
    <n v="0"/>
    <n v="0"/>
    <n v="0"/>
    <n v="0"/>
    <n v="69502.929999999993"/>
  </r>
  <r>
    <x v="0"/>
    <x v="96"/>
    <n v="0"/>
    <s v="Indre By"/>
    <s v="Sofiegade 7"/>
    <n v="1418"/>
    <s v="København K"/>
    <s v="32 54 08 20"/>
    <s v="35448@buf.kk.dk"/>
    <s v="Magrethe Søbæk Sørensen"/>
    <n v="32955390"/>
    <n v="0"/>
    <s v="35448@buf.kk.dk"/>
    <s v="Børnehave"/>
    <n v="0"/>
    <n v="0"/>
    <n v="20"/>
    <n v="0"/>
    <n v="0"/>
    <n v="0"/>
    <n v="0"/>
    <s v="Nej"/>
    <n v="0"/>
    <n v="0"/>
    <n v="0"/>
    <n v="0"/>
    <n v="0"/>
    <n v="0"/>
    <n v="0"/>
    <n v="5"/>
    <n v="0"/>
    <n v="0"/>
    <n v="5"/>
    <n v="0"/>
    <n v="0"/>
    <n v="32500"/>
    <n v="0"/>
    <n v="0"/>
    <n v="0"/>
    <n v="0"/>
    <n v="0"/>
    <n v="0"/>
    <n v="0"/>
    <n v="0"/>
    <n v="0"/>
    <n v="0"/>
    <n v="0"/>
    <n v="0"/>
    <n v="0"/>
    <n v="0"/>
    <n v="0"/>
    <n v="0"/>
    <n v="0"/>
    <n v="0"/>
    <n v="0"/>
    <n v="0"/>
    <n v="1"/>
    <s v="Ja"/>
    <s v="Nej"/>
    <s v="nej"/>
    <s v="Ja"/>
    <s v="køkkenet er meget lille men kunne godt have en lille ovn med kogeplader"/>
    <s v="Ja"/>
    <n v="0"/>
    <s v="Ja"/>
    <n v="0"/>
    <x v="1"/>
    <x v="1"/>
    <n v="0"/>
    <s v="Modtagerkøkken"/>
    <n v="0"/>
    <n v="0"/>
    <n v="0"/>
    <n v="0"/>
    <n v="0"/>
    <n v="0"/>
    <n v="0"/>
    <n v="0"/>
    <n v="0"/>
    <n v="0"/>
    <n v="0"/>
    <s v="Mindre"/>
    <n v="0"/>
    <s v="Nyt køleskab og ovn med kogeplader. "/>
    <n v="0"/>
    <d v="1899-12-30T00:00:00"/>
    <n v="0"/>
    <n v="0"/>
    <n v="0"/>
    <n v="0"/>
    <n v="0"/>
    <n v="0"/>
    <n v="0"/>
    <n v="0"/>
    <n v="0"/>
    <n v="1"/>
    <n v="0"/>
    <n v="0"/>
    <n v="0"/>
    <n v="0"/>
    <n v="0"/>
    <n v="1"/>
    <n v="0"/>
    <n v="0"/>
    <n v="0"/>
    <n v="1"/>
    <n v="60"/>
    <s v="Miele"/>
    <n v="0"/>
    <n v="0"/>
    <n v="0"/>
    <n v="0"/>
    <n v="0"/>
    <n v="0"/>
    <n v="1"/>
    <s v="Begrænset"/>
    <n v="0"/>
    <s v="køkkenet er åbent og meget lille, kan bruges til smørselv. Et tilstødende lokale kunne med held indrettes til køkken på sigt"/>
    <s v="Børnehaver"/>
    <s v="Indre By"/>
    <n v="0"/>
    <n v="0"/>
    <n v="20"/>
    <n v="0"/>
    <n v="0"/>
    <n v="0"/>
    <n v="0"/>
    <n v="0"/>
    <n v="0"/>
    <n v="0"/>
    <n v="0"/>
    <n v="0"/>
    <n v="0"/>
    <n v="0"/>
    <n v="22786"/>
  </r>
  <r>
    <x v="0"/>
    <x v="97"/>
    <n v="0"/>
    <s v="Indre By"/>
    <s v="Øster Voldgade 4B"/>
    <n v="1307"/>
    <s v="København K"/>
    <s v="33 13 02 38"/>
    <s v="35462@buf.kk.dk"/>
    <s v="Birgitte C. Carstensen"/>
    <n v="33151958"/>
    <n v="0"/>
    <s v="35462@buf.kk.dk"/>
    <s v="Børnehave"/>
    <n v="0"/>
    <n v="0"/>
    <n v="34"/>
    <n v="0"/>
    <n v="0"/>
    <n v="0"/>
    <n v="0"/>
    <s v="Nej"/>
    <n v="0"/>
    <n v="0"/>
    <n v="0"/>
    <n v="0"/>
    <n v="0"/>
    <n v="0"/>
    <n v="0"/>
    <n v="5"/>
    <n v="5"/>
    <n v="0"/>
    <n v="5"/>
    <n v="0"/>
    <n v="70000"/>
    <n v="0"/>
    <n v="0"/>
    <n v="0"/>
    <n v="0"/>
    <n v="0"/>
    <n v="0"/>
    <n v="0"/>
    <n v="0"/>
    <n v="0"/>
    <n v="0"/>
    <n v="0"/>
    <n v="0"/>
    <n v="0"/>
    <n v="0"/>
    <n v="0"/>
    <n v="0"/>
    <n v="0"/>
    <n v="0"/>
    <n v="0"/>
    <n v="75"/>
    <n v="0"/>
    <n v="2"/>
    <s v="Ja"/>
    <s v="Nej"/>
    <s v="Ja"/>
    <s v="Ja"/>
    <s v="Absolut"/>
    <s v="Ja"/>
    <s v="Absolut"/>
    <s v="Ja"/>
    <s v="Absolut, bare køkkenet er godkendt"/>
    <x v="0"/>
    <x v="27"/>
    <n v="0"/>
    <s v="produktionskøkken"/>
    <s v="nej"/>
    <s v="Mindre"/>
    <s v="Ingen"/>
    <s v="Nej"/>
    <s v="En ny opvaskemskine"/>
    <n v="0"/>
    <n v="0"/>
    <n v="0"/>
    <n v="0"/>
    <n v="0"/>
    <n v="0"/>
    <n v="0"/>
    <n v="0"/>
    <n v="0"/>
    <s v="Cathrine Jerrik / Nanna"/>
    <d v="2009-03-06T00:00:00"/>
    <n v="0"/>
    <n v="1"/>
    <n v="0"/>
    <n v="0"/>
    <n v="0"/>
    <n v="0"/>
    <n v="1"/>
    <n v="0"/>
    <n v="0"/>
    <n v="3"/>
    <n v="1"/>
    <n v="0"/>
    <n v="0"/>
    <n v="0"/>
    <n v="0"/>
    <n v="1"/>
    <n v="0"/>
    <n v="0"/>
    <n v="1"/>
    <n v="1"/>
    <n v="40"/>
    <s v="Miele"/>
    <n v="3"/>
    <s v="Nej"/>
    <n v="0"/>
    <s v="Ja"/>
    <s v="Ja"/>
    <s v="Nej"/>
    <n v="3"/>
    <s v="God plads"/>
    <s v="Har stort loft somkan bruges til lager"/>
    <n v="0"/>
    <s v="Børnehaver"/>
    <s v="Indre By"/>
    <n v="0"/>
    <n v="0"/>
    <n v="34"/>
    <n v="0"/>
    <n v="0"/>
    <n v="0"/>
    <n v="0"/>
    <n v="0"/>
    <n v="0"/>
    <n v="0"/>
    <n v="0"/>
    <n v="0"/>
    <n v="0"/>
    <n v="0"/>
    <n v="49309.15"/>
  </r>
  <r>
    <x v="0"/>
    <x v="98"/>
    <s v="Helligåndskirkens Børnehave"/>
    <s v="Indre By"/>
    <s v="Valkendorfsgade 36"/>
    <n v="1151"/>
    <s v="København K"/>
    <s v="33 15 80 57"/>
    <s v="35483@buf.kk.dk"/>
    <s v="Margrete Debois"/>
    <n v="0"/>
    <n v="0"/>
    <s v="35483@buf.kk.dk"/>
    <s v="Børnehave"/>
    <n v="0"/>
    <n v="6"/>
    <n v="24"/>
    <n v="0"/>
    <n v="0"/>
    <n v="0"/>
    <n v="0"/>
    <s v="Nej"/>
    <n v="0"/>
    <n v="0"/>
    <n v="0"/>
    <n v="0"/>
    <n v="0"/>
    <n v="0"/>
    <n v="0"/>
    <n v="0"/>
    <n v="4"/>
    <n v="0"/>
    <n v="5"/>
    <n v="0"/>
    <n v="0"/>
    <n v="25000"/>
    <n v="0"/>
    <n v="0"/>
    <n v="0"/>
    <n v="0"/>
    <n v="0"/>
    <n v="0"/>
    <n v="0"/>
    <n v="0"/>
    <n v="0"/>
    <n v="0"/>
    <n v="0"/>
    <n v="0"/>
    <n v="0"/>
    <n v="0"/>
    <n v="0"/>
    <n v="0"/>
    <n v="0"/>
    <n v="0"/>
    <n v="75"/>
    <n v="0"/>
    <n v="2"/>
    <s v="Ja"/>
    <s v="Nej"/>
    <s v="Ja"/>
    <s v="Ja"/>
    <s v="Men kun hvis køkken bliver godkendt."/>
    <s v="Ja"/>
    <n v="0"/>
    <s v="Ja"/>
    <n v="0"/>
    <x v="2"/>
    <x v="1"/>
    <n v="0"/>
    <s v="produktionskøkken"/>
    <s v="nej"/>
    <s v="Større"/>
    <s v="Større"/>
    <s v="Nej"/>
    <s v="Køkkenet er egentligt godt nok, men vil nok ikke blive godkendt, skal nok renoveres og have nyt køleskab og fryser"/>
    <s v="Mindre"/>
    <s v="Større"/>
    <s v="Nej"/>
    <s v="Køkkenet er stort og pænt, men meget gammelt"/>
    <n v="0"/>
    <n v="0"/>
    <n v="0"/>
    <n v="0"/>
    <n v="0"/>
    <s v="Cathrine Jerrik / Nanna"/>
    <d v="2009-03-06T00:00:00"/>
    <n v="0"/>
    <n v="1"/>
    <n v="0"/>
    <n v="0"/>
    <n v="0"/>
    <n v="0"/>
    <n v="0"/>
    <n v="0"/>
    <n v="0"/>
    <n v="1"/>
    <n v="1"/>
    <n v="0"/>
    <n v="0"/>
    <n v="0"/>
    <n v="0"/>
    <n v="1"/>
    <n v="0"/>
    <n v="0"/>
    <n v="0"/>
    <n v="1"/>
    <n v="25"/>
    <s v="Miele"/>
    <n v="4"/>
    <s v="Nej"/>
    <n v="0"/>
    <s v="Ja"/>
    <s v="Ja"/>
    <s v="Nej"/>
    <n v="1"/>
    <s v="God plads"/>
    <s v="vask med 2 rum"/>
    <n v="0"/>
    <s v="Børnehaver"/>
    <s v="Indre By"/>
    <n v="0"/>
    <n v="6"/>
    <n v="24"/>
    <n v="0"/>
    <n v="0"/>
    <n v="0"/>
    <n v="0"/>
    <n v="0"/>
    <n v="0"/>
    <n v="0"/>
    <n v="0"/>
    <n v="0"/>
    <n v="0"/>
    <n v="0"/>
    <n v="17581.22"/>
  </r>
  <r>
    <x v="0"/>
    <x v="99"/>
    <s v="Holmens Sogns Udflytterbørnehave"/>
    <s v="Indre By"/>
    <s v="Rosenlundvej 27"/>
    <n v="3540"/>
    <s v="Lynge"/>
    <n v="48187561"/>
    <s v="holmenudflytter@mail.tele.dk"/>
    <s v="Britta Ulnits"/>
    <n v="38715283"/>
    <n v="0"/>
    <s v="35507@buf.kk.dk"/>
    <s v="Børnehave"/>
    <n v="0"/>
    <n v="0"/>
    <n v="42"/>
    <n v="0"/>
    <n v="0"/>
    <n v="0"/>
    <n v="0"/>
    <s v="Nej"/>
    <n v="0"/>
    <n v="0"/>
    <n v="0"/>
    <n v="0"/>
    <n v="0"/>
    <n v="0"/>
    <n v="0"/>
    <n v="0"/>
    <n v="0"/>
    <n v="0"/>
    <n v="0"/>
    <n v="0"/>
    <n v="0"/>
    <n v="0"/>
    <n v="0"/>
    <s v="Ja"/>
    <n v="0"/>
    <s v="Tina Larsen"/>
    <n v="2006"/>
    <n v="15"/>
    <n v="0"/>
    <n v="0"/>
    <n v="0"/>
    <n v="0"/>
    <n v="0"/>
    <n v="0"/>
    <n v="0"/>
    <n v="0"/>
    <n v="0"/>
    <n v="0"/>
    <n v="0"/>
    <n v="0"/>
    <n v="0"/>
    <n v="0"/>
    <n v="0"/>
    <s v="nej"/>
    <s v="Nej"/>
    <s v="nej"/>
    <s v="Ja"/>
    <n v="0"/>
    <n v="0"/>
    <s v="ved ikke"/>
    <s v="Ja"/>
    <n v="0"/>
    <x v="2"/>
    <x v="1"/>
    <n v="0"/>
    <n v="0"/>
    <n v="0"/>
    <n v="0"/>
    <n v="0"/>
    <n v="0"/>
    <n v="0"/>
    <n v="0"/>
    <n v="0"/>
    <n v="0"/>
    <n v="0"/>
    <n v="0"/>
    <n v="0"/>
    <n v="0"/>
    <n v="0"/>
    <n v="0"/>
    <s v="Lone"/>
    <d v="1899-12-30T00:00:00"/>
    <n v="0"/>
    <n v="1"/>
    <n v="0"/>
    <n v="4"/>
    <n v="1"/>
    <n v="0"/>
    <n v="0"/>
    <n v="0"/>
    <n v="0"/>
    <n v="0"/>
    <n v="1"/>
    <n v="0"/>
    <n v="0"/>
    <n v="0"/>
    <n v="0"/>
    <n v="0"/>
    <n v="1"/>
    <n v="0"/>
    <n v="0"/>
    <n v="1"/>
    <n v="20"/>
    <s v="Miele"/>
    <n v="2"/>
    <s v="Nej"/>
    <n v="0"/>
    <s v="Nej"/>
    <s v="Nej"/>
    <s v="Nej"/>
    <n v="2"/>
    <s v="God plads"/>
    <n v="0"/>
    <n v="0"/>
    <s v="Børnehaver"/>
    <s v="Indre By"/>
    <n v="0"/>
    <n v="0"/>
    <n v="42"/>
    <n v="0"/>
    <n v="0"/>
    <n v="0"/>
    <n v="0"/>
    <n v="0"/>
    <n v="0"/>
    <n v="0"/>
    <n v="0"/>
    <n v="0"/>
    <n v="0"/>
    <n v="0"/>
    <n v="30786.02"/>
  </r>
  <r>
    <x v="0"/>
    <x v="100"/>
    <s v="Bøgely"/>
    <s v="Indre By"/>
    <s v="Rådvad  &quot;Bøgely&quot; 2"/>
    <n v="2800"/>
    <s v="Lyngby"/>
    <s v="45 80 32 63"/>
    <s v="35509@buf.kk.dk"/>
    <s v="Jette Ahrenst Jørgensen"/>
    <n v="0"/>
    <n v="0"/>
    <s v="35509@buf.kk.dk"/>
    <s v="Børnehave"/>
    <n v="0"/>
    <n v="0"/>
    <n v="66"/>
    <n v="0"/>
    <n v="0"/>
    <n v="0"/>
    <n v="0"/>
    <s v="Nej"/>
    <n v="0"/>
    <n v="0"/>
    <n v="0"/>
    <n v="0"/>
    <n v="0"/>
    <n v="0"/>
    <n v="0"/>
    <n v="0"/>
    <n v="0"/>
    <n v="0"/>
    <n v="5"/>
    <n v="0"/>
    <n v="0"/>
    <n v="5000"/>
    <n v="0"/>
    <s v="Nej"/>
    <n v="0"/>
    <n v="0"/>
    <n v="0"/>
    <n v="0"/>
    <n v="0"/>
    <n v="0"/>
    <n v="0"/>
    <n v="0"/>
    <n v="0"/>
    <n v="0"/>
    <n v="0"/>
    <n v="0"/>
    <n v="0"/>
    <n v="0"/>
    <n v="0"/>
    <n v="0"/>
    <n v="0"/>
    <n v="0"/>
    <n v="0"/>
    <s v="nej"/>
    <s v="Nej"/>
    <s v="nej"/>
    <n v="0"/>
    <n v="0"/>
    <n v="0"/>
    <n v="0"/>
    <n v="0"/>
    <n v="0"/>
    <x v="1"/>
    <x v="28"/>
    <n v="0"/>
    <s v="Køkken begrænset tilvirk"/>
    <n v="0"/>
    <n v="0"/>
    <n v="0"/>
    <n v="0"/>
    <n v="0"/>
    <s v="Større"/>
    <s v="Ingen"/>
    <s v="Nej"/>
    <s v="Industriopvaskemaskine, ovn - 1 ekstra, køl + frys nedslidt, evt. ny skabsfryser + skabskøl (industri), kogebord meget lavt og fungerer kun delvist."/>
    <n v="0"/>
    <n v="0"/>
    <n v="0"/>
    <n v="0"/>
    <s v="Opvaskemaskine er i et andet rum, som er gennemgang"/>
    <s v="Lone/Birgitte"/>
    <d v="2009-05-04T00:00:00"/>
    <n v="0"/>
    <n v="0"/>
    <n v="1"/>
    <n v="4"/>
    <n v="0"/>
    <n v="1"/>
    <n v="0"/>
    <n v="0"/>
    <n v="0"/>
    <n v="0"/>
    <n v="1"/>
    <n v="0"/>
    <n v="0"/>
    <n v="1"/>
    <n v="0"/>
    <n v="1"/>
    <n v="0"/>
    <n v="0"/>
    <n v="0"/>
    <n v="1"/>
    <n v="30"/>
    <s v="Miele"/>
    <n v="8"/>
    <s v="Nej"/>
    <n v="0"/>
    <s v="Nej"/>
    <s v="Nej"/>
    <s v="Nej"/>
    <n v="2"/>
    <s v="ingen plads"/>
    <s v="Problemstillinger der skal løses: 1) 22 børn + 3 voksne på 1. sal, der er ikke og kan ikke etableres spisning nedenunder (madelevator?) 2) Fredet bygning - ombygning under restriktioner 3)Rum m. opvaskemaskine er gennemgansrum for børn + voksne 4)Passage "/>
    <n v="0"/>
    <s v="Børnehaver"/>
    <s v="Indre By"/>
    <n v="0"/>
    <n v="0"/>
    <n v="66"/>
    <n v="0"/>
    <n v="0"/>
    <n v="0"/>
    <n v="0"/>
    <n v="0"/>
    <n v="0"/>
    <n v="0"/>
    <n v="0"/>
    <n v="0"/>
    <n v="0"/>
    <n v="0"/>
    <n v="30819.360000000001"/>
  </r>
  <r>
    <x v="0"/>
    <x v="101"/>
    <s v="Højbjerg"/>
    <s v="Indre By"/>
    <s v="Sandbjergvej 42"/>
    <n v="3460"/>
    <s v="Birkerød"/>
    <s v="45 81 80 73"/>
    <s v="35510@buf.kk.dk"/>
    <s v="Marianne Dinesen"/>
    <n v="35350772"/>
    <n v="0"/>
    <s v="35510@buf.kk.dk"/>
    <s v="Børnehave"/>
    <n v="0"/>
    <n v="0"/>
    <n v="31"/>
    <n v="0"/>
    <n v="0"/>
    <n v="0"/>
    <n v="0"/>
    <n v="0"/>
    <n v="0"/>
    <n v="0"/>
    <n v="0"/>
    <n v="0"/>
    <n v="0"/>
    <n v="0"/>
    <n v="0"/>
    <n v="5"/>
    <n v="0"/>
    <n v="0"/>
    <n v="5"/>
    <n v="0"/>
    <n v="0"/>
    <n v="70000"/>
    <n v="0"/>
    <n v="0"/>
    <n v="0"/>
    <n v="0"/>
    <n v="0"/>
    <n v="0"/>
    <n v="0"/>
    <n v="0"/>
    <n v="0"/>
    <n v="0"/>
    <n v="0"/>
    <n v="0"/>
    <n v="0"/>
    <n v="0"/>
    <n v="0"/>
    <n v="0"/>
    <n v="0"/>
    <n v="0"/>
    <n v="100"/>
    <n v="0"/>
    <n v="0"/>
    <s v="Ja"/>
    <s v="Nej"/>
    <n v="0"/>
    <n v="0"/>
    <s v="ved ikke"/>
    <n v="0"/>
    <s v="ved ikke"/>
    <n v="0"/>
    <s v="ved ikke"/>
    <x v="1"/>
    <x v="29"/>
    <n v="0"/>
    <s v="Køkken blandet tilvirk"/>
    <n v="0"/>
    <n v="0"/>
    <n v="0"/>
    <n v="0"/>
    <s v="Hvis det kræves: skillevæg + hæve opvaskemaskine. Evt. ny skabsfryser + nyt fuldhøjde køleskab"/>
    <n v="0"/>
    <n v="0"/>
    <n v="0"/>
    <n v="0"/>
    <n v="0"/>
    <n v="0"/>
    <n v="0"/>
    <n v="0"/>
    <n v="0"/>
    <s v="Birgitte Glerup"/>
    <d v="2009-04-24T00:00:00"/>
    <n v="0"/>
    <n v="1"/>
    <n v="0"/>
    <n v="4"/>
    <n v="1"/>
    <n v="0"/>
    <n v="0"/>
    <n v="0"/>
    <n v="0"/>
    <n v="1"/>
    <n v="1"/>
    <n v="0"/>
    <n v="0"/>
    <n v="0"/>
    <n v="0"/>
    <n v="1"/>
    <n v="0"/>
    <n v="0"/>
    <n v="0"/>
    <n v="1"/>
    <n v="20"/>
    <s v="Miele"/>
    <n v="3"/>
    <s v="Ja"/>
    <n v="10"/>
    <s v="Nej"/>
    <s v="Nej"/>
    <s v="Nej"/>
    <n v="2"/>
    <n v="0"/>
    <s v="Der skal afklares: skal der skillevæg/foldedør op mellem køkken og spiseafd? Hvor mange vaske? Tilladt at producere uden rist + afløs i gulv? Opvaskemaskine - skal den hæves? Fliser på væg bag køkkenbordet?"/>
    <n v="0"/>
    <s v="Børnehaver"/>
    <s v="Indre By"/>
    <n v="0"/>
    <n v="0"/>
    <n v="31"/>
    <n v="0"/>
    <n v="0"/>
    <n v="0"/>
    <n v="0"/>
    <n v="0"/>
    <n v="0"/>
    <n v="0"/>
    <n v="0"/>
    <n v="0"/>
    <n v="0"/>
    <n v="0"/>
    <n v="90520.22"/>
  </r>
  <r>
    <x v="0"/>
    <x v="102"/>
    <s v="Trinitatis Sogns Udflytterbørnehave"/>
    <s v="Indre By"/>
    <s v="Tranemosevej 39"/>
    <n v="2750"/>
    <s v="Ballerup"/>
    <s v="44 65 12 13"/>
    <s v="trinitatis@mail.dk"/>
    <s v="Tove Hammer"/>
    <n v="36497454"/>
    <n v="0"/>
    <s v="35511@buf.kk.dk"/>
    <s v="Børnehave"/>
    <n v="0"/>
    <n v="0"/>
    <n v="30"/>
    <n v="0"/>
    <n v="0"/>
    <n v="0"/>
    <n v="0"/>
    <s v="Nej"/>
    <n v="0"/>
    <n v="0"/>
    <n v="0"/>
    <n v="0"/>
    <n v="0"/>
    <n v="0"/>
    <n v="0"/>
    <n v="5"/>
    <n v="0"/>
    <n v="0"/>
    <n v="5"/>
    <n v="0"/>
    <n v="0"/>
    <n v="40000"/>
    <n v="0"/>
    <n v="0"/>
    <n v="0"/>
    <n v="0"/>
    <n v="0"/>
    <n v="0"/>
    <n v="0"/>
    <n v="0"/>
    <n v="0"/>
    <n v="0"/>
    <n v="0"/>
    <n v="0"/>
    <n v="0"/>
    <n v="0"/>
    <n v="0"/>
    <n v="0"/>
    <n v="0"/>
    <n v="0"/>
    <n v="90"/>
    <n v="0"/>
    <n v="0"/>
    <s v="nej"/>
    <s v="Nej"/>
    <s v="nej"/>
    <s v="Ja"/>
    <s v="der skal komme timer med"/>
    <s v="Ja"/>
    <n v="0"/>
    <s v="Ja"/>
    <n v="0"/>
    <x v="0"/>
    <x v="5"/>
    <n v="0"/>
    <n v="0"/>
    <n v="0"/>
    <n v="0"/>
    <n v="0"/>
    <n v="0"/>
    <n v="0"/>
    <n v="0"/>
    <n v="0"/>
    <n v="0"/>
    <n v="0"/>
    <n v="0"/>
    <n v="0"/>
    <n v="0"/>
    <n v="0"/>
    <s v="der blev lavet mad i køkkenet indtil sommeren 2007. varm og kold mad"/>
    <s v="Lone Voss"/>
    <d v="1899-12-30T00:00:00"/>
    <n v="0"/>
    <n v="0"/>
    <n v="1"/>
    <n v="4"/>
    <n v="1"/>
    <n v="0"/>
    <n v="0"/>
    <n v="0"/>
    <n v="0"/>
    <n v="1"/>
    <n v="0"/>
    <n v="0"/>
    <n v="0"/>
    <n v="0"/>
    <n v="0"/>
    <n v="1"/>
    <n v="0"/>
    <n v="0"/>
    <n v="0"/>
    <n v="1"/>
    <n v="3"/>
    <s v="Industri"/>
    <n v="4"/>
    <s v="Nej"/>
    <n v="0"/>
    <s v="Ja"/>
    <s v="Ja"/>
    <s v="Nej"/>
    <n v="1"/>
    <s v="ingen plads"/>
    <s v="ovn"/>
    <n v="0"/>
    <s v="Børnehaver"/>
    <s v="Indre By"/>
    <n v="0"/>
    <n v="0"/>
    <n v="30"/>
    <n v="0"/>
    <n v="0"/>
    <n v="0"/>
    <n v="0"/>
    <n v="0"/>
    <n v="0"/>
    <n v="0"/>
    <n v="0"/>
    <n v="0"/>
    <n v="0"/>
    <n v="0"/>
    <n v="29081.54"/>
  </r>
  <r>
    <x v="0"/>
    <x v="103"/>
    <n v="0"/>
    <s v="Indre By"/>
    <s v="Sankt Peders Stræde 4"/>
    <n v="1453"/>
    <s v="København K"/>
    <s v="33 13 62 58"/>
    <s v="35571@buf.kk.dk"/>
    <s v="Vibeke Sølling"/>
    <n v="39621212"/>
    <n v="0"/>
    <s v="35571@buf.kk.dk"/>
    <s v="Børnehave"/>
    <n v="0"/>
    <n v="0"/>
    <n v="22"/>
    <n v="60"/>
    <n v="0"/>
    <n v="0"/>
    <n v="0"/>
    <s v="ja"/>
    <n v="0"/>
    <n v="0"/>
    <n v="0"/>
    <n v="0"/>
    <n v="0"/>
    <n v="0"/>
    <n v="0"/>
    <n v="0"/>
    <n v="0"/>
    <n v="0"/>
    <n v="0"/>
    <n v="0"/>
    <n v="0"/>
    <n v="0"/>
    <n v="0"/>
    <s v="Nej"/>
    <s v="nej"/>
    <n v="0"/>
    <n v="0"/>
    <n v="0"/>
    <n v="0"/>
    <n v="0"/>
    <n v="0"/>
    <n v="0"/>
    <n v="0"/>
    <n v="0"/>
    <n v="0"/>
    <n v="0"/>
    <n v="0"/>
    <n v="0"/>
    <n v="0"/>
    <n v="0"/>
    <n v="0"/>
    <n v="0"/>
    <n v="1"/>
    <s v="Ja"/>
    <s v="Nej"/>
    <s v="Ja"/>
    <s v="Ja"/>
    <s v="Hvis der er råd til det, ellers vil de have det udefra"/>
    <s v="Ja"/>
    <s v="Se ovenfor"/>
    <s v="Ja"/>
    <s v="Se ovenfor"/>
    <x v="0"/>
    <x v="5"/>
    <n v="0"/>
    <s v="produktionskøkken"/>
    <s v="nej"/>
    <s v="Større"/>
    <s v="Mindre"/>
    <s v="Nej"/>
    <s v="Stort dejligt køkken, men trænger til renovering, men brugbart._x000a_Nyt komfu, ny emhætte, nyt køleskab"/>
    <n v="0"/>
    <n v="0"/>
    <n v="0"/>
    <n v="0"/>
    <n v="0"/>
    <n v="0"/>
    <n v="0"/>
    <n v="0"/>
    <n v="0"/>
    <s v="Cathrine Jerrik / Nanna"/>
    <d v="2009-03-09T00:00:00"/>
    <n v="0"/>
    <n v="1"/>
    <n v="0"/>
    <n v="0"/>
    <n v="0"/>
    <n v="1"/>
    <n v="0"/>
    <n v="0"/>
    <n v="0"/>
    <n v="1"/>
    <n v="1"/>
    <n v="0"/>
    <n v="0"/>
    <n v="0"/>
    <n v="0"/>
    <n v="1"/>
    <n v="0"/>
    <n v="0"/>
    <n v="0"/>
    <n v="1"/>
    <n v="20"/>
    <s v="Miele"/>
    <n v="3.5"/>
    <s v="Nej"/>
    <n v="0"/>
    <s v="Nej"/>
    <s v="Nej"/>
    <s v="Nej"/>
    <n v="2"/>
    <s v="God plads"/>
    <n v="0"/>
    <n v="0"/>
    <s v="Integrerede "/>
    <s v="Indre By"/>
    <n v="0"/>
    <n v="0"/>
    <n v="22"/>
    <n v="60"/>
    <n v="0"/>
    <n v="0"/>
    <n v="0"/>
    <n v="0"/>
    <n v="0"/>
    <n v="0"/>
    <n v="0"/>
    <n v="0"/>
    <n v="0"/>
    <n v="0"/>
    <n v="21361.95"/>
  </r>
  <r>
    <x v="0"/>
    <x v="104"/>
    <s v="Stokholmsgave Centrum"/>
    <s v="Indre By"/>
    <s v="Klampenborgvej 135"/>
    <n v="2800"/>
    <s v="Lyngby"/>
    <s v="45 93 63 22"/>
    <s v="37379@buf.kk.dk"/>
    <s v="Heidi Barington"/>
    <n v="0"/>
    <n v="0"/>
    <s v="37379@buf.kk.dk"/>
    <s v="Børnehave"/>
    <n v="0"/>
    <n v="0"/>
    <n v="66"/>
    <n v="0"/>
    <n v="0"/>
    <n v="0"/>
    <n v="0"/>
    <n v="0"/>
    <n v="0"/>
    <n v="0"/>
    <n v="0"/>
    <n v="0"/>
    <n v="0"/>
    <n v="0"/>
    <n v="0"/>
    <n v="5"/>
    <n v="5"/>
    <n v="0"/>
    <n v="5"/>
    <n v="0"/>
    <n v="0"/>
    <n v="80000"/>
    <n v="0"/>
    <s v="Ja"/>
    <n v="0"/>
    <s v="Schantall Werleman"/>
    <n v="2009"/>
    <n v="25"/>
    <n v="0"/>
    <s v="studerende"/>
    <n v="0"/>
    <n v="0"/>
    <n v="0"/>
    <n v="0"/>
    <n v="0"/>
    <n v="0"/>
    <n v="0"/>
    <n v="0"/>
    <n v="0"/>
    <n v="0"/>
    <n v="90"/>
    <n v="0"/>
    <n v="1"/>
    <s v="Ja"/>
    <n v="0"/>
    <n v="0"/>
    <s v="Ja"/>
    <n v="0"/>
    <s v="Ja"/>
    <s v="tror"/>
    <s v="Ja"/>
    <n v="0"/>
    <x v="0"/>
    <x v="30"/>
    <n v="0"/>
    <s v="produktionskøkken"/>
    <s v="nej"/>
    <s v="Mindre"/>
    <s v="Ingen"/>
    <s v="Nej"/>
    <s v="ud fra samtale i tlf: nye ovne, nyt kogebord"/>
    <n v="0"/>
    <n v="0"/>
    <n v="0"/>
    <n v="0"/>
    <n v="0"/>
    <n v="0"/>
    <n v="0"/>
    <n v="0"/>
    <n v="0"/>
    <s v="Birgitte Glerup"/>
    <d v="2009-04-24T00:00:00"/>
    <n v="0"/>
    <n v="0"/>
    <n v="1"/>
    <n v="4"/>
    <n v="0"/>
    <n v="1"/>
    <n v="0"/>
    <n v="0"/>
    <n v="0"/>
    <n v="0"/>
    <n v="3"/>
    <n v="0"/>
    <n v="0"/>
    <n v="0"/>
    <n v="0"/>
    <n v="0"/>
    <n v="0"/>
    <n v="0"/>
    <n v="1"/>
    <n v="1"/>
    <n v="20"/>
    <s v="Miele"/>
    <n v="4"/>
    <s v="Ja"/>
    <n v="10"/>
    <s v="Nej"/>
    <s v="Nej"/>
    <s v="Nej"/>
    <n v="2"/>
    <s v="Begrænset"/>
    <n v="0"/>
    <n v="0"/>
    <s v="Børnehaver"/>
    <s v="Indre By"/>
    <n v="0"/>
    <n v="0"/>
    <n v="66"/>
    <n v="0"/>
    <n v="0"/>
    <n v="0"/>
    <n v="0"/>
    <n v="0"/>
    <n v="0"/>
    <n v="0"/>
    <n v="0"/>
    <n v="0"/>
    <n v="0"/>
    <n v="0"/>
    <n v="85463.91"/>
  </r>
  <r>
    <x v="0"/>
    <x v="105"/>
    <s v="Dronning Louise børnehave"/>
    <s v="Nørrebro"/>
    <s v="Bjelkes Allé 45"/>
    <n v="2200"/>
    <s v="København N"/>
    <s v="35 85 79 69"/>
    <s v="35312@buf.kk.dk"/>
    <s v="Lone Sass Mønsted"/>
    <n v="38192558"/>
    <n v="0"/>
    <s v="35312@buf.kk.dk"/>
    <s v="Børnehave"/>
    <n v="0"/>
    <n v="0"/>
    <n v="48"/>
    <n v="0"/>
    <n v="0"/>
    <n v="0"/>
    <n v="0"/>
    <s v="Nej"/>
    <n v="0"/>
    <n v="0"/>
    <n v="0"/>
    <n v="0"/>
    <n v="0"/>
    <n v="0"/>
    <n v="0"/>
    <n v="0"/>
    <n v="0"/>
    <n v="0"/>
    <n v="5"/>
    <n v="0"/>
    <n v="0"/>
    <n v="0"/>
    <n v="0"/>
    <n v="0"/>
    <n v="0"/>
    <n v="0"/>
    <n v="0"/>
    <n v="0"/>
    <n v="0"/>
    <n v="0"/>
    <n v="0"/>
    <n v="0"/>
    <n v="0"/>
    <n v="0"/>
    <n v="0"/>
    <n v="0"/>
    <n v="0"/>
    <n v="0"/>
    <n v="0"/>
    <n v="0"/>
    <n v="90"/>
    <n v="0"/>
    <n v="1"/>
    <s v="nej"/>
    <s v="Nej"/>
    <s v="Ja"/>
    <s v="Ja"/>
    <n v="0"/>
    <s v="Ja"/>
    <n v="0"/>
    <s v="Ja"/>
    <n v="0"/>
    <x v="0"/>
    <x v="1"/>
    <n v="0"/>
    <s v="Køkken begrænset tilvirk"/>
    <s v="nej"/>
    <n v="0"/>
    <n v="0"/>
    <n v="0"/>
    <n v="0"/>
    <s v="Større"/>
    <s v="Større"/>
    <n v="0"/>
    <n v="0"/>
    <n v="0"/>
    <n v="0"/>
    <n v="0"/>
    <n v="0"/>
    <n v="0"/>
    <s v="Cathrine"/>
    <d v="1899-12-30T00:00:00"/>
    <n v="0"/>
    <n v="1"/>
    <n v="0"/>
    <n v="0"/>
    <n v="0"/>
    <n v="1"/>
    <n v="0"/>
    <n v="0"/>
    <n v="0"/>
    <n v="2"/>
    <n v="2"/>
    <n v="0"/>
    <n v="0"/>
    <n v="0"/>
    <n v="0"/>
    <n v="0"/>
    <n v="2"/>
    <n v="0"/>
    <n v="0"/>
    <n v="1"/>
    <n v="20"/>
    <s v="Miele"/>
    <n v="2"/>
    <s v="Nej"/>
    <n v="0"/>
    <s v="Nej"/>
    <n v="0"/>
    <s v="Nej"/>
    <n v="2"/>
    <s v="God plads"/>
    <n v="0"/>
    <n v="0"/>
    <s v="Børnehaver"/>
    <s v="Nørrebro"/>
    <n v="0"/>
    <n v="6"/>
    <n v="44"/>
    <n v="0"/>
    <n v="0"/>
    <n v="0"/>
    <n v="0"/>
    <n v="0"/>
    <n v="0"/>
    <n v="0"/>
    <n v="0"/>
    <n v="0"/>
    <n v="0"/>
    <n v="0"/>
    <n v="40384.68"/>
  </r>
  <r>
    <x v="0"/>
    <x v="106"/>
    <s v="Stefansgårdens Børnehave"/>
    <s v="Nørrebro"/>
    <s v="Hellebækgade 29"/>
    <n v="2200"/>
    <s v="København N"/>
    <s v="35 85 38 81"/>
    <s v="35357@buf.kk.dk"/>
    <s v="Birgitte Munch Jørgensen"/>
    <n v="36462736"/>
    <n v="0"/>
    <s v="35357@buf.kk.dk"/>
    <s v="Børnehave"/>
    <n v="0"/>
    <n v="10"/>
    <n v="20"/>
    <n v="0"/>
    <n v="0"/>
    <n v="0"/>
    <n v="0"/>
    <s v="Nej"/>
    <n v="0"/>
    <n v="0"/>
    <n v="0"/>
    <n v="0"/>
    <n v="0"/>
    <n v="0"/>
    <n v="0"/>
    <n v="5"/>
    <n v="0"/>
    <n v="0"/>
    <n v="5"/>
    <n v="0"/>
    <n v="0"/>
    <n v="30000"/>
    <n v="0"/>
    <n v="0"/>
    <n v="0"/>
    <n v="0"/>
    <n v="0"/>
    <n v="0"/>
    <n v="0"/>
    <n v="0"/>
    <n v="0"/>
    <n v="0"/>
    <n v="0"/>
    <n v="0"/>
    <n v="0"/>
    <n v="0"/>
    <n v="0"/>
    <n v="0"/>
    <n v="0"/>
    <n v="0"/>
    <n v="90"/>
    <n v="0"/>
    <n v="1"/>
    <s v="Ja"/>
    <s v="Nej"/>
    <s v="Ja"/>
    <s v="Ja"/>
    <n v="0"/>
    <s v="Ja"/>
    <n v="0"/>
    <s v="Ja"/>
    <n v="0"/>
    <x v="0"/>
    <x v="1"/>
    <n v="0"/>
    <s v="Køkken begrænset tilvirk"/>
    <s v="nej"/>
    <n v="0"/>
    <s v="Større"/>
    <n v="0"/>
    <n v="0"/>
    <n v="0"/>
    <n v="0"/>
    <n v="0"/>
    <n v="0"/>
    <n v="0"/>
    <n v="0"/>
    <n v="0"/>
    <n v="0"/>
    <s v="en total renovering, køkkenet er mindre og ikke brugbar."/>
    <s v="Cathrine"/>
    <d v="1899-12-30T00:00:00"/>
    <n v="0"/>
    <n v="0"/>
    <n v="0"/>
    <n v="0"/>
    <n v="0"/>
    <n v="0"/>
    <n v="0"/>
    <n v="0"/>
    <n v="0"/>
    <n v="1"/>
    <n v="0"/>
    <n v="0"/>
    <n v="0"/>
    <n v="0"/>
    <n v="0"/>
    <n v="0"/>
    <n v="0"/>
    <n v="0"/>
    <n v="1"/>
    <n v="0"/>
    <n v="0"/>
    <n v="0"/>
    <n v="0"/>
    <s v="Nej"/>
    <n v="0"/>
    <s v="Nej"/>
    <s v="Nej"/>
    <s v="Nej"/>
    <n v="1"/>
    <s v="Begrænset"/>
    <n v="0"/>
    <n v="0"/>
    <s v="Børnehaver"/>
    <s v="Nørrebro"/>
    <n v="0"/>
    <n v="10"/>
    <n v="20"/>
    <n v="0"/>
    <n v="0"/>
    <n v="0"/>
    <n v="0"/>
    <n v="0"/>
    <n v="0"/>
    <n v="0"/>
    <n v="0"/>
    <n v="0"/>
    <n v="0"/>
    <n v="0"/>
    <n v="28756.04"/>
  </r>
  <r>
    <x v="0"/>
    <x v="107"/>
    <n v="0"/>
    <s v="Nørrebro"/>
    <s v="Hermodsgade 23"/>
    <n v="2200"/>
    <s v="København N"/>
    <s v="35 81 92 94"/>
    <s v="35359@buf.kk.dk"/>
    <s v="Gitte Koldbye Schmidt"/>
    <n v="32969700"/>
    <n v="0"/>
    <s v="35359@buf.kk.dk"/>
    <s v="Børnehave"/>
    <n v="0"/>
    <n v="0"/>
    <n v="20"/>
    <n v="0"/>
    <n v="0"/>
    <n v="0"/>
    <n v="0"/>
    <s v="Nej"/>
    <n v="0"/>
    <n v="0"/>
    <n v="0"/>
    <n v="0"/>
    <n v="0"/>
    <n v="0"/>
    <n v="0"/>
    <n v="5"/>
    <n v="0"/>
    <n v="0"/>
    <n v="5"/>
    <n v="0"/>
    <n v="0"/>
    <n v="0"/>
    <n v="0"/>
    <n v="0"/>
    <n v="0"/>
    <n v="0"/>
    <n v="0"/>
    <n v="0"/>
    <n v="0"/>
    <n v="0"/>
    <n v="0"/>
    <n v="0"/>
    <n v="0"/>
    <n v="0"/>
    <n v="0"/>
    <n v="0"/>
    <n v="0"/>
    <n v="0"/>
    <n v="0"/>
    <n v="0"/>
    <n v="0"/>
    <n v="0"/>
    <n v="1"/>
    <s v="Ja"/>
    <s v="Nej"/>
    <s v="Ja"/>
    <s v="Ja"/>
    <s v="ikke muligt. P.g.a. aktuelle køkken forhold. "/>
    <s v="Ja"/>
    <n v="0"/>
    <s v="Ja"/>
    <s v="hvis det er muligt"/>
    <x v="2"/>
    <x v="1"/>
    <n v="0"/>
    <s v="Køkken begrænset tilvirk"/>
    <n v="0"/>
    <n v="0"/>
    <n v="0"/>
    <n v="0"/>
    <n v="0"/>
    <s v="Mindre"/>
    <s v="Større"/>
    <n v="0"/>
    <s v="Køkkenet er gammelt, men lederen har sat penge af så de selv kan renoverer det."/>
    <n v="0"/>
    <n v="0"/>
    <n v="0"/>
    <n v="0"/>
    <n v="0"/>
    <s v="Cathrine"/>
    <s v="24.03"/>
    <n v="0"/>
    <n v="1"/>
    <n v="0"/>
    <n v="0"/>
    <n v="0"/>
    <n v="0"/>
    <n v="0"/>
    <n v="0"/>
    <n v="0"/>
    <n v="1"/>
    <n v="0"/>
    <n v="0"/>
    <n v="0"/>
    <n v="0"/>
    <n v="0"/>
    <n v="1"/>
    <n v="0"/>
    <n v="0"/>
    <n v="0"/>
    <n v="1"/>
    <n v="29"/>
    <s v="bosch"/>
    <n v="2"/>
    <n v="0"/>
    <n v="0"/>
    <s v="Ja"/>
    <s v="Ja"/>
    <n v="0"/>
    <n v="1"/>
    <s v="ingen plads"/>
    <s v="Bruger køkkenet som kontor, personalestue."/>
    <n v="0"/>
    <s v="Børnehaver"/>
    <s v="Nørrebro"/>
    <n v="0"/>
    <n v="0"/>
    <n v="20"/>
    <n v="0"/>
    <n v="0"/>
    <n v="0"/>
    <n v="0"/>
    <n v="0"/>
    <n v="0"/>
    <n v="0"/>
    <n v="0"/>
    <n v="0"/>
    <n v="0"/>
    <n v="0"/>
    <n v="42726.16"/>
  </r>
  <r>
    <x v="0"/>
    <x v="108"/>
    <s v="Linden"/>
    <s v="Nørrebro"/>
    <s v="Kapelvej 36"/>
    <n v="2200"/>
    <s v="København N"/>
    <s v="35 39 43 38"/>
    <s v="35381@buf.kk.dk"/>
    <s v="Inge Kunkel-Bode"/>
    <n v="38742801"/>
    <n v="0"/>
    <s v="35381@buf.kk.dk"/>
    <s v="Børnehave"/>
    <n v="0"/>
    <n v="10"/>
    <n v="63"/>
    <n v="0"/>
    <n v="0"/>
    <n v="0"/>
    <n v="0"/>
    <s v="ja"/>
    <n v="2"/>
    <n v="1"/>
    <n v="0"/>
    <n v="0"/>
    <n v="0"/>
    <n v="0"/>
    <n v="0"/>
    <s v="Ja"/>
    <n v="0"/>
    <n v="0"/>
    <n v="0"/>
    <n v="0"/>
    <n v="0"/>
    <n v="100000"/>
    <n v="0"/>
    <n v="0"/>
    <n v="0"/>
    <n v="0"/>
    <n v="0"/>
    <n v="0"/>
    <n v="0"/>
    <n v="0"/>
    <n v="0"/>
    <n v="0"/>
    <n v="0"/>
    <n v="0"/>
    <n v="0"/>
    <n v="0"/>
    <n v="0"/>
    <n v="0"/>
    <n v="0"/>
    <n v="0"/>
    <n v="80"/>
    <n v="0"/>
    <n v="1"/>
    <s v="Ja"/>
    <s v="Nej"/>
    <s v="Ja"/>
    <s v="Ja"/>
    <n v="0"/>
    <s v="Ja"/>
    <n v="0"/>
    <s v="Ja"/>
    <s v="hvis pengene er til stede"/>
    <x v="0"/>
    <x v="1"/>
    <n v="0"/>
    <s v="produktionskøkken"/>
    <n v="0"/>
    <n v="0"/>
    <s v="Større"/>
    <n v="0"/>
    <s v="der skal etableres en elevator mellem etagerne"/>
    <n v="0"/>
    <n v="0"/>
    <n v="0"/>
    <n v="0"/>
    <n v="0"/>
    <n v="0"/>
    <n v="0"/>
    <n v="0"/>
    <n v="0"/>
    <s v="Cathrine"/>
    <d v="1899-12-30T00:00:00"/>
    <n v="0"/>
    <n v="0"/>
    <n v="1"/>
    <n v="5"/>
    <n v="1"/>
    <n v="0"/>
    <n v="0"/>
    <n v="0"/>
    <n v="0"/>
    <n v="0"/>
    <n v="2"/>
    <n v="0"/>
    <n v="0"/>
    <n v="0"/>
    <n v="0"/>
    <n v="0"/>
    <n v="2"/>
    <n v="0"/>
    <n v="0"/>
    <n v="2"/>
    <n v="20"/>
    <s v="Miele"/>
    <n v="4"/>
    <s v="Ja"/>
    <n v="0"/>
    <n v="0"/>
    <s v="Ja"/>
    <n v="0"/>
    <n v="2"/>
    <s v="God plads"/>
    <s v="køkkenet er virkeligt nyt har været i brug indtil for 4 år siden"/>
    <n v="0"/>
    <s v="Børnehaver"/>
    <s v="Nørrebro"/>
    <n v="0"/>
    <n v="10"/>
    <n v="63"/>
    <n v="0"/>
    <n v="0"/>
    <n v="0"/>
    <n v="0"/>
    <n v="0"/>
    <n v="0"/>
    <n v="0"/>
    <n v="0"/>
    <n v="0"/>
    <n v="0"/>
    <n v="0"/>
    <n v="90513.74"/>
  </r>
  <r>
    <x v="0"/>
    <x v="109"/>
    <s v="Linden"/>
    <s v="Nørrebro"/>
    <s v="Kapelvej 36"/>
    <n v="2200"/>
    <s v="København N"/>
    <s v="35 39 43 38"/>
    <s v="35381@buf.kk.dk"/>
    <s v="Inge Kunkel-Bode"/>
    <n v="38742801"/>
    <n v="0"/>
    <s v="35381@buf.kk.dk"/>
    <s v="Børnehave"/>
    <n v="0"/>
    <n v="10"/>
    <n v="63"/>
    <n v="0"/>
    <n v="0"/>
    <n v="0"/>
    <n v="0"/>
    <s v="ja"/>
    <n v="0"/>
    <n v="0"/>
    <n v="0"/>
    <n v="0"/>
    <n v="0"/>
    <n v="0"/>
    <n v="0"/>
    <n v="0"/>
    <n v="0"/>
    <n v="0"/>
    <n v="0"/>
    <n v="0"/>
    <n v="0"/>
    <n v="0"/>
    <n v="0"/>
    <n v="0"/>
    <n v="0"/>
    <n v="0"/>
    <n v="0"/>
    <n v="0"/>
    <n v="0"/>
    <n v="0"/>
    <n v="0"/>
    <n v="0"/>
    <n v="0"/>
    <n v="0"/>
    <n v="0"/>
    <n v="0"/>
    <n v="0"/>
    <n v="0"/>
    <n v="0"/>
    <n v="0"/>
    <n v="0"/>
    <n v="0"/>
    <n v="0"/>
    <n v="0"/>
    <n v="0"/>
    <n v="0"/>
    <n v="0"/>
    <n v="0"/>
    <n v="0"/>
    <n v="0"/>
    <n v="0"/>
    <n v="0"/>
    <x v="1"/>
    <x v="1"/>
    <n v="0"/>
    <s v="produktionskøkken"/>
    <s v="nej"/>
    <n v="0"/>
    <s v="Større"/>
    <n v="0"/>
    <s v="køkkenet trænger til total renovering, er gammelt men kan bruges"/>
    <n v="0"/>
    <n v="0"/>
    <n v="0"/>
    <n v="0"/>
    <n v="0"/>
    <n v="0"/>
    <n v="0"/>
    <n v="0"/>
    <n v="0"/>
    <n v="0"/>
    <d v="1899-12-30T00:00:00"/>
    <n v="0"/>
    <n v="1"/>
    <n v="0"/>
    <n v="0"/>
    <n v="0"/>
    <n v="0"/>
    <n v="0"/>
    <n v="0"/>
    <n v="0"/>
    <n v="0"/>
    <n v="0"/>
    <n v="0"/>
    <n v="0"/>
    <n v="0"/>
    <n v="0"/>
    <n v="0"/>
    <n v="0"/>
    <n v="0"/>
    <n v="0"/>
    <n v="0"/>
    <n v="0"/>
    <n v="0"/>
    <n v="3"/>
    <n v="0"/>
    <n v="0"/>
    <n v="0"/>
    <n v="0"/>
    <n v="0"/>
    <n v="2"/>
    <s v="God plads"/>
    <n v="0"/>
    <n v="0"/>
    <s v="Børnehaver"/>
    <s v="Nørrebro"/>
    <n v="0"/>
    <n v="10"/>
    <n v="63"/>
    <n v="0"/>
    <n v="0"/>
    <n v="0"/>
    <n v="0"/>
    <n v="0"/>
    <n v="0"/>
    <n v="0"/>
    <n v="0"/>
    <n v="0"/>
    <n v="0"/>
    <n v="0"/>
    <n v="90513.74"/>
  </r>
  <r>
    <x v="0"/>
    <x v="110"/>
    <s v="Børnehaven Jordkloden"/>
    <s v="Nørrebro"/>
    <s v="Tibirkegade 19"/>
    <n v="2200"/>
    <s v="København N"/>
    <s v="35 37 11 78"/>
    <s v="35471@buf.kk.dk"/>
    <s v="Helene Elsa-Johanna Johannessen"/>
    <n v="60771118"/>
    <n v="0"/>
    <s v="35471@buf.kk.dk"/>
    <s v="Børnehave"/>
    <n v="0"/>
    <n v="0"/>
    <n v="32"/>
    <n v="0"/>
    <n v="0"/>
    <n v="0"/>
    <n v="0"/>
    <s v="Nej"/>
    <n v="0"/>
    <n v="0"/>
    <n v="0"/>
    <n v="0"/>
    <n v="0"/>
    <n v="0"/>
    <n v="0"/>
    <n v="5"/>
    <n v="0"/>
    <n v="5"/>
    <n v="0"/>
    <n v="0"/>
    <n v="0"/>
    <n v="80000"/>
    <n v="0"/>
    <s v="Ja"/>
    <n v="0"/>
    <s v="Marianne Tandrup Bengani"/>
    <n v="1980"/>
    <n v="25"/>
    <n v="0"/>
    <n v="0"/>
    <s v="mange år"/>
    <s v="økokursus"/>
    <n v="0"/>
    <n v="0"/>
    <n v="0"/>
    <n v="0"/>
    <n v="0"/>
    <n v="0"/>
    <n v="0"/>
    <n v="0"/>
    <n v="75"/>
    <n v="0"/>
    <n v="1"/>
    <s v="Ja"/>
    <s v="Nej"/>
    <s v="Ja"/>
    <n v="0"/>
    <n v="0"/>
    <n v="0"/>
    <n v="0"/>
    <n v="0"/>
    <n v="0"/>
    <x v="1"/>
    <x v="1"/>
    <n v="0"/>
    <s v="produktionskøkken"/>
    <n v="0"/>
    <n v="0"/>
    <n v="0"/>
    <n v="0"/>
    <n v="0"/>
    <n v="0"/>
    <n v="0"/>
    <n v="0"/>
    <n v="0"/>
    <n v="0"/>
    <n v="0"/>
    <n v="0"/>
    <n v="0"/>
    <s v="en ny opvaskemaskine og 2 køleskabe, ønskes"/>
    <s v="Cathrine"/>
    <n v="0"/>
    <n v="0"/>
    <n v="0"/>
    <n v="1"/>
    <n v="4"/>
    <n v="0"/>
    <n v="0"/>
    <n v="0"/>
    <n v="0"/>
    <n v="0"/>
    <n v="0"/>
    <n v="1"/>
    <n v="0"/>
    <n v="0"/>
    <n v="0"/>
    <n v="0"/>
    <n v="0"/>
    <n v="0"/>
    <n v="0"/>
    <n v="1"/>
    <n v="1"/>
    <n v="20"/>
    <s v="Miele"/>
    <n v="0"/>
    <s v="Nej"/>
    <n v="0"/>
    <s v="Nej"/>
    <s v="Ja"/>
    <s v="ja"/>
    <n v="1"/>
    <s v="Begrænset"/>
    <n v="0"/>
    <n v="0"/>
    <s v="Børnehaver"/>
    <s v="Nørrebro"/>
    <n v="0"/>
    <n v="0"/>
    <n v="32"/>
    <n v="0"/>
    <n v="0"/>
    <n v="0"/>
    <n v="0"/>
    <n v="0"/>
    <n v="0"/>
    <n v="0"/>
    <n v="0"/>
    <n v="0"/>
    <n v="0"/>
    <n v="0"/>
    <n v="60877.88"/>
  </r>
  <r>
    <x v="0"/>
    <x v="111"/>
    <s v="Bethlehems Sogns Menighedsbørnehave"/>
    <s v="Nørrebro"/>
    <s v="Tømrergade 9"/>
    <n v="2200"/>
    <s v="København N"/>
    <s v="35 39 59 77"/>
    <s v="35477@buf.kk.dk"/>
    <s v="Anne Mette Blicher"/>
    <n v="35398084"/>
    <n v="0"/>
    <s v="Betlehem.BH@gmail. Com"/>
    <s v="Børnehave"/>
    <n v="0"/>
    <n v="0"/>
    <n v="25"/>
    <n v="0"/>
    <n v="0"/>
    <n v="0"/>
    <n v="0"/>
    <s v="Nej"/>
    <n v="0"/>
    <n v="0"/>
    <n v="0"/>
    <n v="0"/>
    <n v="0"/>
    <n v="0"/>
    <n v="0"/>
    <n v="5"/>
    <n v="0"/>
    <n v="0"/>
    <n v="5"/>
    <n v="0"/>
    <n v="0"/>
    <n v="50000"/>
    <n v="0"/>
    <n v="0"/>
    <n v="0"/>
    <n v="0"/>
    <n v="0"/>
    <n v="0"/>
    <n v="0"/>
    <n v="0"/>
    <n v="0"/>
    <n v="0"/>
    <n v="0"/>
    <n v="0"/>
    <n v="0"/>
    <n v="0"/>
    <n v="0"/>
    <n v="0"/>
    <n v="0"/>
    <n v="0"/>
    <n v="85"/>
    <n v="0"/>
    <n v="2"/>
    <s v="nej"/>
    <s v="Nej"/>
    <s v="nej"/>
    <s v="Ja"/>
    <s v="hvis køkkenet kan godkendes. Kommunen har sagt at noget af stuen skal inddrages. Det mener jeg ikke er nødvendig."/>
    <s v="Ja"/>
    <n v="0"/>
    <s v="Ja"/>
    <n v="0"/>
    <x v="0"/>
    <x v="1"/>
    <n v="0"/>
    <s v="Køkken blandet tilvirk"/>
    <n v="0"/>
    <n v="0"/>
    <n v="0"/>
    <n v="0"/>
    <n v="0"/>
    <s v="Større"/>
    <n v="0"/>
    <n v="0"/>
    <s v="Nyt komfur, røremaskine, nye skabe de gamle krakelere."/>
    <n v="0"/>
    <n v="0"/>
    <n v="0"/>
    <n v="0"/>
    <n v="0"/>
    <s v="Mariah"/>
    <s v="20.03"/>
    <n v="0"/>
    <n v="1"/>
    <n v="0"/>
    <n v="0"/>
    <n v="0"/>
    <n v="1"/>
    <n v="0"/>
    <n v="0"/>
    <n v="0"/>
    <n v="0"/>
    <n v="1"/>
    <n v="0"/>
    <n v="0"/>
    <n v="0"/>
    <n v="0"/>
    <n v="1"/>
    <n v="0"/>
    <n v="0"/>
    <n v="0"/>
    <n v="1"/>
    <n v="45"/>
    <s v="simens"/>
    <n v="4"/>
    <s v="Nej"/>
    <n v="0"/>
    <s v="Nej"/>
    <n v="0"/>
    <s v="Nej"/>
    <n v="1"/>
    <s v="Begrænset"/>
    <s v="Dosseringens vuggestue vil gerne levere mad til denne børnehave"/>
    <n v="0"/>
    <s v="Børnehaver"/>
    <s v="Nørrebro"/>
    <n v="0"/>
    <n v="0"/>
    <n v="24"/>
    <n v="0"/>
    <n v="0"/>
    <n v="0"/>
    <n v="0"/>
    <n v="0"/>
    <n v="1"/>
    <n v="0"/>
    <n v="0"/>
    <n v="0"/>
    <n v="0"/>
    <n v="0"/>
    <n v="40620.18"/>
  </r>
  <r>
    <x v="0"/>
    <x v="112"/>
    <s v="Røde Rose II"/>
    <s v="Nørrebro"/>
    <s v="Lyngevej 97"/>
    <n v="3660"/>
    <s v="Stenløse"/>
    <s v="48 18 42 30"/>
    <s v="35505@buf.kk.dk"/>
    <s v="Jens Høegh-Dreyer"/>
    <n v="35387716"/>
    <n v="0"/>
    <s v="35505@buf.kk.dk"/>
    <s v="Børnehave"/>
    <n v="0"/>
    <n v="0"/>
    <n v="20"/>
    <n v="0"/>
    <n v="0"/>
    <n v="0"/>
    <n v="0"/>
    <s v="Nej"/>
    <n v="0"/>
    <n v="0"/>
    <n v="0"/>
    <n v="0"/>
    <n v="0"/>
    <n v="0"/>
    <n v="0"/>
    <n v="0"/>
    <n v="0"/>
    <n v="3"/>
    <n v="5"/>
    <n v="0"/>
    <n v="0"/>
    <n v="0"/>
    <n v="0"/>
    <s v="Ja"/>
    <n v="0"/>
    <s v="Hanne Larsen"/>
    <n v="0"/>
    <n v="0"/>
    <n v="0"/>
    <n v="0"/>
    <n v="0"/>
    <n v="0"/>
    <n v="0"/>
    <n v="0"/>
    <n v="0"/>
    <n v="0"/>
    <n v="0"/>
    <n v="0"/>
    <n v="0"/>
    <n v="0"/>
    <n v="0"/>
    <n v="0"/>
    <n v="0"/>
    <n v="0"/>
    <n v="0"/>
    <n v="0"/>
    <n v="0"/>
    <n v="0"/>
    <n v="0"/>
    <n v="0"/>
    <n v="0"/>
    <n v="0"/>
    <x v="1"/>
    <x v="1"/>
    <n v="0"/>
    <s v="Køkken blandet tilvirk"/>
    <n v="0"/>
    <n v="0"/>
    <n v="0"/>
    <n v="0"/>
    <n v="0"/>
    <n v="0"/>
    <n v="0"/>
    <n v="0"/>
    <n v="0"/>
    <n v="0"/>
    <n v="0"/>
    <n v="0"/>
    <n v="0"/>
    <n v="0"/>
    <s v="Lone Voss"/>
    <d v="1899-12-30T00:00:00"/>
    <n v="0"/>
    <n v="0"/>
    <n v="1"/>
    <n v="4"/>
    <n v="0"/>
    <n v="2"/>
    <n v="0"/>
    <n v="0"/>
    <n v="0"/>
    <n v="3"/>
    <n v="0"/>
    <n v="0"/>
    <n v="0"/>
    <n v="0"/>
    <n v="0"/>
    <n v="1"/>
    <n v="0"/>
    <n v="0"/>
    <n v="0"/>
    <n v="1"/>
    <n v="20"/>
    <s v="Miele"/>
    <n v="2.5"/>
    <n v="0"/>
    <n v="0"/>
    <n v="0"/>
    <n v="0"/>
    <n v="0"/>
    <n v="2"/>
    <n v="0"/>
    <n v="0"/>
    <n v="0"/>
    <s v="Børnehaver"/>
    <s v="Nørrebro"/>
    <n v="0"/>
    <n v="0"/>
    <n v="20"/>
    <n v="0"/>
    <n v="0"/>
    <n v="0"/>
    <n v="0"/>
    <n v="0"/>
    <n v="0"/>
    <n v="0"/>
    <n v="0"/>
    <n v="0"/>
    <n v="0"/>
    <n v="0"/>
    <n v="26040.560000000001"/>
  </r>
  <r>
    <x v="0"/>
    <x v="113"/>
    <s v="Blokhuset"/>
    <s v="Nørrebro"/>
    <s v="Rosenlundvej 25B"/>
    <n v="3540"/>
    <s v="Lynge"/>
    <s v="48 18 75 62"/>
    <s v="35506@buf.kk.dk"/>
    <s v="Flemming N. Bjaler"/>
    <n v="38869927"/>
    <n v="0"/>
    <s v="35506@buf.kk.dk"/>
    <s v="Børnehave"/>
    <n v="0"/>
    <n v="0"/>
    <n v="42"/>
    <n v="0"/>
    <n v="0"/>
    <n v="0"/>
    <n v="0"/>
    <s v="Nej"/>
    <n v="0"/>
    <n v="0"/>
    <n v="0"/>
    <n v="0"/>
    <n v="0"/>
    <n v="0"/>
    <n v="0"/>
    <n v="0"/>
    <n v="0"/>
    <n v="0"/>
    <n v="0"/>
    <n v="0"/>
    <n v="0"/>
    <n v="0"/>
    <n v="0"/>
    <n v="0"/>
    <n v="0"/>
    <n v="0"/>
    <n v="0"/>
    <n v="0"/>
    <n v="0"/>
    <n v="0"/>
    <n v="0"/>
    <n v="0"/>
    <n v="0"/>
    <n v="0"/>
    <n v="0"/>
    <n v="0"/>
    <n v="0"/>
    <n v="0"/>
    <n v="0"/>
    <n v="0"/>
    <n v="50"/>
    <n v="0"/>
    <n v="3"/>
    <n v="0"/>
    <n v="0"/>
    <n v="0"/>
    <n v="0"/>
    <n v="0"/>
    <n v="0"/>
    <n v="0"/>
    <n v="0"/>
    <n v="0"/>
    <x v="1"/>
    <x v="1"/>
    <n v="0"/>
    <s v="produktionskøkken"/>
    <n v="0"/>
    <n v="0"/>
    <n v="0"/>
    <n v="0"/>
    <n v="0"/>
    <n v="0"/>
    <n v="0"/>
    <n v="0"/>
    <n v="0"/>
    <n v="0"/>
    <n v="0"/>
    <n v="0"/>
    <n v="0"/>
    <s v="Er i gang med sammenlægning med Valhalla. Vil gerne arbejde på at få mad fra kommende moderinst. Valhalla"/>
    <s v="Lone Voss"/>
    <d v="1899-12-30T00:00:00"/>
    <n v="0"/>
    <n v="0"/>
    <n v="1"/>
    <n v="4"/>
    <n v="1"/>
    <n v="0"/>
    <n v="0"/>
    <n v="0"/>
    <n v="0"/>
    <n v="2"/>
    <n v="0"/>
    <n v="0"/>
    <n v="0"/>
    <n v="0"/>
    <n v="0"/>
    <n v="1"/>
    <n v="0"/>
    <n v="0"/>
    <n v="0"/>
    <n v="1"/>
    <n v="0"/>
    <s v="Miele"/>
    <n v="2"/>
    <n v="0"/>
    <n v="0"/>
    <n v="0"/>
    <n v="0"/>
    <n v="0"/>
    <n v="2"/>
    <n v="0"/>
    <n v="0"/>
    <n v="0"/>
    <s v="Børnehaver"/>
    <s v="Nørrebro"/>
    <n v="0"/>
    <n v="0"/>
    <n v="42"/>
    <n v="0"/>
    <n v="0"/>
    <n v="0"/>
    <n v="0"/>
    <n v="0"/>
    <n v="0"/>
    <n v="0"/>
    <n v="0"/>
    <n v="0"/>
    <n v="0"/>
    <n v="0"/>
    <n v="61240.160000000003"/>
  </r>
  <r>
    <x v="0"/>
    <x v="114"/>
    <s v="Udflytterbørnehaven Skjold"/>
    <s v="Nørrebro"/>
    <s v="Rosenlundvej 25A"/>
    <n v="3540"/>
    <s v="Lynge"/>
    <s v="48 18 75 63"/>
    <s v="35508@buf.kk.dk"/>
    <s v="Morten Nellemose"/>
    <n v="38606975"/>
    <n v="0"/>
    <s v="35508@buf.kk.dk"/>
    <s v="Børnehave"/>
    <n v="0"/>
    <n v="0"/>
    <n v="42"/>
    <n v="0"/>
    <n v="0"/>
    <n v="0"/>
    <n v="0"/>
    <s v="Nej"/>
    <n v="0"/>
    <n v="0"/>
    <n v="0"/>
    <n v="0"/>
    <n v="0"/>
    <n v="0"/>
    <n v="0"/>
    <n v="0"/>
    <n v="5"/>
    <n v="5"/>
    <n v="5"/>
    <n v="0"/>
    <n v="0"/>
    <n v="137000"/>
    <n v="0"/>
    <s v="Ja"/>
    <n v="0"/>
    <s v="Karin Madsen"/>
    <n v="2007"/>
    <n v="28"/>
    <n v="0"/>
    <s v="køkkenassistent"/>
    <s v="25 års fra køkkener"/>
    <n v="0"/>
    <n v="0"/>
    <n v="0"/>
    <n v="0"/>
    <n v="0"/>
    <n v="0"/>
    <n v="0"/>
    <n v="0"/>
    <n v="0"/>
    <n v="80"/>
    <n v="0"/>
    <n v="1"/>
    <s v="nej"/>
    <s v="ja"/>
    <s v="Ja"/>
    <s v="Ja"/>
    <n v="0"/>
    <s v="Ja"/>
    <n v="0"/>
    <s v="Ja"/>
    <n v="0"/>
    <x v="2"/>
    <x v="1"/>
    <n v="0"/>
    <s v="produktionskøkken"/>
    <s v="Ja"/>
    <n v="0"/>
    <n v="0"/>
    <n v="0"/>
    <s v="ønske om en hurtigere opvaskemaskine og en spulearm"/>
    <n v="0"/>
    <n v="0"/>
    <n v="0"/>
    <n v="0"/>
    <n v="0"/>
    <n v="0"/>
    <n v="0"/>
    <n v="0"/>
    <n v="0"/>
    <s v="Mariah"/>
    <d v="2009-04-20T00:00:00"/>
    <n v="0"/>
    <n v="0"/>
    <n v="1"/>
    <n v="4"/>
    <n v="0"/>
    <n v="1"/>
    <n v="0"/>
    <n v="1"/>
    <n v="10"/>
    <n v="1"/>
    <n v="0"/>
    <n v="1"/>
    <n v="1"/>
    <n v="0"/>
    <n v="0"/>
    <n v="1"/>
    <n v="1"/>
    <n v="0"/>
    <n v="0"/>
    <n v="1"/>
    <n v="25"/>
    <s v="Miele"/>
    <n v="2"/>
    <s v="Ja"/>
    <n v="10"/>
    <s v="Nej"/>
    <s v="Ja"/>
    <s v="Nej"/>
    <n v="3"/>
    <s v="Begrænset"/>
    <s v="Begrænset depot, kræver mindre."/>
    <n v="0"/>
    <s v="Børnehaver"/>
    <s v="Nørrebro"/>
    <n v="0"/>
    <n v="0"/>
    <n v="42"/>
    <n v="0"/>
    <n v="0"/>
    <n v="0"/>
    <n v="0"/>
    <n v="0"/>
    <n v="0"/>
    <n v="0"/>
    <n v="0"/>
    <n v="0"/>
    <n v="0"/>
    <n v="0"/>
    <n v="13120.68"/>
  </r>
  <r>
    <x v="0"/>
    <x v="115"/>
    <s v="Hudegården"/>
    <s v="Nørrebro"/>
    <s v="Yderholmvej 25"/>
    <n v="2680"/>
    <s v="Solrød Strand"/>
    <s v="56 16 93 34"/>
    <s v="35512@buf.kk.dk"/>
    <s v="Bjarne Rene Jensen"/>
    <n v="0"/>
    <n v="0"/>
    <s v="35512@buf.kk.dk"/>
    <s v="Børnehave"/>
    <n v="0"/>
    <n v="0"/>
    <n v="34"/>
    <n v="0"/>
    <n v="0"/>
    <n v="0"/>
    <n v="0"/>
    <s v="Nej"/>
    <n v="0"/>
    <n v="0"/>
    <n v="0"/>
    <n v="0"/>
    <n v="0"/>
    <n v="0"/>
    <n v="0"/>
    <n v="0"/>
    <n v="0"/>
    <n v="0"/>
    <n v="0"/>
    <n v="0"/>
    <n v="0"/>
    <n v="0"/>
    <n v="0"/>
    <n v="0"/>
    <n v="0"/>
    <n v="0"/>
    <n v="0"/>
    <n v="0"/>
    <n v="0"/>
    <n v="0"/>
    <n v="0"/>
    <n v="0"/>
    <n v="0"/>
    <n v="0"/>
    <n v="0"/>
    <n v="0"/>
    <n v="0"/>
    <n v="0"/>
    <n v="0"/>
    <n v="0"/>
    <n v="90"/>
    <n v="0"/>
    <n v="1"/>
    <n v="0"/>
    <n v="0"/>
    <n v="0"/>
    <n v="0"/>
    <n v="0"/>
    <n v="0"/>
    <n v="0"/>
    <n v="0"/>
    <n v="0"/>
    <x v="1"/>
    <x v="1"/>
    <n v="0"/>
    <s v="Modtagerkøkken"/>
    <n v="0"/>
    <n v="0"/>
    <n v="0"/>
    <n v="0"/>
    <n v="0"/>
    <n v="0"/>
    <n v="0"/>
    <n v="0"/>
    <n v="0"/>
    <n v="0"/>
    <n v="0"/>
    <n v="0"/>
    <n v="0"/>
    <n v="0"/>
    <s v="Lone Voss"/>
    <d v="1899-12-30T00:00:00"/>
    <n v="0"/>
    <n v="1"/>
    <n v="0"/>
    <n v="4"/>
    <n v="1"/>
    <n v="0"/>
    <n v="0"/>
    <n v="0"/>
    <n v="0"/>
    <n v="1"/>
    <n v="0"/>
    <n v="0"/>
    <n v="0"/>
    <n v="0"/>
    <n v="0"/>
    <n v="1"/>
    <n v="0"/>
    <n v="0"/>
    <n v="0"/>
    <n v="1"/>
    <n v="0"/>
    <s v="Miele"/>
    <n v="2"/>
    <n v="0"/>
    <n v="0"/>
    <n v="0"/>
    <n v="0"/>
    <n v="0"/>
    <n v="1"/>
    <n v="0"/>
    <n v="0"/>
    <n v="0"/>
    <s v="Børnehaver"/>
    <s v="Nørrebro"/>
    <n v="0"/>
    <n v="0"/>
    <n v="34"/>
    <n v="0"/>
    <n v="0"/>
    <n v="0"/>
    <n v="0"/>
    <n v="0"/>
    <n v="0"/>
    <n v="0"/>
    <n v="0"/>
    <n v="0"/>
    <n v="0"/>
    <n v="0"/>
    <n v="33380.339999999997"/>
  </r>
  <r>
    <x v="0"/>
    <x v="116"/>
    <s v="Sct. Stefans Fritidscenter"/>
    <s v="Nørrebro"/>
    <s v="Skodsborggade 6"/>
    <n v="2200"/>
    <s v="København N"/>
    <s v="35 85 20 92"/>
    <s v="35597@buf.kk.dk"/>
    <s v="ANNI STRØMSHOLT"/>
    <n v="57526366"/>
    <n v="0"/>
    <s v="35597@buf.kk.dk"/>
    <s v="Børnehave"/>
    <n v="0"/>
    <n v="0"/>
    <n v="22"/>
    <n v="160"/>
    <n v="48"/>
    <n v="32"/>
    <n v="30"/>
    <s v="ja"/>
    <n v="2"/>
    <n v="1"/>
    <n v="0"/>
    <n v="0"/>
    <n v="0"/>
    <n v="0"/>
    <n v="0"/>
    <n v="5"/>
    <n v="0"/>
    <n v="2"/>
    <n v="5"/>
    <n v="0"/>
    <n v="0"/>
    <n v="20000"/>
    <n v="0"/>
    <s v="Ja"/>
    <n v="0"/>
    <s v="Sara Eleish"/>
    <n v="2002"/>
    <n v="13"/>
    <n v="0"/>
    <s v="ufaglært"/>
    <n v="0"/>
    <s v="økokursus fra ØOF"/>
    <n v="0"/>
    <n v="0"/>
    <n v="0"/>
    <n v="0"/>
    <n v="0"/>
    <n v="0"/>
    <n v="0"/>
    <n v="0"/>
    <n v="80"/>
    <n v="0"/>
    <n v="2"/>
    <s v="nej"/>
    <s v="ja"/>
    <s v="Ja"/>
    <s v="Ja"/>
    <n v="0"/>
    <n v="0"/>
    <s v="ved ikke"/>
    <s v="Ja"/>
    <n v="0"/>
    <x v="0"/>
    <x v="31"/>
    <n v="0"/>
    <s v="Køkken begrænset tilvirk"/>
    <n v="0"/>
    <n v="0"/>
    <n v="0"/>
    <n v="0"/>
    <n v="0"/>
    <n v="0"/>
    <n v="0"/>
    <n v="0"/>
    <n v="0"/>
    <n v="0"/>
    <n v="0"/>
    <s v="Ingen"/>
    <s v="køkkenet i børnehave er nyt men lille. Kan bruges til mellemmåltider og anretning"/>
    <n v="0"/>
    <s v="Cathrine Jerrik / sine"/>
    <d v="2009-04-22T00:00:00"/>
    <n v="0"/>
    <n v="1"/>
    <n v="0"/>
    <n v="4"/>
    <n v="0"/>
    <n v="1"/>
    <n v="0"/>
    <n v="0"/>
    <n v="0"/>
    <n v="0"/>
    <n v="1"/>
    <n v="0"/>
    <n v="0"/>
    <n v="0"/>
    <n v="0"/>
    <n v="1"/>
    <n v="0"/>
    <n v="0"/>
    <n v="0"/>
    <n v="1"/>
    <n v="20"/>
    <s v="Miele"/>
    <n v="2"/>
    <s v="Nej"/>
    <n v="0"/>
    <s v="Ja"/>
    <s v="Ja"/>
    <s v="Nej"/>
    <n v="1"/>
    <s v="Begrænset"/>
    <n v="0"/>
    <n v="0"/>
    <s v="Integrerede "/>
    <s v="Nørrebro"/>
    <n v="0"/>
    <n v="0"/>
    <n v="22"/>
    <n v="160"/>
    <n v="48"/>
    <n v="32"/>
    <n v="30"/>
    <n v="0"/>
    <n v="0"/>
    <n v="0"/>
    <n v="0"/>
    <n v="0"/>
    <n v="0"/>
    <n v="0"/>
    <n v="169614.4"/>
  </r>
  <r>
    <x v="0"/>
    <x v="117"/>
    <s v="Sct. Stefans Fritidscenter"/>
    <s v="Nørrebro"/>
    <s v="Skodsborggade 6"/>
    <n v="2200"/>
    <s v="København N"/>
    <s v="35 85 20 92"/>
    <s v="35597@buf.kk.dk"/>
    <s v="ANNI STRØMSHOLT"/>
    <n v="57526366"/>
    <n v="0"/>
    <s v="35597@buf.kk.dk"/>
    <s v="Børnehave"/>
    <n v="0"/>
    <n v="0"/>
    <n v="22"/>
    <n v="160"/>
    <n v="48"/>
    <n v="32"/>
    <n v="30"/>
    <s v="ja"/>
    <n v="2"/>
    <n v="2"/>
    <n v="0"/>
    <n v="0"/>
    <n v="0"/>
    <n v="0"/>
    <n v="0"/>
    <n v="0"/>
    <n v="0"/>
    <n v="0"/>
    <n v="0"/>
    <n v="0"/>
    <n v="0"/>
    <n v="0"/>
    <n v="0"/>
    <n v="0"/>
    <n v="0"/>
    <n v="0"/>
    <n v="0"/>
    <n v="0"/>
    <n v="0"/>
    <n v="0"/>
    <n v="0"/>
    <n v="0"/>
    <n v="0"/>
    <n v="0"/>
    <n v="0"/>
    <n v="0"/>
    <n v="0"/>
    <n v="0"/>
    <n v="0"/>
    <n v="0"/>
    <n v="0"/>
    <n v="0"/>
    <n v="0"/>
    <n v="0"/>
    <n v="0"/>
    <n v="0"/>
    <n v="0"/>
    <n v="0"/>
    <n v="0"/>
    <n v="0"/>
    <n v="0"/>
    <n v="0"/>
    <x v="1"/>
    <x v="1"/>
    <n v="0"/>
    <s v="produktionskøkken"/>
    <s v="Ja"/>
    <s v="Ingen"/>
    <s v="Ingen"/>
    <s v="Nej"/>
    <n v="0"/>
    <n v="0"/>
    <n v="0"/>
    <n v="0"/>
    <n v="0"/>
    <n v="0"/>
    <n v="0"/>
    <n v="0"/>
    <n v="0"/>
    <n v="0"/>
    <s v="Cathrine Jerrik / sine"/>
    <d v="2009-04-22T00:00:00"/>
    <n v="0"/>
    <n v="1"/>
    <n v="0"/>
    <n v="4"/>
    <n v="0"/>
    <n v="1"/>
    <n v="0"/>
    <n v="0"/>
    <n v="0"/>
    <n v="2"/>
    <n v="0"/>
    <n v="0"/>
    <n v="0"/>
    <n v="0"/>
    <n v="0"/>
    <n v="1"/>
    <n v="0"/>
    <n v="0"/>
    <n v="0"/>
    <n v="1"/>
    <n v="20"/>
    <s v="Miele"/>
    <n v="4"/>
    <s v="Nej"/>
    <n v="0"/>
    <s v="Nej"/>
    <s v="Nej"/>
    <s v="Nej"/>
    <n v="2"/>
    <s v="God plads"/>
    <s v="et tørvarelager + grønt lager findes andet steds."/>
    <n v="0"/>
    <s v="Integrerede "/>
    <s v="Nørrebro"/>
    <n v="0"/>
    <n v="0"/>
    <n v="22"/>
    <n v="160"/>
    <n v="48"/>
    <n v="32"/>
    <n v="30"/>
    <n v="0"/>
    <n v="0"/>
    <n v="0"/>
    <n v="0"/>
    <n v="0"/>
    <n v="0"/>
    <n v="0"/>
    <n v="169614.4"/>
  </r>
  <r>
    <x v="0"/>
    <x v="118"/>
    <s v="Stockholmsgave"/>
    <s v="Nørrebro"/>
    <s v="Klampenborgvej 135"/>
    <n v="2800"/>
    <s v="Lyngby"/>
    <s v="45 93 53 11"/>
    <s v="37376@buf.kk.dk"/>
    <s v="Helle Kielstrup"/>
    <n v="38871780"/>
    <n v="0"/>
    <s v="37376@buf.kk.dk"/>
    <s v="Børnehave"/>
    <n v="0"/>
    <n v="0"/>
    <n v="66"/>
    <n v="0"/>
    <n v="0"/>
    <n v="0"/>
    <n v="0"/>
    <n v="0"/>
    <n v="0"/>
    <n v="0"/>
    <n v="0"/>
    <n v="0"/>
    <n v="0"/>
    <n v="0"/>
    <n v="0"/>
    <n v="0"/>
    <n v="5"/>
    <n v="0"/>
    <n v="5"/>
    <n v="0"/>
    <n v="0"/>
    <n v="100000"/>
    <n v="0"/>
    <s v="Ja"/>
    <n v="0"/>
    <s v="Hanefa"/>
    <n v="2008"/>
    <n v="18"/>
    <n v="0"/>
    <s v="nej"/>
    <n v="0"/>
    <s v="hygiejne"/>
    <n v="0"/>
    <n v="0"/>
    <n v="0"/>
    <n v="0"/>
    <n v="0"/>
    <n v="0"/>
    <n v="0"/>
    <n v="0"/>
    <n v="100"/>
    <n v="0"/>
    <n v="2"/>
    <s v="Ja"/>
    <s v="Nej"/>
    <s v="nej"/>
    <s v="Ja"/>
    <n v="0"/>
    <s v="Ja"/>
    <n v="0"/>
    <s v="Ja"/>
    <n v="0"/>
    <x v="2"/>
    <x v="32"/>
    <n v="0"/>
    <s v="produktionskøkken"/>
    <n v="0"/>
    <n v="0"/>
    <n v="0"/>
    <n v="0"/>
    <s v="kartoffelskræller. 1 ny ovn"/>
    <n v="0"/>
    <n v="0"/>
    <n v="0"/>
    <n v="0"/>
    <n v="0"/>
    <n v="0"/>
    <n v="0"/>
    <n v="0"/>
    <n v="0"/>
    <s v="Mariah"/>
    <d v="2009-04-20T00:00:00"/>
    <n v="0"/>
    <n v="0"/>
    <n v="1"/>
    <n v="4"/>
    <n v="0"/>
    <n v="1"/>
    <n v="0"/>
    <n v="0"/>
    <n v="0"/>
    <n v="0"/>
    <n v="3"/>
    <n v="0"/>
    <n v="0"/>
    <n v="0"/>
    <n v="0"/>
    <n v="1"/>
    <n v="0"/>
    <n v="0"/>
    <n v="1"/>
    <n v="1"/>
    <n v="25"/>
    <s v="Miele"/>
    <n v="2"/>
    <s v="Nej"/>
    <n v="0"/>
    <s v="Ja"/>
    <s v="Ja"/>
    <s v="Nej"/>
    <n v="2"/>
    <s v="God plads"/>
    <s v="Børnehaven ønsker egen madmor til denne afdeling af Stokholmsgave. Nævner som problem at nogle børn af og til bliver i byen, hvor der kun er et rum m. køleskab. Er ikke glad for ordningen, men accepterer at maden laves på stedet"/>
    <n v="0"/>
    <s v="Børnehaver"/>
    <s v="Nørrebro"/>
    <n v="0"/>
    <n v="0"/>
    <n v="66"/>
    <n v="0"/>
    <n v="0"/>
    <n v="0"/>
    <n v="0"/>
    <n v="0"/>
    <n v="0"/>
    <n v="0"/>
    <n v="0"/>
    <n v="0"/>
    <n v="0"/>
    <n v="0"/>
    <n v="102903.71"/>
  </r>
  <r>
    <x v="0"/>
    <x v="119"/>
    <s v="Udflytterbørnehaven Nordstjernen"/>
    <s v="Nørrebro"/>
    <s v="Frederikssundsvej 187A"/>
    <n v="3310"/>
    <s v="Ølsted"/>
    <s v="47 77 78 40"/>
    <s v="37386@buf.kk.dk"/>
    <s v="Johnna B. Christensen"/>
    <n v="35427250"/>
    <n v="0"/>
    <s v="37386@buf.kk.dk"/>
    <s v="Børnehave"/>
    <n v="0"/>
    <n v="0"/>
    <n v="38"/>
    <n v="0"/>
    <n v="0"/>
    <n v="0"/>
    <n v="0"/>
    <s v="Nej"/>
    <n v="0"/>
    <n v="0"/>
    <n v="0"/>
    <n v="0"/>
    <n v="0"/>
    <n v="0"/>
    <n v="0"/>
    <n v="0"/>
    <n v="5"/>
    <n v="3"/>
    <n v="5"/>
    <n v="0"/>
    <n v="0"/>
    <n v="75000"/>
    <n v="0"/>
    <s v="Ja"/>
    <n v="0"/>
    <s v="Karin"/>
    <n v="1995"/>
    <n v="25"/>
    <n v="0"/>
    <s v="butiksslagter"/>
    <s v="fra andre køkkener"/>
    <n v="0"/>
    <n v="0"/>
    <n v="0"/>
    <n v="0"/>
    <n v="0"/>
    <n v="0"/>
    <n v="0"/>
    <n v="0"/>
    <n v="0"/>
    <n v="95"/>
    <n v="0"/>
    <n v="0"/>
    <s v="Ja"/>
    <s v="Nej"/>
    <s v="Ja"/>
    <s v="Ja"/>
    <n v="0"/>
    <s v="Ja"/>
    <n v="0"/>
    <s v="Ja"/>
    <n v="0"/>
    <x v="2"/>
    <x v="33"/>
    <n v="0"/>
    <s v="produktionskøkken"/>
    <s v="Ja"/>
    <n v="0"/>
    <n v="0"/>
    <n v="0"/>
    <s v="Køkkenet bliver klar inden 1.1.2010"/>
    <n v="0"/>
    <n v="0"/>
    <n v="0"/>
    <n v="0"/>
    <n v="0"/>
    <n v="0"/>
    <n v="0"/>
    <n v="0"/>
    <n v="0"/>
    <s v="Mariah"/>
    <d v="2009-04-20T00:00:00"/>
    <n v="0"/>
    <n v="0"/>
    <n v="0"/>
    <n v="0"/>
    <n v="0"/>
    <n v="0"/>
    <n v="0"/>
    <n v="0"/>
    <n v="0"/>
    <n v="0"/>
    <n v="0"/>
    <n v="0"/>
    <n v="0"/>
    <n v="0"/>
    <n v="0"/>
    <n v="0"/>
    <n v="0"/>
    <n v="0"/>
    <n v="0"/>
    <n v="0"/>
    <n v="0"/>
    <n v="0"/>
    <n v="0"/>
    <n v="0"/>
    <n v="0"/>
    <n v="0"/>
    <n v="0"/>
    <n v="0"/>
    <n v="0"/>
    <n v="0"/>
    <s v="Køkkenet er ved at blive bygget om hos Vildrosen, som denne institution er ved at blive slået sammen med (1.5.2009). Nomeringen bliver 50 børn i alt. De er indstillet på at lave mad selv hver dag."/>
    <n v="0"/>
    <s v="Børnehaver"/>
    <s v="Nørrebro"/>
    <n v="0"/>
    <n v="0"/>
    <n v="38"/>
    <n v="0"/>
    <n v="0"/>
    <n v="0"/>
    <n v="0"/>
    <n v="0"/>
    <n v="0"/>
    <n v="0"/>
    <n v="0"/>
    <n v="0"/>
    <n v="0"/>
    <n v="0"/>
    <n v="38238.51"/>
  </r>
  <r>
    <x v="0"/>
    <x v="120"/>
    <s v="Ryvang 1"/>
    <s v="Nørrebro"/>
    <s v="Rymarksvej 123"/>
    <n v="2900"/>
    <s v="Hellerup"/>
    <s v="39 29 28 63"/>
    <s v="37391@buf.kk.dk"/>
    <s v="Gitte Bille"/>
    <n v="36303537"/>
    <n v="0"/>
    <s v="37391@buf.kk.dk"/>
    <s v="Børnehave"/>
    <n v="0"/>
    <n v="0"/>
    <n v="64"/>
    <n v="0"/>
    <n v="0"/>
    <n v="0"/>
    <n v="0"/>
    <s v="Nej"/>
    <n v="0"/>
    <n v="0"/>
    <n v="0"/>
    <n v="0"/>
    <n v="0"/>
    <n v="0"/>
    <n v="0"/>
    <n v="5"/>
    <n v="0"/>
    <n v="0"/>
    <n v="5"/>
    <n v="0"/>
    <n v="0"/>
    <n v="115000"/>
    <n v="0"/>
    <s v="Ja"/>
    <n v="0"/>
    <s v="Charlotte Nielsen"/>
    <n v="2005"/>
    <n v="20"/>
    <n v="0"/>
    <s v="kok"/>
    <n v="0"/>
    <n v="0"/>
    <n v="0"/>
    <n v="0"/>
    <n v="0"/>
    <n v="0"/>
    <n v="0"/>
    <n v="0"/>
    <n v="0"/>
    <n v="0"/>
    <n v="99"/>
    <n v="0"/>
    <n v="1"/>
    <s v="Ja"/>
    <s v="Nej"/>
    <s v="Ja"/>
    <s v="Ja"/>
    <n v="0"/>
    <s v="Ja"/>
    <n v="0"/>
    <s v="Ja"/>
    <s v="hvis der er penge"/>
    <x v="2"/>
    <x v="1"/>
    <n v="0"/>
    <s v="Køkken begrænset tilvirk"/>
    <n v="0"/>
    <n v="0"/>
    <n v="0"/>
    <n v="0"/>
    <n v="0"/>
    <s v="Større"/>
    <n v="0"/>
    <n v="0"/>
    <s v="har kun et husmoderkomfur."/>
    <n v="0"/>
    <n v="0"/>
    <n v="0"/>
    <n v="0"/>
    <n v="0"/>
    <s v="Cathrine Jerrik"/>
    <d v="2009-04-16T00:00:00"/>
    <n v="0"/>
    <n v="1"/>
    <n v="0"/>
    <n v="4"/>
    <n v="1"/>
    <n v="0"/>
    <n v="0"/>
    <n v="0"/>
    <n v="0"/>
    <n v="2"/>
    <n v="1"/>
    <n v="0"/>
    <n v="1"/>
    <n v="0"/>
    <n v="0"/>
    <n v="1"/>
    <n v="0"/>
    <n v="0"/>
    <n v="0"/>
    <n v="1"/>
    <n v="20"/>
    <s v="Miele"/>
    <n v="4"/>
    <s v="Nej"/>
    <n v="0"/>
    <s v="Ja"/>
    <s v="Nej"/>
    <s v="Nej"/>
    <n v="1"/>
    <s v="Begrænset"/>
    <n v="0"/>
    <n v="0"/>
    <s v="Børnehaver"/>
    <s v="Nørrebro"/>
    <n v="0"/>
    <n v="0"/>
    <n v="64"/>
    <n v="0"/>
    <n v="0"/>
    <n v="0"/>
    <n v="0"/>
    <n v="0"/>
    <n v="0"/>
    <n v="0"/>
    <n v="0"/>
    <n v="0"/>
    <n v="0"/>
    <n v="0"/>
    <n v="120457.96"/>
  </r>
  <r>
    <x v="0"/>
    <x v="121"/>
    <s v="Spanager"/>
    <s v="Nørrebro"/>
    <s v="Spanagervej 14A"/>
    <n v="4623"/>
    <s v="Lille Skensved"/>
    <s v="56 82 12 22"/>
    <s v="37395@buf.kk.dk"/>
    <s v="Karina Brehm Christensen"/>
    <n v="38749495"/>
    <n v="0"/>
    <s v="37395@buf.kk.dk"/>
    <s v="Børnehave"/>
    <n v="0"/>
    <n v="0"/>
    <n v="40"/>
    <n v="0"/>
    <n v="0"/>
    <n v="0"/>
    <n v="0"/>
    <s v="Nej"/>
    <n v="0"/>
    <n v="0"/>
    <n v="0"/>
    <n v="0"/>
    <n v="0"/>
    <n v="0"/>
    <n v="0"/>
    <n v="5"/>
    <n v="0"/>
    <n v="0"/>
    <n v="5"/>
    <n v="0"/>
    <n v="0"/>
    <n v="225000"/>
    <n v="0"/>
    <n v="0"/>
    <n v="0"/>
    <n v="0"/>
    <n v="0"/>
    <n v="0"/>
    <n v="0"/>
    <n v="0"/>
    <n v="0"/>
    <n v="0"/>
    <n v="0"/>
    <n v="0"/>
    <n v="0"/>
    <n v="0"/>
    <n v="0"/>
    <n v="0"/>
    <n v="0"/>
    <n v="0"/>
    <n v="90"/>
    <n v="0"/>
    <n v="2"/>
    <n v="0"/>
    <n v="0"/>
    <n v="0"/>
    <s v="Ja"/>
    <n v="0"/>
    <n v="0"/>
    <n v="0"/>
    <n v="0"/>
    <n v="0"/>
    <x v="1"/>
    <x v="1"/>
    <n v="0"/>
    <s v="produktionskøkken"/>
    <n v="0"/>
    <n v="0"/>
    <n v="0"/>
    <n v="0"/>
    <n v="0"/>
    <n v="0"/>
    <n v="0"/>
    <n v="0"/>
    <n v="0"/>
    <n v="0"/>
    <n v="0"/>
    <n v="0"/>
    <n v="0"/>
    <n v="0"/>
    <s v="Lone Voss"/>
    <d v="2009-04-16T00:00:00"/>
    <n v="0"/>
    <n v="0"/>
    <n v="1"/>
    <n v="4"/>
    <n v="0"/>
    <n v="2"/>
    <n v="0"/>
    <n v="0"/>
    <n v="0"/>
    <n v="0"/>
    <n v="1"/>
    <n v="0"/>
    <n v="0"/>
    <n v="1"/>
    <n v="0"/>
    <n v="0"/>
    <n v="1"/>
    <n v="0"/>
    <n v="0"/>
    <n v="1"/>
    <n v="20"/>
    <s v="Miele"/>
    <n v="5"/>
    <s v="Nej"/>
    <n v="0"/>
    <s v="Ja"/>
    <s v="Nej"/>
    <s v="Nej"/>
    <n v="1"/>
    <s v="Begrænset"/>
    <n v="0"/>
    <n v="0"/>
    <s v="Børnehaver"/>
    <s v="Nørrebro"/>
    <n v="0"/>
    <n v="0"/>
    <n v="40"/>
    <n v="0"/>
    <n v="0"/>
    <n v="0"/>
    <n v="0"/>
    <n v="0"/>
    <n v="0"/>
    <n v="0"/>
    <n v="0"/>
    <n v="0"/>
    <n v="0"/>
    <n v="0"/>
    <n v="52444.17"/>
  </r>
  <r>
    <x v="0"/>
    <x v="122"/>
    <s v="Timotheus Sogns Børnehave"/>
    <s v="Valby"/>
    <s v="Blankavej 1"/>
    <n v="2500"/>
    <s v="Valby"/>
    <s v="36 30 02 18"/>
    <s v="35313@buf.kk.dk"/>
    <s v="Connie Britt Jacobsen"/>
    <n v="33258041"/>
    <n v="0"/>
    <s v="boernehaven@abblankavej"/>
    <s v="Børnehave"/>
    <n v="0"/>
    <n v="0"/>
    <n v="60"/>
    <n v="0"/>
    <n v="0"/>
    <n v="0"/>
    <n v="0"/>
    <n v="0"/>
    <n v="0"/>
    <n v="0"/>
    <n v="0"/>
    <n v="0"/>
    <n v="0"/>
    <n v="0"/>
    <n v="0"/>
    <n v="5"/>
    <n v="0"/>
    <n v="5"/>
    <n v="5"/>
    <n v="0"/>
    <n v="0"/>
    <n v="110000"/>
    <n v="0"/>
    <s v="Ja"/>
    <s v="nej"/>
    <s v="Ingeborg Nielsen"/>
    <n v="2007"/>
    <n v="20"/>
    <n v="0"/>
    <n v="0"/>
    <s v="siden 2007"/>
    <s v="Nej"/>
    <n v="0"/>
    <n v="0"/>
    <n v="0"/>
    <n v="0"/>
    <n v="0"/>
    <n v="0"/>
    <n v="0"/>
    <n v="0"/>
    <n v="90"/>
    <n v="0"/>
    <n v="2"/>
    <s v="Ja"/>
    <s v="ja"/>
    <s v="Ja"/>
    <n v="0"/>
    <n v="0"/>
    <n v="0"/>
    <n v="0"/>
    <n v="0"/>
    <n v="0"/>
    <x v="1"/>
    <x v="1"/>
    <n v="0"/>
    <s v="produktionskøkken"/>
    <s v="Ja"/>
    <s v="Mindre"/>
    <s v="Ingen"/>
    <s v="ja"/>
    <s v="En industriopvasker er det eneste"/>
    <n v="0"/>
    <n v="0"/>
    <n v="0"/>
    <n v="0"/>
    <n v="0"/>
    <n v="0"/>
    <n v="0"/>
    <n v="0"/>
    <n v="0"/>
    <s v="cathrine Jerrik / Nanna"/>
    <s v="20.2.2009"/>
    <n v="0"/>
    <n v="0"/>
    <n v="1"/>
    <n v="4"/>
    <n v="0"/>
    <n v="2"/>
    <n v="0"/>
    <n v="0"/>
    <n v="0"/>
    <n v="2"/>
    <n v="1"/>
    <n v="0"/>
    <n v="0"/>
    <n v="0"/>
    <n v="0"/>
    <n v="0"/>
    <n v="1"/>
    <n v="0"/>
    <n v="0"/>
    <n v="1"/>
    <n v="25"/>
    <s v="Miele"/>
    <n v="0"/>
    <n v="0"/>
    <n v="0"/>
    <s v="Ja"/>
    <s v="Ja"/>
    <s v="Nej"/>
    <n v="2"/>
    <s v="God plads"/>
    <s v="Dejlig stort og funktionelt køkken, helt perfekt"/>
    <n v="0"/>
    <s v="Børnehaver"/>
    <s v="Valby"/>
    <n v="0"/>
    <n v="0"/>
    <n v="63"/>
    <n v="0"/>
    <n v="0"/>
    <n v="0"/>
    <n v="0"/>
    <n v="0"/>
    <n v="0"/>
    <n v="0"/>
    <n v="0"/>
    <n v="0"/>
    <n v="0"/>
    <n v="0"/>
    <n v="79681.89"/>
  </r>
  <r>
    <x v="0"/>
    <x v="123"/>
    <s v="Ålholm Sogns Menighedsbørnehave"/>
    <s v="Valby"/>
    <s v="Bramslykkevej 36"/>
    <n v="2500"/>
    <s v="Valby"/>
    <s v="36 16 59 09"/>
    <s v="35324@buf.kk.dk"/>
    <s v="Elin Hovsgard"/>
    <n v="30953809"/>
    <n v="36165909"/>
    <s v="mail@aalholm-boernehave.dk"/>
    <s v="Børnehave"/>
    <n v="0"/>
    <n v="0"/>
    <n v="30"/>
    <n v="0"/>
    <n v="0"/>
    <n v="0"/>
    <n v="0"/>
    <s v="Nej"/>
    <n v="0"/>
    <n v="0"/>
    <n v="0"/>
    <n v="0"/>
    <n v="0"/>
    <n v="0"/>
    <n v="0"/>
    <n v="0"/>
    <n v="0"/>
    <n v="0"/>
    <n v="0"/>
    <n v="0"/>
    <n v="0"/>
    <n v="30000"/>
    <n v="0"/>
    <n v="0"/>
    <n v="0"/>
    <n v="0"/>
    <n v="0"/>
    <n v="0"/>
    <n v="0"/>
    <n v="0"/>
    <n v="0"/>
    <n v="0"/>
    <n v="0"/>
    <n v="0"/>
    <n v="0"/>
    <n v="0"/>
    <n v="0"/>
    <n v="0"/>
    <n v="0"/>
    <n v="0"/>
    <n v="0"/>
    <n v="0"/>
    <n v="2"/>
    <s v="Ja"/>
    <s v="Nej"/>
    <s v="nej"/>
    <n v="0"/>
    <s v="Meget skeptisk"/>
    <n v="0"/>
    <s v="Der har ikke været dialog omkring det"/>
    <s v="Nej"/>
    <n v="0"/>
    <x v="0"/>
    <x v="1"/>
    <n v="0"/>
    <s v="Køkken blandet tilvirk"/>
    <n v="0"/>
    <n v="0"/>
    <n v="0"/>
    <n v="0"/>
    <n v="0"/>
    <s v="Mindre"/>
    <n v="0"/>
    <n v="0"/>
    <s v="Der er ikke plads til depot. Ny opvaskemaskine påkrævet, kan ikke vaske til 60 grader"/>
    <n v="0"/>
    <s v="opvaskemaskine, evt. ekstra køleskab"/>
    <n v="0"/>
    <n v="0"/>
    <n v="0"/>
    <n v="0"/>
    <n v="0"/>
    <n v="0"/>
    <n v="1"/>
    <n v="0"/>
    <n v="0"/>
    <n v="0"/>
    <n v="1"/>
    <n v="0"/>
    <n v="0"/>
    <n v="0"/>
    <n v="2"/>
    <n v="0"/>
    <n v="0"/>
    <n v="0"/>
    <n v="0"/>
    <n v="0"/>
    <n v="0"/>
    <n v="0"/>
    <n v="0"/>
    <n v="0"/>
    <n v="0"/>
    <n v="120"/>
    <s v="Miele G640"/>
    <n v="3"/>
    <n v="0"/>
    <n v="0"/>
    <s v="Ja"/>
    <s v="Ja"/>
    <s v="Nej"/>
    <n v="1"/>
    <s v="ingen plads"/>
    <s v="Kun 1 vaks. Ingen fryser. Opvaskemaskine kan ikke bruges pga for lav temperatur"/>
    <n v="0"/>
    <s v="Børnehaver"/>
    <s v="Valby"/>
    <n v="0"/>
    <n v="0"/>
    <n v="30"/>
    <n v="0"/>
    <n v="0"/>
    <n v="0"/>
    <n v="0"/>
    <n v="0"/>
    <n v="0"/>
    <n v="0"/>
    <n v="0"/>
    <n v="0"/>
    <n v="0"/>
    <n v="0"/>
    <n v="24148.26"/>
  </r>
  <r>
    <x v="0"/>
    <x v="124"/>
    <s v="Vigerslev Sogns Meninhedsbørnehave"/>
    <s v="Valby"/>
    <s v="Skyttegårdvej 20"/>
    <n v="2500"/>
    <s v="Valby"/>
    <s v="36 17 84 00"/>
    <s v="35443@buf.kk.dk"/>
    <s v="Lise Fischer"/>
    <n v="43734846"/>
    <n v="0"/>
    <s v="vsm.bh@ofir.dk"/>
    <s v="Børnehave"/>
    <n v="0"/>
    <n v="12"/>
    <n v="22"/>
    <n v="0"/>
    <n v="0"/>
    <n v="0"/>
    <n v="0"/>
    <s v="Nej"/>
    <n v="0"/>
    <n v="0"/>
    <n v="0"/>
    <n v="0"/>
    <n v="0"/>
    <n v="0"/>
    <n v="0"/>
    <n v="5"/>
    <n v="5"/>
    <n v="4"/>
    <n v="5"/>
    <n v="0"/>
    <n v="0"/>
    <n v="70000"/>
    <n v="0"/>
    <s v="Ja"/>
    <n v="0"/>
    <s v="Pia Riboe"/>
    <n v="1990"/>
    <n v="15"/>
    <n v="0"/>
    <n v="0"/>
    <s v="19 års"/>
    <n v="0"/>
    <n v="0"/>
    <n v="0"/>
    <n v="0"/>
    <n v="0"/>
    <n v="0"/>
    <n v="0"/>
    <n v="0"/>
    <n v="0"/>
    <n v="40"/>
    <n v="0"/>
    <n v="2"/>
    <s v="Ja"/>
    <s v="Nej"/>
    <s v="Ja"/>
    <s v="Ja"/>
    <s v="De laver rugbrødsmad hver dag allerede"/>
    <s v="Ja"/>
    <n v="0"/>
    <s v="Ja"/>
    <n v="0"/>
    <x v="2"/>
    <x v="1"/>
    <n v="0"/>
    <s v="Køkken begrænset tilvirk"/>
    <n v="0"/>
    <n v="0"/>
    <n v="0"/>
    <n v="0"/>
    <n v="0"/>
    <n v="0"/>
    <n v="0"/>
    <s v="Nej"/>
    <n v="0"/>
    <n v="0"/>
    <n v="0"/>
    <n v="0"/>
    <n v="0"/>
    <s v="Det er ikke muligt at gøre noget ved køkkenet. Det er så småt og der er ikke mulighed for at inddrage andre rum."/>
    <s v="Cathrine Jerrik/Sine"/>
    <d v="2009-02-13T00:00:00"/>
    <n v="0"/>
    <n v="0"/>
    <n v="0"/>
    <n v="2"/>
    <n v="0"/>
    <n v="1"/>
    <n v="0"/>
    <n v="0"/>
    <n v="0"/>
    <n v="1"/>
    <n v="1"/>
    <n v="0"/>
    <n v="0"/>
    <n v="0"/>
    <n v="0"/>
    <n v="0"/>
    <n v="2"/>
    <n v="0"/>
    <n v="0"/>
    <n v="0"/>
    <n v="20"/>
    <s v="Miele"/>
    <n v="2"/>
    <n v="0"/>
    <n v="0"/>
    <n v="0"/>
    <n v="0"/>
    <s v="ja"/>
    <n v="1"/>
    <s v="Begrænset"/>
    <n v="0"/>
    <n v="0"/>
    <s v="Børnehaver"/>
    <s v="Valby"/>
    <n v="0"/>
    <n v="12"/>
    <n v="22"/>
    <n v="0"/>
    <n v="0"/>
    <n v="0"/>
    <n v="0"/>
    <n v="0"/>
    <n v="0"/>
    <n v="0"/>
    <n v="0"/>
    <n v="0"/>
    <n v="0"/>
    <n v="0"/>
    <n v="73366.37"/>
  </r>
  <r>
    <x v="0"/>
    <x v="125"/>
    <s v="Børnehuset Hornemanns Vænge"/>
    <s v="Valby"/>
    <s v="Hornemanns Vænge 37"/>
    <n v="2500"/>
    <s v="Valby"/>
    <s v="36 46 44 68"/>
    <s v="37329@buf.kk.dk"/>
    <s v="Hanne Mørkved"/>
    <n v="36307423"/>
    <n v="0"/>
    <s v="37543@buf.kk.dk"/>
    <s v="Børnehave"/>
    <n v="0"/>
    <n v="0"/>
    <n v="40"/>
    <n v="45"/>
    <n v="0"/>
    <n v="0"/>
    <n v="0"/>
    <n v="0"/>
    <n v="0"/>
    <n v="0"/>
    <n v="0"/>
    <n v="0"/>
    <n v="0"/>
    <n v="0"/>
    <n v="0"/>
    <n v="0"/>
    <n v="0"/>
    <n v="0"/>
    <n v="5"/>
    <n v="0"/>
    <n v="0"/>
    <n v="0"/>
    <n v="0"/>
    <n v="0"/>
    <n v="0"/>
    <n v="0"/>
    <n v="0"/>
    <n v="0"/>
    <n v="0"/>
    <n v="0"/>
    <n v="0"/>
    <n v="0"/>
    <n v="0"/>
    <n v="0"/>
    <n v="0"/>
    <n v="0"/>
    <n v="0"/>
    <n v="0"/>
    <n v="0"/>
    <n v="0"/>
    <n v="40"/>
    <n v="0"/>
    <n v="0"/>
    <n v="0"/>
    <n v="0"/>
    <n v="0"/>
    <s v="Ja"/>
    <n v="0"/>
    <s v="Ja"/>
    <n v="0"/>
    <s v="Ja"/>
    <n v="0"/>
    <x v="0"/>
    <x v="1"/>
    <n v="0"/>
    <s v="produktionskøkken"/>
    <s v="nej"/>
    <s v="Mindre"/>
    <n v="0"/>
    <n v="0"/>
    <s v="Kan starte op med kold mad. Mangler ovn og køleskab (laver selv renovering af bordplader)"/>
    <n v="0"/>
    <n v="0"/>
    <n v="0"/>
    <n v="0"/>
    <n v="0"/>
    <n v="0"/>
    <n v="0"/>
    <n v="0"/>
    <s v="På sigt øges antallet af Bhbørn, fritidshjem flyttes._x000a_Pt. 40 BH-børn, når antallet øges, antageligt til det dobbelte, kan køkkenet ikke klare det"/>
    <s v="Lone Voss / Nanna"/>
    <s v="18.2.2009"/>
    <n v="0"/>
    <n v="0"/>
    <n v="1"/>
    <n v="4"/>
    <n v="0"/>
    <n v="1"/>
    <n v="0"/>
    <n v="0"/>
    <n v="0"/>
    <n v="1"/>
    <n v="1"/>
    <n v="0"/>
    <n v="0"/>
    <n v="0"/>
    <n v="0"/>
    <n v="1"/>
    <n v="0"/>
    <n v="0"/>
    <n v="0"/>
    <n v="1"/>
    <n v="20"/>
    <s v="Miele"/>
    <n v="4"/>
    <s v="Ja"/>
    <n v="10"/>
    <n v="0"/>
    <n v="0"/>
    <s v="ja"/>
    <n v="2"/>
    <s v="Begrænset"/>
    <s v="Samme leder som Mælkebøtten nr. 37543"/>
    <n v="0"/>
    <s v="Integrerede "/>
    <s v="Valby"/>
    <n v="9"/>
    <n v="0"/>
    <n v="40"/>
    <n v="45"/>
    <n v="0"/>
    <n v="0"/>
    <n v="0"/>
    <n v="0"/>
    <n v="0"/>
    <n v="8"/>
    <n v="0"/>
    <n v="0"/>
    <n v="0"/>
    <n v="0"/>
    <n v="80654.850000000006"/>
  </r>
  <r>
    <x v="0"/>
    <x v="126"/>
    <s v="Labyrinten(skovbus)"/>
    <s v="Valby"/>
    <s v="Sjælør Boulevard 77"/>
    <n v="2500"/>
    <s v="Valby"/>
    <s v="36 30 43 95"/>
    <s v="37366@buf.kk.dk"/>
    <s v="Lisbeth Haugaard"/>
    <n v="36166710"/>
    <n v="0"/>
    <n v="0"/>
    <s v="Børnehave"/>
    <n v="0"/>
    <n v="0"/>
    <n v="48"/>
    <n v="0"/>
    <n v="0"/>
    <n v="0"/>
    <n v="0"/>
    <n v="0"/>
    <n v="0"/>
    <n v="0"/>
    <n v="0"/>
    <n v="0"/>
    <n v="0"/>
    <n v="0"/>
    <n v="0"/>
    <n v="5"/>
    <n v="0"/>
    <n v="0"/>
    <n v="5"/>
    <n v="0"/>
    <n v="0"/>
    <n v="0"/>
    <n v="0"/>
    <s v="Nej"/>
    <s v="nej"/>
    <n v="0"/>
    <n v="0"/>
    <n v="0"/>
    <n v="0"/>
    <n v="0"/>
    <n v="0"/>
    <n v="0"/>
    <n v="0"/>
    <n v="0"/>
    <n v="0"/>
    <n v="0"/>
    <n v="0"/>
    <n v="0"/>
    <n v="0"/>
    <n v="0"/>
    <n v="80"/>
    <n v="0"/>
    <n v="2"/>
    <s v="Ja"/>
    <s v="Nej"/>
    <s v="Ja"/>
    <s v="Ja"/>
    <s v="Med en hvis skepsis. Efter besøget vil de tage det op på personalemøde"/>
    <n v="0"/>
    <s v="Vides ikke"/>
    <s v="Ja"/>
    <s v="se ad. 1: Kodeord for husets ånd er flekibilitet impulsivt. Jeg har argumenteret for at det bedst imødekommes ved egen madordning. Det er de lydhøre overfor."/>
    <x v="2"/>
    <x v="34"/>
    <n v="0"/>
    <s v="produktionskøkken"/>
    <s v="nej"/>
    <s v="Mindre"/>
    <s v="Mindre"/>
    <s v="Nej"/>
    <s v="Ej godkendt til produktion, men madhuset vurdere at det kan._x000a_Evt. ombygges på længere sigt. Her og nu: 2 vaske?_x000a_Hæve opvaskemaskine, ekstra vask eller sispentation til én med to rum."/>
    <n v="0"/>
    <n v="0"/>
    <n v="0"/>
    <n v="0"/>
    <n v="0"/>
    <n v="0"/>
    <n v="0"/>
    <n v="0"/>
    <n v="0"/>
    <s v="Birgitte Glerup / Nanna"/>
    <d v="2009-03-05T00:00:00"/>
    <n v="0"/>
    <n v="2"/>
    <n v="0"/>
    <n v="0"/>
    <n v="0"/>
    <n v="2"/>
    <n v="0"/>
    <n v="0"/>
    <n v="0"/>
    <n v="3"/>
    <n v="0"/>
    <n v="0"/>
    <n v="0"/>
    <n v="0"/>
    <n v="0"/>
    <n v="2"/>
    <n v="0"/>
    <n v="0"/>
    <n v="0"/>
    <n v="1"/>
    <n v="20"/>
    <s v="Miele"/>
    <n v="5"/>
    <s v="Nej"/>
    <n v="0"/>
    <s v="Nej"/>
    <s v="Nej"/>
    <s v="Nej"/>
    <n v="1"/>
    <s v="ingen plads"/>
    <s v="Ingen lagerplads, det mangler!_x000a__x000a__x000a_MADHUSKOMMENTAR: Køkkenet er lille, men ud fra en madmæssig vurdering kan det sagtens lade sig gøre, at lave mad til det ønskede antal. Det vil dog på sigt være en fordel at udvide, det kan ske ved at tage lidt af personalestuen. Gulvpladsen er meget trang, der mangler køle/fryseplads._x000a_det skal afklares om køkkenet også for fødevarestyrelsens side kan godkendes til produktion. evt. med disp. til at lave mad til køkkenet kan ombygges._x000a_SPØRGSMÅL: Stedet har fast udflytter, med da det er pædagoger der kører bussen tager de andre steder han. (impulsiv er vigtigt) Kan der findes en køleløsning der kan køle 3-4 timer i bus?"/>
    <n v="0"/>
    <s v="Børnehaver"/>
    <s v="Valby"/>
    <n v="0"/>
    <n v="0"/>
    <n v="42"/>
    <n v="0"/>
    <n v="0"/>
    <n v="0"/>
    <n v="0"/>
    <n v="0"/>
    <n v="6"/>
    <n v="0"/>
    <n v="0"/>
    <n v="0"/>
    <n v="0"/>
    <n v="0"/>
    <n v="49522.400000000001"/>
  </r>
  <r>
    <x v="0"/>
    <x v="127"/>
    <s v="Labyrinten(skovbus)"/>
    <s v="Valby"/>
    <s v="Sjælør Boulevard 77"/>
    <n v="2500"/>
    <s v="Valby"/>
    <s v="36 30 43 95"/>
    <s v="37366@buf.kk.dk"/>
    <s v="Lisbeth Haugaard"/>
    <n v="36166710"/>
    <n v="0"/>
    <n v="0"/>
    <s v="Børnehave"/>
    <n v="0"/>
    <n v="0"/>
    <n v="42"/>
    <n v="0"/>
    <n v="0"/>
    <n v="0"/>
    <n v="0"/>
    <n v="0"/>
    <n v="0"/>
    <n v="0"/>
    <n v="0"/>
    <n v="0"/>
    <n v="0"/>
    <n v="0"/>
    <n v="0"/>
    <n v="0"/>
    <n v="0"/>
    <n v="0"/>
    <n v="0"/>
    <n v="0"/>
    <n v="0"/>
    <n v="0"/>
    <n v="0"/>
    <n v="0"/>
    <n v="0"/>
    <n v="0"/>
    <n v="0"/>
    <n v="0"/>
    <n v="0"/>
    <n v="0"/>
    <n v="0"/>
    <n v="0"/>
    <n v="0"/>
    <n v="0"/>
    <n v="0"/>
    <n v="0"/>
    <n v="0"/>
    <n v="0"/>
    <n v="0"/>
    <n v="0"/>
    <n v="80"/>
    <n v="0"/>
    <n v="0"/>
    <n v="0"/>
    <n v="0"/>
    <n v="0"/>
    <n v="0"/>
    <n v="0"/>
    <n v="0"/>
    <n v="0"/>
    <n v="0"/>
    <n v="0"/>
    <x v="1"/>
    <x v="1"/>
    <n v="0"/>
    <n v="0"/>
    <n v="0"/>
    <n v="0"/>
    <n v="0"/>
    <n v="0"/>
    <n v="0"/>
    <n v="0"/>
    <n v="0"/>
    <n v="0"/>
    <n v="0"/>
    <n v="0"/>
    <n v="0"/>
    <n v="0"/>
    <n v="0"/>
    <n v="0"/>
    <s v="Mariah"/>
    <d v="1899-12-30T00:00:00"/>
    <n v="0"/>
    <n v="0"/>
    <n v="0"/>
    <n v="0"/>
    <n v="0"/>
    <n v="0"/>
    <n v="0"/>
    <n v="0"/>
    <n v="0"/>
    <n v="0"/>
    <n v="0"/>
    <n v="0"/>
    <n v="0"/>
    <n v="0"/>
    <n v="0"/>
    <n v="0"/>
    <n v="0"/>
    <n v="0"/>
    <n v="0"/>
    <n v="0"/>
    <n v="0"/>
    <n v="0"/>
    <n v="0"/>
    <n v="0"/>
    <n v="0"/>
    <n v="0"/>
    <n v="0"/>
    <n v="0"/>
    <n v="0"/>
    <n v="0"/>
    <n v="0"/>
    <n v="0"/>
    <s v="Børnehaver"/>
    <s v="Valby"/>
    <n v="0"/>
    <n v="0"/>
    <n v="42"/>
    <n v="0"/>
    <n v="0"/>
    <n v="0"/>
    <n v="0"/>
    <n v="0"/>
    <n v="6"/>
    <n v="0"/>
    <n v="0"/>
    <n v="0"/>
    <n v="0"/>
    <n v="0"/>
    <n v="49522.400000000001"/>
  </r>
  <r>
    <x v="0"/>
    <x v="128"/>
    <s v="Ryvang 2"/>
    <s v="Valby"/>
    <s v="Rymarksvej 131"/>
    <n v="2900"/>
    <s v="Hellerup"/>
    <s v="39 29 54 58"/>
    <s v="37392@buf.kk.dk"/>
    <s v="Anne Kløjgaard"/>
    <n v="36474868"/>
    <n v="0"/>
    <s v="37392@buf.kk.dk"/>
    <s v="Børnehave"/>
    <n v="0"/>
    <n v="8"/>
    <n v="70"/>
    <n v="0"/>
    <n v="0"/>
    <n v="0"/>
    <n v="0"/>
    <s v="Nej"/>
    <n v="0"/>
    <n v="0"/>
    <n v="0"/>
    <n v="0"/>
    <n v="0"/>
    <n v="0"/>
    <n v="0"/>
    <n v="5"/>
    <n v="0"/>
    <n v="0"/>
    <n v="5"/>
    <n v="0"/>
    <n v="0"/>
    <n v="0"/>
    <n v="0"/>
    <s v="Ja"/>
    <n v="0"/>
    <s v="Hans Emil"/>
    <n v="0"/>
    <n v="37"/>
    <n v="0"/>
    <n v="0"/>
    <n v="0"/>
    <s v="kurser"/>
    <n v="0"/>
    <n v="0"/>
    <n v="0"/>
    <n v="0"/>
    <n v="0"/>
    <n v="0"/>
    <n v="0"/>
    <n v="0"/>
    <n v="75"/>
    <n v="0"/>
    <n v="1"/>
    <s v="Ja"/>
    <s v="Nej"/>
    <s v="nej"/>
    <n v="0"/>
    <n v="0"/>
    <n v="0"/>
    <n v="0"/>
    <n v="0"/>
    <n v="0"/>
    <x v="1"/>
    <x v="1"/>
    <n v="0"/>
    <s v="Køkken begrænset tilvirk"/>
    <n v="0"/>
    <n v="0"/>
    <n v="0"/>
    <n v="0"/>
    <n v="0"/>
    <n v="0"/>
    <n v="0"/>
    <n v="0"/>
    <n v="0"/>
    <n v="0"/>
    <n v="0"/>
    <n v="0"/>
    <n v="0"/>
    <n v="0"/>
    <s v="Mariah"/>
    <d v="1899-12-30T00:00:00"/>
    <n v="0"/>
    <n v="1"/>
    <n v="0"/>
    <n v="4"/>
    <n v="1"/>
    <n v="0"/>
    <n v="0"/>
    <n v="0"/>
    <n v="0"/>
    <n v="0"/>
    <n v="2"/>
    <n v="0"/>
    <n v="0"/>
    <n v="0"/>
    <n v="0"/>
    <n v="0"/>
    <n v="1"/>
    <n v="0"/>
    <n v="0"/>
    <n v="1"/>
    <n v="25"/>
    <s v="Miele"/>
    <n v="5"/>
    <s v="Nej"/>
    <n v="0"/>
    <s v="Ja"/>
    <s v="Nej"/>
    <s v="Nej"/>
    <n v="2"/>
    <s v="Begrænset"/>
    <n v="0"/>
    <n v="0"/>
    <s v="Børnehaver"/>
    <s v="Valby"/>
    <n v="0"/>
    <n v="8"/>
    <n v="62"/>
    <n v="0"/>
    <n v="0"/>
    <n v="0"/>
    <n v="0"/>
    <n v="0"/>
    <n v="8"/>
    <n v="0"/>
    <n v="0"/>
    <n v="0"/>
    <n v="0"/>
    <n v="0"/>
    <n v="190738.12"/>
  </r>
  <r>
    <x v="0"/>
    <x v="129"/>
    <s v="Frihedslyst"/>
    <s v="Valby"/>
    <s v="Ubberødvej 35"/>
    <n v="2970"/>
    <s v="Hørsholm"/>
    <s v="45 86 02 13"/>
    <s v="37397@buf.kk.dk"/>
    <s v="Anne-Marie Jacobsen"/>
    <n v="35429254"/>
    <n v="0"/>
    <s v="37397@buf.kk.dk"/>
    <s v="Børnehave"/>
    <n v="0"/>
    <n v="0"/>
    <n v="44"/>
    <n v="0"/>
    <n v="0"/>
    <n v="0"/>
    <n v="0"/>
    <s v="Nej"/>
    <n v="0"/>
    <n v="0"/>
    <n v="0"/>
    <n v="0"/>
    <n v="0"/>
    <n v="0"/>
    <n v="0"/>
    <n v="5"/>
    <n v="0"/>
    <n v="2"/>
    <n v="5"/>
    <n v="0"/>
    <n v="0"/>
    <n v="90000"/>
    <n v="0"/>
    <s v="Ja"/>
    <n v="0"/>
    <s v="Charlotte"/>
    <n v="2007"/>
    <n v="16"/>
    <n v="0"/>
    <s v="ufaglært"/>
    <s v="5 års erfaring"/>
    <n v="0"/>
    <n v="0"/>
    <n v="0"/>
    <n v="0"/>
    <n v="0"/>
    <n v="0"/>
    <n v="0"/>
    <n v="0"/>
    <n v="0"/>
    <n v="98"/>
    <n v="0"/>
    <n v="2"/>
    <s v="Ja"/>
    <s v="Nej"/>
    <s v="Ja"/>
    <s v="Ja"/>
    <n v="0"/>
    <s v="Ja"/>
    <n v="0"/>
    <s v="Ja"/>
    <n v="0"/>
    <x v="0"/>
    <x v="29"/>
    <n v="0"/>
    <s v="produktionskøkken"/>
    <s v="Ja"/>
    <n v="0"/>
    <n v="0"/>
    <n v="0"/>
    <s v="evt ekstra ovn og en granitplade ved kogebordet"/>
    <n v="0"/>
    <n v="0"/>
    <n v="0"/>
    <n v="0"/>
    <n v="0"/>
    <n v="0"/>
    <n v="0"/>
    <n v="0"/>
    <n v="0"/>
    <s v="Mariah"/>
    <d v="2009-04-22T00:00:00"/>
    <n v="0"/>
    <n v="0"/>
    <n v="1"/>
    <n v="4"/>
    <n v="0"/>
    <n v="0"/>
    <n v="1"/>
    <n v="0"/>
    <n v="3"/>
    <n v="0"/>
    <n v="1"/>
    <n v="1"/>
    <n v="0"/>
    <n v="0"/>
    <n v="0"/>
    <n v="1"/>
    <n v="0"/>
    <n v="0"/>
    <n v="1"/>
    <n v="1"/>
    <n v="2"/>
    <s v="ken"/>
    <n v="3"/>
    <s v="Ja"/>
    <n v="0"/>
    <s v="Ja"/>
    <s v="Ja"/>
    <s v="Nej"/>
    <n v="2"/>
    <s v="Begrænset"/>
    <n v="0"/>
    <n v="0"/>
    <s v="Børnehaver"/>
    <s v="Valby"/>
    <n v="0"/>
    <n v="0"/>
    <n v="44"/>
    <n v="0"/>
    <n v="0"/>
    <n v="0"/>
    <n v="0"/>
    <n v="0"/>
    <n v="0"/>
    <n v="0"/>
    <n v="0"/>
    <n v="0"/>
    <n v="0"/>
    <n v="0"/>
    <n v="86657.13"/>
  </r>
  <r>
    <x v="0"/>
    <x v="130"/>
    <s v="Kattinge Værk"/>
    <s v="Valby"/>
    <s v="Boserupvej 152"/>
    <n v="4000"/>
    <s v="Roskilde"/>
    <s v="46 35 27 76"/>
    <s v="37400@buf.kk.dk"/>
    <s v="Birthe Y. Nielsen"/>
    <n v="43648355"/>
    <n v="46352776"/>
    <s v="37400@buf.kk.dk"/>
    <s v="Børnehave"/>
    <n v="0"/>
    <n v="0"/>
    <n v="50"/>
    <n v="0"/>
    <n v="0"/>
    <n v="0"/>
    <n v="0"/>
    <s v="Nej"/>
    <n v="0"/>
    <n v="0"/>
    <n v="0"/>
    <n v="0"/>
    <n v="0"/>
    <n v="0"/>
    <n v="0"/>
    <n v="0"/>
    <n v="5"/>
    <n v="2"/>
    <n v="5"/>
    <n v="0"/>
    <n v="0"/>
    <n v="100000"/>
    <n v="0"/>
    <s v="Ja"/>
    <n v="0"/>
    <s v="Lisbeth"/>
    <n v="2003"/>
    <n v="17"/>
    <n v="0"/>
    <n v="0"/>
    <n v="0"/>
    <n v="0"/>
    <n v="0"/>
    <n v="0"/>
    <n v="0"/>
    <n v="0"/>
    <n v="0"/>
    <n v="0"/>
    <n v="0"/>
    <n v="0"/>
    <n v="97"/>
    <n v="0"/>
    <n v="1"/>
    <s v="Ja"/>
    <s v="Nej"/>
    <s v="Ja"/>
    <s v="Ja"/>
    <s v="hvis udbygning bevilges"/>
    <s v="Ja"/>
    <n v="0"/>
    <s v="Ja"/>
    <n v="0"/>
    <x v="0"/>
    <x v="1"/>
    <n v="0"/>
    <s v="Køkken begrænset tilvirk"/>
    <n v="0"/>
    <n v="0"/>
    <n v="0"/>
    <n v="0"/>
    <n v="0"/>
    <n v="0"/>
    <n v="0"/>
    <n v="0"/>
    <n v="0"/>
    <n v="0"/>
    <n v="0"/>
    <n v="0"/>
    <n v="0"/>
    <n v="0"/>
    <s v="Mariah"/>
    <d v="2009-04-23T00:00:00"/>
    <n v="0"/>
    <n v="1"/>
    <n v="0"/>
    <n v="4"/>
    <n v="1"/>
    <n v="0"/>
    <n v="0"/>
    <n v="0"/>
    <n v="0"/>
    <n v="0"/>
    <n v="1"/>
    <n v="0"/>
    <n v="0"/>
    <n v="0"/>
    <n v="0"/>
    <n v="0"/>
    <n v="1"/>
    <n v="0"/>
    <n v="0"/>
    <n v="1"/>
    <n v="25"/>
    <s v="Miele"/>
    <n v="3"/>
    <s v="Nej"/>
    <n v="0"/>
    <s v="Ja"/>
    <s v="Ja"/>
    <s v="Nej"/>
    <n v="1"/>
    <s v="Begrænset"/>
    <s v="har ansøgt om udbygning til grovkøkken for længe siden"/>
    <n v="0"/>
    <s v="Børnehaver"/>
    <s v="Valby"/>
    <n v="0"/>
    <n v="0"/>
    <n v="42"/>
    <n v="0"/>
    <n v="0"/>
    <n v="0"/>
    <n v="0"/>
    <n v="0"/>
    <n v="8"/>
    <n v="0"/>
    <n v="0"/>
    <n v="0"/>
    <n v="0"/>
    <n v="0"/>
    <n v="129984.22"/>
  </r>
  <r>
    <x v="0"/>
    <x v="131"/>
    <n v="0"/>
    <s v="Valby"/>
    <s v="Lykkebovej 9"/>
    <n v="2500"/>
    <s v="Valby"/>
    <n v="36430375"/>
    <s v="37416@buf.kk.dk"/>
    <s v="Birgit Andersen"/>
    <n v="32597337"/>
    <n v="0"/>
    <s v="G854@buf.kk.dk"/>
    <s v="Børnehave"/>
    <n v="0"/>
    <n v="0"/>
    <n v="22"/>
    <n v="0"/>
    <n v="0"/>
    <n v="0"/>
    <n v="0"/>
    <s v="Nej"/>
    <n v="0"/>
    <n v="0"/>
    <n v="0"/>
    <n v="0"/>
    <n v="0"/>
    <n v="0"/>
    <n v="0"/>
    <n v="0"/>
    <n v="5"/>
    <n v="5"/>
    <n v="5"/>
    <n v="0"/>
    <n v="0"/>
    <n v="0"/>
    <s v="Økonomi: flexibel"/>
    <s v="Ja"/>
    <s v="nej"/>
    <s v="Ingelise Kirkefeldt"/>
    <n v="2001"/>
    <n v="31"/>
    <n v="0"/>
    <s v="Økonoma"/>
    <s v="Siden 1972"/>
    <s v="Økologisk oplysningsforund"/>
    <n v="0"/>
    <n v="0"/>
    <n v="0"/>
    <n v="0"/>
    <n v="0"/>
    <n v="0"/>
    <n v="0"/>
    <n v="0"/>
    <n v="87"/>
    <n v="0"/>
    <n v="3"/>
    <s v="Ja"/>
    <s v="ja"/>
    <s v="Ja"/>
    <s v="Ja"/>
    <n v="0"/>
    <s v="Ja"/>
    <n v="0"/>
    <s v="Ja"/>
    <n v="0"/>
    <x v="2"/>
    <x v="1"/>
    <n v="0"/>
    <s v="produktionskøkken"/>
    <s v="Ja"/>
    <s v="Ingen"/>
    <s v="Ingen"/>
    <s v="Nej"/>
    <s v="Det er et helt perfekt insrettet køkken, med alt hvad man kan ønske sig."/>
    <n v="0"/>
    <n v="0"/>
    <n v="0"/>
    <n v="0"/>
    <n v="0"/>
    <n v="0"/>
    <n v="0"/>
    <n v="0"/>
    <n v="0"/>
    <s v="Cathrine Jerrik / Nanna"/>
    <d v="2009-02-19T00:00:00"/>
    <n v="0"/>
    <n v="0"/>
    <n v="1"/>
    <n v="5"/>
    <n v="0"/>
    <n v="2"/>
    <n v="0"/>
    <n v="0"/>
    <n v="0"/>
    <n v="0"/>
    <n v="2"/>
    <n v="0"/>
    <n v="0"/>
    <n v="0"/>
    <n v="0"/>
    <n v="0"/>
    <n v="1"/>
    <n v="0"/>
    <n v="1"/>
    <n v="1"/>
    <n v="25"/>
    <s v="Miele"/>
    <n v="4"/>
    <s v="Nej"/>
    <n v="0"/>
    <s v="Ja"/>
    <s v="Nej"/>
    <s v="ja"/>
    <n v="4"/>
    <s v="God plads"/>
    <n v="0"/>
    <n v="0"/>
    <s v="Speciale Dagtilbud"/>
    <s v="Valby"/>
    <n v="0"/>
    <n v="0"/>
    <n v="0"/>
    <n v="0"/>
    <n v="0"/>
    <n v="0"/>
    <n v="0"/>
    <n v="0"/>
    <n v="0"/>
    <n v="0"/>
    <n v="0"/>
    <n v="0"/>
    <n v="24"/>
    <n v="0"/>
    <n v="0"/>
  </r>
  <r>
    <x v="0"/>
    <x v="132"/>
    <s v="Lykkebo"/>
    <s v="Valby"/>
    <s v="Højsagervej 17"/>
    <n v="2500"/>
    <s v="Valby"/>
    <n v="36163345"/>
    <s v="mail@lykkebo.kk.dk"/>
    <s v="Poul Rasmussen/Katja Sten Pedersen"/>
    <n v="35269806"/>
    <n v="0"/>
    <s v="lykkebo@lykkebo.kk.dk"/>
    <s v="Børnehave"/>
    <n v="0"/>
    <n v="0"/>
    <n v="44"/>
    <n v="84"/>
    <n v="70"/>
    <n v="0"/>
    <n v="0"/>
    <s v="Nej"/>
    <n v="0"/>
    <n v="0"/>
    <n v="0"/>
    <n v="0"/>
    <n v="0"/>
    <n v="0"/>
    <n v="0"/>
    <n v="5"/>
    <n v="0"/>
    <n v="0"/>
    <n v="5"/>
    <n v="0"/>
    <n v="0"/>
    <n v="55000"/>
    <n v="0"/>
    <n v="0"/>
    <n v="0"/>
    <n v="0"/>
    <n v="0"/>
    <n v="0"/>
    <n v="0"/>
    <n v="0"/>
    <n v="0"/>
    <n v="0"/>
    <n v="0"/>
    <n v="0"/>
    <n v="0"/>
    <n v="0"/>
    <n v="0"/>
    <n v="0"/>
    <n v="0"/>
    <n v="0"/>
    <n v="98"/>
    <n v="0"/>
    <n v="1"/>
    <s v="Ja"/>
    <s v="ja"/>
    <s v="Ja"/>
    <s v="Ja"/>
    <n v="0"/>
    <s v="Ja"/>
    <s v="Hvis der bliver ansat personale til madlavning"/>
    <s v="Ja"/>
    <n v="0"/>
    <x v="0"/>
    <x v="35"/>
    <n v="0"/>
    <s v="Køkken begrænset tilvirk"/>
    <s v="nej"/>
    <s v="Mindre"/>
    <n v="0"/>
    <n v="0"/>
    <s v="ovn, kogeplade, gryder, potter og pander. "/>
    <n v="0"/>
    <n v="0"/>
    <n v="0"/>
    <n v="0"/>
    <n v="0"/>
    <n v="0"/>
    <s v="Mindre"/>
    <s v="kogeplade, ovn"/>
    <s v="kan til nød starte op med kold mad fra 1. jan 2010"/>
    <s v="Lone Voss/Sine"/>
    <s v="18/2 2009"/>
    <n v="0"/>
    <n v="0"/>
    <n v="0"/>
    <n v="4"/>
    <n v="0"/>
    <n v="1"/>
    <n v="0"/>
    <n v="0"/>
    <n v="0"/>
    <n v="0"/>
    <n v="2"/>
    <n v="0"/>
    <n v="0"/>
    <n v="0"/>
    <n v="0"/>
    <n v="1"/>
    <n v="0"/>
    <n v="0"/>
    <n v="0"/>
    <n v="0"/>
    <n v="25"/>
    <s v="Miele"/>
    <n v="2"/>
    <n v="0"/>
    <n v="0"/>
    <n v="0"/>
    <s v="Ja"/>
    <s v="ja"/>
    <n v="2"/>
    <s v="Begrænset"/>
    <n v="0"/>
    <n v="0"/>
    <s v="Integrerede "/>
    <s v="Valby"/>
    <n v="0"/>
    <n v="0"/>
    <n v="44"/>
    <n v="84"/>
    <n v="70"/>
    <n v="0"/>
    <n v="0"/>
    <n v="0"/>
    <n v="0"/>
    <n v="0"/>
    <n v="0"/>
    <n v="0"/>
    <n v="0"/>
    <n v="0"/>
    <n v="143805.14000000001"/>
  </r>
  <r>
    <x v="0"/>
    <x v="133"/>
    <s v="Børnehaven Voldparken"/>
    <s v="Vanløse/Brønshøj-Husum"/>
    <s v="Arildsgård 11"/>
    <n v="2700"/>
    <s v="Brønshøj"/>
    <s v="38 28 68 20"/>
    <s v="35305@buf.kk.dk"/>
    <s v="Anders Hansen"/>
    <n v="38608406"/>
    <n v="0"/>
    <s v="35305@buf.kk.dk"/>
    <s v="Børnehave"/>
    <n v="0"/>
    <n v="0"/>
    <n v="83"/>
    <n v="0"/>
    <n v="0"/>
    <n v="0"/>
    <n v="0"/>
    <s v="Nej"/>
    <n v="0"/>
    <n v="0"/>
    <n v="0"/>
    <n v="0"/>
    <n v="0"/>
    <n v="0"/>
    <n v="0"/>
    <n v="0"/>
    <n v="0"/>
    <n v="0"/>
    <n v="5"/>
    <n v="0"/>
    <n v="0"/>
    <n v="60000"/>
    <n v="0"/>
    <n v="0"/>
    <n v="0"/>
    <n v="0"/>
    <n v="0"/>
    <n v="0"/>
    <n v="0"/>
    <n v="0"/>
    <n v="0"/>
    <n v="0"/>
    <n v="0"/>
    <n v="0"/>
    <n v="0"/>
    <n v="0"/>
    <n v="0"/>
    <n v="0"/>
    <n v="0"/>
    <n v="0"/>
    <n v="0"/>
    <n v="0"/>
    <n v="1"/>
    <s v="nej"/>
    <s v="Nej"/>
    <s v="nej"/>
    <s v="Ja"/>
    <s v="De vil gerne lave mad selv men køkkenet behøver nye køkkenelementer + ny opvaskemaskine"/>
    <n v="0"/>
    <s v="De har ikke den helt store indsigt. Består hovedsagligt af forældre af anden etnisk oprindelse"/>
    <s v="Ja"/>
    <s v="Hvis køkkenet bliver ordnet"/>
    <x v="2"/>
    <x v="36"/>
    <n v="0"/>
    <s v="produktionskøkken"/>
    <s v="nej"/>
    <s v="Større"/>
    <s v="Mindre"/>
    <n v="0"/>
    <s v="Maling og nye køkkenelementer + opvaskemaskine"/>
    <n v="0"/>
    <n v="0"/>
    <n v="0"/>
    <n v="0"/>
    <n v="0"/>
    <n v="0"/>
    <n v="0"/>
    <n v="0"/>
    <n v="0"/>
    <s v="Cathrine Jerrik/Sine"/>
    <d v="2009-02-27T00:00:00"/>
    <n v="0"/>
    <n v="1"/>
    <n v="0"/>
    <n v="0"/>
    <n v="0"/>
    <n v="0"/>
    <n v="0"/>
    <n v="0"/>
    <n v="0"/>
    <n v="0"/>
    <n v="1"/>
    <n v="0"/>
    <n v="0"/>
    <n v="0"/>
    <n v="0"/>
    <n v="1"/>
    <n v="0"/>
    <n v="0"/>
    <n v="0"/>
    <n v="0"/>
    <n v="40"/>
    <s v="Miele"/>
    <n v="4"/>
    <s v="Nej"/>
    <n v="0"/>
    <n v="0"/>
    <s v="Ja"/>
    <s v="Nej"/>
    <n v="2"/>
    <s v="Begrænset"/>
    <s v="Det er et fint køkken. Lagerplads er sparsomt pt men man kunne finde ekstra plads ved en omrokering"/>
    <n v="0"/>
    <s v="Børnehaver"/>
    <s v="Vanløse/Brønshøj-Husum"/>
    <n v="0"/>
    <n v="0"/>
    <n v="83"/>
    <n v="0"/>
    <n v="0"/>
    <n v="0"/>
    <n v="0"/>
    <n v="0"/>
    <n v="0"/>
    <n v="0"/>
    <n v="0"/>
    <n v="0"/>
    <n v="0"/>
    <n v="0"/>
    <n v="120736.63"/>
  </r>
  <r>
    <x v="0"/>
    <x v="134"/>
    <s v="Børnehaven Bellahøj"/>
    <s v="Vanløse/Brønshøj-Husum"/>
    <s v="Bellahøjvej 42A"/>
    <n v="2700"/>
    <s v="Brønshøj"/>
    <s v="38 60 24 92"/>
    <s v="35309@buf.kk.dk"/>
    <s v="Mie Petersen"/>
    <n v="38819920"/>
    <n v="0"/>
    <s v="bornehaven.bellahoj@get2net.dk"/>
    <s v="Børnehave"/>
    <n v="0"/>
    <n v="0"/>
    <n v="69"/>
    <n v="0"/>
    <n v="0"/>
    <n v="0"/>
    <n v="0"/>
    <s v="Nej"/>
    <n v="0"/>
    <n v="0"/>
    <n v="0"/>
    <n v="0"/>
    <n v="0"/>
    <n v="0"/>
    <n v="0"/>
    <n v="5"/>
    <n v="0"/>
    <n v="1"/>
    <n v="5"/>
    <n v="0"/>
    <n v="0"/>
    <n v="83000"/>
    <n v="0"/>
    <s v="Ja"/>
    <n v="0"/>
    <s v="Gülhan Kiraz"/>
    <n v="2006"/>
    <n v="25"/>
    <n v="0"/>
    <s v="ingen"/>
    <s v="fabriksarb. 2 år"/>
    <s v="6 mdr. kantinepraktik + hygiejne"/>
    <n v="0"/>
    <n v="0"/>
    <n v="0"/>
    <n v="0"/>
    <n v="0"/>
    <n v="0"/>
    <n v="0"/>
    <n v="0"/>
    <n v="15"/>
    <n v="0"/>
    <n v="2"/>
    <s v="nej"/>
    <s v="Nej"/>
    <s v="Ja"/>
    <s v="Ja"/>
    <s v="Ønsker ikke mad udefra"/>
    <s v="Ja"/>
    <s v="Flere vil gerne bibeholde madpakker"/>
    <s v="Ja"/>
    <n v="0"/>
    <x v="2"/>
    <x v="37"/>
    <n v="0"/>
    <s v="produktionskøkken"/>
    <s v="nej"/>
    <s v="Mindre"/>
    <s v="Mindre"/>
    <n v="0"/>
    <s v="Flytte opvaskemaskine for at den kan hæves. Evt. 2 vaske (fødevarestyrelsen?)"/>
    <n v="0"/>
    <n v="0"/>
    <n v="0"/>
    <n v="0"/>
    <n v="0"/>
    <n v="0"/>
    <n v="0"/>
    <n v="0"/>
    <n v="0"/>
    <s v="Birgitte Glerup/Sine"/>
    <d v="2009-03-02T00:00:00"/>
    <n v="0"/>
    <n v="1"/>
    <n v="0"/>
    <n v="0"/>
    <n v="0"/>
    <n v="1"/>
    <n v="0"/>
    <n v="0"/>
    <n v="0"/>
    <n v="1"/>
    <n v="1"/>
    <n v="0"/>
    <n v="0"/>
    <n v="0"/>
    <n v="0"/>
    <n v="0"/>
    <n v="1"/>
    <n v="0"/>
    <n v="0"/>
    <n v="0"/>
    <n v="20"/>
    <s v="Miele"/>
    <n v="7"/>
    <n v="0"/>
    <n v="0"/>
    <s v="Ja"/>
    <s v="Nej"/>
    <s v="Nej"/>
    <n v="0"/>
    <s v="ingen plads"/>
    <n v="0"/>
    <n v="0"/>
    <s v="Børnehaver"/>
    <s v="Vanløse/Brønshøj-Husum"/>
    <n v="0"/>
    <n v="0"/>
    <n v="64"/>
    <n v="0"/>
    <n v="0"/>
    <n v="0"/>
    <n v="0"/>
    <n v="0"/>
    <n v="0"/>
    <n v="0"/>
    <n v="0"/>
    <n v="0"/>
    <n v="0"/>
    <n v="0"/>
    <n v="82171.37"/>
  </r>
  <r>
    <x v="0"/>
    <x v="135"/>
    <s v="Engle"/>
    <s v="Vanløse/Brønshøj-Husum"/>
    <s v="Borups Allé 249A"/>
    <n v="2400"/>
    <s v="København NV"/>
    <s v="38 34 04 76"/>
    <s v="engle@webspeed.dk"/>
    <s v="Dorthe Filtenborg Sørensen"/>
    <n v="0"/>
    <n v="0"/>
    <n v="0"/>
    <s v="Børnehave"/>
    <n v="0"/>
    <n v="5"/>
    <n v="22"/>
    <n v="0"/>
    <n v="0"/>
    <n v="0"/>
    <n v="0"/>
    <s v="Nej"/>
    <n v="0"/>
    <n v="0"/>
    <n v="0"/>
    <n v="0"/>
    <n v="0"/>
    <n v="0"/>
    <n v="0"/>
    <n v="5"/>
    <n v="0"/>
    <n v="0"/>
    <n v="5"/>
    <n v="0"/>
    <n v="0"/>
    <n v="25000"/>
    <n v="0"/>
    <n v="0"/>
    <n v="0"/>
    <n v="0"/>
    <n v="0"/>
    <n v="0"/>
    <n v="0"/>
    <n v="0"/>
    <n v="0"/>
    <n v="0"/>
    <n v="0"/>
    <n v="0"/>
    <n v="0"/>
    <n v="0"/>
    <n v="0"/>
    <n v="0"/>
    <n v="0"/>
    <n v="0"/>
    <n v="0"/>
    <n v="0"/>
    <n v="0"/>
    <s v="nej"/>
    <s v="Nej"/>
    <s v="nej"/>
    <s v="Nej"/>
    <s v="Er meget i tvivl. Er meget på tur."/>
    <n v="0"/>
    <n v="0"/>
    <n v="0"/>
    <n v="0"/>
    <x v="1"/>
    <x v="1"/>
    <n v="0"/>
    <s v="Køkken begrænset tilvirk"/>
    <s v="nej"/>
    <n v="0"/>
    <n v="0"/>
    <n v="0"/>
    <n v="0"/>
    <n v="0"/>
    <n v="0"/>
    <n v="0"/>
    <n v="0"/>
    <n v="0"/>
    <n v="0"/>
    <s v="Mindre"/>
    <s v="Ny opvaskemaskine (den nuværende kører på sidste vers). Ekstra køleskab i fuld højde"/>
    <n v="0"/>
    <s v="Mariah"/>
    <n v="0"/>
    <n v="0"/>
    <n v="1"/>
    <n v="0"/>
    <n v="4"/>
    <n v="1"/>
    <n v="0"/>
    <n v="1"/>
    <n v="0"/>
    <n v="0"/>
    <n v="2"/>
    <n v="0"/>
    <n v="0"/>
    <n v="0"/>
    <n v="0"/>
    <n v="0"/>
    <n v="1"/>
    <n v="0"/>
    <n v="0"/>
    <n v="0"/>
    <n v="1"/>
    <n v="25"/>
    <s v="Miele"/>
    <n v="0"/>
    <s v="Nej"/>
    <n v="0"/>
    <s v="Ja"/>
    <s v="Nej"/>
    <s v="Nej"/>
    <n v="1"/>
    <n v="0"/>
    <s v="fra 1. maj - 1. aug er de oppe på 32 børn."/>
    <n v="0"/>
    <s v="Børnehaver"/>
    <s v="Vanløse/Brønshøj-Husum"/>
    <n v="0"/>
    <n v="5"/>
    <n v="22"/>
    <n v="0"/>
    <n v="0"/>
    <n v="0"/>
    <n v="0"/>
    <n v="0"/>
    <n v="0"/>
    <n v="0"/>
    <n v="0"/>
    <n v="0"/>
    <n v="0"/>
    <n v="0"/>
    <n v="20629.400000000001"/>
  </r>
  <r>
    <x v="0"/>
    <x v="136"/>
    <s v="Slettegården"/>
    <s v="Vanløse/Brønshøj-Husum"/>
    <s v="Dybendalsvej 33"/>
    <n v="2720"/>
    <s v="Vanløse"/>
    <s v="38 71 78 18"/>
    <s v="35333@buf.kk.dk"/>
    <s v="Morten Zeuthen Nielsen"/>
    <n v="22546888"/>
    <n v="38717818"/>
    <s v="35333@buf.kk.dk"/>
    <s v="Børnehave"/>
    <n v="0"/>
    <n v="0"/>
    <n v="22"/>
    <n v="0"/>
    <n v="0"/>
    <n v="0"/>
    <n v="0"/>
    <s v="Nej"/>
    <n v="0"/>
    <n v="0"/>
    <n v="0"/>
    <n v="0"/>
    <n v="0"/>
    <n v="0"/>
    <n v="0"/>
    <n v="0"/>
    <n v="0"/>
    <n v="0"/>
    <n v="0"/>
    <n v="0"/>
    <n v="0"/>
    <n v="0"/>
    <n v="0"/>
    <n v="0"/>
    <n v="0"/>
    <n v="0"/>
    <n v="0"/>
    <n v="0"/>
    <n v="0"/>
    <n v="0"/>
    <n v="0"/>
    <n v="0"/>
    <n v="0"/>
    <n v="0"/>
    <n v="0"/>
    <n v="0"/>
    <n v="0"/>
    <n v="0"/>
    <n v="0"/>
    <n v="0"/>
    <n v="90"/>
    <n v="0"/>
    <n v="1"/>
    <s v="Ja"/>
    <s v="Nej"/>
    <s v="nej"/>
    <s v="Ja"/>
    <s v="Vil gerne lave mad selv, men vil dels gerne vide om det lille køkken kan godkendes - og om der følger budget med."/>
    <n v="0"/>
    <s v="Blandet holding, afventende"/>
    <s v="Ja"/>
    <s v="Hvis der følger budget med"/>
    <x v="2"/>
    <x v="38"/>
    <n v="0"/>
    <s v="produktionskøkken"/>
    <s v="Ja"/>
    <s v="Mindre"/>
    <s v="Ingen"/>
    <n v="0"/>
    <s v="større køleskab i fuld højde"/>
    <n v="0"/>
    <n v="0"/>
    <n v="0"/>
    <n v="0"/>
    <n v="0"/>
    <n v="0"/>
    <n v="0"/>
    <n v="0"/>
    <s v="Køkkenet er ikke godkendt til produktion af fødevaremyndighederne"/>
    <n v="0"/>
    <d v="1899-12-30T00:00:00"/>
    <n v="0"/>
    <n v="1"/>
    <n v="0"/>
    <n v="0"/>
    <n v="0"/>
    <n v="1"/>
    <n v="0"/>
    <n v="0"/>
    <n v="0"/>
    <n v="1"/>
    <n v="0"/>
    <n v="0"/>
    <n v="0"/>
    <n v="0"/>
    <n v="0"/>
    <n v="1"/>
    <n v="0"/>
    <n v="0"/>
    <n v="0"/>
    <n v="1"/>
    <n v="20"/>
    <s v="Miele"/>
    <n v="3"/>
    <n v="0"/>
    <n v="0"/>
    <s v="Nej"/>
    <s v="Ja"/>
    <s v="Nej"/>
    <n v="1"/>
    <s v="ingen plads"/>
    <s v="Det anbefales at udstyre køkkenet med et nyt køleskab i fuld højde. Det skal afklares om køkkenet kan smiley-godkendes, det har det ikke været tidligere."/>
    <n v="0"/>
    <s v="Børnehaver"/>
    <s v="Vanløse/Brønshøj-Husum"/>
    <n v="0"/>
    <n v="0"/>
    <n v="22"/>
    <n v="0"/>
    <n v="0"/>
    <n v="0"/>
    <n v="0"/>
    <n v="0"/>
    <n v="0"/>
    <n v="0"/>
    <n v="0"/>
    <n v="0"/>
    <n v="0"/>
    <n v="0"/>
    <n v="16546.53"/>
  </r>
  <r>
    <x v="0"/>
    <x v="137"/>
    <s v="Kollektivhuset Bella"/>
    <s v="Vanløse/Brønshøj-Husum"/>
    <s v="Frederikssundsvej 123E"/>
    <n v="2700"/>
    <s v="Brønshøj"/>
    <s v="38 28 69 16"/>
    <s v="35341@buf.kk.dk"/>
    <s v="Pia Nordstrøm"/>
    <n v="0"/>
    <n v="0"/>
    <s v="35341@buf.kk.dk"/>
    <s v="Børnehave"/>
    <n v="0"/>
    <n v="0"/>
    <n v="64"/>
    <n v="0"/>
    <n v="0"/>
    <n v="0"/>
    <n v="0"/>
    <s v="Nej"/>
    <n v="0"/>
    <n v="0"/>
    <n v="0"/>
    <n v="0"/>
    <n v="0"/>
    <n v="0"/>
    <n v="0"/>
    <n v="5"/>
    <n v="0"/>
    <n v="0"/>
    <n v="5"/>
    <n v="0"/>
    <n v="0"/>
    <n v="24000"/>
    <n v="0"/>
    <n v="0"/>
    <n v="0"/>
    <n v="0"/>
    <n v="0"/>
    <n v="0"/>
    <n v="0"/>
    <n v="0"/>
    <n v="0"/>
    <n v="0"/>
    <n v="0"/>
    <n v="0"/>
    <n v="0"/>
    <n v="0"/>
    <n v="0"/>
    <n v="0"/>
    <n v="0"/>
    <n v="0"/>
    <n v="80"/>
    <n v="0"/>
    <n v="1"/>
    <s v="Ja"/>
    <s v="Nej"/>
    <s v="Ja"/>
    <s v="Ja"/>
    <n v="0"/>
    <n v="0"/>
    <s v="ved ikke"/>
    <s v="Ja"/>
    <n v="0"/>
    <x v="1"/>
    <x v="39"/>
    <n v="0"/>
    <s v="Køkken begrænset tilvirk"/>
    <n v="0"/>
    <n v="0"/>
    <n v="0"/>
    <n v="0"/>
    <n v="0"/>
    <n v="0"/>
    <n v="0"/>
    <n v="0"/>
    <n v="0"/>
    <n v="0"/>
    <n v="0"/>
    <s v="Større"/>
    <n v="0"/>
    <s v="Pt. er de i gang med en sammenlægning. Der skal laves nyt køkken/alrum (evt. kontakt bygningsafdelingen)"/>
    <s v="Lone Voss / Sine"/>
    <d v="2009-03-05T00:00:00"/>
    <n v="0"/>
    <n v="1"/>
    <n v="0"/>
    <n v="4"/>
    <n v="0"/>
    <n v="1"/>
    <n v="0"/>
    <n v="0"/>
    <n v="0"/>
    <n v="0"/>
    <n v="2"/>
    <n v="0"/>
    <n v="1"/>
    <n v="0"/>
    <n v="0"/>
    <n v="0"/>
    <n v="0"/>
    <n v="0"/>
    <n v="0"/>
    <n v="1"/>
    <n v="20"/>
    <s v="Miele"/>
    <n v="2.5"/>
    <s v="Nej"/>
    <n v="0"/>
    <s v="Nej"/>
    <s v="Nej"/>
    <s v="Nej"/>
    <n v="1"/>
    <s v="ingen plads"/>
    <n v="0"/>
    <n v="0"/>
    <s v="Børnehaver"/>
    <s v="Vanløse/Brønshøj-Husum"/>
    <n v="0"/>
    <n v="0"/>
    <n v="62"/>
    <n v="0"/>
    <n v="0"/>
    <n v="0"/>
    <n v="0"/>
    <n v="0"/>
    <n v="0"/>
    <n v="0"/>
    <n v="0"/>
    <n v="0"/>
    <n v="0"/>
    <n v="0"/>
    <n v="63475.27"/>
  </r>
  <r>
    <x v="0"/>
    <x v="138"/>
    <s v="Husum Børnehave"/>
    <s v="Vanløse/Brønshøj-Husum"/>
    <s v="Frederikssundsvej 298"/>
    <n v="2700"/>
    <s v="Brønshøj"/>
    <s v="38 28 45 65"/>
    <s v="35342@buf.kk.dk"/>
    <s v="Susanne Christensen"/>
    <n v="0"/>
    <n v="0"/>
    <s v="35342@buf.kk.dk"/>
    <s v="Børnehave"/>
    <n v="0"/>
    <n v="13"/>
    <n v="44"/>
    <n v="0"/>
    <n v="0"/>
    <n v="0"/>
    <n v="0"/>
    <s v="Nej"/>
    <n v="0"/>
    <n v="0"/>
    <n v="0"/>
    <n v="0"/>
    <n v="0"/>
    <n v="0"/>
    <n v="0"/>
    <n v="5"/>
    <n v="0"/>
    <n v="0"/>
    <n v="5"/>
    <n v="0"/>
    <n v="0"/>
    <n v="50000"/>
    <n v="0"/>
    <n v="0"/>
    <n v="0"/>
    <n v="0"/>
    <n v="0"/>
    <n v="0"/>
    <n v="0"/>
    <n v="0"/>
    <n v="0"/>
    <n v="0"/>
    <n v="0"/>
    <n v="0"/>
    <n v="0"/>
    <n v="0"/>
    <n v="0"/>
    <n v="0"/>
    <n v="0"/>
    <n v="0"/>
    <n v="85"/>
    <n v="0"/>
    <n v="1"/>
    <s v="Ja"/>
    <s v="Nej"/>
    <s v="Ja"/>
    <n v="0"/>
    <s v="Afventer hvad der bliver bestemt  i kommunen"/>
    <n v="0"/>
    <s v="Har endnu ikke taget stilling, men flertallet vil nok sige ja"/>
    <s v="Ja"/>
    <s v="Meget gerne, men kun hvis det kan blive uden for mange problemer"/>
    <x v="2"/>
    <x v="40"/>
    <n v="0"/>
    <s v="produktionskøkken"/>
    <s v="nej"/>
    <s v="Mindre"/>
    <s v="Mindre"/>
    <s v="ja"/>
    <s v="Der skal males og et loft skal repareres. Evt. et nyt komfur eller 1 ovn mere + køleskab"/>
    <n v="0"/>
    <n v="0"/>
    <n v="0"/>
    <n v="0"/>
    <n v="0"/>
    <n v="0"/>
    <n v="0"/>
    <n v="0"/>
    <n v="0"/>
    <s v="Cathrine Jerrik/Sine"/>
    <d v="2009-03-02T00:00:00"/>
    <n v="0"/>
    <n v="1"/>
    <n v="0"/>
    <n v="0"/>
    <n v="0"/>
    <n v="0"/>
    <n v="0"/>
    <n v="0"/>
    <n v="0"/>
    <n v="3"/>
    <n v="1"/>
    <n v="0"/>
    <n v="0"/>
    <n v="0"/>
    <n v="0"/>
    <n v="1"/>
    <n v="0"/>
    <n v="0"/>
    <n v="1"/>
    <n v="1"/>
    <n v="25"/>
    <s v="Miele"/>
    <n v="3"/>
    <n v="0"/>
    <n v="0"/>
    <s v="Ja"/>
    <s v="Ja"/>
    <s v="Nej"/>
    <n v="2"/>
    <s v="Begrænset"/>
    <n v="0"/>
    <n v="0"/>
    <s v="Børnehaver"/>
    <s v="Vanløse/Brønshøj-Husum"/>
    <n v="0"/>
    <n v="13"/>
    <n v="44"/>
    <n v="0"/>
    <n v="0"/>
    <n v="0"/>
    <n v="0"/>
    <n v="0"/>
    <n v="0"/>
    <n v="0"/>
    <n v="0"/>
    <n v="0"/>
    <n v="0"/>
    <n v="0"/>
    <n v="63934.68"/>
  </r>
  <r>
    <x v="0"/>
    <x v="139"/>
    <s v="Børnehaven Lillefod"/>
    <s v="Vanløse/Brønshøj-Husum"/>
    <s v="Præstegårds Allé 13"/>
    <n v="2700"/>
    <s v="Brønshøj"/>
    <s v="38 28 12 18"/>
    <s v="35345@buf.kk.dk"/>
    <s v="Betina Sahl Poulsen"/>
    <n v="38867077"/>
    <n v="0"/>
    <s v="lillefod@adslhome.dk"/>
    <s v="Børnehave"/>
    <n v="0"/>
    <n v="0"/>
    <n v="30"/>
    <n v="0"/>
    <n v="0"/>
    <n v="0"/>
    <n v="0"/>
    <s v="Nej"/>
    <n v="0"/>
    <n v="0"/>
    <n v="0"/>
    <n v="0"/>
    <n v="0"/>
    <n v="0"/>
    <n v="0"/>
    <n v="0"/>
    <n v="5"/>
    <n v="0"/>
    <n v="5"/>
    <n v="0"/>
    <n v="0"/>
    <n v="45000"/>
    <n v="0"/>
    <n v="0"/>
    <n v="0"/>
    <n v="0"/>
    <n v="0"/>
    <n v="0"/>
    <n v="0"/>
    <n v="0"/>
    <n v="0"/>
    <n v="0"/>
    <n v="0"/>
    <n v="0"/>
    <n v="0"/>
    <n v="0"/>
    <n v="0"/>
    <n v="0"/>
    <n v="0"/>
    <n v="0"/>
    <n v="95"/>
    <n v="0"/>
    <n v="0"/>
    <s v="Ja"/>
    <s v="Nej"/>
    <s v="nej"/>
    <s v="Ja"/>
    <s v="Vil under ingen omstændigheder have det udefra."/>
    <s v="Ja"/>
    <s v="Se ovenfor"/>
    <s v="Ja"/>
    <n v="0"/>
    <x v="0"/>
    <x v="41"/>
    <n v="0"/>
    <s v="Køkken begrænset tilvirk"/>
    <n v="0"/>
    <n v="0"/>
    <n v="0"/>
    <n v="0"/>
    <n v="0"/>
    <s v="Mindre"/>
    <s v="Mindre"/>
    <s v="Nej"/>
    <s v="Kogebord + hæve/sænkebord, evt. ekstra ovn. Tage nogle af de gamle elementer ned. Hæve opvaskemaskine. Nyt køleskab i fuld højde. Ekstra vask. "/>
    <n v="0"/>
    <n v="0"/>
    <n v="0"/>
    <n v="0"/>
    <n v="0"/>
    <s v="Birgitte Glerup /Sine"/>
    <d v="2009-03-12T00:00:00"/>
    <n v="0"/>
    <n v="0"/>
    <n v="1"/>
    <n v="4"/>
    <n v="0"/>
    <n v="1"/>
    <n v="0"/>
    <n v="0"/>
    <n v="0"/>
    <n v="1"/>
    <n v="0"/>
    <n v="0"/>
    <n v="1"/>
    <n v="0"/>
    <n v="0"/>
    <n v="0"/>
    <n v="0"/>
    <n v="0"/>
    <n v="1"/>
    <n v="1"/>
    <n v="20"/>
    <s v="Miele"/>
    <n v="8"/>
    <s v="Nej"/>
    <n v="0"/>
    <s v="Ja"/>
    <s v="Nej"/>
    <s v="Nej"/>
    <n v="1"/>
    <s v="Begrænset"/>
    <s v="Lederen gjorde opmærksom på: der er mulighed for storkøkken i kælderen, der leverer til andre inst. Dette køkken skal bygges op fra grunden."/>
    <n v="0"/>
    <s v="Børnehaver"/>
    <s v="Vanløse/Brønshøj-Husum"/>
    <n v="0"/>
    <n v="0"/>
    <n v="30"/>
    <n v="0"/>
    <n v="0"/>
    <n v="0"/>
    <n v="0"/>
    <n v="0"/>
    <n v="0"/>
    <n v="0"/>
    <n v="0"/>
    <n v="0"/>
    <n v="0"/>
    <n v="0"/>
    <n v="50019.42"/>
  </r>
  <r>
    <x v="0"/>
    <x v="140"/>
    <s v="Nordtoftegård"/>
    <s v="Vanløse/Brønshøj-Husum"/>
    <s v="Yderholmvej 25B"/>
    <n v="2680"/>
    <s v="Solrød Strand"/>
    <s v="51 55 96 16"/>
    <s v="35365@buf.kk.dk"/>
    <s v="Pernille Fich"/>
    <n v="35431072"/>
    <n v="0"/>
    <s v="35365@buf.kk.dk"/>
    <s v="Børnehave"/>
    <n v="0"/>
    <n v="0"/>
    <n v="50"/>
    <n v="0"/>
    <n v="0"/>
    <n v="0"/>
    <n v="0"/>
    <s v="Nej"/>
    <n v="0"/>
    <n v="0"/>
    <n v="0"/>
    <n v="0"/>
    <n v="0"/>
    <n v="0"/>
    <n v="0"/>
    <n v="5"/>
    <n v="5"/>
    <n v="0"/>
    <n v="5"/>
    <n v="0"/>
    <n v="0"/>
    <n v="56000"/>
    <n v="0"/>
    <s v="Nej"/>
    <s v="Ja"/>
    <n v="0"/>
    <n v="0"/>
    <n v="15"/>
    <n v="0"/>
    <s v="Bager med børn"/>
    <n v="0"/>
    <n v="0"/>
    <n v="0"/>
    <n v="0"/>
    <n v="0"/>
    <n v="0"/>
    <n v="0"/>
    <n v="0"/>
    <n v="0"/>
    <n v="0"/>
    <n v="80"/>
    <n v="0"/>
    <n v="2"/>
    <s v="Ja"/>
    <s v="Nej"/>
    <s v="Ja"/>
    <s v="Nej"/>
    <n v="0"/>
    <s v="Nej"/>
    <n v="0"/>
    <s v="Nej"/>
    <n v="0"/>
    <x v="1"/>
    <x v="1"/>
    <n v="0"/>
    <s v="Modtagerkøkken"/>
    <n v="0"/>
    <n v="0"/>
    <n v="0"/>
    <n v="0"/>
    <n v="0"/>
    <n v="0"/>
    <n v="0"/>
    <n v="0"/>
    <n v="0"/>
    <n v="0"/>
    <n v="0"/>
    <n v="0"/>
    <n v="0"/>
    <n v="0"/>
    <s v="Lone Voss"/>
    <d v="1899-12-30T00:00:00"/>
    <n v="0"/>
    <n v="1"/>
    <n v="0"/>
    <n v="4"/>
    <n v="1"/>
    <n v="0"/>
    <n v="0"/>
    <n v="0"/>
    <n v="0"/>
    <n v="4"/>
    <n v="0"/>
    <n v="0"/>
    <n v="0"/>
    <n v="0"/>
    <n v="0"/>
    <n v="1"/>
    <n v="0"/>
    <n v="0"/>
    <n v="0"/>
    <n v="1"/>
    <n v="20"/>
    <s v="Miele"/>
    <n v="3"/>
    <s v="Nej"/>
    <n v="0"/>
    <s v="Ja"/>
    <s v="Ja"/>
    <s v="Nej"/>
    <n v="1"/>
    <s v="ingen plads"/>
    <n v="0"/>
    <n v="0"/>
    <s v="Børnehaver"/>
    <s v="Vanløse/Brønshøj-Husum"/>
    <n v="0"/>
    <n v="0"/>
    <n v="50"/>
    <n v="0"/>
    <n v="0"/>
    <n v="0"/>
    <n v="0"/>
    <n v="0"/>
    <n v="0"/>
    <n v="0"/>
    <n v="0"/>
    <n v="0"/>
    <n v="0"/>
    <n v="0"/>
    <n v="56696.46"/>
  </r>
  <r>
    <x v="0"/>
    <x v="141"/>
    <s v="Rundkørslen"/>
    <s v="Vanløse/Brønshøj-Husum"/>
    <s v="Hvedevej 45"/>
    <n v="2700"/>
    <s v="Brønshøj"/>
    <s v="38 60 06 42"/>
    <s v="35367@buf.kk.dk"/>
    <s v="Elsebeth Jensen"/>
    <n v="38288061"/>
    <n v="0"/>
    <s v="bhhvedevej45@tiscali.dk"/>
    <s v="Børnehave"/>
    <n v="0"/>
    <n v="0"/>
    <n v="23"/>
    <n v="0"/>
    <n v="0"/>
    <n v="0"/>
    <n v="0"/>
    <s v="Nej"/>
    <n v="0"/>
    <n v="0"/>
    <n v="0"/>
    <n v="0"/>
    <n v="0"/>
    <n v="0"/>
    <n v="0"/>
    <n v="5"/>
    <n v="0"/>
    <n v="0"/>
    <n v="5"/>
    <n v="0"/>
    <n v="0"/>
    <n v="30000"/>
    <n v="0"/>
    <n v="0"/>
    <n v="0"/>
    <n v="0"/>
    <n v="0"/>
    <n v="0"/>
    <n v="0"/>
    <n v="0"/>
    <n v="0"/>
    <n v="0"/>
    <n v="0"/>
    <n v="0"/>
    <n v="0"/>
    <n v="0"/>
    <n v="0"/>
    <n v="0"/>
    <n v="0"/>
    <n v="0"/>
    <n v="80"/>
    <n v="0"/>
    <n v="0"/>
    <s v="Ja"/>
    <s v="Nej"/>
    <s v="nej"/>
    <s v="Ja"/>
    <s v="Ja helt klart, som pædagogisk aktivitet"/>
    <s v="Ja"/>
    <n v="0"/>
    <s v="Ja"/>
    <n v="0"/>
    <x v="2"/>
    <x v="42"/>
    <n v="0"/>
    <s v="Køkken begrænset tilvirk"/>
    <n v="0"/>
    <n v="0"/>
    <n v="0"/>
    <n v="0"/>
    <n v="0"/>
    <s v="Mindre"/>
    <s v="Mindre"/>
    <s v="Nej"/>
    <s v="Der er plads til opsættelse af bordplade m. vask m. hævet opvaskemaskine ved siden af. Fliser på væg - er der krav om det??. Køkkenet ville fint kunne producere til 23 + voksne"/>
    <n v="0"/>
    <n v="0"/>
    <n v="0"/>
    <n v="0"/>
    <n v="0"/>
    <s v="Birgitte Glerup / Sine"/>
    <d v="2009-03-12T00:00:00"/>
    <n v="0"/>
    <n v="1"/>
    <n v="0"/>
    <n v="4"/>
    <n v="0"/>
    <n v="1"/>
    <n v="0"/>
    <n v="0"/>
    <n v="0"/>
    <n v="0"/>
    <n v="1"/>
    <n v="0"/>
    <n v="0"/>
    <n v="0"/>
    <n v="0"/>
    <n v="1"/>
    <n v="0"/>
    <n v="0"/>
    <n v="0"/>
    <n v="1"/>
    <n v="20"/>
    <s v="Miele"/>
    <n v="3"/>
    <s v="Nej"/>
    <n v="0"/>
    <s v="Nej"/>
    <s v="Ja"/>
    <s v="Nej"/>
    <n v="1"/>
    <s v="Begrænset"/>
    <s v="Institutionen vil meget gerne lave madenselv. Hvis der ikke er midler til istandsættelsen umiddelbart, vil de gerne godkendes til fx koldt køkken el. vegetar køkken til at starte med for at komme i gang - og så senere fuld produktion."/>
    <n v="0"/>
    <s v="Børnehaver"/>
    <s v="Vanløse/Brønshøj-Husum"/>
    <n v="0"/>
    <n v="0"/>
    <n v="23"/>
    <n v="0"/>
    <n v="0"/>
    <n v="0"/>
    <n v="0"/>
    <n v="0"/>
    <n v="0"/>
    <n v="0"/>
    <n v="0"/>
    <n v="0"/>
    <n v="0"/>
    <n v="0"/>
    <n v="32308.02"/>
  </r>
  <r>
    <x v="0"/>
    <x v="142"/>
    <s v="Børnehaven Ansgar"/>
    <s v="Vanløse/Brønshøj-Husum"/>
    <s v="Hvidkildevej 10"/>
    <n v="2400"/>
    <s v="København NV"/>
    <s v="38 34 89 44"/>
    <s v="bh-ansgar@gfnet.dk"/>
    <s v="Anders Zeuthen"/>
    <n v="38869998"/>
    <n v="38348944"/>
    <s v="35368@buf.kk.dk"/>
    <s v="Børnehave"/>
    <n v="0"/>
    <n v="0"/>
    <n v="30"/>
    <n v="0"/>
    <n v="0"/>
    <n v="0"/>
    <n v="0"/>
    <s v="Nej"/>
    <n v="0"/>
    <n v="0"/>
    <n v="0"/>
    <n v="0"/>
    <n v="0"/>
    <n v="0"/>
    <n v="0"/>
    <n v="5"/>
    <n v="0"/>
    <n v="1"/>
    <n v="5"/>
    <n v="0"/>
    <n v="0"/>
    <n v="2000"/>
    <n v="0"/>
    <n v="0"/>
    <n v="0"/>
    <n v="0"/>
    <n v="0"/>
    <n v="0"/>
    <n v="0"/>
    <n v="0"/>
    <n v="0"/>
    <n v="0"/>
    <n v="0"/>
    <n v="0"/>
    <n v="0"/>
    <n v="0"/>
    <n v="0"/>
    <n v="0"/>
    <n v="0"/>
    <n v="0"/>
    <n v="90"/>
    <n v="0"/>
    <n v="1"/>
    <s v="Ja"/>
    <s v="Nej"/>
    <s v="Ja"/>
    <n v="0"/>
    <s v="holdningen er at søge den bedste løsning"/>
    <n v="0"/>
    <s v="ved ikke"/>
    <n v="0"/>
    <s v="holdningen er at søge den bedste løsning"/>
    <x v="1"/>
    <x v="43"/>
    <n v="0"/>
    <s v="Køkken begrænset tilvirk"/>
    <n v="0"/>
    <n v="0"/>
    <n v="0"/>
    <n v="0"/>
    <n v="0"/>
    <n v="0"/>
    <n v="0"/>
    <n v="0"/>
    <n v="0"/>
    <n v="0"/>
    <n v="0"/>
    <s v="Større"/>
    <s v="Komfur udskiftes med 2 kogeplader nedfælget i nyetableret køkkenbord. Skab nedlægges til ovnindsats. Ved bagdør etableres en arbejdsplads med plade som kan hænges på vægen."/>
    <s v="Dette kræves hvis der skal gang i køkkenet med begrænset tilvirkning."/>
    <s v="Lone Voss / Sine"/>
    <d v="2009-03-10T00:00:00"/>
    <n v="0"/>
    <n v="1"/>
    <n v="0"/>
    <n v="4"/>
    <n v="1"/>
    <n v="0"/>
    <n v="0"/>
    <n v="0"/>
    <n v="0"/>
    <n v="1"/>
    <n v="0"/>
    <n v="0"/>
    <n v="0"/>
    <n v="0"/>
    <n v="0"/>
    <n v="1"/>
    <n v="0"/>
    <n v="0"/>
    <n v="0"/>
    <n v="1"/>
    <n v="75"/>
    <s v="Miele"/>
    <n v="0"/>
    <s v="Nej"/>
    <n v="0"/>
    <s v="Nej"/>
    <s v="Nej"/>
    <s v="Nej"/>
    <n v="1"/>
    <s v="ingen plads"/>
    <s v="Opbevaring etableres. En hurtigere vaskemaskine"/>
    <n v="0"/>
    <s v="Børnehaver"/>
    <s v="Vanløse/Brønshøj-Husum"/>
    <n v="0"/>
    <n v="0"/>
    <n v="30"/>
    <n v="0"/>
    <n v="0"/>
    <n v="0"/>
    <n v="0"/>
    <n v="0"/>
    <n v="0"/>
    <n v="0"/>
    <n v="0"/>
    <n v="0"/>
    <n v="0"/>
    <n v="0"/>
    <n v="33506.89"/>
  </r>
  <r>
    <x v="0"/>
    <x v="143"/>
    <s v="Børnehaven &quot;Det gule hus&quot;"/>
    <s v="Vanløse/Brønshøj-Husum"/>
    <s v="Håbets Allé 12"/>
    <n v="2700"/>
    <s v="Brønshøj"/>
    <s v="38 28 35 09"/>
    <s v="boernehavendgh@get2net.dk"/>
    <s v="Nina Nielsen"/>
    <n v="0"/>
    <n v="0"/>
    <s v="35372@buf.kk.dk"/>
    <s v="Børnehave"/>
    <n v="0"/>
    <n v="0"/>
    <n v="22"/>
    <n v="0"/>
    <n v="0"/>
    <n v="0"/>
    <n v="0"/>
    <s v="Nej"/>
    <n v="0"/>
    <n v="0"/>
    <n v="0"/>
    <n v="0"/>
    <n v="0"/>
    <n v="0"/>
    <n v="0"/>
    <n v="5"/>
    <n v="0"/>
    <n v="0"/>
    <n v="5"/>
    <n v="0"/>
    <n v="0"/>
    <n v="25000"/>
    <n v="0"/>
    <n v="0"/>
    <n v="0"/>
    <n v="0"/>
    <n v="0"/>
    <n v="0"/>
    <n v="0"/>
    <n v="0"/>
    <n v="0"/>
    <n v="0"/>
    <n v="0"/>
    <n v="0"/>
    <n v="0"/>
    <n v="0"/>
    <n v="0"/>
    <n v="0"/>
    <n v="0"/>
    <n v="0"/>
    <n v="100"/>
    <n v="0"/>
    <n v="2"/>
    <s v="Ja"/>
    <s v="Nej"/>
    <s v="nej"/>
    <s v="Ja"/>
    <s v="men køkkenet er langt fra køreklar"/>
    <s v="Ja"/>
    <n v="0"/>
    <s v="Ja"/>
    <n v="0"/>
    <x v="2"/>
    <x v="44"/>
    <n v="0"/>
    <s v="Modtagerkøkken"/>
    <n v="0"/>
    <n v="0"/>
    <n v="0"/>
    <n v="0"/>
    <n v="0"/>
    <s v="Mindre"/>
    <s v="Større"/>
    <s v="Nej"/>
    <s v="Nye køkkenelementer + bordplade, opvaskemaskine, 2 vaske, køleskab"/>
    <n v="0"/>
    <n v="0"/>
    <s v="Mindre"/>
    <s v="Ny vaskbar bordplade"/>
    <n v="0"/>
    <s v="Birgitte Glerup / Sine"/>
    <d v="2009-03-09T00:00:00"/>
    <n v="0"/>
    <n v="1"/>
    <n v="0"/>
    <n v="4"/>
    <n v="0"/>
    <n v="1"/>
    <n v="0"/>
    <n v="0"/>
    <n v="0"/>
    <n v="1"/>
    <n v="1"/>
    <n v="0"/>
    <n v="0"/>
    <n v="0"/>
    <n v="0"/>
    <n v="1"/>
    <n v="0"/>
    <n v="0"/>
    <n v="0"/>
    <n v="1"/>
    <n v="60"/>
    <s v="Siemens"/>
    <n v="4"/>
    <s v="Nej"/>
    <n v="0"/>
    <s v="Nej"/>
    <s v="Nej"/>
    <s v="Nej"/>
    <n v="1"/>
    <s v="ingen plads"/>
    <s v="Lagerplads mulig hvis man må blande med anden lagerplads. Institutionen vil meget gerne lave al mad selv. De sætter måltidet meget højt og vil også gerne ofte spise i det fri. Der er et fint rum, men det kræver flere nyanskaffelser, bl.a. alle elementer. En lille opjustering til en start kunne også være en mulighed, så de kan lave noget af maden selv. Eller kun have kold mad. Spørgsmål fra institutionen: Kan de med mindre køkken opgraderes til at kunne lave noget af maden?"/>
    <n v="0"/>
    <s v="Børnehaver"/>
    <s v="Vanløse/Brønshøj-Husum"/>
    <n v="0"/>
    <n v="0"/>
    <n v="21"/>
    <n v="0"/>
    <n v="0"/>
    <n v="0"/>
    <n v="0"/>
    <n v="0"/>
    <n v="0"/>
    <n v="0"/>
    <n v="0"/>
    <n v="0"/>
    <n v="0"/>
    <n v="0"/>
    <n v="50919.7"/>
  </r>
  <r>
    <x v="0"/>
    <x v="144"/>
    <s v="Montessori"/>
    <s v="Vanløse/Brønshøj-Husum"/>
    <s v="Jernbane Allé 24B"/>
    <n v="2720"/>
    <s v="Vanløse"/>
    <s v="38 74 31 49"/>
    <s v="37377@buf.kk.dk"/>
    <s v="Anette (Souschef) Rasmussen"/>
    <n v="0"/>
    <n v="38743149"/>
    <s v="35377@buf.kk.dk"/>
    <s v="Børnehave"/>
    <n v="0"/>
    <n v="0"/>
    <n v="12"/>
    <n v="0"/>
    <n v="0"/>
    <n v="0"/>
    <n v="0"/>
    <s v="Nej"/>
    <n v="0"/>
    <n v="0"/>
    <n v="0"/>
    <n v="0"/>
    <n v="0"/>
    <n v="0"/>
    <n v="0"/>
    <n v="0"/>
    <n v="0"/>
    <n v="1"/>
    <n v="0"/>
    <n v="0"/>
    <n v="0"/>
    <n v="12500"/>
    <n v="0"/>
    <n v="0"/>
    <n v="0"/>
    <n v="0"/>
    <n v="0"/>
    <n v="0"/>
    <n v="0"/>
    <n v="0"/>
    <n v="0"/>
    <n v="0"/>
    <n v="0"/>
    <n v="0"/>
    <n v="0"/>
    <n v="0"/>
    <n v="0"/>
    <n v="0"/>
    <n v="0"/>
    <n v="0"/>
    <n v="80"/>
    <n v="0"/>
    <n v="1"/>
    <s v="Ja"/>
    <s v="Nej"/>
    <s v="Ja"/>
    <s v="Ja"/>
    <s v="de laver mad en dag om ugen. Mere er ikke muligt"/>
    <s v="Nej"/>
    <n v="0"/>
    <s v="Nej"/>
    <n v="0"/>
    <x v="1"/>
    <x v="45"/>
    <n v="0"/>
    <s v="Modtagerkøkken"/>
    <n v="0"/>
    <n v="0"/>
    <n v="0"/>
    <n v="0"/>
    <n v="0"/>
    <n v="0"/>
    <n v="0"/>
    <n v="0"/>
    <n v="0"/>
    <n v="0"/>
    <n v="0"/>
    <n v="0"/>
    <n v="0"/>
    <s v="skal kontaktes vedr. leverandører når tiden nærmer sig. Er så lille at de ikke kan deltage i møder i Kbh Madhus"/>
    <s v="Cathrine Jerrik / Sine"/>
    <n v="0"/>
    <n v="0"/>
    <n v="1"/>
    <n v="0"/>
    <n v="2"/>
    <n v="0"/>
    <n v="0"/>
    <n v="0"/>
    <n v="0"/>
    <n v="0"/>
    <n v="1"/>
    <n v="0"/>
    <n v="0"/>
    <n v="0"/>
    <n v="0"/>
    <n v="0"/>
    <n v="0"/>
    <n v="0"/>
    <n v="0"/>
    <n v="0"/>
    <n v="0"/>
    <n v="0"/>
    <s v="vasker op i hånden"/>
    <n v="1"/>
    <s v="Nej"/>
    <n v="0"/>
    <s v="Nej"/>
    <s v="Nej"/>
    <s v="Nej"/>
    <n v="1"/>
    <s v="ingen plads"/>
    <n v="0"/>
    <n v="0"/>
    <s v="Børnehaver"/>
    <s v="Vanløse/Brønshøj-Husum"/>
    <n v="0"/>
    <n v="0"/>
    <n v="12"/>
    <n v="0"/>
    <n v="0"/>
    <n v="0"/>
    <n v="0"/>
    <n v="0"/>
    <n v="0"/>
    <n v="0"/>
    <n v="0"/>
    <n v="0"/>
    <n v="0"/>
    <n v="0"/>
    <n v="7478.58"/>
  </r>
  <r>
    <x v="0"/>
    <x v="145"/>
    <s v="Vanløse Folkebørnehave"/>
    <s v="Vanløse/Brønshøj-Husum"/>
    <s v="Jyllingevej 39"/>
    <n v="2720"/>
    <s v="Vanløse"/>
    <s v="38 74 45 00"/>
    <s v="haven@mail.dk"/>
    <s v="Lis Carlsen"/>
    <n v="38873966"/>
    <n v="38744500"/>
    <s v="35379@buf.kk.dk"/>
    <s v="Børnehave"/>
    <n v="0"/>
    <n v="0"/>
    <n v="20"/>
    <n v="0"/>
    <n v="0"/>
    <n v="0"/>
    <n v="0"/>
    <s v="Nej"/>
    <n v="0"/>
    <n v="0"/>
    <n v="0"/>
    <n v="0"/>
    <n v="0"/>
    <n v="0"/>
    <n v="0"/>
    <n v="5"/>
    <n v="0"/>
    <n v="1"/>
    <n v="5"/>
    <n v="0"/>
    <n v="0"/>
    <n v="25000"/>
    <n v="0"/>
    <n v="0"/>
    <n v="0"/>
    <n v="0"/>
    <n v="0"/>
    <n v="0"/>
    <n v="0"/>
    <n v="0"/>
    <n v="0"/>
    <n v="0"/>
    <n v="0"/>
    <n v="0"/>
    <n v="0"/>
    <n v="0"/>
    <n v="0"/>
    <n v="0"/>
    <n v="0"/>
    <n v="0"/>
    <n v="40"/>
    <n v="0"/>
    <n v="1"/>
    <s v="Ja"/>
    <s v="Nej"/>
    <s v="Ja"/>
    <n v="0"/>
    <s v="?"/>
    <s v="Nej"/>
    <n v="0"/>
    <s v="Ja"/>
    <s v="Vil gerne med penge til køkken først"/>
    <x v="0"/>
    <x v="1"/>
    <n v="0"/>
    <s v="Køkken blandet tilvirk"/>
    <s v="nej"/>
    <s v="Større"/>
    <s v="Større"/>
    <s v="Nej"/>
    <s v="Køkkenet skal have nye køkkenelementer, så kunne det sagtens bruges til kold mad (rugbrødsmadder) og det er hvad huset leder ønsker de skal have, da de er meget på tur."/>
    <s v="Mindre"/>
    <s v="Ingen"/>
    <n v="0"/>
    <s v="Køkkenet trænger til en renovation og nye elementer. Meget lille køkken"/>
    <s v="Mindre"/>
    <s v="ønsker ny opvaskemaskine og evt. et ekstra køleskab"/>
    <n v="0"/>
    <n v="0"/>
    <n v="0"/>
    <s v="Cathrine Jerrik/Sine"/>
    <d v="2009-03-10T00:00:00"/>
    <n v="0"/>
    <n v="1"/>
    <n v="0"/>
    <n v="4"/>
    <n v="1"/>
    <n v="0"/>
    <n v="0"/>
    <n v="0"/>
    <n v="0"/>
    <n v="1"/>
    <n v="0"/>
    <n v="0"/>
    <n v="0"/>
    <n v="0"/>
    <n v="0"/>
    <n v="1"/>
    <n v="0"/>
    <n v="0"/>
    <n v="0"/>
    <n v="1"/>
    <n v="150"/>
    <s v="bosch"/>
    <n v="2"/>
    <s v="Nej"/>
    <n v="0"/>
    <s v="Nej"/>
    <s v="Nej"/>
    <s v="Nej"/>
    <n v="1"/>
    <s v="Begrænset"/>
    <n v="0"/>
    <n v="0"/>
    <s v="Børnehaver"/>
    <s v="Vanløse/Brønshøj-Husum"/>
    <n v="0"/>
    <n v="0"/>
    <n v="20"/>
    <n v="0"/>
    <n v="0"/>
    <n v="0"/>
    <n v="0"/>
    <n v="0"/>
    <n v="0"/>
    <n v="0"/>
    <n v="0"/>
    <n v="0"/>
    <n v="0"/>
    <n v="0"/>
    <n v="15455.34"/>
  </r>
  <r>
    <x v="0"/>
    <x v="146"/>
    <s v="Husum Menighedsbørnehave"/>
    <s v="Vanløse/Brønshøj-Husum"/>
    <s v="Korsager Allé 16"/>
    <n v="2700"/>
    <s v="Brønshøj"/>
    <s v="38 28 41 40"/>
    <s v="35386@buf.kk.dk"/>
    <s v="Edith Høj Thyken"/>
    <n v="35352462"/>
    <n v="0"/>
    <s v="35386@buf.kk.dk"/>
    <s v="Børnehave"/>
    <n v="0"/>
    <n v="0"/>
    <n v="110"/>
    <n v="0"/>
    <n v="0"/>
    <n v="0"/>
    <n v="0"/>
    <s v="ja"/>
    <n v="2"/>
    <n v="1"/>
    <n v="0"/>
    <n v="0"/>
    <n v="0"/>
    <n v="0"/>
    <n v="0"/>
    <n v="5"/>
    <n v="0"/>
    <n v="0"/>
    <n v="5"/>
    <n v="0"/>
    <n v="0"/>
    <n v="99996"/>
    <n v="0"/>
    <n v="0"/>
    <n v="0"/>
    <n v="0"/>
    <n v="0"/>
    <n v="0"/>
    <n v="0"/>
    <n v="0"/>
    <n v="0"/>
    <n v="0"/>
    <n v="0"/>
    <n v="0"/>
    <n v="0"/>
    <n v="0"/>
    <n v="0"/>
    <n v="0"/>
    <n v="0"/>
    <n v="0"/>
    <n v="0"/>
    <n v="0"/>
    <n v="2"/>
    <s v="Ja"/>
    <s v="ja"/>
    <s v="Ja"/>
    <s v="Ja"/>
    <s v="I teorien ja, men køkkenet skal først ordnes"/>
    <s v="Ja"/>
    <s v="I teorien ja, men køkkenet skal først ordnes"/>
    <s v="Ja"/>
    <s v="Ja vil gerne hvis det kan lade sig gøre, men tvivler på det."/>
    <x v="1"/>
    <x v="46"/>
    <n v="0"/>
    <s v="produktionskøkken"/>
    <s v="nej"/>
    <s v="Større"/>
    <s v="Større"/>
    <s v="ja"/>
    <s v="Køkkenet skal have nye elementer og ordnes. Et nyt komfur + opvaskemaskine og ovne"/>
    <n v="0"/>
    <n v="0"/>
    <n v="0"/>
    <n v="0"/>
    <n v="0"/>
    <n v="0"/>
    <n v="0"/>
    <n v="0"/>
    <n v="0"/>
    <s v="Cathrine Jerrik/Sine"/>
    <d v="2009-03-03T00:00:00"/>
    <n v="0"/>
    <n v="1"/>
    <n v="0"/>
    <n v="0"/>
    <n v="0"/>
    <n v="0"/>
    <n v="0"/>
    <n v="0"/>
    <n v="0"/>
    <n v="1"/>
    <n v="1"/>
    <n v="0"/>
    <n v="0"/>
    <n v="0"/>
    <n v="0"/>
    <n v="0"/>
    <n v="0"/>
    <n v="0"/>
    <n v="1"/>
    <n v="1"/>
    <n v="0"/>
    <s v="Miele"/>
    <n v="3"/>
    <s v="Nej"/>
    <n v="0"/>
    <s v="Ja"/>
    <s v="Nej"/>
    <n v="0"/>
    <n v="1"/>
    <s v="God plads"/>
    <s v="Her er kælder der bruges til lager"/>
    <n v="0"/>
    <s v="Børnehaver"/>
    <s v="Vanløse/Brønshøj-Husum"/>
    <n v="0"/>
    <n v="0"/>
    <n v="110"/>
    <n v="0"/>
    <n v="0"/>
    <n v="0"/>
    <n v="0"/>
    <n v="0"/>
    <n v="0"/>
    <n v="0"/>
    <n v="0"/>
    <n v="0"/>
    <n v="0"/>
    <n v="0"/>
    <n v="72775.990000000005"/>
  </r>
  <r>
    <x v="0"/>
    <x v="147"/>
    <s v="Husum Menighedsbørnehave"/>
    <s v="Vanløse/Brønshøj-Husum"/>
    <s v="Korsager Allé 16"/>
    <n v="2700"/>
    <s v="Brønshøj"/>
    <s v="38 28 41 40"/>
    <s v="35386@buf.kk.dk"/>
    <s v="Edith Høj Thyken"/>
    <n v="35352462"/>
    <n v="0"/>
    <s v="35386@buf.kk.dk"/>
    <s v="Børnehave"/>
    <n v="0"/>
    <n v="0"/>
    <n v="110"/>
    <n v="0"/>
    <n v="0"/>
    <n v="0"/>
    <n v="0"/>
    <s v="ja"/>
    <n v="0"/>
    <n v="2"/>
    <n v="0"/>
    <n v="0"/>
    <n v="0"/>
    <n v="0"/>
    <n v="0"/>
    <n v="0"/>
    <n v="0"/>
    <n v="0"/>
    <n v="0"/>
    <n v="0"/>
    <n v="0"/>
    <n v="0"/>
    <n v="0"/>
    <n v="0"/>
    <n v="0"/>
    <n v="0"/>
    <n v="0"/>
    <n v="0"/>
    <n v="0"/>
    <n v="0"/>
    <n v="0"/>
    <n v="0"/>
    <n v="0"/>
    <n v="0"/>
    <n v="0"/>
    <n v="0"/>
    <n v="0"/>
    <n v="0"/>
    <n v="0"/>
    <n v="0"/>
    <n v="0"/>
    <n v="0"/>
    <n v="0"/>
    <n v="0"/>
    <n v="0"/>
    <n v="0"/>
    <n v="0"/>
    <n v="0"/>
    <n v="0"/>
    <n v="0"/>
    <n v="0"/>
    <n v="0"/>
    <x v="1"/>
    <x v="1"/>
    <n v="0"/>
    <s v="Køkken blandet tilvirk"/>
    <n v="0"/>
    <n v="0"/>
    <n v="0"/>
    <n v="0"/>
    <n v="0"/>
    <s v="Mindre"/>
    <s v="Større"/>
    <n v="0"/>
    <s v="Køkkenet kræver en restaurering og en væg skal sættes op, da det er åbent ud mod gaderobe"/>
    <n v="0"/>
    <n v="0"/>
    <n v="0"/>
    <n v="0"/>
    <n v="0"/>
    <n v="0"/>
    <d v="1899-12-30T00:00:00"/>
    <n v="0"/>
    <n v="1"/>
    <n v="0"/>
    <n v="0"/>
    <n v="0"/>
    <n v="0"/>
    <n v="0"/>
    <n v="0"/>
    <n v="0"/>
    <n v="0"/>
    <n v="2"/>
    <n v="0"/>
    <n v="0"/>
    <n v="0"/>
    <n v="0"/>
    <n v="2"/>
    <n v="0"/>
    <n v="0"/>
    <n v="0"/>
    <n v="1"/>
    <n v="0"/>
    <s v="Miele"/>
    <n v="2.5"/>
    <s v="Nej"/>
    <n v="0"/>
    <s v="Nej"/>
    <s v="Nej"/>
    <s v="Nej"/>
    <n v="2"/>
    <s v="God plads"/>
    <s v="Køkkenet ligger på 2. sal men der er lager i kælderen"/>
    <n v="0"/>
    <s v="Børnehaver"/>
    <s v="Vanløse/Brønshøj-Husum"/>
    <n v="0"/>
    <n v="0"/>
    <n v="110"/>
    <n v="0"/>
    <n v="0"/>
    <n v="0"/>
    <n v="0"/>
    <n v="0"/>
    <n v="0"/>
    <n v="0"/>
    <n v="0"/>
    <n v="0"/>
    <n v="0"/>
    <n v="0"/>
    <n v="72775.990000000005"/>
  </r>
  <r>
    <x v="0"/>
    <x v="148"/>
    <s v="Børnehaven Lindehuset"/>
    <s v="Vanløse/Brønshøj-Husum"/>
    <s v="Linde Allé 35"/>
    <n v="2720"/>
    <s v="Vanløse"/>
    <s v="38 71 06 10"/>
    <s v="35393@buf.kk.dk"/>
    <s v="Jane Lott"/>
    <n v="0"/>
    <n v="0"/>
    <s v="bh.lindehuset@tiscali.dk"/>
    <s v="Børnehave"/>
    <n v="0"/>
    <n v="0"/>
    <n v="32"/>
    <n v="0"/>
    <n v="0"/>
    <n v="0"/>
    <n v="0"/>
    <s v="Nej"/>
    <n v="0"/>
    <n v="0"/>
    <n v="0"/>
    <n v="0"/>
    <n v="0"/>
    <n v="0"/>
    <n v="0"/>
    <n v="5"/>
    <n v="0"/>
    <n v="0"/>
    <n v="5"/>
    <n v="0"/>
    <n v="0"/>
    <n v="40000"/>
    <n v="0"/>
    <n v="0"/>
    <n v="0"/>
    <n v="0"/>
    <n v="0"/>
    <n v="0"/>
    <n v="0"/>
    <n v="0"/>
    <n v="0"/>
    <n v="0"/>
    <n v="0"/>
    <n v="0"/>
    <n v="0"/>
    <n v="0"/>
    <n v="0"/>
    <n v="0"/>
    <n v="0"/>
    <n v="0"/>
    <n v="0"/>
    <n v="0"/>
    <n v="1"/>
    <s v="Ja"/>
    <s v="Nej"/>
    <s v="nej"/>
    <s v="Ja"/>
    <s v="det er ikke de baner der er tænkt i (se kommentar)"/>
    <s v="Nej"/>
    <s v="Ved ikke, da de har forholdt sig til anden løsning"/>
    <n v="0"/>
    <s v="Se ovenfor"/>
    <x v="1"/>
    <x v="17"/>
    <n v="0"/>
    <s v="Modtagerkøkken"/>
    <n v="0"/>
    <n v="0"/>
    <n v="0"/>
    <n v="0"/>
    <n v="0"/>
    <s v="Større"/>
    <s v="Større"/>
    <s v="Nej"/>
    <s v="Der er måske plads. Inst. Ønsker ikke at inddrage rum ved siden af køkken. Der skal helt nye elementer og bordplade,  mere køleplads, ekstra vask + ekstra ovn. Meget lille rum. Køkkenet vil blive mest optimalt m. sammenlægning"/>
    <s v="Mindre"/>
    <n v="0"/>
    <s v="Mindre"/>
    <n v="0"/>
    <n v="0"/>
    <s v="Birgitte Glerup/Sine"/>
    <d v="2009-03-13T00:00:00"/>
    <n v="0"/>
    <n v="1"/>
    <n v="0"/>
    <n v="4"/>
    <n v="0"/>
    <n v="1"/>
    <n v="0"/>
    <n v="0"/>
    <n v="0"/>
    <n v="0"/>
    <n v="1"/>
    <n v="0"/>
    <n v="0"/>
    <n v="0"/>
    <n v="0"/>
    <n v="0"/>
    <n v="0"/>
    <n v="0"/>
    <n v="0"/>
    <n v="1"/>
    <n v="75"/>
    <s v="Asko"/>
    <n v="0"/>
    <s v="Nej"/>
    <n v="0"/>
    <s v="Nej"/>
    <s v="Nej"/>
    <s v="Nej"/>
    <n v="1"/>
    <n v="0"/>
    <n v="0"/>
    <s v="Madhuskommentar: Børnehaven ligger i samme hus som et plejehjem, der gerne vil levere mad. Maden kan køres på rullebord uden at komme udenfor. De to inst. Har i forvejen meget samarbejde og vil meget gerne sørge for, at hentning af mad er en pædagogisk aktivitet - at børnene kender køkkenet og kommer der."/>
    <s v="Børnehaver"/>
    <s v="Vanløse/Brønshøj-Husum"/>
    <n v="0"/>
    <n v="0"/>
    <n v="32"/>
    <n v="0"/>
    <n v="0"/>
    <n v="0"/>
    <n v="0"/>
    <n v="0"/>
    <n v="0"/>
    <n v="0"/>
    <n v="0"/>
    <n v="0"/>
    <n v="0"/>
    <n v="0"/>
    <n v="25880.94"/>
  </r>
  <r>
    <x v="0"/>
    <x v="149"/>
    <s v="Parkhøj"/>
    <s v="Vanløse/Brønshøj-Husum"/>
    <s v="Næsbyholmvej 14C"/>
    <n v="2700"/>
    <s v="Brønshøj"/>
    <s v="38 28 40 81"/>
    <s v="35410@buf.kk.dk"/>
    <s v="Søssan Nyboe"/>
    <n v="0"/>
    <n v="0"/>
    <s v="35410@buf.kk.dk"/>
    <s v="Børnehave"/>
    <n v="0"/>
    <n v="0"/>
    <n v="36"/>
    <n v="0"/>
    <n v="0"/>
    <n v="0"/>
    <n v="0"/>
    <s v="Nej"/>
    <n v="0"/>
    <n v="0"/>
    <n v="0"/>
    <n v="0"/>
    <n v="0"/>
    <n v="0"/>
    <n v="0"/>
    <n v="5"/>
    <n v="0"/>
    <n v="0"/>
    <n v="5"/>
    <n v="0"/>
    <n v="0"/>
    <n v="40000"/>
    <n v="0"/>
    <n v="0"/>
    <n v="0"/>
    <n v="0"/>
    <n v="0"/>
    <n v="0"/>
    <n v="0"/>
    <n v="0"/>
    <n v="0"/>
    <n v="0"/>
    <n v="0"/>
    <n v="0"/>
    <n v="0"/>
    <n v="0"/>
    <n v="0"/>
    <n v="0"/>
    <n v="0"/>
    <n v="0"/>
    <n v="100"/>
    <n v="0"/>
    <n v="1"/>
    <s v="Ja"/>
    <s v="Nej"/>
    <s v="Ja"/>
    <s v="Ja"/>
    <n v="0"/>
    <s v="Ja"/>
    <n v="0"/>
    <s v="Ja"/>
    <n v="0"/>
    <x v="0"/>
    <x v="5"/>
    <n v="0"/>
    <s v="produktionskøkken"/>
    <s v="Ja"/>
    <s v="Mindre"/>
    <s v="Ingen"/>
    <s v="Nej"/>
    <s v="Evt. en lille låge der deler køkken/alrum"/>
    <n v="0"/>
    <n v="0"/>
    <n v="0"/>
    <n v="0"/>
    <n v="0"/>
    <n v="0"/>
    <n v="0"/>
    <n v="0"/>
    <n v="0"/>
    <s v="Cathrine Jerrik / Sine"/>
    <d v="2009-03-12T00:00:00"/>
    <n v="0"/>
    <n v="0"/>
    <n v="1"/>
    <n v="4"/>
    <n v="0"/>
    <n v="1"/>
    <n v="0"/>
    <n v="0"/>
    <n v="0"/>
    <n v="2"/>
    <n v="0"/>
    <n v="0"/>
    <n v="0"/>
    <n v="0"/>
    <n v="0"/>
    <n v="1"/>
    <n v="0"/>
    <n v="0"/>
    <n v="0"/>
    <n v="1"/>
    <n v="20"/>
    <s v="Miele"/>
    <n v="2"/>
    <s v="Nej"/>
    <n v="0"/>
    <s v="Nej"/>
    <s v="Ja"/>
    <s v="Nej"/>
    <n v="1"/>
    <s v="Begrænset"/>
    <n v="0"/>
    <n v="0"/>
    <s v="Børnehaver"/>
    <s v="Vanløse/Brønshøj-Husum"/>
    <n v="0"/>
    <n v="0"/>
    <n v="36"/>
    <n v="0"/>
    <n v="0"/>
    <n v="0"/>
    <n v="0"/>
    <n v="0"/>
    <n v="0"/>
    <n v="0"/>
    <n v="0"/>
    <n v="0"/>
    <n v="0"/>
    <n v="0"/>
    <n v="29890.9"/>
  </r>
  <r>
    <x v="0"/>
    <x v="150"/>
    <s v="Børnehaven Regnbuen"/>
    <s v="Vanløse/Brønshøj-Husum"/>
    <s v="Præstekærvej 3"/>
    <n v="2700"/>
    <s v="Brønshøj"/>
    <s v="38 28 00 24"/>
    <s v="35415@buf.kk.dk"/>
    <s v="Lis Holst Erdmann"/>
    <n v="0"/>
    <n v="0"/>
    <s v="35415@buf.kk.dk"/>
    <s v="Børnehave"/>
    <n v="0"/>
    <n v="0"/>
    <n v="66"/>
    <n v="0"/>
    <n v="0"/>
    <n v="0"/>
    <n v="0"/>
    <s v="ja"/>
    <n v="2"/>
    <n v="1"/>
    <n v="0"/>
    <n v="0"/>
    <n v="0"/>
    <n v="0"/>
    <n v="0"/>
    <n v="5"/>
    <n v="0"/>
    <n v="0"/>
    <n v="5"/>
    <n v="0"/>
    <n v="0"/>
    <n v="45000"/>
    <n v="0"/>
    <n v="0"/>
    <n v="0"/>
    <n v="0"/>
    <n v="0"/>
    <n v="0"/>
    <n v="0"/>
    <n v="0"/>
    <n v="0"/>
    <n v="0"/>
    <n v="0"/>
    <n v="0"/>
    <n v="0"/>
    <n v="0"/>
    <n v="0"/>
    <n v="0"/>
    <n v="0"/>
    <n v="0"/>
    <n v="25"/>
    <n v="0"/>
    <n v="1"/>
    <s v="Ja"/>
    <s v="Nej"/>
    <s v="nej"/>
    <s v="Ja"/>
    <n v="0"/>
    <s v="Ja"/>
    <s v="Er skeptisker overfor mad udefra"/>
    <s v="Ja"/>
    <n v="0"/>
    <x v="0"/>
    <x v="1"/>
    <n v="0"/>
    <s v="Køkken begrænset tilvirk"/>
    <n v="0"/>
    <n v="0"/>
    <n v="0"/>
    <n v="0"/>
    <n v="0"/>
    <s v="Større"/>
    <s v="Større"/>
    <s v="Nej"/>
    <s v="Nye vaskebare køkkenelementer. Ekstra komfur el. større. Konvektionsovn, ekstra vask, madelevator, da halvdelen af børnene spiser på 1. sal"/>
    <n v="0"/>
    <n v="0"/>
    <n v="0"/>
    <n v="0"/>
    <n v="0"/>
    <s v="Birgitte Glerup / Nanna"/>
    <d v="2009-03-12T00:00:00"/>
    <n v="0"/>
    <n v="1"/>
    <n v="0"/>
    <n v="0"/>
    <n v="0"/>
    <n v="1"/>
    <n v="0"/>
    <n v="0"/>
    <n v="0"/>
    <n v="1"/>
    <n v="0"/>
    <n v="0"/>
    <n v="0"/>
    <n v="0"/>
    <n v="0"/>
    <n v="1"/>
    <n v="0"/>
    <n v="0"/>
    <n v="0"/>
    <n v="1"/>
    <n v="20"/>
    <s v="Miele"/>
    <n v="4"/>
    <s v="Nej"/>
    <n v="0"/>
    <s v="Nej"/>
    <s v="Nej"/>
    <s v="Nej"/>
    <n v="1"/>
    <s v="ingen plads"/>
    <s v="Der er god plads i køkkenet._x000a_Der er 2 køkkener i stuen, 1 på 1 sal. Køkkenet ovenpå kan modtage mad nedefra og her bør servicen håndteres, men der er brug for madelevatoren, da det vel ikke er lovligt at lade personalet slæbe"/>
    <n v="0"/>
    <s v="Børnehaver"/>
    <s v="Vanløse/Brønshøj-Husum"/>
    <n v="0"/>
    <n v="0"/>
    <n v="66"/>
    <n v="0"/>
    <n v="0"/>
    <n v="0"/>
    <n v="0"/>
    <n v="0"/>
    <n v="0"/>
    <n v="0"/>
    <n v="0"/>
    <n v="0"/>
    <n v="0"/>
    <n v="0"/>
    <n v="36736.83"/>
  </r>
  <r>
    <x v="0"/>
    <x v="151"/>
    <s v="Børnehaven Regnbuen"/>
    <s v="Vanløse/Brønshøj-Husum"/>
    <s v="Præstekærvej 3"/>
    <n v="2700"/>
    <s v="Brønshøj"/>
    <s v="38 28 00 24"/>
    <s v="35415@buf.kk.dk"/>
    <s v="Lis Holst Erdmann"/>
    <n v="0"/>
    <n v="0"/>
    <s v="35415@buf.kk.dk"/>
    <s v="Børnehave"/>
    <n v="0"/>
    <n v="0"/>
    <n v="66"/>
    <n v="0"/>
    <n v="0"/>
    <n v="0"/>
    <n v="0"/>
    <s v="ja"/>
    <n v="2"/>
    <n v="2"/>
    <n v="0"/>
    <n v="0"/>
    <n v="0"/>
    <n v="0"/>
    <n v="0"/>
    <n v="0"/>
    <n v="0"/>
    <n v="0"/>
    <n v="0"/>
    <n v="0"/>
    <n v="0"/>
    <n v="0"/>
    <n v="0"/>
    <n v="0"/>
    <n v="0"/>
    <n v="0"/>
    <n v="0"/>
    <n v="0"/>
    <n v="0"/>
    <n v="0"/>
    <n v="0"/>
    <n v="0"/>
    <n v="0"/>
    <n v="0"/>
    <n v="0"/>
    <n v="0"/>
    <n v="0"/>
    <n v="0"/>
    <n v="0"/>
    <n v="0"/>
    <n v="0"/>
    <n v="0"/>
    <n v="0"/>
    <n v="0"/>
    <n v="0"/>
    <n v="0"/>
    <n v="0"/>
    <n v="0"/>
    <n v="0"/>
    <n v="0"/>
    <n v="0"/>
    <n v="0"/>
    <x v="1"/>
    <x v="1"/>
    <n v="0"/>
    <s v="Modtagerkøkken"/>
    <n v="0"/>
    <n v="0"/>
    <n v="0"/>
    <n v="0"/>
    <n v="0"/>
    <n v="0"/>
    <n v="0"/>
    <n v="0"/>
    <n v="0"/>
    <n v="0"/>
    <n v="0"/>
    <n v="0"/>
    <n v="0"/>
    <n v="0"/>
    <s v="Birgitte Glerup / Nanna"/>
    <d v="2009-03-12T00:00:00"/>
    <n v="0"/>
    <n v="0"/>
    <n v="1"/>
    <n v="4"/>
    <n v="1"/>
    <n v="0"/>
    <n v="0"/>
    <n v="0"/>
    <n v="0"/>
    <n v="1"/>
    <n v="0"/>
    <n v="0"/>
    <n v="0"/>
    <n v="0"/>
    <n v="0"/>
    <n v="0"/>
    <n v="0"/>
    <n v="0"/>
    <n v="1"/>
    <n v="1"/>
    <n v="20"/>
    <s v="Miele"/>
    <n v="4"/>
    <s v="Nej"/>
    <s v="Nej"/>
    <s v="Nej"/>
    <s v="Nej"/>
    <s v="Nej"/>
    <n v="1"/>
    <s v="ingen plads"/>
    <n v="0"/>
    <n v="0"/>
    <s v="Børnehaver"/>
    <s v="Vanløse/Brønshøj-Husum"/>
    <n v="0"/>
    <n v="0"/>
    <n v="66"/>
    <n v="0"/>
    <n v="0"/>
    <n v="0"/>
    <n v="0"/>
    <n v="0"/>
    <n v="0"/>
    <n v="0"/>
    <n v="0"/>
    <n v="0"/>
    <n v="0"/>
    <n v="0"/>
    <n v="36736.83"/>
  </r>
  <r>
    <x v="0"/>
    <x v="152"/>
    <s v="Adventskirkens børnehave"/>
    <s v="Vanløse/Brønshøj-Husum"/>
    <s v="Skibelundvej 20"/>
    <n v="2720"/>
    <s v="Vanløse"/>
    <s v="38 71 99 11"/>
    <s v="35442@buf.kk.dk"/>
    <s v="Liselotte Manniche"/>
    <n v="38798494"/>
    <n v="38719911"/>
    <s v="adventskirkensboernehave@tdcadsl.dk"/>
    <s v="Børnehave"/>
    <n v="0"/>
    <n v="0"/>
    <n v="44"/>
    <n v="0"/>
    <n v="0"/>
    <n v="0"/>
    <n v="0"/>
    <s v="ja"/>
    <n v="0"/>
    <n v="0"/>
    <n v="0"/>
    <n v="0"/>
    <n v="0"/>
    <n v="0"/>
    <n v="0"/>
    <n v="5"/>
    <n v="0"/>
    <n v="0"/>
    <n v="5"/>
    <n v="0"/>
    <n v="0"/>
    <n v="30000"/>
    <n v="0"/>
    <s v="Ja"/>
    <n v="0"/>
    <s v="Jette"/>
    <n v="2008"/>
    <n v="14"/>
    <n v="0"/>
    <n v="0"/>
    <n v="0"/>
    <n v="0"/>
    <n v="0"/>
    <n v="0"/>
    <n v="0"/>
    <n v="0"/>
    <n v="0"/>
    <n v="0"/>
    <n v="0"/>
    <n v="0"/>
    <n v="75"/>
    <n v="0"/>
    <n v="2"/>
    <s v="Ja"/>
    <s v="Nej"/>
    <s v="nej"/>
    <s v="Ja"/>
    <n v="0"/>
    <s v="Ja"/>
    <n v="0"/>
    <s v="Ja"/>
    <n v="0"/>
    <x v="0"/>
    <x v="47"/>
    <n v="0"/>
    <s v="Køkken begrænset tilvirk"/>
    <n v="0"/>
    <n v="0"/>
    <n v="0"/>
    <n v="0"/>
    <n v="0"/>
    <n v="0"/>
    <n v="0"/>
    <n v="0"/>
    <n v="0"/>
    <s v="Mindre"/>
    <s v="nyt kogebord, opvaskemaskine op i højde, en ovn mere, røremaskine (lille 10l skål), grøntsagsrobot"/>
    <n v="0"/>
    <n v="0"/>
    <n v="0"/>
    <s v="Lone Voss / Sine"/>
    <d v="2009-03-27T00:00:00"/>
    <n v="0"/>
    <n v="0"/>
    <n v="1"/>
    <n v="4"/>
    <n v="0"/>
    <n v="1"/>
    <n v="0"/>
    <n v="0"/>
    <n v="0"/>
    <n v="1"/>
    <n v="1"/>
    <n v="0"/>
    <n v="0"/>
    <n v="0"/>
    <n v="0"/>
    <n v="1"/>
    <n v="0"/>
    <n v="0"/>
    <n v="0"/>
    <n v="1"/>
    <n v="20"/>
    <s v="Miele"/>
    <n v="3"/>
    <s v="Nej"/>
    <n v="0"/>
    <s v="Ja"/>
    <s v="Nej"/>
    <s v="Nej"/>
    <n v="2"/>
    <s v="God plads"/>
    <n v="0"/>
    <n v="0"/>
    <s v="Børnehaver"/>
    <s v="Vanløse/Brønshøj-Husum"/>
    <n v="0"/>
    <n v="0"/>
    <n v="44"/>
    <n v="0"/>
    <n v="0"/>
    <n v="0"/>
    <n v="0"/>
    <n v="0"/>
    <n v="0"/>
    <n v="0"/>
    <n v="0"/>
    <n v="0"/>
    <n v="0"/>
    <n v="0"/>
    <n v="71309.42"/>
  </r>
  <r>
    <x v="0"/>
    <x v="153"/>
    <s v="Ungdomsgårdens Børnehave"/>
    <s v="Vanløse/Brønshøj-Husum"/>
    <s v="Smørumvej 197"/>
    <n v="2700"/>
    <s v="Brønshøj"/>
    <s v="38 28 48 92"/>
    <s v="35446@buf.kk.dk"/>
    <s v="Anne Jakshøj"/>
    <n v="21296345"/>
    <n v="0"/>
    <s v="ungdomsgaardens-boernehave@borneringen.dk"/>
    <s v="Børnehave"/>
    <n v="0"/>
    <n v="0"/>
    <n v="53"/>
    <n v="0"/>
    <n v="0"/>
    <n v="0"/>
    <n v="0"/>
    <s v="Nej"/>
    <n v="0"/>
    <n v="0"/>
    <n v="0"/>
    <n v="0"/>
    <n v="0"/>
    <n v="0"/>
    <n v="0"/>
    <n v="5"/>
    <n v="0"/>
    <n v="0"/>
    <n v="5"/>
    <n v="0"/>
    <n v="0"/>
    <n v="55000"/>
    <n v="0"/>
    <n v="0"/>
    <n v="0"/>
    <n v="0"/>
    <n v="0"/>
    <n v="0"/>
    <n v="0"/>
    <n v="0"/>
    <n v="0"/>
    <n v="0"/>
    <n v="0"/>
    <n v="0"/>
    <n v="0"/>
    <n v="0"/>
    <n v="0"/>
    <n v="0"/>
    <n v="0"/>
    <n v="0"/>
    <n v="43"/>
    <n v="0"/>
    <n v="2"/>
    <s v="Ja"/>
    <s v="Nej"/>
    <s v="Ja"/>
    <s v="Ja"/>
    <s v="hvis økonomien, normering og snak med personale/forældrebestyrelse var på plads"/>
    <s v="Ja"/>
    <s v="Lederen tror at forældrene vil foretrække lokal mad"/>
    <s v="Ja"/>
    <s v="med ikke før der er talt grundigt om det."/>
    <x v="1"/>
    <x v="48"/>
    <n v="0"/>
    <s v="Køkken begrænset tilvirk"/>
    <n v="0"/>
    <n v="0"/>
    <n v="0"/>
    <n v="0"/>
    <n v="0"/>
    <s v="Større"/>
    <s v="Større"/>
    <s v="Nej"/>
    <s v="Nye køkkenelementer, nye ovne, kogeplader + emhætte"/>
    <n v="0"/>
    <n v="0"/>
    <n v="0"/>
    <n v="0"/>
    <s v="Køkkenet er dog ikke smileygodkendt. Bruges af og til pædagogisk"/>
    <s v="Birgitte Glerup / Sine"/>
    <d v="2009-03-10T00:00:00"/>
    <n v="0"/>
    <n v="0"/>
    <n v="1"/>
    <n v="4"/>
    <n v="0"/>
    <n v="2"/>
    <n v="0"/>
    <n v="0"/>
    <n v="0"/>
    <n v="1"/>
    <n v="1"/>
    <n v="0"/>
    <n v="1"/>
    <n v="0"/>
    <n v="0"/>
    <n v="0"/>
    <n v="1"/>
    <n v="0"/>
    <n v="0"/>
    <n v="1"/>
    <n v="20"/>
    <s v="Miele"/>
    <n v="9"/>
    <s v="Nej"/>
    <n v="0"/>
    <s v="Nej"/>
    <s v="Ja"/>
    <s v="Nej"/>
    <n v="1"/>
    <s v="ingen plads"/>
    <s v="Dog stort køkken"/>
    <n v="0"/>
    <s v="Børnehaver"/>
    <s v="Vanløse/Brønshøj-Husum"/>
    <n v="0"/>
    <n v="0"/>
    <n v="53"/>
    <n v="0"/>
    <n v="0"/>
    <n v="0"/>
    <n v="0"/>
    <n v="0"/>
    <n v="0"/>
    <n v="0"/>
    <n v="0"/>
    <n v="0"/>
    <n v="0"/>
    <n v="0"/>
    <n v="43174.04"/>
  </r>
  <r>
    <x v="0"/>
    <x v="154"/>
    <s v="Humlebo Børnehave"/>
    <s v="Vanløse/Brønshøj-Husum"/>
    <s v="Vallekildevej 88"/>
    <n v="2700"/>
    <s v="Brønshøj"/>
    <s v="38 28 61 50"/>
    <s v="35484@buf.kk.dk"/>
    <s v="Hanna Askholm"/>
    <n v="36706944"/>
    <n v="0"/>
    <s v="35484@buf.kk.dk"/>
    <s v="Børnehave"/>
    <n v="0"/>
    <n v="0"/>
    <n v="34"/>
    <n v="0"/>
    <n v="0"/>
    <n v="0"/>
    <n v="0"/>
    <n v="0"/>
    <n v="0"/>
    <n v="0"/>
    <n v="0"/>
    <n v="0"/>
    <n v="0"/>
    <n v="0"/>
    <n v="0"/>
    <n v="5"/>
    <n v="0"/>
    <n v="0"/>
    <n v="0"/>
    <n v="0"/>
    <n v="0"/>
    <s v="Kun morgenmad + lidt"/>
    <n v="0"/>
    <n v="0"/>
    <n v="0"/>
    <n v="0"/>
    <n v="0"/>
    <n v="0"/>
    <n v="0"/>
    <n v="0"/>
    <n v="0"/>
    <n v="0"/>
    <n v="0"/>
    <n v="0"/>
    <n v="0"/>
    <n v="0"/>
    <n v="0"/>
    <n v="0"/>
    <n v="0"/>
    <n v="0"/>
    <n v="80"/>
    <n v="0"/>
    <n v="1"/>
    <s v="Ja"/>
    <s v="Nej"/>
    <s v="Ja"/>
    <s v="Nej"/>
    <s v="Skal have mad udefra og vil helst have kold mad"/>
    <n v="0"/>
    <n v="0"/>
    <n v="0"/>
    <n v="0"/>
    <x v="1"/>
    <x v="1"/>
    <n v="0"/>
    <s v="Modtagerkøkken"/>
    <n v="0"/>
    <n v="0"/>
    <n v="0"/>
    <n v="0"/>
    <n v="0"/>
    <n v="0"/>
    <n v="0"/>
    <s v="Ja"/>
    <s v="Kan ikke lade sig gøre"/>
    <n v="0"/>
    <n v="0"/>
    <n v="0"/>
    <n v="0"/>
    <s v="Køkkenet er et tekøkken beliggende i de rum børnene befinder sig i."/>
    <s v="Cathrine Jerrik/Sine"/>
    <d v="2009-03-02T00:00:00"/>
    <n v="0"/>
    <n v="0"/>
    <n v="0"/>
    <n v="2"/>
    <n v="0"/>
    <n v="0"/>
    <n v="0"/>
    <n v="0"/>
    <n v="0"/>
    <n v="1"/>
    <n v="1"/>
    <n v="0"/>
    <n v="0"/>
    <n v="0"/>
    <n v="0"/>
    <n v="0"/>
    <n v="0"/>
    <n v="0"/>
    <n v="0"/>
    <n v="1"/>
    <n v="25"/>
    <s v="Miele"/>
    <n v="1"/>
    <s v="Nej"/>
    <n v="0"/>
    <s v="Nej"/>
    <s v="Nej"/>
    <s v="Nej"/>
    <n v="0"/>
    <s v="ingen plads"/>
    <n v="0"/>
    <n v="0"/>
    <s v="Børnehaver"/>
    <s v="Vanløse/Brønshøj-Husum"/>
    <n v="0"/>
    <n v="0"/>
    <n v="34"/>
    <n v="0"/>
    <n v="0"/>
    <n v="0"/>
    <n v="0"/>
    <n v="0"/>
    <n v="0"/>
    <n v="0"/>
    <n v="0"/>
    <n v="0"/>
    <n v="0"/>
    <n v="0"/>
    <n v="25067.4"/>
  </r>
  <r>
    <x v="0"/>
    <x v="155"/>
    <s v="Børnehaven Vinkelager"/>
    <s v="Vanløse/Brønshøj-Husum"/>
    <s v="Vinkelager 40"/>
    <n v="2720"/>
    <s v="Vanløse"/>
    <s v="38 74 52 85"/>
    <s v="35492@buf.kk.dk"/>
    <s v="Tini Hansen"/>
    <n v="36708054"/>
    <n v="38745285"/>
    <s v="35492@buf.kk.dk"/>
    <s v="Børnehave"/>
    <n v="0"/>
    <n v="0"/>
    <n v="35"/>
    <n v="0"/>
    <n v="0"/>
    <n v="0"/>
    <n v="0"/>
    <s v="Nej"/>
    <n v="0"/>
    <n v="0"/>
    <n v="0"/>
    <n v="0"/>
    <n v="0"/>
    <n v="0"/>
    <n v="0"/>
    <n v="5"/>
    <n v="0"/>
    <n v="0"/>
    <n v="5"/>
    <n v="0"/>
    <n v="0"/>
    <n v="41250"/>
    <n v="0"/>
    <n v="0"/>
    <n v="0"/>
    <n v="0"/>
    <n v="0"/>
    <n v="0"/>
    <n v="0"/>
    <n v="0"/>
    <n v="0"/>
    <n v="0"/>
    <n v="0"/>
    <n v="0"/>
    <n v="0"/>
    <n v="0"/>
    <n v="0"/>
    <n v="0"/>
    <n v="0"/>
    <n v="0"/>
    <n v="85"/>
    <n v="0"/>
    <n v="2"/>
    <s v="Ja"/>
    <s v="Nej"/>
    <s v="nej"/>
    <s v="Ja"/>
    <s v="er meget bekymret for timetallet"/>
    <s v="Ja"/>
    <s v="er ikke interesseret i kommunale madpakker"/>
    <s v="Ja"/>
    <s v="venter spændt"/>
    <x v="0"/>
    <x v="1"/>
    <n v="0"/>
    <s v="Køkken begrænset tilvirk"/>
    <n v="0"/>
    <n v="0"/>
    <n v="0"/>
    <n v="0"/>
    <n v="0"/>
    <n v="0"/>
    <n v="0"/>
    <s v="Ja"/>
    <n v="0"/>
    <s v="Mindre"/>
    <s v="mere ovn/koge/køl kapacitet men det kniber med pladsen"/>
    <n v="0"/>
    <n v="0"/>
    <n v="0"/>
    <s v="Mariah / Sine"/>
    <d v="2009-03-19T00:00:00"/>
    <n v="0"/>
    <n v="1"/>
    <n v="0"/>
    <n v="4"/>
    <n v="1"/>
    <n v="0"/>
    <n v="0"/>
    <n v="0"/>
    <n v="0"/>
    <n v="0"/>
    <n v="1"/>
    <n v="0"/>
    <n v="0"/>
    <n v="0"/>
    <n v="0"/>
    <n v="1"/>
    <n v="0"/>
    <n v="0"/>
    <n v="0"/>
    <n v="1"/>
    <n v="25"/>
    <s v="Miele"/>
    <n v="4"/>
    <s v="Nej"/>
    <n v="0"/>
    <s v="Nej"/>
    <s v="Nej"/>
    <s v="Nej"/>
    <n v="1"/>
    <s v="Begrænset"/>
    <s v="Køkkenet er helt nyt. Ville være fint til 25 børn."/>
    <n v="0"/>
    <s v="Børnehaver"/>
    <s v="Vanløse/Brønshøj-Husum"/>
    <n v="0"/>
    <n v="0"/>
    <n v="35"/>
    <n v="0"/>
    <n v="0"/>
    <n v="0"/>
    <n v="0"/>
    <n v="0"/>
    <n v="0"/>
    <n v="0"/>
    <n v="0"/>
    <n v="0"/>
    <n v="0"/>
    <n v="0"/>
    <n v="39383.379999999997"/>
  </r>
  <r>
    <x v="0"/>
    <x v="156"/>
    <s v="Tingbjerg Legested"/>
    <s v="Vanløse/Brønshøj-Husum"/>
    <s v="Virkefeltet 16"/>
    <n v="2700"/>
    <s v="Brønshøj"/>
    <s v="38 60 47 63"/>
    <s v="35493@buf.kk.dk"/>
    <s v="Kirsten Høft"/>
    <n v="42947996"/>
    <n v="0"/>
    <s v="35493@buf.kk.dk"/>
    <s v="Børnehave"/>
    <n v="0"/>
    <n v="0"/>
    <n v="30"/>
    <n v="0"/>
    <n v="0"/>
    <n v="0"/>
    <n v="0"/>
    <s v="Nej"/>
    <n v="0"/>
    <n v="0"/>
    <n v="0"/>
    <n v="0"/>
    <n v="0"/>
    <n v="0"/>
    <n v="0"/>
    <n v="0"/>
    <n v="0"/>
    <n v="0"/>
    <n v="0"/>
    <n v="0"/>
    <n v="0"/>
    <n v="0"/>
    <n v="0"/>
    <n v="0"/>
    <n v="0"/>
    <n v="0"/>
    <n v="0"/>
    <n v="0"/>
    <n v="0"/>
    <n v="0"/>
    <n v="0"/>
    <n v="0"/>
    <n v="0"/>
    <n v="0"/>
    <n v="0"/>
    <n v="0"/>
    <n v="0"/>
    <n v="0"/>
    <n v="0"/>
    <n v="0"/>
    <n v="0"/>
    <n v="0"/>
    <n v="1"/>
    <s v="nej"/>
    <s v="Nej"/>
    <s v="nej"/>
    <s v="Ja"/>
    <s v="Ja til smør selv"/>
    <s v="Ja"/>
    <n v="0"/>
    <s v="Ja"/>
    <n v="0"/>
    <x v="1"/>
    <x v="49"/>
    <n v="0"/>
    <s v="produktionskøkken"/>
    <s v="Ja"/>
    <s v="Ingen"/>
    <s v="Ingen"/>
    <s v="Nej"/>
    <s v="en smule inventar i form af fade og skåle osv. Evt. ny opvasker"/>
    <n v="0"/>
    <n v="0"/>
    <n v="0"/>
    <n v="0"/>
    <n v="0"/>
    <n v="0"/>
    <n v="0"/>
    <n v="0"/>
    <s v="halvdagsbørnehave 20 timer om ugen. 100% tosproget børn."/>
    <n v="0"/>
    <n v="0"/>
    <n v="0"/>
    <n v="1"/>
    <n v="0"/>
    <n v="4"/>
    <n v="0"/>
    <n v="0"/>
    <n v="0"/>
    <n v="0"/>
    <n v="0"/>
    <n v="2"/>
    <n v="0"/>
    <n v="0"/>
    <n v="0"/>
    <n v="0"/>
    <n v="0"/>
    <n v="1"/>
    <n v="0"/>
    <n v="0"/>
    <n v="0"/>
    <n v="1"/>
    <n v="60"/>
    <s v="bosch"/>
    <n v="3"/>
    <s v="Nej"/>
    <n v="0"/>
    <s v="Nej"/>
    <s v="Nej"/>
    <s v="Nej"/>
    <n v="2"/>
    <s v="Begrænset"/>
    <n v="0"/>
    <n v="0"/>
    <s v="Børnehaver"/>
    <s v="Vanløse/Brønshøj-Husum"/>
    <n v="0"/>
    <n v="0"/>
    <n v="30"/>
    <n v="0"/>
    <n v="0"/>
    <n v="0"/>
    <n v="0"/>
    <n v="0"/>
    <n v="0"/>
    <n v="0"/>
    <n v="0"/>
    <n v="0"/>
    <n v="0"/>
    <n v="0"/>
    <n v="5356"/>
  </r>
  <r>
    <x v="0"/>
    <x v="157"/>
    <s v="Husum frit.hj -klub og skovbh"/>
    <s v="Vanløse/Brønshøj-Husum"/>
    <s v="Kyringevej 1"/>
    <n v="2700"/>
    <s v="Brønshøj"/>
    <s v="38 60 67 09"/>
    <s v="aagols@buf.kk.dk"/>
    <s v="Åge Olsen"/>
    <n v="38289948"/>
    <n v="0"/>
    <s v="35543@buf.kk.dk"/>
    <s v="Børnehave"/>
    <n v="0"/>
    <n v="0"/>
    <n v="24"/>
    <n v="92"/>
    <n v="76"/>
    <n v="34"/>
    <n v="0"/>
    <s v="Nej"/>
    <n v="0"/>
    <n v="0"/>
    <n v="0"/>
    <n v="0"/>
    <n v="0"/>
    <n v="0"/>
    <n v="0"/>
    <n v="5"/>
    <n v="0"/>
    <n v="0"/>
    <n v="5"/>
    <n v="0"/>
    <n v="0"/>
    <n v="45000"/>
    <n v="0"/>
    <s v="Ja"/>
    <n v="0"/>
    <s v="Kate Bjerregaard"/>
    <n v="2007"/>
    <n v="12"/>
    <n v="0"/>
    <s v="Økonoma. Laver morgenmad til børnehave og fritidshjem"/>
    <n v="0"/>
    <n v="0"/>
    <n v="0"/>
    <n v="0"/>
    <n v="0"/>
    <n v="0"/>
    <n v="0"/>
    <n v="0"/>
    <n v="0"/>
    <n v="0"/>
    <n v="40"/>
    <n v="0"/>
    <n v="1"/>
    <s v="Ja"/>
    <s v="Nej"/>
    <s v="nej"/>
    <s v="Nej"/>
    <s v="lederen vil have madpakker udefra"/>
    <s v="Nej"/>
    <n v="0"/>
    <s v="Nej"/>
    <n v="0"/>
    <x v="0"/>
    <x v="1"/>
    <n v="0"/>
    <s v="produktionskøkken"/>
    <s v="Ja"/>
    <n v="0"/>
    <n v="0"/>
    <n v="0"/>
    <s v="køkkenet er et stort åbent køkken der vil skulle afskærmes. Er vurderet til produktionskøkken pga det lave antal børn"/>
    <n v="0"/>
    <n v="0"/>
    <n v="0"/>
    <n v="0"/>
    <n v="0"/>
    <n v="0"/>
    <n v="0"/>
    <n v="0"/>
    <s v="alle børnehavebørn er i udflytter hver dag. fritidshjemmet bruger også køkkenet. Lederen vil have madpakker udefra."/>
    <s v="Mariah"/>
    <n v="0"/>
    <n v="0"/>
    <n v="1"/>
    <n v="0"/>
    <n v="4"/>
    <n v="1"/>
    <n v="0"/>
    <n v="0"/>
    <n v="0"/>
    <n v="0"/>
    <n v="3"/>
    <n v="0"/>
    <n v="0"/>
    <n v="0"/>
    <n v="0"/>
    <n v="0"/>
    <n v="1"/>
    <n v="0"/>
    <n v="0"/>
    <n v="0"/>
    <n v="1"/>
    <n v="25"/>
    <s v="Miele"/>
    <n v="4"/>
    <s v="Nej"/>
    <n v="0"/>
    <s v="Nej"/>
    <s v="Nej"/>
    <s v="Nej"/>
    <n v="1"/>
    <s v="Begrænset"/>
    <s v="køleskabene bruges også af fritidshjemmet. Børnehaven har kun opsamling her. Lederen siger at køkkenet kun er fritidshjemmets. Om vinteren kører de til Nøddebo, hvor de har brugsret til et te-køkken. I sommerhalvåret kører de andre steder hen uden køkken."/>
    <n v="0"/>
    <s v="Integrerede "/>
    <s v="Vanløse/Brønshøj-Husum"/>
    <n v="0"/>
    <n v="0"/>
    <n v="24"/>
    <n v="92"/>
    <n v="76"/>
    <n v="34"/>
    <n v="0"/>
    <n v="0"/>
    <n v="0"/>
    <n v="0"/>
    <n v="0"/>
    <n v="0"/>
    <n v="0"/>
    <n v="0"/>
    <n v="131635.95000000001"/>
  </r>
  <r>
    <x v="0"/>
    <x v="158"/>
    <s v="Brønshøj fritidscenter"/>
    <s v="Vanløse/Brønshøj-Husum"/>
    <s v="Hegnshusene 9A"/>
    <n v="2700"/>
    <s v="Brønshøj"/>
    <s v="38 74 69 20"/>
    <s v="35567@buf.kk.dk"/>
    <s v="Arno Willy Nielsen"/>
    <n v="39292654"/>
    <n v="0"/>
    <s v="Bruk@mail.tele.dk"/>
    <s v="Børnehave"/>
    <n v="0"/>
    <n v="0"/>
    <n v="45"/>
    <n v="50"/>
    <n v="21"/>
    <n v="24"/>
    <n v="40"/>
    <n v="0"/>
    <n v="0"/>
    <n v="0"/>
    <n v="0"/>
    <n v="0"/>
    <n v="0"/>
    <n v="0"/>
    <n v="0"/>
    <n v="0"/>
    <n v="5"/>
    <n v="1"/>
    <n v="5"/>
    <n v="0"/>
    <n v="0"/>
    <n v="15000"/>
    <n v="0"/>
    <n v="0"/>
    <n v="0"/>
    <n v="0"/>
    <n v="0"/>
    <n v="0"/>
    <n v="0"/>
    <n v="0"/>
    <n v="0"/>
    <n v="0"/>
    <n v="0"/>
    <n v="0"/>
    <n v="0"/>
    <n v="0"/>
    <n v="0"/>
    <n v="0"/>
    <n v="0"/>
    <n v="0"/>
    <n v="60"/>
    <n v="0"/>
    <n v="0"/>
    <s v="nej"/>
    <s v="Nej"/>
    <s v="Ja"/>
    <s v="Nej"/>
    <n v="0"/>
    <s v="Nej"/>
    <n v="0"/>
    <s v="Nej"/>
    <n v="0"/>
    <x v="1"/>
    <x v="1"/>
    <n v="0"/>
    <n v="0"/>
    <n v="0"/>
    <n v="0"/>
    <n v="0"/>
    <n v="0"/>
    <n v="0"/>
    <n v="0"/>
    <n v="0"/>
    <n v="0"/>
    <n v="0"/>
    <n v="0"/>
    <n v="0"/>
    <n v="0"/>
    <n v="0"/>
    <n v="0"/>
    <s v="Lone Voss"/>
    <d v="1899-12-30T00:00:00"/>
    <n v="0"/>
    <n v="1"/>
    <n v="0"/>
    <n v="4"/>
    <n v="1"/>
    <n v="0"/>
    <n v="0"/>
    <n v="0"/>
    <n v="0"/>
    <n v="0"/>
    <n v="1"/>
    <n v="0"/>
    <n v="0"/>
    <n v="0"/>
    <n v="0"/>
    <n v="0"/>
    <n v="1"/>
    <n v="0"/>
    <n v="0"/>
    <n v="1"/>
    <n v="0"/>
    <n v="0"/>
    <n v="6"/>
    <s v="Nej"/>
    <n v="0"/>
    <s v="Nej"/>
    <s v="Nej"/>
    <s v="Nej"/>
    <n v="1"/>
    <s v="Begrænset"/>
    <n v="0"/>
    <n v="0"/>
    <s v="Integrerede "/>
    <s v="Vanløse/Brønshøj-Husum"/>
    <n v="0"/>
    <n v="0"/>
    <n v="45"/>
    <n v="50"/>
    <n v="21"/>
    <n v="24"/>
    <n v="40"/>
    <n v="0"/>
    <n v="0"/>
    <n v="0"/>
    <n v="0"/>
    <n v="0"/>
    <n v="0"/>
    <n v="0"/>
    <n v="44044.56"/>
  </r>
  <r>
    <x v="0"/>
    <x v="159"/>
    <s v="Pakhuset"/>
    <s v="Vanløse/Brønshøj-Husum"/>
    <s v="Tølløsevej 34"/>
    <n v="2700"/>
    <s v="Brønshøj"/>
    <s v="38 60 23 60"/>
    <s v="35579@buf.kk.dk"/>
    <s v="Else Klit Jensen"/>
    <n v="38608658"/>
    <n v="0"/>
    <s v="35579@buf.kk.dk"/>
    <s v="Børnehave"/>
    <n v="0"/>
    <n v="0"/>
    <n v="36"/>
    <n v="40"/>
    <n v="0"/>
    <n v="0"/>
    <n v="0"/>
    <s v="Nej"/>
    <n v="0"/>
    <n v="0"/>
    <n v="0"/>
    <n v="0"/>
    <n v="0"/>
    <n v="0"/>
    <n v="0"/>
    <n v="5"/>
    <n v="0"/>
    <n v="1"/>
    <n v="5"/>
    <n v="0"/>
    <n v="0"/>
    <n v="60000"/>
    <n v="0"/>
    <n v="0"/>
    <n v="0"/>
    <n v="0"/>
    <n v="0"/>
    <n v="0"/>
    <n v="0"/>
    <n v="0"/>
    <n v="0"/>
    <n v="0"/>
    <n v="0"/>
    <n v="0"/>
    <n v="0"/>
    <n v="0"/>
    <n v="0"/>
    <n v="0"/>
    <n v="0"/>
    <n v="0"/>
    <n v="90"/>
    <n v="0"/>
    <n v="2"/>
    <s v="Ja"/>
    <s v="Nej"/>
    <s v="nej"/>
    <s v="Nej"/>
    <s v="Vil helst have det udefra"/>
    <n v="0"/>
    <s v="De har ikke rigtig taget stilling og vil helst have madpakker"/>
    <s v="Nej"/>
    <s v="Vil helst have mad udefra"/>
    <x v="1"/>
    <x v="5"/>
    <n v="0"/>
    <s v="Køkken begrænset tilvirk"/>
    <n v="0"/>
    <n v="0"/>
    <n v="0"/>
    <n v="0"/>
    <n v="0"/>
    <s v="Større"/>
    <s v="Større"/>
    <s v="Ja"/>
    <s v="Køkkenet er meget lille men bliver brugt til madlavning til 1 sture af gangen ugentligt"/>
    <n v="0"/>
    <n v="0"/>
    <n v="0"/>
    <n v="0"/>
    <n v="0"/>
    <s v="Cathrine Jerrik/Sine"/>
    <d v="2009-02-27T00:00:00"/>
    <n v="0"/>
    <n v="1"/>
    <n v="0"/>
    <n v="0"/>
    <n v="0"/>
    <n v="0"/>
    <n v="0"/>
    <n v="0"/>
    <n v="0"/>
    <n v="3"/>
    <n v="0"/>
    <n v="0"/>
    <n v="0"/>
    <n v="0"/>
    <n v="0"/>
    <n v="1"/>
    <n v="0"/>
    <n v="0"/>
    <n v="0"/>
    <n v="0"/>
    <n v="25"/>
    <s v="Miele"/>
    <n v="2"/>
    <s v="Nej"/>
    <n v="0"/>
    <s v="Nej"/>
    <s v="Ja"/>
    <n v="0"/>
    <n v="1"/>
    <s v="Begrænset"/>
    <s v="Ikke noget lager andet end i køkkenet"/>
    <n v="0"/>
    <s v="Integrerede "/>
    <s v="Vanløse/Brønshøj-Husum"/>
    <n v="0"/>
    <n v="0"/>
    <n v="36"/>
    <n v="40"/>
    <n v="0"/>
    <n v="0"/>
    <n v="0"/>
    <n v="0"/>
    <n v="0"/>
    <n v="0"/>
    <n v="0"/>
    <n v="0"/>
    <n v="0"/>
    <n v="0"/>
    <n v="72516.19"/>
  </r>
  <r>
    <x v="0"/>
    <x v="160"/>
    <s v="Børnehaven Valborg"/>
    <s v="Vanløse/Brønshøj-Husum"/>
    <s v="Klingseyvej 9"/>
    <n v="2720"/>
    <s v="Vanløse"/>
    <s v="38 79 14 80"/>
    <s v="37335@buf.kk.dk"/>
    <s v="Trine Da Silva Weng"/>
    <n v="35358291"/>
    <n v="38791480"/>
    <s v="37335@buf.kk.dk"/>
    <s v="Børnehave"/>
    <n v="0"/>
    <n v="0"/>
    <n v="44"/>
    <n v="0"/>
    <n v="0"/>
    <n v="0"/>
    <n v="0"/>
    <s v="Nej"/>
    <n v="0"/>
    <n v="0"/>
    <n v="0"/>
    <n v="0"/>
    <n v="0"/>
    <n v="0"/>
    <n v="0"/>
    <n v="5"/>
    <n v="0"/>
    <n v="0"/>
    <n v="0"/>
    <n v="0"/>
    <n v="0"/>
    <n v="50000"/>
    <n v="0"/>
    <n v="0"/>
    <n v="0"/>
    <n v="0"/>
    <n v="0"/>
    <n v="0"/>
    <n v="0"/>
    <n v="0"/>
    <n v="0"/>
    <n v="0"/>
    <n v="0"/>
    <n v="0"/>
    <n v="0"/>
    <n v="0"/>
    <n v="0"/>
    <n v="0"/>
    <n v="0"/>
    <n v="0"/>
    <n v="100"/>
    <n v="0"/>
    <n v="2"/>
    <s v="Ja"/>
    <s v="Nej"/>
    <s v="Ja"/>
    <s v="Ja"/>
    <s v="Meget gerne"/>
    <s v="Ja"/>
    <s v="Meget gerne"/>
    <s v="Ja"/>
    <s v="Meget positive"/>
    <x v="2"/>
    <x v="50"/>
    <n v="0"/>
    <s v="produktionskøkken"/>
    <s v="nej"/>
    <s v="Større"/>
    <s v="Mindre"/>
    <s v="Nej"/>
    <s v="Kogebord + 2 nye ovne. Evt. nyt gulv + 1 nyt køleskab + evt. Miele opvaskemaskine"/>
    <n v="0"/>
    <n v="0"/>
    <n v="0"/>
    <n v="0"/>
    <n v="0"/>
    <n v="0"/>
    <n v="0"/>
    <n v="0"/>
    <n v="0"/>
    <s v="Cathrine Jerrik/Sine"/>
    <d v="2009-03-09T00:00:00"/>
    <n v="0"/>
    <n v="0"/>
    <n v="1"/>
    <n v="4"/>
    <n v="0"/>
    <n v="2"/>
    <n v="0"/>
    <n v="0"/>
    <n v="0"/>
    <n v="1"/>
    <n v="1"/>
    <n v="0"/>
    <n v="0"/>
    <n v="0"/>
    <n v="0"/>
    <n v="1"/>
    <n v="0"/>
    <n v="0"/>
    <n v="0"/>
    <n v="1"/>
    <n v="20"/>
    <s v="Miele"/>
    <n v="2.5"/>
    <s v="Nej"/>
    <n v="0"/>
    <s v="Ja"/>
    <s v="Ja"/>
    <s v="Nej"/>
    <n v="2"/>
    <s v="God plads"/>
    <s v="Dejligt køkken, god plads"/>
    <n v="0"/>
    <s v="Børnehaver"/>
    <s v="Vanløse/Brønshøj-Husum"/>
    <n v="0"/>
    <n v="0"/>
    <n v="44"/>
    <n v="0"/>
    <n v="0"/>
    <n v="0"/>
    <n v="0"/>
    <n v="0"/>
    <n v="0"/>
    <n v="0"/>
    <n v="0"/>
    <n v="0"/>
    <n v="0"/>
    <n v="0"/>
    <n v="40678.85"/>
  </r>
  <r>
    <x v="0"/>
    <x v="161"/>
    <s v="Vingesuset"/>
    <s v="Vanløse/Brønshøj-Husum"/>
    <s v="Klitmøllervej 69"/>
    <n v="2720"/>
    <s v="Vanløse"/>
    <s v="38 77 89 01"/>
    <s v="37336@buf.kk.dk"/>
    <s v="Viggo Thommesen"/>
    <n v="59480441"/>
    <n v="38778901"/>
    <s v="37336@buf.kk.dk"/>
    <s v="Børnehave"/>
    <n v="0"/>
    <n v="0"/>
    <n v="64"/>
    <n v="0"/>
    <n v="0"/>
    <n v="0"/>
    <n v="0"/>
    <s v="Nej"/>
    <n v="0"/>
    <n v="0"/>
    <n v="0"/>
    <n v="0"/>
    <n v="0"/>
    <n v="0"/>
    <n v="0"/>
    <n v="5"/>
    <n v="0"/>
    <n v="3"/>
    <n v="5"/>
    <n v="0"/>
    <n v="0"/>
    <n v="86000"/>
    <n v="0"/>
    <s v="Ja"/>
    <n v="0"/>
    <s v="Molly Høm Carlsen"/>
    <n v="2004"/>
    <n v="22"/>
    <n v="0"/>
    <s v="afspændingspædagog"/>
    <s v="cafearbejde, kogekone"/>
    <s v="tilsmagning, fisk til hverdag - Kbh Madhus, hygiejne"/>
    <n v="0"/>
    <n v="0"/>
    <n v="0"/>
    <n v="0"/>
    <n v="0"/>
    <n v="0"/>
    <n v="0"/>
    <n v="0"/>
    <n v="95"/>
    <n v="0"/>
    <n v="2"/>
    <s v="nej"/>
    <s v="ja"/>
    <s v="Ja"/>
    <s v="Ja"/>
    <n v="0"/>
    <s v="Ja"/>
    <n v="0"/>
    <s v="Ja"/>
    <n v="0"/>
    <x v="0"/>
    <x v="1"/>
    <n v="0"/>
    <s v="produktionskøkken"/>
    <s v="Ja"/>
    <s v="Ingen"/>
    <s v="Ingen"/>
    <s v="Nej"/>
    <n v="0"/>
    <n v="0"/>
    <n v="0"/>
    <n v="0"/>
    <n v="0"/>
    <n v="0"/>
    <n v="0"/>
    <n v="0"/>
    <n v="0"/>
    <n v="0"/>
    <s v="Birgitte Glerup / Sine"/>
    <d v="2009-03-06T00:00:00"/>
    <n v="0"/>
    <n v="0"/>
    <n v="1"/>
    <n v="4"/>
    <n v="0"/>
    <n v="2"/>
    <n v="0"/>
    <n v="0"/>
    <n v="0"/>
    <n v="1"/>
    <n v="2"/>
    <n v="0"/>
    <n v="0"/>
    <n v="0"/>
    <n v="0"/>
    <n v="2"/>
    <n v="0"/>
    <n v="0"/>
    <n v="0"/>
    <n v="1"/>
    <n v="20"/>
    <s v="Miele"/>
    <n v="7.5"/>
    <s v="Nej"/>
    <n v="0"/>
    <s v="Ja"/>
    <s v="Nej"/>
    <s v="Nej"/>
    <n v="2"/>
    <s v="Begrænset"/>
    <n v="0"/>
    <s v="Madhus kommentar: Stedet er meget oplagt som mentorinst, udover de har flot menuplan, høj øko-procent, har de pr eget initiativ længe haft mad til børnehavebørn 3 gange om ugen. Dvs. praktikanter kan afprøve børnehavegruppen. Køkkendame med fantastisk overskud, vil rigtig gerne og har haft praktikanter før."/>
    <s v="Børnehaver"/>
    <s v="Vanløse/Brønshøj-Husum"/>
    <n v="0"/>
    <n v="0"/>
    <n v="64"/>
    <n v="0"/>
    <n v="0"/>
    <n v="0"/>
    <n v="0"/>
    <n v="0"/>
    <n v="0"/>
    <n v="0"/>
    <n v="0"/>
    <n v="0"/>
    <n v="0"/>
    <n v="0"/>
    <n v="82922.13"/>
  </r>
  <r>
    <x v="0"/>
    <x v="162"/>
    <s v="Børnehaven Muldager"/>
    <s v="Vanløse/Brønshøj-Husum"/>
    <s v="Muldager 50B"/>
    <n v="2700"/>
    <s v="Brønshøj"/>
    <s v="44 94 42 43"/>
    <s v="37344@buf.kk.dk"/>
    <s v="Ellen Chakir"/>
    <n v="0"/>
    <n v="0"/>
    <s v="37344@buf.kk.dk"/>
    <s v="Børnehave"/>
    <n v="0"/>
    <n v="6"/>
    <n v="20"/>
    <n v="0"/>
    <n v="0"/>
    <n v="0"/>
    <n v="0"/>
    <s v="Nej"/>
    <n v="0"/>
    <n v="0"/>
    <n v="0"/>
    <n v="0"/>
    <n v="0"/>
    <n v="0"/>
    <n v="0"/>
    <n v="5"/>
    <n v="0"/>
    <n v="0"/>
    <n v="5"/>
    <n v="0"/>
    <n v="0"/>
    <n v="55000"/>
    <n v="0"/>
    <n v="0"/>
    <n v="0"/>
    <n v="0"/>
    <n v="0"/>
    <n v="0"/>
    <n v="0"/>
    <n v="0"/>
    <n v="0"/>
    <n v="0"/>
    <n v="0"/>
    <n v="0"/>
    <n v="0"/>
    <n v="0"/>
    <n v="0"/>
    <n v="0"/>
    <n v="0"/>
    <n v="0"/>
    <n v="100"/>
    <n v="0"/>
    <n v="2"/>
    <s v="Ja"/>
    <s v="Nej"/>
    <s v="Ja"/>
    <s v="Ja"/>
    <n v="0"/>
    <s v="Nej"/>
    <n v="0"/>
    <s v="Ja"/>
    <s v="når den ny kommer skal de nok få noget godt ud af det."/>
    <x v="2"/>
    <x v="51"/>
    <n v="0"/>
    <n v="0"/>
    <n v="0"/>
    <n v="0"/>
    <n v="0"/>
    <n v="0"/>
    <n v="0"/>
    <n v="0"/>
    <n v="0"/>
    <n v="0"/>
    <n v="0"/>
    <n v="0"/>
    <n v="0"/>
    <n v="0"/>
    <n v="0"/>
    <s v="Er i gang med en ombygning. Får nyt produktionskøkken, som er klar inden januar 2010"/>
    <s v="Lone Voss / Sine"/>
    <d v="2009-03-09T00:00:00"/>
    <n v="0"/>
    <n v="0"/>
    <n v="0"/>
    <n v="0"/>
    <n v="0"/>
    <n v="0"/>
    <n v="0"/>
    <n v="0"/>
    <n v="0"/>
    <n v="0"/>
    <n v="0"/>
    <n v="0"/>
    <n v="0"/>
    <n v="0"/>
    <n v="0"/>
    <n v="0"/>
    <n v="0"/>
    <n v="0"/>
    <n v="0"/>
    <n v="0"/>
    <n v="0"/>
    <n v="0"/>
    <n v="0"/>
    <n v="0"/>
    <n v="0"/>
    <n v="0"/>
    <n v="0"/>
    <n v="0"/>
    <n v="0"/>
    <n v="0"/>
    <n v="0"/>
    <n v="0"/>
    <s v="Børnehaver"/>
    <s v="Vanløse/Brønshøj-Husum"/>
    <n v="0"/>
    <n v="6"/>
    <n v="20"/>
    <n v="0"/>
    <n v="0"/>
    <n v="0"/>
    <n v="0"/>
    <n v="0"/>
    <n v="0"/>
    <n v="0"/>
    <n v="0"/>
    <n v="0"/>
    <n v="0"/>
    <n v="0"/>
    <n v="67110.080000000002"/>
  </r>
  <r>
    <x v="0"/>
    <x v="163"/>
    <s v="Udflytterbørnehave Vindsuset"/>
    <s v="Vanløse/Brønshøj-Husum"/>
    <s v="Lille Lyngbyvej 11A"/>
    <s v="LI."/>
    <s v="Lyngby, Skævinge"/>
    <s v="48 21 21 08  ops. 38 81 30 80"/>
    <s v="37367@buf.kk.dk"/>
    <s v="Jette Olsen"/>
    <n v="0"/>
    <n v="0"/>
    <s v="37367@buf.kk.dk"/>
    <s v="Børnehave"/>
    <n v="0"/>
    <n v="0"/>
    <n v="50"/>
    <n v="0"/>
    <n v="0"/>
    <n v="0"/>
    <n v="0"/>
    <s v="Nej"/>
    <n v="0"/>
    <n v="0"/>
    <n v="0"/>
    <n v="0"/>
    <n v="0"/>
    <n v="0"/>
    <n v="0"/>
    <n v="5"/>
    <n v="5"/>
    <n v="0"/>
    <n v="5"/>
    <n v="0"/>
    <n v="0"/>
    <n v="70000"/>
    <n v="0"/>
    <s v="Ja"/>
    <n v="0"/>
    <s v="Signe Nørgård"/>
    <n v="2008"/>
    <n v="15"/>
    <n v="0"/>
    <n v="0"/>
    <n v="0"/>
    <n v="0"/>
    <n v="0"/>
    <n v="0"/>
    <n v="0"/>
    <n v="0"/>
    <n v="0"/>
    <n v="0"/>
    <n v="0"/>
    <n v="0"/>
    <n v="80"/>
    <n v="0"/>
    <n v="0"/>
    <s v="Ja"/>
    <s v="ja"/>
    <s v="Ja"/>
    <s v="Nej"/>
    <n v="0"/>
    <s v="Nej"/>
    <n v="0"/>
    <s v="Nej"/>
    <n v="0"/>
    <x v="2"/>
    <x v="1"/>
    <n v="0"/>
    <s v="produktionskøkken"/>
    <n v="0"/>
    <n v="0"/>
    <n v="0"/>
    <n v="0"/>
    <n v="0"/>
    <n v="0"/>
    <n v="0"/>
    <n v="0"/>
    <n v="0"/>
    <n v="0"/>
    <n v="0"/>
    <n v="0"/>
    <n v="0"/>
    <n v="0"/>
    <s v="Lone Voss"/>
    <d v="1899-12-30T00:00:00"/>
    <n v="0"/>
    <n v="0"/>
    <n v="1"/>
    <n v="4"/>
    <n v="0"/>
    <n v="1"/>
    <n v="0"/>
    <n v="0"/>
    <n v="0"/>
    <n v="0"/>
    <n v="1"/>
    <n v="0"/>
    <n v="0"/>
    <n v="0"/>
    <n v="0"/>
    <n v="0"/>
    <n v="1"/>
    <n v="0"/>
    <n v="0"/>
    <n v="1"/>
    <n v="20"/>
    <s v="Miele"/>
    <n v="2"/>
    <s v="Nej"/>
    <n v="0"/>
    <s v="Ja"/>
    <s v="Ja"/>
    <s v="Nej"/>
    <n v="2"/>
    <s v="God plads"/>
    <n v="0"/>
    <n v="0"/>
    <s v="Børnehaver"/>
    <s v="Vanløse/Brønshøj-Husum"/>
    <n v="0"/>
    <n v="0"/>
    <n v="50"/>
    <n v="0"/>
    <n v="0"/>
    <n v="0"/>
    <n v="0"/>
    <n v="0"/>
    <n v="0"/>
    <n v="0"/>
    <n v="0"/>
    <n v="0"/>
    <n v="0"/>
    <n v="0"/>
    <n v="76661.41"/>
  </r>
  <r>
    <x v="0"/>
    <x v="164"/>
    <s v="Paletten"/>
    <s v="Vanløse/Brønshøj-Husum"/>
    <s v="Højstrupvej 40"/>
    <n v="2720"/>
    <s v="Vanløse"/>
    <s v="38 71 87 27"/>
    <s v="37370@buf.kk.dk"/>
    <s v="Dorte Thomsen"/>
    <n v="38798785"/>
    <n v="38718727"/>
    <s v="37370@buf.kk.dk"/>
    <s v="Børnehave"/>
    <n v="0"/>
    <n v="0"/>
    <n v="44"/>
    <n v="0"/>
    <n v="0"/>
    <n v="0"/>
    <n v="0"/>
    <s v="Nej"/>
    <n v="0"/>
    <n v="0"/>
    <n v="0"/>
    <n v="0"/>
    <n v="0"/>
    <n v="0"/>
    <n v="0"/>
    <n v="5"/>
    <n v="0"/>
    <n v="0"/>
    <n v="5"/>
    <n v="0"/>
    <n v="0"/>
    <n v="50000"/>
    <n v="0"/>
    <n v="0"/>
    <n v="0"/>
    <n v="0"/>
    <n v="0"/>
    <n v="0"/>
    <n v="0"/>
    <n v="0"/>
    <n v="0"/>
    <n v="0"/>
    <n v="0"/>
    <n v="0"/>
    <n v="0"/>
    <n v="0"/>
    <n v="0"/>
    <n v="0"/>
    <n v="0"/>
    <n v="0"/>
    <n v="90"/>
    <n v="0"/>
    <n v="1"/>
    <s v="Ja"/>
    <s v="Nej"/>
    <s v="Ja"/>
    <s v="Ja"/>
    <n v="0"/>
    <s v="Ja"/>
    <n v="0"/>
    <s v="Ja"/>
    <n v="0"/>
    <x v="0"/>
    <x v="5"/>
    <n v="0"/>
    <s v="produktionskøkken"/>
    <s v="nej"/>
    <s v="Mindre"/>
    <s v="Mindre"/>
    <s v="Nej"/>
    <s v="et nyt komfur, bordplade + vask og nye køkkenelementer. Ellers dejligt køkken men trænger til maling og evt. ny ovn"/>
    <n v="0"/>
    <n v="0"/>
    <n v="0"/>
    <n v="0"/>
    <n v="0"/>
    <n v="0"/>
    <n v="0"/>
    <n v="0"/>
    <n v="0"/>
    <s v="Cathrine Jerrik/Sine "/>
    <d v="2009-03-12T00:00:00"/>
    <n v="0"/>
    <n v="1"/>
    <n v="0"/>
    <n v="4"/>
    <n v="1"/>
    <n v="0"/>
    <n v="0"/>
    <n v="0"/>
    <n v="0"/>
    <n v="1"/>
    <n v="1"/>
    <n v="0"/>
    <n v="0"/>
    <n v="0"/>
    <n v="0"/>
    <n v="1"/>
    <n v="0"/>
    <n v="0"/>
    <n v="0"/>
    <n v="1"/>
    <n v="20"/>
    <s v="Miele"/>
    <n v="3"/>
    <s v="Nej"/>
    <n v="0"/>
    <s v="Ja"/>
    <s v="Nej"/>
    <s v="Nej"/>
    <n v="1"/>
    <s v="God plads"/>
    <n v="0"/>
    <n v="0"/>
    <s v="Børnehaver"/>
    <s v="Vanløse/Brønshøj-Husum"/>
    <n v="0"/>
    <n v="0"/>
    <n v="44"/>
    <n v="0"/>
    <n v="0"/>
    <n v="0"/>
    <n v="0"/>
    <n v="0"/>
    <n v="0"/>
    <n v="0"/>
    <n v="0"/>
    <n v="0"/>
    <n v="0"/>
    <n v="0"/>
    <n v="54198.48"/>
  </r>
  <r>
    <x v="0"/>
    <x v="165"/>
    <s v="Halvdagsbørnehaven Thyborøn"/>
    <s v="Vanløse/Brønshøj-Husum"/>
    <s v="Tyborøn Allé 53"/>
    <n v="2720"/>
    <s v="Vanløse"/>
    <s v="38 74 29 03"/>
    <s v="37375@buf.kk.dk"/>
    <s v="Ingelise Rasmussen"/>
    <n v="0"/>
    <n v="38742903"/>
    <s v="37375@buf.kk.dk"/>
    <s v="Børnehave"/>
    <n v="0"/>
    <n v="0"/>
    <n v="20"/>
    <n v="0"/>
    <n v="0"/>
    <n v="0"/>
    <n v="0"/>
    <s v="Nej"/>
    <n v="0"/>
    <n v="0"/>
    <n v="0"/>
    <n v="0"/>
    <n v="0"/>
    <n v="0"/>
    <n v="0"/>
    <n v="0"/>
    <n v="5"/>
    <n v="0"/>
    <n v="0"/>
    <n v="0"/>
    <n v="0"/>
    <n v="17500"/>
    <n v="0"/>
    <s v="Nej"/>
    <n v="0"/>
    <n v="0"/>
    <n v="0"/>
    <n v="0"/>
    <n v="0"/>
    <n v="0"/>
    <n v="0"/>
    <n v="0"/>
    <n v="0"/>
    <n v="0"/>
    <n v="0"/>
    <n v="0"/>
    <n v="0"/>
    <n v="0"/>
    <n v="0"/>
    <n v="0"/>
    <n v="100"/>
    <n v="0"/>
    <n v="1"/>
    <s v="Ja"/>
    <s v="Nej"/>
    <s v="nej"/>
    <s v="Ja"/>
    <s v="det skal afklares om køkkenet kan rumme det ift fødevaremyndighederne"/>
    <s v="Nej"/>
    <s v="Det skal diskuteres. Forældregruppen vil gerne beholde madpakkerne. Har tilbudt at deltage i møde"/>
    <n v="0"/>
    <s v="ved ikke pt opfølgning"/>
    <x v="2"/>
    <x v="52"/>
    <n v="0"/>
    <s v="Køkken begrænset tilvirk"/>
    <s v="nej"/>
    <n v="0"/>
    <n v="0"/>
    <n v="0"/>
    <n v="0"/>
    <s v="Mindre"/>
    <s v="Ingen"/>
    <s v="Nej"/>
    <s v="2 vaske eller disp. Til dobbelt vask. Hurtigere opvaskemaskine"/>
    <n v="0"/>
    <n v="0"/>
    <n v="0"/>
    <n v="0"/>
    <n v="0"/>
    <s v="Birgitte Glerup / Sine"/>
    <d v="2009-03-06T00:00:00"/>
    <n v="0"/>
    <n v="1"/>
    <n v="0"/>
    <n v="4"/>
    <n v="0"/>
    <n v="1"/>
    <n v="0"/>
    <n v="0"/>
    <n v="0"/>
    <n v="1"/>
    <n v="0"/>
    <n v="0"/>
    <n v="0"/>
    <n v="0"/>
    <n v="0"/>
    <n v="1"/>
    <n v="0"/>
    <n v="0"/>
    <n v="0"/>
    <n v="1"/>
    <n v="120"/>
    <s v="bosch"/>
    <n v="3"/>
    <s v="Nej"/>
    <n v="0"/>
    <s v="Nej"/>
    <s v="Nej"/>
    <s v="Nej"/>
    <n v="1"/>
    <s v="ingen plads"/>
    <s v="Der skal følges op på om fødevarestyrelsen kan godkende køkkenet til produktion til 20 børn. Det anbefales at man i så fald veksler mellem varmt og koldt mad."/>
    <s v="Lederen er helt imod madordningen - dette ændrede sig dog gennem samtalen. Det krævede en del arbejde at få lederen i dialog om spørgsmålet, da stedet har været meget tilfredse med madpkker. Hvis køkkenet kan godkendes til produktion - og det ligger på kanten pga størrelse, dog k un 20 børn - lyder det som om de godt kunne tænke sig at lave mad selv. Ønsker slet ikke komponentløsning, vil gerne enten lave selv eller få bragt. Har lovet fortsat dialogang. afklaring fra fødevarestyrelsen"/>
    <s v="Børnehaver"/>
    <s v="Vanløse/Brønshøj-Husum"/>
    <n v="0"/>
    <n v="0"/>
    <n v="20"/>
    <n v="0"/>
    <n v="0"/>
    <n v="0"/>
    <n v="0"/>
    <n v="0"/>
    <n v="0"/>
    <n v="0"/>
    <n v="0"/>
    <n v="0"/>
    <n v="0"/>
    <n v="0"/>
    <n v="24530.73"/>
  </r>
  <r>
    <x v="0"/>
    <x v="166"/>
    <s v="Vanløse udflytterbørnehave"/>
    <s v="Vanløse/Brønshøj-Husum"/>
    <s v="Spanagervej 14E"/>
    <n v="4623"/>
    <s v="Lille Skensved"/>
    <s v="56 82 20 54 / 56 82 20 78"/>
    <s v="37393@buf.kk.dk"/>
    <s v="Lone Jensen"/>
    <n v="77662077"/>
    <n v="56822054"/>
    <s v="37393@buf.kk.dk"/>
    <s v="Børnehave"/>
    <n v="0"/>
    <n v="0"/>
    <n v="44"/>
    <n v="0"/>
    <n v="0"/>
    <n v="0"/>
    <n v="0"/>
    <s v="Nej"/>
    <n v="0"/>
    <n v="0"/>
    <n v="0"/>
    <n v="0"/>
    <n v="0"/>
    <n v="0"/>
    <n v="0"/>
    <n v="5"/>
    <n v="0"/>
    <n v="0"/>
    <n v="5"/>
    <n v="0"/>
    <n v="0"/>
    <n v="50000"/>
    <n v="0"/>
    <s v="Nej"/>
    <n v="0"/>
    <n v="0"/>
    <n v="0"/>
    <n v="0"/>
    <n v="0"/>
    <n v="0"/>
    <n v="0"/>
    <n v="0"/>
    <n v="0"/>
    <n v="0"/>
    <n v="0"/>
    <n v="0"/>
    <n v="0"/>
    <n v="0"/>
    <n v="0"/>
    <n v="0"/>
    <n v="70"/>
    <n v="0"/>
    <n v="1"/>
    <s v="Ja"/>
    <s v="Nej"/>
    <s v="nej"/>
    <s v="Ja"/>
    <n v="0"/>
    <s v="Ja"/>
    <n v="0"/>
    <s v="Ja"/>
    <n v="0"/>
    <x v="0"/>
    <x v="1"/>
    <n v="0"/>
    <s v="Køkken blandet tilvirk"/>
    <n v="0"/>
    <n v="0"/>
    <n v="0"/>
    <n v="0"/>
    <n v="0"/>
    <n v="0"/>
    <n v="0"/>
    <n v="0"/>
    <n v="0"/>
    <n v="0"/>
    <n v="0"/>
    <n v="0"/>
    <n v="0"/>
    <n v="0"/>
    <s v="Mariah"/>
    <d v="2009-04-28T00:00:00"/>
    <n v="0"/>
    <n v="0"/>
    <n v="1"/>
    <n v="4"/>
    <n v="0"/>
    <n v="2"/>
    <n v="0"/>
    <n v="0"/>
    <n v="0"/>
    <n v="0"/>
    <n v="1"/>
    <n v="0"/>
    <n v="0"/>
    <n v="0"/>
    <n v="0"/>
    <n v="2"/>
    <n v="0"/>
    <n v="0"/>
    <n v="0"/>
    <n v="1"/>
    <n v="30"/>
    <s v="Miele"/>
    <n v="3"/>
    <s v="Nej"/>
    <n v="0"/>
    <n v="0"/>
    <s v="Nej"/>
    <s v="Nej"/>
    <n v="1"/>
    <s v="Begrænset"/>
    <n v="0"/>
    <n v="0"/>
    <s v="Børnehaver"/>
    <s v="Vanløse/Brønshøj-Husum"/>
    <n v="0"/>
    <n v="0"/>
    <n v="44"/>
    <n v="0"/>
    <n v="0"/>
    <n v="0"/>
    <n v="0"/>
    <n v="0"/>
    <n v="0"/>
    <n v="0"/>
    <n v="0"/>
    <n v="0"/>
    <n v="0"/>
    <n v="0"/>
    <n v="54096.98"/>
  </r>
  <r>
    <x v="0"/>
    <x v="167"/>
    <s v="Børnehuset Katholm"/>
    <s v="Vanløse/Brønshøj-Husum"/>
    <s v="Jyllingevej 69"/>
    <n v="2720"/>
    <s v="Vanløse"/>
    <s v="38 74 35 85"/>
    <s v="37398@buf.kk.dk"/>
    <s v="Karin Rasmussen"/>
    <n v="38711774"/>
    <n v="38743585"/>
    <s v="37398@buf.kk.dk"/>
    <s v="Børnehave"/>
    <n v="0"/>
    <n v="0"/>
    <n v="22"/>
    <n v="0"/>
    <n v="0"/>
    <n v="0"/>
    <n v="0"/>
    <s v="Nej"/>
    <n v="0"/>
    <n v="0"/>
    <n v="0"/>
    <n v="0"/>
    <n v="0"/>
    <n v="0"/>
    <n v="0"/>
    <n v="5"/>
    <n v="0"/>
    <n v="0"/>
    <n v="5"/>
    <n v="0"/>
    <n v="0"/>
    <n v="43000"/>
    <n v="0"/>
    <s v="Ja"/>
    <n v="0"/>
    <s v="Lonnie Hvidtfeldt"/>
    <n v="2003"/>
    <n v="17"/>
    <n v="0"/>
    <s v="håndarbejdsuddannelse"/>
    <s v="9 år i anden vuggestue"/>
    <s v="hygiejne, Suhrs ugekursus, mål og vej - ØOF"/>
    <n v="0"/>
    <n v="0"/>
    <n v="0"/>
    <n v="0"/>
    <n v="0"/>
    <n v="0"/>
    <n v="0"/>
    <n v="0"/>
    <n v="95"/>
    <n v="0"/>
    <n v="1"/>
    <s v="Ja"/>
    <s v="Nej"/>
    <s v="Ja"/>
    <s v="Ja"/>
    <n v="0"/>
    <s v="Ja"/>
    <n v="0"/>
    <s v="Ja"/>
    <n v="0"/>
    <x v="2"/>
    <x v="53"/>
    <n v="0"/>
    <s v="produktionskøkken"/>
    <s v="nej"/>
    <s v="Mindre"/>
    <s v="Ingen"/>
    <s v="Nej"/>
    <s v="nyt komfurr skal indkøbes, hæve/sænke da køkkendamen har rygproblemer og arbejdsstyrelsen anbefaler. Ny ovn (ønsker konvektion). Fuld højde køleskab."/>
    <n v="0"/>
    <n v="0"/>
    <n v="0"/>
    <n v="0"/>
    <n v="0"/>
    <n v="0"/>
    <n v="0"/>
    <n v="0"/>
    <n v="0"/>
    <s v="Birgitte Glerup / Sine"/>
    <d v="2009-03-06T00:00:00"/>
    <n v="0"/>
    <n v="0"/>
    <n v="1"/>
    <n v="4"/>
    <n v="0"/>
    <n v="1"/>
    <n v="0"/>
    <n v="0"/>
    <n v="0"/>
    <n v="1"/>
    <n v="0"/>
    <n v="0"/>
    <n v="0"/>
    <n v="1"/>
    <n v="0"/>
    <n v="1"/>
    <n v="0"/>
    <n v="0"/>
    <n v="0"/>
    <n v="1"/>
    <n v="20"/>
    <s v="Miele"/>
    <n v="6"/>
    <s v="Nej"/>
    <n v="0"/>
    <s v="Ja"/>
    <s v="Nej"/>
    <s v="Nej"/>
    <n v="3"/>
    <s v="Begrænset"/>
    <s v="Inst. Rejsste spørgsmålet om basisgruppe børn, der har et nært forhold til madpakken hjemmefra. Bad dem kontakte mig, hvis det er et problem. Basisgruppen er dog glad for eftermiddagsmad fra husets køkken."/>
    <n v="0"/>
    <s v="Børnehaver"/>
    <s v="Vanløse/Brønshøj-Husum"/>
    <n v="0"/>
    <n v="0"/>
    <n v="22"/>
    <n v="0"/>
    <n v="0"/>
    <n v="0"/>
    <n v="0"/>
    <n v="0"/>
    <n v="6"/>
    <n v="0"/>
    <n v="0"/>
    <n v="0"/>
    <n v="0"/>
    <n v="0"/>
    <n v="47517.4"/>
  </r>
  <r>
    <x v="0"/>
    <x v="168"/>
    <n v="0"/>
    <s v="Vanløse/Brønshøj-Husum"/>
    <s v="Håbets Allé 5"/>
    <n v="2700"/>
    <s v="Brønshøj"/>
    <s v="38 60 94 17"/>
    <s v="37512@buf.kk.dk"/>
    <s v="Henning Teissøe"/>
    <n v="38897778"/>
    <n v="0"/>
    <s v="37512@buf.kk.dk"/>
    <s v="Børnehave"/>
    <n v="0"/>
    <n v="0"/>
    <n v="22"/>
    <n v="44"/>
    <n v="0"/>
    <n v="0"/>
    <n v="0"/>
    <s v="Nej"/>
    <n v="0"/>
    <n v="0"/>
    <n v="0"/>
    <n v="0"/>
    <n v="0"/>
    <n v="0"/>
    <n v="0"/>
    <n v="5"/>
    <n v="0"/>
    <n v="1"/>
    <n v="0"/>
    <n v="0"/>
    <n v="0"/>
    <n v="0"/>
    <n v="0"/>
    <s v="Ja"/>
    <n v="0"/>
    <s v="Sofie Petersen"/>
    <n v="2008"/>
    <n v="4"/>
    <n v="0"/>
    <s v="Er pædagogmedhjælper i 30 timer om ugen hvoraf 4 af dem er som køkkenansvarlig"/>
    <n v="0"/>
    <n v="0"/>
    <n v="0"/>
    <n v="0"/>
    <n v="0"/>
    <n v="0"/>
    <n v="0"/>
    <n v="0"/>
    <n v="0"/>
    <n v="0"/>
    <n v="53"/>
    <n v="0"/>
    <n v="1"/>
    <s v="nej"/>
    <s v="Nej"/>
    <s v="Ja"/>
    <s v="Ja"/>
    <n v="0"/>
    <s v="Ja"/>
    <n v="0"/>
    <s v="Ja"/>
    <n v="0"/>
    <x v="2"/>
    <x v="54"/>
    <n v="0"/>
    <s v="produktionskøkken"/>
    <s v="nej"/>
    <s v="Mindre"/>
    <s v="Mindre"/>
    <s v="Nej"/>
    <s v="Opvaskemaskine tiltrængt, et nyt komfur, evt. køleskab + stålbord med vask"/>
    <n v="0"/>
    <n v="0"/>
    <n v="0"/>
    <n v="0"/>
    <n v="0"/>
    <n v="0"/>
    <n v="0"/>
    <n v="0"/>
    <n v="0"/>
    <s v="Cathrine Jerrik / Sine"/>
    <d v="2009-03-12T00:00:00"/>
    <n v="0"/>
    <n v="1"/>
    <n v="0"/>
    <n v="4"/>
    <n v="0"/>
    <n v="1"/>
    <n v="0"/>
    <n v="0"/>
    <n v="0"/>
    <n v="0"/>
    <n v="1"/>
    <n v="0"/>
    <n v="0"/>
    <n v="0"/>
    <n v="0"/>
    <n v="0"/>
    <n v="1"/>
    <n v="0"/>
    <n v="0"/>
    <n v="1"/>
    <n v="30"/>
    <s v="Miele"/>
    <n v="2"/>
    <s v="Nej"/>
    <n v="0"/>
    <s v="Nej"/>
    <s v="Ja"/>
    <s v="Nej"/>
    <n v="1"/>
    <s v="Begrænset"/>
    <n v="0"/>
    <n v="0"/>
    <s v="Integrerede "/>
    <s v="Vanløse/Brønshøj-Husum"/>
    <n v="0"/>
    <n v="0"/>
    <n v="22"/>
    <n v="44"/>
    <n v="0"/>
    <n v="0"/>
    <n v="0"/>
    <n v="0"/>
    <n v="0"/>
    <n v="0"/>
    <n v="0"/>
    <n v="0"/>
    <n v="0"/>
    <n v="0"/>
    <n v="77122.509999999995"/>
  </r>
  <r>
    <x v="0"/>
    <x v="169"/>
    <s v="Enghuset"/>
    <s v="Vanløse/Brønshøj-Husum"/>
    <s v="Tyborøn Allé 47"/>
    <n v="2720"/>
    <s v="Vanløse"/>
    <s v="38 79 80 04 / 38 79 80 05"/>
    <s v="37584@buf.kk.dk"/>
    <s v="Susanne Christensen"/>
    <n v="44440380"/>
    <n v="38798004"/>
    <s v="37584@buf.kk.dk"/>
    <s v="Børnehave"/>
    <n v="0"/>
    <n v="0"/>
    <n v="34"/>
    <n v="54"/>
    <n v="0"/>
    <n v="0"/>
    <n v="0"/>
    <s v="ja"/>
    <n v="0"/>
    <n v="1"/>
    <n v="0"/>
    <n v="0"/>
    <n v="0"/>
    <n v="0"/>
    <n v="0"/>
    <n v="5"/>
    <n v="0"/>
    <n v="0"/>
    <n v="5"/>
    <n v="0"/>
    <n v="0"/>
    <n v="40000"/>
    <n v="0"/>
    <n v="0"/>
    <n v="0"/>
    <n v="0"/>
    <n v="0"/>
    <n v="0"/>
    <n v="0"/>
    <n v="0"/>
    <n v="0"/>
    <n v="0"/>
    <n v="0"/>
    <n v="0"/>
    <n v="0"/>
    <n v="0"/>
    <n v="0"/>
    <n v="0"/>
    <n v="0"/>
    <n v="0"/>
    <n v="93"/>
    <n v="0"/>
    <n v="2"/>
    <s v="Ja"/>
    <s v="Nej"/>
    <s v="nej"/>
    <s v="Ja"/>
    <n v="0"/>
    <n v="0"/>
    <n v="0"/>
    <s v="Ja"/>
    <n v="0"/>
    <x v="1"/>
    <x v="1"/>
    <n v="0"/>
    <s v="produktionskøkken"/>
    <s v="Ja"/>
    <s v="Mindre"/>
    <s v="Mindre"/>
    <s v="Nej"/>
    <s v="Køleskab, flere ovne, emhætte, stål rullebord, hævning af opvaskemaskine"/>
    <n v="0"/>
    <n v="0"/>
    <n v="0"/>
    <n v="0"/>
    <n v="0"/>
    <n v="0"/>
    <n v="0"/>
    <n v="0"/>
    <n v="0"/>
    <s v="Cathrine Jerrik /Sine"/>
    <d v="2009-03-04T00:00:00"/>
    <n v="0"/>
    <n v="0"/>
    <n v="1"/>
    <n v="4"/>
    <n v="0"/>
    <n v="1"/>
    <n v="0"/>
    <n v="0"/>
    <n v="0"/>
    <n v="1"/>
    <n v="1"/>
    <n v="0"/>
    <n v="1"/>
    <n v="0"/>
    <n v="0"/>
    <n v="1"/>
    <n v="0"/>
    <n v="0"/>
    <n v="1"/>
    <n v="1"/>
    <n v="25"/>
    <s v="Miele"/>
    <n v="3.5"/>
    <s v="Nej"/>
    <n v="0"/>
    <s v="Ja"/>
    <s v="Ja"/>
    <s v="Nej"/>
    <n v="2"/>
    <s v="Begrænset"/>
    <n v="0"/>
    <n v="0"/>
    <s v="Integrerede "/>
    <s v="Vanløse/Brønshøj-Husum"/>
    <n v="0"/>
    <n v="0"/>
    <n v="34"/>
    <n v="54"/>
    <n v="0"/>
    <n v="0"/>
    <n v="0"/>
    <n v="0"/>
    <n v="0"/>
    <n v="0"/>
    <n v="0"/>
    <n v="0"/>
    <n v="0"/>
    <n v="0"/>
    <n v="34888.01"/>
  </r>
  <r>
    <x v="1"/>
    <x v="170"/>
    <s v="Barnets Hus"/>
    <s v="Vesterbro/Kgs.Enghave"/>
    <s v="Amerikavej 15"/>
    <n v="1756"/>
    <s v="København V"/>
    <s v="33 25 10 88"/>
    <s v="ml.amerikavej@mail.dk"/>
    <s v="Maybritt Larson"/>
    <n v="44440537"/>
    <n v="0"/>
    <s v="35224@buf.kk.dk"/>
    <s v="Børnehave"/>
    <n v="0"/>
    <n v="0"/>
    <n v="0"/>
    <n v="0"/>
    <n v="0"/>
    <n v="0"/>
    <n v="0"/>
    <n v="0"/>
    <n v="0"/>
    <n v="0"/>
    <n v="5"/>
    <n v="5"/>
    <n v="4"/>
    <n v="5"/>
    <n v="0"/>
    <n v="0"/>
    <n v="0"/>
    <n v="0"/>
    <n v="0"/>
    <n v="0"/>
    <n v="323000"/>
    <n v="0"/>
    <n v="0"/>
    <n v="0"/>
    <n v="0"/>
    <n v="0"/>
    <n v="0"/>
    <n v="0"/>
    <n v="0"/>
    <n v="0"/>
    <n v="0"/>
    <n v="0"/>
    <n v="0"/>
    <n v="0"/>
    <n v="0"/>
    <n v="0"/>
    <n v="0"/>
    <n v="0"/>
    <n v="0"/>
    <n v="0"/>
    <n v="0"/>
    <n v="0"/>
    <n v="0"/>
    <n v="0"/>
    <n v="0"/>
    <n v="0"/>
    <n v="0"/>
    <n v="0"/>
    <n v="0"/>
    <n v="0"/>
    <n v="0"/>
    <n v="0"/>
    <x v="1"/>
    <x v="1"/>
    <n v="0"/>
    <n v="0"/>
    <n v="0"/>
    <n v="0"/>
    <n v="0"/>
    <n v="0"/>
    <n v="0"/>
    <n v="0"/>
    <n v="0"/>
    <n v="0"/>
    <n v="0"/>
    <n v="0"/>
    <n v="0"/>
    <n v="0"/>
    <n v="0"/>
    <n v="0"/>
    <n v="0"/>
    <n v="0"/>
    <n v="0"/>
    <n v="0"/>
    <n v="0"/>
    <n v="0"/>
    <n v="0"/>
    <n v="0"/>
    <n v="0"/>
    <n v="0"/>
    <n v="0"/>
    <n v="0"/>
    <n v="0"/>
    <n v="0"/>
    <n v="0"/>
    <n v="0"/>
    <n v="0"/>
    <n v="0"/>
    <n v="0"/>
    <n v="0"/>
    <n v="0"/>
    <n v="0"/>
    <n v="0"/>
    <n v="0"/>
    <n v="0"/>
    <n v="0"/>
    <n v="0"/>
    <n v="0"/>
    <n v="0"/>
    <n v="0"/>
    <n v="0"/>
    <n v="0"/>
    <n v="0"/>
    <n v="0"/>
    <s v="Vuggestuer"/>
    <s v="Vesterbro/Kgs.Enghave"/>
    <n v="100"/>
    <n v="0"/>
    <n v="0"/>
    <n v="0"/>
    <n v="0"/>
    <n v="0"/>
    <n v="0"/>
    <n v="0"/>
    <n v="0"/>
    <n v="0"/>
    <n v="0"/>
    <n v="0"/>
    <n v="0"/>
    <n v="0"/>
    <n v="0"/>
  </r>
  <r>
    <x v="0"/>
    <x v="171"/>
    <s v="Kongerosen"/>
    <s v="Vesterbro/Kgs.Enghave"/>
    <s v="Valdemarsgade 10"/>
    <n v="1665"/>
    <s v="København V"/>
    <s v="33 86 09 31"/>
    <s v="37547@buf.kk.dk"/>
    <s v="Bjarne Nielsen"/>
    <n v="77305086"/>
    <n v="0"/>
    <s v="kongerosen@mail.dk"/>
    <s v="Børnehave"/>
    <n v="0"/>
    <n v="0"/>
    <n v="66"/>
    <n v="0"/>
    <n v="0"/>
    <n v="0"/>
    <n v="0"/>
    <s v="Nej"/>
    <n v="0"/>
    <n v="0"/>
    <n v="0"/>
    <n v="0"/>
    <n v="0"/>
    <n v="0"/>
    <n v="0"/>
    <n v="5"/>
    <n v="0"/>
    <n v="0"/>
    <n v="5"/>
    <n v="0"/>
    <n v="0"/>
    <n v="90000"/>
    <n v="0"/>
    <s v="Nej"/>
    <s v="nej"/>
    <n v="0"/>
    <n v="0"/>
    <n v="0"/>
    <n v="0"/>
    <n v="0"/>
    <n v="0"/>
    <n v="0"/>
    <n v="0"/>
    <n v="0"/>
    <n v="0"/>
    <n v="0"/>
    <n v="0"/>
    <n v="0"/>
    <n v="0"/>
    <n v="0"/>
    <n v="86"/>
    <n v="0"/>
    <n v="1"/>
    <s v="Ja"/>
    <s v="ja"/>
    <s v="nej"/>
    <s v="Ja"/>
    <s v="Vil gerne vende det i bestyrelsen og personalegruppen"/>
    <s v="Ja"/>
    <n v="0"/>
    <s v="Ja"/>
    <n v="0"/>
    <x v="0"/>
    <x v="1"/>
    <n v="0"/>
    <s v="Køkken begrænset tilvirk"/>
    <s v="nej"/>
    <n v="0"/>
    <n v="0"/>
    <n v="0"/>
    <n v="0"/>
    <s v="Større"/>
    <s v="Større"/>
    <s v="Nej"/>
    <n v="0"/>
    <s v="Større"/>
    <s v="komfur, opvaskemaskine, ovn"/>
    <n v="0"/>
    <n v="0"/>
    <s v="Der er plads. Der skal muligvis rist i gulv, vægge med fliser, nye elementer."/>
    <s v="Birgitte Glerup / Nanna"/>
    <d v="2009-03-11T00:00:00"/>
    <n v="0"/>
    <n v="0"/>
    <n v="1"/>
    <n v="4"/>
    <n v="0"/>
    <n v="2"/>
    <n v="0"/>
    <n v="0"/>
    <n v="0"/>
    <n v="2"/>
    <n v="1"/>
    <n v="0"/>
    <n v="0"/>
    <n v="0"/>
    <n v="0"/>
    <n v="0"/>
    <n v="1"/>
    <n v="0"/>
    <n v="0"/>
    <n v="1"/>
    <n v="20"/>
    <s v="Miele"/>
    <n v="7"/>
    <s v="Nej"/>
    <n v="0"/>
    <s v="Nej"/>
    <s v="Nej"/>
    <s v="Nej"/>
    <n v="2"/>
    <s v="Begrænset"/>
    <s v="Den ene vaske har 2 rum._x000a_Hvis blot der skal varmes mad/koges pasta skal der ny ovn (konvektion) og nye kogeplader da det er defekt."/>
    <n v="0"/>
    <s v="Børnehaver"/>
    <s v="Vesterbro/Kgs.Enghave"/>
    <n v="0"/>
    <n v="0"/>
    <n v="66"/>
    <n v="0"/>
    <n v="0"/>
    <n v="0"/>
    <n v="0"/>
    <n v="0"/>
    <n v="0"/>
    <n v="0"/>
    <n v="0"/>
    <n v="0"/>
    <n v="0"/>
    <n v="0"/>
    <n v="71594.22"/>
  </r>
  <r>
    <x v="0"/>
    <x v="172"/>
    <s v="Kongerosen"/>
    <s v="Vesterbro/Kgs.Enghave"/>
    <s v="Valdemarsgade 10"/>
    <n v="1665"/>
    <s v="København V"/>
    <n v="33861050"/>
    <s v="37547@buf.kk.dk"/>
    <s v="Bjarne Nielsen"/>
    <n v="77305086"/>
    <n v="0"/>
    <s v="kongerosen@mail.dk"/>
    <s v="Børnehave"/>
    <n v="0"/>
    <n v="0"/>
    <n v="0"/>
    <n v="0"/>
    <n v="0"/>
    <n v="0"/>
    <n v="0"/>
    <n v="0"/>
    <n v="0"/>
    <n v="0"/>
    <n v="0"/>
    <n v="0"/>
    <n v="0"/>
    <n v="0"/>
    <n v="0"/>
    <n v="5"/>
    <n v="0"/>
    <n v="0"/>
    <n v="5"/>
    <n v="0"/>
    <n v="0"/>
    <n v="90000"/>
    <n v="0"/>
    <n v="0"/>
    <n v="0"/>
    <n v="0"/>
    <n v="0"/>
    <n v="0"/>
    <n v="0"/>
    <n v="0"/>
    <n v="0"/>
    <n v="0"/>
    <n v="0"/>
    <n v="0"/>
    <n v="0"/>
    <n v="0"/>
    <n v="0"/>
    <n v="0"/>
    <n v="0"/>
    <n v="0"/>
    <n v="86"/>
    <n v="0"/>
    <n v="0"/>
    <n v="0"/>
    <n v="0"/>
    <n v="0"/>
    <n v="0"/>
    <n v="0"/>
    <n v="0"/>
    <n v="0"/>
    <n v="0"/>
    <n v="0"/>
    <x v="1"/>
    <x v="1"/>
    <n v="0"/>
    <s v="Modtagerkøkken"/>
    <n v="0"/>
    <n v="0"/>
    <n v="0"/>
    <n v="0"/>
    <n v="0"/>
    <n v="0"/>
    <n v="0"/>
    <n v="0"/>
    <n v="0"/>
    <n v="0"/>
    <n v="0"/>
    <n v="0"/>
    <n v="0"/>
    <n v="0"/>
    <n v="0"/>
    <d v="1899-12-30T00:00:00"/>
    <n v="0"/>
    <n v="1"/>
    <n v="0"/>
    <n v="0"/>
    <n v="0"/>
    <n v="0"/>
    <n v="0"/>
    <n v="0"/>
    <n v="0"/>
    <n v="0"/>
    <n v="1"/>
    <n v="0"/>
    <n v="0"/>
    <n v="0"/>
    <n v="0"/>
    <n v="0"/>
    <n v="0"/>
    <n v="0"/>
    <n v="0"/>
    <n v="1"/>
    <n v="120"/>
    <s v="bosch"/>
    <n v="1"/>
    <n v="0"/>
    <n v="0"/>
    <n v="0"/>
    <n v="0"/>
    <n v="0"/>
    <n v="1"/>
    <s v="ingen plads"/>
    <n v="0"/>
    <s v="ikke godkendt til madlavning, gammel træhytte, mus i køkkenet"/>
    <s v="Børnehaver"/>
    <s v="Vesterbro/Kgs.Enghave"/>
    <n v="0"/>
    <n v="0"/>
    <n v="66"/>
    <n v="0"/>
    <n v="0"/>
    <n v="0"/>
    <n v="0"/>
    <n v="0"/>
    <n v="0"/>
    <n v="0"/>
    <n v="0"/>
    <n v="0"/>
    <n v="0"/>
    <n v="0"/>
    <n v="71594.22"/>
  </r>
  <r>
    <x v="0"/>
    <x v="173"/>
    <s v="Børnehaven Ønskeøen"/>
    <s v="Vesterbro/Kgs.Enghave"/>
    <s v="Oehlenschlægersgade 33"/>
    <n v="1663"/>
    <s v="København V"/>
    <s v="33 22 44 79"/>
    <s v="35411@buf.kk.dk"/>
    <s v="Dorte Camilla Sarkez"/>
    <n v="32952353"/>
    <n v="33316723"/>
    <s v="sommerfugl1@get2net.dk"/>
    <s v="Børnehave"/>
    <n v="0"/>
    <n v="0"/>
    <n v="36"/>
    <n v="0"/>
    <n v="0"/>
    <n v="0"/>
    <n v="0"/>
    <s v="Nej"/>
    <n v="0"/>
    <n v="0"/>
    <n v="0"/>
    <n v="0"/>
    <n v="0"/>
    <n v="0"/>
    <n v="0"/>
    <n v="5"/>
    <n v="3"/>
    <n v="0"/>
    <n v="3"/>
    <n v="0"/>
    <n v="0"/>
    <n v="0"/>
    <n v="0"/>
    <s v="Nej"/>
    <s v="nej"/>
    <n v="0"/>
    <n v="0"/>
    <n v="0"/>
    <n v="0"/>
    <n v="0"/>
    <n v="0"/>
    <n v="0"/>
    <n v="0"/>
    <n v="0"/>
    <n v="0"/>
    <n v="0"/>
    <n v="0"/>
    <n v="0"/>
    <n v="0"/>
    <n v="0"/>
    <n v="50"/>
    <n v="0"/>
    <n v="0"/>
    <s v="Ja"/>
    <s v="Nej"/>
    <s v="nej"/>
    <s v="Ja"/>
    <s v="Men vil gerne vende det i personalegruppem før der tages endelig stilling"/>
    <n v="0"/>
    <s v="ved det ikke"/>
    <n v="0"/>
    <s v="ved ikke"/>
    <x v="0"/>
    <x v="55"/>
    <n v="0"/>
    <s v="Modtagerkøkken"/>
    <n v="0"/>
    <n v="0"/>
    <n v="0"/>
    <n v="0"/>
    <n v="0"/>
    <s v="Større"/>
    <s v="Større"/>
    <s v="Nej"/>
    <s v="Køkkenet vil blive ombygget i april, betalt af KK pga. sammenlægning"/>
    <n v="0"/>
    <n v="0"/>
    <n v="0"/>
    <n v="0"/>
    <n v="0"/>
    <s v="Birgitte Glerup/ Nanna"/>
    <d v="2009-03-11T00:00:00"/>
    <n v="0"/>
    <n v="0"/>
    <n v="0"/>
    <n v="0"/>
    <n v="0"/>
    <n v="0"/>
    <n v="0"/>
    <n v="0"/>
    <n v="0"/>
    <n v="0"/>
    <n v="0"/>
    <n v="0"/>
    <n v="0"/>
    <n v="0"/>
    <n v="0"/>
    <n v="0"/>
    <n v="0"/>
    <n v="0"/>
    <n v="0"/>
    <n v="0"/>
    <n v="0"/>
    <n v="0"/>
    <n v="0"/>
    <s v="Nej"/>
    <n v="0"/>
    <s v="Nej"/>
    <s v="Nej"/>
    <s v="Nej"/>
    <n v="0"/>
    <s v="ingen plads"/>
    <s v="Da køkkenet ombygges i april, har jeg bedt inst. kontakte os, hvis der opstår problemer i den forbindelse. Ellers er planen, at de får nyt prod. Køkken og kan lave mad selv fra årsskiftet."/>
    <n v="0"/>
    <s v="Børnehaver"/>
    <s v="Vesterbro/Kgs.Enghave"/>
    <n v="0"/>
    <n v="0"/>
    <n v="36"/>
    <n v="0"/>
    <n v="0"/>
    <n v="0"/>
    <n v="0"/>
    <n v="0"/>
    <n v="0"/>
    <n v="0"/>
    <n v="0"/>
    <n v="0"/>
    <n v="0"/>
    <n v="0"/>
    <n v="21861.200000000001"/>
  </r>
  <r>
    <x v="0"/>
    <x v="174"/>
    <s v="Menighedsbørnehaven Rahbek"/>
    <s v="Vesterbro/Kgs.Enghave"/>
    <s v="Rahbeks Alle 17"/>
    <n v="1801"/>
    <s v="Frederiksberg C"/>
    <s v="33 21 99 48"/>
    <s v="35416@buf.kk.dk"/>
    <s v="Elizabeth Andersen"/>
    <n v="21836680"/>
    <n v="0"/>
    <s v="35416@buf.kk.dk"/>
    <s v="Børnehave"/>
    <n v="0"/>
    <n v="0"/>
    <n v="50"/>
    <n v="0"/>
    <n v="0"/>
    <n v="0"/>
    <n v="0"/>
    <s v="Nej"/>
    <n v="0"/>
    <n v="0"/>
    <n v="0"/>
    <n v="0"/>
    <n v="0"/>
    <n v="0"/>
    <n v="0"/>
    <n v="5"/>
    <n v="0"/>
    <n v="0"/>
    <n v="5"/>
    <n v="0"/>
    <n v="0"/>
    <n v="75000"/>
    <n v="0"/>
    <s v="Nej"/>
    <s v="Ja"/>
    <s v="Sarah Lindegaard"/>
    <n v="2007"/>
    <n v="7"/>
    <n v="0"/>
    <n v="0"/>
    <n v="0"/>
    <s v="Øko-arangementer"/>
    <n v="0"/>
    <n v="0"/>
    <n v="0"/>
    <n v="0"/>
    <n v="0"/>
    <n v="0"/>
    <n v="0"/>
    <n v="0"/>
    <n v="95"/>
    <n v="0"/>
    <n v="2"/>
    <s v="nej"/>
    <s v="Nej"/>
    <s v="nej"/>
    <s v="Ja"/>
    <s v="Hvis køkkenfaciliterne bliver forbedret"/>
    <n v="0"/>
    <s v="afventer"/>
    <s v="Ja"/>
    <n v="0"/>
    <x v="0"/>
    <x v="1"/>
    <n v="0"/>
    <s v="Køkken begrænset tilvirk"/>
    <n v="0"/>
    <n v="0"/>
    <n v="0"/>
    <n v="0"/>
    <n v="0"/>
    <n v="0"/>
    <n v="0"/>
    <n v="0"/>
    <n v="0"/>
    <s v="Større"/>
    <s v="køleskab, komfur og bordplads"/>
    <n v="0"/>
    <n v="0"/>
    <s v="mangler plads og depotplads"/>
    <s v="Mariah"/>
    <d v="2009-02-02T00:00:00"/>
    <n v="0"/>
    <n v="1"/>
    <n v="0"/>
    <n v="4"/>
    <n v="0"/>
    <n v="1"/>
    <n v="0"/>
    <n v="0"/>
    <n v="0"/>
    <n v="0"/>
    <n v="1"/>
    <n v="0"/>
    <n v="0"/>
    <n v="0"/>
    <n v="0"/>
    <n v="0"/>
    <n v="1"/>
    <n v="0"/>
    <n v="0"/>
    <n v="1"/>
    <n v="25"/>
    <s v="Miele professional"/>
    <n v="3"/>
    <s v="Nej"/>
    <n v="0"/>
    <s v="Ja"/>
    <s v="Nej"/>
    <s v="Nej"/>
    <n v="2"/>
    <s v="Begrænset"/>
    <s v="Meget lille depotrum. Vil kræve mere køleplads, komfur og bordplads. Pladsmangel og Lagermangel."/>
    <n v="0"/>
    <s v="Børnehaver"/>
    <s v="Vesterbro/Kgs.Enghave"/>
    <n v="0"/>
    <n v="0"/>
    <n v="50"/>
    <n v="0"/>
    <n v="0"/>
    <n v="0"/>
    <n v="0"/>
    <n v="0"/>
    <n v="0"/>
    <n v="0"/>
    <n v="0"/>
    <n v="0"/>
    <n v="0"/>
    <n v="0"/>
    <n v="63990.7"/>
  </r>
  <r>
    <x v="0"/>
    <x v="175"/>
    <s v="Apostelkirkens Menighedsbørnehave"/>
    <s v="Vesterbro/Kgs.Enghave"/>
    <s v="Saxogade 13"/>
    <n v="1662"/>
    <s v="København V"/>
    <s v="33 22 97 32"/>
    <s v="35431@buf.kk.dk"/>
    <s v="Lisbeth Cronberg Ipsen"/>
    <n v="33250507"/>
    <n v="0"/>
    <s v="bvh-saxo13@mail.dk"/>
    <s v="Børnehave"/>
    <n v="0"/>
    <n v="0"/>
    <n v="20"/>
    <n v="0"/>
    <n v="0"/>
    <n v="0"/>
    <n v="0"/>
    <s v="Nej"/>
    <n v="0"/>
    <n v="0"/>
    <n v="0"/>
    <n v="0"/>
    <n v="0"/>
    <n v="0"/>
    <n v="0"/>
    <n v="0"/>
    <n v="0"/>
    <n v="0"/>
    <n v="0"/>
    <n v="0"/>
    <n v="0"/>
    <n v="0"/>
    <n v="0"/>
    <s v="Nej"/>
    <s v="nej"/>
    <n v="0"/>
    <n v="0"/>
    <n v="0"/>
    <n v="0"/>
    <n v="0"/>
    <n v="0"/>
    <n v="0"/>
    <n v="0"/>
    <n v="0"/>
    <n v="0"/>
    <n v="0"/>
    <n v="0"/>
    <n v="0"/>
    <n v="0"/>
    <n v="0"/>
    <n v="0"/>
    <n v="0"/>
    <n v="4"/>
    <s v="nej"/>
    <s v="Nej"/>
    <s v="nej"/>
    <s v="Nej"/>
    <s v="afventer hvilke udbudsløsninger der kommer"/>
    <s v="Nej"/>
    <s v="De er splittet"/>
    <n v="0"/>
    <n v="0"/>
    <x v="1"/>
    <x v="1"/>
    <n v="0"/>
    <n v="0"/>
    <s v="nej"/>
    <n v="0"/>
    <n v="0"/>
    <n v="0"/>
    <n v="0"/>
    <n v="0"/>
    <n v="0"/>
    <n v="0"/>
    <n v="0"/>
    <n v="0"/>
    <n v="0"/>
    <n v="0"/>
    <n v="0"/>
    <s v="De er intet køkken og der er ikke plads."/>
    <n v="0"/>
    <n v="0"/>
    <n v="0"/>
    <n v="0"/>
    <n v="0"/>
    <n v="0"/>
    <n v="0"/>
    <n v="0"/>
    <n v="0"/>
    <n v="0"/>
    <n v="0"/>
    <n v="2"/>
    <n v="0"/>
    <n v="0"/>
    <n v="0"/>
    <n v="0"/>
    <n v="0"/>
    <n v="0"/>
    <n v="0"/>
    <n v="0"/>
    <n v="0"/>
    <n v="0"/>
    <n v="0"/>
    <n v="0"/>
    <n v="0"/>
    <s v="Nej"/>
    <n v="0"/>
    <s v="Nej"/>
    <s v="Nej"/>
    <s v="Nej"/>
    <n v="1"/>
    <s v="ingen plads"/>
    <s v="Ligger i kirkens lokaler"/>
    <n v="0"/>
    <s v="Børnehaver"/>
    <s v="Vesterbro/Kgs.Enghave"/>
    <n v="0"/>
    <n v="0"/>
    <n v="20"/>
    <n v="0"/>
    <n v="0"/>
    <n v="0"/>
    <n v="0"/>
    <n v="0"/>
    <n v="0"/>
    <n v="0"/>
    <n v="0"/>
    <n v="0"/>
    <n v="0"/>
    <n v="0"/>
    <n v="13603.14"/>
  </r>
  <r>
    <x v="0"/>
    <x v="176"/>
    <s v="Asmundsminde"/>
    <s v="Vesterbro/Kgs.Enghave"/>
    <s v="Brunemarksvej 15"/>
    <n v="3490"/>
    <s v="Kvistgård"/>
    <s v="49 19 15 58"/>
    <s v="35440@buf.kk.dk"/>
    <s v="kollektiv ledelse kontaktperson Inger Vad"/>
    <n v="47345300"/>
    <n v="0"/>
    <s v="35440@buf.kk.dk"/>
    <s v="Børnehave"/>
    <n v="0"/>
    <n v="0"/>
    <n v="0"/>
    <n v="0"/>
    <n v="0"/>
    <n v="0"/>
    <n v="0"/>
    <n v="0"/>
    <n v="0"/>
    <n v="0"/>
    <n v="0"/>
    <n v="0"/>
    <n v="0"/>
    <n v="0"/>
    <n v="0"/>
    <n v="0"/>
    <n v="0"/>
    <n v="0"/>
    <n v="0"/>
    <n v="0"/>
    <n v="0"/>
    <n v="0"/>
    <n v="0"/>
    <n v="0"/>
    <n v="0"/>
    <n v="0"/>
    <n v="0"/>
    <n v="0"/>
    <n v="0"/>
    <n v="0"/>
    <n v="0"/>
    <n v="0"/>
    <n v="0"/>
    <n v="0"/>
    <n v="0"/>
    <n v="0"/>
    <n v="0"/>
    <n v="0"/>
    <n v="0"/>
    <n v="0"/>
    <n v="95"/>
    <n v="0"/>
    <n v="2"/>
    <s v="Ja"/>
    <s v="Nej"/>
    <s v="nej"/>
    <s v="Ja"/>
    <s v="Vil gerne selv, tror dog ikke det er realistisk"/>
    <n v="0"/>
    <s v="forholder sig afventende"/>
    <n v="0"/>
    <s v="bekymring for udflugter, og for kvaliteten af færdig mad"/>
    <x v="0"/>
    <x v="1"/>
    <n v="0"/>
    <s v="Køkken begrænset tilvirk"/>
    <n v="0"/>
    <n v="0"/>
    <n v="0"/>
    <n v="0"/>
    <n v="0"/>
    <n v="0"/>
    <n v="0"/>
    <n v="0"/>
    <n v="0"/>
    <n v="0"/>
    <n v="0"/>
    <s v="Større"/>
    <n v="0"/>
    <s v="Overflader, vægge og skabe skal opdateres så det er hygiejnemæssigt forsvarligt. Ny opvaskemaskine og mere koge/ovn kapacitet kræves"/>
    <n v="0"/>
    <n v="0"/>
    <n v="0"/>
    <n v="1"/>
    <n v="0"/>
    <n v="0"/>
    <n v="0"/>
    <n v="0"/>
    <n v="0"/>
    <n v="0"/>
    <n v="0"/>
    <n v="1"/>
    <n v="1"/>
    <n v="0"/>
    <n v="0"/>
    <n v="0"/>
    <n v="0"/>
    <n v="1"/>
    <n v="0"/>
    <n v="0"/>
    <n v="0"/>
    <n v="1"/>
    <n v="45"/>
    <s v="Bosch Automatic"/>
    <n v="3"/>
    <n v="0"/>
    <n v="0"/>
    <s v="Ja"/>
    <s v="Nej"/>
    <s v="Nej"/>
    <n v="1"/>
    <s v="Begrænset"/>
    <n v="0"/>
    <n v="0"/>
    <s v="Børnehaver"/>
    <s v="Vesterbro/Kgs.Enghave"/>
    <n v="0"/>
    <n v="0"/>
    <n v="20"/>
    <n v="0"/>
    <n v="0"/>
    <n v="0"/>
    <n v="0"/>
    <n v="0"/>
    <n v="8"/>
    <n v="0"/>
    <n v="0"/>
    <n v="0"/>
    <n v="0"/>
    <n v="0"/>
    <n v="95330.26"/>
  </r>
  <r>
    <x v="0"/>
    <x v="177"/>
    <s v="Asmundsminde"/>
    <s v="Vesterbro/Kgs.Enghave"/>
    <s v="Brunemarksvej 15"/>
    <n v="3490"/>
    <s v="Kvistgård"/>
    <s v="49 19 15 58"/>
    <s v="asmundsminde@mail.dk"/>
    <s v="kollektiv ledelse kontaktperson Inger Vad"/>
    <n v="47345300"/>
    <n v="0"/>
    <s v="35440@buf.kk.dk"/>
    <s v="Børnehave"/>
    <n v="0"/>
    <n v="0"/>
    <n v="0"/>
    <n v="0"/>
    <n v="0"/>
    <n v="0"/>
    <n v="0"/>
    <n v="0"/>
    <n v="0"/>
    <n v="0"/>
    <n v="0"/>
    <n v="0"/>
    <n v="0"/>
    <n v="0"/>
    <n v="0"/>
    <n v="5"/>
    <n v="5"/>
    <n v="5"/>
    <n v="5"/>
    <n v="5"/>
    <n v="0"/>
    <n v="0"/>
    <n v="0"/>
    <s v="Ja"/>
    <n v="0"/>
    <s v="Jill Eid"/>
    <n v="2000"/>
    <n v="22"/>
    <n v="0"/>
    <n v="0"/>
    <n v="0"/>
    <s v="øko kurser"/>
    <n v="0"/>
    <n v="0"/>
    <n v="0"/>
    <n v="0"/>
    <n v="0"/>
    <n v="0"/>
    <n v="0"/>
    <n v="0"/>
    <n v="95"/>
    <n v="0"/>
    <n v="1"/>
    <s v="Ja"/>
    <s v="ja"/>
    <s v="Ja"/>
    <n v="0"/>
    <n v="0"/>
    <n v="0"/>
    <n v="0"/>
    <n v="0"/>
    <n v="0"/>
    <x v="1"/>
    <x v="1"/>
    <n v="0"/>
    <s v="produktionskøkken"/>
    <n v="0"/>
    <n v="0"/>
    <n v="0"/>
    <n v="0"/>
    <n v="0"/>
    <n v="0"/>
    <n v="0"/>
    <n v="0"/>
    <n v="0"/>
    <n v="0"/>
    <n v="0"/>
    <n v="0"/>
    <n v="0"/>
    <n v="0"/>
    <s v="lone"/>
    <d v="1899-12-30T00:00:00"/>
    <n v="0"/>
    <n v="0"/>
    <n v="1"/>
    <n v="4"/>
    <n v="0"/>
    <n v="2"/>
    <n v="0"/>
    <n v="0"/>
    <n v="0"/>
    <n v="1"/>
    <n v="1"/>
    <n v="0"/>
    <n v="0"/>
    <n v="0"/>
    <n v="0"/>
    <n v="0"/>
    <n v="1"/>
    <n v="0"/>
    <n v="0"/>
    <n v="1"/>
    <n v="20"/>
    <s v="Miele"/>
    <n v="7"/>
    <n v="0"/>
    <n v="0"/>
    <s v="Ja"/>
    <s v="Ja"/>
    <n v="0"/>
    <n v="2"/>
    <s v="God plads"/>
    <n v="0"/>
    <n v="0"/>
    <s v="Børnehaver"/>
    <s v="Vesterbro/Kgs.Enghave"/>
    <n v="0"/>
    <n v="0"/>
    <n v="20"/>
    <n v="0"/>
    <n v="0"/>
    <n v="0"/>
    <n v="0"/>
    <n v="0"/>
    <n v="8"/>
    <n v="0"/>
    <n v="0"/>
    <n v="0"/>
    <n v="0"/>
    <n v="0"/>
    <n v="95330.26"/>
  </r>
  <r>
    <x v="0"/>
    <x v="178"/>
    <s v="Absalon Sogns Menighedsbørnehave"/>
    <s v="Vesterbro/Kgs.Enghave"/>
    <s v="Sønder Boulevard 73"/>
    <n v="1720"/>
    <s v="København V"/>
    <s v="33 22 06 01"/>
    <s v="35464@buf.kk.dk"/>
    <s v="Louise Theede"/>
    <n v="33220601"/>
    <n v="0"/>
    <s v="absalon.bh@postkasse.com"/>
    <s v="Børnehave"/>
    <n v="0"/>
    <n v="0"/>
    <n v="34"/>
    <n v="0"/>
    <n v="0"/>
    <n v="0"/>
    <n v="0"/>
    <s v="Nej"/>
    <n v="0"/>
    <n v="0"/>
    <n v="0"/>
    <n v="0"/>
    <n v="0"/>
    <n v="0"/>
    <n v="0"/>
    <n v="5"/>
    <n v="0"/>
    <n v="0"/>
    <n v="5"/>
    <n v="0"/>
    <n v="0"/>
    <n v="25000"/>
    <n v="0"/>
    <s v="Nej"/>
    <s v="Ja"/>
    <n v="0"/>
    <n v="0"/>
    <n v="0"/>
    <n v="0"/>
    <n v="0"/>
    <n v="0"/>
    <n v="0"/>
    <n v="0"/>
    <n v="0"/>
    <n v="0"/>
    <n v="0"/>
    <n v="0"/>
    <n v="0"/>
    <n v="0"/>
    <n v="0"/>
    <n v="95"/>
    <n v="0"/>
    <n v="2"/>
    <s v="Ja"/>
    <s v="Nej"/>
    <s v="nej"/>
    <s v="Ja"/>
    <s v="Tror dog ikke det er realistisk."/>
    <n v="0"/>
    <s v="forholder sig afventende"/>
    <s v="Nej"/>
    <s v="bekymring for udflugter, og for kvaliteten af færdig mad"/>
    <x v="0"/>
    <x v="1"/>
    <n v="0"/>
    <s v="Køkken begrænset tilvirk"/>
    <n v="0"/>
    <n v="0"/>
    <n v="0"/>
    <n v="0"/>
    <n v="0"/>
    <n v="0"/>
    <n v="0"/>
    <n v="0"/>
    <n v="0"/>
    <s v="Større"/>
    <n v="0"/>
    <n v="0"/>
    <n v="0"/>
    <s v="Overflader, vægge og skabe skal opdateres så det er hygiejnemæssigt forsvarligt. Ny opvaskemaskine og mere koge/ovn kapacitet kræves"/>
    <n v="0"/>
    <n v="0"/>
    <n v="0"/>
    <n v="1"/>
    <n v="0"/>
    <n v="0"/>
    <n v="0"/>
    <n v="0"/>
    <n v="0"/>
    <n v="0"/>
    <n v="0"/>
    <n v="1"/>
    <n v="1"/>
    <n v="0"/>
    <n v="0"/>
    <n v="0"/>
    <n v="0"/>
    <n v="1"/>
    <n v="0"/>
    <n v="0"/>
    <n v="0"/>
    <n v="1"/>
    <n v="45"/>
    <s v="Bosch Automatic"/>
    <n v="3"/>
    <s v="Nej"/>
    <n v="0"/>
    <s v="Ja"/>
    <s v="Nej"/>
    <s v="Nej"/>
    <n v="1"/>
    <s v="Begrænset"/>
    <n v="0"/>
    <n v="0"/>
    <s v="Børnehaver"/>
    <s v="Vesterbro/Kgs.Enghave"/>
    <n v="0"/>
    <n v="0"/>
    <n v="34"/>
    <n v="0"/>
    <n v="0"/>
    <n v="0"/>
    <n v="0"/>
    <n v="0"/>
    <n v="0"/>
    <n v="0"/>
    <n v="0"/>
    <n v="0"/>
    <n v="0"/>
    <n v="0"/>
    <n v="29643.37"/>
  </r>
  <r>
    <x v="0"/>
    <x v="179"/>
    <s v="Dansk Røde Kors Integrerede institution &quot;Lupinen&quot;"/>
    <s v="Vesterbro/Kgs.Enghave"/>
    <s v="Louis Pios Gade 12"/>
    <n v="2450"/>
    <s v="København SV"/>
    <s v="33 21 73 12"/>
    <s v="35574@buf.kk.dk"/>
    <s v="Johnny Jensen"/>
    <n v="32583085"/>
    <n v="0"/>
    <s v="Lupinen@pc.dk"/>
    <s v="Børnehave"/>
    <n v="0"/>
    <n v="0"/>
    <n v="40"/>
    <n v="22"/>
    <n v="0"/>
    <n v="0"/>
    <n v="0"/>
    <s v="Nej"/>
    <n v="0"/>
    <n v="0"/>
    <n v="0"/>
    <n v="0"/>
    <n v="0"/>
    <n v="0"/>
    <n v="0"/>
    <n v="5"/>
    <n v="0"/>
    <n v="0"/>
    <n v="5"/>
    <n v="0"/>
    <n v="0"/>
    <n v="60000"/>
    <n v="0"/>
    <s v="Nej"/>
    <s v="Ja"/>
    <s v="Zakia Onib"/>
    <n v="2000"/>
    <n v="5"/>
    <n v="0"/>
    <n v="0"/>
    <s v="Pædagogmedhjælper der laver mad til børnehaven 1 gang månedligt"/>
    <n v="0"/>
    <n v="0"/>
    <n v="0"/>
    <n v="0"/>
    <n v="0"/>
    <n v="0"/>
    <n v="0"/>
    <n v="0"/>
    <n v="0"/>
    <n v="25"/>
    <n v="0"/>
    <n v="2"/>
    <s v="Ja"/>
    <s v="Nej"/>
    <s v="Ja"/>
    <s v="Ja"/>
    <s v="Lavede mad 3 gange om ugen tidligere."/>
    <s v="Ja"/>
    <s v="Er meget positive"/>
    <s v="Ja"/>
    <s v="Vil gerne selv stå for madlavning"/>
    <x v="0"/>
    <x v="56"/>
    <n v="0"/>
    <s v="produktionskøkken"/>
    <s v="Ja"/>
    <s v="Mindre"/>
    <s v="Ingen"/>
    <s v="Nej"/>
    <s v="evt. et ekstra køleskab"/>
    <n v="0"/>
    <n v="0"/>
    <n v="0"/>
    <n v="0"/>
    <n v="0"/>
    <n v="0"/>
    <n v="0"/>
    <n v="0"/>
    <s v="Køkkenet er parat til brug med det samme."/>
    <d v="2009-02-06T00:00:00"/>
    <s v="Cathrine Jerrik"/>
    <n v="0"/>
    <n v="0"/>
    <n v="1"/>
    <n v="4"/>
    <n v="0"/>
    <n v="2"/>
    <n v="0"/>
    <n v="0"/>
    <n v="0"/>
    <n v="1"/>
    <n v="2"/>
    <n v="0"/>
    <n v="0"/>
    <n v="0"/>
    <n v="0"/>
    <n v="0"/>
    <n v="1"/>
    <n v="0"/>
    <n v="0"/>
    <n v="1"/>
    <n v="1"/>
    <s v="Miele alm"/>
    <n v="20"/>
    <s v="Nej"/>
    <n v="0"/>
    <s v="Ja"/>
    <s v="Ja"/>
    <s v="Nej"/>
    <n v="3"/>
    <s v="God plads"/>
    <s v="fint brugbart køkken. Stort. Istandsat for 10 år siden og meget velholdt"/>
    <n v="0"/>
    <s v="Integrerede "/>
    <s v="Vesterbro/Kgs.Enghave"/>
    <n v="0"/>
    <n v="0"/>
    <n v="40"/>
    <n v="22"/>
    <n v="0"/>
    <n v="0"/>
    <n v="0"/>
    <n v="0"/>
    <n v="0"/>
    <n v="0"/>
    <n v="0"/>
    <n v="0"/>
    <n v="0"/>
    <n v="0"/>
    <n v="68825.42"/>
  </r>
  <r>
    <x v="0"/>
    <x v="180"/>
    <s v="Carlsberg Børnehave og Fritidshjem"/>
    <s v="Vesterbro/Kgs.Enghave"/>
    <s v="Vesterfælledvej 75"/>
    <n v="1750"/>
    <s v="København V"/>
    <s v="33 21 36 65"/>
    <s v="35582@buf.kk.dk"/>
    <s v="Kirsti Zøller"/>
    <n v="38192279"/>
    <n v="0"/>
    <s v="cbboern@get2net.dk"/>
    <s v="Børnehave"/>
    <n v="0"/>
    <n v="0"/>
    <n v="50"/>
    <n v="20"/>
    <n v="0"/>
    <n v="0"/>
    <n v="0"/>
    <s v="Nej"/>
    <n v="0"/>
    <n v="0"/>
    <n v="0"/>
    <n v="0"/>
    <n v="0"/>
    <n v="0"/>
    <n v="0"/>
    <n v="5"/>
    <n v="5"/>
    <n v="0"/>
    <n v="5"/>
    <n v="0"/>
    <n v="0"/>
    <n v="60000"/>
    <s v="incl. mælk + mellemmålt til frit.hj. "/>
    <s v="Ja"/>
    <s v="nej"/>
    <s v="Lisbeth Topp"/>
    <n v="2008"/>
    <n v="16"/>
    <n v="0"/>
    <n v="0"/>
    <s v="Social og sundheds asst."/>
    <s v="Hygiejne kursus"/>
    <n v="0"/>
    <n v="0"/>
    <n v="0"/>
    <n v="0"/>
    <n v="0"/>
    <n v="0"/>
    <n v="0"/>
    <n v="0"/>
    <n v="100"/>
    <n v="0"/>
    <n v="2"/>
    <s v="nej"/>
    <s v="Nej"/>
    <s v="nej"/>
    <s v="Ja"/>
    <s v="Svært at overskue, mange særlige behov. Frygter rigitg mange lægeerklæringer"/>
    <s v="Ja"/>
    <s v="Mange er glade for at slippe"/>
    <s v="Nej"/>
    <s v="Ser det som besværligt"/>
    <x v="0"/>
    <x v="1"/>
    <n v="0"/>
    <s v="Køkken begrænset tilvirk"/>
    <s v="nej"/>
    <n v="0"/>
    <n v="0"/>
    <n v="0"/>
    <n v="0"/>
    <n v="0"/>
    <n v="0"/>
    <n v="0"/>
    <n v="0"/>
    <s v="Mindre"/>
    <n v="0"/>
    <n v="0"/>
    <n v="0"/>
    <n v="0"/>
    <s v="Mariah / Nanna"/>
    <n v="0"/>
    <n v="0"/>
    <n v="1"/>
    <n v="0"/>
    <n v="0"/>
    <n v="0"/>
    <n v="1"/>
    <n v="0"/>
    <n v="0"/>
    <n v="0"/>
    <n v="0"/>
    <n v="2"/>
    <n v="0"/>
    <n v="0"/>
    <n v="0"/>
    <n v="0"/>
    <n v="0"/>
    <n v="1"/>
    <n v="0"/>
    <n v="0"/>
    <n v="1"/>
    <n v="0"/>
    <s v="Miele professional"/>
    <n v="4"/>
    <s v="Nej"/>
    <n v="0"/>
    <s v="Nej"/>
    <s v="Nej"/>
    <s v="Nej"/>
    <n v="2"/>
    <s v="Begrænset"/>
    <s v="Åbent køkken m. begrænset udstyr. _x000a_Køkkendame er opsagt 1/6-09, hvor morgenmad og mellemmåltider afskaffes"/>
    <n v="0"/>
    <s v="Integrerede "/>
    <s v="Vesterbro/Kgs.Enghave"/>
    <n v="0"/>
    <n v="0"/>
    <n v="50"/>
    <n v="20"/>
    <n v="0"/>
    <n v="0"/>
    <n v="0"/>
    <n v="0"/>
    <n v="0"/>
    <n v="0"/>
    <n v="0"/>
    <n v="0"/>
    <n v="0"/>
    <n v="0"/>
    <n v="88296.09"/>
  </r>
  <r>
    <x v="0"/>
    <x v="181"/>
    <s v="Stubmøllen"/>
    <s v="Vesterbro/Kgs.Enghave"/>
    <s v="Stubmøllevej 10"/>
    <n v="2450"/>
    <s v="København SV"/>
    <s v="36 17 62 02"/>
    <s v="37372@buf.kk.dk"/>
    <s v="John Elsted"/>
    <n v="38605706"/>
    <n v="0"/>
    <s v="37372@buf.kk.dk"/>
    <s v="Børnehave"/>
    <n v="0"/>
    <n v="0"/>
    <n v="42"/>
    <n v="0"/>
    <n v="0"/>
    <n v="0"/>
    <n v="0"/>
    <s v="Nej"/>
    <n v="0"/>
    <n v="0"/>
    <n v="0"/>
    <n v="0"/>
    <n v="0"/>
    <n v="0"/>
    <n v="0"/>
    <n v="5"/>
    <n v="0"/>
    <n v="0"/>
    <n v="5"/>
    <n v="0"/>
    <n v="0"/>
    <n v="65000"/>
    <n v="0"/>
    <s v="Nej"/>
    <s v="Ja"/>
    <n v="0"/>
    <n v="0"/>
    <n v="0"/>
    <n v="0"/>
    <s v="laver eftermiddagsmad"/>
    <n v="0"/>
    <n v="0"/>
    <n v="0"/>
    <n v="0"/>
    <n v="0"/>
    <n v="0"/>
    <n v="0"/>
    <n v="0"/>
    <n v="0"/>
    <n v="0"/>
    <n v="80"/>
    <n v="0"/>
    <n v="2"/>
    <s v="Ja"/>
    <s v="Nej"/>
    <s v="nej"/>
    <s v="Ja"/>
    <s v="Har meget lyst til at maden bliver lavet i inst. "/>
    <s v="Ja"/>
    <s v="Meget poosistive over for mad i inst."/>
    <s v="Ja"/>
    <s v="Meget interesseret. Vil gerne være med til at &quot;styre&quot; hvad børnene spiser"/>
    <x v="0"/>
    <x v="1"/>
    <n v="0"/>
    <s v="produktionskøkken"/>
    <s v="nej"/>
    <s v="Mindre"/>
    <s v="Mindre"/>
    <s v="Nej"/>
    <s v="Opvaskemaskinen skal have udsugning ( iflg. Myndighederne)"/>
    <n v="0"/>
    <n v="0"/>
    <n v="0"/>
    <n v="0"/>
    <n v="0"/>
    <n v="0"/>
    <n v="0"/>
    <n v="0"/>
    <n v="0"/>
    <s v="Lone Voss"/>
    <d v="2009-02-06T00:00:00"/>
    <n v="0"/>
    <n v="1"/>
    <n v="0"/>
    <n v="0"/>
    <n v="0"/>
    <n v="1"/>
    <n v="0"/>
    <n v="0"/>
    <n v="0"/>
    <n v="0"/>
    <n v="1"/>
    <n v="0"/>
    <n v="0"/>
    <n v="0"/>
    <n v="0"/>
    <n v="1"/>
    <n v="0"/>
    <n v="0"/>
    <n v="0"/>
    <n v="1"/>
    <n v="20"/>
    <s v="Miele"/>
    <n v="0"/>
    <s v="Nej"/>
    <n v="0"/>
    <s v="Ja"/>
    <s v="Ja"/>
    <s v="Nej"/>
    <n v="1"/>
    <s v="God plads"/>
    <s v="_x000a_Kan godt starte op d. 1.1.10 _x000a_Sammenlægges med 37293 ( vuggestue) Kan evt. samarbejde om maden_x000a_"/>
    <n v="0"/>
    <s v="Børnehaver"/>
    <s v="Vesterbro/Kgs.Enghave"/>
    <n v="0"/>
    <n v="0"/>
    <n v="42"/>
    <n v="0"/>
    <n v="0"/>
    <n v="0"/>
    <n v="0"/>
    <n v="0"/>
    <n v="0"/>
    <n v="0"/>
    <n v="0"/>
    <n v="0"/>
    <n v="0"/>
    <n v="0"/>
    <n v="59290.95"/>
  </r>
  <r>
    <x v="0"/>
    <x v="182"/>
    <s v="Hastrup"/>
    <s v="Vesterbro/Kgs.Enghave"/>
    <s v="Grønnegade 1"/>
    <n v="4621"/>
    <s v="Gadstrup"/>
    <s v="46 15 13 50"/>
    <s v="37385@buf.kk.dk"/>
    <s v="Grethe Eriksen"/>
    <n v="38111330"/>
    <n v="0"/>
    <s v="37385@buf.kk.dk"/>
    <s v="Børnehave"/>
    <n v="0"/>
    <n v="0"/>
    <n v="42"/>
    <n v="0"/>
    <n v="0"/>
    <n v="0"/>
    <n v="0"/>
    <s v="Nej"/>
    <n v="0"/>
    <n v="0"/>
    <n v="0"/>
    <n v="0"/>
    <n v="0"/>
    <n v="0"/>
    <n v="0"/>
    <n v="0"/>
    <n v="0"/>
    <n v="0"/>
    <n v="0"/>
    <n v="0"/>
    <n v="0"/>
    <n v="0"/>
    <n v="0"/>
    <n v="0"/>
    <n v="0"/>
    <n v="0"/>
    <n v="0"/>
    <n v="0"/>
    <n v="0"/>
    <n v="0"/>
    <n v="0"/>
    <n v="0"/>
    <n v="0"/>
    <n v="0"/>
    <n v="0"/>
    <n v="0"/>
    <n v="0"/>
    <n v="0"/>
    <n v="0"/>
    <n v="0"/>
    <n v="80"/>
    <n v="0"/>
    <n v="1"/>
    <s v="Ja"/>
    <s v="Nej"/>
    <s v="nej"/>
    <s v="Nej"/>
    <n v="0"/>
    <n v="0"/>
    <n v="0"/>
    <n v="0"/>
    <n v="0"/>
    <x v="1"/>
    <x v="1"/>
    <n v="0"/>
    <n v="0"/>
    <n v="0"/>
    <n v="0"/>
    <n v="0"/>
    <n v="0"/>
    <n v="0"/>
    <n v="0"/>
    <n v="0"/>
    <n v="0"/>
    <n v="0"/>
    <n v="0"/>
    <n v="0"/>
    <n v="0"/>
    <n v="0"/>
    <n v="0"/>
    <s v="Lone"/>
    <d v="1899-12-30T00:00:00"/>
    <n v="0"/>
    <n v="0"/>
    <n v="1"/>
    <n v="4"/>
    <n v="0"/>
    <n v="1"/>
    <n v="0"/>
    <n v="0"/>
    <n v="0"/>
    <n v="0"/>
    <n v="1"/>
    <n v="0"/>
    <n v="0"/>
    <n v="0"/>
    <n v="0"/>
    <n v="0"/>
    <n v="1"/>
    <n v="0"/>
    <n v="0"/>
    <n v="1"/>
    <n v="20"/>
    <s v="Miele"/>
    <n v="3"/>
    <s v="Nej"/>
    <n v="0"/>
    <s v="Ja"/>
    <s v="Nej"/>
    <s v="Nej"/>
    <n v="1"/>
    <s v="ingen plads"/>
    <n v="0"/>
    <n v="0"/>
    <s v="Børnehaver"/>
    <s v="Vesterbro/Kgs.Enghave"/>
    <n v="0"/>
    <n v="0"/>
    <n v="42"/>
    <n v="0"/>
    <n v="0"/>
    <n v="0"/>
    <n v="0"/>
    <n v="0"/>
    <n v="0"/>
    <n v="0"/>
    <n v="0"/>
    <n v="0"/>
    <n v="0"/>
    <n v="0"/>
    <n v="22148.57"/>
  </r>
  <r>
    <x v="0"/>
    <x v="183"/>
    <s v="Troldhytten"/>
    <s v="Vesterbro/Kgs.Enghave"/>
    <s v="Mørkhøj Bygade 10"/>
    <n v="2860"/>
    <s v="Søborg"/>
    <s v="39 56 47 03 el. 04"/>
    <s v="37387@buf.kk.dk"/>
    <s v="Judith Nordfred"/>
    <n v="45939405"/>
    <n v="0"/>
    <s v="37387@buf.kk.dk"/>
    <s v="Børnehave"/>
    <n v="0"/>
    <n v="0"/>
    <n v="50"/>
    <n v="0"/>
    <n v="0"/>
    <n v="0"/>
    <n v="0"/>
    <s v="Nej"/>
    <n v="0"/>
    <n v="0"/>
    <n v="0"/>
    <n v="0"/>
    <n v="0"/>
    <n v="0"/>
    <n v="0"/>
    <n v="5"/>
    <n v="5"/>
    <n v="0"/>
    <n v="5"/>
    <n v="0"/>
    <n v="0"/>
    <n v="50000"/>
    <n v="0"/>
    <n v="0"/>
    <n v="0"/>
    <n v="0"/>
    <n v="0"/>
    <n v="0"/>
    <n v="0"/>
    <n v="0"/>
    <n v="0"/>
    <n v="0"/>
    <n v="0"/>
    <n v="0"/>
    <n v="0"/>
    <n v="0"/>
    <n v="0"/>
    <n v="0"/>
    <n v="0"/>
    <n v="0"/>
    <n v="75"/>
    <n v="0"/>
    <n v="1"/>
    <s v="nej"/>
    <s v="Nej"/>
    <s v="Ja"/>
    <s v="Nej"/>
    <n v="0"/>
    <n v="0"/>
    <n v="0"/>
    <n v="0"/>
    <n v="0"/>
    <x v="1"/>
    <x v="1"/>
    <n v="0"/>
    <n v="0"/>
    <n v="0"/>
    <n v="0"/>
    <n v="0"/>
    <n v="0"/>
    <n v="0"/>
    <n v="0"/>
    <n v="0"/>
    <n v="0"/>
    <n v="0"/>
    <n v="0"/>
    <n v="0"/>
    <n v="0"/>
    <n v="0"/>
    <n v="0"/>
    <s v="Lone Voss"/>
    <d v="1899-12-30T00:00:00"/>
    <n v="0"/>
    <n v="0"/>
    <n v="1"/>
    <n v="4"/>
    <n v="0"/>
    <n v="1"/>
    <n v="0"/>
    <n v="0"/>
    <n v="0"/>
    <n v="1"/>
    <n v="1"/>
    <n v="0"/>
    <n v="0"/>
    <n v="0"/>
    <n v="0"/>
    <n v="1"/>
    <n v="0"/>
    <n v="0"/>
    <n v="0"/>
    <n v="1"/>
    <n v="20"/>
    <s v="Miele"/>
    <n v="5"/>
    <s v="Nej"/>
    <n v="0"/>
    <s v="Ja"/>
    <s v="Nej"/>
    <s v="Nej"/>
    <n v="2"/>
    <s v="Begrænset"/>
    <s v="Grov køkken - alm. Køkken"/>
    <n v="0"/>
    <s v="Børnehaver"/>
    <s v="Vesterbro/Kgs.Enghave"/>
    <n v="0"/>
    <n v="0"/>
    <n v="50"/>
    <n v="0"/>
    <n v="0"/>
    <n v="0"/>
    <n v="0"/>
    <n v="0"/>
    <n v="0"/>
    <n v="0"/>
    <n v="0"/>
    <n v="0"/>
    <n v="0"/>
    <n v="0"/>
    <n v="57221.3"/>
  </r>
  <r>
    <x v="0"/>
    <x v="184"/>
    <s v="Børnehaven Hestestalden"/>
    <s v="Vesterbro/Kgs.Enghave"/>
    <s v="Gasværksvej 14"/>
    <n v="1656"/>
    <s v="København V"/>
    <s v="33 21 49 67"/>
    <s v="37563@buf.kk.dk"/>
    <s v="Susanne Fabricius"/>
    <n v="33224413"/>
    <n v="0"/>
    <s v="susanne.fabricius@buf.kk.dk"/>
    <s v="Børnehave"/>
    <n v="0"/>
    <n v="0"/>
    <n v="104"/>
    <n v="0"/>
    <n v="0"/>
    <n v="0"/>
    <n v="0"/>
    <s v="ja"/>
    <n v="2"/>
    <n v="1"/>
    <n v="0"/>
    <n v="0"/>
    <n v="0"/>
    <n v="0"/>
    <n v="0"/>
    <n v="5"/>
    <n v="0"/>
    <n v="0"/>
    <n v="5"/>
    <n v="0"/>
    <n v="0"/>
    <n v="75000"/>
    <n v="0"/>
    <s v="Nej"/>
    <s v="nej"/>
    <n v="0"/>
    <n v="0"/>
    <n v="0"/>
    <n v="0"/>
    <n v="0"/>
    <n v="0"/>
    <n v="0"/>
    <n v="0"/>
    <n v="0"/>
    <n v="0"/>
    <n v="0"/>
    <n v="0"/>
    <n v="0"/>
    <n v="0"/>
    <n v="0"/>
    <n v="98"/>
    <n v="0"/>
    <n v="2"/>
    <s v="Ja"/>
    <s v="Nej"/>
    <s v="Ja"/>
    <s v="Ja"/>
    <s v="Vil gerne have tilbudt begge dele (hj. Lavet mad og madpakker). Der er 50 børn i udflytter ad gangen"/>
    <n v="0"/>
    <n v="0"/>
    <s v="Ja"/>
    <s v="Når det ikke kan være anderledes"/>
    <x v="0"/>
    <x v="57"/>
    <n v="0"/>
    <s v="Køkken begrænset tilvirk"/>
    <s v="nej"/>
    <n v="0"/>
    <n v="0"/>
    <n v="0"/>
    <n v="0"/>
    <n v="0"/>
    <s v="Større"/>
    <n v="0"/>
    <n v="0"/>
    <s v="Større"/>
    <s v="Større opvaskemaskine, kogebord, køleskabe, fryser, ovn, røremaskine, grøntsagsrobot"/>
    <n v="0"/>
    <n v="0"/>
    <s v="Halvdelen af børnene er udflytter, 14 dage ad gangen"/>
    <s v="Lone Voss / Nanna"/>
    <d v="2009-03-12T00:00:00"/>
    <n v="0"/>
    <n v="1"/>
    <n v="0"/>
    <n v="0"/>
    <n v="0"/>
    <n v="1"/>
    <n v="0"/>
    <n v="0"/>
    <n v="0"/>
    <n v="0"/>
    <n v="1"/>
    <n v="0"/>
    <n v="0"/>
    <n v="0"/>
    <n v="0"/>
    <n v="1"/>
    <n v="0"/>
    <n v="0"/>
    <n v="0"/>
    <n v="1"/>
    <n v="20"/>
    <s v="Miele"/>
    <n v="3"/>
    <s v="Nej"/>
    <n v="0"/>
    <s v="Nej"/>
    <s v="Nej"/>
    <s v="Nej"/>
    <n v="2"/>
    <s v="Begrænset"/>
    <s v="Har et rum i huset, som kan indrettes som lager. Fx til konserves og ting pakket i plastik - dårligt klima, der ville evt. kunne stå en kummefryser"/>
    <n v="0"/>
    <s v="Børnehaver"/>
    <s v="Vesterbro/Kgs.Enghave"/>
    <n v="0"/>
    <n v="0"/>
    <n v="104"/>
    <n v="0"/>
    <n v="0"/>
    <n v="0"/>
    <n v="0"/>
    <n v="0"/>
    <n v="0"/>
    <n v="0"/>
    <n v="0"/>
    <n v="0"/>
    <n v="0"/>
    <n v="0"/>
    <n v="125224.91"/>
  </r>
  <r>
    <x v="0"/>
    <x v="185"/>
    <s v="Børnehaven Hestestalden"/>
    <s v="Vesterbro/Kgs.Enghave"/>
    <s v="Gasværksvej 14"/>
    <n v="1656"/>
    <s v="København V"/>
    <s v="33 21 49 67"/>
    <s v="37563@buf.kk.dk"/>
    <s v="Susanne Fabricius"/>
    <n v="33224413"/>
    <n v="0"/>
    <s v="susanne.fabricius@buf.kk.dk"/>
    <s v="Børnehave"/>
    <n v="0"/>
    <n v="0"/>
    <n v="104"/>
    <n v="0"/>
    <n v="0"/>
    <n v="0"/>
    <n v="0"/>
    <s v="Nej"/>
    <n v="0"/>
    <n v="0"/>
    <n v="0"/>
    <n v="0"/>
    <n v="0"/>
    <n v="0"/>
    <n v="0"/>
    <n v="5"/>
    <n v="0"/>
    <n v="0"/>
    <n v="5"/>
    <n v="0"/>
    <n v="0"/>
    <n v="75000"/>
    <n v="0"/>
    <n v="0"/>
    <n v="0"/>
    <n v="0"/>
    <n v="0"/>
    <n v="0"/>
    <n v="0"/>
    <n v="0"/>
    <n v="0"/>
    <n v="0"/>
    <n v="0"/>
    <n v="0"/>
    <n v="0"/>
    <n v="0"/>
    <n v="0"/>
    <n v="0"/>
    <n v="0"/>
    <n v="0"/>
    <n v="98"/>
    <n v="0"/>
    <n v="1"/>
    <n v="0"/>
    <n v="0"/>
    <n v="0"/>
    <s v="Nej"/>
    <s v="Har ikke overvejet det. Afventer"/>
    <n v="0"/>
    <n v="0"/>
    <n v="0"/>
    <n v="0"/>
    <x v="1"/>
    <x v="1"/>
    <n v="0"/>
    <s v="Køkken begrænset tilvirk"/>
    <n v="0"/>
    <n v="0"/>
    <n v="0"/>
    <n v="0"/>
    <n v="0"/>
    <n v="0"/>
    <n v="0"/>
    <n v="0"/>
    <n v="0"/>
    <n v="0"/>
    <n v="0"/>
    <n v="0"/>
    <n v="0"/>
    <n v="0"/>
    <s v="Mariah"/>
    <d v="2009-04-21T00:00:00"/>
    <n v="0"/>
    <n v="1"/>
    <n v="0"/>
    <n v="4"/>
    <n v="1"/>
    <n v="0"/>
    <n v="0"/>
    <n v="0"/>
    <n v="0"/>
    <n v="1"/>
    <n v="0"/>
    <n v="0"/>
    <n v="0"/>
    <n v="0"/>
    <n v="0"/>
    <n v="1"/>
    <n v="0"/>
    <n v="0"/>
    <n v="0"/>
    <n v="1"/>
    <n v="0"/>
    <n v="0"/>
    <n v="0"/>
    <s v="Nej"/>
    <n v="0"/>
    <s v="Nej"/>
    <s v="Nej"/>
    <s v="Nej"/>
    <n v="1"/>
    <n v="0"/>
    <n v="0"/>
    <n v="0"/>
    <s v="Børnehaver"/>
    <s v="Vesterbro/Kgs.Enghave"/>
    <n v="0"/>
    <n v="0"/>
    <n v="104"/>
    <n v="0"/>
    <n v="0"/>
    <n v="0"/>
    <n v="0"/>
    <n v="0"/>
    <n v="0"/>
    <n v="0"/>
    <n v="0"/>
    <n v="0"/>
    <n v="0"/>
    <n v="0"/>
    <n v="125224.91"/>
  </r>
  <r>
    <x v="0"/>
    <x v="186"/>
    <s v="Bavnehøj Børnehave og fritidshjem"/>
    <s v="Vesterbro/Kgs.Enghave"/>
    <s v="V.A. Borgens Vej 10"/>
    <n v="2450"/>
    <s v="København SV"/>
    <s v="33 21 08 48"/>
    <s v="mail@bavnehoej.kk.dk"/>
    <s v="LENA QUIST"/>
    <n v="35859679"/>
    <n v="33210848"/>
    <s v="37638@buf.kk.dk"/>
    <s v="Børnehave"/>
    <n v="0"/>
    <n v="0"/>
    <n v="25"/>
    <n v="0"/>
    <n v="0"/>
    <n v="0"/>
    <n v="0"/>
    <s v="Nej"/>
    <n v="0"/>
    <n v="0"/>
    <n v="0"/>
    <n v="0"/>
    <n v="0"/>
    <n v="0"/>
    <n v="0"/>
    <n v="5"/>
    <n v="0"/>
    <n v="0"/>
    <n v="5"/>
    <n v="0"/>
    <n v="0"/>
    <n v="25000"/>
    <n v="0"/>
    <s v="Nej"/>
    <s v="nej"/>
    <n v="0"/>
    <n v="0"/>
    <n v="0"/>
    <n v="0"/>
    <n v="0"/>
    <n v="0"/>
    <n v="0"/>
    <n v="0"/>
    <n v="0"/>
    <n v="0"/>
    <n v="0"/>
    <n v="0"/>
    <n v="0"/>
    <n v="0"/>
    <n v="0"/>
    <n v="50"/>
    <n v="0"/>
    <n v="2"/>
    <s v="Ja"/>
    <s v="Nej"/>
    <s v="nej"/>
    <s v="Ja"/>
    <n v="0"/>
    <n v="0"/>
    <s v="vides ikke"/>
    <n v="0"/>
    <s v="vides ikke"/>
    <x v="0"/>
    <x v="5"/>
    <n v="0"/>
    <s v="Køkken begrænset tilvirk"/>
    <s v="nej"/>
    <n v="0"/>
    <n v="0"/>
    <n v="0"/>
    <n v="0"/>
    <n v="0"/>
    <s v="Større"/>
    <n v="0"/>
    <n v="0"/>
    <s v="Mindre"/>
    <n v="0"/>
    <n v="0"/>
    <n v="0"/>
    <s v="Opvaskemaskine op i højde. Ombygning af det eksisternende, hvis det skal blive et produktionskøkken"/>
    <s v="Lone Voss / Nanna"/>
    <d v="2009-03-10T00:00:00"/>
    <n v="0"/>
    <n v="1"/>
    <n v="0"/>
    <n v="0"/>
    <n v="1"/>
    <n v="0"/>
    <n v="0"/>
    <n v="0"/>
    <n v="0"/>
    <n v="1"/>
    <n v="1"/>
    <n v="0"/>
    <n v="0"/>
    <n v="0"/>
    <n v="0"/>
    <n v="1"/>
    <n v="0"/>
    <n v="0"/>
    <n v="0"/>
    <n v="1"/>
    <n v="35"/>
    <s v="Miele"/>
    <n v="3"/>
    <s v="Nej"/>
    <n v="0"/>
    <s v="Ja"/>
    <s v="Nej"/>
    <s v="Nej"/>
    <n v="1"/>
    <s v="ingen plads"/>
    <s v="Lager: Depotrum i kælderen, men dårlig mulighed i køkkenet."/>
    <n v="0"/>
    <s v="Integrerede "/>
    <s v="Vesterbro/Kgs.Enghave"/>
    <n v="0"/>
    <n v="0"/>
    <n v="22"/>
    <n v="44"/>
    <n v="0"/>
    <n v="0"/>
    <n v="0"/>
    <n v="0"/>
    <n v="0"/>
    <n v="0"/>
    <n v="0"/>
    <n v="0"/>
    <n v="0"/>
    <n v="0"/>
    <n v="26266"/>
  </r>
  <r>
    <x v="0"/>
    <x v="187"/>
    <s v="Børnehuset Hjortøgade 3 og 10"/>
    <s v="Østerbro"/>
    <s v="Hjortøgade 3"/>
    <n v="2100"/>
    <s v="København Ø"/>
    <s v="39 20 24 83"/>
    <s v="35307@buf.kk.dk"/>
    <s v="Henrik Dankert"/>
    <n v="21261009"/>
    <n v="39181320"/>
    <s v="35307@buf.kk.dk"/>
    <s v="Børnehave"/>
    <n v="0"/>
    <n v="0"/>
    <n v="62"/>
    <n v="0"/>
    <n v="0"/>
    <n v="0"/>
    <n v="0"/>
    <s v="ja"/>
    <n v="1"/>
    <n v="1"/>
    <n v="0"/>
    <n v="0"/>
    <n v="0"/>
    <n v="0"/>
    <n v="0"/>
    <n v="5"/>
    <n v="0"/>
    <n v="0"/>
    <n v="5"/>
    <n v="0"/>
    <n v="0"/>
    <n v="60000"/>
    <n v="0"/>
    <n v="0"/>
    <n v="0"/>
    <n v="0"/>
    <n v="0"/>
    <n v="0"/>
    <n v="0"/>
    <n v="0"/>
    <n v="0"/>
    <n v="0"/>
    <n v="0"/>
    <n v="0"/>
    <n v="0"/>
    <n v="0"/>
    <n v="0"/>
    <n v="0"/>
    <n v="0"/>
    <n v="0"/>
    <n v="50"/>
    <n v="0"/>
    <n v="2"/>
    <s v="Ja"/>
    <s v="Nej"/>
    <s v="Ja"/>
    <s v="Ja"/>
    <s v="hvis muligheden er der"/>
    <s v="Ja"/>
    <n v="0"/>
    <s v="Ja"/>
    <n v="0"/>
    <x v="0"/>
    <x v="1"/>
    <n v="0"/>
    <s v="Køkken blandet tilvirk"/>
    <s v="nej"/>
    <s v="Mindre"/>
    <n v="0"/>
    <n v="0"/>
    <s v="Opvaskemaskine"/>
    <n v="0"/>
    <n v="0"/>
    <n v="0"/>
    <n v="0"/>
    <n v="0"/>
    <n v="0"/>
    <n v="0"/>
    <n v="0"/>
    <s v="Hjortøgade 10, hvor der er 20 børn"/>
    <s v="Lone Voss"/>
    <d v="2009-03-17T00:00:00"/>
    <n v="0"/>
    <n v="0"/>
    <n v="1"/>
    <n v="4"/>
    <n v="0"/>
    <n v="1"/>
    <n v="0"/>
    <n v="0"/>
    <n v="0"/>
    <n v="0"/>
    <n v="1"/>
    <n v="0"/>
    <n v="0"/>
    <n v="0"/>
    <n v="0"/>
    <n v="1"/>
    <n v="0"/>
    <n v="0"/>
    <n v="0"/>
    <n v="1"/>
    <n v="130"/>
    <s v="Siemens"/>
    <n v="3"/>
    <s v="Nej"/>
    <n v="0"/>
    <s v="Nej"/>
    <s v="Ja"/>
    <s v="Nej"/>
    <n v="1"/>
    <s v="Begrænset"/>
    <n v="0"/>
    <n v="0"/>
    <s v="Børnehaver"/>
    <s v="Østerbro"/>
    <n v="0"/>
    <n v="0"/>
    <n v="62"/>
    <n v="0"/>
    <n v="0"/>
    <n v="0"/>
    <n v="0"/>
    <n v="0"/>
    <n v="0"/>
    <n v="0"/>
    <n v="0"/>
    <n v="0"/>
    <n v="0"/>
    <n v="0"/>
    <n v="49061.919999999998"/>
  </r>
  <r>
    <x v="0"/>
    <x v="188"/>
    <s v="Børnehuset Hjortøgade 3 og 10"/>
    <s v="Østerbro"/>
    <s v="Hjortøgade 3"/>
    <n v="2100"/>
    <s v="København Ø"/>
    <s v="39 20 24 83"/>
    <s v="35307@buf.kk.dk"/>
    <s v="Henrik Dankert"/>
    <n v="21261009"/>
    <n v="39181320"/>
    <s v="35307@buf.kk.dk"/>
    <s v="Børnehave"/>
    <n v="0"/>
    <n v="0"/>
    <n v="62"/>
    <n v="0"/>
    <n v="0"/>
    <n v="0"/>
    <n v="0"/>
    <s v="ja"/>
    <n v="0"/>
    <n v="0"/>
    <n v="0"/>
    <n v="0"/>
    <n v="0"/>
    <n v="0"/>
    <n v="0"/>
    <n v="0"/>
    <n v="0"/>
    <n v="0"/>
    <n v="0"/>
    <n v="0"/>
    <n v="0"/>
    <n v="0"/>
    <n v="0"/>
    <n v="0"/>
    <n v="0"/>
    <n v="0"/>
    <n v="0"/>
    <n v="0"/>
    <n v="0"/>
    <n v="0"/>
    <n v="0"/>
    <n v="0"/>
    <n v="0"/>
    <n v="0"/>
    <n v="0"/>
    <n v="0"/>
    <n v="0"/>
    <n v="0"/>
    <n v="0"/>
    <n v="0"/>
    <n v="0"/>
    <n v="0"/>
    <n v="0"/>
    <n v="0"/>
    <n v="0"/>
    <n v="0"/>
    <n v="0"/>
    <n v="0"/>
    <n v="0"/>
    <n v="0"/>
    <n v="0"/>
    <n v="0"/>
    <x v="1"/>
    <x v="1"/>
    <n v="0"/>
    <s v="Køkken begrænset tilvirk"/>
    <n v="0"/>
    <n v="0"/>
    <n v="0"/>
    <n v="0"/>
    <n v="0"/>
    <n v="0"/>
    <n v="0"/>
    <n v="0"/>
    <n v="0"/>
    <s v="Større"/>
    <n v="0"/>
    <n v="0"/>
    <n v="0"/>
    <s v="Nyt komfur, maskiner, opvaskemaskine, ombygning"/>
    <s v="Lone Voss"/>
    <n v="0"/>
    <n v="0"/>
    <n v="0"/>
    <n v="0"/>
    <n v="0"/>
    <n v="1"/>
    <n v="0"/>
    <n v="0"/>
    <n v="0"/>
    <n v="0"/>
    <n v="0"/>
    <n v="1"/>
    <n v="0"/>
    <n v="0"/>
    <n v="0"/>
    <n v="0"/>
    <n v="0"/>
    <n v="0"/>
    <n v="0"/>
    <n v="0"/>
    <n v="1"/>
    <n v="0"/>
    <s v="Miele"/>
    <n v="0"/>
    <n v="0"/>
    <n v="0"/>
    <n v="0"/>
    <n v="0"/>
    <n v="0"/>
    <n v="0"/>
    <n v="0"/>
    <s v="meget gammelt og nedslidt for småt til at lave mad."/>
    <n v="0"/>
    <s v="Børnehaver"/>
    <s v="Østerbro"/>
    <n v="0"/>
    <n v="0"/>
    <n v="62"/>
    <n v="0"/>
    <n v="0"/>
    <n v="0"/>
    <n v="0"/>
    <n v="0"/>
    <n v="0"/>
    <n v="0"/>
    <n v="0"/>
    <n v="0"/>
    <n v="0"/>
    <n v="0"/>
    <n v="49061.919999999998"/>
  </r>
  <r>
    <x v="0"/>
    <x v="189"/>
    <s v="Børnehaven Ragnarok"/>
    <s v="Østerbro"/>
    <s v="Borgmester Jensens Allé 1"/>
    <n v="2100"/>
    <s v="København Ø"/>
    <s v="35 38 76 11"/>
    <s v="BH-ragnarok@mail.dk"/>
    <s v="Susanne Overgaard"/>
    <n v="0"/>
    <n v="35387611"/>
    <s v="35321@buf.kk.dk"/>
    <s v="Børnehave"/>
    <n v="0"/>
    <n v="0"/>
    <n v="22"/>
    <n v="0"/>
    <n v="0"/>
    <n v="0"/>
    <n v="0"/>
    <s v="Nej"/>
    <n v="0"/>
    <n v="0"/>
    <n v="0"/>
    <n v="0"/>
    <n v="0"/>
    <n v="0"/>
    <n v="0"/>
    <n v="0"/>
    <n v="0"/>
    <n v="0"/>
    <n v="5"/>
    <n v="0"/>
    <n v="0"/>
    <n v="2500"/>
    <n v="0"/>
    <n v="0"/>
    <n v="0"/>
    <n v="0"/>
    <n v="0"/>
    <n v="0"/>
    <n v="0"/>
    <n v="0"/>
    <n v="0"/>
    <n v="0"/>
    <n v="0"/>
    <n v="0"/>
    <n v="0"/>
    <n v="0"/>
    <n v="0"/>
    <n v="0"/>
    <n v="0"/>
    <n v="0"/>
    <n v="80"/>
    <n v="0"/>
    <n v="1"/>
    <s v="Ja"/>
    <s v="Nej"/>
    <s v="Ja"/>
    <s v="Nej"/>
    <s v="der er ikke muligheder for det"/>
    <s v="Nej"/>
    <n v="0"/>
    <s v="Ja"/>
    <n v="0"/>
    <x v="1"/>
    <x v="1"/>
    <n v="0"/>
    <s v="Modtagerkøkken"/>
    <n v="0"/>
    <n v="0"/>
    <n v="0"/>
    <s v="ja"/>
    <n v="0"/>
    <n v="0"/>
    <n v="0"/>
    <n v="0"/>
    <n v="0"/>
    <n v="0"/>
    <n v="0"/>
    <n v="0"/>
    <n v="0"/>
    <s v="det er ikke muligt at opgradere"/>
    <s v="Lone"/>
    <s v="13.03"/>
    <n v="0"/>
    <n v="1"/>
    <n v="0"/>
    <n v="0"/>
    <n v="0"/>
    <n v="0"/>
    <n v="0"/>
    <n v="0"/>
    <n v="0"/>
    <n v="1"/>
    <n v="0"/>
    <n v="0"/>
    <n v="0"/>
    <n v="0"/>
    <n v="0"/>
    <n v="0"/>
    <n v="0"/>
    <n v="0"/>
    <n v="0"/>
    <n v="0"/>
    <n v="0"/>
    <n v="0"/>
    <n v="1"/>
    <s v="Nej"/>
    <n v="0"/>
    <s v="Nej"/>
    <s v="Nej"/>
    <s v="Nej"/>
    <n v="1"/>
    <s v="ingen plads"/>
    <s v="Hvis det kan etableres vil en opvaskemaskine være på sin plads."/>
    <n v="0"/>
    <s v="Børnehaver"/>
    <s v="Østerbro"/>
    <n v="0"/>
    <n v="0"/>
    <n v="22"/>
    <n v="0"/>
    <n v="0"/>
    <n v="0"/>
    <n v="0"/>
    <n v="0"/>
    <n v="0"/>
    <n v="0"/>
    <n v="0"/>
    <n v="0"/>
    <n v="0"/>
    <n v="0"/>
    <n v="18341.16"/>
  </r>
  <r>
    <x v="0"/>
    <x v="190"/>
    <s v="Hans Egede Sogns"/>
    <s v="Østerbro"/>
    <s v="Gammel Kalkbrænderi Vej 11"/>
    <n v="2100"/>
    <s v="København Ø"/>
    <s v="35 42 43 14"/>
    <s v="35346@buf.kk.dk"/>
    <s v="Hanne Behrendt Jensen"/>
    <n v="35352953"/>
    <n v="0"/>
    <s v="35346@buf.kk.dk"/>
    <s v="Børnehave"/>
    <n v="0"/>
    <n v="0"/>
    <n v="46"/>
    <n v="0"/>
    <n v="0"/>
    <n v="0"/>
    <n v="0"/>
    <s v="Nej"/>
    <n v="0"/>
    <n v="0"/>
    <n v="0"/>
    <n v="0"/>
    <n v="0"/>
    <n v="0"/>
    <n v="0"/>
    <n v="5"/>
    <n v="0"/>
    <n v="0"/>
    <n v="5"/>
    <n v="0"/>
    <n v="0"/>
    <n v="0"/>
    <n v="0"/>
    <n v="0"/>
    <n v="0"/>
    <n v="0"/>
    <n v="0"/>
    <n v="0"/>
    <n v="0"/>
    <n v="0"/>
    <n v="0"/>
    <n v="0"/>
    <n v="0"/>
    <n v="0"/>
    <n v="0"/>
    <n v="0"/>
    <n v="0"/>
    <n v="0"/>
    <n v="0"/>
    <n v="0"/>
    <n v="95"/>
    <n v="0"/>
    <n v="1"/>
    <s v="Ja"/>
    <s v="Nej"/>
    <s v="Ja"/>
    <s v="Ja"/>
    <n v="0"/>
    <s v="Ja"/>
    <n v="0"/>
    <s v="Ja"/>
    <n v="0"/>
    <x v="0"/>
    <x v="5"/>
    <n v="0"/>
    <s v="produktionskøkken"/>
    <s v="nej"/>
    <s v="Mindre"/>
    <n v="0"/>
    <n v="0"/>
    <s v="2 nye ovne, 5 nye kogeplader, stålbord med vask, stort køleskab"/>
    <n v="0"/>
    <n v="0"/>
    <n v="0"/>
    <n v="0"/>
    <n v="0"/>
    <n v="0"/>
    <n v="0"/>
    <n v="0"/>
    <n v="0"/>
    <s v="Cathrine"/>
    <s v="03.04"/>
    <n v="0"/>
    <n v="1"/>
    <n v="0"/>
    <n v="0"/>
    <n v="0"/>
    <n v="0"/>
    <n v="0"/>
    <n v="0"/>
    <n v="0"/>
    <n v="1"/>
    <n v="1"/>
    <n v="0"/>
    <n v="0"/>
    <n v="0"/>
    <n v="0"/>
    <n v="0"/>
    <n v="0"/>
    <n v="0"/>
    <n v="0"/>
    <n v="1"/>
    <n v="20"/>
    <s v="Miele"/>
    <n v="3"/>
    <s v="Nej"/>
    <n v="0"/>
    <s v="Nej"/>
    <s v="Nej"/>
    <s v="Nej"/>
    <n v="2"/>
    <s v="God plads"/>
    <n v="0"/>
    <n v="0"/>
    <s v="Børnehaver"/>
    <s v="Østerbro"/>
    <n v="0"/>
    <n v="0"/>
    <n v="59"/>
    <n v="0"/>
    <n v="0"/>
    <n v="0"/>
    <n v="0"/>
    <n v="0"/>
    <n v="0"/>
    <n v="0"/>
    <n v="0"/>
    <n v="0"/>
    <n v="0"/>
    <n v="0"/>
    <n v="30105.26"/>
  </r>
  <r>
    <x v="0"/>
    <x v="191"/>
    <s v="Folkebørnehaven"/>
    <s v="Østerbro"/>
    <s v="Helsingborggade 24"/>
    <n v="2100"/>
    <s v="København Ø"/>
    <s v="39 20 84 23"/>
    <s v="35358@buf.kk.dk"/>
    <s v="Gertie Christensen"/>
    <n v="35269063"/>
    <n v="0"/>
    <s v="35358@buf.kk.dk"/>
    <s v="Børnehave"/>
    <n v="0"/>
    <n v="12"/>
    <n v="20"/>
    <n v="0"/>
    <n v="0"/>
    <n v="0"/>
    <n v="0"/>
    <s v="Nej"/>
    <n v="0"/>
    <n v="0"/>
    <n v="0"/>
    <n v="0"/>
    <n v="0"/>
    <n v="0"/>
    <n v="0"/>
    <n v="5"/>
    <n v="0"/>
    <n v="0"/>
    <n v="0"/>
    <n v="0"/>
    <n v="0"/>
    <n v="0"/>
    <n v="0"/>
    <n v="0"/>
    <n v="0"/>
    <n v="0"/>
    <n v="0"/>
    <n v="0"/>
    <n v="0"/>
    <n v="0"/>
    <n v="0"/>
    <n v="0"/>
    <n v="0"/>
    <n v="0"/>
    <n v="0"/>
    <n v="0"/>
    <n v="0"/>
    <n v="0"/>
    <n v="0"/>
    <n v="0"/>
    <n v="100"/>
    <n v="0"/>
    <n v="3"/>
    <s v="nej"/>
    <s v="Nej"/>
    <s v="nej"/>
    <s v="Nej"/>
    <s v="fysisk er det ikke muligt"/>
    <s v="Nej"/>
    <s v="blandet, afventende, venter på udfald"/>
    <s v="Nej"/>
    <s v="det samme som forældrene"/>
    <x v="1"/>
    <x v="58"/>
    <n v="0"/>
    <s v="Køkken begrænset tilvirk"/>
    <n v="0"/>
    <n v="0"/>
    <n v="0"/>
    <n v="0"/>
    <n v="0"/>
    <n v="0"/>
    <n v="0"/>
    <n v="0"/>
    <n v="0"/>
    <n v="0"/>
    <n v="0"/>
    <n v="0"/>
    <n v="0"/>
    <s v="kan ikke opgraderes. Trænger til opfriskning generelt"/>
    <s v="Lone Voss / Sine"/>
    <d v="2009-03-24T00:00:00"/>
    <n v="0"/>
    <n v="1"/>
    <n v="0"/>
    <n v="4"/>
    <n v="1"/>
    <n v="0"/>
    <n v="0"/>
    <n v="0"/>
    <n v="0"/>
    <n v="1"/>
    <n v="0"/>
    <n v="0"/>
    <n v="0"/>
    <n v="0"/>
    <n v="0"/>
    <n v="1"/>
    <n v="0"/>
    <n v="0"/>
    <n v="0"/>
    <n v="1"/>
    <n v="70"/>
    <s v="bosch"/>
    <n v="1"/>
    <s v="Nej"/>
    <n v="0"/>
    <s v="Nej"/>
    <s v="Nej"/>
    <s v="Nej"/>
    <n v="1"/>
    <s v="ingen plads"/>
    <s v="Mulighed for kummefryser i kælderen"/>
    <n v="0"/>
    <s v="Børnehaver"/>
    <s v="Østerbro"/>
    <n v="0"/>
    <n v="12"/>
    <n v="20"/>
    <n v="0"/>
    <n v="0"/>
    <n v="0"/>
    <n v="0"/>
    <n v="0"/>
    <n v="0"/>
    <n v="0"/>
    <n v="0"/>
    <n v="0"/>
    <n v="0"/>
    <n v="0"/>
    <n v="37540.28"/>
  </r>
  <r>
    <x v="0"/>
    <x v="192"/>
    <s v="David sogns børnehave"/>
    <s v="Østerbro"/>
    <s v="Koldinggade 11A"/>
    <n v="2100"/>
    <s v="København Ø"/>
    <s v="35 42 29 60"/>
    <s v="davidsognsbh@mail.dk"/>
    <s v="Anett Gjedsig"/>
    <n v="0"/>
    <n v="0"/>
    <s v="35385@buf.kk.dk"/>
    <s v="Børnehave"/>
    <n v="0"/>
    <n v="0"/>
    <n v="40"/>
    <n v="0"/>
    <n v="0"/>
    <n v="0"/>
    <n v="0"/>
    <s v="Nej"/>
    <n v="0"/>
    <n v="0"/>
    <n v="0"/>
    <n v="0"/>
    <n v="0"/>
    <n v="0"/>
    <n v="0"/>
    <n v="5"/>
    <n v="0"/>
    <n v="0"/>
    <n v="5"/>
    <n v="0"/>
    <n v="0"/>
    <n v="68372"/>
    <n v="0"/>
    <n v="0"/>
    <n v="0"/>
    <n v="0"/>
    <n v="0"/>
    <n v="0"/>
    <n v="0"/>
    <n v="0"/>
    <n v="0"/>
    <n v="0"/>
    <n v="0"/>
    <n v="0"/>
    <n v="0"/>
    <n v="0"/>
    <n v="0"/>
    <n v="0"/>
    <n v="0"/>
    <n v="0"/>
    <n v="75"/>
    <n v="0"/>
    <n v="2"/>
    <s v="Ja"/>
    <s v="Nej"/>
    <s v="nej"/>
    <s v="Nej"/>
    <s v="Der er ikke mulighed for det"/>
    <s v="Ja"/>
    <s v="kvaliteten skal være i orden of der skal være mad nok"/>
    <s v="Ja"/>
    <n v="0"/>
    <x v="0"/>
    <x v="1"/>
    <n v="0"/>
    <s v="Køkken begrænset tilvirk"/>
    <n v="0"/>
    <n v="0"/>
    <n v="0"/>
    <s v="ja"/>
    <s v="køkkenet er ikke stort nok og der er ikke mulighed for udvidelse"/>
    <n v="0"/>
    <n v="0"/>
    <n v="0"/>
    <n v="0"/>
    <n v="0"/>
    <n v="0"/>
    <n v="0"/>
    <n v="0"/>
    <n v="0"/>
    <s v="Mariah"/>
    <s v="23/3 09"/>
    <n v="0"/>
    <n v="1"/>
    <n v="0"/>
    <n v="0"/>
    <n v="0"/>
    <n v="0"/>
    <n v="0"/>
    <n v="0"/>
    <n v="0"/>
    <n v="0"/>
    <n v="1"/>
    <n v="0"/>
    <n v="0"/>
    <n v="0"/>
    <n v="0"/>
    <n v="1"/>
    <n v="0"/>
    <n v="0"/>
    <n v="0"/>
    <n v="1"/>
    <n v="25"/>
    <s v="Miele professional"/>
    <n v="1"/>
    <s v="Nej"/>
    <n v="0"/>
    <s v="Ja"/>
    <s v="Nej"/>
    <s v="Nej"/>
    <n v="2"/>
    <s v="ingen plads"/>
    <s v="Der er 3 køleskabe mere på stuerne"/>
    <n v="0"/>
    <s v="Børnehaver"/>
    <s v="Østerbro"/>
    <n v="0"/>
    <n v="0"/>
    <n v="40"/>
    <n v="0"/>
    <n v="0"/>
    <n v="0"/>
    <n v="0"/>
    <n v="0"/>
    <n v="0"/>
    <n v="0"/>
    <n v="0"/>
    <n v="0"/>
    <n v="0"/>
    <n v="0"/>
    <n v="54697.599999999999"/>
  </r>
  <r>
    <x v="0"/>
    <x v="193"/>
    <s v="Frihavns Sogns Børnehave"/>
    <s v="Østerbro"/>
    <s v="Livjægergade 43"/>
    <n v="2100"/>
    <s v="København Ø"/>
    <s v="35 42 53 97"/>
    <s v="35394@buf.kk.dk"/>
    <s v="Betina Laursen"/>
    <n v="0"/>
    <n v="0"/>
    <s v="35394@buf.kk.dk"/>
    <s v="Børnehave"/>
    <n v="0"/>
    <n v="0"/>
    <n v="32"/>
    <n v="0"/>
    <n v="0"/>
    <n v="0"/>
    <n v="0"/>
    <s v="Nej"/>
    <n v="0"/>
    <n v="0"/>
    <n v="0"/>
    <n v="0"/>
    <n v="0"/>
    <n v="0"/>
    <n v="0"/>
    <n v="5"/>
    <n v="5"/>
    <n v="0"/>
    <n v="0"/>
    <n v="0"/>
    <n v="0"/>
    <n v="45000"/>
    <n v="0"/>
    <n v="0"/>
    <n v="0"/>
    <n v="0"/>
    <n v="0"/>
    <n v="0"/>
    <n v="0"/>
    <n v="0"/>
    <n v="0"/>
    <n v="0"/>
    <n v="0"/>
    <n v="0"/>
    <n v="0"/>
    <n v="0"/>
    <n v="0"/>
    <n v="0"/>
    <n v="0"/>
    <n v="0"/>
    <n v="50"/>
    <n v="0"/>
    <n v="1"/>
    <s v="Ja"/>
    <s v="Nej"/>
    <s v="nej"/>
    <s v="Ja"/>
    <s v="fysisk ser det svært ud pga køkken"/>
    <s v="Nej"/>
    <s v="blandet"/>
    <s v="Nej"/>
    <s v="afventende, ikke super positive, bekymring ang økonomi"/>
    <x v="0"/>
    <x v="59"/>
    <n v="0"/>
    <s v="Modtagerkøkken"/>
    <n v="0"/>
    <n v="0"/>
    <n v="0"/>
    <n v="0"/>
    <n v="0"/>
    <n v="0"/>
    <n v="0"/>
    <n v="0"/>
    <n v="0"/>
    <n v="0"/>
    <n v="0"/>
    <n v="0"/>
    <n v="0"/>
    <s v="meget lille køkken. Ingen muligheder for udbygning.bliver også brugt som personalerum."/>
    <s v="Lone Voss / Sine"/>
    <d v="2009-03-24T00:00:00"/>
    <n v="0"/>
    <n v="1"/>
    <n v="0"/>
    <n v="4"/>
    <n v="1"/>
    <n v="0"/>
    <n v="0"/>
    <n v="0"/>
    <n v="0"/>
    <n v="1"/>
    <n v="0"/>
    <n v="0"/>
    <n v="0"/>
    <n v="0"/>
    <n v="0"/>
    <n v="1"/>
    <n v="0"/>
    <n v="0"/>
    <n v="0"/>
    <n v="1"/>
    <n v="20"/>
    <s v="Miele"/>
    <n v="0.5"/>
    <s v="Nej"/>
    <n v="0"/>
    <s v="Nej"/>
    <s v="Nej"/>
    <s v="Nej"/>
    <n v="1"/>
    <s v="ingen plads"/>
    <n v="0"/>
    <n v="0"/>
    <s v="Børnehaver"/>
    <s v="Østerbro"/>
    <n v="0"/>
    <n v="0"/>
    <n v="30"/>
    <n v="0"/>
    <n v="0"/>
    <n v="0"/>
    <n v="0"/>
    <n v="0"/>
    <n v="0"/>
    <n v="0"/>
    <n v="0"/>
    <n v="0"/>
    <n v="0"/>
    <n v="0"/>
    <n v="25738"/>
  </r>
  <r>
    <x v="0"/>
    <x v="194"/>
    <s v="Strandkvartyerets Børnehave"/>
    <s v="Østerbro"/>
    <s v="Otto Mallings Gade 12"/>
    <n v="2100"/>
    <s v="København Ø"/>
    <s v="39 20 60 72"/>
    <s v="35414@buf.kk.dk"/>
    <s v="Christin Hjelvik"/>
    <n v="0"/>
    <n v="0"/>
    <s v="35414@buf.kk.dk"/>
    <s v="Børnehave"/>
    <n v="0"/>
    <n v="0"/>
    <n v="20"/>
    <n v="0"/>
    <n v="0"/>
    <n v="0"/>
    <n v="0"/>
    <s v="Nej"/>
    <n v="0"/>
    <n v="0"/>
    <n v="0"/>
    <n v="0"/>
    <n v="0"/>
    <n v="0"/>
    <n v="0"/>
    <n v="5"/>
    <n v="0"/>
    <n v="0"/>
    <n v="5"/>
    <n v="0"/>
    <n v="0"/>
    <n v="0"/>
    <n v="0"/>
    <n v="0"/>
    <n v="0"/>
    <n v="0"/>
    <n v="0"/>
    <n v="0"/>
    <n v="0"/>
    <n v="0"/>
    <n v="0"/>
    <n v="0"/>
    <n v="0"/>
    <n v="0"/>
    <n v="0"/>
    <n v="0"/>
    <n v="0"/>
    <n v="0"/>
    <n v="0"/>
    <n v="0"/>
    <n v="0"/>
    <n v="0"/>
    <n v="0"/>
    <s v="nej"/>
    <s v="Nej"/>
    <s v="Ja"/>
    <s v="Nej"/>
    <s v="køkkenet er for lille og i meget dårlig stand"/>
    <s v="Nej"/>
    <n v="0"/>
    <s v="Nej"/>
    <n v="0"/>
    <x v="1"/>
    <x v="1"/>
    <n v="0"/>
    <s v="Modtagerkøkken"/>
    <s v="nej"/>
    <n v="0"/>
    <n v="0"/>
    <s v="ja"/>
    <n v="0"/>
    <n v="0"/>
    <n v="0"/>
    <n v="0"/>
    <n v="0"/>
    <n v="0"/>
    <n v="0"/>
    <n v="0"/>
    <n v="0"/>
    <n v="0"/>
    <s v="Cathrine"/>
    <s v="31.03"/>
    <n v="0"/>
    <n v="1"/>
    <n v="0"/>
    <n v="0"/>
    <n v="0"/>
    <n v="0"/>
    <n v="0"/>
    <n v="0"/>
    <n v="0"/>
    <n v="1"/>
    <n v="0"/>
    <n v="0"/>
    <n v="0"/>
    <n v="0"/>
    <n v="0"/>
    <n v="1"/>
    <n v="0"/>
    <n v="0"/>
    <n v="0"/>
    <n v="1"/>
    <n v="60"/>
    <s v="Miele"/>
    <n v="2"/>
    <s v="Nej"/>
    <n v="0"/>
    <s v="Nej"/>
    <s v="Nej"/>
    <s v="Nej"/>
    <n v="1"/>
    <s v="Begrænset"/>
    <n v="0"/>
    <n v="0"/>
    <s v="Børnehaver"/>
    <s v="Østerbro"/>
    <n v="0"/>
    <n v="0"/>
    <n v="20"/>
    <n v="0"/>
    <n v="0"/>
    <n v="0"/>
    <n v="0"/>
    <n v="0"/>
    <n v="0"/>
    <n v="0"/>
    <n v="0"/>
    <n v="0"/>
    <n v="0"/>
    <n v="0"/>
    <n v="35118.769999999997"/>
  </r>
  <r>
    <x v="0"/>
    <x v="195"/>
    <s v="Fredens sogns børnehave"/>
    <s v="Østerbro"/>
    <s v="Ryesgade 68B"/>
    <n v="2100"/>
    <s v="København Ø"/>
    <s v="35 37 05 49"/>
    <s v="35421@buf.kk.dk"/>
    <s v="Monica Andersen"/>
    <n v="0"/>
    <n v="0"/>
    <s v="35421@buf.kk.dk"/>
    <s v="Børnehave"/>
    <n v="0"/>
    <n v="0"/>
    <n v="45"/>
    <n v="0"/>
    <n v="0"/>
    <n v="0"/>
    <n v="0"/>
    <s v="Nej"/>
    <n v="0"/>
    <n v="0"/>
    <n v="0"/>
    <n v="0"/>
    <n v="0"/>
    <n v="0"/>
    <n v="0"/>
    <n v="5"/>
    <n v="0"/>
    <n v="0"/>
    <n v="5"/>
    <n v="0"/>
    <n v="0"/>
    <n v="0"/>
    <n v="0"/>
    <n v="0"/>
    <n v="0"/>
    <n v="0"/>
    <n v="0"/>
    <n v="0"/>
    <n v="0"/>
    <n v="0"/>
    <n v="0"/>
    <n v="0"/>
    <n v="0"/>
    <n v="0"/>
    <n v="0"/>
    <n v="0"/>
    <n v="0"/>
    <n v="0"/>
    <n v="0"/>
    <n v="0"/>
    <n v="40"/>
    <n v="0"/>
    <n v="0"/>
    <s v="nej"/>
    <s v="Nej"/>
    <s v="nej"/>
    <s v="Nej"/>
    <s v="Mener ikke der er plads"/>
    <s v="Ja"/>
    <s v="forholder sig afventende"/>
    <s v="Nej"/>
    <n v="0"/>
    <x v="0"/>
    <x v="1"/>
    <n v="0"/>
    <n v="0"/>
    <n v="0"/>
    <n v="0"/>
    <n v="0"/>
    <n v="0"/>
    <n v="0"/>
    <n v="0"/>
    <n v="0"/>
    <n v="0"/>
    <s v="Toilet/depot bør inddrages og nyt køkken etableres. Der er 30 børn på 1.ste sal og ingen elevator, madelevator nødvendig"/>
    <n v="0"/>
    <n v="0"/>
    <s v="Større"/>
    <n v="0"/>
    <s v="Mere ovnkapacitet, nye bordplader, opvaskemaskinen op i højden, mere køleplads."/>
    <n v="0"/>
    <n v="0"/>
    <n v="0"/>
    <n v="1"/>
    <n v="0"/>
    <n v="0"/>
    <n v="0"/>
    <n v="0"/>
    <n v="0"/>
    <n v="0"/>
    <n v="0"/>
    <n v="0"/>
    <n v="1"/>
    <n v="0"/>
    <n v="0"/>
    <n v="0"/>
    <n v="0"/>
    <n v="0"/>
    <n v="0"/>
    <n v="0"/>
    <n v="0"/>
    <n v="1"/>
    <n v="25"/>
    <s v="Miele professional"/>
    <n v="0"/>
    <s v="Nej"/>
    <n v="0"/>
    <s v="Nej"/>
    <s v="Nej"/>
    <s v="Nej"/>
    <n v="0"/>
    <s v="Begrænset"/>
    <s v="Der er 3 køleskabe mere på stuerne"/>
    <n v="0"/>
    <s v="Børnehaver"/>
    <s v="Østerbro"/>
    <n v="0"/>
    <n v="0"/>
    <n v="45"/>
    <n v="0"/>
    <n v="0"/>
    <n v="0"/>
    <n v="0"/>
    <n v="0"/>
    <n v="0"/>
    <n v="0"/>
    <n v="0"/>
    <n v="0"/>
    <n v="0"/>
    <n v="0"/>
    <n v="62355.89"/>
  </r>
  <r>
    <x v="0"/>
    <x v="196"/>
    <s v="Luther Kirkens udflytterbørnehave"/>
    <s v="Østerbro"/>
    <s v="Kollerødvej 72"/>
    <n v="3540"/>
    <s v="Lynge"/>
    <s v="48 19 25 15"/>
    <s v="35436@buf.kk.dk"/>
    <s v="Camilla Petersen"/>
    <n v="0"/>
    <n v="0"/>
    <s v="35436@buf.kk.dk"/>
    <s v="Børnehave"/>
    <n v="0"/>
    <n v="0"/>
    <n v="54"/>
    <n v="0"/>
    <n v="0"/>
    <n v="0"/>
    <n v="0"/>
    <s v="Nej"/>
    <n v="0"/>
    <n v="0"/>
    <n v="0"/>
    <n v="0"/>
    <n v="0"/>
    <n v="0"/>
    <n v="0"/>
    <n v="5"/>
    <n v="0"/>
    <n v="0"/>
    <n v="5"/>
    <n v="0"/>
    <n v="0"/>
    <n v="72000"/>
    <n v="0"/>
    <s v="Nej"/>
    <s v="Ja"/>
    <n v="0"/>
    <n v="0"/>
    <n v="0"/>
    <n v="0"/>
    <n v="0"/>
    <n v="0"/>
    <n v="0"/>
    <n v="0"/>
    <n v="0"/>
    <n v="0"/>
    <n v="0"/>
    <n v="0"/>
    <n v="0"/>
    <n v="0"/>
    <n v="0"/>
    <n v="80"/>
    <n v="0"/>
    <n v="0"/>
    <s v="Ja"/>
    <s v="Nej"/>
    <s v="Ja"/>
    <s v="Ja"/>
    <n v="0"/>
    <s v="Ja"/>
    <n v="0"/>
    <s v="Ja"/>
    <n v="0"/>
    <x v="2"/>
    <x v="1"/>
    <n v="0"/>
    <s v="Køkken begrænset tilvirk"/>
    <n v="0"/>
    <n v="0"/>
    <n v="0"/>
    <n v="0"/>
    <n v="0"/>
    <n v="0"/>
    <n v="0"/>
    <n v="0"/>
    <n v="0"/>
    <n v="0"/>
    <n v="0"/>
    <s v="Mindre"/>
    <s v="nye køkkenelementer, ovn og fryser + køl"/>
    <n v="0"/>
    <s v="Cathrine Jerrik"/>
    <d v="2009-04-24T00:00:00"/>
    <n v="0"/>
    <n v="1"/>
    <n v="0"/>
    <n v="4"/>
    <n v="1"/>
    <n v="0"/>
    <n v="0"/>
    <n v="0"/>
    <n v="0"/>
    <n v="0"/>
    <n v="1"/>
    <n v="0"/>
    <n v="0"/>
    <n v="0"/>
    <n v="0"/>
    <n v="0"/>
    <n v="0"/>
    <n v="0"/>
    <n v="0"/>
    <n v="1"/>
    <n v="62"/>
    <s v="Miele"/>
    <n v="2.5"/>
    <s v="Nej"/>
    <n v="0"/>
    <s v="Ja"/>
    <s v="Ja"/>
    <s v="Nej"/>
    <n v="2"/>
    <s v="Begrænset"/>
    <n v="0"/>
    <n v="0"/>
    <s v="Børnehaver"/>
    <s v="Østerbro"/>
    <n v="0"/>
    <n v="0"/>
    <n v="54"/>
    <n v="0"/>
    <n v="0"/>
    <n v="0"/>
    <n v="0"/>
    <n v="0"/>
    <n v="0"/>
    <n v="0"/>
    <n v="0"/>
    <n v="0"/>
    <n v="0"/>
    <n v="0"/>
    <n v="30599.98"/>
  </r>
  <r>
    <x v="0"/>
    <x v="197"/>
    <s v="Stadens Vænge"/>
    <s v="Østerbro"/>
    <s v="Stadens Vænge 5"/>
    <n v="2100"/>
    <s v="København Ø"/>
    <s v="39 20 72 53"/>
    <s v="35451@buf.kk.dk"/>
    <s v="Anne-Marie Eckardt"/>
    <n v="32540056"/>
    <n v="0"/>
    <s v="35451@buf.kk.dk"/>
    <s v="Børnehave"/>
    <n v="0"/>
    <n v="0"/>
    <n v="24"/>
    <n v="0"/>
    <n v="0"/>
    <n v="0"/>
    <n v="0"/>
    <s v="Nej"/>
    <n v="0"/>
    <n v="0"/>
    <n v="0"/>
    <n v="0"/>
    <n v="0"/>
    <n v="0"/>
    <n v="0"/>
    <n v="5"/>
    <n v="0"/>
    <n v="3"/>
    <n v="5"/>
    <n v="0"/>
    <n v="0"/>
    <n v="62500"/>
    <n v="0"/>
    <s v="Ja"/>
    <n v="0"/>
    <s v="Hakima"/>
    <n v="2008"/>
    <n v="32"/>
    <n v="0"/>
    <s v="ufaglært"/>
    <n v="0"/>
    <s v="hygiejne"/>
    <n v="0"/>
    <n v="0"/>
    <n v="0"/>
    <n v="0"/>
    <n v="0"/>
    <n v="0"/>
    <n v="0"/>
    <n v="0"/>
    <n v="98"/>
    <n v="0"/>
    <n v="1"/>
    <s v="Ja"/>
    <s v="Nej"/>
    <s v="Ja"/>
    <s v="Ja"/>
    <n v="0"/>
    <s v="Ja"/>
    <n v="0"/>
    <s v="Ja"/>
    <n v="0"/>
    <x v="2"/>
    <x v="1"/>
    <n v="0"/>
    <s v="produktionskøkken"/>
    <s v="Ja"/>
    <n v="0"/>
    <n v="0"/>
    <n v="0"/>
    <n v="0"/>
    <n v="0"/>
    <n v="0"/>
    <n v="0"/>
    <n v="0"/>
    <n v="0"/>
    <n v="0"/>
    <n v="0"/>
    <n v="0"/>
    <n v="0"/>
    <n v="0"/>
    <n v="0"/>
    <n v="0"/>
    <n v="1"/>
    <n v="0"/>
    <n v="0"/>
    <n v="0"/>
    <n v="1"/>
    <n v="0"/>
    <n v="0"/>
    <n v="0"/>
    <n v="2"/>
    <n v="0"/>
    <n v="0"/>
    <n v="1"/>
    <n v="0"/>
    <n v="0"/>
    <n v="1"/>
    <n v="0"/>
    <n v="0"/>
    <n v="0"/>
    <n v="1"/>
    <n v="20"/>
    <s v="Miele"/>
    <n v="4"/>
    <s v="Nej"/>
    <n v="0"/>
    <s v="Nej"/>
    <s v="Ja"/>
    <s v="Nej"/>
    <n v="2"/>
    <s v="Begrænset"/>
    <s v="Stort åbent køkken med en del skabsplads"/>
    <n v="0"/>
    <s v="Børnehaver"/>
    <s v="Østerbro"/>
    <n v="0"/>
    <n v="0"/>
    <n v="24"/>
    <n v="0"/>
    <n v="0"/>
    <n v="0"/>
    <n v="0"/>
    <n v="0"/>
    <n v="0"/>
    <n v="0"/>
    <n v="0"/>
    <n v="0"/>
    <n v="0"/>
    <n v="0"/>
    <n v="52864.61"/>
  </r>
  <r>
    <x v="0"/>
    <x v="198"/>
    <n v="0"/>
    <s v="Østerbro"/>
    <s v="Teglværksgade 1"/>
    <n v="2100"/>
    <s v="København Ø"/>
    <s v="39 20 86 57"/>
    <s v="35468@buf.kk.dk"/>
    <s v="Lotte Rud Priess"/>
    <n v="0"/>
    <n v="39208657"/>
    <s v="35468@buf.kk.dk"/>
    <s v="Børnehave"/>
    <n v="0"/>
    <n v="0"/>
    <n v="60"/>
    <n v="0"/>
    <n v="0"/>
    <n v="0"/>
    <n v="0"/>
    <s v="Nej"/>
    <n v="0"/>
    <n v="0"/>
    <n v="0"/>
    <n v="0"/>
    <n v="0"/>
    <n v="0"/>
    <n v="0"/>
    <n v="5"/>
    <n v="0"/>
    <n v="0"/>
    <n v="5"/>
    <n v="0"/>
    <n v="0"/>
    <n v="0"/>
    <n v="0"/>
    <s v="Nej"/>
    <s v="nej"/>
    <n v="0"/>
    <n v="0"/>
    <n v="0"/>
    <n v="0"/>
    <n v="0"/>
    <n v="0"/>
    <n v="0"/>
    <n v="0"/>
    <n v="0"/>
    <n v="0"/>
    <n v="0"/>
    <n v="0"/>
    <n v="0"/>
    <n v="0"/>
    <n v="98"/>
    <n v="0"/>
    <n v="1"/>
    <n v="1"/>
    <s v="Ja"/>
    <s v="Nej"/>
    <s v="Ja"/>
    <s v="Ja"/>
    <n v="0"/>
    <s v="Ja"/>
    <n v="0"/>
    <s v="Ja"/>
    <n v="0"/>
    <x v="0"/>
    <x v="1"/>
    <n v="0"/>
    <s v="produktionskøkken"/>
    <s v="nej"/>
    <s v="Mindre"/>
    <n v="0"/>
    <n v="0"/>
    <s v="et køleskab, et nyt komfur med flere blus, røremaskine"/>
    <n v="0"/>
    <n v="0"/>
    <n v="0"/>
    <n v="0"/>
    <n v="0"/>
    <n v="0"/>
    <n v="0"/>
    <n v="0"/>
    <n v="0"/>
    <n v="0"/>
    <n v="0"/>
    <n v="0"/>
    <n v="1"/>
    <n v="0"/>
    <n v="0"/>
    <n v="0"/>
    <n v="2"/>
    <n v="0"/>
    <n v="0"/>
    <n v="0"/>
    <n v="1"/>
    <n v="0"/>
    <n v="0"/>
    <n v="1"/>
    <n v="0"/>
    <n v="0"/>
    <n v="1"/>
    <n v="0"/>
    <n v="0"/>
    <n v="0"/>
    <n v="1"/>
    <n v="20"/>
    <s v="Miele"/>
    <n v="4"/>
    <s v="Nej"/>
    <n v="0"/>
    <s v="Nej"/>
    <s v="Ja"/>
    <s v="Nej"/>
    <n v="2"/>
    <s v="God plads"/>
    <n v="0"/>
    <n v="0"/>
    <s v="Børnehaver"/>
    <s v="Østerbro"/>
    <n v="0"/>
    <n v="0"/>
    <n v="60"/>
    <n v="0"/>
    <n v="0"/>
    <n v="0"/>
    <n v="0"/>
    <n v="0"/>
    <n v="0"/>
    <n v="0"/>
    <n v="0"/>
    <n v="0"/>
    <n v="0"/>
    <n v="0"/>
    <n v="45842.1"/>
  </r>
  <r>
    <x v="0"/>
    <x v="199"/>
    <s v="Børnehaven Tussenelda"/>
    <s v="Østerbro"/>
    <s v="Viborggade 15"/>
    <n v="2100"/>
    <s v="København Ø"/>
    <s v="35 26 50 20"/>
    <s v="35488@buf.kk.dk"/>
    <s v="Lis Fjelstrup"/>
    <n v="35814280"/>
    <n v="0"/>
    <s v="35488@buf.kk.dk"/>
    <s v="Børnehave"/>
    <n v="0"/>
    <n v="0"/>
    <n v="20"/>
    <n v="0"/>
    <n v="0"/>
    <n v="0"/>
    <n v="0"/>
    <s v="Nej"/>
    <n v="0"/>
    <n v="0"/>
    <n v="0"/>
    <n v="0"/>
    <n v="0"/>
    <n v="0"/>
    <n v="0"/>
    <n v="0"/>
    <n v="0"/>
    <n v="0"/>
    <n v="5"/>
    <n v="0"/>
    <n v="0"/>
    <n v="22500"/>
    <n v="0"/>
    <n v="0"/>
    <n v="0"/>
    <n v="0"/>
    <n v="0"/>
    <n v="0"/>
    <n v="0"/>
    <n v="0"/>
    <n v="0"/>
    <n v="0"/>
    <n v="0"/>
    <n v="0"/>
    <n v="0"/>
    <n v="0"/>
    <n v="0"/>
    <n v="0"/>
    <n v="0"/>
    <n v="0"/>
    <n v="80"/>
    <n v="0"/>
    <n v="1"/>
    <s v="Ja"/>
    <s v="Nej"/>
    <s v="Ja"/>
    <s v="Nej"/>
    <s v="meget lille køkken"/>
    <s v="Nej"/>
    <n v="0"/>
    <s v="Nej"/>
    <n v="0"/>
    <x v="0"/>
    <x v="1"/>
    <n v="0"/>
    <s v="Køkken begrænset tilvirk"/>
    <n v="0"/>
    <n v="0"/>
    <n v="0"/>
    <s v="ja"/>
    <n v="0"/>
    <n v="0"/>
    <n v="0"/>
    <n v="0"/>
    <n v="0"/>
    <n v="0"/>
    <n v="0"/>
    <n v="0"/>
    <n v="0"/>
    <n v="0"/>
    <s v="Cathrine"/>
    <s v="03.03"/>
    <n v="0"/>
    <n v="1"/>
    <n v="0"/>
    <n v="0"/>
    <n v="0"/>
    <n v="0"/>
    <n v="0"/>
    <n v="0"/>
    <n v="0"/>
    <n v="1"/>
    <n v="0"/>
    <n v="0"/>
    <n v="0"/>
    <n v="0"/>
    <n v="0"/>
    <n v="1"/>
    <n v="0"/>
    <n v="0"/>
    <n v="0"/>
    <n v="1"/>
    <n v="20"/>
    <s v="Miele"/>
    <n v="1"/>
    <s v="Nej"/>
    <n v="0"/>
    <s v="Nej"/>
    <s v="Ja"/>
    <s v="Nej"/>
    <n v="1"/>
    <s v="Begrænset"/>
    <n v="0"/>
    <n v="0"/>
    <s v="Børnehaver"/>
    <s v="Østerbro"/>
    <n v="0"/>
    <n v="0"/>
    <n v="20"/>
    <n v="0"/>
    <n v="0"/>
    <n v="0"/>
    <n v="0"/>
    <n v="0"/>
    <n v="0"/>
    <n v="0"/>
    <n v="0"/>
    <n v="0"/>
    <n v="0"/>
    <n v="0"/>
    <n v="30896.34"/>
  </r>
  <r>
    <x v="0"/>
    <x v="200"/>
    <s v="Frihavns Sogns Menigheds Børnehave"/>
    <s v="Østerbro"/>
    <s v="Willemoesgade 68"/>
    <n v="2100"/>
    <s v="København Ø"/>
    <s v="35 26 47 41"/>
    <s v="35495@buf.kk.dk"/>
    <s v="Annette Paine"/>
    <n v="39672023"/>
    <n v="0"/>
    <s v="35495@buf.kk.dk"/>
    <s v="Børnehave"/>
    <n v="0"/>
    <n v="0"/>
    <n v="22"/>
    <n v="0"/>
    <n v="0"/>
    <n v="0"/>
    <n v="0"/>
    <s v="Nej"/>
    <n v="0"/>
    <n v="0"/>
    <n v="0"/>
    <n v="0"/>
    <n v="0"/>
    <n v="0"/>
    <n v="0"/>
    <n v="5"/>
    <n v="0"/>
    <n v="0"/>
    <n v="0"/>
    <n v="0"/>
    <n v="0"/>
    <n v="0"/>
    <n v="0"/>
    <s v="Nej"/>
    <s v="nej"/>
    <n v="0"/>
    <n v="0"/>
    <n v="0"/>
    <n v="0"/>
    <n v="0"/>
    <n v="0"/>
    <n v="0"/>
    <n v="0"/>
    <n v="0"/>
    <n v="0"/>
    <n v="0"/>
    <n v="0"/>
    <n v="0"/>
    <n v="0"/>
    <n v="0"/>
    <n v="75"/>
    <n v="0"/>
    <n v="1"/>
    <s v="nej"/>
    <s v="Nej"/>
    <s v="nej"/>
    <s v="Nej"/>
    <s v="ej relevant"/>
    <s v="Nej"/>
    <s v="ej relevant"/>
    <s v="Nej"/>
    <s v="ej relevant"/>
    <x v="0"/>
    <x v="60"/>
    <n v="0"/>
    <s v="Modtagerkøkken"/>
    <n v="0"/>
    <n v="0"/>
    <n v="0"/>
    <n v="0"/>
    <n v="0"/>
    <n v="0"/>
    <n v="0"/>
    <s v="Ja"/>
    <n v="0"/>
    <n v="0"/>
    <n v="0"/>
    <n v="0"/>
    <n v="0"/>
    <s v="der skal nok ekstra køleplads til for at kunne modtage mad."/>
    <s v="Birgitte Glerup / Sine"/>
    <d v="2009-03-19T00:00:00"/>
    <n v="0"/>
    <n v="1"/>
    <n v="0"/>
    <n v="4"/>
    <n v="0"/>
    <n v="1"/>
    <n v="0"/>
    <n v="0"/>
    <n v="0"/>
    <n v="1"/>
    <n v="0"/>
    <n v="0"/>
    <n v="0"/>
    <n v="0"/>
    <n v="0"/>
    <n v="0"/>
    <n v="0"/>
    <n v="0"/>
    <n v="0"/>
    <n v="1"/>
    <n v="20"/>
    <s v="Miele"/>
    <n v="3"/>
    <s v="Nej"/>
    <n v="0"/>
    <s v="Ja"/>
    <s v="Ja"/>
    <s v="Nej"/>
    <n v="1"/>
    <s v="ingen plads"/>
    <s v="Køkkenet kunne godt servere frugt/brød til eftermiddagsmad, men det er meget lille. Det vil være svært at skaffe plads til et ekstra køleskab. Når opvaskemaskinen er åben, er køkkengulvet blokeret, så der kan ikke arbejdes i køkkenet. Ombygningvil være en udfordring, da man skulle inddrage et kontor (som også er personalestue og meget lille), der ikke kan være andre steder i huset."/>
    <n v="0"/>
    <s v="Børnehaver"/>
    <s v="Østerbro"/>
    <n v="0"/>
    <n v="0"/>
    <n v="22"/>
    <n v="0"/>
    <n v="0"/>
    <n v="0"/>
    <n v="0"/>
    <n v="0"/>
    <n v="0"/>
    <n v="0"/>
    <n v="0"/>
    <n v="0"/>
    <n v="0"/>
    <n v="0"/>
    <n v="9322.85"/>
  </r>
  <r>
    <x v="0"/>
    <x v="201"/>
    <s v="Børnehaven Æbelø"/>
    <s v="Østerbro"/>
    <s v="Æbeløgade 25"/>
    <n v="2100"/>
    <s v="København Ø"/>
    <s v="39 29 67 08"/>
    <s v="35497@buf.kk.dk"/>
    <s v="GRETHE MØLLER"/>
    <n v="0"/>
    <n v="0"/>
    <s v="35497@buf.kk.dk"/>
    <s v="Børnehave"/>
    <n v="0"/>
    <n v="0"/>
    <n v="22"/>
    <n v="0"/>
    <n v="0"/>
    <n v="0"/>
    <n v="0"/>
    <s v="Nej"/>
    <n v="0"/>
    <n v="0"/>
    <n v="0"/>
    <n v="0"/>
    <n v="0"/>
    <n v="0"/>
    <n v="0"/>
    <n v="5"/>
    <n v="0"/>
    <n v="4"/>
    <n v="5"/>
    <n v="0"/>
    <n v="0"/>
    <n v="20000"/>
    <n v="0"/>
    <s v="Ja"/>
    <n v="0"/>
    <s v="Charlotte"/>
    <n v="2005"/>
    <n v="15"/>
    <n v="0"/>
    <s v="PB i ernæring og sundhed"/>
    <n v="0"/>
    <n v="0"/>
    <n v="0"/>
    <n v="0"/>
    <n v="0"/>
    <n v="0"/>
    <n v="0"/>
    <n v="0"/>
    <n v="0"/>
    <n v="0"/>
    <n v="80"/>
    <n v="0"/>
    <n v="1"/>
    <s v="Ja"/>
    <s v="Nej"/>
    <s v="Ja"/>
    <s v="Ja"/>
    <n v="0"/>
    <s v="Ja"/>
    <n v="0"/>
    <s v="Ja"/>
    <n v="0"/>
    <x v="2"/>
    <x v="61"/>
    <n v="0"/>
    <s v="Køkken blandet tilvirk"/>
    <n v="0"/>
    <n v="0"/>
    <n v="0"/>
    <n v="0"/>
    <n v="0"/>
    <s v="Mindre"/>
    <s v="Ingen"/>
    <s v="Nej"/>
    <s v="nyt komfur + emhætte (defekt), potter &amp; pander, ekstra køleskab eller evt. større køleskab end det nuværende"/>
    <n v="0"/>
    <n v="0"/>
    <n v="0"/>
    <n v="0"/>
    <s v="gammelt 80'er køkken"/>
    <s v="Mariah / Sine"/>
    <n v="0"/>
    <n v="0"/>
    <n v="1"/>
    <n v="0"/>
    <n v="4"/>
    <n v="1"/>
    <n v="0"/>
    <n v="1"/>
    <n v="0"/>
    <n v="0"/>
    <n v="0"/>
    <n v="1"/>
    <n v="0"/>
    <n v="0"/>
    <n v="0"/>
    <n v="0"/>
    <n v="0"/>
    <n v="0"/>
    <n v="0"/>
    <n v="1"/>
    <n v="1"/>
    <n v="25"/>
    <s v="Miele"/>
    <n v="2"/>
    <s v="Nej"/>
    <n v="0"/>
    <s v="Ja"/>
    <s v="Ja"/>
    <s v="Nej"/>
    <n v="0"/>
    <s v="Begrænset"/>
    <n v="0"/>
    <n v="0"/>
    <s v="Børnehaver"/>
    <s v="Østerbro"/>
    <n v="0"/>
    <n v="0"/>
    <n v="20"/>
    <n v="0"/>
    <n v="0"/>
    <n v="0"/>
    <n v="0"/>
    <n v="0"/>
    <n v="0"/>
    <n v="0"/>
    <n v="0"/>
    <n v="0"/>
    <n v="0"/>
    <n v="0"/>
    <n v="20268.23"/>
  </r>
  <r>
    <x v="0"/>
    <x v="202"/>
    <s v="Olriks Børnehave"/>
    <s v="Østerbro"/>
    <s v="Østbanegade 151"/>
    <n v="2100"/>
    <s v="København Ø"/>
    <n v="35429191"/>
    <s v="lx32@buf.kk.dk"/>
    <s v="Kari Strøm"/>
    <n v="38715809"/>
    <n v="0"/>
    <s v="35498@buf.kk.dk"/>
    <s v="Børnehave"/>
    <n v="0"/>
    <n v="0"/>
    <n v="20"/>
    <n v="0"/>
    <n v="0"/>
    <n v="0"/>
    <n v="0"/>
    <s v="Nej"/>
    <n v="0"/>
    <n v="0"/>
    <n v="0"/>
    <n v="0"/>
    <n v="0"/>
    <n v="0"/>
    <n v="0"/>
    <n v="5"/>
    <n v="0"/>
    <n v="1"/>
    <n v="5"/>
    <n v="0"/>
    <n v="0"/>
    <n v="22000"/>
    <n v="0"/>
    <s v="Nej"/>
    <n v="0"/>
    <n v="0"/>
    <n v="0"/>
    <n v="0"/>
    <n v="0"/>
    <n v="0"/>
    <n v="0"/>
    <n v="0"/>
    <n v="0"/>
    <n v="0"/>
    <n v="0"/>
    <n v="0"/>
    <n v="0"/>
    <n v="0"/>
    <n v="0"/>
    <n v="0"/>
    <n v="40"/>
    <n v="0"/>
    <n v="1"/>
    <s v="nej"/>
    <s v="Nej"/>
    <s v="Ja"/>
    <s v="Nej"/>
    <s v="De kan ikke se det kan lade sig gøre"/>
    <s v="Ja"/>
    <s v="Forholder sig afventende"/>
    <n v="0"/>
    <s v="ca. halvdelen er positive"/>
    <x v="0"/>
    <x v="1"/>
    <n v="0"/>
    <s v="Køkken begrænset tilvirk"/>
    <n v="0"/>
    <n v="0"/>
    <n v="0"/>
    <n v="0"/>
    <n v="0"/>
    <n v="0"/>
    <n v="0"/>
    <s v="Ja"/>
    <n v="0"/>
    <n v="0"/>
    <n v="0"/>
    <s v="Mindre"/>
    <s v="et nyt komfur, køl er minimum"/>
    <s v="De har et stort pladsproblem. Køkkenet er uhensigtsmæssigt indrettet."/>
    <s v="Mariah / Sine"/>
    <d v="2009-03-19T00:00:00"/>
    <n v="0"/>
    <n v="0"/>
    <n v="1"/>
    <n v="4"/>
    <n v="1"/>
    <n v="0"/>
    <n v="0"/>
    <n v="0"/>
    <n v="0"/>
    <n v="1"/>
    <n v="0"/>
    <n v="0"/>
    <n v="0"/>
    <n v="0"/>
    <n v="0"/>
    <n v="1"/>
    <n v="0"/>
    <n v="0"/>
    <n v="0"/>
    <n v="1"/>
    <n v="30"/>
    <s v="Miele"/>
    <n v="2"/>
    <s v="Nej"/>
    <n v="0"/>
    <s v="Nej"/>
    <s v="Nej"/>
    <s v="Nej"/>
    <n v="1"/>
    <s v="ingen plads"/>
    <s v="Ovnen er en lille bordovn. Meget lille køkken. Gammelt. Kun én vask. Har kun tilladelse til kold mad."/>
    <n v="0"/>
    <s v="Børnehaver"/>
    <s v="Østerbro"/>
    <n v="0"/>
    <n v="0"/>
    <n v="20"/>
    <n v="0"/>
    <n v="0"/>
    <n v="0"/>
    <n v="0"/>
    <n v="0"/>
    <n v="0"/>
    <n v="0"/>
    <n v="0"/>
    <n v="0"/>
    <n v="0"/>
    <n v="0"/>
    <n v="23488.04"/>
  </r>
  <r>
    <x v="0"/>
    <x v="203"/>
    <s v="Krausesvej"/>
    <s v="Østerbro"/>
    <s v="Krausesvej 5"/>
    <n v="2100"/>
    <s v="København Ø"/>
    <s v="35 38 39 50"/>
    <s v="35554@buf.kk.dk"/>
    <s v="KOLLEKTIV LEDET V/ Erik Larsen"/>
    <n v="0"/>
    <n v="0"/>
    <s v="35554@buf.kk.dk"/>
    <s v="Børnehave"/>
    <n v="0"/>
    <n v="0"/>
    <n v="45"/>
    <n v="20"/>
    <n v="0"/>
    <n v="0"/>
    <n v="0"/>
    <s v="Nej"/>
    <n v="0"/>
    <n v="0"/>
    <n v="0"/>
    <n v="0"/>
    <n v="0"/>
    <n v="0"/>
    <n v="0"/>
    <n v="5"/>
    <n v="0"/>
    <n v="0"/>
    <n v="5"/>
    <n v="0"/>
    <n v="0"/>
    <n v="0"/>
    <n v="0"/>
    <n v="0"/>
    <n v="0"/>
    <n v="0"/>
    <n v="0"/>
    <n v="0"/>
    <n v="0"/>
    <n v="0"/>
    <n v="0"/>
    <n v="0"/>
    <n v="0"/>
    <n v="0"/>
    <n v="0"/>
    <n v="0"/>
    <n v="0"/>
    <n v="0"/>
    <n v="0"/>
    <n v="0"/>
    <n v="75"/>
    <n v="0"/>
    <n v="0"/>
    <s v="nej"/>
    <s v="Nej"/>
    <s v="Ja"/>
    <s v="Ja"/>
    <n v="0"/>
    <s v="Ja"/>
    <n v="0"/>
    <s v="Ja"/>
    <n v="0"/>
    <x v="0"/>
    <x v="1"/>
    <n v="0"/>
    <s v="produktionskøkken"/>
    <s v="Ja"/>
    <s v="Mindre"/>
    <s v="Ingen"/>
    <s v="Nej"/>
    <s v="en disk/halvvæg sætter op ud i rummet, et køleskab."/>
    <n v="0"/>
    <n v="0"/>
    <n v="0"/>
    <n v="0"/>
    <n v="0"/>
    <n v="0"/>
    <n v="0"/>
    <n v="0"/>
    <s v="HTH køkkenmoduler. Køkkenet er 1,5 år gammelt"/>
    <s v="Cathrine Jerrik / Sine"/>
    <n v="0"/>
    <n v="0"/>
    <n v="0"/>
    <n v="1"/>
    <n v="5"/>
    <n v="0"/>
    <n v="2"/>
    <n v="0"/>
    <n v="0"/>
    <n v="0"/>
    <n v="0"/>
    <n v="2"/>
    <n v="0"/>
    <n v="0"/>
    <n v="0"/>
    <n v="0"/>
    <n v="0"/>
    <n v="0"/>
    <n v="0"/>
    <n v="1"/>
    <n v="1"/>
    <n v="20"/>
    <s v="Miele"/>
    <n v="4"/>
    <s v="Nej"/>
    <n v="0"/>
    <s v="Nej"/>
    <s v="Ja"/>
    <s v="Nej"/>
    <n v="2"/>
    <s v="God plads"/>
    <n v="0"/>
    <n v="0"/>
    <s v="Integrerede "/>
    <s v="Østerbro"/>
    <n v="0"/>
    <n v="0"/>
    <n v="45"/>
    <n v="20"/>
    <n v="0"/>
    <n v="0"/>
    <n v="0"/>
    <n v="0"/>
    <n v="0"/>
    <n v="0"/>
    <n v="0"/>
    <n v="0"/>
    <n v="0"/>
    <n v="0"/>
    <n v="40058.58"/>
  </r>
  <r>
    <x v="0"/>
    <x v="204"/>
    <s v="Rosenborg"/>
    <s v="Østerbro"/>
    <s v="Rosenvængets Allé 28"/>
    <n v="2100"/>
    <s v="København Ø"/>
    <s v="35 42 20 32"/>
    <s v="35575@buf.kk.dk"/>
    <s v="Doris Larsen"/>
    <n v="0"/>
    <n v="0"/>
    <s v="35575@buf.kk.dk"/>
    <s v="Børnehave"/>
    <n v="39"/>
    <n v="0"/>
    <n v="46"/>
    <n v="0"/>
    <n v="0"/>
    <n v="0"/>
    <n v="0"/>
    <s v="Nej"/>
    <n v="0"/>
    <n v="0"/>
    <n v="5"/>
    <n v="0"/>
    <n v="0"/>
    <n v="5"/>
    <n v="0"/>
    <n v="5"/>
    <n v="0"/>
    <n v="0"/>
    <n v="5"/>
    <n v="0"/>
    <n v="0"/>
    <n v="192000"/>
    <n v="0"/>
    <s v="Ja"/>
    <n v="0"/>
    <s v="Minna Frederiksen"/>
    <n v="2002"/>
    <n v="16"/>
    <n v="0"/>
    <n v="0"/>
    <n v="0"/>
    <s v="Madhuset, ØOF"/>
    <n v="0"/>
    <n v="0"/>
    <n v="0"/>
    <n v="0"/>
    <n v="0"/>
    <n v="0"/>
    <n v="0"/>
    <n v="0"/>
    <n v="97"/>
    <n v="0"/>
    <n v="0"/>
    <s v="Ja"/>
    <s v="ja"/>
    <s v="Ja"/>
    <s v="Ja"/>
    <n v="0"/>
    <s v="Ja"/>
    <n v="0"/>
    <s v="Ja"/>
    <n v="0"/>
    <x v="0"/>
    <x v="1"/>
    <n v="0"/>
    <s v="produktionskøkken"/>
    <s v="nej"/>
    <s v="Større"/>
    <n v="0"/>
    <n v="0"/>
    <s v="udsugningen dur ikke, en ny kræves, en konvektionsovn, nye vaske"/>
    <n v="0"/>
    <n v="0"/>
    <n v="0"/>
    <n v="0"/>
    <n v="0"/>
    <n v="0"/>
    <n v="0"/>
    <n v="0"/>
    <n v="0"/>
    <n v="0"/>
    <n v="0"/>
    <n v="0"/>
    <n v="0"/>
    <n v="1"/>
    <n v="5"/>
    <n v="0"/>
    <n v="2"/>
    <n v="0"/>
    <n v="0"/>
    <n v="0"/>
    <n v="0"/>
    <n v="3"/>
    <n v="0"/>
    <n v="0"/>
    <n v="0"/>
    <n v="0"/>
    <n v="3"/>
    <n v="0"/>
    <n v="0"/>
    <n v="0"/>
    <n v="1"/>
    <n v="2"/>
    <s v="ken"/>
    <n v="0"/>
    <s v="Ja"/>
    <n v="0"/>
    <n v="0"/>
    <s v="Ja"/>
    <n v="0"/>
    <n v="0"/>
    <s v="God plads"/>
    <n v="0"/>
    <n v="0"/>
    <s v="Børnehaver"/>
    <s v="Østerbro"/>
    <n v="0"/>
    <n v="0"/>
    <n v="46"/>
    <n v="0"/>
    <n v="0"/>
    <n v="0"/>
    <n v="0"/>
    <n v="0"/>
    <n v="0"/>
    <n v="0"/>
    <n v="0"/>
    <n v="0"/>
    <n v="0"/>
    <n v="0"/>
    <n v="45586.73"/>
  </r>
  <r>
    <x v="0"/>
    <x v="205"/>
    <s v="Sions Sogns Børnehve"/>
    <s v="Østerbro"/>
    <s v="Sionsgade 12"/>
    <n v="2100"/>
    <s v="København Ø"/>
    <s v="39 29 07 70"/>
    <s v="35592@buf.kk.dk"/>
    <s v="Monica Ankerstjerne Andersen"/>
    <n v="20577950"/>
    <n v="39290770"/>
    <s v="35592@buf.kk.dk"/>
    <s v="Børnehave"/>
    <n v="0"/>
    <n v="0"/>
    <n v="60"/>
    <n v="0"/>
    <n v="0"/>
    <n v="0"/>
    <n v="0"/>
    <s v="Nej"/>
    <n v="0"/>
    <n v="0"/>
    <n v="0"/>
    <n v="0"/>
    <n v="0"/>
    <n v="0"/>
    <n v="0"/>
    <n v="5"/>
    <n v="0"/>
    <n v="0"/>
    <n v="5"/>
    <n v="0"/>
    <n v="0"/>
    <n v="0"/>
    <n v="0"/>
    <n v="0"/>
    <n v="0"/>
    <n v="0"/>
    <n v="0"/>
    <n v="0"/>
    <n v="0"/>
    <n v="0"/>
    <n v="0"/>
    <n v="0"/>
    <n v="0"/>
    <n v="0"/>
    <n v="0"/>
    <n v="0"/>
    <n v="0"/>
    <n v="0"/>
    <n v="0"/>
    <n v="0"/>
    <n v="75"/>
    <n v="2"/>
    <n v="2"/>
    <s v="Ja"/>
    <s v="Nej"/>
    <s v="Ja"/>
    <s v="Ja"/>
    <n v="0"/>
    <s v="Ja"/>
    <n v="0"/>
    <s v="Ja"/>
    <n v="0"/>
    <x v="0"/>
    <x v="5"/>
    <n v="0"/>
    <s v="Køkken begrænset tilvirk"/>
    <s v="nej"/>
    <n v="0"/>
    <s v="Større"/>
    <n v="0"/>
    <s v="ovne nyt komfur."/>
    <n v="0"/>
    <n v="0"/>
    <n v="0"/>
    <n v="0"/>
    <n v="0"/>
    <n v="0"/>
    <n v="0"/>
    <n v="0"/>
    <n v="0"/>
    <s v="Cathrine"/>
    <s v="03.04"/>
    <n v="0"/>
    <n v="1"/>
    <n v="0"/>
    <n v="0"/>
    <n v="0"/>
    <n v="0"/>
    <n v="0"/>
    <n v="0"/>
    <n v="0"/>
    <n v="0"/>
    <n v="1"/>
    <n v="0"/>
    <n v="0"/>
    <n v="0"/>
    <n v="0"/>
    <n v="0"/>
    <n v="0"/>
    <n v="1"/>
    <n v="0"/>
    <n v="1"/>
    <n v="20"/>
    <s v="Miele"/>
    <n v="0"/>
    <s v="Nej"/>
    <n v="0"/>
    <s v="Nej"/>
    <s v="Nej"/>
    <s v="Nej"/>
    <n v="2"/>
    <s v="Begrænset"/>
    <n v="0"/>
    <n v="0"/>
    <s v="Børnehaver"/>
    <s v="Østerbro"/>
    <n v="0"/>
    <n v="0"/>
    <n v="60"/>
    <n v="0"/>
    <n v="0"/>
    <n v="0"/>
    <n v="0"/>
    <n v="0"/>
    <n v="0"/>
    <n v="0"/>
    <n v="0"/>
    <n v="0"/>
    <n v="0"/>
    <n v="0"/>
    <n v="61304.32"/>
  </r>
  <r>
    <x v="0"/>
    <x v="206"/>
    <s v="Børnehaven Hvepsebo"/>
    <s v="Østerbro"/>
    <s v="Krausesvej 1"/>
    <n v="2100"/>
    <s v="København Ø"/>
    <n v="35250440"/>
    <s v="37331@buf.kk.dk"/>
    <s v="anne marie markussen"/>
    <n v="38800817"/>
    <n v="0"/>
    <s v="37331@buf.kk.dk"/>
    <s v="Børnehave"/>
    <n v="0"/>
    <n v="0"/>
    <n v="44"/>
    <n v="0"/>
    <n v="0"/>
    <n v="0"/>
    <n v="0"/>
    <s v="Nej"/>
    <n v="0"/>
    <n v="0"/>
    <n v="0"/>
    <n v="0"/>
    <n v="0"/>
    <n v="0"/>
    <n v="0"/>
    <n v="5"/>
    <n v="0"/>
    <n v="1"/>
    <n v="5"/>
    <n v="0"/>
    <n v="0"/>
    <n v="80000"/>
    <n v="0"/>
    <s v="Nej"/>
    <s v="Ja"/>
    <s v="Natascha (på barsel)"/>
    <n v="2008"/>
    <n v="15"/>
    <n v="0"/>
    <s v="ufaglært"/>
    <s v="?"/>
    <n v="0"/>
    <s v="Julia (vikar)"/>
    <n v="0"/>
    <n v="0"/>
    <n v="0"/>
    <n v="0"/>
    <n v="0"/>
    <n v="0"/>
    <n v="0"/>
    <n v="90"/>
    <n v="0"/>
    <n v="2"/>
    <s v="nej"/>
    <s v="Nej"/>
    <s v="Ja"/>
    <s v="Ja"/>
    <n v="0"/>
    <s v="Ja"/>
    <n v="0"/>
    <s v="Ja"/>
    <n v="0"/>
    <x v="2"/>
    <x v="1"/>
    <n v="0"/>
    <s v="produktionskøkken"/>
    <s v="nej"/>
    <s v="Mindre"/>
    <s v="Ingen"/>
    <s v="Nej"/>
    <s v="en lille bjørn til brødbagning, grøntsagsrobot nødvendig"/>
    <n v="0"/>
    <n v="0"/>
    <n v="0"/>
    <n v="0"/>
    <n v="0"/>
    <n v="0"/>
    <n v="0"/>
    <n v="0"/>
    <n v="0"/>
    <s v="Mariah / Sine"/>
    <d v="2009-03-18T00:00:00"/>
    <n v="0"/>
    <n v="0"/>
    <n v="1"/>
    <n v="4"/>
    <n v="0"/>
    <n v="0"/>
    <n v="2"/>
    <n v="0"/>
    <n v="0"/>
    <n v="0"/>
    <n v="2"/>
    <n v="0"/>
    <n v="0"/>
    <n v="0"/>
    <n v="0"/>
    <n v="0"/>
    <n v="1"/>
    <n v="0"/>
    <n v="0"/>
    <n v="1"/>
    <n v="25"/>
    <s v="Miele"/>
    <n v="7"/>
    <s v="Nej"/>
    <n v="0"/>
    <s v="Ja"/>
    <s v="Ja"/>
    <s v="Nej"/>
    <n v="2"/>
    <s v="God plads"/>
    <s v="Mangler en lille bjørn til brød"/>
    <n v="0"/>
    <s v="Børnehaver"/>
    <s v="Østerbro"/>
    <n v="0"/>
    <n v="0"/>
    <n v="38"/>
    <n v="0"/>
    <n v="0"/>
    <n v="0"/>
    <n v="0"/>
    <n v="0"/>
    <n v="6"/>
    <n v="0"/>
    <n v="0"/>
    <n v="0"/>
    <n v="0"/>
    <n v="0"/>
    <n v="75614.600000000006"/>
  </r>
  <r>
    <x v="0"/>
    <x v="207"/>
    <s v="Børnehaven Ryesgade 60"/>
    <s v="Østerbro"/>
    <s v="Ryesgade 60"/>
    <n v="2100"/>
    <s v="København Ø."/>
    <s v="35 37 04 32"/>
    <s v="37355@buf.kk.dk"/>
    <s v="Poul Mose"/>
    <n v="0"/>
    <n v="0"/>
    <s v="37355@buf.kk.dk"/>
    <s v="Børnehave"/>
    <n v="0"/>
    <n v="0"/>
    <n v="60"/>
    <n v="0"/>
    <n v="0"/>
    <n v="0"/>
    <n v="0"/>
    <s v="Nej"/>
    <n v="0"/>
    <n v="0"/>
    <n v="0"/>
    <n v="0"/>
    <n v="0"/>
    <n v="0"/>
    <n v="0"/>
    <n v="5"/>
    <n v="0"/>
    <n v="2"/>
    <n v="0"/>
    <n v="0"/>
    <n v="0"/>
    <n v="60000"/>
    <n v="0"/>
    <n v="0"/>
    <n v="0"/>
    <n v="0"/>
    <n v="0"/>
    <n v="0"/>
    <n v="0"/>
    <n v="0"/>
    <n v="0"/>
    <n v="0"/>
    <n v="0"/>
    <n v="0"/>
    <n v="0"/>
    <n v="0"/>
    <n v="0"/>
    <n v="0"/>
    <n v="0"/>
    <n v="0"/>
    <n v="70"/>
    <n v="0"/>
    <n v="1"/>
    <s v="Ja"/>
    <s v="Nej"/>
    <s v="Ja"/>
    <s v="Ja"/>
    <n v="0"/>
    <s v="Ja"/>
    <n v="0"/>
    <s v="Ja"/>
    <n v="0"/>
    <x v="0"/>
    <x v="1"/>
    <n v="0"/>
    <s v="produktionskøkken"/>
    <s v="nej"/>
    <s v="Mindre"/>
    <n v="0"/>
    <n v="0"/>
    <s v="to nye keramiske blus, en ny industriopvaskemaskine og et køleskab"/>
    <n v="0"/>
    <n v="0"/>
    <n v="0"/>
    <n v="0"/>
    <n v="0"/>
    <n v="0"/>
    <n v="0"/>
    <n v="0"/>
    <n v="0"/>
    <n v="0"/>
    <n v="0"/>
    <n v="0"/>
    <n v="0"/>
    <n v="1"/>
    <n v="4"/>
    <n v="0"/>
    <n v="2"/>
    <n v="0"/>
    <n v="0"/>
    <n v="0"/>
    <n v="1"/>
    <n v="1"/>
    <n v="0"/>
    <n v="0"/>
    <n v="0"/>
    <n v="0"/>
    <n v="0"/>
    <n v="1"/>
    <n v="0"/>
    <n v="0"/>
    <n v="1"/>
    <n v="25"/>
    <s v="Miele"/>
    <n v="0"/>
    <s v="Nej"/>
    <n v="0"/>
    <n v="0"/>
    <s v="Ja"/>
    <s v="Nej"/>
    <n v="2"/>
    <s v="God plads"/>
    <n v="0"/>
    <n v="0"/>
    <s v="Børnehaver"/>
    <s v="Østerbro"/>
    <n v="0"/>
    <n v="0"/>
    <n v="60"/>
    <n v="0"/>
    <n v="0"/>
    <n v="0"/>
    <n v="0"/>
    <n v="0"/>
    <n v="0"/>
    <n v="0"/>
    <n v="0"/>
    <n v="0"/>
    <n v="0"/>
    <n v="0"/>
    <n v="35826.44"/>
  </r>
  <r>
    <x v="0"/>
    <x v="208"/>
    <s v="Børnehaven Østre Gasværk Syd"/>
    <s v="Østerbro"/>
    <s v="Sionsgade 5D"/>
    <n v="2100"/>
    <s v="København Ø"/>
    <s v="39 29 54 09"/>
    <s v="37363@buf.kk.dk"/>
    <s v="Karsten Therkildsen"/>
    <n v="38608938"/>
    <n v="0"/>
    <s v="37363@buf.kk.dk"/>
    <s v="Børnehave"/>
    <n v="0"/>
    <n v="0"/>
    <n v="42"/>
    <n v="0"/>
    <n v="0"/>
    <n v="0"/>
    <n v="0"/>
    <s v="Nej"/>
    <n v="0"/>
    <n v="0"/>
    <n v="0"/>
    <n v="0"/>
    <n v="0"/>
    <n v="0"/>
    <n v="0"/>
    <n v="5"/>
    <n v="0"/>
    <n v="1"/>
    <n v="5"/>
    <n v="0"/>
    <n v="0"/>
    <n v="40000"/>
    <n v="0"/>
    <s v="Ja"/>
    <n v="0"/>
    <s v="Vivane Petersen"/>
    <n v="2008"/>
    <n v="7"/>
    <n v="0"/>
    <s v="Pædagogmedhjælper"/>
    <n v="0"/>
    <n v="0"/>
    <n v="0"/>
    <n v="0"/>
    <n v="0"/>
    <n v="0"/>
    <n v="0"/>
    <n v="0"/>
    <n v="0"/>
    <n v="0"/>
    <n v="40"/>
    <n v="0"/>
    <n v="1"/>
    <s v="Ja"/>
    <s v="Nej"/>
    <s v="Ja"/>
    <s v="Ja"/>
    <n v="0"/>
    <s v="Ja"/>
    <n v="0"/>
    <s v="Ja"/>
    <n v="0"/>
    <x v="0"/>
    <x v="1"/>
    <n v="0"/>
    <s v="produktionskøkken"/>
    <s v="nej"/>
    <s v="Mindre"/>
    <n v="0"/>
    <n v="0"/>
    <s v="1 nyt komfur, 1 stort køleskab, nye køkkenelementer, males - evt. fliser på væg."/>
    <n v="0"/>
    <n v="0"/>
    <n v="0"/>
    <n v="0"/>
    <n v="0"/>
    <n v="0"/>
    <n v="0"/>
    <n v="0"/>
    <n v="0"/>
    <s v="Cathrine"/>
    <n v="0"/>
    <n v="0"/>
    <n v="1"/>
    <n v="0"/>
    <n v="0"/>
    <n v="0"/>
    <n v="1"/>
    <n v="0"/>
    <n v="0"/>
    <n v="0"/>
    <n v="2"/>
    <n v="0"/>
    <n v="0"/>
    <n v="0"/>
    <n v="0"/>
    <n v="0"/>
    <n v="1"/>
    <n v="0"/>
    <n v="0"/>
    <n v="0"/>
    <n v="1"/>
    <n v="20"/>
    <s v="Miele"/>
    <n v="3"/>
    <s v="Nej"/>
    <n v="0"/>
    <s v="Nej"/>
    <s v="Nej"/>
    <s v="Nej"/>
    <n v="4"/>
    <s v="Begrænset"/>
    <n v="0"/>
    <n v="0"/>
    <s v="Børnehaver"/>
    <s v="Østerbro"/>
    <n v="0"/>
    <n v="0"/>
    <n v="42"/>
    <n v="0"/>
    <n v="0"/>
    <n v="0"/>
    <n v="0"/>
    <n v="0"/>
    <n v="0"/>
    <n v="0"/>
    <n v="0"/>
    <n v="0"/>
    <n v="0"/>
    <n v="0"/>
    <n v="38959.949999999997"/>
  </r>
  <r>
    <x v="0"/>
    <x v="209"/>
    <s v="Adashøj"/>
    <s v="Østerbro"/>
    <s v="Nærum Gadekær 1"/>
    <n v="2850"/>
    <s v="Nærum"/>
    <s v="45 80 34 81"/>
    <s v="37394@buf.kk.dk"/>
    <s v="Anna Marie Hjorth"/>
    <n v="33132724"/>
    <n v="0"/>
    <s v="37394@buf.kk.dk"/>
    <s v="Børnehave"/>
    <n v="0"/>
    <n v="0"/>
    <n v="26"/>
    <n v="0"/>
    <n v="0"/>
    <n v="0"/>
    <n v="0"/>
    <s v="Nej"/>
    <n v="0"/>
    <n v="0"/>
    <n v="0"/>
    <n v="0"/>
    <n v="0"/>
    <n v="0"/>
    <n v="0"/>
    <n v="5"/>
    <n v="5"/>
    <n v="0"/>
    <n v="5"/>
    <n v="0"/>
    <n v="0"/>
    <n v="20000"/>
    <n v="0"/>
    <n v="0"/>
    <n v="0"/>
    <n v="0"/>
    <n v="0"/>
    <n v="0"/>
    <n v="0"/>
    <n v="0"/>
    <n v="0"/>
    <n v="0"/>
    <n v="0"/>
    <n v="0"/>
    <n v="0"/>
    <n v="0"/>
    <n v="0"/>
    <n v="0"/>
    <n v="0"/>
    <n v="0"/>
    <n v="75"/>
    <n v="0"/>
    <n v="1"/>
    <s v="nej"/>
    <s v="Nej"/>
    <s v="Ja"/>
    <s v="Ja"/>
    <n v="0"/>
    <s v="Ja"/>
    <n v="0"/>
    <s v="Ja"/>
    <n v="0"/>
    <x v="2"/>
    <x v="1"/>
    <n v="0"/>
    <s v="Køkken begrænset tilvirk"/>
    <n v="0"/>
    <n v="0"/>
    <n v="0"/>
    <n v="0"/>
    <n v="0"/>
    <s v="Mindre"/>
    <s v="Mindre"/>
    <s v="Nej"/>
    <s v="Køleskab og nye køkkenelementer. Evt. en ny ovn"/>
    <n v="0"/>
    <n v="0"/>
    <s v="Mindre"/>
    <s v="Køkkenelementer fornyes. Køkken kan gøres større ved at en væg fjernes"/>
    <n v="0"/>
    <s v="Cathrine Jerrik"/>
    <d v="2009-04-24T00:00:00"/>
    <n v="0"/>
    <n v="1"/>
    <n v="0"/>
    <n v="4"/>
    <n v="1"/>
    <n v="0"/>
    <n v="0"/>
    <n v="0"/>
    <n v="0"/>
    <n v="0"/>
    <n v="1"/>
    <n v="0"/>
    <n v="0"/>
    <n v="0"/>
    <n v="0"/>
    <n v="0"/>
    <n v="1"/>
    <n v="0"/>
    <n v="0"/>
    <n v="1"/>
    <n v="20"/>
    <s v="Miele"/>
    <n v="4"/>
    <s v="Nej"/>
    <n v="0"/>
    <s v="Ja"/>
    <s v="Nej"/>
    <s v="Nej"/>
    <n v="1"/>
    <s v="God plads"/>
    <n v="0"/>
    <n v="0"/>
    <s v="Børnehaver"/>
    <s v="Østerbro"/>
    <n v="0"/>
    <n v="0"/>
    <n v="26"/>
    <n v="0"/>
    <n v="0"/>
    <n v="0"/>
    <n v="0"/>
    <n v="0"/>
    <n v="0"/>
    <n v="0"/>
    <n v="0"/>
    <n v="0"/>
    <n v="0"/>
    <n v="0"/>
    <n v="26222.46"/>
  </r>
  <r>
    <x v="0"/>
    <x v="210"/>
    <s v="Udflytterbørnehaven Kong Oscar"/>
    <s v="Østerbro"/>
    <s v="Mørkhøj Bygade 10"/>
    <n v="2860"/>
    <s v="Søborg"/>
    <s v="39 66 20 80"/>
    <s v="37412@buf.kk.dk"/>
    <s v="helle høpfner"/>
    <n v="0"/>
    <n v="0"/>
    <s v="37412@buf.kk.dk"/>
    <s v="Børnehave"/>
    <n v="0"/>
    <n v="0"/>
    <n v="50"/>
    <n v="0"/>
    <n v="0"/>
    <n v="0"/>
    <n v="0"/>
    <s v="Nej"/>
    <n v="0"/>
    <n v="0"/>
    <n v="0"/>
    <n v="0"/>
    <n v="0"/>
    <n v="0"/>
    <n v="0"/>
    <n v="5"/>
    <n v="5"/>
    <n v="0"/>
    <n v="5"/>
    <n v="0"/>
    <n v="0"/>
    <n v="65000"/>
    <n v="0"/>
    <s v="Nej"/>
    <n v="0"/>
    <n v="0"/>
    <n v="0"/>
    <n v="0"/>
    <n v="0"/>
    <n v="0"/>
    <n v="0"/>
    <n v="0"/>
    <n v="0"/>
    <n v="0"/>
    <n v="0"/>
    <n v="0"/>
    <n v="0"/>
    <n v="0"/>
    <n v="0"/>
    <n v="0"/>
    <n v="90"/>
    <n v="0"/>
    <n v="1"/>
    <s v="Ja"/>
    <s v="ja"/>
    <s v="Ja"/>
    <s v="Ja"/>
    <n v="0"/>
    <s v="Ja"/>
    <n v="0"/>
    <s v="Ja"/>
    <n v="0"/>
    <x v="0"/>
    <x v="31"/>
    <n v="0"/>
    <s v="Køkken begrænset tilvirk"/>
    <n v="0"/>
    <n v="0"/>
    <n v="0"/>
    <n v="0"/>
    <n v="0"/>
    <n v="0"/>
    <n v="0"/>
    <n v="0"/>
    <n v="0"/>
    <n v="0"/>
    <n v="0"/>
    <n v="0"/>
    <n v="0"/>
    <s v="Åbent køkken delt i to rum. Jeg kan sagtens se at der kan laves mad. Med nogle forandringer og investeringer"/>
    <s v="Lone Voss"/>
    <d v="2009-04-24T00:00:00"/>
    <n v="0"/>
    <n v="0"/>
    <n v="1"/>
    <n v="4"/>
    <n v="0"/>
    <n v="1"/>
    <n v="0"/>
    <n v="0"/>
    <n v="0"/>
    <n v="3"/>
    <n v="0"/>
    <n v="0"/>
    <n v="0"/>
    <n v="0"/>
    <n v="0"/>
    <n v="1"/>
    <n v="1"/>
    <n v="0"/>
    <n v="0"/>
    <n v="1"/>
    <n v="20"/>
    <s v="Miele"/>
    <n v="4"/>
    <s v="Nej"/>
    <n v="0"/>
    <s v="Nej"/>
    <s v="Nej"/>
    <s v="Nej"/>
    <n v="3"/>
    <s v="Begrænset"/>
    <s v="Opvaskemaskinen fungerer ikke optimalt. Kogebord udskiftes. Der skal kigges på ovnene. Kapaciteten skal øges til 2 ovne, op i arbejdshøjde. Låge som kan 'lukke' køkkenet af. Røremaskine"/>
    <n v="0"/>
    <s v="Børnehaver"/>
    <s v="Østerbro"/>
    <n v="0"/>
    <n v="0"/>
    <n v="50"/>
    <n v="0"/>
    <n v="0"/>
    <n v="0"/>
    <n v="0"/>
    <n v="0"/>
    <n v="0"/>
    <n v="0"/>
    <n v="0"/>
    <n v="0"/>
    <n v="0"/>
    <n v="0"/>
    <n v="77455.64"/>
  </r>
  <r>
    <x v="0"/>
    <x v="211"/>
    <s v="VANDPYTTEN"/>
    <s v="Østerbro"/>
    <s v="Spanagervej 14F"/>
    <n v="4623"/>
    <s v="Lille Skensved"/>
    <s v="39 20 21 34 / 56 82 20 78"/>
    <s v="37482@buf.kk.dk"/>
    <s v="Jens Mortensen"/>
    <n v="27262078"/>
    <n v="56822078"/>
    <s v="37482@buf.kk.dk"/>
    <s v="Børnehave"/>
    <n v="0"/>
    <n v="0"/>
    <n v="43"/>
    <n v="0"/>
    <n v="0"/>
    <n v="0"/>
    <n v="0"/>
    <s v="Nej"/>
    <n v="0"/>
    <n v="0"/>
    <n v="0"/>
    <n v="0"/>
    <n v="0"/>
    <n v="0"/>
    <n v="0"/>
    <n v="5"/>
    <n v="2"/>
    <n v="2"/>
    <n v="5"/>
    <n v="0"/>
    <n v="0"/>
    <n v="80000"/>
    <n v="0"/>
    <s v="Ja"/>
    <n v="0"/>
    <s v="Marianne Holm"/>
    <n v="1998"/>
    <n v="25"/>
    <n v="0"/>
    <n v="0"/>
    <s v="9 års erfaring"/>
    <s v="hygiejne,forskellige"/>
    <n v="0"/>
    <n v="0"/>
    <n v="0"/>
    <n v="0"/>
    <n v="0"/>
    <n v="0"/>
    <n v="0"/>
    <n v="0"/>
    <n v="78"/>
    <n v="0"/>
    <n v="2"/>
    <s v="Ja"/>
    <s v="Nej"/>
    <s v="Ja"/>
    <s v="Ja"/>
    <n v="0"/>
    <s v="Ja"/>
    <n v="0"/>
    <s v="Ja"/>
    <n v="0"/>
    <x v="2"/>
    <x v="1"/>
    <n v="0"/>
    <s v="produktionskøkken"/>
    <s v="Ja"/>
    <n v="0"/>
    <n v="0"/>
    <n v="0"/>
    <n v="0"/>
    <n v="0"/>
    <n v="0"/>
    <n v="0"/>
    <n v="0"/>
    <n v="0"/>
    <n v="0"/>
    <n v="0"/>
    <n v="0"/>
    <n v="0"/>
    <s v="Cathrine Jerrik"/>
    <d v="2009-04-24T00:00:00"/>
    <n v="0"/>
    <n v="0"/>
    <n v="1"/>
    <n v="5"/>
    <n v="0"/>
    <n v="2"/>
    <n v="0"/>
    <n v="0"/>
    <n v="0"/>
    <n v="3"/>
    <n v="1"/>
    <n v="0"/>
    <n v="0"/>
    <n v="0"/>
    <n v="0"/>
    <n v="0"/>
    <n v="1"/>
    <n v="0"/>
    <n v="0"/>
    <n v="1"/>
    <n v="20"/>
    <s v="Miele"/>
    <n v="5.5"/>
    <s v="Nej"/>
    <n v="0"/>
    <s v="Ja"/>
    <s v="Ja"/>
    <s v="Nej"/>
    <n v="4"/>
    <s v="Begrænset"/>
    <n v="0"/>
    <n v="0"/>
    <s v="Børnehaver"/>
    <s v="Østerbro"/>
    <n v="0"/>
    <n v="0"/>
    <n v="43"/>
    <n v="0"/>
    <n v="0"/>
    <n v="0"/>
    <n v="0"/>
    <n v="0"/>
    <n v="0"/>
    <n v="0"/>
    <n v="0"/>
    <n v="0"/>
    <n v="0"/>
    <n v="0"/>
    <n v="70325.350000000006"/>
  </r>
  <r>
    <x v="0"/>
    <x v="212"/>
    <s v="Bellmansgade 23"/>
    <s v="Østerbro"/>
    <s v="Bellmansgade 23"/>
    <n v="2100"/>
    <s v="København Ø"/>
    <s v="39 29 23 20"/>
    <s v="37552@buf.kk.dk"/>
    <s v="Dennis Nygaard Sørensen"/>
    <n v="0"/>
    <n v="39292320"/>
    <s v="37552@faf.kk.dk"/>
    <s v="Børnehave"/>
    <n v="0"/>
    <n v="0"/>
    <n v="38"/>
    <n v="38"/>
    <n v="0"/>
    <n v="0"/>
    <n v="0"/>
    <s v="Nej"/>
    <n v="0"/>
    <n v="0"/>
    <n v="0"/>
    <n v="0"/>
    <n v="0"/>
    <n v="0"/>
    <n v="0"/>
    <n v="5"/>
    <n v="0"/>
    <n v="0"/>
    <n v="5"/>
    <n v="0"/>
    <n v="0"/>
    <n v="40000"/>
    <n v="0"/>
    <s v="Nej"/>
    <n v="0"/>
    <n v="0"/>
    <n v="0"/>
    <n v="0"/>
    <n v="0"/>
    <n v="0"/>
    <n v="0"/>
    <n v="0"/>
    <n v="0"/>
    <n v="0"/>
    <n v="0"/>
    <n v="0"/>
    <n v="0"/>
    <n v="0"/>
    <n v="0"/>
    <n v="0"/>
    <n v="75"/>
    <n v="0"/>
    <n v="2"/>
    <s v="Ja"/>
    <s v="Nej"/>
    <s v="nej"/>
    <n v="0"/>
    <n v="0"/>
    <n v="0"/>
    <n v="0"/>
    <n v="0"/>
    <n v="0"/>
    <x v="1"/>
    <x v="1"/>
    <n v="0"/>
    <s v="Køkken begrænset tilvirk"/>
    <n v="0"/>
    <n v="0"/>
    <n v="0"/>
    <n v="0"/>
    <n v="0"/>
    <s v="Mindre"/>
    <s v="Mindre"/>
    <s v="Nej"/>
    <s v="køkkenet kan udvides, der ligger et lille depot op til, hvor væggen kan rives ned. Der er brug for endnu en ovn + ekstra køleplads. Røremaskine + grøntsagsrobot"/>
    <n v="0"/>
    <n v="0"/>
    <n v="0"/>
    <n v="0"/>
    <n v="0"/>
    <s v="Mariah / Sine"/>
    <n v="0"/>
    <n v="0"/>
    <n v="0"/>
    <n v="1"/>
    <n v="4"/>
    <n v="1"/>
    <n v="0"/>
    <n v="0"/>
    <n v="0"/>
    <n v="0"/>
    <n v="1"/>
    <n v="1"/>
    <n v="0"/>
    <n v="0"/>
    <n v="0"/>
    <n v="0"/>
    <n v="1"/>
    <n v="0"/>
    <n v="0"/>
    <n v="0"/>
    <n v="1"/>
    <n v="30"/>
    <s v="Miele"/>
    <n v="2"/>
    <s v="Nej"/>
    <n v="0"/>
    <s v="Nej"/>
    <s v="Nej"/>
    <s v="Nej"/>
    <n v="1"/>
    <s v="ingen plads"/>
    <s v="Depot er kun køkkenskabene. Samme leder som inst. 34411 Pinocchio. Leder foreslår at denne kan leverer mad. Der er ca. 500 meter mellem de to institutioner."/>
    <n v="0"/>
    <s v="Integrerede "/>
    <s v="Østerbro"/>
    <n v="0"/>
    <n v="0"/>
    <n v="38"/>
    <n v="38"/>
    <n v="0"/>
    <n v="0"/>
    <n v="0"/>
    <n v="0"/>
    <n v="0"/>
    <n v="0"/>
    <n v="0"/>
    <n v="0"/>
    <n v="0"/>
    <n v="0"/>
    <n v="55428.27"/>
  </r>
  <r>
    <x v="0"/>
    <x v="213"/>
    <s v="Børneinstitutionen ved Statens Serumsinstitut"/>
    <s v="Amager"/>
    <s v="Amagerfælledvej 38"/>
    <n v="2300"/>
    <s v="København S"/>
    <s v="32 54 76 79"/>
    <s v="35225@buf.kk.dk"/>
    <s v="Ib Andresen / Peter Jespersen"/>
    <n v="0"/>
    <n v="32547084"/>
    <s v="bornehaven@mail.tele.dk"/>
    <s v="Integreret"/>
    <n v="24"/>
    <n v="0"/>
    <n v="36"/>
    <n v="0"/>
    <n v="0"/>
    <n v="0"/>
    <n v="0"/>
    <s v="ja"/>
    <n v="2"/>
    <n v="1"/>
    <n v="5"/>
    <n v="5"/>
    <n v="5"/>
    <n v="5"/>
    <n v="0"/>
    <n v="5"/>
    <n v="0"/>
    <n v="0"/>
    <n v="5"/>
    <n v="0"/>
    <n v="100000"/>
    <n v="0"/>
    <n v="0"/>
    <s v="Ja"/>
    <s v="nej"/>
    <s v="Bente"/>
    <n v="2004"/>
    <n v="21"/>
    <n v="0"/>
    <s v="ufaglært"/>
    <s v="7 år fra vuggestue"/>
    <s v="Obligatoriske kurser"/>
    <s v="Rita"/>
    <n v="2000"/>
    <n v="15"/>
    <n v="0"/>
    <s v="%"/>
    <s v="%"/>
    <s v="Obligatoriske kurser"/>
    <n v="80"/>
    <n v="80"/>
    <n v="2"/>
    <n v="2"/>
    <s v="nej"/>
    <s v="Nej"/>
    <s v="nej"/>
    <s v="Ja"/>
    <s v="Men kan ikke forestille sig det kan lade sig gøre, gammelt køkken der ikke er godkendt"/>
    <s v="Ja"/>
    <s v="Er skeptiske og bange for at maden evt. måtte komme udefra"/>
    <s v="Ja"/>
    <n v="0"/>
    <x v="0"/>
    <x v="1"/>
    <n v="0"/>
    <s v="Køkken begrænset tilvirk"/>
    <s v="nej"/>
    <n v="0"/>
    <n v="0"/>
    <n v="0"/>
    <n v="0"/>
    <s v="Større"/>
    <s v="Større"/>
    <n v="0"/>
    <s v="Der skal indrettes nyt køkken på lidt plads, ekstra kogeplade, ovn, opvaskemaskine. Køkken ikke godkendt."/>
    <n v="0"/>
    <n v="0"/>
    <n v="0"/>
    <n v="0"/>
    <s v="Lederen endte med at blive begejstret for tanken om lokal mad"/>
    <s v="mariah / Nanna"/>
    <n v="39903"/>
    <n v="0"/>
    <n v="1"/>
    <n v="0"/>
    <n v="0"/>
    <n v="0"/>
    <n v="0"/>
    <n v="0"/>
    <n v="0"/>
    <n v="0"/>
    <n v="3"/>
    <n v="0"/>
    <n v="0"/>
    <n v="0"/>
    <n v="0"/>
    <n v="0"/>
    <n v="1"/>
    <n v="0"/>
    <n v="0"/>
    <n v="0"/>
    <n v="0"/>
    <n v="0"/>
    <n v="0"/>
    <n v="0"/>
    <s v="Nej"/>
    <n v="0"/>
    <s v="Nej"/>
    <s v="Nej"/>
    <s v="Nej"/>
    <n v="1"/>
    <s v="ingen plads"/>
    <s v="Der kan evt. indrettes depot i kælderen"/>
    <n v="0"/>
    <s v="Integrerede "/>
    <s v="Amager"/>
    <n v="24"/>
    <n v="0"/>
    <n v="36"/>
    <n v="0"/>
    <n v="0"/>
    <n v="0"/>
    <n v="0"/>
    <n v="0"/>
    <n v="0"/>
    <n v="0"/>
    <n v="0"/>
    <n v="0"/>
    <n v="0"/>
    <n v="0"/>
    <n v="295249"/>
  </r>
  <r>
    <x v="0"/>
    <x v="214"/>
    <s v="Børneinstitutionen ved Statens Serumsinstitut"/>
    <s v="Amager"/>
    <s v="Amagerfælledvej 38"/>
    <n v="2300"/>
    <s v="København S"/>
    <s v="32 54 76 79"/>
    <s v="35225@buf.kk.dk"/>
    <s v="Ib Andresen / Peter Jespersen"/>
    <n v="0"/>
    <n v="32547084"/>
    <s v="bornehaven@mail.tele.dk"/>
    <s v="Integreret"/>
    <n v="24"/>
    <n v="0"/>
    <n v="36"/>
    <n v="0"/>
    <n v="0"/>
    <n v="0"/>
    <n v="0"/>
    <s v="ja"/>
    <n v="2"/>
    <n v="1"/>
    <n v="0"/>
    <n v="0"/>
    <n v="0"/>
    <n v="0"/>
    <n v="0"/>
    <n v="0"/>
    <n v="0"/>
    <n v="0"/>
    <n v="0"/>
    <n v="0"/>
    <n v="0"/>
    <n v="0"/>
    <n v="0"/>
    <n v="0"/>
    <n v="0"/>
    <n v="0"/>
    <n v="0"/>
    <n v="0"/>
    <n v="0"/>
    <n v="0"/>
    <n v="0"/>
    <n v="0"/>
    <n v="0"/>
    <n v="0"/>
    <n v="0"/>
    <n v="0"/>
    <n v="0"/>
    <n v="0"/>
    <n v="0"/>
    <n v="0"/>
    <n v="0"/>
    <n v="0"/>
    <n v="0"/>
    <n v="0"/>
    <n v="0"/>
    <n v="0"/>
    <n v="0"/>
    <n v="0"/>
    <n v="0"/>
    <n v="0"/>
    <n v="0"/>
    <n v="0"/>
    <x v="1"/>
    <x v="1"/>
    <n v="0"/>
    <s v="produktionskøkken"/>
    <s v="Ja"/>
    <n v="0"/>
    <n v="0"/>
    <n v="0"/>
    <s v="Ingen hvis køkkenet kun skal lave mad til vuggestue. Køkkenet er modulkøkken på 10 km2. der er ikke kapacitet til at producerer til Bh"/>
    <n v="0"/>
    <n v="0"/>
    <n v="0"/>
    <n v="0"/>
    <n v="0"/>
    <n v="0"/>
    <n v="0"/>
    <n v="0"/>
    <n v="0"/>
    <s v="mariah / Nanna"/>
    <d v="2009-03-31T00:00:00"/>
    <n v="0"/>
    <n v="1"/>
    <n v="0"/>
    <n v="0"/>
    <n v="0"/>
    <n v="0"/>
    <n v="0"/>
    <n v="0"/>
    <n v="0"/>
    <n v="1"/>
    <n v="1"/>
    <n v="0"/>
    <n v="0"/>
    <n v="0"/>
    <n v="0"/>
    <n v="0"/>
    <n v="0"/>
    <n v="0"/>
    <n v="1"/>
    <n v="1"/>
    <n v="25"/>
    <s v="Miele professional"/>
    <n v="4"/>
    <s v="Nej"/>
    <n v="0"/>
    <s v="Ja"/>
    <s v="Ja"/>
    <s v="Nej"/>
    <n v="2"/>
    <s v="Begrænset"/>
    <s v="depot i kælder4, kun plads til vuggestue"/>
    <n v="0"/>
    <s v="Integrerede "/>
    <s v="Amager"/>
    <n v="24"/>
    <n v="0"/>
    <n v="36"/>
    <n v="0"/>
    <n v="0"/>
    <n v="0"/>
    <n v="0"/>
    <n v="0"/>
    <n v="0"/>
    <n v="0"/>
    <n v="0"/>
    <n v="0"/>
    <n v="0"/>
    <n v="0"/>
    <n v="295249"/>
  </r>
  <r>
    <x v="0"/>
    <x v="215"/>
    <s v="Børnehuset Sundby Algåprd"/>
    <s v="Amager"/>
    <s v="Jens Warmings Vej 73-75"/>
    <n v="2300"/>
    <s v="København S"/>
    <s v="32 58 79 05"/>
    <s v="vugsa@email.dk"/>
    <s v="Lena Andersen"/>
    <n v="32582248"/>
    <n v="0"/>
    <s v="vugsa@email.dk"/>
    <s v="Integreret"/>
    <n v="50"/>
    <n v="0"/>
    <n v="60"/>
    <n v="0"/>
    <n v="0"/>
    <n v="0"/>
    <n v="0"/>
    <s v="ja"/>
    <n v="2"/>
    <n v="1"/>
    <n v="0"/>
    <n v="5"/>
    <n v="3"/>
    <n v="5"/>
    <n v="0"/>
    <n v="0"/>
    <n v="0"/>
    <n v="0"/>
    <n v="0"/>
    <n v="0"/>
    <n v="95000"/>
    <n v="0"/>
    <n v="0"/>
    <s v="Ja"/>
    <s v="nej"/>
    <s v="Guli Nasreen"/>
    <n v="2007"/>
    <n v="37"/>
    <n v="0"/>
    <s v="VUC / AOF"/>
    <s v="Kommunalt køkken som kørete mad ud. Kørte maden"/>
    <s v="økologisk børnemad, Partnerskabets kursus"/>
    <s v="Helle Adelsbæk"/>
    <n v="2008"/>
    <n v="20"/>
    <n v="0"/>
    <n v="0"/>
    <n v="0"/>
    <n v="0"/>
    <n v="100"/>
    <n v="100"/>
    <n v="3"/>
    <n v="3"/>
    <s v="nej"/>
    <s v="ja"/>
    <s v="nej"/>
    <s v="Ja"/>
    <s v="Ser store praktiske hindringer: 2 huse der lige er slået sammen."/>
    <s v="Ja"/>
    <n v="0"/>
    <s v="Ja"/>
    <n v="0"/>
    <x v="0"/>
    <x v="1"/>
    <n v="0"/>
    <s v="produktionskøkken"/>
    <s v="nej"/>
    <s v="Større"/>
    <s v="Større"/>
    <n v="0"/>
    <s v="Se vedlagte skemaer"/>
    <n v="0"/>
    <n v="0"/>
    <n v="0"/>
    <n v="0"/>
    <n v="0"/>
    <n v="0"/>
    <n v="0"/>
    <n v="0"/>
    <n v="0"/>
    <s v="Birgitte / Nanna"/>
    <d v="2009-03-26T00:00:00"/>
    <n v="0"/>
    <n v="0"/>
    <n v="1"/>
    <n v="5"/>
    <n v="0"/>
    <n v="2"/>
    <n v="0"/>
    <n v="0"/>
    <n v="0"/>
    <n v="1"/>
    <n v="1"/>
    <n v="1"/>
    <n v="0"/>
    <n v="0"/>
    <n v="0"/>
    <n v="0"/>
    <n v="0"/>
    <n v="1"/>
    <n v="0"/>
    <n v="1"/>
    <n v="3"/>
    <s v="Elektrolux"/>
    <n v="9"/>
    <s v="Ja"/>
    <n v="4"/>
    <s v="Nej"/>
    <s v="Nej"/>
    <s v="Nej"/>
    <n v="2"/>
    <s v="Begrænset"/>
    <s v="Der er to køkkener, stort i vuggestue lille i børnehave. Inst. Ny-sammenlagt skal ombygges, her ville samlet køk.løsning være relevant._x000a_Kan byggeplaner før sammenlægning revidres så der bliver fælles køk.løsning? Vug.køk. kan producere til alle men mangler lager og plads til rulle borde."/>
    <n v="0"/>
    <s v="Integrerede "/>
    <s v="Amager"/>
    <n v="47"/>
    <n v="0"/>
    <n v="79"/>
    <n v="0"/>
    <n v="0"/>
    <n v="0"/>
    <n v="0"/>
    <n v="0"/>
    <n v="0"/>
    <n v="0"/>
    <n v="0"/>
    <n v="0"/>
    <n v="0"/>
    <n v="0"/>
    <n v="115370.26"/>
  </r>
  <r>
    <x v="0"/>
    <x v="216"/>
    <s v="Børnehuset Sundby Algåprd"/>
    <s v="Amager"/>
    <s v="Jens Warmings Vej 73-75"/>
    <n v="2300"/>
    <s v="København S"/>
    <s v="32 58 79 05"/>
    <s v="vugsa@email.dk"/>
    <s v="Lena Andersen"/>
    <n v="32582248"/>
    <n v="0"/>
    <s v="vugsa@email.dk"/>
    <s v="Integreret"/>
    <n v="0"/>
    <n v="0"/>
    <n v="0"/>
    <n v="0"/>
    <n v="0"/>
    <n v="0"/>
    <n v="0"/>
    <s v="ja"/>
    <n v="2"/>
    <n v="2"/>
    <n v="0"/>
    <n v="0"/>
    <n v="0"/>
    <n v="0"/>
    <n v="0"/>
    <n v="0"/>
    <n v="0"/>
    <n v="0"/>
    <n v="0"/>
    <n v="0"/>
    <n v="0"/>
    <n v="0"/>
    <n v="0"/>
    <n v="0"/>
    <n v="0"/>
    <n v="0"/>
    <n v="0"/>
    <n v="0"/>
    <n v="0"/>
    <n v="0"/>
    <n v="0"/>
    <n v="0"/>
    <n v="0"/>
    <n v="0"/>
    <n v="0"/>
    <n v="0"/>
    <n v="0"/>
    <n v="0"/>
    <n v="0"/>
    <n v="0"/>
    <n v="0"/>
    <n v="0"/>
    <n v="0"/>
    <n v="0"/>
    <n v="0"/>
    <n v="0"/>
    <n v="0"/>
    <n v="0"/>
    <n v="0"/>
    <n v="0"/>
    <n v="0"/>
    <n v="0"/>
    <x v="1"/>
    <x v="1"/>
    <n v="0"/>
    <s v="Modtagerkøkken"/>
    <s v="nej"/>
    <s v="Større"/>
    <s v="Større"/>
    <n v="0"/>
    <s v="2 vaske, ekstra kogeplader, ekstra ovn, nye elementer"/>
    <n v="0"/>
    <n v="0"/>
    <n v="0"/>
    <n v="0"/>
    <n v="0"/>
    <n v="0"/>
    <n v="0"/>
    <n v="0"/>
    <n v="0"/>
    <s v="Birgitte / Nanna"/>
    <n v="39899"/>
    <n v="0"/>
    <n v="1"/>
    <n v="0"/>
    <n v="0"/>
    <n v="0"/>
    <n v="1"/>
    <n v="0"/>
    <n v="0"/>
    <n v="0"/>
    <n v="2"/>
    <n v="0"/>
    <n v="0"/>
    <n v="0"/>
    <n v="1"/>
    <n v="0"/>
    <n v="1"/>
    <n v="0"/>
    <n v="0"/>
    <n v="0"/>
    <n v="1"/>
    <n v="20"/>
    <s v="Miele"/>
    <n v="4"/>
    <s v="Nej"/>
    <n v="0"/>
    <s v="Nej"/>
    <s v="Nej"/>
    <s v="Nej"/>
    <n v="1"/>
    <s v="ingen plads"/>
    <n v="0"/>
    <n v="0"/>
    <s v="Integrerede "/>
    <s v="Amager"/>
    <n v="47"/>
    <n v="0"/>
    <n v="79"/>
    <n v="0"/>
    <n v="0"/>
    <n v="0"/>
    <n v="0"/>
    <n v="0"/>
    <n v="0"/>
    <n v="0"/>
    <n v="0"/>
    <n v="0"/>
    <n v="0"/>
    <n v="0"/>
    <n v="115370.26"/>
  </r>
  <r>
    <x v="0"/>
    <x v="217"/>
    <s v="Abildgården"/>
    <s v="Amager"/>
    <s v="Moselgade 24"/>
    <n v="2300"/>
    <s v="København S"/>
    <s v="32 58 48 41"/>
    <s v="35405@buf.kk.dk"/>
    <s v="Birgitte Pociot"/>
    <n v="32520245"/>
    <n v="0"/>
    <s v="35405@buf.kk.dk"/>
    <s v="Integreret"/>
    <n v="30"/>
    <n v="0"/>
    <n v="34"/>
    <n v="0"/>
    <n v="0"/>
    <n v="0"/>
    <n v="0"/>
    <s v="Nej"/>
    <n v="0"/>
    <n v="0"/>
    <n v="5"/>
    <n v="5"/>
    <n v="5"/>
    <n v="5"/>
    <n v="0"/>
    <n v="5"/>
    <n v="0"/>
    <n v="1"/>
    <n v="5"/>
    <n v="0"/>
    <n v="134000"/>
    <n v="134000"/>
    <n v="0"/>
    <s v="Ja"/>
    <n v="0"/>
    <s v="Adissa Haemidovic"/>
    <n v="2003"/>
    <n v="31"/>
    <n v="0"/>
    <s v="ufaglært, køkken tekniker i sit hjemland, tror det var Polen"/>
    <s v="en del"/>
    <s v="hygiejne og økologisk oplysningsforbund"/>
    <n v="0"/>
    <n v="0"/>
    <n v="0"/>
    <n v="0"/>
    <n v="0"/>
    <n v="0"/>
    <n v="0"/>
    <n v="80"/>
    <n v="70"/>
    <n v="2"/>
    <n v="2"/>
    <s v="Ja"/>
    <s v="Nej"/>
    <s v="Ja"/>
    <s v="Ja"/>
    <s v="institutionen laver dagligt mad til vuggestuen, men vil ikke kunne lave mad p.t. til børnehaven med pga et meget lille køkken."/>
    <s v="Ja"/>
    <n v="0"/>
    <s v="Ja"/>
    <n v="0"/>
    <x v="0"/>
    <x v="1"/>
    <n v="0"/>
    <s v="produktionskøkken"/>
    <s v="nej"/>
    <s v="Større"/>
    <s v="Større"/>
    <s v="Nej"/>
    <s v="Køkkenet skal udvides med et tilstødende lokale, der p.t. er kontor. Det kan rykkes ovenpå. Det er et gammelt og lille køkken, der kører på dispensation til madlavning til vuggestuen. Køkken har kun et alm komfur med en ovn, skal have mere ovn og køleskabe"/>
    <n v="0"/>
    <n v="0"/>
    <n v="0"/>
    <n v="0"/>
    <n v="0"/>
    <n v="0"/>
    <n v="0"/>
    <n v="0"/>
    <n v="0"/>
    <s v="Cathrine Joachim Jerrik"/>
    <s v="7.4.2009"/>
    <n v="0"/>
    <n v="1"/>
    <n v="0"/>
    <n v="0"/>
    <n v="0"/>
    <n v="0"/>
    <n v="0"/>
    <n v="0"/>
    <n v="0"/>
    <n v="2"/>
    <n v="0"/>
    <n v="0"/>
    <n v="0"/>
    <n v="0"/>
    <n v="0"/>
    <n v="0"/>
    <n v="0"/>
    <n v="0"/>
    <n v="1"/>
    <n v="1"/>
    <n v="20"/>
    <s v="Miele"/>
    <n v="3"/>
    <n v="0"/>
    <n v="0"/>
    <s v="Ja"/>
    <s v="Ja"/>
    <n v="0"/>
    <n v="1"/>
    <s v="Begrænset"/>
    <s v="Institutionen vil tage kontakt til nabo institutionen &quot;Ønskeøen&quot;  mht at få mad leveret derfra indtil deres eget køkken er stort nok til hele institutionen."/>
    <n v="0"/>
    <s v="Integrerede "/>
    <s v="Amager"/>
    <n v="30"/>
    <n v="0"/>
    <n v="34"/>
    <n v="0"/>
    <n v="0"/>
    <n v="0"/>
    <n v="0"/>
    <n v="0"/>
    <n v="0"/>
    <n v="0"/>
    <n v="0"/>
    <n v="0"/>
    <n v="0"/>
    <n v="0"/>
    <n v="107323.72"/>
  </r>
  <r>
    <x v="0"/>
    <x v="218"/>
    <s v="Den flyvende kuffert "/>
    <s v="Amager"/>
    <s v="Nyrnberggade 33"/>
    <n v="2300"/>
    <s v="København S"/>
    <s v="32 57 14 06"/>
    <s v="35408@buf.kk.dk"/>
    <s v="Christina Viberg-Jespersen"/>
    <n v="23433007"/>
    <n v="0"/>
    <s v="35408@buf.kk.dk"/>
    <s v="Integreret"/>
    <n v="36"/>
    <n v="0"/>
    <n v="50"/>
    <n v="0"/>
    <n v="0"/>
    <n v="0"/>
    <n v="0"/>
    <s v="ja"/>
    <n v="2"/>
    <n v="1"/>
    <n v="5"/>
    <n v="5"/>
    <n v="5"/>
    <n v="5"/>
    <n v="0"/>
    <n v="5"/>
    <n v="0"/>
    <n v="0"/>
    <n v="5"/>
    <n v="0"/>
    <n v="15000"/>
    <n v="15000"/>
    <n v="0"/>
    <s v="Ja"/>
    <n v="0"/>
    <s v="Pia Jelbo"/>
    <n v="2004"/>
    <n v="37"/>
    <n v="0"/>
    <s v="Køkkenleder"/>
    <s v="mange år"/>
    <s v="økologisk oplysningsforbund"/>
    <n v="0"/>
    <n v="0"/>
    <n v="0"/>
    <n v="0"/>
    <n v="0"/>
    <n v="0"/>
    <n v="0"/>
    <n v="98"/>
    <n v="98"/>
    <n v="1"/>
    <n v="1"/>
    <s v="Ja"/>
    <s v="Nej"/>
    <s v="Ja"/>
    <s v="Ja"/>
    <s v="De ville gerne selv lave maden, men mener at køkken er for lille og at det ikke vil være muligt"/>
    <s v="Ja"/>
    <s v="men afvendter politikernes svar på alle deres spørgsmål"/>
    <s v="Nej"/>
    <s v="De kan ikke se hvordan det skal kunne lade sig gøre i det meget lille køkken de har.. Så vil gerne have ombygget køkkenet i vuggestuen så det kan lave mad til alle."/>
    <x v="0"/>
    <x v="62"/>
    <n v="0"/>
    <s v="produktionskøkken"/>
    <s v="nej"/>
    <s v="Ingen"/>
    <s v="Ingen"/>
    <n v="0"/>
    <s v="Køkken er meget dårligt indrettet, nyt men ingen plads til en optimering mht at skulle lave mad til børnehaven med. Køkkenpersonalet er meget negativ omkring køkkenet og dets indretning, så var ikke opsat på at skulle kunne lave mad til flere."/>
    <n v="0"/>
    <n v="0"/>
    <n v="0"/>
    <n v="0"/>
    <n v="0"/>
    <n v="0"/>
    <n v="0"/>
    <n v="0"/>
    <n v="0"/>
    <s v="Cathrine Joachim Jerrik"/>
    <s v="3.4.2009"/>
    <n v="0"/>
    <n v="0"/>
    <n v="1"/>
    <n v="4"/>
    <n v="0"/>
    <n v="0"/>
    <n v="1"/>
    <n v="0"/>
    <n v="5"/>
    <n v="0"/>
    <n v="1"/>
    <n v="0"/>
    <n v="0"/>
    <n v="0"/>
    <n v="0"/>
    <n v="1"/>
    <n v="0"/>
    <n v="0"/>
    <n v="0"/>
    <n v="1"/>
    <n v="20"/>
    <s v="Miele"/>
    <n v="3"/>
    <n v="0"/>
    <n v="0"/>
    <s v="Ja"/>
    <s v="Ja"/>
    <n v="0"/>
    <n v="2"/>
    <s v="Begrænset"/>
    <s v="Køkken er meget dårligt indrettet og man må nok give køkkenpersonalet ret i at det vil være ret umuligt at skulle lave mad til børnehaven, da 30 af børnene hver dag tager i skoven og skal have smurt madpakker eller lign."/>
    <n v="0"/>
    <s v="Integrerede "/>
    <s v="Amager"/>
    <n v="36"/>
    <n v="0"/>
    <n v="50"/>
    <n v="0"/>
    <n v="0"/>
    <n v="0"/>
    <n v="0"/>
    <n v="0"/>
    <n v="0"/>
    <n v="0"/>
    <n v="0"/>
    <n v="0"/>
    <n v="0"/>
    <n v="0"/>
    <n v="132752.39000000001"/>
  </r>
  <r>
    <x v="0"/>
    <x v="219"/>
    <s v="Den flyvende kuffert "/>
    <s v="Amager"/>
    <s v="Nyrnberggade 33"/>
    <n v="2300"/>
    <s v="København S"/>
    <s v="32 57 14 06"/>
    <s v="35408@buf.kk.dk"/>
    <s v="Christina Viberg-Jespersen"/>
    <n v="23433007"/>
    <n v="0"/>
    <s v="35408@buf.kk.dk"/>
    <s v="Integreret"/>
    <n v="36"/>
    <n v="0"/>
    <n v="50"/>
    <n v="0"/>
    <n v="0"/>
    <n v="0"/>
    <n v="0"/>
    <s v="ja"/>
    <n v="0"/>
    <n v="0"/>
    <n v="0"/>
    <n v="0"/>
    <n v="0"/>
    <n v="0"/>
    <n v="0"/>
    <n v="0"/>
    <n v="0"/>
    <n v="0"/>
    <n v="0"/>
    <n v="0"/>
    <n v="0"/>
    <n v="0"/>
    <n v="0"/>
    <n v="0"/>
    <n v="0"/>
    <n v="0"/>
    <n v="0"/>
    <n v="0"/>
    <n v="0"/>
    <n v="0"/>
    <n v="0"/>
    <n v="0"/>
    <n v="0"/>
    <n v="0"/>
    <n v="0"/>
    <n v="0"/>
    <n v="0"/>
    <n v="0"/>
    <n v="0"/>
    <n v="0"/>
    <n v="0"/>
    <n v="0"/>
    <n v="0"/>
    <n v="0"/>
    <n v="0"/>
    <n v="0"/>
    <n v="0"/>
    <n v="0"/>
    <n v="0"/>
    <n v="0"/>
    <n v="0"/>
    <n v="0"/>
    <x v="1"/>
    <x v="1"/>
    <n v="0"/>
    <s v="Køkken begrænset tilvirk"/>
    <s v="nej"/>
    <s v="Større"/>
    <s v="Større"/>
    <s v="ja"/>
    <s v="Vuggestuens oprindelige køkken. Meget gammelt og ikke brugbart til fødevareproduktion p.t. Der er et tilstødende lokale der kunne inddrages så der kunne bygges et stort nyt køkken. "/>
    <s v="Større"/>
    <s v="Større"/>
    <s v="Ja"/>
    <n v="0"/>
    <n v="0"/>
    <n v="0"/>
    <n v="0"/>
    <n v="0"/>
    <n v="0"/>
    <s v="Cathrine Joachim Jerrik"/>
    <s v="3.4.2009"/>
    <n v="0"/>
    <n v="1"/>
    <n v="0"/>
    <n v="0"/>
    <n v="0"/>
    <n v="0"/>
    <n v="0"/>
    <n v="0"/>
    <n v="0"/>
    <n v="0"/>
    <n v="1"/>
    <n v="0"/>
    <n v="1"/>
    <n v="0"/>
    <n v="0"/>
    <n v="0"/>
    <n v="0"/>
    <n v="0"/>
    <n v="0"/>
    <n v="1"/>
    <n v="20"/>
    <s v="Miele"/>
    <n v="3"/>
    <n v="0"/>
    <n v="0"/>
    <n v="0"/>
    <n v="0"/>
    <n v="0"/>
    <n v="2"/>
    <s v="Begrænset"/>
    <n v="0"/>
    <n v="0"/>
    <s v="Integrerede "/>
    <s v="Amager"/>
    <n v="36"/>
    <n v="0"/>
    <n v="50"/>
    <n v="0"/>
    <n v="0"/>
    <n v="0"/>
    <n v="0"/>
    <n v="0"/>
    <n v="0"/>
    <n v="0"/>
    <n v="0"/>
    <n v="0"/>
    <n v="0"/>
    <n v="0"/>
    <n v="132752.39000000001"/>
  </r>
  <r>
    <x v="0"/>
    <x v="220"/>
    <s v="Nathanael Sogns intergrerede institution"/>
    <s v="Amager"/>
    <s v="Holmbladsgade 21"/>
    <n v="2300"/>
    <s v="København S"/>
    <s v="32 54 28 38"/>
    <s v="35532@buf.kk.dk"/>
    <s v="ANNE MARIE FRANDSEN"/>
    <n v="35263347"/>
    <n v="0"/>
    <s v="35532@buf.kk.dk"/>
    <s v="Integreret"/>
    <n v="12"/>
    <n v="0"/>
    <n v="20"/>
    <n v="0"/>
    <n v="0"/>
    <n v="0"/>
    <n v="0"/>
    <s v="Nej"/>
    <n v="0"/>
    <n v="0"/>
    <n v="5"/>
    <n v="5"/>
    <n v="5"/>
    <n v="5"/>
    <n v="0"/>
    <n v="5"/>
    <n v="0"/>
    <n v="0"/>
    <n v="5"/>
    <n v="0"/>
    <n v="40000"/>
    <n v="25000"/>
    <n v="0"/>
    <s v="Ja"/>
    <n v="0"/>
    <s v="Hanne Pollish"/>
    <n v="2006"/>
    <n v="20"/>
    <n v="0"/>
    <s v="ufaglært"/>
    <n v="0"/>
    <s v="hygiejne og økokurser"/>
    <n v="0"/>
    <n v="0"/>
    <n v="0"/>
    <n v="0"/>
    <n v="0"/>
    <n v="0"/>
    <n v="0"/>
    <n v="90"/>
    <n v="90"/>
    <n v="2"/>
    <n v="0"/>
    <s v="Ja"/>
    <s v="Nej"/>
    <s v="Ja"/>
    <s v="Ja"/>
    <s v="Har besluttet med forældrebestyrelsen at de vil fortsætte med at have en madpakke dag om ugen efter årsskifte."/>
    <s v="Ja"/>
    <n v="0"/>
    <s v="Ja"/>
    <n v="0"/>
    <x v="1"/>
    <x v="1"/>
    <n v="0"/>
    <s v="produktionskøkken"/>
    <s v="nej"/>
    <s v="Større"/>
    <s v="Mindre"/>
    <n v="0"/>
    <s v="Et nyt komfur er ønsket. Pt er det 4 keramiske plader lagt ned i bordpladen, men de er små og virker ikke optimalt. En ekstra ovn og et køleskab"/>
    <n v="0"/>
    <n v="0"/>
    <n v="0"/>
    <n v="0"/>
    <n v="0"/>
    <n v="0"/>
    <n v="0"/>
    <n v="0"/>
    <n v="0"/>
    <s v="Cathrine Joachim Jerrik"/>
    <s v="2.4.2009"/>
    <n v="0"/>
    <n v="1"/>
    <n v="0"/>
    <n v="0"/>
    <n v="0"/>
    <n v="0"/>
    <n v="0"/>
    <n v="0"/>
    <n v="0"/>
    <n v="0"/>
    <n v="1"/>
    <n v="0"/>
    <n v="0"/>
    <n v="0"/>
    <n v="0"/>
    <n v="1"/>
    <n v="0"/>
    <n v="0"/>
    <n v="0"/>
    <n v="1"/>
    <n v="20"/>
    <s v="Miele"/>
    <n v="3"/>
    <n v="0"/>
    <n v="0"/>
    <s v="Ja"/>
    <s v="Ja"/>
    <n v="0"/>
    <n v="2"/>
    <s v="Begrænset"/>
    <s v="Et køkken fordelt på 2 små seperate rum, trænger til et nyt komfur og nye ovne hvis de skal kunne lave mad til børnehaven"/>
    <n v="0"/>
    <s v="Integrerede "/>
    <s v="Amager"/>
    <n v="12"/>
    <n v="0"/>
    <n v="20"/>
    <n v="0"/>
    <n v="0"/>
    <n v="0"/>
    <n v="0"/>
    <n v="0"/>
    <n v="0"/>
    <n v="0"/>
    <n v="0"/>
    <n v="0"/>
    <n v="0"/>
    <n v="0"/>
    <n v="42000.1"/>
  </r>
  <r>
    <x v="0"/>
    <x v="221"/>
    <s v="Ønskeøen"/>
    <s v="Amager"/>
    <s v="Moselgade 21"/>
    <n v="2300"/>
    <s v="København S"/>
    <s v="32 58 90 03"/>
    <s v="35542@buf.kk.dk"/>
    <s v="Walter Zaballos"/>
    <n v="0"/>
    <n v="0"/>
    <s v="35542@buf.kk.dk"/>
    <s v="Integreret"/>
    <n v="24"/>
    <n v="0"/>
    <n v="40"/>
    <n v="111"/>
    <n v="36"/>
    <n v="9"/>
    <n v="0"/>
    <s v="Nej"/>
    <n v="0"/>
    <n v="0"/>
    <n v="5"/>
    <n v="0"/>
    <n v="5"/>
    <n v="5"/>
    <n v="0"/>
    <n v="0"/>
    <n v="0"/>
    <n v="0"/>
    <n v="0"/>
    <n v="0"/>
    <n v="0"/>
    <n v="0"/>
    <n v="0"/>
    <n v="0"/>
    <n v="0"/>
    <n v="0"/>
    <n v="0"/>
    <n v="0"/>
    <n v="0"/>
    <n v="0"/>
    <n v="0"/>
    <n v="0"/>
    <n v="0"/>
    <n v="0"/>
    <n v="0"/>
    <n v="0"/>
    <n v="0"/>
    <n v="0"/>
    <n v="0"/>
    <n v="100"/>
    <n v="100"/>
    <n v="0"/>
    <n v="0"/>
    <n v="0"/>
    <n v="0"/>
    <n v="0"/>
    <n v="0"/>
    <n v="0"/>
    <n v="0"/>
    <n v="0"/>
    <n v="0"/>
    <n v="0"/>
    <x v="1"/>
    <x v="1"/>
    <n v="0"/>
    <s v="Modtagerkøkken"/>
    <n v="0"/>
    <n v="0"/>
    <n v="0"/>
    <n v="0"/>
    <n v="0"/>
    <n v="0"/>
    <n v="0"/>
    <n v="0"/>
    <s v="Det vil formentlig ikke kunne lade sige gøre, da hytten benyttes af andre i weekenden"/>
    <n v="0"/>
    <n v="0"/>
    <n v="0"/>
    <n v="0"/>
    <n v="0"/>
    <s v="Birgitte Glerup"/>
    <d v="2009-04-29T00:00:00"/>
    <n v="0"/>
    <n v="1"/>
    <n v="0"/>
    <n v="4"/>
    <n v="1"/>
    <n v="0"/>
    <n v="0"/>
    <n v="0"/>
    <n v="0"/>
    <n v="0"/>
    <n v="1"/>
    <n v="0"/>
    <n v="0"/>
    <n v="0"/>
    <n v="0"/>
    <n v="1"/>
    <n v="0"/>
    <n v="0"/>
    <n v="0"/>
    <n v="0"/>
    <n v="0"/>
    <n v="0"/>
    <n v="2"/>
    <s v="Nej"/>
    <n v="0"/>
    <s v="Nej"/>
    <s v="Nej"/>
    <s v="Nej"/>
    <n v="1"/>
    <s v="ingen plads"/>
    <n v="0"/>
    <n v="0"/>
    <s v="Integrerede "/>
    <s v="Amager"/>
    <n v="24"/>
    <n v="0"/>
    <n v="40"/>
    <n v="111"/>
    <n v="36"/>
    <n v="9"/>
    <n v="0"/>
    <n v="0"/>
    <n v="0"/>
    <n v="0"/>
    <n v="0"/>
    <n v="0"/>
    <n v="0"/>
    <n v="0"/>
    <n v="157871.59"/>
  </r>
  <r>
    <x v="0"/>
    <x v="222"/>
    <s v="Bryggen "/>
    <s v="Amager"/>
    <s v="Snorresgade 24"/>
    <n v="2300"/>
    <s v="København S"/>
    <s v="32 57 18 63"/>
    <s v="35555@buf.kk.dk"/>
    <s v="Susanne Thorn (konst. leder)"/>
    <n v="32570280"/>
    <s v="."/>
    <s v="35555@buf.kk.dk"/>
    <s v="Integreret"/>
    <n v="0"/>
    <n v="0"/>
    <n v="35"/>
    <n v="0"/>
    <n v="0"/>
    <n v="0"/>
    <n v="0"/>
    <s v="ja"/>
    <n v="2"/>
    <n v="1"/>
    <n v="5"/>
    <n v="5"/>
    <n v="5"/>
    <n v="5"/>
    <n v="0"/>
    <n v="5"/>
    <n v="0"/>
    <n v="0"/>
    <n v="5"/>
    <n v="0"/>
    <n v="0"/>
    <n v="170000"/>
    <n v="0"/>
    <s v="Ja"/>
    <s v="nej"/>
    <s v="Lita "/>
    <n v="2004"/>
    <n v="37"/>
    <n v="0"/>
    <s v="ufaglært"/>
    <s v="Rengøringdame"/>
    <s v="Forskellige kurser"/>
    <n v="0"/>
    <n v="0"/>
    <n v="0"/>
    <n v="0"/>
    <n v="0"/>
    <n v="0"/>
    <n v="0"/>
    <n v="99"/>
    <n v="99"/>
    <n v="2"/>
    <n v="1"/>
    <s v="Ja"/>
    <s v="Nej"/>
    <s v="Ja"/>
    <s v="Ja"/>
    <s v="Det forestilles at maden laves i nr. 24"/>
    <s v="Ja"/>
    <n v="0"/>
    <s v="Ja"/>
    <n v="0"/>
    <x v="0"/>
    <x v="1"/>
    <n v="0"/>
    <s v="Køkken begrænset tilvirk"/>
    <n v="0"/>
    <n v="0"/>
    <n v="0"/>
    <n v="0"/>
    <s v="En ny opvaskemaskine. Og ikke andet under forudsætning af at maden laves i nr. 24 som er en institution er indstillet på."/>
    <n v="0"/>
    <n v="0"/>
    <n v="0"/>
    <n v="0"/>
    <n v="0"/>
    <n v="0"/>
    <n v="0"/>
    <n v="0"/>
    <n v="0"/>
    <s v="Mariah / Nanna"/>
    <d v="2009-03-30T00:00:00"/>
    <n v="0"/>
    <n v="1"/>
    <n v="0"/>
    <n v="0"/>
    <n v="0"/>
    <n v="0"/>
    <n v="0"/>
    <n v="0"/>
    <n v="0"/>
    <n v="1"/>
    <n v="0"/>
    <n v="0"/>
    <n v="0"/>
    <n v="0"/>
    <n v="0"/>
    <n v="1"/>
    <n v="0"/>
    <n v="0"/>
    <n v="0"/>
    <n v="1"/>
    <n v="45"/>
    <s v="Miele"/>
    <n v="2"/>
    <s v="Nej"/>
    <n v="0"/>
    <s v="Ja"/>
    <s v="Nej"/>
    <s v="Nej"/>
    <n v="1"/>
    <s v="ingen plads"/>
    <s v="Et lille lejlighedskøkken. Der er problemer med opvaskemaskinen ikke vaske nok. Det er en indsugningsmaskine. _x000a__x000a_OBS Inst. 2 adresser. Snorregade 3 er gammel afdeling m. BH Snorregade 24 BH og vug. Se skema"/>
    <n v="0"/>
    <s v="Integrerede "/>
    <s v="Amager"/>
    <n v="36"/>
    <n v="0"/>
    <n v="57"/>
    <n v="0"/>
    <n v="0"/>
    <n v="0"/>
    <n v="0"/>
    <n v="0"/>
    <n v="0"/>
    <n v="0"/>
    <n v="0"/>
    <n v="0"/>
    <n v="0"/>
    <n v="0"/>
    <n v="44790.17"/>
  </r>
  <r>
    <x v="0"/>
    <x v="223"/>
    <s v="Bryggen "/>
    <s v="Amager"/>
    <s v="Snorresgade 24"/>
    <n v="2300"/>
    <s v="København S"/>
    <s v="32 57 18 63"/>
    <s v="35555@buf.kk.dk"/>
    <s v="Susanne Thorn (konst. leder)"/>
    <n v="32570280"/>
    <s v="."/>
    <s v="35555@buf.kk.dk"/>
    <s v="Integreret"/>
    <n v="0"/>
    <n v="36"/>
    <n v="22"/>
    <n v="0"/>
    <n v="0"/>
    <n v="0"/>
    <n v="0"/>
    <s v="ja"/>
    <n v="2"/>
    <n v="2"/>
    <n v="0"/>
    <n v="0"/>
    <n v="0"/>
    <n v="0"/>
    <n v="0"/>
    <n v="0"/>
    <n v="0"/>
    <n v="0"/>
    <n v="0"/>
    <n v="0"/>
    <n v="0"/>
    <n v="0"/>
    <n v="0"/>
    <n v="0"/>
    <n v="0"/>
    <n v="0"/>
    <n v="0"/>
    <n v="0"/>
    <n v="0"/>
    <n v="0"/>
    <n v="0"/>
    <n v="0"/>
    <n v="0"/>
    <n v="0"/>
    <n v="0"/>
    <n v="0"/>
    <n v="0"/>
    <n v="0"/>
    <n v="0"/>
    <n v="0"/>
    <n v="0"/>
    <n v="0"/>
    <n v="0"/>
    <n v="0"/>
    <n v="0"/>
    <n v="0"/>
    <n v="0"/>
    <n v="0"/>
    <n v="0"/>
    <n v="0"/>
    <n v="0"/>
    <n v="0"/>
    <x v="1"/>
    <x v="1"/>
    <n v="0"/>
    <s v="produktionskøkken"/>
    <s v="nej"/>
    <n v="0"/>
    <n v="0"/>
    <n v="0"/>
    <s v="Hvis køk skal lave mad til nr. 3 og nr. 24 skal der: ekstra kogeplader, køl og fryseplads, stor bjørn, grøntsagsrobot._x000a_Transportløsning?: Christianiacykel eller hvad der er forsvarligt."/>
    <n v="0"/>
    <n v="0"/>
    <n v="0"/>
    <n v="0"/>
    <n v="0"/>
    <n v="0"/>
    <n v="0"/>
    <n v="0"/>
    <n v="0"/>
    <s v="Mariah / Nanna"/>
    <d v="2009-03-30T00:00:00"/>
    <n v="0"/>
    <n v="0"/>
    <n v="1"/>
    <n v="5"/>
    <n v="0"/>
    <n v="0"/>
    <n v="0"/>
    <n v="1"/>
    <n v="10"/>
    <n v="1"/>
    <n v="1"/>
    <n v="0"/>
    <n v="0"/>
    <n v="1"/>
    <n v="0"/>
    <n v="0"/>
    <n v="0"/>
    <n v="0"/>
    <n v="0"/>
    <n v="1"/>
    <n v="2"/>
    <s v="Wexiödisk"/>
    <n v="6"/>
    <s v="Ja"/>
    <n v="7"/>
    <s v="Nej"/>
    <s v="Nej"/>
    <s v="Nej"/>
    <n v="2"/>
    <s v="God plads"/>
    <s v="Plus håndvask._x000a_Opvaskemaskine hvor tingene skubbes ud til siden er stort ønske"/>
    <n v="0"/>
    <s v="Integrerede "/>
    <s v="Amager"/>
    <n v="36"/>
    <n v="0"/>
    <n v="57"/>
    <n v="0"/>
    <n v="0"/>
    <n v="0"/>
    <n v="0"/>
    <n v="0"/>
    <n v="0"/>
    <n v="0"/>
    <n v="0"/>
    <n v="0"/>
    <n v="0"/>
    <n v="0"/>
    <n v="44790.17"/>
  </r>
  <r>
    <x v="0"/>
    <x v="224"/>
    <s v="Eksperimentalinstitutionen"/>
    <s v="Amager"/>
    <s v="Backersvej 113"/>
    <n v="2300"/>
    <s v="København S."/>
    <s v="32 59 19 50"/>
    <s v="eksper@eksper.dk"/>
    <s v="Jane Weltz"/>
    <n v="32578780"/>
    <n v="0"/>
    <s v="35563@buf.kk.dk"/>
    <s v="Integreret"/>
    <n v="20"/>
    <n v="0"/>
    <n v="40"/>
    <n v="0"/>
    <n v="0"/>
    <n v="0"/>
    <n v="0"/>
    <s v="Nej"/>
    <n v="0"/>
    <n v="0"/>
    <n v="5"/>
    <n v="5"/>
    <n v="5"/>
    <n v="5"/>
    <n v="0"/>
    <n v="5"/>
    <n v="0"/>
    <n v="0"/>
    <n v="5"/>
    <n v="0"/>
    <n v="165000"/>
    <n v="0"/>
    <n v="0"/>
    <s v="Ja"/>
    <s v="nej"/>
    <s v="Pia Christina Pedersen"/>
    <n v="2007"/>
    <n v="25"/>
    <s v="p.chr.pedersen@gmail.com"/>
    <s v="Ernæringsassistent"/>
    <s v="3-4 års køkkemerfaring"/>
    <s v="SUHRs, kostkompagniets kurser"/>
    <n v="0"/>
    <n v="0"/>
    <n v="0"/>
    <n v="0"/>
    <n v="0"/>
    <n v="0"/>
    <n v="0"/>
    <n v="95"/>
    <n v="95"/>
    <n v="3"/>
    <n v="3"/>
    <s v="nej"/>
    <s v="ja"/>
    <s v="Ja"/>
    <s v="Ja"/>
    <n v="0"/>
    <s v="Ja"/>
    <n v="0"/>
    <s v="Ja"/>
    <n v="0"/>
    <x v="1"/>
    <x v="63"/>
    <n v="0"/>
    <s v="produktionskøkken"/>
    <s v="nej"/>
    <s v="Mindre"/>
    <s v="Mindre"/>
    <s v="Nej"/>
    <s v="Større vask, større kogeplader og gryder. Ønsker kaffe/the-plads flyttet. Mere køle/svale-plads, ønsker 3 minopvaskemaskine, rullebord til aflastningsbord. Mere service til børnene"/>
    <n v="0"/>
    <n v="0"/>
    <n v="0"/>
    <n v="0"/>
    <n v="0"/>
    <n v="0"/>
    <n v="0"/>
    <n v="0"/>
    <n v="0"/>
    <s v="Ayo "/>
    <d v="2009-03-23T00:00:00"/>
    <n v="0"/>
    <n v="0"/>
    <n v="1"/>
    <n v="5"/>
    <n v="0"/>
    <n v="2"/>
    <n v="0"/>
    <n v="0"/>
    <n v="0"/>
    <n v="0"/>
    <n v="3"/>
    <n v="0"/>
    <n v="0"/>
    <n v="0"/>
    <n v="0"/>
    <n v="0"/>
    <n v="2"/>
    <n v="0"/>
    <n v="0"/>
    <n v="1"/>
    <n v="10"/>
    <s v="Miele"/>
    <n v="3.5"/>
    <s v="Ja"/>
    <n v="0"/>
    <s v="Nej"/>
    <s v="Nej"/>
    <s v="Nej"/>
    <n v="2"/>
    <s v="Begrænset"/>
    <s v="Tørvare:OK_x000a_grøntsager: begrænset"/>
    <n v="0"/>
    <s v="Integrerede "/>
    <s v="Amager"/>
    <n v="10"/>
    <n v="0"/>
    <n v="20"/>
    <n v="0"/>
    <n v="0"/>
    <n v="0"/>
    <n v="0"/>
    <n v="10"/>
    <n v="20"/>
    <n v="0"/>
    <n v="0"/>
    <n v="0"/>
    <n v="0"/>
    <n v="0"/>
    <n v="165318.18"/>
  </r>
  <r>
    <x v="0"/>
    <x v="225"/>
    <s v="Sundby Asyl"/>
    <s v="Amager"/>
    <s v="Frankrigsgade 3"/>
    <n v="2300"/>
    <s v="København S"/>
    <s v="32 58 30 01"/>
    <s v="sundby-asyl@mail.tele.dk"/>
    <s v="ORA MEYROWITSCH"/>
    <n v="32552042"/>
    <n v="0"/>
    <s v="35679@buf.kk.dk"/>
    <s v="Integreret"/>
    <n v="24"/>
    <n v="0"/>
    <n v="17"/>
    <n v="0"/>
    <n v="0"/>
    <n v="0"/>
    <n v="0"/>
    <s v="Nej"/>
    <n v="0"/>
    <n v="0"/>
    <n v="5"/>
    <n v="5"/>
    <n v="0"/>
    <n v="5"/>
    <n v="0"/>
    <n v="5"/>
    <n v="5"/>
    <n v="0"/>
    <n v="5"/>
    <n v="0"/>
    <n v="0"/>
    <n v="0"/>
    <n v="0"/>
    <s v="Nej"/>
    <n v="0"/>
    <n v="0"/>
    <n v="0"/>
    <n v="0"/>
    <n v="0"/>
    <n v="0"/>
    <n v="0"/>
    <n v="0"/>
    <n v="0"/>
    <n v="0"/>
    <n v="0"/>
    <n v="0"/>
    <n v="0"/>
    <n v="0"/>
    <n v="0"/>
    <n v="80"/>
    <n v="80"/>
    <n v="1"/>
    <n v="1"/>
    <s v="Ja"/>
    <s v="ja"/>
    <s v="nej"/>
    <s v="Ja"/>
    <s v="ønsker sig brændende et nyt køkken"/>
    <s v="Ja"/>
    <n v="0"/>
    <s v="Ja"/>
    <n v="0"/>
    <x v="2"/>
    <x v="64"/>
    <n v="0"/>
    <s v="Modtagerkøkken"/>
    <s v="nej"/>
    <s v="Større"/>
    <s v="Større"/>
    <n v="0"/>
    <s v="Nyt køkken inkl. Mad elevator. Tegninger foreligger. Produktionskøkken skal etableres. Der ligger en ansøgning hos bygningskontoret siden november 2008. Byggetilladelse er ansøgt. 800.000 ekskl. Moms med madelevator"/>
    <n v="0"/>
    <n v="0"/>
    <n v="0"/>
    <n v="0"/>
    <n v="0"/>
    <n v="0"/>
    <n v="0"/>
    <n v="0"/>
    <s v="sags nr: DW10381-872 Teknik og Miljøforvaltningen. Center for Byggeri"/>
    <s v="Mariah / Sine"/>
    <d v="2009-04-14T00:00:00"/>
    <n v="0"/>
    <n v="0"/>
    <n v="0"/>
    <n v="0"/>
    <n v="0"/>
    <n v="0"/>
    <n v="0"/>
    <n v="0"/>
    <n v="0"/>
    <n v="0"/>
    <n v="0"/>
    <n v="0"/>
    <n v="0"/>
    <n v="0"/>
    <n v="0"/>
    <n v="0"/>
    <n v="0"/>
    <n v="0"/>
    <n v="0"/>
    <n v="0"/>
    <n v="0"/>
    <n v="0"/>
    <n v="0"/>
    <n v="0"/>
    <n v="0"/>
    <n v="0"/>
    <n v="0"/>
    <n v="0"/>
    <n v="0"/>
    <n v="0"/>
    <s v="Køkkenet er ubrugeligt. Har en ansøgning hos Miljø og Teknin forvaltningen"/>
    <n v="0"/>
    <s v="Integrerede "/>
    <s v="Amager"/>
    <n v="24"/>
    <n v="0"/>
    <n v="17"/>
    <n v="0"/>
    <n v="0"/>
    <n v="0"/>
    <n v="0"/>
    <n v="0"/>
    <n v="0"/>
    <n v="0"/>
    <n v="0"/>
    <n v="0"/>
    <n v="0"/>
    <n v="0"/>
    <n v="63848.82"/>
  </r>
  <r>
    <x v="0"/>
    <x v="226"/>
    <s v="Sundpark  "/>
    <s v="Amager"/>
    <s v="Strandlodsvej 73"/>
    <n v="2300"/>
    <s v="København S"/>
    <s v="32 84 16 00 lok. 10"/>
    <s v="35683@buf.kk.dk"/>
    <s v="Nina Loft"/>
    <n v="32571295"/>
    <n v="41176849"/>
    <s v="35683@buf.kk.dk"/>
    <s v="Integreret"/>
    <n v="36"/>
    <n v="0"/>
    <n v="44"/>
    <n v="0"/>
    <n v="0"/>
    <n v="0"/>
    <n v="0"/>
    <s v="Nej"/>
    <n v="0"/>
    <n v="0"/>
    <n v="5"/>
    <n v="5"/>
    <n v="5"/>
    <n v="5"/>
    <n v="0"/>
    <n v="5"/>
    <n v="0"/>
    <n v="0"/>
    <n v="5"/>
    <n v="0"/>
    <n v="230000"/>
    <n v="230000"/>
    <n v="0"/>
    <s v="Ja"/>
    <n v="0"/>
    <s v="Jonna Jensen"/>
    <n v="2006"/>
    <n v="37"/>
    <n v="0"/>
    <s v="Økonoma"/>
    <n v="0"/>
    <n v="0"/>
    <n v="0"/>
    <n v="0"/>
    <n v="0"/>
    <n v="0"/>
    <n v="0"/>
    <n v="0"/>
    <n v="0"/>
    <n v="78"/>
    <n v="78"/>
    <n v="1"/>
    <n v="1"/>
    <s v="Ja"/>
    <s v="ja"/>
    <s v="Ja"/>
    <s v="Ja"/>
    <n v="0"/>
    <s v="Ja"/>
    <n v="0"/>
    <s v="Ja"/>
    <n v="0"/>
    <x v="0"/>
    <x v="65"/>
    <n v="0"/>
    <s v="produktionskøkken"/>
    <s v="nej"/>
    <s v="Større"/>
    <s v="Ingen"/>
    <n v="0"/>
    <s v="Der er ønske om en konvektionsovn og en stor røremaskine &quot;Bjørn&quot;, evt extra fryser"/>
    <n v="0"/>
    <n v="0"/>
    <n v="0"/>
    <n v="0"/>
    <n v="0"/>
    <n v="0"/>
    <n v="0"/>
    <n v="0"/>
    <n v="0"/>
    <s v="Cathrine Joachim Jerrik"/>
    <s v="3.4.2009"/>
    <n v="0"/>
    <n v="0"/>
    <n v="1"/>
    <n v="5"/>
    <n v="0"/>
    <n v="2"/>
    <n v="0"/>
    <n v="0"/>
    <n v="0"/>
    <n v="0"/>
    <n v="2"/>
    <n v="0"/>
    <n v="0"/>
    <n v="1"/>
    <n v="0"/>
    <n v="1"/>
    <n v="1"/>
    <n v="0"/>
    <n v="0"/>
    <n v="1"/>
    <n v="20"/>
    <s v="Miele"/>
    <n v="5"/>
    <n v="0"/>
    <n v="0"/>
    <s v="Ja"/>
    <n v="0"/>
    <n v="0"/>
    <n v="3"/>
    <s v="God plads"/>
    <n v="0"/>
    <n v="0"/>
    <s v="Integrerede "/>
    <s v="Amager"/>
    <n v="36"/>
    <n v="0"/>
    <n v="44"/>
    <n v="0"/>
    <n v="0"/>
    <n v="0"/>
    <n v="0"/>
    <n v="0"/>
    <n v="0"/>
    <n v="0"/>
    <n v="0"/>
    <n v="0"/>
    <n v="0"/>
    <n v="0"/>
    <n v="195257.06"/>
  </r>
  <r>
    <x v="0"/>
    <x v="227"/>
    <s v="F/S Rosa"/>
    <s v="Amager"/>
    <s v="Øresundsvej 131"/>
    <n v="2300"/>
    <s v="København S"/>
    <s v="32 87 07 10"/>
    <s v="37201@buf.kk.dk"/>
    <s v="Henrik Ditlevsen"/>
    <n v="38891009"/>
    <n v="32870725"/>
    <s v="37201@buf.kk.dk"/>
    <s v="Integreret"/>
    <n v="62"/>
    <n v="0"/>
    <n v="66"/>
    <n v="0"/>
    <n v="0"/>
    <n v="0"/>
    <n v="0"/>
    <s v="Nej"/>
    <n v="0"/>
    <n v="0"/>
    <n v="0"/>
    <n v="0"/>
    <n v="5"/>
    <n v="0"/>
    <n v="0"/>
    <n v="0"/>
    <n v="0"/>
    <n v="0"/>
    <n v="0"/>
    <n v="0"/>
    <n v="150000"/>
    <n v="30000"/>
    <n v="0"/>
    <s v="Ja"/>
    <n v="0"/>
    <s v="Magdalena"/>
    <n v="2007"/>
    <n v="37"/>
    <n v="0"/>
    <s v="køkkenleder fra Polen"/>
    <s v="fra svenske institutioner"/>
    <n v="0"/>
    <n v="0"/>
    <n v="0"/>
    <n v="0"/>
    <n v="0"/>
    <n v="0"/>
    <n v="0"/>
    <n v="0"/>
    <n v="70"/>
    <n v="70"/>
    <n v="2"/>
    <n v="1"/>
    <s v="Ja"/>
    <s v="ja"/>
    <s v="Ja"/>
    <s v="Ja"/>
    <n v="0"/>
    <s v="Ja"/>
    <n v="0"/>
    <s v="Ja"/>
    <n v="0"/>
    <x v="2"/>
    <x v="1"/>
    <n v="0"/>
    <s v="Køkken blandet tilvirk"/>
    <s v="Ja"/>
    <s v="Mindre"/>
    <s v="Mindre"/>
    <s v="Nej"/>
    <s v="mere køleskab/frysekapacitet. Man kunne etablere en kogeø i midten og dermed frigive plads ved vinduerne til køkkenbord som er en stor mangelvare. Flerekogeplader"/>
    <n v="0"/>
    <n v="0"/>
    <n v="0"/>
    <n v="0"/>
    <n v="0"/>
    <n v="0"/>
    <n v="0"/>
    <n v="0"/>
    <n v="0"/>
    <s v="Mariah / Sine"/>
    <d v="2009-04-14T00:00:00"/>
    <n v="0"/>
    <n v="0"/>
    <n v="1"/>
    <n v="5"/>
    <n v="0"/>
    <n v="0"/>
    <n v="1"/>
    <n v="0"/>
    <n v="0"/>
    <n v="0"/>
    <n v="0"/>
    <n v="2"/>
    <n v="0"/>
    <n v="0"/>
    <n v="1"/>
    <n v="0"/>
    <n v="0"/>
    <n v="2"/>
    <n v="0"/>
    <n v="1"/>
    <n v="4"/>
    <s v="ken"/>
    <n v="5"/>
    <s v="Ja"/>
    <n v="18"/>
    <s v="Ja"/>
    <s v="Ja"/>
    <s v="ja"/>
    <n v="3"/>
    <s v="ingen plads"/>
    <s v="bordplads er en kæmpe mangelvare, ligeså depot"/>
    <n v="0"/>
    <s v="Integrerede "/>
    <s v="Amager"/>
    <n v="64"/>
    <n v="0"/>
    <n v="66"/>
    <n v="0"/>
    <n v="0"/>
    <n v="0"/>
    <n v="0"/>
    <n v="0"/>
    <n v="0"/>
    <n v="0"/>
    <n v="0"/>
    <n v="0"/>
    <n v="0"/>
    <n v="0"/>
    <n v="196577.53"/>
  </r>
  <r>
    <x v="0"/>
    <x v="228"/>
    <s v="Regnbuen/Lyspunktet"/>
    <s v="Amager"/>
    <s v="Lygtemagerstien 21"/>
    <n v="2300"/>
    <s v="København S"/>
    <s v="32 58 62 51"/>
    <s v="37246@buf.kk.dk"/>
    <s v="Dorte Pedersen"/>
    <n v="32962650"/>
    <n v="32586251"/>
    <s v="37246@buf.kk.dk"/>
    <s v="Integreret"/>
    <n v="34"/>
    <n v="0"/>
    <n v="40"/>
    <n v="0"/>
    <n v="0"/>
    <n v="0"/>
    <n v="0"/>
    <s v="Nej"/>
    <n v="0"/>
    <n v="0"/>
    <n v="5"/>
    <n v="5"/>
    <n v="5"/>
    <n v="5"/>
    <n v="0"/>
    <n v="5"/>
    <n v="0"/>
    <n v="0"/>
    <n v="5"/>
    <n v="0"/>
    <n v="80000"/>
    <n v="8000"/>
    <n v="0"/>
    <s v="Ja"/>
    <s v="nej"/>
    <s v="Birgitte Petersen"/>
    <n v="2007"/>
    <n v="30"/>
    <n v="0"/>
    <s v="ufaglært"/>
    <n v="0"/>
    <s v="hygiejne"/>
    <n v="0"/>
    <n v="0"/>
    <n v="0"/>
    <n v="0"/>
    <n v="0"/>
    <n v="0"/>
    <n v="0"/>
    <n v="85"/>
    <n v="25"/>
    <n v="3"/>
    <n v="3"/>
    <s v="Ja"/>
    <s v="ja"/>
    <s v="Ja"/>
    <s v="Ja"/>
    <n v="0"/>
    <s v="Ja"/>
    <n v="0"/>
    <s v="Ja"/>
    <n v="0"/>
    <x v="2"/>
    <x v="1"/>
    <n v="0"/>
    <s v="produktionskøkken"/>
    <s v="nej"/>
    <n v="0"/>
    <n v="0"/>
    <n v="0"/>
    <s v="køkkenet skal ombygges da vuggestue og børnehave sammenlægges. Skulle gerne ske inden årsskifte"/>
    <n v="0"/>
    <n v="0"/>
    <n v="0"/>
    <n v="0"/>
    <n v="0"/>
    <n v="0"/>
    <n v="0"/>
    <n v="0"/>
    <n v="0"/>
    <s v="Cathrine Jerrik/Sine"/>
    <d v="2009-04-15T00:00:00"/>
    <n v="0"/>
    <n v="0"/>
    <n v="1"/>
    <n v="4"/>
    <n v="0"/>
    <n v="2"/>
    <n v="0"/>
    <n v="0"/>
    <n v="0"/>
    <n v="0"/>
    <n v="2"/>
    <n v="0"/>
    <n v="0"/>
    <n v="0"/>
    <n v="0"/>
    <n v="2"/>
    <n v="0"/>
    <n v="0"/>
    <n v="0"/>
    <n v="1"/>
    <n v="20"/>
    <s v="Miele"/>
    <n v="5"/>
    <s v="Nej"/>
    <n v="0"/>
    <s v="Ja"/>
    <s v="Ja"/>
    <s v="Nej"/>
    <n v="3"/>
    <s v="God plads"/>
    <n v="0"/>
    <n v="0"/>
    <s v="Integrerede "/>
    <s v="Amager"/>
    <n v="34"/>
    <n v="0"/>
    <n v="40"/>
    <n v="0"/>
    <n v="0"/>
    <n v="0"/>
    <n v="0"/>
    <n v="0"/>
    <n v="0"/>
    <n v="0"/>
    <n v="0"/>
    <n v="0"/>
    <n v="0"/>
    <n v="0"/>
    <n v="123508.67"/>
  </r>
  <r>
    <x v="0"/>
    <x v="229"/>
    <s v="Stolemagerstien"/>
    <s v="Amager"/>
    <s v="Stolemagerstien 21"/>
    <n v="2300"/>
    <s v="København S"/>
    <s v="32 55 63 53"/>
    <s v="37262@buf.kk.dk"/>
    <n v="0"/>
    <s v="."/>
    <s v="."/>
    <s v="37262@buf.kk.dk"/>
    <s v="Integreret"/>
    <n v="33"/>
    <n v="0"/>
    <n v="42"/>
    <n v="0"/>
    <n v="0"/>
    <n v="0"/>
    <n v="0"/>
    <s v="Nej"/>
    <n v="0"/>
    <n v="0"/>
    <n v="5"/>
    <n v="5"/>
    <n v="5"/>
    <n v="5"/>
    <n v="0"/>
    <n v="5"/>
    <n v="5"/>
    <n v="0"/>
    <n v="5"/>
    <n v="0"/>
    <n v="160000"/>
    <n v="65000"/>
    <n v="0"/>
    <s v="Ja"/>
    <s v="nej"/>
    <s v="Yelda Gazier"/>
    <n v="2009"/>
    <n v="37"/>
    <n v="0"/>
    <s v="ufaglært"/>
    <n v="0"/>
    <s v="kommer"/>
    <n v="0"/>
    <n v="0"/>
    <n v="0"/>
    <n v="0"/>
    <n v="0"/>
    <n v="0"/>
    <n v="0"/>
    <n v="95"/>
    <n v="25"/>
    <n v="0"/>
    <n v="0"/>
    <s v="Ja"/>
    <s v="ja"/>
    <s v="Ja"/>
    <s v="Ja"/>
    <n v="0"/>
    <s v="Ja"/>
    <n v="0"/>
    <s v="Ja"/>
    <n v="0"/>
    <x v="2"/>
    <x v="66"/>
    <n v="0"/>
    <s v="produktionskøkken"/>
    <s v="Ja"/>
    <s v="Mindre"/>
    <s v="Ingen"/>
    <s v="Nej"/>
    <s v="1 røremaskine, bjørn mellemstørrelse, stor stavblender, grønthakker (food processor)"/>
    <n v="0"/>
    <n v="0"/>
    <n v="0"/>
    <n v="0"/>
    <n v="0"/>
    <n v="0"/>
    <n v="0"/>
    <n v="0"/>
    <n v="0"/>
    <s v="Cathrine Jerrik/Sine"/>
    <d v="2009-04-15T00:00:00"/>
    <n v="0"/>
    <n v="0"/>
    <n v="1"/>
    <n v="4"/>
    <n v="0"/>
    <n v="2"/>
    <n v="0"/>
    <n v="0"/>
    <n v="0"/>
    <n v="0"/>
    <n v="2"/>
    <n v="0"/>
    <n v="0"/>
    <n v="0"/>
    <n v="0"/>
    <n v="0"/>
    <n v="1"/>
    <n v="0"/>
    <n v="0"/>
    <n v="1"/>
    <n v="20"/>
    <s v="Miele"/>
    <n v="5"/>
    <s v="Nej"/>
    <n v="0"/>
    <s v="Nej"/>
    <s v="Nej"/>
    <s v="Nej"/>
    <n v="3"/>
    <s v="God plads"/>
    <s v="Stort lager"/>
    <n v="0"/>
    <s v="Integrerede "/>
    <s v="Amager"/>
    <n v="33"/>
    <n v="0"/>
    <n v="42"/>
    <n v="0"/>
    <n v="0"/>
    <n v="0"/>
    <n v="0"/>
    <n v="0"/>
    <n v="0"/>
    <n v="0"/>
    <n v="0"/>
    <n v="0"/>
    <n v="0"/>
    <n v="0"/>
    <n v="119896.21"/>
  </r>
  <r>
    <x v="0"/>
    <x v="230"/>
    <s v="Spiren"/>
    <s v="Amager"/>
    <s v="Amagerbrogade 262"/>
    <n v="2300"/>
    <s v="København S"/>
    <n v="26778793"/>
    <s v="37263@buf.kk.dk"/>
    <s v="Inge Steenbach"/>
    <n v="0"/>
    <n v="0"/>
    <s v="37263@buf.kk.dk"/>
    <s v="Integreret"/>
    <n v="42"/>
    <n v="0"/>
    <n v="60"/>
    <n v="0"/>
    <n v="0"/>
    <n v="0"/>
    <n v="0"/>
    <n v="0"/>
    <n v="0"/>
    <n v="0"/>
    <n v="5"/>
    <n v="5"/>
    <n v="3"/>
    <n v="5"/>
    <n v="0"/>
    <n v="5"/>
    <n v="0"/>
    <n v="0"/>
    <n v="5"/>
    <n v="0"/>
    <n v="120000"/>
    <n v="60000"/>
    <n v="0"/>
    <s v="Ja"/>
    <n v="0"/>
    <n v="0"/>
    <n v="0"/>
    <n v="20"/>
    <s v="Vikar for køkkenmedarb (de skal have ansat en ny)"/>
    <n v="0"/>
    <n v="0"/>
    <n v="0"/>
    <n v="0"/>
    <n v="0"/>
    <n v="0"/>
    <n v="0"/>
    <n v="0"/>
    <n v="0"/>
    <n v="0"/>
    <n v="75"/>
    <n v="80"/>
    <n v="2"/>
    <n v="1"/>
    <s v="nej"/>
    <s v="Nej"/>
    <s v="Ja"/>
    <s v="Ja"/>
    <n v="0"/>
    <s v="Ja"/>
    <n v="0"/>
    <s v="Ja"/>
    <n v="0"/>
    <x v="0"/>
    <x v="5"/>
    <n v="0"/>
    <s v="produktionskøkken"/>
    <s v="Ja"/>
    <n v="0"/>
    <n v="0"/>
    <n v="0"/>
    <n v="0"/>
    <n v="0"/>
    <n v="0"/>
    <n v="0"/>
    <n v="0"/>
    <n v="0"/>
    <n v="0"/>
    <n v="0"/>
    <n v="0"/>
    <s v="Flytter til oktober til ny inst så bliver der ca. 110 børn fordelt på vg og bh"/>
    <s v="Lone Voss"/>
    <d v="1899-12-30T00:00:00"/>
    <n v="0"/>
    <n v="0"/>
    <n v="0"/>
    <n v="0"/>
    <n v="0"/>
    <n v="0"/>
    <n v="0"/>
    <n v="0"/>
    <n v="0"/>
    <n v="0"/>
    <n v="0"/>
    <n v="0"/>
    <n v="0"/>
    <n v="0"/>
    <n v="0"/>
    <n v="0"/>
    <n v="0"/>
    <n v="0"/>
    <n v="0"/>
    <n v="0"/>
    <n v="0"/>
    <n v="0"/>
    <n v="0"/>
    <n v="0"/>
    <n v="0"/>
    <n v="0"/>
    <n v="0"/>
    <n v="0"/>
    <n v="0"/>
    <n v="0"/>
    <s v="Køkkendelen er ikke udfyldt da inst. Flytter og får helt nyt køkken som kan lave mad til alle b ørnene. Har seet tegning over det nye køkken"/>
    <n v="0"/>
    <s v="Integrerede "/>
    <s v="Amager"/>
    <n v="42"/>
    <n v="0"/>
    <n v="60"/>
    <n v="0"/>
    <n v="0"/>
    <n v="0"/>
    <n v="0"/>
    <n v="0"/>
    <n v="0"/>
    <n v="0"/>
    <n v="0"/>
    <n v="0"/>
    <n v="0"/>
    <n v="0"/>
    <n v="149778.62"/>
  </r>
  <r>
    <x v="0"/>
    <x v="231"/>
    <s v="Den integrerede institution Vanddråben"/>
    <s v="Amager"/>
    <s v="Kongelundsvej 79"/>
    <n v="2300"/>
    <s v="København S"/>
    <s v="32 46 06 20"/>
    <s v="2304@buf.kk.dk"/>
    <s v="Gitte Meyer Jensen"/>
    <n v="32520164"/>
    <n v="32460620"/>
    <s v="37316@buf.kk.dk"/>
    <s v="Integreret"/>
    <n v="42"/>
    <n v="0"/>
    <n v="44"/>
    <n v="0"/>
    <n v="0"/>
    <n v="0"/>
    <n v="0"/>
    <s v="Nej"/>
    <n v="0"/>
    <n v="0"/>
    <n v="5"/>
    <n v="5"/>
    <n v="5"/>
    <n v="5"/>
    <n v="0"/>
    <n v="5"/>
    <n v="5"/>
    <n v="1"/>
    <n v="5"/>
    <n v="0"/>
    <n v="80000"/>
    <n v="50000"/>
    <n v="0"/>
    <s v="Ja"/>
    <s v="nej"/>
    <s v="Gitte Nielsen"/>
    <n v="2005"/>
    <n v="35"/>
    <n v="0"/>
    <s v="kok fra 1997"/>
    <s v="3 år i anden inst."/>
    <s v="grøntasagskursus i Madhus"/>
    <n v="0"/>
    <n v="0"/>
    <n v="0"/>
    <n v="0"/>
    <n v="0"/>
    <n v="0"/>
    <n v="0"/>
    <n v="90"/>
    <n v="90"/>
    <n v="1"/>
    <n v="1"/>
    <s v="Ja"/>
    <s v="ja"/>
    <s v="Ja"/>
    <s v="Ja"/>
    <n v="0"/>
    <s v="Ja"/>
    <n v="0"/>
    <s v="Ja"/>
    <n v="0"/>
    <x v="2"/>
    <x v="1"/>
    <n v="0"/>
    <s v="produktionskøkken"/>
    <s v="nej"/>
    <s v="Større"/>
    <s v="Mindre"/>
    <n v="0"/>
    <s v="2 ovne mere eller en stor ny konvektionsovn, grøntsagsrobot, den ene vask bør skiftes ud med en større. Hurtigere opvaskemaskine"/>
    <n v="0"/>
    <n v="0"/>
    <n v="0"/>
    <n v="0"/>
    <n v="0"/>
    <n v="0"/>
    <n v="0"/>
    <n v="0"/>
    <n v="0"/>
    <s v="Mariah"/>
    <s v="31.03.09"/>
    <n v="0"/>
    <n v="0"/>
    <n v="1"/>
    <n v="5"/>
    <n v="0"/>
    <n v="2"/>
    <n v="0"/>
    <n v="0"/>
    <n v="0"/>
    <n v="0"/>
    <n v="2"/>
    <n v="0"/>
    <n v="0"/>
    <n v="0"/>
    <n v="0"/>
    <n v="0"/>
    <n v="2"/>
    <n v="0"/>
    <n v="0"/>
    <n v="1"/>
    <n v="19"/>
    <s v="Miele professional"/>
    <n v="5"/>
    <s v="Nej"/>
    <n v="0"/>
    <s v="Ja"/>
    <n v="0"/>
    <n v="0"/>
    <n v="2"/>
    <s v="Begrænset"/>
    <n v="0"/>
    <n v="0"/>
    <s v="Integrerede "/>
    <s v="Amager"/>
    <n v="39"/>
    <n v="0"/>
    <n v="44"/>
    <n v="0"/>
    <n v="0"/>
    <n v="0"/>
    <n v="0"/>
    <n v="0"/>
    <n v="0"/>
    <n v="0"/>
    <n v="0"/>
    <n v="0"/>
    <n v="0"/>
    <n v="0"/>
    <n v="139262.32"/>
  </r>
  <r>
    <x v="0"/>
    <x v="232"/>
    <s v="Jorden Rundt"/>
    <s v="Amager"/>
    <s v="Tom Kristensens Vej 8"/>
    <n v="2300"/>
    <s v="København S"/>
    <s v="32 64 02 00"/>
    <s v="37328@buf.kk.dk"/>
    <s v="Solvej Hansen"/>
    <n v="32953398"/>
    <n v="0"/>
    <s v="37328@buf.kk.dk"/>
    <s v="Integreret"/>
    <n v="36"/>
    <n v="0"/>
    <n v="44"/>
    <n v="0"/>
    <n v="0"/>
    <n v="0"/>
    <n v="0"/>
    <s v="Nej"/>
    <n v="0"/>
    <n v="0"/>
    <n v="5"/>
    <n v="5"/>
    <n v="5"/>
    <n v="5"/>
    <n v="0"/>
    <n v="5"/>
    <n v="5"/>
    <n v="1"/>
    <n v="5"/>
    <n v="0"/>
    <n v="65000"/>
    <n v="35000"/>
    <n v="0"/>
    <s v="Ja"/>
    <n v="0"/>
    <s v="Kirsten Nissen"/>
    <n v="2007"/>
    <n v="32"/>
    <n v="0"/>
    <s v="ufaglært"/>
    <s v="mange års"/>
    <s v="hygiejne"/>
    <n v="0"/>
    <n v="0"/>
    <n v="0"/>
    <n v="0"/>
    <n v="0"/>
    <n v="0"/>
    <n v="0"/>
    <n v="90"/>
    <n v="85"/>
    <n v="2"/>
    <n v="2"/>
    <s v="Ja"/>
    <s v="Nej"/>
    <s v="Ja"/>
    <s v="Ja"/>
    <n v="0"/>
    <s v="Ja"/>
    <n v="0"/>
    <s v="Ja"/>
    <n v="0"/>
    <x v="2"/>
    <x v="1"/>
    <n v="0"/>
    <s v="produktionskøkken"/>
    <s v="nej"/>
    <s v="Større"/>
    <n v="0"/>
    <n v="0"/>
    <s v="en industriopvasker ex Miele der tager et par minutter, løftevogn &quot;Emma&quot; til den store Bjørn."/>
    <n v="0"/>
    <n v="0"/>
    <n v="0"/>
    <n v="0"/>
    <n v="0"/>
    <n v="0"/>
    <n v="0"/>
    <n v="0"/>
    <n v="0"/>
    <s v="Cathrine Joachim Jerrik"/>
    <s v="1.4.2009"/>
    <n v="0"/>
    <n v="0"/>
    <n v="1"/>
    <n v="4"/>
    <n v="0"/>
    <n v="2"/>
    <n v="0"/>
    <n v="0"/>
    <n v="0"/>
    <n v="0"/>
    <n v="2"/>
    <n v="0"/>
    <n v="0"/>
    <n v="0"/>
    <n v="0"/>
    <n v="0"/>
    <n v="2"/>
    <n v="0"/>
    <n v="0"/>
    <n v="1"/>
    <n v="20"/>
    <s v="Miele"/>
    <n v="3"/>
    <s v="Ja"/>
    <n v="30"/>
    <n v="0"/>
    <n v="0"/>
    <s v="ja"/>
    <n v="3"/>
    <s v="God plads"/>
    <s v="Køkkenet laver kun mad til børnene i nov-dec-jan ellers kører de med madpakker"/>
    <n v="0"/>
    <s v="Integrerede "/>
    <s v="Amager"/>
    <n v="40"/>
    <n v="0"/>
    <n v="44"/>
    <n v="0"/>
    <n v="0"/>
    <n v="0"/>
    <n v="0"/>
    <n v="0"/>
    <n v="0"/>
    <n v="0"/>
    <n v="0"/>
    <n v="0"/>
    <n v="0"/>
    <n v="0"/>
    <n v="135032.48000000001"/>
  </r>
  <r>
    <x v="0"/>
    <x v="233"/>
    <s v="Børnehuset Gullfossgade"/>
    <s v="Amager"/>
    <s v="Gullfossgade 2"/>
    <n v="2300"/>
    <s v="København S"/>
    <s v="32 64 05 60"/>
    <s v="37334@buf.kk.dk"/>
    <s v="Kathrina Dauscha"/>
    <n v="26230276"/>
    <n v="32640560"/>
    <s v="37334@buf.kk.dk"/>
    <s v="Integreret"/>
    <n v="72"/>
    <n v="0"/>
    <n v="75"/>
    <n v="0"/>
    <n v="0"/>
    <n v="0"/>
    <n v="0"/>
    <s v="Nej"/>
    <n v="0"/>
    <n v="0"/>
    <n v="5"/>
    <n v="5"/>
    <n v="4"/>
    <n v="5"/>
    <n v="0"/>
    <n v="5"/>
    <n v="5"/>
    <n v="0"/>
    <n v="5"/>
    <n v="0"/>
    <n v="400000"/>
    <n v="0"/>
    <n v="0"/>
    <s v="Ja"/>
    <n v="0"/>
    <s v="Charlotte Hansen"/>
    <n v="2005"/>
    <n v="37"/>
    <n v="0"/>
    <s v="ufaglært"/>
    <s v="10 års erfaring"/>
    <s v="amu-pædagogisk arbejde, kost til småbørn, grøntkursus"/>
    <n v="0"/>
    <n v="0"/>
    <n v="0"/>
    <n v="0"/>
    <n v="0"/>
    <n v="0"/>
    <n v="0"/>
    <n v="80"/>
    <n v="80"/>
    <n v="2"/>
    <n v="2"/>
    <s v="Ja"/>
    <s v="Nej"/>
    <s v="Ja"/>
    <s v="Ja"/>
    <n v="0"/>
    <s v="Ja"/>
    <n v="0"/>
    <s v="Ja"/>
    <n v="0"/>
    <x v="0"/>
    <x v="67"/>
    <n v="0"/>
    <s v="produktionskøkken"/>
    <s v="Ja"/>
    <s v="Mindre"/>
    <n v="0"/>
    <n v="0"/>
    <s v="en kartoffelskræller er meget ønsket, og en grøntsagsrobot"/>
    <n v="0"/>
    <n v="0"/>
    <n v="0"/>
    <n v="0"/>
    <n v="0"/>
    <n v="0"/>
    <n v="0"/>
    <n v="0"/>
    <n v="0"/>
    <s v="Cathrine Jerrik"/>
    <s v="6.4.2009"/>
    <n v="0"/>
    <n v="0"/>
    <n v="1"/>
    <n v="5"/>
    <n v="0"/>
    <n v="3"/>
    <n v="0"/>
    <n v="0"/>
    <n v="0"/>
    <n v="1"/>
    <n v="3"/>
    <n v="0"/>
    <n v="0"/>
    <n v="0"/>
    <n v="0"/>
    <n v="0"/>
    <n v="2"/>
    <n v="0"/>
    <n v="0"/>
    <n v="1"/>
    <n v="2"/>
    <s v="Miele industri"/>
    <n v="10"/>
    <s v="Ja"/>
    <n v="20"/>
    <n v="0"/>
    <s v="Ja"/>
    <n v="0"/>
    <n v="3"/>
    <s v="God plads"/>
    <s v="Institutionen har 75 børnehavebørn som kører dagligt til skovbørnehave i Gribskov &quot;Hvidekilde&quot; hvor de har et hus, der er ny restaureret med køkken til at lave mad i, der skal bare ansættes en køkkenperson"/>
    <n v="0"/>
    <s v="Integrerede "/>
    <s v="Amager"/>
    <n v="72"/>
    <n v="0"/>
    <n v="45"/>
    <n v="0"/>
    <n v="0"/>
    <n v="0"/>
    <n v="0"/>
    <n v="0"/>
    <n v="0"/>
    <n v="0"/>
    <n v="0"/>
    <n v="0"/>
    <n v="0"/>
    <n v="0"/>
    <n v="414974.83"/>
  </r>
  <r>
    <x v="0"/>
    <x v="234"/>
    <s v="Børnehuset Gullfossgade"/>
    <s v="Amager"/>
    <s v="Gullfossgade 2"/>
    <n v="2300"/>
    <s v="København S"/>
    <s v="32 64 05 60"/>
    <s v="37334@buf.kk.dk"/>
    <s v="Kathrina Dauscha"/>
    <n v="26230276"/>
    <n v="32640560"/>
    <s v="37334@buf.kk.dk"/>
    <s v="Integreret"/>
    <n v="72"/>
    <n v="0"/>
    <n v="75"/>
    <n v="0"/>
    <n v="0"/>
    <n v="0"/>
    <n v="0"/>
    <n v="0"/>
    <n v="0"/>
    <n v="0"/>
    <n v="5"/>
    <n v="5"/>
    <n v="4"/>
    <n v="5"/>
    <n v="0"/>
    <n v="5"/>
    <n v="5"/>
    <n v="0"/>
    <n v="0"/>
    <n v="0"/>
    <n v="400000"/>
    <n v="0"/>
    <n v="0"/>
    <n v="0"/>
    <n v="0"/>
    <n v="0"/>
    <n v="0"/>
    <n v="0"/>
    <n v="0"/>
    <n v="0"/>
    <n v="0"/>
    <n v="0"/>
    <n v="0"/>
    <n v="0"/>
    <n v="0"/>
    <n v="0"/>
    <n v="0"/>
    <n v="0"/>
    <n v="0"/>
    <n v="80"/>
    <n v="80"/>
    <n v="0"/>
    <n v="0"/>
    <n v="0"/>
    <n v="0"/>
    <n v="0"/>
    <n v="0"/>
    <n v="0"/>
    <n v="0"/>
    <n v="0"/>
    <n v="0"/>
    <n v="0"/>
    <x v="0"/>
    <x v="1"/>
    <n v="0"/>
    <s v="Ved ikke"/>
    <n v="0"/>
    <n v="0"/>
    <n v="0"/>
    <n v="0"/>
    <n v="0"/>
    <n v="0"/>
    <n v="0"/>
    <n v="0"/>
    <n v="0"/>
    <n v="0"/>
    <n v="0"/>
    <n v="0"/>
    <n v="0"/>
    <n v="0"/>
    <s v="Lone Voss"/>
    <d v="1899-12-30T00:00:00"/>
    <n v="0"/>
    <n v="0"/>
    <n v="0"/>
    <n v="0"/>
    <n v="0"/>
    <n v="0"/>
    <n v="0"/>
    <n v="0"/>
    <n v="0"/>
    <n v="0"/>
    <n v="0"/>
    <n v="0"/>
    <n v="0"/>
    <n v="0"/>
    <n v="0"/>
    <n v="0"/>
    <n v="0"/>
    <n v="0"/>
    <n v="0"/>
    <n v="0"/>
    <n v="0"/>
    <n v="0"/>
    <n v="0"/>
    <n v="0"/>
    <n v="0"/>
    <n v="0"/>
    <n v="0"/>
    <n v="0"/>
    <n v="0"/>
    <n v="0"/>
    <n v="0"/>
    <n v="0"/>
    <s v="Integrerede "/>
    <s v="Amager"/>
    <n v="72"/>
    <n v="0"/>
    <n v="45"/>
    <n v="0"/>
    <n v="0"/>
    <n v="0"/>
    <n v="0"/>
    <n v="0"/>
    <n v="0"/>
    <n v="0"/>
    <n v="0"/>
    <n v="0"/>
    <n v="0"/>
    <n v="0"/>
    <n v="414974.83"/>
  </r>
  <r>
    <x v="0"/>
    <x v="235"/>
    <s v="Solsikken"/>
    <s v="Amager"/>
    <s v="Amagerfælledvej 97"/>
    <n v="2300"/>
    <s v="København S"/>
    <s v="32 59 50 58"/>
    <s v="37421@buf.kk.dk"/>
    <s v="Lisbeth Marianne Skaarup"/>
    <n v="32540078"/>
    <n v="0"/>
    <s v="37421@buf.kk.dk"/>
    <s v="Integreret"/>
    <n v="12"/>
    <n v="0"/>
    <n v="44"/>
    <n v="0"/>
    <n v="0"/>
    <n v="0"/>
    <n v="0"/>
    <n v="0"/>
    <n v="0"/>
    <n v="0"/>
    <n v="5"/>
    <n v="5"/>
    <n v="3"/>
    <n v="5"/>
    <n v="0"/>
    <n v="5"/>
    <n v="0"/>
    <n v="0"/>
    <n v="5"/>
    <n v="0"/>
    <n v="100000"/>
    <n v="70000"/>
    <n v="0"/>
    <s v="Ja"/>
    <n v="0"/>
    <s v="Isabella Winther"/>
    <n v="2004"/>
    <n v="15"/>
    <n v="0"/>
    <s v="ufaglært"/>
    <n v="0"/>
    <s v="hygiejne, miljøtjenesten, økokurser"/>
    <n v="0"/>
    <n v="0"/>
    <n v="0"/>
    <n v="0"/>
    <n v="0"/>
    <n v="0"/>
    <n v="0"/>
    <n v="85"/>
    <n v="100"/>
    <n v="2"/>
    <n v="2"/>
    <s v="Ja"/>
    <s v="Nej"/>
    <s v="Ja"/>
    <s v="Ja"/>
    <n v="0"/>
    <s v="Ja"/>
    <n v="0"/>
    <s v="Ja"/>
    <n v="0"/>
    <x v="0"/>
    <x v="1"/>
    <n v="0"/>
    <s v="produktionskøkken"/>
    <s v="Ja"/>
    <s v="Større"/>
    <n v="0"/>
    <n v="0"/>
    <s v="et nyt komfur, røremaskine, 2 køleskabe, 1 fryser"/>
    <n v="0"/>
    <n v="0"/>
    <n v="0"/>
    <n v="0"/>
    <n v="0"/>
    <n v="0"/>
    <n v="0"/>
    <n v="0"/>
    <n v="0"/>
    <s v="Cathrine Jerrik"/>
    <s v="3.4.2009"/>
    <n v="0"/>
    <n v="1"/>
    <n v="0"/>
    <n v="0"/>
    <n v="0"/>
    <n v="1"/>
    <n v="0"/>
    <n v="0"/>
    <n v="0"/>
    <n v="2"/>
    <n v="0"/>
    <n v="0"/>
    <n v="0"/>
    <n v="0"/>
    <n v="0"/>
    <n v="2"/>
    <n v="0"/>
    <n v="0"/>
    <n v="0"/>
    <n v="1"/>
    <n v="20"/>
    <s v="Miele"/>
    <n v="0"/>
    <n v="0"/>
    <n v="0"/>
    <s v="Ja"/>
    <s v="Ja"/>
    <n v="0"/>
    <n v="2"/>
    <s v="Begrænset"/>
    <n v="0"/>
    <n v="0"/>
    <s v="Integrerede "/>
    <s v="Amager"/>
    <n v="12"/>
    <n v="0"/>
    <n v="44"/>
    <n v="0"/>
    <n v="0"/>
    <n v="0"/>
    <n v="0"/>
    <n v="0"/>
    <n v="0"/>
    <n v="0"/>
    <n v="0"/>
    <n v="0"/>
    <n v="0"/>
    <n v="0"/>
    <n v="82936.210000000006"/>
  </r>
  <r>
    <x v="0"/>
    <x v="236"/>
    <s v="Viften"/>
    <s v="Amager"/>
    <s v="Lybækgade 15"/>
    <n v="2300"/>
    <s v="København S"/>
    <s v="32 59 91 56"/>
    <s v="37445@buf.kk.dk"/>
    <s v="Lone Pedersen"/>
    <n v="32970272"/>
    <n v="0"/>
    <s v="37445@buf.kk.dk"/>
    <s v="Integreret"/>
    <n v="36"/>
    <n v="0"/>
    <n v="40"/>
    <n v="0"/>
    <n v="0"/>
    <n v="0"/>
    <n v="0"/>
    <s v="Nej"/>
    <n v="0"/>
    <n v="0"/>
    <n v="5"/>
    <n v="5"/>
    <n v="4"/>
    <n v="5"/>
    <n v="0"/>
    <n v="5"/>
    <n v="5"/>
    <n v="0"/>
    <n v="5"/>
    <n v="0"/>
    <n v="192000"/>
    <n v="0"/>
    <n v="0"/>
    <s v="Ja"/>
    <n v="0"/>
    <s v="lisbeth petersen"/>
    <n v="2007"/>
    <n v="30"/>
    <n v="0"/>
    <s v="køkkenleder"/>
    <s v="17 års erfaring fra døgninst. Køkken og kantine"/>
    <s v="masser"/>
    <n v="0"/>
    <n v="0"/>
    <n v="0"/>
    <n v="0"/>
    <n v="0"/>
    <n v="0"/>
    <n v="0"/>
    <n v="97"/>
    <n v="97"/>
    <n v="2"/>
    <n v="2"/>
    <s v="nej"/>
    <s v="ja"/>
    <s v="Ja"/>
    <s v="Ja"/>
    <n v="0"/>
    <s v="Ja"/>
    <n v="0"/>
    <s v="Ja"/>
    <n v="0"/>
    <x v="1"/>
    <x v="29"/>
    <n v="0"/>
    <s v="produktionskøkken"/>
    <s v="nej"/>
    <s v="Mindre"/>
    <s v="Mindre"/>
    <n v="0"/>
    <s v="konvektionsovn, køl, hurtigere opvaskemaskine"/>
    <n v="0"/>
    <n v="0"/>
    <n v="0"/>
    <n v="0"/>
    <n v="0"/>
    <n v="0"/>
    <n v="0"/>
    <n v="0"/>
    <s v="Da rumlepotbørnene er en usikkerhedsfaktor er det vanskeligt at fastlægge køkkenbehov"/>
    <s v="Ayo"/>
    <s v="24.03.09"/>
    <n v="0"/>
    <n v="0"/>
    <n v="1"/>
    <n v="4"/>
    <n v="0"/>
    <n v="2"/>
    <n v="0"/>
    <n v="0"/>
    <n v="0"/>
    <n v="0"/>
    <n v="3"/>
    <n v="0"/>
    <n v="0"/>
    <n v="0"/>
    <n v="0"/>
    <n v="0"/>
    <n v="1"/>
    <n v="0"/>
    <n v="0"/>
    <n v="1"/>
    <n v="20"/>
    <s v="Miele"/>
    <n v="4"/>
    <s v="Ja"/>
    <n v="15"/>
    <s v="Nej"/>
    <s v="Nej"/>
    <s v="ja"/>
    <n v="3"/>
    <s v="Begrænset"/>
    <s v="Der er skrevet 2½ vask. Lagereter fyldt op med køl + frys og fire hylder til kolonial"/>
    <n v="0"/>
    <s v="Integrerede "/>
    <s v="Amager"/>
    <n v="36"/>
    <n v="0"/>
    <n v="40"/>
    <n v="0"/>
    <n v="0"/>
    <n v="0"/>
    <n v="0"/>
    <n v="0"/>
    <n v="0"/>
    <n v="0"/>
    <n v="0"/>
    <n v="0"/>
    <n v="0"/>
    <n v="0"/>
    <n v="175014.74"/>
  </r>
  <r>
    <x v="0"/>
    <x v="237"/>
    <s v="Viften"/>
    <s v="Amager"/>
    <s v="Lybækgade 15"/>
    <n v="2300"/>
    <s v="København S"/>
    <s v="32 59 91 56"/>
    <s v="37445@buf.kk.dk"/>
    <s v="Lone Pedersen"/>
    <n v="32970272"/>
    <n v="0"/>
    <s v="37445@buf.kk.dk"/>
    <s v="Integreret"/>
    <n v="36"/>
    <n v="0"/>
    <n v="40"/>
    <n v="0"/>
    <n v="0"/>
    <n v="0"/>
    <n v="0"/>
    <s v="Nej"/>
    <n v="0"/>
    <n v="0"/>
    <n v="5"/>
    <n v="5"/>
    <n v="4"/>
    <n v="5"/>
    <n v="0"/>
    <n v="5"/>
    <n v="5"/>
    <n v="0"/>
    <n v="5"/>
    <n v="0"/>
    <n v="0"/>
    <n v="0"/>
    <n v="0"/>
    <n v="0"/>
    <n v="0"/>
    <n v="0"/>
    <n v="0"/>
    <n v="0"/>
    <n v="0"/>
    <n v="0"/>
    <n v="0"/>
    <n v="0"/>
    <n v="0"/>
    <n v="0"/>
    <n v="0"/>
    <n v="0"/>
    <n v="0"/>
    <n v="0"/>
    <n v="0"/>
    <n v="97"/>
    <n v="97"/>
    <n v="0"/>
    <n v="0"/>
    <n v="0"/>
    <n v="0"/>
    <n v="0"/>
    <n v="0"/>
    <n v="0"/>
    <n v="0"/>
    <n v="0"/>
    <n v="0"/>
    <n v="0"/>
    <x v="1"/>
    <x v="1"/>
    <n v="0"/>
    <n v="0"/>
    <n v="0"/>
    <n v="0"/>
    <n v="0"/>
    <n v="0"/>
    <n v="0"/>
    <n v="0"/>
    <n v="0"/>
    <n v="0"/>
    <n v="0"/>
    <n v="0"/>
    <n v="0"/>
    <n v="0"/>
    <n v="0"/>
    <n v="0"/>
    <s v="Birgitte Glerup"/>
    <d v="2009-04-28T00:00:00"/>
    <n v="0"/>
    <n v="0"/>
    <n v="0"/>
    <n v="0"/>
    <n v="0"/>
    <n v="0"/>
    <n v="0"/>
    <n v="0"/>
    <n v="0"/>
    <n v="0"/>
    <n v="0"/>
    <n v="0"/>
    <n v="0"/>
    <n v="0"/>
    <n v="0"/>
    <n v="0"/>
    <n v="0"/>
    <n v="0"/>
    <n v="0"/>
    <n v="0"/>
    <n v="0"/>
    <n v="0"/>
    <n v="0"/>
    <n v="0"/>
    <n v="0"/>
    <n v="0"/>
    <n v="0"/>
    <n v="0"/>
    <n v="0"/>
    <n v="0"/>
    <n v="0"/>
    <n v="0"/>
    <s v="Integrerede "/>
    <s v="Amager"/>
    <n v="36"/>
    <n v="0"/>
    <n v="40"/>
    <n v="0"/>
    <n v="0"/>
    <n v="0"/>
    <n v="0"/>
    <n v="0"/>
    <n v="0"/>
    <n v="0"/>
    <n v="0"/>
    <n v="0"/>
    <n v="0"/>
    <n v="0"/>
    <n v="175014.74"/>
  </r>
  <r>
    <x v="0"/>
    <x v="238"/>
    <s v="Altankassen"/>
    <s v="Amager"/>
    <s v="Amagerfælledvej 53"/>
    <n v="2300"/>
    <s v="København S"/>
    <s v="32 96 61 02"/>
    <s v="37462@buf.kk.dk"/>
    <s v="Helle Løkke Lundsteen"/>
    <n v="38869000"/>
    <n v="40546104"/>
    <s v="37462@buf.kk.dk"/>
    <s v="Integreret"/>
    <n v="42"/>
    <n v="0"/>
    <n v="66"/>
    <n v="30"/>
    <n v="0"/>
    <n v="0"/>
    <n v="0"/>
    <s v="Nej"/>
    <n v="0"/>
    <n v="0"/>
    <n v="5"/>
    <n v="5"/>
    <n v="5"/>
    <n v="5"/>
    <n v="5"/>
    <n v="5"/>
    <n v="0"/>
    <n v="0"/>
    <n v="5"/>
    <n v="0"/>
    <n v="100000"/>
    <n v="0"/>
    <n v="0"/>
    <s v="Ja"/>
    <n v="0"/>
    <s v="Sanne Brillo"/>
    <n v="1998"/>
    <n v="35"/>
    <n v="0"/>
    <s v="ufaglært"/>
    <s v="ingen"/>
    <n v="0"/>
    <n v="0"/>
    <n v="0"/>
    <n v="0"/>
    <n v="0"/>
    <n v="0"/>
    <n v="0"/>
    <n v="0"/>
    <n v="95"/>
    <n v="95"/>
    <n v="2"/>
    <n v="1"/>
    <s v="Ja"/>
    <s v="Nej"/>
    <s v="Ja"/>
    <s v="Nej"/>
    <n v="0"/>
    <s v="Nej"/>
    <s v="er afventende og bekymrede men glade for at slippe med bøvl med madpakker"/>
    <s v="Nej"/>
    <n v="0"/>
    <x v="0"/>
    <x v="1"/>
    <n v="0"/>
    <s v="Køkken blandet tilvirk"/>
    <n v="0"/>
    <n v="0"/>
    <n v="0"/>
    <n v="0"/>
    <n v="0"/>
    <s v="Større"/>
    <s v="Mindre"/>
    <s v="Nej"/>
    <s v="flere vaske, nyt kogebord med kipsteger. Væggen til depotet skal fjernes og gøres til et stort rum. Tunnelopvaskemaskine, 2 ovne mere eller en konvektionsovn, mere bordplads, flere skabe, større bjørn, mere køl og frys"/>
    <n v="0"/>
    <n v="0"/>
    <n v="0"/>
    <n v="0"/>
    <n v="0"/>
    <s v="Mariah / Sine"/>
    <d v="2009-04-16T00:00:00"/>
    <n v="0"/>
    <n v="0"/>
    <n v="1"/>
    <n v="5"/>
    <n v="0"/>
    <n v="2"/>
    <n v="0"/>
    <n v="0"/>
    <n v="0"/>
    <n v="0"/>
    <n v="3"/>
    <n v="0"/>
    <n v="0"/>
    <n v="0"/>
    <n v="0"/>
    <n v="0"/>
    <n v="1"/>
    <n v="0"/>
    <n v="0"/>
    <n v="1"/>
    <n v="2"/>
    <s v="Miele"/>
    <n v="5"/>
    <s v="Ja"/>
    <n v="10"/>
    <s v="Nej"/>
    <s v="Ja"/>
    <s v="Nej"/>
    <n v="1"/>
    <s v="Begrænset"/>
    <s v="der er et tilstødende kontor til køkkenet som også kunne inddrages hvis væggen væltes"/>
    <n v="0"/>
    <s v="Integrerede "/>
    <s v="Amager"/>
    <n v="36"/>
    <n v="0"/>
    <n v="66"/>
    <n v="30"/>
    <n v="0"/>
    <n v="0"/>
    <n v="0"/>
    <n v="0"/>
    <n v="0"/>
    <n v="0"/>
    <n v="0"/>
    <n v="0"/>
    <n v="0"/>
    <n v="0"/>
    <n v="186583.36"/>
  </r>
  <r>
    <x v="0"/>
    <x v="239"/>
    <s v="Østen for solen"/>
    <s v="Amager"/>
    <s v="Røde Mellemvej 73"/>
    <n v="2300"/>
    <s v="København S"/>
    <s v="32 84 54 90"/>
    <s v="37477@buf.kk.dk"/>
    <s v="Vibeke Andersen"/>
    <n v="32528292"/>
    <n v="0"/>
    <s v="ostenforsolen@buf.kk.dk"/>
    <s v="Integreret"/>
    <n v="36"/>
    <n v="0"/>
    <n v="44"/>
    <n v="0"/>
    <n v="0"/>
    <n v="0"/>
    <n v="0"/>
    <s v="Nej"/>
    <n v="0"/>
    <n v="0"/>
    <n v="5"/>
    <n v="5"/>
    <n v="5"/>
    <n v="5"/>
    <n v="0"/>
    <n v="5"/>
    <n v="5"/>
    <n v="0"/>
    <n v="5"/>
    <n v="0"/>
    <n v="150000"/>
    <n v="50000"/>
    <n v="0"/>
    <s v="Ja"/>
    <s v="nej"/>
    <s v="Trine"/>
    <n v="2007"/>
    <n v="37"/>
    <n v="0"/>
    <s v="køkkenassistent"/>
    <n v="0"/>
    <n v="0"/>
    <n v="0"/>
    <n v="0"/>
    <n v="0"/>
    <n v="0"/>
    <n v="0"/>
    <n v="0"/>
    <n v="0"/>
    <n v="95"/>
    <n v="90"/>
    <n v="1"/>
    <n v="1"/>
    <s v="Ja"/>
    <s v="ja"/>
    <s v="nej"/>
    <s v="Ja"/>
    <s v="Er dog bekymret for økonomien"/>
    <s v="Ja"/>
    <n v="0"/>
    <s v="Ja"/>
    <s v="vil dog ikke bruge pædagogtimer"/>
    <x v="0"/>
    <x v="1"/>
    <n v="0"/>
    <s v="Køkken blandet tilvirk"/>
    <s v="nej"/>
    <s v="Mindre"/>
    <s v="Ingen"/>
    <s v="Nej"/>
    <s v="2 ovne eller 1 konvektionsovn. Grøntsagsrobot, mangler afsætningsplads, der er ikke rigtig plads til rullebord."/>
    <n v="0"/>
    <n v="0"/>
    <n v="0"/>
    <n v="0"/>
    <n v="0"/>
    <n v="0"/>
    <n v="0"/>
    <n v="0"/>
    <n v="0"/>
    <s v="Mariah"/>
    <s v="02.04.09."/>
    <n v="0"/>
    <n v="0"/>
    <n v="1"/>
    <n v="5"/>
    <n v="0"/>
    <n v="2"/>
    <n v="0"/>
    <n v="0"/>
    <n v="0"/>
    <n v="1"/>
    <n v="0"/>
    <n v="1"/>
    <n v="0"/>
    <n v="1"/>
    <n v="0"/>
    <n v="1"/>
    <n v="0"/>
    <n v="0"/>
    <n v="1"/>
    <n v="1"/>
    <n v="3"/>
    <s v="Ken Gazele 330"/>
    <n v="4"/>
    <s v="Ja"/>
    <n v="10"/>
    <s v="Nej"/>
    <s v="Nej"/>
    <s v="Nej"/>
    <n v="2"/>
    <s v="God plads"/>
    <n v="0"/>
    <n v="0"/>
    <s v="Integrerede "/>
    <s v="Amager"/>
    <n v="42"/>
    <n v="0"/>
    <n v="44"/>
    <n v="0"/>
    <n v="0"/>
    <n v="0"/>
    <n v="0"/>
    <n v="0"/>
    <n v="0"/>
    <n v="0"/>
    <n v="0"/>
    <n v="0"/>
    <n v="0"/>
    <n v="0"/>
    <n v="206927.39"/>
  </r>
  <r>
    <x v="0"/>
    <x v="240"/>
    <s v="De 5 årstider"/>
    <s v="Amager"/>
    <s v="Englandsvej 170"/>
    <n v="2300"/>
    <s v="København s"/>
    <s v="32 84 30 58"/>
    <s v="37493@buf.kk.dk"/>
    <s v="Hanne Jensen, MENTOREGNET"/>
    <n v="41626770"/>
    <n v="0"/>
    <s v="37493@buf.kk.dk"/>
    <s v="Integreret"/>
    <n v="29"/>
    <n v="0"/>
    <n v="48"/>
    <n v="0"/>
    <n v="0"/>
    <n v="0"/>
    <n v="0"/>
    <n v="0"/>
    <n v="0"/>
    <n v="0"/>
    <n v="5"/>
    <n v="5"/>
    <n v="5"/>
    <n v="5"/>
    <n v="0"/>
    <n v="5"/>
    <n v="0"/>
    <n v="0"/>
    <n v="5"/>
    <n v="0"/>
    <n v="140000"/>
    <n v="60000"/>
    <n v="0"/>
    <s v="Ja"/>
    <n v="0"/>
    <s v="Judith Larsen"/>
    <n v="2001"/>
    <n v="37"/>
    <n v="0"/>
    <s v="køkkenassistent"/>
    <s v="specialbørnehave"/>
    <s v="økologikursus (dogme 2000)"/>
    <n v="0"/>
    <n v="0"/>
    <n v="0"/>
    <n v="0"/>
    <n v="0"/>
    <n v="0"/>
    <n v="0"/>
    <n v="97"/>
    <n v="97"/>
    <n v="1"/>
    <n v="2"/>
    <s v="Ja"/>
    <s v="ja"/>
    <s v="Ja"/>
    <s v="Ja"/>
    <n v="0"/>
    <s v="Ja"/>
    <n v="0"/>
    <s v="Ja"/>
    <s v="skal have talt om det men mener der er en positiv stemmning"/>
    <x v="0"/>
    <x v="5"/>
    <n v="0"/>
    <s v="produktionskøkken"/>
    <s v="nej"/>
    <s v="Større"/>
    <n v="0"/>
    <n v="0"/>
    <s v="et nyt kogebord, nuværende er gammelt og udtjent. Ekstra køleskab og en varmluftsovn."/>
    <n v="0"/>
    <n v="0"/>
    <n v="0"/>
    <n v="0"/>
    <n v="0"/>
    <n v="0"/>
    <n v="0"/>
    <n v="0"/>
    <n v="0"/>
    <s v="Birgitte Glerup"/>
    <s v="26.3.2009"/>
    <n v="0"/>
    <n v="0"/>
    <n v="1"/>
    <n v="5"/>
    <n v="0"/>
    <n v="2"/>
    <n v="0"/>
    <n v="0"/>
    <n v="0"/>
    <n v="1"/>
    <n v="0"/>
    <n v="2"/>
    <n v="0"/>
    <n v="0"/>
    <n v="0"/>
    <n v="1"/>
    <n v="0"/>
    <n v="0"/>
    <n v="1"/>
    <n v="1"/>
    <n v="3"/>
    <s v="Miele"/>
    <n v="10"/>
    <n v="0"/>
    <n v="0"/>
    <s v="Ja"/>
    <s v="Ja"/>
    <n v="0"/>
    <n v="2"/>
    <s v="God plads"/>
    <n v="0"/>
    <n v="0"/>
    <s v="Integrerede "/>
    <s v="Amager"/>
    <n v="24"/>
    <n v="0"/>
    <n v="44"/>
    <n v="0"/>
    <n v="0"/>
    <n v="0"/>
    <n v="0"/>
    <n v="3"/>
    <n v="4"/>
    <n v="0"/>
    <n v="0"/>
    <n v="0"/>
    <n v="0"/>
    <n v="0"/>
    <n v="145940.79999999999"/>
  </r>
  <r>
    <x v="0"/>
    <x v="241"/>
    <s v="Galaxen"/>
    <s v="Amager"/>
    <s v="Øresundsvej 10"/>
    <n v="2300"/>
    <s v="København S"/>
    <s v="32 59 33 30"/>
    <s v="37497@buf.kk.dk"/>
    <s v="Jens Pallisgaard Iversen"/>
    <n v="32543389"/>
    <n v="0"/>
    <s v="37497@buf.kk.dk"/>
    <s v="Integreret"/>
    <n v="36"/>
    <n v="0"/>
    <n v="66"/>
    <n v="0"/>
    <n v="0"/>
    <n v="0"/>
    <n v="0"/>
    <s v="Nej"/>
    <n v="0"/>
    <n v="0"/>
    <n v="0"/>
    <n v="0"/>
    <n v="0"/>
    <n v="0"/>
    <n v="0"/>
    <n v="5"/>
    <n v="0"/>
    <n v="0"/>
    <n v="5"/>
    <n v="0"/>
    <n v="130000"/>
    <n v="10000"/>
    <n v="0"/>
    <n v="0"/>
    <n v="0"/>
    <n v="0"/>
    <n v="0"/>
    <n v="0"/>
    <n v="0"/>
    <n v="0"/>
    <n v="0"/>
    <n v="0"/>
    <n v="0"/>
    <n v="0"/>
    <n v="0"/>
    <n v="0"/>
    <n v="0"/>
    <n v="0"/>
    <n v="0"/>
    <n v="99"/>
    <n v="99"/>
    <n v="0"/>
    <n v="0"/>
    <n v="0"/>
    <n v="0"/>
    <n v="0"/>
    <n v="0"/>
    <n v="0"/>
    <n v="0"/>
    <n v="0"/>
    <n v="0"/>
    <n v="0"/>
    <x v="1"/>
    <x v="1"/>
    <n v="0"/>
    <s v="Modtagerkøkken"/>
    <n v="0"/>
    <n v="0"/>
    <n v="0"/>
    <n v="0"/>
    <n v="0"/>
    <n v="0"/>
    <n v="0"/>
    <n v="0"/>
    <n v="0"/>
    <n v="0"/>
    <n v="0"/>
    <n v="0"/>
    <n v="0"/>
    <n v="0"/>
    <s v="Lone Voss"/>
    <d v="1899-12-30T00:00:00"/>
    <n v="0"/>
    <n v="0"/>
    <n v="1"/>
    <n v="4"/>
    <n v="1"/>
    <n v="0"/>
    <n v="0"/>
    <n v="0"/>
    <n v="0"/>
    <n v="1"/>
    <n v="0"/>
    <n v="0"/>
    <n v="0"/>
    <n v="0"/>
    <n v="0"/>
    <n v="0"/>
    <n v="0"/>
    <n v="0"/>
    <n v="0"/>
    <n v="1"/>
    <n v="20"/>
    <s v="Miele"/>
    <n v="2"/>
    <s v="Nej"/>
    <n v="0"/>
    <s v="Ja"/>
    <s v="Nej"/>
    <s v="Nej"/>
    <n v="1"/>
    <s v="Begrænset"/>
    <n v="0"/>
    <n v="0"/>
    <s v="Integrerede "/>
    <s v="Amager"/>
    <n v="36"/>
    <n v="0"/>
    <n v="66"/>
    <n v="0"/>
    <n v="0"/>
    <n v="0"/>
    <n v="0"/>
    <n v="0"/>
    <n v="0"/>
    <n v="0"/>
    <n v="0"/>
    <n v="0"/>
    <n v="0"/>
    <n v="0"/>
    <n v="139509.01999999999"/>
  </r>
  <r>
    <x v="0"/>
    <x v="242"/>
    <s v="Himmelblå"/>
    <s v="Amager"/>
    <s v="Backersvej 111"/>
    <n v="2300"/>
    <s v="København S"/>
    <s v="32 59 11 40"/>
    <s v="37499@buf.kk.dk"/>
    <s v="Ebba Ørsted"/>
    <n v="32547609"/>
    <n v="0"/>
    <s v="37499@buf.kk.dk"/>
    <s v="Integreret"/>
    <n v="36"/>
    <n v="0"/>
    <n v="44"/>
    <n v="0"/>
    <n v="0"/>
    <n v="0"/>
    <n v="0"/>
    <s v="Nej"/>
    <n v="0"/>
    <n v="0"/>
    <n v="5"/>
    <n v="5"/>
    <n v="1"/>
    <n v="5"/>
    <n v="0"/>
    <n v="5"/>
    <n v="5"/>
    <n v="1"/>
    <n v="5"/>
    <n v="0"/>
    <n v="55000"/>
    <n v="55000"/>
    <n v="0"/>
    <s v="Ja"/>
    <n v="0"/>
    <s v="Majken Hammerum Hansen"/>
    <n v="2006"/>
    <n v="32"/>
    <n v="0"/>
    <s v="ufaglært"/>
    <n v="0"/>
    <s v="Hygiejne"/>
    <n v="0"/>
    <n v="0"/>
    <n v="0"/>
    <n v="0"/>
    <n v="0"/>
    <n v="0"/>
    <n v="0"/>
    <n v="60"/>
    <n v="60"/>
    <n v="2"/>
    <n v="2"/>
    <s v="Ja"/>
    <s v="Nej"/>
    <s v="Ja"/>
    <s v="Ja"/>
    <n v="0"/>
    <s v="Ja"/>
    <n v="0"/>
    <s v="Ja"/>
    <n v="0"/>
    <x v="0"/>
    <x v="68"/>
    <n v="0"/>
    <s v="produktionskøkken"/>
    <s v="nej"/>
    <s v="Større"/>
    <s v="Ingen"/>
    <n v="0"/>
    <s v="En industriopvasker, ex. Miele der tager 2 min. Et bord til deres røremaskine, Bjørn, da den står på køkkenbordet og fylder, samt en ekstra ovn"/>
    <n v="0"/>
    <n v="0"/>
    <n v="0"/>
    <n v="0"/>
    <n v="0"/>
    <n v="0"/>
    <n v="0"/>
    <n v="0"/>
    <n v="0"/>
    <s v="Cathrine Joachim Jerrik"/>
    <s v="3.4.2009"/>
    <n v="0"/>
    <n v="0"/>
    <n v="1"/>
    <n v="5"/>
    <n v="0"/>
    <n v="2"/>
    <n v="0"/>
    <n v="0"/>
    <n v="0"/>
    <n v="0"/>
    <n v="3"/>
    <n v="0"/>
    <n v="0"/>
    <n v="0"/>
    <n v="0"/>
    <n v="0"/>
    <n v="1"/>
    <n v="0"/>
    <n v="1"/>
    <n v="1"/>
    <n v="20"/>
    <s v="Miele"/>
    <n v="5"/>
    <n v="0"/>
    <n v="0"/>
    <s v="Ja"/>
    <n v="0"/>
    <s v="ja"/>
    <n v="2"/>
    <s v="God plads"/>
    <s v="Dejligt stort lager"/>
    <n v="0"/>
    <s v="Integrerede "/>
    <s v="Amager"/>
    <n v="36"/>
    <n v="0"/>
    <n v="44"/>
    <n v="0"/>
    <n v="0"/>
    <n v="0"/>
    <n v="0"/>
    <n v="0"/>
    <n v="0"/>
    <n v="0"/>
    <n v="0"/>
    <n v="0"/>
    <n v="0"/>
    <n v="0"/>
    <n v="118725.05"/>
  </r>
  <r>
    <x v="0"/>
    <x v="243"/>
    <s v="Havblik"/>
    <s v="Amager"/>
    <s v="Gerbrandsvej 5D"/>
    <n v="2300"/>
    <s v="København S"/>
    <s v="32 59 90 51"/>
    <s v="37506@buf.kk.dk"/>
    <s v="Anne-Grethe Harpelunde Jensen, Konstitueret leder: Gudrun Olsen"/>
    <n v="32519946"/>
    <n v="0"/>
    <s v="37506@buf.kk.dk, havblink@buf.kk.dk"/>
    <s v="Integreret"/>
    <n v="36"/>
    <n v="0"/>
    <n v="44"/>
    <n v="0"/>
    <n v="0"/>
    <n v="0"/>
    <n v="0"/>
    <s v="Nej"/>
    <n v="0"/>
    <n v="0"/>
    <n v="5"/>
    <n v="5"/>
    <n v="0"/>
    <n v="5"/>
    <n v="0"/>
    <n v="5"/>
    <n v="5"/>
    <n v="0"/>
    <n v="5"/>
    <n v="0"/>
    <n v="130000"/>
    <n v="130000"/>
    <n v="0"/>
    <s v="Nej"/>
    <s v="Ja"/>
    <n v="0"/>
    <n v="0"/>
    <n v="0"/>
    <n v="0"/>
    <n v="0"/>
    <n v="0"/>
    <n v="0"/>
    <n v="0"/>
    <n v="0"/>
    <n v="0"/>
    <n v="0"/>
    <n v="0"/>
    <n v="0"/>
    <n v="0"/>
    <n v="80"/>
    <n v="80"/>
    <n v="1"/>
    <n v="1"/>
    <s v="Ja"/>
    <s v="ja"/>
    <s v="nej"/>
    <s v="Ja"/>
    <n v="0"/>
    <s v="Ja"/>
    <n v="0"/>
    <s v="Ja"/>
    <n v="0"/>
    <x v="0"/>
    <x v="69"/>
    <n v="0"/>
    <s v="produktionskøkken"/>
    <n v="0"/>
    <s v="Mindre"/>
    <s v="Ingen"/>
    <n v="0"/>
    <s v="Konvektionsovn"/>
    <n v="0"/>
    <n v="0"/>
    <n v="0"/>
    <n v="0"/>
    <n v="0"/>
    <n v="0"/>
    <n v="0"/>
    <n v="0"/>
    <n v="0"/>
    <s v="Cathrine Joachim Jerrik"/>
    <s v="23.3.2009"/>
    <n v="0"/>
    <n v="0"/>
    <n v="1"/>
    <n v="5"/>
    <n v="0"/>
    <n v="2"/>
    <n v="0"/>
    <n v="0"/>
    <n v="0"/>
    <n v="0"/>
    <n v="2"/>
    <n v="0"/>
    <n v="0"/>
    <n v="0"/>
    <n v="0"/>
    <n v="0"/>
    <n v="1"/>
    <n v="0"/>
    <n v="1"/>
    <n v="1"/>
    <n v="4"/>
    <s v="ken"/>
    <n v="4"/>
    <n v="0"/>
    <n v="0"/>
    <s v="Ja"/>
    <n v="0"/>
    <s v="ja"/>
    <n v="2"/>
    <s v="God plads"/>
    <n v="0"/>
    <n v="0"/>
    <s v="Integrerede "/>
    <s v="Amager"/>
    <n v="36"/>
    <n v="0"/>
    <n v="44"/>
    <n v="0"/>
    <n v="0"/>
    <n v="0"/>
    <n v="0"/>
    <n v="0"/>
    <n v="0"/>
    <n v="0"/>
    <n v="0"/>
    <n v="0"/>
    <n v="0"/>
    <n v="0"/>
    <n v="128831.2"/>
  </r>
  <r>
    <x v="0"/>
    <x v="244"/>
    <s v="Nordlys"/>
    <s v="Amager"/>
    <s v="Gerbrandsvej 5C"/>
    <n v="2300"/>
    <s v="København S"/>
    <n v="32842112"/>
    <s v="DK51@buf.kk.dk"/>
    <s v="Annette Adamsen"/>
    <n v="0"/>
    <n v="0"/>
    <s v="37508@buf.kk.dk"/>
    <s v="Integreret"/>
    <n v="36"/>
    <n v="0"/>
    <n v="44"/>
    <n v="0"/>
    <n v="0"/>
    <n v="0"/>
    <n v="0"/>
    <s v="Nej"/>
    <n v="0"/>
    <n v="0"/>
    <n v="5"/>
    <n v="5"/>
    <n v="5"/>
    <n v="5"/>
    <n v="0"/>
    <n v="5"/>
    <n v="5"/>
    <n v="0"/>
    <n v="5"/>
    <n v="0"/>
    <n v="120000"/>
    <n v="0"/>
    <n v="0"/>
    <s v="Ja"/>
    <s v="nej"/>
    <s v="Karine Castella"/>
    <n v="2008"/>
    <n v="33"/>
    <n v="0"/>
    <s v="Ernæringsassistent"/>
    <s v="lavet mad på hospital"/>
    <n v="0"/>
    <s v="Nete"/>
    <n v="2006"/>
    <n v="15"/>
    <n v="0"/>
    <s v="Medhjælper til opvak"/>
    <n v="0"/>
    <n v="0"/>
    <n v="98"/>
    <n v="98"/>
    <n v="1"/>
    <n v="1"/>
    <s v="Ja"/>
    <s v="ja"/>
    <s v="nej"/>
    <s v="Ja"/>
    <s v="Hvis køkkenkapaciteten følger med"/>
    <s v="Ja"/>
    <n v="0"/>
    <s v="Ja"/>
    <n v="0"/>
    <x v="2"/>
    <x v="1"/>
    <n v="0"/>
    <s v="Køkken blandet tilvirk"/>
    <s v="nej"/>
    <n v="0"/>
    <n v="0"/>
    <n v="0"/>
    <n v="0"/>
    <s v="Mindre"/>
    <s v="Mindre"/>
    <n v="0"/>
    <s v="en ekstra stor kogeplade, 2 ovne mere eller konvektionsovn, en ekstra fryser"/>
    <n v="0"/>
    <n v="0"/>
    <n v="0"/>
    <n v="0"/>
    <n v="0"/>
    <s v="Mariah / Nanna"/>
    <d v="2009-04-01T00:00:00"/>
    <n v="0"/>
    <n v="0"/>
    <n v="1"/>
    <n v="5"/>
    <n v="0"/>
    <n v="2"/>
    <n v="0"/>
    <n v="0"/>
    <n v="0"/>
    <n v="0"/>
    <n v="2"/>
    <n v="0"/>
    <n v="0"/>
    <n v="1"/>
    <n v="0"/>
    <n v="0"/>
    <n v="1"/>
    <n v="0"/>
    <n v="0"/>
    <n v="1"/>
    <n v="7"/>
    <s v="Ken Gazette 330"/>
    <n v="5"/>
    <s v="Ja"/>
    <n v="10"/>
    <s v="Nej"/>
    <s v="Nej"/>
    <s v="ja"/>
    <n v="1"/>
    <s v="Begrænset"/>
    <s v="Køleskab: 1 på gangen. Fryser: i depot. Ovn: 16 år gammel. Kogebord: 1 stor plade mere. Vask: 1 m 2 rum_x000a_Underskabe i depot til opvaring af service og kolonialvare. Mangler service og gryder"/>
    <n v="0"/>
    <s v="Integrerede "/>
    <s v="Amager"/>
    <n v="36"/>
    <n v="0"/>
    <n v="44"/>
    <n v="0"/>
    <n v="0"/>
    <n v="0"/>
    <n v="0"/>
    <n v="0"/>
    <n v="0"/>
    <n v="0"/>
    <n v="0"/>
    <n v="0"/>
    <n v="0"/>
    <n v="0"/>
    <n v="105854.7"/>
  </r>
  <r>
    <x v="0"/>
    <x v="245"/>
    <s v="Søstjernen"/>
    <s v="Amager"/>
    <s v="Grækenlandsvej 90B"/>
    <n v="2300"/>
    <s v="København S"/>
    <s v="32 55 50 66(vug)/ 32 55 50 65(bhv)"/>
    <s v="37509@buf.kk.dk"/>
    <s v="Jimmy Munch Jakobsen, MENTOREGNET"/>
    <n v="32586957"/>
    <n v="0"/>
    <s v="37509@buf.kk.dk"/>
    <s v="Integreret"/>
    <n v="60"/>
    <n v="0"/>
    <n v="84"/>
    <n v="0"/>
    <n v="0"/>
    <n v="0"/>
    <n v="0"/>
    <s v="ja"/>
    <n v="0"/>
    <n v="0"/>
    <n v="5"/>
    <n v="5"/>
    <n v="5"/>
    <n v="5"/>
    <n v="0"/>
    <n v="5"/>
    <n v="0"/>
    <n v="0"/>
    <n v="5"/>
    <n v="0"/>
    <n v="170000"/>
    <n v="70000"/>
    <n v="0"/>
    <s v="Ja"/>
    <n v="0"/>
    <s v="Cojas Stamatis"/>
    <n v="1990"/>
    <n v="37"/>
    <n v="0"/>
    <s v="ufaglært"/>
    <s v="livslang erfaring"/>
    <s v="økologisk oplysningsforbund"/>
    <s v="Grigorios Antonaros"/>
    <n v="2008"/>
    <n v="18"/>
    <n v="0"/>
    <s v="ufaglært"/>
    <s v="fra andre køkkener"/>
    <n v="0"/>
    <n v="80"/>
    <n v="80"/>
    <n v="3"/>
    <n v="3"/>
    <s v="Ja"/>
    <s v="Nej"/>
    <s v="Ja"/>
    <s v="Ja"/>
    <n v="0"/>
    <s v="Ja"/>
    <n v="0"/>
    <s v="Ja"/>
    <s v="ønsker at maden skal laves i huset"/>
    <x v="2"/>
    <x v="1"/>
    <n v="0"/>
    <s v="produktionskøkken"/>
    <s v="Ja"/>
    <s v="Mindre"/>
    <n v="0"/>
    <n v="0"/>
    <s v="stor 10 stik konvektionsovn, et industrikøleskab"/>
    <n v="0"/>
    <n v="0"/>
    <n v="0"/>
    <n v="0"/>
    <n v="0"/>
    <n v="0"/>
    <n v="0"/>
    <n v="0"/>
    <n v="0"/>
    <s v="Lone Voss"/>
    <s v="20.3.2009"/>
    <n v="0"/>
    <n v="0"/>
    <n v="1"/>
    <n v="6"/>
    <n v="0"/>
    <n v="3"/>
    <n v="0"/>
    <n v="0"/>
    <n v="0"/>
    <n v="0"/>
    <n v="1"/>
    <n v="0"/>
    <n v="0"/>
    <n v="1"/>
    <n v="0"/>
    <n v="0"/>
    <n v="2"/>
    <n v="0"/>
    <n v="0"/>
    <n v="1"/>
    <n v="6"/>
    <s v="Meiko"/>
    <n v="0"/>
    <s v="Ja"/>
    <n v="20"/>
    <n v="0"/>
    <n v="0"/>
    <s v="ja"/>
    <n v="3"/>
    <s v="Begrænset"/>
    <n v="0"/>
    <n v="0"/>
    <s v="Integrerede "/>
    <s v="Amager"/>
    <n v="60"/>
    <n v="0"/>
    <n v="80"/>
    <n v="0"/>
    <n v="0"/>
    <n v="0"/>
    <n v="0"/>
    <n v="0"/>
    <n v="0"/>
    <n v="0"/>
    <n v="0"/>
    <n v="0"/>
    <n v="0"/>
    <n v="0"/>
    <n v="310611.74"/>
  </r>
  <r>
    <x v="0"/>
    <x v="246"/>
    <s v="Amagerhus"/>
    <s v="Amager"/>
    <s v="Boltonvej 1"/>
    <n v="2300"/>
    <s v="København S"/>
    <s v="32 58 54 36"/>
    <s v="37524@buf.kk.dk"/>
    <s v="Ruth Nielsen"/>
    <n v="32570758"/>
    <n v="0"/>
    <s v="37524@buf.kk.dk, amagerhus@buf.kk.dk"/>
    <s v="Integreret"/>
    <n v="0"/>
    <n v="0"/>
    <n v="66"/>
    <n v="44"/>
    <n v="0"/>
    <n v="0"/>
    <n v="0"/>
    <s v="Nej"/>
    <n v="0"/>
    <n v="0"/>
    <n v="0"/>
    <n v="0"/>
    <n v="0"/>
    <n v="0"/>
    <n v="0"/>
    <n v="5"/>
    <n v="0"/>
    <n v="0"/>
    <n v="5"/>
    <n v="0"/>
    <n v="0"/>
    <n v="120000"/>
    <n v="0"/>
    <s v="Ja"/>
    <n v="0"/>
    <s v="Qui Tran"/>
    <n v="2004"/>
    <n v="23"/>
    <s v="qui18@hotmail.com"/>
    <s v="køkkenassistent"/>
    <s v="1 år på Rigshospitalet, smørrebrødsforretning som selvstændig"/>
    <s v="øko og brød"/>
    <n v="0"/>
    <n v="0"/>
    <n v="0"/>
    <n v="0"/>
    <n v="0"/>
    <n v="0"/>
    <n v="0"/>
    <n v="0"/>
    <n v="80"/>
    <n v="0"/>
    <n v="2"/>
    <s v="Ja"/>
    <s v="Nej"/>
    <s v="Ja"/>
    <s v="Ja"/>
    <s v="afvendter om de har kapaciteten"/>
    <n v="0"/>
    <n v="0"/>
    <s v="Ja"/>
    <n v="0"/>
    <x v="0"/>
    <x v="70"/>
    <n v="0"/>
    <s v="Køkken blandet tilvirk"/>
    <n v="0"/>
    <n v="0"/>
    <n v="0"/>
    <n v="0"/>
    <n v="0"/>
    <n v="0"/>
    <n v="0"/>
    <n v="0"/>
    <n v="0"/>
    <n v="0"/>
    <n v="0"/>
    <s v="Større"/>
    <s v="nye ovne, komfur, "/>
    <s v="Køkkenet skal have mere lagerplads, og ombygges."/>
    <s v="Cathrine Joachim Jerrik"/>
    <s v="23.3.2009"/>
    <n v="0"/>
    <n v="0"/>
    <n v="1"/>
    <n v="4"/>
    <n v="0"/>
    <n v="2"/>
    <n v="0"/>
    <n v="0"/>
    <n v="0"/>
    <n v="1"/>
    <n v="1"/>
    <n v="0"/>
    <n v="0"/>
    <n v="0"/>
    <n v="0"/>
    <n v="0"/>
    <n v="1"/>
    <n v="0"/>
    <n v="0"/>
    <n v="1"/>
    <n v="20"/>
    <s v="Miele"/>
    <n v="4"/>
    <n v="0"/>
    <n v="0"/>
    <s v="Ja"/>
    <n v="0"/>
    <n v="0"/>
    <n v="1"/>
    <s v="Begrænset"/>
    <s v="åbent køkken uden dør til børnene, vil meget gerne bevare det åbne rum"/>
    <n v="0"/>
    <s v="Integrerede "/>
    <s v="Amager"/>
    <n v="0"/>
    <n v="0"/>
    <n v="66"/>
    <n v="44"/>
    <n v="0"/>
    <n v="0"/>
    <n v="0"/>
    <n v="0"/>
    <n v="0"/>
    <n v="0"/>
    <n v="0"/>
    <n v="0"/>
    <n v="0"/>
    <n v="0"/>
    <n v="162151.73000000001"/>
  </r>
  <r>
    <x v="0"/>
    <x v="247"/>
    <s v="Blæksprutten"/>
    <s v="Amager"/>
    <s v="Amagerfælledvej 53"/>
    <n v="2300"/>
    <s v="København S"/>
    <s v="32 54 20 55 eller 32 54 23 91 intgr."/>
    <s v="37541@buf.kk.dk"/>
    <s v="Søren Lisberg, MENTOREGNET"/>
    <n v="32521908"/>
    <n v="20912391"/>
    <s v="37541@buf.kk.dk"/>
    <s v="Integreret"/>
    <n v="36"/>
    <n v="0"/>
    <n v="44"/>
    <n v="44"/>
    <n v="36"/>
    <n v="24"/>
    <n v="0"/>
    <n v="0"/>
    <n v="0"/>
    <n v="0"/>
    <n v="5"/>
    <n v="5"/>
    <n v="5"/>
    <n v="5"/>
    <n v="0"/>
    <n v="5"/>
    <n v="0"/>
    <n v="0"/>
    <n v="0"/>
    <n v="0"/>
    <n v="0"/>
    <n v="0"/>
    <n v="0"/>
    <s v="Ja"/>
    <n v="0"/>
    <s v="Camilla Andreasen"/>
    <n v="2005"/>
    <n v="37"/>
    <n v="0"/>
    <s v="ernærings- og husholdningsøkonom fra Ankerhus"/>
    <s v="andre inst. Oldfrue mm, undervisningserfaring"/>
    <n v="0"/>
    <n v="0"/>
    <n v="0"/>
    <n v="0"/>
    <n v="0"/>
    <n v="0"/>
    <n v="0"/>
    <n v="0"/>
    <n v="95"/>
    <n v="95"/>
    <n v="1"/>
    <n v="1"/>
    <s v="Ja"/>
    <s v="ja"/>
    <s v="Ja"/>
    <s v="Ja"/>
    <n v="0"/>
    <s v="Ja"/>
    <n v="0"/>
    <s v="Ja"/>
    <n v="0"/>
    <x v="0"/>
    <x v="1"/>
    <n v="0"/>
    <s v="produktionskøkken"/>
    <s v="nej"/>
    <s v="Mindre"/>
    <s v="Mindre"/>
    <n v="0"/>
    <s v="ny vask-separat, 2 nye industrikøleskabe"/>
    <n v="0"/>
    <n v="0"/>
    <n v="0"/>
    <n v="0"/>
    <n v="0"/>
    <n v="0"/>
    <n v="0"/>
    <n v="0"/>
    <n v="0"/>
    <s v="Birgitte Glerup"/>
    <s v="26.3.2009"/>
    <n v="0"/>
    <n v="1"/>
    <n v="5"/>
    <n v="0"/>
    <n v="0"/>
    <n v="2"/>
    <n v="0"/>
    <n v="0"/>
    <n v="0"/>
    <n v="0"/>
    <n v="0"/>
    <n v="2"/>
    <n v="0"/>
    <n v="0"/>
    <n v="0"/>
    <n v="0"/>
    <n v="0"/>
    <n v="0"/>
    <n v="1"/>
    <n v="1"/>
    <n v="2"/>
    <s v="Wexiödisk"/>
    <n v="7"/>
    <n v="0"/>
    <n v="0"/>
    <s v="Ja"/>
    <s v="Ja"/>
    <n v="0"/>
    <n v="1"/>
    <s v="God plads"/>
    <s v="Dejligt køkken med gode muligheder for stor produktion, fokus på mad og måltid."/>
    <n v="0"/>
    <s v="Integrerede "/>
    <s v="Amager"/>
    <n v="36"/>
    <n v="0"/>
    <n v="44"/>
    <n v="44"/>
    <n v="36"/>
    <n v="24"/>
    <n v="0"/>
    <n v="0"/>
    <n v="0"/>
    <n v="0"/>
    <n v="0"/>
    <n v="0"/>
    <n v="0"/>
    <n v="0"/>
    <n v="320000.81"/>
  </r>
  <r>
    <x v="0"/>
    <x v="248"/>
    <s v="Hørgården"/>
    <s v="Amager"/>
    <s v="Brydes Allé 44"/>
    <n v="2300"/>
    <s v="København S"/>
    <s v="32 59 22 44"/>
    <s v="37574@buf.kk.dk"/>
    <s v="Lilian Schwartz"/>
    <n v="32953630"/>
    <n v="0"/>
    <s v="37574@buf.kk.dk"/>
    <s v="Integreret"/>
    <n v="0"/>
    <n v="0"/>
    <n v="22"/>
    <n v="22"/>
    <n v="0"/>
    <n v="0"/>
    <n v="0"/>
    <s v="Nej"/>
    <n v="0"/>
    <n v="0"/>
    <n v="0"/>
    <n v="0"/>
    <n v="0"/>
    <n v="0"/>
    <n v="0"/>
    <n v="5"/>
    <n v="0"/>
    <n v="0"/>
    <n v="5"/>
    <n v="0"/>
    <n v="0"/>
    <s v="ca. 1kr. pr. barn pr. dag"/>
    <n v="0"/>
    <n v="0"/>
    <n v="0"/>
    <n v="0"/>
    <n v="0"/>
    <n v="0"/>
    <n v="0"/>
    <n v="0"/>
    <n v="0"/>
    <n v="0"/>
    <n v="0"/>
    <n v="0"/>
    <n v="0"/>
    <n v="0"/>
    <n v="0"/>
    <n v="0"/>
    <n v="0"/>
    <n v="0"/>
    <n v="95"/>
    <n v="0"/>
    <n v="1"/>
    <s v="nej"/>
    <s v="Nej"/>
    <s v="nej"/>
    <s v="Ja"/>
    <n v="0"/>
    <n v="0"/>
    <n v="0"/>
    <s v="Ja"/>
    <n v="0"/>
    <x v="0"/>
    <x v="71"/>
    <n v="0"/>
    <s v="Køkken blandet tilvirk"/>
    <n v="0"/>
    <n v="0"/>
    <n v="0"/>
    <n v="0"/>
    <n v="0"/>
    <s v="Mindre"/>
    <s v="Ingen"/>
    <n v="0"/>
    <s v="der er brug for en ny varmeluftsovn og røremaskine"/>
    <n v="0"/>
    <n v="0"/>
    <n v="0"/>
    <n v="0"/>
    <n v="0"/>
    <s v="Lone Voss"/>
    <s v="?"/>
    <n v="0"/>
    <n v="1"/>
    <n v="0"/>
    <n v="0"/>
    <n v="0"/>
    <n v="0"/>
    <n v="0"/>
    <n v="0"/>
    <n v="0"/>
    <n v="1"/>
    <n v="1"/>
    <n v="0"/>
    <n v="0"/>
    <n v="0"/>
    <n v="0"/>
    <n v="1"/>
    <n v="0"/>
    <n v="0"/>
    <n v="0"/>
    <n v="1"/>
    <n v="20"/>
    <s v="Miele"/>
    <n v="0"/>
    <n v="0"/>
    <n v="0"/>
    <n v="0"/>
    <s v="Ja"/>
    <n v="0"/>
    <n v="2"/>
    <s v="Begrænset"/>
    <n v="0"/>
    <n v="0"/>
    <s v="Integrerede "/>
    <s v="Amager"/>
    <n v="0"/>
    <n v="0"/>
    <n v="22"/>
    <n v="22"/>
    <n v="0"/>
    <n v="0"/>
    <n v="0"/>
    <n v="0"/>
    <n v="0"/>
    <n v="0"/>
    <n v="0"/>
    <n v="0"/>
    <n v="0"/>
    <n v="0"/>
    <n v="31004.11"/>
  </r>
  <r>
    <x v="0"/>
    <x v="249"/>
    <s v="Grøftekanten"/>
    <s v="Amager"/>
    <s v="Glommensgade 4"/>
    <n v="2300"/>
    <s v="København S"/>
    <s v="32 58 72 53 / 32 58 72 49"/>
    <s v="37575@buf.kk.dk, en17@buf.kk.dk"/>
    <s v="Hans-Henrik Brun Larsen"/>
    <n v="60805880"/>
    <n v="0"/>
    <s v="37575@buf.kk.dk"/>
    <s v="Integreret"/>
    <n v="23"/>
    <n v="0"/>
    <n v="60"/>
    <n v="0"/>
    <n v="0"/>
    <n v="0"/>
    <n v="0"/>
    <s v="Nej"/>
    <n v="0"/>
    <n v="0"/>
    <n v="5"/>
    <n v="0"/>
    <n v="5"/>
    <n v="5"/>
    <n v="0"/>
    <n v="5"/>
    <n v="0"/>
    <n v="5"/>
    <n v="5"/>
    <n v="0"/>
    <n v="180000"/>
    <n v="180000"/>
    <n v="0"/>
    <s v="Ja"/>
    <n v="0"/>
    <s v="Touriya Rachdi"/>
    <n v="2008"/>
    <n v="35"/>
    <n v="0"/>
    <s v="ufaglært"/>
    <n v="0"/>
    <n v="0"/>
    <n v="0"/>
    <n v="0"/>
    <n v="0"/>
    <n v="0"/>
    <n v="0"/>
    <n v="0"/>
    <n v="0"/>
    <n v="85"/>
    <n v="85"/>
    <n v="2"/>
    <n v="2"/>
    <s v="Ja"/>
    <s v="ja"/>
    <s v="Ja"/>
    <s v="Ja"/>
    <n v="0"/>
    <n v="0"/>
    <s v="ved det ikke"/>
    <s v="Ja"/>
    <n v="0"/>
    <x v="0"/>
    <x v="72"/>
    <n v="0"/>
    <s v="produktionskøkken"/>
    <s v="nej"/>
    <s v="Mindre"/>
    <s v="Mindre"/>
    <n v="0"/>
    <s v="grøntsagsrobot, en vask mere og mere bordplads, ny ovn, en fryser og køleskab. Når der skal laves mad til alle børnene er det et køkken med begrænset tilvirkning"/>
    <n v="0"/>
    <n v="0"/>
    <n v="0"/>
    <n v="0"/>
    <n v="0"/>
    <n v="0"/>
    <n v="0"/>
    <n v="0"/>
    <n v="0"/>
    <s v="Lone Voss"/>
    <s v="30.3.2009"/>
    <n v="0"/>
    <n v="0"/>
    <n v="1"/>
    <n v="4"/>
    <n v="0"/>
    <n v="2"/>
    <n v="0"/>
    <n v="0"/>
    <n v="0"/>
    <n v="1"/>
    <n v="1"/>
    <n v="0"/>
    <n v="0"/>
    <n v="0"/>
    <n v="0"/>
    <n v="1"/>
    <n v="1"/>
    <n v="0"/>
    <n v="0"/>
    <n v="1"/>
    <n v="2"/>
    <s v="Wexiödisk"/>
    <n v="4"/>
    <s v="Ja"/>
    <n v="10"/>
    <n v="0"/>
    <n v="0"/>
    <n v="0"/>
    <n v="2"/>
    <s v="Begrænset"/>
    <n v="0"/>
    <n v="0"/>
    <s v="Integrerede "/>
    <s v="Amager"/>
    <n v="23"/>
    <n v="0"/>
    <n v="60"/>
    <n v="0"/>
    <n v="0"/>
    <n v="0"/>
    <n v="0"/>
    <n v="0"/>
    <n v="0"/>
    <n v="0"/>
    <n v="0"/>
    <n v="0"/>
    <n v="0"/>
    <n v="0"/>
    <n v="196426.97"/>
  </r>
  <r>
    <x v="0"/>
    <x v="250"/>
    <s v="Schous Børnehus"/>
    <s v="Bispebjerg"/>
    <s v="Dortheavej 75"/>
    <n v="2400"/>
    <s v="København NV"/>
    <s v="38 10 81 05"/>
    <s v="35332@buf.kk.dk"/>
    <s v="Ulla Nielsen"/>
    <n v="44680065"/>
    <n v="0"/>
    <s v="schousb@mail.tele.dk"/>
    <s v="Integreret"/>
    <n v="21"/>
    <n v="0"/>
    <n v="24"/>
    <n v="0"/>
    <n v="0"/>
    <n v="0"/>
    <n v="0"/>
    <s v="ja"/>
    <n v="2"/>
    <n v="0"/>
    <n v="5"/>
    <n v="0"/>
    <n v="5"/>
    <n v="5"/>
    <n v="0"/>
    <n v="5"/>
    <n v="0"/>
    <n v="1"/>
    <n v="5"/>
    <n v="0"/>
    <n v="120000"/>
    <n v="0"/>
    <n v="0"/>
    <s v="Ja"/>
    <n v="0"/>
    <s v="Lotta Bruun"/>
    <n v="2008"/>
    <n v="30"/>
    <n v="0"/>
    <s v="Suhr's"/>
    <n v="0"/>
    <n v="0"/>
    <n v="0"/>
    <n v="0"/>
    <n v="0"/>
    <n v="0"/>
    <n v="0"/>
    <n v="0"/>
    <n v="0"/>
    <n v="80"/>
    <n v="80"/>
    <n v="2"/>
    <n v="2"/>
    <s v="nej"/>
    <s v="ja"/>
    <s v="Ja"/>
    <s v="Ja"/>
    <s v="Der bliver lavet til vuggestue pt."/>
    <s v="Ja"/>
    <s v="Vil gerne have mad"/>
    <s v="Ja"/>
    <n v="0"/>
    <x v="1"/>
    <x v="1"/>
    <n v="0"/>
    <s v="produktionskøkken"/>
    <n v="0"/>
    <s v="Mindre"/>
    <n v="0"/>
    <n v="0"/>
    <s v="Vuggestue køkken har begrænset mulighed for at lave mere mad (mangler plads, ovn, køleskab)"/>
    <n v="0"/>
    <n v="0"/>
    <n v="0"/>
    <n v="0"/>
    <n v="0"/>
    <n v="0"/>
    <n v="0"/>
    <n v="0"/>
    <s v="Køkkenet i børnehaven trænger til stor opfriskning. Kan godt tages i brug til kold mad"/>
    <s v="Lone Voss/Sine"/>
    <d v="2009-02-20T00:00:00"/>
    <n v="0"/>
    <n v="0"/>
    <n v="1"/>
    <n v="4"/>
    <n v="0"/>
    <n v="2"/>
    <n v="0"/>
    <n v="0"/>
    <n v="0"/>
    <n v="2"/>
    <n v="0"/>
    <n v="0"/>
    <n v="1"/>
    <n v="0"/>
    <n v="0"/>
    <n v="1"/>
    <n v="0"/>
    <n v="0"/>
    <n v="0"/>
    <n v="0"/>
    <n v="0"/>
    <s v="Miele"/>
    <n v="2"/>
    <s v="Nej"/>
    <n v="0"/>
    <s v="Ja"/>
    <n v="0"/>
    <n v="0"/>
    <n v="2"/>
    <s v="Begrænset"/>
    <s v="Optimalt vil være at sætte køkken i børnehaven istand. Så der bliver lavet mad i 2 køkkener"/>
    <n v="0"/>
    <s v="Integrerede "/>
    <s v="Bispebjerg"/>
    <n v="21"/>
    <n v="0"/>
    <n v="24"/>
    <n v="0"/>
    <n v="0"/>
    <n v="0"/>
    <n v="0"/>
    <n v="0"/>
    <n v="0"/>
    <n v="0"/>
    <n v="0"/>
    <n v="0"/>
    <n v="0"/>
    <n v="0"/>
    <n v="101887.54"/>
  </r>
  <r>
    <x v="0"/>
    <x v="251"/>
    <s v="Schous Børnehus"/>
    <s v="Bispebjerg"/>
    <s v="Dortheavej 75"/>
    <n v="2400"/>
    <s v="København NV"/>
    <s v="38 10 81 05"/>
    <s v="35332@buf.kk.dk"/>
    <s v="Ulla Nielsen"/>
    <n v="44680065"/>
    <n v="0"/>
    <s v="schousb@mail.tele.dk"/>
    <s v="Integreret"/>
    <n v="21"/>
    <n v="0"/>
    <n v="24"/>
    <n v="0"/>
    <n v="0"/>
    <n v="0"/>
    <n v="0"/>
    <s v="ja"/>
    <n v="0"/>
    <n v="0"/>
    <n v="0"/>
    <n v="0"/>
    <n v="0"/>
    <n v="0"/>
    <n v="0"/>
    <n v="0"/>
    <n v="0"/>
    <n v="0"/>
    <n v="0"/>
    <n v="0"/>
    <n v="0"/>
    <n v="0"/>
    <n v="0"/>
    <n v="0"/>
    <n v="0"/>
    <n v="0"/>
    <n v="0"/>
    <n v="0"/>
    <n v="0"/>
    <n v="0"/>
    <n v="0"/>
    <n v="0"/>
    <n v="0"/>
    <n v="0"/>
    <n v="0"/>
    <n v="0"/>
    <n v="0"/>
    <n v="0"/>
    <n v="0"/>
    <n v="0"/>
    <n v="0"/>
    <n v="0"/>
    <n v="0"/>
    <n v="0"/>
    <n v="0"/>
    <n v="0"/>
    <n v="0"/>
    <n v="0"/>
    <n v="0"/>
    <n v="0"/>
    <n v="0"/>
    <n v="0"/>
    <x v="1"/>
    <x v="1"/>
    <n v="0"/>
    <n v="0"/>
    <n v="0"/>
    <n v="0"/>
    <n v="0"/>
    <n v="0"/>
    <n v="0"/>
    <n v="0"/>
    <n v="0"/>
    <n v="0"/>
    <n v="0"/>
    <n v="0"/>
    <n v="0"/>
    <n v="0"/>
    <n v="0"/>
    <n v="0"/>
    <n v="0"/>
    <d v="1899-12-30T00:00:00"/>
    <n v="0"/>
    <n v="1"/>
    <n v="0"/>
    <n v="0"/>
    <n v="1"/>
    <n v="0"/>
    <n v="0"/>
    <n v="0"/>
    <n v="0"/>
    <n v="0"/>
    <n v="1"/>
    <n v="0"/>
    <n v="1"/>
    <n v="0"/>
    <n v="0"/>
    <n v="1"/>
    <n v="0"/>
    <n v="0"/>
    <n v="0"/>
    <n v="0"/>
    <n v="0"/>
    <s v="Miele"/>
    <n v="0"/>
    <s v="Ja"/>
    <n v="3"/>
    <n v="0"/>
    <n v="0"/>
    <n v="0"/>
    <n v="1"/>
    <n v="0"/>
    <s v="bordplade renoveres"/>
    <n v="0"/>
    <s v="Integrerede "/>
    <s v="Bispebjerg"/>
    <n v="21"/>
    <n v="0"/>
    <n v="24"/>
    <n v="0"/>
    <n v="0"/>
    <n v="0"/>
    <n v="0"/>
    <n v="0"/>
    <n v="0"/>
    <n v="0"/>
    <n v="0"/>
    <n v="0"/>
    <n v="0"/>
    <n v="0"/>
    <n v="101887.54"/>
  </r>
  <r>
    <x v="0"/>
    <x v="252"/>
    <s v="Perlen"/>
    <s v="Bispebjerg"/>
    <s v="Landfogedvej 9"/>
    <n v="2400"/>
    <s v="København NV"/>
    <s v="38 10 41 20"/>
    <s v="35534@buf.kk.dk"/>
    <s v="Terese Duvå"/>
    <n v="43739495"/>
    <n v="0"/>
    <s v="35534@buf.kk.dk"/>
    <s v="Integreret"/>
    <n v="36"/>
    <n v="0"/>
    <n v="60"/>
    <n v="40"/>
    <n v="0"/>
    <n v="0"/>
    <n v="0"/>
    <s v="ja"/>
    <n v="2"/>
    <n v="1"/>
    <n v="5"/>
    <n v="5"/>
    <n v="5"/>
    <n v="5"/>
    <n v="0"/>
    <n v="5"/>
    <n v="0"/>
    <n v="0"/>
    <n v="5"/>
    <n v="0"/>
    <n v="75000"/>
    <n v="0"/>
    <n v="0"/>
    <s v="Ja"/>
    <s v="nej"/>
    <s v="Eva Jørgensen"/>
    <n v="2001"/>
    <n v="26"/>
    <n v="0"/>
    <s v="ingen"/>
    <s v="mange års erfaring fra køkkener"/>
    <s v="Dogmekursus"/>
    <n v="0"/>
    <n v="0"/>
    <n v="0"/>
    <n v="0"/>
    <n v="0"/>
    <n v="0"/>
    <n v="0"/>
    <n v="85"/>
    <n v="85"/>
    <n v="2"/>
    <n v="2"/>
    <s v="Ja"/>
    <s v="ja"/>
    <s v="Ja"/>
    <s v="Ja"/>
    <s v="Har ikke talt så meget om det endnu"/>
    <s v="Ja"/>
    <s v="Ved det ikke endnu men sous-chef tror at forældrene vil være begejstrede"/>
    <s v="Ja"/>
    <n v="0"/>
    <x v="1"/>
    <x v="1"/>
    <n v="0"/>
    <s v="produktionskøkken"/>
    <s v="nej"/>
    <s v="Større"/>
    <s v="Større"/>
    <s v="ja"/>
    <s v="Der skal væltes en væg og etableres mere koge/ovn-kapacitet."/>
    <n v="0"/>
    <n v="0"/>
    <n v="0"/>
    <n v="0"/>
    <n v="0"/>
    <n v="0"/>
    <n v="0"/>
    <n v="0"/>
    <n v="0"/>
    <n v="0"/>
    <d v="1899-12-30T00:00:00"/>
    <n v="0"/>
    <n v="0"/>
    <n v="1"/>
    <n v="4"/>
    <n v="0"/>
    <n v="0"/>
    <n v="2"/>
    <n v="0"/>
    <n v="0"/>
    <n v="0"/>
    <n v="2"/>
    <n v="0"/>
    <n v="0"/>
    <n v="0"/>
    <n v="0"/>
    <n v="0"/>
    <n v="1"/>
    <n v="0"/>
    <n v="1"/>
    <n v="1"/>
    <n v="3"/>
    <s v="Ken Gazelle"/>
    <n v="4"/>
    <s v="Ja"/>
    <n v="0"/>
    <s v="Nej"/>
    <s v="Ja"/>
    <s v="Nej"/>
    <n v="2"/>
    <n v="0"/>
    <s v="Køkkenet er inddelt i 3 små rum, hvilket ikke er hensigtsmæssigt hvis produktion skal øges. Væg bør væltes mellem to af rummene. Opvasken skal flyttes"/>
    <n v="0"/>
    <s v="Integrerede "/>
    <s v="Bispebjerg"/>
    <n v="36"/>
    <n v="0"/>
    <n v="60"/>
    <n v="40"/>
    <n v="0"/>
    <n v="0"/>
    <n v="0"/>
    <n v="0"/>
    <n v="0"/>
    <n v="0"/>
    <n v="0"/>
    <n v="0"/>
    <n v="0"/>
    <n v="0"/>
    <n v="181845.94"/>
  </r>
  <r>
    <x v="0"/>
    <x v="253"/>
    <s v="Perlen"/>
    <s v="Bispebjerg"/>
    <s v="Landfogedvej 9"/>
    <n v="2400"/>
    <s v="København NV"/>
    <s v="38 10 41 20"/>
    <s v="35534@buf.kk.dk"/>
    <s v="Terese Duvå"/>
    <n v="43739495"/>
    <n v="0"/>
    <s v="35534@buf.kk.dk"/>
    <s v="Integreret"/>
    <n v="36"/>
    <n v="0"/>
    <n v="60"/>
    <n v="40"/>
    <n v="0"/>
    <n v="0"/>
    <n v="0"/>
    <s v="ja"/>
    <n v="0"/>
    <n v="0"/>
    <n v="0"/>
    <n v="0"/>
    <n v="0"/>
    <n v="0"/>
    <n v="0"/>
    <n v="0"/>
    <n v="0"/>
    <n v="0"/>
    <n v="0"/>
    <n v="0"/>
    <n v="0"/>
    <n v="0"/>
    <n v="0"/>
    <n v="0"/>
    <n v="0"/>
    <n v="0"/>
    <n v="0"/>
    <n v="0"/>
    <n v="0"/>
    <n v="0"/>
    <n v="0"/>
    <n v="0"/>
    <n v="0"/>
    <n v="0"/>
    <n v="0"/>
    <n v="0"/>
    <n v="0"/>
    <n v="0"/>
    <n v="0"/>
    <n v="0"/>
    <n v="0"/>
    <n v="0"/>
    <n v="0"/>
    <n v="0"/>
    <n v="0"/>
    <n v="0"/>
    <n v="0"/>
    <n v="0"/>
    <n v="0"/>
    <n v="0"/>
    <n v="0"/>
    <n v="0"/>
    <x v="1"/>
    <x v="1"/>
    <n v="0"/>
    <n v="0"/>
    <n v="0"/>
    <n v="0"/>
    <n v="0"/>
    <n v="0"/>
    <n v="0"/>
    <n v="0"/>
    <n v="0"/>
    <n v="0"/>
    <n v="0"/>
    <n v="0"/>
    <n v="0"/>
    <n v="0"/>
    <n v="0"/>
    <n v="0"/>
    <n v="0"/>
    <d v="1899-12-30T00:00:00"/>
    <n v="0"/>
    <n v="1"/>
    <n v="0"/>
    <n v="4"/>
    <n v="1"/>
    <n v="0"/>
    <n v="0"/>
    <n v="0"/>
    <n v="0"/>
    <n v="1"/>
    <n v="0"/>
    <n v="0"/>
    <n v="0"/>
    <n v="0"/>
    <n v="0"/>
    <n v="0"/>
    <n v="0"/>
    <n v="0"/>
    <n v="0"/>
    <n v="1"/>
    <n v="4"/>
    <s v="Miele"/>
    <n v="3"/>
    <s v="Nej"/>
    <n v="0"/>
    <s v="Nej"/>
    <s v="Nej"/>
    <s v="Nej"/>
    <n v="1"/>
    <n v="0"/>
    <s v="Der er plads til flere maskiner og bordplader, da der står et stort spiseborg m bænke og fylder i lokalet. Børnene bruger det til at bage på. Køkkenet ligger i børnehavedelen."/>
    <n v="0"/>
    <s v="Integrerede "/>
    <s v="Bispebjerg"/>
    <n v="36"/>
    <n v="0"/>
    <n v="60"/>
    <n v="40"/>
    <n v="0"/>
    <n v="0"/>
    <n v="0"/>
    <n v="0"/>
    <n v="0"/>
    <n v="0"/>
    <n v="0"/>
    <n v="0"/>
    <n v="0"/>
    <n v="0"/>
    <n v="181845.94"/>
  </r>
  <r>
    <x v="0"/>
    <x v="254"/>
    <n v="0"/>
    <s v="Bispebjerg"/>
    <s v="Gemmet 10"/>
    <n v="2400"/>
    <s v="København NV"/>
    <s v="38 60 51 21"/>
    <s v="35547@buf.kk.dk"/>
    <s v="Merete Grave"/>
    <n v="38603946"/>
    <n v="0"/>
    <s v="35547@buf.kk.dk"/>
    <s v="Integreret"/>
    <n v="20"/>
    <n v="0"/>
    <n v="32"/>
    <n v="0"/>
    <n v="0"/>
    <n v="0"/>
    <n v="0"/>
    <s v="Nej"/>
    <n v="0"/>
    <n v="0"/>
    <n v="5"/>
    <n v="0"/>
    <n v="0"/>
    <n v="0"/>
    <n v="0"/>
    <n v="5"/>
    <n v="0"/>
    <n v="0"/>
    <n v="0"/>
    <n v="0"/>
    <n v="0"/>
    <n v="0"/>
    <n v="0"/>
    <n v="0"/>
    <n v="0"/>
    <n v="0"/>
    <n v="0"/>
    <n v="0"/>
    <n v="0"/>
    <n v="0"/>
    <n v="0"/>
    <n v="0"/>
    <n v="0"/>
    <n v="0"/>
    <n v="0"/>
    <n v="0"/>
    <n v="0"/>
    <n v="0"/>
    <n v="0"/>
    <n v="100"/>
    <n v="100"/>
    <n v="2"/>
    <n v="2"/>
    <s v="Ja"/>
    <s v="ja"/>
    <s v="Ja"/>
    <s v="Ja"/>
    <s v="Hvis det rette kompetente personale kan anskaffes"/>
    <s v="Nej"/>
    <s v="De vil helst fortsætte med madpakker"/>
    <s v="Nej"/>
    <s v="Kun hvis det er muligt at forsætte med &quot;madpakker&quot; smør-selv i 3-4 af ugens dage og personalet i køkkenet er kompetent"/>
    <x v="0"/>
    <x v="5"/>
    <n v="0"/>
    <s v="produktionskøkken"/>
    <s v="nej"/>
    <s v="Større"/>
    <s v="Mindre"/>
    <s v="ja"/>
    <s v="Køleskab + fryser, konvektionsovn, en ny bordplade, maling"/>
    <n v="0"/>
    <n v="0"/>
    <n v="0"/>
    <n v="0"/>
    <n v="0"/>
    <n v="0"/>
    <n v="0"/>
    <n v="0"/>
    <s v="Ok køkken kræver ekstra maskiner og en omgang maling"/>
    <s v="Cathrine Jerrik/Sine"/>
    <d v="2009-02-25T00:00:00"/>
    <n v="0"/>
    <n v="1"/>
    <n v="0"/>
    <n v="0"/>
    <n v="0"/>
    <n v="0"/>
    <n v="0"/>
    <n v="0"/>
    <n v="0"/>
    <n v="3"/>
    <n v="0"/>
    <n v="0"/>
    <n v="0"/>
    <n v="0"/>
    <n v="0"/>
    <n v="1"/>
    <n v="0"/>
    <n v="0"/>
    <n v="0"/>
    <n v="0"/>
    <n v="30"/>
    <s v="Miele"/>
    <n v="3.5"/>
    <n v="0"/>
    <n v="0"/>
    <n v="0"/>
    <n v="0"/>
    <n v="0"/>
    <n v="2"/>
    <s v="Begrænset"/>
    <s v="Har en kælder der ville kunne bruges til lager"/>
    <n v="0"/>
    <s v="Integrerede "/>
    <s v="Bispebjerg"/>
    <n v="20"/>
    <n v="0"/>
    <n v="32"/>
    <n v="0"/>
    <n v="0"/>
    <n v="0"/>
    <n v="0"/>
    <n v="0"/>
    <n v="0"/>
    <n v="0"/>
    <n v="0"/>
    <n v="0"/>
    <n v="0"/>
    <n v="0"/>
    <n v="41079.870000000003"/>
  </r>
  <r>
    <x v="0"/>
    <x v="255"/>
    <n v="0"/>
    <s v="Bispebjerg"/>
    <s v="Bomhusvej 18"/>
    <n v="2100"/>
    <s v="København Ø"/>
    <s v="39 20 25 03"/>
    <s v="35548@buf.kk.dk"/>
    <s v="Ester Grün (orlov 1/9 2008 1/9 2009)"/>
    <n v="35380328"/>
    <n v="0"/>
    <s v="35548@buf.kk.dk"/>
    <s v="Integreret"/>
    <n v="28"/>
    <n v="0"/>
    <n v="42"/>
    <n v="0"/>
    <n v="0"/>
    <n v="0"/>
    <n v="0"/>
    <s v="Nej"/>
    <n v="0"/>
    <n v="0"/>
    <n v="5"/>
    <n v="5"/>
    <n v="5"/>
    <n v="5"/>
    <n v="0"/>
    <n v="5"/>
    <n v="5"/>
    <n v="5"/>
    <n v="5"/>
    <n v="0"/>
    <n v="0"/>
    <n v="0"/>
    <n v="0"/>
    <n v="0"/>
    <s v="Ja"/>
    <n v="0"/>
    <n v="0"/>
    <n v="0"/>
    <n v="0"/>
    <n v="0"/>
    <s v="Der er 2 af pædagogerne der tilbereder maden pt. Er ved at rekruttere personale"/>
    <n v="0"/>
    <n v="0"/>
    <n v="0"/>
    <n v="0"/>
    <n v="0"/>
    <n v="0"/>
    <n v="0"/>
    <n v="0"/>
    <n v="0"/>
    <n v="0"/>
    <n v="1"/>
    <n v="1"/>
    <s v="Ja"/>
    <s v="ja"/>
    <s v="Ja"/>
    <n v="0"/>
    <n v="0"/>
    <n v="0"/>
    <n v="0"/>
    <n v="0"/>
    <n v="0"/>
    <x v="1"/>
    <x v="73"/>
    <n v="0"/>
    <s v="produktionskøkken"/>
    <s v="Ja"/>
    <n v="0"/>
    <n v="0"/>
    <n v="0"/>
    <n v="0"/>
    <n v="0"/>
    <n v="0"/>
    <n v="0"/>
    <n v="0"/>
    <n v="0"/>
    <n v="0"/>
    <n v="0"/>
    <n v="0"/>
    <s v="Ingen investeringer nødvendige. Køkkenet bliver brugt hver dag."/>
    <s v="Cathrine Jerrik/Sine"/>
    <d v="2009-02-26T00:00:00"/>
    <n v="0"/>
    <n v="0"/>
    <n v="1"/>
    <n v="6"/>
    <n v="0"/>
    <n v="2"/>
    <n v="0"/>
    <n v="0"/>
    <n v="0"/>
    <n v="2"/>
    <n v="2"/>
    <n v="0"/>
    <n v="0"/>
    <n v="0"/>
    <n v="0"/>
    <n v="0"/>
    <n v="2"/>
    <n v="0"/>
    <n v="0"/>
    <n v="0"/>
    <n v="30"/>
    <s v="Miele"/>
    <n v="4"/>
    <n v="0"/>
    <n v="0"/>
    <s v="Ja"/>
    <s v="Ja"/>
    <n v="0"/>
    <n v="3"/>
    <s v="God plads"/>
    <s v="Super køkken"/>
    <n v="0"/>
    <s v="Integrerede "/>
    <s v="Bispebjerg"/>
    <n v="28"/>
    <n v="0"/>
    <n v="42"/>
    <n v="0"/>
    <n v="0"/>
    <n v="0"/>
    <n v="0"/>
    <n v="0"/>
    <n v="0"/>
    <n v="0"/>
    <n v="0"/>
    <n v="0"/>
    <n v="0"/>
    <n v="0"/>
    <n v="98796.61"/>
  </r>
  <r>
    <x v="0"/>
    <x v="256"/>
    <s v="Muslingen"/>
    <s v="Bispebjerg"/>
    <s v="Hulgårds Plads 11"/>
    <n v="2400"/>
    <s v="København NV"/>
    <s v="38 71 19 82"/>
    <s v="35557@buf.kk.dk"/>
    <s v="Elsba Olsen"/>
    <n v="38280017"/>
    <n v="0"/>
    <s v="muslingenhp@mail.dk"/>
    <s v="Integreret"/>
    <n v="21"/>
    <n v="0"/>
    <n v="41"/>
    <n v="0"/>
    <n v="0"/>
    <n v="0"/>
    <n v="0"/>
    <s v="Nej"/>
    <n v="0"/>
    <n v="0"/>
    <n v="5"/>
    <n v="5"/>
    <n v="0"/>
    <n v="5"/>
    <n v="0"/>
    <n v="5"/>
    <n v="5"/>
    <n v="0"/>
    <n v="5"/>
    <n v="0"/>
    <n v="70000"/>
    <n v="110000"/>
    <n v="0"/>
    <n v="0"/>
    <n v="0"/>
    <n v="0"/>
    <n v="0"/>
    <n v="0"/>
    <n v="0"/>
    <n v="0"/>
    <n v="0"/>
    <n v="0"/>
    <n v="0"/>
    <n v="0"/>
    <n v="0"/>
    <n v="0"/>
    <n v="0"/>
    <n v="0"/>
    <n v="0"/>
    <n v="85"/>
    <n v="85"/>
    <n v="0"/>
    <n v="0"/>
    <n v="0"/>
    <n v="0"/>
    <n v="0"/>
    <s v="Ja"/>
    <s v="Institutionen er under ombygning og står først indflytningsklar til foråret"/>
    <n v="0"/>
    <n v="0"/>
    <s v="Ja"/>
    <s v="Hvis det kan lade sig gøre er de meget positive"/>
    <x v="2"/>
    <x v="74"/>
    <n v="0"/>
    <s v="produktionskøkken"/>
    <s v="nej"/>
    <s v="Større"/>
    <s v="Mindre"/>
    <s v="ja"/>
    <s v="Køkkenet trænger til nyt komfur, køleskabe og en omgang maling. Det er et fint køkken men kræver en kærlig hånd"/>
    <n v="0"/>
    <n v="0"/>
    <n v="0"/>
    <n v="0"/>
    <n v="0"/>
    <n v="0"/>
    <n v="0"/>
    <n v="0"/>
    <n v="0"/>
    <s v="Cathrine Jerrik/Sine"/>
    <d v="2009-02-19T00:00:00"/>
    <n v="0"/>
    <n v="1"/>
    <n v="0"/>
    <n v="0"/>
    <n v="0"/>
    <n v="1"/>
    <n v="0"/>
    <n v="0"/>
    <n v="0"/>
    <n v="0"/>
    <n v="1"/>
    <n v="0"/>
    <n v="0"/>
    <n v="0"/>
    <n v="0"/>
    <n v="0"/>
    <n v="0"/>
    <n v="0"/>
    <n v="0"/>
    <n v="0"/>
    <n v="30"/>
    <s v="Miele"/>
    <n v="2"/>
    <s v="Nej"/>
    <n v="0"/>
    <s v="Nej"/>
    <s v="Nej"/>
    <s v="Nej"/>
    <n v="2"/>
    <s v="God plads"/>
    <s v="Der er et fint lille rum der kan inddrages til tørlager"/>
    <n v="0"/>
    <s v="Integrerede "/>
    <s v="Bispebjerg"/>
    <n v="15"/>
    <n v="0"/>
    <n v="56"/>
    <n v="0"/>
    <n v="0"/>
    <n v="0"/>
    <n v="0"/>
    <n v="0"/>
    <n v="0"/>
    <n v="0"/>
    <n v="0"/>
    <n v="0"/>
    <n v="0"/>
    <n v="0"/>
    <n v="101618.3"/>
  </r>
  <r>
    <x v="0"/>
    <x v="257"/>
    <s v="DII Dommerparkens Børnehave"/>
    <s v="Bispebjerg"/>
    <s v="Frimestervej 43"/>
    <n v="2400"/>
    <s v="København NV"/>
    <s v="38 81 57 77"/>
    <s v="35564@buf.kk.dk"/>
    <s v="Lene Erdman Gether"/>
    <n v="26798631"/>
    <n v="0"/>
    <s v="dommerparkens.boernehave@fsb31.telelet.dk"/>
    <s v="Integreret"/>
    <n v="10"/>
    <n v="0"/>
    <n v="22"/>
    <n v="0"/>
    <n v="0"/>
    <n v="0"/>
    <n v="0"/>
    <s v="Nej"/>
    <n v="0"/>
    <n v="0"/>
    <n v="5"/>
    <n v="5"/>
    <n v="5"/>
    <n v="5"/>
    <n v="0"/>
    <n v="5"/>
    <n v="0"/>
    <n v="0"/>
    <n v="5"/>
    <n v="0"/>
    <n v="50000"/>
    <n v="0"/>
    <n v="0"/>
    <s v="Ja"/>
    <s v="nej"/>
    <s v="Robert Tjoa"/>
    <n v="2009"/>
    <n v="20"/>
    <n v="0"/>
    <s v="stærkstrømsingenør"/>
    <s v="WHO: Køkkenchef i 26 år. Spisehuset - gæstekok, div. Andre steder"/>
    <s v="kantinelederkurser, er nu tilmeldt kursus i køkkenhygiejne"/>
    <n v="0"/>
    <n v="0"/>
    <n v="0"/>
    <n v="0"/>
    <n v="0"/>
    <n v="0"/>
    <n v="0"/>
    <n v="50"/>
    <n v="50"/>
    <n v="2"/>
    <n v="1"/>
    <s v="Ja"/>
    <s v="ja"/>
    <s v="Ja"/>
    <s v="Ja"/>
    <n v="0"/>
    <s v="Ja"/>
    <s v="ny leder men ikke helt sikker"/>
    <s v="Ja"/>
    <n v="0"/>
    <x v="2"/>
    <x v="75"/>
    <n v="0"/>
    <s v="produktionskøkken"/>
    <s v="Ja"/>
    <n v="0"/>
    <n v="0"/>
    <n v="0"/>
    <n v="0"/>
    <n v="0"/>
    <n v="0"/>
    <n v="0"/>
    <n v="0"/>
    <n v="0"/>
    <n v="0"/>
    <n v="0"/>
    <n v="0"/>
    <n v="0"/>
    <s v="Birgitte Glerup/Sine"/>
    <d v="2009-02-26T00:00:00"/>
    <n v="0"/>
    <n v="0"/>
    <n v="0"/>
    <n v="4"/>
    <n v="0"/>
    <n v="1"/>
    <n v="0"/>
    <n v="0"/>
    <n v="0"/>
    <n v="0"/>
    <n v="1"/>
    <n v="0"/>
    <n v="0"/>
    <n v="0"/>
    <n v="0"/>
    <n v="0"/>
    <n v="1"/>
    <n v="0"/>
    <n v="0"/>
    <n v="0"/>
    <n v="20"/>
    <s v="Miele"/>
    <n v="5"/>
    <n v="0"/>
    <n v="0"/>
    <s v="Ja"/>
    <s v="Ja"/>
    <s v="Nej"/>
    <n v="2"/>
    <s v="God plads"/>
    <n v="0"/>
    <n v="0"/>
    <s v="Integrerede "/>
    <s v="Bispebjerg"/>
    <n v="10"/>
    <n v="0"/>
    <n v="22"/>
    <n v="0"/>
    <n v="0"/>
    <n v="0"/>
    <n v="0"/>
    <n v="0"/>
    <n v="0"/>
    <n v="0"/>
    <n v="0"/>
    <n v="0"/>
    <n v="0"/>
    <n v="0"/>
    <n v="37970.379999999997"/>
  </r>
  <r>
    <x v="0"/>
    <x v="258"/>
    <s v="Lundehus kirkes vg/bh"/>
    <s v="Bispebjerg"/>
    <s v="Lyngbyvej 180"/>
    <n v="2100"/>
    <s v="København Ø"/>
    <s v="39 27 70 07"/>
    <s v="35578@buf.kk.dk"/>
    <s v="Vibeke Madsen"/>
    <n v="39565180"/>
    <n v="0"/>
    <s v="Lundehus@get2net.dk"/>
    <s v="Integreret"/>
    <n v="20"/>
    <n v="0"/>
    <n v="24"/>
    <n v="0"/>
    <n v="0"/>
    <n v="0"/>
    <n v="0"/>
    <s v="Nej"/>
    <n v="0"/>
    <n v="0"/>
    <n v="5"/>
    <n v="5"/>
    <n v="4"/>
    <n v="5"/>
    <n v="0"/>
    <n v="5"/>
    <n v="5"/>
    <n v="0"/>
    <n v="5"/>
    <n v="0"/>
    <n v="60000"/>
    <n v="24000"/>
    <n v="0"/>
    <s v="Ja"/>
    <n v="0"/>
    <s v="Søs Johansen"/>
    <n v="2000"/>
    <n v="22"/>
    <n v="0"/>
    <n v="0"/>
    <s v="9 års erfaring"/>
    <s v="Økologisk oplysningsforbund, hygiejne"/>
    <n v="0"/>
    <n v="0"/>
    <n v="0"/>
    <n v="0"/>
    <n v="0"/>
    <n v="0"/>
    <n v="0"/>
    <n v="75"/>
    <n v="75"/>
    <n v="2"/>
    <n v="2"/>
    <s v="Ja"/>
    <s v="Nej"/>
    <s v="Ja"/>
    <s v="Ja"/>
    <s v="Vil meget gerne"/>
    <s v="Ja"/>
    <s v="absolut"/>
    <s v="Ja"/>
    <s v="Vil meget gerne"/>
    <x v="2"/>
    <x v="76"/>
    <n v="0"/>
    <s v="produktionskøkken"/>
    <s v="Ja"/>
    <s v="Mindre"/>
    <s v="Ingen"/>
    <n v="0"/>
    <s v="komfur, ovn, køleskab"/>
    <n v="0"/>
    <n v="0"/>
    <n v="0"/>
    <n v="0"/>
    <n v="0"/>
    <n v="0"/>
    <n v="0"/>
    <n v="0"/>
    <n v="0"/>
    <s v="Cathrine Jerrik/Sine"/>
    <d v="2009-02-19T00:00:00"/>
    <n v="0"/>
    <n v="0"/>
    <n v="0"/>
    <n v="0"/>
    <n v="0"/>
    <n v="1"/>
    <n v="0"/>
    <n v="0"/>
    <n v="0"/>
    <n v="1"/>
    <n v="1"/>
    <n v="0"/>
    <n v="0"/>
    <n v="0"/>
    <n v="0"/>
    <n v="0"/>
    <n v="1"/>
    <n v="0"/>
    <n v="0"/>
    <n v="0"/>
    <n v="40"/>
    <s v="Miele"/>
    <n v="2"/>
    <n v="0"/>
    <n v="0"/>
    <s v="Ja"/>
    <s v="Ja"/>
    <n v="0"/>
    <n v="2"/>
    <s v="Begrænset"/>
    <s v="Pænt køkken i rigtig god stand men mangler q køleskab og ovn for at kunne tage børnehavebørnene med"/>
    <n v="0"/>
    <s v="Integrerede "/>
    <s v="Bispebjerg"/>
    <n v="20"/>
    <n v="0"/>
    <n v="24"/>
    <n v="0"/>
    <n v="0"/>
    <n v="0"/>
    <n v="0"/>
    <n v="0"/>
    <n v="0"/>
    <n v="0"/>
    <n v="0"/>
    <n v="0"/>
    <n v="0"/>
    <n v="0"/>
    <n v="62722.76"/>
  </r>
  <r>
    <x v="0"/>
    <x v="259"/>
    <s v="Regnskoven"/>
    <s v="Bispebjerg"/>
    <s v="Strødamvej 28"/>
    <n v="2100"/>
    <s v="København Ø"/>
    <s v="39 20 84 30"/>
    <s v="37264@buf.kk.dk"/>
    <s v="LISE-LOTTE SENNIKSEN"/>
    <n v="39297616"/>
    <n v="0"/>
    <s v="37264@buf.kk.dk"/>
    <s v="Integreret"/>
    <n v="48"/>
    <n v="0"/>
    <n v="60"/>
    <n v="0"/>
    <n v="0"/>
    <n v="0"/>
    <n v="0"/>
    <s v="Nej"/>
    <n v="0"/>
    <n v="0"/>
    <n v="5"/>
    <n v="5"/>
    <n v="4"/>
    <n v="5"/>
    <n v="0"/>
    <n v="5"/>
    <n v="0"/>
    <n v="2"/>
    <n v="0"/>
    <n v="0"/>
    <n v="0"/>
    <n v="0"/>
    <n v="0"/>
    <s v="Ja"/>
    <s v="nej"/>
    <s v="Anita Heima"/>
    <n v="2007"/>
    <n v="34"/>
    <n v="0"/>
    <s v="Køkken og ernærings assistent"/>
    <n v="0"/>
    <n v="0"/>
    <s v="Nikitas Augoustakis"/>
    <n v="0"/>
    <n v="25"/>
    <n v="0"/>
    <n v="0"/>
    <s v="arbejdet i køkken i 27 år"/>
    <s v="økologisk oplysningsforbund"/>
    <n v="90"/>
    <n v="90"/>
    <n v="1"/>
    <n v="1"/>
    <s v="Ja"/>
    <s v="ja"/>
    <s v="Ja"/>
    <s v="Ja"/>
    <s v="De finder det indlysende at udvide med mad i alle ugens dage"/>
    <s v="Ja"/>
    <n v="0"/>
    <s v="Ja"/>
    <n v="0"/>
    <x v="2"/>
    <x v="77"/>
    <n v="0"/>
    <s v="produktionskøkken"/>
    <s v="Ja"/>
    <s v="Ingen"/>
    <s v="Ingen"/>
    <n v="0"/>
    <n v="0"/>
    <n v="0"/>
    <n v="0"/>
    <n v="0"/>
    <n v="0"/>
    <n v="0"/>
    <n v="0"/>
    <n v="0"/>
    <n v="0"/>
    <n v="0"/>
    <s v="Cathrine Jerrik/Sine"/>
    <s v="20/2 2009"/>
    <n v="0"/>
    <n v="0"/>
    <n v="1"/>
    <n v="5"/>
    <n v="0"/>
    <n v="2"/>
    <n v="0"/>
    <n v="1"/>
    <n v="0"/>
    <n v="0"/>
    <n v="2"/>
    <n v="0"/>
    <n v="0"/>
    <n v="0"/>
    <n v="0"/>
    <n v="0"/>
    <n v="1"/>
    <n v="0"/>
    <n v="2"/>
    <n v="0"/>
    <n v="3"/>
    <s v="Miele"/>
    <n v="5"/>
    <s v="Ja"/>
    <n v="0"/>
    <s v="Nej"/>
    <s v="Ja"/>
    <s v="ja"/>
    <n v="4"/>
    <s v="God plads"/>
    <n v="0"/>
    <n v="0"/>
    <s v="Integrerede "/>
    <s v="Bispebjerg"/>
    <n v="48"/>
    <n v="0"/>
    <n v="60"/>
    <n v="0"/>
    <n v="0"/>
    <n v="0"/>
    <n v="0"/>
    <n v="0"/>
    <n v="8"/>
    <n v="0"/>
    <n v="0"/>
    <n v="0"/>
    <n v="0"/>
    <n v="0"/>
    <n v="199006.44"/>
  </r>
  <r>
    <x v="0"/>
    <x v="260"/>
    <s v="Bakketoppen"/>
    <s v="Bispebjerg"/>
    <s v="Bispebjerg Bakke 13"/>
    <n v="2400"/>
    <s v="København NV"/>
    <n v="35314070"/>
    <s v="37310@buf.kk.dk"/>
    <s v="Jette Johansson"/>
    <n v="0"/>
    <n v="0"/>
    <s v="37310@buf.kk.dk"/>
    <s v="Integreret"/>
    <n v="72"/>
    <n v="0"/>
    <n v="44"/>
    <n v="0"/>
    <n v="0"/>
    <n v="0"/>
    <n v="0"/>
    <s v="Nej"/>
    <n v="0"/>
    <n v="0"/>
    <n v="5"/>
    <n v="5"/>
    <n v="4"/>
    <n v="5"/>
    <n v="0"/>
    <n v="5"/>
    <n v="0"/>
    <n v="1"/>
    <n v="5"/>
    <n v="0"/>
    <n v="125000"/>
    <n v="50400"/>
    <n v="0"/>
    <s v="Ja"/>
    <n v="0"/>
    <s v="Susan"/>
    <n v="2007"/>
    <n v="37"/>
    <n v="0"/>
    <s v="ingen"/>
    <s v="7,5 år i institutionskøkkener"/>
    <s v="Småkurser. 3 ugers børnemad i HRS"/>
    <s v="Linda"/>
    <n v="2006"/>
    <n v="21"/>
    <n v="0"/>
    <s v="ingen"/>
    <s v="erfaring fra andre køkkener"/>
    <s v="HRS - grundforløb"/>
    <n v="86"/>
    <n v="86"/>
    <n v="1"/>
    <n v="1"/>
    <s v="Ja"/>
    <s v="ja"/>
    <s v="Ja"/>
    <s v="Ja"/>
    <n v="0"/>
    <s v="Ja"/>
    <s v="meget positivt stemt"/>
    <s v="Nej"/>
    <n v="0"/>
    <x v="2"/>
    <x v="78"/>
    <n v="0"/>
    <s v="produktionskøkken"/>
    <s v="Ja"/>
    <n v="0"/>
    <n v="0"/>
    <n v="0"/>
    <s v="Klager over tunge løft fra komfur. Investere i gryder med net."/>
    <n v="0"/>
    <n v="0"/>
    <n v="0"/>
    <n v="0"/>
    <n v="0"/>
    <n v="0"/>
    <n v="0"/>
    <n v="0"/>
    <n v="0"/>
    <s v="Mariah/Sine"/>
    <d v="2009-02-17T00:00:00"/>
    <n v="0"/>
    <n v="0"/>
    <n v="2"/>
    <n v="4"/>
    <n v="0"/>
    <n v="0"/>
    <n v="0"/>
    <n v="0"/>
    <n v="10"/>
    <n v="0"/>
    <n v="0"/>
    <n v="2"/>
    <n v="0"/>
    <n v="0"/>
    <n v="1"/>
    <n v="0"/>
    <n v="0"/>
    <n v="2"/>
    <n v="0"/>
    <n v="0"/>
    <n v="3"/>
    <s v="Miele G7728"/>
    <n v="0"/>
    <s v="Ja"/>
    <n v="20"/>
    <n v="0"/>
    <s v="Nej"/>
    <s v="ja"/>
    <n v="3"/>
    <s v="God plads"/>
    <n v="0"/>
    <n v="0"/>
    <s v="Integrerede "/>
    <s v="Bispebjerg"/>
    <n v="72"/>
    <n v="0"/>
    <n v="44"/>
    <n v="0"/>
    <n v="0"/>
    <n v="0"/>
    <n v="0"/>
    <n v="0"/>
    <n v="0"/>
    <n v="0"/>
    <n v="0"/>
    <n v="0"/>
    <n v="0"/>
    <n v="0"/>
    <n v="165984.91"/>
  </r>
  <r>
    <x v="0"/>
    <x v="261"/>
    <s v="Rypen"/>
    <s v="Bispebjerg"/>
    <s v="Ryparken 75"/>
    <n v="2100"/>
    <s v="København Ø"/>
    <s v="39 29 20 08"/>
    <s v="37418@buf.kk.dk"/>
    <s v="Ann Hansen Schwartz"/>
    <n v="0"/>
    <n v="0"/>
    <s v="rypen@buf.kk.dk"/>
    <s v="Integreret"/>
    <n v="36"/>
    <n v="0"/>
    <n v="30"/>
    <n v="0"/>
    <n v="0"/>
    <n v="0"/>
    <n v="0"/>
    <s v="Nej"/>
    <n v="0"/>
    <n v="0"/>
    <n v="5"/>
    <n v="5"/>
    <n v="5"/>
    <n v="5"/>
    <n v="0"/>
    <n v="0"/>
    <n v="0"/>
    <n v="1"/>
    <n v="1"/>
    <n v="0"/>
    <n v="116000"/>
    <n v="0"/>
    <n v="0"/>
    <s v="Ja"/>
    <n v="0"/>
    <s v="Marina"/>
    <n v="1999"/>
    <n v="33"/>
    <n v="0"/>
    <s v="Madlavningsteknologi fra Rusland 3,5 år, svarer til økonoma"/>
    <s v="5 år fra hospitalkøkken i Rusland"/>
    <s v="3 kurser i Madhus-regi"/>
    <n v="0"/>
    <n v="0"/>
    <n v="0"/>
    <n v="0"/>
    <n v="0"/>
    <n v="0"/>
    <n v="0"/>
    <n v="92"/>
    <n v="92"/>
    <n v="1"/>
    <n v="1"/>
    <s v="Ja"/>
    <s v="Nej"/>
    <s v="Ja"/>
    <s v="Ja"/>
    <s v="Er gået i gang med at udbygge køkken på eget initiativ, har selv sparet op til det. Vil starte op til maj med mad til børnehaven to gange ugentligt."/>
    <s v="Ja"/>
    <s v="stor opbakning"/>
    <s v="Ja"/>
    <n v="0"/>
    <x v="1"/>
    <x v="79"/>
    <n v="0"/>
    <s v="produktionskøkken"/>
    <n v="0"/>
    <n v="0"/>
    <n v="0"/>
    <n v="0"/>
    <s v="Alt bliver bygget om, køkkenet bliver helt anderledes"/>
    <n v="0"/>
    <n v="0"/>
    <n v="0"/>
    <n v="0"/>
    <n v="0"/>
    <n v="0"/>
    <n v="0"/>
    <n v="0"/>
    <n v="0"/>
    <n v="0"/>
    <d v="1899-12-30T00:00:00"/>
    <n v="0"/>
    <n v="0"/>
    <n v="0"/>
    <n v="0"/>
    <n v="0"/>
    <n v="0"/>
    <n v="0"/>
    <n v="0"/>
    <n v="0"/>
    <n v="0"/>
    <n v="0"/>
    <n v="0"/>
    <n v="0"/>
    <n v="0"/>
    <n v="0"/>
    <n v="0"/>
    <n v="0"/>
    <n v="0"/>
    <n v="0"/>
    <n v="0"/>
    <n v="0"/>
    <n v="0"/>
    <n v="0"/>
    <n v="0"/>
    <n v="0"/>
    <n v="0"/>
    <n v="0"/>
    <n v="0"/>
    <n v="0"/>
    <n v="0"/>
    <n v="0"/>
    <n v="0"/>
    <s v="Integrerede "/>
    <s v="Bispebjerg"/>
    <n v="36"/>
    <n v="0"/>
    <n v="30"/>
    <n v="0"/>
    <n v="0"/>
    <n v="0"/>
    <n v="0"/>
    <n v="0"/>
    <n v="0"/>
    <n v="0"/>
    <n v="0"/>
    <n v="0"/>
    <n v="0"/>
    <n v="0"/>
    <n v="92557.04"/>
  </r>
  <r>
    <x v="0"/>
    <x v="262"/>
    <s v="Børnehuset Emdrup Søgård"/>
    <s v="Bispebjerg"/>
    <s v="Emdrup Vænge 194B"/>
    <n v="2100"/>
    <s v="København Ø"/>
    <s v="39 20 70 88"/>
    <s v="37425@buf.kk.dk"/>
    <s v="Jan Schollert Pedersen"/>
    <n v="27527088"/>
    <n v="0"/>
    <s v="37425@buf.kk.dk"/>
    <s v="Integreret"/>
    <n v="20"/>
    <n v="0"/>
    <n v="40"/>
    <n v="0"/>
    <n v="0"/>
    <n v="0"/>
    <n v="0"/>
    <s v="Nej"/>
    <n v="0"/>
    <n v="0"/>
    <n v="5"/>
    <n v="5"/>
    <n v="4"/>
    <n v="5"/>
    <n v="0"/>
    <n v="5"/>
    <n v="0"/>
    <n v="0"/>
    <n v="5"/>
    <n v="0"/>
    <n v="110000"/>
    <n v="0"/>
    <n v="0"/>
    <s v="Ja"/>
    <n v="0"/>
    <s v="Mette Thorsen"/>
    <n v="2005"/>
    <n v="30"/>
    <n v="0"/>
    <s v="Ernærings og husholdningsøkonom, cand. Scient i ernæring"/>
    <n v="0"/>
    <n v="0"/>
    <n v="0"/>
    <n v="0"/>
    <n v="0"/>
    <n v="0"/>
    <n v="0"/>
    <n v="0"/>
    <n v="0"/>
    <n v="90"/>
    <n v="85"/>
    <n v="2"/>
    <n v="1"/>
    <s v="Ja"/>
    <s v="ja"/>
    <s v="Ja"/>
    <s v="Ja"/>
    <s v="Meget lidt plads. Er villige til at være kreative"/>
    <s v="Ja"/>
    <s v="Er meget forgangere for lokal mad"/>
    <s v="Ja"/>
    <n v="0"/>
    <x v="1"/>
    <x v="80"/>
    <n v="0"/>
    <s v="Køkken blandet tilvirk"/>
    <n v="0"/>
    <s v="Større"/>
    <s v="Mindre"/>
    <n v="0"/>
    <s v="kogebord og ovne, eller helst konvektionsovn. Lille bjørn"/>
    <s v="Mindre"/>
    <n v="0"/>
    <n v="0"/>
    <s v="Køkkenet bør bygges ud i fællesrummet, ingen vægge skal væltes da der i forvejen er åbent. Kun adskilt af køkkenskabe"/>
    <s v="Mindre"/>
    <s v="kogebord + ovn eller ekstra komfur. Lille bjørn til brød"/>
    <n v="0"/>
    <n v="0"/>
    <s v="Porcelænet skal ud af køkkenet"/>
    <s v="Mariah/Sine"/>
    <d v="2009-02-17T00:00:00"/>
    <n v="0"/>
    <n v="1"/>
    <n v="0"/>
    <n v="0"/>
    <n v="0"/>
    <n v="1"/>
    <n v="0"/>
    <n v="0"/>
    <n v="0"/>
    <n v="1"/>
    <n v="2"/>
    <n v="0"/>
    <n v="0"/>
    <n v="0"/>
    <n v="0"/>
    <n v="0"/>
    <n v="0"/>
    <n v="0"/>
    <n v="0"/>
    <n v="0"/>
    <n v="25"/>
    <s v="Miele"/>
    <n v="6"/>
    <n v="0"/>
    <n v="0"/>
    <s v="Ja"/>
    <s v="Ja"/>
    <s v="Nej"/>
    <n v="2"/>
    <s v="Begrænset"/>
    <s v="Køkkendame indstillet på at lave mad til 40 børn mere. Kræver opvaskemaksinen flyttes + ekstra ovn og kogepladekapacitet. Dertil mangler en bjørn til brødbagning. Der er god mulighed for at udbygge køkkenet men de er villige til at gå i gang hvis blot ovn/kogekapacitet er i orden og opvaskefunktionen flyttes."/>
    <n v="0"/>
    <s v="Integrerede "/>
    <s v="Bispebjerg"/>
    <n v="20"/>
    <n v="0"/>
    <n v="40"/>
    <n v="0"/>
    <n v="0"/>
    <n v="0"/>
    <n v="0"/>
    <n v="0"/>
    <n v="0"/>
    <n v="0"/>
    <n v="0"/>
    <n v="0"/>
    <n v="0"/>
    <n v="0"/>
    <n v="105540.5"/>
  </r>
  <r>
    <x v="0"/>
    <x v="263"/>
    <s v="Englegården"/>
    <s v="Bispebjerg"/>
    <s v="Frederiksborgvej 240"/>
    <n v="2860"/>
    <s v="Søborg"/>
    <s v="39 56 39 86"/>
    <s v="37429@buf.kk.dk"/>
    <s v="Elna Andersen"/>
    <n v="35645424"/>
    <n v="0"/>
    <s v="37429@faf.kk.dk"/>
    <s v="Integreret"/>
    <n v="36"/>
    <n v="0"/>
    <n v="44"/>
    <n v="0"/>
    <n v="0"/>
    <n v="0"/>
    <n v="0"/>
    <s v="Nej"/>
    <n v="0"/>
    <n v="0"/>
    <n v="5"/>
    <n v="5"/>
    <n v="5"/>
    <n v="5"/>
    <n v="0"/>
    <n v="5"/>
    <n v="0"/>
    <n v="5"/>
    <n v="5"/>
    <n v="0"/>
    <n v="125000"/>
    <n v="75000"/>
    <n v="0"/>
    <s v="Ja"/>
    <n v="0"/>
    <s v="Lizet Lundberg"/>
    <n v="2006"/>
    <n v="37"/>
    <n v="0"/>
    <n v="0"/>
    <n v="0"/>
    <s v="Masser af erfaring. Kurser i Madhuset"/>
    <s v="Susanne Hersig"/>
    <n v="2006"/>
    <n v="25"/>
    <n v="0"/>
    <n v="0"/>
    <n v="0"/>
    <n v="0"/>
    <n v="97"/>
    <n v="97"/>
    <n v="2"/>
    <n v="2"/>
    <s v="Ja"/>
    <s v="ja"/>
    <s v="Ja"/>
    <s v="Ja"/>
    <n v="0"/>
    <s v="Ja"/>
    <s v="Er meget forgangere for lokal mad"/>
    <s v="Ja"/>
    <n v="0"/>
    <x v="1"/>
    <x v="81"/>
    <n v="0"/>
    <s v="produktionskøkken"/>
    <s v="Ja"/>
    <s v="Mindre"/>
    <n v="0"/>
    <n v="0"/>
    <s v="dejligt m. ovn og ny bordplade"/>
    <n v="0"/>
    <n v="0"/>
    <n v="0"/>
    <n v="0"/>
    <n v="0"/>
    <n v="0"/>
    <n v="0"/>
    <n v="0"/>
    <s v="Vil gerne rates og være mentor."/>
    <s v="Lone Voss/Sine"/>
    <d v="2009-02-20T00:00:00"/>
    <n v="0"/>
    <n v="0"/>
    <n v="1"/>
    <n v="5"/>
    <n v="0"/>
    <n v="2"/>
    <n v="0"/>
    <n v="0"/>
    <n v="0"/>
    <n v="0"/>
    <n v="2"/>
    <n v="0"/>
    <n v="0"/>
    <n v="0"/>
    <n v="0"/>
    <n v="0"/>
    <n v="1"/>
    <n v="0"/>
    <n v="1"/>
    <n v="0"/>
    <n v="3"/>
    <s v="Miele"/>
    <n v="4"/>
    <s v="Ja"/>
    <n v="10"/>
    <n v="0"/>
    <n v="0"/>
    <s v="ja"/>
    <n v="3"/>
    <s v="God plads"/>
    <s v="En ovn og bordplade trænger til udskiftning"/>
    <n v="0"/>
    <s v="Integrerede "/>
    <s v="Bispebjerg"/>
    <n v="36"/>
    <n v="0"/>
    <n v="44"/>
    <n v="0"/>
    <n v="0"/>
    <n v="0"/>
    <n v="0"/>
    <n v="0"/>
    <n v="0"/>
    <n v="0"/>
    <n v="0"/>
    <n v="0"/>
    <n v="0"/>
    <n v="0"/>
    <n v="162660.91"/>
  </r>
  <r>
    <x v="0"/>
    <x v="264"/>
    <s v="Klatretræet"/>
    <s v="Bispebjerg"/>
    <s v="Bispevej 23"/>
    <n v="2400"/>
    <s v="København NV"/>
    <s v="38 16 12 02"/>
    <s v="37443@buf.kk.dk"/>
    <s v="Yvonne Frederiksen"/>
    <n v="38810542"/>
    <n v="0"/>
    <s v="37443@buf.kk.dk"/>
    <s v="Integreret"/>
    <n v="42"/>
    <n v="0"/>
    <n v="44"/>
    <n v="0"/>
    <n v="0"/>
    <n v="0"/>
    <n v="0"/>
    <s v="Nej"/>
    <n v="0"/>
    <n v="0"/>
    <n v="5"/>
    <n v="5"/>
    <n v="5"/>
    <n v="5"/>
    <n v="0"/>
    <n v="5"/>
    <n v="5"/>
    <n v="1"/>
    <n v="5"/>
    <n v="0"/>
    <n v="138253"/>
    <n v="0"/>
    <n v="0"/>
    <s v="Ja"/>
    <s v="nej"/>
    <s v="Katarina Plaskett"/>
    <n v="2008"/>
    <n v="37"/>
    <n v="0"/>
    <s v="kok"/>
    <n v="0"/>
    <s v="diverse kurser, Ø.O.F. Madhuset"/>
    <n v="0"/>
    <n v="0"/>
    <n v="0"/>
    <n v="0"/>
    <n v="0"/>
    <n v="0"/>
    <n v="0"/>
    <n v="75"/>
    <n v="75"/>
    <n v="2"/>
    <n v="1"/>
    <s v="Ja"/>
    <s v="Nej"/>
    <s v="Ja"/>
    <n v="0"/>
    <n v="0"/>
    <n v="0"/>
    <n v="0"/>
    <n v="0"/>
    <n v="0"/>
    <x v="1"/>
    <x v="1"/>
    <n v="0"/>
    <s v="produktionskøkken"/>
    <s v="Ja"/>
    <s v="Mindre"/>
    <s v="Ingen"/>
    <s v="Nej"/>
    <s v="En ovn mere. Der er plads ved siden af de 2 der er der i forvejen."/>
    <n v="0"/>
    <n v="0"/>
    <n v="0"/>
    <n v="0"/>
    <n v="0"/>
    <n v="0"/>
    <n v="0"/>
    <n v="0"/>
    <s v="Dejligt, lyst og venligt køkken. God plads. Ingen problemer med at lave mad til alle."/>
    <s v="Lone Voss/Sine"/>
    <d v="2009-03-11T00:00:00"/>
    <n v="0"/>
    <n v="0"/>
    <n v="1"/>
    <n v="5"/>
    <n v="0"/>
    <n v="2"/>
    <n v="0"/>
    <n v="0"/>
    <n v="0"/>
    <n v="0"/>
    <n v="2"/>
    <n v="0"/>
    <n v="0"/>
    <n v="0"/>
    <n v="0"/>
    <n v="0"/>
    <n v="1"/>
    <n v="0"/>
    <n v="1"/>
    <n v="1"/>
    <n v="20"/>
    <s v="Miele"/>
    <n v="7.5"/>
    <s v="Ja"/>
    <n v="10"/>
    <s v="Nej"/>
    <s v="Nej"/>
    <s v="ja"/>
    <n v="3"/>
    <s v="God plads"/>
    <n v="0"/>
    <n v="0"/>
    <s v="Integrerede "/>
    <s v="Bispebjerg"/>
    <n v="36"/>
    <n v="0"/>
    <n v="44"/>
    <n v="0"/>
    <n v="0"/>
    <n v="0"/>
    <n v="0"/>
    <n v="0"/>
    <n v="0"/>
    <n v="0"/>
    <n v="0"/>
    <n v="0"/>
    <n v="0"/>
    <n v="0"/>
    <n v="163124.75"/>
  </r>
  <r>
    <x v="0"/>
    <x v="265"/>
    <s v="Småbørnenes forsamlingshus"/>
    <s v="Bispebjerg"/>
    <s v="Glentevej 71"/>
    <n v="2400"/>
    <s v="København NV"/>
    <s v="38 19 67 19"/>
    <s v="37456@buf.kk.dk"/>
    <s v="Susanne"/>
    <n v="35387701"/>
    <n v="0"/>
    <s v="37456@buf.kk.dk"/>
    <s v="Integreret"/>
    <n v="36"/>
    <n v="0"/>
    <n v="44"/>
    <n v="0"/>
    <n v="0"/>
    <n v="0"/>
    <n v="0"/>
    <s v="Nej"/>
    <n v="0"/>
    <n v="0"/>
    <n v="5"/>
    <n v="5"/>
    <n v="4"/>
    <n v="5"/>
    <n v="0"/>
    <n v="5"/>
    <n v="0"/>
    <n v="0"/>
    <n v="5"/>
    <n v="0"/>
    <n v="144000"/>
    <n v="0"/>
    <n v="0"/>
    <s v="Ja"/>
    <n v="0"/>
    <s v="Sarah Thordsen"/>
    <n v="2008"/>
    <n v="37"/>
    <s v="sathor@buf.kk.dk"/>
    <n v="0"/>
    <s v="mad erfaring fra højskole"/>
    <n v="0"/>
    <n v="0"/>
    <n v="0"/>
    <n v="0"/>
    <n v="0"/>
    <n v="0"/>
    <n v="0"/>
    <n v="0"/>
    <n v="99"/>
    <n v="99"/>
    <n v="2"/>
    <n v="2"/>
    <s v="Ja"/>
    <s v="ja"/>
    <s v="Ja"/>
    <s v="Ja"/>
    <n v="0"/>
    <s v="Ja"/>
    <n v="0"/>
    <s v="Ja"/>
    <n v="0"/>
    <x v="0"/>
    <x v="5"/>
    <n v="0"/>
    <s v="produktionskøkken"/>
    <s v="Ja"/>
    <s v="Mindre"/>
    <n v="0"/>
    <s v="Nej"/>
    <s v="En hurtigere opvaskemaskine, 2 røreskåle á 10 l. til røremaskinen. En ovn mere (eller en større)"/>
    <n v="0"/>
    <n v="0"/>
    <n v="0"/>
    <n v="0"/>
    <n v="0"/>
    <n v="0"/>
    <n v="0"/>
    <n v="0"/>
    <s v="Ang. Ovnene: der er en som sidder for højt, den anden er ikke stabil. Vil måske gerne være mentor."/>
    <s v="Lone Voss/Sine"/>
    <d v="2009-03-11T00:00:00"/>
    <n v="0"/>
    <n v="0"/>
    <n v="1"/>
    <n v="5"/>
    <n v="0"/>
    <n v="2"/>
    <n v="0"/>
    <n v="0"/>
    <n v="0"/>
    <n v="0"/>
    <n v="2"/>
    <n v="0"/>
    <n v="0"/>
    <n v="0"/>
    <n v="0"/>
    <n v="0"/>
    <n v="2"/>
    <n v="0"/>
    <n v="0"/>
    <n v="1"/>
    <n v="25"/>
    <s v="Miele"/>
    <n v="5"/>
    <s v="Ja"/>
    <n v="10"/>
    <s v="Nej"/>
    <s v="Nej"/>
    <s v="ja"/>
    <n v="3"/>
    <s v="God plads"/>
    <s v="Ønskeligt at der bliver sat et hæve/sænke kogebord op i stedet for det eksisterende."/>
    <n v="0"/>
    <s v="Integrerede "/>
    <s v="Bispebjerg"/>
    <n v="36"/>
    <n v="0"/>
    <n v="40"/>
    <n v="0"/>
    <n v="0"/>
    <n v="0"/>
    <n v="0"/>
    <n v="0"/>
    <n v="0"/>
    <n v="0"/>
    <n v="0"/>
    <n v="0"/>
    <n v="0"/>
    <n v="0"/>
    <n v="157496.20000000001"/>
  </r>
  <r>
    <x v="0"/>
    <x v="266"/>
    <s v="Ørnen"/>
    <s v="Bispebjerg"/>
    <s v="Ørnevej 90"/>
    <n v="2400"/>
    <s v="København NV"/>
    <s v="38 10 80 41"/>
    <s v="37494@buf.kk.dk"/>
    <s v="Mark Burvad"/>
    <n v="35818685"/>
    <n v="0"/>
    <s v="37494@buf.kk.dk"/>
    <s v="Integreret"/>
    <n v="48"/>
    <n v="0"/>
    <n v="46"/>
    <n v="0"/>
    <n v="0"/>
    <n v="0"/>
    <n v="0"/>
    <s v="Nej"/>
    <n v="0"/>
    <n v="0"/>
    <n v="0"/>
    <n v="0"/>
    <n v="0"/>
    <n v="5"/>
    <n v="0"/>
    <n v="0"/>
    <n v="0"/>
    <n v="0"/>
    <n v="5"/>
    <n v="0"/>
    <n v="268000"/>
    <n v="0"/>
    <n v="0"/>
    <s v="Ja"/>
    <s v="nej"/>
    <s v="Clara"/>
    <n v="2008"/>
    <n v="37"/>
    <n v="0"/>
    <s v="kok uddannet i Argentina"/>
    <s v="En del år på restaurant"/>
    <n v="0"/>
    <n v="0"/>
    <n v="0"/>
    <n v="0"/>
    <n v="0"/>
    <n v="0"/>
    <n v="0"/>
    <n v="0"/>
    <n v="100"/>
    <n v="100"/>
    <n v="2"/>
    <n v="2"/>
    <s v="nej"/>
    <s v="Nej"/>
    <s v="Ja"/>
    <s v="Ja"/>
    <s v="Er klar, parat og meget imødekommende"/>
    <s v="Ja"/>
    <n v="0"/>
    <s v="Ja"/>
    <n v="0"/>
    <x v="2"/>
    <x v="1"/>
    <n v="0"/>
    <s v="produktionskøkken"/>
    <s v="nej"/>
    <s v="Større"/>
    <s v="Ingen"/>
    <s v="Nej"/>
    <s v="Nye og flere ovne eller en konvektionsovn vil være mere optimalt. Ovnene er små og gamle. En ekstra 3/4 fryser nødvendig. Nyt kogebord eller flere plader/supplerende kogebord. Nye skabe - de krakelere indeni. Er også påpeget af fødevarekontrollen. Der mangler pære der indikerer enhætten er i brug."/>
    <n v="0"/>
    <n v="0"/>
    <n v="0"/>
    <n v="0"/>
    <n v="0"/>
    <n v="0"/>
    <n v="0"/>
    <n v="0"/>
    <n v="0"/>
    <s v="Mariah/Sine"/>
    <d v="2009-03-05T00:00:00"/>
    <n v="0"/>
    <n v="0"/>
    <n v="1"/>
    <n v="4"/>
    <n v="0"/>
    <n v="2"/>
    <n v="0"/>
    <n v="0"/>
    <n v="0"/>
    <n v="4"/>
    <n v="1"/>
    <n v="0"/>
    <n v="0"/>
    <n v="0"/>
    <n v="0"/>
    <n v="2"/>
    <n v="1"/>
    <n v="0"/>
    <n v="0"/>
    <n v="1"/>
    <n v="2"/>
    <s v="Miele"/>
    <n v="5"/>
    <s v="Ja"/>
    <n v="10"/>
    <s v="Nej"/>
    <s v="Nej"/>
    <s v="ja"/>
    <n v="2"/>
    <s v="God plads"/>
    <n v="0"/>
    <n v="0"/>
    <s v="Integrerede "/>
    <s v="Bispebjerg"/>
    <n v="48"/>
    <n v="0"/>
    <n v="46"/>
    <n v="0"/>
    <n v="0"/>
    <n v="0"/>
    <n v="0"/>
    <n v="0"/>
    <n v="0"/>
    <n v="0"/>
    <n v="0"/>
    <n v="0"/>
    <n v="0"/>
    <n v="0"/>
    <n v="261528.46"/>
  </r>
  <r>
    <x v="0"/>
    <x v="267"/>
    <s v="Ringertoften"/>
    <s v="Bispebjerg"/>
    <s v="Ringertoften 1"/>
    <n v="2400"/>
    <s v="København NV"/>
    <s v="38 10 52 53"/>
    <s v="37528@buf.kk.dk"/>
    <s v="Irene Ditzel"/>
    <n v="35395276"/>
    <n v="0"/>
    <s v="37528@buf.kk.dk"/>
    <s v="Integreret"/>
    <n v="48"/>
    <n v="0"/>
    <n v="60"/>
    <n v="54"/>
    <n v="0"/>
    <n v="0"/>
    <n v="0"/>
    <s v="ja"/>
    <n v="0"/>
    <n v="0"/>
    <n v="5"/>
    <n v="0"/>
    <n v="4"/>
    <n v="5"/>
    <n v="0"/>
    <n v="5"/>
    <n v="0"/>
    <n v="0"/>
    <n v="5"/>
    <n v="0"/>
    <n v="80000"/>
    <n v="0"/>
    <n v="0"/>
    <s v="Ja"/>
    <s v="nej"/>
    <s v="Bianka Milosec"/>
    <n v="2003"/>
    <n v="37"/>
    <n v="0"/>
    <n v="0"/>
    <s v="fra anden institution"/>
    <s v="Ø.O.F."/>
    <n v="0"/>
    <n v="0"/>
    <n v="0"/>
    <n v="0"/>
    <n v="0"/>
    <n v="0"/>
    <n v="0"/>
    <n v="0"/>
    <n v="25"/>
    <n v="1"/>
    <n v="1"/>
    <s v="Ja"/>
    <s v="Nej"/>
    <s v="Ja"/>
    <s v="Ja"/>
    <n v="0"/>
    <s v="Nej"/>
    <s v="Ved ikke"/>
    <s v="Ja"/>
    <n v="0"/>
    <x v="0"/>
    <x v="82"/>
    <n v="0"/>
    <s v="produktionskøkken"/>
    <n v="0"/>
    <n v="0"/>
    <n v="0"/>
    <n v="0"/>
    <n v="0"/>
    <n v="0"/>
    <n v="0"/>
    <n v="0"/>
    <n v="0"/>
    <n v="0"/>
    <n v="0"/>
    <n v="0"/>
    <n v="0"/>
    <s v="P.g.a. sammenlægning at vg + bh bliver der etableret ny køkken som har kapacitet til at lave mad til alle børn"/>
    <s v="Lone Voss/Sine"/>
    <d v="1899-12-30T00:00:00"/>
    <n v="0"/>
    <n v="0"/>
    <n v="0"/>
    <n v="0"/>
    <n v="0"/>
    <n v="0"/>
    <n v="0"/>
    <n v="0"/>
    <n v="0"/>
    <n v="0"/>
    <n v="0"/>
    <n v="0"/>
    <n v="0"/>
    <n v="0"/>
    <n v="0"/>
    <n v="0"/>
    <n v="0"/>
    <n v="0"/>
    <n v="0"/>
    <n v="0"/>
    <n v="0"/>
    <n v="0"/>
    <n v="0"/>
    <n v="0"/>
    <n v="0"/>
    <n v="0"/>
    <n v="0"/>
    <n v="0"/>
    <n v="0"/>
    <n v="0"/>
    <s v="Har ikke noteret noget da der etableres nyt køkken"/>
    <n v="0"/>
    <s v="Integrerede "/>
    <s v="Bispebjerg"/>
    <n v="48"/>
    <n v="0"/>
    <n v="60"/>
    <n v="54"/>
    <n v="0"/>
    <n v="0"/>
    <n v="0"/>
    <n v="0"/>
    <n v="0"/>
    <n v="0"/>
    <n v="0"/>
    <n v="0"/>
    <n v="0"/>
    <n v="0"/>
    <n v="226252.25"/>
  </r>
  <r>
    <x v="0"/>
    <x v="268"/>
    <s v="Stærevænget"/>
    <s v="Bispebjerg"/>
    <s v="Stærevej 62"/>
    <n v="2400"/>
    <s v="København NV"/>
    <n v="38168180"/>
    <s v="37555@buf.kk.dk"/>
    <s v="Mimi Dalsgård"/>
    <n v="36307157"/>
    <n v="0"/>
    <s v="37555@buf.kk.dk"/>
    <s v="Integreret"/>
    <n v="22"/>
    <n v="0"/>
    <n v="40"/>
    <n v="0"/>
    <n v="0"/>
    <n v="0"/>
    <n v="0"/>
    <s v="Nej"/>
    <n v="0"/>
    <n v="0"/>
    <n v="5"/>
    <n v="5"/>
    <n v="5"/>
    <n v="5"/>
    <n v="0"/>
    <n v="5"/>
    <n v="0"/>
    <n v="0"/>
    <n v="5"/>
    <n v="0"/>
    <n v="150000"/>
    <n v="0"/>
    <n v="0"/>
    <s v="Ja"/>
    <s v="nej"/>
    <s v="Vibeke Henriksen"/>
    <n v="2008"/>
    <n v="30"/>
    <n v="0"/>
    <s v="Køkkenleder"/>
    <s v="Mange års køkkenerfaring"/>
    <n v="0"/>
    <n v="0"/>
    <n v="0"/>
    <n v="0"/>
    <n v="0"/>
    <n v="0"/>
    <n v="0"/>
    <n v="0"/>
    <n v="95"/>
    <n v="90"/>
    <n v="2"/>
    <n v="2"/>
    <s v="Ja"/>
    <s v="ja"/>
    <s v="Ja"/>
    <s v="Ja"/>
    <s v="Maden er en vigtig del af det pædagogiske arbejde"/>
    <s v="Ja"/>
    <n v="0"/>
    <s v="Ja"/>
    <n v="0"/>
    <x v="0"/>
    <x v="1"/>
    <n v="0"/>
    <s v="produktionskøkken"/>
    <s v="nej"/>
    <s v="Større"/>
    <s v="Ingen"/>
    <s v="Nej"/>
    <s v="Ny opvaskemaskine, konvektionsovn og grøntsagsrobot"/>
    <n v="0"/>
    <n v="0"/>
    <n v="0"/>
    <n v="0"/>
    <n v="0"/>
    <n v="0"/>
    <n v="0"/>
    <n v="0"/>
    <s v="gamle ovne, ofte repareret. Ligeså med opvaskemaskinen"/>
    <s v="Mariah"/>
    <n v="0"/>
    <n v="0"/>
    <n v="0"/>
    <n v="1"/>
    <n v="6"/>
    <n v="2"/>
    <n v="0"/>
    <n v="0"/>
    <n v="0"/>
    <n v="0"/>
    <n v="0"/>
    <n v="3"/>
    <n v="0"/>
    <n v="0"/>
    <n v="0"/>
    <n v="0"/>
    <n v="0"/>
    <n v="1"/>
    <n v="0"/>
    <n v="1"/>
    <n v="1"/>
    <n v="7"/>
    <s v="Miele"/>
    <n v="5"/>
    <s v="Ja"/>
    <n v="10"/>
    <s v="Nej"/>
    <s v="Nej"/>
    <s v="Nej"/>
    <n v="2"/>
    <s v="God plads"/>
    <s v="Konvektionsovn stort ønske + grøntsagsrobot og ny opvaskemaskine"/>
    <n v="0"/>
    <s v="Integrerede "/>
    <s v="Bispebjerg"/>
    <n v="22"/>
    <n v="0"/>
    <n v="40"/>
    <n v="0"/>
    <n v="0"/>
    <n v="0"/>
    <n v="0"/>
    <n v="0"/>
    <n v="0"/>
    <n v="0"/>
    <n v="0"/>
    <n v="0"/>
    <n v="0"/>
    <n v="0"/>
    <n v="120390.13"/>
  </r>
  <r>
    <x v="0"/>
    <x v="269"/>
    <s v="Himmelbuen"/>
    <s v="Bispebjerg"/>
    <s v="Møntmestervej 54"/>
    <n v="2400"/>
    <s v="København NV"/>
    <n v="38102566"/>
    <s v="37580@buf.kk.dk"/>
    <s v="Hanne Rosenqvist"/>
    <n v="36307472"/>
    <n v="0"/>
    <s v="37580@buf.kk.dk"/>
    <s v="Integreret"/>
    <n v="45"/>
    <n v="0"/>
    <n v="40"/>
    <n v="0"/>
    <n v="0"/>
    <n v="0"/>
    <n v="0"/>
    <s v="ja"/>
    <n v="2"/>
    <n v="1"/>
    <n v="5"/>
    <n v="0"/>
    <n v="0"/>
    <n v="5"/>
    <n v="0"/>
    <n v="5"/>
    <n v="0"/>
    <n v="0"/>
    <n v="5"/>
    <n v="0"/>
    <n v="65000"/>
    <n v="65000"/>
    <n v="0"/>
    <n v="0"/>
    <n v="0"/>
    <n v="0"/>
    <n v="0"/>
    <n v="0"/>
    <n v="0"/>
    <n v="0"/>
    <n v="0"/>
    <n v="0"/>
    <n v="0"/>
    <n v="0"/>
    <n v="0"/>
    <n v="0"/>
    <n v="0"/>
    <n v="0"/>
    <n v="0"/>
    <n v="80"/>
    <n v="80"/>
    <n v="1"/>
    <n v="1"/>
    <s v="Ja"/>
    <s v="Nej"/>
    <s v="nej"/>
    <s v="Ja"/>
    <s v="Vuggestuens køkken er ikke anvendeligt iflg. Lederen. Vil gerne lave så meget som muligt selv."/>
    <s v="Ja"/>
    <s v="Generelt vil forældrene gerne have lokal mad"/>
    <s v="Ja"/>
    <n v="0"/>
    <x v="0"/>
    <x v="1"/>
    <n v="0"/>
    <s v="produktionskøkken"/>
    <s v="nej"/>
    <s v="Større"/>
    <s v="Ingen"/>
    <n v="0"/>
    <s v="Industriopvaskemaskine, konvektionsovn er et must, så man også kan koge i den og bage store portioner brød."/>
    <n v="0"/>
    <n v="0"/>
    <n v="0"/>
    <n v="0"/>
    <n v="0"/>
    <n v="0"/>
    <n v="0"/>
    <n v="0"/>
    <n v="0"/>
    <s v="Mariah"/>
    <d v="1899-12-30T00:00:00"/>
    <n v="0"/>
    <n v="0"/>
    <n v="1"/>
    <n v="5"/>
    <n v="0"/>
    <n v="2"/>
    <n v="0"/>
    <n v="0"/>
    <n v="0"/>
    <n v="3"/>
    <n v="0"/>
    <n v="0"/>
    <n v="1"/>
    <n v="0"/>
    <n v="0"/>
    <n v="1"/>
    <n v="0"/>
    <n v="0"/>
    <n v="0"/>
    <n v="1"/>
    <n v="25"/>
    <s v="Miele"/>
    <n v="4"/>
    <s v="Nej"/>
    <n v="0"/>
    <s v="Ja"/>
    <s v="Nej"/>
    <s v="Nej"/>
    <n v="1"/>
    <s v="Begrænset"/>
    <s v="Vuggestue på 1. og 2. sal med madelevator imellem. Køkken 1 er på 1. sal, ingen elevator til stuen. Der er 40 børnehavebørn i stuen, hvor køkken 2 er placeret (der er personaleelevator). Der mangler en radiator i køkkenet. Ingen varmekilde. Evt. plads i kælderen til opbevaring."/>
    <n v="0"/>
    <s v="Integrerede "/>
    <s v="Bispebjerg"/>
    <n v="45"/>
    <n v="0"/>
    <n v="40"/>
    <n v="0"/>
    <n v="0"/>
    <n v="0"/>
    <n v="0"/>
    <n v="0"/>
    <n v="0"/>
    <n v="0"/>
    <n v="0"/>
    <n v="0"/>
    <n v="0"/>
    <n v="0"/>
    <n v="64931.42"/>
  </r>
  <r>
    <x v="0"/>
    <x v="270"/>
    <s v="Himmelbuen"/>
    <s v="Bispebjerg"/>
    <s v="Møntmestervej 54"/>
    <n v="2400"/>
    <s v="København NV"/>
    <n v="38102566"/>
    <s v="37580@buf.kk.dk"/>
    <s v="Hanne Rosenqvist"/>
    <n v="36307472"/>
    <n v="0"/>
    <s v="37580@buf.kk.dk"/>
    <s v="Integreret"/>
    <n v="45"/>
    <n v="0"/>
    <n v="40"/>
    <n v="0"/>
    <n v="0"/>
    <n v="0"/>
    <n v="0"/>
    <s v="ja"/>
    <n v="0"/>
    <n v="0"/>
    <n v="0"/>
    <n v="0"/>
    <n v="0"/>
    <n v="0"/>
    <n v="0"/>
    <n v="0"/>
    <n v="0"/>
    <n v="0"/>
    <n v="0"/>
    <n v="0"/>
    <n v="0"/>
    <n v="0"/>
    <n v="0"/>
    <n v="0"/>
    <n v="0"/>
    <n v="0"/>
    <n v="0"/>
    <n v="0"/>
    <n v="0"/>
    <n v="0"/>
    <n v="0"/>
    <n v="0"/>
    <n v="0"/>
    <n v="0"/>
    <n v="0"/>
    <n v="0"/>
    <n v="0"/>
    <n v="0"/>
    <n v="0"/>
    <n v="0"/>
    <n v="0"/>
    <n v="0"/>
    <n v="0"/>
    <n v="0"/>
    <n v="0"/>
    <n v="0"/>
    <n v="0"/>
    <n v="0"/>
    <n v="0"/>
    <n v="0"/>
    <n v="0"/>
    <n v="0"/>
    <x v="1"/>
    <x v="1"/>
    <n v="0"/>
    <s v="Køkken begrænset tilvirk"/>
    <s v="nej"/>
    <n v="0"/>
    <n v="0"/>
    <n v="0"/>
    <n v="0"/>
    <s v="Større"/>
    <s v="Ingen"/>
    <s v="Nej"/>
    <s v="Nye skabe, køleskab"/>
    <n v="0"/>
    <n v="0"/>
    <n v="0"/>
    <n v="0"/>
    <s v="Åbent køkken/pædagogisk værksted fra 70'erne. Køkkenet kan evt. bruges til kold mad."/>
    <s v="Mariah"/>
    <d v="2009-02-25T00:00:00"/>
    <n v="0"/>
    <n v="1"/>
    <n v="0"/>
    <n v="4"/>
    <n v="1"/>
    <n v="0"/>
    <n v="0"/>
    <n v="0"/>
    <n v="0"/>
    <n v="0"/>
    <n v="1"/>
    <n v="0"/>
    <n v="0"/>
    <n v="0"/>
    <n v="0"/>
    <n v="0"/>
    <n v="0"/>
    <n v="0"/>
    <n v="0"/>
    <n v="1"/>
    <n v="25"/>
    <s v="Miele"/>
    <n v="5"/>
    <s v="Nej"/>
    <n v="0"/>
    <s v="Nej"/>
    <s v="Nej"/>
    <s v="Nej"/>
    <n v="0"/>
    <n v="0"/>
    <s v="Ingen ventilation, Fødevarekontrollen er meldt fra da der ikke laves mad."/>
    <n v="0"/>
    <s v="Integrerede "/>
    <s v="Bispebjerg"/>
    <n v="45"/>
    <n v="0"/>
    <n v="40"/>
    <n v="0"/>
    <n v="0"/>
    <n v="0"/>
    <n v="0"/>
    <n v="0"/>
    <n v="0"/>
    <n v="0"/>
    <n v="0"/>
    <n v="0"/>
    <n v="0"/>
    <n v="0"/>
    <n v="64931.42"/>
  </r>
  <r>
    <x v="0"/>
    <x v="271"/>
    <s v="Jacob Holms Minde"/>
    <s v="Amager"/>
    <s v="Geislersgade 32"/>
    <n v="2300"/>
    <s v="København S"/>
    <s v="32 54 97 76"/>
    <s v="37578@buf.kk.dk"/>
    <s v="ELSE RASMUSSEN"/>
    <n v="32451817"/>
    <n v="0"/>
    <s v="37578@buf.kk.dk"/>
    <s v="Integreret"/>
    <n v="41"/>
    <n v="0"/>
    <n v="98"/>
    <n v="40"/>
    <n v="18"/>
    <n v="12"/>
    <n v="0"/>
    <n v="0"/>
    <n v="0"/>
    <n v="0"/>
    <n v="5"/>
    <n v="5"/>
    <n v="5"/>
    <n v="5"/>
    <n v="0"/>
    <n v="5"/>
    <n v="5"/>
    <n v="0"/>
    <n v="5"/>
    <n v="0"/>
    <n v="0"/>
    <n v="0"/>
    <n v="0"/>
    <s v="Ja"/>
    <n v="0"/>
    <s v="Louise Brun Rasmussen"/>
    <n v="2008"/>
    <n v="35"/>
    <n v="0"/>
    <s v="2 første år af kokkeudd. "/>
    <s v="7 års erfaring inden for køkkenb."/>
    <n v="0"/>
    <n v="0"/>
    <n v="0"/>
    <n v="0"/>
    <n v="0"/>
    <n v="0"/>
    <n v="0"/>
    <n v="0"/>
    <n v="60"/>
    <n v="75"/>
    <n v="2"/>
    <n v="2"/>
    <s v="Ja"/>
    <s v="ja"/>
    <s v="Ja"/>
    <s v="Ja"/>
    <n v="0"/>
    <s v="Ja"/>
    <n v="0"/>
    <s v="Ja"/>
    <n v="0"/>
    <x v="0"/>
    <x v="83"/>
    <n v="0"/>
    <s v="produktionskøkken"/>
    <n v="0"/>
    <n v="0"/>
    <n v="0"/>
    <n v="0"/>
    <s v="Køkkenet er i gang med en om- og tilbyggning, må gå ud fra at der er taget højde for at børnehavebørnene skal have mad efter årsskifte. Ønsker sig en røremaskine og grønt robot."/>
    <n v="0"/>
    <n v="0"/>
    <n v="0"/>
    <n v="0"/>
    <n v="0"/>
    <n v="0"/>
    <n v="0"/>
    <n v="0"/>
    <n v="0"/>
    <s v="Lone"/>
    <s v="30.3.09"/>
    <n v="0"/>
    <n v="0"/>
    <n v="1"/>
    <n v="5"/>
    <n v="0"/>
    <n v="2"/>
    <n v="0"/>
    <n v="0"/>
    <n v="0"/>
    <n v="0"/>
    <n v="2"/>
    <n v="0"/>
    <n v="0"/>
    <n v="0"/>
    <n v="0"/>
    <n v="0"/>
    <n v="1"/>
    <n v="0"/>
    <n v="0"/>
    <n v="1"/>
    <n v="2"/>
    <n v="0"/>
    <n v="3"/>
    <n v="0"/>
    <n v="0"/>
    <n v="0"/>
    <n v="0"/>
    <n v="0"/>
    <n v="2"/>
    <s v="Begrænset"/>
    <n v="0"/>
    <n v="0"/>
    <s v="Integrerede "/>
    <s v="Amager"/>
    <n v="41"/>
    <n v="0"/>
    <n v="98"/>
    <n v="40"/>
    <n v="18"/>
    <n v="12"/>
    <n v="0"/>
    <n v="0"/>
    <n v="0"/>
    <n v="0"/>
    <n v="0"/>
    <n v="0"/>
    <n v="0"/>
    <n v="0"/>
    <n v="200683.25"/>
  </r>
  <r>
    <x v="0"/>
    <x v="272"/>
    <s v="Jacob Holms Minde"/>
    <s v="Amager"/>
    <s v="Geislersgade 32"/>
    <n v="2300"/>
    <s v="København S"/>
    <s v="32 54 97 76"/>
    <s v="37578@buf.kk.dk"/>
    <s v="ELSE RASMUSSEN"/>
    <n v="32451817"/>
    <n v="0"/>
    <s v="37578@buf.kk.dk"/>
    <s v="Integreret"/>
    <n v="41"/>
    <n v="0"/>
    <n v="98"/>
    <n v="40"/>
    <n v="18"/>
    <n v="12"/>
    <n v="0"/>
    <s v="Nej"/>
    <n v="0"/>
    <n v="0"/>
    <n v="5"/>
    <n v="5"/>
    <n v="5"/>
    <n v="5"/>
    <n v="0"/>
    <n v="5"/>
    <n v="0"/>
    <n v="0"/>
    <n v="5"/>
    <n v="0"/>
    <n v="0"/>
    <n v="0"/>
    <n v="0"/>
    <n v="0"/>
    <n v="0"/>
    <n v="0"/>
    <n v="0"/>
    <n v="0"/>
    <n v="0"/>
    <n v="0"/>
    <n v="0"/>
    <n v="0"/>
    <n v="0"/>
    <n v="0"/>
    <n v="0"/>
    <n v="0"/>
    <n v="0"/>
    <n v="0"/>
    <n v="0"/>
    <n v="60"/>
    <n v="75"/>
    <n v="0"/>
    <n v="0"/>
    <n v="0"/>
    <n v="0"/>
    <n v="0"/>
    <n v="0"/>
    <n v="0"/>
    <n v="0"/>
    <n v="0"/>
    <n v="0"/>
    <n v="0"/>
    <x v="1"/>
    <x v="1"/>
    <n v="0"/>
    <s v="Ved ikke"/>
    <n v="0"/>
    <n v="0"/>
    <n v="0"/>
    <n v="0"/>
    <n v="0"/>
    <n v="0"/>
    <n v="0"/>
    <n v="0"/>
    <n v="0"/>
    <n v="0"/>
    <n v="0"/>
    <n v="0"/>
    <n v="0"/>
    <n v="0"/>
    <s v="Birgitte Glerup"/>
    <d v="2009-04-28T00:00:00"/>
    <n v="0"/>
    <n v="0"/>
    <n v="1"/>
    <n v="4"/>
    <n v="0"/>
    <n v="2"/>
    <n v="0"/>
    <n v="0"/>
    <n v="0"/>
    <n v="0"/>
    <n v="0"/>
    <n v="2"/>
    <n v="0"/>
    <n v="0"/>
    <n v="0"/>
    <n v="1"/>
    <n v="0"/>
    <n v="0"/>
    <n v="0"/>
    <n v="1"/>
    <n v="20"/>
    <s v="Miele"/>
    <n v="5"/>
    <s v="Ja"/>
    <n v="10"/>
    <s v="Nej"/>
    <s v="Ja"/>
    <s v="Nej"/>
    <n v="3"/>
    <s v="ingen plads"/>
    <s v="der kan evt. findes mere lager plads"/>
    <n v="0"/>
    <s v="Integrerede "/>
    <s v="Amager"/>
    <n v="41"/>
    <n v="0"/>
    <n v="98"/>
    <n v="40"/>
    <n v="18"/>
    <n v="12"/>
    <n v="0"/>
    <n v="0"/>
    <n v="0"/>
    <n v="0"/>
    <n v="0"/>
    <n v="0"/>
    <n v="0"/>
    <n v="0"/>
    <n v="200683.25"/>
  </r>
  <r>
    <x v="0"/>
    <x v="273"/>
    <s v="Den integrerede institution Peder Lykkes vej"/>
    <s v="Amager"/>
    <s v="Peder Lykkes Vej 75"/>
    <n v="2300"/>
    <s v="København S"/>
    <s v="32 58 87 42"/>
    <s v="37582@buf.kk.dk"/>
    <s v="Annette Jørgensen"/>
    <n v="32519227"/>
    <n v="0"/>
    <s v="37582@buf.kk.dk"/>
    <s v="Integreret"/>
    <n v="0"/>
    <n v="0"/>
    <n v="21"/>
    <n v="40"/>
    <n v="0"/>
    <n v="0"/>
    <n v="0"/>
    <s v="Nej"/>
    <n v="0"/>
    <n v="0"/>
    <n v="0"/>
    <n v="0"/>
    <n v="0"/>
    <n v="0"/>
    <n v="0"/>
    <n v="5"/>
    <n v="5"/>
    <n v="3"/>
    <n v="5"/>
    <n v="0"/>
    <n v="0"/>
    <n v="65000"/>
    <n v="0"/>
    <s v="Ja"/>
    <s v="nej"/>
    <s v="susanne juul petersen"/>
    <n v="1996"/>
    <n v="19"/>
    <n v="0"/>
    <n v="0"/>
    <n v="0"/>
    <s v="økologiomlægning, hjemmeplejen"/>
    <n v="0"/>
    <n v="0"/>
    <n v="0"/>
    <n v="0"/>
    <n v="0"/>
    <n v="0"/>
    <n v="0"/>
    <n v="0"/>
    <n v="99"/>
    <n v="0"/>
    <n v="2"/>
    <s v="Ja"/>
    <s v="Nej"/>
    <s v="Ja"/>
    <s v="Ja"/>
    <n v="0"/>
    <s v="Ja"/>
    <n v="0"/>
    <s v="Ja"/>
    <n v="0"/>
    <x v="0"/>
    <x v="84"/>
    <n v="0"/>
    <s v="Køkken begrænset tilvirk"/>
    <n v="0"/>
    <n v="0"/>
    <n v="0"/>
    <n v="0"/>
    <n v="0"/>
    <n v="0"/>
    <n v="0"/>
    <n v="0"/>
    <n v="0"/>
    <s v="Mindre"/>
    <s v="ekstra frys, røremaskine fx electrolux, mere kogeplade, ekstra køl"/>
    <n v="0"/>
    <n v="0"/>
    <n v="0"/>
    <s v="Ayo"/>
    <s v="24.03.09"/>
    <n v="0"/>
    <n v="1"/>
    <n v="0"/>
    <n v="0"/>
    <n v="0"/>
    <n v="0"/>
    <n v="0"/>
    <n v="0"/>
    <n v="0"/>
    <n v="2"/>
    <n v="0"/>
    <n v="0"/>
    <n v="0"/>
    <n v="0"/>
    <n v="0"/>
    <n v="1"/>
    <n v="0"/>
    <n v="0"/>
    <n v="0"/>
    <n v="1"/>
    <n v="20"/>
    <s v="miele"/>
    <n v="2"/>
    <s v="Nej"/>
    <n v="0"/>
    <s v="Nej"/>
    <s v="Ja"/>
    <s v="Nej"/>
    <n v="1"/>
    <s v="Begrænset"/>
    <s v="Smalt rum til viktualie"/>
    <n v="0"/>
    <s v="Integrerede "/>
    <s v="Amager"/>
    <n v="0"/>
    <n v="0"/>
    <n v="21"/>
    <n v="40"/>
    <n v="0"/>
    <n v="0"/>
    <n v="0"/>
    <n v="0"/>
    <n v="0"/>
    <n v="0"/>
    <n v="0"/>
    <n v="0"/>
    <n v="0"/>
    <n v="0"/>
    <n v="76184.570000000007"/>
  </r>
  <r>
    <x v="0"/>
    <x v="274"/>
    <s v="Gullandsgården"/>
    <s v="Amager"/>
    <s v="Gullandsgade 29"/>
    <n v="2300"/>
    <s v="København S"/>
    <s v="32 59 82 25"/>
    <s v="k480@buf.kk.dk"/>
    <s v="Anne-Gitte Kleis"/>
    <n v="32500053"/>
    <n v="0"/>
    <s v="37591@buf.kk.dk"/>
    <s v="Integreret"/>
    <n v="21"/>
    <n v="0"/>
    <n v="32"/>
    <n v="0"/>
    <n v="0"/>
    <n v="0"/>
    <n v="0"/>
    <n v="0"/>
    <n v="0"/>
    <n v="0"/>
    <n v="5"/>
    <n v="5"/>
    <n v="5"/>
    <n v="5"/>
    <n v="0"/>
    <n v="5"/>
    <n v="5"/>
    <n v="1"/>
    <n v="5"/>
    <n v="0"/>
    <n v="100000"/>
    <n v="70000"/>
    <n v="0"/>
    <n v="0"/>
    <n v="0"/>
    <n v="0"/>
    <n v="0"/>
    <n v="0"/>
    <n v="0"/>
    <n v="0"/>
    <n v="0"/>
    <n v="0"/>
    <n v="0"/>
    <n v="0"/>
    <n v="0"/>
    <n v="0"/>
    <n v="0"/>
    <n v="0"/>
    <n v="0"/>
    <n v="88"/>
    <n v="88"/>
    <n v="0"/>
    <n v="0"/>
    <n v="0"/>
    <n v="0"/>
    <n v="0"/>
    <n v="0"/>
    <n v="0"/>
    <n v="0"/>
    <n v="0"/>
    <n v="0"/>
    <n v="0"/>
    <x v="1"/>
    <x v="1"/>
    <n v="0"/>
    <s v="Ved ikke"/>
    <n v="0"/>
    <n v="0"/>
    <n v="0"/>
    <n v="0"/>
    <n v="0"/>
    <n v="0"/>
    <n v="0"/>
    <n v="0"/>
    <n v="0"/>
    <n v="0"/>
    <n v="0"/>
    <n v="0"/>
    <n v="0"/>
    <n v="0"/>
    <s v="Birgitte Glerup"/>
    <d v="1899-12-30T00:00:00"/>
    <n v="0"/>
    <n v="1"/>
    <n v="0"/>
    <n v="4"/>
    <n v="1"/>
    <n v="0"/>
    <n v="0"/>
    <n v="0"/>
    <n v="0"/>
    <n v="1"/>
    <n v="0"/>
    <n v="0"/>
    <n v="0"/>
    <n v="0"/>
    <n v="0"/>
    <n v="1"/>
    <n v="0"/>
    <n v="0"/>
    <n v="0"/>
    <n v="0"/>
    <n v="0"/>
    <n v="0"/>
    <n v="1.5"/>
    <s v="Nej"/>
    <n v="0"/>
    <s v="Nej"/>
    <s v="Nej"/>
    <s v="Nej"/>
    <n v="1"/>
    <s v="ingen plads"/>
    <n v="0"/>
    <n v="0"/>
    <s v="Integrerede "/>
    <s v="Amager"/>
    <n v="21"/>
    <n v="0"/>
    <n v="32"/>
    <n v="0"/>
    <n v="0"/>
    <n v="0"/>
    <n v="0"/>
    <n v="0"/>
    <n v="0"/>
    <n v="0"/>
    <n v="0"/>
    <n v="0"/>
    <n v="0"/>
    <n v="0"/>
    <n v="238837.46"/>
  </r>
  <r>
    <x v="0"/>
    <x v="275"/>
    <s v="Børnehuset Hundredemeterskoven"/>
    <s v="Amager"/>
    <s v="Engvej 35"/>
    <n v="2300"/>
    <s v="København S"/>
    <s v="32 58 01 05"/>
    <s v="37592@buf.kk.dk"/>
    <s v="Lone Ingeborg U. Christensen"/>
    <n v="32571928"/>
    <n v="0"/>
    <s v="37592@buf.kk.dk"/>
    <s v="Integreret"/>
    <n v="42"/>
    <n v="0"/>
    <n v="66"/>
    <n v="0"/>
    <n v="0"/>
    <n v="0"/>
    <n v="0"/>
    <s v="Nej"/>
    <n v="0"/>
    <n v="0"/>
    <n v="5"/>
    <n v="5"/>
    <n v="3"/>
    <n v="5"/>
    <n v="0"/>
    <n v="5"/>
    <n v="0"/>
    <n v="0"/>
    <n v="5"/>
    <n v="0"/>
    <n v="200000"/>
    <n v="200000"/>
    <n v="0"/>
    <s v="Ja"/>
    <n v="0"/>
    <s v="Susanne Hansen"/>
    <n v="2009"/>
    <n v="21"/>
    <n v="0"/>
    <s v="1 års erhvervs uddannelse indenfor kantine"/>
    <s v="mange års i kantine"/>
    <n v="0"/>
    <n v="0"/>
    <n v="0"/>
    <n v="0"/>
    <n v="0"/>
    <n v="0"/>
    <n v="0"/>
    <n v="0"/>
    <n v="90"/>
    <n v="90"/>
    <n v="2"/>
    <n v="2"/>
    <s v="Ja"/>
    <s v="Nej"/>
    <s v="Ja"/>
    <s v="Ja"/>
    <n v="0"/>
    <s v="Ja"/>
    <n v="0"/>
    <s v="Ja"/>
    <n v="0"/>
    <x v="0"/>
    <x v="85"/>
    <n v="0"/>
    <s v="produktionskøkken"/>
    <s v="nej"/>
    <s v="Større"/>
    <s v="Ingen"/>
    <n v="0"/>
    <s v="En konvektionsovn, en opvaskemaskine"/>
    <n v="0"/>
    <n v="0"/>
    <n v="0"/>
    <n v="0"/>
    <n v="0"/>
    <n v="0"/>
    <n v="0"/>
    <n v="0"/>
    <n v="0"/>
    <s v="Cathrine Joachim Jerrik"/>
    <s v="3.4.2009"/>
    <n v="0"/>
    <n v="0"/>
    <n v="1"/>
    <n v="5"/>
    <n v="0"/>
    <n v="3"/>
    <n v="0"/>
    <n v="0"/>
    <n v="0"/>
    <n v="2"/>
    <n v="3"/>
    <n v="0"/>
    <n v="0"/>
    <n v="0"/>
    <n v="0"/>
    <n v="0"/>
    <n v="1"/>
    <n v="0"/>
    <n v="0"/>
    <n v="1"/>
    <n v="4"/>
    <s v="Miele"/>
    <n v="5"/>
    <n v="0"/>
    <n v="0"/>
    <s v="Ja"/>
    <s v="Ja"/>
    <n v="0"/>
    <n v="3"/>
    <s v="God plads"/>
    <s v="stor kælder der kan tages i brug"/>
    <n v="0"/>
    <s v="Integrerede "/>
    <s v="Amager"/>
    <n v="38"/>
    <n v="0"/>
    <n v="66"/>
    <n v="0"/>
    <n v="0"/>
    <n v="0"/>
    <n v="0"/>
    <n v="0"/>
    <n v="0"/>
    <n v="0"/>
    <n v="0"/>
    <n v="0"/>
    <n v="0"/>
    <n v="0"/>
    <n v="217575.59"/>
  </r>
  <r>
    <x v="0"/>
    <x v="276"/>
    <s v="Ministeriernes Børnehus"/>
    <s v="Indre By"/>
    <s v="Vester Voldgade 123"/>
    <n v="1552"/>
    <s v="København K"/>
    <s v="33 15 75 48"/>
    <s v="35236@buf.kk.dk"/>
    <s v="Janne Lykke Hagemann"/>
    <n v="0"/>
    <n v="0"/>
    <s v="35236@buf.kk.dk"/>
    <s v="Integreret"/>
    <n v="38"/>
    <n v="0"/>
    <n v="60"/>
    <n v="0"/>
    <n v="0"/>
    <n v="0"/>
    <n v="0"/>
    <s v="Nej"/>
    <n v="0"/>
    <n v="0"/>
    <n v="5"/>
    <n v="5"/>
    <n v="5"/>
    <n v="5"/>
    <n v="0"/>
    <n v="5"/>
    <n v="0"/>
    <n v="0"/>
    <n v="5"/>
    <n v="0"/>
    <n v="180000"/>
    <n v="180000"/>
    <n v="0"/>
    <s v="Ja"/>
    <n v="0"/>
    <s v="Jeppe Køllner"/>
    <n v="2008"/>
    <n v="37"/>
    <n v="0"/>
    <s v="ingen"/>
    <s v="ingen rigtig professionel"/>
    <s v="hygiejne"/>
    <s v="Katrine Rath"/>
    <n v="0"/>
    <n v="20"/>
    <n v="0"/>
    <n v="0"/>
    <n v="0"/>
    <n v="0"/>
    <n v="90"/>
    <n v="90"/>
    <n v="1"/>
    <n v="1"/>
    <s v="nej"/>
    <s v="ja"/>
    <s v="Ja"/>
    <s v="Ja"/>
    <s v="de vil meget gerne selv"/>
    <s v="Ja"/>
    <s v="absolut"/>
    <s v="Ja"/>
    <s v="meget gerne"/>
    <x v="2"/>
    <x v="86"/>
    <n v="0"/>
    <s v="produktionskøkken"/>
    <s v="nej"/>
    <s v="Større"/>
    <s v="Mindre"/>
    <n v="0"/>
    <s v="ene køkken skal have en større opvaskemaskine og flere køleskabe. Trænger til en omgang maling"/>
    <n v="0"/>
    <s v="Mindre"/>
    <n v="0"/>
    <s v="Køkkenet kræver en renovation og evt. inddragelse af mindre rum, så det bliver større"/>
    <n v="0"/>
    <n v="0"/>
    <n v="0"/>
    <n v="0"/>
    <s v="Der er tale om 2 institutioner der er blevet sammenlagt. Det ene køkken er stort nok men kræver en renovering. Det andet køkken fungere"/>
    <s v="Cathrine Jerrik/Sinee"/>
    <d v="2009-02-16T00:00:00"/>
    <n v="0"/>
    <n v="0"/>
    <n v="0"/>
    <n v="4"/>
    <n v="0"/>
    <n v="0"/>
    <n v="1"/>
    <n v="0"/>
    <n v="0"/>
    <n v="0"/>
    <n v="1"/>
    <n v="0"/>
    <n v="0"/>
    <n v="0"/>
    <n v="0"/>
    <n v="0"/>
    <n v="1"/>
    <n v="0"/>
    <n v="0"/>
    <n v="0"/>
    <n v="20"/>
    <s v="Miele"/>
    <n v="4"/>
    <s v="Nej"/>
    <n v="0"/>
    <s v="Nej"/>
    <s v="Nej"/>
    <s v="Nej"/>
    <n v="3"/>
    <s v="Begrænset"/>
    <s v="Skabe (små) til lagerplads kunne trænge til flere hylder el. skabe på vægge til tørvarer osv."/>
    <n v="0"/>
    <s v="Integrerede "/>
    <s v="Indre By"/>
    <n v="38"/>
    <n v="0"/>
    <n v="60"/>
    <n v="0"/>
    <n v="0"/>
    <n v="0"/>
    <n v="0"/>
    <n v="0"/>
    <n v="0"/>
    <n v="0"/>
    <n v="0"/>
    <n v="0"/>
    <n v="0"/>
    <n v="0"/>
    <n v="194474.78"/>
  </r>
  <r>
    <x v="0"/>
    <x v="277"/>
    <s v="Røde Ko"/>
    <s v="Indre By"/>
    <s v="Købmagergade 47"/>
    <n v="1150"/>
    <s v="København K"/>
    <s v="33 14 64 30"/>
    <s v="35250@buf.kk.dk"/>
    <s v="Birgit Hjorth Jacobsen (kollektiv ledelse)"/>
    <n v="35380931"/>
    <n v="0"/>
    <s v="roedeko@get2net.dk"/>
    <s v="Integreret"/>
    <n v="24"/>
    <n v="0"/>
    <n v="20"/>
    <n v="0"/>
    <n v="0"/>
    <n v="0"/>
    <n v="0"/>
    <s v="ja"/>
    <n v="2"/>
    <n v="1"/>
    <n v="5"/>
    <n v="5"/>
    <n v="5"/>
    <n v="5"/>
    <n v="0"/>
    <n v="5"/>
    <n v="0"/>
    <n v="0"/>
    <n v="5"/>
    <n v="0"/>
    <n v="120000"/>
    <n v="0"/>
    <n v="0"/>
    <s v="Ja"/>
    <n v="0"/>
    <s v="Tina Finck Kjøller"/>
    <n v="2009"/>
    <n v="25"/>
    <n v="0"/>
    <n v="0"/>
    <s v="cafe"/>
    <s v="alm. Hygiejne"/>
    <n v="0"/>
    <n v="0"/>
    <n v="0"/>
    <n v="0"/>
    <n v="0"/>
    <n v="0"/>
    <n v="0"/>
    <n v="95"/>
    <n v="95"/>
    <n v="2"/>
    <n v="1"/>
    <s v="Ja"/>
    <s v="Nej"/>
    <s v="Ja"/>
    <s v="Ja"/>
    <n v="0"/>
    <s v="Ja"/>
    <n v="0"/>
    <s v="Ja"/>
    <n v="0"/>
    <x v="2"/>
    <x v="1"/>
    <n v="0"/>
    <s v="produktionskøkken"/>
    <s v="nej"/>
    <s v="Mindre"/>
    <n v="0"/>
    <n v="0"/>
    <s v="kogeplader, køleskab, ovn, røremaskine"/>
    <n v="0"/>
    <n v="0"/>
    <n v="0"/>
    <n v="0"/>
    <n v="0"/>
    <n v="0"/>
    <n v="0"/>
    <n v="0"/>
    <n v="0"/>
    <s v="Lone Voss/Sine"/>
    <d v="2009-02-17T00:00:00"/>
    <n v="0"/>
    <n v="0"/>
    <n v="1"/>
    <n v="4"/>
    <n v="0"/>
    <n v="1"/>
    <n v="0"/>
    <n v="0"/>
    <n v="0"/>
    <n v="0"/>
    <n v="1"/>
    <n v="0"/>
    <n v="0"/>
    <n v="0"/>
    <n v="0"/>
    <n v="1"/>
    <n v="0"/>
    <n v="0"/>
    <n v="0"/>
    <n v="0"/>
    <n v="20"/>
    <s v="Miele"/>
    <n v="3"/>
    <n v="0"/>
    <n v="0"/>
    <s v="Ja"/>
    <s v="Ja"/>
    <s v="Nej"/>
    <n v="2"/>
    <s v="Begrænset"/>
    <s v="Har mulighed for lidt ekstra i krypperummet"/>
    <n v="0"/>
    <s v="Integrerede "/>
    <s v="Indre By"/>
    <n v="24"/>
    <n v="0"/>
    <n v="20"/>
    <n v="0"/>
    <n v="0"/>
    <n v="0"/>
    <n v="0"/>
    <n v="0"/>
    <n v="0"/>
    <n v="0"/>
    <n v="0"/>
    <n v="0"/>
    <n v="0"/>
    <n v="0"/>
    <n v="76687.5"/>
  </r>
  <r>
    <x v="0"/>
    <x v="278"/>
    <s v="Røde Ko"/>
    <s v="Indre By"/>
    <s v="Købmagergade 47"/>
    <n v="1150"/>
    <s v="København K"/>
    <s v="33 14 64 30"/>
    <s v="35250@buf.kk.dk"/>
    <s v="Birgit Hjorth Jacobsen (kollektiv ledelse)"/>
    <n v="35380931"/>
    <n v="0"/>
    <s v="roedeko@get2net.dk"/>
    <s v="Integreret"/>
    <n v="24"/>
    <n v="0"/>
    <n v="20"/>
    <n v="0"/>
    <n v="0"/>
    <n v="0"/>
    <n v="0"/>
    <s v="ja"/>
    <n v="2"/>
    <n v="2"/>
    <n v="0"/>
    <n v="0"/>
    <n v="0"/>
    <n v="0"/>
    <n v="0"/>
    <n v="0"/>
    <n v="0"/>
    <n v="0"/>
    <n v="0"/>
    <n v="0"/>
    <n v="0"/>
    <n v="0"/>
    <n v="0"/>
    <n v="0"/>
    <n v="0"/>
    <n v="0"/>
    <n v="0"/>
    <n v="0"/>
    <n v="0"/>
    <n v="0"/>
    <n v="0"/>
    <n v="0"/>
    <n v="0"/>
    <n v="0"/>
    <n v="0"/>
    <n v="0"/>
    <n v="0"/>
    <n v="0"/>
    <n v="0"/>
    <n v="0"/>
    <n v="0"/>
    <n v="0"/>
    <n v="0"/>
    <n v="0"/>
    <n v="0"/>
    <n v="0"/>
    <n v="0"/>
    <n v="0"/>
    <n v="0"/>
    <n v="0"/>
    <n v="0"/>
    <n v="0"/>
    <x v="1"/>
    <x v="1"/>
    <n v="0"/>
    <n v="0"/>
    <n v="0"/>
    <n v="0"/>
    <n v="0"/>
    <n v="0"/>
    <n v="0"/>
    <n v="0"/>
    <n v="0"/>
    <n v="0"/>
    <n v="0"/>
    <n v="0"/>
    <n v="0"/>
    <n v="0"/>
    <n v="0"/>
    <n v="0"/>
    <n v="0"/>
    <d v="1899-12-30T00:00:00"/>
    <n v="0"/>
    <n v="1"/>
    <n v="0"/>
    <n v="0"/>
    <n v="0"/>
    <n v="1"/>
    <n v="0"/>
    <n v="0"/>
    <n v="0"/>
    <n v="0"/>
    <n v="1"/>
    <n v="0"/>
    <n v="0"/>
    <n v="0"/>
    <n v="0"/>
    <n v="1"/>
    <n v="0"/>
    <n v="0"/>
    <n v="0"/>
    <n v="0"/>
    <n v="20"/>
    <s v="Miele"/>
    <n v="1.5"/>
    <n v="0"/>
    <n v="0"/>
    <n v="0"/>
    <n v="0"/>
    <n v="0"/>
    <n v="1"/>
    <n v="0"/>
    <n v="0"/>
    <n v="0"/>
    <s v="Integrerede "/>
    <s v="Indre By"/>
    <n v="24"/>
    <n v="0"/>
    <n v="20"/>
    <n v="0"/>
    <n v="0"/>
    <n v="0"/>
    <n v="0"/>
    <n v="0"/>
    <n v="0"/>
    <n v="0"/>
    <n v="0"/>
    <n v="0"/>
    <n v="0"/>
    <n v="0"/>
    <n v="76687.5"/>
  </r>
  <r>
    <x v="0"/>
    <x v="279"/>
    <s v="Røde Ko"/>
    <s v="Indre By"/>
    <s v="Købmagergade 47"/>
    <n v="1150"/>
    <s v="København K"/>
    <s v="33 14 64 30"/>
    <s v="35250@buf.kk.dk"/>
    <s v="Birgit Hjorth Jacobsen (kollektiv ledelse)"/>
    <n v="35380931"/>
    <n v="0"/>
    <s v="roedeko@get2net.dk"/>
    <s v="Integreret"/>
    <n v="24"/>
    <n v="0"/>
    <n v="20"/>
    <n v="0"/>
    <n v="0"/>
    <n v="0"/>
    <n v="0"/>
    <n v="0"/>
    <n v="0"/>
    <n v="0"/>
    <n v="0"/>
    <n v="0"/>
    <n v="0"/>
    <n v="0"/>
    <n v="0"/>
    <n v="0"/>
    <n v="0"/>
    <n v="0"/>
    <n v="0"/>
    <n v="0"/>
    <n v="0"/>
    <n v="0"/>
    <n v="0"/>
    <n v="0"/>
    <n v="0"/>
    <n v="0"/>
    <n v="0"/>
    <n v="0"/>
    <n v="0"/>
    <n v="0"/>
    <n v="0"/>
    <n v="0"/>
    <n v="0"/>
    <n v="0"/>
    <n v="0"/>
    <n v="0"/>
    <n v="0"/>
    <n v="0"/>
    <n v="0"/>
    <n v="95"/>
    <n v="95"/>
    <n v="0"/>
    <n v="0"/>
    <n v="0"/>
    <n v="0"/>
    <n v="0"/>
    <n v="0"/>
    <n v="0"/>
    <n v="0"/>
    <n v="0"/>
    <n v="0"/>
    <n v="0"/>
    <x v="1"/>
    <x v="1"/>
    <n v="0"/>
    <s v="Modtagerkøkken"/>
    <n v="0"/>
    <n v="0"/>
    <n v="0"/>
    <n v="0"/>
    <n v="0"/>
    <n v="0"/>
    <n v="0"/>
    <n v="0"/>
    <n v="0"/>
    <n v="0"/>
    <n v="0"/>
    <n v="0"/>
    <n v="0"/>
    <n v="0"/>
    <n v="0"/>
    <d v="1899-12-30T00:00:00"/>
    <n v="0"/>
    <n v="1"/>
    <n v="0"/>
    <n v="4"/>
    <n v="1"/>
    <n v="0"/>
    <n v="0"/>
    <n v="0"/>
    <n v="0"/>
    <n v="1"/>
    <n v="0"/>
    <n v="0"/>
    <n v="0"/>
    <n v="0"/>
    <n v="0"/>
    <n v="0"/>
    <n v="0"/>
    <n v="0"/>
    <n v="0"/>
    <n v="0"/>
    <n v="0"/>
    <n v="0"/>
    <n v="0"/>
    <s v="Nej"/>
    <n v="0"/>
    <n v="0"/>
    <n v="0"/>
    <n v="0"/>
    <n v="1"/>
    <n v="0"/>
    <s v="da stedet er nyt, kan de ikke huske alt"/>
    <n v="0"/>
    <s v="Integrerede "/>
    <s v="Indre By"/>
    <n v="24"/>
    <n v="0"/>
    <n v="20"/>
    <n v="0"/>
    <n v="0"/>
    <n v="0"/>
    <n v="0"/>
    <n v="0"/>
    <n v="0"/>
    <n v="0"/>
    <n v="0"/>
    <n v="0"/>
    <n v="0"/>
    <n v="0"/>
    <n v="76687.5"/>
  </r>
  <r>
    <x v="0"/>
    <x v="280"/>
    <s v="Christianshavns Asyl"/>
    <s v="Indre By"/>
    <s v="Amagergade 2"/>
    <n v="1423"/>
    <s v="København K"/>
    <s v="32 54 27 48"/>
    <s v="chr-asyl@mail.tele.dk"/>
    <s v="Ingelise Vig Christiansen"/>
    <n v="32500831"/>
    <n v="0"/>
    <s v="35518@buf.kk.dk"/>
    <s v="Integreret"/>
    <n v="12"/>
    <n v="0"/>
    <n v="33"/>
    <n v="0"/>
    <n v="0"/>
    <n v="0"/>
    <n v="0"/>
    <s v="Nej"/>
    <n v="0"/>
    <n v="0"/>
    <n v="5"/>
    <n v="5"/>
    <n v="4"/>
    <n v="5"/>
    <n v="0"/>
    <n v="5"/>
    <n v="0"/>
    <n v="0"/>
    <n v="5"/>
    <n v="0"/>
    <n v="91000"/>
    <n v="0"/>
    <n v="0"/>
    <s v="Ja"/>
    <n v="0"/>
    <s v="Helle Rise Jensen"/>
    <n v="2008"/>
    <n v="20"/>
    <n v="0"/>
    <s v="ufaglært"/>
    <n v="0"/>
    <s v="kurser i Madhuset og kostkompagniet"/>
    <n v="0"/>
    <n v="0"/>
    <n v="0"/>
    <n v="0"/>
    <n v="0"/>
    <n v="0"/>
    <n v="0"/>
    <n v="75"/>
    <n v="75"/>
    <n v="1"/>
    <n v="1"/>
    <s v="Ja"/>
    <s v="ja"/>
    <s v="Ja"/>
    <s v="Ja"/>
    <s v="er forbeholden"/>
    <s v="Ja"/>
    <s v="er meget afventende"/>
    <s v="Ja"/>
    <n v="0"/>
    <x v="0"/>
    <x v="1"/>
    <n v="0"/>
    <s v="Køkken blandet tilvirk"/>
    <n v="0"/>
    <n v="0"/>
    <n v="0"/>
    <n v="0"/>
    <s v="vil gerne have flyttet indgangsdøreen til køkkenet, hvilket vil give meget mere plads."/>
    <n v="0"/>
    <n v="0"/>
    <n v="0"/>
    <n v="0"/>
    <n v="0"/>
    <n v="0"/>
    <n v="0"/>
    <n v="0"/>
    <s v="11 børn tager afsted i minibus til 14. Køleskab mangler i bus. Har intet hus og tager forskellige steder hen. Kører kl. 9 hver morgen. Moderinstitutionen kan godt lave mad."/>
    <s v="Mariah / Sine"/>
    <d v="2009-04-15T00:00:00"/>
    <n v="0"/>
    <n v="0"/>
    <n v="1"/>
    <n v="4"/>
    <n v="0"/>
    <n v="1"/>
    <n v="0"/>
    <n v="0"/>
    <n v="0"/>
    <n v="0"/>
    <n v="2"/>
    <n v="0"/>
    <n v="0"/>
    <n v="0"/>
    <n v="0"/>
    <n v="1"/>
    <n v="0"/>
    <n v="0"/>
    <n v="0"/>
    <n v="1"/>
    <n v="25"/>
    <s v="Miele"/>
    <n v="4"/>
    <s v="Nej"/>
    <n v="0"/>
    <s v="Ja"/>
    <s v="Nej"/>
    <s v="Nej"/>
    <n v="2"/>
    <s v="ingen plads"/>
    <s v="mangler kogeplader og en ekstra ovn, ekstra køleskab og ekstra frysesr, foodprocessor, en bjørn. Er i tvivl om der er udsugning. Flere køkkenskabe til opbevaring"/>
    <n v="0"/>
    <s v="Integrerede "/>
    <s v="Indre By"/>
    <n v="12"/>
    <n v="0"/>
    <n v="33"/>
    <n v="0"/>
    <n v="0"/>
    <n v="0"/>
    <n v="0"/>
    <n v="0"/>
    <n v="0"/>
    <n v="0"/>
    <n v="0"/>
    <n v="0"/>
    <n v="0"/>
    <n v="0"/>
    <n v="83692.14"/>
  </r>
  <r>
    <x v="0"/>
    <x v="281"/>
    <s v="Adelgården"/>
    <s v="Indre By"/>
    <s v="Adelgade 1"/>
    <n v="1304"/>
    <s v="København K"/>
    <s v="33 12 60 54"/>
    <s v="35544@buf.kk.dk"/>
    <s v="DORTHE BRISTOW"/>
    <n v="0"/>
    <n v="0"/>
    <s v="35544@buf.kk.dk"/>
    <s v="Integreret"/>
    <n v="36"/>
    <n v="0"/>
    <n v="50"/>
    <n v="0"/>
    <n v="0"/>
    <n v="0"/>
    <n v="0"/>
    <s v="Nej"/>
    <n v="0"/>
    <n v="0"/>
    <n v="5"/>
    <n v="5"/>
    <n v="5"/>
    <n v="5"/>
    <n v="0"/>
    <n v="5"/>
    <n v="5"/>
    <n v="0"/>
    <n v="5"/>
    <n v="0"/>
    <n v="200000"/>
    <n v="0"/>
    <n v="0"/>
    <s v="Ja"/>
    <s v="nej"/>
    <s v="Kirsten Jensen"/>
    <n v="2005"/>
    <n v="30"/>
    <n v="0"/>
    <s v="PB fra Suhrs"/>
    <s v="12 år"/>
    <s v="Økologisk Oplysningsforbund"/>
    <n v="0"/>
    <n v="0"/>
    <n v="0"/>
    <n v="0"/>
    <n v="0"/>
    <n v="0"/>
    <n v="0"/>
    <n v="80"/>
    <n v="80"/>
    <n v="2"/>
    <n v="2"/>
    <s v="Ja"/>
    <s v="Nej"/>
    <s v="Ja"/>
    <s v="Ja"/>
    <s v="OBS. Børnehaven er udflytter og vil have madpakker leveret"/>
    <s v="Ja"/>
    <s v="Se ovenfor"/>
    <s v="Ja"/>
    <s v="Se ovenfor"/>
    <x v="0"/>
    <x v="87"/>
    <n v="0"/>
    <s v="produktionskøkken"/>
    <s v="Ja"/>
    <s v="Ingen"/>
    <s v="Ingen"/>
    <s v="Nej"/>
    <n v="0"/>
    <n v="0"/>
    <n v="0"/>
    <n v="0"/>
    <n v="0"/>
    <n v="0"/>
    <n v="0"/>
    <n v="0"/>
    <n v="0"/>
    <n v="0"/>
    <s v="Cathrine Jerrik / Nanna"/>
    <d v="2009-03-09T00:00:00"/>
    <n v="0"/>
    <n v="0"/>
    <n v="1"/>
    <n v="4"/>
    <n v="0"/>
    <n v="2"/>
    <n v="0"/>
    <n v="0"/>
    <n v="0"/>
    <n v="0"/>
    <n v="2"/>
    <n v="0"/>
    <n v="0"/>
    <n v="0"/>
    <n v="0"/>
    <n v="0"/>
    <n v="1"/>
    <n v="0"/>
    <n v="0"/>
    <n v="1"/>
    <n v="20"/>
    <s v="Miele"/>
    <n v="4.5"/>
    <s v="Ja"/>
    <n v="0"/>
    <s v="Ja"/>
    <s v="Nej"/>
    <s v="Nej"/>
    <n v="2"/>
    <s v="God plads"/>
    <n v="0"/>
    <n v="0"/>
    <s v="Integrerede "/>
    <s v="Indre By"/>
    <n v="36"/>
    <n v="0"/>
    <n v="50"/>
    <n v="0"/>
    <n v="0"/>
    <n v="0"/>
    <n v="0"/>
    <n v="0"/>
    <n v="0"/>
    <n v="0"/>
    <n v="0"/>
    <n v="0"/>
    <n v="0"/>
    <n v="0"/>
    <n v="164185.16"/>
  </r>
  <r>
    <x v="0"/>
    <x v="282"/>
    <s v="Adelgården"/>
    <s v="Indre By"/>
    <s v="Adelgade 1"/>
    <n v="1304"/>
    <s v="København K"/>
    <s v="33 12 60 54"/>
    <s v="35544@buf.kk.dk"/>
    <s v="DORTHE BRISTOW"/>
    <n v="0"/>
    <n v="0"/>
    <s v="35544@buf.kk.dk"/>
    <s v="Integreret"/>
    <n v="36"/>
    <n v="0"/>
    <n v="50"/>
    <n v="0"/>
    <n v="0"/>
    <n v="0"/>
    <n v="0"/>
    <n v="0"/>
    <n v="0"/>
    <n v="0"/>
    <n v="0"/>
    <n v="0"/>
    <n v="0"/>
    <n v="0"/>
    <n v="0"/>
    <n v="5"/>
    <n v="5"/>
    <n v="0"/>
    <n v="5"/>
    <n v="0"/>
    <n v="200000"/>
    <n v="0"/>
    <n v="0"/>
    <n v="0"/>
    <n v="0"/>
    <n v="0"/>
    <n v="0"/>
    <n v="0"/>
    <n v="0"/>
    <n v="0"/>
    <n v="0"/>
    <n v="0"/>
    <n v="0"/>
    <n v="0"/>
    <n v="0"/>
    <n v="0"/>
    <n v="0"/>
    <n v="0"/>
    <n v="0"/>
    <n v="80"/>
    <n v="80"/>
    <n v="0"/>
    <n v="0"/>
    <n v="0"/>
    <n v="0"/>
    <n v="0"/>
    <n v="0"/>
    <n v="0"/>
    <n v="0"/>
    <n v="0"/>
    <n v="0"/>
    <n v="0"/>
    <x v="1"/>
    <x v="1"/>
    <n v="0"/>
    <s v="Modtagerkøkken"/>
    <s v="nej"/>
    <s v="Ingen"/>
    <s v="Større"/>
    <n v="0"/>
    <s v="Leder fortæller at Sundhedsmyndighederne har udtalt at køkkenet skal adskilles bedre fra opholdsrum og fra høns udenfor for at kunne blive godkendt"/>
    <n v="0"/>
    <n v="0"/>
    <n v="0"/>
    <n v="0"/>
    <n v="0"/>
    <n v="0"/>
    <n v="0"/>
    <n v="0"/>
    <n v="0"/>
    <s v="Birgitte Glerup"/>
    <d v="2009-04-24T00:00:00"/>
    <n v="0"/>
    <n v="0"/>
    <n v="1"/>
    <n v="4"/>
    <n v="0"/>
    <n v="1"/>
    <n v="0"/>
    <n v="0"/>
    <n v="0"/>
    <n v="0"/>
    <n v="0"/>
    <n v="1"/>
    <n v="1"/>
    <n v="1"/>
    <n v="0"/>
    <n v="0"/>
    <n v="0"/>
    <n v="1"/>
    <n v="0"/>
    <n v="1"/>
    <n v="20"/>
    <s v="Miele"/>
    <n v="6"/>
    <s v="Ja"/>
    <n v="10"/>
    <s v="Nej"/>
    <s v="Nej"/>
    <s v="Nej"/>
    <n v="2"/>
    <s v="ingen plads"/>
    <n v="0"/>
    <n v="0"/>
    <s v="Integrerede "/>
    <s v="Indre By"/>
    <n v="36"/>
    <n v="0"/>
    <n v="50"/>
    <n v="0"/>
    <n v="0"/>
    <n v="0"/>
    <n v="0"/>
    <n v="0"/>
    <n v="0"/>
    <n v="0"/>
    <n v="0"/>
    <n v="0"/>
    <n v="0"/>
    <n v="0"/>
    <n v="164185.16"/>
  </r>
  <r>
    <x v="0"/>
    <x v="283"/>
    <n v="0"/>
    <s v="Indre By"/>
    <s v="Store Kongensgade 79"/>
    <n v="1264"/>
    <s v="København K"/>
    <s v="33 14 79 96"/>
    <s v="35560@buf.kk.dk"/>
    <s v="Susan Mellin"/>
    <n v="33322659"/>
    <n v="33147996"/>
    <s v="35560@buf.kk.dk"/>
    <s v="Integreret"/>
    <n v="12"/>
    <n v="0"/>
    <n v="24"/>
    <n v="24"/>
    <n v="0"/>
    <n v="0"/>
    <n v="0"/>
    <s v="Nej"/>
    <n v="0"/>
    <n v="0"/>
    <n v="5"/>
    <n v="0"/>
    <n v="0"/>
    <n v="5"/>
    <n v="0"/>
    <n v="5"/>
    <n v="0"/>
    <n v="0"/>
    <n v="5"/>
    <n v="0"/>
    <n v="0"/>
    <n v="0"/>
    <n v="0"/>
    <n v="0"/>
    <n v="0"/>
    <n v="0"/>
    <n v="0"/>
    <n v="0"/>
    <n v="0"/>
    <n v="0"/>
    <n v="0"/>
    <n v="0"/>
    <n v="0"/>
    <n v="0"/>
    <n v="0"/>
    <n v="0"/>
    <n v="0"/>
    <n v="0"/>
    <n v="0"/>
    <n v="55"/>
    <n v="55"/>
    <n v="1"/>
    <n v="1"/>
    <s v="Ja"/>
    <s v="Nej"/>
    <s v="Ja"/>
    <s v="Ja"/>
    <s v="meget positive"/>
    <s v="Ja"/>
    <s v="meget positive"/>
    <s v="Ja"/>
    <s v="meget positive"/>
    <x v="0"/>
    <x v="36"/>
    <n v="0"/>
    <s v="produktionskøkken"/>
    <s v="Ja"/>
    <s v="Mindre"/>
    <n v="0"/>
    <n v="0"/>
    <s v="nyt komfur, evt. et køleskab."/>
    <n v="0"/>
    <n v="0"/>
    <n v="0"/>
    <n v="0"/>
    <n v="0"/>
    <n v="0"/>
    <n v="0"/>
    <n v="0"/>
    <s v="Meget fint, køreklart køkken, dog med en åben væg"/>
    <s v="Cathrine Jerrik/Sine"/>
    <d v="2009-02-26T00:00:00"/>
    <n v="0"/>
    <n v="1"/>
    <n v="0"/>
    <n v="0"/>
    <n v="0"/>
    <n v="0"/>
    <n v="0"/>
    <n v="0"/>
    <n v="0"/>
    <n v="0"/>
    <n v="2"/>
    <n v="0"/>
    <n v="0"/>
    <n v="0"/>
    <n v="0"/>
    <n v="0"/>
    <n v="1"/>
    <n v="0"/>
    <n v="0"/>
    <n v="0"/>
    <n v="25"/>
    <s v="Miele"/>
    <n v="4"/>
    <s v="Nej"/>
    <n v="0"/>
    <s v="Nej"/>
    <s v="Nej"/>
    <s v="Nej"/>
    <n v="2"/>
    <s v="Begrænset"/>
    <s v="Der er en kælder der kan tages i brug, eller ok skabsplads"/>
    <n v="0"/>
    <s v="Integrerede "/>
    <s v="Indre By"/>
    <n v="12"/>
    <n v="0"/>
    <n v="24"/>
    <n v="24"/>
    <n v="0"/>
    <n v="0"/>
    <n v="0"/>
    <n v="0"/>
    <n v="0"/>
    <n v="0"/>
    <n v="0"/>
    <n v="0"/>
    <n v="0"/>
    <n v="0"/>
    <n v="70495.69"/>
  </r>
  <r>
    <x v="0"/>
    <x v="284"/>
    <s v="Langebro"/>
    <s v="Indre By"/>
    <s v="Langebrogade 2"/>
    <n v="1411"/>
    <s v="København K"/>
    <s v="32 57 64 23"/>
    <s v="inst.langebro@mail.dk"/>
    <s v="Tony Jørgen Lindqvist"/>
    <n v="0"/>
    <n v="0"/>
    <s v="35599@buf.kk.dk"/>
    <s v="Integreret"/>
    <n v="11"/>
    <n v="0"/>
    <n v="20"/>
    <n v="0"/>
    <n v="0"/>
    <n v="0"/>
    <n v="0"/>
    <s v="Nej"/>
    <n v="0"/>
    <n v="0"/>
    <n v="5"/>
    <n v="5"/>
    <n v="4"/>
    <n v="5"/>
    <n v="0"/>
    <n v="5"/>
    <n v="5"/>
    <n v="1"/>
    <n v="5"/>
    <n v="0"/>
    <n v="90000"/>
    <n v="0"/>
    <n v="0"/>
    <s v="Ja"/>
    <n v="0"/>
    <s v="Helle Aastradsen"/>
    <n v="2009"/>
    <n v="20"/>
    <n v="0"/>
    <s v="pædagog"/>
    <s v="10-15 års"/>
    <s v="hygiejnekursus"/>
    <n v="0"/>
    <n v="0"/>
    <n v="0"/>
    <n v="0"/>
    <n v="0"/>
    <n v="0"/>
    <n v="0"/>
    <n v="99"/>
    <n v="99"/>
    <n v="1"/>
    <n v="1"/>
    <s v="Ja"/>
    <s v="ja"/>
    <s v="Ja"/>
    <s v="Ja"/>
    <n v="0"/>
    <s v="Ja"/>
    <n v="0"/>
    <s v="Ja"/>
    <n v="0"/>
    <x v="2"/>
    <x v="88"/>
    <n v="0"/>
    <s v="produktionskøkken"/>
    <s v="nej"/>
    <s v="Mindre"/>
    <s v="Ingen"/>
    <s v="Nej"/>
    <s v="en ovn mere, en større røremaskine og en grøntsags robot"/>
    <n v="0"/>
    <n v="0"/>
    <n v="0"/>
    <n v="0"/>
    <n v="0"/>
    <n v="0"/>
    <n v="0"/>
    <n v="0"/>
    <n v="0"/>
    <s v="Mariah / Sine"/>
    <d v="2009-03-26T00:00:00"/>
    <n v="0"/>
    <n v="0"/>
    <n v="1"/>
    <n v="5"/>
    <n v="0"/>
    <n v="1"/>
    <n v="0"/>
    <n v="0"/>
    <n v="0"/>
    <n v="0"/>
    <n v="1"/>
    <n v="0"/>
    <n v="0"/>
    <n v="1"/>
    <n v="0"/>
    <n v="0"/>
    <n v="1"/>
    <n v="0"/>
    <n v="0"/>
    <n v="1"/>
    <n v="25"/>
    <s v="Miele"/>
    <n v="4"/>
    <s v="Nej"/>
    <n v="0"/>
    <s v="Ja"/>
    <s v="Nej"/>
    <s v="Nej"/>
    <n v="0"/>
    <s v="Begrænset"/>
    <s v="kogebordet mister varme når alle plader er i brug. Evt. suppleres med to induktionsplader"/>
    <n v="0"/>
    <s v="Integrerede "/>
    <s v="Indre By"/>
    <n v="11"/>
    <n v="0"/>
    <n v="20"/>
    <n v="0"/>
    <n v="0"/>
    <n v="0"/>
    <n v="0"/>
    <n v="0"/>
    <n v="0"/>
    <n v="0"/>
    <n v="0"/>
    <n v="0"/>
    <n v="0"/>
    <n v="0"/>
    <n v="90677.63"/>
  </r>
  <r>
    <x v="0"/>
    <x v="285"/>
    <s v="Trinitatis Menigheds Børnehave og Vuggestue"/>
    <s v="Indre By"/>
    <s v="Store Kannikestræde 8"/>
    <n v="1169"/>
    <s v="København K"/>
    <s v="33 13 23 72"/>
    <s v="trinitatis@tele2adsl.dk"/>
    <s v="Jolanta Laursen"/>
    <n v="35340416"/>
    <n v="0"/>
    <s v="35687@buf.kk.dk"/>
    <s v="Integreret"/>
    <n v="7"/>
    <n v="0"/>
    <n v="14"/>
    <n v="0"/>
    <n v="0"/>
    <n v="0"/>
    <n v="0"/>
    <s v="ja"/>
    <n v="0"/>
    <n v="0"/>
    <n v="5"/>
    <n v="5"/>
    <n v="1"/>
    <n v="5"/>
    <n v="0"/>
    <n v="5"/>
    <n v="5"/>
    <n v="2"/>
    <n v="5"/>
    <n v="0"/>
    <n v="15000"/>
    <n v="15000"/>
    <n v="0"/>
    <s v="Nej"/>
    <s v="nej"/>
    <n v="0"/>
    <n v="0"/>
    <n v="0"/>
    <n v="0"/>
    <n v="0"/>
    <n v="0"/>
    <n v="0"/>
    <n v="0"/>
    <n v="0"/>
    <n v="0"/>
    <n v="0"/>
    <n v="0"/>
    <n v="0"/>
    <n v="0"/>
    <n v="75"/>
    <n v="75"/>
    <n v="1"/>
    <n v="1"/>
    <s v="Ja"/>
    <s v="Nej"/>
    <s v="nej"/>
    <s v="Ja"/>
    <n v="0"/>
    <s v="Ja"/>
    <n v="0"/>
    <s v="Ja"/>
    <n v="0"/>
    <x v="0"/>
    <x v="89"/>
    <n v="0"/>
    <s v="Køkken begrænset tilvirk"/>
    <s v="nej"/>
    <n v="0"/>
    <n v="0"/>
    <n v="0"/>
    <n v="0"/>
    <n v="0"/>
    <n v="0"/>
    <n v="0"/>
    <n v="0"/>
    <s v="Mindre"/>
    <s v="Nyt køkkenbord og vask"/>
    <n v="0"/>
    <n v="0"/>
    <s v="&quot;Ombygning&quot;, flytning af ovn, køleskab, se vedlagte tegninger (Snak m. Lone, jeg ved ikke hvilke tegninger der refereres til)"/>
    <s v="Lone Voss / Nanna"/>
    <d v="2009-03-20T00:00:00"/>
    <n v="0"/>
    <n v="0"/>
    <n v="1"/>
    <n v="4"/>
    <n v="0"/>
    <n v="1"/>
    <n v="0"/>
    <n v="0"/>
    <n v="0"/>
    <n v="1"/>
    <n v="0"/>
    <n v="0"/>
    <n v="0"/>
    <n v="0"/>
    <n v="0"/>
    <n v="1"/>
    <n v="0"/>
    <n v="0"/>
    <n v="0"/>
    <n v="1"/>
    <n v="20"/>
    <s v="Miele"/>
    <n v="0.5"/>
    <s v="Nej"/>
    <s v="Nej"/>
    <s v="Nej"/>
    <s v="Nej"/>
    <s v="Nej"/>
    <n v="1"/>
    <s v="ingen plads"/>
    <n v="0"/>
    <n v="0"/>
    <s v="Integrerede "/>
    <s v="Indre By"/>
    <n v="7"/>
    <n v="0"/>
    <n v="14"/>
    <n v="0"/>
    <n v="0"/>
    <n v="0"/>
    <n v="0"/>
    <n v="0"/>
    <n v="0"/>
    <n v="0"/>
    <n v="0"/>
    <n v="0"/>
    <n v="0"/>
    <n v="0"/>
    <n v="22249.24"/>
  </r>
  <r>
    <x v="0"/>
    <x v="286"/>
    <s v="Børnehuset Rudolf"/>
    <s v="Indre By"/>
    <s v="Tietgensgade 31D"/>
    <n v="1704"/>
    <s v="København V"/>
    <s v="33 18 66 20"/>
    <s v="37204@buf.kk.dk"/>
    <s v="Katia Dahl Bøgvad"/>
    <n v="39632578"/>
    <n v="0"/>
    <s v="37204@buf.kk.dk"/>
    <s v="Integreret"/>
    <n v="44"/>
    <n v="0"/>
    <n v="44"/>
    <n v="0"/>
    <n v="0"/>
    <n v="0"/>
    <n v="0"/>
    <s v="Nej"/>
    <n v="0"/>
    <n v="0"/>
    <n v="5"/>
    <n v="5"/>
    <n v="5"/>
    <n v="5"/>
    <n v="0"/>
    <n v="5"/>
    <n v="5"/>
    <n v="5"/>
    <n v="5"/>
    <n v="0"/>
    <n v="125000"/>
    <n v="125000"/>
    <n v="0"/>
    <s v="Ja"/>
    <n v="0"/>
    <s v="Hanne Davidsen"/>
    <n v="2004"/>
    <n v="37"/>
    <n v="0"/>
    <s v="Økonomi"/>
    <s v="Døgninstitution"/>
    <s v="Øko-omlægning, ernæring, kantinedrift"/>
    <s v="Gai Mathiasen"/>
    <n v="2009"/>
    <n v="20"/>
    <n v="0"/>
    <s v="ufaglært"/>
    <s v="Rengøring - køkkenmedhjælp"/>
    <s v="Hygiejne sprogskole"/>
    <n v="90"/>
    <n v="90"/>
    <n v="1"/>
    <n v="1"/>
    <s v="Ja"/>
    <s v="Nej"/>
    <s v="Ja"/>
    <n v="0"/>
    <s v="Alle forældre betaler nu 100-300 kr pr md til &quot;madklub&quot;"/>
    <n v="0"/>
    <n v="0"/>
    <n v="0"/>
    <n v="0"/>
    <x v="2"/>
    <x v="90"/>
    <n v="0"/>
    <s v="produktionskøkken"/>
    <s v="nej"/>
    <s v="Større"/>
    <s v="Ingen"/>
    <n v="0"/>
    <s v="Industriopvaskemaskine, industri- eller fuld højde køleskab, ekstra ovn (vil selvfølgelig gerne erstatte de to gamle med konvektionsovn i stedet."/>
    <n v="0"/>
    <n v="0"/>
    <n v="0"/>
    <n v="0"/>
    <n v="0"/>
    <n v="0"/>
    <n v="0"/>
    <n v="0"/>
    <n v="0"/>
    <s v="Birgitte Glerup"/>
    <s v="14/4 2009"/>
    <n v="0"/>
    <n v="0"/>
    <n v="1"/>
    <n v="5"/>
    <n v="0"/>
    <n v="2"/>
    <n v="0"/>
    <n v="0"/>
    <n v="0"/>
    <n v="0"/>
    <n v="1"/>
    <n v="1"/>
    <n v="0"/>
    <n v="1"/>
    <n v="1"/>
    <n v="0"/>
    <n v="0"/>
    <n v="2"/>
    <n v="0"/>
    <n v="1"/>
    <n v="20"/>
    <s v="Miele"/>
    <n v="8"/>
    <s v="Ja"/>
    <n v="8"/>
    <n v="0"/>
    <s v="Ja"/>
    <s v="Nej"/>
    <n v="4"/>
    <s v="God plads"/>
    <s v="Institutionen vil gerne fortsætte som de har gjort længe. Køkkenet har længe haft brug for nye maskiner, men har ikke kunne klare det i det stramme budget."/>
    <n v="0"/>
    <s v="Integrerede "/>
    <s v="Indre By"/>
    <n v="36"/>
    <n v="0"/>
    <n v="44"/>
    <n v="0"/>
    <n v="0"/>
    <n v="0"/>
    <n v="0"/>
    <n v="0"/>
    <n v="0"/>
    <n v="0"/>
    <n v="0"/>
    <n v="0"/>
    <n v="0"/>
    <n v="0"/>
    <n v="290050.55"/>
  </r>
  <r>
    <x v="0"/>
    <x v="287"/>
    <s v="100 meter skoven"/>
    <s v="Indre By"/>
    <s v="Upsalagade 19"/>
    <n v="2100"/>
    <s v="København Ø"/>
    <s v="35 26 14 99/46 49 62 75"/>
    <s v="37216@buf.kk.dk"/>
    <s v="Inger Rynkjøb"/>
    <n v="0"/>
    <n v="0"/>
    <s v="37216b@buf.kk.dk"/>
    <s v="Integreret"/>
    <n v="42"/>
    <n v="0"/>
    <n v="50"/>
    <n v="0"/>
    <n v="0"/>
    <n v="0"/>
    <n v="0"/>
    <n v="0"/>
    <n v="0"/>
    <n v="0"/>
    <n v="0"/>
    <n v="0"/>
    <n v="0"/>
    <n v="0"/>
    <n v="0"/>
    <n v="0"/>
    <n v="0"/>
    <n v="0"/>
    <n v="0"/>
    <n v="0"/>
    <n v="0"/>
    <n v="0"/>
    <n v="0"/>
    <n v="0"/>
    <n v="0"/>
    <n v="0"/>
    <n v="0"/>
    <n v="0"/>
    <n v="0"/>
    <n v="0"/>
    <n v="0"/>
    <n v="0"/>
    <n v="0"/>
    <n v="0"/>
    <n v="0"/>
    <n v="0"/>
    <n v="0"/>
    <n v="0"/>
    <n v="0"/>
    <n v="0"/>
    <n v="0"/>
    <n v="0"/>
    <n v="0"/>
    <n v="0"/>
    <n v="0"/>
    <n v="0"/>
    <s v="Ja"/>
    <n v="0"/>
    <n v="0"/>
    <n v="0"/>
    <n v="0"/>
    <n v="0"/>
    <x v="0"/>
    <x v="1"/>
    <n v="0"/>
    <s v="produktionskøkken"/>
    <s v="nej"/>
    <s v="Mindre"/>
    <n v="0"/>
    <n v="0"/>
    <s v="ovn"/>
    <n v="0"/>
    <n v="0"/>
    <n v="0"/>
    <n v="0"/>
    <n v="0"/>
    <n v="0"/>
    <n v="0"/>
    <n v="0"/>
    <n v="0"/>
    <s v="Lone Voss"/>
    <d v="1899-12-30T00:00:00"/>
    <n v="0"/>
    <n v="0"/>
    <n v="1"/>
    <n v="4"/>
    <n v="0"/>
    <n v="1"/>
    <n v="0"/>
    <n v="0"/>
    <n v="0"/>
    <n v="0"/>
    <n v="2"/>
    <n v="0"/>
    <n v="0"/>
    <n v="0"/>
    <n v="0"/>
    <n v="0"/>
    <n v="1"/>
    <n v="0"/>
    <n v="0"/>
    <n v="1"/>
    <n v="20"/>
    <s v="Miele"/>
    <n v="2"/>
    <s v="Nej"/>
    <n v="0"/>
    <s v="Nej"/>
    <s v="Nej"/>
    <s v="Nej"/>
    <n v="1"/>
    <s v="God plads"/>
    <n v="0"/>
    <n v="0"/>
    <s v="Integrerede "/>
    <s v="Indre By"/>
    <n v="42"/>
    <n v="0"/>
    <n v="50"/>
    <n v="0"/>
    <n v="0"/>
    <n v="0"/>
    <n v="0"/>
    <n v="0"/>
    <n v="0"/>
    <n v="0"/>
    <n v="0"/>
    <n v="0"/>
    <n v="0"/>
    <n v="0"/>
    <n v="176968.99"/>
  </r>
  <r>
    <x v="0"/>
    <x v="288"/>
    <s v="Den Grønne Kastanie"/>
    <s v="Indre By"/>
    <s v="Gammeltoftsgade 13"/>
    <n v="1355"/>
    <s v="København K"/>
    <s v="33 12 03 36"/>
    <s v="37238@buf.kk.dk"/>
    <s v="Mette Bøgevig"/>
    <n v="0"/>
    <n v="0"/>
    <s v="37238@buf.kk.dk"/>
    <s v="Integreret"/>
    <n v="32"/>
    <n v="0"/>
    <n v="42"/>
    <n v="0"/>
    <n v="0"/>
    <n v="0"/>
    <n v="0"/>
    <s v="Nej"/>
    <n v="0"/>
    <n v="0"/>
    <n v="5"/>
    <n v="5"/>
    <n v="3"/>
    <n v="3"/>
    <n v="0"/>
    <n v="5"/>
    <n v="0"/>
    <n v="0"/>
    <n v="5"/>
    <n v="0"/>
    <n v="75000"/>
    <n v="25000"/>
    <n v="0"/>
    <s v="Ja"/>
    <n v="0"/>
    <s v="Anja Korkmaz"/>
    <n v="2008"/>
    <n v="33"/>
    <n v="0"/>
    <s v="cater"/>
    <n v="0"/>
    <n v="0"/>
    <n v="0"/>
    <n v="0"/>
    <n v="0"/>
    <n v="0"/>
    <n v="0"/>
    <n v="0"/>
    <n v="0"/>
    <n v="99"/>
    <n v="50"/>
    <n v="1"/>
    <n v="2"/>
    <s v="Ja"/>
    <s v="ja"/>
    <s v="Ja"/>
    <s v="Ja"/>
    <n v="0"/>
    <s v="Ja"/>
    <n v="0"/>
    <s v="Ja"/>
    <n v="0"/>
    <x v="1"/>
    <x v="91"/>
    <n v="0"/>
    <s v="produktionskøkken"/>
    <s v="nej"/>
    <s v="Større"/>
    <n v="0"/>
    <n v="0"/>
    <s v="1 nyt industrikøleskab, 1 stk Bjørn(røremaskine), nyt kogebord hvor der er plads til mere en 2 gryder på samme tid."/>
    <n v="0"/>
    <n v="0"/>
    <n v="0"/>
    <n v="0"/>
    <n v="0"/>
    <n v="0"/>
    <n v="0"/>
    <n v="0"/>
    <n v="0"/>
    <s v="Cathrine Jerrik"/>
    <s v="14.4.2009"/>
    <n v="0"/>
    <n v="0"/>
    <n v="1"/>
    <n v="2"/>
    <n v="0"/>
    <n v="2"/>
    <n v="0"/>
    <n v="0"/>
    <n v="0"/>
    <n v="1"/>
    <n v="1"/>
    <n v="0"/>
    <n v="0"/>
    <n v="0"/>
    <n v="0"/>
    <n v="2"/>
    <n v="0"/>
    <n v="0"/>
    <n v="0"/>
    <n v="1"/>
    <n v="20"/>
    <s v="Miele"/>
    <n v="4"/>
    <n v="0"/>
    <n v="0"/>
    <s v="Ja"/>
    <n v="0"/>
    <n v="0"/>
    <n v="3"/>
    <s v="God plads"/>
    <s v="Køkken er pt ok men hvis der skal til at laves mad til 74 børn bliver det som det er nu et køkken med blandet tilvirkning"/>
    <s v="Børnehaven vendter på en udmelding om de skal renoveres eller flyttes…"/>
    <s v="Integrerede "/>
    <s v="Indre By"/>
    <n v="32"/>
    <n v="0"/>
    <n v="42"/>
    <n v="0"/>
    <n v="0"/>
    <n v="0"/>
    <n v="0"/>
    <n v="0"/>
    <n v="0"/>
    <n v="0"/>
    <n v="0"/>
    <n v="0"/>
    <n v="0"/>
    <n v="0"/>
    <n v="122798.42"/>
  </r>
  <r>
    <x v="0"/>
    <x v="289"/>
    <s v="Den Integrerede Institution Lundsgade"/>
    <s v="Indre By"/>
    <s v="Lundsgade 14"/>
    <n v="2100"/>
    <s v="København Ø"/>
    <s v="35 26 13 93"/>
    <s v="37273@buf.kk.dk"/>
    <s v="Liv Underdal"/>
    <n v="0"/>
    <n v="0"/>
    <s v="37273@buf.kk.dk"/>
    <s v="Integreret"/>
    <n v="42"/>
    <n v="0"/>
    <n v="44"/>
    <n v="0"/>
    <n v="0"/>
    <n v="0"/>
    <n v="0"/>
    <s v="ja"/>
    <n v="2"/>
    <n v="1"/>
    <n v="5"/>
    <n v="5"/>
    <n v="5"/>
    <n v="5"/>
    <n v="0"/>
    <n v="5"/>
    <n v="0"/>
    <n v="0"/>
    <n v="5"/>
    <n v="0"/>
    <n v="105000"/>
    <n v="35000"/>
    <n v="0"/>
    <s v="Ja"/>
    <s v="nej"/>
    <s v="Christina Madsen"/>
    <n v="2001"/>
    <n v="37"/>
    <n v="0"/>
    <s v="køkkenassistent"/>
    <s v="Vikar i anden vuggestue"/>
    <s v="økologi og div. Andre"/>
    <n v="0"/>
    <n v="0"/>
    <n v="0"/>
    <n v="0"/>
    <n v="0"/>
    <n v="0"/>
    <n v="0"/>
    <n v="98"/>
    <n v="98"/>
    <n v="1"/>
    <n v="1"/>
    <s v="Ja"/>
    <s v="ja"/>
    <s v="Ja"/>
    <s v="Ja"/>
    <n v="0"/>
    <s v="Ja"/>
    <s v="tror"/>
    <s v="Ja"/>
    <n v="0"/>
    <x v="1"/>
    <x v="92"/>
    <n v="0"/>
    <s v="produktionskøkken"/>
    <s v="nej"/>
    <s v="Mindre"/>
    <s v="Ingen"/>
    <s v="Nej"/>
    <s v="ekstra varmluftovn, kip-steger, ekstra fuldhøjde el. industrikøkken."/>
    <n v="0"/>
    <n v="0"/>
    <n v="0"/>
    <n v="0"/>
    <n v="0"/>
    <n v="0"/>
    <n v="0"/>
    <n v="0"/>
    <n v="0"/>
    <s v="Birgitte Glerup/ Sine"/>
    <d v="2009-04-20T00:00:00"/>
    <n v="0"/>
    <n v="0"/>
    <n v="1"/>
    <n v="5"/>
    <n v="0"/>
    <n v="2"/>
    <n v="0"/>
    <n v="0"/>
    <n v="0"/>
    <n v="2"/>
    <n v="0"/>
    <n v="0"/>
    <n v="0"/>
    <n v="0"/>
    <n v="0"/>
    <n v="0"/>
    <n v="2"/>
    <n v="0"/>
    <n v="0"/>
    <n v="1"/>
    <n v="20"/>
    <s v="Miele"/>
    <n v="8"/>
    <s v="Ja"/>
    <n v="8"/>
    <s v="Nej"/>
    <s v="Ja"/>
    <s v="Nej"/>
    <n v="1"/>
    <s v="God plads"/>
    <s v="der er skrevet nyt udstyr på da det ekstra køkken i børnehavens udstyr er nedslidt. OBS: elevator er emget lille ift. Transport af mad."/>
    <n v="0"/>
    <s v="Integrerede "/>
    <s v="Indre By"/>
    <n v="42"/>
    <n v="0"/>
    <n v="44"/>
    <n v="0"/>
    <n v="0"/>
    <n v="0"/>
    <n v="0"/>
    <n v="0"/>
    <n v="0"/>
    <n v="0"/>
    <n v="0"/>
    <n v="0"/>
    <n v="0"/>
    <n v="0"/>
    <n v="126467.1"/>
  </r>
  <r>
    <x v="0"/>
    <x v="290"/>
    <s v="Den Integrerede Institution Lundsgade"/>
    <s v="Indre By"/>
    <s v="Lundsgade 14"/>
    <n v="2100"/>
    <s v="København Ø"/>
    <s v="35 26 13 93"/>
    <s v="37273@buf.kk.dk"/>
    <s v="Liv Underdal"/>
    <n v="0"/>
    <n v="0"/>
    <s v="37273@buf.kk.dk"/>
    <s v="Integreret"/>
    <n v="42"/>
    <n v="0"/>
    <n v="44"/>
    <n v="0"/>
    <n v="0"/>
    <n v="0"/>
    <n v="0"/>
    <s v="ja"/>
    <n v="2"/>
    <n v="2"/>
    <n v="0"/>
    <n v="0"/>
    <n v="0"/>
    <n v="0"/>
    <n v="0"/>
    <n v="0"/>
    <n v="0"/>
    <n v="0"/>
    <n v="0"/>
    <n v="0"/>
    <n v="0"/>
    <n v="0"/>
    <n v="0"/>
    <n v="0"/>
    <n v="0"/>
    <n v="0"/>
    <n v="0"/>
    <n v="0"/>
    <n v="0"/>
    <n v="0"/>
    <n v="0"/>
    <n v="0"/>
    <n v="0"/>
    <n v="0"/>
    <n v="0"/>
    <n v="0"/>
    <n v="0"/>
    <n v="0"/>
    <n v="0"/>
    <n v="0"/>
    <n v="0"/>
    <n v="0"/>
    <n v="0"/>
    <n v="0"/>
    <n v="0"/>
    <n v="0"/>
    <n v="0"/>
    <n v="0"/>
    <n v="0"/>
    <n v="0"/>
    <n v="0"/>
    <n v="0"/>
    <x v="1"/>
    <x v="1"/>
    <n v="0"/>
    <s v="Køkken begrænset tilvirk"/>
    <n v="0"/>
    <n v="0"/>
    <n v="0"/>
    <n v="0"/>
    <n v="0"/>
    <n v="0"/>
    <n v="0"/>
    <n v="0"/>
    <n v="0"/>
    <n v="0"/>
    <n v="0"/>
    <n v="0"/>
    <n v="0"/>
    <s v="Inst. Ønsker ikke dette godkendt, da der i huset er velfungerende køkken der er stort nok til produktion til alle."/>
    <s v="Birgitte Glerup / Sine"/>
    <d v="2009-04-20T00:00:00"/>
    <n v="0"/>
    <n v="0"/>
    <n v="1"/>
    <n v="4"/>
    <n v="2"/>
    <n v="0"/>
    <n v="0"/>
    <n v="0"/>
    <n v="0"/>
    <n v="3"/>
    <n v="0"/>
    <n v="0"/>
    <n v="0"/>
    <n v="0"/>
    <n v="0"/>
    <n v="1"/>
    <n v="0"/>
    <n v="0"/>
    <n v="0"/>
    <n v="1"/>
    <n v="20"/>
    <s v="Miele"/>
    <n v="6"/>
    <s v="Nej"/>
    <n v="0"/>
    <s v="Nej"/>
    <s v="Nej"/>
    <s v="Nej"/>
    <n v="1"/>
    <s v="ingen plads"/>
    <s v="nedslidt udstyr"/>
    <n v="0"/>
    <s v="Integrerede "/>
    <s v="Indre By"/>
    <n v="42"/>
    <n v="0"/>
    <n v="44"/>
    <n v="0"/>
    <n v="0"/>
    <n v="0"/>
    <n v="0"/>
    <n v="0"/>
    <n v="0"/>
    <n v="0"/>
    <n v="0"/>
    <n v="0"/>
    <n v="0"/>
    <n v="0"/>
    <n v="126467.1"/>
  </r>
  <r>
    <x v="0"/>
    <x v="291"/>
    <s v="Børnehuset på Holmen"/>
    <s v="Indre By"/>
    <s v="Danneskiold-Samsøes Allé 37"/>
    <n v="1434"/>
    <s v="København K"/>
    <n v="32638821"/>
    <s v="37351@buf.kk.dk"/>
    <s v="Erik Sander Bojsen"/>
    <n v="0"/>
    <n v="0"/>
    <s v="37351@buf.kk.dk"/>
    <s v="Integreret"/>
    <n v="36"/>
    <n v="0"/>
    <n v="44"/>
    <n v="0"/>
    <n v="0"/>
    <n v="0"/>
    <n v="0"/>
    <s v="Nej"/>
    <n v="0"/>
    <n v="0"/>
    <n v="5"/>
    <n v="5"/>
    <n v="4"/>
    <n v="5"/>
    <n v="0"/>
    <n v="5"/>
    <n v="0"/>
    <n v="0"/>
    <n v="5"/>
    <n v="0"/>
    <n v="0"/>
    <n v="0"/>
    <n v="0"/>
    <s v="Ja"/>
    <n v="0"/>
    <s v="Camilla Christensen"/>
    <n v="2006"/>
    <n v="32"/>
    <n v="0"/>
    <s v="ufaglært, klinikassistent. Pt. På barsel indtil jan. 2010"/>
    <s v="?"/>
    <s v="?"/>
    <s v="Camilla Lennartz"/>
    <n v="2008"/>
    <n v="32"/>
    <n v="0"/>
    <s v="pædagog. Er barselsvikar"/>
    <s v="1 år fra anden institution"/>
    <s v="hygiejnekursus"/>
    <n v="85"/>
    <n v="85"/>
    <n v="1"/>
    <n v="1"/>
    <s v="nej"/>
    <s v="ja"/>
    <s v="Ja"/>
    <s v="Ja"/>
    <n v="0"/>
    <s v="Ja"/>
    <n v="0"/>
    <s v="Ja"/>
    <n v="0"/>
    <x v="0"/>
    <x v="93"/>
    <n v="0"/>
    <s v="produktionskøkken"/>
    <s v="nej"/>
    <s v="Ingen"/>
    <s v="Større"/>
    <s v="ja"/>
    <s v="Køkkenet er delt op med en væg i grovkøkken og alm. Køkken. Burde ombygges til et stort rum ellers er der ikke plads til at lave mad til 80 børn."/>
    <n v="0"/>
    <n v="0"/>
    <n v="0"/>
    <n v="0"/>
    <n v="0"/>
    <n v="0"/>
    <n v="0"/>
    <n v="0"/>
    <n v="0"/>
    <s v="Mariah / Sine"/>
    <d v="2009-03-26T00:00:00"/>
    <n v="0"/>
    <n v="0"/>
    <n v="1"/>
    <n v="5"/>
    <n v="0"/>
    <n v="2"/>
    <n v="0"/>
    <n v="0"/>
    <n v="0"/>
    <n v="0"/>
    <n v="2"/>
    <n v="0"/>
    <n v="0"/>
    <n v="1"/>
    <n v="0"/>
    <n v="1"/>
    <n v="1"/>
    <n v="0"/>
    <n v="0"/>
    <n v="1"/>
    <n v="3"/>
    <s v="Electrolux"/>
    <n v="5"/>
    <s v="Ja"/>
    <n v="8"/>
    <s v="Nej"/>
    <s v="Nej"/>
    <s v="ja"/>
    <n v="3"/>
    <s v="God plads"/>
    <s v="God plads i kælderen. Udover at gøre køkkenet til et stort rum mangler 2 ovne (eller konvektionsovn), et eller to køleskabe mere. Opvaskemaskine hvor bakkerne kan kører ud på et bord, spulearm, evt. ekstra fryser"/>
    <n v="0"/>
    <s v="Integrerede "/>
    <s v="Indre By"/>
    <n v="36"/>
    <n v="0"/>
    <n v="44"/>
    <n v="0"/>
    <n v="0"/>
    <n v="0"/>
    <n v="0"/>
    <n v="0"/>
    <n v="0"/>
    <n v="0"/>
    <n v="0"/>
    <n v="0"/>
    <n v="0"/>
    <n v="0"/>
    <n v="170995.9"/>
  </r>
  <r>
    <x v="0"/>
    <x v="292"/>
    <s v="Mikkelborg"/>
    <s v="Indre By"/>
    <s v="Rungsted Strandvej 320B"/>
    <n v="2970"/>
    <s v="Hørsholm"/>
    <s v="49 14 70 90"/>
    <s v="37390@buf.kk.dk"/>
    <s v="HANNE SCHORTMANN"/>
    <n v="31534264"/>
    <n v="0"/>
    <s v="37390@buf.kk.dk"/>
    <s v="Integreret"/>
    <n v="24"/>
    <n v="0"/>
    <n v="44"/>
    <n v="0"/>
    <n v="0"/>
    <n v="0"/>
    <n v="0"/>
    <s v="Nej"/>
    <n v="0"/>
    <n v="0"/>
    <n v="0"/>
    <n v="0"/>
    <n v="0"/>
    <n v="0"/>
    <n v="0"/>
    <n v="5"/>
    <n v="0"/>
    <n v="0"/>
    <n v="0"/>
    <n v="0"/>
    <n v="0"/>
    <n v="0"/>
    <n v="0"/>
    <n v="0"/>
    <n v="0"/>
    <n v="0"/>
    <n v="0"/>
    <n v="0"/>
    <n v="0"/>
    <n v="0"/>
    <n v="0"/>
    <n v="0"/>
    <n v="0"/>
    <n v="0"/>
    <n v="0"/>
    <n v="0"/>
    <n v="0"/>
    <n v="0"/>
    <n v="0"/>
    <n v="0"/>
    <n v="0"/>
    <n v="0"/>
    <n v="1"/>
    <s v="Ja"/>
    <s v="Nej"/>
    <s v="nej"/>
    <s v="Ja"/>
    <n v="0"/>
    <s v="Ja"/>
    <n v="0"/>
    <s v="Ja"/>
    <n v="0"/>
    <x v="0"/>
    <x v="1"/>
    <n v="0"/>
    <s v="Køkken begrænset tilvirk"/>
    <n v="0"/>
    <n v="0"/>
    <n v="0"/>
    <n v="0"/>
    <n v="0"/>
    <n v="0"/>
    <n v="0"/>
    <n v="0"/>
    <n v="0"/>
    <n v="0"/>
    <n v="0"/>
    <n v="0"/>
    <n v="0"/>
    <n v="0"/>
    <s v="Lone Voss"/>
    <d v="1899-12-30T00:00:00"/>
    <n v="0"/>
    <n v="1"/>
    <n v="0"/>
    <n v="4"/>
    <n v="1"/>
    <n v="0"/>
    <n v="0"/>
    <n v="0"/>
    <n v="0"/>
    <n v="0"/>
    <n v="1"/>
    <n v="0"/>
    <n v="0"/>
    <n v="0"/>
    <n v="0"/>
    <n v="0"/>
    <n v="1"/>
    <n v="0"/>
    <n v="0"/>
    <n v="1"/>
    <n v="20"/>
    <s v="Miele"/>
    <n v="4"/>
    <s v="Nej"/>
    <n v="0"/>
    <s v="Ja"/>
    <s v="Nej"/>
    <s v="Nej"/>
    <n v="2"/>
    <s v="Begrænset"/>
    <n v="0"/>
    <n v="0"/>
    <s v="Integrerede "/>
    <s v="Indre By"/>
    <n v="24"/>
    <n v="0"/>
    <n v="44"/>
    <n v="0"/>
    <n v="0"/>
    <n v="0"/>
    <n v="0"/>
    <n v="0"/>
    <n v="0"/>
    <n v="0"/>
    <n v="0"/>
    <n v="0"/>
    <n v="0"/>
    <n v="0"/>
    <n v="128238.39"/>
  </r>
  <r>
    <x v="0"/>
    <x v="293"/>
    <n v="0"/>
    <s v="Indre By"/>
    <s v="Prinsessegade 58"/>
    <n v="1422"/>
    <s v="København K"/>
    <s v="32 54 68 95"/>
    <s v="37447@buf.kk.dk"/>
    <s v="Pia Randa-Boldt"/>
    <n v="32540347"/>
    <n v="0"/>
    <s v="blikfang@faf.kk.dk"/>
    <s v="Integreret"/>
    <n v="28"/>
    <n v="0"/>
    <n v="44"/>
    <n v="0"/>
    <n v="0"/>
    <n v="0"/>
    <n v="0"/>
    <s v="Nej"/>
    <n v="0"/>
    <n v="0"/>
    <n v="5"/>
    <n v="5"/>
    <n v="4"/>
    <n v="5"/>
    <n v="0"/>
    <n v="5"/>
    <n v="0"/>
    <n v="0"/>
    <n v="5"/>
    <n v="0"/>
    <n v="110000"/>
    <n v="0"/>
    <n v="0"/>
    <s v="Nej"/>
    <s v="nej"/>
    <n v="0"/>
    <n v="0"/>
    <n v="0"/>
    <n v="0"/>
    <n v="0"/>
    <n v="0"/>
    <n v="0"/>
    <n v="0"/>
    <n v="0"/>
    <n v="0"/>
    <n v="0"/>
    <n v="0"/>
    <n v="0"/>
    <n v="0"/>
    <n v="95"/>
    <n v="95"/>
    <n v="1"/>
    <n v="1"/>
    <s v="Ja"/>
    <s v="ja"/>
    <s v="Ja"/>
    <s v="Ja"/>
    <n v="0"/>
    <s v="Ja"/>
    <s v="Leder er ret sikker, men emnet skal først tages op"/>
    <s v="Ja"/>
    <n v="0"/>
    <x v="0"/>
    <x v="1"/>
    <n v="0"/>
    <s v="produktionskøkken"/>
    <s v="nej"/>
    <s v="Mindre"/>
    <s v="Ingen"/>
    <s v="Nej"/>
    <s v="Esktra industrikøleskab"/>
    <n v="0"/>
    <n v="0"/>
    <n v="0"/>
    <n v="0"/>
    <n v="0"/>
    <n v="0"/>
    <n v="0"/>
    <n v="0"/>
    <n v="0"/>
    <s v="Birgitte Glerup / Nanna"/>
    <d v="2009-03-19T00:00:00"/>
    <n v="0"/>
    <n v="0"/>
    <n v="1"/>
    <n v="4"/>
    <n v="0"/>
    <n v="2"/>
    <n v="0"/>
    <n v="0"/>
    <n v="0"/>
    <n v="0"/>
    <n v="0"/>
    <n v="2"/>
    <n v="0"/>
    <n v="0"/>
    <n v="0"/>
    <n v="0"/>
    <n v="0"/>
    <n v="1"/>
    <n v="0"/>
    <n v="1"/>
    <n v="2"/>
    <s v="Hobart Industri"/>
    <n v="12"/>
    <s v="Ja"/>
    <n v="15"/>
    <s v="Nej"/>
    <s v="Nej"/>
    <s v="Nej"/>
    <n v="0"/>
    <s v="God plads"/>
    <s v="MADHUSKOMMENTAR: Vil meget gerne lave mad selv, men rejser 2 spørgsmål: 1. Hvem finansiere at der nu også slaæ serveres mad i køkkenpersonalets ferie? 2. Hvem finansiere nye gryder, service m.m.?"/>
    <n v="0"/>
    <s v="Integrerede "/>
    <s v="Indre By"/>
    <n v="26"/>
    <n v="0"/>
    <n v="44"/>
    <n v="0"/>
    <n v="0"/>
    <n v="0"/>
    <n v="0"/>
    <n v="0"/>
    <n v="0"/>
    <n v="0"/>
    <n v="0"/>
    <n v="0"/>
    <n v="0"/>
    <n v="0"/>
    <n v="104525.94"/>
  </r>
  <r>
    <x v="0"/>
    <x v="294"/>
    <s v="Den integrerede Institution Kongehatten"/>
    <s v="Indre By"/>
    <s v="Suhmsgade 4"/>
    <n v="1125"/>
    <s v="København K."/>
    <s v="33 11 32 75"/>
    <s v="37452@buf.kk.dk"/>
    <s v="Mette Møller"/>
    <n v="0"/>
    <n v="0"/>
    <s v="37452@buf.kk.dk"/>
    <s v="Integreret"/>
    <n v="24"/>
    <n v="0"/>
    <n v="0"/>
    <n v="0"/>
    <n v="0"/>
    <n v="0"/>
    <n v="0"/>
    <n v="0"/>
    <n v="0"/>
    <n v="0"/>
    <n v="5"/>
    <n v="5"/>
    <n v="5"/>
    <n v="5"/>
    <n v="0"/>
    <n v="5"/>
    <n v="5"/>
    <n v="0"/>
    <n v="5"/>
    <n v="0"/>
    <n v="0"/>
    <n v="0"/>
    <n v="0"/>
    <n v="0"/>
    <n v="0"/>
    <n v="0"/>
    <n v="0"/>
    <n v="0"/>
    <n v="0"/>
    <n v="0"/>
    <n v="0"/>
    <n v="0"/>
    <n v="0"/>
    <n v="0"/>
    <n v="0"/>
    <n v="0"/>
    <n v="0"/>
    <n v="0"/>
    <n v="0"/>
    <n v="95"/>
    <n v="95"/>
    <n v="0"/>
    <n v="0"/>
    <n v="0"/>
    <n v="0"/>
    <n v="0"/>
    <n v="0"/>
    <n v="0"/>
    <n v="0"/>
    <n v="0"/>
    <n v="0"/>
    <n v="0"/>
    <x v="1"/>
    <x v="1"/>
    <n v="0"/>
    <n v="0"/>
    <n v="0"/>
    <n v="0"/>
    <n v="0"/>
    <n v="0"/>
    <n v="0"/>
    <n v="0"/>
    <n v="0"/>
    <n v="0"/>
    <n v="0"/>
    <n v="0"/>
    <n v="0"/>
    <n v="0"/>
    <n v="0"/>
    <n v="0"/>
    <n v="0"/>
    <n v="0"/>
    <n v="0"/>
    <n v="0"/>
    <n v="0"/>
    <n v="0"/>
    <n v="0"/>
    <n v="0"/>
    <n v="0"/>
    <n v="0"/>
    <n v="0"/>
    <n v="0"/>
    <n v="0"/>
    <n v="0"/>
    <n v="0"/>
    <n v="0"/>
    <n v="0"/>
    <n v="0"/>
    <n v="0"/>
    <n v="0"/>
    <n v="0"/>
    <n v="0"/>
    <n v="0"/>
    <n v="0"/>
    <n v="0"/>
    <n v="0"/>
    <n v="0"/>
    <n v="0"/>
    <n v="0"/>
    <n v="0"/>
    <n v="0"/>
    <n v="0"/>
    <n v="0"/>
    <n v="0"/>
    <s v="Integrerede "/>
    <s v="Indre By"/>
    <n v="24"/>
    <n v="0"/>
    <n v="44"/>
    <n v="0"/>
    <n v="0"/>
    <n v="0"/>
    <n v="0"/>
    <n v="0"/>
    <n v="0"/>
    <n v="0"/>
    <n v="0"/>
    <n v="0"/>
    <n v="0"/>
    <n v="0"/>
    <n v="126389.89"/>
  </r>
  <r>
    <x v="0"/>
    <x v="295"/>
    <s v="Den integrerede Institution Kongehatten"/>
    <s v="Indre By"/>
    <s v="Suhmsgade 4"/>
    <n v="1125"/>
    <s v="København K."/>
    <s v="33 11 32 75"/>
    <s v="37452@buf.kk.dk"/>
    <s v="Mette Møller"/>
    <n v="0"/>
    <n v="0"/>
    <s v="37452@buf.kk.dk"/>
    <s v="Integreret"/>
    <n v="24"/>
    <n v="0"/>
    <n v="44"/>
    <n v="0"/>
    <n v="0"/>
    <n v="0"/>
    <n v="0"/>
    <n v="0"/>
    <n v="0"/>
    <n v="0"/>
    <n v="5"/>
    <n v="5"/>
    <n v="5"/>
    <n v="5"/>
    <n v="0"/>
    <n v="5"/>
    <n v="5"/>
    <n v="0"/>
    <n v="5"/>
    <n v="0"/>
    <n v="0"/>
    <n v="0"/>
    <n v="0"/>
    <n v="0"/>
    <n v="0"/>
    <n v="0"/>
    <n v="0"/>
    <n v="0"/>
    <n v="0"/>
    <n v="0"/>
    <n v="0"/>
    <n v="0"/>
    <n v="0"/>
    <n v="0"/>
    <n v="0"/>
    <n v="0"/>
    <n v="0"/>
    <n v="0"/>
    <n v="0"/>
    <n v="95"/>
    <n v="95"/>
    <n v="0"/>
    <n v="0"/>
    <n v="0"/>
    <n v="0"/>
    <n v="0"/>
    <n v="0"/>
    <n v="0"/>
    <n v="0"/>
    <n v="0"/>
    <n v="0"/>
    <n v="0"/>
    <x v="1"/>
    <x v="1"/>
    <n v="0"/>
    <s v="Modtagerkøkken"/>
    <n v="0"/>
    <n v="0"/>
    <n v="0"/>
    <n v="0"/>
    <n v="0"/>
    <n v="0"/>
    <n v="0"/>
    <n v="0"/>
    <n v="0"/>
    <n v="0"/>
    <n v="0"/>
    <n v="0"/>
    <n v="0"/>
    <n v="0"/>
    <n v="0"/>
    <d v="1899-12-30T00:00:00"/>
    <n v="0"/>
    <n v="1"/>
    <n v="0"/>
    <n v="4"/>
    <n v="1"/>
    <n v="0"/>
    <n v="0"/>
    <n v="0"/>
    <n v="0"/>
    <n v="0"/>
    <n v="1"/>
    <n v="0"/>
    <n v="0"/>
    <n v="0"/>
    <n v="0"/>
    <n v="0"/>
    <n v="0"/>
    <n v="0"/>
    <n v="0"/>
    <n v="1"/>
    <n v="20"/>
    <s v="Miele"/>
    <n v="1.5"/>
    <s v="Nej"/>
    <n v="0"/>
    <s v="Nej"/>
    <s v="Nej"/>
    <s v="Nej"/>
    <n v="1"/>
    <s v="ingen plads"/>
    <n v="0"/>
    <n v="0"/>
    <s v="Integrerede "/>
    <s v="Indre By"/>
    <n v="24"/>
    <n v="0"/>
    <n v="44"/>
    <n v="0"/>
    <n v="0"/>
    <n v="0"/>
    <n v="0"/>
    <n v="0"/>
    <n v="0"/>
    <n v="0"/>
    <n v="0"/>
    <n v="0"/>
    <n v="0"/>
    <n v="0"/>
    <n v="126389.89"/>
  </r>
  <r>
    <x v="0"/>
    <x v="296"/>
    <s v="Krudthuset"/>
    <s v="Indre By"/>
    <s v="Refshalevej 1"/>
    <n v="1432"/>
    <s v="København K"/>
    <s v="32 96 06 88"/>
    <s v="37464@buf.kk.dk"/>
    <s v="Henrik Noesgaard-Pedersen"/>
    <n v="0"/>
    <n v="0"/>
    <s v="37464@buf.kk.dk"/>
    <s v="Integreret"/>
    <n v="35"/>
    <n v="0"/>
    <n v="44"/>
    <n v="0"/>
    <n v="0"/>
    <n v="0"/>
    <n v="0"/>
    <s v="Nej"/>
    <n v="0"/>
    <n v="0"/>
    <n v="5"/>
    <n v="5"/>
    <n v="4"/>
    <n v="5"/>
    <n v="0"/>
    <n v="5"/>
    <n v="0"/>
    <n v="0"/>
    <n v="5"/>
    <n v="0"/>
    <n v="120000"/>
    <n v="120000"/>
    <n v="0"/>
    <s v="Ja"/>
    <n v="0"/>
    <s v="Line Halkjær Laursen"/>
    <n v="2008"/>
    <n v="30"/>
    <n v="0"/>
    <s v="ufaglært"/>
    <n v="0"/>
    <s v="skal have et hygiejne kursus i april"/>
    <n v="0"/>
    <n v="0"/>
    <n v="0"/>
    <n v="0"/>
    <n v="0"/>
    <n v="0"/>
    <n v="0"/>
    <n v="80"/>
    <n v="80"/>
    <n v="1"/>
    <n v="1"/>
    <s v="Ja"/>
    <s v="Nej"/>
    <s v="Ja"/>
    <s v="Ja"/>
    <n v="0"/>
    <s v="Ja"/>
    <n v="0"/>
    <s v="Ja"/>
    <n v="0"/>
    <x v="0"/>
    <x v="5"/>
    <n v="0"/>
    <s v="produktionskøkken"/>
    <n v="0"/>
    <s v="Større"/>
    <n v="0"/>
    <n v="0"/>
    <s v="en industriopvasker ex Miele, en konvektionsovn 10 stik, et stålrullebord"/>
    <n v="0"/>
    <n v="0"/>
    <n v="0"/>
    <n v="0"/>
    <n v="0"/>
    <n v="0"/>
    <n v="0"/>
    <n v="0"/>
    <n v="0"/>
    <s v="Cathrine Jerrik"/>
    <s v="31.3.2009"/>
    <n v="0"/>
    <n v="0"/>
    <n v="1"/>
    <n v="5"/>
    <n v="0"/>
    <n v="2"/>
    <n v="0"/>
    <n v="0"/>
    <n v="0"/>
    <n v="0"/>
    <n v="2"/>
    <n v="0"/>
    <n v="3"/>
    <n v="0"/>
    <n v="0"/>
    <n v="1"/>
    <n v="1"/>
    <n v="0"/>
    <n v="1"/>
    <n v="1"/>
    <n v="25"/>
    <s v="Miele"/>
    <n v="4"/>
    <n v="0"/>
    <n v="0"/>
    <s v="Ja"/>
    <s v="Ja"/>
    <n v="0"/>
    <n v="2"/>
    <s v="God plads"/>
    <n v="0"/>
    <n v="0"/>
    <s v="Integrerede "/>
    <s v="Indre By"/>
    <n v="35"/>
    <n v="0"/>
    <n v="44"/>
    <n v="0"/>
    <n v="0"/>
    <n v="0"/>
    <n v="0"/>
    <n v="0"/>
    <n v="0"/>
    <n v="0"/>
    <n v="0"/>
    <n v="0"/>
    <n v="0"/>
    <n v="0"/>
    <n v="107065.36"/>
  </r>
  <r>
    <x v="0"/>
    <x v="297"/>
    <s v="Børnebastionen"/>
    <s v="Indre By"/>
    <s v="Amagergade 6-8"/>
    <n v="1422"/>
    <s v="København K"/>
    <s v="32 96 33 15"/>
    <s v="37483@buf.kk.dk"/>
    <s v="Pia Annette Hansson"/>
    <n v="32504797"/>
    <n v="0"/>
    <s v="37483@buf.kk.dk"/>
    <s v="Integreret"/>
    <n v="20"/>
    <n v="0"/>
    <n v="42"/>
    <n v="0"/>
    <n v="0"/>
    <n v="0"/>
    <n v="0"/>
    <s v="Nej"/>
    <n v="0"/>
    <n v="0"/>
    <n v="5"/>
    <n v="5"/>
    <n v="4"/>
    <n v="5"/>
    <n v="0"/>
    <n v="5"/>
    <n v="0"/>
    <n v="0"/>
    <n v="5"/>
    <n v="0"/>
    <n v="0"/>
    <n v="0"/>
    <n v="0"/>
    <s v="Ja"/>
    <n v="0"/>
    <s v="Paul Tranberg"/>
    <n v="2002"/>
    <n v="28"/>
    <n v="0"/>
    <n v="0"/>
    <s v="års erfaring"/>
    <s v="i madhuset, ø.o.f."/>
    <n v="0"/>
    <n v="0"/>
    <n v="0"/>
    <n v="0"/>
    <n v="0"/>
    <n v="0"/>
    <n v="0"/>
    <n v="70"/>
    <n v="0"/>
    <n v="2"/>
    <n v="2"/>
    <s v="Ja"/>
    <s v="Nej"/>
    <s v="Ja"/>
    <s v="Ja"/>
    <n v="0"/>
    <s v="Ja"/>
    <n v="0"/>
    <s v="Ja"/>
    <n v="0"/>
    <x v="0"/>
    <x v="1"/>
    <n v="0"/>
    <s v="produktionskøkken"/>
    <s v="nej"/>
    <s v="Større"/>
    <s v="Ingen"/>
    <s v="Nej"/>
    <s v="2 nye ovne, køleskab + fryser, 1 rullebord"/>
    <n v="0"/>
    <n v="0"/>
    <n v="0"/>
    <n v="0"/>
    <n v="0"/>
    <n v="0"/>
    <n v="0"/>
    <n v="0"/>
    <n v="0"/>
    <s v="Cathrine Jerrik / Sine"/>
    <n v="0"/>
    <n v="0"/>
    <n v="0"/>
    <n v="1"/>
    <n v="4"/>
    <n v="0"/>
    <n v="2"/>
    <n v="0"/>
    <n v="0"/>
    <n v="0"/>
    <n v="2"/>
    <n v="0"/>
    <n v="0"/>
    <n v="0"/>
    <n v="0"/>
    <n v="0"/>
    <n v="0"/>
    <n v="1"/>
    <n v="0"/>
    <n v="0"/>
    <n v="1"/>
    <n v="20"/>
    <s v="Miele"/>
    <n v="0"/>
    <s v="Ja"/>
    <n v="0"/>
    <s v="Nej"/>
    <s v="Ja"/>
    <s v="Nej"/>
    <n v="1"/>
    <s v="Begrænset"/>
    <n v="0"/>
    <n v="0"/>
    <s v="Integrerede "/>
    <s v="Indre By"/>
    <n v="20"/>
    <n v="0"/>
    <n v="42"/>
    <n v="0"/>
    <n v="0"/>
    <n v="0"/>
    <n v="0"/>
    <n v="0"/>
    <n v="0"/>
    <n v="0"/>
    <n v="0"/>
    <n v="0"/>
    <n v="0"/>
    <n v="0"/>
    <n v="66845.38"/>
  </r>
  <r>
    <x v="0"/>
    <x v="298"/>
    <s v="Ryttergården"/>
    <s v="Indre By"/>
    <s v="Nansensgade 46"/>
    <n v="1366"/>
    <s v="København K"/>
    <s v="82 56 29 50"/>
    <s v="37511@buf.kk.dk"/>
    <s v="Anders Ulrik Jensen"/>
    <n v="0"/>
    <n v="0"/>
    <s v="37511@buf.kk.dk"/>
    <s v="Integreret"/>
    <n v="72"/>
    <n v="0"/>
    <n v="106"/>
    <n v="0"/>
    <n v="0"/>
    <n v="0"/>
    <n v="0"/>
    <s v="ja"/>
    <n v="3"/>
    <n v="1"/>
    <n v="5"/>
    <n v="5"/>
    <n v="3"/>
    <n v="5"/>
    <n v="0"/>
    <n v="5"/>
    <n v="5"/>
    <n v="0"/>
    <n v="5"/>
    <n v="0"/>
    <n v="275000"/>
    <n v="0"/>
    <n v="0"/>
    <s v="Ja"/>
    <n v="0"/>
    <s v="Laila Taarup"/>
    <n v="2004"/>
    <n v="37"/>
    <n v="0"/>
    <s v="ufaglært"/>
    <n v="0"/>
    <s v="ØOF-kurser"/>
    <s v="Christina"/>
    <n v="2008"/>
    <n v="35"/>
    <n v="0"/>
    <s v="Stopper nu. De skal finde en anden pr. 31. juli"/>
    <n v="0"/>
    <n v="0"/>
    <n v="92"/>
    <n v="92"/>
    <n v="2"/>
    <n v="2"/>
    <s v="Ja"/>
    <s v="Nej"/>
    <s v="Ja"/>
    <s v="Ja"/>
    <n v="0"/>
    <s v="Ja"/>
    <n v="0"/>
    <s v="Ja"/>
    <n v="0"/>
    <x v="2"/>
    <x v="1"/>
    <n v="0"/>
    <s v="Køkken blandet tilvirk"/>
    <s v="nej"/>
    <s v="Større"/>
    <s v="Ingen"/>
    <s v="Nej"/>
    <s v="Alle maskiner skal opgraderes når der skal laves mad til dobbelt så mange børn. Større røremaskine, hurtigere opvaskemaskine, konvektionsovn eller mindst en ovn mere. Konvektionsovnen er vigtig at overveje da der også mangler kogeplader. Ekstra svaleskab."/>
    <n v="0"/>
    <n v="0"/>
    <n v="0"/>
    <n v="0"/>
    <n v="0"/>
    <n v="0"/>
    <n v="0"/>
    <n v="0"/>
    <s v="Har 3 små produktionskøkkener, hvor alt udstyr er underdimensioneret i forhold til antal børn."/>
    <s v="Mariah / Sine"/>
    <n v="0"/>
    <n v="0"/>
    <n v="0"/>
    <n v="1"/>
    <n v="4"/>
    <n v="0"/>
    <n v="2"/>
    <n v="0"/>
    <n v="0"/>
    <n v="0"/>
    <n v="2"/>
    <n v="1"/>
    <n v="0"/>
    <n v="0"/>
    <n v="0"/>
    <n v="0"/>
    <n v="1"/>
    <n v="0"/>
    <n v="0"/>
    <n v="0"/>
    <n v="1"/>
    <n v="25"/>
    <s v="Miele"/>
    <n v="3"/>
    <s v="Ja"/>
    <n v="8"/>
    <s v="Nej"/>
    <s v="Nej"/>
    <s v="Nej"/>
    <n v="1"/>
    <s v="Begrænset"/>
    <s v="Institutionen skal fragte mad mellem 4 etagere, hvilket er tidskrævende. De vil gerne have det tænket ind i timenomeringen. I kælderen har der engang været skolekøkken. Den optimale løsning ville være at etablere et stort  produktionskøkken her til alle børnene. Ville også skabe gode omstændigheder for køkkendamerne."/>
    <n v="0"/>
    <s v="Integrerede "/>
    <s v="Indre By"/>
    <n v="72"/>
    <n v="0"/>
    <n v="106"/>
    <n v="0"/>
    <n v="0"/>
    <n v="0"/>
    <n v="0"/>
    <n v="0"/>
    <n v="0"/>
    <n v="0"/>
    <n v="0"/>
    <n v="0"/>
    <n v="0"/>
    <n v="0"/>
    <n v="430670.42"/>
  </r>
  <r>
    <x v="0"/>
    <x v="299"/>
    <s v="Ryttergården"/>
    <s v="Indre By"/>
    <s v="Nansensgade 46"/>
    <n v="1366"/>
    <s v="København K"/>
    <s v="82 56 29 50"/>
    <s v="37511@buf.kk.dk"/>
    <s v="Anders Ulrik Jensen"/>
    <n v="0"/>
    <n v="0"/>
    <s v="37511@buf.kk.dk"/>
    <s v="Integreret"/>
    <n v="72"/>
    <n v="0"/>
    <n v="106"/>
    <n v="0"/>
    <n v="0"/>
    <n v="0"/>
    <n v="0"/>
    <s v="ja"/>
    <n v="3"/>
    <n v="2"/>
    <n v="0"/>
    <n v="0"/>
    <n v="0"/>
    <n v="0"/>
    <n v="0"/>
    <n v="0"/>
    <n v="0"/>
    <n v="0"/>
    <n v="0"/>
    <n v="0"/>
    <n v="0"/>
    <n v="0"/>
    <n v="0"/>
    <n v="0"/>
    <n v="0"/>
    <n v="0"/>
    <n v="0"/>
    <n v="0"/>
    <n v="0"/>
    <n v="0"/>
    <n v="0"/>
    <n v="0"/>
    <n v="0"/>
    <n v="0"/>
    <n v="0"/>
    <n v="0"/>
    <n v="0"/>
    <n v="0"/>
    <n v="0"/>
    <n v="0"/>
    <n v="0"/>
    <n v="0"/>
    <n v="0"/>
    <n v="0"/>
    <n v="0"/>
    <n v="0"/>
    <n v="0"/>
    <n v="0"/>
    <n v="0"/>
    <n v="0"/>
    <n v="0"/>
    <n v="0"/>
    <x v="1"/>
    <x v="1"/>
    <n v="0"/>
    <n v="0"/>
    <n v="0"/>
    <n v="0"/>
    <n v="0"/>
    <n v="0"/>
    <n v="0"/>
    <n v="0"/>
    <n v="0"/>
    <n v="0"/>
    <n v="0"/>
    <n v="0"/>
    <n v="0"/>
    <n v="0"/>
    <n v="0"/>
    <n v="0"/>
    <n v="0"/>
    <d v="1899-12-30T00:00:00"/>
    <n v="0"/>
    <n v="0"/>
    <n v="1"/>
    <n v="4"/>
    <n v="0"/>
    <n v="2"/>
    <n v="0"/>
    <n v="0"/>
    <n v="0"/>
    <n v="0"/>
    <n v="1"/>
    <n v="0"/>
    <n v="0"/>
    <n v="0"/>
    <n v="0"/>
    <n v="1"/>
    <n v="0"/>
    <n v="0"/>
    <n v="0"/>
    <n v="1"/>
    <n v="25"/>
    <s v="Miele"/>
    <n v="4"/>
    <s v="Ja"/>
    <n v="8"/>
    <s v="Nej"/>
    <s v="Nej"/>
    <s v="Nej"/>
    <n v="1"/>
    <s v="Begrænset"/>
    <n v="0"/>
    <n v="0"/>
    <s v="Integrerede "/>
    <s v="Indre By"/>
    <n v="72"/>
    <n v="0"/>
    <n v="106"/>
    <n v="0"/>
    <n v="0"/>
    <n v="0"/>
    <n v="0"/>
    <n v="0"/>
    <n v="0"/>
    <n v="0"/>
    <n v="0"/>
    <n v="0"/>
    <n v="0"/>
    <n v="0"/>
    <n v="430670.42"/>
  </r>
  <r>
    <x v="0"/>
    <x v="300"/>
    <s v="Ryttergården"/>
    <s v="Indre By"/>
    <s v="Nansensgade 46"/>
    <n v="1366"/>
    <s v="København K"/>
    <s v="82 56 29 50"/>
    <s v="37511@buf.kk.dk"/>
    <s v="Anders Ulrik Jensen"/>
    <n v="0"/>
    <n v="0"/>
    <s v="37511@buf.kk.dk"/>
    <s v="Integreret"/>
    <n v="72"/>
    <n v="0"/>
    <n v="106"/>
    <n v="0"/>
    <n v="0"/>
    <n v="0"/>
    <n v="0"/>
    <s v="ja"/>
    <n v="3"/>
    <n v="3"/>
    <n v="0"/>
    <n v="0"/>
    <n v="0"/>
    <n v="0"/>
    <n v="0"/>
    <n v="0"/>
    <n v="0"/>
    <n v="0"/>
    <n v="0"/>
    <n v="0"/>
    <n v="0"/>
    <n v="0"/>
    <n v="0"/>
    <n v="0"/>
    <n v="0"/>
    <n v="0"/>
    <n v="0"/>
    <n v="0"/>
    <n v="0"/>
    <n v="0"/>
    <n v="0"/>
    <n v="0"/>
    <n v="0"/>
    <n v="0"/>
    <n v="0"/>
    <n v="0"/>
    <n v="0"/>
    <n v="0"/>
    <n v="0"/>
    <n v="0"/>
    <n v="0"/>
    <n v="0"/>
    <n v="0"/>
    <n v="0"/>
    <n v="0"/>
    <n v="0"/>
    <n v="0"/>
    <n v="0"/>
    <n v="0"/>
    <n v="0"/>
    <n v="0"/>
    <n v="0"/>
    <x v="1"/>
    <x v="1"/>
    <n v="0"/>
    <n v="0"/>
    <n v="0"/>
    <n v="0"/>
    <n v="0"/>
    <n v="0"/>
    <n v="0"/>
    <n v="0"/>
    <n v="0"/>
    <n v="0"/>
    <n v="0"/>
    <n v="0"/>
    <n v="0"/>
    <n v="0"/>
    <n v="0"/>
    <n v="0"/>
    <n v="0"/>
    <d v="1899-12-30T00:00:00"/>
    <n v="0"/>
    <n v="0"/>
    <n v="1"/>
    <n v="4"/>
    <n v="0"/>
    <n v="2"/>
    <n v="0"/>
    <n v="0"/>
    <n v="0"/>
    <n v="0"/>
    <n v="1"/>
    <n v="0"/>
    <n v="0"/>
    <n v="0"/>
    <n v="0"/>
    <n v="1"/>
    <n v="0"/>
    <n v="0"/>
    <n v="0"/>
    <n v="1"/>
    <n v="25"/>
    <s v="Miele"/>
    <n v="3"/>
    <s v="Nej"/>
    <n v="0"/>
    <s v="Ja"/>
    <s v="Nej"/>
    <s v="Nej"/>
    <n v="1"/>
    <s v="Begrænset"/>
    <n v="0"/>
    <n v="0"/>
    <s v="Integrerede "/>
    <s v="Indre By"/>
    <n v="72"/>
    <n v="0"/>
    <n v="106"/>
    <n v="0"/>
    <n v="0"/>
    <n v="0"/>
    <n v="0"/>
    <n v="0"/>
    <n v="0"/>
    <n v="0"/>
    <n v="0"/>
    <n v="0"/>
    <n v="0"/>
    <n v="0"/>
    <n v="430670.42"/>
  </r>
  <r>
    <x v="0"/>
    <x v="301"/>
    <s v="Nansensgade Børnehus"/>
    <s v="Indre By"/>
    <s v="Nansensgade 46"/>
    <n v="1366"/>
    <s v="København K"/>
    <s v="82 56 29 50"/>
    <s v="37511@buf.kk.dk"/>
    <s v="Anders Ulrik Jensen"/>
    <n v="0"/>
    <n v="0"/>
    <s v="37511@buf.kk.dk"/>
    <s v="Integreret"/>
    <n v="72"/>
    <n v="0"/>
    <n v="106"/>
    <n v="0"/>
    <n v="0"/>
    <n v="0"/>
    <n v="0"/>
    <n v="0"/>
    <n v="0"/>
    <n v="0"/>
    <n v="0"/>
    <n v="0"/>
    <n v="0"/>
    <n v="0"/>
    <n v="0"/>
    <n v="0"/>
    <n v="0"/>
    <n v="0"/>
    <n v="0"/>
    <n v="0"/>
    <n v="0"/>
    <n v="0"/>
    <n v="0"/>
    <n v="0"/>
    <n v="0"/>
    <n v="0"/>
    <n v="0"/>
    <n v="0"/>
    <n v="0"/>
    <n v="0"/>
    <n v="0"/>
    <n v="0"/>
    <n v="0"/>
    <n v="0"/>
    <n v="0"/>
    <n v="0"/>
    <n v="0"/>
    <n v="0"/>
    <n v="0"/>
    <n v="0"/>
    <n v="0"/>
    <n v="0"/>
    <n v="0"/>
    <n v="0"/>
    <n v="0"/>
    <n v="0"/>
    <n v="0"/>
    <n v="0"/>
    <n v="0"/>
    <n v="0"/>
    <n v="0"/>
    <n v="0"/>
    <x v="1"/>
    <x v="1"/>
    <n v="0"/>
    <n v="0"/>
    <n v="0"/>
    <n v="0"/>
    <n v="0"/>
    <n v="0"/>
    <n v="0"/>
    <n v="0"/>
    <n v="0"/>
    <n v="0"/>
    <n v="0"/>
    <n v="0"/>
    <n v="0"/>
    <n v="0"/>
    <n v="0"/>
    <n v="0"/>
    <n v="0"/>
    <d v="1899-12-30T00:00:00"/>
    <n v="0"/>
    <n v="0"/>
    <n v="0"/>
    <n v="0"/>
    <n v="0"/>
    <n v="0"/>
    <n v="0"/>
    <n v="0"/>
    <n v="0"/>
    <n v="0"/>
    <n v="0"/>
    <n v="0"/>
    <n v="0"/>
    <n v="0"/>
    <n v="0"/>
    <n v="0"/>
    <n v="0"/>
    <n v="0"/>
    <n v="0"/>
    <n v="0"/>
    <n v="0"/>
    <n v="0"/>
    <n v="0"/>
    <n v="0"/>
    <n v="0"/>
    <n v="0"/>
    <n v="0"/>
    <n v="0"/>
    <n v="0"/>
    <n v="0"/>
    <n v="0"/>
    <n v="0"/>
    <s v="Integrerede "/>
    <s v="Indre By"/>
    <n v="72"/>
    <n v="0"/>
    <n v="106"/>
    <n v="0"/>
    <n v="0"/>
    <n v="0"/>
    <n v="0"/>
    <n v="0"/>
    <n v="0"/>
    <n v="0"/>
    <n v="0"/>
    <n v="0"/>
    <n v="0"/>
    <n v="0"/>
    <n v="430670.42"/>
  </r>
  <r>
    <x v="0"/>
    <x v="302"/>
    <s v="Københavns Kommunes Integrerede Børneinstitution &quot;Vartov&quot;"/>
    <s v="Indre By"/>
    <s v="Farvergade 27H"/>
    <n v="1463"/>
    <s v="København K"/>
    <s v="33 14 28 70"/>
    <s v="37553@buf.kk.dk"/>
    <s v="Fransiska Tvede"/>
    <n v="33110315"/>
    <n v="0"/>
    <s v="37553@buf.kk.dk"/>
    <s v="Integreret"/>
    <n v="22"/>
    <n v="0"/>
    <n v="40"/>
    <n v="0"/>
    <n v="0"/>
    <n v="0"/>
    <n v="0"/>
    <s v="Nej"/>
    <n v="0"/>
    <n v="0"/>
    <n v="7"/>
    <n v="7"/>
    <n v="7"/>
    <n v="7"/>
    <n v="7"/>
    <n v="7"/>
    <n v="7"/>
    <n v="7"/>
    <n v="7"/>
    <n v="7"/>
    <n v="100000"/>
    <n v="100000"/>
    <n v="0"/>
    <s v="Ja"/>
    <n v="0"/>
    <s v="Søren Mustafa"/>
    <n v="2007"/>
    <n v="34"/>
    <n v="0"/>
    <n v="0"/>
    <s v="lang erfaring"/>
    <s v="køkkenkurser, dogme, hygiejne"/>
    <s v="Lotte Møller"/>
    <n v="1976"/>
    <n v="12"/>
    <n v="0"/>
    <n v="0"/>
    <s v="lang erfaring"/>
    <s v="masser"/>
    <n v="95"/>
    <n v="95"/>
    <n v="2"/>
    <n v="2"/>
    <s v="Ja"/>
    <s v="ja"/>
    <s v="Ja"/>
    <n v="0"/>
    <n v="0"/>
    <n v="0"/>
    <n v="0"/>
    <n v="0"/>
    <n v="0"/>
    <x v="1"/>
    <x v="1"/>
    <n v="0"/>
    <s v="produktionskøkken"/>
    <s v="Ja"/>
    <s v="Ingen"/>
    <s v="Ingen"/>
    <s v="Nej"/>
    <n v="0"/>
    <n v="0"/>
    <n v="0"/>
    <n v="0"/>
    <n v="0"/>
    <n v="0"/>
    <n v="0"/>
    <n v="0"/>
    <n v="0"/>
    <n v="0"/>
    <s v="Cathrine Jerrik / Sine"/>
    <d v="1899-12-30T00:00:00"/>
    <n v="0"/>
    <n v="0"/>
    <n v="1"/>
    <n v="5"/>
    <n v="0"/>
    <n v="2"/>
    <n v="0"/>
    <n v="0"/>
    <n v="0"/>
    <n v="2"/>
    <n v="1"/>
    <n v="0"/>
    <n v="0"/>
    <n v="0"/>
    <n v="0"/>
    <n v="1"/>
    <n v="0"/>
    <n v="0"/>
    <n v="1"/>
    <n v="1"/>
    <n v="20"/>
    <s v="Miele"/>
    <n v="6"/>
    <s v="Ja"/>
    <n v="0"/>
    <s v="Nej"/>
    <s v="Nej"/>
    <s v="Nej"/>
    <n v="2"/>
    <s v="God plads"/>
    <n v="0"/>
    <n v="0"/>
    <s v="Integrerede "/>
    <s v="Indre By"/>
    <n v="22"/>
    <n v="0"/>
    <n v="40"/>
    <n v="0"/>
    <n v="0"/>
    <n v="0"/>
    <n v="0"/>
    <n v="0"/>
    <n v="0"/>
    <n v="0"/>
    <n v="0"/>
    <n v="0"/>
    <n v="0"/>
    <n v="0"/>
    <n v="205011.98"/>
  </r>
  <r>
    <x v="0"/>
    <x v="303"/>
    <s v="Københavns Kommunes Integrerede Børneinstitution &quot;Vartov&quot;"/>
    <s v="Indre By"/>
    <s v="Farvergade 27H"/>
    <n v="1463"/>
    <s v="København K"/>
    <s v="33 14 28 70"/>
    <s v="37553@buf.kk.dk"/>
    <s v="Fransiska Tvede"/>
    <n v="33110315"/>
    <n v="0"/>
    <s v="37553@buf.kk.dk"/>
    <s v="Integreret"/>
    <n v="22"/>
    <n v="0"/>
    <n v="40"/>
    <n v="0"/>
    <n v="0"/>
    <n v="0"/>
    <n v="0"/>
    <n v="0"/>
    <n v="0"/>
    <n v="0"/>
    <n v="0"/>
    <n v="0"/>
    <n v="0"/>
    <n v="0"/>
    <n v="0"/>
    <n v="0"/>
    <n v="0"/>
    <n v="0"/>
    <n v="0"/>
    <n v="0"/>
    <n v="100000"/>
    <n v="100000"/>
    <n v="0"/>
    <n v="0"/>
    <n v="0"/>
    <n v="0"/>
    <n v="0"/>
    <n v="0"/>
    <n v="0"/>
    <n v="0"/>
    <n v="0"/>
    <n v="0"/>
    <n v="0"/>
    <n v="0"/>
    <n v="0"/>
    <n v="0"/>
    <n v="0"/>
    <n v="0"/>
    <n v="0"/>
    <n v="95"/>
    <n v="95"/>
    <n v="0"/>
    <n v="0"/>
    <n v="0"/>
    <n v="0"/>
    <n v="0"/>
    <n v="0"/>
    <n v="0"/>
    <n v="0"/>
    <n v="0"/>
    <n v="0"/>
    <n v="0"/>
    <x v="1"/>
    <x v="1"/>
    <n v="0"/>
    <s v="Køkken begrænset tilvirk"/>
    <n v="0"/>
    <n v="0"/>
    <n v="0"/>
    <n v="0"/>
    <n v="0"/>
    <n v="0"/>
    <n v="0"/>
    <n v="0"/>
    <n v="0"/>
    <n v="0"/>
    <n v="0"/>
    <n v="0"/>
    <n v="0"/>
    <n v="0"/>
    <n v="0"/>
    <d v="1899-12-30T00:00:00"/>
    <n v="0"/>
    <n v="0"/>
    <n v="1"/>
    <n v="4"/>
    <n v="1"/>
    <n v="0"/>
    <n v="0"/>
    <n v="0"/>
    <n v="0"/>
    <n v="1"/>
    <n v="1"/>
    <n v="0"/>
    <n v="0"/>
    <n v="0"/>
    <n v="0"/>
    <n v="1"/>
    <n v="0"/>
    <n v="0"/>
    <n v="0"/>
    <n v="1"/>
    <n v="20"/>
    <s v="Miele"/>
    <n v="2"/>
    <n v="0"/>
    <n v="0"/>
    <n v="0"/>
    <n v="0"/>
    <n v="0"/>
    <n v="1"/>
    <s v="Begrænset"/>
    <n v="0"/>
    <n v="0"/>
    <s v="Integrerede "/>
    <s v="Indre By"/>
    <n v="22"/>
    <n v="0"/>
    <n v="40"/>
    <n v="0"/>
    <n v="0"/>
    <n v="0"/>
    <n v="0"/>
    <n v="0"/>
    <n v="0"/>
    <n v="0"/>
    <n v="0"/>
    <n v="0"/>
    <n v="0"/>
    <n v="0"/>
    <n v="205011.98"/>
  </r>
  <r>
    <x v="0"/>
    <x v="304"/>
    <n v="0"/>
    <s v="Nørrebro"/>
    <s v="Blågårdsgade 15B"/>
    <n v="2200"/>
    <s v="København N"/>
    <s v="35 37 67 12"/>
    <s v="35277@buf.kk.dk"/>
    <s v="Jan Frölich"/>
    <n v="0"/>
    <n v="0"/>
    <s v="35277@buf.kk.dk"/>
    <s v="Integreret"/>
    <n v="24"/>
    <n v="0"/>
    <n v="42"/>
    <n v="0"/>
    <n v="0"/>
    <n v="0"/>
    <n v="0"/>
    <s v="Nej"/>
    <n v="0"/>
    <n v="0"/>
    <n v="5"/>
    <n v="5"/>
    <n v="5"/>
    <n v="5"/>
    <n v="0"/>
    <n v="5"/>
    <n v="0"/>
    <n v="0"/>
    <n v="5"/>
    <n v="0"/>
    <n v="70000"/>
    <n v="0"/>
    <n v="0"/>
    <n v="0"/>
    <n v="0"/>
    <n v="0"/>
    <n v="0"/>
    <n v="0"/>
    <n v="0"/>
    <n v="0"/>
    <n v="0"/>
    <n v="0"/>
    <n v="0"/>
    <n v="0"/>
    <n v="0"/>
    <n v="0"/>
    <n v="0"/>
    <n v="0"/>
    <n v="0"/>
    <n v="70"/>
    <n v="70"/>
    <n v="1"/>
    <n v="1"/>
    <s v="nej"/>
    <s v="Nej"/>
    <s v="Ja"/>
    <n v="0"/>
    <s v="ved ikke"/>
    <s v="Nej"/>
    <s v="vil helst have udefra det får vg.børnene nu"/>
    <s v="Ja"/>
    <n v="0"/>
    <x v="0"/>
    <x v="1"/>
    <n v="0"/>
    <s v="produktionskøkken"/>
    <s v="nej"/>
    <s v="Større"/>
    <s v="Større"/>
    <s v="ja"/>
    <s v="større kogebord, ovne, køleskab, røremaskine. Køkkenelementer"/>
    <n v="0"/>
    <n v="0"/>
    <n v="0"/>
    <n v="0"/>
    <n v="0"/>
    <n v="0"/>
    <n v="0"/>
    <n v="0"/>
    <n v="0"/>
    <s v="Birgitte"/>
    <s v="19.03"/>
    <n v="0"/>
    <n v="1"/>
    <n v="0"/>
    <n v="0"/>
    <n v="1"/>
    <n v="0"/>
    <n v="0"/>
    <n v="0"/>
    <n v="0"/>
    <n v="2"/>
    <n v="0"/>
    <n v="0"/>
    <n v="0"/>
    <n v="0"/>
    <n v="0"/>
    <n v="1"/>
    <n v="0"/>
    <n v="0"/>
    <n v="0"/>
    <n v="1"/>
    <n v="20"/>
    <s v="miele"/>
    <n v="0"/>
    <s v="Nej"/>
    <n v="0"/>
    <s v="Nej"/>
    <s v="Nej"/>
    <s v="Nej"/>
    <n v="2"/>
    <s v="ingen plads"/>
    <s v="Lige slået sammen vg. Og bh.. Der vil blive etableret tekøkken i stuen. Her bør indtænkes mulighed for opvaskemaskine, så service til børn i stuen kan hånteres der.. Køkken ligger ovenpå kunne evt. benyttes som koldt køkken. Der kommer elevator mellem de to etager."/>
    <n v="0"/>
    <s v="Integrerede "/>
    <s v="Nørrebro"/>
    <n v="24"/>
    <n v="0"/>
    <n v="42"/>
    <n v="0"/>
    <n v="0"/>
    <n v="0"/>
    <n v="0"/>
    <n v="0"/>
    <n v="0"/>
    <n v="0"/>
    <n v="0"/>
    <n v="0"/>
    <n v="0"/>
    <n v="0"/>
    <n v="205185.45"/>
  </r>
  <r>
    <x v="0"/>
    <x v="305"/>
    <n v="0"/>
    <s v="Nørrebro"/>
    <s v="Blegdamsvej 1C"/>
    <n v="2200"/>
    <s v="København N"/>
    <s v="35 39 09 75"/>
    <s v="35314@buf.kk.dk"/>
    <s v="ANNETTE PETERSEN"/>
    <n v="35381241"/>
    <n v="0"/>
    <s v="35314@buf.kk.dk"/>
    <s v="Integreret"/>
    <n v="0"/>
    <n v="0"/>
    <n v="60"/>
    <n v="60"/>
    <n v="50"/>
    <n v="37"/>
    <n v="30"/>
    <s v="Nej"/>
    <n v="0"/>
    <n v="0"/>
    <n v="0"/>
    <n v="0"/>
    <n v="0"/>
    <n v="0"/>
    <n v="0"/>
    <n v="5"/>
    <n v="0"/>
    <n v="1"/>
    <n v="5"/>
    <n v="0"/>
    <n v="0"/>
    <n v="0"/>
    <n v="0"/>
    <s v="Ja"/>
    <n v="0"/>
    <s v="Maria Hoydal"/>
    <n v="2009"/>
    <n v="25"/>
    <n v="0"/>
    <n v="0"/>
    <s v="3 år på hotel og resturantskolen, andre inst."/>
    <n v="0"/>
    <n v="0"/>
    <n v="0"/>
    <n v="0"/>
    <n v="0"/>
    <n v="0"/>
    <n v="0"/>
    <n v="0"/>
    <n v="0"/>
    <n v="70"/>
    <n v="0"/>
    <n v="1"/>
    <s v="Ja"/>
    <s v="ja"/>
    <s v="Ja"/>
    <s v="Ja"/>
    <n v="0"/>
    <s v="Ja"/>
    <n v="0"/>
    <s v="Ja"/>
    <n v="0"/>
    <x v="2"/>
    <x v="94"/>
    <n v="0"/>
    <s v="Køkken begrænset tilvirk"/>
    <n v="0"/>
    <n v="0"/>
    <n v="0"/>
    <n v="0"/>
    <n v="0"/>
    <n v="0"/>
    <n v="0"/>
    <n v="0"/>
    <n v="0"/>
    <s v="Mindre"/>
    <s v="ekstra ovn, røremaskine, opvaskemaskine op i arbejdshøjde"/>
    <n v="0"/>
    <n v="0"/>
    <s v="der er mulighed for udbygning ud mod garderoben. Som vil betyde at inst. kan få et produktionskøkken."/>
    <s v="Lone"/>
    <s v="24.03"/>
    <n v="0"/>
    <n v="1"/>
    <n v="0"/>
    <n v="0"/>
    <n v="0"/>
    <n v="0"/>
    <n v="0"/>
    <n v="0"/>
    <n v="0"/>
    <n v="1"/>
    <n v="0"/>
    <n v="0"/>
    <n v="0"/>
    <n v="0"/>
    <n v="0"/>
    <n v="1"/>
    <n v="0"/>
    <n v="0"/>
    <n v="0"/>
    <n v="1"/>
    <n v="20"/>
    <s v="mile"/>
    <n v="4"/>
    <s v="Nej"/>
    <n v="0"/>
    <s v="Nej"/>
    <s v="Nej"/>
    <s v="Nej"/>
    <n v="1"/>
    <s v="Begrænset"/>
    <n v="0"/>
    <n v="0"/>
    <s v="Integrerede "/>
    <s v="Nørrebro"/>
    <n v="0"/>
    <n v="0"/>
    <n v="60"/>
    <n v="60"/>
    <n v="50"/>
    <n v="37"/>
    <n v="30"/>
    <n v="0"/>
    <n v="0"/>
    <n v="0"/>
    <n v="0"/>
    <n v="0"/>
    <n v="0"/>
    <n v="0"/>
    <n v="92872.66"/>
  </r>
  <r>
    <x v="0"/>
    <x v="306"/>
    <n v="0"/>
    <s v="Nørrebro"/>
    <s v="Brohusgade 9"/>
    <n v="2200"/>
    <s v="København N"/>
    <n v="35200189"/>
    <s v="35326@buf.kk.dk"/>
    <s v="Anna Fisker"/>
    <n v="0"/>
    <n v="0"/>
    <s v="35326@buf.kk.dk"/>
    <s v="Integreret"/>
    <n v="53"/>
    <n v="0"/>
    <n v="72"/>
    <n v="80"/>
    <n v="0"/>
    <n v="0"/>
    <n v="0"/>
    <s v="Nej"/>
    <n v="0"/>
    <n v="0"/>
    <n v="5"/>
    <n v="5"/>
    <n v="5"/>
    <n v="5"/>
    <n v="0"/>
    <n v="5"/>
    <n v="5"/>
    <n v="5"/>
    <n v="5"/>
    <n v="0"/>
    <n v="384000"/>
    <n v="0"/>
    <n v="0"/>
    <s v="Ja"/>
    <n v="0"/>
    <s v="Nikolaj Løngren"/>
    <n v="2008"/>
    <n v="37"/>
    <n v="0"/>
    <s v="kok"/>
    <n v="0"/>
    <n v="0"/>
    <s v="Eva Aabel"/>
    <n v="2009"/>
    <n v="32"/>
    <n v="0"/>
    <s v="ufaglært"/>
    <n v="0"/>
    <n v="0"/>
    <n v="95"/>
    <n v="95"/>
    <n v="1"/>
    <n v="1"/>
    <s v="Ja"/>
    <s v="Nej"/>
    <s v="Ja"/>
    <s v="Ja"/>
    <n v="0"/>
    <s v="Ja"/>
    <n v="0"/>
    <s v="Ja"/>
    <n v="0"/>
    <x v="1"/>
    <x v="95"/>
    <n v="0"/>
    <s v="produktionskøkken"/>
    <s v="Ja"/>
    <n v="0"/>
    <n v="0"/>
    <n v="0"/>
    <s v="påbud: emhættet over konvektionsovnen"/>
    <n v="0"/>
    <n v="0"/>
    <n v="0"/>
    <n v="0"/>
    <n v="0"/>
    <n v="0"/>
    <n v="0"/>
    <n v="0"/>
    <n v="0"/>
    <s v="Birgitte"/>
    <s v="18.03"/>
    <n v="0"/>
    <n v="0"/>
    <n v="1"/>
    <n v="6"/>
    <n v="0"/>
    <n v="0"/>
    <n v="0"/>
    <n v="1"/>
    <n v="10"/>
    <n v="1"/>
    <n v="0"/>
    <n v="3"/>
    <n v="0"/>
    <n v="0"/>
    <n v="0"/>
    <n v="0"/>
    <n v="0"/>
    <n v="2"/>
    <n v="1"/>
    <n v="1"/>
    <n v="4"/>
    <s v="ken"/>
    <n v="0"/>
    <s v="Ja"/>
    <n v="20"/>
    <s v="Nej"/>
    <s v="Ja"/>
    <s v="ja"/>
    <n v="0"/>
    <s v="God plads"/>
    <n v="0"/>
    <n v="0"/>
    <s v="Integrerede "/>
    <s v="Nørrebro"/>
    <n v="53"/>
    <n v="0"/>
    <n v="72"/>
    <n v="80"/>
    <n v="0"/>
    <n v="0"/>
    <n v="0"/>
    <n v="0"/>
    <n v="0"/>
    <n v="0"/>
    <n v="0"/>
    <n v="0"/>
    <n v="0"/>
    <n v="0"/>
    <n v="397618.47"/>
  </r>
  <r>
    <x v="0"/>
    <x v="307"/>
    <s v="Haraldsgården"/>
    <s v="Nørrebro"/>
    <s v="Ragnhildgade 2"/>
    <n v="2100"/>
    <s v="København Ø"/>
    <s v="39 29 71 55"/>
    <s v="mail@haraldsgaarden.dk"/>
    <n v="0"/>
    <s v="."/>
    <s v="."/>
    <s v="35356@buf.kk.dk"/>
    <s v="Integreret"/>
    <n v="36"/>
    <n v="0"/>
    <n v="64"/>
    <n v="40"/>
    <n v="21"/>
    <n v="14"/>
    <n v="0"/>
    <s v="ja"/>
    <n v="2"/>
    <n v="1"/>
    <n v="5"/>
    <n v="5"/>
    <n v="5"/>
    <n v="5"/>
    <n v="0"/>
    <n v="5"/>
    <n v="0"/>
    <n v="0"/>
    <n v="5"/>
    <n v="0"/>
    <n v="250000"/>
    <n v="0"/>
    <n v="0"/>
    <s v="Ja"/>
    <n v="0"/>
    <s v="Susanne barselsvikar for Sungul"/>
    <n v="2008"/>
    <n v="30"/>
    <n v="0"/>
    <n v="0"/>
    <n v="0"/>
    <n v="0"/>
    <n v="0"/>
    <n v="0"/>
    <n v="0"/>
    <n v="0"/>
    <n v="0"/>
    <n v="0"/>
    <n v="0"/>
    <n v="75"/>
    <n v="75"/>
    <n v="1"/>
    <n v="1"/>
    <s v="Ja"/>
    <s v="ja"/>
    <s v="Ja"/>
    <s v="Ja"/>
    <n v="0"/>
    <s v="Ja"/>
    <n v="0"/>
    <s v="Ja"/>
    <n v="0"/>
    <x v="0"/>
    <x v="1"/>
    <n v="0"/>
    <s v="produktionskøkken"/>
    <n v="0"/>
    <s v="Mindre"/>
    <s v="Større"/>
    <n v="0"/>
    <s v="ovn,kogeplade,køleskab"/>
    <n v="0"/>
    <n v="0"/>
    <n v="0"/>
    <n v="0"/>
    <n v="0"/>
    <n v="0"/>
    <n v="0"/>
    <n v="0"/>
    <s v="køkkenet skal udbygges"/>
    <s v="Mariah"/>
    <s v="25.03"/>
    <n v="0"/>
    <n v="0"/>
    <n v="1"/>
    <n v="4"/>
    <n v="0"/>
    <n v="2"/>
    <n v="0"/>
    <n v="0"/>
    <n v="0"/>
    <n v="1"/>
    <n v="1"/>
    <n v="0"/>
    <n v="0"/>
    <n v="0"/>
    <n v="0"/>
    <n v="0"/>
    <n v="1"/>
    <n v="0"/>
    <n v="0"/>
    <n v="1"/>
    <n v="25"/>
    <s v="miele"/>
    <n v="5"/>
    <s v="Nej"/>
    <n v="0"/>
    <s v="Ja"/>
    <s v="Ja"/>
    <n v="0"/>
    <n v="2"/>
    <s v="Begrænset"/>
    <s v="elevator bør indtænkes da børnehaven ligger på 1. sal"/>
    <n v="0"/>
    <s v="Integrerede "/>
    <s v="Nørrebro"/>
    <n v="36"/>
    <n v="0"/>
    <n v="64"/>
    <n v="40"/>
    <n v="21"/>
    <n v="14"/>
    <n v="0"/>
    <n v="0"/>
    <n v="0"/>
    <n v="0"/>
    <n v="0"/>
    <n v="0"/>
    <n v="0"/>
    <n v="0"/>
    <n v="0"/>
  </r>
  <r>
    <x v="0"/>
    <x v="308"/>
    <s v="Haraldsgården"/>
    <s v="Nørrebro"/>
    <s v="Ragnhildgade 2"/>
    <n v="2100"/>
    <s v="København Ø"/>
    <s v="39 29 71 55"/>
    <s v="mail@haraldsgaarden.dk"/>
    <n v="0"/>
    <s v="."/>
    <s v="."/>
    <s v="35356@buf.kk.dk"/>
    <s v="Integreret"/>
    <n v="36"/>
    <n v="0"/>
    <n v="64"/>
    <n v="40"/>
    <n v="21"/>
    <n v="14"/>
    <n v="0"/>
    <s v="ja"/>
    <n v="0"/>
    <n v="0"/>
    <n v="0"/>
    <n v="0"/>
    <n v="0"/>
    <n v="0"/>
    <n v="0"/>
    <n v="0"/>
    <n v="0"/>
    <n v="0"/>
    <n v="0"/>
    <n v="0"/>
    <n v="0"/>
    <n v="0"/>
    <n v="0"/>
    <n v="0"/>
    <n v="0"/>
    <n v="0"/>
    <n v="0"/>
    <n v="0"/>
    <n v="0"/>
    <n v="0"/>
    <n v="0"/>
    <n v="0"/>
    <n v="0"/>
    <n v="0"/>
    <n v="0"/>
    <n v="0"/>
    <n v="0"/>
    <n v="0"/>
    <n v="0"/>
    <n v="0"/>
    <n v="0"/>
    <n v="0"/>
    <n v="0"/>
    <n v="0"/>
    <n v="0"/>
    <n v="0"/>
    <n v="0"/>
    <n v="0"/>
    <n v="0"/>
    <n v="0"/>
    <n v="0"/>
    <n v="0"/>
    <x v="1"/>
    <x v="1"/>
    <n v="0"/>
    <n v="0"/>
    <n v="0"/>
    <n v="0"/>
    <n v="0"/>
    <n v="0"/>
    <n v="0"/>
    <n v="0"/>
    <n v="0"/>
    <n v="0"/>
    <n v="0"/>
    <n v="0"/>
    <n v="0"/>
    <n v="0"/>
    <n v="0"/>
    <n v="0"/>
    <n v="0"/>
    <d v="1899-12-30T00:00:00"/>
    <n v="0"/>
    <n v="0"/>
    <n v="0"/>
    <n v="4"/>
    <n v="0"/>
    <n v="1"/>
    <n v="0"/>
    <n v="0"/>
    <n v="0"/>
    <n v="0"/>
    <n v="1"/>
    <n v="0"/>
    <n v="0"/>
    <n v="0"/>
    <n v="0"/>
    <n v="1"/>
    <n v="0"/>
    <n v="0"/>
    <n v="0"/>
    <n v="1"/>
    <n v="25"/>
    <s v="miele"/>
    <n v="3"/>
    <n v="0"/>
    <n v="0"/>
    <n v="0"/>
    <n v="0"/>
    <n v="0"/>
    <n v="0"/>
    <n v="0"/>
    <n v="0"/>
    <n v="0"/>
    <s v="Integrerede "/>
    <s v="Nørrebro"/>
    <n v="36"/>
    <n v="0"/>
    <n v="64"/>
    <n v="40"/>
    <n v="21"/>
    <n v="14"/>
    <n v="0"/>
    <n v="0"/>
    <n v="0"/>
    <n v="0"/>
    <n v="0"/>
    <n v="0"/>
    <n v="0"/>
    <n v="0"/>
    <n v="0"/>
  </r>
  <r>
    <x v="0"/>
    <x v="309"/>
    <s v="Haraldsgården"/>
    <s v="Nørrebro"/>
    <s v="Ragnhildgade 2"/>
    <n v="2100"/>
    <s v="København Ø"/>
    <s v="39 29 71 55"/>
    <s v="mail@haraldsgaarden.dk"/>
    <n v="0"/>
    <s v="."/>
    <s v="."/>
    <s v="35356@buf.kk.dk"/>
    <s v="Integreret"/>
    <n v="36"/>
    <n v="0"/>
    <n v="64"/>
    <n v="40"/>
    <n v="21"/>
    <n v="14"/>
    <n v="0"/>
    <n v="0"/>
    <n v="0"/>
    <n v="0"/>
    <n v="0"/>
    <n v="0"/>
    <n v="0"/>
    <n v="0"/>
    <n v="0"/>
    <n v="0"/>
    <n v="0"/>
    <n v="0"/>
    <n v="0"/>
    <n v="0"/>
    <n v="0"/>
    <n v="0"/>
    <n v="0"/>
    <n v="0"/>
    <n v="0"/>
    <n v="0"/>
    <n v="0"/>
    <n v="0"/>
    <n v="0"/>
    <n v="0"/>
    <n v="0"/>
    <n v="0"/>
    <n v="0"/>
    <n v="0"/>
    <n v="0"/>
    <n v="0"/>
    <n v="0"/>
    <n v="0"/>
    <n v="0"/>
    <n v="0"/>
    <n v="0"/>
    <n v="0"/>
    <n v="0"/>
    <n v="0"/>
    <n v="0"/>
    <n v="0"/>
    <n v="0"/>
    <n v="0"/>
    <n v="0"/>
    <n v="0"/>
    <n v="0"/>
    <n v="0"/>
    <x v="1"/>
    <x v="1"/>
    <n v="0"/>
    <n v="0"/>
    <n v="0"/>
    <n v="0"/>
    <n v="0"/>
    <n v="0"/>
    <n v="0"/>
    <n v="0"/>
    <n v="0"/>
    <n v="0"/>
    <n v="0"/>
    <n v="0"/>
    <n v="0"/>
    <n v="0"/>
    <n v="0"/>
    <n v="0"/>
    <s v="Mariah"/>
    <d v="2009-04-21T00:00:00"/>
    <n v="0"/>
    <n v="0"/>
    <n v="0"/>
    <n v="0"/>
    <n v="0"/>
    <n v="0"/>
    <n v="0"/>
    <n v="0"/>
    <n v="0"/>
    <n v="0"/>
    <n v="0"/>
    <n v="0"/>
    <n v="0"/>
    <n v="0"/>
    <n v="0"/>
    <n v="0"/>
    <n v="0"/>
    <n v="0"/>
    <n v="0"/>
    <n v="0"/>
    <n v="0"/>
    <n v="0"/>
    <n v="0"/>
    <n v="0"/>
    <n v="0"/>
    <n v="0"/>
    <n v="0"/>
    <n v="0"/>
    <n v="0"/>
    <n v="0"/>
    <n v="0"/>
    <s v="Skovbus"/>
    <s v="Integrerede "/>
    <s v="Nørrebro"/>
    <n v="36"/>
    <n v="0"/>
    <n v="64"/>
    <n v="40"/>
    <n v="21"/>
    <n v="14"/>
    <n v="0"/>
    <n v="0"/>
    <n v="0"/>
    <n v="0"/>
    <n v="0"/>
    <n v="0"/>
    <n v="0"/>
    <n v="0"/>
    <n v="0"/>
  </r>
  <r>
    <x v="0"/>
    <x v="310"/>
    <s v="Blågård Sogns Børneinstitution "/>
    <s v="Nørrebro"/>
    <s v="Stengade 35"/>
    <n v="2200"/>
    <s v="København N"/>
    <s v="35 39 39 99"/>
    <s v="35538@buf.kk.dk"/>
    <s v="Ruth Steen Hansen"/>
    <n v="35350258"/>
    <n v="0"/>
    <s v="35538@buf.kk.dk"/>
    <s v="Integreret"/>
    <n v="30"/>
    <n v="0"/>
    <n v="40"/>
    <n v="0"/>
    <n v="0"/>
    <n v="0"/>
    <n v="0"/>
    <s v="Nej"/>
    <n v="0"/>
    <n v="0"/>
    <n v="5"/>
    <n v="5"/>
    <n v="5"/>
    <n v="5"/>
    <n v="0"/>
    <n v="5"/>
    <n v="0"/>
    <n v="0"/>
    <n v="5"/>
    <n v="0"/>
    <n v="0"/>
    <n v="0"/>
    <n v="0"/>
    <s v="Ja"/>
    <n v="0"/>
    <s v="Heidi Jensen"/>
    <n v="2007"/>
    <n v="32"/>
    <n v="0"/>
    <s v="ufaglært"/>
    <s v="diverse køkkener. Pæd.medhjælper"/>
    <n v="0"/>
    <n v="0"/>
    <n v="0"/>
    <n v="0"/>
    <n v="0"/>
    <n v="0"/>
    <n v="0"/>
    <n v="0"/>
    <n v="85"/>
    <n v="85"/>
    <n v="2"/>
    <n v="2"/>
    <s v="Ja"/>
    <s v="Nej"/>
    <s v="Ja"/>
    <s v="Ja"/>
    <s v="køkkenet har tidligere lavet mad til så mange"/>
    <s v="Ja"/>
    <n v="0"/>
    <n v="0"/>
    <n v="0"/>
    <x v="0"/>
    <x v="1"/>
    <n v="0"/>
    <s v="produktionskøkken"/>
    <s v="Ja"/>
    <n v="0"/>
    <n v="0"/>
    <n v="0"/>
    <s v="ønske, kartoffelskræller"/>
    <n v="0"/>
    <n v="0"/>
    <n v="0"/>
    <n v="0"/>
    <n v="0"/>
    <n v="0"/>
    <n v="0"/>
    <n v="0"/>
    <n v="0"/>
    <s v="Birgitte"/>
    <s v="20.03"/>
    <n v="0"/>
    <n v="0"/>
    <n v="1"/>
    <n v="5"/>
    <n v="0"/>
    <n v="2"/>
    <n v="0"/>
    <n v="0"/>
    <n v="0"/>
    <n v="0"/>
    <n v="0"/>
    <n v="2"/>
    <n v="0"/>
    <n v="0"/>
    <n v="0"/>
    <n v="0"/>
    <n v="1"/>
    <n v="0"/>
    <n v="0"/>
    <n v="1"/>
    <n v="3"/>
    <s v="miele"/>
    <n v="0"/>
    <s v="Ja"/>
    <n v="0"/>
    <n v="0"/>
    <s v="Ja"/>
    <n v="0"/>
    <n v="3"/>
    <s v="Begrænset"/>
    <n v="0"/>
    <n v="0"/>
    <s v="Integrerede "/>
    <s v="Nørrebro"/>
    <n v="30"/>
    <n v="0"/>
    <n v="40"/>
    <n v="0"/>
    <n v="0"/>
    <n v="0"/>
    <n v="0"/>
    <n v="0"/>
    <n v="0"/>
    <n v="0"/>
    <n v="0"/>
    <n v="0"/>
    <n v="0"/>
    <n v="0"/>
    <n v="116122.6"/>
  </r>
  <r>
    <x v="0"/>
    <x v="311"/>
    <n v="0"/>
    <s v="Nørrebro"/>
    <s v="Korsgade 60"/>
    <n v="2200"/>
    <s v="København N"/>
    <n v="35301739"/>
    <s v="35545@buf.kk.dk"/>
    <s v="Sidsel Jost Bruun Jørgensen"/>
    <n v="36969006"/>
    <n v="0"/>
    <s v="35545@buf.kk.dk"/>
    <s v="Integreret"/>
    <n v="14"/>
    <n v="0"/>
    <n v="44"/>
    <n v="0"/>
    <n v="0"/>
    <n v="0"/>
    <n v="0"/>
    <s v="Nej"/>
    <n v="1"/>
    <n v="0"/>
    <n v="5"/>
    <n v="5"/>
    <n v="0"/>
    <n v="5"/>
    <n v="0"/>
    <n v="5"/>
    <n v="0"/>
    <n v="0"/>
    <n v="5"/>
    <n v="0"/>
    <n v="50000"/>
    <n v="0"/>
    <n v="0"/>
    <n v="0"/>
    <n v="0"/>
    <n v="0"/>
    <n v="0"/>
    <n v="0"/>
    <n v="0"/>
    <n v="0"/>
    <n v="0"/>
    <n v="0"/>
    <n v="0"/>
    <n v="0"/>
    <n v="0"/>
    <n v="0"/>
    <n v="0"/>
    <n v="0"/>
    <n v="0"/>
    <n v="95"/>
    <n v="95"/>
    <n v="2"/>
    <n v="2"/>
    <s v="Ja"/>
    <s v="Nej"/>
    <s v="nej"/>
    <s v="Ja"/>
    <s v="syntes ordningen er god, syntes ikke rammerne er iorden."/>
    <n v="0"/>
    <n v="0"/>
    <s v="Ja"/>
    <s v="syntes det er en stor opgave"/>
    <x v="0"/>
    <x v="2"/>
    <n v="0"/>
    <s v="produktionskøkken"/>
    <s v="nej"/>
    <s v="Mindre"/>
    <s v="Mindre"/>
    <n v="0"/>
    <s v="Hvis der skal laves mad til alle børnene, også dem i udflytter, kræves en større ændring i eksisterende køkken. Ellers er det opvaskemaskine op i højde, en ovn, faste underskabe og rørmaskine"/>
    <n v="0"/>
    <n v="0"/>
    <n v="0"/>
    <n v="0"/>
    <n v="0"/>
    <n v="0"/>
    <n v="0"/>
    <n v="0"/>
    <n v="0"/>
    <s v="Lone"/>
    <s v="24.03"/>
    <n v="0"/>
    <n v="0"/>
    <n v="1"/>
    <n v="4"/>
    <n v="0"/>
    <n v="1"/>
    <n v="0"/>
    <n v="0"/>
    <n v="0"/>
    <n v="0"/>
    <n v="1"/>
    <n v="0"/>
    <n v="0"/>
    <n v="0"/>
    <n v="0"/>
    <n v="0"/>
    <n v="1"/>
    <n v="0"/>
    <n v="0"/>
    <n v="1"/>
    <n v="20"/>
    <s v="mile"/>
    <n v="3"/>
    <s v="Nej"/>
    <n v="0"/>
    <s v="Nej"/>
    <s v="Nej"/>
    <s v="ja"/>
    <n v="3"/>
    <s v="God plads"/>
    <n v="0"/>
    <n v="0"/>
    <s v="Integrerede "/>
    <s v="Nørrebro"/>
    <n v="14"/>
    <n v="0"/>
    <n v="44"/>
    <n v="70"/>
    <n v="0"/>
    <n v="0"/>
    <n v="0"/>
    <n v="0"/>
    <n v="0"/>
    <n v="0"/>
    <n v="0"/>
    <n v="0"/>
    <n v="0"/>
    <n v="0"/>
    <n v="110855.55"/>
  </r>
  <r>
    <x v="0"/>
    <x v="312"/>
    <s v="Panumhaven"/>
    <s v="Nørrebro"/>
    <s v="Nørre Allé 4"/>
    <n v="2200"/>
    <s v="København N"/>
    <s v="35 42 55 51"/>
    <s v="35546@buf.kk.dk"/>
    <s v="Marica Kljucarie"/>
    <n v="39278383"/>
    <n v="0"/>
    <s v="35546@buf.kk.dk"/>
    <s v="Integreret"/>
    <n v="20"/>
    <n v="0"/>
    <n v="24"/>
    <n v="0"/>
    <n v="0"/>
    <n v="0"/>
    <n v="0"/>
    <s v="Nej"/>
    <n v="0"/>
    <n v="0"/>
    <n v="5"/>
    <n v="5"/>
    <n v="5"/>
    <n v="5"/>
    <n v="0"/>
    <n v="5"/>
    <n v="0"/>
    <n v="0"/>
    <n v="5"/>
    <n v="0"/>
    <s v="90000 til 100000"/>
    <s v="ikke udregnet"/>
    <n v="0"/>
    <s v="Ja"/>
    <n v="0"/>
    <s v="Anne Kathrine Niemanh"/>
    <n v="2007"/>
    <n v="20"/>
    <n v="0"/>
    <s v="kok"/>
    <s v="restaurent"/>
    <n v="0"/>
    <n v="0"/>
    <n v="0"/>
    <n v="0"/>
    <n v="0"/>
    <n v="0"/>
    <n v="0"/>
    <n v="0"/>
    <n v="75"/>
    <n v="75"/>
    <n v="2"/>
    <n v="1"/>
    <s v="Ja"/>
    <s v="Nej"/>
    <s v="Ja"/>
    <s v="Ja"/>
    <s v="er meget imod mad udefra"/>
    <s v="Ja"/>
    <n v="0"/>
    <s v="Ja"/>
    <n v="0"/>
    <x v="2"/>
    <x v="96"/>
    <n v="0"/>
    <s v="produktionskøkken"/>
    <s v="nej"/>
    <n v="0"/>
    <n v="0"/>
    <n v="0"/>
    <s v="evt. ekstra vask, se kommentar"/>
    <n v="0"/>
    <n v="0"/>
    <n v="0"/>
    <n v="0"/>
    <n v="0"/>
    <n v="0"/>
    <n v="0"/>
    <n v="0"/>
    <s v="inst. har midertidige lokaler og venter på nye, forventer der går 1-2 år. På dispensation har de lov til at lave mad til vg.børn, vil også gerne lave mad til bh.børn.Køkkenet kan sagtens rumme det, køkkenpersonalet er yderst fleksibel og vil gerne, så madhus anbefalingen er, at de får lov. Opvaskemaskine hæves, hvis teknisk muligt uden at tage bordplads."/>
    <n v="0"/>
    <d v="1899-12-30T00:00:00"/>
    <n v="0"/>
    <n v="0"/>
    <n v="1"/>
    <n v="4"/>
    <n v="1"/>
    <n v="1"/>
    <n v="0"/>
    <n v="0"/>
    <n v="0"/>
    <n v="3"/>
    <n v="0"/>
    <n v="0"/>
    <n v="0"/>
    <n v="1"/>
    <n v="0"/>
    <n v="1"/>
    <n v="0"/>
    <n v="0"/>
    <n v="0"/>
    <n v="1"/>
    <n v="20"/>
    <s v="mile"/>
    <n v="4"/>
    <n v="0"/>
    <n v="0"/>
    <s v="Ja"/>
    <s v="Ja"/>
    <n v="0"/>
    <n v="0"/>
    <s v="Begrænset"/>
    <n v="0"/>
    <n v="0"/>
    <s v="Integrerede "/>
    <s v="Nørrebro"/>
    <n v="20"/>
    <n v="0"/>
    <n v="24"/>
    <n v="0"/>
    <n v="0"/>
    <n v="0"/>
    <n v="0"/>
    <n v="0"/>
    <n v="0"/>
    <n v="0"/>
    <n v="0"/>
    <n v="0"/>
    <n v="0"/>
    <n v="0"/>
    <n v="73373.62"/>
  </r>
  <r>
    <x v="0"/>
    <x v="313"/>
    <s v="Røde Rose III"/>
    <s v="Nørrebro"/>
    <s v="Heimdalsgade 42"/>
    <n v="2200"/>
    <s v="København N"/>
    <s v="35 83 29 66"/>
    <s v="Rose-3@mail.tele.dk"/>
    <s v="Kollektiv ledelse Marianne Guldager"/>
    <n v="38867632"/>
    <n v="0"/>
    <s v="35551@buf.kk.dk"/>
    <s v="Integreret"/>
    <n v="22"/>
    <n v="0"/>
    <n v="44"/>
    <n v="0"/>
    <n v="0"/>
    <n v="0"/>
    <n v="0"/>
    <s v="Nej"/>
    <n v="0"/>
    <n v="0"/>
    <n v="5"/>
    <n v="5"/>
    <n v="4"/>
    <n v="5"/>
    <n v="0"/>
    <n v="5"/>
    <n v="5"/>
    <n v="3"/>
    <n v="5"/>
    <n v="0"/>
    <n v="140000"/>
    <n v="0"/>
    <n v="0"/>
    <s v="Ja"/>
    <n v="0"/>
    <s v="Anthony Farrington"/>
    <n v="1989"/>
    <n v="37"/>
    <n v="0"/>
    <n v="0"/>
    <n v="0"/>
    <s v="Camilla Plum kurser, Madhus"/>
    <n v="0"/>
    <n v="0"/>
    <n v="0"/>
    <n v="0"/>
    <n v="0"/>
    <n v="0"/>
    <n v="0"/>
    <n v="80"/>
    <n v="0"/>
    <n v="1"/>
    <n v="0"/>
    <s v="Ja"/>
    <s v="ja"/>
    <s v="Ja"/>
    <s v="Ja"/>
    <n v="0"/>
    <s v="Ja"/>
    <n v="0"/>
    <s v="Ja"/>
    <n v="0"/>
    <x v="0"/>
    <x v="1"/>
    <n v="0"/>
    <s v="produktionskøkken"/>
    <s v="nej"/>
    <s v="Mindre"/>
    <n v="0"/>
    <n v="0"/>
    <s v="større opvaskemaskine, service, røremaskine (bjørn), gryde"/>
    <n v="0"/>
    <n v="0"/>
    <n v="0"/>
    <n v="0"/>
    <n v="0"/>
    <n v="0"/>
    <n v="0"/>
    <n v="0"/>
    <s v="Da køkkenet et par gange om ugen laver mad til alle børnene, har de en fornemmelse af hvad det kommer til at betyde."/>
    <s v="Lone"/>
    <s v="16.03"/>
    <n v="0"/>
    <n v="0"/>
    <n v="1"/>
    <n v="5"/>
    <n v="0"/>
    <n v="3"/>
    <n v="0"/>
    <n v="0"/>
    <n v="0"/>
    <n v="0"/>
    <n v="2"/>
    <n v="0"/>
    <n v="0"/>
    <n v="1"/>
    <n v="0"/>
    <n v="0"/>
    <n v="0"/>
    <n v="0"/>
    <n v="1"/>
    <n v="1"/>
    <n v="20"/>
    <s v="miele"/>
    <n v="5"/>
    <s v="Nej"/>
    <n v="0"/>
    <s v="Ja"/>
    <s v="Nej"/>
    <s v="ja"/>
    <n v="2"/>
    <s v="God plads"/>
    <n v="0"/>
    <n v="0"/>
    <s v="Integrerede "/>
    <s v="Nørrebro"/>
    <n v="22"/>
    <n v="0"/>
    <n v="44"/>
    <n v="0"/>
    <n v="0"/>
    <n v="0"/>
    <n v="0"/>
    <n v="0"/>
    <n v="0"/>
    <n v="0"/>
    <n v="0"/>
    <n v="0"/>
    <n v="0"/>
    <n v="0"/>
    <n v="106929.45"/>
  </r>
  <r>
    <x v="0"/>
    <x v="314"/>
    <n v="0"/>
    <s v="Nørrebro"/>
    <s v="Læssøesgade 22"/>
    <n v="2200"/>
    <s v="København N"/>
    <n v="35355001"/>
    <s v="35561@buf.kk.dk"/>
    <s v="Christiane Pedersen"/>
    <n v="35434389"/>
    <n v="0"/>
    <s v="laesoegade@mail.tele.dk"/>
    <s v="Integreret"/>
    <n v="0"/>
    <n v="0"/>
    <n v="24"/>
    <n v="23"/>
    <n v="0"/>
    <n v="0"/>
    <n v="0"/>
    <s v="Nej"/>
    <n v="0"/>
    <n v="0"/>
    <n v="0"/>
    <n v="0"/>
    <n v="0"/>
    <n v="0"/>
    <n v="0"/>
    <n v="5"/>
    <n v="0"/>
    <n v="5"/>
    <n v="5"/>
    <n v="0"/>
    <n v="0"/>
    <n v="100000"/>
    <n v="0"/>
    <s v="Ja"/>
    <n v="0"/>
    <s v="Katrine Anker Møller"/>
    <n v="2008"/>
    <n v="34"/>
    <n v="0"/>
    <s v="Eh-økonom"/>
    <s v="15 års erfaring fra institutioner"/>
    <s v="blende mad, Madhuset. Øko-kurser hos dogme Kbh."/>
    <n v="0"/>
    <n v="0"/>
    <n v="0"/>
    <n v="0"/>
    <n v="0"/>
    <n v="0"/>
    <n v="0"/>
    <n v="0"/>
    <n v="75"/>
    <n v="0"/>
    <n v="2"/>
    <s v="Ja"/>
    <s v="ja"/>
    <s v="Ja"/>
    <s v="Ja"/>
    <n v="0"/>
    <s v="Ja"/>
    <n v="0"/>
    <s v="Ja"/>
    <n v="0"/>
    <x v="2"/>
    <x v="96"/>
    <n v="0"/>
    <s v="produktionskøkken"/>
    <s v="nej"/>
    <s v="Mindre"/>
    <n v="0"/>
    <n v="0"/>
    <s v="En lille Bjørn til brødbagning er et stort ønske. (der er også 23 fritidshjems børn der skal have mad) Robot til grøntsager."/>
    <n v="0"/>
    <n v="0"/>
    <n v="0"/>
    <n v="0"/>
    <n v="0"/>
    <n v="0"/>
    <n v="0"/>
    <n v="0"/>
    <n v="0"/>
    <s v="Mariah"/>
    <s v="23.03.09"/>
    <n v="0"/>
    <n v="0"/>
    <n v="1"/>
    <n v="4"/>
    <n v="0"/>
    <n v="2"/>
    <n v="0"/>
    <n v="0"/>
    <n v="0"/>
    <n v="0"/>
    <n v="2"/>
    <n v="0"/>
    <n v="0"/>
    <n v="0"/>
    <n v="0"/>
    <n v="0"/>
    <n v="0"/>
    <n v="0"/>
    <n v="1"/>
    <n v="1"/>
    <n v="25"/>
    <s v="mile"/>
    <n v="6"/>
    <n v="0"/>
    <n v="0"/>
    <n v="0"/>
    <s v="Ja"/>
    <s v="ja"/>
    <n v="2"/>
    <s v="God plads"/>
    <s v="Institutionen har allerede mad til alle"/>
    <n v="0"/>
    <s v="Integrerede "/>
    <s v="Nørrebro"/>
    <n v="0"/>
    <n v="0"/>
    <n v="19"/>
    <n v="11"/>
    <n v="0"/>
    <n v="0"/>
    <n v="0"/>
    <n v="0"/>
    <n v="5"/>
    <n v="5"/>
    <n v="0"/>
    <n v="0"/>
    <n v="0"/>
    <n v="0"/>
    <n v="92829.78"/>
  </r>
  <r>
    <x v="0"/>
    <x v="315"/>
    <s v="Samuelsgaarden"/>
    <s v="Nørrebro"/>
    <s v="Rådmandsgade 31"/>
    <n v="2200"/>
    <s v="København N"/>
    <s v="35 83 31 71"/>
    <s v="mail@samuelsgaarden.kk.dk"/>
    <s v="Carsten Allan Hansen"/>
    <n v="0"/>
    <n v="0"/>
    <s v="35265@buf.kk.dk"/>
    <s v="Integreret"/>
    <n v="33"/>
    <n v="0"/>
    <n v="60"/>
    <n v="84"/>
    <n v="25"/>
    <n v="15"/>
    <n v="0"/>
    <s v="Nej"/>
    <n v="0"/>
    <n v="0"/>
    <n v="5"/>
    <n v="5"/>
    <n v="5"/>
    <n v="5"/>
    <n v="5"/>
    <n v="5"/>
    <n v="0"/>
    <n v="0"/>
    <n v="5"/>
    <n v="0"/>
    <n v="72000"/>
    <n v="36000"/>
    <n v="0"/>
    <n v="0"/>
    <n v="0"/>
    <n v="0"/>
    <n v="0"/>
    <n v="0"/>
    <n v="0"/>
    <n v="0"/>
    <n v="0"/>
    <n v="0"/>
    <n v="0"/>
    <n v="0"/>
    <n v="0"/>
    <n v="0"/>
    <n v="0"/>
    <n v="0"/>
    <n v="0"/>
    <n v="60"/>
    <n v="60"/>
    <n v="2"/>
    <n v="2"/>
    <s v="Ja"/>
    <s v="Nej"/>
    <s v="Ja"/>
    <s v="Ja"/>
    <n v="0"/>
    <s v="Ja"/>
    <n v="0"/>
    <s v="Ja"/>
    <n v="0"/>
    <x v="0"/>
    <x v="5"/>
    <n v="0"/>
    <s v="Køkken begrænset tilvirk"/>
    <n v="0"/>
    <n v="0"/>
    <n v="0"/>
    <n v="0"/>
    <s v="køkkenet er ikke i brug. Trænger til nye bordplader, bordplads,kogebord,ovne,udsugning,køl-frys."/>
    <n v="0"/>
    <n v="0"/>
    <n v="0"/>
    <n v="0"/>
    <n v="0"/>
    <n v="0"/>
    <n v="0"/>
    <n v="0"/>
    <n v="0"/>
    <s v="Cathrine"/>
    <s v="24.03"/>
    <n v="0"/>
    <n v="1"/>
    <n v="0"/>
    <n v="0"/>
    <n v="0"/>
    <n v="0"/>
    <n v="0"/>
    <n v="0"/>
    <n v="0"/>
    <n v="1"/>
    <n v="0"/>
    <n v="0"/>
    <n v="0"/>
    <n v="0"/>
    <n v="0"/>
    <n v="0"/>
    <n v="0"/>
    <n v="0"/>
    <n v="0"/>
    <n v="1"/>
    <n v="20"/>
    <s v="miele"/>
    <n v="2"/>
    <s v="Nej"/>
    <n v="0"/>
    <s v="Nej"/>
    <s v="Nej"/>
    <s v="Nej"/>
    <n v="1"/>
    <s v="Begrænset"/>
    <n v="0"/>
    <n v="0"/>
    <s v="Integrerede "/>
    <s v="Nørrebro"/>
    <n v="33"/>
    <n v="0"/>
    <n v="60"/>
    <n v="84"/>
    <n v="25"/>
    <n v="15"/>
    <n v="0"/>
    <n v="0"/>
    <n v="0"/>
    <n v="0"/>
    <n v="0"/>
    <n v="0"/>
    <n v="0"/>
    <n v="0"/>
    <n v="149124.46"/>
  </r>
  <r>
    <x v="0"/>
    <x v="316"/>
    <s v="Møllehuset"/>
    <s v="Nørrebro"/>
    <s v="Møllegade 33"/>
    <n v="2200"/>
    <s v="København N"/>
    <s v="35 20 92 00"/>
    <s v="37223@buf.kk.dk"/>
    <s v="Judith Hildebrand"/>
    <n v="35268644"/>
    <n v="26738035"/>
    <s v="37223@buf.kk.dk"/>
    <s v="Integreret"/>
    <n v="28"/>
    <n v="0"/>
    <n v="40"/>
    <n v="0"/>
    <n v="0"/>
    <n v="0"/>
    <n v="0"/>
    <s v="Nej"/>
    <n v="0"/>
    <n v="0"/>
    <n v="5"/>
    <n v="0"/>
    <n v="5"/>
    <n v="5"/>
    <n v="0"/>
    <n v="5"/>
    <n v="0"/>
    <n v="0"/>
    <n v="5"/>
    <n v="0"/>
    <n v="120000"/>
    <n v="0"/>
    <n v="0"/>
    <s v="Ja"/>
    <n v="0"/>
    <s v="Cheiron"/>
    <n v="2009"/>
    <n v="32"/>
    <n v="0"/>
    <s v="ufaglært"/>
    <s v="lavet mad"/>
    <n v="0"/>
    <n v="0"/>
    <n v="0"/>
    <n v="0"/>
    <n v="0"/>
    <n v="0"/>
    <n v="0"/>
    <n v="0"/>
    <n v="95"/>
    <n v="95"/>
    <n v="1"/>
    <n v="1"/>
    <s v="Ja"/>
    <s v="Nej"/>
    <s v="Ja"/>
    <s v="Ja"/>
    <n v="0"/>
    <s v="Ja"/>
    <n v="0"/>
    <s v="Ja"/>
    <n v="0"/>
    <x v="0"/>
    <x v="1"/>
    <n v="0"/>
    <s v="Køkken blandet tilvirk"/>
    <s v="nej"/>
    <n v="0"/>
    <n v="0"/>
    <n v="0"/>
    <n v="0"/>
    <s v="Større"/>
    <s v="Ingen"/>
    <s v="Nej"/>
    <s v="hurtigere opvaskemaskine, ønsker stålbordplade, en ekstra ovn, ekstra kogeplade, ekstra køleskab og fryder, spulearm. Den enen vask ønskes som dobbeltvask."/>
    <n v="0"/>
    <n v="0"/>
    <n v="0"/>
    <n v="0"/>
    <n v="0"/>
    <s v="Mariah / Sine"/>
    <d v="2009-05-03T00:00:00"/>
    <n v="0"/>
    <n v="0"/>
    <n v="1"/>
    <n v="4"/>
    <n v="0"/>
    <n v="2"/>
    <n v="0"/>
    <n v="0"/>
    <n v="0"/>
    <n v="0"/>
    <n v="2"/>
    <n v="0"/>
    <n v="0"/>
    <n v="0"/>
    <n v="0"/>
    <n v="0"/>
    <n v="1"/>
    <n v="0"/>
    <n v="0"/>
    <n v="1"/>
    <n v="25"/>
    <s v="Miele"/>
    <n v="5"/>
    <s v="Ja"/>
    <n v="20"/>
    <s v="Nej"/>
    <s v="Nej"/>
    <s v="Nej"/>
    <n v="2"/>
    <s v="Begrænset"/>
    <s v="Hvis det hele ikke kan bevilges ønsker institutionen at være med til at prioritere hvad der er mest nødvendigt. F.eks. Ekstra fryser, køleskab, ovn og opvaskemaskine"/>
    <n v="0"/>
    <s v="Integrerede "/>
    <s v="Nørrebro"/>
    <n v="28"/>
    <n v="0"/>
    <n v="40"/>
    <n v="0"/>
    <n v="0"/>
    <n v="0"/>
    <n v="0"/>
    <n v="0"/>
    <n v="0"/>
    <n v="0"/>
    <n v="0"/>
    <n v="0"/>
    <n v="0"/>
    <n v="0"/>
    <n v="131944.18"/>
  </r>
  <r>
    <x v="0"/>
    <x v="317"/>
    <s v="Bifrost"/>
    <s v="Nørrebro"/>
    <s v="Baldersgade 5"/>
    <n v="2200"/>
    <s v="København N"/>
    <s v="35 83 18 07"/>
    <s v="37229@buf.kk.dk"/>
    <s v="Kirsten Brandt"/>
    <n v="0"/>
    <n v="0"/>
    <s v="37229@buf.kk.dk"/>
    <s v="Integreret"/>
    <n v="32"/>
    <n v="0"/>
    <n v="42"/>
    <n v="0"/>
    <n v="0"/>
    <n v="0"/>
    <n v="0"/>
    <s v="ja"/>
    <n v="2"/>
    <n v="1"/>
    <n v="5"/>
    <n v="5"/>
    <n v="5"/>
    <n v="5"/>
    <n v="0"/>
    <n v="5"/>
    <n v="0"/>
    <n v="0"/>
    <n v="5"/>
    <n v="0"/>
    <n v="0"/>
    <n v="0"/>
    <n v="0"/>
    <s v="Ja"/>
    <n v="0"/>
    <s v="Kirsten Larsen"/>
    <n v="2008"/>
    <n v="30"/>
    <n v="0"/>
    <n v="0"/>
    <s v="års erfaring"/>
    <s v="hygiejne og økokurser (1 dags kurset)"/>
    <n v="0"/>
    <n v="0"/>
    <n v="0"/>
    <n v="0"/>
    <n v="0"/>
    <n v="0"/>
    <n v="0"/>
    <n v="0"/>
    <n v="0"/>
    <n v="2"/>
    <n v="2"/>
    <s v="nej"/>
    <s v="Nej"/>
    <s v="Ja"/>
    <s v="Ja"/>
    <n v="0"/>
    <s v="Ja"/>
    <n v="0"/>
    <s v="Ja"/>
    <n v="0"/>
    <x v="0"/>
    <x v="97"/>
    <n v="0"/>
    <s v="Køkken begrænset tilvirk"/>
    <s v="nej"/>
    <s v="Større"/>
    <s v="Ingen"/>
    <s v="Nej"/>
    <s v="Køkkenet er fint men skal have nye elementer og nyt komfur + ovne, 1 køleskab ekstra"/>
    <n v="0"/>
    <n v="0"/>
    <n v="0"/>
    <n v="0"/>
    <n v="0"/>
    <n v="0"/>
    <s v="Større"/>
    <s v="komfur + ovn + køl"/>
    <n v="0"/>
    <s v="Cathrine Jerrik"/>
    <d v="2009-04-06T00:00:00"/>
    <n v="0"/>
    <n v="1"/>
    <n v="0"/>
    <n v="4"/>
    <n v="1"/>
    <n v="0"/>
    <n v="0"/>
    <n v="0"/>
    <n v="0"/>
    <n v="1"/>
    <n v="1"/>
    <n v="0"/>
    <n v="0"/>
    <n v="0"/>
    <n v="0"/>
    <n v="1"/>
    <n v="0"/>
    <n v="0"/>
    <n v="1"/>
    <n v="1"/>
    <n v="20"/>
    <s v="Miele"/>
    <n v="3.5"/>
    <s v="Nej"/>
    <n v="0"/>
    <s v="Nej"/>
    <s v="Ja"/>
    <s v="Nej"/>
    <n v="1"/>
    <s v="God plads"/>
    <n v="0"/>
    <n v="0"/>
    <s v="Integrerede "/>
    <s v="Nørrebro"/>
    <n v="32"/>
    <n v="0"/>
    <n v="42"/>
    <n v="0"/>
    <n v="0"/>
    <n v="0"/>
    <n v="0"/>
    <n v="0"/>
    <n v="0"/>
    <n v="0"/>
    <n v="0"/>
    <n v="0"/>
    <n v="0"/>
    <n v="0"/>
    <n v="121366.35"/>
  </r>
  <r>
    <x v="0"/>
    <x v="318"/>
    <s v="Bifrost"/>
    <s v="Nørrebro"/>
    <s v="Baldersgade 5"/>
    <n v="2200"/>
    <s v="København N"/>
    <s v="35 83 18 07"/>
    <s v="37229@buf.kk.dk"/>
    <s v="Kirsten Brandt"/>
    <n v="0"/>
    <n v="0"/>
    <s v="37229@buf.kk.dk"/>
    <s v="Integreret"/>
    <n v="32"/>
    <n v="0"/>
    <n v="42"/>
    <n v="0"/>
    <n v="0"/>
    <n v="0"/>
    <n v="0"/>
    <s v="ja"/>
    <n v="2"/>
    <n v="2"/>
    <n v="0"/>
    <n v="0"/>
    <n v="0"/>
    <n v="0"/>
    <n v="0"/>
    <n v="0"/>
    <n v="0"/>
    <n v="0"/>
    <n v="0"/>
    <n v="0"/>
    <n v="0"/>
    <n v="0"/>
    <n v="0"/>
    <n v="0"/>
    <n v="0"/>
    <n v="0"/>
    <n v="0"/>
    <n v="0"/>
    <n v="0"/>
    <n v="0"/>
    <n v="0"/>
    <n v="0"/>
    <n v="0"/>
    <n v="0"/>
    <n v="0"/>
    <n v="0"/>
    <n v="0"/>
    <n v="0"/>
    <n v="0"/>
    <n v="0"/>
    <n v="0"/>
    <n v="0"/>
    <n v="0"/>
    <n v="0"/>
    <n v="0"/>
    <n v="0"/>
    <n v="0"/>
    <n v="0"/>
    <n v="0"/>
    <n v="0"/>
    <n v="0"/>
    <n v="0"/>
    <x v="1"/>
    <x v="1"/>
    <n v="0"/>
    <s v="produktionskøkken"/>
    <s v="nej"/>
    <s v="Større"/>
    <s v="Større"/>
    <s v="Nej"/>
    <s v="Køkkenet trænger til en total renovering, nyt komfur og ovne. Meget nedslidt køkken"/>
    <n v="0"/>
    <n v="0"/>
    <n v="0"/>
    <n v="0"/>
    <n v="0"/>
    <n v="0"/>
    <n v="0"/>
    <n v="0"/>
    <n v="0"/>
    <s v="Cathrine Jerrik"/>
    <d v="2009-04-06T00:00:00"/>
    <n v="0"/>
    <n v="1"/>
    <n v="0"/>
    <n v="4"/>
    <n v="0"/>
    <n v="1"/>
    <n v="0"/>
    <n v="0"/>
    <n v="0"/>
    <n v="1"/>
    <n v="1"/>
    <n v="0"/>
    <n v="0"/>
    <n v="0"/>
    <n v="0"/>
    <n v="1"/>
    <n v="0"/>
    <n v="0"/>
    <n v="1"/>
    <n v="1"/>
    <n v="20"/>
    <s v="Miele"/>
    <n v="3.5"/>
    <s v="Nej"/>
    <n v="0"/>
    <s v="Ja"/>
    <s v="Nej"/>
    <s v="Nej"/>
    <n v="1"/>
    <s v="Begrænset"/>
    <n v="0"/>
    <n v="0"/>
    <s v="Integrerede "/>
    <s v="Nørrebro"/>
    <n v="32"/>
    <n v="0"/>
    <n v="42"/>
    <n v="0"/>
    <n v="0"/>
    <n v="0"/>
    <n v="0"/>
    <n v="0"/>
    <n v="0"/>
    <n v="0"/>
    <n v="0"/>
    <n v="0"/>
    <n v="0"/>
    <n v="0"/>
    <n v="121366.35"/>
  </r>
  <r>
    <x v="0"/>
    <x v="319"/>
    <n v="0"/>
    <s v="Nørrebro"/>
    <s v="Lundtoftegade 47"/>
    <n v="2200"/>
    <s v="København N"/>
    <s v="35 85 17 73"/>
    <s v="37245@buf.kk.dk"/>
    <s v="Susanne Elling"/>
    <n v="38102059"/>
    <n v="0"/>
    <s v="37245@buf.kk.dk"/>
    <s v="Integreret"/>
    <n v="52"/>
    <n v="0"/>
    <n v="108"/>
    <n v="0"/>
    <n v="0"/>
    <n v="0"/>
    <n v="0"/>
    <s v="ja"/>
    <n v="4"/>
    <n v="1"/>
    <n v="5"/>
    <n v="5"/>
    <n v="5"/>
    <n v="5"/>
    <n v="0"/>
    <n v="5"/>
    <n v="5"/>
    <n v="1"/>
    <n v="5"/>
    <n v="0"/>
    <n v="200000"/>
    <n v="0"/>
    <n v="0"/>
    <s v="Ja"/>
    <s v="nej"/>
    <s v="Nagas Tahira"/>
    <n v="2004"/>
    <n v="35"/>
    <n v="0"/>
    <s v="Skolelærer fra hjemland"/>
    <s v="rengøring"/>
    <s v="økologi"/>
    <s v="Birthe Petersen"/>
    <n v="1996"/>
    <n v="37"/>
    <n v="0"/>
    <s v="kontoruddannet"/>
    <s v="rengøring"/>
    <s v="økologi"/>
    <n v="99"/>
    <n v="99"/>
    <n v="2"/>
    <n v="2"/>
    <s v="Ja"/>
    <s v="Nej"/>
    <s v="Ja"/>
    <s v="Ja"/>
    <n v="0"/>
    <s v="Ja"/>
    <n v="0"/>
    <s v="Ja"/>
    <n v="0"/>
    <x v="0"/>
    <x v="98"/>
    <n v="0"/>
    <s v="produktionskøkken"/>
    <s v="nej"/>
    <s v="Mindre"/>
    <s v="Mindre"/>
    <s v="Nej"/>
    <s v="hæve opvaskemaskine, indkøb og indbygning af ekstra ovn. Industrirøremaskine med grøntsagssnitter"/>
    <n v="0"/>
    <n v="0"/>
    <n v="0"/>
    <n v="0"/>
    <n v="0"/>
    <n v="0"/>
    <n v="0"/>
    <n v="0"/>
    <n v="0"/>
    <s v="Birgitte Glerup / Sine"/>
    <d v="2009-03-15T00:00:00"/>
    <n v="0"/>
    <n v="0"/>
    <n v="1"/>
    <n v="4"/>
    <n v="0"/>
    <n v="1"/>
    <n v="0"/>
    <n v="0"/>
    <n v="0"/>
    <n v="1"/>
    <n v="0"/>
    <n v="0"/>
    <n v="0"/>
    <n v="1"/>
    <n v="0"/>
    <n v="1"/>
    <n v="0"/>
    <n v="0"/>
    <n v="1"/>
    <n v="1"/>
    <n v="20"/>
    <s v="Miele"/>
    <n v="5"/>
    <s v="Nej"/>
    <n v="0"/>
    <s v="Ja"/>
    <s v="Nej"/>
    <s v="Nej"/>
    <n v="2"/>
    <s v="ingen plads"/>
    <s v="I alt 4 køkkener, hvoraf de tre er i brug og smiley-godkendt. Inst. Ønsker at fortsætte med at producere i de tre køkkener. Det ville være optimalt, hvis der på længere sigt kunne etableres 1 samlet køkken (+madelevator og transportløsning ml. 2 inst.), men her og nu kan det fungere ved ansættelse af en ekstra og enkelte opjusteringer. Det er vigtigt at der kan produceres mad på to etager  i 'hovedhuset' for at undgå transport på trapper"/>
    <n v="0"/>
    <s v="Integrerede "/>
    <s v="Nørrebro"/>
    <n v="48"/>
    <n v="0"/>
    <n v="108"/>
    <n v="0"/>
    <n v="0"/>
    <n v="0"/>
    <n v="0"/>
    <n v="0"/>
    <n v="0"/>
    <n v="0"/>
    <n v="0"/>
    <n v="0"/>
    <n v="0"/>
    <n v="0"/>
    <n v="259016.83"/>
  </r>
  <r>
    <x v="0"/>
    <x v="320"/>
    <s v="1'eren &amp; 11'eren"/>
    <s v="Nørrebro"/>
    <s v="Rådmandsgade 1"/>
    <n v="2200"/>
    <s v="København N"/>
    <s v="35 83 96 12"/>
    <s v="37258@buf.kk.dk"/>
    <s v="Ditte Schneider"/>
    <n v="0"/>
    <n v="0"/>
    <s v="37258@buf.kk.dk"/>
    <s v="Integreret"/>
    <n v="44"/>
    <n v="0"/>
    <n v="54"/>
    <n v="42"/>
    <n v="0"/>
    <n v="0"/>
    <n v="0"/>
    <s v="ja"/>
    <n v="2"/>
    <n v="1"/>
    <n v="5"/>
    <n v="0"/>
    <n v="5"/>
    <n v="5"/>
    <n v="5"/>
    <n v="5"/>
    <n v="0"/>
    <n v="0"/>
    <n v="5"/>
    <n v="0"/>
    <n v="132000"/>
    <n v="70000"/>
    <n v="0"/>
    <s v="Ja"/>
    <n v="0"/>
    <s v="Anne Jensen"/>
    <n v="1993"/>
    <n v="35"/>
    <n v="0"/>
    <s v="Økonoma"/>
    <s v="cheføkonoma på plejehjem, hospital, plejehjem"/>
    <s v="økologikurser, madtemadage, lederkursus, fælles indkøbskurser, slanketerapeutuddannelse"/>
    <s v="Abderrahim Ghoussy"/>
    <n v="2003"/>
    <n v="20"/>
    <n v="0"/>
    <s v="bageruddannet fra Marokko (lært af familie)"/>
    <s v="cafearb. Kokkearb. Rengøring"/>
    <s v="økologisk brød"/>
    <n v="96"/>
    <n v="45"/>
    <n v="1"/>
    <n v="0"/>
    <s v="Ja"/>
    <s v="ja"/>
    <s v="Ja"/>
    <s v="Ja"/>
    <n v="0"/>
    <s v="Ja"/>
    <s v="tror"/>
    <s v="Ja"/>
    <n v="0"/>
    <x v="0"/>
    <x v="1"/>
    <n v="0"/>
    <s v="produktionskøkken"/>
    <s v="Ja"/>
    <s v="Ingen"/>
    <s v="Ingen"/>
    <s v="Nej"/>
    <n v="0"/>
    <n v="0"/>
    <n v="0"/>
    <n v="0"/>
    <n v="0"/>
    <n v="0"/>
    <n v="0"/>
    <n v="0"/>
    <n v="0"/>
    <n v="0"/>
    <s v="Birgitte Glerup / Sine"/>
    <d v="2009-04-20T00:00:00"/>
    <n v="0"/>
    <n v="0"/>
    <n v="1"/>
    <n v="4"/>
    <n v="0"/>
    <n v="0"/>
    <n v="1"/>
    <n v="0"/>
    <n v="10"/>
    <n v="0"/>
    <n v="1"/>
    <n v="0"/>
    <n v="0"/>
    <n v="1"/>
    <n v="0"/>
    <n v="0"/>
    <n v="1"/>
    <n v="0"/>
    <n v="1"/>
    <n v="1"/>
    <n v="20"/>
    <s v="Miele"/>
    <n v="6"/>
    <s v="Nej"/>
    <n v="0"/>
    <s v="Ja"/>
    <s v="Ja"/>
    <s v="Nej"/>
    <n v="2"/>
    <s v="God plads"/>
    <n v="0"/>
    <n v="0"/>
    <s v="Integrerede "/>
    <s v="Nørrebro"/>
    <n v="44"/>
    <n v="0"/>
    <n v="54"/>
    <n v="42"/>
    <n v="0"/>
    <n v="0"/>
    <n v="0"/>
    <n v="0"/>
    <n v="0"/>
    <n v="0"/>
    <n v="0"/>
    <n v="0"/>
    <n v="0"/>
    <n v="0"/>
    <n v="257404.42"/>
  </r>
  <r>
    <x v="0"/>
    <x v="321"/>
    <s v="1'eren &amp; 11'eren"/>
    <s v="Nørrebro"/>
    <s v="Rådmandsgade 1"/>
    <n v="2200"/>
    <s v="København N"/>
    <s v="35 83 96 12"/>
    <s v="37258@buf.kk.dk"/>
    <s v="Ditte Schneider"/>
    <n v="0"/>
    <n v="0"/>
    <s v="37258@buf.kk.dk"/>
    <s v="Integreret"/>
    <n v="44"/>
    <n v="0"/>
    <n v="54"/>
    <n v="42"/>
    <n v="0"/>
    <n v="0"/>
    <n v="0"/>
    <s v="ja"/>
    <n v="2"/>
    <n v="2"/>
    <n v="0"/>
    <n v="0"/>
    <n v="0"/>
    <n v="0"/>
    <n v="0"/>
    <n v="0"/>
    <n v="0"/>
    <n v="0"/>
    <n v="0"/>
    <n v="0"/>
    <n v="0"/>
    <n v="0"/>
    <n v="0"/>
    <n v="0"/>
    <n v="0"/>
    <n v="0"/>
    <n v="0"/>
    <n v="0"/>
    <n v="0"/>
    <n v="0"/>
    <n v="0"/>
    <n v="0"/>
    <n v="0"/>
    <n v="0"/>
    <n v="0"/>
    <n v="0"/>
    <n v="0"/>
    <n v="0"/>
    <n v="0"/>
    <n v="0"/>
    <n v="0"/>
    <n v="0"/>
    <n v="0"/>
    <n v="0"/>
    <n v="0"/>
    <n v="0"/>
    <n v="0"/>
    <n v="0"/>
    <n v="0"/>
    <n v="0"/>
    <n v="0"/>
    <n v="0"/>
    <x v="1"/>
    <x v="1"/>
    <n v="0"/>
    <s v="Køkken begrænset tilvirk"/>
    <s v="Ja"/>
    <s v="Ingen"/>
    <s v="Ingen"/>
    <s v="Nej"/>
    <s v="inst. Har ikke behov for mere i køkkenet, men det skal undersøges, om det er tilladt at lave frokostmåltid hver dag, da der nu kun laves eftermiddag/morgen"/>
    <n v="0"/>
    <n v="0"/>
    <n v="0"/>
    <n v="0"/>
    <n v="0"/>
    <n v="0"/>
    <n v="0"/>
    <n v="0"/>
    <n v="0"/>
    <s v="Birgitte Glerup / Sine"/>
    <d v="2009-04-20T00:00:00"/>
    <n v="0"/>
    <n v="0"/>
    <n v="1"/>
    <n v="4"/>
    <n v="0"/>
    <n v="2"/>
    <n v="0"/>
    <n v="0"/>
    <n v="0"/>
    <n v="1"/>
    <n v="1"/>
    <n v="0"/>
    <n v="0"/>
    <n v="0"/>
    <n v="0"/>
    <n v="1"/>
    <n v="1"/>
    <n v="0"/>
    <n v="0"/>
    <n v="1"/>
    <n v="20"/>
    <s v="Miele"/>
    <n v="0"/>
    <s v="Nej"/>
    <n v="0"/>
    <s v="Ja"/>
    <s v="Nej"/>
    <s v="Nej"/>
    <n v="1"/>
    <s v="God plads"/>
    <s v="Inst. Vil gerne producere selv til alle - men fordelt på de to køkkener der var før sammenlægningen evt. med lidt samarbejde også med fritidshjem."/>
    <n v="0"/>
    <s v="Integrerede "/>
    <s v="Nørrebro"/>
    <n v="44"/>
    <n v="0"/>
    <n v="54"/>
    <n v="42"/>
    <n v="0"/>
    <n v="0"/>
    <n v="0"/>
    <n v="0"/>
    <n v="0"/>
    <n v="0"/>
    <n v="0"/>
    <n v="0"/>
    <n v="0"/>
    <n v="0"/>
    <n v="257404.42"/>
  </r>
  <r>
    <x v="0"/>
    <x v="322"/>
    <s v="Cismofytten"/>
    <s v="Nørrebro"/>
    <s v="Nørrebrogade 155B"/>
    <n v="2200"/>
    <s v="København N"/>
    <s v="35 31 06 00"/>
    <s v="37318@buf.kk.dk"/>
    <s v="Käthe Sabinsky Koch"/>
    <n v="35381017"/>
    <n v="0"/>
    <s v="37318@buf.kk.dk"/>
    <s v="Integreret"/>
    <n v="42"/>
    <n v="0"/>
    <n v="66"/>
    <n v="0"/>
    <n v="0"/>
    <n v="0"/>
    <n v="0"/>
    <s v="Nej"/>
    <n v="0"/>
    <n v="0"/>
    <n v="5"/>
    <n v="5"/>
    <n v="4"/>
    <n v="5"/>
    <n v="0"/>
    <n v="5"/>
    <n v="0"/>
    <n v="0"/>
    <n v="5"/>
    <n v="0"/>
    <n v="120000"/>
    <n v="30000"/>
    <n v="0"/>
    <s v="Ja"/>
    <n v="0"/>
    <s v="Susanne Vedel"/>
    <n v="2008"/>
    <n v="37"/>
    <n v="0"/>
    <s v="Ernæringsassistent"/>
    <s v="hospitalskøkken, cafeteria, kantine"/>
    <n v="0"/>
    <n v="0"/>
    <n v="0"/>
    <n v="0"/>
    <n v="0"/>
    <n v="0"/>
    <n v="0"/>
    <n v="0"/>
    <n v="98"/>
    <n v="98"/>
    <n v="1"/>
    <n v="1"/>
    <s v="Ja"/>
    <s v="ja"/>
    <s v="Ja"/>
    <s v="Ja"/>
    <n v="0"/>
    <s v="Ja"/>
    <n v="0"/>
    <s v="Ja"/>
    <n v="0"/>
    <x v="0"/>
    <x v="1"/>
    <n v="0"/>
    <s v="produktionskøkken"/>
    <s v="nej"/>
    <s v="Mindre"/>
    <s v="Ingen"/>
    <n v="0"/>
    <s v="et industrikøleskab"/>
    <n v="0"/>
    <n v="0"/>
    <n v="0"/>
    <n v="0"/>
    <n v="0"/>
    <n v="0"/>
    <n v="0"/>
    <n v="0"/>
    <n v="0"/>
    <s v="Birgitte"/>
    <s v="25.03"/>
    <n v="0"/>
    <n v="0"/>
    <n v="1"/>
    <n v="4"/>
    <n v="0"/>
    <n v="3"/>
    <n v="0"/>
    <n v="0"/>
    <n v="0"/>
    <n v="0"/>
    <n v="0"/>
    <n v="3"/>
    <n v="0"/>
    <n v="0"/>
    <n v="0"/>
    <n v="0"/>
    <n v="0"/>
    <n v="2"/>
    <n v="0"/>
    <n v="1"/>
    <n v="3"/>
    <s v="mile"/>
    <n v="11"/>
    <s v="Ja"/>
    <n v="10"/>
    <n v="0"/>
    <s v="Ja"/>
    <n v="0"/>
    <n v="4"/>
    <s v="God plads"/>
    <n v="0"/>
    <n v="0"/>
    <s v="Integrerede "/>
    <s v="Nørrebro"/>
    <n v="36"/>
    <n v="0"/>
    <n v="66"/>
    <n v="0"/>
    <n v="0"/>
    <n v="0"/>
    <n v="0"/>
    <n v="0"/>
    <n v="0"/>
    <n v="0"/>
    <n v="0"/>
    <n v="0"/>
    <n v="0"/>
    <n v="0"/>
    <n v="196510.76"/>
  </r>
  <r>
    <x v="0"/>
    <x v="323"/>
    <s v="Børnehuset land og by"/>
    <s v="Nørrebro"/>
    <s v="Sjællandsgade 15"/>
    <n v="2970"/>
    <s v="Hørsholm"/>
    <s v="49 14 59 20"/>
    <s v="37396@buf.kk.dk"/>
    <s v="Maria Pilloni"/>
    <n v="0"/>
    <n v="0"/>
    <s v="37396@buf.kk.dk"/>
    <s v="Integreret"/>
    <n v="42"/>
    <n v="0"/>
    <n v="102"/>
    <n v="0"/>
    <n v="0"/>
    <n v="0"/>
    <n v="0"/>
    <n v="0"/>
    <n v="0"/>
    <n v="0"/>
    <n v="0"/>
    <n v="0"/>
    <n v="0"/>
    <n v="0"/>
    <n v="0"/>
    <n v="0"/>
    <n v="5"/>
    <n v="0"/>
    <n v="5"/>
    <n v="0"/>
    <n v="0"/>
    <n v="0"/>
    <n v="0"/>
    <s v="Nej"/>
    <n v="0"/>
    <n v="0"/>
    <n v="0"/>
    <n v="0"/>
    <n v="0"/>
    <n v="0"/>
    <n v="0"/>
    <n v="0"/>
    <n v="0"/>
    <n v="0"/>
    <n v="0"/>
    <n v="0"/>
    <n v="0"/>
    <n v="0"/>
    <n v="0"/>
    <n v="0"/>
    <n v="95"/>
    <n v="0"/>
    <n v="1"/>
    <s v="Ja"/>
    <s v="Nej"/>
    <s v="nej"/>
    <s v="Nej"/>
    <s v="vil kun have færdige madpakker"/>
    <s v="Nej"/>
    <s v="afventende"/>
    <s v="Nej"/>
    <n v="0"/>
    <x v="0"/>
    <x v="1"/>
    <n v="0"/>
    <s v="produktionskøkken"/>
    <n v="0"/>
    <n v="0"/>
    <n v="0"/>
    <n v="0"/>
    <n v="0"/>
    <n v="0"/>
    <n v="0"/>
    <n v="0"/>
    <n v="0"/>
    <n v="0"/>
    <n v="0"/>
    <n v="0"/>
    <n v="0"/>
    <n v="0"/>
    <s v="Mariah"/>
    <d v="2009-04-20T00:00:00"/>
    <n v="0"/>
    <n v="0"/>
    <n v="1"/>
    <n v="4"/>
    <n v="0"/>
    <n v="0"/>
    <n v="0"/>
    <n v="0"/>
    <n v="0"/>
    <n v="0"/>
    <n v="1"/>
    <n v="0"/>
    <n v="0"/>
    <n v="1"/>
    <n v="0"/>
    <n v="0"/>
    <n v="1"/>
    <n v="0"/>
    <n v="0"/>
    <n v="1"/>
    <n v="25"/>
    <s v="Miele"/>
    <n v="3"/>
    <s v="Nej"/>
    <n v="0"/>
    <n v="0"/>
    <s v="Nej"/>
    <s v="Nej"/>
    <n v="1"/>
    <s v="ingen plads"/>
    <s v="Ovnen virker ikke."/>
    <n v="0"/>
    <s v="Integrerede "/>
    <s v="Nørrebro"/>
    <n v="42"/>
    <n v="0"/>
    <n v="106"/>
    <n v="0"/>
    <n v="0"/>
    <n v="0"/>
    <n v="0"/>
    <n v="0"/>
    <n v="0"/>
    <n v="0"/>
    <n v="0"/>
    <n v="0"/>
    <n v="0"/>
    <n v="0"/>
    <n v="90998.720000000001"/>
  </r>
  <r>
    <x v="0"/>
    <x v="324"/>
    <s v="Vildrosen"/>
    <s v="Nørrebro"/>
    <s v="Sankt Hans Gade 27"/>
    <n v="2200"/>
    <s v="København N"/>
    <s v="47 50 11 17"/>
    <s v="37406@buf.kk.dk"/>
    <s v="konst. leder  Käthe Koch"/>
    <n v="0"/>
    <n v="0"/>
    <s v="37406@buf.kk.dk"/>
    <s v="Integreret"/>
    <n v="36"/>
    <n v="0"/>
    <n v="80"/>
    <n v="0"/>
    <n v="0"/>
    <n v="0"/>
    <n v="0"/>
    <s v="Nej"/>
    <n v="0"/>
    <n v="0"/>
    <n v="5"/>
    <n v="5"/>
    <n v="5"/>
    <n v="5"/>
    <n v="0"/>
    <n v="5"/>
    <n v="5"/>
    <n v="5"/>
    <n v="5"/>
    <n v="0"/>
    <n v="130000"/>
    <n v="120000"/>
    <n v="0"/>
    <s v="Ja"/>
    <n v="0"/>
    <s v="Stine Pedersen"/>
    <n v="2009"/>
    <n v="37"/>
    <n v="0"/>
    <s v="PB"/>
    <n v="0"/>
    <n v="0"/>
    <s v="Karin Edelhøj"/>
    <n v="1995"/>
    <n v="37"/>
    <n v="0"/>
    <n v="0"/>
    <n v="0"/>
    <s v="øko"/>
    <n v="90"/>
    <n v="85"/>
    <n v="1"/>
    <n v="0"/>
    <s v="nej"/>
    <s v="Nej"/>
    <s v="Ja"/>
    <s v="Ja"/>
    <n v="0"/>
    <s v="Ja"/>
    <n v="0"/>
    <s v="Ja"/>
    <n v="0"/>
    <x v="1"/>
    <x v="1"/>
    <n v="0"/>
    <s v="produktionskøkken"/>
    <s v="Ja"/>
    <n v="0"/>
    <n v="0"/>
    <n v="0"/>
    <n v="0"/>
    <n v="0"/>
    <n v="0"/>
    <n v="0"/>
    <n v="0"/>
    <n v="0"/>
    <n v="0"/>
    <n v="0"/>
    <n v="0"/>
    <n v="0"/>
    <s v="athrine"/>
    <s v="03.04"/>
    <n v="0"/>
    <n v="0"/>
    <n v="1"/>
    <n v="4"/>
    <n v="0"/>
    <n v="0"/>
    <n v="0"/>
    <n v="0"/>
    <n v="0"/>
    <n v="0"/>
    <n v="5"/>
    <n v="0"/>
    <n v="0"/>
    <n v="0"/>
    <n v="0"/>
    <n v="0"/>
    <n v="2"/>
    <n v="0"/>
    <n v="0"/>
    <n v="1"/>
    <n v="20"/>
    <s v="miele"/>
    <n v="4"/>
    <s v="Ja"/>
    <n v="0"/>
    <s v="Nej"/>
    <s v="Ja"/>
    <s v="Nej"/>
    <n v="3"/>
    <s v="God plads"/>
    <s v="udflytterbørnehaven Nordstjernen lægges sammen med denne inst. Til maj."/>
    <n v="0"/>
    <s v="Integrerede "/>
    <s v="Nørrebro"/>
    <n v="30"/>
    <n v="0"/>
    <n v="36"/>
    <n v="0"/>
    <n v="0"/>
    <n v="0"/>
    <n v="0"/>
    <n v="0"/>
    <n v="0"/>
    <n v="0"/>
    <n v="0"/>
    <n v="0"/>
    <n v="0"/>
    <n v="0"/>
    <n v="121286.36"/>
  </r>
  <r>
    <x v="0"/>
    <x v="325"/>
    <s v="Valhalla"/>
    <s v="Nørrebro"/>
    <s v="Baldersgade 3B"/>
    <n v="2200"/>
    <s v="København N"/>
    <s v="33 17 64 22"/>
    <s v="37417@buf.kk.dk"/>
    <s v="mette hjortholm"/>
    <n v="38749495"/>
    <n v="0"/>
    <s v="37417@buf.kk.dk"/>
    <s v="Integreret"/>
    <n v="42"/>
    <n v="0"/>
    <n v="42"/>
    <n v="0"/>
    <n v="0"/>
    <n v="0"/>
    <n v="0"/>
    <s v="Nej"/>
    <n v="0"/>
    <n v="0"/>
    <n v="5"/>
    <n v="5"/>
    <n v="5"/>
    <n v="5"/>
    <n v="0"/>
    <n v="0"/>
    <n v="5"/>
    <n v="0"/>
    <n v="5"/>
    <n v="0"/>
    <n v="100000"/>
    <n v="0"/>
    <n v="0"/>
    <s v="Ja"/>
    <n v="0"/>
    <s v="Samira"/>
    <n v="2008"/>
    <n v="25"/>
    <n v="0"/>
    <n v="0"/>
    <n v="0"/>
    <n v="0"/>
    <n v="0"/>
    <n v="0"/>
    <n v="0"/>
    <n v="0"/>
    <n v="0"/>
    <n v="0"/>
    <n v="0"/>
    <n v="95"/>
    <n v="95"/>
    <n v="0"/>
    <n v="0"/>
    <s v="Ja"/>
    <s v="Nej"/>
    <s v="Ja"/>
    <s v="Ja"/>
    <n v="0"/>
    <s v="Ja"/>
    <n v="0"/>
    <s v="Ja"/>
    <n v="0"/>
    <x v="2"/>
    <x v="1"/>
    <n v="0"/>
    <s v="produktionskøkken"/>
    <s v="nej"/>
    <s v="Mindre"/>
    <n v="0"/>
    <n v="0"/>
    <s v="kontektionsovn, stor rørmaskine, kogebord, køleskab.ønsker mindre ombygning af køkkenbord."/>
    <n v="0"/>
    <n v="0"/>
    <n v="0"/>
    <n v="0"/>
    <n v="0"/>
    <n v="0"/>
    <n v="0"/>
    <n v="0"/>
    <n v="0"/>
    <s v="Birgitte"/>
    <s v="19.03"/>
    <n v="0"/>
    <n v="0"/>
    <n v="1"/>
    <n v="4"/>
    <n v="0"/>
    <n v="1"/>
    <n v="0"/>
    <n v="0"/>
    <n v="0"/>
    <n v="1"/>
    <n v="0"/>
    <n v="1"/>
    <n v="0"/>
    <n v="0"/>
    <n v="0"/>
    <n v="0"/>
    <n v="0"/>
    <n v="1"/>
    <n v="0"/>
    <n v="1"/>
    <n v="20"/>
    <s v="miele"/>
    <n v="15"/>
    <s v="Nej"/>
    <n v="0"/>
    <s v="Ja"/>
    <s v="Nej"/>
    <s v="Nej"/>
    <n v="2"/>
    <s v="God plads"/>
    <s v="det er et rigtigt godt og stort køkken, men der mangler en del maskiner for at opgradere, produktionen til alle børn."/>
    <n v="0"/>
    <s v="Integrerede "/>
    <s v="Nørrebro"/>
    <n v="12"/>
    <n v="0"/>
    <n v="44"/>
    <n v="0"/>
    <n v="0"/>
    <n v="0"/>
    <n v="0"/>
    <n v="0"/>
    <n v="0"/>
    <n v="0"/>
    <n v="0"/>
    <n v="0"/>
    <n v="0"/>
    <n v="0"/>
    <n v="70387.42"/>
  </r>
  <r>
    <x v="0"/>
    <x v="326"/>
    <s v="Hønsehuset"/>
    <s v="Nørrebro"/>
    <s v="Fælledvej 8"/>
    <n v="2200"/>
    <s v="København N"/>
    <s v="35 39 16 01"/>
    <s v="37427@buf.kk.dk"/>
    <s v="Monica Zober"/>
    <n v="0"/>
    <n v="0"/>
    <s v="37427@buf.kk.dk"/>
    <s v="Integreret"/>
    <n v="11"/>
    <n v="0"/>
    <n v="40"/>
    <n v="0"/>
    <n v="0"/>
    <n v="0"/>
    <n v="0"/>
    <s v="Nej"/>
    <n v="0"/>
    <n v="0"/>
    <n v="5"/>
    <n v="5"/>
    <n v="5"/>
    <n v="5"/>
    <n v="0"/>
    <n v="0"/>
    <n v="0"/>
    <n v="2"/>
    <n v="5"/>
    <n v="0"/>
    <n v="198000"/>
    <n v="0"/>
    <n v="0"/>
    <s v="Ja"/>
    <n v="0"/>
    <s v="Paz Ty Nielsen"/>
    <n v="1990"/>
    <n v="20"/>
    <n v="0"/>
    <s v="ufaglært"/>
    <n v="0"/>
    <s v="økologisk grundkursus"/>
    <n v="0"/>
    <n v="0"/>
    <n v="0"/>
    <n v="0"/>
    <n v="0"/>
    <n v="0"/>
    <n v="0"/>
    <n v="95"/>
    <n v="95"/>
    <n v="0"/>
    <n v="0"/>
    <s v="Ja"/>
    <s v="Nej"/>
    <s v="Ja"/>
    <s v="Ja"/>
    <n v="0"/>
    <s v="Ja"/>
    <n v="0"/>
    <s v="Ja"/>
    <n v="0"/>
    <x v="2"/>
    <x v="12"/>
    <n v="0"/>
    <s v="produktionskøkken"/>
    <s v="Ja"/>
    <n v="0"/>
    <n v="0"/>
    <n v="0"/>
    <s v="det vil være en stor fordel at skaffe mere køkkenbordplads."/>
    <n v="0"/>
    <n v="0"/>
    <n v="0"/>
    <n v="0"/>
    <n v="0"/>
    <n v="0"/>
    <n v="0"/>
    <n v="0"/>
    <s v="Vil gerne bytte en konvektionsovn for 2 indbytnings ovne med varm luft-"/>
    <s v="Birgitte"/>
    <s v="25.03"/>
    <n v="0"/>
    <n v="0"/>
    <n v="2"/>
    <n v="8"/>
    <n v="0"/>
    <n v="0"/>
    <n v="1"/>
    <n v="0"/>
    <n v="6"/>
    <n v="1"/>
    <n v="0"/>
    <n v="1"/>
    <n v="0"/>
    <n v="0"/>
    <n v="0"/>
    <n v="0"/>
    <n v="0"/>
    <n v="0"/>
    <n v="1"/>
    <n v="1"/>
    <n v="3"/>
    <s v="ken"/>
    <n v="5"/>
    <n v="0"/>
    <n v="0"/>
    <s v="Ja"/>
    <s v="Ja"/>
    <n v="0"/>
    <n v="3"/>
    <s v="Begrænset"/>
    <s v="inst. kan ikke selv løfte den lille ændring, som det vil være en fordel at lave i køkkenet. Evt. tilladelse til at sløjfe 1 vask og opsætte køkkenbord og mere skabsplads."/>
    <n v="0"/>
    <s v="Integrerede "/>
    <s v="Nørrebro"/>
    <n v="11"/>
    <n v="0"/>
    <n v="40"/>
    <n v="0"/>
    <n v="0"/>
    <n v="0"/>
    <n v="0"/>
    <n v="0"/>
    <n v="0"/>
    <n v="0"/>
    <n v="0"/>
    <n v="0"/>
    <n v="0"/>
    <n v="0"/>
    <n v="89938.75"/>
  </r>
  <r>
    <x v="0"/>
    <x v="327"/>
    <s v="Stenurten"/>
    <s v="Nørrebro"/>
    <s v="Rantzausgade 53"/>
    <n v="2200"/>
    <s v="København N"/>
    <s v="35 35 53 32"/>
    <s v="37428@buf.kk.dk"/>
    <s v="Lisbeth Ryhl"/>
    <n v="38867624"/>
    <n v="0"/>
    <s v="37428@buf.kk.dk"/>
    <s v="Integreret"/>
    <n v="36"/>
    <n v="0"/>
    <n v="66"/>
    <n v="0"/>
    <n v="0"/>
    <n v="0"/>
    <n v="0"/>
    <s v="Nej"/>
    <n v="0"/>
    <n v="0"/>
    <n v="5"/>
    <n v="5"/>
    <n v="4"/>
    <n v="5"/>
    <n v="0"/>
    <n v="5"/>
    <n v="0"/>
    <n v="3"/>
    <n v="0"/>
    <n v="0"/>
    <n v="250000"/>
    <n v="250000"/>
    <n v="0"/>
    <s v="Ja"/>
    <n v="0"/>
    <s v="Morten Rasmussen"/>
    <n v="2007"/>
    <n v="30"/>
    <n v="0"/>
    <s v="butiksuddannet"/>
    <s v="hotel,restaurent,cafe, køkken"/>
    <n v="0"/>
    <n v="0"/>
    <n v="0"/>
    <n v="0"/>
    <n v="0"/>
    <n v="0"/>
    <n v="0"/>
    <n v="0"/>
    <n v="95"/>
    <n v="95"/>
    <n v="1"/>
    <n v="0"/>
    <s v="Ja"/>
    <s v="ja"/>
    <s v="Ja"/>
    <s v="Ja"/>
    <n v="0"/>
    <s v="Ja"/>
    <n v="0"/>
    <s v="Ja"/>
    <n v="0"/>
    <x v="0"/>
    <x v="18"/>
    <n v="0"/>
    <s v="produktionskøkken"/>
    <s v="nej"/>
    <s v="Mindre"/>
    <s v="Ingen"/>
    <n v="0"/>
    <s v="køb af ekstra ovn"/>
    <n v="0"/>
    <n v="0"/>
    <n v="0"/>
    <n v="0"/>
    <n v="0"/>
    <n v="0"/>
    <n v="0"/>
    <n v="0"/>
    <n v="0"/>
    <s v="Birgitte"/>
    <s v="18.03"/>
    <n v="0"/>
    <n v="0"/>
    <n v="1"/>
    <n v="5"/>
    <n v="0"/>
    <n v="2"/>
    <n v="0"/>
    <n v="0"/>
    <n v="0"/>
    <n v="0"/>
    <n v="2"/>
    <n v="0"/>
    <n v="0"/>
    <n v="0"/>
    <n v="0"/>
    <n v="0"/>
    <n v="1"/>
    <n v="0"/>
    <n v="1"/>
    <n v="2"/>
    <n v="20"/>
    <s v="miele"/>
    <n v="7"/>
    <s v="Ja"/>
    <n v="5"/>
    <n v="0"/>
    <n v="0"/>
    <n v="0"/>
    <n v="3"/>
    <s v="God plads"/>
    <n v="0"/>
    <n v="0"/>
    <s v="Integrerede "/>
    <s v="Nørrebro"/>
    <n v="36"/>
    <n v="0"/>
    <n v="66"/>
    <n v="0"/>
    <n v="0"/>
    <n v="0"/>
    <n v="0"/>
    <n v="0"/>
    <n v="0"/>
    <n v="0"/>
    <n v="0"/>
    <n v="0"/>
    <n v="0"/>
    <n v="0"/>
    <n v="195462.66"/>
  </r>
  <r>
    <x v="0"/>
    <x v="328"/>
    <s v="BørneRaketten tidligere BørneJunglen"/>
    <s v="Nørrebro"/>
    <s v="Rådmandsgade 38"/>
    <n v="2200"/>
    <s v="København N"/>
    <s v="35 85 59 58"/>
    <s v="37460@buf.kk.dk"/>
    <n v="0"/>
    <s v="."/>
    <s v="."/>
    <n v="0"/>
    <s v="Integreret"/>
    <n v="48"/>
    <n v="0"/>
    <n v="62"/>
    <n v="88"/>
    <n v="20"/>
    <n v="0"/>
    <n v="0"/>
    <s v="Nej"/>
    <n v="0"/>
    <n v="0"/>
    <n v="5"/>
    <n v="5"/>
    <n v="5"/>
    <n v="5"/>
    <n v="0"/>
    <n v="5"/>
    <n v="0"/>
    <n v="1"/>
    <n v="5"/>
    <n v="0"/>
    <n v="120000"/>
    <n v="120000"/>
    <n v="0"/>
    <s v="Ja"/>
    <n v="0"/>
    <s v="Connie Petersen"/>
    <n v="1999"/>
    <n v="32"/>
    <n v="0"/>
    <n v="0"/>
    <s v="mange års erfaring"/>
    <s v="øko"/>
    <s v="Trine Hansen"/>
    <n v="2004"/>
    <n v="32"/>
    <n v="0"/>
    <n v="0"/>
    <s v="mange års erfaring"/>
    <s v="øko"/>
    <n v="98"/>
    <n v="98"/>
    <n v="2"/>
    <n v="2"/>
    <s v="Ja"/>
    <s v="Nej"/>
    <s v="Ja"/>
    <s v="Ja"/>
    <n v="0"/>
    <s v="Ja"/>
    <n v="0"/>
    <s v="Ja"/>
    <n v="0"/>
    <x v="0"/>
    <x v="1"/>
    <n v="0"/>
    <s v="produktionskøkken"/>
    <s v="nej"/>
    <n v="0"/>
    <n v="0"/>
    <n v="0"/>
    <s v="skal ombygges for egen regning"/>
    <n v="0"/>
    <n v="0"/>
    <n v="0"/>
    <n v="0"/>
    <n v="0"/>
    <n v="0"/>
    <n v="0"/>
    <n v="0"/>
    <n v="0"/>
    <s v="Cathrine"/>
    <s v="24.03"/>
    <n v="0"/>
    <n v="0"/>
    <n v="1"/>
    <n v="5"/>
    <n v="0"/>
    <n v="0"/>
    <n v="0"/>
    <n v="0"/>
    <n v="0"/>
    <n v="0"/>
    <n v="2"/>
    <n v="0"/>
    <n v="0"/>
    <n v="0"/>
    <n v="0"/>
    <n v="0"/>
    <n v="2"/>
    <n v="0"/>
    <n v="0"/>
    <n v="1"/>
    <n v="25"/>
    <s v="miele"/>
    <n v="4"/>
    <n v="0"/>
    <n v="0"/>
    <s v="Ja"/>
    <s v="Ja"/>
    <n v="0"/>
    <n v="3"/>
    <s v="God plads"/>
    <n v="0"/>
    <n v="0"/>
    <s v="Integrerede "/>
    <s v="Nørrebro"/>
    <n v="48"/>
    <n v="0"/>
    <n v="62"/>
    <n v="88"/>
    <n v="0"/>
    <n v="0"/>
    <n v="0"/>
    <n v="0"/>
    <n v="0"/>
    <n v="0"/>
    <n v="0"/>
    <n v="0"/>
    <n v="0"/>
    <n v="0"/>
    <n v="258771.3"/>
  </r>
  <r>
    <x v="0"/>
    <x v="329"/>
    <s v="BørneRaketten tidligere BørneJunglen"/>
    <s v="Nørrebro"/>
    <s v="Rådmandsgade 38"/>
    <n v="2200"/>
    <s v="København N"/>
    <s v="35 85 59 58"/>
    <s v="37460@buf.kk.dk"/>
    <n v="0"/>
    <s v="."/>
    <s v="."/>
    <n v="0"/>
    <s v="Integreret"/>
    <n v="48"/>
    <n v="0"/>
    <n v="62"/>
    <n v="88"/>
    <n v="0"/>
    <n v="0"/>
    <n v="0"/>
    <n v="0"/>
    <n v="0"/>
    <n v="0"/>
    <n v="5"/>
    <n v="5"/>
    <n v="5"/>
    <n v="5"/>
    <n v="0"/>
    <n v="5"/>
    <n v="0"/>
    <n v="0"/>
    <n v="5"/>
    <n v="0"/>
    <n v="120000"/>
    <n v="120000"/>
    <n v="0"/>
    <n v="0"/>
    <n v="0"/>
    <n v="0"/>
    <n v="0"/>
    <n v="0"/>
    <n v="0"/>
    <n v="0"/>
    <n v="0"/>
    <n v="0"/>
    <n v="0"/>
    <n v="0"/>
    <n v="0"/>
    <n v="0"/>
    <n v="0"/>
    <n v="0"/>
    <n v="0"/>
    <n v="98"/>
    <n v="98"/>
    <n v="0"/>
    <n v="0"/>
    <n v="0"/>
    <n v="0"/>
    <n v="0"/>
    <n v="0"/>
    <n v="0"/>
    <n v="0"/>
    <n v="0"/>
    <n v="0"/>
    <n v="0"/>
    <x v="1"/>
    <x v="1"/>
    <n v="0"/>
    <n v="0"/>
    <n v="0"/>
    <n v="0"/>
    <n v="0"/>
    <n v="0"/>
    <n v="0"/>
    <n v="0"/>
    <n v="0"/>
    <n v="0"/>
    <n v="0"/>
    <n v="0"/>
    <n v="0"/>
    <n v="0"/>
    <n v="0"/>
    <n v="0"/>
    <s v="Mariah"/>
    <d v="2009-04-21T00:00:00"/>
    <n v="0"/>
    <n v="0"/>
    <n v="0"/>
    <n v="0"/>
    <n v="0"/>
    <n v="0"/>
    <n v="0"/>
    <n v="0"/>
    <n v="0"/>
    <n v="0"/>
    <n v="0"/>
    <n v="0"/>
    <n v="0"/>
    <n v="0"/>
    <n v="0"/>
    <n v="0"/>
    <n v="0"/>
    <n v="0"/>
    <n v="0"/>
    <n v="0"/>
    <n v="0"/>
    <n v="0"/>
    <n v="0"/>
    <n v="0"/>
    <n v="0"/>
    <n v="0"/>
    <n v="0"/>
    <n v="0"/>
    <n v="0"/>
    <n v="0"/>
    <n v="0"/>
    <n v="0"/>
    <s v="Integrerede "/>
    <s v="Nørrebro"/>
    <n v="48"/>
    <n v="0"/>
    <n v="62"/>
    <n v="88"/>
    <n v="0"/>
    <n v="0"/>
    <n v="0"/>
    <n v="0"/>
    <n v="0"/>
    <n v="0"/>
    <n v="0"/>
    <n v="0"/>
    <n v="0"/>
    <n v="0"/>
    <n v="258771.3"/>
  </r>
  <r>
    <x v="0"/>
    <x v="330"/>
    <n v="0"/>
    <s v="Nørrebro"/>
    <s v="Hothers Plads 22"/>
    <n v="2200"/>
    <s v="København N"/>
    <s v="35 84 19 49"/>
    <s v="37473@buf.kk.dk"/>
    <s v="May-Britt Andersen"/>
    <n v="35553285"/>
    <n v="0"/>
    <s v="37473@buf.kk.dk"/>
    <s v="Integreret"/>
    <n v="42"/>
    <n v="0"/>
    <n v="69"/>
    <n v="0"/>
    <n v="0"/>
    <n v="0"/>
    <n v="0"/>
    <s v="Nej"/>
    <n v="0"/>
    <n v="0"/>
    <n v="5"/>
    <n v="5"/>
    <n v="5"/>
    <n v="5"/>
    <n v="0"/>
    <n v="5"/>
    <n v="5"/>
    <n v="5"/>
    <n v="5"/>
    <n v="0"/>
    <n v="292000"/>
    <n v="0"/>
    <n v="0"/>
    <s v="Ja"/>
    <n v="0"/>
    <s v="Hanne Coskon"/>
    <n v="2008"/>
    <n v="37"/>
    <n v="0"/>
    <s v="ernæringsassistent"/>
    <n v="0"/>
    <s v="grønt.kursus kbh."/>
    <s v="Melauda Laamari "/>
    <n v="2004"/>
    <n v="32"/>
    <n v="0"/>
    <s v="ufaglært"/>
    <n v="0"/>
    <n v="0"/>
    <n v="90"/>
    <n v="90"/>
    <n v="2"/>
    <n v="1"/>
    <s v="Ja"/>
    <s v="Nej"/>
    <s v="Ja"/>
    <s v="Ja"/>
    <n v="0"/>
    <s v="Ja"/>
    <n v="0"/>
    <s v="Ja"/>
    <n v="0"/>
    <x v="1"/>
    <x v="99"/>
    <n v="0"/>
    <s v="produktionskøkken"/>
    <s v="Ja"/>
    <n v="0"/>
    <n v="0"/>
    <n v="0"/>
    <n v="0"/>
    <n v="0"/>
    <n v="0"/>
    <n v="0"/>
    <n v="0"/>
    <n v="0"/>
    <n v="0"/>
    <n v="0"/>
    <n v="0"/>
    <n v="0"/>
    <s v="Birgitte"/>
    <d v="1899-12-30T00:00:00"/>
    <n v="0"/>
    <n v="0"/>
    <n v="1"/>
    <n v="5"/>
    <n v="0"/>
    <n v="3"/>
    <n v="0"/>
    <n v="0"/>
    <n v="0"/>
    <n v="0"/>
    <n v="0"/>
    <n v="3"/>
    <n v="0"/>
    <n v="0"/>
    <n v="0"/>
    <n v="0"/>
    <n v="0"/>
    <n v="1"/>
    <n v="0"/>
    <n v="1"/>
    <n v="3"/>
    <s v="wexiodisk"/>
    <n v="12"/>
    <s v="Ja"/>
    <n v="5"/>
    <s v="Nej"/>
    <s v="Ja"/>
    <s v="ja"/>
    <n v="2"/>
    <s v="God plads"/>
    <n v="0"/>
    <n v="0"/>
    <s v="Integrerede "/>
    <s v="Nørrebro"/>
    <n v="42"/>
    <n v="0"/>
    <n v="69"/>
    <n v="0"/>
    <n v="0"/>
    <n v="0"/>
    <n v="0"/>
    <n v="0"/>
    <n v="0"/>
    <n v="0"/>
    <n v="0"/>
    <n v="0"/>
    <n v="0"/>
    <n v="0"/>
    <n v="301415.98"/>
  </r>
  <r>
    <x v="0"/>
    <x v="331"/>
    <s v="Asgård"/>
    <s v="Nørrebro"/>
    <s v="Hothers Plads 22"/>
    <n v="2200"/>
    <s v="København N"/>
    <s v="35 84 19 49"/>
    <s v="37473@buf.kk.dk"/>
    <s v="May-Britt Andersen"/>
    <n v="35553285"/>
    <n v="0"/>
    <s v="37473@buf.kk.dk"/>
    <s v="Integreret"/>
    <n v="42"/>
    <n v="0"/>
    <n v="69"/>
    <n v="0"/>
    <n v="0"/>
    <n v="0"/>
    <n v="0"/>
    <s v="Nej"/>
    <n v="0"/>
    <n v="0"/>
    <n v="0"/>
    <n v="0"/>
    <n v="0"/>
    <n v="0"/>
    <n v="0"/>
    <n v="0"/>
    <n v="0"/>
    <n v="0"/>
    <n v="5"/>
    <n v="0"/>
    <n v="0"/>
    <n v="0"/>
    <n v="0"/>
    <n v="0"/>
    <n v="0"/>
    <n v="0"/>
    <n v="0"/>
    <n v="0"/>
    <n v="0"/>
    <n v="0"/>
    <n v="0"/>
    <n v="0"/>
    <n v="0"/>
    <n v="0"/>
    <n v="0"/>
    <n v="0"/>
    <n v="0"/>
    <n v="0"/>
    <n v="0"/>
    <n v="0"/>
    <n v="0"/>
    <n v="0"/>
    <n v="0"/>
    <n v="0"/>
    <n v="0"/>
    <n v="0"/>
    <n v="0"/>
    <n v="0"/>
    <n v="0"/>
    <n v="0"/>
    <n v="0"/>
    <n v="0"/>
    <x v="1"/>
    <x v="1"/>
    <n v="0"/>
    <n v="0"/>
    <n v="0"/>
    <n v="0"/>
    <n v="0"/>
    <n v="0"/>
    <n v="0"/>
    <n v="0"/>
    <n v="0"/>
    <n v="0"/>
    <n v="0"/>
    <n v="0"/>
    <n v="0"/>
    <n v="0"/>
    <n v="0"/>
    <n v="0"/>
    <s v="Mariah"/>
    <d v="2009-04-22T00:00:00"/>
    <n v="0"/>
    <n v="2"/>
    <n v="0"/>
    <n v="8"/>
    <n v="2"/>
    <n v="0"/>
    <n v="0"/>
    <n v="0"/>
    <n v="0"/>
    <n v="2"/>
    <n v="0"/>
    <n v="0"/>
    <n v="0"/>
    <n v="0"/>
    <n v="0"/>
    <n v="1"/>
    <n v="0"/>
    <n v="0"/>
    <n v="0"/>
    <n v="1"/>
    <n v="30"/>
    <n v="0"/>
    <n v="2"/>
    <s v="Nej"/>
    <n v="0"/>
    <s v="Nej"/>
    <s v="Nej"/>
    <s v="Nej"/>
    <n v="1"/>
    <s v="Begrænset"/>
    <n v="0"/>
    <n v="0"/>
    <s v="Integrerede "/>
    <s v="Nørrebro"/>
    <n v="42"/>
    <n v="0"/>
    <n v="69"/>
    <n v="0"/>
    <n v="0"/>
    <n v="0"/>
    <n v="0"/>
    <n v="0"/>
    <n v="0"/>
    <n v="0"/>
    <n v="0"/>
    <n v="0"/>
    <n v="0"/>
    <n v="0"/>
    <n v="301415.98"/>
  </r>
  <r>
    <x v="0"/>
    <x v="332"/>
    <s v="Midgård"/>
    <s v="Nørrebro"/>
    <s v="Hothers Plads 20"/>
    <n v="2200"/>
    <s v="København N"/>
    <s v="35 84 17 47"/>
    <s v="37474@buf.kk.dk"/>
    <s v="Tinna Erichsen"/>
    <n v="0"/>
    <n v="0"/>
    <s v="37474@buf.kk.dk"/>
    <s v="Integreret"/>
    <n v="56"/>
    <n v="0"/>
    <n v="88"/>
    <n v="0"/>
    <n v="0"/>
    <n v="0"/>
    <n v="0"/>
    <s v="Nej"/>
    <n v="0"/>
    <n v="0"/>
    <n v="5"/>
    <n v="5"/>
    <n v="4"/>
    <n v="5"/>
    <n v="0"/>
    <n v="5"/>
    <n v="0"/>
    <n v="4"/>
    <n v="5"/>
    <n v="0"/>
    <n v="154000"/>
    <n v="246000"/>
    <n v="0"/>
    <s v="Ja"/>
    <n v="0"/>
    <s v="Nadia Benini"/>
    <n v="2007"/>
    <n v="35"/>
    <n v="0"/>
    <s v="ufaglært"/>
    <s v="andet inst. køkken"/>
    <n v="0"/>
    <n v="0"/>
    <n v="0"/>
    <n v="0"/>
    <n v="0"/>
    <n v="0"/>
    <n v="0"/>
    <n v="0"/>
    <n v="90"/>
    <n v="90"/>
    <n v="2"/>
    <n v="2"/>
    <s v="Ja"/>
    <s v="ja"/>
    <s v="Ja"/>
    <s v="Ja"/>
    <s v="inst. vil gerne påtage sig at lave fuld forplejning."/>
    <s v="Ja"/>
    <n v="0"/>
    <s v="Ja"/>
    <n v="0"/>
    <x v="0"/>
    <x v="100"/>
    <n v="0"/>
    <s v="produktionskøkken"/>
    <s v="Ja"/>
    <n v="0"/>
    <n v="0"/>
    <n v="0"/>
    <n v="0"/>
    <n v="0"/>
    <n v="0"/>
    <n v="0"/>
    <n v="0"/>
    <n v="0"/>
    <n v="0"/>
    <n v="0"/>
    <n v="0"/>
    <n v="0"/>
    <s v="Birgitte"/>
    <s v="29.03"/>
    <n v="0"/>
    <n v="0"/>
    <n v="1"/>
    <n v="5"/>
    <n v="0"/>
    <n v="3"/>
    <n v="0"/>
    <n v="0"/>
    <n v="0"/>
    <n v="0"/>
    <n v="0"/>
    <n v="3"/>
    <n v="0"/>
    <n v="0"/>
    <n v="2"/>
    <n v="0"/>
    <n v="0"/>
    <n v="0"/>
    <n v="0"/>
    <n v="1"/>
    <n v="3"/>
    <s v="elektrolux"/>
    <n v="10"/>
    <s v="Ja"/>
    <n v="5"/>
    <s v="Nej"/>
    <s v="Ja"/>
    <s v="Nej"/>
    <n v="2"/>
    <s v="God plads"/>
    <n v="0"/>
    <n v="0"/>
    <s v="Integrerede "/>
    <s v="Nørrebro"/>
    <n v="48"/>
    <n v="0"/>
    <n v="88"/>
    <n v="0"/>
    <n v="0"/>
    <n v="0"/>
    <n v="0"/>
    <n v="0"/>
    <n v="0"/>
    <n v="0"/>
    <n v="0"/>
    <n v="0"/>
    <n v="0"/>
    <n v="0"/>
    <n v="346244.39"/>
  </r>
  <r>
    <x v="0"/>
    <x v="333"/>
    <s v="Midgård"/>
    <s v="Nørrebro"/>
    <s v="Hothers Plads 20"/>
    <n v="2200"/>
    <s v="København N"/>
    <s v="35 84 17 47"/>
    <s v="37474@buf.kk.dk"/>
    <s v="Tinna Erichsen"/>
    <n v="0"/>
    <n v="0"/>
    <s v="37474@buf.kk.dk"/>
    <s v="Integreret"/>
    <n v="55"/>
    <n v="0"/>
    <n v="88"/>
    <n v="0"/>
    <n v="0"/>
    <n v="0"/>
    <n v="0"/>
    <s v="Nej"/>
    <n v="0"/>
    <n v="0"/>
    <n v="5"/>
    <n v="5"/>
    <n v="0"/>
    <n v="5"/>
    <n v="0"/>
    <n v="5"/>
    <n v="5"/>
    <n v="0"/>
    <n v="5"/>
    <n v="0"/>
    <n v="154000"/>
    <n v="246000"/>
    <n v="0"/>
    <s v="Nej"/>
    <n v="0"/>
    <n v="0"/>
    <n v="0"/>
    <n v="0"/>
    <n v="0"/>
    <n v="0"/>
    <n v="0"/>
    <n v="0"/>
    <n v="0"/>
    <n v="0"/>
    <n v="0"/>
    <n v="0"/>
    <n v="0"/>
    <n v="0"/>
    <n v="0"/>
    <n v="90"/>
    <n v="90"/>
    <n v="0"/>
    <n v="1"/>
    <n v="0"/>
    <n v="0"/>
    <n v="0"/>
    <s v="Ja"/>
    <n v="0"/>
    <s v="Ja"/>
    <n v="0"/>
    <s v="Ja"/>
    <n v="0"/>
    <x v="1"/>
    <x v="1"/>
    <n v="0"/>
    <s v="produktionskøkken"/>
    <s v="nej"/>
    <s v="Mindre"/>
    <s v="Ingen"/>
    <s v="Nej"/>
    <s v="en ny opvaskemaskine, et ekstra køleskab"/>
    <n v="0"/>
    <n v="0"/>
    <n v="0"/>
    <n v="0"/>
    <n v="0"/>
    <n v="0"/>
    <n v="0"/>
    <n v="0"/>
    <n v="0"/>
    <s v="Mariah"/>
    <d v="2009-04-21T00:00:00"/>
    <n v="0"/>
    <n v="1"/>
    <n v="0"/>
    <n v="4"/>
    <n v="0"/>
    <n v="1"/>
    <n v="0"/>
    <n v="0"/>
    <n v="0"/>
    <n v="0"/>
    <n v="1"/>
    <n v="0"/>
    <n v="0"/>
    <n v="0"/>
    <n v="0"/>
    <n v="0"/>
    <n v="1"/>
    <n v="0"/>
    <n v="0"/>
    <n v="1"/>
    <n v="25"/>
    <s v="Miele"/>
    <n v="4"/>
    <s v="Nej"/>
    <n v="0"/>
    <s v="Ja"/>
    <s v="Ja"/>
    <s v="Nej"/>
    <n v="2"/>
    <s v="Begrænset"/>
    <n v="0"/>
    <n v="0"/>
    <s v="Integrerede "/>
    <s v="Nørrebro"/>
    <n v="48"/>
    <n v="0"/>
    <n v="88"/>
    <n v="0"/>
    <n v="0"/>
    <n v="0"/>
    <n v="0"/>
    <n v="0"/>
    <n v="0"/>
    <n v="0"/>
    <n v="0"/>
    <n v="0"/>
    <n v="0"/>
    <n v="0"/>
    <n v="346244.39"/>
  </r>
  <r>
    <x v="0"/>
    <x v="334"/>
    <s v="Kastanjehuset"/>
    <s v="Nørrebro"/>
    <s v="Thit Jensens Vej 2"/>
    <n v="2200"/>
    <s v="København N"/>
    <s v="35 39 69 25"/>
    <s v="37496@buf.kk.dk"/>
    <s v="Birgit Rasmussen"/>
    <n v="36464018"/>
    <n v="0"/>
    <s v="37496@buf.kk.dk"/>
    <s v="Integreret"/>
    <n v="24"/>
    <n v="0"/>
    <n v="44"/>
    <n v="0"/>
    <n v="0"/>
    <n v="0"/>
    <n v="0"/>
    <s v="Nej"/>
    <n v="0"/>
    <n v="0"/>
    <n v="5"/>
    <n v="0"/>
    <n v="1"/>
    <n v="5"/>
    <n v="0"/>
    <n v="5"/>
    <n v="0"/>
    <n v="1"/>
    <n v="5"/>
    <n v="0"/>
    <n v="150000"/>
    <n v="0"/>
    <n v="0"/>
    <s v="Nej"/>
    <n v="0"/>
    <n v="0"/>
    <n v="0"/>
    <n v="0"/>
    <n v="0"/>
    <n v="0"/>
    <n v="0"/>
    <n v="0"/>
    <n v="0"/>
    <n v="0"/>
    <n v="0"/>
    <n v="0"/>
    <n v="0"/>
    <n v="0"/>
    <n v="0"/>
    <n v="90"/>
    <n v="90"/>
    <n v="1"/>
    <n v="1"/>
    <s v="Ja"/>
    <s v="Nej"/>
    <s v="Ja"/>
    <s v="Nej"/>
    <s v="mener køkkenet er for lille"/>
    <s v="Nej"/>
    <s v="er i gang med underskrifts indsamling"/>
    <s v="Nej"/>
    <s v="er glade for madpakkerne"/>
    <x v="0"/>
    <x v="1"/>
    <n v="0"/>
    <s v="Køkken begrænset tilvirk"/>
    <s v="nej"/>
    <s v="Mindre"/>
    <s v="Mindre"/>
    <n v="0"/>
    <s v="ovn,opvaskemaskine,køleskab.bordplade.Køkkenet bør udbygges."/>
    <n v="0"/>
    <n v="0"/>
    <n v="0"/>
    <n v="0"/>
    <n v="0"/>
    <n v="0"/>
    <n v="0"/>
    <n v="0"/>
    <s v="til max 30 børn ville det være et produktionskøkken."/>
    <s v="Mariah"/>
    <s v="24.03"/>
    <n v="0"/>
    <n v="0"/>
    <n v="1"/>
    <n v="4"/>
    <n v="0"/>
    <n v="0"/>
    <n v="1"/>
    <n v="0"/>
    <n v="0"/>
    <n v="0"/>
    <n v="2"/>
    <n v="0"/>
    <n v="0"/>
    <n v="0"/>
    <n v="0"/>
    <n v="0"/>
    <n v="1"/>
    <n v="0"/>
    <n v="0"/>
    <n v="1"/>
    <n v="25"/>
    <s v="miele"/>
    <n v="0"/>
    <n v="0"/>
    <n v="0"/>
    <s v="Ja"/>
    <n v="0"/>
    <n v="0"/>
    <n v="1"/>
    <s v="God plads"/>
    <n v="0"/>
    <n v="0"/>
    <s v="Integrerede "/>
    <s v="Nørrebro"/>
    <n v="24"/>
    <n v="0"/>
    <n v="44"/>
    <n v="0"/>
    <n v="0"/>
    <n v="0"/>
    <n v="0"/>
    <n v="0"/>
    <n v="0"/>
    <n v="0"/>
    <n v="0"/>
    <n v="0"/>
    <n v="0"/>
    <n v="0"/>
    <n v="140125.09"/>
  </r>
  <r>
    <x v="0"/>
    <x v="335"/>
    <n v="0"/>
    <s v="Nørrebro"/>
    <s v="Guldbergsgade 26"/>
    <n v="2200"/>
    <s v="København N"/>
    <s v="35 39 04 02"/>
    <s v="37498@buf.kk.dk"/>
    <s v="Merete Have Jensen"/>
    <n v="35351641"/>
    <n v="0"/>
    <s v="37498@buf.kk.dk"/>
    <s v="Integreret"/>
    <n v="36"/>
    <n v="0"/>
    <n v="46"/>
    <n v="0"/>
    <n v="0"/>
    <n v="0"/>
    <n v="0"/>
    <s v="Nej"/>
    <n v="0"/>
    <n v="0"/>
    <n v="5"/>
    <n v="5"/>
    <n v="5"/>
    <n v="5"/>
    <n v="0"/>
    <n v="0"/>
    <n v="2"/>
    <n v="0"/>
    <n v="5"/>
    <n v="0"/>
    <n v="100000"/>
    <n v="0"/>
    <n v="0"/>
    <s v="Ja"/>
    <n v="0"/>
    <s v="Marzuouka Aida"/>
    <n v="2005"/>
    <n v="35"/>
    <n v="0"/>
    <s v="ufaglært"/>
    <n v="0"/>
    <n v="0"/>
    <n v="0"/>
    <n v="0"/>
    <n v="0"/>
    <n v="0"/>
    <n v="0"/>
    <n v="0"/>
    <n v="0"/>
    <n v="99"/>
    <n v="99"/>
    <n v="2"/>
    <n v="2"/>
    <s v="Ja"/>
    <s v="Nej"/>
    <s v="Ja"/>
    <s v="Ja"/>
    <n v="0"/>
    <s v="Ja"/>
    <n v="0"/>
    <s v="Ja"/>
    <n v="0"/>
    <x v="0"/>
    <x v="1"/>
    <n v="0"/>
    <s v="produktionskøkken"/>
    <s v="Ja"/>
    <n v="0"/>
    <n v="0"/>
    <n v="0"/>
    <n v="0"/>
    <n v="0"/>
    <n v="0"/>
    <n v="0"/>
    <n v="0"/>
    <n v="0"/>
    <n v="0"/>
    <n v="0"/>
    <n v="0"/>
    <n v="0"/>
    <s v="Birgitte"/>
    <s v="18.03"/>
    <n v="0"/>
    <n v="0"/>
    <n v="1"/>
    <n v="4"/>
    <n v="0"/>
    <n v="0"/>
    <n v="0"/>
    <n v="1"/>
    <n v="5"/>
    <n v="0"/>
    <n v="0"/>
    <n v="2"/>
    <n v="0"/>
    <n v="0"/>
    <n v="0"/>
    <n v="0"/>
    <n v="0"/>
    <n v="1"/>
    <n v="0"/>
    <n v="1"/>
    <n v="3"/>
    <s v="wexiodisk"/>
    <n v="0"/>
    <s v="Ja"/>
    <n v="10"/>
    <s v="Nej"/>
    <s v="Ja"/>
    <s v="Nej"/>
    <n v="4"/>
    <n v="0"/>
    <s v="der kommer en køkken medarbejder tilbage fra barsel ved udgangen af året. Indtil da går lederen ind i arbejdet sammen med den anden i køkkenet. Lederen vil gerne sætte tid af til at være mentor."/>
    <n v="0"/>
    <s v="Integrerede "/>
    <s v="Nørrebro"/>
    <n v="36"/>
    <n v="0"/>
    <n v="46"/>
    <n v="0"/>
    <n v="0"/>
    <n v="0"/>
    <n v="0"/>
    <n v="0"/>
    <n v="0"/>
    <n v="0"/>
    <n v="0"/>
    <n v="0"/>
    <n v="0"/>
    <n v="0"/>
    <n v="135291.91"/>
  </r>
  <r>
    <x v="0"/>
    <x v="336"/>
    <n v="0"/>
    <s v="Nørrebro"/>
    <s v="Esromgade 2A"/>
    <n v="2200"/>
    <s v="København N"/>
    <s v="35 85 45 54"/>
    <s v="37502@buf.kk.dk"/>
    <s v="Pia Sjögren"/>
    <n v="35387665"/>
    <n v="0"/>
    <s v="37502@buf.kk.dk"/>
    <s v="Integreret"/>
    <n v="24"/>
    <n v="0"/>
    <n v="36"/>
    <n v="0"/>
    <n v="0"/>
    <n v="0"/>
    <n v="0"/>
    <s v="Nej"/>
    <n v="0"/>
    <n v="0"/>
    <n v="5"/>
    <n v="5"/>
    <n v="3"/>
    <n v="5"/>
    <n v="0"/>
    <n v="5"/>
    <n v="5"/>
    <n v="3"/>
    <n v="5"/>
    <n v="0"/>
    <n v="210000"/>
    <n v="0"/>
    <n v="0"/>
    <s v="Ja"/>
    <n v="0"/>
    <s v="Hannah Kanamat"/>
    <n v="2009"/>
    <n v="37"/>
    <n v="0"/>
    <n v="0"/>
    <n v="0"/>
    <n v="0"/>
    <n v="0"/>
    <n v="0"/>
    <n v="0"/>
    <n v="0"/>
    <n v="0"/>
    <n v="0"/>
    <n v="0"/>
    <n v="15"/>
    <n v="0"/>
    <n v="2"/>
    <n v="2"/>
    <s v="Ja"/>
    <s v="ja"/>
    <s v="Ja"/>
    <s v="Ja"/>
    <n v="0"/>
    <s v="Ja"/>
    <n v="0"/>
    <s v="Ja"/>
    <n v="0"/>
    <x v="0"/>
    <x v="1"/>
    <n v="0"/>
    <s v="produktionskøkken"/>
    <s v="Ja"/>
    <n v="0"/>
    <n v="0"/>
    <n v="0"/>
    <s v="vil meget gerne have fjernet 4 defekte kogeplader og isat en bordplade i stedet."/>
    <n v="0"/>
    <n v="0"/>
    <n v="0"/>
    <n v="0"/>
    <n v="0"/>
    <n v="0"/>
    <n v="0"/>
    <n v="0"/>
    <n v="0"/>
    <s v="Birgitte"/>
    <n v="0"/>
    <n v="0"/>
    <n v="0"/>
    <n v="1"/>
    <n v="6"/>
    <n v="0"/>
    <n v="0"/>
    <n v="0"/>
    <n v="1"/>
    <n v="8"/>
    <n v="0"/>
    <n v="2"/>
    <n v="1"/>
    <n v="0"/>
    <n v="0"/>
    <n v="0"/>
    <n v="0"/>
    <n v="2"/>
    <n v="0"/>
    <n v="0"/>
    <n v="1"/>
    <n v="3"/>
    <s v="elektrolux"/>
    <n v="7"/>
    <s v="Nej"/>
    <n v="0"/>
    <s v="Ja"/>
    <s v="Ja"/>
    <s v="Nej"/>
    <n v="2"/>
    <s v="God plads"/>
    <n v="0"/>
    <n v="0"/>
    <s v="Integrerede "/>
    <s v="Nørrebro"/>
    <n v="24"/>
    <n v="0"/>
    <n v="36"/>
    <n v="0"/>
    <n v="0"/>
    <n v="0"/>
    <n v="0"/>
    <n v="0"/>
    <n v="0"/>
    <n v="0"/>
    <n v="0"/>
    <n v="0"/>
    <n v="0"/>
    <n v="0"/>
    <n v="196879.94"/>
  </r>
  <r>
    <x v="0"/>
    <x v="337"/>
    <s v="krible Krable"/>
    <s v="Nørrebro"/>
    <s v="Aldersrogade 28"/>
    <n v="2200"/>
    <s v="København N"/>
    <s v="35 82 19 41"/>
    <s v="kriblekrable@buf.kk.dk"/>
    <s v="Susanne Springer"/>
    <n v="38104042"/>
    <n v="35821941"/>
    <s v="37542@buf.kk.dk"/>
    <s v="Integreret"/>
    <n v="27"/>
    <n v="0"/>
    <n v="62"/>
    <n v="0"/>
    <n v="0"/>
    <n v="0"/>
    <n v="0"/>
    <s v="Nej"/>
    <n v="0"/>
    <n v="0"/>
    <n v="5"/>
    <n v="5"/>
    <n v="5"/>
    <n v="5"/>
    <n v="0"/>
    <n v="5"/>
    <n v="5"/>
    <n v="0"/>
    <n v="5"/>
    <n v="0"/>
    <n v="180000"/>
    <n v="0"/>
    <n v="0"/>
    <s v="Ja"/>
    <n v="0"/>
    <s v="Nasren"/>
    <n v="2008"/>
    <n v="35"/>
    <n v="0"/>
    <s v="ufaglært"/>
    <s v="4 år fra inst.køkken"/>
    <s v="økologi"/>
    <n v="0"/>
    <n v="0"/>
    <n v="0"/>
    <n v="0"/>
    <n v="0"/>
    <n v="0"/>
    <n v="0"/>
    <n v="85"/>
    <n v="85"/>
    <n v="1"/>
    <n v="1"/>
    <s v="Ja"/>
    <s v="Nej"/>
    <s v="Ja"/>
    <s v="Ja"/>
    <n v="0"/>
    <s v="Ja"/>
    <n v="0"/>
    <s v="Ja"/>
    <n v="0"/>
    <x v="0"/>
    <x v="1"/>
    <n v="0"/>
    <s v="produktionskøkken"/>
    <s v="nej"/>
    <s v="Mindre"/>
    <n v="0"/>
    <n v="0"/>
    <s v="kartoffelskræller, en ovn mere, et større kogebord, grøntsagsrobot. Røremaskinen er ikke sikker."/>
    <n v="0"/>
    <n v="0"/>
    <n v="0"/>
    <n v="0"/>
    <n v="0"/>
    <n v="0"/>
    <n v="0"/>
    <n v="0"/>
    <n v="0"/>
    <s v="Mariah"/>
    <s v="24.03"/>
    <n v="0"/>
    <n v="0"/>
    <n v="1"/>
    <n v="4"/>
    <n v="0"/>
    <n v="2"/>
    <n v="0"/>
    <n v="0"/>
    <n v="0"/>
    <n v="0"/>
    <n v="0"/>
    <n v="0"/>
    <n v="0"/>
    <n v="0"/>
    <n v="0"/>
    <n v="0"/>
    <n v="1"/>
    <n v="0"/>
    <n v="1"/>
    <n v="1"/>
    <n v="3"/>
    <s v="SD40 PODAB"/>
    <n v="6"/>
    <s v="Ja"/>
    <n v="10"/>
    <s v="Ja"/>
    <s v="Nej"/>
    <s v="Nej"/>
    <n v="3"/>
    <n v="0"/>
    <n v="0"/>
    <n v="0"/>
    <s v="Integrerede "/>
    <s v="Nørrebro"/>
    <n v="27"/>
    <n v="0"/>
    <n v="62"/>
    <n v="0"/>
    <n v="0"/>
    <n v="0"/>
    <n v="0"/>
    <n v="2"/>
    <n v="4"/>
    <n v="0"/>
    <n v="0"/>
    <n v="0"/>
    <n v="0"/>
    <n v="0"/>
    <n v="179607.74"/>
  </r>
  <r>
    <x v="0"/>
    <x v="338"/>
    <s v="krible Krable"/>
    <s v="Nørrebro"/>
    <s v="Aldersrogade 28"/>
    <n v="2200"/>
    <s v="København N"/>
    <s v="35 82 19 41"/>
    <s v="kriblekrable@buf.kk.dk"/>
    <s v="Susanne Springer"/>
    <n v="38104042"/>
    <n v="35821941"/>
    <s v="37542@buf.kk.dk"/>
    <s v="Integreret"/>
    <n v="27"/>
    <n v="0"/>
    <n v="62"/>
    <n v="0"/>
    <n v="0"/>
    <n v="0"/>
    <n v="0"/>
    <s v="Nej"/>
    <n v="0"/>
    <n v="0"/>
    <n v="5"/>
    <n v="5"/>
    <n v="5"/>
    <n v="5"/>
    <n v="0"/>
    <n v="5"/>
    <n v="5"/>
    <n v="0"/>
    <n v="5"/>
    <n v="0"/>
    <n v="180000"/>
    <n v="180000"/>
    <n v="0"/>
    <n v="0"/>
    <n v="0"/>
    <n v="0"/>
    <n v="0"/>
    <n v="0"/>
    <n v="0"/>
    <n v="0"/>
    <n v="0"/>
    <n v="0"/>
    <n v="0"/>
    <n v="0"/>
    <n v="0"/>
    <n v="0"/>
    <n v="0"/>
    <n v="0"/>
    <n v="0"/>
    <n v="85"/>
    <n v="85"/>
    <n v="0"/>
    <n v="0"/>
    <n v="0"/>
    <n v="0"/>
    <n v="0"/>
    <n v="0"/>
    <n v="0"/>
    <n v="0"/>
    <n v="0"/>
    <n v="0"/>
    <n v="0"/>
    <x v="1"/>
    <x v="1"/>
    <n v="0"/>
    <s v="Modtagerkøkken"/>
    <n v="0"/>
    <n v="0"/>
    <n v="0"/>
    <n v="0"/>
    <n v="0"/>
    <n v="0"/>
    <n v="0"/>
    <n v="0"/>
    <n v="0"/>
    <n v="0"/>
    <n v="0"/>
    <n v="0"/>
    <n v="0"/>
    <n v="0"/>
    <s v="Lone Voss"/>
    <d v="1899-12-30T00:00:00"/>
    <n v="0"/>
    <n v="0"/>
    <n v="0"/>
    <n v="0"/>
    <n v="0"/>
    <n v="0"/>
    <n v="0"/>
    <n v="0"/>
    <n v="0"/>
    <n v="0"/>
    <n v="0"/>
    <n v="0"/>
    <n v="0"/>
    <n v="0"/>
    <n v="0"/>
    <n v="0"/>
    <n v="0"/>
    <n v="0"/>
    <n v="0"/>
    <n v="0"/>
    <n v="0"/>
    <n v="0"/>
    <n v="0"/>
    <n v="0"/>
    <n v="0"/>
    <n v="0"/>
    <n v="0"/>
    <n v="0"/>
    <n v="0"/>
    <n v="0"/>
    <n v="0"/>
    <s v="intet køkken (tekøkken)"/>
    <s v="Integrerede "/>
    <s v="Nørrebro"/>
    <n v="27"/>
    <n v="0"/>
    <n v="62"/>
    <n v="0"/>
    <n v="0"/>
    <n v="0"/>
    <n v="0"/>
    <n v="2"/>
    <n v="4"/>
    <n v="0"/>
    <n v="0"/>
    <n v="0"/>
    <n v="0"/>
    <n v="0"/>
    <n v="179607.74"/>
  </r>
  <r>
    <x v="0"/>
    <x v="339"/>
    <s v="7 Springeren"/>
    <s v="Nørrebro"/>
    <s v="Kapelvej 7A"/>
    <n v="2200"/>
    <s v="København N"/>
    <s v="35 39 33 19"/>
    <s v="37554@buf.kk.dk"/>
    <s v="Lonnie L. Florang"/>
    <n v="35356057"/>
    <n v="0"/>
    <s v="37554@buf.kk.dk"/>
    <s v="Integreret"/>
    <n v="24"/>
    <n v="0"/>
    <n v="42"/>
    <n v="0"/>
    <n v="0"/>
    <n v="0"/>
    <n v="0"/>
    <s v="Nej"/>
    <n v="0"/>
    <n v="0"/>
    <n v="5"/>
    <n v="5"/>
    <n v="4"/>
    <n v="0"/>
    <n v="0"/>
    <n v="5"/>
    <n v="5"/>
    <n v="5"/>
    <n v="5"/>
    <n v="0"/>
    <n v="0"/>
    <n v="0"/>
    <n v="0"/>
    <n v="0"/>
    <n v="0"/>
    <n v="0"/>
    <n v="0"/>
    <n v="0"/>
    <n v="0"/>
    <n v="0"/>
    <n v="0"/>
    <n v="0"/>
    <n v="0"/>
    <n v="0"/>
    <n v="0"/>
    <n v="0"/>
    <n v="0"/>
    <n v="0"/>
    <n v="0"/>
    <n v="0"/>
    <n v="0"/>
    <n v="0"/>
    <n v="0"/>
    <n v="0"/>
    <n v="0"/>
    <n v="0"/>
    <n v="0"/>
    <n v="0"/>
    <n v="0"/>
    <n v="0"/>
    <n v="0"/>
    <n v="0"/>
    <x v="1"/>
    <x v="1"/>
    <n v="0"/>
    <n v="0"/>
    <n v="0"/>
    <n v="0"/>
    <n v="0"/>
    <n v="0"/>
    <n v="0"/>
    <n v="0"/>
    <n v="0"/>
    <n v="0"/>
    <n v="0"/>
    <n v="0"/>
    <n v="0"/>
    <n v="0"/>
    <n v="0"/>
    <n v="0"/>
    <s v="Cathrine Jerrik"/>
    <d v="1899-12-30T00:00:00"/>
    <n v="0"/>
    <n v="1"/>
    <n v="0"/>
    <n v="4"/>
    <n v="1"/>
    <n v="0"/>
    <n v="0"/>
    <n v="0"/>
    <n v="0"/>
    <n v="0"/>
    <n v="1"/>
    <n v="0"/>
    <n v="0"/>
    <n v="0"/>
    <n v="0"/>
    <n v="0"/>
    <n v="1"/>
    <n v="0"/>
    <n v="0"/>
    <n v="1"/>
    <n v="20"/>
    <s v="Miele"/>
    <n v="2.5"/>
    <s v="Ja"/>
    <n v="0"/>
    <n v="0"/>
    <n v="0"/>
    <n v="0"/>
    <n v="2"/>
    <s v="Begrænset"/>
    <n v="0"/>
    <n v="0"/>
    <s v="Integrerede "/>
    <s v="Nørrebro"/>
    <n v="24"/>
    <n v="0"/>
    <n v="42"/>
    <n v="0"/>
    <n v="0"/>
    <n v="0"/>
    <n v="0"/>
    <n v="0"/>
    <n v="0"/>
    <n v="0"/>
    <n v="0"/>
    <n v="0"/>
    <n v="0"/>
    <n v="0"/>
    <n v="109175.88"/>
  </r>
  <r>
    <x v="0"/>
    <x v="340"/>
    <n v="0"/>
    <s v="Nørrebro"/>
    <s v="Agnes Henningsens Vej 8"/>
    <n v="2200"/>
    <s v="København N"/>
    <s v="35 39 99 76"/>
    <s v="37562@buf.kk.dk"/>
    <s v="Jytte Larsen"/>
    <n v="35381097"/>
    <n v="0"/>
    <s v="37562@buf.kk.dk"/>
    <s v="Integreret"/>
    <n v="30"/>
    <n v="0"/>
    <n v="40"/>
    <n v="0"/>
    <n v="0"/>
    <n v="0"/>
    <n v="0"/>
    <s v="ja"/>
    <n v="2"/>
    <n v="2"/>
    <n v="5"/>
    <n v="5"/>
    <n v="2"/>
    <n v="5"/>
    <n v="0"/>
    <n v="5"/>
    <n v="0"/>
    <n v="0"/>
    <n v="5"/>
    <n v="0"/>
    <n v="100000"/>
    <n v="0"/>
    <n v="0"/>
    <n v="0"/>
    <n v="0"/>
    <n v="0"/>
    <n v="0"/>
    <n v="0"/>
    <n v="0"/>
    <n v="0"/>
    <n v="0"/>
    <n v="0"/>
    <n v="0"/>
    <n v="0"/>
    <n v="0"/>
    <n v="0"/>
    <n v="0"/>
    <n v="0"/>
    <n v="0"/>
    <n v="50"/>
    <n v="0"/>
    <n v="1"/>
    <n v="1"/>
    <s v="Ja"/>
    <s v="Nej"/>
    <s v="Ja"/>
    <n v="0"/>
    <n v="0"/>
    <n v="0"/>
    <n v="0"/>
    <n v="0"/>
    <n v="0"/>
    <x v="1"/>
    <x v="1"/>
    <n v="0"/>
    <s v="Køkken begrænset tilvirk"/>
    <n v="0"/>
    <n v="0"/>
    <n v="0"/>
    <n v="0"/>
    <n v="0"/>
    <n v="0"/>
    <n v="0"/>
    <n v="0"/>
    <n v="0"/>
    <s v="Større"/>
    <s v="køleskab,nye elementer, 2 nye ovne, kogebord eller kogeplader, udsugnung over kogebord."/>
    <n v="0"/>
    <n v="0"/>
    <n v="0"/>
    <s v="Birgitte"/>
    <s v="01.04"/>
    <n v="0"/>
    <n v="0"/>
    <n v="1"/>
    <n v="4"/>
    <n v="0"/>
    <n v="1"/>
    <n v="0"/>
    <n v="0"/>
    <n v="0"/>
    <n v="1"/>
    <n v="1"/>
    <n v="0"/>
    <n v="0"/>
    <n v="0"/>
    <n v="0"/>
    <n v="1"/>
    <n v="0"/>
    <n v="0"/>
    <n v="1"/>
    <n v="1"/>
    <n v="20"/>
    <s v="miele"/>
    <n v="5"/>
    <s v="Nej"/>
    <n v="0"/>
    <s v="Ja"/>
    <s v="Ja"/>
    <s v="Nej"/>
    <n v="2"/>
    <s v="God plads"/>
    <s v="Stor vilje til at lave mad lokalt hvis køkkenet føres up to date. Stedet får pt. Leveret mad og vil gerne beholde denne efter 1 januar"/>
    <n v="0"/>
    <s v="Integrerede "/>
    <s v="Nørrebro"/>
    <n v="30"/>
    <n v="0"/>
    <n v="40"/>
    <n v="0"/>
    <n v="0"/>
    <n v="0"/>
    <n v="0"/>
    <n v="0"/>
    <n v="0"/>
    <n v="0"/>
    <n v="0"/>
    <n v="0"/>
    <n v="0"/>
    <n v="0"/>
    <n v="112029.53"/>
  </r>
  <r>
    <x v="0"/>
    <x v="341"/>
    <n v="0"/>
    <s v="Nørrebro"/>
    <s v="Agnes Henningsens Vej 8"/>
    <n v="2200"/>
    <s v="København N"/>
    <s v="35 39 99 76"/>
    <s v="37562@buf.kk.dk"/>
    <s v="Jytte Larsen"/>
    <n v="35381097"/>
    <n v="0"/>
    <s v="37562@buf.kk.dk"/>
    <s v="Integreret"/>
    <n v="30"/>
    <n v="0"/>
    <n v="40"/>
    <n v="0"/>
    <n v="0"/>
    <n v="0"/>
    <n v="0"/>
    <s v="ja"/>
    <n v="0"/>
    <n v="0"/>
    <n v="0"/>
    <n v="0"/>
    <n v="0"/>
    <n v="0"/>
    <n v="0"/>
    <n v="0"/>
    <n v="0"/>
    <n v="0"/>
    <n v="0"/>
    <n v="0"/>
    <n v="0"/>
    <n v="0"/>
    <n v="0"/>
    <n v="0"/>
    <n v="0"/>
    <n v="0"/>
    <n v="0"/>
    <n v="0"/>
    <n v="0"/>
    <n v="0"/>
    <n v="0"/>
    <n v="0"/>
    <n v="0"/>
    <n v="0"/>
    <n v="0"/>
    <n v="0"/>
    <n v="0"/>
    <n v="0"/>
    <n v="0"/>
    <n v="0"/>
    <n v="0"/>
    <n v="0"/>
    <n v="0"/>
    <n v="0"/>
    <n v="0"/>
    <n v="0"/>
    <n v="0"/>
    <n v="0"/>
    <n v="0"/>
    <n v="0"/>
    <n v="0"/>
    <n v="0"/>
    <x v="1"/>
    <x v="1"/>
    <n v="0"/>
    <s v="Køkken begrænset tilvirk"/>
    <n v="0"/>
    <n v="0"/>
    <n v="0"/>
    <n v="0"/>
    <n v="0"/>
    <n v="0"/>
    <n v="0"/>
    <n v="0"/>
    <n v="0"/>
    <n v="0"/>
    <n v="0"/>
    <n v="0"/>
    <n v="0"/>
    <n v="0"/>
    <n v="0"/>
    <n v="0"/>
    <n v="0"/>
    <n v="1"/>
    <n v="0"/>
    <n v="0"/>
    <n v="0"/>
    <n v="0"/>
    <n v="0"/>
    <n v="0"/>
    <n v="0"/>
    <n v="0"/>
    <n v="1"/>
    <n v="0"/>
    <n v="0"/>
    <n v="0"/>
    <n v="0"/>
    <n v="0"/>
    <n v="0"/>
    <n v="0"/>
    <n v="0"/>
    <n v="1"/>
    <n v="20"/>
    <s v="miele"/>
    <n v="3"/>
    <s v="Nej"/>
    <n v="0"/>
    <s v="Nej"/>
    <s v="Nej"/>
    <s v="Nej"/>
    <n v="0"/>
    <s v="ingen plads"/>
    <s v="Køkkenet er stort nok til at håndtere børnehavens service i. Ej trapper mellem de to køkkener."/>
    <n v="0"/>
    <s v="Integrerede "/>
    <s v="Nørrebro"/>
    <n v="30"/>
    <n v="0"/>
    <n v="40"/>
    <n v="0"/>
    <n v="0"/>
    <n v="0"/>
    <n v="0"/>
    <n v="0"/>
    <n v="0"/>
    <n v="0"/>
    <n v="0"/>
    <n v="0"/>
    <n v="0"/>
    <n v="0"/>
    <n v="112029.53"/>
  </r>
  <r>
    <x v="0"/>
    <x v="342"/>
    <n v="0"/>
    <s v="Nørrebro"/>
    <s v="Thorupsgade 2"/>
    <n v="2200"/>
    <s v="København N"/>
    <s v="35 39 49 42"/>
    <s v="mail@murergaarden.kk.dk"/>
    <s v="Brita Fabricius"/>
    <n v="38345631"/>
    <n v="35394942"/>
    <s v="37568@buf.kk.dk"/>
    <s v="Integreret"/>
    <n v="28"/>
    <n v="0"/>
    <n v="34"/>
    <n v="49"/>
    <n v="30"/>
    <n v="30"/>
    <n v="0"/>
    <s v="Nej"/>
    <n v="0"/>
    <n v="0"/>
    <n v="5"/>
    <n v="5"/>
    <n v="5"/>
    <n v="5"/>
    <n v="5"/>
    <n v="5"/>
    <n v="0"/>
    <n v="1"/>
    <n v="5"/>
    <n v="0"/>
    <n v="100000"/>
    <n v="0"/>
    <n v="0"/>
    <s v="Ja"/>
    <n v="0"/>
    <s v="Anette Bellaovi"/>
    <n v="2002"/>
    <n v="34"/>
    <n v="0"/>
    <s v="ufaglært"/>
    <s v="mange års"/>
    <n v="0"/>
    <n v="0"/>
    <n v="0"/>
    <n v="0"/>
    <n v="0"/>
    <n v="0"/>
    <n v="0"/>
    <n v="0"/>
    <n v="0"/>
    <n v="0"/>
    <n v="1"/>
    <n v="1"/>
    <s v="Ja"/>
    <s v="Nej"/>
    <s v="Ja"/>
    <s v="Ja"/>
    <n v="0"/>
    <s v="Ja"/>
    <n v="0"/>
    <s v="Ja"/>
    <n v="0"/>
    <x v="0"/>
    <x v="1"/>
    <n v="0"/>
    <s v="produktionskøkken"/>
    <n v="0"/>
    <s v="Mindre"/>
    <s v="Mindre"/>
    <n v="0"/>
    <s v="ny opvaskemaskine. Bedre ovn kapacitet. Indrettes mere hensigtsmæssigt."/>
    <n v="0"/>
    <n v="0"/>
    <n v="0"/>
    <n v="0"/>
    <n v="0"/>
    <n v="0"/>
    <n v="0"/>
    <n v="0"/>
    <n v="0"/>
    <s v="Mariah"/>
    <s v="24.03"/>
    <n v="0"/>
    <n v="0"/>
    <n v="1"/>
    <n v="4"/>
    <n v="0"/>
    <n v="0"/>
    <n v="0"/>
    <n v="1"/>
    <n v="6"/>
    <n v="0"/>
    <n v="3"/>
    <n v="0"/>
    <n v="0"/>
    <n v="0"/>
    <n v="0"/>
    <n v="0"/>
    <n v="0"/>
    <n v="0"/>
    <n v="1"/>
    <n v="1"/>
    <n v="3"/>
    <s v="DIHR"/>
    <n v="6"/>
    <s v="Ja"/>
    <n v="10"/>
    <n v="0"/>
    <n v="0"/>
    <n v="0"/>
    <n v="2"/>
    <s v="God plads"/>
    <s v="Køkkenet burde indrettes på en anden måde. Der er ikke mulighed for at udvide. Emhætten er meget dårlig."/>
    <n v="0"/>
    <s v="Integrerede "/>
    <s v="Nørrebro"/>
    <n v="28"/>
    <n v="0"/>
    <n v="34"/>
    <n v="49"/>
    <n v="35"/>
    <n v="30"/>
    <n v="0"/>
    <n v="0"/>
    <n v="0"/>
    <n v="0"/>
    <n v="0"/>
    <n v="0"/>
    <n v="0"/>
    <n v="0"/>
    <n v="130758.44"/>
  </r>
  <r>
    <x v="0"/>
    <x v="343"/>
    <n v="0"/>
    <s v="Nørrebro"/>
    <s v="Allersgade 5"/>
    <n v="2200"/>
    <s v="København N"/>
    <s v="35 83 03 87"/>
    <s v="37569@buf.kk.dk"/>
    <s v="Kamilla Melgaard"/>
    <n v="0"/>
    <n v="0"/>
    <s v="37569@buf.kk.dk"/>
    <s v="Integreret"/>
    <n v="34"/>
    <n v="0"/>
    <n v="64"/>
    <n v="0"/>
    <n v="0"/>
    <n v="0"/>
    <n v="0"/>
    <s v="Nej"/>
    <n v="0"/>
    <n v="0"/>
    <n v="5"/>
    <n v="5"/>
    <n v="4"/>
    <n v="5"/>
    <n v="0"/>
    <n v="5"/>
    <n v="0"/>
    <n v="1"/>
    <n v="5"/>
    <n v="0"/>
    <n v="155000"/>
    <n v="0"/>
    <n v="0"/>
    <s v="Ja"/>
    <n v="0"/>
    <s v="Mearg mesfan"/>
    <n v="1998"/>
    <n v="37"/>
    <n v="0"/>
    <s v="næsten færdig som kok"/>
    <n v="0"/>
    <n v="0"/>
    <s v="Li Li"/>
    <n v="2007"/>
    <n v="0"/>
    <n v="0"/>
    <s v="ufaglært"/>
    <n v="0"/>
    <n v="0"/>
    <n v="60"/>
    <n v="60"/>
    <n v="1"/>
    <n v="1"/>
    <s v="Ja"/>
    <s v="ja"/>
    <s v="Ja"/>
    <n v="0"/>
    <n v="0"/>
    <n v="0"/>
    <n v="0"/>
    <n v="0"/>
    <n v="0"/>
    <x v="0"/>
    <x v="1"/>
    <n v="0"/>
    <s v="produktionskøkken"/>
    <s v="nej"/>
    <s v="Mindre"/>
    <s v="Mindre"/>
    <n v="0"/>
    <s v="ekstra vask, ny industri opvaskemaskine, kogebord med flere plader, konvektionsovn, køkkenskabe."/>
    <n v="0"/>
    <n v="0"/>
    <n v="0"/>
    <n v="0"/>
    <n v="0"/>
    <n v="0"/>
    <n v="0"/>
    <n v="0"/>
    <n v="0"/>
    <s v="Birgitte"/>
    <s v="23.03"/>
    <n v="0"/>
    <n v="0"/>
    <n v="1"/>
    <n v="4"/>
    <n v="0"/>
    <n v="2"/>
    <n v="0"/>
    <n v="0"/>
    <n v="0"/>
    <n v="2"/>
    <n v="2"/>
    <n v="0"/>
    <n v="0"/>
    <n v="0"/>
    <n v="0"/>
    <n v="1"/>
    <n v="0"/>
    <n v="0"/>
    <n v="0"/>
    <n v="1"/>
    <n v="3"/>
    <s v="miele"/>
    <n v="0"/>
    <s v="Ja"/>
    <n v="5"/>
    <n v="0"/>
    <s v="Ja"/>
    <n v="0"/>
    <n v="2"/>
    <s v="Begrænset"/>
    <n v="0"/>
    <n v="0"/>
    <s v="Integrerede "/>
    <s v="Nørrebro"/>
    <n v="34"/>
    <n v="0"/>
    <n v="64"/>
    <n v="0"/>
    <n v="0"/>
    <n v="0"/>
    <n v="0"/>
    <n v="0"/>
    <n v="0"/>
    <n v="0"/>
    <n v="0"/>
    <n v="0"/>
    <n v="0"/>
    <n v="0"/>
    <n v="149379.68"/>
  </r>
  <r>
    <x v="0"/>
    <x v="344"/>
    <s v="Kålormen"/>
    <s v="Nørrebro"/>
    <s v="Allersgade 5"/>
    <n v="2200"/>
    <s v="København N"/>
    <s v="35 83 03 87"/>
    <s v="37569@buf.kk.dk"/>
    <s v="Kamilla Melgaard"/>
    <n v="0"/>
    <n v="0"/>
    <s v="37569@buf.kk.dk"/>
    <s v="Integreret"/>
    <n v="34"/>
    <n v="0"/>
    <n v="64"/>
    <n v="0"/>
    <n v="0"/>
    <n v="0"/>
    <n v="0"/>
    <s v="Nej"/>
    <n v="0"/>
    <n v="0"/>
    <n v="0"/>
    <n v="0"/>
    <n v="0"/>
    <n v="0"/>
    <n v="0"/>
    <n v="0"/>
    <n v="0"/>
    <n v="0"/>
    <n v="0"/>
    <n v="0"/>
    <n v="0"/>
    <n v="0"/>
    <n v="0"/>
    <n v="0"/>
    <n v="0"/>
    <n v="0"/>
    <n v="0"/>
    <n v="0"/>
    <n v="0"/>
    <n v="0"/>
    <n v="0"/>
    <n v="0"/>
    <n v="0"/>
    <n v="0"/>
    <n v="0"/>
    <n v="0"/>
    <n v="0"/>
    <n v="0"/>
    <n v="0"/>
    <n v="0"/>
    <n v="0"/>
    <n v="0"/>
    <n v="0"/>
    <n v="0"/>
    <n v="0"/>
    <n v="0"/>
    <n v="0"/>
    <n v="0"/>
    <n v="0"/>
    <n v="0"/>
    <n v="0"/>
    <n v="0"/>
    <x v="1"/>
    <x v="1"/>
    <n v="0"/>
    <s v="Uoplyst"/>
    <n v="0"/>
    <n v="0"/>
    <n v="0"/>
    <n v="0"/>
    <n v="0"/>
    <n v="0"/>
    <n v="0"/>
    <n v="0"/>
    <n v="0"/>
    <n v="0"/>
    <n v="0"/>
    <n v="0"/>
    <n v="0"/>
    <n v="0"/>
    <s v="Mariah"/>
    <d v="2009-04-21T00:00:00"/>
    <n v="0"/>
    <n v="0"/>
    <n v="0"/>
    <n v="0"/>
    <n v="0"/>
    <n v="0"/>
    <n v="0"/>
    <n v="0"/>
    <n v="0"/>
    <n v="0"/>
    <n v="0"/>
    <n v="0"/>
    <n v="0"/>
    <n v="0"/>
    <n v="0"/>
    <n v="0"/>
    <n v="0"/>
    <n v="0"/>
    <n v="0"/>
    <n v="0"/>
    <n v="0"/>
    <n v="0"/>
    <n v="0"/>
    <n v="0"/>
    <n v="0"/>
    <n v="0"/>
    <n v="0"/>
    <n v="0"/>
    <n v="0"/>
    <n v="0"/>
    <n v="0"/>
    <s v="Skovbus"/>
    <s v="Integrerede "/>
    <s v="Nørrebro"/>
    <n v="34"/>
    <n v="0"/>
    <n v="64"/>
    <n v="0"/>
    <n v="0"/>
    <n v="0"/>
    <n v="0"/>
    <n v="0"/>
    <n v="0"/>
    <n v="0"/>
    <n v="0"/>
    <n v="0"/>
    <n v="0"/>
    <n v="0"/>
    <n v="149379.68"/>
  </r>
  <r>
    <x v="0"/>
    <x v="345"/>
    <s v="Sølund"/>
    <s v="Nørrebro"/>
    <s v="Ryesgade 22"/>
    <n v="2200"/>
    <s v="København N"/>
    <s v="35 39 02 12"/>
    <s v="37571@buf.kk.dk"/>
    <s v="Maj-Britt Nielsen"/>
    <n v="33225360"/>
    <n v="0"/>
    <s v="37571@buf.kk.dk"/>
    <s v="Integreret"/>
    <n v="26"/>
    <n v="0"/>
    <n v="40"/>
    <n v="0"/>
    <n v="0"/>
    <n v="0"/>
    <n v="0"/>
    <s v="Nej"/>
    <n v="0"/>
    <n v="0"/>
    <n v="5"/>
    <n v="0"/>
    <n v="4"/>
    <n v="5"/>
    <n v="0"/>
    <n v="5"/>
    <n v="0"/>
    <n v="0"/>
    <n v="5"/>
    <n v="0"/>
    <n v="80000"/>
    <n v="40000"/>
    <n v="0"/>
    <s v="Ja"/>
    <n v="0"/>
    <s v="Lone Holst"/>
    <n v="1997"/>
    <n v="35"/>
    <n v="0"/>
    <s v="nej"/>
    <s v="23 i plejehjemskøkken"/>
    <s v="øko kursus"/>
    <n v="0"/>
    <n v="0"/>
    <n v="0"/>
    <n v="0"/>
    <n v="0"/>
    <n v="0"/>
    <n v="0"/>
    <n v="92"/>
    <n v="92"/>
    <n v="1"/>
    <n v="1"/>
    <s v="nej"/>
    <s v="Nej"/>
    <s v="nej"/>
    <s v="Ja"/>
    <s v="hvis personale og opgradering af køkken følger med"/>
    <s v="Ja"/>
    <n v="0"/>
    <s v="Ja"/>
    <n v="0"/>
    <x v="2"/>
    <x v="1"/>
    <n v="0"/>
    <s v="produktionskøkken"/>
    <s v="nej"/>
    <n v="0"/>
    <s v="Mindre"/>
    <n v="0"/>
    <s v="det optimale ville være at bryde væggen ned til rengøringsrummet ved siden af. Da der ellers mangler bordplads/opbevaringsplads og køleplads. Hurtigere opvaskemaskine, grøntsagsrobot, kartoffelskræller."/>
    <n v="0"/>
    <n v="0"/>
    <n v="0"/>
    <n v="0"/>
    <n v="0"/>
    <n v="0"/>
    <n v="0"/>
    <n v="0"/>
    <n v="0"/>
    <s v="Mariah"/>
    <s v="20.03"/>
    <n v="0"/>
    <n v="0"/>
    <n v="1"/>
    <n v="5"/>
    <n v="0"/>
    <n v="2"/>
    <n v="0"/>
    <n v="0"/>
    <n v="0"/>
    <n v="1"/>
    <n v="1"/>
    <n v="0"/>
    <n v="0"/>
    <n v="0"/>
    <n v="0"/>
    <n v="1"/>
    <n v="1"/>
    <n v="0"/>
    <n v="0"/>
    <n v="1"/>
    <n v="30"/>
    <s v="miele"/>
    <n v="3"/>
    <s v="Ja"/>
    <n v="18"/>
    <s v="Nej"/>
    <s v="Ja"/>
    <s v="Nej"/>
    <n v="3"/>
    <s v="Begrænset"/>
    <s v="væggen til gangen bør åbnes delvist da det ellers er svært at få mad ind og ud af køkkenet. Er i tvivl om der er nok ventilation."/>
    <n v="0"/>
    <s v="Integrerede "/>
    <s v="Nørrebro"/>
    <n v="26"/>
    <n v="0"/>
    <n v="40"/>
    <n v="0"/>
    <n v="0"/>
    <n v="0"/>
    <n v="0"/>
    <n v="0"/>
    <n v="0"/>
    <n v="0"/>
    <n v="0"/>
    <n v="0"/>
    <n v="0"/>
    <n v="0"/>
    <n v="81130.84"/>
  </r>
  <r>
    <x v="0"/>
    <x v="346"/>
    <s v="Prinsesse Thyras Børnehus"/>
    <s v="Nørrebro"/>
    <s v="Rantzausgade 48"/>
    <n v="2200"/>
    <s v="København N"/>
    <s v="35 39 57 03"/>
    <s v="37599@buf.kk.dk"/>
    <s v="Liselotte Christiansen"/>
    <n v="35397484"/>
    <n v="0"/>
    <s v="37599@buf.kk.dk"/>
    <s v="Integreret"/>
    <n v="10"/>
    <n v="0"/>
    <n v="35"/>
    <n v="0"/>
    <n v="0"/>
    <n v="0"/>
    <n v="0"/>
    <s v="Nej"/>
    <n v="0"/>
    <n v="0"/>
    <n v="5"/>
    <n v="0"/>
    <n v="4"/>
    <n v="5"/>
    <n v="0"/>
    <n v="5"/>
    <n v="0"/>
    <n v="3"/>
    <n v="5"/>
    <n v="0"/>
    <n v="95000"/>
    <n v="0"/>
    <n v="0"/>
    <s v="Ja"/>
    <n v="0"/>
    <s v="Abir Daovd"/>
    <n v="2007"/>
    <n v="24"/>
    <n v="0"/>
    <s v="ufaglært"/>
    <s v="cafe projekt"/>
    <n v="0"/>
    <n v="0"/>
    <n v="0"/>
    <n v="0"/>
    <n v="0"/>
    <n v="0"/>
    <n v="0"/>
    <n v="0"/>
    <n v="98"/>
    <n v="98"/>
    <n v="1"/>
    <n v="0"/>
    <s v="Ja"/>
    <s v="Nej"/>
    <s v="Ja"/>
    <s v="Ja"/>
    <n v="0"/>
    <s v="Ja"/>
    <n v="0"/>
    <s v="Ja"/>
    <n v="0"/>
    <x v="2"/>
    <x v="1"/>
    <n v="0"/>
    <s v="produktionskøkken"/>
    <s v="Ja"/>
    <n v="0"/>
    <n v="0"/>
    <n v="0"/>
    <n v="0"/>
    <n v="0"/>
    <n v="0"/>
    <n v="0"/>
    <n v="0"/>
    <n v="0"/>
    <n v="0"/>
    <n v="0"/>
    <n v="0"/>
    <n v="0"/>
    <s v="Mariah"/>
    <d v="1899-12-30T00:00:00"/>
    <n v="0"/>
    <n v="0"/>
    <n v="1"/>
    <n v="4"/>
    <n v="0"/>
    <n v="2"/>
    <n v="1"/>
    <n v="0"/>
    <n v="0"/>
    <n v="0"/>
    <n v="2"/>
    <n v="0"/>
    <n v="0"/>
    <n v="0"/>
    <n v="0"/>
    <n v="0"/>
    <n v="1"/>
    <n v="0"/>
    <n v="0"/>
    <n v="1"/>
    <n v="25"/>
    <s v="miele"/>
    <n v="3"/>
    <s v="Nej"/>
    <n v="0"/>
    <s v="Ja"/>
    <s v="Nej"/>
    <s v="ja"/>
    <n v="2"/>
    <s v="Begrænset"/>
    <n v="0"/>
    <n v="0"/>
    <s v="Integrerede "/>
    <s v="Nørrebro"/>
    <n v="10"/>
    <n v="0"/>
    <n v="35"/>
    <n v="0"/>
    <n v="0"/>
    <n v="0"/>
    <n v="0"/>
    <n v="0"/>
    <n v="0"/>
    <n v="0"/>
    <n v="0"/>
    <n v="0"/>
    <n v="0"/>
    <n v="0"/>
    <n v="105287.62"/>
  </r>
  <r>
    <x v="0"/>
    <x v="347"/>
    <s v="Spindegården"/>
    <s v="Valby"/>
    <s v="Traps Allé 15"/>
    <n v="2500"/>
    <s v="Valby"/>
    <n v="36178308"/>
    <s v="35304@buf.kk.dk"/>
    <s v="Birgitte Marie Jensen"/>
    <n v="0"/>
    <n v="0"/>
    <s v="spindegaarden@mail.dk"/>
    <s v="Integreret"/>
    <n v="42"/>
    <n v="0"/>
    <n v="66"/>
    <n v="0"/>
    <n v="0"/>
    <n v="0"/>
    <n v="0"/>
    <s v="Nej"/>
    <n v="0"/>
    <n v="0"/>
    <n v="5"/>
    <n v="5"/>
    <n v="5"/>
    <n v="5"/>
    <n v="0"/>
    <n v="5"/>
    <n v="0"/>
    <n v="5"/>
    <n v="0"/>
    <n v="0"/>
    <n v="250384"/>
    <n v="0"/>
    <s v="ex moms"/>
    <s v="Ja"/>
    <s v="Ja"/>
    <s v="Winnie Øgaard Nielsen"/>
    <n v="2006"/>
    <n v="37"/>
    <n v="0"/>
    <n v="0"/>
    <s v="10-15 år fra et cafeteria i sportshal."/>
    <s v="Kartoffelkursus i Madhus"/>
    <s v="Pædagog ordner eftermiddag"/>
    <n v="0"/>
    <n v="0"/>
    <n v="0"/>
    <n v="0"/>
    <n v="0"/>
    <n v="0"/>
    <n v="98"/>
    <n v="98"/>
    <n v="2"/>
    <n v="2"/>
    <s v="Ja"/>
    <s v="Nej"/>
    <s v="Ja"/>
    <s v="Ja"/>
    <s v="Gør det allerede_x000a_Ca. 20 børn i skoven m. egne madpakker.  Forældre kommer med brød/frugt på skift til eftermiddag. Pæd ordner/anretter/smør"/>
    <s v="Ja"/>
    <n v="0"/>
    <s v="Ja"/>
    <n v="0"/>
    <x v="2"/>
    <x v="1"/>
    <n v="0"/>
    <s v="produktionskøkken"/>
    <s v="Ja"/>
    <s v="Mindre"/>
    <s v="Ingen"/>
    <s v="Nej"/>
    <s v="En konvektionsovn er ønsket. Det er svært at få 2 alm. Ovne til at slå til. Mangler 1 m stålplade som erstatning for defekt hæve/sænkebord der optager plads, men ikke kan bruges"/>
    <n v="0"/>
    <n v="0"/>
    <n v="0"/>
    <n v="0"/>
    <n v="0"/>
    <n v="0"/>
    <n v="0"/>
    <n v="0"/>
    <s v="Potentiel mentor intitution"/>
    <s v="Mariah / Nanna"/>
    <d v="2009-02-11T00:00:00"/>
    <n v="0"/>
    <n v="0"/>
    <n v="1"/>
    <n v="4"/>
    <n v="0"/>
    <n v="1"/>
    <n v="0"/>
    <n v="0"/>
    <n v="0"/>
    <n v="0"/>
    <n v="2"/>
    <n v="0"/>
    <n v="0"/>
    <n v="0"/>
    <n v="0"/>
    <n v="0"/>
    <n v="2"/>
    <n v="0"/>
    <n v="0"/>
    <n v="1"/>
    <n v="3"/>
    <s v="Hobart"/>
    <n v="5"/>
    <s v="Ja"/>
    <n v="10"/>
    <s v="Nej"/>
    <s v="Ja"/>
    <s v="ja"/>
    <n v="2"/>
    <s v="God plads"/>
    <s v="Har stegekip"/>
    <n v="0"/>
    <s v="Integrerede "/>
    <s v="Valby"/>
    <n v="42"/>
    <n v="0"/>
    <n v="66"/>
    <n v="0"/>
    <n v="0"/>
    <n v="0"/>
    <n v="0"/>
    <n v="0"/>
    <n v="0"/>
    <n v="0"/>
    <n v="0"/>
    <n v="0"/>
    <n v="0"/>
    <n v="0"/>
    <n v="250384.18"/>
  </r>
  <r>
    <x v="0"/>
    <x v="348"/>
    <s v="Spindegården"/>
    <s v="Valby"/>
    <s v="Traps Allé 15"/>
    <n v="2500"/>
    <s v="Valby"/>
    <n v="36178308"/>
    <s v="35304@buf.kk.dk"/>
    <s v="Birgitte Marie Jensen"/>
    <n v="0"/>
    <n v="0"/>
    <s v="spindegaarden@mail.dk"/>
    <s v="Integreret"/>
    <n v="42"/>
    <n v="0"/>
    <n v="66"/>
    <n v="0"/>
    <n v="0"/>
    <n v="0"/>
    <n v="0"/>
    <n v="0"/>
    <n v="0"/>
    <n v="0"/>
    <n v="5"/>
    <n v="5"/>
    <n v="5"/>
    <n v="5"/>
    <n v="0"/>
    <n v="5"/>
    <n v="0"/>
    <n v="5"/>
    <n v="0"/>
    <n v="0"/>
    <n v="250384"/>
    <n v="0"/>
    <n v="0"/>
    <s v="Ja"/>
    <n v="0"/>
    <n v="0"/>
    <n v="0"/>
    <n v="0"/>
    <n v="0"/>
    <n v="0"/>
    <n v="0"/>
    <n v="0"/>
    <n v="0"/>
    <n v="0"/>
    <n v="0"/>
    <n v="0"/>
    <n v="0"/>
    <n v="0"/>
    <n v="0"/>
    <n v="98"/>
    <n v="98"/>
    <n v="0"/>
    <n v="2"/>
    <s v="Ja"/>
    <s v="ja"/>
    <s v="Ja"/>
    <n v="0"/>
    <n v="0"/>
    <n v="0"/>
    <n v="0"/>
    <n v="0"/>
    <n v="0"/>
    <x v="1"/>
    <x v="1"/>
    <n v="0"/>
    <s v="Modtagerkøkken"/>
    <n v="0"/>
    <n v="0"/>
    <n v="0"/>
    <n v="0"/>
    <n v="0"/>
    <n v="0"/>
    <n v="0"/>
    <n v="0"/>
    <n v="0"/>
    <n v="0"/>
    <n v="0"/>
    <n v="0"/>
    <n v="0"/>
    <n v="0"/>
    <s v="Lone Voss"/>
    <d v="1899-12-30T00:00:00"/>
    <n v="0"/>
    <n v="0"/>
    <n v="1"/>
    <n v="2"/>
    <n v="0"/>
    <n v="0"/>
    <n v="0"/>
    <n v="0"/>
    <n v="0"/>
    <n v="1"/>
    <n v="0"/>
    <n v="0"/>
    <n v="0"/>
    <n v="0"/>
    <n v="0"/>
    <n v="1"/>
    <n v="0"/>
    <n v="0"/>
    <n v="0"/>
    <n v="0"/>
    <n v="0"/>
    <n v="0"/>
    <n v="0.5"/>
    <s v="Nej"/>
    <n v="0"/>
    <s v="Nej"/>
    <s v="Nej"/>
    <s v="Nej"/>
    <n v="1"/>
    <s v="ingen plads"/>
    <n v="0"/>
    <n v="0"/>
    <s v="Integrerede "/>
    <s v="Valby"/>
    <n v="42"/>
    <n v="0"/>
    <n v="66"/>
    <n v="0"/>
    <n v="0"/>
    <n v="0"/>
    <n v="0"/>
    <n v="0"/>
    <n v="0"/>
    <n v="0"/>
    <n v="0"/>
    <n v="0"/>
    <n v="0"/>
    <n v="0"/>
    <n v="250384.18"/>
  </r>
  <r>
    <x v="0"/>
    <x v="349"/>
    <s v="Integr. Inst. i Margretegården"/>
    <s v="Valby"/>
    <s v="Retortvej 49"/>
    <n v="2500"/>
    <s v="Valby"/>
    <s v="36 30 10 76"/>
    <s v="liboru@buf.kk.dk"/>
    <s v="Lisbeth Borup Jakobsen"/>
    <n v="0"/>
    <n v="0"/>
    <s v="35420@buf.kk.dk"/>
    <s v="Integreret"/>
    <n v="44"/>
    <n v="0"/>
    <n v="60"/>
    <n v="0"/>
    <n v="0"/>
    <n v="0"/>
    <n v="0"/>
    <n v="0"/>
    <n v="0"/>
    <n v="0"/>
    <n v="5"/>
    <n v="5"/>
    <n v="5"/>
    <n v="5"/>
    <n v="0"/>
    <n v="5"/>
    <n v="0"/>
    <n v="0"/>
    <n v="5"/>
    <n v="0"/>
    <n v="360000"/>
    <n v="0"/>
    <n v="0"/>
    <s v="Ja"/>
    <n v="0"/>
    <s v="Rannva"/>
    <n v="2007"/>
    <n v="37"/>
    <n v="0"/>
    <s v="Ba i ernæring og sundhed"/>
    <s v="1 års tidligere erfaring fra institutionskøkkener"/>
    <n v="0"/>
    <s v="Haijla"/>
    <n v="2008"/>
    <n v="36"/>
    <n v="0"/>
    <n v="0"/>
    <n v="0"/>
    <n v="0"/>
    <n v="98"/>
    <n v="98"/>
    <n v="0"/>
    <n v="0"/>
    <s v="Ja"/>
    <s v="Nej"/>
    <s v="Ja"/>
    <s v="Ja"/>
    <n v="0"/>
    <s v="Ja"/>
    <s v="Meget glade for lokal mad"/>
    <n v="0"/>
    <n v="0"/>
    <x v="1"/>
    <x v="101"/>
    <n v="0"/>
    <s v="produktionskøkken"/>
    <s v="nej"/>
    <s v="Mindre"/>
    <s v="Større"/>
    <n v="0"/>
    <s v="Mere bordplads, nye gryder, kogeplader."/>
    <n v="0"/>
    <n v="0"/>
    <n v="0"/>
    <n v="0"/>
    <n v="0"/>
    <n v="0"/>
    <n v="0"/>
    <n v="0"/>
    <s v="Ser det selv som en udelukkende midlertidig løsning med nuværende køkken. Har fået lavet tegninger og byggetilladelse. Vil koste ca. 6-800.000 - kan evt. finansiere på til 300.000 selv"/>
    <n v="0"/>
    <d v="1899-12-30T00:00:00"/>
    <n v="0"/>
    <n v="0"/>
    <n v="0"/>
    <n v="5"/>
    <n v="0"/>
    <n v="2"/>
    <n v="0"/>
    <n v="0"/>
    <n v="0"/>
    <n v="0"/>
    <n v="2"/>
    <n v="0"/>
    <n v="1"/>
    <n v="0"/>
    <n v="0"/>
    <n v="0"/>
    <n v="0"/>
    <n v="0"/>
    <n v="1"/>
    <n v="0"/>
    <n v="25"/>
    <n v="0"/>
    <n v="0"/>
    <s v="Ja"/>
    <n v="10"/>
    <n v="0"/>
    <s v="Nej"/>
    <s v="Nej"/>
    <n v="2"/>
    <s v="God plads"/>
    <s v="Opbevaring i kælderen. Køkken delt op i to afdelinger adskilt af en gang. Ene fungerer som grovkøkken. Har ønske om at nedlægge 2 toiletter der ligger i forlængelse af køkkenet, og etablere dem et andet sted. Det ene køkken - grovkøkkenet - har mulighed for en bordplade mere. Børnehaven har selv opvaskemaskine og skal blive med med at vaske op selv."/>
    <n v="0"/>
    <s v="Integrerede "/>
    <s v="Valby"/>
    <n v="44"/>
    <n v="0"/>
    <n v="60"/>
    <n v="0"/>
    <n v="0"/>
    <n v="0"/>
    <n v="0"/>
    <n v="0"/>
    <n v="0"/>
    <n v="0"/>
    <n v="0"/>
    <n v="0"/>
    <n v="0"/>
    <n v="0"/>
    <n v="239806.4"/>
  </r>
  <r>
    <x v="0"/>
    <x v="350"/>
    <s v="Henriksgårdens Børnehus"/>
    <s v="Valby"/>
    <s v="Vigerslev Allé 171"/>
    <n v="2500"/>
    <s v="Valby"/>
    <s v="36 46 45 82"/>
    <s v="35490@buf.kk.dk"/>
    <s v="Hanne Vielwerth"/>
    <n v="0"/>
    <n v="0"/>
    <s v="35490@buf.kk.dk"/>
    <s v="Integreret"/>
    <n v="24"/>
    <n v="0"/>
    <n v="65"/>
    <n v="0"/>
    <n v="0"/>
    <n v="0"/>
    <n v="0"/>
    <s v="ja"/>
    <n v="2"/>
    <n v="0"/>
    <n v="5"/>
    <n v="5"/>
    <n v="5"/>
    <n v="5"/>
    <n v="0"/>
    <n v="5"/>
    <n v="0"/>
    <n v="0"/>
    <n v="0"/>
    <n v="0"/>
    <n v="204000"/>
    <n v="0"/>
    <n v="0"/>
    <n v="0"/>
    <n v="0"/>
    <n v="0"/>
    <n v="0"/>
    <n v="0"/>
    <n v="0"/>
    <n v="0"/>
    <n v="0"/>
    <n v="0"/>
    <n v="0"/>
    <n v="0"/>
    <n v="0"/>
    <n v="0"/>
    <n v="0"/>
    <n v="0"/>
    <n v="0"/>
    <n v="50"/>
    <n v="75"/>
    <n v="1"/>
    <n v="1"/>
    <s v="nej"/>
    <s v="Nej"/>
    <s v="Ja"/>
    <s v="Ja"/>
    <s v="Så snart køkkenerne er køreklar er de parate til at lave maden selv"/>
    <s v="Ja"/>
    <n v="0"/>
    <s v="Ja"/>
    <n v="0"/>
    <x v="0"/>
    <x v="102"/>
    <n v="0"/>
    <s v="produktionskøkken"/>
    <s v="nej"/>
    <s v="Ingen"/>
    <s v="Større"/>
    <n v="0"/>
    <s v="En større ombygning, total renovering. De er meget gamle og slidte køkkener som er blevet lukket af miljøkontrollen"/>
    <n v="0"/>
    <n v="0"/>
    <n v="0"/>
    <n v="0"/>
    <n v="0"/>
    <n v="0"/>
    <n v="0"/>
    <n v="0"/>
    <s v="Vuggestuens køkken er lukket af myndighederne, de får pt. Mad udefra"/>
    <n v="0"/>
    <d v="1899-12-30T00:00:00"/>
    <n v="0"/>
    <n v="1"/>
    <n v="0"/>
    <n v="0"/>
    <n v="0"/>
    <n v="1"/>
    <n v="0"/>
    <n v="0"/>
    <n v="0"/>
    <n v="0"/>
    <n v="2"/>
    <n v="0"/>
    <n v="0"/>
    <n v="0"/>
    <n v="0"/>
    <n v="0"/>
    <n v="1"/>
    <n v="0"/>
    <n v="0"/>
    <n v="1"/>
    <n v="25"/>
    <s v="Miele"/>
    <n v="5"/>
    <n v="0"/>
    <n v="0"/>
    <n v="0"/>
    <n v="0"/>
    <s v="ja"/>
    <n v="2"/>
    <n v="0"/>
    <s v="Køkkenerne vil kræve ½ mill for at komme i brug"/>
    <n v="0"/>
    <s v="Integrerede "/>
    <s v="Valby"/>
    <n v="12"/>
    <n v="0"/>
    <n v="80"/>
    <n v="0"/>
    <n v="0"/>
    <n v="0"/>
    <n v="0"/>
    <n v="0"/>
    <n v="0"/>
    <n v="0"/>
    <n v="0"/>
    <n v="0"/>
    <n v="0"/>
    <n v="0"/>
    <n v="173571.34"/>
  </r>
  <r>
    <x v="0"/>
    <x v="351"/>
    <s v="Henriksgårdens Børnehus"/>
    <s v="Valby"/>
    <s v="Vigerslev Allé 171"/>
    <n v="2500"/>
    <s v="Valby"/>
    <s v="36 46 45 82"/>
    <s v="35490@buf.kk.dk"/>
    <s v="Hanne Vielwerth"/>
    <n v="0"/>
    <n v="0"/>
    <s v="35490@buf.kk.dk"/>
    <s v="Integreret"/>
    <n v="24"/>
    <n v="0"/>
    <n v="65"/>
    <n v="0"/>
    <n v="0"/>
    <n v="0"/>
    <n v="0"/>
    <s v="ja"/>
    <n v="2"/>
    <n v="0"/>
    <n v="0"/>
    <n v="0"/>
    <n v="0"/>
    <n v="0"/>
    <n v="0"/>
    <n v="0"/>
    <n v="0"/>
    <n v="0"/>
    <n v="0"/>
    <n v="0"/>
    <n v="0"/>
    <n v="0"/>
    <n v="0"/>
    <n v="0"/>
    <n v="0"/>
    <n v="0"/>
    <n v="0"/>
    <n v="0"/>
    <n v="0"/>
    <n v="0"/>
    <n v="0"/>
    <n v="0"/>
    <n v="0"/>
    <n v="0"/>
    <n v="0"/>
    <n v="0"/>
    <n v="0"/>
    <n v="0"/>
    <n v="0"/>
    <n v="0"/>
    <n v="0"/>
    <n v="0"/>
    <n v="0"/>
    <n v="0"/>
    <n v="0"/>
    <n v="0"/>
    <n v="0"/>
    <n v="0"/>
    <n v="0"/>
    <n v="0"/>
    <n v="0"/>
    <n v="0"/>
    <x v="1"/>
    <x v="1"/>
    <n v="0"/>
    <s v="produktionskøkken"/>
    <s v="nej"/>
    <s v="Ingen"/>
    <s v="Større"/>
    <n v="0"/>
    <n v="0"/>
    <n v="0"/>
    <n v="0"/>
    <n v="0"/>
    <n v="0"/>
    <n v="0"/>
    <n v="0"/>
    <n v="0"/>
    <n v="0"/>
    <n v="0"/>
    <n v="0"/>
    <n v="0"/>
    <n v="0"/>
    <n v="1"/>
    <n v="0"/>
    <n v="0"/>
    <n v="0"/>
    <n v="1"/>
    <n v="0"/>
    <n v="0"/>
    <n v="0"/>
    <n v="0"/>
    <n v="3"/>
    <n v="0"/>
    <n v="0"/>
    <n v="0"/>
    <n v="0"/>
    <n v="0"/>
    <n v="0"/>
    <n v="0"/>
    <n v="0"/>
    <n v="1"/>
    <n v="25"/>
    <s v="Miele"/>
    <n v="3"/>
    <n v="0"/>
    <n v="0"/>
    <n v="0"/>
    <n v="0"/>
    <n v="0"/>
    <n v="2"/>
    <n v="0"/>
    <s v="Køkkenerne vil kræve ½ mill for at komme i brug"/>
    <n v="0"/>
    <s v="Integrerede "/>
    <s v="Valby"/>
    <n v="12"/>
    <n v="0"/>
    <n v="80"/>
    <n v="0"/>
    <n v="0"/>
    <n v="0"/>
    <n v="0"/>
    <n v="0"/>
    <n v="0"/>
    <n v="0"/>
    <n v="0"/>
    <n v="0"/>
    <n v="0"/>
    <n v="0"/>
    <n v="173571.34"/>
  </r>
  <r>
    <x v="0"/>
    <x v="352"/>
    <s v="Margrethe Sogns Børnehus"/>
    <s v="Valby"/>
    <s v="Vigerslevvej 297"/>
    <n v="2500"/>
    <s v="Valby"/>
    <s v="36 17 81 08"/>
    <s v="35540@buf.kk.dk"/>
    <s v="Jonna Carlsen"/>
    <n v="36499441"/>
    <n v="0"/>
    <s v="msboernehus@mail.dk"/>
    <s v="Integreret"/>
    <n v="12"/>
    <n v="0"/>
    <n v="20"/>
    <n v="0"/>
    <n v="0"/>
    <n v="0"/>
    <n v="0"/>
    <s v="Nej"/>
    <n v="0"/>
    <n v="0"/>
    <n v="5"/>
    <n v="5"/>
    <n v="5"/>
    <n v="5"/>
    <n v="0"/>
    <n v="5"/>
    <n v="0"/>
    <n v="0"/>
    <n v="5"/>
    <n v="0"/>
    <n v="0"/>
    <n v="76253"/>
    <n v="0"/>
    <s v="Ja"/>
    <n v="0"/>
    <s v="Nevzere"/>
    <n v="2008"/>
    <n v="19"/>
    <n v="0"/>
    <s v="ufaglært"/>
    <s v="ingen"/>
    <s v="hygiejne"/>
    <n v="0"/>
    <n v="0"/>
    <n v="0"/>
    <n v="0"/>
    <n v="0"/>
    <n v="0"/>
    <n v="0"/>
    <n v="71"/>
    <n v="71"/>
    <n v="2"/>
    <n v="2"/>
    <s v="nej"/>
    <s v="Nej"/>
    <s v="Ja"/>
    <s v="Ja"/>
    <s v="ønsker kold mad på smør-selv basis"/>
    <n v="0"/>
    <s v="Er ikke positivt stemt for madordningen"/>
    <n v="0"/>
    <s v="delte meninger"/>
    <x v="1"/>
    <x v="103"/>
    <n v="0"/>
    <s v="Køkken blandet tilvirk"/>
    <n v="0"/>
    <s v="Mindre"/>
    <n v="0"/>
    <n v="0"/>
    <s v="Mere bordplads: opvaskemaskine kan vendes om og bordplade kan ligges henover. Der er plads til ekstra ovn"/>
    <n v="0"/>
    <n v="0"/>
    <n v="0"/>
    <n v="0"/>
    <s v="Mindre"/>
    <s v="bordplade, karruselskab, flytning af opvaskemaskine"/>
    <n v="0"/>
    <n v="0"/>
    <n v="0"/>
    <s v="Sine"/>
    <n v="0"/>
    <n v="0"/>
    <n v="1"/>
    <n v="0"/>
    <n v="0"/>
    <n v="0"/>
    <n v="1"/>
    <n v="0"/>
    <n v="0"/>
    <n v="0"/>
    <n v="0"/>
    <n v="1"/>
    <n v="1"/>
    <n v="0"/>
    <n v="0"/>
    <n v="0"/>
    <n v="0"/>
    <n v="0"/>
    <n v="0"/>
    <n v="0"/>
    <n v="0"/>
    <n v="25"/>
    <s v="Miele"/>
    <n v="1.5"/>
    <n v="0"/>
    <n v="0"/>
    <s v="Ja"/>
    <s v="Ja"/>
    <s v="Nej"/>
    <n v="1"/>
    <s v="Begrænset"/>
    <s v="der er 2 højskabe. Ikke plads til depot"/>
    <n v="0"/>
    <s v="Integrerede "/>
    <s v="Valby"/>
    <n v="12"/>
    <n v="0"/>
    <n v="20"/>
    <n v="0"/>
    <n v="0"/>
    <n v="0"/>
    <n v="0"/>
    <n v="0"/>
    <n v="0"/>
    <n v="0"/>
    <n v="0"/>
    <n v="0"/>
    <n v="0"/>
    <n v="0"/>
    <n v="45917.919999999998"/>
  </r>
  <r>
    <x v="0"/>
    <x v="353"/>
    <s v="Valby børneasyl"/>
    <s v="Valby"/>
    <s v="Valby Tingsted 3"/>
    <n v="2500"/>
    <s v="Valby"/>
    <s v="36 16 17 87"/>
    <s v="35562@buf.kk.dk"/>
    <s v="Hanne Andreasen"/>
    <n v="54431225"/>
    <n v="0"/>
    <s v="valbyboerneasyl@12move.dk"/>
    <s v="Integreret"/>
    <n v="12"/>
    <n v="0"/>
    <n v="22"/>
    <n v="0"/>
    <n v="0"/>
    <n v="0"/>
    <n v="0"/>
    <s v="Nej"/>
    <n v="0"/>
    <n v="0"/>
    <n v="5"/>
    <n v="0"/>
    <n v="5"/>
    <n v="5"/>
    <n v="0"/>
    <n v="5"/>
    <n v="0"/>
    <n v="1"/>
    <n v="5"/>
    <n v="0"/>
    <n v="45000"/>
    <n v="40000"/>
    <n v="0"/>
    <s v="Ja"/>
    <n v="0"/>
    <s v="Kristina Ahlgreen Andersen"/>
    <n v="2006"/>
    <n v="25"/>
    <n v="0"/>
    <s v="tøjdesigner"/>
    <n v="0"/>
    <n v="0"/>
    <n v="0"/>
    <n v="0"/>
    <n v="0"/>
    <n v="0"/>
    <n v="0"/>
    <n v="0"/>
    <n v="0"/>
    <n v="90"/>
    <n v="90"/>
    <n v="2"/>
    <n v="2"/>
    <s v="Ja"/>
    <n v="0"/>
    <s v="Ja"/>
    <s v="Ja"/>
    <n v="0"/>
    <s v="Ja"/>
    <n v="0"/>
    <s v="Ja"/>
    <n v="0"/>
    <x v="2"/>
    <x v="1"/>
    <n v="0"/>
    <s v="produktionskøkken"/>
    <n v="0"/>
    <s v="Mindre"/>
    <n v="0"/>
    <n v="0"/>
    <s v="ovn + køleskab"/>
    <n v="0"/>
    <n v="0"/>
    <n v="0"/>
    <n v="0"/>
    <n v="0"/>
    <n v="0"/>
    <n v="0"/>
    <n v="0"/>
    <s v="Vil gerne rates"/>
    <s v="Lone Voss/Sine"/>
    <d v="2009-02-16T00:00:00"/>
    <n v="0"/>
    <n v="1"/>
    <n v="0"/>
    <n v="0"/>
    <n v="0"/>
    <n v="1"/>
    <n v="0"/>
    <n v="0"/>
    <n v="0"/>
    <n v="0"/>
    <n v="1"/>
    <n v="0"/>
    <n v="0"/>
    <n v="0"/>
    <n v="0"/>
    <n v="1"/>
    <n v="0"/>
    <n v="0"/>
    <n v="1"/>
    <n v="0"/>
    <n v="0"/>
    <s v="Miele"/>
    <n v="3.5"/>
    <n v="0"/>
    <n v="0"/>
    <s v="Ja"/>
    <s v="Ja"/>
    <n v="0"/>
    <n v="3"/>
    <s v="Begrænset"/>
    <s v="Ganske ok køkken. Rum ved køkken indrettes til depot med hylder, der kan skabes lidt mere bordplads (hvis en dør må blendes)."/>
    <n v="0"/>
    <s v="Integrerede "/>
    <s v="Valby"/>
    <n v="12"/>
    <n v="0"/>
    <n v="22"/>
    <n v="0"/>
    <n v="0"/>
    <n v="0"/>
    <n v="0"/>
    <n v="0"/>
    <n v="0"/>
    <n v="0"/>
    <n v="0"/>
    <n v="0"/>
    <n v="0"/>
    <n v="0"/>
    <n v="69329.48"/>
  </r>
  <r>
    <x v="0"/>
    <x v="354"/>
    <s v="Valbyhøj"/>
    <s v="Valby"/>
    <s v="Thyregodsvej 14"/>
    <n v="2500"/>
    <s v="Valby"/>
    <n v="36302379"/>
    <s v="35572@buf.kk.dk"/>
    <s v="Eva Bruus"/>
    <n v="43994667"/>
    <n v="0"/>
    <s v="35572@buf.kk.dk"/>
    <s v="Integreret"/>
    <n v="12"/>
    <n v="0"/>
    <n v="20"/>
    <n v="0"/>
    <n v="0"/>
    <n v="0"/>
    <n v="0"/>
    <s v="Nej"/>
    <n v="0"/>
    <n v="0"/>
    <n v="5"/>
    <n v="0"/>
    <n v="5"/>
    <n v="5"/>
    <n v="0"/>
    <n v="5"/>
    <n v="0"/>
    <n v="0"/>
    <n v="5"/>
    <n v="0"/>
    <n v="35000"/>
    <n v="0"/>
    <n v="0"/>
    <s v="Ja"/>
    <n v="0"/>
    <s v="Jeanne"/>
    <n v="2008"/>
    <n v="20"/>
    <n v="0"/>
    <n v="0"/>
    <n v="0"/>
    <n v="0"/>
    <n v="0"/>
    <n v="0"/>
    <n v="0"/>
    <n v="0"/>
    <n v="0"/>
    <n v="0"/>
    <n v="0"/>
    <n v="80"/>
    <n v="0"/>
    <n v="2"/>
    <n v="2"/>
    <s v="nej"/>
    <s v="Nej"/>
    <s v="Ja"/>
    <s v="Ja"/>
    <n v="0"/>
    <s v="Ja"/>
    <n v="0"/>
    <s v="Ja"/>
    <n v="0"/>
    <x v="2"/>
    <x v="12"/>
    <n v="0"/>
    <s v="produktionskøkken"/>
    <s v="Ja"/>
    <n v="0"/>
    <n v="0"/>
    <n v="0"/>
    <n v="0"/>
    <n v="0"/>
    <n v="0"/>
    <n v="0"/>
    <n v="0"/>
    <n v="0"/>
    <n v="0"/>
    <n v="0"/>
    <n v="0"/>
    <s v="Institutionen er under ombygning, derfor er der foretaget telefoninterview"/>
    <s v="Lone Voss"/>
    <s v="1/4 09"/>
    <n v="0"/>
    <n v="0"/>
    <n v="0"/>
    <n v="0"/>
    <n v="0"/>
    <n v="0"/>
    <n v="0"/>
    <n v="0"/>
    <n v="0"/>
    <n v="0"/>
    <n v="0"/>
    <n v="0"/>
    <n v="0"/>
    <n v="0"/>
    <n v="0"/>
    <n v="0"/>
    <n v="0"/>
    <n v="0"/>
    <n v="0"/>
    <n v="0"/>
    <n v="0"/>
    <n v="0"/>
    <n v="0"/>
    <n v="0"/>
    <n v="0"/>
    <n v="0"/>
    <n v="0"/>
    <n v="0"/>
    <n v="0"/>
    <n v="0"/>
    <n v="0"/>
    <n v="0"/>
    <s v="Integrerede "/>
    <s v="Valby"/>
    <n v="12"/>
    <n v="0"/>
    <n v="20"/>
    <n v="0"/>
    <n v="0"/>
    <n v="0"/>
    <n v="0"/>
    <n v="0"/>
    <n v="0"/>
    <n v="0"/>
    <n v="0"/>
    <n v="0"/>
    <n v="0"/>
    <n v="0"/>
    <n v="57832.67"/>
  </r>
  <r>
    <x v="0"/>
    <x v="355"/>
    <s v="Anne-Mariegården"/>
    <s v="Valby"/>
    <s v="Kirsebærhaven 8B"/>
    <n v="2500"/>
    <s v="Valby"/>
    <s v="36 17 46 89"/>
    <s v="35581@buf.kk.dk"/>
    <s v="Kenneth Jensen"/>
    <n v="0"/>
    <n v="0"/>
    <s v="35581@buf.kk.dk"/>
    <s v="Integreret"/>
    <n v="30"/>
    <n v="0"/>
    <n v="48"/>
    <n v="64"/>
    <n v="0"/>
    <n v="0"/>
    <n v="0"/>
    <s v="ja"/>
    <n v="2"/>
    <n v="0"/>
    <n v="5"/>
    <n v="5"/>
    <n v="5"/>
    <n v="5"/>
    <n v="0"/>
    <n v="5"/>
    <n v="0"/>
    <n v="2"/>
    <n v="5"/>
    <n v="0"/>
    <n v="110000"/>
    <n v="120000"/>
    <n v="0"/>
    <s v="Ja"/>
    <n v="0"/>
    <s v="Annette Larsen"/>
    <n v="0"/>
    <n v="34"/>
    <n v="0"/>
    <s v="ingen"/>
    <s v="mange års"/>
    <s v="ja men ved ikke hvilke"/>
    <s v="Nawruz Can"/>
    <n v="2009"/>
    <n v="15"/>
    <n v="0"/>
    <s v="ingen"/>
    <s v="ingen"/>
    <s v="hygiejne"/>
    <n v="95"/>
    <n v="80"/>
    <n v="2"/>
    <n v="2"/>
    <s v="nej"/>
    <s v="ja"/>
    <s v="Ja"/>
    <s v="Ja"/>
    <s v="Der er et fint køkken men det trænger til en omgang maling og nye køkkenelementer"/>
    <s v="Ja"/>
    <n v="0"/>
    <s v="Ja"/>
    <n v="0"/>
    <x v="2"/>
    <x v="1"/>
    <n v="0"/>
    <s v="produktionskøkken"/>
    <s v="nej"/>
    <s v="Ingen"/>
    <s v="Mindre"/>
    <n v="0"/>
    <s v="en omgang maling, lidt ombygning. Evt. flere køleskabe. Evt. en konvektionsovn"/>
    <n v="0"/>
    <n v="0"/>
    <n v="0"/>
    <n v="0"/>
    <n v="0"/>
    <n v="0"/>
    <n v="0"/>
    <n v="0"/>
    <n v="0"/>
    <s v="Cathrine Jerrik/Sine"/>
    <d v="2009-02-18T00:00:00"/>
    <n v="0"/>
    <n v="0"/>
    <n v="0"/>
    <n v="4"/>
    <n v="1"/>
    <n v="1"/>
    <n v="0"/>
    <n v="0"/>
    <n v="0"/>
    <n v="0"/>
    <n v="3"/>
    <n v="0"/>
    <n v="0"/>
    <n v="1"/>
    <n v="0"/>
    <n v="0"/>
    <n v="1"/>
    <n v="0"/>
    <n v="0"/>
    <n v="0"/>
    <n v="20"/>
    <s v="Miele"/>
    <n v="4"/>
    <n v="0"/>
    <n v="0"/>
    <s v="Ja"/>
    <s v="Ja"/>
    <n v="0"/>
    <n v="2"/>
    <s v="God plads"/>
    <s v="God lagerplads da der er 2 seperate køkkener."/>
    <n v="0"/>
    <s v="Integrerede "/>
    <s v="Valby"/>
    <n v="30"/>
    <n v="0"/>
    <n v="48"/>
    <n v="64"/>
    <n v="0"/>
    <n v="0"/>
    <n v="0"/>
    <n v="0"/>
    <n v="0"/>
    <n v="0"/>
    <n v="0"/>
    <n v="0"/>
    <n v="0"/>
    <n v="0"/>
    <n v="227608.8"/>
  </r>
  <r>
    <x v="0"/>
    <x v="356"/>
    <s v="Anne-Mariegården"/>
    <s v="Valby"/>
    <s v="Kirsebærhaven 8B"/>
    <n v="2500"/>
    <s v="Valby"/>
    <s v="36 17 46 89"/>
    <s v="35581@buf.kk.dk"/>
    <s v="Kenneth Jensen"/>
    <n v="0"/>
    <n v="0"/>
    <s v="35581@buf.kk.dk"/>
    <s v="Integreret"/>
    <n v="30"/>
    <n v="0"/>
    <n v="48"/>
    <n v="64"/>
    <n v="0"/>
    <n v="0"/>
    <n v="0"/>
    <s v="ja"/>
    <n v="0"/>
    <n v="0"/>
    <n v="0"/>
    <n v="0"/>
    <n v="0"/>
    <n v="0"/>
    <n v="0"/>
    <n v="0"/>
    <n v="0"/>
    <n v="0"/>
    <n v="0"/>
    <n v="0"/>
    <n v="0"/>
    <n v="0"/>
    <n v="0"/>
    <n v="0"/>
    <n v="0"/>
    <n v="0"/>
    <n v="0"/>
    <n v="0"/>
    <n v="0"/>
    <n v="0"/>
    <n v="0"/>
    <n v="0"/>
    <n v="0"/>
    <n v="0"/>
    <n v="0"/>
    <n v="0"/>
    <n v="0"/>
    <n v="0"/>
    <n v="0"/>
    <n v="0"/>
    <n v="0"/>
    <n v="0"/>
    <n v="0"/>
    <n v="0"/>
    <n v="0"/>
    <n v="0"/>
    <n v="0"/>
    <n v="0"/>
    <n v="0"/>
    <n v="0"/>
    <n v="0"/>
    <n v="0"/>
    <x v="1"/>
    <x v="1"/>
    <n v="0"/>
    <n v="0"/>
    <n v="0"/>
    <n v="0"/>
    <n v="0"/>
    <n v="0"/>
    <n v="0"/>
    <n v="0"/>
    <n v="0"/>
    <n v="0"/>
    <n v="0"/>
    <n v="0"/>
    <n v="0"/>
    <n v="0"/>
    <n v="0"/>
    <n v="0"/>
    <n v="0"/>
    <d v="1899-12-30T00:00:00"/>
    <n v="0"/>
    <n v="0"/>
    <n v="0"/>
    <n v="4"/>
    <n v="0"/>
    <n v="2"/>
    <n v="0"/>
    <n v="0"/>
    <n v="0"/>
    <n v="4"/>
    <n v="0"/>
    <n v="0"/>
    <n v="0"/>
    <n v="0"/>
    <n v="0"/>
    <n v="0"/>
    <n v="1"/>
    <n v="0"/>
    <n v="0"/>
    <n v="0"/>
    <n v="20"/>
    <s v="Miele"/>
    <n v="4"/>
    <n v="0"/>
    <n v="0"/>
    <n v="0"/>
    <n v="0"/>
    <n v="0"/>
    <n v="2"/>
    <s v="God plads"/>
    <n v="0"/>
    <n v="0"/>
    <s v="Integrerede "/>
    <s v="Valby"/>
    <n v="30"/>
    <n v="0"/>
    <n v="48"/>
    <n v="64"/>
    <n v="0"/>
    <n v="0"/>
    <n v="0"/>
    <n v="0"/>
    <n v="0"/>
    <n v="0"/>
    <n v="0"/>
    <n v="0"/>
    <n v="0"/>
    <n v="0"/>
    <n v="227608.8"/>
  </r>
  <r>
    <x v="0"/>
    <x v="357"/>
    <n v="0"/>
    <s v="Valby"/>
    <s v="Stakledet 22"/>
    <n v="2500"/>
    <s v="Valby"/>
    <s v="36 30 33 02"/>
    <s v="35587@buf.kk.dk"/>
    <s v="Niels Rendlev"/>
    <n v="38790008"/>
    <n v="36303302"/>
    <s v="boernehuset@stakhaventelelet.dk"/>
    <s v="Integreret"/>
    <n v="14"/>
    <n v="0"/>
    <n v="40"/>
    <n v="0"/>
    <n v="0"/>
    <n v="0"/>
    <n v="0"/>
    <s v="Nej"/>
    <n v="0"/>
    <n v="0"/>
    <n v="5"/>
    <n v="5"/>
    <n v="5"/>
    <n v="5"/>
    <n v="0"/>
    <n v="5"/>
    <n v="0"/>
    <n v="5"/>
    <n v="5"/>
    <n v="0"/>
    <n v="261191"/>
    <n v="0"/>
    <n v="0"/>
    <s v="Ja"/>
    <s v="Ja"/>
    <s v="Charlotte Jørgensen"/>
    <n v="2008"/>
    <n v="18"/>
    <n v="0"/>
    <s v="præst"/>
    <n v="0"/>
    <n v="0"/>
    <n v="0"/>
    <n v="0"/>
    <n v="0"/>
    <n v="0"/>
    <n v="0"/>
    <n v="0"/>
    <n v="0"/>
    <n v="68"/>
    <n v="68"/>
    <n v="2"/>
    <n v="2"/>
    <s v="nej"/>
    <s v="Nej"/>
    <s v="Ja"/>
    <s v="Ja"/>
    <s v="Laver allerede mad (har forældrebetalt ordning) og vil selvfølgelig forsætte"/>
    <s v="Ja"/>
    <n v="0"/>
    <s v="Ja"/>
    <s v="det handler meget om mad i institutionen. Vigtigt"/>
    <x v="2"/>
    <x v="104"/>
    <n v="0"/>
    <s v="produktionskøkken"/>
    <s v="Ja"/>
    <n v="0"/>
    <n v="0"/>
    <n v="0"/>
    <s v="kunne godt bruge en større opvaskemaskine + bjørn røremaskine"/>
    <n v="0"/>
    <n v="0"/>
    <n v="0"/>
    <n v="0"/>
    <n v="0"/>
    <n v="0"/>
    <n v="0"/>
    <n v="0"/>
    <s v="Dejligt nyt køkken"/>
    <s v="Lone Voss/Sine"/>
    <d v="2009-02-17T00:00:00"/>
    <n v="0"/>
    <n v="0"/>
    <n v="0"/>
    <n v="4"/>
    <n v="0"/>
    <n v="2"/>
    <n v="0"/>
    <n v="0"/>
    <n v="0"/>
    <n v="0"/>
    <n v="2"/>
    <n v="0"/>
    <n v="0"/>
    <n v="0"/>
    <n v="0"/>
    <n v="0"/>
    <n v="1"/>
    <n v="0"/>
    <n v="0"/>
    <n v="0"/>
    <n v="25"/>
    <s v="Miele"/>
    <n v="4"/>
    <n v="0"/>
    <n v="0"/>
    <s v="Ja"/>
    <s v="Ja"/>
    <s v="Nej"/>
    <n v="2"/>
    <s v="God plads"/>
    <n v="0"/>
    <n v="0"/>
    <s v="Integrerede "/>
    <s v="Valby"/>
    <n v="14"/>
    <n v="0"/>
    <n v="40"/>
    <n v="0"/>
    <n v="0"/>
    <n v="0"/>
    <n v="0"/>
    <n v="0"/>
    <n v="0"/>
    <n v="0"/>
    <n v="0"/>
    <n v="0"/>
    <n v="0"/>
    <n v="0"/>
    <n v="213752.41"/>
  </r>
  <r>
    <x v="0"/>
    <x v="358"/>
    <s v="Tryllefløjten"/>
    <s v="Valby"/>
    <s v="August Wimmers Vej 2"/>
    <n v="2500"/>
    <s v="Valby"/>
    <s v="36 44 09 06"/>
    <s v="35681@buf.kk.dk"/>
    <s v="Lise Garbers"/>
    <n v="0"/>
    <n v="0"/>
    <s v="lise.garbers@tryllefloejten.dk"/>
    <s v="Integreret"/>
    <n v="26"/>
    <n v="0"/>
    <n v="72"/>
    <n v="0"/>
    <n v="0"/>
    <n v="0"/>
    <n v="0"/>
    <s v="Nej"/>
    <n v="0"/>
    <n v="0"/>
    <n v="5"/>
    <n v="5"/>
    <n v="5"/>
    <n v="5"/>
    <n v="0"/>
    <n v="5"/>
    <n v="0"/>
    <n v="0"/>
    <n v="5"/>
    <n v="0"/>
    <n v="18000"/>
    <n v="18000"/>
    <n v="0"/>
    <s v="Ja"/>
    <s v="nej"/>
    <s v="Anna Jensen"/>
    <n v="2007"/>
    <n v="37"/>
    <n v="0"/>
    <s v="pro. Fra Suhrs"/>
    <s v="2 års erfaring"/>
    <s v="Madhus"/>
    <n v="0"/>
    <n v="0"/>
    <n v="0"/>
    <n v="0"/>
    <n v="0"/>
    <n v="0"/>
    <n v="0"/>
    <n v="98"/>
    <n v="98"/>
    <n v="2"/>
    <n v="2"/>
    <s v="nej"/>
    <s v="Nej"/>
    <s v="Ja"/>
    <s v="Ja"/>
    <s v="Nej: Køkkn er ikke i orden_x000a_ja: Køkken er stort nok "/>
    <s v="Ja"/>
    <s v="Orienteret og afventende"/>
    <s v="Ja"/>
    <s v="meget gerne"/>
    <x v="0"/>
    <x v="105"/>
    <n v="0"/>
    <s v="produktionskøkken"/>
    <s v="Ja"/>
    <s v="Større"/>
    <s v="Mindre"/>
    <s v="ja"/>
    <s v="Han vil starte op med rugbrød til børnene pr. 01.01.10"/>
    <n v="0"/>
    <n v="0"/>
    <n v="0"/>
    <n v="0"/>
    <n v="0"/>
    <n v="0"/>
    <n v="0"/>
    <n v="0"/>
    <s v="Ledernes ønsker: Rammerne er iorden. omBygning af kogebord, mere arbejdsplads, opvaskemaskine af de kunstige. Udskiftning af ovne"/>
    <s v="Lone Voss / Nanna"/>
    <s v="25.2.2209"/>
    <n v="0"/>
    <n v="0"/>
    <n v="1"/>
    <n v="5"/>
    <n v="0"/>
    <n v="2"/>
    <n v="0"/>
    <n v="0"/>
    <n v="0"/>
    <n v="0"/>
    <n v="2"/>
    <n v="0"/>
    <n v="0"/>
    <n v="0"/>
    <n v="0"/>
    <n v="0"/>
    <n v="2"/>
    <n v="0"/>
    <n v="0"/>
    <n v="1"/>
    <n v="25"/>
    <s v="Miele"/>
    <n v="10"/>
    <s v="Ja"/>
    <n v="12"/>
    <s v="Nej"/>
    <s v="Nej"/>
    <s v="ja"/>
    <n v="3"/>
    <s v="Begrænset"/>
    <s v="MADHUS KOMMENTAR: Tilsutter mig lederens ønsker. Måske er en flytning af kogeborde ikke så vigtigt, men det andet er "/>
    <n v="0"/>
    <s v="Integrerede "/>
    <s v="Valby"/>
    <n v="26"/>
    <n v="0"/>
    <n v="66"/>
    <n v="0"/>
    <n v="0"/>
    <n v="0"/>
    <n v="0"/>
    <n v="0"/>
    <n v="6"/>
    <n v="0"/>
    <n v="0"/>
    <n v="0"/>
    <n v="0"/>
    <n v="0"/>
    <n v="160082.04"/>
  </r>
  <r>
    <x v="0"/>
    <x v="359"/>
    <s v="Eventyrhaven"/>
    <s v="Valby"/>
    <s v="Vigerslev Allé 10D"/>
    <n v="2500"/>
    <s v="Valby"/>
    <s v="36 14 04 10"/>
    <s v="37446@buf.kk.dk"/>
    <s v="Hanne Møller"/>
    <n v="0"/>
    <n v="36140410"/>
    <s v="37446@buf.kk.dk"/>
    <s v="Integreret"/>
    <n v="36"/>
    <n v="0"/>
    <n v="44"/>
    <n v="0"/>
    <n v="0"/>
    <n v="0"/>
    <n v="0"/>
    <s v="Nej"/>
    <n v="0"/>
    <n v="0"/>
    <n v="5"/>
    <n v="5"/>
    <n v="4"/>
    <n v="5"/>
    <n v="0"/>
    <n v="5"/>
    <n v="0"/>
    <n v="0"/>
    <n v="5"/>
    <n v="0"/>
    <n v="190000"/>
    <n v="180000"/>
    <n v="0"/>
    <s v="Ja"/>
    <n v="0"/>
    <s v="Josiane"/>
    <n v="2004"/>
    <n v="30"/>
    <n v="0"/>
    <s v="Køkkenleder fra Suhr's "/>
    <s v="siden 1990"/>
    <n v="0"/>
    <n v="0"/>
    <n v="0"/>
    <n v="0"/>
    <n v="0"/>
    <n v="0"/>
    <n v="0"/>
    <n v="0"/>
    <n v="100"/>
    <n v="100"/>
    <n v="2"/>
    <n v="2"/>
    <s v="Ja"/>
    <s v="Nej"/>
    <s v="Ja"/>
    <s v="Nej"/>
    <s v="ikke til børnehavebørnene"/>
    <s v="Ja"/>
    <n v="0"/>
    <s v="Nej"/>
    <s v="leder meget negativ omkring at skulle optimere til at lave mad til både vuggestue og børnehave"/>
    <x v="2"/>
    <x v="1"/>
    <n v="0"/>
    <s v="produktionskøkken"/>
    <n v="0"/>
    <s v="Større"/>
    <n v="0"/>
    <n v="0"/>
    <s v="Køkkenet skal have en større opvaskemaskine og evt. en konvektionsovn + mere service"/>
    <n v="0"/>
    <n v="0"/>
    <n v="0"/>
    <n v="0"/>
    <n v="0"/>
    <n v="0"/>
    <n v="0"/>
    <n v="0"/>
    <s v="Køkkenet er 4 år gammelt og meget fint men personale og leder mener ikke det vil fungere at lave mad til børnehaven"/>
    <s v="Cathrine Jerrik/Sine"/>
    <d v="2009-02-16T00:00:00"/>
    <n v="0"/>
    <n v="0"/>
    <n v="0"/>
    <n v="5"/>
    <n v="0"/>
    <n v="2"/>
    <n v="0"/>
    <n v="0"/>
    <n v="0"/>
    <n v="0"/>
    <n v="2"/>
    <n v="0"/>
    <n v="0"/>
    <n v="0"/>
    <n v="0"/>
    <n v="0"/>
    <n v="2"/>
    <n v="0"/>
    <n v="0"/>
    <n v="1"/>
    <n v="25"/>
    <s v="Miele"/>
    <n v="0"/>
    <s v="Ja"/>
    <n v="3"/>
    <s v="Nej"/>
    <s v="Ja"/>
    <s v="Nej"/>
    <n v="3"/>
    <s v="God plads"/>
    <s v="Skulle have en konvektionsovn + større opvaskemaskine"/>
    <n v="0"/>
    <s v="Integrerede "/>
    <s v="Valby"/>
    <n v="36"/>
    <n v="0"/>
    <n v="44"/>
    <n v="0"/>
    <n v="0"/>
    <n v="0"/>
    <n v="0"/>
    <n v="0"/>
    <n v="0"/>
    <n v="0"/>
    <n v="0"/>
    <n v="0"/>
    <n v="0"/>
    <n v="0"/>
    <n v="171634.76"/>
  </r>
  <r>
    <x v="0"/>
    <x v="360"/>
    <n v="0"/>
    <s v="Valby"/>
    <s v="Saxtorphsvej 31"/>
    <n v="2500"/>
    <s v="Valby"/>
    <s v="36 44 44 54"/>
    <s v="37478@buf.kk.dk"/>
    <s v="Helle Thaulov"/>
    <n v="0"/>
    <n v="0"/>
    <s v="37478@buf.kk.dk"/>
    <s v="Integreret"/>
    <n v="39"/>
    <n v="0"/>
    <n v="66"/>
    <n v="0"/>
    <n v="0"/>
    <n v="0"/>
    <n v="0"/>
    <s v="ja"/>
    <n v="2"/>
    <n v="1"/>
    <n v="5"/>
    <n v="5"/>
    <n v="5"/>
    <n v="5"/>
    <n v="0"/>
    <n v="5"/>
    <n v="5"/>
    <n v="0"/>
    <n v="5"/>
    <n v="0"/>
    <n v="250000"/>
    <n v="0"/>
    <n v="0"/>
    <s v="Ja"/>
    <s v="nej"/>
    <s v="Carina Lerche"/>
    <n v="2003"/>
    <n v="37"/>
    <n v="0"/>
    <s v="Ernæringsassistent"/>
    <s v="Arb. på cafe. Personalemad i IT-virksomhed, plejehjem, vuggestue"/>
    <s v="div. foredrag "/>
    <n v="0"/>
    <n v="0"/>
    <n v="0"/>
    <n v="0"/>
    <n v="0"/>
    <n v="0"/>
    <n v="0"/>
    <n v="90"/>
    <n v="0"/>
    <n v="2"/>
    <n v="2"/>
    <s v="Ja"/>
    <s v="ja"/>
    <s v="Ja"/>
    <s v="Ja"/>
    <s v="Med nogen skepsis"/>
    <s v="Ja"/>
    <s v="Leder mener de vil foretrække herfra"/>
    <s v="Ja"/>
    <s v="Med nogen skepsis"/>
    <x v="0"/>
    <x v="106"/>
    <n v="0"/>
    <s v="produktionskøkken"/>
    <s v="nej"/>
    <s v="Større"/>
    <s v="Ingen"/>
    <s v="Nej"/>
    <s v="Konvektionsovn i stedet to gamle ovne, (el. 3 alm ovne / 2 Store), som ikke fungerer, Grøntsagsrum med ekstra vask og bordplade, der er plads til det. "/>
    <n v="0"/>
    <n v="0"/>
    <n v="0"/>
    <n v="0"/>
    <n v="0"/>
    <n v="0"/>
    <n v="0"/>
    <n v="0"/>
    <n v="0"/>
    <s v="Birgitte Glerup / Nanna"/>
    <d v="2009-03-11T00:00:00"/>
    <n v="0"/>
    <n v="0"/>
    <n v="1"/>
    <n v="6"/>
    <n v="0"/>
    <n v="2"/>
    <n v="0"/>
    <n v="0"/>
    <n v="0"/>
    <n v="0"/>
    <n v="2"/>
    <n v="0"/>
    <n v="0"/>
    <n v="0"/>
    <n v="0"/>
    <n v="0"/>
    <n v="2"/>
    <n v="0"/>
    <n v="1"/>
    <n v="1"/>
    <n v="2"/>
    <s v="Brønum / industri"/>
    <n v="8"/>
    <s v="Ja"/>
    <n v="10"/>
    <s v="Nej"/>
    <s v="Nej"/>
    <s v="Nej"/>
    <n v="2"/>
    <s v="God plads"/>
    <s v="MADHUSKOMMENTAR: Både køkkenpersonale og ledelse er meget skeptiske overfor madordningen. Jeg ser et meget fint, nyt og veludrustet køkken, der med få justeringer kan bruges som prod. Køkken til alle børnene i huset. Der er 27 børn i eget hus og ca. 20 m væk fra hovedhuset - der er flisegang i mellem. Der skal findes en trækvognsløsning el. et rullebord der kan køre maden ( Hvad siger fødevarestyrelsen?) "/>
    <n v="0"/>
    <s v="Integrerede "/>
    <s v="Valby"/>
    <n v="39"/>
    <n v="0"/>
    <n v="66"/>
    <n v="0"/>
    <n v="0"/>
    <n v="0"/>
    <n v="0"/>
    <n v="0"/>
    <n v="0"/>
    <n v="0"/>
    <n v="0"/>
    <n v="0"/>
    <n v="0"/>
    <n v="0"/>
    <n v="242098.07"/>
  </r>
  <r>
    <x v="0"/>
    <x v="361"/>
    <n v="0"/>
    <s v="Valby"/>
    <s v="Saxtorphsvej 31"/>
    <n v="2500"/>
    <s v="Valby"/>
    <s v="36 44 44 54"/>
    <s v="37478@buf.kk.dk"/>
    <s v="Helle Thaulov"/>
    <n v="0"/>
    <n v="0"/>
    <s v="37478@buf.kk.dk"/>
    <s v="Integreret"/>
    <n v="39"/>
    <n v="0"/>
    <n v="66"/>
    <n v="0"/>
    <n v="0"/>
    <n v="0"/>
    <n v="0"/>
    <s v="ja"/>
    <n v="2"/>
    <n v="2"/>
    <n v="5"/>
    <n v="5"/>
    <n v="5"/>
    <n v="5"/>
    <n v="0"/>
    <n v="5"/>
    <n v="5"/>
    <n v="0"/>
    <n v="5"/>
    <n v="0"/>
    <n v="0"/>
    <n v="0"/>
    <n v="0"/>
    <s v="Ja"/>
    <s v="nej"/>
    <n v="0"/>
    <n v="0"/>
    <n v="0"/>
    <n v="0"/>
    <n v="0"/>
    <n v="0"/>
    <n v="0"/>
    <n v="0"/>
    <n v="0"/>
    <n v="0"/>
    <n v="0"/>
    <n v="0"/>
    <n v="0"/>
    <n v="0"/>
    <n v="0"/>
    <n v="0"/>
    <n v="0"/>
    <n v="0"/>
    <n v="0"/>
    <n v="0"/>
    <n v="0"/>
    <n v="0"/>
    <n v="0"/>
    <n v="0"/>
    <n v="0"/>
    <n v="0"/>
    <n v="0"/>
    <x v="1"/>
    <x v="1"/>
    <n v="0"/>
    <s v="Modtagerkøkken"/>
    <n v="0"/>
    <n v="0"/>
    <n v="0"/>
    <n v="0"/>
    <n v="0"/>
    <n v="0"/>
    <n v="0"/>
    <n v="0"/>
    <n v="0"/>
    <n v="0"/>
    <n v="0"/>
    <n v="0"/>
    <n v="0"/>
    <n v="0"/>
    <s v="Birgitte Glerup / Nanna"/>
    <d v="2009-03-11T00:00:00"/>
    <n v="0"/>
    <n v="0"/>
    <n v="0"/>
    <n v="0"/>
    <n v="0"/>
    <n v="10"/>
    <n v="0"/>
    <n v="0"/>
    <n v="0"/>
    <n v="2"/>
    <n v="0"/>
    <n v="0"/>
    <n v="0"/>
    <n v="0"/>
    <n v="0"/>
    <n v="0"/>
    <n v="0"/>
    <n v="0"/>
    <n v="1"/>
    <n v="1"/>
    <n v="90"/>
    <s v="Miele husholdnings"/>
    <n v="5"/>
    <s v="Nej"/>
    <n v="0"/>
    <s v="Nej"/>
    <s v="Nej"/>
    <s v="Nej"/>
    <n v="1"/>
    <s v="ingen plads"/>
    <s v="Microovn_x000a_Køkkenet egner sig fint til at modtage og servere mad til ca. 30 børn fra husets centrale køkken"/>
    <n v="0"/>
    <s v="Integrerede "/>
    <s v="Valby"/>
    <n v="39"/>
    <n v="0"/>
    <n v="66"/>
    <n v="0"/>
    <n v="0"/>
    <n v="0"/>
    <n v="0"/>
    <n v="0"/>
    <n v="0"/>
    <n v="0"/>
    <n v="0"/>
    <n v="0"/>
    <n v="0"/>
    <n v="0"/>
    <n v="242098.07"/>
  </r>
  <r>
    <x v="0"/>
    <x v="362"/>
    <s v="Børnekompasset"/>
    <s v="Valby"/>
    <s v="Carl Th. Dreyers Vej 192"/>
    <n v="2500"/>
    <s v="Valby"/>
    <s v="36 46 12 33"/>
    <s v="37487@buf.kk.dk"/>
    <s v="Pia Lund Bakke - Har orlov indtil juni 09"/>
    <n v="36177209"/>
    <n v="0"/>
    <s v="amuller@tele2adsl.dk"/>
    <s v="Integreret"/>
    <n v="36"/>
    <n v="0"/>
    <n v="93"/>
    <n v="0"/>
    <n v="0"/>
    <n v="0"/>
    <n v="0"/>
    <s v="Nej"/>
    <n v="0"/>
    <n v="0"/>
    <n v="5"/>
    <n v="5"/>
    <n v="5"/>
    <n v="5"/>
    <n v="0"/>
    <n v="5"/>
    <n v="5"/>
    <n v="0"/>
    <n v="5"/>
    <n v="0"/>
    <n v="0"/>
    <n v="232626"/>
    <n v="0"/>
    <s v="Ja"/>
    <s v="nej"/>
    <s v="Anette Müller"/>
    <n v="1995"/>
    <n v="35"/>
    <n v="0"/>
    <s v="Ernæringsassistent"/>
    <s v="Yderligere 13 års erfaring fra institutioner"/>
    <s v="Dogmekursus, økologisk oplysningsforbund"/>
    <s v="Lone Sjolte"/>
    <n v="1997"/>
    <n v="25"/>
    <n v="0"/>
    <s v="salgsassistent"/>
    <s v="plejehjemskøkken i 2 år"/>
    <s v="Dogmekursus, økologisk oplysningsforbund"/>
    <n v="97"/>
    <n v="97"/>
    <n v="2"/>
    <n v="1"/>
    <s v="nej"/>
    <s v="Nej"/>
    <s v="Ja"/>
    <s v="Ja"/>
    <s v="Valby dream-team er i køkkenet"/>
    <n v="0"/>
    <s v="50% indvandrere med skeptiske forældre"/>
    <s v="Ja"/>
    <n v="0"/>
    <x v="2"/>
    <x v="107"/>
    <n v="0"/>
    <s v="produktionskøkken"/>
    <s v="nej"/>
    <s v="Mindre"/>
    <s v="Ingen"/>
    <s v="Nej"/>
    <s v="ny opvaskemaskine, flere store gryder, pander, fade og skåle"/>
    <n v="0"/>
    <n v="0"/>
    <n v="0"/>
    <n v="0"/>
    <n v="0"/>
    <n v="0"/>
    <n v="0"/>
    <n v="0"/>
    <s v="22 bh i Børnekompasset (går under betegnelsen Alléen). 25 bh i udflytter Børnekompasset Lupinen i Borup. 25 børn drager til Borup fra enten Alleen eller Børnekompasset i en 14 dages periode. Borup + Alléen har et modulkøkken med husmoderkomfur. Vil gerne være mentor. lederen er tilbage i juni."/>
    <s v="Mariah Malwicz/Sine"/>
    <d v="2009-02-17T00:00:00"/>
    <n v="0"/>
    <n v="0"/>
    <n v="1"/>
    <n v="5"/>
    <n v="0"/>
    <n v="0"/>
    <n v="1"/>
    <n v="0"/>
    <n v="8"/>
    <n v="0"/>
    <n v="3"/>
    <n v="0"/>
    <n v="0"/>
    <n v="0"/>
    <n v="0"/>
    <n v="0"/>
    <n v="0"/>
    <n v="0"/>
    <n v="1"/>
    <n v="1"/>
    <n v="25"/>
    <s v="Miele"/>
    <n v="3"/>
    <s v="Ja"/>
    <n v="8"/>
    <s v="Nej"/>
    <s v="Ja"/>
    <s v="ja"/>
    <n v="2"/>
    <s v="Begrænset"/>
    <s v="Køkkendamerne vurderer at afdelingen på Alléen kan producere med det køkken de har. Til gengæld vil udflytterdelen kræve mere koge/ovn kapacitet f.eks. Konvektionsovn. I Alléen laver pædagogerne mellemmåltider. I Borup laver en lokal køkkendame mellemmåltider og gør rent 15 timer om ugen (inkl. rengøring)."/>
    <n v="0"/>
    <s v="Integrerede "/>
    <s v="Valby"/>
    <n v="36"/>
    <n v="0"/>
    <n v="93"/>
    <n v="0"/>
    <n v="0"/>
    <n v="0"/>
    <n v="0"/>
    <n v="0"/>
    <n v="0"/>
    <n v="0"/>
    <n v="0"/>
    <n v="0"/>
    <n v="0"/>
    <n v="0"/>
    <n v="233382.28"/>
  </r>
  <r>
    <x v="0"/>
    <x v="363"/>
    <s v="Børnekompasset"/>
    <s v="Valby"/>
    <s v="Carl Th. Dreyers Vej 192"/>
    <n v="2500"/>
    <s v="Valby"/>
    <s v="36 46 12 33"/>
    <s v="37487@buf.kk.dk"/>
    <s v="Pia Lund Bakke - Har orlov indtil juni 09"/>
    <n v="36177209"/>
    <n v="0"/>
    <s v="amuller@tele2adsl.dk"/>
    <s v="Integreret"/>
    <n v="36"/>
    <n v="0"/>
    <n v="93"/>
    <n v="0"/>
    <n v="0"/>
    <n v="0"/>
    <n v="0"/>
    <n v="0"/>
    <n v="0"/>
    <n v="0"/>
    <n v="5"/>
    <n v="5"/>
    <n v="5"/>
    <n v="5"/>
    <n v="0"/>
    <n v="5"/>
    <n v="5"/>
    <n v="0"/>
    <n v="5"/>
    <n v="0"/>
    <n v="0"/>
    <n v="232626"/>
    <n v="0"/>
    <s v="Ja"/>
    <n v="0"/>
    <n v="0"/>
    <n v="0"/>
    <n v="0"/>
    <n v="0"/>
    <n v="0"/>
    <n v="0"/>
    <n v="0"/>
    <n v="0"/>
    <n v="0"/>
    <n v="0"/>
    <n v="0"/>
    <n v="0"/>
    <n v="0"/>
    <n v="0"/>
    <n v="97"/>
    <n v="97"/>
    <n v="0"/>
    <n v="0"/>
    <n v="0"/>
    <n v="0"/>
    <n v="0"/>
    <n v="0"/>
    <n v="0"/>
    <n v="0"/>
    <n v="0"/>
    <n v="0"/>
    <n v="0"/>
    <x v="1"/>
    <x v="1"/>
    <n v="0"/>
    <s v="Køkken blandet tilvirk"/>
    <n v="0"/>
    <n v="0"/>
    <n v="0"/>
    <n v="0"/>
    <n v="0"/>
    <n v="0"/>
    <n v="0"/>
    <n v="0"/>
    <n v="0"/>
    <n v="0"/>
    <n v="0"/>
    <n v="0"/>
    <n v="0"/>
    <n v="0"/>
    <s v="Lone Voss"/>
    <d v="1899-12-30T00:00:00"/>
    <n v="0"/>
    <n v="1"/>
    <n v="0"/>
    <n v="4"/>
    <n v="1"/>
    <n v="0"/>
    <n v="0"/>
    <n v="0"/>
    <n v="0"/>
    <n v="0"/>
    <n v="2"/>
    <n v="0"/>
    <n v="0"/>
    <n v="0"/>
    <n v="0"/>
    <n v="1"/>
    <n v="0"/>
    <n v="0"/>
    <n v="0"/>
    <n v="1"/>
    <n v="20"/>
    <s v="Miele"/>
    <n v="3"/>
    <s v="Nej"/>
    <n v="0"/>
    <s v="Ja"/>
    <s v="Nej"/>
    <s v="Nej"/>
    <n v="1"/>
    <s v="Begrænset"/>
    <s v="større ovn, bedre komfur"/>
    <n v="0"/>
    <s v="Integrerede "/>
    <s v="Valby"/>
    <n v="36"/>
    <n v="0"/>
    <n v="93"/>
    <n v="0"/>
    <n v="0"/>
    <n v="0"/>
    <n v="0"/>
    <n v="0"/>
    <n v="0"/>
    <n v="0"/>
    <n v="0"/>
    <n v="0"/>
    <n v="0"/>
    <n v="0"/>
    <n v="233382.28"/>
  </r>
  <r>
    <x v="0"/>
    <x v="364"/>
    <s v="Børnehuset Troldehøj"/>
    <s v="Valby"/>
    <s v="Gårdstedet 57"/>
    <n v="2500"/>
    <s v="Valby"/>
    <s v="36 17 86 16"/>
    <s v="37523@buf.kk.dk"/>
    <s v="Connie Rasmussen"/>
    <n v="0"/>
    <n v="0"/>
    <n v="0"/>
    <s v="Integreret"/>
    <n v="64"/>
    <n v="111"/>
    <n v="0"/>
    <n v="0"/>
    <n v="0"/>
    <n v="0"/>
    <n v="0"/>
    <n v="0"/>
    <n v="0"/>
    <n v="0"/>
    <n v="5"/>
    <n v="5"/>
    <n v="5"/>
    <n v="5"/>
    <n v="0"/>
    <n v="5"/>
    <n v="0"/>
    <n v="0"/>
    <n v="5"/>
    <n v="0"/>
    <n v="0"/>
    <n v="0"/>
    <n v="0"/>
    <s v="Ja"/>
    <s v="nej"/>
    <s v="Pia Kirkhammer"/>
    <n v="1993"/>
    <n v="33"/>
    <n v="0"/>
    <s v="køkkenassistnet"/>
    <s v="Masser af erfaring"/>
    <s v="Ø.O.F, Omlægningskursus"/>
    <s v="Iben Hammerlund"/>
    <n v="1992"/>
    <n v="31"/>
    <n v="0"/>
    <s v="Selvlært"/>
    <s v="Masser af erfaring"/>
    <s v="Ø.O.F, Omlægningskursus"/>
    <n v="82"/>
    <n v="82"/>
    <n v="2"/>
    <n v="2"/>
    <s v="Ja"/>
    <s v="ja"/>
    <s v="Ja"/>
    <s v="Ja"/>
    <n v="0"/>
    <s v="Ja"/>
    <n v="0"/>
    <s v="Ja"/>
    <n v="0"/>
    <x v="2"/>
    <x v="1"/>
    <n v="0"/>
    <s v="produktionskøkken"/>
    <n v="0"/>
    <s v="Mindre"/>
    <s v="Mindre"/>
    <n v="0"/>
    <s v="Opvaskemaskine, konvektionsovne, kogeø"/>
    <n v="0"/>
    <n v="0"/>
    <n v="0"/>
    <n v="0"/>
    <n v="0"/>
    <n v="0"/>
    <n v="0"/>
    <n v="0"/>
    <s v="Der er 44 børn i udflytter BH._x000a_Udflytter BH (Mørdunggård, Lynge) der er køkken og køkkentimer_x000a_(Der er 3 modtager køk i inst.)"/>
    <s v="Lone Voss / Nanna"/>
    <s v="18.2.2009"/>
    <n v="0"/>
    <n v="0"/>
    <n v="1"/>
    <n v="6"/>
    <n v="0"/>
    <n v="3"/>
    <n v="0"/>
    <n v="0"/>
    <n v="0"/>
    <n v="0"/>
    <n v="2"/>
    <n v="0"/>
    <n v="0"/>
    <n v="0"/>
    <n v="0"/>
    <n v="0"/>
    <n v="3"/>
    <n v="0"/>
    <n v="0"/>
    <n v="1"/>
    <n v="20"/>
    <s v="Miele"/>
    <n v="6"/>
    <s v="Ja"/>
    <n v="28"/>
    <n v="0"/>
    <n v="0"/>
    <s v="ja"/>
    <n v="2"/>
    <s v="God plads"/>
    <s v="Der er en stor kipsteger_x000a__x000a_Bygningsafdelingen har været på besøg og er i gang med køkkenet, på et eller andet plan? (evt. gulv afløb)._x000a_Hele huset er i gang med en stor ombygnign"/>
    <n v="0"/>
    <s v="Integrerede "/>
    <s v="Valby"/>
    <n v="64"/>
    <n v="0"/>
    <n v="111"/>
    <n v="0"/>
    <n v="0"/>
    <n v="0"/>
    <n v="0"/>
    <n v="0"/>
    <n v="0"/>
    <n v="0"/>
    <n v="0"/>
    <n v="0"/>
    <n v="0"/>
    <n v="0"/>
    <n v="275594.99"/>
  </r>
  <r>
    <x v="0"/>
    <x v="365"/>
    <s v="Børnehuset Troldehøj"/>
    <s v="Valby"/>
    <s v="Gårdstedet 57"/>
    <n v="2500"/>
    <s v="Valby"/>
    <s v="36 17 86 16"/>
    <s v="37523@buf.kk.dk"/>
    <s v="Connie Rasmussen"/>
    <n v="0"/>
    <n v="0"/>
    <n v="0"/>
    <s v="Integreret"/>
    <n v="64"/>
    <n v="0"/>
    <n v="111"/>
    <n v="0"/>
    <n v="0"/>
    <n v="0"/>
    <n v="0"/>
    <n v="0"/>
    <n v="0"/>
    <n v="0"/>
    <n v="5"/>
    <n v="5"/>
    <n v="5"/>
    <n v="5"/>
    <n v="0"/>
    <n v="5"/>
    <n v="0"/>
    <n v="0"/>
    <n v="5"/>
    <n v="0"/>
    <n v="0"/>
    <n v="0"/>
    <n v="0"/>
    <s v="Ja"/>
    <n v="0"/>
    <s v="skal have ansat en ny"/>
    <n v="0"/>
    <n v="15"/>
    <n v="0"/>
    <n v="0"/>
    <n v="0"/>
    <n v="0"/>
    <n v="0"/>
    <n v="0"/>
    <n v="0"/>
    <n v="0"/>
    <n v="0"/>
    <n v="0"/>
    <n v="0"/>
    <n v="80"/>
    <n v="80"/>
    <n v="0"/>
    <n v="2"/>
    <s v="nej"/>
    <s v="ja"/>
    <s v="Ja"/>
    <s v="Ja"/>
    <n v="0"/>
    <s v="Ja"/>
    <n v="0"/>
    <s v="Ja"/>
    <n v="0"/>
    <x v="0"/>
    <x v="1"/>
    <n v="0"/>
    <s v="produktionskøkken"/>
    <n v="0"/>
    <n v="0"/>
    <n v="0"/>
    <n v="0"/>
    <n v="0"/>
    <n v="0"/>
    <n v="0"/>
    <n v="0"/>
    <n v="0"/>
    <n v="0"/>
    <n v="0"/>
    <n v="0"/>
    <n v="0"/>
    <s v="opvaskemaskine skal op i arbejdshøjde. En ovn mere."/>
    <s v="Lone Voss"/>
    <d v="1899-12-30T00:00:00"/>
    <n v="0"/>
    <n v="0"/>
    <n v="1"/>
    <n v="4"/>
    <n v="0"/>
    <n v="1"/>
    <n v="0"/>
    <n v="0"/>
    <n v="0"/>
    <n v="1"/>
    <n v="1"/>
    <n v="0"/>
    <n v="0"/>
    <n v="0"/>
    <n v="0"/>
    <n v="1"/>
    <n v="0"/>
    <n v="0"/>
    <n v="0"/>
    <n v="1"/>
    <n v="2"/>
    <s v="Miele"/>
    <n v="4"/>
    <s v="Nej"/>
    <n v="0"/>
    <s v="Ja"/>
    <s v="Ja"/>
    <s v="Nej"/>
    <n v="2"/>
    <s v="God plads"/>
    <n v="0"/>
    <n v="0"/>
    <s v="Integrerede "/>
    <s v="Valby"/>
    <n v="64"/>
    <n v="0"/>
    <n v="111"/>
    <n v="0"/>
    <n v="0"/>
    <n v="0"/>
    <n v="0"/>
    <n v="0"/>
    <n v="0"/>
    <n v="0"/>
    <n v="0"/>
    <n v="0"/>
    <n v="0"/>
    <n v="0"/>
    <n v="275594.99"/>
  </r>
  <r>
    <x v="0"/>
    <x v="366"/>
    <s v="Den instegrerede inst. Ellepilen"/>
    <s v="Valby"/>
    <s v="Ellestykket 32"/>
    <n v="2450"/>
    <s v="København SV"/>
    <s v="36 17 66 15"/>
    <s v="37539@buf.kk.dk"/>
    <s v="Martin Rosenquist Andersen"/>
    <n v="38868972"/>
    <n v="0"/>
    <s v="37539@buf.kk.dk"/>
    <s v="Integreret"/>
    <n v="36"/>
    <n v="0"/>
    <n v="65"/>
    <n v="25"/>
    <n v="0"/>
    <n v="0"/>
    <n v="0"/>
    <s v="Nej"/>
    <n v="0"/>
    <n v="0"/>
    <n v="5"/>
    <n v="5"/>
    <n v="5"/>
    <n v="5"/>
    <n v="0"/>
    <n v="5"/>
    <n v="5"/>
    <n v="5"/>
    <n v="5"/>
    <n v="5"/>
    <n v="230000"/>
    <n v="230000"/>
    <n v="0"/>
    <s v="Ja"/>
    <n v="0"/>
    <s v="Susanne Naugaard"/>
    <n v="2004"/>
    <n v="34"/>
    <n v="0"/>
    <n v="0"/>
    <s v="5 års erfaring"/>
    <s v="økologisk oplysnings forbund, Madhus kurser"/>
    <s v="Margrethe Hanberg"/>
    <n v="2009"/>
    <n v="15"/>
    <n v="0"/>
    <n v="0"/>
    <s v="3 års erfaring"/>
    <n v="0"/>
    <n v="95"/>
    <n v="95"/>
    <n v="2"/>
    <n v="2"/>
    <s v="Ja"/>
    <s v="Nej"/>
    <s v="Ja"/>
    <n v="0"/>
    <n v="0"/>
    <n v="0"/>
    <n v="0"/>
    <n v="0"/>
    <n v="0"/>
    <x v="1"/>
    <x v="108"/>
    <n v="0"/>
    <s v="produktionskøkken"/>
    <n v="0"/>
    <n v="0"/>
    <n v="0"/>
    <n v="0"/>
    <s v="kunne godt bruge en konvektionsovn og ny industriovn"/>
    <n v="0"/>
    <n v="0"/>
    <n v="0"/>
    <n v="0"/>
    <n v="0"/>
    <n v="0"/>
    <n v="0"/>
    <n v="0"/>
    <n v="0"/>
    <n v="0"/>
    <n v="0"/>
    <n v="0"/>
    <n v="0"/>
    <n v="0"/>
    <n v="6"/>
    <n v="0"/>
    <n v="2"/>
    <n v="0"/>
    <n v="0"/>
    <n v="0"/>
    <n v="0"/>
    <n v="2"/>
    <n v="0"/>
    <n v="0"/>
    <n v="0"/>
    <n v="0"/>
    <n v="0"/>
    <n v="1"/>
    <n v="0"/>
    <n v="1"/>
    <n v="0"/>
    <n v="20"/>
    <s v="Miele"/>
    <n v="0"/>
    <n v="0"/>
    <n v="0"/>
    <s v="Ja"/>
    <s v="Ja"/>
    <s v="ja"/>
    <n v="3"/>
    <s v="Begrænset"/>
    <n v="0"/>
    <n v="0"/>
    <s v="Integrerede "/>
    <s v="Valby"/>
    <n v="36"/>
    <n v="0"/>
    <n v="60"/>
    <n v="25"/>
    <n v="6"/>
    <n v="4"/>
    <n v="0"/>
    <n v="0"/>
    <n v="0"/>
    <n v="0"/>
    <n v="0"/>
    <n v="0"/>
    <n v="0"/>
    <n v="0"/>
    <n v="204992.77"/>
  </r>
  <r>
    <x v="0"/>
    <x v="367"/>
    <s v="Mælkebøtten"/>
    <s v="Valby"/>
    <s v="Centerparken 20"/>
    <n v="2500"/>
    <s v="Valby"/>
    <s v="36 17 88 38"/>
    <s v="37543@buf.kk.dk"/>
    <s v="Hanne Mørkved"/>
    <n v="0"/>
    <n v="0"/>
    <s v="37543@buf.kk.dk"/>
    <s v="Integreret"/>
    <n v="43"/>
    <n v="0"/>
    <n v="40"/>
    <n v="0"/>
    <n v="0"/>
    <n v="0"/>
    <n v="0"/>
    <s v="Nej"/>
    <n v="0"/>
    <n v="0"/>
    <n v="5"/>
    <n v="5"/>
    <n v="5"/>
    <n v="5"/>
    <n v="0"/>
    <n v="5"/>
    <n v="0"/>
    <n v="0"/>
    <n v="5"/>
    <n v="0"/>
    <n v="212000"/>
    <n v="212000"/>
    <n v="0"/>
    <s v="Ja"/>
    <s v="nej"/>
    <s v="Karina Christensen"/>
    <n v="2003"/>
    <n v="36"/>
    <n v="0"/>
    <s v="?"/>
    <n v="0"/>
    <n v="0"/>
    <n v="0"/>
    <n v="0"/>
    <n v="0"/>
    <n v="0"/>
    <n v="0"/>
    <n v="0"/>
    <n v="0"/>
    <n v="80"/>
    <n v="80"/>
    <n v="3"/>
    <n v="2"/>
    <s v="Ja"/>
    <s v="ja"/>
    <s v="Ja"/>
    <s v="Ja"/>
    <s v="Der er noget der, der skal optimeres til"/>
    <s v="Ja"/>
    <n v="0"/>
    <s v="Ja"/>
    <n v="0"/>
    <x v="0"/>
    <x v="5"/>
    <n v="0"/>
    <s v="produktionskøkken"/>
    <s v="nej"/>
    <n v="0"/>
    <s v="Større"/>
    <s v="ja"/>
    <s v="Gammelt, slidt._x000a_Inv.: hylder, bordplader, kogebord, (opvaskemaskine)_x000a_2 varmluftsovne ( Der er et lille rum ved køk der kan inddrages, vil være optimalt, kræver nedrivning af væg"/>
    <n v="0"/>
    <n v="0"/>
    <n v="0"/>
    <n v="0"/>
    <n v="0"/>
    <n v="0"/>
    <n v="0"/>
    <n v="0"/>
    <s v="Kan starte op med kold mad eller komponentmodellen udefra pr. 1.1.10. På sigt en ombygning af køk for at det er optimalt."/>
    <s v="Lone Voss / Nanna"/>
    <s v="18.2.2009"/>
    <n v="0"/>
    <n v="0"/>
    <n v="0"/>
    <n v="0"/>
    <n v="0"/>
    <n v="2"/>
    <n v="0"/>
    <n v="0"/>
    <n v="0"/>
    <n v="2"/>
    <n v="1"/>
    <n v="0"/>
    <n v="0"/>
    <n v="0"/>
    <n v="0"/>
    <n v="2"/>
    <n v="1"/>
    <n v="0"/>
    <n v="0"/>
    <n v="1"/>
    <n v="20"/>
    <s v="Miele"/>
    <n v="3"/>
    <s v="Ja"/>
    <n v="10"/>
    <n v="0"/>
    <n v="0"/>
    <s v="ja"/>
    <n v="2"/>
    <s v="Begrænset"/>
    <s v="Samme leder som Børnehuset Hornemanns Vænge, Hornemanns Vænge 37, 2500 Valby"/>
    <n v="0"/>
    <s v="Integrerede "/>
    <s v="Valby"/>
    <n v="45"/>
    <n v="0"/>
    <n v="40"/>
    <n v="0"/>
    <n v="0"/>
    <n v="0"/>
    <n v="0"/>
    <n v="0"/>
    <n v="0"/>
    <n v="0"/>
    <n v="0"/>
    <n v="0"/>
    <n v="0"/>
    <n v="0"/>
    <n v="216928.96"/>
  </r>
  <r>
    <x v="0"/>
    <x v="368"/>
    <s v="Isbjørnen"/>
    <s v="Valby"/>
    <s v="Bymosevej 2"/>
    <n v="2500"/>
    <s v="Valby"/>
    <s v="36 46 76 89"/>
    <s v="37545@buf.kk.dk"/>
    <s v="Annette Jørgensen"/>
    <n v="36169213"/>
    <n v="0"/>
    <s v="37545@buf.kk.dk"/>
    <s v="Integreret"/>
    <n v="60"/>
    <n v="0"/>
    <n v="112"/>
    <n v="0"/>
    <n v="0"/>
    <n v="0"/>
    <n v="0"/>
    <s v="Nej"/>
    <n v="0"/>
    <n v="0"/>
    <n v="5"/>
    <n v="5"/>
    <n v="5"/>
    <n v="5"/>
    <n v="0"/>
    <n v="5"/>
    <n v="5"/>
    <n v="0"/>
    <n v="5"/>
    <n v="0"/>
    <n v="200000"/>
    <n v="200000"/>
    <n v="0"/>
    <s v="Ja"/>
    <s v="nej"/>
    <s v="Nina Johansen"/>
    <n v="2001"/>
    <n v="37"/>
    <n v="0"/>
    <s v="Køkkenassistnet"/>
    <s v="18 år i daginstitution."/>
    <s v="Mange fx økologi pg bage"/>
    <s v="Ninja Laursen"/>
    <n v="2007"/>
    <n v="20"/>
    <n v="0"/>
    <s v="Ernæringsassistent"/>
    <s v="Plejehjem"/>
    <s v="Økologi m.m. "/>
    <n v="100"/>
    <n v="100"/>
    <n v="3"/>
    <n v="2"/>
    <s v="Ja"/>
    <s v="ja"/>
    <s v="Ja"/>
    <s v="Ja"/>
    <n v="0"/>
    <s v="Ja"/>
    <n v="0"/>
    <s v="Ja"/>
    <n v="0"/>
    <x v="2"/>
    <x v="109"/>
    <n v="0"/>
    <s v="produktionskøkken"/>
    <s v="nej"/>
    <s v="Mindre"/>
    <s v="Ingen"/>
    <s v="Nej"/>
    <s v="Et hæve/sænke-bord e.l. til at stå frit i rummet, -køkkenø. Borde og stole. Ekstra skabe"/>
    <n v="0"/>
    <n v="0"/>
    <n v="0"/>
    <n v="0"/>
    <n v="0"/>
    <n v="0"/>
    <n v="0"/>
    <n v="0"/>
    <n v="0"/>
    <s v="Birgitte Glerup / Nanna"/>
    <d v="2009-03-05T00:00:00"/>
    <n v="0"/>
    <n v="0"/>
    <n v="1"/>
    <n v="6"/>
    <n v="0"/>
    <n v="1"/>
    <n v="0"/>
    <n v="0"/>
    <n v="0"/>
    <n v="0"/>
    <n v="0"/>
    <n v="3"/>
    <n v="0"/>
    <n v="0"/>
    <n v="1"/>
    <n v="1"/>
    <n v="0"/>
    <n v="1"/>
    <n v="1"/>
    <n v="1"/>
    <n v="2"/>
    <s v="Comenda"/>
    <n v="0"/>
    <s v="Ja"/>
    <n v="30"/>
    <s v="Nej"/>
    <s v="Ja"/>
    <s v="ja"/>
    <n v="3"/>
    <s v="Begrænset"/>
    <s v="Der er 44 børn i et andet hus, der er trapper imellem, så mad kan ej køres på trækvogn. Problemet kan løses ved at der dækkes op i &quot;hovedhuset&quot;_x000a_Kan borde stole finansieres?_x000a__x000a_MADHUSKOMMENTAR: Udover at alle ernærings-økologi-måltidspolitik(vedlagt) er der en god og venlig tone og meget stor rummelighed overfor person i flexjob. Stedet kunne være godt til praktikanter med behov for ekstra støtte."/>
    <n v="0"/>
    <s v="Integrerede "/>
    <s v="Valby"/>
    <n v="60"/>
    <n v="0"/>
    <n v="112"/>
    <n v="0"/>
    <n v="0"/>
    <n v="0"/>
    <n v="0"/>
    <n v="0"/>
    <n v="0"/>
    <n v="0"/>
    <n v="0"/>
    <n v="0"/>
    <n v="0"/>
    <n v="0"/>
    <n v="341191.47"/>
  </r>
  <r>
    <x v="0"/>
    <x v="369"/>
    <s v="Villa Valby"/>
    <s v="Valby"/>
    <s v="Sjælør Boulevard 151"/>
    <n v="2500"/>
    <s v="Valby"/>
    <s v="36 16 82 32"/>
    <s v="fk08@buf.kk.dk"/>
    <s v="Lykke Abildgaard"/>
    <n v="36161185"/>
    <n v="0"/>
    <n v="0"/>
    <s v="Integreret"/>
    <n v="12"/>
    <n v="0"/>
    <n v="48"/>
    <n v="0"/>
    <n v="0"/>
    <n v="0"/>
    <n v="0"/>
    <n v="0"/>
    <n v="0"/>
    <n v="0"/>
    <n v="5"/>
    <n v="5"/>
    <n v="5"/>
    <n v="5"/>
    <n v="0"/>
    <n v="5"/>
    <n v="0"/>
    <n v="0"/>
    <n v="5"/>
    <n v="0"/>
    <n v="50000"/>
    <n v="50000"/>
    <n v="0"/>
    <s v="Ja"/>
    <s v="nej"/>
    <s v="Anette Jensen"/>
    <n v="1992"/>
    <n v="30"/>
    <n v="0"/>
    <s v="Ufaglært"/>
    <s v="Mange års erfaring, selvlært. Indgår på stuerne"/>
    <s v="Økologikursus. Hygiejne"/>
    <n v="0"/>
    <n v="0"/>
    <n v="0"/>
    <n v="0"/>
    <n v="0"/>
    <n v="0"/>
    <n v="0"/>
    <n v="90"/>
    <n v="90"/>
    <n v="2"/>
    <n v="2"/>
    <s v="Ja"/>
    <s v="ja"/>
    <s v="Ja"/>
    <s v="Ja"/>
    <n v="0"/>
    <s v="Ja"/>
    <s v="Der er ikke blevet talt om emnet, lederen sikker på at de bakker op"/>
    <s v="Ja"/>
    <n v="0"/>
    <x v="2"/>
    <x v="110"/>
    <n v="0"/>
    <s v="produktionskøkken"/>
    <s v="Ja"/>
    <s v="Ingen"/>
    <s v="Ingen"/>
    <n v="0"/>
    <n v="0"/>
    <n v="0"/>
    <n v="0"/>
    <n v="0"/>
    <n v="0"/>
    <n v="0"/>
    <n v="0"/>
    <n v="0"/>
    <n v="0"/>
    <n v="0"/>
    <s v="Birgitte Glerup / Nanna"/>
    <s v="20.2.2009"/>
    <n v="0"/>
    <n v="0"/>
    <n v="1"/>
    <n v="5"/>
    <n v="0"/>
    <n v="2"/>
    <n v="0"/>
    <n v="0"/>
    <n v="0"/>
    <n v="0"/>
    <n v="2"/>
    <n v="0"/>
    <n v="0"/>
    <n v="0"/>
    <n v="0"/>
    <n v="0"/>
    <n v="1"/>
    <n v="0"/>
    <n v="0"/>
    <n v="1"/>
    <n v="20"/>
    <s v="Miele"/>
    <n v="4"/>
    <n v="0"/>
    <n v="5"/>
    <s v="Ja"/>
    <s v="Ja"/>
    <s v="Nej"/>
    <n v="3"/>
    <s v="God plads"/>
    <s v="MADHUSKOMMENTAR: Leder og personale er ikke glade for at skulle give børnemad. De har gjort det før 3 gange om ugen. Men de ved i inst. At de skal og vil hellere selv lave mad end have det udefra"/>
    <n v="0"/>
    <s v="Integrerede "/>
    <s v="Valby"/>
    <n v="12"/>
    <n v="0"/>
    <n v="40"/>
    <n v="0"/>
    <n v="0"/>
    <n v="0"/>
    <n v="0"/>
    <n v="0"/>
    <n v="8"/>
    <n v="0"/>
    <n v="0"/>
    <n v="0"/>
    <n v="0"/>
    <n v="0"/>
    <n v="103278.56"/>
  </r>
  <r>
    <x v="0"/>
    <x v="370"/>
    <s v="Børnehuset Solstrålen"/>
    <s v="Valby"/>
    <s v="Høffdingsvej 43"/>
    <n v="2500"/>
    <s v="Valby"/>
    <n v="36177656"/>
    <s v="solstraalen@buf.kk.dk"/>
    <s v="Camilla Sørensen"/>
    <n v="0"/>
    <n v="0"/>
    <s v="1137@buf.kk.dk"/>
    <s v="Integreret"/>
    <n v="28"/>
    <n v="0"/>
    <n v="44"/>
    <n v="0"/>
    <n v="0"/>
    <n v="0"/>
    <n v="0"/>
    <s v="ja"/>
    <n v="1"/>
    <n v="0"/>
    <n v="5"/>
    <n v="5"/>
    <n v="4"/>
    <n v="5"/>
    <n v="0"/>
    <n v="5"/>
    <n v="0"/>
    <n v="0"/>
    <n v="5"/>
    <n v="0"/>
    <n v="75000"/>
    <n v="0"/>
    <n v="0"/>
    <s v="Ja"/>
    <s v="nej"/>
    <s v="Marianne Bertelsen"/>
    <n v="2007"/>
    <n v="30"/>
    <n v="0"/>
    <s v="Pædagog"/>
    <s v="Har været ansat i Albertslund kommune hvor alle får mad - deltaget i køkkenarbejde"/>
    <s v="Hygiejne, økologikursus (Dogme)"/>
    <n v="0"/>
    <n v="0"/>
    <n v="0"/>
    <n v="0"/>
    <n v="0"/>
    <n v="0"/>
    <n v="0"/>
    <n v="95"/>
    <n v="0"/>
    <n v="2"/>
    <n v="2"/>
    <s v="Ja"/>
    <s v="Nej"/>
    <s v="Ja"/>
    <s v="Ja"/>
    <s v="Men har ikke pt. Køkkenkapacitet, se vedlagte"/>
    <s v="Ja"/>
    <s v="Delte meninger om madordning i BH, glade for lokal mad"/>
    <s v="Ja"/>
    <s v="Men ser store udfordringer i at inst. Er delt i to"/>
    <x v="0"/>
    <x v="111"/>
    <n v="0"/>
    <s v="produktionskøkken"/>
    <s v="nej"/>
    <s v="Mindre"/>
    <s v="Ingen"/>
    <s v="Nej"/>
    <n v="0"/>
    <n v="0"/>
    <n v="0"/>
    <n v="0"/>
    <n v="0"/>
    <n v="0"/>
    <n v="0"/>
    <n v="0"/>
    <n v="0"/>
    <s v="Men er umiddelbart ikke indrettet til også at dække børnehavens behov"/>
    <s v="Birgitte Glerup / Nanna"/>
    <s v="26.2.2009"/>
    <n v="0"/>
    <n v="1"/>
    <n v="0"/>
    <n v="0"/>
    <n v="2"/>
    <n v="0"/>
    <n v="0"/>
    <n v="0"/>
    <n v="0"/>
    <n v="0"/>
    <n v="2"/>
    <n v="0"/>
    <n v="0"/>
    <n v="0"/>
    <n v="0"/>
    <n v="0"/>
    <n v="0"/>
    <n v="0"/>
    <n v="1"/>
    <n v="1"/>
    <n v="20"/>
    <s v="Miele"/>
    <n v="0"/>
    <s v="Ja"/>
    <n v="10"/>
    <s v="Nej"/>
    <s v="Ja"/>
    <s v="Nej"/>
    <n v="3"/>
    <s v="ingen plads"/>
    <s v="Vug og BH er fordelt i 2 bygninger, Vug har prod. Køk BH har ikke. _x000a_Evt. model: Alt laves i vug og transporteres til BH, BH vasker selv op i lille køk. _x000a_Vug køk opgraderes m. kogebord m. 4/5 plader._x000a_Kan det lille køk i BH godkendes til modtagerkøkken? Er det tilladt at transpotere mad, hvordan? "/>
    <n v="0"/>
    <s v="Integrerede "/>
    <s v="Valby"/>
    <n v="27"/>
    <n v="0"/>
    <n v="44"/>
    <n v="0"/>
    <n v="0"/>
    <n v="0"/>
    <n v="0"/>
    <n v="0"/>
    <n v="0"/>
    <n v="0"/>
    <n v="0"/>
    <n v="0"/>
    <n v="0"/>
    <n v="0"/>
    <n v="108576.61"/>
  </r>
  <r>
    <x v="0"/>
    <x v="371"/>
    <s v="Børnehuset Solstrålen"/>
    <s v="Valby"/>
    <s v="Høffdingsvej 43"/>
    <n v="2500"/>
    <s v="Valby"/>
    <n v="36177656"/>
    <s v="solstraalen@buf.kk.dk"/>
    <s v="Camilla Sørensen"/>
    <n v="0"/>
    <n v="0"/>
    <s v="1137@buf.kk.dk"/>
    <s v="Integreret"/>
    <n v="28"/>
    <n v="0"/>
    <n v="44"/>
    <n v="0"/>
    <n v="0"/>
    <n v="0"/>
    <n v="0"/>
    <s v="ja"/>
    <n v="2"/>
    <n v="0"/>
    <n v="0"/>
    <n v="0"/>
    <n v="0"/>
    <n v="0"/>
    <n v="0"/>
    <n v="0"/>
    <n v="0"/>
    <n v="0"/>
    <n v="0"/>
    <n v="0"/>
    <n v="0"/>
    <n v="0"/>
    <n v="0"/>
    <n v="0"/>
    <n v="0"/>
    <n v="0"/>
    <n v="0"/>
    <n v="0"/>
    <n v="0"/>
    <n v="0"/>
    <n v="0"/>
    <n v="0"/>
    <n v="0"/>
    <n v="0"/>
    <n v="0"/>
    <n v="0"/>
    <n v="0"/>
    <n v="0"/>
    <n v="0"/>
    <n v="0"/>
    <n v="0"/>
    <n v="0"/>
    <n v="0"/>
    <n v="0"/>
    <n v="0"/>
    <n v="0"/>
    <n v="0"/>
    <n v="0"/>
    <n v="0"/>
    <n v="0"/>
    <n v="0"/>
    <n v="0"/>
    <x v="1"/>
    <x v="1"/>
    <n v="0"/>
    <n v="0"/>
    <n v="0"/>
    <n v="0"/>
    <n v="0"/>
    <n v="0"/>
    <n v="0"/>
    <n v="0"/>
    <n v="0"/>
    <n v="0"/>
    <n v="0"/>
    <n v="0"/>
    <n v="0"/>
    <n v="0"/>
    <n v="0"/>
    <n v="0"/>
    <n v="0"/>
    <d v="1899-12-30T00:00:00"/>
    <n v="0"/>
    <n v="1"/>
    <n v="0"/>
    <n v="0"/>
    <n v="0"/>
    <n v="0"/>
    <n v="0"/>
    <n v="0"/>
    <n v="0"/>
    <n v="0"/>
    <n v="1"/>
    <n v="0"/>
    <n v="0"/>
    <n v="0"/>
    <n v="0"/>
    <n v="0"/>
    <n v="0"/>
    <n v="0"/>
    <n v="0"/>
    <n v="1"/>
    <n v="20"/>
    <s v="Miele"/>
    <n v="0"/>
    <n v="0"/>
    <n v="0"/>
    <n v="0"/>
    <n v="0"/>
    <n v="0"/>
    <n v="0"/>
    <s v="ingen plads"/>
    <n v="0"/>
    <n v="0"/>
    <s v="Integrerede "/>
    <s v="Valby"/>
    <n v="27"/>
    <n v="0"/>
    <n v="44"/>
    <n v="0"/>
    <n v="0"/>
    <n v="0"/>
    <n v="0"/>
    <n v="0"/>
    <n v="0"/>
    <n v="0"/>
    <n v="0"/>
    <n v="0"/>
    <n v="0"/>
    <n v="0"/>
    <n v="108576.61"/>
  </r>
  <r>
    <x v="0"/>
    <x v="372"/>
    <s v="Den integrerede institution Dybendalsvej"/>
    <s v="Vanløse/Brønshøj-Husum"/>
    <s v="Dybendalsvej 65"/>
    <n v="2720"/>
    <s v="Vanløse"/>
    <s v="38 71 97 09"/>
    <s v="35519@buf.kk.dk"/>
    <s v="Marianne Manley Hansen"/>
    <n v="38195658"/>
    <n v="38719709"/>
    <s v="35519@buf.kk.dk"/>
    <s v="Integreret"/>
    <n v="12"/>
    <n v="0"/>
    <n v="37"/>
    <n v="0"/>
    <n v="0"/>
    <n v="0"/>
    <n v="0"/>
    <s v="Nej"/>
    <n v="0"/>
    <n v="0"/>
    <n v="5"/>
    <n v="5"/>
    <n v="5"/>
    <n v="5"/>
    <n v="0"/>
    <n v="5"/>
    <n v="0"/>
    <n v="0"/>
    <n v="5"/>
    <n v="0"/>
    <n v="59000"/>
    <n v="10000"/>
    <n v="0"/>
    <s v="Ja"/>
    <s v="nej"/>
    <s v="Lydia"/>
    <n v="2008"/>
    <n v="20"/>
    <n v="0"/>
    <s v="ufaglært"/>
    <s v="ved ikke (er sygemeldt)"/>
    <n v="0"/>
    <n v="0"/>
    <n v="0"/>
    <n v="0"/>
    <n v="0"/>
    <n v="0"/>
    <n v="0"/>
    <n v="0"/>
    <n v="85"/>
    <n v="90"/>
    <n v="1"/>
    <n v="1"/>
    <s v="Ja"/>
    <s v="Nej"/>
    <s v="Ja"/>
    <s v="Ja"/>
    <s v="Det kniber med pladsen, men er indstillet på at lave noget mad selv. Er dog bange for at der vil gå for meget tid fra børnene"/>
    <s v="Nej"/>
    <s v="skeptiske pga manglende info om hvilken mad der kommer"/>
    <s v="Nej"/>
    <n v="0"/>
    <x v="0"/>
    <x v="105"/>
    <n v="0"/>
    <s v="Køkken blandet tilvirk"/>
    <n v="0"/>
    <n v="0"/>
    <n v="0"/>
    <n v="0"/>
    <n v="0"/>
    <n v="0"/>
    <n v="0"/>
    <s v="Ja"/>
    <n v="0"/>
    <s v="Større"/>
    <s v="ovn, kogeplader, køleskabe"/>
    <n v="0"/>
    <n v="0"/>
    <n v="0"/>
    <s v="Mariah / Sine"/>
    <d v="2009-03-16T00:00:00"/>
    <n v="0"/>
    <n v="0"/>
    <n v="1"/>
    <n v="4"/>
    <n v="0"/>
    <n v="0"/>
    <n v="1"/>
    <n v="0"/>
    <n v="0"/>
    <n v="0"/>
    <n v="1"/>
    <n v="0"/>
    <n v="0"/>
    <n v="1"/>
    <n v="0"/>
    <n v="0"/>
    <n v="0"/>
    <n v="0"/>
    <n v="1"/>
    <n v="1"/>
    <n v="25"/>
    <s v="Miele"/>
    <n v="3"/>
    <s v="Nej"/>
    <n v="0"/>
    <s v="Ja"/>
    <s v="Nej"/>
    <s v="Nej"/>
    <n v="1"/>
    <s v="Begrænset"/>
    <n v="0"/>
    <n v="0"/>
    <s v="Integrerede "/>
    <s v="Vanløse/Brønshøj-Husum"/>
    <n v="12"/>
    <n v="0"/>
    <n v="37"/>
    <n v="0"/>
    <n v="0"/>
    <n v="0"/>
    <n v="0"/>
    <n v="0"/>
    <n v="0"/>
    <n v="0"/>
    <n v="0"/>
    <n v="0"/>
    <n v="0"/>
    <n v="0"/>
    <n v="58041.58"/>
  </r>
  <r>
    <x v="0"/>
    <x v="373"/>
    <s v="Riiset"/>
    <s v="Vanløse/Brønshøj-Husum"/>
    <s v="Bellahøjvej 46"/>
    <n v="2700"/>
    <s v="Brønshøj"/>
    <s v="38 28 87 99"/>
    <s v="35527@buf.kk.dk"/>
    <n v="0"/>
    <s v="."/>
    <s v="."/>
    <n v="0"/>
    <s v="Integreret"/>
    <n v="40"/>
    <n v="0"/>
    <n v="40"/>
    <n v="0"/>
    <n v="0"/>
    <n v="0"/>
    <n v="0"/>
    <n v="0"/>
    <n v="0"/>
    <n v="0"/>
    <n v="5"/>
    <n v="0"/>
    <n v="5"/>
    <n v="5"/>
    <n v="0"/>
    <n v="5"/>
    <n v="5"/>
    <n v="0"/>
    <n v="5"/>
    <n v="0"/>
    <n v="187500"/>
    <n v="40000"/>
    <n v="0"/>
    <n v="0"/>
    <n v="0"/>
    <n v="0"/>
    <n v="0"/>
    <n v="0"/>
    <n v="0"/>
    <n v="0"/>
    <n v="0"/>
    <n v="0"/>
    <n v="0"/>
    <n v="0"/>
    <n v="0"/>
    <n v="0"/>
    <n v="0"/>
    <n v="0"/>
    <n v="0"/>
    <n v="95"/>
    <n v="95"/>
    <n v="0"/>
    <n v="1"/>
    <s v="Ja"/>
    <s v="Nej"/>
    <s v="nej"/>
    <s v="Ja"/>
    <n v="0"/>
    <s v="Ja"/>
    <n v="0"/>
    <s v="Ja"/>
    <n v="0"/>
    <x v="0"/>
    <x v="1"/>
    <n v="0"/>
    <s v="Modtagerkøkken"/>
    <s v="nej"/>
    <n v="0"/>
    <n v="0"/>
    <n v="0"/>
    <n v="0"/>
    <n v="0"/>
    <n v="0"/>
    <n v="0"/>
    <n v="0"/>
    <n v="0"/>
    <n v="0"/>
    <n v="0"/>
    <n v="0"/>
    <n v="0"/>
    <s v="Lone Voss"/>
    <n v="0"/>
    <n v="0"/>
    <n v="1"/>
    <n v="0"/>
    <n v="4"/>
    <n v="1"/>
    <n v="0"/>
    <n v="0"/>
    <n v="0"/>
    <n v="0"/>
    <n v="3"/>
    <n v="0"/>
    <n v="0"/>
    <n v="0"/>
    <n v="0"/>
    <n v="0"/>
    <n v="0"/>
    <n v="0"/>
    <n v="0"/>
    <n v="1"/>
    <n v="1"/>
    <n v="120"/>
    <s v="Bosch"/>
    <n v="1"/>
    <s v="Nej"/>
    <n v="0"/>
    <s v="Nej"/>
    <s v="Nej"/>
    <s v="Nej"/>
    <n v="2"/>
    <s v="ingen plads"/>
    <n v="0"/>
    <n v="0"/>
    <s v="Integrerede "/>
    <s v="Vanløse/Brønshøj-Husum"/>
    <n v="40"/>
    <n v="0"/>
    <n v="40"/>
    <n v="0"/>
    <n v="0"/>
    <n v="0"/>
    <n v="0"/>
    <n v="0"/>
    <n v="0"/>
    <n v="0"/>
    <n v="0"/>
    <n v="0"/>
    <n v="0"/>
    <n v="0"/>
    <n v="152715.21"/>
  </r>
  <r>
    <x v="0"/>
    <x v="374"/>
    <s v="Damhuset"/>
    <s v="Vanløse/Brønshøj-Husum"/>
    <s v="Ålekistevej 12"/>
    <n v="2720"/>
    <s v="Vanløse"/>
    <s v="38 74 38 01"/>
    <s v="35535@buf.kk.dk"/>
    <s v="Bente Rasmussen (konst.)"/>
    <n v="0"/>
    <n v="0"/>
    <s v="damhuset@mail.tele.dk"/>
    <s v="Integreret"/>
    <n v="16"/>
    <n v="0"/>
    <n v="38"/>
    <n v="0"/>
    <n v="0"/>
    <n v="0"/>
    <n v="0"/>
    <s v="Nej"/>
    <n v="0"/>
    <n v="0"/>
    <n v="5"/>
    <n v="5"/>
    <n v="5"/>
    <n v="5"/>
    <n v="0"/>
    <n v="5"/>
    <n v="0"/>
    <n v="0"/>
    <n v="5"/>
    <n v="0"/>
    <n v="104000"/>
    <n v="45000"/>
    <n v="0"/>
    <n v="0"/>
    <n v="0"/>
    <n v="0"/>
    <n v="0"/>
    <n v="0"/>
    <n v="0"/>
    <n v="0"/>
    <n v="0"/>
    <n v="0"/>
    <n v="0"/>
    <n v="0"/>
    <n v="0"/>
    <n v="0"/>
    <n v="0"/>
    <n v="0"/>
    <n v="0"/>
    <n v="95"/>
    <n v="95"/>
    <n v="1"/>
    <n v="1"/>
    <s v="nej"/>
    <s v="Nej"/>
    <s v="Ja"/>
    <s v="Ja"/>
    <n v="0"/>
    <s v="Ja"/>
    <n v="0"/>
    <s v="Ja"/>
    <n v="0"/>
    <x v="2"/>
    <x v="112"/>
    <n v="0"/>
    <s v="produktionskøkken"/>
    <s v="nej"/>
    <s v="Mindre"/>
    <s v="Mindre"/>
    <s v="Nej"/>
    <s v="to ovne i stedet for dårligt fungerende hæve/sænkebord. Indbygning af ekstra vask (hvis det kræves af fødevaremyndighederne). To nye høje køleskabe + 1 fryser (evt. 2 i bordhøjde). Der skal en lille ombygning til for det hele være der. Arkitekt??"/>
    <n v="0"/>
    <n v="0"/>
    <n v="0"/>
    <n v="0"/>
    <n v="0"/>
    <n v="0"/>
    <n v="0"/>
    <n v="0"/>
    <s v="Personale er nye så der skal opbygges kostudvalg og sundhedspolitik"/>
    <s v="Birgitte Glerup / Sine"/>
    <d v="2009-03-25T00:00:00"/>
    <n v="0"/>
    <n v="0"/>
    <n v="1"/>
    <n v="4"/>
    <n v="1"/>
    <n v="1"/>
    <n v="0"/>
    <n v="0"/>
    <n v="0"/>
    <n v="2"/>
    <n v="1"/>
    <n v="0"/>
    <n v="0"/>
    <n v="0"/>
    <n v="0"/>
    <n v="2"/>
    <n v="0"/>
    <n v="0"/>
    <n v="0"/>
    <n v="1"/>
    <n v="20"/>
    <s v="Miele"/>
    <n v="7"/>
    <s v="Ja"/>
    <n v="0"/>
    <s v="Nej"/>
    <s v="Ja"/>
    <s v="Nej"/>
    <n v="1"/>
    <s v="ingen plads"/>
    <s v="Bordplads vil blive reduceret efter lille men nødvendig ombygning. Fint køkken, der kan blive rigtig velfungerende. Stor velvilje overfor lokal produktion. Har ansat en pædagog der meget gerne vil have køkkenstillingen."/>
    <n v="0"/>
    <s v="Integrerede "/>
    <s v="Vanløse/Brønshøj-Husum"/>
    <n v="16"/>
    <n v="0"/>
    <n v="37"/>
    <n v="0"/>
    <n v="0"/>
    <n v="0"/>
    <n v="0"/>
    <n v="0"/>
    <n v="0"/>
    <n v="0"/>
    <n v="0"/>
    <n v="0"/>
    <n v="0"/>
    <n v="0"/>
    <n v="71988.58"/>
  </r>
  <r>
    <x v="0"/>
    <x v="375"/>
    <s v="Grønnebakken"/>
    <s v="Vanløse/Brønshøj-Husum"/>
    <s v="Frederiksgårds Allé 17"/>
    <n v="2720"/>
    <s v="Vanløse"/>
    <s v="38 86 51 90"/>
    <s v="35536@buf.kk.dk"/>
    <s v="Nanna Agerlin Petersen"/>
    <n v="38749164"/>
    <n v="38865190"/>
    <s v="35536@buf.kk.dk"/>
    <s v="Integreret"/>
    <n v="24"/>
    <n v="0"/>
    <n v="40"/>
    <n v="0"/>
    <n v="0"/>
    <n v="0"/>
    <n v="0"/>
    <s v="Nej"/>
    <n v="0"/>
    <n v="0"/>
    <n v="5"/>
    <n v="5"/>
    <n v="5"/>
    <n v="5"/>
    <n v="0"/>
    <n v="5"/>
    <n v="0"/>
    <n v="0"/>
    <n v="5"/>
    <n v="0"/>
    <n v="60000"/>
    <n v="0"/>
    <n v="0"/>
    <s v="Ja"/>
    <s v="nej"/>
    <s v="Annie Holm"/>
    <n v="1995"/>
    <n v="34"/>
    <n v="0"/>
    <n v="0"/>
    <s v="40 års erfaring"/>
    <s v="Ø.O.F., SUHR'S"/>
    <n v="0"/>
    <n v="0"/>
    <n v="0"/>
    <n v="0"/>
    <n v="0"/>
    <n v="0"/>
    <n v="0"/>
    <n v="75"/>
    <n v="75"/>
    <n v="1"/>
    <n v="1"/>
    <s v="Ja"/>
    <s v="Nej"/>
    <s v="Ja"/>
    <s v="Ja"/>
    <n v="0"/>
    <s v="Ja"/>
    <n v="0"/>
    <s v="Nej"/>
    <s v="tager mest på tur og vil ikke have at de skal blive begrænset pga maden"/>
    <x v="2"/>
    <x v="113"/>
    <n v="0"/>
    <s v="produktionskøkken"/>
    <s v="nej"/>
    <s v="Mindre"/>
    <s v="Ingen"/>
    <s v="Nej"/>
    <s v="et nyt komfur, evt. ny opvasker og fryser"/>
    <n v="0"/>
    <n v="0"/>
    <n v="0"/>
    <n v="0"/>
    <n v="0"/>
    <n v="0"/>
    <n v="0"/>
    <n v="0"/>
    <n v="0"/>
    <s v="Cathrine Jerrik / Sine"/>
    <d v="2009-03-12T00:00:00"/>
    <n v="0"/>
    <n v="1"/>
    <n v="0"/>
    <n v="4"/>
    <n v="0"/>
    <n v="1"/>
    <n v="0"/>
    <n v="0"/>
    <n v="0"/>
    <n v="0"/>
    <n v="2"/>
    <n v="0"/>
    <n v="0"/>
    <n v="1"/>
    <n v="0"/>
    <n v="1"/>
    <n v="1"/>
    <n v="0"/>
    <n v="0"/>
    <n v="1"/>
    <n v="20"/>
    <s v="Miele"/>
    <n v="4"/>
    <s v="Nej"/>
    <n v="0"/>
    <s v="Ja"/>
    <s v="Ja"/>
    <s v="Nej"/>
    <n v="1"/>
    <s v="Begrænset"/>
    <s v="Trænger til nyt komfur + emhætte"/>
    <n v="0"/>
    <s v="Integrerede "/>
    <s v="Vanløse/Brønshøj-Husum"/>
    <n v="24"/>
    <n v="0"/>
    <n v="40"/>
    <n v="0"/>
    <n v="0"/>
    <n v="0"/>
    <n v="0"/>
    <n v="0"/>
    <n v="0"/>
    <n v="0"/>
    <n v="0"/>
    <n v="0"/>
    <n v="0"/>
    <n v="0"/>
    <n v="60111.46"/>
  </r>
  <r>
    <x v="0"/>
    <x v="376"/>
    <s v="Børnehuset Spiretoppen"/>
    <s v="Vanløse/Brønshøj-Husum"/>
    <s v="Linde Allé 32"/>
    <n v="2720"/>
    <s v="Vanløse"/>
    <s v="38 79 60 50"/>
    <s v="35677@buf.kk.dk"/>
    <s v="Vivi Gutfelt"/>
    <n v="38606690"/>
    <n v="38796050"/>
    <s v="spiretoppen@spiretoppen.dk"/>
    <s v="Integreret"/>
    <n v="13"/>
    <n v="0"/>
    <n v="44"/>
    <n v="0"/>
    <n v="0"/>
    <n v="0"/>
    <n v="0"/>
    <s v="Nej"/>
    <n v="0"/>
    <n v="0"/>
    <n v="5"/>
    <n v="5"/>
    <n v="3"/>
    <n v="5"/>
    <n v="0"/>
    <n v="5"/>
    <n v="0"/>
    <n v="0"/>
    <n v="5"/>
    <n v="0"/>
    <n v="110000"/>
    <n v="0"/>
    <n v="0"/>
    <n v="0"/>
    <n v="0"/>
    <n v="0"/>
    <n v="0"/>
    <n v="0"/>
    <n v="0"/>
    <n v="0"/>
    <n v="0"/>
    <n v="0"/>
    <n v="0"/>
    <n v="0"/>
    <n v="0"/>
    <n v="0"/>
    <n v="0"/>
    <n v="0"/>
    <n v="0"/>
    <n v="90"/>
    <n v="90"/>
    <n v="2"/>
    <n v="2"/>
    <s v="Ja"/>
    <s v="Nej"/>
    <s v="Ja"/>
    <s v="Nej"/>
    <n v="0"/>
    <s v="Nej"/>
    <n v="0"/>
    <s v="Nej"/>
    <n v="0"/>
    <x v="1"/>
    <x v="114"/>
    <n v="0"/>
    <s v="produktionskøkken"/>
    <s v="nej"/>
    <s v="Mindre"/>
    <s v="Ingen"/>
    <s v="Nej"/>
    <s v="Industriopvaskemaskine eller hurtiger og størrer. Evt. lidt ekstra køleplads"/>
    <n v="0"/>
    <n v="0"/>
    <n v="0"/>
    <n v="0"/>
    <n v="0"/>
    <n v="0"/>
    <n v="0"/>
    <n v="0"/>
    <n v="0"/>
    <s v="Birgitte Glerup / Nanna"/>
    <d v="2009-03-13T00:00:00"/>
    <n v="0"/>
    <n v="0"/>
    <n v="1"/>
    <n v="4"/>
    <n v="0"/>
    <n v="2"/>
    <n v="0"/>
    <n v="0"/>
    <n v="0"/>
    <n v="0"/>
    <n v="2"/>
    <n v="0"/>
    <n v="0"/>
    <n v="0"/>
    <n v="0"/>
    <n v="0"/>
    <n v="1"/>
    <n v="0"/>
    <n v="0"/>
    <n v="1"/>
    <n v="20"/>
    <s v="Miele"/>
    <n v="5"/>
    <s v="Nej"/>
    <n v="0"/>
    <s v="Ja"/>
    <s v="Ja"/>
    <s v="Nej"/>
    <n v="2"/>
    <s v="God plads"/>
    <s v="Lederen ved godt at opgaven skal løses, men ønsker det ikke. Er dog samarbejdsvillig nu da det skal være"/>
    <n v="0"/>
    <s v="Integrerede "/>
    <s v="Vanløse/Brønshøj-Husum"/>
    <n v="13"/>
    <n v="0"/>
    <n v="44"/>
    <n v="0"/>
    <n v="0"/>
    <n v="0"/>
    <n v="0"/>
    <n v="0"/>
    <n v="0"/>
    <n v="0"/>
    <n v="0"/>
    <n v="0"/>
    <n v="0"/>
    <n v="0"/>
    <n v="120538.56"/>
  </r>
  <r>
    <x v="0"/>
    <x v="377"/>
    <s v="HUSUMVOLD menigheds Børnehave/Vuggestue"/>
    <s v="Vanløse/Brønshøj-Husum"/>
    <s v="Vindingevej 16"/>
    <n v="2700"/>
    <s v="Brønshøj"/>
    <s v="38 80 46 10"/>
    <s v="egernes@email.dk"/>
    <s v="Dorte Zachariasen"/>
    <n v="38285804"/>
    <n v="0"/>
    <s v="35682@buf.kk.dk"/>
    <s v="Integreret"/>
    <n v="24"/>
    <n v="0"/>
    <n v="44"/>
    <n v="0"/>
    <n v="0"/>
    <n v="0"/>
    <n v="0"/>
    <s v="Nej"/>
    <n v="0"/>
    <n v="0"/>
    <n v="5"/>
    <n v="5"/>
    <n v="5"/>
    <n v="5"/>
    <n v="0"/>
    <n v="5"/>
    <n v="0"/>
    <n v="1"/>
    <n v="5"/>
    <n v="0"/>
    <n v="90000"/>
    <n v="50000"/>
    <n v="0"/>
    <s v="Ja"/>
    <s v="nej"/>
    <s v="Charlotte Riel"/>
    <n v="2003"/>
    <n v="30"/>
    <n v="0"/>
    <n v="0"/>
    <n v="0"/>
    <s v="madkurser"/>
    <n v="0"/>
    <n v="0"/>
    <n v="0"/>
    <n v="0"/>
    <n v="0"/>
    <n v="0"/>
    <n v="0"/>
    <n v="75"/>
    <n v="95"/>
    <n v="2"/>
    <n v="2"/>
    <s v="Ja"/>
    <s v="Nej"/>
    <s v="Ja"/>
    <s v="Ja"/>
    <s v="vil gerne selv lave mad til børnehavebørn"/>
    <n v="0"/>
    <n v="0"/>
    <n v="0"/>
    <n v="0"/>
    <x v="2"/>
    <x v="115"/>
    <n v="0"/>
    <s v="produktionskøkken"/>
    <s v="nej"/>
    <s v="Mindre"/>
    <s v="Ingen"/>
    <s v="Nej"/>
    <s v="ovn, hæve/sænke kogebord. Udskiftning af en ekstra grøntsagsrobot"/>
    <n v="0"/>
    <n v="0"/>
    <n v="0"/>
    <n v="0"/>
    <n v="0"/>
    <n v="0"/>
    <n v="0"/>
    <n v="0"/>
    <s v="Når børnehavebørnene skal have mad, er køkken status m. blandet tilvirkning. Det vil være godt med udskiftning af eksisterende køkkenbord til et stålbord"/>
    <s v="Lone Voss / Sine"/>
    <d v="2009-03-09T00:00:00"/>
    <n v="0"/>
    <n v="0"/>
    <n v="1"/>
    <n v="5"/>
    <n v="0"/>
    <n v="2"/>
    <n v="0"/>
    <n v="0"/>
    <n v="0"/>
    <n v="0"/>
    <n v="1"/>
    <n v="0"/>
    <n v="0"/>
    <n v="0"/>
    <n v="0"/>
    <n v="0"/>
    <n v="1"/>
    <n v="0"/>
    <n v="0"/>
    <n v="1"/>
    <n v="20"/>
    <s v="Miele"/>
    <n v="4"/>
    <s v="Ja"/>
    <n v="10"/>
    <s v="Nej"/>
    <s v="Nej"/>
    <s v="Nej"/>
    <n v="2"/>
    <s v="Begrænset"/>
    <s v="Kan starte op 1. jan 2010 med begrændet moadlavning til alle.Der er nogle anskaffelser som skal til for at det bliver optimalt."/>
    <n v="0"/>
    <s v="Integrerede "/>
    <s v="Vanløse/Brønshøj-Husum"/>
    <n v="24"/>
    <n v="0"/>
    <n v="44"/>
    <n v="0"/>
    <n v="0"/>
    <n v="0"/>
    <n v="0"/>
    <n v="0"/>
    <n v="0"/>
    <n v="0"/>
    <n v="0"/>
    <n v="0"/>
    <n v="0"/>
    <n v="0"/>
    <n v="120919.11"/>
  </r>
  <r>
    <x v="0"/>
    <x v="378"/>
    <s v="Børnehuset stjernen vuggestue"/>
    <s v="Vanløse/Brønshøj-Husum"/>
    <s v="Arkaderne 58"/>
    <n v="2700"/>
    <s v="Brønshøj"/>
    <s v="38 60 34 47"/>
    <s v="37306@buf.kk.dk"/>
    <s v="Joan Larsen"/>
    <n v="36707724"/>
    <n v="0"/>
    <s v="37306@buf.kk.dk"/>
    <s v="Integreret"/>
    <n v="34"/>
    <n v="0"/>
    <n v="63"/>
    <n v="0"/>
    <n v="0"/>
    <n v="0"/>
    <n v="0"/>
    <s v="ja"/>
    <n v="2"/>
    <n v="1"/>
    <n v="5"/>
    <n v="5"/>
    <n v="5"/>
    <n v="5"/>
    <n v="0"/>
    <n v="5"/>
    <n v="0"/>
    <n v="1"/>
    <n v="5"/>
    <n v="0"/>
    <n v="130"/>
    <n v="100"/>
    <n v="0"/>
    <s v="Ja"/>
    <n v="0"/>
    <s v="Tomoko Abe"/>
    <n v="2008"/>
    <n v="20"/>
    <n v="0"/>
    <s v="Jura fra Japan"/>
    <s v="restaurantsarbejde i Japan"/>
    <s v="Kbh Madhus: Det økologiske køkken"/>
    <n v="0"/>
    <n v="0"/>
    <n v="0"/>
    <n v="0"/>
    <n v="0"/>
    <n v="0"/>
    <n v="0"/>
    <n v="88"/>
    <n v="80"/>
    <n v="2"/>
    <n v="1"/>
    <s v="nej"/>
    <s v="Nej"/>
    <s v="Ja"/>
    <n v="0"/>
    <n v="0"/>
    <n v="0"/>
    <n v="0"/>
    <n v="0"/>
    <n v="0"/>
    <x v="1"/>
    <x v="1"/>
    <n v="0"/>
    <s v="produktionskøkken"/>
    <s v="Ja"/>
    <s v="Ingen"/>
    <s v="Ingen"/>
    <s v="Nej"/>
    <n v="0"/>
    <s v="Ingen"/>
    <s v="Ingen"/>
    <s v="Nej"/>
    <n v="0"/>
    <n v="0"/>
    <n v="0"/>
    <n v="0"/>
    <n v="0"/>
    <n v="0"/>
    <s v="Birgitte Glerup / Sine"/>
    <d v="2009-03-04T00:00:00"/>
    <n v="0"/>
    <n v="0"/>
    <n v="1"/>
    <n v="5"/>
    <n v="0"/>
    <n v="2"/>
    <n v="0"/>
    <n v="0"/>
    <n v="0"/>
    <n v="1"/>
    <n v="1"/>
    <n v="0"/>
    <n v="0"/>
    <n v="0"/>
    <n v="0"/>
    <n v="1"/>
    <n v="0"/>
    <n v="0"/>
    <n v="0"/>
    <n v="1"/>
    <n v="20"/>
    <s v="Miele"/>
    <n v="6"/>
    <s v="Ja"/>
    <n v="0"/>
    <s v="Nej"/>
    <s v="Nej"/>
    <s v="Nej"/>
    <n v="1"/>
    <s v="God plads"/>
    <n v="0"/>
    <n v="0"/>
    <s v="Integrerede "/>
    <s v="Vanløse/Brønshøj-Husum"/>
    <n v="34"/>
    <n v="0"/>
    <n v="63"/>
    <n v="0"/>
    <n v="0"/>
    <n v="0"/>
    <n v="0"/>
    <n v="0"/>
    <n v="0"/>
    <n v="0"/>
    <n v="0"/>
    <n v="0"/>
    <n v="0"/>
    <n v="0"/>
    <n v="173770.25"/>
  </r>
  <r>
    <x v="0"/>
    <x v="379"/>
    <s v="Børnehuset stjernen vuggestue"/>
    <s v="Vanløse/Brønshøj-Husum"/>
    <s v="Arkaderne 58"/>
    <n v="2700"/>
    <s v="Brønshøj"/>
    <s v="38 60 34 47"/>
    <s v="37306@buf.kk.dk"/>
    <s v="Joan Larsen"/>
    <n v="36707724"/>
    <n v="0"/>
    <s v="37306@buf.kk.dk"/>
    <s v="Integreret"/>
    <n v="34"/>
    <n v="0"/>
    <n v="63"/>
    <n v="0"/>
    <n v="0"/>
    <n v="0"/>
    <n v="0"/>
    <s v="ja"/>
    <n v="0"/>
    <n v="0"/>
    <n v="0"/>
    <n v="0"/>
    <n v="0"/>
    <n v="0"/>
    <n v="0"/>
    <n v="0"/>
    <n v="0"/>
    <n v="0"/>
    <n v="0"/>
    <n v="0"/>
    <n v="0"/>
    <n v="0"/>
    <n v="0"/>
    <s v="Ja"/>
    <n v="0"/>
    <s v="Kirsten Nielsen"/>
    <n v="1998"/>
    <n v="37"/>
    <n v="0"/>
    <s v="Udlært smørrebrødsjomfru. Uddannet på hotel"/>
    <s v="Bodega/plejehjem/anden vuggestue"/>
    <s v="økologikursus"/>
    <n v="0"/>
    <n v="0"/>
    <n v="0"/>
    <n v="0"/>
    <n v="0"/>
    <n v="0"/>
    <n v="0"/>
    <n v="88"/>
    <n v="0"/>
    <n v="0"/>
    <n v="0"/>
    <n v="0"/>
    <n v="0"/>
    <n v="0"/>
    <n v="0"/>
    <n v="0"/>
    <n v="0"/>
    <n v="0"/>
    <n v="0"/>
    <n v="0"/>
    <x v="1"/>
    <x v="1"/>
    <n v="0"/>
    <s v="produktionskøkken"/>
    <s v="Ja"/>
    <s v="Ingen"/>
    <s v="Ingen"/>
    <s v="Nej"/>
    <n v="0"/>
    <n v="0"/>
    <n v="0"/>
    <n v="0"/>
    <n v="0"/>
    <n v="0"/>
    <n v="0"/>
    <n v="0"/>
    <n v="0"/>
    <n v="0"/>
    <s v="Birgitte Glerup / Sine"/>
    <d v="2009-03-04T00:00:00"/>
    <n v="0"/>
    <n v="0"/>
    <n v="1"/>
    <n v="6"/>
    <n v="2"/>
    <n v="2"/>
    <n v="0"/>
    <n v="0"/>
    <n v="0"/>
    <n v="1"/>
    <n v="1"/>
    <n v="0"/>
    <n v="0"/>
    <n v="0"/>
    <n v="0"/>
    <n v="1"/>
    <n v="0"/>
    <n v="0"/>
    <n v="1"/>
    <n v="1"/>
    <n v="3"/>
    <s v="Hobert"/>
    <n v="5"/>
    <s v="Ja"/>
    <n v="10"/>
    <s v="Nej"/>
    <s v="Nej"/>
    <s v="ja"/>
    <n v="2"/>
    <s v="God plads"/>
    <n v="0"/>
    <n v="0"/>
    <s v="Integrerede "/>
    <s v="Vanløse/Brønshøj-Husum"/>
    <n v="34"/>
    <n v="0"/>
    <n v="63"/>
    <n v="0"/>
    <n v="0"/>
    <n v="0"/>
    <n v="0"/>
    <n v="0"/>
    <n v="0"/>
    <n v="0"/>
    <n v="0"/>
    <n v="0"/>
    <n v="0"/>
    <n v="0"/>
    <n v="173770.25"/>
  </r>
  <r>
    <x v="0"/>
    <x v="380"/>
    <s v="Pandekagehuset"/>
    <s v="Vanløse/Brønshøj-Husum"/>
    <s v="Skjulhøj Allé 52"/>
    <n v="2720"/>
    <s v="Vanløse"/>
    <s v="38 76 07 90"/>
    <s v="37317@buf.kk.dk"/>
    <s v="Lene Bjerrehus Nielsen"/>
    <n v="48361195"/>
    <n v="38760790"/>
    <s v="37317@buf.kk.dk"/>
    <s v="Integreret"/>
    <n v="28"/>
    <n v="0"/>
    <n v="66"/>
    <n v="0"/>
    <n v="0"/>
    <n v="0"/>
    <n v="0"/>
    <s v="Nej"/>
    <n v="0"/>
    <n v="0"/>
    <n v="5"/>
    <n v="5"/>
    <n v="4"/>
    <n v="5"/>
    <n v="0"/>
    <n v="5"/>
    <n v="0"/>
    <n v="0"/>
    <n v="5"/>
    <n v="0"/>
    <n v="180000"/>
    <n v="20000"/>
    <n v="0"/>
    <s v="Ja"/>
    <n v="0"/>
    <s v="Zlata Jaganjac"/>
    <n v="2009"/>
    <n v="5"/>
    <n v="0"/>
    <n v="0"/>
    <n v="0"/>
    <s v="hygiejne/egenkontrol"/>
    <n v="0"/>
    <n v="0"/>
    <n v="0"/>
    <n v="0"/>
    <n v="0"/>
    <n v="0"/>
    <n v="0"/>
    <n v="95"/>
    <n v="95"/>
    <n v="2"/>
    <n v="2"/>
    <s v="Ja"/>
    <s v="ja"/>
    <s v="Ja"/>
    <s v="Ja"/>
    <n v="0"/>
    <s v="Ja"/>
    <n v="0"/>
    <s v="Ja"/>
    <n v="0"/>
    <x v="2"/>
    <x v="1"/>
    <n v="0"/>
    <s v="produktionskøkken"/>
    <s v="Ja"/>
    <s v="Ingen"/>
    <s v="Ingen"/>
    <s v="Nej"/>
    <n v="0"/>
    <s v="Ingen"/>
    <s v="Ingen"/>
    <s v="Nej"/>
    <n v="0"/>
    <s v="Ingen"/>
    <n v="0"/>
    <s v="Ingen"/>
    <n v="0"/>
    <n v="0"/>
    <s v="Cathrine Jerrik / Sine"/>
    <n v="0"/>
    <n v="0"/>
    <n v="0"/>
    <n v="1"/>
    <n v="5"/>
    <n v="0"/>
    <n v="2"/>
    <n v="0"/>
    <n v="0"/>
    <n v="0"/>
    <n v="0"/>
    <n v="2"/>
    <n v="0"/>
    <n v="0"/>
    <n v="0"/>
    <n v="0"/>
    <n v="0"/>
    <n v="2"/>
    <n v="0"/>
    <n v="0"/>
    <n v="1"/>
    <n v="2"/>
    <s v="Hobart"/>
    <n v="3.5"/>
    <s v="Ja"/>
    <n v="0"/>
    <s v="Nej"/>
    <s v="Ja"/>
    <s v="Nej"/>
    <n v="2"/>
    <s v="God plads"/>
    <n v="0"/>
    <n v="0"/>
    <s v="Integrerede "/>
    <s v="Vanløse/Brønshøj-Husum"/>
    <n v="26"/>
    <n v="0"/>
    <n v="62"/>
    <n v="0"/>
    <n v="0"/>
    <n v="0"/>
    <n v="0"/>
    <n v="0"/>
    <n v="0"/>
    <n v="0"/>
    <n v="0"/>
    <n v="0"/>
    <n v="0"/>
    <n v="0"/>
    <n v="177203.55"/>
  </r>
  <r>
    <x v="0"/>
    <x v="381"/>
    <s v="Mosen"/>
    <s v="Vanløse/Brønshøj-Husum"/>
    <s v="Åkandevej 43"/>
    <n v="2700"/>
    <s v="Brønshøj"/>
    <s v="38 60 58 12"/>
    <s v="37382@buf.kk.dk"/>
    <s v="Hanne Rasmussen"/>
    <n v="0"/>
    <n v="0"/>
    <s v="37382@buf.kk.dk"/>
    <s v="Integreret"/>
    <n v="36"/>
    <n v="0"/>
    <n v="66"/>
    <n v="0"/>
    <n v="0"/>
    <n v="0"/>
    <n v="0"/>
    <s v="Nej"/>
    <n v="0"/>
    <n v="0"/>
    <n v="5"/>
    <n v="5"/>
    <n v="5"/>
    <n v="5"/>
    <n v="0"/>
    <n v="5"/>
    <n v="5"/>
    <n v="1"/>
    <n v="5"/>
    <n v="0"/>
    <n v="0"/>
    <n v="0"/>
    <n v="0"/>
    <s v="Ja"/>
    <s v="nej"/>
    <s v="Anja Ejlersen"/>
    <n v="1996"/>
    <n v="37"/>
    <n v="0"/>
    <n v="0"/>
    <s v="masser af erfaring"/>
    <s v="grøn. Øko."/>
    <n v="0"/>
    <n v="0"/>
    <n v="0"/>
    <n v="0"/>
    <n v="0"/>
    <n v="0"/>
    <n v="0"/>
    <n v="100"/>
    <n v="100"/>
    <n v="2"/>
    <n v="2"/>
    <s v="Ja"/>
    <s v="ja"/>
    <s v="Ja"/>
    <n v="0"/>
    <n v="0"/>
    <n v="0"/>
    <n v="0"/>
    <n v="0"/>
    <n v="0"/>
    <x v="1"/>
    <x v="5"/>
    <n v="0"/>
    <s v="produktionskøkken"/>
    <s v="nej"/>
    <s v="Mindre"/>
    <s v="Ingen"/>
    <s v="Nej"/>
    <s v="hæve/sænke kogebord, svaleskab"/>
    <n v="0"/>
    <n v="0"/>
    <n v="0"/>
    <n v="0"/>
    <n v="0"/>
    <n v="0"/>
    <n v="0"/>
    <n v="0"/>
    <s v="dejligt køkken"/>
    <s v="Lone Voss / Sine"/>
    <d v="2009-03-09T00:00:00"/>
    <n v="0"/>
    <n v="0"/>
    <n v="1"/>
    <n v="4"/>
    <n v="0"/>
    <n v="0"/>
    <n v="1"/>
    <n v="1"/>
    <n v="10"/>
    <n v="1"/>
    <n v="1"/>
    <n v="0"/>
    <n v="0"/>
    <n v="0"/>
    <n v="0"/>
    <n v="0"/>
    <n v="1"/>
    <n v="0"/>
    <n v="0"/>
    <n v="1"/>
    <n v="2"/>
    <s v="Ken"/>
    <n v="3"/>
    <s v="Ja"/>
    <n v="10"/>
    <s v="Nej"/>
    <s v="Nej"/>
    <s v="ja"/>
    <n v="2"/>
    <s v="Begrænset"/>
    <n v="0"/>
    <n v="0"/>
    <s v="Integrerede "/>
    <s v="Vanløse/Brønshøj-Husum"/>
    <n v="36"/>
    <n v="0"/>
    <n v="66"/>
    <n v="0"/>
    <n v="0"/>
    <n v="0"/>
    <n v="0"/>
    <n v="0"/>
    <n v="6"/>
    <n v="0"/>
    <n v="0"/>
    <n v="0"/>
    <n v="0"/>
    <n v="0"/>
    <n v="346016.8"/>
  </r>
  <r>
    <x v="0"/>
    <x v="382"/>
    <s v="Landsbyen"/>
    <s v="Vanløse/Brønshøj-Husum"/>
    <s v="Grøndalsvænge Allé 25"/>
    <n v="2400"/>
    <s v="København NV"/>
    <s v="38 14 66 50"/>
    <s v="landsbyen@buf.kk.dk"/>
    <s v="Steen Nielsen"/>
    <n v="0"/>
    <n v="38146650"/>
    <s v="37441@buf.kk.dk"/>
    <s v="Integreret"/>
    <n v="60"/>
    <n v="0"/>
    <n v="88"/>
    <n v="0"/>
    <n v="0"/>
    <n v="0"/>
    <n v="0"/>
    <s v="Nej"/>
    <n v="0"/>
    <n v="0"/>
    <n v="5"/>
    <n v="0"/>
    <n v="5"/>
    <n v="5"/>
    <n v="0"/>
    <n v="5"/>
    <n v="0"/>
    <n v="0"/>
    <n v="5"/>
    <n v="0"/>
    <n v="200000"/>
    <n v="100000"/>
    <n v="0"/>
    <s v="Ja"/>
    <n v="0"/>
    <s v="Ursula"/>
    <n v="2008"/>
    <n v="33"/>
    <n v="0"/>
    <s v="ufaglært. Hoppede fra ernærings og husholdningsuddannelsen halvvejs igennem."/>
    <s v="½ års erfaring fra andet køkken"/>
    <n v="0"/>
    <s v="Lotte"/>
    <n v="0"/>
    <n v="20"/>
    <n v="0"/>
    <s v="Pæd. Medhjælper (ufaglært)"/>
    <n v="0"/>
    <s v="hygiejnekurser. Er tilmeldt børnemad og fiskekursus i Kbh Madhus"/>
    <n v="78"/>
    <n v="100"/>
    <n v="2"/>
    <n v="2"/>
    <s v="Ja"/>
    <s v="ja"/>
    <s v="Ja"/>
    <s v="Nej"/>
    <s v="Har prøvet det før på frivillig basis. Økonoma ofte syg, hvilket er et stort problem. Kan finde på at sige sit job op."/>
    <s v="Ja"/>
    <s v="meget gerne"/>
    <s v="Nej"/>
    <s v="pga dårlige erfaringer med meget sygdom, der slog bunden ud af økonomien."/>
    <x v="0"/>
    <x v="22"/>
    <n v="0"/>
    <s v="produktionskøkken"/>
    <s v="nej"/>
    <s v="Mindre"/>
    <s v="Ingen"/>
    <s v="Nej"/>
    <s v="En ekstra opvaskemaskine er vigtigt. Eller alt ok."/>
    <n v="0"/>
    <n v="0"/>
    <n v="0"/>
    <n v="0"/>
    <n v="0"/>
    <n v="0"/>
    <n v="0"/>
    <n v="0"/>
    <n v="0"/>
    <s v="Mariah / Sine"/>
    <d v="2009-03-05T00:00:00"/>
    <n v="0"/>
    <n v="0"/>
    <n v="2"/>
    <n v="4"/>
    <n v="0"/>
    <n v="0"/>
    <n v="1"/>
    <n v="0"/>
    <n v="10"/>
    <n v="0"/>
    <n v="2"/>
    <n v="2"/>
    <n v="0"/>
    <n v="0"/>
    <n v="0"/>
    <n v="0"/>
    <n v="0"/>
    <n v="2"/>
    <n v="0"/>
    <n v="1"/>
    <n v="1"/>
    <s v="Miele"/>
    <n v="4"/>
    <s v="Ja"/>
    <n v="15"/>
    <s v="Nej"/>
    <s v="Ja"/>
    <s v="ja"/>
    <n v="3"/>
    <s v="God plads"/>
    <s v="Opvaskemaskinen er en flaskehals når der kommer service fra 130 børn. 20 timer om ugen er udelukkende til opvask."/>
    <n v="0"/>
    <s v="Integrerede "/>
    <s v="Vanløse/Brønshøj-Husum"/>
    <n v="60"/>
    <n v="0"/>
    <n v="88"/>
    <n v="0"/>
    <n v="0"/>
    <n v="0"/>
    <n v="0"/>
    <n v="0"/>
    <n v="0"/>
    <n v="0"/>
    <n v="0"/>
    <n v="0"/>
    <n v="0"/>
    <n v="0"/>
    <n v="307597.61"/>
  </r>
  <r>
    <x v="0"/>
    <x v="383"/>
    <s v="Eventyrhuset"/>
    <s v="Vanløse/Brønshøj-Husum"/>
    <s v="Degnemose Allé 28"/>
    <n v="2700"/>
    <s v="Brønshøj"/>
    <s v="38 80 34 50"/>
    <s v="37444@buf.kk.dk"/>
    <s v="Maiken Belfalas"/>
    <n v="0"/>
    <n v="0"/>
    <s v="37444@buf.kk.dk"/>
    <s v="Integreret"/>
    <n v="12"/>
    <n v="0"/>
    <n v="22"/>
    <n v="0"/>
    <n v="0"/>
    <n v="0"/>
    <n v="0"/>
    <s v="Nej"/>
    <n v="0"/>
    <n v="0"/>
    <n v="5"/>
    <n v="5"/>
    <n v="3"/>
    <n v="5"/>
    <n v="0"/>
    <n v="5"/>
    <n v="0"/>
    <n v="0"/>
    <n v="5"/>
    <n v="0"/>
    <n v="0"/>
    <n v="0"/>
    <n v="0"/>
    <s v="Ja"/>
    <n v="0"/>
    <s v="Birgitta Nielsen"/>
    <n v="0"/>
    <n v="15"/>
    <n v="0"/>
    <n v="0"/>
    <n v="0"/>
    <n v="0"/>
    <n v="0"/>
    <n v="0"/>
    <n v="0"/>
    <n v="0"/>
    <n v="0"/>
    <n v="0"/>
    <n v="0"/>
    <n v="75"/>
    <n v="75"/>
    <n v="2"/>
    <n v="2"/>
    <s v="Ja"/>
    <s v="Nej"/>
    <s v="Ja"/>
    <n v="0"/>
    <n v="0"/>
    <n v="0"/>
    <n v="0"/>
    <n v="0"/>
    <n v="0"/>
    <x v="1"/>
    <x v="116"/>
    <n v="0"/>
    <s v="produktionskøkken"/>
    <s v="nej"/>
    <s v="Mindre"/>
    <s v="Ingen"/>
    <s v="Nej"/>
    <s v="varmluftsovn. Bjørn røremaskine 10 liter"/>
    <n v="0"/>
    <n v="0"/>
    <n v="0"/>
    <n v="0"/>
    <n v="0"/>
    <n v="0"/>
    <n v="0"/>
    <n v="0"/>
    <s v="godt køkken. Komfur lidt lavt. Ønskeligt hæve/sænke kogebord (men det eksisterende kan bruges fra start)"/>
    <s v="Lone Voss"/>
    <d v="2009-03-10T00:00:00"/>
    <n v="0"/>
    <n v="0"/>
    <n v="1"/>
    <n v="4"/>
    <n v="0"/>
    <n v="1"/>
    <n v="0"/>
    <n v="0"/>
    <n v="0"/>
    <n v="0"/>
    <n v="1"/>
    <n v="0"/>
    <n v="0"/>
    <n v="0"/>
    <n v="0"/>
    <n v="0"/>
    <n v="1"/>
    <n v="0"/>
    <n v="0"/>
    <n v="1"/>
    <n v="20"/>
    <s v="Miele"/>
    <n v="4"/>
    <s v="Nej"/>
    <n v="0"/>
    <s v="Ja"/>
    <s v="Ja"/>
    <s v="Nej"/>
    <n v="2"/>
    <s v="Begrænset"/>
    <s v="Lidt bedre opbevaring"/>
    <n v="0"/>
    <s v="Integrerede "/>
    <s v="Vanløse/Brønshøj-Husum"/>
    <n v="12"/>
    <n v="0"/>
    <n v="22"/>
    <n v="0"/>
    <n v="0"/>
    <n v="0"/>
    <n v="0"/>
    <n v="0"/>
    <n v="0"/>
    <n v="0"/>
    <n v="0"/>
    <n v="0"/>
    <n v="0"/>
    <n v="0"/>
    <n v="44207.32"/>
  </r>
  <r>
    <x v="0"/>
    <x v="384"/>
    <s v="Drivhuset"/>
    <s v="Vanløse/Brønshøj-Husum"/>
    <s v="Floras Allé 16"/>
    <n v="2720"/>
    <s v="Vanløse"/>
    <s v="38 79 08 49"/>
    <s v="37448@buf.kk.dk"/>
    <s v="Pia Boesgaard"/>
    <n v="0"/>
    <n v="0"/>
    <s v="37448@buf.kk.dk"/>
    <s v="Integreret"/>
    <n v="42"/>
    <n v="0"/>
    <n v="56"/>
    <n v="0"/>
    <n v="0"/>
    <n v="0"/>
    <n v="0"/>
    <s v="Nej"/>
    <n v="0"/>
    <n v="0"/>
    <n v="5"/>
    <n v="5"/>
    <n v="5"/>
    <n v="5"/>
    <n v="0"/>
    <n v="5"/>
    <n v="5"/>
    <n v="5"/>
    <n v="5"/>
    <n v="0"/>
    <n v="110000"/>
    <n v="0"/>
    <n v="0"/>
    <s v="Ja"/>
    <s v="nej"/>
    <s v="Betina Madsen"/>
    <n v="2004"/>
    <n v="35"/>
    <n v="0"/>
    <s v="køkkenassistent"/>
    <s v="16 års erfaring"/>
    <s v="ø.o.f."/>
    <s v="Rikke Christensen"/>
    <n v="2006"/>
    <n v="35"/>
    <n v="0"/>
    <s v="køkkenassistent"/>
    <n v="0"/>
    <s v="miljøkontrollen"/>
    <n v="98"/>
    <n v="98"/>
    <n v="1"/>
    <n v="1"/>
    <s v="Ja"/>
    <s v="Nej"/>
    <s v="Ja"/>
    <s v="Ja"/>
    <n v="0"/>
    <s v="Ja"/>
    <n v="0"/>
    <s v="Ja"/>
    <n v="0"/>
    <x v="2"/>
    <x v="1"/>
    <n v="0"/>
    <s v="produktionskøkken"/>
    <s v="Ja"/>
    <n v="0"/>
    <n v="0"/>
    <n v="0"/>
    <n v="0"/>
    <n v="0"/>
    <n v="0"/>
    <n v="0"/>
    <n v="0"/>
    <n v="0"/>
    <n v="0"/>
    <n v="0"/>
    <n v="0"/>
    <s v="potentiel som mentor inst."/>
    <s v="Cathrine Jerrik / Sine"/>
    <d v="2009-03-09T00:00:00"/>
    <n v="0"/>
    <n v="0"/>
    <n v="1"/>
    <n v="6"/>
    <n v="0"/>
    <n v="0"/>
    <n v="0"/>
    <n v="1"/>
    <n v="10"/>
    <n v="0"/>
    <n v="2"/>
    <n v="0"/>
    <n v="0"/>
    <n v="0"/>
    <n v="0"/>
    <n v="0"/>
    <n v="2"/>
    <n v="0"/>
    <n v="0"/>
    <n v="1"/>
    <n v="3"/>
    <s v="Hobart"/>
    <n v="3.5"/>
    <s v="Ja"/>
    <n v="0"/>
    <s v="Nej"/>
    <s v="Nej"/>
    <s v="ja"/>
    <n v="3"/>
    <s v="Begrænset"/>
    <s v="Deres lagerplads er ikke så stor men fungere godt."/>
    <n v="0"/>
    <s v="Integrerede "/>
    <s v="Vanløse/Brønshøj-Husum"/>
    <n v="36"/>
    <n v="0"/>
    <n v="44"/>
    <n v="0"/>
    <n v="0"/>
    <n v="0"/>
    <n v="0"/>
    <n v="0"/>
    <n v="0"/>
    <n v="0"/>
    <n v="0"/>
    <n v="0"/>
    <n v="0"/>
    <n v="0"/>
    <n v="145247.53"/>
  </r>
  <r>
    <x v="0"/>
    <x v="385"/>
    <s v="Arken"/>
    <s v="Vanløse/Brønshøj-Husum"/>
    <s v="Vindingevej 20"/>
    <n v="2700"/>
    <s v="Brønshøj"/>
    <s v="38 80 56 10"/>
    <s v="37451@buf.kk.dk"/>
    <s v="Maj-Lis Alstrup"/>
    <n v="38601795"/>
    <n v="0"/>
    <s v="37451@buf.kk.dk"/>
    <s v="Integreret"/>
    <n v="14"/>
    <n v="0"/>
    <n v="46"/>
    <n v="0"/>
    <n v="0"/>
    <n v="0"/>
    <n v="0"/>
    <s v="Nej"/>
    <n v="0"/>
    <n v="0"/>
    <n v="5"/>
    <n v="5"/>
    <n v="4"/>
    <n v="5"/>
    <n v="0"/>
    <n v="5"/>
    <n v="0"/>
    <n v="0"/>
    <n v="5"/>
    <n v="0"/>
    <n v="40000"/>
    <n v="30000"/>
    <n v="0"/>
    <s v="Ja"/>
    <s v="nej"/>
    <s v="Stine Gry Hansen"/>
    <n v="2006"/>
    <n v="32"/>
    <n v="0"/>
    <s v="Ernærings og husholdningsøkonom fra Ankerhus - går på sundhedsfremme"/>
    <s v="arb. På plejehjem m. dementer - mad + pleje"/>
    <s v="økologikursus"/>
    <n v="0"/>
    <n v="0"/>
    <n v="0"/>
    <n v="0"/>
    <n v="0"/>
    <n v="0"/>
    <n v="0"/>
    <n v="99"/>
    <n v="99"/>
    <n v="3"/>
    <n v="2"/>
    <s v="Ja"/>
    <s v="Nej"/>
    <s v="Ja"/>
    <s v="Ja"/>
    <n v="0"/>
    <s v="Ja"/>
    <n v="0"/>
    <s v="Ja"/>
    <n v="0"/>
    <x v="2"/>
    <x v="117"/>
    <n v="0"/>
    <s v="produktionskøkken"/>
    <s v="nej"/>
    <s v="Mindre"/>
    <s v="Ingen"/>
    <s v="Nej"/>
    <s v="ekstra fryser. Evt. ekstra ovn"/>
    <n v="0"/>
    <n v="0"/>
    <n v="0"/>
    <n v="0"/>
    <n v="0"/>
    <n v="0"/>
    <n v="0"/>
    <n v="0"/>
    <s v="Mentor institution"/>
    <s v="Birgitte Glerup / Sine"/>
    <d v="2009-03-10T00:00:00"/>
    <n v="0"/>
    <n v="0"/>
    <n v="1"/>
    <n v="4"/>
    <n v="0"/>
    <n v="1"/>
    <n v="0"/>
    <n v="0"/>
    <n v="0"/>
    <n v="0"/>
    <n v="2"/>
    <n v="0"/>
    <n v="0"/>
    <n v="0"/>
    <n v="0"/>
    <n v="0"/>
    <n v="1"/>
    <n v="0"/>
    <n v="0"/>
    <n v="1"/>
    <n v="13"/>
    <s v="Ken"/>
    <n v="8"/>
    <s v="Ja"/>
    <n v="5"/>
    <s v="Nej"/>
    <s v="Ja"/>
    <s v="Nej"/>
    <n v="2"/>
    <s v="God plads"/>
    <n v="0"/>
    <n v="0"/>
    <s v="Integrerede "/>
    <s v="Vanløse/Brønshøj-Husum"/>
    <n v="14"/>
    <n v="0"/>
    <n v="44"/>
    <n v="0"/>
    <n v="0"/>
    <n v="0"/>
    <n v="0"/>
    <n v="0"/>
    <n v="8"/>
    <n v="0"/>
    <n v="0"/>
    <n v="0"/>
    <n v="0"/>
    <n v="0"/>
    <n v="96232.02"/>
  </r>
  <r>
    <x v="0"/>
    <x v="386"/>
    <s v="Stjerneskuddet"/>
    <s v="Vanløse/Brønshøj-Husum"/>
    <s v="Vanløse Allé 39"/>
    <n v="2720"/>
    <s v="Vanløse"/>
    <s v="38 71 85 55 el. 38 71 15 35"/>
    <s v="37470@buf.kk.dk"/>
    <s v="Karen Kraft Hedelund"/>
    <n v="0"/>
    <n v="0"/>
    <s v="37470@buf.kk.dk"/>
    <s v="Integreret"/>
    <n v="24"/>
    <n v="0"/>
    <n v="44"/>
    <n v="0"/>
    <n v="0"/>
    <n v="0"/>
    <n v="0"/>
    <s v="Nej"/>
    <n v="0"/>
    <n v="0"/>
    <n v="5"/>
    <n v="5"/>
    <n v="5"/>
    <n v="5"/>
    <n v="0"/>
    <n v="5"/>
    <n v="0"/>
    <n v="0"/>
    <n v="5"/>
    <n v="0"/>
    <n v="120000"/>
    <n v="0"/>
    <n v="0"/>
    <s v="Ja"/>
    <n v="0"/>
    <s v="Sara Jepsen"/>
    <n v="2008"/>
    <n v="35"/>
    <n v="0"/>
    <s v="kok"/>
    <n v="0"/>
    <n v="0"/>
    <n v="0"/>
    <n v="0"/>
    <n v="0"/>
    <n v="0"/>
    <n v="0"/>
    <n v="0"/>
    <n v="0"/>
    <n v="95"/>
    <n v="95"/>
    <n v="2"/>
    <n v="1"/>
    <s v="Ja"/>
    <s v="Nej"/>
    <s v="Ja"/>
    <s v="Nej"/>
    <n v="0"/>
    <s v="Ja"/>
    <n v="0"/>
    <s v="Nej"/>
    <n v="0"/>
    <x v="1"/>
    <x v="1"/>
    <n v="0"/>
    <s v="produktionskøkken"/>
    <n v="0"/>
    <n v="0"/>
    <n v="0"/>
    <n v="0"/>
    <n v="0"/>
    <n v="0"/>
    <n v="0"/>
    <n v="0"/>
    <n v="0"/>
    <n v="0"/>
    <n v="0"/>
    <n v="0"/>
    <n v="0"/>
    <n v="0"/>
    <s v="Cathrine Jerrik / Sine"/>
    <n v="0"/>
    <n v="0"/>
    <n v="0"/>
    <n v="1"/>
    <n v="5"/>
    <n v="0"/>
    <n v="2"/>
    <n v="0"/>
    <n v="0"/>
    <n v="0"/>
    <n v="0"/>
    <n v="1"/>
    <n v="0"/>
    <n v="0"/>
    <n v="1"/>
    <n v="0"/>
    <n v="1"/>
    <n v="0"/>
    <n v="0"/>
    <n v="1"/>
    <n v="1"/>
    <n v="45"/>
    <s v="Miele"/>
    <n v="4"/>
    <s v="Ja"/>
    <n v="0"/>
    <s v="Nej"/>
    <s v="Ja"/>
    <s v="Nej"/>
    <n v="2"/>
    <s v="God plads"/>
    <s v="ønsker ikke at lave maden selv."/>
    <n v="0"/>
    <s v="Integrerede "/>
    <s v="Vanløse/Brønshøj-Husum"/>
    <n v="24"/>
    <n v="0"/>
    <n v="44"/>
    <n v="0"/>
    <n v="0"/>
    <n v="0"/>
    <n v="0"/>
    <n v="0"/>
    <n v="0"/>
    <n v="0"/>
    <n v="0"/>
    <n v="0"/>
    <n v="0"/>
    <n v="0"/>
    <n v="121673.41"/>
  </r>
  <r>
    <x v="0"/>
    <x v="387"/>
    <s v="Slottet"/>
    <s v="Vanløse/Brønshøj-Husum"/>
    <s v="Svenskelejren 7"/>
    <n v="2700"/>
    <s v="Brønshøj"/>
    <s v="38 81 38 33"/>
    <s v="37471@buf.kk.dk"/>
    <s v="Tine Kratholm"/>
    <n v="36781977"/>
    <n v="0"/>
    <s v="37471@buf.kk.dk"/>
    <s v="Integreret"/>
    <n v="39"/>
    <n v="0"/>
    <n v="44"/>
    <n v="0"/>
    <n v="0"/>
    <n v="0"/>
    <n v="0"/>
    <s v="Nej"/>
    <n v="0"/>
    <n v="0"/>
    <n v="5"/>
    <n v="5"/>
    <n v="3"/>
    <n v="5"/>
    <n v="0"/>
    <n v="5"/>
    <n v="0"/>
    <n v="0"/>
    <n v="5"/>
    <n v="0"/>
    <n v="100000"/>
    <n v="0"/>
    <n v="0"/>
    <s v="Ja"/>
    <s v="nej"/>
    <s v="Dennis Sørensen"/>
    <n v="2006"/>
    <n v="32"/>
    <n v="0"/>
    <s v="kok"/>
    <s v="div. Køkkenarbejde"/>
    <s v="økologikursus"/>
    <n v="0"/>
    <n v="0"/>
    <n v="0"/>
    <n v="0"/>
    <n v="0"/>
    <n v="0"/>
    <n v="0"/>
    <n v="85"/>
    <n v="80"/>
    <n v="2"/>
    <n v="2"/>
    <s v="Ja"/>
    <s v="ja"/>
    <s v="Ja"/>
    <s v="Nej"/>
    <s v="Inst. Vil gerne give vuggestuen fuld forplejning og bage brød til bh's eftermiddagsmad. De ønsker frokost til bh udefra, da de ikke ser køkkekent som egnet."/>
    <s v="Nej"/>
    <s v="Støtter op om inst. Holdning, se ovenfor"/>
    <s v="Nej"/>
    <n v="0"/>
    <x v="0"/>
    <x v="118"/>
    <n v="0"/>
    <s v="produktionskøkken"/>
    <s v="nej"/>
    <s v="Mindre"/>
    <s v="Mindre"/>
    <s v="Nej"/>
    <s v="Konvektionsovn el ekstra alm ovne (2 stk). Nyt kogebord, da det gl. ikke virker. Inst. Mener fødevaremyndighederne vil kræve en vask mere. Ombygning af to rum til lagerplads m. evt. ekstra køkkenbordsplads, vil kunne løse problemet."/>
    <n v="0"/>
    <n v="0"/>
    <n v="0"/>
    <n v="0"/>
    <n v="0"/>
    <n v="0"/>
    <n v="0"/>
    <n v="0"/>
    <n v="0"/>
    <s v="Birgitte Glerup / Sine"/>
    <d v="2009-03-23T00:00:00"/>
    <n v="0"/>
    <n v="0"/>
    <n v="1"/>
    <n v="5"/>
    <n v="0"/>
    <n v="2"/>
    <n v="0"/>
    <n v="0"/>
    <n v="0"/>
    <n v="0"/>
    <n v="0"/>
    <n v="3"/>
    <n v="0"/>
    <n v="0"/>
    <n v="0"/>
    <n v="0"/>
    <n v="0"/>
    <n v="1"/>
    <n v="0"/>
    <n v="1"/>
    <n v="3"/>
    <s v="Miele"/>
    <n v="8"/>
    <s v="Ja"/>
    <n v="5"/>
    <s v="Nej"/>
    <s v="Ja"/>
    <s v="Nej"/>
    <n v="3"/>
    <s v="God plads"/>
    <s v="Køkkenet er svært at bygge om, da der er stor kogeø i midten bygget op m. fliser og søjler der gøre det svært at ændre. Opjustering kræves, hvis der skal laves mad til alle, men køkkenet er lidt svært at ændre. I mine øjne må ændringen ske i de to lagerrum. Detete er inst. meget skeptisk overfor."/>
    <n v="0"/>
    <s v="Integrerede "/>
    <s v="Vanløse/Brønshøj-Husum"/>
    <n v="36"/>
    <n v="0"/>
    <n v="44"/>
    <n v="0"/>
    <n v="0"/>
    <n v="0"/>
    <n v="0"/>
    <n v="0"/>
    <n v="0"/>
    <n v="0"/>
    <n v="0"/>
    <n v="0"/>
    <n v="0"/>
    <n v="0"/>
    <n v="157098.51"/>
  </r>
  <r>
    <x v="0"/>
    <x v="388"/>
    <s v="Grostedet"/>
    <s v="Vanløse/Brønshøj-Husum"/>
    <s v="Vingegavl 2"/>
    <n v="2700"/>
    <s v="Brønshøj"/>
    <s v="38 60 44 61"/>
    <s v="37472@buf.kk.dk"/>
    <s v="Svend Christiansen"/>
    <n v="36176841"/>
    <n v="0"/>
    <n v="0"/>
    <s v="Integreret"/>
    <n v="20"/>
    <n v="0"/>
    <n v="44"/>
    <n v="0"/>
    <n v="0"/>
    <n v="0"/>
    <n v="0"/>
    <s v="ja"/>
    <n v="2"/>
    <n v="0"/>
    <n v="5"/>
    <n v="5"/>
    <n v="5"/>
    <n v="5"/>
    <n v="0"/>
    <n v="5"/>
    <n v="0"/>
    <n v="1"/>
    <n v="5"/>
    <n v="0"/>
    <n v="150000"/>
    <n v="77000"/>
    <n v="0"/>
    <s v="Ja"/>
    <n v="0"/>
    <s v="Helene Petersen"/>
    <n v="2004"/>
    <n v="37"/>
    <n v="0"/>
    <s v="køkkenleder"/>
    <n v="0"/>
    <s v="økokurser"/>
    <n v="0"/>
    <n v="0"/>
    <n v="0"/>
    <n v="0"/>
    <n v="0"/>
    <n v="0"/>
    <n v="0"/>
    <n v="95"/>
    <n v="50"/>
    <n v="2"/>
    <n v="1"/>
    <s v="nej"/>
    <s v="Nej"/>
    <s v="nej"/>
    <s v="Ja"/>
    <n v="0"/>
    <s v="Ja"/>
    <n v="0"/>
    <s v="Ja"/>
    <n v="0"/>
    <x v="2"/>
    <x v="1"/>
    <n v="0"/>
    <s v="produktionskøkken"/>
    <s v="Ja"/>
    <s v="Ingen"/>
    <s v="Ingen"/>
    <s v="Nej"/>
    <s v="evt. skabsfryser"/>
    <n v="0"/>
    <n v="0"/>
    <n v="0"/>
    <n v="0"/>
    <n v="0"/>
    <n v="0"/>
    <n v="0"/>
    <n v="0"/>
    <s v="oplagt mentor institution"/>
    <s v="Cathrine Jerrik / Sine"/>
    <n v="0"/>
    <n v="0"/>
    <n v="0"/>
    <n v="2"/>
    <n v="4"/>
    <n v="0"/>
    <n v="0"/>
    <n v="1"/>
    <n v="1"/>
    <n v="5"/>
    <n v="1"/>
    <n v="1"/>
    <n v="0"/>
    <n v="0"/>
    <n v="0"/>
    <n v="0"/>
    <n v="1"/>
    <n v="1"/>
    <n v="0"/>
    <n v="0"/>
    <n v="2"/>
    <n v="3"/>
    <s v="Ken"/>
    <n v="3"/>
    <s v="Ja"/>
    <n v="0"/>
    <s v="Nej"/>
    <s v="Nej"/>
    <s v="ja"/>
    <n v="2"/>
    <s v="God plads"/>
    <n v="0"/>
    <n v="0"/>
    <s v="Integrerede "/>
    <s v="Vanløse/Brønshøj-Husum"/>
    <n v="32"/>
    <n v="0"/>
    <n v="70"/>
    <n v="0"/>
    <n v="0"/>
    <n v="0"/>
    <n v="0"/>
    <n v="0"/>
    <n v="0"/>
    <n v="0"/>
    <n v="0"/>
    <n v="0"/>
    <n v="0"/>
    <n v="0"/>
    <n v="238026.52"/>
  </r>
  <r>
    <x v="0"/>
    <x v="389"/>
    <s v="Børnehuset Toften"/>
    <s v="Vanløse/Brønshøj-Husum"/>
    <s v="Toften 4"/>
    <n v="2700"/>
    <s v="Brønshøj"/>
    <s v="38 81 81 07"/>
    <s v="37480@buf.kk.dk"/>
    <s v="Hanne Schmidt"/>
    <n v="0"/>
    <n v="0"/>
    <s v="37480@buf.kk.dk"/>
    <s v="Integreret"/>
    <n v="39"/>
    <n v="0"/>
    <n v="44"/>
    <n v="0"/>
    <n v="0"/>
    <n v="0"/>
    <n v="0"/>
    <s v="Nej"/>
    <n v="0"/>
    <n v="0"/>
    <n v="5"/>
    <n v="5"/>
    <n v="5"/>
    <n v="5"/>
    <n v="0"/>
    <n v="5"/>
    <n v="0"/>
    <n v="0"/>
    <n v="5"/>
    <n v="0"/>
    <n v="75000"/>
    <n v="30000"/>
    <n v="0"/>
    <s v="Ja"/>
    <s v="nej"/>
    <s v="Anja"/>
    <n v="2003"/>
    <n v="37"/>
    <n v="0"/>
    <s v="økonoma"/>
    <n v="0"/>
    <n v="0"/>
    <n v="0"/>
    <n v="0"/>
    <n v="0"/>
    <n v="0"/>
    <n v="0"/>
    <n v="0"/>
    <n v="0"/>
    <n v="85"/>
    <n v="85"/>
    <n v="2"/>
    <n v="2"/>
    <s v="Ja"/>
    <s v="ja"/>
    <s v="Ja"/>
    <s v="Ja"/>
    <n v="0"/>
    <s v="Ja"/>
    <n v="0"/>
    <s v="Ja"/>
    <n v="0"/>
    <x v="2"/>
    <x v="119"/>
    <n v="0"/>
    <s v="produktionskøkken"/>
    <s v="Ja"/>
    <s v="Større"/>
    <s v="Ingen"/>
    <s v="Nej"/>
    <s v="Kunne godt tænke sig en ny industri opvasker og kunne også bruge en konvektionsovn."/>
    <n v="0"/>
    <n v="0"/>
    <n v="0"/>
    <n v="0"/>
    <n v="0"/>
    <n v="0"/>
    <n v="0"/>
    <n v="0"/>
    <s v="Oplagt til mentor pga super køkken. Har prøvet at have praktikanter og de vil gerne indgå en madordning med nabobørnehave som de vil lave mad til efter årskifte."/>
    <s v="Cathrine Jerrik / Sine"/>
    <d v="2009-03-06T00:00:00"/>
    <n v="0"/>
    <n v="0"/>
    <n v="1"/>
    <n v="5"/>
    <n v="0"/>
    <n v="2"/>
    <n v="0"/>
    <n v="0"/>
    <n v="0"/>
    <n v="0"/>
    <n v="2"/>
    <n v="0"/>
    <n v="0"/>
    <n v="1"/>
    <n v="0"/>
    <n v="0"/>
    <n v="1"/>
    <n v="0"/>
    <n v="1"/>
    <n v="1"/>
    <n v="20"/>
    <s v="Miele"/>
    <n v="3"/>
    <s v="Nej"/>
    <n v="0"/>
    <s v="Ja"/>
    <s v="Ja"/>
    <s v="Nej"/>
    <n v="1"/>
    <s v="God plads"/>
    <s v="Det er super køkken med meget plads"/>
    <n v="0"/>
    <s v="Integrerede "/>
    <s v="Vanløse/Brønshøj-Husum"/>
    <n v="36"/>
    <n v="0"/>
    <n v="44"/>
    <n v="0"/>
    <n v="0"/>
    <n v="0"/>
    <n v="0"/>
    <n v="0"/>
    <n v="0"/>
    <n v="0"/>
    <n v="0"/>
    <n v="0"/>
    <n v="0"/>
    <n v="0"/>
    <n v="139516.45000000001"/>
  </r>
  <r>
    <x v="0"/>
    <x v="390"/>
    <s v="Radisen"/>
    <s v="Vanløse/Brønshøj-Husum"/>
    <s v="Dalbyvej 2"/>
    <n v="2700"/>
    <s v="Brønshøj"/>
    <s v="38 79 40 10"/>
    <s v="37485@buf.kk.dk"/>
    <s v="Henrik Steen-Knudsen"/>
    <n v="38714148"/>
    <n v="0"/>
    <s v="37485@buf.kk.dk"/>
    <s v="Integreret"/>
    <n v="24"/>
    <n v="0"/>
    <n v="44"/>
    <n v="0"/>
    <n v="0"/>
    <n v="0"/>
    <n v="0"/>
    <s v="Nej"/>
    <n v="0"/>
    <n v="0"/>
    <n v="5"/>
    <n v="5"/>
    <n v="3"/>
    <n v="5"/>
    <n v="0"/>
    <n v="5"/>
    <n v="5"/>
    <n v="2"/>
    <n v="5"/>
    <n v="0"/>
    <n v="70000"/>
    <n v="30000"/>
    <n v="0"/>
    <n v="0"/>
    <n v="0"/>
    <s v="Yvonne Jakobsen"/>
    <n v="1995"/>
    <n v="37"/>
    <n v="0"/>
    <n v="0"/>
    <s v="ca. 20 års erfaring"/>
    <s v="økokurser, hygiejne, egenkontrol"/>
    <n v="0"/>
    <n v="0"/>
    <n v="0"/>
    <n v="0"/>
    <n v="0"/>
    <n v="0"/>
    <n v="0"/>
    <n v="90"/>
    <n v="90"/>
    <n v="1"/>
    <n v="1"/>
    <s v="Ja"/>
    <s v="ja"/>
    <s v="Ja"/>
    <s v="Ja"/>
    <s v="Der skal bare ansættes en til i køkkenet - nok kun deltid"/>
    <s v="Ja"/>
    <n v="0"/>
    <s v="Ja"/>
    <n v="0"/>
    <x v="1"/>
    <x v="120"/>
    <n v="0"/>
    <s v="produktionskøkken"/>
    <s v="Ja"/>
    <s v="Større"/>
    <n v="0"/>
    <n v="0"/>
    <s v="ny industri-opvasker m tilbehør"/>
    <n v="0"/>
    <n v="0"/>
    <n v="0"/>
    <n v="0"/>
    <n v="0"/>
    <n v="0"/>
    <n v="0"/>
    <n v="0"/>
    <s v="Oplagte til være mentor. Har elite-smiley"/>
    <s v="Cathrine Jerrik/Sine"/>
    <d v="2009-03-03T00:00:00"/>
    <n v="0"/>
    <n v="0"/>
    <n v="1"/>
    <n v="5"/>
    <n v="0"/>
    <n v="0"/>
    <n v="1"/>
    <n v="1"/>
    <n v="10"/>
    <n v="2"/>
    <n v="2"/>
    <n v="0"/>
    <n v="0"/>
    <n v="0"/>
    <n v="0"/>
    <n v="0"/>
    <n v="1"/>
    <n v="0"/>
    <n v="0"/>
    <n v="1"/>
    <n v="0"/>
    <s v="Miele"/>
    <n v="2.5"/>
    <n v="0"/>
    <n v="0"/>
    <s v="Ja"/>
    <s v="Ja"/>
    <s v="Nej"/>
    <n v="2"/>
    <s v="God plads"/>
    <n v="0"/>
    <n v="0"/>
    <s v="Integrerede "/>
    <s v="Vanløse/Brønshøj-Husum"/>
    <n v="24"/>
    <n v="0"/>
    <n v="44"/>
    <n v="0"/>
    <n v="0"/>
    <n v="0"/>
    <n v="0"/>
    <n v="0"/>
    <n v="0"/>
    <n v="0"/>
    <n v="0"/>
    <n v="0"/>
    <n v="0"/>
    <n v="0"/>
    <n v="107693.25"/>
  </r>
  <r>
    <x v="0"/>
    <x v="391"/>
    <s v="Lærkereden"/>
    <s v="Vanløse/Brønshøj-Husum"/>
    <s v="Fuglsang Allé 97"/>
    <n v="2700"/>
    <s v="Brønshøj"/>
    <s v="38 79 23 44"/>
    <s v="37490@buf.kk.dk"/>
    <s v="Jane Remien Hansen"/>
    <n v="38740274"/>
    <n v="38792344"/>
    <s v="37490@buf.kk.dk"/>
    <s v="Integreret"/>
    <n v="24"/>
    <n v="0"/>
    <n v="44"/>
    <n v="0"/>
    <n v="0"/>
    <n v="0"/>
    <n v="0"/>
    <s v="Nej"/>
    <n v="0"/>
    <n v="0"/>
    <n v="5"/>
    <n v="5"/>
    <n v="5"/>
    <n v="5"/>
    <n v="5"/>
    <n v="5"/>
    <n v="0"/>
    <n v="2"/>
    <n v="5"/>
    <n v="5"/>
    <n v="180000"/>
    <n v="0"/>
    <n v="0"/>
    <s v="Ja"/>
    <s v="nej"/>
    <s v="Sofie Ågård"/>
    <n v="2007"/>
    <n v="37"/>
    <n v="0"/>
    <s v="fra Suhr's. Human ernæring"/>
    <n v="0"/>
    <n v="0"/>
    <s v="Pia de Renard"/>
    <n v="2002"/>
    <n v="15"/>
    <n v="0"/>
    <n v="0"/>
    <s v="kombi medarbejder"/>
    <n v="0"/>
    <n v="85"/>
    <n v="85"/>
    <n v="2"/>
    <n v="1"/>
    <s v="Ja"/>
    <s v="Nej"/>
    <s v="Ja"/>
    <s v="Ja"/>
    <s v="Der bliver lavet mad og de vil selvfølgelig gerne lave til børnehavebørnene."/>
    <n v="0"/>
    <n v="0"/>
    <n v="0"/>
    <n v="0"/>
    <x v="2"/>
    <x v="1"/>
    <n v="0"/>
    <s v="produktionskøkken"/>
    <s v="Ja"/>
    <s v="Mindre"/>
    <s v="Ingen"/>
    <s v="Nej"/>
    <s v="ny opvaskemaskine. Pt. er kapaciteten ikke nok."/>
    <n v="0"/>
    <n v="0"/>
    <n v="0"/>
    <n v="0"/>
    <n v="0"/>
    <n v="0"/>
    <n v="0"/>
    <n v="0"/>
    <n v="0"/>
    <s v="Lone Voss / Sine"/>
    <d v="2009-03-05T00:00:00"/>
    <n v="0"/>
    <n v="0"/>
    <n v="1"/>
    <n v="5"/>
    <n v="0"/>
    <n v="0"/>
    <n v="1"/>
    <n v="0"/>
    <n v="9"/>
    <n v="1"/>
    <n v="1"/>
    <n v="0"/>
    <n v="0"/>
    <n v="0"/>
    <n v="0"/>
    <n v="1"/>
    <n v="0"/>
    <n v="0"/>
    <n v="1"/>
    <n v="1"/>
    <n v="20"/>
    <s v="Miele"/>
    <n v="4"/>
    <s v="Ja"/>
    <n v="10"/>
    <s v="Nej"/>
    <s v="Nej"/>
    <s v="ja"/>
    <n v="2"/>
    <s v="Begrænset"/>
    <s v="Rigtig dejligt køkken. Vil kunne starte op. På sigt andet kogebord og større røremaskine."/>
    <n v="0"/>
    <s v="Integrerede "/>
    <s v="Vanløse/Brønshøj-Husum"/>
    <n v="24"/>
    <n v="0"/>
    <n v="44"/>
    <n v="0"/>
    <n v="0"/>
    <n v="0"/>
    <n v="0"/>
    <n v="6"/>
    <n v="0"/>
    <n v="0"/>
    <n v="0"/>
    <n v="0"/>
    <n v="0"/>
    <n v="0"/>
    <n v="211508.25"/>
  </r>
  <r>
    <x v="0"/>
    <x v="392"/>
    <s v="Firkløveret"/>
    <s v="Vanløse/Brønshøj-Husum"/>
    <s v="Bogholder Allé 40"/>
    <n v="2720"/>
    <s v="Vanløse"/>
    <s v="38 71 68 22"/>
    <s v="37500@buf.kk.dk"/>
    <s v="Guli Werther"/>
    <n v="33238567"/>
    <n v="38716822"/>
    <s v="37500@buf.kk.dk"/>
    <s v="Integreret"/>
    <n v="24"/>
    <n v="0"/>
    <n v="44"/>
    <n v="0"/>
    <n v="0"/>
    <n v="0"/>
    <n v="0"/>
    <s v="Nej"/>
    <n v="0"/>
    <n v="0"/>
    <n v="5"/>
    <n v="5"/>
    <n v="5"/>
    <n v="5"/>
    <n v="0"/>
    <n v="5"/>
    <n v="0"/>
    <n v="0"/>
    <n v="5"/>
    <n v="0"/>
    <n v="90000"/>
    <n v="0"/>
    <n v="0"/>
    <s v="Ja"/>
    <n v="0"/>
    <s v="Lone Mikkelsen"/>
    <n v="2001"/>
    <n v="35"/>
    <n v="0"/>
    <n v="0"/>
    <s v="8-9 år"/>
    <s v="økokurser"/>
    <n v="0"/>
    <n v="0"/>
    <n v="0"/>
    <n v="0"/>
    <n v="0"/>
    <n v="0"/>
    <n v="0"/>
    <n v="90"/>
    <n v="100"/>
    <n v="1"/>
    <n v="1"/>
    <s v="Ja"/>
    <s v="Nej"/>
    <s v="Ja"/>
    <s v="Ja"/>
    <n v="0"/>
    <s v="Ja"/>
    <n v="0"/>
    <s v="Ja"/>
    <n v="0"/>
    <x v="0"/>
    <x v="5"/>
    <n v="0"/>
    <s v="produktionskøkken"/>
    <s v="Ja"/>
    <s v="Ingen"/>
    <s v="Ingen"/>
    <s v="Nej"/>
    <n v="0"/>
    <s v="Ingen"/>
    <s v="Ingen"/>
    <s v="Nej"/>
    <n v="0"/>
    <s v="Ingen"/>
    <n v="0"/>
    <s v="Ingen"/>
    <n v="0"/>
    <n v="0"/>
    <s v="Cathrine Jerrik /Sine"/>
    <n v="0"/>
    <n v="0"/>
    <n v="0"/>
    <n v="1"/>
    <n v="5"/>
    <n v="0"/>
    <n v="2"/>
    <n v="0"/>
    <n v="0"/>
    <n v="0"/>
    <n v="0"/>
    <n v="2"/>
    <n v="0"/>
    <n v="0"/>
    <n v="0"/>
    <n v="0"/>
    <n v="0"/>
    <n v="1"/>
    <n v="0"/>
    <n v="0"/>
    <n v="1"/>
    <n v="3"/>
    <s v="Miele"/>
    <n v="4.5"/>
    <s v="Ja"/>
    <n v="0"/>
    <s v="Nej"/>
    <s v="Ja"/>
    <s v="Nej"/>
    <n v="2"/>
    <n v="0"/>
    <n v="0"/>
    <n v="0"/>
    <s v="Integrerede "/>
    <s v="Vanløse/Brønshøj-Husum"/>
    <n v="24"/>
    <n v="0"/>
    <n v="44"/>
    <n v="0"/>
    <n v="0"/>
    <n v="0"/>
    <n v="0"/>
    <n v="0"/>
    <n v="0"/>
    <n v="0"/>
    <n v="0"/>
    <n v="0"/>
    <n v="0"/>
    <n v="0"/>
    <n v="111588.72"/>
  </r>
  <r>
    <x v="0"/>
    <x v="393"/>
    <s v="Børnegården i Vanløse"/>
    <s v="Vanløse/Brønshøj-Husum"/>
    <s v="Tyborøn Allé 57"/>
    <n v="2720"/>
    <s v="Vanløse"/>
    <s v="38 71 19 77"/>
    <s v="37517@buf.kk.dk"/>
    <s v="Elisabeth Quistgaard"/>
    <n v="36415455"/>
    <n v="0"/>
    <s v="37517@buf.kk.dk"/>
    <s v="Integreret"/>
    <n v="36"/>
    <n v="0"/>
    <n v="82"/>
    <n v="0"/>
    <n v="0"/>
    <n v="0"/>
    <n v="0"/>
    <s v="ja"/>
    <n v="0"/>
    <n v="0"/>
    <n v="5"/>
    <n v="5"/>
    <n v="5"/>
    <n v="5"/>
    <n v="0"/>
    <n v="5"/>
    <n v="0"/>
    <n v="0"/>
    <n v="0"/>
    <n v="0"/>
    <n v="110000"/>
    <n v="0"/>
    <n v="0"/>
    <s v="Ja"/>
    <s v="nej"/>
    <s v="Ninna Hansen"/>
    <n v="2009"/>
    <n v="31"/>
    <n v="0"/>
    <s v="smørrebrødsjomfru"/>
    <s v="dagplejemor"/>
    <s v="ingen"/>
    <n v="0"/>
    <n v="0"/>
    <n v="0"/>
    <n v="0"/>
    <n v="0"/>
    <n v="0"/>
    <n v="0"/>
    <n v="98"/>
    <n v="100"/>
    <n v="1"/>
    <n v="1"/>
    <s v="Ja"/>
    <s v="Nej"/>
    <s v="Ja"/>
    <s v="Ja"/>
    <n v="0"/>
    <s v="Ja"/>
    <n v="0"/>
    <s v="Ja"/>
    <n v="0"/>
    <x v="0"/>
    <x v="1"/>
    <n v="0"/>
    <n v="0"/>
    <n v="0"/>
    <n v="0"/>
    <n v="0"/>
    <n v="0"/>
    <n v="0"/>
    <n v="0"/>
    <n v="0"/>
    <n v="0"/>
    <n v="0"/>
    <n v="0"/>
    <n v="0"/>
    <n v="0"/>
    <n v="0"/>
    <s v="Byggesag i gang. Mener de mangler kogeplader, ovn og køleskab. Der er mælkekøleskab og grøntsagskøleskab i kælderen. Bjørn til brødbagning. Der kommer ydereligere opvaskemaskine på en anden afdeling."/>
    <s v="Mariah"/>
    <n v="0"/>
    <n v="0"/>
    <n v="0"/>
    <n v="1"/>
    <n v="4"/>
    <n v="0"/>
    <n v="0"/>
    <n v="2"/>
    <n v="0"/>
    <n v="0"/>
    <n v="0"/>
    <n v="1"/>
    <n v="0"/>
    <n v="0"/>
    <n v="0"/>
    <n v="0"/>
    <n v="0"/>
    <n v="1"/>
    <n v="0"/>
    <n v="0"/>
    <n v="1"/>
    <n v="25"/>
    <s v="Miele"/>
    <n v="5"/>
    <s v="Ja"/>
    <n v="5"/>
    <s v="Nej"/>
    <s v="Nej"/>
    <s v="Nej"/>
    <n v="0"/>
    <n v="0"/>
    <s v="Byggesag i gang. Mener de mangler kogeplader, ovn og køleskab. Der er mælkekøleskab og grøntsagskøleskab i kælderen. Bjørn til brødbagning. Der kommer ydereligere opvaskemaskine på en anden afdeling."/>
    <n v="0"/>
    <s v="Integrerede "/>
    <s v="Vanløse/Brønshøj-Husum"/>
    <n v="22"/>
    <n v="0"/>
    <n v="82"/>
    <n v="0"/>
    <n v="0"/>
    <n v="0"/>
    <n v="0"/>
    <n v="0"/>
    <n v="0"/>
    <n v="0"/>
    <n v="0"/>
    <n v="0"/>
    <n v="0"/>
    <n v="0"/>
    <n v="110128.24"/>
  </r>
  <r>
    <x v="0"/>
    <x v="394"/>
    <s v="Københavns kommunes integrerede institution"/>
    <s v="Vanløse/Brønshøj-Husum"/>
    <s v="Midtfløjene 3"/>
    <n v="2700"/>
    <s v="Brønshøj."/>
    <s v="38 60 46 31"/>
    <s v="37534@buf.kk.dk"/>
    <s v="Anja Krause"/>
    <n v="35373579"/>
    <n v="0"/>
    <s v="37534@buf.kk.dk"/>
    <s v="Integreret"/>
    <n v="11"/>
    <n v="0"/>
    <n v="64"/>
    <n v="0"/>
    <n v="0"/>
    <n v="0"/>
    <n v="0"/>
    <s v="Nej"/>
    <n v="0"/>
    <n v="0"/>
    <n v="5"/>
    <n v="5"/>
    <n v="5"/>
    <n v="5"/>
    <n v="0"/>
    <n v="5"/>
    <n v="0"/>
    <n v="0"/>
    <n v="5"/>
    <n v="0"/>
    <n v="60000"/>
    <n v="100000"/>
    <n v="0"/>
    <s v="Ja"/>
    <s v="nej"/>
    <s v="Rosita Nkafu"/>
    <n v="2004"/>
    <n v="30"/>
    <n v="0"/>
    <s v="Halvdelen af et cater-kursus fra hotel- og restaurantionsskolen"/>
    <s v="cafearbejde"/>
    <s v="økologikursus"/>
    <n v="0"/>
    <n v="0"/>
    <n v="0"/>
    <n v="0"/>
    <n v="0"/>
    <n v="0"/>
    <n v="0"/>
    <n v="80"/>
    <n v="80"/>
    <n v="1"/>
    <n v="1"/>
    <s v="Ja"/>
    <s v="Nej"/>
    <s v="Ja"/>
    <n v="0"/>
    <n v="0"/>
    <n v="0"/>
    <n v="0"/>
    <n v="0"/>
    <n v="0"/>
    <x v="1"/>
    <x v="1"/>
    <n v="0"/>
    <s v="produktionskøkken"/>
    <s v="nej"/>
    <s v="Mindre"/>
    <s v="Ingen"/>
    <s v="Nej"/>
    <s v="Bedre udsugning + ovne (konvektion). Ønsker konvektionsovn, da en medarbejder så kan lave mad til alle børn (64 ekstra med børnehavemad)"/>
    <n v="0"/>
    <n v="0"/>
    <n v="0"/>
    <n v="0"/>
    <n v="0"/>
    <n v="0"/>
    <n v="0"/>
    <n v="0"/>
    <n v="0"/>
    <s v="Birgitte Glerup / Sine"/>
    <d v="2009-03-04T00:00:00"/>
    <n v="0"/>
    <n v="0"/>
    <n v="1"/>
    <n v="6"/>
    <n v="0"/>
    <n v="2"/>
    <n v="0"/>
    <n v="0"/>
    <n v="0"/>
    <n v="0"/>
    <n v="1"/>
    <n v="0"/>
    <n v="0"/>
    <n v="1"/>
    <n v="0"/>
    <n v="0"/>
    <n v="1"/>
    <n v="0"/>
    <n v="1"/>
    <n v="1"/>
    <n v="20"/>
    <s v="Miele"/>
    <n v="7"/>
    <s v="Nej"/>
    <n v="0"/>
    <s v="Ja"/>
    <s v="Ja"/>
    <s v="Nej"/>
    <n v="2"/>
    <s v="God plads"/>
    <n v="0"/>
    <n v="0"/>
    <s v="Integrerede "/>
    <s v="Vanløse/Brønshøj-Husum"/>
    <n v="11"/>
    <n v="0"/>
    <n v="64"/>
    <n v="0"/>
    <n v="0"/>
    <n v="0"/>
    <n v="0"/>
    <n v="0"/>
    <n v="0"/>
    <n v="0"/>
    <n v="0"/>
    <n v="0"/>
    <n v="0"/>
    <n v="0"/>
    <n v="171201.23"/>
  </r>
  <r>
    <x v="0"/>
    <x v="395"/>
    <s v="Månestrålen"/>
    <s v="Vanløse/Brønshøj-Husum"/>
    <s v="Vingegavl 10"/>
    <n v="2700"/>
    <s v="brønshøj"/>
    <s v="38 60 17 22"/>
    <s v="37536@buf.kk.dk"/>
    <s v="Lissi Lykkegård Jensen"/>
    <n v="38283776"/>
    <n v="0"/>
    <s v="37536@buf.kk.dk"/>
    <s v="Integreret"/>
    <n v="12"/>
    <n v="0"/>
    <n v="32"/>
    <n v="0"/>
    <n v="0"/>
    <n v="0"/>
    <n v="0"/>
    <s v="Nej"/>
    <n v="0"/>
    <n v="0"/>
    <n v="5"/>
    <n v="5"/>
    <n v="5"/>
    <n v="5"/>
    <n v="0"/>
    <n v="5"/>
    <n v="0"/>
    <n v="5"/>
    <n v="0"/>
    <n v="0"/>
    <n v="0"/>
    <n v="130000"/>
    <n v="0"/>
    <s v="Ja"/>
    <n v="0"/>
    <s v="Marija Boksic"/>
    <n v="2008"/>
    <n v="37"/>
    <n v="0"/>
    <s v="Teknisk tegner"/>
    <s v="fra 1994 og frem. Har siden da været i 3 inst. Køkkener"/>
    <s v="grøntkursus i Kbh Madhus"/>
    <n v="0"/>
    <n v="0"/>
    <n v="0"/>
    <n v="0"/>
    <n v="0"/>
    <n v="0"/>
    <n v="0"/>
    <n v="0"/>
    <n v="95"/>
    <n v="1"/>
    <n v="1"/>
    <s v="Ja"/>
    <s v="ja"/>
    <s v="Ja"/>
    <s v="Ja"/>
    <s v="Har i forvejen givet børnehavebørn mad i flere år."/>
    <s v="Ja"/>
    <s v="Er glade for den nuværende madordning m. mad/frokost til børnehavebørn"/>
    <s v="Ja"/>
    <n v="0"/>
    <x v="2"/>
    <x v="90"/>
    <n v="0"/>
    <s v="produktionskøkken"/>
    <s v="Ja"/>
    <s v="Ingen"/>
    <s v="Ingen"/>
    <s v="Nej"/>
    <n v="0"/>
    <n v="0"/>
    <n v="0"/>
    <n v="0"/>
    <n v="0"/>
    <n v="0"/>
    <n v="0"/>
    <n v="0"/>
    <n v="0"/>
    <n v="0"/>
    <s v="Birgitte Glerup / Sine"/>
    <d v="2009-03-04T00:00:00"/>
    <n v="0"/>
    <n v="0"/>
    <n v="1"/>
    <n v="4"/>
    <n v="0"/>
    <n v="1"/>
    <n v="0"/>
    <n v="0"/>
    <n v="0"/>
    <n v="0"/>
    <n v="2"/>
    <n v="0"/>
    <n v="0"/>
    <n v="0"/>
    <n v="0"/>
    <n v="0"/>
    <n v="1"/>
    <n v="0"/>
    <n v="0"/>
    <n v="1"/>
    <n v="20"/>
    <s v="Miele"/>
    <n v="4"/>
    <s v="Ja"/>
    <n v="8"/>
    <s v="Nej"/>
    <s v="Nej"/>
    <s v="Nej"/>
    <n v="2"/>
    <s v="God plads"/>
    <s v="Udendørs lagerplads"/>
    <n v="0"/>
    <s v="Integrerede "/>
    <s v="Vanløse/Brønshøj-Husum"/>
    <n v="11"/>
    <n v="0"/>
    <n v="32"/>
    <n v="0"/>
    <n v="0"/>
    <n v="0"/>
    <n v="0"/>
    <n v="0"/>
    <n v="8"/>
    <n v="0"/>
    <n v="0"/>
    <n v="0"/>
    <n v="0"/>
    <n v="0"/>
    <n v="147471.63"/>
  </r>
  <r>
    <x v="0"/>
    <x v="396"/>
    <s v="Børnehuset Haven"/>
    <s v="Vanløse/Brønshøj-Husum"/>
    <s v="Frederikssundsvej 277"/>
    <n v="2700"/>
    <s v="Brønshøj"/>
    <s v="3827 12 00"/>
    <s v="37537@buf.kk.dk"/>
    <s v="Ellen Aamand"/>
    <n v="0"/>
    <n v="0"/>
    <s v="37537@buf.kk.dk"/>
    <s v="Integreret"/>
    <n v="12"/>
    <n v="0"/>
    <n v="44"/>
    <n v="0"/>
    <n v="0"/>
    <n v="0"/>
    <n v="0"/>
    <s v="Nej"/>
    <n v="0"/>
    <n v="0"/>
    <n v="5"/>
    <n v="5"/>
    <n v="5"/>
    <n v="5"/>
    <n v="0"/>
    <n v="5"/>
    <n v="0"/>
    <n v="0"/>
    <n v="5"/>
    <n v="0"/>
    <n v="100000"/>
    <n v="0"/>
    <n v="0"/>
    <n v="0"/>
    <n v="0"/>
    <n v="0"/>
    <n v="0"/>
    <n v="0"/>
    <n v="0"/>
    <n v="0"/>
    <n v="0"/>
    <n v="0"/>
    <n v="0"/>
    <n v="0"/>
    <n v="0"/>
    <n v="0"/>
    <n v="0"/>
    <n v="0"/>
    <n v="0"/>
    <n v="70"/>
    <n v="70"/>
    <n v="1"/>
    <n v="1"/>
    <s v="Ja"/>
    <s v="Nej"/>
    <s v="Ja"/>
    <s v="Ja"/>
    <n v="0"/>
    <s v="Ja"/>
    <s v="Ikke debatteret endnu, men tror de er for"/>
    <s v="Ja"/>
    <n v="0"/>
    <x v="0"/>
    <x v="121"/>
    <n v="0"/>
    <s v="produktionskøkken"/>
    <s v="nej"/>
    <s v="Mindre"/>
    <s v="Ingen"/>
    <s v="Nej"/>
    <s v="Industriopvaskemaskine da der skal laves mad til 70. Evt. ny bordplade, da der er laminat m. huller, som kan være problematiske ift. Sundhedsstyrelsen. Ellers helt i top. Meget stort."/>
    <n v="0"/>
    <n v="0"/>
    <n v="0"/>
    <n v="0"/>
    <n v="0"/>
    <n v="0"/>
    <n v="0"/>
    <n v="0"/>
    <n v="0"/>
    <s v="Birgitte Glerup / Sine"/>
    <d v="2009-03-13T00:00:00"/>
    <n v="0"/>
    <n v="0"/>
    <n v="1"/>
    <n v="5"/>
    <n v="0"/>
    <n v="3"/>
    <n v="0"/>
    <n v="0"/>
    <n v="0"/>
    <n v="0"/>
    <n v="2"/>
    <n v="0"/>
    <n v="0"/>
    <n v="1"/>
    <n v="0"/>
    <n v="0"/>
    <n v="2"/>
    <n v="0"/>
    <n v="0"/>
    <n v="1"/>
    <n v="20"/>
    <s v="Miele"/>
    <n v="0"/>
    <s v="Ja"/>
    <n v="15"/>
    <s v="Nej"/>
    <s v="Nej"/>
    <s v="Nej"/>
    <n v="3"/>
    <s v="God plads"/>
    <s v="Vil rigtig gerne i gang med at lave mad. Får vuggestuen maden fra et cateringfirma og vil derfor gerne have en køkkenmedarbejder, der kan starte på deltid til sommer og så gå op på fuld tid. Får kun mad udefra, fordi det har været svært at skaffe køkkenpersonale,"/>
    <n v="0"/>
    <s v="Integrerede "/>
    <s v="Vanløse/Brønshøj-Husum"/>
    <n v="14"/>
    <n v="0"/>
    <n v="44"/>
    <n v="0"/>
    <n v="0"/>
    <n v="0"/>
    <n v="0"/>
    <n v="0"/>
    <n v="12"/>
    <n v="0"/>
    <n v="0"/>
    <n v="0"/>
    <n v="0"/>
    <n v="0"/>
    <n v="167246.04"/>
  </r>
  <r>
    <x v="0"/>
    <x v="397"/>
    <s v="Skattekisten"/>
    <s v="Vanløse/Brønshøj-Husum"/>
    <s v="Klitmøllervej 71"/>
    <n v="2720"/>
    <s v="Vanløse"/>
    <s v="38 74 94 24"/>
    <s v="37544@buf.kk.dk"/>
    <s v="Solveig A Lund"/>
    <n v="38718605"/>
    <n v="38749424"/>
    <s v="37544@buf.kk.dk"/>
    <s v="Integreret"/>
    <n v="39"/>
    <n v="0"/>
    <n v="54"/>
    <n v="0"/>
    <n v="0"/>
    <n v="0"/>
    <n v="0"/>
    <s v="Nej"/>
    <n v="0"/>
    <n v="0"/>
    <n v="5"/>
    <n v="5"/>
    <n v="5"/>
    <n v="5"/>
    <n v="0"/>
    <n v="5"/>
    <n v="0"/>
    <n v="0"/>
    <n v="5"/>
    <n v="0"/>
    <n v="115000"/>
    <n v="115000"/>
    <n v="0"/>
    <s v="Ja"/>
    <s v="nej"/>
    <s v="Grethe Hjulmand"/>
    <n v="1986"/>
    <n v="37"/>
    <n v="0"/>
    <n v="0"/>
    <s v="23-25 års erfaring"/>
    <s v="Økologisk Oplysnings Forbund, Hygiejne"/>
    <n v="0"/>
    <n v="0"/>
    <n v="0"/>
    <n v="0"/>
    <n v="0"/>
    <n v="0"/>
    <n v="0"/>
    <n v="100"/>
    <n v="0"/>
    <n v="2"/>
    <n v="2"/>
    <s v="Ja"/>
    <s v="ja"/>
    <s v="Ja"/>
    <s v="Ja"/>
    <n v="0"/>
    <s v="Ja"/>
    <n v="0"/>
    <s v="Ja"/>
    <s v="De er klar men i tvivl om hvor pengene kommer fra til ekstra personale timer"/>
    <x v="2"/>
    <x v="122"/>
    <n v="0"/>
    <s v="produktionskøkken"/>
    <s v="nej"/>
    <s v="Større"/>
    <s v="Mindre"/>
    <s v="Nej"/>
    <s v="En ny ovn (gerne konvektionsovn), rullebord i stål, en stor røremaskine"/>
    <n v="0"/>
    <n v="0"/>
    <n v="0"/>
    <n v="0"/>
    <n v="0"/>
    <n v="0"/>
    <n v="0"/>
    <n v="0"/>
    <n v="0"/>
    <s v="Cathrine Jerrik/Sine"/>
    <n v="0"/>
    <n v="0"/>
    <n v="0"/>
    <n v="1"/>
    <n v="4"/>
    <n v="0"/>
    <n v="2"/>
    <n v="0"/>
    <n v="0"/>
    <n v="0"/>
    <n v="1"/>
    <n v="2"/>
    <n v="0"/>
    <n v="0"/>
    <n v="0"/>
    <n v="0"/>
    <n v="0"/>
    <n v="1"/>
    <n v="0"/>
    <n v="0"/>
    <n v="1"/>
    <n v="4"/>
    <s v="Ken"/>
    <n v="3"/>
    <s v="Nej"/>
    <n v="0"/>
    <s v="Ja"/>
    <s v="Ja"/>
    <s v="ja"/>
    <n v="2"/>
    <s v="God plads"/>
    <s v="Fint lager"/>
    <n v="0"/>
    <s v="Integrerede "/>
    <s v="Vanløse/Brønshøj-Husum"/>
    <n v="39"/>
    <n v="0"/>
    <n v="54"/>
    <n v="0"/>
    <n v="0"/>
    <n v="0"/>
    <n v="0"/>
    <n v="0"/>
    <n v="0"/>
    <n v="0"/>
    <n v="0"/>
    <n v="0"/>
    <n v="0"/>
    <n v="0"/>
    <n v="161930.82999999999"/>
  </r>
  <r>
    <x v="0"/>
    <x v="398"/>
    <s v="Den integrerede institution Grøndalslund"/>
    <s v="Vanløse/Brønshøj-Husum"/>
    <s v="Ålekistevej 14"/>
    <n v="2720"/>
    <s v="Vanløse"/>
    <n v="38743023"/>
    <s v="37576@buf.kk.dk"/>
    <s v="Susanne Nielsen"/>
    <n v="0"/>
    <n v="0"/>
    <s v="37576@buf.kk.dk"/>
    <s v="Integreret"/>
    <n v="36"/>
    <n v="0"/>
    <n v="48"/>
    <n v="0"/>
    <n v="0"/>
    <n v="0"/>
    <n v="0"/>
    <s v="Nej"/>
    <n v="0"/>
    <n v="0"/>
    <n v="5"/>
    <n v="5"/>
    <n v="4"/>
    <n v="5"/>
    <n v="0"/>
    <n v="5"/>
    <n v="0"/>
    <n v="0"/>
    <n v="5"/>
    <n v="0"/>
    <n v="153600"/>
    <n v="38400"/>
    <n v="0"/>
    <s v="Ja"/>
    <s v="nej"/>
    <s v="Birgitte Larsen"/>
    <n v="2006"/>
    <n v="37"/>
    <n v="0"/>
    <s v="Køkkenleder"/>
    <s v="Erfaring fra andre institutioner"/>
    <n v="0"/>
    <n v="0"/>
    <n v="0"/>
    <n v="0"/>
    <n v="0"/>
    <n v="0"/>
    <n v="0"/>
    <n v="0"/>
    <n v="90"/>
    <n v="90"/>
    <n v="2"/>
    <n v="2"/>
    <s v="Ja"/>
    <s v="ja"/>
    <s v="Ja"/>
    <s v="Ja"/>
    <n v="0"/>
    <s v="Nej"/>
    <s v="Afventende, bekymrede - bliver det nu bedre end madpakken."/>
    <s v="Nej"/>
    <s v="som forældrene"/>
    <x v="0"/>
    <x v="2"/>
    <n v="0"/>
    <s v="produktionskøkken"/>
    <s v="nej"/>
    <s v="Mindre"/>
    <s v="Ingen"/>
    <s v="Nej"/>
    <s v="Eksisterende ovn udskiftes. Kogebord skiftes til nyere med 4 plader (glaskeramisk)"/>
    <n v="0"/>
    <n v="0"/>
    <n v="0"/>
    <n v="0"/>
    <n v="0"/>
    <n v="0"/>
    <n v="0"/>
    <n v="0"/>
    <n v="0"/>
    <s v="Lone Voss/Sine"/>
    <d v="2009-03-16T00:00:00"/>
    <n v="0"/>
    <n v="0"/>
    <n v="1"/>
    <n v="4"/>
    <n v="0"/>
    <n v="0"/>
    <n v="1"/>
    <n v="0"/>
    <n v="3"/>
    <n v="0"/>
    <n v="2"/>
    <n v="0"/>
    <n v="0"/>
    <n v="1"/>
    <n v="0"/>
    <n v="0"/>
    <n v="2"/>
    <n v="0"/>
    <n v="1"/>
    <n v="1"/>
    <n v="0"/>
    <s v="Ken"/>
    <n v="5"/>
    <s v="Ja"/>
    <n v="20"/>
    <s v="Nej"/>
    <s v="Nej"/>
    <s v="ja"/>
    <n v="3"/>
    <s v="God plads"/>
    <n v="0"/>
    <n v="0"/>
    <s v="Integrerede "/>
    <s v="Vanløse/Brønshøj-Husum"/>
    <n v="36"/>
    <n v="0"/>
    <n v="48"/>
    <n v="0"/>
    <n v="0"/>
    <n v="0"/>
    <n v="0"/>
    <n v="0"/>
    <n v="0"/>
    <n v="0"/>
    <n v="0"/>
    <n v="0"/>
    <n v="0"/>
    <n v="0"/>
    <n v="157824.35999999999"/>
  </r>
  <r>
    <x v="0"/>
    <x v="399"/>
    <s v="Børneplaneten Benediktegården"/>
    <s v="Vesterbro/Kgs.Enghave"/>
    <s v="Spontinisvej 22"/>
    <n v="2450"/>
    <s v="København SV"/>
    <s v="36 17 17 71"/>
    <s v="35269@buf.kk.dk"/>
    <s v="Vicki Børgesen"/>
    <n v="0"/>
    <n v="0"/>
    <s v="35269@buf.kk.dk"/>
    <s v="Integreret"/>
    <n v="43"/>
    <n v="0"/>
    <n v="60"/>
    <n v="0"/>
    <n v="0"/>
    <n v="0"/>
    <n v="0"/>
    <s v="ja"/>
    <n v="2"/>
    <n v="1"/>
    <n v="5"/>
    <n v="5"/>
    <n v="5"/>
    <n v="5"/>
    <n v="0"/>
    <n v="5"/>
    <n v="5"/>
    <n v="0"/>
    <n v="5"/>
    <n v="0"/>
    <s v="Der er afsat 300000kr til 43 vuggestuebørn og 60 børnehavebørn."/>
    <n v="0"/>
    <n v="0"/>
    <s v="Ja"/>
    <s v="Ja"/>
    <s v="Anthran"/>
    <n v="1997"/>
    <n v="35"/>
    <n v="0"/>
    <s v="Ufaglært"/>
    <s v="12-15 års erfaring"/>
    <s v="Økologikursus ØOF"/>
    <n v="0"/>
    <n v="0"/>
    <n v="0"/>
    <n v="0"/>
    <n v="0"/>
    <n v="0"/>
    <n v="0"/>
    <n v="50"/>
    <n v="50"/>
    <n v="2"/>
    <n v="2"/>
    <s v="Ja"/>
    <s v="ja"/>
    <s v="Ja"/>
    <s v="Ja"/>
    <n v="0"/>
    <s v="Ja"/>
    <n v="0"/>
    <s v="Ja"/>
    <n v="0"/>
    <x v="2"/>
    <x v="123"/>
    <n v="0"/>
    <s v="produktionskøkken"/>
    <s v="Ja"/>
    <s v="Ingen"/>
    <s v="Mindre"/>
    <s v="Nej"/>
    <s v="evt. males."/>
    <n v="0"/>
    <n v="0"/>
    <n v="0"/>
    <n v="0"/>
    <n v="0"/>
    <n v="0"/>
    <n v="0"/>
    <n v="0"/>
    <n v="0"/>
    <s v="Cathrine Jerrik"/>
    <d v="2009-02-03T00:00:00"/>
    <n v="0"/>
    <n v="0"/>
    <n v="1"/>
    <n v="4"/>
    <n v="0"/>
    <n v="2"/>
    <n v="0"/>
    <n v="0"/>
    <n v="0"/>
    <n v="0"/>
    <n v="1"/>
    <n v="1"/>
    <n v="0"/>
    <n v="0"/>
    <n v="0"/>
    <n v="0"/>
    <n v="2"/>
    <n v="0"/>
    <n v="0"/>
    <n v="1"/>
    <n v="25"/>
    <s v="Miele"/>
    <n v="3"/>
    <s v="Nej"/>
    <n v="0"/>
    <s v="Nej"/>
    <s v="Ja"/>
    <s v="Nej"/>
    <n v="2"/>
    <s v="Begrænset"/>
    <s v="Institutionen er i 2 etager, så de ønsker sig en madelevator.."/>
    <n v="0"/>
    <s v="Integrerede "/>
    <s v="Vesterbro/Kgs.Enghave"/>
    <n v="43"/>
    <n v="0"/>
    <n v="60"/>
    <n v="0"/>
    <n v="0"/>
    <n v="0"/>
    <n v="0"/>
    <n v="0"/>
    <n v="0"/>
    <n v="0"/>
    <n v="0"/>
    <n v="0"/>
    <n v="0"/>
    <n v="0"/>
    <n v="253136.8"/>
  </r>
  <r>
    <x v="0"/>
    <x v="400"/>
    <s v="Børneplaneten Benediktegården"/>
    <s v="Vesterbro/Kgs.Enghave"/>
    <s v="Spontinisvej 22"/>
    <n v="2450"/>
    <s v="København SV"/>
    <s v="36 17 17 71"/>
    <s v="35269@buf.kk.dk"/>
    <s v="Vicki Børgesen"/>
    <n v="0"/>
    <n v="0"/>
    <s v="35269@buf.kk.dk"/>
    <s v="Integreret"/>
    <n v="43"/>
    <n v="0"/>
    <n v="60"/>
    <n v="0"/>
    <n v="0"/>
    <n v="0"/>
    <n v="0"/>
    <s v="ja"/>
    <n v="0"/>
    <n v="2"/>
    <n v="0"/>
    <n v="0"/>
    <n v="0"/>
    <n v="0"/>
    <n v="0"/>
    <n v="0"/>
    <n v="0"/>
    <n v="0"/>
    <n v="0"/>
    <n v="0"/>
    <n v="0"/>
    <n v="0"/>
    <n v="0"/>
    <n v="0"/>
    <n v="0"/>
    <n v="0"/>
    <n v="0"/>
    <n v="0"/>
    <n v="0"/>
    <n v="0"/>
    <n v="0"/>
    <n v="0"/>
    <n v="0"/>
    <n v="0"/>
    <n v="0"/>
    <n v="0"/>
    <n v="0"/>
    <n v="0"/>
    <n v="0"/>
    <n v="0"/>
    <n v="0"/>
    <n v="0"/>
    <n v="0"/>
    <n v="0"/>
    <n v="0"/>
    <n v="0"/>
    <n v="0"/>
    <n v="0"/>
    <n v="0"/>
    <n v="0"/>
    <n v="0"/>
    <n v="0"/>
    <x v="1"/>
    <x v="1"/>
    <n v="0"/>
    <s v="Køkken blandet tilvirk"/>
    <n v="0"/>
    <n v="0"/>
    <n v="0"/>
    <n v="0"/>
    <n v="0"/>
    <s v="Mindre"/>
    <s v="Mindre"/>
    <s v="Nej"/>
    <s v="Kræver fornyelse for at bliver godkendt af føædevarer myndighederne. Mangler bedre kølefaciliteter."/>
    <n v="0"/>
    <n v="0"/>
    <n v="0"/>
    <n v="0"/>
    <n v="0"/>
    <s v="Cathrine Jerrik"/>
    <d v="2009-02-03T00:00:00"/>
    <n v="0"/>
    <n v="0"/>
    <n v="1"/>
    <n v="4"/>
    <n v="0"/>
    <n v="2"/>
    <n v="0"/>
    <n v="0"/>
    <n v="0"/>
    <n v="0"/>
    <n v="1"/>
    <n v="0"/>
    <n v="0"/>
    <n v="0"/>
    <n v="0"/>
    <n v="0"/>
    <n v="1"/>
    <n v="0"/>
    <n v="0"/>
    <n v="1"/>
    <n v="25"/>
    <s v="Miele"/>
    <n v="3"/>
    <s v="Nej"/>
    <n v="0"/>
    <s v="Nej"/>
    <s v="Nej"/>
    <s v="Nej"/>
    <n v="2"/>
    <n v="0"/>
    <s v="gamle og små køleskabe. Ombygning påkrævet. Institutionen er i to etager så der ønskes madelevator, der findes et thekøkken i børnehavesektionen som tidligere har været produktionskøkken"/>
    <n v="0"/>
    <s v="Integrerede "/>
    <s v="Vesterbro/Kgs.Enghave"/>
    <n v="43"/>
    <n v="0"/>
    <n v="60"/>
    <n v="0"/>
    <n v="0"/>
    <n v="0"/>
    <n v="0"/>
    <n v="0"/>
    <n v="0"/>
    <n v="0"/>
    <n v="0"/>
    <n v="0"/>
    <n v="0"/>
    <n v="0"/>
    <n v="253136.8"/>
  </r>
  <r>
    <x v="0"/>
    <x v="401"/>
    <s v="Børnehuset Colombus"/>
    <s v="Vesterbro/Kgs.Enghave"/>
    <s v="Rejsbygade 8A"/>
    <n v="1759"/>
    <s v="København V"/>
    <s v="88 88 82 40"/>
    <s v="mail@columbus.kk.dk"/>
    <s v="Bente"/>
    <n v="33248986"/>
    <n v="0"/>
    <s v="35308@buf.kk.dk"/>
    <s v="Integreret"/>
    <n v="50"/>
    <n v="0"/>
    <n v="66"/>
    <n v="0"/>
    <n v="0"/>
    <n v="0"/>
    <n v="0"/>
    <s v="Nej"/>
    <n v="0"/>
    <n v="0"/>
    <n v="5"/>
    <n v="5"/>
    <n v="5"/>
    <n v="5"/>
    <n v="0"/>
    <n v="5"/>
    <n v="5"/>
    <n v="5"/>
    <n v="5"/>
    <n v="0"/>
    <n v="0"/>
    <n v="0"/>
    <n v="0"/>
    <s v="Ja"/>
    <s v="nej"/>
    <s v="Sara Østergaard"/>
    <n v="0"/>
    <n v="37"/>
    <n v="0"/>
    <s v="Kok"/>
    <n v="0"/>
    <n v="0"/>
    <s v="Birgitte"/>
    <n v="2008"/>
    <n v="20"/>
    <n v="0"/>
    <s v="ufaglært"/>
    <s v="10 års køkkenerfaring"/>
    <s v="hygiejne"/>
    <n v="0"/>
    <n v="0"/>
    <n v="1"/>
    <n v="1"/>
    <s v="Ja"/>
    <s v="Nej"/>
    <s v="nej"/>
    <s v="Ja"/>
    <s v="ved ikke"/>
    <n v="0"/>
    <n v="0"/>
    <n v="0"/>
    <n v="0"/>
    <x v="0"/>
    <x v="1"/>
    <n v="0"/>
    <s v="produktionskøkken"/>
    <s v="nej"/>
    <s v="Mindre"/>
    <n v="0"/>
    <n v="0"/>
    <s v="Hurtigere opvaskemaskine nødvendig"/>
    <n v="0"/>
    <n v="0"/>
    <n v="0"/>
    <n v="0"/>
    <n v="0"/>
    <n v="0"/>
    <n v="0"/>
    <n v="0"/>
    <n v="0"/>
    <s v="Mariah"/>
    <d v="2009-01-30T00:00:00"/>
    <n v="0"/>
    <n v="0"/>
    <n v="1"/>
    <n v="5"/>
    <n v="0"/>
    <n v="2"/>
    <n v="0"/>
    <n v="0"/>
    <n v="0"/>
    <n v="0"/>
    <n v="2"/>
    <n v="2"/>
    <n v="0"/>
    <n v="0"/>
    <n v="0"/>
    <n v="0"/>
    <n v="2"/>
    <n v="0"/>
    <n v="0"/>
    <n v="1"/>
    <n v="25"/>
    <s v="Miele Professional"/>
    <n v="10"/>
    <s v="Ja"/>
    <n v="12"/>
    <s v="Nej"/>
    <s v="Nej"/>
    <s v="Nej"/>
    <n v="4"/>
    <s v="God plads"/>
    <s v="Mangler kun en bedre opvaskemaskine"/>
    <n v="0"/>
    <s v="Integrerede "/>
    <s v="Vesterbro/Kgs.Enghave"/>
    <n v="52"/>
    <n v="0"/>
    <n v="66"/>
    <n v="0"/>
    <n v="0"/>
    <n v="0"/>
    <n v="0"/>
    <n v="0"/>
    <n v="0"/>
    <n v="0"/>
    <n v="0"/>
    <n v="0"/>
    <n v="0"/>
    <n v="0"/>
    <n v="15403.11"/>
  </r>
  <r>
    <x v="0"/>
    <x v="402"/>
    <s v="Børnehuset Colombus"/>
    <s v="Vesterbro/Kgs.Enghave"/>
    <s v="Rejsbygade 8A"/>
    <n v="1759"/>
    <s v="København V"/>
    <s v="88 88 82 40"/>
    <s v="mail@columbus.kk.dk"/>
    <s v="Bente"/>
    <n v="33248986"/>
    <n v="0"/>
    <s v="35308@buf.kk.dk"/>
    <s v="Integreret"/>
    <n v="50"/>
    <n v="0"/>
    <n v="66"/>
    <n v="0"/>
    <n v="0"/>
    <n v="0"/>
    <n v="0"/>
    <s v="Nej"/>
    <n v="0"/>
    <n v="0"/>
    <n v="0"/>
    <n v="0"/>
    <n v="0"/>
    <n v="0"/>
    <n v="0"/>
    <n v="0"/>
    <n v="0"/>
    <n v="0"/>
    <n v="0"/>
    <n v="0"/>
    <n v="0"/>
    <n v="0"/>
    <n v="0"/>
    <n v="0"/>
    <n v="0"/>
    <n v="0"/>
    <n v="0"/>
    <n v="0"/>
    <n v="0"/>
    <n v="0"/>
    <n v="0"/>
    <n v="0"/>
    <n v="0"/>
    <n v="0"/>
    <n v="0"/>
    <n v="0"/>
    <n v="0"/>
    <n v="0"/>
    <n v="0"/>
    <n v="0"/>
    <n v="0"/>
    <n v="0"/>
    <n v="0"/>
    <n v="0"/>
    <n v="0"/>
    <n v="0"/>
    <n v="0"/>
    <n v="0"/>
    <n v="0"/>
    <n v="0"/>
    <n v="0"/>
    <n v="0"/>
    <x v="1"/>
    <x v="1"/>
    <n v="0"/>
    <s v="Køkken begrænset tilvirk"/>
    <s v="nej"/>
    <s v="Mindre"/>
    <s v="Mindre"/>
    <s v="Nej"/>
    <s v="Dette skal vurderes: ekstra vask påkrævet? Rist i gulv påkrævet? Hæve opvaskemaskine påkrævet? Madhusvurdering: Der skal 1 ekstra varmluftovn"/>
    <n v="0"/>
    <n v="0"/>
    <n v="0"/>
    <n v="0"/>
    <n v="0"/>
    <n v="0"/>
    <n v="0"/>
    <n v="0"/>
    <n v="0"/>
    <s v="Birgitte Glerup"/>
    <d v="2009-01-30T00:00:00"/>
    <n v="0"/>
    <n v="1"/>
    <n v="0"/>
    <n v="4"/>
    <n v="1"/>
    <n v="0"/>
    <n v="0"/>
    <n v="0"/>
    <n v="0"/>
    <n v="0"/>
    <n v="3"/>
    <n v="0"/>
    <n v="0"/>
    <n v="0"/>
    <n v="0"/>
    <n v="0"/>
    <n v="0"/>
    <n v="0"/>
    <n v="0"/>
    <n v="1"/>
    <n v="20"/>
    <s v="Miele Professional"/>
    <n v="10"/>
    <s v="Nej"/>
    <n v="0"/>
    <s v="Nej"/>
    <s v="Ja"/>
    <s v="Nej"/>
    <n v="1"/>
    <s v="ingen plads"/>
    <s v="god plads i køkkenet"/>
    <n v="0"/>
    <s v="Integrerede "/>
    <s v="Vesterbro/Kgs.Enghave"/>
    <n v="52"/>
    <n v="0"/>
    <n v="66"/>
    <n v="0"/>
    <n v="0"/>
    <n v="0"/>
    <n v="0"/>
    <n v="0"/>
    <n v="0"/>
    <n v="0"/>
    <n v="0"/>
    <n v="0"/>
    <n v="0"/>
    <n v="0"/>
    <n v="15403.11"/>
  </r>
  <r>
    <x v="0"/>
    <x v="403"/>
    <s v="Børnehuset Frederiksholm"/>
    <s v="Vesterbro/Kgs.Enghave"/>
    <s v="Borgbjergsvej 30A"/>
    <n v="2450"/>
    <s v="København SV"/>
    <s v="33 31 69 96"/>
    <s v="35320@buf.kk.dk"/>
    <s v="Elisabeth Lunding"/>
    <n v="36462858"/>
    <n v="33316996"/>
    <s v="35320@buf.kk.dk"/>
    <s v="Integreret"/>
    <n v="16"/>
    <n v="0"/>
    <n v="44"/>
    <n v="0"/>
    <n v="0"/>
    <n v="0"/>
    <n v="0"/>
    <s v="Nej"/>
    <n v="0"/>
    <n v="0"/>
    <n v="5"/>
    <n v="5"/>
    <n v="3"/>
    <n v="5"/>
    <n v="0"/>
    <n v="5"/>
    <n v="0"/>
    <n v="0"/>
    <n v="5"/>
    <n v="0"/>
    <n v="44500"/>
    <n v="44500"/>
    <n v="0"/>
    <s v="Ja"/>
    <s v="nej"/>
    <s v="Janette Bandier"/>
    <n v="2007"/>
    <n v="20"/>
    <n v="0"/>
    <s v="køkkenassistent"/>
    <s v="som køkkenassistent"/>
    <s v="Egenkontrol"/>
    <n v="0"/>
    <n v="0"/>
    <n v="0"/>
    <n v="0"/>
    <n v="0"/>
    <n v="0"/>
    <n v="0"/>
    <n v="95"/>
    <n v="95"/>
    <n v="2"/>
    <n v="2"/>
    <s v="Ja"/>
    <s v="ja"/>
    <s v="Ja"/>
    <s v="Ja"/>
    <s v="Er meget negativ omkring ordningen."/>
    <s v="Ja"/>
    <s v="Men meget negative"/>
    <s v="Ja"/>
    <s v="Men meget negative"/>
    <x v="0"/>
    <x v="1"/>
    <n v="0"/>
    <s v="produktionskøkken"/>
    <s v="Ja"/>
    <s v="Mindre"/>
    <s v="Ingen"/>
    <s v="Nej"/>
    <s v="Køkkenet bliver brugt til vuggestuen"/>
    <n v="0"/>
    <n v="0"/>
    <n v="0"/>
    <n v="0"/>
    <n v="0"/>
    <n v="0"/>
    <n v="0"/>
    <n v="0"/>
    <n v="0"/>
    <s v="Cathrine Jerrik / Nanna"/>
    <d v="2009-03-09T00:00:00"/>
    <n v="0"/>
    <n v="1"/>
    <n v="0"/>
    <n v="0"/>
    <n v="0"/>
    <n v="1"/>
    <n v="0"/>
    <n v="0"/>
    <n v="0"/>
    <n v="1"/>
    <n v="0"/>
    <n v="0"/>
    <n v="0"/>
    <n v="0"/>
    <n v="0"/>
    <n v="1"/>
    <n v="0"/>
    <n v="0"/>
    <n v="0"/>
    <n v="1"/>
    <n v="20"/>
    <s v="Miele"/>
    <n v="2"/>
    <s v="Nej"/>
    <n v="0"/>
    <s v="Ja"/>
    <s v="Ja"/>
    <s v="Nej"/>
    <n v="2"/>
    <s v="God plads"/>
    <n v="0"/>
    <n v="0"/>
    <s v="Integrerede "/>
    <s v="Vesterbro/Kgs.Enghave"/>
    <n v="18"/>
    <n v="0"/>
    <n v="44"/>
    <n v="0"/>
    <n v="0"/>
    <n v="0"/>
    <n v="0"/>
    <n v="0"/>
    <n v="0"/>
    <n v="0"/>
    <n v="0"/>
    <n v="0"/>
    <n v="0"/>
    <n v="0"/>
    <n v="89587.18"/>
  </r>
  <r>
    <x v="0"/>
    <x v="404"/>
    <s v="Børnehuset Frederiksholm"/>
    <s v="Vesterbro/Kgs.Enghave"/>
    <s v="Borgbjergsvej 30A"/>
    <n v="2450"/>
    <s v="København SV"/>
    <s v="33 31 69 96"/>
    <s v="35320@buf.kk.dk"/>
    <s v="Elisabeth Lunding"/>
    <n v="36462858"/>
    <n v="33316996"/>
    <s v="35320@buf.kk.dk"/>
    <s v="Integreret"/>
    <n v="0"/>
    <n v="0"/>
    <n v="0"/>
    <n v="0"/>
    <n v="0"/>
    <n v="0"/>
    <n v="0"/>
    <n v="0"/>
    <n v="0"/>
    <n v="0"/>
    <n v="5"/>
    <n v="5"/>
    <n v="3"/>
    <n v="5"/>
    <n v="0"/>
    <n v="5"/>
    <n v="0"/>
    <n v="0"/>
    <n v="5"/>
    <n v="0"/>
    <n v="44500"/>
    <n v="44500"/>
    <n v="0"/>
    <n v="0"/>
    <n v="0"/>
    <n v="0"/>
    <n v="0"/>
    <n v="0"/>
    <n v="0"/>
    <n v="0"/>
    <n v="0"/>
    <n v="0"/>
    <n v="0"/>
    <n v="0"/>
    <n v="0"/>
    <n v="0"/>
    <n v="0"/>
    <n v="0"/>
    <n v="0"/>
    <n v="95"/>
    <n v="95"/>
    <n v="0"/>
    <n v="0"/>
    <n v="0"/>
    <n v="0"/>
    <n v="0"/>
    <n v="0"/>
    <n v="0"/>
    <n v="0"/>
    <n v="0"/>
    <n v="0"/>
    <n v="0"/>
    <x v="1"/>
    <x v="1"/>
    <n v="0"/>
    <s v="Ved ikke"/>
    <n v="0"/>
    <n v="0"/>
    <n v="0"/>
    <n v="0"/>
    <n v="0"/>
    <n v="0"/>
    <n v="0"/>
    <n v="0"/>
    <n v="0"/>
    <n v="0"/>
    <n v="0"/>
    <n v="0"/>
    <n v="0"/>
    <n v="0"/>
    <n v="0"/>
    <d v="1899-12-30T00:00:00"/>
    <n v="0"/>
    <n v="1"/>
    <n v="0"/>
    <n v="0"/>
    <n v="0"/>
    <n v="0"/>
    <n v="0"/>
    <n v="0"/>
    <n v="0"/>
    <n v="1"/>
    <n v="0"/>
    <n v="0"/>
    <n v="0"/>
    <n v="0"/>
    <n v="0"/>
    <n v="1"/>
    <n v="0"/>
    <n v="0"/>
    <n v="0"/>
    <n v="1"/>
    <n v="20"/>
    <s v="miele"/>
    <n v="6"/>
    <n v="0"/>
    <n v="0"/>
    <n v="0"/>
    <n v="0"/>
    <n v="0"/>
    <n v="1"/>
    <s v="ingen plads"/>
    <n v="0"/>
    <n v="0"/>
    <s v="Integrerede "/>
    <s v="Vesterbro/Kgs.Enghave"/>
    <n v="18"/>
    <n v="0"/>
    <n v="44"/>
    <n v="0"/>
    <n v="0"/>
    <n v="0"/>
    <n v="0"/>
    <n v="0"/>
    <n v="0"/>
    <n v="0"/>
    <n v="0"/>
    <n v="0"/>
    <n v="0"/>
    <n v="0"/>
    <n v="89587.18"/>
  </r>
  <r>
    <x v="0"/>
    <x v="405"/>
    <s v="Saxoly Børnehus"/>
    <s v="Vesterbro/Kgs.Enghave"/>
    <s v="Saxogade 104A"/>
    <n v="1662"/>
    <s v="København V"/>
    <s v="33 21 56 56"/>
    <s v="35433@buf.kk.dk"/>
    <s v="Irene Handt"/>
    <n v="0"/>
    <n v="0"/>
    <s v="35433@buf.kk.dk"/>
    <s v="Integreret"/>
    <n v="36"/>
    <n v="0"/>
    <n v="84"/>
    <n v="0"/>
    <n v="0"/>
    <n v="0"/>
    <n v="0"/>
    <s v="ja"/>
    <n v="3"/>
    <n v="1"/>
    <n v="5"/>
    <n v="5"/>
    <n v="5"/>
    <n v="5"/>
    <n v="0"/>
    <n v="5"/>
    <n v="5"/>
    <n v="0"/>
    <n v="5"/>
    <n v="0"/>
    <n v="10000"/>
    <n v="10000"/>
    <n v="0"/>
    <s v="Ja"/>
    <s v="nej"/>
    <s v="Berit Andersen"/>
    <n v="2008"/>
    <n v="35"/>
    <n v="0"/>
    <s v="Ernæringsassistent"/>
    <s v="12 år med mad til børn"/>
    <n v="0"/>
    <n v="0"/>
    <n v="0"/>
    <n v="0"/>
    <n v="0"/>
    <n v="0"/>
    <n v="0"/>
    <n v="0"/>
    <n v="90"/>
    <n v="90"/>
    <n v="2"/>
    <n v="2"/>
    <s v="Ja"/>
    <s v="Nej"/>
    <s v="Ja"/>
    <n v="0"/>
    <s v="Ved ikke. De vil gerne selv lave mad, men har endnu ikke taget stilling til det, pga. interne problemer"/>
    <s v="Ja"/>
    <n v="0"/>
    <s v="Ja"/>
    <n v="0"/>
    <x v="0"/>
    <x v="124"/>
    <n v="0"/>
    <s v="produktionskøkken"/>
    <s v="Ja"/>
    <s v="Ingen"/>
    <s v="Ingen"/>
    <s v="Nej"/>
    <n v="0"/>
    <n v="0"/>
    <n v="0"/>
    <n v="0"/>
    <n v="0"/>
    <n v="0"/>
    <n v="0"/>
    <n v="0"/>
    <n v="0"/>
    <n v="0"/>
    <s v="Cathrine / Nanna"/>
    <d v="2009-02-26T00:00:00"/>
    <n v="0"/>
    <n v="0"/>
    <n v="1"/>
    <n v="5"/>
    <n v="0"/>
    <n v="2"/>
    <n v="0"/>
    <n v="0"/>
    <n v="0"/>
    <n v="0"/>
    <n v="2"/>
    <n v="0"/>
    <n v="0"/>
    <n v="0"/>
    <n v="0"/>
    <n v="0"/>
    <n v="2"/>
    <n v="0"/>
    <n v="0"/>
    <n v="1"/>
    <n v="25"/>
    <s v="Miele"/>
    <n v="3"/>
    <s v="Nej"/>
    <n v="0"/>
    <s v="Ja"/>
    <s v="Ja"/>
    <s v="Nej"/>
    <n v="4"/>
    <s v="Begrænset"/>
    <s v="Skabsplads i køkken, men intet lager._x000a_Nyt lækkert køkken"/>
    <n v="0"/>
    <s v="Integrerede "/>
    <s v="Vesterbro/Kgs.Enghave"/>
    <n v="36"/>
    <n v="0"/>
    <n v="84"/>
    <n v="0"/>
    <n v="0"/>
    <n v="0"/>
    <n v="0"/>
    <n v="0"/>
    <n v="0"/>
    <n v="0"/>
    <n v="0"/>
    <n v="0"/>
    <n v="0"/>
    <n v="0"/>
    <n v="260094.35"/>
  </r>
  <r>
    <x v="0"/>
    <x v="406"/>
    <s v="Saxoly Børnehus"/>
    <s v="Vesterbro/Kgs.Enghave"/>
    <s v="Saxogade 104A"/>
    <n v="1662"/>
    <s v="København V"/>
    <s v="33 21 56 56"/>
    <s v="35433@buf.kk.dk"/>
    <s v="Irene Handt"/>
    <n v="0"/>
    <n v="0"/>
    <s v="35433@buf.kk.dk"/>
    <s v="Integreret"/>
    <n v="36"/>
    <n v="0"/>
    <n v="84"/>
    <n v="0"/>
    <n v="0"/>
    <n v="0"/>
    <n v="0"/>
    <s v="ja"/>
    <n v="3"/>
    <n v="1"/>
    <n v="5"/>
    <n v="5"/>
    <n v="5"/>
    <n v="5"/>
    <n v="0"/>
    <n v="5"/>
    <n v="5"/>
    <n v="0"/>
    <n v="5"/>
    <n v="0"/>
    <n v="10000"/>
    <n v="10000"/>
    <n v="0"/>
    <s v="Ja"/>
    <s v="nej"/>
    <n v="0"/>
    <n v="0"/>
    <n v="0"/>
    <n v="0"/>
    <n v="0"/>
    <n v="0"/>
    <n v="0"/>
    <n v="0"/>
    <n v="0"/>
    <n v="0"/>
    <n v="0"/>
    <n v="0"/>
    <n v="0"/>
    <n v="0"/>
    <n v="90"/>
    <n v="90"/>
    <n v="2"/>
    <n v="2"/>
    <s v="Ja"/>
    <s v="Nej"/>
    <s v="Ja"/>
    <n v="0"/>
    <n v="0"/>
    <n v="0"/>
    <n v="0"/>
    <n v="0"/>
    <n v="0"/>
    <x v="1"/>
    <x v="1"/>
    <n v="0"/>
    <s v="Køkken begrænset tilvirk"/>
    <n v="0"/>
    <s v="Mindre"/>
    <s v="Mindre"/>
    <s v="Nej"/>
    <s v="Nye køkkenelementer er påkrævet, før det kan tages i brug igen"/>
    <n v="0"/>
    <n v="0"/>
    <n v="0"/>
    <n v="0"/>
    <n v="0"/>
    <n v="0"/>
    <n v="0"/>
    <n v="0"/>
    <n v="0"/>
    <s v="Cathrine / Nanna"/>
    <d v="2009-02-26T00:00:00"/>
    <n v="0"/>
    <n v="1"/>
    <n v="0"/>
    <n v="0"/>
    <n v="0"/>
    <n v="0"/>
    <n v="0"/>
    <n v="0"/>
    <n v="0"/>
    <n v="0"/>
    <n v="1"/>
    <n v="0"/>
    <n v="0"/>
    <n v="0"/>
    <n v="0"/>
    <n v="0"/>
    <n v="0"/>
    <n v="0"/>
    <n v="0"/>
    <n v="1"/>
    <n v="25"/>
    <s v="Miele"/>
    <n v="1"/>
    <s v="Nej"/>
    <n v="0"/>
    <s v="Nej"/>
    <s v="Nej"/>
    <s v="Nej"/>
    <n v="2"/>
    <s v="Begrænset"/>
    <s v="Skabsplads i køkken , men intet lager"/>
    <n v="0"/>
    <s v="Integrerede "/>
    <s v="Vesterbro/Kgs.Enghave"/>
    <n v="36"/>
    <n v="0"/>
    <n v="84"/>
    <n v="0"/>
    <n v="0"/>
    <n v="0"/>
    <n v="0"/>
    <n v="0"/>
    <n v="0"/>
    <n v="0"/>
    <n v="0"/>
    <n v="0"/>
    <n v="0"/>
    <n v="0"/>
    <n v="260094.35"/>
  </r>
  <r>
    <x v="0"/>
    <x v="407"/>
    <s v="Saxoly Børnehus"/>
    <s v="Vesterbro/Kgs.Enghave"/>
    <s v="Saxogade 104A"/>
    <n v="1662"/>
    <s v="København V"/>
    <s v="33 21 56 56"/>
    <s v="35433@buf.kk.dk"/>
    <s v="Irene Handt"/>
    <n v="0"/>
    <n v="0"/>
    <s v="35433@buf.kk.dk"/>
    <s v="Integreret"/>
    <n v="36"/>
    <n v="0"/>
    <n v="84"/>
    <n v="0"/>
    <n v="0"/>
    <n v="0"/>
    <n v="0"/>
    <s v="ja"/>
    <n v="3"/>
    <n v="1"/>
    <n v="5"/>
    <n v="5"/>
    <n v="5"/>
    <n v="5"/>
    <n v="0"/>
    <n v="5"/>
    <n v="5"/>
    <n v="0"/>
    <n v="5"/>
    <n v="0"/>
    <n v="10000"/>
    <n v="10000"/>
    <n v="0"/>
    <s v="Ja"/>
    <s v="nej"/>
    <n v="0"/>
    <n v="0"/>
    <n v="0"/>
    <n v="0"/>
    <n v="0"/>
    <n v="0"/>
    <n v="0"/>
    <n v="0"/>
    <n v="0"/>
    <n v="0"/>
    <n v="0"/>
    <n v="0"/>
    <n v="0"/>
    <n v="0"/>
    <n v="90"/>
    <n v="90"/>
    <n v="2"/>
    <n v="2"/>
    <s v="Ja"/>
    <s v="Nej"/>
    <s v="Ja"/>
    <n v="0"/>
    <n v="0"/>
    <n v="0"/>
    <n v="0"/>
    <n v="0"/>
    <n v="0"/>
    <x v="1"/>
    <x v="1"/>
    <n v="0"/>
    <s v="produktionskøkken"/>
    <n v="0"/>
    <s v="Mindre"/>
    <s v="Mindre"/>
    <s v="Nej"/>
    <s v="Køkkenet har ikke været brugt længe. Trænger til en kærlig hånd inden brug. Males "/>
    <n v="0"/>
    <n v="0"/>
    <n v="0"/>
    <n v="0"/>
    <n v="0"/>
    <n v="0"/>
    <n v="0"/>
    <n v="0"/>
    <n v="0"/>
    <s v="Cathrine / Nanna"/>
    <d v="2009-02-26T00:00:00"/>
    <n v="0"/>
    <n v="0"/>
    <n v="1"/>
    <n v="4"/>
    <n v="0"/>
    <n v="1"/>
    <n v="0"/>
    <n v="0"/>
    <n v="0"/>
    <n v="0"/>
    <n v="2"/>
    <n v="0"/>
    <n v="0"/>
    <n v="0"/>
    <n v="0"/>
    <n v="0"/>
    <n v="1"/>
    <n v="0"/>
    <n v="0"/>
    <n v="1"/>
    <n v="25"/>
    <s v="Miele"/>
    <n v="2.5"/>
    <s v="Nej"/>
    <n v="0"/>
    <s v="Nej"/>
    <s v="Nej"/>
    <s v="Nej"/>
    <n v="2"/>
    <s v="Begrænset"/>
    <s v="Køkken 3 i Børnehaven på Sønderboulevard, kun med de store børn. 51 børn hvor 11 dagligt kører ud til udflytterbørnehave"/>
    <n v="0"/>
    <s v="Integrerede "/>
    <s v="Vesterbro/Kgs.Enghave"/>
    <n v="36"/>
    <n v="0"/>
    <n v="84"/>
    <n v="0"/>
    <n v="0"/>
    <n v="0"/>
    <n v="0"/>
    <n v="0"/>
    <n v="0"/>
    <n v="0"/>
    <n v="0"/>
    <n v="0"/>
    <n v="0"/>
    <n v="0"/>
    <n v="260094.35"/>
  </r>
  <r>
    <x v="0"/>
    <x v="408"/>
    <s v="Saxogården"/>
    <s v="Vesterbro/Kgs.Enghave"/>
    <s v="Dannebrogsgade 34"/>
    <n v="1660"/>
    <s v="København V"/>
    <s v="33 21 41 97"/>
    <s v="saxogaarden@mail.dk"/>
    <s v="Charlotte Oscilowski"/>
    <n v="33290042"/>
    <n v="0"/>
    <s v="35550@buf.kk.dk"/>
    <s v="Integreret"/>
    <n v="32"/>
    <n v="0"/>
    <n v="55"/>
    <n v="40"/>
    <n v="0"/>
    <n v="0"/>
    <n v="0"/>
    <s v="Nej"/>
    <n v="0"/>
    <n v="0"/>
    <n v="5"/>
    <n v="5"/>
    <n v="4"/>
    <n v="5"/>
    <n v="0"/>
    <n v="5"/>
    <n v="0"/>
    <n v="0"/>
    <n v="5"/>
    <n v="0"/>
    <n v="230000"/>
    <n v="20000"/>
    <n v="0"/>
    <s v="Ja"/>
    <s v="nej"/>
    <s v="Zita Pedersen"/>
    <n v="2007"/>
    <n v="35"/>
    <n v="0"/>
    <s v="Næsten køkkenleder"/>
    <s v="25 års køkkenerfaring"/>
    <s v="Rodfrugter, bagekurser, barnemad, ernæringssammensætning"/>
    <n v="0"/>
    <n v="0"/>
    <n v="0"/>
    <n v="0"/>
    <n v="0"/>
    <n v="0"/>
    <n v="0"/>
    <n v="80"/>
    <n v="80"/>
    <n v="2"/>
    <n v="2"/>
    <s v="Ja"/>
    <s v="Nej"/>
    <s v="nej"/>
    <s v="Ja"/>
    <s v="Med opnormering af personale, anslår selv det kræver 20 timer mere"/>
    <s v="Ja"/>
    <n v="0"/>
    <s v="Ja"/>
    <s v="Er bekymret for hvad institutionen gør ved sygdom i køkkenet"/>
    <x v="0"/>
    <x v="1"/>
    <n v="0"/>
    <s v="produktionskøkken"/>
    <s v="nej"/>
    <s v="Ingen"/>
    <s v="Mindre"/>
    <s v="ja"/>
    <s v="Der mangler opbevaringsplads og afløb i gulvet"/>
    <n v="0"/>
    <n v="0"/>
    <n v="0"/>
    <n v="0"/>
    <n v="0"/>
    <n v="0"/>
    <n v="0"/>
    <n v="0"/>
    <n v="0"/>
    <s v="Mariah/ Margrethe"/>
    <d v="2009-01-22T00:00:00"/>
    <n v="0"/>
    <n v="0"/>
    <n v="1"/>
    <n v="10"/>
    <n v="2"/>
    <n v="0"/>
    <n v="0"/>
    <n v="0"/>
    <n v="0"/>
    <n v="0"/>
    <n v="3"/>
    <n v="0"/>
    <n v="0"/>
    <n v="0"/>
    <n v="0"/>
    <n v="2"/>
    <n v="0"/>
    <n v="0"/>
    <n v="1"/>
    <n v="1"/>
    <n v="2"/>
    <s v="Wexiödisk"/>
    <n v="5"/>
    <s v="Ja"/>
    <n v="12"/>
    <s v="Nej"/>
    <s v="Nej"/>
    <s v="ja"/>
    <n v="2"/>
    <s v="ingen plads"/>
    <s v="Der er ingen afløb i gulvet."/>
    <n v="0"/>
    <s v="Integrerede "/>
    <s v="Vesterbro/Kgs.Enghave"/>
    <n v="41"/>
    <n v="0"/>
    <n v="42"/>
    <n v="40"/>
    <n v="0"/>
    <n v="0"/>
    <n v="0"/>
    <n v="0"/>
    <n v="0"/>
    <n v="0"/>
    <n v="0"/>
    <n v="0"/>
    <n v="0"/>
    <n v="0"/>
    <n v="216250.94"/>
  </r>
  <r>
    <x v="0"/>
    <x v="409"/>
    <s v="Syvstjernen"/>
    <s v="Vesterbro/Kgs.Enghave"/>
    <s v="Dannebrogsgade 1"/>
    <n v="1665"/>
    <s v="København V"/>
    <s v="33 21 48 17"/>
    <s v="35558@buf.kk.dk"/>
    <s v="Ole Duelund"/>
    <n v="33257003"/>
    <n v="33244431"/>
    <s v="35558@buf.kk.dk"/>
    <s v="Integreret"/>
    <n v="22"/>
    <n v="0"/>
    <n v="26"/>
    <n v="0"/>
    <n v="0"/>
    <n v="0"/>
    <n v="0"/>
    <s v="Nej"/>
    <n v="0"/>
    <n v="0"/>
    <n v="5"/>
    <n v="5"/>
    <n v="4"/>
    <n v="5"/>
    <n v="0"/>
    <n v="5"/>
    <n v="5"/>
    <n v="0"/>
    <n v="5"/>
    <n v="0"/>
    <n v="83000"/>
    <n v="83000"/>
    <n v="0"/>
    <s v="Ja"/>
    <s v="nej"/>
    <s v="Tim Larsen"/>
    <n v="2005"/>
    <n v="20"/>
    <s v="mail@timlarsen.dk"/>
    <s v="Levnedsmiddeltekniker"/>
    <s v="fra andre køkkener"/>
    <n v="0"/>
    <n v="0"/>
    <n v="0"/>
    <n v="0"/>
    <n v="0"/>
    <n v="0"/>
    <n v="0"/>
    <n v="0"/>
    <n v="65"/>
    <n v="75"/>
    <n v="2"/>
    <n v="2"/>
    <s v="Ja"/>
    <s v="Nej"/>
    <s v="Ja"/>
    <s v="Nej"/>
    <s v="vil bare beholde madpakker til børnahavebørnene"/>
    <n v="0"/>
    <n v="0"/>
    <s v="Nej"/>
    <s v="Afventende, er omstillingsparat."/>
    <x v="0"/>
    <x v="125"/>
    <n v="0"/>
    <s v="Køkken blandet tilvirk"/>
    <n v="0"/>
    <n v="0"/>
    <n v="0"/>
    <n v="0"/>
    <n v="0"/>
    <n v="0"/>
    <s v="Større"/>
    <s v="Ja"/>
    <n v="0"/>
    <n v="0"/>
    <n v="0"/>
    <n v="0"/>
    <n v="0"/>
    <s v="for lille køkken, som ligger på 1. sal._x000a_Vg. og Bh. Ligger i stuen."/>
    <s v="Lone"/>
    <d v="2009-01-22T00:00:00"/>
    <n v="0"/>
    <n v="0"/>
    <n v="1"/>
    <n v="4"/>
    <n v="0"/>
    <n v="2"/>
    <n v="0"/>
    <n v="0"/>
    <n v="0"/>
    <n v="1"/>
    <n v="0"/>
    <n v="0"/>
    <n v="1"/>
    <n v="0"/>
    <n v="0"/>
    <n v="0"/>
    <n v="1"/>
    <n v="0"/>
    <n v="0"/>
    <n v="1"/>
    <n v="20"/>
    <s v="miele professional 6. 7859"/>
    <n v="2"/>
    <s v="Nej"/>
    <s v="Nej"/>
    <s v="Ja"/>
    <s v="Nej"/>
    <s v="Nej"/>
    <n v="3"/>
    <n v="0"/>
    <n v="0"/>
    <n v="0"/>
    <s v="Integrerede "/>
    <s v="Vesterbro/Kgs.Enghave"/>
    <n v="22"/>
    <n v="0"/>
    <n v="26"/>
    <n v="0"/>
    <n v="0"/>
    <n v="0"/>
    <n v="0"/>
    <n v="0"/>
    <n v="0"/>
    <n v="0"/>
    <n v="0"/>
    <n v="0"/>
    <n v="0"/>
    <n v="0"/>
    <n v="73845.56"/>
  </r>
  <r>
    <x v="0"/>
    <x v="410"/>
    <s v="Enghave sogne integrerede institution"/>
    <s v="Vesterbro/Kgs.Enghave"/>
    <s v="Slien 2"/>
    <n v="1766"/>
    <s v="København V"/>
    <s v="33 31 05 59"/>
    <s v="35585@buf.kk.dk"/>
    <s v="Henrik Maes"/>
    <n v="38801813"/>
    <n v="0"/>
    <s v="slien@pc.dk"/>
    <s v="Integreret"/>
    <n v="10"/>
    <n v="0"/>
    <n v="42"/>
    <n v="0"/>
    <n v="0"/>
    <n v="0"/>
    <n v="0"/>
    <s v="Nej"/>
    <n v="0"/>
    <n v="0"/>
    <n v="5"/>
    <n v="5"/>
    <n v="5"/>
    <n v="5"/>
    <n v="0"/>
    <n v="5"/>
    <n v="0"/>
    <n v="0"/>
    <n v="5"/>
    <n v="0"/>
    <n v="5047"/>
    <n v="32000"/>
    <s v="54.000 i alt"/>
    <s v="Ja"/>
    <s v="nej"/>
    <s v="Marianne Bitch"/>
    <n v="2009"/>
    <n v="20"/>
    <n v="0"/>
    <s v="kunstner"/>
    <s v="3 års køkken erfaring"/>
    <s v="Nej"/>
    <n v="0"/>
    <n v="0"/>
    <n v="0"/>
    <n v="0"/>
    <n v="0"/>
    <n v="0"/>
    <n v="0"/>
    <n v="92"/>
    <n v="92"/>
    <n v="3"/>
    <n v="2"/>
    <s v="nej"/>
    <s v="Nej"/>
    <s v="nej"/>
    <s v="Ja"/>
    <s v="laver ikke mad, men har lyst til at lave maden selv"/>
    <s v="Nej"/>
    <n v="0"/>
    <s v="Nej"/>
    <s v="Ynk og jammer"/>
    <x v="0"/>
    <x v="1"/>
    <n v="0"/>
    <s v="produktionskøkken"/>
    <s v="nej"/>
    <s v="Større"/>
    <s v="Større"/>
    <s v="ja"/>
    <s v="Pt. Meget lille prod. Køkken, nedslidt._x000a_Køkken udbygges, nye hårde hvidevare og andet"/>
    <n v="0"/>
    <n v="0"/>
    <n v="0"/>
    <n v="0"/>
    <n v="0"/>
    <n v="0"/>
    <n v="0"/>
    <n v="0"/>
    <n v="0"/>
    <s v="Lone Voss / Nanna"/>
    <d v="2009-02-02T00:00:00"/>
    <n v="0"/>
    <n v="1"/>
    <n v="0"/>
    <n v="0"/>
    <n v="0"/>
    <n v="0"/>
    <n v="0"/>
    <n v="0"/>
    <n v="0"/>
    <n v="0"/>
    <n v="1"/>
    <n v="0"/>
    <n v="0"/>
    <n v="0"/>
    <n v="0"/>
    <n v="1"/>
    <n v="0"/>
    <n v="0"/>
    <n v="0"/>
    <n v="1"/>
    <n v="0"/>
    <s v="Miele alm."/>
    <n v="1"/>
    <s v="Nej"/>
    <n v="0"/>
    <s v="Ja"/>
    <s v="Ja"/>
    <s v="ja"/>
    <n v="1"/>
    <s v="Begrænset"/>
    <n v="0"/>
    <n v="0"/>
    <s v="Integrerede "/>
    <s v="Vesterbro/Kgs.Enghave"/>
    <n v="10"/>
    <n v="0"/>
    <n v="42"/>
    <n v="0"/>
    <n v="0"/>
    <n v="0"/>
    <n v="0"/>
    <n v="0"/>
    <n v="0"/>
    <n v="0"/>
    <n v="0"/>
    <n v="0"/>
    <n v="0"/>
    <n v="0"/>
    <n v="43781.98"/>
  </r>
  <r>
    <x v="0"/>
    <x v="411"/>
    <s v="Gethsemane integrerede institution"/>
    <s v="Vesterbro/Kgs.Enghave"/>
    <s v="Sønder Boulevard 60"/>
    <n v="1720"/>
    <s v="København V"/>
    <s v="33 22 19 36"/>
    <s v="35586@buf.kk.dk"/>
    <s v="Lisbeth Fredslund"/>
    <n v="38868088"/>
    <n v="0"/>
    <s v="35586@buf.kk.dk"/>
    <s v="Integreret"/>
    <n v="11"/>
    <n v="0"/>
    <n v="20"/>
    <n v="0"/>
    <n v="0"/>
    <n v="0"/>
    <n v="0"/>
    <s v="Nej"/>
    <n v="0"/>
    <n v="0"/>
    <n v="5"/>
    <n v="0"/>
    <n v="5"/>
    <n v="5"/>
    <n v="0"/>
    <n v="3"/>
    <n v="0"/>
    <n v="3"/>
    <n v="3"/>
    <n v="0"/>
    <s v="Vuggestuen og børnehaven har fælles økonomi og bruger ca. 75000kr årligt på mad. Dette er inklusiv forplejning ved forældremøder og bestyrelsesmøder. Beløbet er blevet højere de sidste 3 år idet fødevarer priserne er blevet højere. Så sidste år havde vi e"/>
    <s v="Vuggestuen og børnehaven har fælles økonomi og bruger ca. 75000kr årligt på mad. Dette er inklusiv forplejning ved forældremøder og bestyrelsesmøder. Beløbet er blevet højere de sidste 3 år idet fødevarer priserne er blevet højere. Så sidste år havde vi e"/>
    <n v="0"/>
    <s v="Ja"/>
    <s v="nej"/>
    <s v="Yunko Herbst"/>
    <n v="2008"/>
    <n v="25"/>
    <n v="0"/>
    <s v="Praktik på Koefod Skole"/>
    <s v="Køkken asst. I KBH Seminarium"/>
    <s v="AMU Køkkenkursus 2 måneder"/>
    <n v="0"/>
    <n v="0"/>
    <n v="0"/>
    <n v="0"/>
    <n v="0"/>
    <n v="0"/>
    <n v="0"/>
    <n v="99"/>
    <n v="99"/>
    <n v="2"/>
    <n v="2"/>
    <s v="Ja"/>
    <s v="Nej"/>
    <s v="Ja"/>
    <n v="0"/>
    <n v="0"/>
    <n v="0"/>
    <n v="0"/>
    <n v="0"/>
    <n v="0"/>
    <x v="0"/>
    <x v="1"/>
    <n v="0"/>
    <s v="produktionskøkken"/>
    <s v="nej"/>
    <s v="Mindre"/>
    <s v="Mindre"/>
    <s v="ja"/>
    <s v="Lille køkken men kan godt lave mad, da BH-børn er på tur 2 x ugen og skal have madpakke/kold mad."/>
    <n v="0"/>
    <n v="0"/>
    <n v="0"/>
    <n v="0"/>
    <n v="0"/>
    <n v="0"/>
    <n v="0"/>
    <n v="0"/>
    <n v="0"/>
    <s v="Cathrine Jerrik"/>
    <d v="2009-02-04T00:00:00"/>
    <n v="0"/>
    <n v="1"/>
    <n v="0"/>
    <n v="0"/>
    <n v="0"/>
    <n v="0"/>
    <n v="0"/>
    <n v="0"/>
    <n v="0"/>
    <n v="1"/>
    <n v="0"/>
    <n v="0"/>
    <n v="0"/>
    <n v="0"/>
    <n v="0"/>
    <n v="1"/>
    <n v="0"/>
    <n v="0"/>
    <n v="0"/>
    <n v="1"/>
    <n v="20"/>
    <s v="Miele alm."/>
    <n v="3"/>
    <s v="Nej"/>
    <n v="0"/>
    <s v="Ja"/>
    <s v="Ja"/>
    <s v="Nej"/>
    <n v="2"/>
    <s v="Begrænset"/>
    <s v="Køkken fungerer fint med vare-lev. hver dag. _x000a_Køkkendame ønsker ikke flere timer, glad for arb. Køkkenet kunne sagtens bære mere køkkenhjælp "/>
    <n v="0"/>
    <s v="Integrerede "/>
    <s v="Vesterbro/Kgs.Enghave"/>
    <n v="11"/>
    <n v="0"/>
    <n v="20"/>
    <n v="0"/>
    <n v="0"/>
    <n v="0"/>
    <n v="0"/>
    <n v="0"/>
    <n v="0"/>
    <n v="0"/>
    <n v="0"/>
    <n v="0"/>
    <n v="0"/>
    <n v="0"/>
    <n v="88807.82"/>
  </r>
  <r>
    <x v="0"/>
    <x v="412"/>
    <s v="Børnehuset bavnehøj"/>
    <s v="Vesterbro/Kgs.Enghave"/>
    <s v="Tranehavevej 17"/>
    <n v="2450"/>
    <s v="København SV"/>
    <s v="33 31 44 39"/>
    <s v="35589@buf.kk.dk"/>
    <s v="Kirsten Larsen"/>
    <n v="38719618"/>
    <n v="0"/>
    <s v="bavnehoejbh-vug@mail.dk"/>
    <s v="Integreret"/>
    <n v="24"/>
    <n v="0"/>
    <n v="43"/>
    <n v="0"/>
    <n v="0"/>
    <n v="0"/>
    <n v="0"/>
    <s v="ja"/>
    <n v="2"/>
    <n v="1"/>
    <n v="5"/>
    <n v="5"/>
    <n v="5"/>
    <n v="5"/>
    <n v="0"/>
    <n v="5"/>
    <n v="0"/>
    <n v="2"/>
    <n v="5"/>
    <n v="0"/>
    <n v="70000"/>
    <n v="30000"/>
    <n v="0"/>
    <s v="Ja"/>
    <s v="nej"/>
    <s v="Lonnie Pedersen"/>
    <n v="2008"/>
    <n v="32"/>
    <s v="conniebetina@grafisk.dk"/>
    <n v="0"/>
    <n v="0"/>
    <s v="Hygiejne, bagekursus KBH"/>
    <n v="0"/>
    <n v="0"/>
    <n v="0"/>
    <n v="0"/>
    <n v="0"/>
    <n v="0"/>
    <n v="0"/>
    <n v="95"/>
    <n v="90"/>
    <n v="2"/>
    <n v="2"/>
    <s v="Ja"/>
    <s v="Nej"/>
    <s v="Ja"/>
    <s v="Ja"/>
    <s v="Er indstillet på at starte op med mad til alle 1.1.10._x000a_Der er nogle tanker vedrørende transport husene imellem"/>
    <s v="Ja"/>
    <n v="0"/>
    <s v="Ja"/>
    <s v="Godt med noget god sund mad, men varene skal være gode"/>
    <x v="0"/>
    <x v="69"/>
    <n v="0"/>
    <s v="produktionskøkken"/>
    <s v="nej"/>
    <s v="Mindre"/>
    <n v="0"/>
    <n v="0"/>
    <s v="Anskaffelse af køkkenmaskine + grøntsagsrobot. _x000a_"/>
    <n v="0"/>
    <n v="0"/>
    <n v="0"/>
    <n v="0"/>
    <n v="0"/>
    <n v="0"/>
    <n v="0"/>
    <n v="0"/>
    <s v="2 køkkener, 2 _x000a_Ingen forandringer - jo lagerplads skal der tænkes på"/>
    <s v="Lone Voss / Nanna"/>
    <d v="2009-02-02T00:00:00"/>
    <n v="0"/>
    <n v="0"/>
    <n v="1"/>
    <n v="0"/>
    <n v="0"/>
    <n v="2"/>
    <n v="0"/>
    <n v="0"/>
    <n v="0"/>
    <n v="0"/>
    <n v="7"/>
    <n v="0"/>
    <n v="0"/>
    <n v="0"/>
    <n v="0"/>
    <n v="0"/>
    <n v="1"/>
    <n v="0"/>
    <n v="1"/>
    <n v="1"/>
    <n v="20"/>
    <s v="Miele"/>
    <n v="2"/>
    <s v="Nej"/>
    <n v="0"/>
    <s v="Ja"/>
    <s v="Ja"/>
    <s v="Nej"/>
    <n v="2"/>
    <s v="Begrænset"/>
    <s v="Der er 2 køkkener 1 stort og 1 lille"/>
    <n v="0"/>
    <s v="Integrerede "/>
    <s v="Vesterbro/Kgs.Enghave"/>
    <n v="24"/>
    <n v="0"/>
    <n v="43"/>
    <n v="0"/>
    <n v="0"/>
    <n v="0"/>
    <n v="0"/>
    <n v="0"/>
    <n v="0"/>
    <n v="0"/>
    <n v="0"/>
    <n v="0"/>
    <n v="0"/>
    <n v="0"/>
    <n v="59398.44"/>
  </r>
  <r>
    <x v="0"/>
    <x v="413"/>
    <s v="Børnehuset bavnehøj"/>
    <s v="Vesterbro/Kgs.Enghave"/>
    <s v="Tranehavevej 17"/>
    <n v="2450"/>
    <s v="København SV"/>
    <s v="33 31 44 39"/>
    <s v="35589@buf.kk.dk"/>
    <s v="Kirsten Larsen"/>
    <n v="38719618"/>
    <n v="0"/>
    <s v="bavnehoejbh-vug@mail.dk"/>
    <s v="Integreret"/>
    <n v="24"/>
    <n v="0"/>
    <n v="43"/>
    <n v="0"/>
    <n v="0"/>
    <n v="0"/>
    <n v="0"/>
    <s v="ja"/>
    <n v="2"/>
    <n v="1"/>
    <n v="5"/>
    <n v="5"/>
    <n v="5"/>
    <n v="5"/>
    <n v="0"/>
    <n v="5"/>
    <n v="0"/>
    <n v="2"/>
    <n v="5"/>
    <n v="0"/>
    <n v="70000"/>
    <n v="30000"/>
    <n v="0"/>
    <s v="Ja"/>
    <s v="nej"/>
    <s v="Lonnie Pedersen"/>
    <n v="2008"/>
    <n v="32"/>
    <s v="conniebetina@grafisk.dk"/>
    <n v="0"/>
    <n v="0"/>
    <s v="Hygiejne, bagekursus KBH"/>
    <n v="0"/>
    <n v="0"/>
    <n v="0"/>
    <n v="0"/>
    <n v="0"/>
    <n v="0"/>
    <n v="0"/>
    <n v="95"/>
    <n v="90"/>
    <n v="2"/>
    <n v="2"/>
    <n v="0"/>
    <n v="0"/>
    <n v="0"/>
    <n v="0"/>
    <n v="0"/>
    <n v="0"/>
    <n v="0"/>
    <n v="0"/>
    <n v="0"/>
    <x v="1"/>
    <x v="1"/>
    <n v="0"/>
    <s v="produktionskøkken"/>
    <s v="nej"/>
    <s v="Mindre"/>
    <n v="0"/>
    <n v="0"/>
    <n v="0"/>
    <n v="0"/>
    <n v="0"/>
    <n v="0"/>
    <n v="0"/>
    <n v="0"/>
    <n v="0"/>
    <n v="0"/>
    <n v="0"/>
    <s v="2 køkkener, 2 _x000a_Ingen forandringer - jo lagerplads skal der tænkes på"/>
    <s v="Lone Voss / Nanna"/>
    <d v="2009-02-02T00:00:00"/>
    <n v="0"/>
    <n v="0"/>
    <n v="1"/>
    <n v="0"/>
    <n v="0"/>
    <n v="1"/>
    <n v="0"/>
    <n v="0"/>
    <n v="0"/>
    <n v="0"/>
    <n v="7"/>
    <n v="0"/>
    <n v="0"/>
    <n v="0"/>
    <n v="0"/>
    <n v="0"/>
    <n v="1"/>
    <n v="0"/>
    <n v="0"/>
    <n v="1"/>
    <n v="20"/>
    <s v="Miele"/>
    <n v="2"/>
    <s v="Nej"/>
    <n v="0"/>
    <s v="Ja"/>
    <s v="Ja"/>
    <s v="Nej"/>
    <n v="1"/>
    <s v="Begrænset"/>
    <s v="Der er 2 køkkener 1 stort og 1 lille"/>
    <n v="0"/>
    <s v="Integrerede "/>
    <s v="Vesterbro/Kgs.Enghave"/>
    <n v="24"/>
    <n v="0"/>
    <n v="43"/>
    <n v="0"/>
    <n v="0"/>
    <n v="0"/>
    <n v="0"/>
    <n v="0"/>
    <n v="0"/>
    <n v="0"/>
    <n v="0"/>
    <n v="0"/>
    <n v="0"/>
    <n v="0"/>
    <n v="59398.44"/>
  </r>
  <r>
    <x v="0"/>
    <x v="414"/>
    <s v="Børnehuset Klatretræet"/>
    <s v="Vesterbro/Kgs.Enghave"/>
    <s v="Estlandsgade 4"/>
    <n v="1724"/>
    <s v="København V"/>
    <s v="33 22 66 46"/>
    <s v="37235@buf.kk.dk"/>
    <s v="Annete Vedel Pedersen"/>
    <n v="43545649"/>
    <n v="0"/>
    <s v="37235@buf.kk.dk"/>
    <s v="Integreret"/>
    <n v="30"/>
    <n v="0"/>
    <n v="48"/>
    <n v="0"/>
    <n v="0"/>
    <n v="0"/>
    <n v="0"/>
    <s v="Nej"/>
    <n v="0"/>
    <n v="0"/>
    <n v="5"/>
    <n v="5"/>
    <n v="3"/>
    <n v="5"/>
    <n v="0"/>
    <n v="5"/>
    <n v="0"/>
    <n v="0"/>
    <n v="5"/>
    <n v="0"/>
    <n v="55000"/>
    <n v="55000"/>
    <n v="0"/>
    <s v="Ja"/>
    <s v="nej"/>
    <s v="Rahma Olsen"/>
    <n v="2008"/>
    <n v="29"/>
    <n v="0"/>
    <s v="Kosmetolog"/>
    <n v="0"/>
    <s v="Hygiejne"/>
    <n v="0"/>
    <n v="0"/>
    <n v="0"/>
    <n v="0"/>
    <n v="0"/>
    <n v="0"/>
    <n v="0"/>
    <n v="85"/>
    <n v="0"/>
    <n v="2"/>
    <n v="2"/>
    <s v="nej"/>
    <s v="ja"/>
    <s v="Ja"/>
    <s v="Ja"/>
    <n v="0"/>
    <n v="0"/>
    <s v="Ved ikke. Delte meniger"/>
    <s v="Ja"/>
    <n v="0"/>
    <x v="0"/>
    <x v="126"/>
    <n v="0"/>
    <s v="produktionskøkken"/>
    <s v="nej"/>
    <s v="Mindre"/>
    <s v="Ingen"/>
    <s v="Nej"/>
    <s v="2 - 4 ekstra kogeplader / blus"/>
    <n v="0"/>
    <n v="0"/>
    <n v="0"/>
    <n v="0"/>
    <n v="0"/>
    <n v="0"/>
    <n v="0"/>
    <n v="0"/>
    <n v="0"/>
    <s v="Birgitte Glerup / Nanna"/>
    <d v="2009-03-09T00:00:00"/>
    <n v="0"/>
    <n v="0"/>
    <n v="1"/>
    <n v="4"/>
    <n v="0"/>
    <n v="2"/>
    <n v="0"/>
    <n v="0"/>
    <n v="0"/>
    <n v="0"/>
    <n v="1"/>
    <n v="0"/>
    <n v="0"/>
    <n v="1"/>
    <n v="0"/>
    <n v="0"/>
    <n v="1"/>
    <n v="0"/>
    <n v="0"/>
    <n v="1"/>
    <n v="20"/>
    <s v="Miele"/>
    <n v="13"/>
    <s v="Nej"/>
    <n v="0"/>
    <s v="Ja"/>
    <s v="Ja"/>
    <s v="Nej"/>
    <n v="2"/>
    <s v="ingen plads"/>
    <s v="Den ene vask har 2 rum._x000a_Ingen lagerplads, men god plads i køkkenet._x000a_"/>
    <n v="0"/>
    <s v="Integrerede "/>
    <s v="Vesterbro/Kgs.Enghave"/>
    <n v="30"/>
    <n v="0"/>
    <n v="48"/>
    <n v="0"/>
    <n v="0"/>
    <n v="0"/>
    <n v="0"/>
    <n v="0"/>
    <n v="0"/>
    <n v="0"/>
    <n v="0"/>
    <n v="0"/>
    <n v="0"/>
    <n v="0"/>
    <n v="133406.54999999999"/>
  </r>
  <r>
    <x v="0"/>
    <x v="415"/>
    <s v="Vuggestuen Himmelblå"/>
    <s v="Vesterbro/Kgs.Enghave"/>
    <s v="Slesvigsgade 12"/>
    <n v="1762"/>
    <s v="København V"/>
    <s v="33 24 64 86"/>
    <s v="37260@buf.kk.dk"/>
    <s v="Hanne Thomsen"/>
    <n v="43436903"/>
    <n v="0"/>
    <s v="37260@buf.kk.dk"/>
    <s v="Integreret"/>
    <n v="30"/>
    <n v="0"/>
    <n v="0"/>
    <n v="0"/>
    <n v="0"/>
    <n v="0"/>
    <n v="0"/>
    <s v="Nej"/>
    <n v="0"/>
    <n v="0"/>
    <n v="5"/>
    <n v="5"/>
    <n v="5"/>
    <n v="5"/>
    <n v="0"/>
    <n v="0"/>
    <n v="0"/>
    <n v="0"/>
    <n v="0"/>
    <n v="0"/>
    <n v="65000"/>
    <n v="0"/>
    <n v="0"/>
    <s v="Ja"/>
    <s v="nej"/>
    <s v="Ivank meralde"/>
    <n v="2006"/>
    <n v="32"/>
    <n v="0"/>
    <s v="Uddannet kok i kroatien. SOSU grunduddannelse"/>
    <s v="flere år"/>
    <s v="Hygiejne, Økologiks grundkursus"/>
    <n v="0"/>
    <n v="0"/>
    <n v="0"/>
    <n v="0"/>
    <n v="0"/>
    <n v="0"/>
    <n v="0"/>
    <n v="75"/>
    <n v="0"/>
    <n v="2"/>
    <n v="0"/>
    <s v="Ja"/>
    <s v="Nej"/>
    <s v="Ja"/>
    <s v="Ja"/>
    <n v="0"/>
    <n v="0"/>
    <n v="0"/>
    <n v="0"/>
    <n v="0"/>
    <x v="1"/>
    <x v="1"/>
    <n v="0"/>
    <s v="produktionskøkken"/>
    <s v="nej"/>
    <s v="Større"/>
    <s v="Større"/>
    <s v="Nej"/>
    <s v="Køkkenet fungerer fint, men er noget nedslidt og trænger til at blive renoveret. Har et rengøringsrum der kunne indrages i køkkenet"/>
    <n v="0"/>
    <n v="0"/>
    <n v="0"/>
    <n v="0"/>
    <n v="0"/>
    <n v="0"/>
    <n v="0"/>
    <n v="0"/>
    <n v="0"/>
    <s v="Cathrine Jerrik / Nanna"/>
    <s v="10.2.2009"/>
    <n v="0"/>
    <n v="0"/>
    <n v="1"/>
    <n v="4"/>
    <n v="0"/>
    <n v="1"/>
    <n v="0"/>
    <n v="0"/>
    <n v="0"/>
    <n v="0"/>
    <n v="2"/>
    <n v="0"/>
    <n v="1"/>
    <n v="0"/>
    <n v="0"/>
    <n v="0"/>
    <n v="1"/>
    <n v="0"/>
    <n v="0"/>
    <n v="1"/>
    <n v="30"/>
    <s v="Miele"/>
    <n v="2.5"/>
    <s v="Nej"/>
    <n v="0"/>
    <s v="Ja"/>
    <s v="Ja"/>
    <s v="Nej"/>
    <n v="2"/>
    <s v="Begrænset"/>
    <s v="2 store skabe til lagerplads ønskes_x000a_Har mikroovn"/>
    <n v="0"/>
    <s v="Vuggestuer"/>
    <s v="Vesterbro/Kgs.Enghave"/>
    <n v="30"/>
    <n v="0"/>
    <n v="0"/>
    <n v="0"/>
    <n v="0"/>
    <n v="0"/>
    <n v="0"/>
    <n v="0"/>
    <n v="0"/>
    <n v="0"/>
    <n v="0"/>
    <n v="0"/>
    <n v="0"/>
    <n v="0"/>
    <n v="65678.28"/>
  </r>
  <r>
    <x v="0"/>
    <x v="416"/>
    <s v="Transformeren"/>
    <s v="Vesterbro/Kgs.Enghave"/>
    <s v="Enghave Plads 27"/>
    <n v="1670"/>
    <s v="København V"/>
    <s v="33 26 59 40"/>
    <s v="37315@buf.kk.dk"/>
    <s v="Ghita Bjørling"/>
    <n v="22574155"/>
    <n v="0"/>
    <s v="37315@buf.kk.dk"/>
    <s v="Integreret"/>
    <n v="36"/>
    <n v="0"/>
    <n v="72"/>
    <n v="0"/>
    <n v="0"/>
    <n v="0"/>
    <n v="0"/>
    <s v="Nej"/>
    <n v="0"/>
    <n v="0"/>
    <n v="5"/>
    <n v="5"/>
    <n v="3"/>
    <n v="5"/>
    <n v="0"/>
    <n v="5"/>
    <n v="0"/>
    <n v="0"/>
    <n v="5"/>
    <n v="0"/>
    <n v="140000"/>
    <n v="0"/>
    <n v="0"/>
    <s v="Ja"/>
    <s v="nej"/>
    <s v="Christina"/>
    <n v="2004"/>
    <n v="34"/>
    <s v="christinastorgaard@....dk"/>
    <s v="PB i Ernæring og Sundhed"/>
    <s v="6 mdr i institution"/>
    <s v="Nej"/>
    <n v="0"/>
    <n v="0"/>
    <n v="0"/>
    <n v="0"/>
    <n v="0"/>
    <n v="0"/>
    <n v="0"/>
    <n v="98"/>
    <n v="0"/>
    <n v="1"/>
    <n v="1"/>
    <s v="Ja"/>
    <s v="Nej"/>
    <s v="Ja"/>
    <s v="Ja"/>
    <s v="Forholder sig afventende"/>
    <s v="Ja"/>
    <n v="0"/>
    <s v="Ja"/>
    <n v="0"/>
    <x v="0"/>
    <x v="127"/>
    <n v="0"/>
    <s v="produktionskøkken"/>
    <s v="nej"/>
    <s v="Mindre"/>
    <s v="Ingen"/>
    <s v="Nej"/>
    <s v="Hurtigere opvaskemaskine"/>
    <n v="0"/>
    <n v="0"/>
    <n v="0"/>
    <n v="0"/>
    <n v="0"/>
    <n v="0"/>
    <n v="0"/>
    <n v="0"/>
    <n v="0"/>
    <s v="Mariah"/>
    <d v="2009-02-02T00:00:00"/>
    <n v="0"/>
    <n v="1"/>
    <n v="0"/>
    <n v="4"/>
    <n v="2"/>
    <n v="0"/>
    <n v="0"/>
    <n v="0"/>
    <n v="0"/>
    <n v="0"/>
    <n v="2"/>
    <n v="0"/>
    <n v="0"/>
    <n v="0"/>
    <n v="0"/>
    <n v="0"/>
    <n v="1"/>
    <n v="0"/>
    <n v="0"/>
    <n v="1"/>
    <n v="25"/>
    <s v="Miele Professional"/>
    <n v="5"/>
    <s v="Ja"/>
    <n v="8"/>
    <s v="Nej"/>
    <s v="Ja"/>
    <s v="Nej"/>
    <n v="2"/>
    <s v="God plads"/>
    <s v="48 børn afsted i Udflytter en måned ad gangen. Udflytteren Ørholm har produktionskøkken som endnu ikke er besøgt."/>
    <n v="0"/>
    <s v="Integrerede "/>
    <s v="Vesterbro/Kgs.Enghave"/>
    <n v="36"/>
    <n v="0"/>
    <n v="72"/>
    <n v="0"/>
    <n v="0"/>
    <n v="0"/>
    <n v="0"/>
    <n v="0"/>
    <n v="0"/>
    <n v="0"/>
    <n v="0"/>
    <n v="0"/>
    <n v="0"/>
    <n v="0"/>
    <n v="169592.94"/>
  </r>
  <r>
    <x v="0"/>
    <x v="417"/>
    <s v="Transformeren"/>
    <s v="Vesterbro/Kgs.Enghave"/>
    <s v="Enghave Plads 27"/>
    <n v="1670"/>
    <s v="København V"/>
    <s v="33 26 59 40"/>
    <s v="37315@buf.kk.dk"/>
    <s v="Ghita Bjørling"/>
    <n v="22574155"/>
    <n v="0"/>
    <s v="37315@buf.kk.dk"/>
    <s v="Integreret"/>
    <n v="0"/>
    <n v="0"/>
    <n v="0"/>
    <n v="0"/>
    <n v="0"/>
    <n v="0"/>
    <n v="0"/>
    <n v="0"/>
    <n v="0"/>
    <n v="0"/>
    <n v="5"/>
    <n v="5"/>
    <n v="3"/>
    <n v="5"/>
    <n v="0"/>
    <n v="5"/>
    <n v="0"/>
    <n v="0"/>
    <n v="5"/>
    <n v="0"/>
    <n v="140000"/>
    <n v="0"/>
    <n v="0"/>
    <n v="0"/>
    <n v="0"/>
    <n v="0"/>
    <n v="0"/>
    <n v="0"/>
    <n v="0"/>
    <n v="0"/>
    <n v="0"/>
    <n v="0"/>
    <n v="0"/>
    <n v="0"/>
    <n v="0"/>
    <n v="0"/>
    <n v="0"/>
    <n v="0"/>
    <n v="0"/>
    <n v="98"/>
    <n v="0"/>
    <n v="0"/>
    <n v="0"/>
    <n v="0"/>
    <n v="0"/>
    <n v="0"/>
    <n v="0"/>
    <n v="0"/>
    <n v="0"/>
    <n v="0"/>
    <n v="0"/>
    <n v="0"/>
    <x v="1"/>
    <x v="1"/>
    <n v="0"/>
    <s v="Ved ikke"/>
    <n v="0"/>
    <n v="0"/>
    <n v="0"/>
    <n v="0"/>
    <n v="0"/>
    <n v="0"/>
    <n v="0"/>
    <n v="0"/>
    <n v="0"/>
    <n v="0"/>
    <n v="0"/>
    <n v="0"/>
    <n v="0"/>
    <n v="0"/>
    <s v="lone"/>
    <d v="1899-12-30T00:00:00"/>
    <n v="0"/>
    <n v="1"/>
    <n v="0"/>
    <n v="0"/>
    <n v="0"/>
    <n v="0"/>
    <n v="0"/>
    <n v="0"/>
    <n v="0"/>
    <n v="0"/>
    <n v="2"/>
    <n v="0"/>
    <n v="0"/>
    <n v="0"/>
    <n v="0"/>
    <n v="0"/>
    <n v="1"/>
    <n v="0"/>
    <n v="0"/>
    <n v="1"/>
    <n v="2"/>
    <s v="miele"/>
    <n v="0"/>
    <n v="0"/>
    <n v="0"/>
    <s v="Ja"/>
    <n v="0"/>
    <n v="0"/>
    <n v="2"/>
    <s v="God plads"/>
    <n v="0"/>
    <n v="0"/>
    <s v="Integrerede "/>
    <s v="Vesterbro/Kgs.Enghave"/>
    <n v="36"/>
    <n v="0"/>
    <n v="72"/>
    <n v="0"/>
    <n v="0"/>
    <n v="0"/>
    <n v="0"/>
    <n v="0"/>
    <n v="0"/>
    <n v="0"/>
    <n v="0"/>
    <n v="0"/>
    <n v="0"/>
    <n v="0"/>
    <n v="169592.94"/>
  </r>
  <r>
    <x v="0"/>
    <x v="418"/>
    <s v="Buegården"/>
    <s v="Vesterbro/Kgs.Enghave"/>
    <s v="Oehlenschlægersgade 21A"/>
    <n v="1663"/>
    <s v="København V"/>
    <s v="33 21 92 81"/>
    <s v="37362@buf.kk.dk"/>
    <s v="Henriette Roselil Hedegaard"/>
    <n v="38332709"/>
    <n v="0"/>
    <s v="37362@faf.kk.dk"/>
    <s v="Integreret"/>
    <n v="22"/>
    <n v="0"/>
    <n v="60"/>
    <n v="0"/>
    <n v="0"/>
    <n v="0"/>
    <n v="0"/>
    <s v="ja"/>
    <n v="2"/>
    <n v="1"/>
    <n v="5"/>
    <n v="5"/>
    <n v="4"/>
    <n v="5"/>
    <n v="0"/>
    <n v="5"/>
    <n v="0"/>
    <n v="0"/>
    <n v="5"/>
    <n v="0"/>
    <n v="75000"/>
    <n v="0"/>
    <n v="0"/>
    <s v="Ja"/>
    <s v="nej"/>
    <s v="Christine Jenzsch"/>
    <n v="2008"/>
    <n v="30"/>
    <n v="0"/>
    <s v="lavet mad i 3½ år i kantine. Bl.a. Meyers personale-restaurant"/>
    <s v="15 år erfaring"/>
    <s v="Omlægning til Økologi, 1998, Økologisk oplysningsforbund."/>
    <n v="0"/>
    <n v="0"/>
    <n v="0"/>
    <n v="0"/>
    <n v="0"/>
    <n v="0"/>
    <n v="0"/>
    <n v="98"/>
    <n v="85"/>
    <n v="1"/>
    <n v="1"/>
    <s v="Ja"/>
    <s v="Nej"/>
    <s v="Ja"/>
    <s v="Ja"/>
    <s v="Vil meget gerne selv stå for maden, hvis køkkenet kan ombygges og der er penge til det."/>
    <s v="Ja"/>
    <s v="Positive. Men vil helst have mad fra vuggestuekøkken i stedet for børnehavens anretter-køkken."/>
    <s v="Ja"/>
    <s v="positive"/>
    <x v="0"/>
    <x v="128"/>
    <n v="0"/>
    <s v="produktionskøkken"/>
    <n v="0"/>
    <n v="0"/>
    <n v="0"/>
    <n v="0"/>
    <n v="0"/>
    <s v="Mindre"/>
    <s v="Ingen"/>
    <s v="Nej"/>
    <n v="0"/>
    <n v="0"/>
    <n v="0"/>
    <n v="0"/>
    <n v="0"/>
    <s v="Køkkenet er fint, men hvis der skal være større produktion skal køkkenet evt. ombygges. En væg kan rives ned."/>
    <s v="Cathrine"/>
    <n v="0"/>
    <n v="0"/>
    <n v="0"/>
    <n v="1"/>
    <n v="0"/>
    <n v="2"/>
    <n v="0"/>
    <n v="0"/>
    <n v="0"/>
    <n v="0"/>
    <n v="0"/>
    <n v="3"/>
    <n v="0"/>
    <n v="0"/>
    <n v="0"/>
    <n v="0"/>
    <n v="1"/>
    <n v="1"/>
    <n v="0"/>
    <n v="0"/>
    <n v="1"/>
    <n v="20"/>
    <s v="Miele"/>
    <n v="0"/>
    <s v="Ja"/>
    <n v="5"/>
    <s v="Nej"/>
    <s v="Ja"/>
    <s v="Nej"/>
    <n v="2"/>
    <s v="Begrænset"/>
    <s v="Børnehaven står for ombygning og vil gerne vente med at deres konferencerum bliver i standsat, hvis tilstødende køkken skal udbygges og rummet vil skulle inddrages og en væg fjernes"/>
    <n v="0"/>
    <s v="Integrerede "/>
    <s v="Vesterbro/Kgs.Enghave"/>
    <n v="22"/>
    <n v="0"/>
    <n v="55"/>
    <n v="0"/>
    <n v="0"/>
    <n v="0"/>
    <n v="0"/>
    <n v="0"/>
    <n v="0"/>
    <n v="0"/>
    <n v="0"/>
    <n v="0"/>
    <n v="0"/>
    <n v="0"/>
    <n v="98674.02"/>
  </r>
  <r>
    <x v="0"/>
    <x v="419"/>
    <s v="Buegården"/>
    <s v="Vesterbro/Kgs.Enghave"/>
    <s v="Oehlenschlægersgade 21A"/>
    <n v="1663"/>
    <s v="København V"/>
    <s v="33 21 92 81"/>
    <s v="37362@buf.kk.dk"/>
    <s v="Henriette Roselil Hedegaard"/>
    <n v="38332709"/>
    <n v="0"/>
    <s v="37362@faf.kk.dk"/>
    <s v="Integreret"/>
    <n v="22"/>
    <n v="0"/>
    <n v="60"/>
    <n v="0"/>
    <n v="0"/>
    <n v="0"/>
    <n v="0"/>
    <s v="ja"/>
    <n v="2"/>
    <n v="2"/>
    <n v="0"/>
    <n v="0"/>
    <n v="0"/>
    <n v="0"/>
    <n v="0"/>
    <n v="0"/>
    <n v="0"/>
    <n v="0"/>
    <n v="0"/>
    <n v="0"/>
    <n v="0"/>
    <n v="0"/>
    <n v="0"/>
    <n v="0"/>
    <n v="0"/>
    <n v="0"/>
    <n v="0"/>
    <n v="0"/>
    <n v="0"/>
    <n v="0"/>
    <n v="0"/>
    <n v="0"/>
    <n v="0"/>
    <n v="0"/>
    <n v="0"/>
    <n v="0"/>
    <n v="0"/>
    <n v="0"/>
    <n v="0"/>
    <n v="0"/>
    <n v="0"/>
    <n v="0"/>
    <n v="0"/>
    <n v="0"/>
    <n v="0"/>
    <n v="0"/>
    <n v="0"/>
    <n v="0"/>
    <n v="0"/>
    <n v="0"/>
    <n v="0"/>
    <n v="0"/>
    <x v="1"/>
    <x v="1"/>
    <n v="0"/>
    <s v="Køkken blandet tilvirk"/>
    <s v="nej"/>
    <n v="0"/>
    <n v="0"/>
    <n v="0"/>
    <n v="0"/>
    <n v="0"/>
    <n v="0"/>
    <n v="0"/>
    <n v="0"/>
    <n v="0"/>
    <n v="0"/>
    <n v="0"/>
    <n v="0"/>
    <s v="Dette køkken kan umiddelbart bruges som koldt køkken."/>
    <s v="Cathrine"/>
    <n v="0"/>
    <n v="0"/>
    <n v="1"/>
    <n v="0"/>
    <n v="0"/>
    <n v="0"/>
    <n v="0"/>
    <n v="0"/>
    <n v="0"/>
    <n v="0"/>
    <n v="1"/>
    <n v="1"/>
    <n v="0"/>
    <n v="0"/>
    <n v="0"/>
    <n v="0"/>
    <n v="1"/>
    <n v="1"/>
    <n v="0"/>
    <n v="0"/>
    <n v="1"/>
    <n v="20"/>
    <s v="Miele"/>
    <n v="0"/>
    <s v="Nej"/>
    <n v="0"/>
    <s v="Nej"/>
    <s v="Nej"/>
    <s v="Nej"/>
    <n v="1"/>
    <s v="Begrænset"/>
    <n v="0"/>
    <n v="0"/>
    <s v="Integrerede "/>
    <s v="Vesterbro/Kgs.Enghave"/>
    <n v="22"/>
    <n v="0"/>
    <n v="55"/>
    <n v="0"/>
    <n v="0"/>
    <n v="0"/>
    <n v="0"/>
    <n v="0"/>
    <n v="0"/>
    <n v="0"/>
    <n v="0"/>
    <n v="0"/>
    <n v="0"/>
    <n v="0"/>
    <n v="98674.02"/>
  </r>
  <r>
    <x v="0"/>
    <x v="420"/>
    <s v="Absalonshave"/>
    <s v="Vesterbro/Kgs.Enghave"/>
    <s v="Absalonsgade 33"/>
    <n v="1658"/>
    <s v="København V"/>
    <s v="33 24 28 87"/>
    <s v="37459@buf.kk.dk"/>
    <s v="Anna Marie Møller"/>
    <n v="32519212"/>
    <n v="0"/>
    <n v="0"/>
    <s v="Integreret"/>
    <n v="36"/>
    <n v="0"/>
    <n v="44"/>
    <n v="0"/>
    <n v="0"/>
    <n v="0"/>
    <n v="0"/>
    <s v="Nej"/>
    <n v="0"/>
    <n v="0"/>
    <n v="5"/>
    <n v="5"/>
    <n v="4"/>
    <n v="5"/>
    <n v="0"/>
    <n v="5"/>
    <n v="0"/>
    <n v="0"/>
    <n v="5"/>
    <n v="0"/>
    <n v="120000"/>
    <n v="50000"/>
    <n v="0"/>
    <s v="Ja"/>
    <s v="nej"/>
    <s v="Susanne"/>
    <n v="2005"/>
    <n v="25"/>
    <s v="sus.hes@ablivawel.dk"/>
    <n v="0"/>
    <s v="Medarbejder for andre køkner"/>
    <s v="Økologisk oplysnings forbund"/>
    <s v="Charlotte Nonboe"/>
    <n v="1991"/>
    <n v="5"/>
    <s v="c-nonboe@jubii.dk"/>
    <n v="0"/>
    <s v="Charlotte laver eftermiddagsmad til alle"/>
    <s v="diverse kurser, bl.a. hygiejne"/>
    <n v="98"/>
    <n v="98"/>
    <n v="2"/>
    <n v="2"/>
    <s v="Ja"/>
    <s v="Nej"/>
    <s v="Ja"/>
    <s v="Ja"/>
    <s v="Vil gerne lave maden selv. Susanne vil gerne arbejde flere timer"/>
    <s v="Ja"/>
    <s v="Bakker op om beslutningen"/>
    <s v="Ja"/>
    <s v="positive"/>
    <x v="2"/>
    <x v="1"/>
    <n v="0"/>
    <s v="produktionskøkken"/>
    <s v="nej"/>
    <s v="Mindre"/>
    <s v="Mindre"/>
    <s v="Nej"/>
    <s v="Bedre komfur, større rørmaskine._x000a_Fungerende kolonialrum med vaske og røremaskine, kan udnyttes bedre (flere hylder, bedre oprydning) Rulle borde ved opvaskemaskine - vil afhjælpe løft + vrid"/>
    <n v="0"/>
    <n v="0"/>
    <n v="0"/>
    <n v="0"/>
    <n v="0"/>
    <n v="0"/>
    <n v="0"/>
    <n v="0"/>
    <s v="Vil gerne være mentor og raites"/>
    <s v="Lone Voss / Nanna"/>
    <d v="2009-01-23T00:00:00"/>
    <n v="0"/>
    <n v="0"/>
    <n v="0"/>
    <n v="0"/>
    <n v="0"/>
    <n v="0"/>
    <n v="0"/>
    <n v="0"/>
    <n v="0"/>
    <n v="0"/>
    <n v="0"/>
    <n v="0"/>
    <n v="0"/>
    <n v="0"/>
    <n v="0"/>
    <n v="0"/>
    <n v="0"/>
    <n v="0"/>
    <n v="0"/>
    <n v="0"/>
    <n v="0"/>
    <n v="0"/>
    <n v="0"/>
    <n v="0"/>
    <n v="0"/>
    <n v="0"/>
    <n v="0"/>
    <n v="0"/>
    <n v="0"/>
    <n v="0"/>
    <n v="0"/>
    <n v="0"/>
    <s v="Integrerede "/>
    <s v="Vesterbro/Kgs.Enghave"/>
    <n v="41"/>
    <n v="0"/>
    <n v="44"/>
    <n v="0"/>
    <n v="0"/>
    <n v="0"/>
    <n v="0"/>
    <n v="0"/>
    <n v="0"/>
    <n v="0"/>
    <n v="0"/>
    <n v="0"/>
    <n v="0"/>
    <n v="0"/>
    <n v="207037.62"/>
  </r>
  <r>
    <x v="0"/>
    <x v="421"/>
    <s v="Børnehuset Scandiagade"/>
    <s v="Vesterbro/Kgs.Enghave"/>
    <s v="Scandiagade 100"/>
    <n v="2450"/>
    <s v="København SV"/>
    <s v="36 46 27 33"/>
    <s v="37491@buf.kk.dk"/>
    <s v="JENS KÆRSDAHL"/>
    <n v="46153830"/>
    <n v="36462733"/>
    <s v="37491@buf.kk.dk"/>
    <s v="Integreret"/>
    <n v="41"/>
    <n v="0"/>
    <n v="66"/>
    <n v="0"/>
    <n v="0"/>
    <n v="0"/>
    <n v="0"/>
    <s v="ja"/>
    <n v="2"/>
    <n v="1"/>
    <n v="5"/>
    <n v="5"/>
    <n v="5"/>
    <n v="5"/>
    <n v="0"/>
    <n v="5"/>
    <n v="0"/>
    <n v="0"/>
    <n v="5"/>
    <n v="0"/>
    <n v="230880"/>
    <n v="230880"/>
    <n v="0"/>
    <s v="Ja"/>
    <s v="nej"/>
    <s v="Samira Elovamari"/>
    <n v="2008"/>
    <n v="37"/>
    <n v="0"/>
    <n v="0"/>
    <s v="3 år, lavet mad til hjemløse"/>
    <s v="Hygiejne"/>
    <n v="0"/>
    <n v="0"/>
    <n v="0"/>
    <n v="0"/>
    <n v="0"/>
    <n v="0"/>
    <n v="0"/>
    <n v="78"/>
    <n v="78"/>
    <n v="2"/>
    <n v="1"/>
    <s v="Ja"/>
    <s v="ja"/>
    <s v="Ja"/>
    <s v="Ja"/>
    <s v="Ønkser at lave buffet"/>
    <s v="Ja"/>
    <s v="de fleste bakker op, men nogle er skeptiske. Havde selv tænkt at starte forældrebetalt ordning"/>
    <s v="Ja"/>
    <s v="pædagoger skal overtales lidt"/>
    <x v="2"/>
    <x v="129"/>
    <n v="0"/>
    <s v="produktionskøkken"/>
    <s v="nej"/>
    <s v="Mindre"/>
    <s v="Ingen"/>
    <s v="Nej"/>
    <s v="Ny opvaskemaskine, evt. mere ovnkapacitet og køkkenbord"/>
    <n v="0"/>
    <n v="0"/>
    <n v="0"/>
    <n v="0"/>
    <n v="0"/>
    <n v="0"/>
    <n v="0"/>
    <n v="0"/>
    <s v="Et bord i midten af lokale kan give plads til endnu en medarbejder. Har ansat køkkenleder i søsterinst. Som skal være planlægger"/>
    <s v="Mariah/Margrethe"/>
    <d v="2009-01-23T00:00:00"/>
    <n v="0"/>
    <n v="1"/>
    <n v="0"/>
    <n v="5"/>
    <n v="0"/>
    <n v="2"/>
    <n v="0"/>
    <n v="0"/>
    <n v="0"/>
    <n v="0"/>
    <n v="0"/>
    <n v="1"/>
    <n v="0"/>
    <n v="0"/>
    <n v="1"/>
    <n v="0"/>
    <n v="1"/>
    <n v="0"/>
    <n v="1"/>
    <n v="1"/>
    <n v="30"/>
    <s v="Miele Professional"/>
    <n v="4.5"/>
    <s v="Ja"/>
    <n v="12"/>
    <s v="Nej"/>
    <s v="Nej"/>
    <s v="Nej"/>
    <n v="2"/>
    <s v="God plads"/>
    <s v="Kørerklar hvis, ekstra bordplads og opvaskemaskine. Kan selv købe bord. Ønsker en grønsagsrobot"/>
    <n v="0"/>
    <s v="Integrerede "/>
    <s v="Vesterbro/Kgs.Enghave"/>
    <n v="106"/>
    <n v="0"/>
    <n v="66"/>
    <n v="0"/>
    <n v="0"/>
    <n v="0"/>
    <n v="0"/>
    <n v="0"/>
    <n v="0"/>
    <n v="0"/>
    <n v="0"/>
    <n v="0"/>
    <n v="0"/>
    <n v="0"/>
    <n v="305512.23"/>
  </r>
  <r>
    <x v="0"/>
    <x v="422"/>
    <s v="Børnehuset Sluseholmen"/>
    <s v="Vesterbro/Kgs.Enghave"/>
    <s v="Dexter Gordonsvej 1, st."/>
    <n v="2450"/>
    <s v="København SV"/>
    <n v="0"/>
    <n v="0"/>
    <s v="JENS KÆRSDAHL"/>
    <n v="46153830"/>
    <n v="36462733"/>
    <s v="37491@buf.kk.dk"/>
    <s v="Integreret"/>
    <n v="65"/>
    <n v="0"/>
    <n v="0"/>
    <n v="0"/>
    <n v="0"/>
    <n v="0"/>
    <n v="0"/>
    <s v="ja"/>
    <n v="2"/>
    <n v="2"/>
    <n v="5"/>
    <n v="5"/>
    <n v="5"/>
    <n v="5"/>
    <n v="0"/>
    <n v="0"/>
    <n v="0"/>
    <n v="0"/>
    <n v="0"/>
    <n v="0"/>
    <n v="203000"/>
    <n v="0"/>
    <n v="0"/>
    <n v="0"/>
    <n v="0"/>
    <n v="0"/>
    <n v="0"/>
    <n v="0"/>
    <n v="0"/>
    <n v="0"/>
    <n v="0"/>
    <n v="0"/>
    <n v="0"/>
    <n v="0"/>
    <n v="0"/>
    <n v="0"/>
    <n v="0"/>
    <n v="0"/>
    <n v="0"/>
    <n v="0"/>
    <n v="0"/>
    <n v="2"/>
    <n v="0"/>
    <n v="0"/>
    <n v="0"/>
    <n v="0"/>
    <n v="0"/>
    <n v="0"/>
    <n v="0"/>
    <n v="0"/>
    <n v="0"/>
    <n v="0"/>
    <x v="1"/>
    <x v="1"/>
    <n v="0"/>
    <n v="0"/>
    <n v="0"/>
    <n v="0"/>
    <n v="0"/>
    <n v="0"/>
    <n v="0"/>
    <n v="0"/>
    <n v="0"/>
    <n v="0"/>
    <n v="0"/>
    <n v="0"/>
    <n v="0"/>
    <n v="0"/>
    <n v="0"/>
    <n v="0"/>
    <n v="0"/>
    <n v="0"/>
    <n v="0"/>
    <n v="0"/>
    <n v="0"/>
    <n v="0"/>
    <n v="0"/>
    <n v="0"/>
    <n v="0"/>
    <n v="0"/>
    <n v="0"/>
    <n v="0"/>
    <n v="0"/>
    <n v="0"/>
    <n v="0"/>
    <n v="0"/>
    <n v="0"/>
    <n v="0"/>
    <n v="0"/>
    <n v="0"/>
    <n v="0"/>
    <n v="0"/>
    <n v="0"/>
    <n v="0"/>
    <n v="0"/>
    <n v="0"/>
    <n v="0"/>
    <n v="0"/>
    <n v="0"/>
    <n v="0"/>
    <n v="0"/>
    <n v="0"/>
    <n v="0"/>
    <n v="0"/>
    <s v="Integrerede "/>
    <s v="Vesterbro/Kgs.Enghave"/>
    <n v="106"/>
    <n v="0"/>
    <n v="66"/>
    <n v="0"/>
    <n v="0"/>
    <n v="0"/>
    <n v="0"/>
    <n v="0"/>
    <n v="0"/>
    <n v="0"/>
    <n v="0"/>
    <n v="0"/>
    <n v="0"/>
    <n v="0"/>
    <n v="305512.23"/>
  </r>
  <r>
    <x v="0"/>
    <x v="423"/>
    <s v="Enghave Remise"/>
    <s v="Vesterbro/Kgs.Enghave"/>
    <s v="Enghavevej 88"/>
    <n v="2450"/>
    <s v="København SV"/>
    <s v="33 21 25 56"/>
    <s v="37501@buf.kk.dk"/>
    <s v="PIA JOHANSEN"/>
    <n v="36167070"/>
    <n v="33212556"/>
    <s v="37501@buf.kk.dk"/>
    <s v="Integreret"/>
    <n v="48"/>
    <n v="0"/>
    <n v="72"/>
    <n v="0"/>
    <n v="0"/>
    <n v="0"/>
    <n v="0"/>
    <s v="Nej"/>
    <n v="0"/>
    <n v="0"/>
    <n v="5"/>
    <n v="5"/>
    <n v="5"/>
    <n v="5"/>
    <n v="0"/>
    <n v="5"/>
    <n v="0"/>
    <n v="0"/>
    <n v="5"/>
    <n v="0"/>
    <n v="300000"/>
    <n v="0"/>
    <n v="0"/>
    <s v="Ja"/>
    <s v="nej"/>
    <s v="Emmy Guhle"/>
    <n v="2000"/>
    <n v="37"/>
    <n v="0"/>
    <s v="%"/>
    <s v="35 års efaring"/>
    <s v="bl.a. økologisk oplysningsforbund"/>
    <n v="0"/>
    <n v="0"/>
    <n v="0"/>
    <n v="0"/>
    <n v="0"/>
    <n v="0"/>
    <n v="0"/>
    <n v="97"/>
    <n v="97"/>
    <n v="2"/>
    <n v="2"/>
    <s v="Ja"/>
    <s v="ja"/>
    <s v="Ja"/>
    <s v="Ja"/>
    <s v="Vil gerne lave det hele selv, skal kun have ansat ekstra hjælp"/>
    <s v="Ja"/>
    <s v="meget positive"/>
    <s v="Ja"/>
    <s v="meget positive"/>
    <x v="0"/>
    <x v="130"/>
    <n v="0"/>
    <s v="produktionskøkken"/>
    <s v="nej"/>
    <s v="Ingen"/>
    <s v="Mindre"/>
    <s v="Nej"/>
    <s v="Lidt ekstra potter/pander, tallerkner, et par skabe"/>
    <n v="0"/>
    <n v="0"/>
    <n v="0"/>
    <n v="0"/>
    <n v="0"/>
    <n v="0"/>
    <n v="0"/>
    <n v="0"/>
    <n v="0"/>
    <s v="Cathrine / Nanna"/>
    <d v="2009-02-04T00:00:00"/>
    <n v="0"/>
    <n v="0"/>
    <n v="1"/>
    <n v="5"/>
    <n v="3"/>
    <n v="0"/>
    <n v="0"/>
    <n v="0"/>
    <n v="0"/>
    <n v="0"/>
    <n v="3"/>
    <n v="0"/>
    <n v="0"/>
    <n v="0"/>
    <n v="0"/>
    <n v="0"/>
    <n v="3"/>
    <n v="0"/>
    <n v="0"/>
    <n v="1"/>
    <n v="4"/>
    <s v="Miele industri"/>
    <n v="5"/>
    <s v="Ja"/>
    <n v="30"/>
    <s v="Nej"/>
    <s v="Nej"/>
    <s v="ja"/>
    <n v="4"/>
    <s v="God plads"/>
    <s v="Kartoffel skræller. Meget proffessionelt og velfungerende, findes måske ikke bedre"/>
    <n v="0"/>
    <s v="Integrerede "/>
    <s v="Vesterbro/Kgs.Enghave"/>
    <n v="48"/>
    <n v="0"/>
    <n v="66"/>
    <n v="0"/>
    <n v="0"/>
    <n v="0"/>
    <n v="0"/>
    <n v="0"/>
    <n v="0"/>
    <n v="0"/>
    <n v="0"/>
    <n v="0"/>
    <n v="0"/>
    <n v="0"/>
    <n v="276672.84000000003"/>
  </r>
  <r>
    <x v="0"/>
    <x v="424"/>
    <s v="Frederiksholm Børnegård"/>
    <s v="Vesterbro/Kgs.Enghave"/>
    <s v="Hørdumsgade 51"/>
    <n v="2450"/>
    <s v="København SV"/>
    <s v="33 21 53 91"/>
    <s v="mail@wiinbladsgade.kk.dk"/>
    <s v="Henrik Schmidt"/>
    <n v="26185391"/>
    <s v="."/>
    <s v="heschm@wiinbladsgade.kk.dk"/>
    <s v="Integreret"/>
    <n v="44"/>
    <n v="0"/>
    <n v="80"/>
    <n v="50"/>
    <n v="50"/>
    <n v="0"/>
    <n v="0"/>
    <s v="Nej"/>
    <n v="0"/>
    <n v="0"/>
    <n v="5"/>
    <n v="5"/>
    <n v="4"/>
    <n v="5"/>
    <n v="0"/>
    <n v="5"/>
    <n v="0"/>
    <n v="0"/>
    <n v="5"/>
    <n v="0"/>
    <n v="0"/>
    <n v="0"/>
    <s v="Har ikke madregnskab"/>
    <s v="Ja"/>
    <s v="nej"/>
    <s v="Rafael"/>
    <n v="2008"/>
    <n v="30"/>
    <n v="0"/>
    <s v="Kok. Er interesseret i fuldtid"/>
    <n v="0"/>
    <n v="0"/>
    <n v="0"/>
    <n v="0"/>
    <n v="0"/>
    <n v="0"/>
    <n v="0"/>
    <n v="0"/>
    <n v="0"/>
    <n v="90"/>
    <n v="90"/>
    <n v="1"/>
    <n v="1"/>
    <s v="Ja"/>
    <s v="Nej"/>
    <s v="Ja"/>
    <s v="Ja"/>
    <s v="Lave mad selv. Evt. levere til Lupinen, ca. 40 børn"/>
    <s v="Ja"/>
    <s v="Vil ikke accepterer hal-al slagtet kød"/>
    <s v="Ja"/>
    <s v="positive"/>
    <x v="0"/>
    <x v="1"/>
    <n v="0"/>
    <s v="produktionskøkken"/>
    <s v="nej"/>
    <s v="Mindre"/>
    <s v="Mindre"/>
    <n v="0"/>
    <s v="Mere ovn-kapacitet"/>
    <n v="0"/>
    <n v="0"/>
    <n v="0"/>
    <n v="0"/>
    <n v="0"/>
    <n v="0"/>
    <n v="0"/>
    <n v="0"/>
    <n v="0"/>
    <s v="Mariah / Nanna "/>
    <n v="0"/>
    <n v="0"/>
    <n v="0"/>
    <n v="1"/>
    <n v="6"/>
    <n v="0"/>
    <n v="2"/>
    <n v="0"/>
    <n v="0"/>
    <n v="0"/>
    <n v="5"/>
    <n v="0"/>
    <n v="3"/>
    <n v="0"/>
    <n v="0"/>
    <n v="3"/>
    <n v="0"/>
    <n v="0"/>
    <n v="0"/>
    <n v="0"/>
    <n v="2"/>
    <n v="3"/>
    <s v="WD-4E"/>
    <n v="7"/>
    <s v="Ja"/>
    <n v="15"/>
    <s v="Nej"/>
    <s v="Nej"/>
    <s v="ja"/>
    <n v="3"/>
    <n v="0"/>
    <s v="Der er plads til flere ovne og service._x000a_Kører fisk og veg. mad_x000a_Flyt evt. opvaskemaskine, det giver gennemgangsplads._x000a_Inst. Ombygges 2009. etableres nyt BH-køkken, prod.-køkken holdes uden for ombyg"/>
    <n v="0"/>
    <s v="Integrerede "/>
    <s v="Vesterbro/Kgs.Enghave"/>
    <n v="48"/>
    <n v="0"/>
    <n v="80"/>
    <n v="50"/>
    <n v="25"/>
    <n v="25"/>
    <n v="0"/>
    <n v="0"/>
    <n v="0"/>
    <n v="0"/>
    <n v="0"/>
    <n v="0"/>
    <n v="0"/>
    <n v="0"/>
    <n v="211700.47"/>
  </r>
  <r>
    <x v="0"/>
    <x v="425"/>
    <s v="Lærkereden"/>
    <s v="Vesterbro/Kgs.Enghave"/>
    <s v="Erik Ejegods Gade 5"/>
    <s v="173l"/>
    <s v="København V"/>
    <s v="33 22 04 61"/>
    <s v="37547@buf.kk.dk"/>
    <s v="Ingrid Ljungberg Colmorten"/>
    <n v="35815009"/>
    <n v="0"/>
    <s v="37547@faf.kk.dk"/>
    <s v="Integreret"/>
    <n v="12"/>
    <n v="0"/>
    <n v="40"/>
    <n v="0"/>
    <n v="0"/>
    <n v="0"/>
    <n v="0"/>
    <s v="Nej"/>
    <n v="0"/>
    <n v="0"/>
    <n v="5"/>
    <n v="0"/>
    <n v="3"/>
    <n v="5"/>
    <n v="0"/>
    <n v="5"/>
    <n v="0"/>
    <n v="2"/>
    <n v="0"/>
    <n v="0"/>
    <n v="10000"/>
    <n v="10000"/>
    <s v="selv frugt med om eftermiddag"/>
    <s v="Ja"/>
    <s v="nej"/>
    <s v="Jonna"/>
    <n v="2007"/>
    <n v="20"/>
    <n v="0"/>
    <s v="Blomsterbinder"/>
    <s v="2 år"/>
    <s v="Hygiejne kursus"/>
    <n v="0"/>
    <n v="0"/>
    <n v="0"/>
    <n v="0"/>
    <n v="0"/>
    <n v="0"/>
    <n v="0"/>
    <n v="95"/>
    <n v="95"/>
    <n v="1"/>
    <n v="1"/>
    <s v="nej"/>
    <s v="ja"/>
    <s v="nej"/>
    <s v="Ja"/>
    <s v="Vil gerne selv lave mad, hvis nyt køkken. _x000a_Har overvejet mad udefra"/>
    <s v="Ja"/>
    <s v="Dejligt"/>
    <s v="Ja"/>
    <s v="er utilfreds med køk.med. Som tilsyneladende trænger til at komme på kursus."/>
    <x v="0"/>
    <x v="5"/>
    <n v="0"/>
    <s v="produktionskøkken"/>
    <s v="nej"/>
    <s v="Større"/>
    <s v="Mindre"/>
    <s v="Nej"/>
    <s v="evt. opvaskemaskine, stor røremaskine, skabe, (gamle skabe fra 70erne som splintre) åbne skabe ønskes"/>
    <s v="Større"/>
    <s v="Mindre"/>
    <n v="0"/>
    <n v="0"/>
    <n v="0"/>
    <n v="0"/>
    <n v="0"/>
    <n v="0"/>
    <n v="0"/>
    <s v="Mariah / Nanna"/>
    <d v="2009-01-27T00:00:00"/>
    <n v="0"/>
    <n v="1"/>
    <n v="0"/>
    <n v="0"/>
    <n v="0"/>
    <n v="1"/>
    <n v="0"/>
    <n v="0"/>
    <n v="0"/>
    <n v="0"/>
    <n v="0"/>
    <n v="2"/>
    <n v="0"/>
    <n v="0"/>
    <n v="0"/>
    <n v="0"/>
    <n v="1"/>
    <n v="0"/>
    <n v="0"/>
    <n v="1"/>
    <n v="25"/>
    <s v="Miele Proffessional"/>
    <n v="3.5"/>
    <s v="Nej"/>
    <n v="6"/>
    <s v="Ja"/>
    <s v="Nej"/>
    <s v="Nej"/>
    <n v="2"/>
    <s v="God plads"/>
    <s v="stort depot"/>
    <n v="0"/>
    <s v="Integrerede "/>
    <s v="Vesterbro/Kgs.Enghave"/>
    <n v="12"/>
    <n v="0"/>
    <n v="40"/>
    <n v="0"/>
    <n v="0"/>
    <n v="0"/>
    <n v="0"/>
    <n v="0"/>
    <n v="0"/>
    <n v="0"/>
    <n v="0"/>
    <n v="0"/>
    <n v="0"/>
    <n v="0"/>
    <n v="44860.160000000003"/>
  </r>
  <r>
    <x v="0"/>
    <x v="426"/>
    <s v="Vesterbro Børnegård (Tidligere Hudegrunden og Skydebanen)"/>
    <s v="Vesterbro/Kgs.Enghave"/>
    <s v="Absalonsgade 10"/>
    <n v="1658"/>
    <s v="København V"/>
    <n v="33241248"/>
    <s v="37548@buf.kk.dk"/>
    <s v="Pia Rørstrøm"/>
    <n v="0"/>
    <n v="0"/>
    <s v="37548@buf.kk.dk"/>
    <s v="Integreret"/>
    <n v="22"/>
    <n v="0"/>
    <n v="42"/>
    <n v="0"/>
    <n v="0"/>
    <n v="0"/>
    <n v="0"/>
    <s v="Nej"/>
    <n v="0"/>
    <n v="0"/>
    <n v="5"/>
    <n v="5"/>
    <n v="5"/>
    <n v="5"/>
    <n v="0"/>
    <n v="5"/>
    <n v="0"/>
    <n v="0"/>
    <n v="5"/>
    <n v="0"/>
    <n v="80000"/>
    <n v="30000"/>
    <n v="0"/>
    <s v="Ja"/>
    <s v="Ja"/>
    <s v="Karin Palm"/>
    <n v="2007"/>
    <n v="30"/>
    <n v="0"/>
    <n v="0"/>
    <n v="0"/>
    <s v="Tilmeldt kurser i madhuset"/>
    <s v="Sanyea"/>
    <n v="1992"/>
    <n v="5"/>
    <n v="0"/>
    <n v="0"/>
    <n v="0"/>
    <s v="Tilmeldt kurser i madhuset"/>
    <n v="85"/>
    <n v="85"/>
    <n v="3"/>
    <n v="2"/>
    <s v="Ja"/>
    <s v="ja"/>
    <s v="Ja"/>
    <s v="Ja"/>
    <s v="Men har ikke nogen løsning"/>
    <s v="Ja"/>
    <s v="positive"/>
    <s v="Ja"/>
    <s v="positive"/>
    <x v="0"/>
    <x v="131"/>
    <n v="0"/>
    <s v="produktionskøkken"/>
    <s v="nej"/>
    <s v="Mindre"/>
    <s v="Mindre"/>
    <n v="0"/>
    <s v="Rørermaskine og komfur._x000a__x000a_"/>
    <n v="0"/>
    <n v="0"/>
    <n v="0"/>
    <n v="0"/>
    <n v="0"/>
    <n v="0"/>
    <n v="0"/>
    <n v="0"/>
    <s v="Køkken som er delvis åben. Indgang til fællessal og udearealer._x000a_Der er et prod.køk nr.2, som skal nedlægges"/>
    <s v="Lone Voss"/>
    <d v="2009-01-23T00:00:00"/>
    <n v="0"/>
    <n v="0"/>
    <n v="1"/>
    <n v="0"/>
    <n v="0"/>
    <n v="2"/>
    <n v="0"/>
    <n v="0"/>
    <n v="0"/>
    <n v="0"/>
    <n v="0"/>
    <n v="2"/>
    <n v="0"/>
    <n v="0"/>
    <n v="0"/>
    <n v="0"/>
    <n v="1"/>
    <n v="0"/>
    <n v="0"/>
    <n v="1"/>
    <n v="0"/>
    <s v="miele Professional 7879"/>
    <n v="3"/>
    <s v="Nej"/>
    <n v="0"/>
    <s v="Ja"/>
    <s v="Nej"/>
    <s v="Nej"/>
    <n v="2"/>
    <s v="Begrænset"/>
    <s v="Den ene håndvask er kun med koldt vand._x000a_Der er et køkken mere, men dette nedklægges"/>
    <n v="0"/>
    <s v="Integrerede "/>
    <s v="Vesterbro/Kgs.Enghave"/>
    <n v="22"/>
    <n v="0"/>
    <n v="42"/>
    <n v="0"/>
    <n v="0"/>
    <n v="0"/>
    <n v="0"/>
    <n v="0"/>
    <n v="0"/>
    <n v="0"/>
    <n v="0"/>
    <n v="0"/>
    <n v="0"/>
    <n v="0"/>
    <n v="76731.91"/>
  </r>
  <r>
    <x v="0"/>
    <x v="427"/>
    <s v="Gravergården"/>
    <s v="Vesterbro/Kgs.Enghave"/>
    <s v="Matthæusgade 3"/>
    <n v="1666"/>
    <s v="København V"/>
    <s v="33 22 62 86"/>
    <s v="37560@buf.kk.dk"/>
    <s v="Henrik Harald Schroeder Nielsen"/>
    <n v="32970729"/>
    <n v="0"/>
    <s v="227@buf.kk.dk"/>
    <s v="Integreret"/>
    <n v="22"/>
    <n v="0"/>
    <n v="42"/>
    <n v="60"/>
    <n v="0"/>
    <n v="0"/>
    <n v="0"/>
    <s v="Nej"/>
    <n v="0"/>
    <n v="0"/>
    <n v="5"/>
    <n v="5"/>
    <n v="5"/>
    <n v="5"/>
    <n v="0"/>
    <n v="5"/>
    <n v="0"/>
    <n v="0"/>
    <n v="5"/>
    <n v="0"/>
    <n v="0"/>
    <n v="0"/>
    <n v="0"/>
    <s v="Ja"/>
    <s v="Ja"/>
    <s v="Rita Rasmussen"/>
    <n v="2008"/>
    <n v="34"/>
    <s v="rita1502@hotmail.com"/>
    <s v="Pædagog"/>
    <n v="0"/>
    <s v="Hygiejne, menuplanlægning, intro kursus"/>
    <n v="0"/>
    <n v="0"/>
    <n v="0"/>
    <n v="0"/>
    <n v="0"/>
    <n v="0"/>
    <n v="0"/>
    <n v="85"/>
    <n v="85"/>
    <n v="2"/>
    <n v="2"/>
    <s v="nej"/>
    <s v="Nej"/>
    <s v="Ja"/>
    <s v="Ja"/>
    <s v="Har inden børnemadprojektet, fået lavet tegninger til udbygning af køkken. Vil gerne selv lave mad"/>
    <s v="Ja"/>
    <s v="Da forældremadpakkerne er rigtig gode, er de betænkelige"/>
    <s v="Ja"/>
    <s v="posistive, vil gerne. Nu det er bestemt, vil de få det bedste ud af det. "/>
    <x v="0"/>
    <x v="6"/>
    <n v="0"/>
    <s v="produktionskøkken"/>
    <s v="nej"/>
    <s v="Mindre"/>
    <s v="Større"/>
    <s v="Nej"/>
    <s v="Kan i begrænset omfang starte op 1.1.10. ½ af børnene tager ud af huset i uge af gangen, skal have madpakker med "/>
    <n v="0"/>
    <n v="0"/>
    <n v="0"/>
    <n v="0"/>
    <n v="0"/>
    <n v="0"/>
    <n v="0"/>
    <n v="0"/>
    <s v="Lederen Henriki er rigtig god og vil gerne bidrage med spisning. Hvis vi har brug for det vil han bruges. "/>
    <s v=" / Nanna"/>
    <n v="0"/>
    <n v="0"/>
    <n v="0"/>
    <n v="0"/>
    <n v="0"/>
    <n v="0"/>
    <n v="0"/>
    <n v="0"/>
    <n v="0"/>
    <n v="0"/>
    <n v="0"/>
    <n v="0"/>
    <n v="0"/>
    <n v="0"/>
    <n v="0"/>
    <n v="0"/>
    <n v="0"/>
    <n v="0"/>
    <n v="0"/>
    <n v="0"/>
    <n v="0"/>
    <n v="0"/>
    <n v="0"/>
    <n v="0"/>
    <n v="0"/>
    <n v="0"/>
    <n v="0"/>
    <n v="0"/>
    <n v="0"/>
    <n v="0"/>
    <n v="0"/>
    <n v="0"/>
    <n v="0"/>
    <s v="Integrerede "/>
    <s v="Vesterbro/Kgs.Enghave"/>
    <n v="24"/>
    <n v="0"/>
    <n v="42"/>
    <n v="60"/>
    <n v="0"/>
    <n v="0"/>
    <n v="0"/>
    <n v="0"/>
    <n v="0"/>
    <n v="0"/>
    <n v="0"/>
    <n v="0"/>
    <n v="0"/>
    <n v="0"/>
    <n v="284385.59999999998"/>
  </r>
  <r>
    <x v="0"/>
    <x v="428"/>
    <s v="Kilden"/>
    <s v="Østerbro"/>
    <s v="Borgervænget 9A"/>
    <n v="2100"/>
    <s v="København Ø"/>
    <s v="39 20 56 91"/>
    <s v="bh.kilden@mail.dk"/>
    <s v="Lone B. Jensen"/>
    <n v="0"/>
    <n v="0"/>
    <s v="35425@buf.kk.dk"/>
    <s v="Integreret"/>
    <n v="12"/>
    <n v="0"/>
    <n v="40"/>
    <n v="0"/>
    <n v="0"/>
    <n v="0"/>
    <n v="0"/>
    <n v="0"/>
    <n v="0"/>
    <n v="0"/>
    <n v="5"/>
    <n v="5"/>
    <n v="0"/>
    <n v="5"/>
    <n v="0"/>
    <n v="5"/>
    <n v="5"/>
    <n v="0"/>
    <n v="5"/>
    <n v="0"/>
    <n v="75000"/>
    <n v="0"/>
    <n v="0"/>
    <s v="Ja"/>
    <n v="0"/>
    <s v="Susanne"/>
    <n v="1998"/>
    <n v="8"/>
    <n v="0"/>
    <s v="ufaglært"/>
    <n v="0"/>
    <s v="hygiejne, grøntsagskursus"/>
    <n v="0"/>
    <n v="0"/>
    <n v="0"/>
    <n v="0"/>
    <n v="0"/>
    <n v="0"/>
    <n v="0"/>
    <n v="90"/>
    <n v="90"/>
    <n v="1"/>
    <n v="1"/>
    <s v="Ja"/>
    <s v="Nej"/>
    <s v="Ja"/>
    <s v="Ja"/>
    <n v="0"/>
    <s v="Ja"/>
    <n v="0"/>
    <s v="Ja"/>
    <n v="0"/>
    <x v="2"/>
    <x v="1"/>
    <n v="0"/>
    <s v="produktionskøkken"/>
    <n v="0"/>
    <n v="0"/>
    <n v="0"/>
    <n v="0"/>
    <n v="0"/>
    <n v="0"/>
    <n v="0"/>
    <n v="0"/>
    <n v="0"/>
    <n v="0"/>
    <n v="0"/>
    <n v="0"/>
    <n v="0"/>
    <s v="Køkken er revet ned, nytproduktionskøkken er planlagt. Der er kun rå vægge. Køkkenet er tegnet, institutionen venter på grønt lys fra BUF"/>
    <s v="Mariah / Sine"/>
    <d v="2009-03-17T00:00:00"/>
    <n v="0"/>
    <n v="0"/>
    <n v="0"/>
    <n v="0"/>
    <n v="0"/>
    <n v="0"/>
    <n v="0"/>
    <n v="0"/>
    <n v="0"/>
    <n v="0"/>
    <n v="0"/>
    <n v="0"/>
    <n v="0"/>
    <n v="0"/>
    <n v="0"/>
    <n v="0"/>
    <n v="0"/>
    <n v="0"/>
    <n v="0"/>
    <n v="0"/>
    <n v="0"/>
    <n v="0"/>
    <n v="0"/>
    <n v="0"/>
    <n v="0"/>
    <n v="0"/>
    <n v="0"/>
    <n v="0"/>
    <n v="0"/>
    <n v="0"/>
    <s v="Køkkenet eksisterer kun på tegninger. Kontakt Bianna fra Bygninger. Har tegnet køkkenet"/>
    <n v="0"/>
    <s v="Integrerede "/>
    <s v="Østerbro"/>
    <n v="12"/>
    <n v="0"/>
    <n v="40"/>
    <n v="0"/>
    <n v="0"/>
    <n v="0"/>
    <n v="0"/>
    <n v="0"/>
    <n v="0"/>
    <n v="0"/>
    <n v="0"/>
    <n v="0"/>
    <n v="0"/>
    <n v="0"/>
    <n v="59751.89"/>
  </r>
  <r>
    <x v="0"/>
    <x v="429"/>
    <s v="Øster Fælled Børnehus"/>
    <s v="Østerbro"/>
    <s v="Borgmester Jensens Allé 33"/>
    <n v="2100"/>
    <s v="København Ø"/>
    <s v="35 43 10 74"/>
    <s v="35514@buf.kk.dk"/>
    <s v="Susanne Høegh Dreyer"/>
    <n v="35398396"/>
    <n v="35431074"/>
    <s v="35514@buf.kk.dk"/>
    <s v="Integreret"/>
    <n v="60"/>
    <n v="0"/>
    <n v="94"/>
    <n v="0"/>
    <n v="0"/>
    <n v="0"/>
    <n v="0"/>
    <s v="Nej"/>
    <n v="0"/>
    <n v="0"/>
    <n v="5"/>
    <n v="5"/>
    <n v="5"/>
    <n v="5"/>
    <n v="0"/>
    <n v="5"/>
    <n v="0"/>
    <n v="0"/>
    <n v="5"/>
    <n v="0"/>
    <n v="185000"/>
    <n v="0"/>
    <n v="0"/>
    <s v="Ja"/>
    <n v="0"/>
    <s v="Marlene Birkemose"/>
    <n v="2006"/>
    <n v="32"/>
    <n v="0"/>
    <s v="køkkenleder"/>
    <n v="0"/>
    <n v="0"/>
    <s v="Ling Yonggui"/>
    <n v="2005"/>
    <n v="27"/>
    <n v="0"/>
    <n v="0"/>
    <s v="10 års erfaring"/>
    <s v="hygiejne"/>
    <n v="80"/>
    <n v="0"/>
    <n v="0"/>
    <n v="0"/>
    <s v="Ja"/>
    <s v="Nej"/>
    <s v="Ja"/>
    <s v="Ja"/>
    <n v="0"/>
    <s v="Ja"/>
    <n v="0"/>
    <s v="Ja"/>
    <n v="0"/>
    <x v="2"/>
    <x v="1"/>
    <n v="0"/>
    <s v="produktionskøkken"/>
    <s v="Ja"/>
    <s v="Mindre"/>
    <s v="Ingen"/>
    <s v="Nej"/>
    <s v="en grøntsagsrobot + brødskærer/maskine, omrokering af køkkenbord og elementer. Evt. et hæve/sænkebord m. vask"/>
    <n v="0"/>
    <n v="0"/>
    <n v="0"/>
    <n v="0"/>
    <n v="0"/>
    <n v="0"/>
    <n v="0"/>
    <n v="0"/>
    <n v="0"/>
    <s v="Cathrine Jerrik / Sine"/>
    <n v="0"/>
    <n v="0"/>
    <n v="0"/>
    <n v="1"/>
    <n v="5"/>
    <n v="0"/>
    <n v="0"/>
    <n v="1"/>
    <n v="1"/>
    <n v="10"/>
    <n v="0"/>
    <n v="3"/>
    <n v="0"/>
    <n v="0"/>
    <n v="0"/>
    <n v="0"/>
    <n v="2"/>
    <n v="0"/>
    <n v="0"/>
    <n v="0"/>
    <n v="1"/>
    <n v="20"/>
    <s v="Miele"/>
    <n v="3"/>
    <s v="Ja"/>
    <n v="0"/>
    <s v="Nej"/>
    <s v="Ja"/>
    <s v="Nej"/>
    <n v="3"/>
    <s v="God plads"/>
    <n v="0"/>
    <n v="0"/>
    <s v="Integrerede "/>
    <s v="Østerbro"/>
    <n v="48"/>
    <n v="0"/>
    <n v="94"/>
    <n v="0"/>
    <n v="0"/>
    <n v="0"/>
    <n v="0"/>
    <n v="0"/>
    <n v="0"/>
    <n v="0"/>
    <n v="0"/>
    <n v="0"/>
    <n v="0"/>
    <n v="0"/>
    <n v="205654.02"/>
  </r>
  <r>
    <x v="0"/>
    <x v="430"/>
    <s v="Øster Fælled Børnehus"/>
    <s v="Østerbro"/>
    <s v="Borgmester Jensens Allé 33"/>
    <n v="2100"/>
    <s v="København Ø"/>
    <s v="35 43 10 74"/>
    <s v="35514@buf.kk.dk"/>
    <s v="Susanne Høegh Dreyer"/>
    <n v="35398396"/>
    <n v="35431074"/>
    <s v="35514@buf.kk.dk"/>
    <s v="Integreret"/>
    <n v="48"/>
    <n v="0"/>
    <n v="94"/>
    <n v="0"/>
    <n v="0"/>
    <n v="0"/>
    <n v="0"/>
    <s v="Nej"/>
    <n v="0"/>
    <n v="0"/>
    <n v="5"/>
    <n v="5"/>
    <n v="5"/>
    <n v="5"/>
    <n v="0"/>
    <n v="0"/>
    <n v="0"/>
    <n v="0"/>
    <n v="0"/>
    <n v="0"/>
    <n v="0"/>
    <n v="0"/>
    <n v="0"/>
    <n v="0"/>
    <n v="0"/>
    <n v="0"/>
    <n v="0"/>
    <n v="0"/>
    <n v="0"/>
    <n v="0"/>
    <n v="0"/>
    <n v="0"/>
    <n v="0"/>
    <n v="0"/>
    <n v="0"/>
    <n v="0"/>
    <n v="0"/>
    <n v="0"/>
    <n v="0"/>
    <n v="80"/>
    <n v="0"/>
    <n v="0"/>
    <n v="0"/>
    <n v="0"/>
    <n v="0"/>
    <n v="0"/>
    <n v="0"/>
    <n v="0"/>
    <n v="0"/>
    <n v="0"/>
    <n v="0"/>
    <n v="0"/>
    <x v="1"/>
    <x v="1"/>
    <n v="0"/>
    <s v="Køkken begrænset tilvirk"/>
    <n v="0"/>
    <n v="0"/>
    <n v="0"/>
    <n v="0"/>
    <n v="0"/>
    <s v="Mindre"/>
    <s v="Større"/>
    <s v="Nej"/>
    <s v="nyt kogebord og 2 ovne, grøntsagsrobot og et industrikøleskab"/>
    <n v="0"/>
    <n v="0"/>
    <n v="0"/>
    <n v="0"/>
    <n v="0"/>
    <s v="Cathrine Jerrik"/>
    <d v="2009-04-28T00:00:00"/>
    <n v="0"/>
    <n v="1"/>
    <n v="0"/>
    <n v="4"/>
    <n v="1"/>
    <n v="0"/>
    <n v="0"/>
    <n v="0"/>
    <n v="0"/>
    <n v="2"/>
    <n v="1"/>
    <n v="0"/>
    <n v="0"/>
    <n v="0"/>
    <n v="0"/>
    <n v="0"/>
    <n v="1"/>
    <n v="0"/>
    <n v="0"/>
    <n v="1"/>
    <n v="20"/>
    <s v="Miele"/>
    <n v="3"/>
    <s v="Ja"/>
    <n v="0"/>
    <s v="Nej"/>
    <s v="Nej"/>
    <s v="Nej"/>
    <n v="3"/>
    <s v="Begrænset"/>
    <n v="0"/>
    <n v="0"/>
    <s v="Integrerede "/>
    <s v="Østerbro"/>
    <n v="48"/>
    <n v="0"/>
    <n v="94"/>
    <n v="0"/>
    <n v="0"/>
    <n v="0"/>
    <n v="0"/>
    <n v="0"/>
    <n v="0"/>
    <n v="0"/>
    <n v="0"/>
    <n v="0"/>
    <n v="0"/>
    <n v="0"/>
    <n v="205654.02"/>
  </r>
  <r>
    <x v="0"/>
    <x v="431"/>
    <s v="Rosalie"/>
    <s v="Østerbro"/>
    <s v="Helgesensgade 2"/>
    <n v="2100"/>
    <s v="København Ø"/>
    <s v="35 42 20 64"/>
    <s v="Rosalie@mail.dk"/>
    <s v="May Muhlendorf"/>
    <n v="35260079"/>
    <n v="31422064"/>
    <s v="35525@buf.kk.dk"/>
    <s v="Integreret"/>
    <n v="72"/>
    <n v="0"/>
    <n v="88"/>
    <n v="0"/>
    <n v="0"/>
    <n v="0"/>
    <n v="0"/>
    <s v="Nej"/>
    <n v="0"/>
    <n v="0"/>
    <n v="5"/>
    <n v="5"/>
    <n v="4"/>
    <n v="5"/>
    <n v="0"/>
    <n v="5"/>
    <n v="0"/>
    <n v="1"/>
    <n v="5"/>
    <n v="0"/>
    <n v="350000"/>
    <n v="0"/>
    <n v="0"/>
    <s v="Ja"/>
    <n v="0"/>
    <s v="Hanne Kortsen"/>
    <n v="1999"/>
    <n v="35"/>
    <n v="0"/>
    <n v="0"/>
    <s v="14 års erfaring fra køkkener"/>
    <n v="0"/>
    <s v="Jette Hansen"/>
    <n v="1984"/>
    <n v="37"/>
    <n v="0"/>
    <s v="køkkenleder"/>
    <n v="0"/>
    <n v="0"/>
    <n v="97"/>
    <n v="97"/>
    <n v="1"/>
    <n v="1"/>
    <s v="nej"/>
    <s v="ja"/>
    <s v="Ja"/>
    <s v="Nej"/>
    <s v="under ingen omstændigheder"/>
    <s v="Ja"/>
    <s v="ved ikke"/>
    <s v="Nej"/>
    <n v="0"/>
    <x v="0"/>
    <x v="132"/>
    <n v="0"/>
    <s v="produktionskøkken"/>
    <s v="nej"/>
    <s v="Større"/>
    <s v="Ingen"/>
    <s v="Nej"/>
    <s v="endnu en kogeø, mere ovnkapacitet, grøntsagsrobot, evt. mere bordplads"/>
    <n v="0"/>
    <n v="0"/>
    <n v="0"/>
    <n v="0"/>
    <n v="0"/>
    <n v="0"/>
    <n v="0"/>
    <n v="0"/>
    <n v="0"/>
    <s v="Mariah / Sine"/>
    <d v="2009-03-21T00:00:00"/>
    <n v="0"/>
    <n v="0"/>
    <n v="2"/>
    <n v="4"/>
    <n v="0"/>
    <n v="0"/>
    <n v="0"/>
    <n v="1"/>
    <n v="0"/>
    <n v="0"/>
    <n v="1"/>
    <n v="2"/>
    <n v="0"/>
    <n v="0"/>
    <n v="0"/>
    <n v="0"/>
    <n v="0"/>
    <n v="1"/>
    <n v="0"/>
    <n v="1"/>
    <n v="2"/>
    <s v="Wexiodisk"/>
    <n v="7"/>
    <s v="Ja"/>
    <n v="15"/>
    <s v="Nej"/>
    <s v="Ja"/>
    <s v="Nej"/>
    <n v="3"/>
    <s v="God plads"/>
    <s v="165 børn inkl. Merindskrivning. Der er også grovkøkken"/>
    <n v="0"/>
    <s v="Integrerede "/>
    <s v="Østerbro"/>
    <n v="72"/>
    <n v="0"/>
    <n v="88"/>
    <n v="0"/>
    <n v="0"/>
    <n v="0"/>
    <n v="0"/>
    <n v="0"/>
    <n v="0"/>
    <n v="0"/>
    <n v="0"/>
    <n v="0"/>
    <n v="0"/>
    <n v="0"/>
    <n v="356351.5"/>
  </r>
  <r>
    <x v="0"/>
    <x v="432"/>
    <s v="Børnehuset Skt. Jakob"/>
    <s v="Østerbro"/>
    <s v="Østerbrogade 57A"/>
    <n v="2100"/>
    <s v="København Ø"/>
    <s v="35 42 26 59"/>
    <s v="35675@buf.kk.dk"/>
    <s v="Jette Møller"/>
    <n v="0"/>
    <n v="0"/>
    <s v="admin@sct-jakob.dk"/>
    <s v="Integreret"/>
    <n v="12"/>
    <n v="0"/>
    <n v="44"/>
    <n v="0"/>
    <n v="0"/>
    <n v="0"/>
    <n v="0"/>
    <s v="Nej"/>
    <n v="0"/>
    <n v="0"/>
    <n v="5"/>
    <n v="5"/>
    <n v="5"/>
    <n v="5"/>
    <n v="0"/>
    <n v="5"/>
    <n v="0"/>
    <n v="0"/>
    <n v="5"/>
    <n v="0"/>
    <n v="125000"/>
    <n v="125000"/>
    <n v="0"/>
    <s v="Ja"/>
    <n v="0"/>
    <s v="Gitte"/>
    <n v="2002"/>
    <n v="31"/>
    <n v="0"/>
    <s v="ufaglært"/>
    <s v="10 år"/>
    <s v="ØOF"/>
    <n v="0"/>
    <n v="0"/>
    <n v="0"/>
    <n v="0"/>
    <n v="0"/>
    <n v="0"/>
    <n v="0"/>
    <n v="95"/>
    <n v="95"/>
    <n v="1"/>
    <n v="1"/>
    <s v="Ja"/>
    <s v="Nej"/>
    <s v="Ja"/>
    <s v="Ja"/>
    <n v="0"/>
    <s v="Ja"/>
    <n v="0"/>
    <s v="Ja"/>
    <n v="0"/>
    <x v="2"/>
    <x v="1"/>
    <n v="0"/>
    <s v="produktionskøkken"/>
    <s v="nej"/>
    <s v="Mindre"/>
    <n v="0"/>
    <n v="0"/>
    <s v="mere ovnkapacitet"/>
    <n v="0"/>
    <n v="0"/>
    <n v="0"/>
    <n v="0"/>
    <n v="0"/>
    <n v="0"/>
    <n v="0"/>
    <n v="0"/>
    <n v="0"/>
    <n v="0"/>
    <n v="0"/>
    <n v="0"/>
    <n v="0"/>
    <n v="1"/>
    <n v="4"/>
    <n v="0"/>
    <n v="2"/>
    <n v="0"/>
    <n v="0"/>
    <n v="0"/>
    <n v="0"/>
    <n v="1"/>
    <n v="0"/>
    <n v="0"/>
    <n v="1"/>
    <n v="0"/>
    <n v="0"/>
    <n v="1"/>
    <n v="0"/>
    <n v="0"/>
    <n v="1"/>
    <n v="20"/>
    <s v="Miele"/>
    <n v="3"/>
    <s v="Ja"/>
    <n v="0"/>
    <n v="0"/>
    <s v="Ja"/>
    <s v="Nej"/>
    <n v="3"/>
    <s v="God plads"/>
    <n v="0"/>
    <n v="0"/>
    <s v="Integrerede "/>
    <s v="Østerbro"/>
    <n v="12"/>
    <n v="0"/>
    <n v="44"/>
    <n v="0"/>
    <n v="0"/>
    <n v="0"/>
    <n v="0"/>
    <n v="0"/>
    <n v="0"/>
    <n v="0"/>
    <n v="0"/>
    <n v="0"/>
    <n v="0"/>
    <n v="0"/>
    <n v="101804.9"/>
  </r>
  <r>
    <x v="0"/>
    <x v="433"/>
    <s v="BørneRiget"/>
    <s v="Østerbro"/>
    <s v="Borgmester Jensens Allé 53"/>
    <n v="2100"/>
    <s v="København Ø"/>
    <s v="35 45 48 55"/>
    <s v="35685@buf.kk.dk"/>
    <s v="Rune Bjørklund"/>
    <n v="0"/>
    <n v="0"/>
    <s v="35685@buf.kk.dk"/>
    <s v="Integreret"/>
    <n v="46"/>
    <n v="0"/>
    <n v="66"/>
    <n v="0"/>
    <n v="0"/>
    <n v="0"/>
    <n v="0"/>
    <s v="ja"/>
    <n v="2"/>
    <n v="1"/>
    <n v="5"/>
    <n v="5"/>
    <n v="5"/>
    <n v="5"/>
    <n v="0"/>
    <n v="5"/>
    <n v="0"/>
    <n v="0"/>
    <n v="5"/>
    <n v="0"/>
    <n v="224125"/>
    <n v="224125"/>
    <n v="0"/>
    <s v="Ja"/>
    <n v="0"/>
    <s v="Marie Røjes "/>
    <n v="1998"/>
    <n v="35"/>
    <n v="0"/>
    <s v="PB"/>
    <n v="0"/>
    <n v="0"/>
    <s v="Helene Røen"/>
    <n v="2009"/>
    <n v="35"/>
    <n v="0"/>
    <n v="0"/>
    <n v="0"/>
    <n v="0"/>
    <n v="98"/>
    <n v="98"/>
    <n v="1"/>
    <n v="1"/>
    <s v="nej"/>
    <s v="Nej"/>
    <s v="Ja"/>
    <s v="Ja"/>
    <n v="0"/>
    <s v="Nej"/>
    <n v="0"/>
    <s v="Ja"/>
    <n v="0"/>
    <x v="2"/>
    <x v="1"/>
    <n v="0"/>
    <s v="produktionskøkken"/>
    <s v="Ja"/>
    <s v="Mindre"/>
    <n v="0"/>
    <n v="0"/>
    <s v="konvektionsovn og en bjørn røremaskine"/>
    <n v="0"/>
    <n v="0"/>
    <n v="0"/>
    <n v="0"/>
    <n v="0"/>
    <n v="0"/>
    <n v="0"/>
    <n v="0"/>
    <n v="0"/>
    <s v="Cathrine"/>
    <s v="03.04"/>
    <n v="0"/>
    <n v="1"/>
    <n v="0"/>
    <n v="0"/>
    <n v="2"/>
    <n v="0"/>
    <n v="0"/>
    <n v="0"/>
    <n v="0"/>
    <n v="1"/>
    <n v="2"/>
    <n v="0"/>
    <n v="0"/>
    <n v="0"/>
    <n v="0"/>
    <n v="0"/>
    <n v="1"/>
    <n v="0"/>
    <n v="0"/>
    <n v="1"/>
    <n v="20"/>
    <s v="miele"/>
    <n v="2"/>
    <s v="Nej"/>
    <n v="0"/>
    <s v="Nej"/>
    <s v="Ja"/>
    <s v="Nej"/>
    <n v="2"/>
    <s v="God plads"/>
    <n v="0"/>
    <n v="0"/>
    <s v="Integrerede "/>
    <s v="Østerbro"/>
    <n v="46"/>
    <n v="0"/>
    <n v="66"/>
    <n v="0"/>
    <n v="0"/>
    <n v="0"/>
    <n v="0"/>
    <n v="0"/>
    <n v="0"/>
    <n v="0"/>
    <n v="0"/>
    <n v="0"/>
    <n v="0"/>
    <n v="0"/>
    <n v="202319.14"/>
  </r>
  <r>
    <x v="0"/>
    <x v="434"/>
    <s v="BørneRiget"/>
    <s v="Østerbro"/>
    <s v="Borgmester Jensens Allé 53"/>
    <n v="2100"/>
    <s v="København Ø"/>
    <s v="35 45 48 55"/>
    <s v="35685@buf.kk.dk"/>
    <s v="Rune Bjørklund"/>
    <n v="0"/>
    <n v="0"/>
    <s v="35685@buf.kk.dk"/>
    <s v="Integreret"/>
    <n v="46"/>
    <n v="0"/>
    <n v="66"/>
    <n v="0"/>
    <n v="0"/>
    <n v="0"/>
    <n v="0"/>
    <s v="ja"/>
    <n v="0"/>
    <n v="0"/>
    <n v="0"/>
    <n v="0"/>
    <n v="0"/>
    <n v="0"/>
    <n v="0"/>
    <n v="0"/>
    <n v="0"/>
    <n v="0"/>
    <n v="0"/>
    <n v="0"/>
    <n v="0"/>
    <n v="0"/>
    <n v="0"/>
    <n v="0"/>
    <n v="0"/>
    <n v="0"/>
    <n v="0"/>
    <n v="0"/>
    <n v="0"/>
    <n v="0"/>
    <n v="0"/>
    <n v="0"/>
    <n v="0"/>
    <n v="0"/>
    <n v="0"/>
    <n v="0"/>
    <n v="0"/>
    <n v="0"/>
    <n v="0"/>
    <n v="0"/>
    <n v="0"/>
    <n v="0"/>
    <n v="0"/>
    <n v="0"/>
    <n v="0"/>
    <n v="0"/>
    <n v="0"/>
    <n v="0"/>
    <n v="0"/>
    <n v="0"/>
    <n v="0"/>
    <n v="0"/>
    <x v="1"/>
    <x v="1"/>
    <n v="0"/>
    <s v="Køkken begrænset tilvirk"/>
    <s v="nej"/>
    <s v="Større"/>
    <s v="Mindre"/>
    <n v="0"/>
    <s v="køkkenet skal total renoveres"/>
    <n v="0"/>
    <n v="0"/>
    <n v="0"/>
    <n v="0"/>
    <n v="0"/>
    <n v="0"/>
    <n v="0"/>
    <n v="0"/>
    <n v="0"/>
    <n v="0"/>
    <n v="0"/>
    <n v="0"/>
    <n v="1"/>
    <n v="0"/>
    <n v="0"/>
    <n v="2"/>
    <n v="0"/>
    <n v="0"/>
    <n v="0"/>
    <n v="0"/>
    <n v="0"/>
    <n v="2"/>
    <n v="0"/>
    <n v="0"/>
    <n v="0"/>
    <n v="0"/>
    <n v="0"/>
    <n v="0"/>
    <n v="0"/>
    <n v="0"/>
    <n v="1"/>
    <n v="20"/>
    <s v="miele "/>
    <n v="2"/>
    <s v="Nej"/>
    <n v="0"/>
    <s v="Nej"/>
    <s v="Nej"/>
    <s v="Nej"/>
    <n v="2"/>
    <s v="God plads"/>
    <n v="0"/>
    <n v="0"/>
    <s v="Integrerede "/>
    <s v="Østerbro"/>
    <n v="46"/>
    <n v="0"/>
    <n v="66"/>
    <n v="0"/>
    <n v="0"/>
    <n v="0"/>
    <n v="0"/>
    <n v="0"/>
    <n v="0"/>
    <n v="0"/>
    <n v="0"/>
    <n v="0"/>
    <n v="0"/>
    <n v="0"/>
    <n v="202319.14"/>
  </r>
  <r>
    <x v="0"/>
    <x v="435"/>
    <s v="Børnehuset Flora"/>
    <s v="Østerbro"/>
    <s v="Carl Nielsens Allé 27"/>
    <n v="2100"/>
    <s v="København Ø"/>
    <s v="39 12 60 10"/>
    <s v="37200@buf.kk.dk"/>
    <s v="Martina Daneland"/>
    <n v="0"/>
    <n v="0"/>
    <s v="37200@buf.kk.dk"/>
    <s v="Integreret"/>
    <n v="42"/>
    <n v="0"/>
    <n v="46"/>
    <n v="0"/>
    <n v="0"/>
    <n v="0"/>
    <n v="0"/>
    <s v="Nej"/>
    <n v="0"/>
    <n v="0"/>
    <n v="5"/>
    <n v="5"/>
    <n v="5"/>
    <n v="5"/>
    <n v="0"/>
    <n v="5"/>
    <n v="5"/>
    <n v="0"/>
    <n v="5"/>
    <n v="0"/>
    <n v="86400"/>
    <n v="44160"/>
    <n v="0"/>
    <s v="Ja"/>
    <n v="0"/>
    <s v="David Sandbegr"/>
    <n v="2009"/>
    <n v="37"/>
    <n v="0"/>
    <s v="kok"/>
    <n v="0"/>
    <n v="0"/>
    <n v="0"/>
    <n v="0"/>
    <n v="0"/>
    <n v="0"/>
    <n v="0"/>
    <n v="0"/>
    <n v="0"/>
    <n v="100"/>
    <n v="100"/>
    <n v="2"/>
    <n v="2"/>
    <s v="Ja"/>
    <s v="Nej"/>
    <s v="Ja"/>
    <s v="Ja"/>
    <n v="0"/>
    <s v="Ja"/>
    <n v="0"/>
    <s v="Ja"/>
    <n v="0"/>
    <x v="2"/>
    <x v="1"/>
    <n v="0"/>
    <s v="produktionskøkken"/>
    <s v="Ja"/>
    <s v="Større"/>
    <n v="0"/>
    <n v="0"/>
    <s v="en konvektionsovn og en industri opvaskemaskine"/>
    <n v="0"/>
    <n v="0"/>
    <n v="0"/>
    <n v="0"/>
    <n v="0"/>
    <n v="0"/>
    <n v="0"/>
    <n v="0"/>
    <n v="0"/>
    <s v="Cathrine"/>
    <s v="03.04"/>
    <n v="0"/>
    <n v="0"/>
    <n v="1"/>
    <n v="5"/>
    <n v="0"/>
    <n v="2"/>
    <n v="0"/>
    <n v="0"/>
    <n v="0"/>
    <n v="0"/>
    <n v="2"/>
    <n v="0"/>
    <n v="0"/>
    <n v="0"/>
    <n v="0"/>
    <n v="0"/>
    <n v="2"/>
    <n v="0"/>
    <n v="0"/>
    <n v="2"/>
    <n v="20"/>
    <s v="miele"/>
    <n v="4"/>
    <s v="Nej"/>
    <n v="0"/>
    <s v="Ja"/>
    <s v="Ja"/>
    <s v="Nej"/>
    <n v="3"/>
    <s v="God plads"/>
    <n v="0"/>
    <n v="0"/>
    <s v="Integrerede "/>
    <s v="Østerbro"/>
    <n v="36"/>
    <n v="0"/>
    <n v="46"/>
    <n v="0"/>
    <n v="0"/>
    <n v="0"/>
    <n v="0"/>
    <n v="0"/>
    <n v="0"/>
    <n v="0"/>
    <n v="0"/>
    <n v="0"/>
    <n v="0"/>
    <n v="0"/>
    <n v="189295.68"/>
  </r>
  <r>
    <x v="0"/>
    <x v="436"/>
    <s v="Konkylien"/>
    <s v="Østerbro"/>
    <s v="Forbindelsesvej 9"/>
    <n v="2100"/>
    <s v="København Ø"/>
    <s v="35 25 63 20"/>
    <s v="ey86@buf.kk.dk"/>
    <s v="Maj-Britt Nystrøm"/>
    <n v="0"/>
    <n v="0"/>
    <s v="37303@buf.kk.dk"/>
    <s v="Integreret"/>
    <n v="12"/>
    <n v="0"/>
    <n v="44"/>
    <n v="0"/>
    <n v="0"/>
    <n v="0"/>
    <n v="0"/>
    <s v="Nej"/>
    <n v="0"/>
    <n v="0"/>
    <n v="5"/>
    <n v="5"/>
    <n v="5"/>
    <n v="5"/>
    <n v="0"/>
    <n v="5"/>
    <n v="5"/>
    <n v="0"/>
    <n v="5"/>
    <n v="0"/>
    <n v="160000"/>
    <n v="0"/>
    <n v="0"/>
    <s v="Ja"/>
    <n v="0"/>
    <s v="Lise Jensen"/>
    <n v="2004"/>
    <n v="30"/>
    <n v="0"/>
    <s v="Køkkenassistent"/>
    <s v="10 år fra institution/plejehjem"/>
    <s v="økologikursus, ø.o.f."/>
    <n v="0"/>
    <n v="0"/>
    <n v="0"/>
    <n v="0"/>
    <n v="0"/>
    <n v="0"/>
    <n v="0"/>
    <n v="85"/>
    <n v="85"/>
    <n v="1"/>
    <n v="1"/>
    <s v="Ja"/>
    <s v="ja"/>
    <s v="Ja"/>
    <s v="Ja"/>
    <n v="0"/>
    <s v="Ja"/>
    <s v="afventer meget"/>
    <s v="Ja"/>
    <n v="0"/>
    <x v="2"/>
    <x v="1"/>
    <n v="0"/>
    <s v="produktionskøkken"/>
    <s v="nej"/>
    <s v="Mindre"/>
    <s v="Ingen"/>
    <s v="Nej"/>
    <s v="grøntsagsrobot, hurtigere opvaskemaskine, en konvektionsovn eller større og flere ovne ( der er to meget små ovne)"/>
    <n v="0"/>
    <n v="0"/>
    <n v="0"/>
    <n v="0"/>
    <n v="0"/>
    <n v="0"/>
    <n v="0"/>
    <n v="0"/>
    <n v="0"/>
    <s v="Mariah / Sine"/>
    <d v="2009-03-25T00:00:00"/>
    <n v="0"/>
    <n v="0"/>
    <n v="1"/>
    <n v="5"/>
    <n v="0"/>
    <n v="2"/>
    <n v="0"/>
    <n v="0"/>
    <n v="0"/>
    <n v="0"/>
    <n v="1"/>
    <n v="0"/>
    <n v="0"/>
    <n v="1"/>
    <n v="0"/>
    <n v="0"/>
    <n v="2"/>
    <n v="0"/>
    <n v="0"/>
    <n v="1"/>
    <n v="25"/>
    <s v="Miele"/>
    <n v="6"/>
    <s v="Ja"/>
    <n v="8"/>
    <s v="Nej"/>
    <s v="Ja"/>
    <s v="Nej"/>
    <n v="2"/>
    <s v="God plads"/>
    <s v="velegnet til mentor inst. Men er ikke blevet spurgt derom."/>
    <n v="0"/>
    <s v="Integrerede "/>
    <s v="Østerbro"/>
    <n v="12"/>
    <n v="0"/>
    <n v="44"/>
    <n v="0"/>
    <n v="0"/>
    <n v="0"/>
    <n v="0"/>
    <n v="6"/>
    <n v="2"/>
    <n v="0"/>
    <n v="0"/>
    <n v="0"/>
    <n v="0"/>
    <n v="0"/>
    <n v="172848.45"/>
  </r>
  <r>
    <x v="0"/>
    <x v="437"/>
    <s v="Himmelrummet"/>
    <s v="Østerbro"/>
    <s v="Bryggervangen 11"/>
    <n v="2100"/>
    <s v="København Ø"/>
    <s v="39 12 70 75"/>
    <s v="37307@buf.kk.dk"/>
    <s v="Jytte Ann Marie Christensen"/>
    <n v="0"/>
    <n v="0"/>
    <s v="Jytte Christensen@buf,kk,dk"/>
    <s v="Integreret"/>
    <n v="50"/>
    <n v="0"/>
    <n v="28"/>
    <n v="0"/>
    <n v="0"/>
    <n v="0"/>
    <n v="0"/>
    <s v="Nej"/>
    <n v="0"/>
    <n v="0"/>
    <n v="5"/>
    <n v="0"/>
    <n v="5"/>
    <n v="5"/>
    <n v="0"/>
    <n v="5"/>
    <n v="0"/>
    <n v="0"/>
    <n v="5"/>
    <n v="0"/>
    <n v="200000"/>
    <n v="0"/>
    <n v="0"/>
    <s v="Ja"/>
    <n v="0"/>
    <s v="Afaaf"/>
    <n v="2006"/>
    <n v="37"/>
    <n v="0"/>
    <n v="0"/>
    <s v="fra andre inst."/>
    <s v="øko."/>
    <n v="0"/>
    <n v="0"/>
    <n v="0"/>
    <n v="0"/>
    <n v="0"/>
    <n v="0"/>
    <n v="0"/>
    <n v="92"/>
    <n v="0"/>
    <n v="2"/>
    <n v="2"/>
    <s v="Ja"/>
    <s v="ja"/>
    <s v="Ja"/>
    <s v="Ja"/>
    <n v="0"/>
    <s v="Ja"/>
    <n v="0"/>
    <s v="Ja"/>
    <n v="0"/>
    <x v="0"/>
    <x v="133"/>
    <n v="0"/>
    <s v="produktionskøkken"/>
    <s v="Ja"/>
    <s v="Mindre"/>
    <n v="0"/>
    <n v="0"/>
    <s v="en ovn mere og en opvaskemaskine"/>
    <n v="0"/>
    <n v="0"/>
    <n v="0"/>
    <n v="0"/>
    <n v="0"/>
    <n v="0"/>
    <n v="0"/>
    <n v="0"/>
    <s v="Meget stort glasparti, en hel væg, som giver et meget varmt køkken. Udvendige markiser og hvis det kan laves så de øverste vinduer kan åbnes."/>
    <s v="Lone"/>
    <s v="13.03"/>
    <n v="0"/>
    <n v="0"/>
    <n v="1"/>
    <n v="5"/>
    <n v="0"/>
    <n v="2"/>
    <n v="0"/>
    <n v="0"/>
    <n v="0"/>
    <n v="0"/>
    <n v="2"/>
    <n v="0"/>
    <n v="0"/>
    <n v="0"/>
    <n v="0"/>
    <n v="0"/>
    <n v="2"/>
    <n v="0"/>
    <n v="0"/>
    <n v="1"/>
    <n v="20"/>
    <s v="miele"/>
    <n v="5"/>
    <s v="Ja"/>
    <n v="10"/>
    <s v="Nej"/>
    <s v="Ja"/>
    <s v="ja"/>
    <n v="2"/>
    <s v="God plads"/>
    <n v="0"/>
    <n v="0"/>
    <s v="Integrerede "/>
    <s v="Østerbro"/>
    <n v="36"/>
    <n v="0"/>
    <n v="46"/>
    <n v="0"/>
    <n v="0"/>
    <n v="0"/>
    <n v="0"/>
    <n v="0"/>
    <n v="0"/>
    <n v="0"/>
    <n v="0"/>
    <n v="0"/>
    <n v="0"/>
    <n v="0"/>
    <n v="214217.4"/>
  </r>
  <r>
    <x v="0"/>
    <x v="438"/>
    <s v="Pinocchio"/>
    <s v="Østerbro"/>
    <s v="Hans Knudsens Plads 1A"/>
    <n v="2100"/>
    <s v="København Ø"/>
    <s v="39 18 32 70"/>
    <s v="37411@buf.kk.dk"/>
    <s v="Dennis Nygaard Sørensen"/>
    <n v="26772654"/>
    <n v="39183270"/>
    <s v="KV41@buf.kk.dk"/>
    <s v="Integreret"/>
    <n v="21"/>
    <n v="0"/>
    <n v="64"/>
    <n v="0"/>
    <n v="0"/>
    <n v="0"/>
    <n v="0"/>
    <s v="ja"/>
    <n v="2"/>
    <n v="0"/>
    <n v="5"/>
    <n v="0"/>
    <n v="5"/>
    <n v="5"/>
    <n v="0"/>
    <n v="5"/>
    <n v="0"/>
    <n v="0"/>
    <n v="5"/>
    <n v="0"/>
    <n v="85000"/>
    <n v="0"/>
    <n v="0"/>
    <s v="Ja"/>
    <n v="0"/>
    <s v="Aksel Nielsen"/>
    <n v="2002"/>
    <n v="37"/>
    <n v="0"/>
    <s v="ufaglært"/>
    <s v="kantinebestyrer"/>
    <s v="hygiejne"/>
    <n v="0"/>
    <n v="0"/>
    <n v="0"/>
    <n v="0"/>
    <n v="0"/>
    <n v="0"/>
    <n v="0"/>
    <n v="75"/>
    <n v="75"/>
    <n v="2"/>
    <n v="2"/>
    <s v="Ja"/>
    <s v="Nej"/>
    <s v="Ja"/>
    <s v="Ja"/>
    <n v="0"/>
    <s v="Ja"/>
    <n v="0"/>
    <s v="Ja"/>
    <n v="0"/>
    <x v="0"/>
    <x v="1"/>
    <n v="0"/>
    <s v="produktionskøkken"/>
    <s v="Ja"/>
    <n v="0"/>
    <n v="0"/>
    <n v="0"/>
    <s v="Ingen hvis køkkenet kun skal blive ved med at lave mad til vuggestuen"/>
    <n v="0"/>
    <n v="0"/>
    <n v="0"/>
    <n v="0"/>
    <n v="0"/>
    <n v="0"/>
    <n v="0"/>
    <n v="0"/>
    <n v="0"/>
    <s v="Mariah"/>
    <n v="0"/>
    <n v="0"/>
    <n v="0"/>
    <n v="1"/>
    <n v="4"/>
    <n v="0"/>
    <n v="0"/>
    <n v="0"/>
    <n v="0"/>
    <n v="0"/>
    <n v="0"/>
    <n v="1"/>
    <n v="0"/>
    <n v="0"/>
    <n v="0"/>
    <n v="0"/>
    <n v="0"/>
    <n v="0"/>
    <n v="0"/>
    <n v="0"/>
    <n v="1"/>
    <n v="30"/>
    <s v="Miele Universal G7762"/>
    <n v="5"/>
    <s v="Ja"/>
    <n v="10"/>
    <n v="0"/>
    <s v="Ja"/>
    <s v="Nej"/>
    <n v="2"/>
    <s v="God plads"/>
    <s v="Flot og stort køkken i forhold til antallet af børn. Ligger på 2. sal. Børnehavens køkkken er placeret i stuen."/>
    <n v="0"/>
    <s v="Integrerede "/>
    <s v="Østerbro"/>
    <n v="21"/>
    <n v="0"/>
    <n v="64"/>
    <n v="0"/>
    <n v="0"/>
    <n v="0"/>
    <n v="0"/>
    <n v="0"/>
    <n v="0"/>
    <n v="0"/>
    <n v="0"/>
    <n v="0"/>
    <n v="0"/>
    <n v="0"/>
    <n v="203296.22"/>
  </r>
  <r>
    <x v="0"/>
    <x v="439"/>
    <s v="Pinocchio"/>
    <s v="Østerbro"/>
    <s v="Hans Knudsens Plads 1A"/>
    <n v="2100"/>
    <s v="København Ø"/>
    <s v="39 18 32 70"/>
    <s v="37411@buf.kk.dk"/>
    <s v="Dennis Nygaard Sørensen"/>
    <n v="26772654"/>
    <n v="39183270"/>
    <s v="KV41@buf.kk.dk"/>
    <s v="Integreret"/>
    <n v="21"/>
    <n v="0"/>
    <n v="64"/>
    <n v="0"/>
    <n v="0"/>
    <n v="0"/>
    <n v="0"/>
    <s v="ja"/>
    <n v="0"/>
    <n v="0"/>
    <n v="0"/>
    <n v="0"/>
    <n v="0"/>
    <n v="0"/>
    <n v="0"/>
    <n v="0"/>
    <n v="0"/>
    <n v="0"/>
    <n v="0"/>
    <n v="0"/>
    <n v="0"/>
    <n v="0"/>
    <n v="0"/>
    <n v="0"/>
    <n v="0"/>
    <n v="0"/>
    <n v="0"/>
    <n v="0"/>
    <n v="0"/>
    <n v="0"/>
    <n v="0"/>
    <n v="0"/>
    <n v="0"/>
    <n v="0"/>
    <n v="0"/>
    <n v="0"/>
    <n v="0"/>
    <n v="0"/>
    <n v="0"/>
    <n v="0"/>
    <n v="0"/>
    <n v="0"/>
    <n v="0"/>
    <n v="0"/>
    <n v="0"/>
    <n v="0"/>
    <n v="0"/>
    <n v="0"/>
    <n v="0"/>
    <n v="0"/>
    <n v="0"/>
    <n v="0"/>
    <x v="1"/>
    <x v="1"/>
    <n v="0"/>
    <s v="Køkken blandet tilvirk"/>
    <n v="0"/>
    <s v="Større"/>
    <n v="0"/>
    <n v="0"/>
    <s v="Mere ovnkapacitet, køleplads, grøntsagsrobot, bjørn, en ekstra vask"/>
    <n v="0"/>
    <n v="0"/>
    <n v="0"/>
    <s v="Der er pt skimmelsvamp i køkkenet og det er ikke i brug. Køkkenet kan evt. producere til Bellmannsgade 23 når det kommer i brug."/>
    <n v="0"/>
    <n v="0"/>
    <n v="0"/>
    <n v="0"/>
    <n v="0"/>
    <n v="0"/>
    <n v="0"/>
    <n v="0"/>
    <n v="0"/>
    <n v="0"/>
    <n v="0"/>
    <n v="0"/>
    <n v="0"/>
    <n v="0"/>
    <n v="0"/>
    <n v="0"/>
    <n v="0"/>
    <n v="0"/>
    <n v="0"/>
    <n v="0"/>
    <n v="0"/>
    <n v="0"/>
    <n v="0"/>
    <n v="0"/>
    <n v="0"/>
    <n v="0"/>
    <n v="0"/>
    <n v="0"/>
    <n v="0"/>
    <n v="0"/>
    <n v="0"/>
    <n v="0"/>
    <n v="0"/>
    <n v="0"/>
    <n v="0"/>
    <n v="0"/>
    <n v="0"/>
    <n v="0"/>
    <n v="0"/>
    <s v="Integrerede "/>
    <s v="Østerbro"/>
    <n v="21"/>
    <n v="0"/>
    <n v="64"/>
    <n v="0"/>
    <n v="0"/>
    <n v="0"/>
    <n v="0"/>
    <n v="0"/>
    <n v="0"/>
    <n v="0"/>
    <n v="0"/>
    <n v="0"/>
    <n v="0"/>
    <n v="0"/>
    <n v="203296.22"/>
  </r>
  <r>
    <x v="0"/>
    <x v="440"/>
    <s v="Kong Gurli "/>
    <s v="Østerbro"/>
    <s v="Gammel Kalkbrænderi Vej 5"/>
    <n v="2100"/>
    <s v="København Ø"/>
    <s v="35 47 60 00"/>
    <s v="37422@buf.kk.dk"/>
    <s v="Susanne Rasmussen"/>
    <n v="0"/>
    <n v="0"/>
    <s v="37422@buf.kk.dk"/>
    <s v="Integreret"/>
    <n v="24"/>
    <n v="0"/>
    <n v="44"/>
    <n v="0"/>
    <n v="0"/>
    <n v="0"/>
    <n v="0"/>
    <s v="Nej"/>
    <n v="0"/>
    <n v="0"/>
    <n v="5"/>
    <n v="5"/>
    <n v="5"/>
    <n v="5"/>
    <n v="0"/>
    <n v="5"/>
    <n v="0"/>
    <n v="0"/>
    <n v="5"/>
    <n v="0"/>
    <n v="100000"/>
    <n v="23500"/>
    <n v="0"/>
    <s v="Ja"/>
    <n v="0"/>
    <s v="Karin S. Hansen"/>
    <n v="2007"/>
    <n v="32"/>
    <n v="0"/>
    <n v="0"/>
    <n v="0"/>
    <s v="ø.o.f. hygieje m.m."/>
    <n v="0"/>
    <n v="0"/>
    <n v="0"/>
    <n v="0"/>
    <n v="0"/>
    <n v="0"/>
    <n v="0"/>
    <n v="98"/>
    <n v="92"/>
    <n v="1"/>
    <n v="1"/>
    <s v="Ja"/>
    <s v="ja"/>
    <s v="Ja"/>
    <s v="Ja"/>
    <n v="0"/>
    <s v="Ja"/>
    <n v="0"/>
    <s v="Ja"/>
    <n v="0"/>
    <x v="0"/>
    <x v="5"/>
    <n v="0"/>
    <s v="produktionskøkken"/>
    <s v="Ja"/>
    <n v="0"/>
    <s v="Ingen"/>
    <s v="Nej"/>
    <s v="1 køl + 1 frys, udsugning over opvaskemaskine, 1 ovn, hæve/sænkeborde"/>
    <n v="0"/>
    <n v="0"/>
    <n v="0"/>
    <n v="0"/>
    <n v="0"/>
    <n v="0"/>
    <n v="0"/>
    <n v="0"/>
    <n v="0"/>
    <s v="Cathrine Jerrik / Sine"/>
    <n v="0"/>
    <n v="0"/>
    <n v="0"/>
    <n v="1"/>
    <n v="4"/>
    <n v="0"/>
    <n v="2"/>
    <n v="0"/>
    <n v="0"/>
    <n v="0"/>
    <n v="0"/>
    <n v="2"/>
    <n v="0"/>
    <n v="0"/>
    <n v="0"/>
    <n v="0"/>
    <n v="1"/>
    <n v="0"/>
    <n v="0"/>
    <n v="0"/>
    <n v="1"/>
    <n v="2"/>
    <s v="Miele"/>
    <n v="0"/>
    <s v="Ja"/>
    <n v="0"/>
    <s v="Nej"/>
    <s v="Nej"/>
    <s v="Nej"/>
    <n v="4"/>
    <s v="God plads"/>
    <n v="0"/>
    <n v="0"/>
    <s v="Integrerede "/>
    <s v="Østerbro"/>
    <n v="24"/>
    <n v="0"/>
    <n v="44"/>
    <n v="0"/>
    <n v="0"/>
    <n v="0"/>
    <n v="0"/>
    <n v="0"/>
    <n v="0"/>
    <n v="0"/>
    <n v="0"/>
    <n v="0"/>
    <n v="0"/>
    <n v="0"/>
    <n v="132646.92000000001"/>
  </r>
  <r>
    <x v="0"/>
    <x v="441"/>
    <s v="Mågodtland"/>
    <s v="Østerbro"/>
    <s v="Odensegade 14"/>
    <n v="2100"/>
    <s v="København Ø"/>
    <s v="35 25 47 00"/>
    <s v="37442@buf.kk.dk"/>
    <s v="Flemming Klysner Nielsen"/>
    <n v="0"/>
    <n v="0"/>
    <s v="37442@buf.kk.dk"/>
    <s v="Integreret"/>
    <n v="60"/>
    <n v="0"/>
    <n v="72"/>
    <n v="0"/>
    <n v="0"/>
    <n v="0"/>
    <n v="0"/>
    <s v="Nej"/>
    <n v="0"/>
    <n v="0"/>
    <n v="5"/>
    <n v="5"/>
    <n v="5"/>
    <n v="5"/>
    <n v="0"/>
    <n v="0"/>
    <n v="0"/>
    <n v="0"/>
    <n v="5"/>
    <n v="0"/>
    <n v="140000"/>
    <n v="50000"/>
    <n v="0"/>
    <n v="0"/>
    <n v="0"/>
    <n v="0"/>
    <n v="0"/>
    <n v="0"/>
    <n v="0"/>
    <n v="0"/>
    <n v="0"/>
    <n v="0"/>
    <n v="0"/>
    <n v="0"/>
    <n v="0"/>
    <n v="0"/>
    <n v="0"/>
    <n v="0"/>
    <n v="0"/>
    <n v="80"/>
    <n v="75"/>
    <n v="0"/>
    <n v="0"/>
    <n v="0"/>
    <n v="0"/>
    <n v="0"/>
    <n v="0"/>
    <n v="0"/>
    <n v="0"/>
    <n v="0"/>
    <n v="0"/>
    <n v="0"/>
    <x v="1"/>
    <x v="1"/>
    <n v="0"/>
    <s v="Køkken begrænset tilvirk"/>
    <n v="0"/>
    <n v="0"/>
    <n v="0"/>
    <n v="0"/>
    <n v="0"/>
    <n v="0"/>
    <n v="0"/>
    <n v="0"/>
    <s v="Lukke rummet m. væg så køkken ville blive større og delvis lukket"/>
    <n v="0"/>
    <n v="0"/>
    <s v="Større"/>
    <s v="ovne, kogebord, røremaskine, foodprocessor/grøntsagsrobot, køkkenelementer"/>
    <n v="0"/>
    <s v="Cathrine Jerrik"/>
    <d v="2009-04-28T00:00:00"/>
    <n v="0"/>
    <n v="1"/>
    <n v="0"/>
    <n v="4"/>
    <n v="1"/>
    <n v="0"/>
    <n v="0"/>
    <n v="0"/>
    <n v="0"/>
    <n v="1"/>
    <n v="1"/>
    <n v="0"/>
    <n v="0"/>
    <n v="0"/>
    <n v="0"/>
    <n v="0"/>
    <n v="0"/>
    <n v="0"/>
    <n v="0"/>
    <n v="1"/>
    <n v="60"/>
    <s v="Miele"/>
    <n v="3.5"/>
    <s v="Nej"/>
    <n v="0"/>
    <s v="Nej"/>
    <s v="Nej"/>
    <s v="Nej"/>
    <n v="1"/>
    <s v="God plads"/>
    <s v="Åbent køkken indtil spiserum"/>
    <n v="0"/>
    <s v="Integrerede "/>
    <s v="Østerbro"/>
    <n v="72"/>
    <n v="0"/>
    <n v="72"/>
    <n v="0"/>
    <n v="0"/>
    <n v="0"/>
    <n v="0"/>
    <n v="0"/>
    <n v="0"/>
    <n v="0"/>
    <n v="0"/>
    <n v="0"/>
    <n v="0"/>
    <n v="0"/>
    <n v="211400.17"/>
  </r>
  <r>
    <x v="0"/>
    <x v="442"/>
    <s v="Børnegården"/>
    <s v="Østerbro"/>
    <s v="Ryesgade 80"/>
    <n v="2100"/>
    <s v="København Ø."/>
    <s v="35 55 05 47"/>
    <s v="37457@buf.kk.dk"/>
    <s v="Jesper Ussing"/>
    <n v="0"/>
    <n v="0"/>
    <s v="37457@buf.kk.dk"/>
    <s v="Integreret"/>
    <n v="42"/>
    <n v="0"/>
    <n v="44"/>
    <n v="44"/>
    <n v="0"/>
    <n v="0"/>
    <n v="0"/>
    <s v="Nej"/>
    <n v="0"/>
    <n v="0"/>
    <n v="5"/>
    <n v="5"/>
    <n v="5"/>
    <n v="5"/>
    <n v="0"/>
    <n v="5"/>
    <n v="5"/>
    <n v="0"/>
    <n v="5"/>
    <n v="0"/>
    <n v="200000"/>
    <n v="0"/>
    <n v="0"/>
    <s v="Ja"/>
    <n v="0"/>
    <s v="Bettina Tarp"/>
    <n v="2000"/>
    <n v="35"/>
    <n v="0"/>
    <s v="køkkenassistent / ernæringsassistent"/>
    <s v="25 års erfaring"/>
    <s v="dogme-københavn"/>
    <n v="0"/>
    <n v="0"/>
    <n v="0"/>
    <n v="0"/>
    <n v="0"/>
    <n v="0"/>
    <n v="0"/>
    <n v="96"/>
    <n v="96"/>
    <n v="1"/>
    <n v="1"/>
    <s v="Ja"/>
    <s v="Nej"/>
    <s v="Ja"/>
    <s v="Ja"/>
    <n v="0"/>
    <s v="Ja"/>
    <s v="afventende men positive overfor det hvis det bliver god lokal mad."/>
    <s v="Ja"/>
    <n v="0"/>
    <x v="0"/>
    <x v="1"/>
    <n v="0"/>
    <s v="produktionskøkken"/>
    <s v="nej"/>
    <s v="Større"/>
    <s v="Ingen"/>
    <s v="Nej"/>
    <s v="ekstra køleskab, ekstra vask, ny og mere ergonomisk opvaskemaskine, konvektionsovn eller to ovne mere, hvilket ville være mere uhensigtsmæssigt. Skabe til opbevaring, større bjørn, ekstra svaleskab evt. kipsteger"/>
    <n v="0"/>
    <n v="0"/>
    <n v="0"/>
    <n v="0"/>
    <n v="0"/>
    <n v="0"/>
    <n v="0"/>
    <n v="0"/>
    <n v="0"/>
    <s v="Mariah / Sine"/>
    <d v="2009-03-25T00:00:00"/>
    <n v="0"/>
    <n v="0"/>
    <n v="1"/>
    <n v="5"/>
    <n v="0"/>
    <n v="2"/>
    <n v="0"/>
    <n v="0"/>
    <n v="0"/>
    <n v="0"/>
    <n v="2"/>
    <n v="0"/>
    <n v="0"/>
    <n v="1"/>
    <n v="0"/>
    <n v="0"/>
    <n v="2"/>
    <n v="0"/>
    <n v="0"/>
    <n v="1"/>
    <n v="2"/>
    <s v="Miele"/>
    <n v="3"/>
    <s v="Ja"/>
    <n v="8"/>
    <s v="Nej"/>
    <s v="Ja"/>
    <s v="ja"/>
    <n v="1"/>
    <s v="Begrænset"/>
    <s v="Der kunne med fordel etableres en kogeø midt i lokalet, så der kan blive plads til mere skabsopbevaring og bordplads, som er en stor mangel."/>
    <n v="0"/>
    <s v="Integrerede "/>
    <s v="Østerbro"/>
    <n v="36"/>
    <n v="0"/>
    <n v="44"/>
    <n v="44"/>
    <n v="0"/>
    <n v="0"/>
    <n v="0"/>
    <n v="0"/>
    <n v="0"/>
    <n v="0"/>
    <n v="0"/>
    <n v="0"/>
    <n v="0"/>
    <n v="0"/>
    <n v="275626.03000000003"/>
  </r>
  <r>
    <x v="0"/>
    <x v="443"/>
    <s v="Rosengården"/>
    <s v="Østerbro"/>
    <s v="Rosenvængets Allé 18"/>
    <n v="2100"/>
    <s v="København Ø"/>
    <s v="35 55 60 00"/>
    <s v="37475@buf.kk.dk"/>
    <s v="Jens Normand"/>
    <n v="0"/>
    <n v="0"/>
    <s v="37475@buf.kk.dk"/>
    <s v="Integreret"/>
    <n v="36"/>
    <n v="0"/>
    <n v="84"/>
    <n v="0"/>
    <n v="0"/>
    <n v="0"/>
    <n v="0"/>
    <n v="0"/>
    <n v="0"/>
    <n v="0"/>
    <n v="0"/>
    <n v="0"/>
    <n v="0"/>
    <n v="0"/>
    <n v="0"/>
    <n v="0"/>
    <n v="0"/>
    <n v="0"/>
    <n v="0"/>
    <n v="0"/>
    <n v="0"/>
    <n v="0"/>
    <n v="0"/>
    <n v="0"/>
    <n v="0"/>
    <n v="0"/>
    <n v="0"/>
    <n v="0"/>
    <n v="0"/>
    <n v="0"/>
    <n v="0"/>
    <n v="0"/>
    <n v="0"/>
    <n v="0"/>
    <n v="0"/>
    <n v="0"/>
    <n v="0"/>
    <n v="0"/>
    <n v="0"/>
    <n v="0"/>
    <n v="0"/>
    <n v="0"/>
    <n v="0"/>
    <n v="0"/>
    <n v="0"/>
    <n v="0"/>
    <n v="0"/>
    <n v="0"/>
    <n v="0"/>
    <n v="0"/>
    <n v="0"/>
    <n v="0"/>
    <x v="1"/>
    <x v="1"/>
    <n v="0"/>
    <s v="Køkken begrænset tilvirk"/>
    <n v="0"/>
    <n v="0"/>
    <n v="0"/>
    <n v="0"/>
    <n v="0"/>
    <s v="Større"/>
    <s v="Større"/>
    <s v="Nej"/>
    <s v="Køkken er stort nok til en ombygning. Skal have en total renovering"/>
    <n v="0"/>
    <n v="0"/>
    <s v="Større"/>
    <s v="komfur, ovne, opvasker, nye køkkenelementer"/>
    <n v="0"/>
    <s v="Cathrine Jerrik"/>
    <d v="2009-04-28T00:00:00"/>
    <n v="0"/>
    <n v="1"/>
    <n v="0"/>
    <n v="4"/>
    <n v="1"/>
    <n v="0"/>
    <n v="0"/>
    <n v="0"/>
    <n v="0"/>
    <n v="0"/>
    <n v="2"/>
    <n v="0"/>
    <n v="0"/>
    <n v="0"/>
    <n v="0"/>
    <n v="1"/>
    <n v="0"/>
    <n v="0"/>
    <n v="0"/>
    <n v="1"/>
    <n v="60"/>
    <s v="Miele"/>
    <n v="5.5"/>
    <s v="Nej"/>
    <n v="0"/>
    <s v="Nej"/>
    <s v="Nej"/>
    <s v="Nej"/>
    <n v="1"/>
    <s v="Begrænset"/>
    <n v="0"/>
    <n v="0"/>
    <s v="Integrerede "/>
    <s v="Østerbro"/>
    <n v="36"/>
    <n v="0"/>
    <n v="84"/>
    <n v="0"/>
    <n v="0"/>
    <n v="0"/>
    <n v="0"/>
    <n v="0"/>
    <n v="0"/>
    <n v="0"/>
    <n v="0"/>
    <n v="0"/>
    <n v="0"/>
    <n v="0"/>
    <n v="218832.98"/>
  </r>
  <r>
    <x v="0"/>
    <x v="444"/>
    <s v="Væksthuset"/>
    <s v="Østerbro"/>
    <s v="Rymarksvej 17"/>
    <n v="2900"/>
    <s v="Hellerup"/>
    <s v="39 27 24 26"/>
    <s v="37465@buf.kk.dk"/>
    <s v="Gitte Johannesen"/>
    <n v="0"/>
    <n v="0"/>
    <s v="37465@buf.kk.dk"/>
    <s v="Integreret"/>
    <n v="24"/>
    <n v="0"/>
    <n v="40"/>
    <n v="0"/>
    <n v="0"/>
    <n v="0"/>
    <n v="0"/>
    <s v="Nej"/>
    <n v="0"/>
    <n v="0"/>
    <n v="5"/>
    <n v="5"/>
    <n v="0"/>
    <n v="5"/>
    <n v="0"/>
    <n v="5"/>
    <n v="0"/>
    <n v="0"/>
    <n v="5"/>
    <n v="0"/>
    <n v="40000"/>
    <n v="0"/>
    <n v="0"/>
    <n v="0"/>
    <n v="0"/>
    <n v="0"/>
    <n v="0"/>
    <n v="0"/>
    <n v="0"/>
    <n v="0"/>
    <n v="0"/>
    <n v="0"/>
    <n v="0"/>
    <n v="0"/>
    <n v="0"/>
    <n v="0"/>
    <n v="0"/>
    <n v="0"/>
    <n v="0"/>
    <n v="99"/>
    <n v="0"/>
    <n v="0"/>
    <n v="0"/>
    <s v="Ja"/>
    <s v="Nej"/>
    <s v="Ja"/>
    <s v="Ja"/>
    <n v="0"/>
    <s v="Ja"/>
    <n v="0"/>
    <s v="Ja"/>
    <n v="0"/>
    <x v="0"/>
    <x v="5"/>
    <n v="0"/>
    <s v="Køkken begrænset tilvirk"/>
    <n v="0"/>
    <n v="0"/>
    <n v="0"/>
    <n v="0"/>
    <n v="0"/>
    <n v="0"/>
    <s v="Mindre"/>
    <s v="Nej"/>
    <s v="trænger til at blive malet og nogle steder nye køkkenelementer"/>
    <n v="0"/>
    <n v="0"/>
    <s v="Mindre"/>
    <s v="kartoffelskræller, grøntrobot og mere køleplads"/>
    <n v="0"/>
    <s v="Cathrine Jerrik / Sine"/>
    <n v="0"/>
    <n v="0"/>
    <n v="0"/>
    <n v="1"/>
    <n v="4"/>
    <n v="0"/>
    <n v="2"/>
    <n v="0"/>
    <n v="0"/>
    <n v="0"/>
    <n v="0"/>
    <n v="2"/>
    <n v="0"/>
    <n v="0"/>
    <n v="0"/>
    <n v="0"/>
    <n v="0"/>
    <n v="1"/>
    <n v="0"/>
    <n v="0"/>
    <n v="1"/>
    <n v="20"/>
    <s v="Miele"/>
    <n v="4"/>
    <s v="Nej"/>
    <n v="0"/>
    <s v="Ja"/>
    <s v="Nej"/>
    <s v="Nej"/>
    <n v="2"/>
    <s v="God plads"/>
    <n v="0"/>
    <n v="0"/>
    <s v="Integrerede "/>
    <s v="Østerbro"/>
    <n v="60"/>
    <n v="0"/>
    <n v="40"/>
    <n v="0"/>
    <n v="0"/>
    <n v="0"/>
    <n v="0"/>
    <n v="0"/>
    <n v="0"/>
    <n v="0"/>
    <n v="0"/>
    <n v="0"/>
    <n v="0"/>
    <n v="0"/>
    <n v="122764.73"/>
  </r>
  <r>
    <x v="0"/>
    <x v="445"/>
    <s v="Rosengården"/>
    <s v="Østerbro"/>
    <s v="Rosenvængets Allé 18"/>
    <n v="2100"/>
    <s v="København Ø"/>
    <s v="35 55 60 00"/>
    <s v="37475@buf.kk.dk"/>
    <s v="Jens Normand"/>
    <n v="0"/>
    <n v="0"/>
    <s v="37475@buf.kk.dk"/>
    <s v="Integreret"/>
    <n v="36"/>
    <n v="0"/>
    <n v="84"/>
    <n v="0"/>
    <n v="0"/>
    <n v="0"/>
    <n v="0"/>
    <s v="Nej"/>
    <n v="0"/>
    <n v="0"/>
    <n v="0"/>
    <n v="0"/>
    <n v="0"/>
    <n v="0"/>
    <n v="0"/>
    <n v="0"/>
    <n v="0"/>
    <n v="0"/>
    <n v="0"/>
    <n v="0"/>
    <n v="0"/>
    <n v="0"/>
    <n v="0"/>
    <n v="0"/>
    <n v="0"/>
    <n v="0"/>
    <n v="0"/>
    <n v="0"/>
    <n v="0"/>
    <n v="0"/>
    <n v="0"/>
    <n v="0"/>
    <n v="0"/>
    <n v="0"/>
    <n v="0"/>
    <n v="0"/>
    <n v="0"/>
    <n v="0"/>
    <n v="0"/>
    <n v="0"/>
    <n v="0"/>
    <n v="0"/>
    <n v="0"/>
    <s v="Ja"/>
    <s v="Nej"/>
    <n v="0"/>
    <s v="Ja"/>
    <s v="hvis der kommer midler til markiser til køkkenvinduer, da køkkenet er meget varmt og solrigt"/>
    <s v="Ja"/>
    <n v="0"/>
    <s v="Ja"/>
    <n v="0"/>
    <x v="0"/>
    <x v="134"/>
    <n v="0"/>
    <s v="Køkken begrænset tilvirk"/>
    <s v="nej"/>
    <n v="0"/>
    <n v="0"/>
    <n v="0"/>
    <n v="0"/>
    <s v="Mindre"/>
    <s v="Ingen"/>
    <s v="Nej"/>
    <s v="et nyt komfur/kogeø + en bedre udsugning samt markiser uden for køkkenvinduer. Evt. ny opvaskemaskine og udsugning"/>
    <n v="0"/>
    <n v="0"/>
    <n v="0"/>
    <n v="0"/>
    <n v="0"/>
    <s v="Cathrine Jerrik / Sine"/>
    <n v="0"/>
    <n v="0"/>
    <n v="0"/>
    <n v="1"/>
    <n v="4"/>
    <n v="0"/>
    <n v="2"/>
    <n v="0"/>
    <n v="0"/>
    <n v="0"/>
    <n v="2"/>
    <n v="1"/>
    <n v="0"/>
    <n v="0"/>
    <n v="0"/>
    <n v="0"/>
    <n v="0"/>
    <n v="0"/>
    <n v="0"/>
    <n v="0"/>
    <n v="1"/>
    <n v="20"/>
    <s v="Miele"/>
    <n v="4"/>
    <s v="Nej"/>
    <n v="0"/>
    <s v="Ja"/>
    <s v="Nej"/>
    <s v="Nej"/>
    <n v="2"/>
    <s v="Begrænset"/>
    <n v="0"/>
    <n v="0"/>
    <s v="Integrerede "/>
    <s v="Østerbro"/>
    <n v="36"/>
    <n v="0"/>
    <n v="84"/>
    <n v="0"/>
    <n v="0"/>
    <n v="0"/>
    <n v="0"/>
    <n v="0"/>
    <n v="0"/>
    <n v="0"/>
    <n v="0"/>
    <n v="0"/>
    <n v="0"/>
    <n v="0"/>
    <n v="218832.98"/>
  </r>
  <r>
    <x v="0"/>
    <x v="446"/>
    <s v="Rosenvang"/>
    <s v="Østerbro"/>
    <s v="Præstøgade 17"/>
    <n v="2100"/>
    <s v="København Ø"/>
    <s v="35 26 17 77"/>
    <s v="jytte.schultz@buf.kk.dk"/>
    <s v="Jytte Schultz"/>
    <n v="0"/>
    <n v="0"/>
    <s v="37504@buf.kk.dk"/>
    <s v="Integreret"/>
    <n v="36"/>
    <n v="0"/>
    <n v="44"/>
    <n v="0"/>
    <n v="0"/>
    <n v="0"/>
    <n v="0"/>
    <s v="Nej"/>
    <n v="0"/>
    <n v="0"/>
    <n v="5"/>
    <n v="5"/>
    <n v="0"/>
    <n v="5"/>
    <n v="0"/>
    <n v="5"/>
    <n v="5"/>
    <n v="0"/>
    <n v="5"/>
    <n v="0"/>
    <n v="45000"/>
    <n v="45000"/>
    <n v="0"/>
    <s v="Nej"/>
    <s v="Ja"/>
    <s v="Pernille (vikar)"/>
    <n v="0"/>
    <n v="15"/>
    <n v="0"/>
    <n v="0"/>
    <n v="0"/>
    <n v="0"/>
    <s v="Sine (starter 1. april - 1. jan 2010)"/>
    <n v="0"/>
    <n v="15"/>
    <n v="0"/>
    <s v="ufaglært"/>
    <n v="0"/>
    <n v="0"/>
    <n v="95"/>
    <n v="95"/>
    <n v="1"/>
    <n v="1"/>
    <n v="0"/>
    <n v="0"/>
    <n v="0"/>
    <s v="Ja"/>
    <s v="er i tvivl om køkkenet er stort nok"/>
    <s v="Ja"/>
    <n v="0"/>
    <s v="Ja"/>
    <s v="men har mange forbehold"/>
    <x v="2"/>
    <x v="1"/>
    <n v="0"/>
    <s v="Køkken blandet tilvirk"/>
    <s v="nej"/>
    <s v="Større"/>
    <s v="Ingen"/>
    <s v="Nej"/>
    <s v="grøntsagsrobot, køleskab, nye ovne (17 år gamle), mørklægning på vinduerne (der er meget varmt). Ny opvaskemaksine som supplement. Er i tvivl om udluftningen er ok."/>
    <n v="0"/>
    <n v="0"/>
    <n v="0"/>
    <n v="0"/>
    <n v="0"/>
    <n v="0"/>
    <n v="0"/>
    <n v="0"/>
    <n v="0"/>
    <s v="Mariah / Sine"/>
    <d v="2009-03-18T00:00:00"/>
    <n v="0"/>
    <n v="0"/>
    <n v="1"/>
    <n v="5"/>
    <n v="0"/>
    <n v="2"/>
    <n v="0"/>
    <n v="0"/>
    <n v="0"/>
    <n v="2"/>
    <n v="1"/>
    <n v="0"/>
    <n v="0"/>
    <n v="0"/>
    <n v="0"/>
    <n v="1"/>
    <n v="0"/>
    <n v="0"/>
    <n v="0"/>
    <n v="1"/>
    <n v="2"/>
    <s v="Eca Star 530F"/>
    <n v="5"/>
    <s v="Ja"/>
    <n v="12"/>
    <s v="Nej"/>
    <s v="Ja"/>
    <s v="Nej"/>
    <n v="2"/>
    <s v="Begrænset"/>
    <s v="mangler grøntsagsrobot, køleskab, ovnene er 17 år gamle. Der er et stort varmeproblem i køkkenet."/>
    <n v="0"/>
    <s v="Integrerede "/>
    <s v="Østerbro"/>
    <n v="36"/>
    <n v="0"/>
    <n v="44"/>
    <n v="0"/>
    <n v="0"/>
    <n v="0"/>
    <n v="0"/>
    <n v="0"/>
    <n v="0"/>
    <n v="0"/>
    <n v="0"/>
    <n v="0"/>
    <n v="0"/>
    <n v="0"/>
    <n v="120907.17"/>
  </r>
  <r>
    <x v="0"/>
    <x v="447"/>
    <s v="Rosahaven"/>
    <s v="Østerbro"/>
    <s v="Krausesvej 7"/>
    <n v="2100"/>
    <s v="København Ø"/>
    <s v="35 38 77 39"/>
    <s v="H099@buf.kk.dk"/>
    <s v="Janne Khan"/>
    <n v="0"/>
    <n v="0"/>
    <s v="37510@buf.kk.dk"/>
    <s v="Integreret"/>
    <n v="36"/>
    <n v="0"/>
    <n v="44"/>
    <n v="0"/>
    <n v="0"/>
    <n v="0"/>
    <n v="0"/>
    <s v="ja"/>
    <n v="0"/>
    <n v="0"/>
    <n v="5"/>
    <n v="5"/>
    <n v="5"/>
    <n v="0"/>
    <n v="0"/>
    <n v="0"/>
    <n v="0"/>
    <n v="0"/>
    <n v="0"/>
    <n v="0"/>
    <n v="60000"/>
    <n v="0"/>
    <n v="0"/>
    <s v="Ja"/>
    <n v="0"/>
    <s v="Cecilia"/>
    <n v="2009"/>
    <n v="20"/>
    <n v="0"/>
    <n v="0"/>
    <s v="fra andet køkken"/>
    <s v="ingen (hygiejne på vej)"/>
    <n v="0"/>
    <n v="0"/>
    <n v="0"/>
    <n v="0"/>
    <n v="0"/>
    <n v="0"/>
    <n v="0"/>
    <n v="85"/>
    <n v="0"/>
    <n v="0"/>
    <n v="0"/>
    <s v="nej"/>
    <s v="Nej"/>
    <s v="nej"/>
    <s v="Ja"/>
    <s v="Hvis rammerne er i orden"/>
    <s v="Ja"/>
    <n v="0"/>
    <n v="0"/>
    <n v="0"/>
    <x v="0"/>
    <x v="1"/>
    <n v="0"/>
    <s v="Køkken blandet tilvirk"/>
    <n v="0"/>
    <n v="0"/>
    <n v="0"/>
    <n v="0"/>
    <n v="0"/>
    <s v="Mindre"/>
    <s v="Ingen"/>
    <s v="Nej"/>
    <s v="flere ovne, flere kogeplader, køleskab, konvektionsovn ville være god ide"/>
    <n v="0"/>
    <n v="0"/>
    <n v="0"/>
    <n v="0"/>
    <n v="0"/>
    <s v="Mariah / Sine"/>
    <d v="2009-03-18T00:00:00"/>
    <n v="0"/>
    <n v="0"/>
    <n v="1"/>
    <n v="4"/>
    <n v="2"/>
    <n v="0"/>
    <n v="0"/>
    <n v="0"/>
    <n v="0"/>
    <n v="0"/>
    <n v="2"/>
    <n v="0"/>
    <n v="0"/>
    <n v="0"/>
    <n v="0"/>
    <n v="0"/>
    <n v="2"/>
    <n v="0"/>
    <n v="0"/>
    <n v="1"/>
    <n v="25"/>
    <s v="Miele"/>
    <n v="4"/>
    <s v="Ja"/>
    <n v="10"/>
    <s v="Nej"/>
    <s v="Ja"/>
    <s v="Nej"/>
    <n v="2"/>
    <s v="God plads"/>
    <s v="Ovnene er meget gamle og uden varmluft. Der er bestilt en ny opvaskemaskine (samme model).Der er desuden en opvaskemaskine i børnehaven, samme mærke"/>
    <n v="0"/>
    <s v="Integrerede "/>
    <s v="Østerbro"/>
    <n v="36"/>
    <n v="0"/>
    <n v="44"/>
    <n v="0"/>
    <n v="0"/>
    <n v="0"/>
    <n v="0"/>
    <n v="0"/>
    <n v="0"/>
    <n v="0"/>
    <n v="0"/>
    <n v="0"/>
    <n v="0"/>
    <n v="0"/>
    <n v="43917.33"/>
  </r>
  <r>
    <x v="0"/>
    <x v="448"/>
    <s v="Tryk 16"/>
    <s v="Østerbro"/>
    <s v="Randersgade 16"/>
    <n v="2100"/>
    <s v="København Ø"/>
    <s v="35 38 04 21"/>
    <s v="mail@tryk16.kk.dk"/>
    <s v="Cilvi Larsen"/>
    <n v="0"/>
    <n v="0"/>
    <s v="37521@buf.kk.dk"/>
    <s v="Integreret"/>
    <n v="0"/>
    <n v="0"/>
    <n v="22"/>
    <n v="66"/>
    <n v="0"/>
    <n v="0"/>
    <n v="0"/>
    <s v="ja"/>
    <n v="2"/>
    <n v="1"/>
    <n v="0"/>
    <n v="0"/>
    <n v="0"/>
    <n v="0"/>
    <n v="0"/>
    <n v="5"/>
    <n v="0"/>
    <n v="0"/>
    <n v="5"/>
    <n v="0"/>
    <n v="0"/>
    <n v="50000"/>
    <n v="0"/>
    <n v="0"/>
    <n v="0"/>
    <n v="0"/>
    <n v="0"/>
    <n v="0"/>
    <n v="0"/>
    <n v="0"/>
    <n v="0"/>
    <n v="0"/>
    <n v="0"/>
    <n v="0"/>
    <n v="0"/>
    <n v="0"/>
    <n v="0"/>
    <n v="0"/>
    <n v="0"/>
    <n v="0"/>
    <n v="100"/>
    <n v="0"/>
    <n v="1"/>
    <s v="Ja"/>
    <s v="Nej"/>
    <s v="Ja"/>
    <s v="Ja"/>
    <n v="0"/>
    <s v="Ja"/>
    <n v="0"/>
    <s v="Ja"/>
    <n v="0"/>
    <x v="0"/>
    <x v="1"/>
    <n v="0"/>
    <s v="produktionskøkken"/>
    <s v="Ja"/>
    <s v="Mindre"/>
    <n v="0"/>
    <n v="0"/>
    <n v="0"/>
    <n v="0"/>
    <n v="0"/>
    <n v="0"/>
    <n v="0"/>
    <n v="0"/>
    <n v="0"/>
    <n v="0"/>
    <n v="0"/>
    <s v="køkkenet høre til fritidshjemmet men kunne bruges til børnehaven får lavet sit eget."/>
    <s v="Cathrine"/>
    <s v="03.04"/>
    <n v="0"/>
    <n v="0"/>
    <n v="1"/>
    <n v="4"/>
    <n v="0"/>
    <n v="2"/>
    <n v="0"/>
    <n v="0"/>
    <n v="0"/>
    <n v="1"/>
    <n v="1"/>
    <n v="0"/>
    <n v="0"/>
    <n v="0"/>
    <n v="0"/>
    <n v="1"/>
    <n v="0"/>
    <n v="0"/>
    <n v="0"/>
    <n v="1"/>
    <n v="20"/>
    <s v="miele"/>
    <n v="4"/>
    <s v="Nej"/>
    <n v="0"/>
    <s v="Nej"/>
    <s v="Nej"/>
    <s v="Nej"/>
    <n v="2"/>
    <s v="God plads"/>
    <n v="0"/>
    <n v="0"/>
    <s v="Integrerede "/>
    <s v="Østerbro"/>
    <n v="0"/>
    <n v="0"/>
    <n v="22"/>
    <n v="66"/>
    <n v="0"/>
    <n v="0"/>
    <n v="0"/>
    <n v="0"/>
    <n v="0"/>
    <n v="0"/>
    <n v="0"/>
    <n v="0"/>
    <n v="0"/>
    <n v="0"/>
    <n v="89937.68"/>
  </r>
  <r>
    <x v="0"/>
    <x v="449"/>
    <s v="Tryk 16"/>
    <s v="Østerbro"/>
    <s v="Randersgade 16"/>
    <n v="2100"/>
    <s v="København Ø"/>
    <s v="35 38 04 21"/>
    <s v="mail@tryk16.kk.dk"/>
    <s v="Cilvi Larsen"/>
    <n v="0"/>
    <n v="0"/>
    <s v="37521@buf.kk.dk"/>
    <s v="Integreret"/>
    <n v="0"/>
    <n v="0"/>
    <n v="22"/>
    <n v="66"/>
    <n v="0"/>
    <n v="0"/>
    <n v="0"/>
    <s v="ja"/>
    <n v="0"/>
    <n v="0"/>
    <n v="0"/>
    <n v="0"/>
    <n v="0"/>
    <n v="0"/>
    <n v="0"/>
    <n v="0"/>
    <n v="0"/>
    <n v="0"/>
    <n v="0"/>
    <n v="0"/>
    <n v="0"/>
    <n v="0"/>
    <n v="0"/>
    <n v="0"/>
    <n v="0"/>
    <n v="0"/>
    <n v="0"/>
    <n v="0"/>
    <n v="0"/>
    <n v="0"/>
    <n v="0"/>
    <n v="0"/>
    <n v="0"/>
    <n v="0"/>
    <n v="0"/>
    <n v="0"/>
    <n v="0"/>
    <n v="0"/>
    <n v="0"/>
    <n v="0"/>
    <n v="0"/>
    <n v="0"/>
    <n v="0"/>
    <n v="0"/>
    <n v="0"/>
    <n v="0"/>
    <n v="0"/>
    <n v="0"/>
    <n v="0"/>
    <n v="0"/>
    <n v="0"/>
    <n v="0"/>
    <x v="1"/>
    <x v="1"/>
    <n v="0"/>
    <s v="Køkken begrænset tilvirk"/>
    <n v="0"/>
    <n v="0"/>
    <n v="0"/>
    <n v="0"/>
    <s v="køkkenet er gammelt og medslidt skal bygges om."/>
    <n v="0"/>
    <n v="0"/>
    <n v="0"/>
    <n v="0"/>
    <n v="0"/>
    <n v="0"/>
    <n v="0"/>
    <n v="0"/>
    <n v="0"/>
    <n v="0"/>
    <n v="0"/>
    <n v="0"/>
    <n v="1"/>
    <n v="0"/>
    <n v="0"/>
    <n v="0"/>
    <n v="0"/>
    <n v="0"/>
    <n v="0"/>
    <n v="0"/>
    <n v="1"/>
    <n v="0"/>
    <n v="0"/>
    <n v="0"/>
    <n v="0"/>
    <n v="0"/>
    <n v="1"/>
    <n v="0"/>
    <n v="0"/>
    <n v="0"/>
    <n v="1"/>
    <n v="20"/>
    <s v="miele"/>
    <n v="1"/>
    <n v="0"/>
    <n v="0"/>
    <n v="0"/>
    <n v="0"/>
    <n v="0"/>
    <n v="0"/>
    <n v="0"/>
    <n v="0"/>
    <n v="0"/>
    <s v="Integrerede "/>
    <s v="Østerbro"/>
    <n v="0"/>
    <n v="0"/>
    <n v="22"/>
    <n v="66"/>
    <n v="0"/>
    <n v="0"/>
    <n v="0"/>
    <n v="0"/>
    <n v="0"/>
    <n v="0"/>
    <n v="0"/>
    <n v="0"/>
    <n v="0"/>
    <n v="0"/>
    <n v="89937.68"/>
  </r>
  <r>
    <x v="0"/>
    <x v="450"/>
    <s v="Kennedygården"/>
    <s v="Østerbro"/>
    <s v="Nøjsomhedsvej 8"/>
    <n v="2100"/>
    <s v="København Ø"/>
    <s v="35 38 50 77"/>
    <s v="fm50@buf.kk.dk"/>
    <s v="Vibeke Sager"/>
    <n v="36440205"/>
    <n v="0"/>
    <s v="535@buf.kk.dk"/>
    <s v="Integreret"/>
    <n v="46"/>
    <n v="0"/>
    <n v="70"/>
    <n v="0"/>
    <n v="0"/>
    <n v="0"/>
    <n v="0"/>
    <s v="ja"/>
    <n v="2"/>
    <n v="0"/>
    <n v="5"/>
    <n v="5"/>
    <n v="5"/>
    <n v="5"/>
    <n v="0"/>
    <n v="5"/>
    <n v="0"/>
    <n v="0"/>
    <n v="5"/>
    <n v="0"/>
    <n v="140000"/>
    <n v="100000"/>
    <n v="0"/>
    <s v="Ja"/>
    <n v="0"/>
    <s v="Jannie Hammershøj"/>
    <n v="2005"/>
    <n v="32"/>
    <n v="0"/>
    <n v="0"/>
    <s v="5 år fra børnehavekøkken + 3 år fra vuggestue"/>
    <n v="0"/>
    <s v="Annelise Jakobsen"/>
    <n v="1997"/>
    <n v="10"/>
    <n v="0"/>
    <n v="0"/>
    <s v="hjulpet til i køkkenet i 12 år"/>
    <s v="hygiejnekursus"/>
    <n v="70"/>
    <n v="70"/>
    <n v="1"/>
    <n v="1"/>
    <s v="Ja"/>
    <s v="ja"/>
    <s v="Ja"/>
    <s v="Ja"/>
    <n v="0"/>
    <s v="Ja"/>
    <n v="0"/>
    <s v="Ja"/>
    <n v="0"/>
    <x v="2"/>
    <x v="1"/>
    <n v="0"/>
    <s v="produktionskøkken"/>
    <s v="nej"/>
    <s v="Større"/>
    <s v="Ingen"/>
    <s v="Nej"/>
    <s v="større bjørn, 2 ovne mere, hurtigere opvaskemaskine. Et lavere komfur (det er meget højt og uhensigtsmæssigt), grøntsagsrobot, evt. en vask mere (der er kun 1)"/>
    <n v="0"/>
    <n v="0"/>
    <n v="0"/>
    <n v="0"/>
    <n v="0"/>
    <n v="0"/>
    <n v="0"/>
    <n v="0"/>
    <n v="0"/>
    <s v="Mariah / Sine"/>
    <d v="2009-03-19T00:00:00"/>
    <n v="0"/>
    <n v="0"/>
    <n v="1"/>
    <n v="4"/>
    <n v="0"/>
    <n v="2"/>
    <n v="0"/>
    <n v="0"/>
    <n v="0"/>
    <n v="0"/>
    <n v="2"/>
    <n v="0"/>
    <n v="0"/>
    <n v="0"/>
    <n v="0"/>
    <n v="0"/>
    <n v="0"/>
    <n v="1"/>
    <n v="0"/>
    <n v="1"/>
    <n v="25"/>
    <s v="Miele"/>
    <n v="4"/>
    <s v="Ja"/>
    <n v="10"/>
    <s v="Nej"/>
    <s v="Ja"/>
    <s v="Nej"/>
    <n v="1"/>
    <s v="God plads"/>
    <n v="0"/>
    <n v="0"/>
    <s v="Integrerede "/>
    <s v="Østerbro"/>
    <n v="46"/>
    <n v="0"/>
    <n v="70"/>
    <n v="0"/>
    <n v="0"/>
    <n v="0"/>
    <n v="0"/>
    <n v="0"/>
    <n v="8"/>
    <n v="0"/>
    <n v="0"/>
    <n v="0"/>
    <n v="0"/>
    <n v="0"/>
    <n v="157035.62"/>
  </r>
  <r>
    <x v="0"/>
    <x v="451"/>
    <s v="Studsgården"/>
    <s v="Østerbro"/>
    <s v="Studsgaardsgade 55"/>
    <n v="2100"/>
    <s v="København Ø"/>
    <s v="39 29 55 38"/>
    <s v="37567@buf.kk.dk"/>
    <s v="Ejvind Mortensen"/>
    <n v="35353899"/>
    <n v="0"/>
    <s v="37567@faf.kk.dk"/>
    <s v="Integreret"/>
    <n v="60"/>
    <n v="0"/>
    <n v="60"/>
    <n v="0"/>
    <n v="18"/>
    <n v="12"/>
    <n v="25"/>
    <s v="ja"/>
    <n v="7"/>
    <n v="0"/>
    <n v="5"/>
    <n v="0"/>
    <n v="5"/>
    <n v="5"/>
    <n v="0"/>
    <n v="5"/>
    <n v="0"/>
    <n v="5"/>
    <n v="5"/>
    <n v="0"/>
    <n v="220000"/>
    <n v="0"/>
    <n v="0"/>
    <s v="Ja"/>
    <n v="0"/>
    <s v="Charlotte"/>
    <n v="2005"/>
    <n v="34"/>
    <n v="0"/>
    <s v="ufaglært"/>
    <s v="3 år fra anden institution"/>
    <s v="den gode smag i store gryder"/>
    <n v="0"/>
    <n v="0"/>
    <n v="0"/>
    <n v="0"/>
    <n v="0"/>
    <n v="0"/>
    <n v="0"/>
    <n v="85"/>
    <n v="85"/>
    <n v="1"/>
    <n v="1"/>
    <s v="Ja"/>
    <s v="ja"/>
    <s v="Ja"/>
    <s v="Ja"/>
    <s v="gør det allerede"/>
    <s v="Ja"/>
    <s v="får det allerede"/>
    <s v="Ja"/>
    <s v="gør det allerede"/>
    <x v="2"/>
    <x v="135"/>
    <n v="0"/>
    <s v="produktionskøkken"/>
    <s v="Ja"/>
    <s v="Ingen"/>
    <s v="Ingen"/>
    <s v="Nej"/>
    <n v="0"/>
    <n v="0"/>
    <n v="0"/>
    <n v="0"/>
    <n v="0"/>
    <n v="0"/>
    <n v="0"/>
    <n v="0"/>
    <n v="0"/>
    <n v="0"/>
    <n v="0"/>
    <n v="0"/>
    <n v="0"/>
    <n v="0"/>
    <n v="1"/>
    <n v="6"/>
    <n v="0"/>
    <n v="0"/>
    <n v="1"/>
    <n v="1"/>
    <n v="0"/>
    <n v="0"/>
    <n v="0"/>
    <n v="0"/>
    <n v="0"/>
    <n v="0"/>
    <n v="0"/>
    <n v="0"/>
    <n v="0"/>
    <n v="0"/>
    <n v="0"/>
    <n v="1"/>
    <n v="2"/>
    <s v="Wexiodisk"/>
    <n v="0"/>
    <s v="Ja"/>
    <n v="12"/>
    <s v="Nej"/>
    <s v="Ja"/>
    <s v="Nej"/>
    <n v="3"/>
    <s v="God plads"/>
    <s v="Alt kører super i forvejen. Mulig mentor inst. "/>
    <n v="0"/>
    <s v="Integrerede "/>
    <s v="Østerbro"/>
    <n v="50"/>
    <n v="0"/>
    <n v="60"/>
    <n v="0"/>
    <n v="18"/>
    <n v="12"/>
    <n v="25"/>
    <n v="0"/>
    <n v="6"/>
    <n v="0"/>
    <n v="0"/>
    <n v="0"/>
    <n v="0"/>
    <n v="0"/>
    <n v="242662.2"/>
  </r>
  <r>
    <x v="0"/>
    <x v="452"/>
    <s v="Børnehuset på Tuborgvej"/>
    <s v="Østerbro"/>
    <s v="Tuborgvej 7"/>
    <n v="2900"/>
    <s v="Hellerup"/>
    <s v="39 62 08 83"/>
    <s v="37570@buf.kk.dk"/>
    <s v="Elisabeth Merrild"/>
    <n v="0"/>
    <n v="39620883"/>
    <s v="37570@buf.kk.dk"/>
    <s v="Integreret"/>
    <n v="23"/>
    <n v="0"/>
    <n v="32"/>
    <n v="0"/>
    <n v="0"/>
    <n v="0"/>
    <n v="0"/>
    <s v="Nej"/>
    <n v="0"/>
    <n v="0"/>
    <n v="0"/>
    <n v="5"/>
    <n v="4"/>
    <n v="5"/>
    <n v="0"/>
    <n v="0"/>
    <n v="0"/>
    <n v="0"/>
    <n v="5"/>
    <n v="0"/>
    <n v="80000"/>
    <n v="10000"/>
    <n v="0"/>
    <s v="Ja"/>
    <n v="0"/>
    <s v="Francesca Astori"/>
    <n v="2004"/>
    <n v="20"/>
    <n v="0"/>
    <n v="0"/>
    <s v="masser, undervisning"/>
    <s v="mange forskellige, ø.o.f. + madhuset"/>
    <n v="0"/>
    <n v="0"/>
    <n v="0"/>
    <n v="0"/>
    <n v="0"/>
    <n v="0"/>
    <n v="0"/>
    <n v="100"/>
    <n v="100"/>
    <n v="2"/>
    <n v="1"/>
    <s v="Ja"/>
    <s v="ja"/>
    <s v="Ja"/>
    <s v="Ja"/>
    <n v="0"/>
    <s v="Ja"/>
    <n v="0"/>
    <s v="Ja"/>
    <n v="0"/>
    <x v="0"/>
    <x v="5"/>
    <n v="0"/>
    <s v="Køkken blandet tilvirk"/>
    <n v="0"/>
    <n v="0"/>
    <n v="0"/>
    <n v="0"/>
    <n v="0"/>
    <s v="Mindre"/>
    <s v="Ingen"/>
    <s v="Nej"/>
    <s v="ovn, opvaskemaskine (den der er er træt og gammel), kogebord hæve/sænke, røremaskine"/>
    <n v="0"/>
    <n v="0"/>
    <n v="0"/>
    <n v="0"/>
    <s v="videreudvikling af køkken, blænde dør og etablere arbejdsbord og opbevaring"/>
    <s v="Lone Voss / Sine"/>
    <d v="2009-03-13T00:00:00"/>
    <n v="0"/>
    <n v="0"/>
    <n v="1"/>
    <n v="4"/>
    <n v="0"/>
    <n v="1"/>
    <n v="0"/>
    <n v="0"/>
    <n v="0"/>
    <n v="1"/>
    <n v="1"/>
    <n v="0"/>
    <n v="0"/>
    <n v="0"/>
    <n v="0"/>
    <n v="0"/>
    <n v="1"/>
    <n v="0"/>
    <n v="0"/>
    <n v="1"/>
    <n v="20"/>
    <s v="Miele"/>
    <n v="3"/>
    <s v="Nej"/>
    <n v="0"/>
    <s v="Ja"/>
    <s v="Ja"/>
    <s v="Nej"/>
    <n v="1"/>
    <s v="Begrænset"/>
    <s v="dårlige forhold (kælder med 'farlig' trappenedgang)"/>
    <n v="0"/>
    <s v="Integrerede "/>
    <s v="Østerbro"/>
    <n v="23"/>
    <n v="0"/>
    <n v="32"/>
    <n v="0"/>
    <n v="0"/>
    <n v="0"/>
    <n v="0"/>
    <n v="0"/>
    <n v="0"/>
    <n v="0"/>
    <n v="0"/>
    <n v="0"/>
    <n v="0"/>
    <n v="0"/>
    <n v="99321.64"/>
  </r>
  <r>
    <x v="0"/>
    <x v="453"/>
    <s v="Artillerivejens vuggestue"/>
    <s v="Amager"/>
    <s v="Artillerivej 71B"/>
    <n v="2300"/>
    <s v="København S"/>
    <s v="32 57 31 85"/>
    <s v="35228@buf.kk.dk"/>
    <s v="Mai-Lis Hansen"/>
    <n v="32515962"/>
    <n v="26815962"/>
    <s v="35228@buf.kk.dk"/>
    <s v="Vuggestue"/>
    <n v="44"/>
    <n v="0"/>
    <n v="0"/>
    <n v="0"/>
    <n v="0"/>
    <n v="0"/>
    <n v="0"/>
    <n v="0"/>
    <n v="0"/>
    <n v="0"/>
    <n v="5"/>
    <n v="5"/>
    <n v="5"/>
    <n v="5"/>
    <n v="0"/>
    <n v="0"/>
    <n v="0"/>
    <n v="0"/>
    <n v="0"/>
    <n v="0"/>
    <n v="122844"/>
    <n v="0"/>
    <n v="0"/>
    <s v="Ja"/>
    <n v="0"/>
    <s v="Lis Jensen"/>
    <n v="0"/>
    <n v="31"/>
    <n v="0"/>
    <s v="Kok"/>
    <n v="0"/>
    <n v="0"/>
    <n v="0"/>
    <n v="0"/>
    <n v="0"/>
    <n v="0"/>
    <n v="0"/>
    <n v="0"/>
    <n v="0"/>
    <n v="97"/>
    <n v="0"/>
    <n v="2"/>
    <n v="0"/>
    <s v="Ja"/>
    <s v="Nej"/>
    <s v="Ja"/>
    <n v="0"/>
    <n v="0"/>
    <n v="0"/>
    <n v="0"/>
    <n v="0"/>
    <n v="0"/>
    <x v="1"/>
    <x v="1"/>
    <n v="0"/>
    <s v="produktionskøkken"/>
    <n v="0"/>
    <n v="0"/>
    <n v="0"/>
    <n v="0"/>
    <n v="0"/>
    <n v="0"/>
    <n v="0"/>
    <n v="0"/>
    <n v="0"/>
    <n v="0"/>
    <n v="0"/>
    <n v="0"/>
    <n v="0"/>
    <s v="Der laves kun vegetarisk mad"/>
    <d v="2009-06-09T00:00:00"/>
    <s v="Sine"/>
    <n v="0"/>
    <n v="0"/>
    <n v="0"/>
    <n v="0"/>
    <n v="0"/>
    <n v="0"/>
    <n v="0"/>
    <n v="0"/>
    <n v="0"/>
    <n v="0"/>
    <n v="0"/>
    <n v="0"/>
    <n v="0"/>
    <n v="0"/>
    <n v="0"/>
    <n v="0"/>
    <n v="0"/>
    <n v="0"/>
    <n v="0"/>
    <n v="0"/>
    <n v="0"/>
    <n v="0"/>
    <n v="0"/>
    <n v="0"/>
    <n v="0"/>
    <n v="0"/>
    <n v="0"/>
    <n v="0"/>
    <n v="0"/>
    <n v="0"/>
    <n v="0"/>
    <n v="0"/>
    <s v="Vuggestuer"/>
    <s v="Amager"/>
    <n v="44"/>
    <n v="0"/>
    <n v="0"/>
    <n v="0"/>
    <n v="0"/>
    <n v="0"/>
    <n v="0"/>
    <n v="0"/>
    <n v="0"/>
    <n v="0"/>
    <n v="0"/>
    <n v="0"/>
    <n v="0"/>
    <n v="0"/>
    <n v="98275.66"/>
  </r>
  <r>
    <x v="0"/>
    <x v="454"/>
    <s v="Vuggestuen Tvebacken"/>
    <s v="Amager"/>
    <s v="Backersvej 107"/>
    <n v="2300"/>
    <s v="København S"/>
    <s v="32 55 99 40"/>
    <s v="metbre@buf.kk.dk"/>
    <s v="Marianne Wielund"/>
    <n v="0"/>
    <n v="0"/>
    <s v="37207@buf.kk.dk"/>
    <s v="Vuggestue"/>
    <n v="44"/>
    <n v="0"/>
    <n v="0"/>
    <n v="0"/>
    <n v="0"/>
    <n v="0"/>
    <n v="0"/>
    <s v="Nej"/>
    <n v="0"/>
    <n v="0"/>
    <n v="5"/>
    <n v="5"/>
    <n v="4"/>
    <n v="5"/>
    <n v="0"/>
    <n v="0"/>
    <n v="0"/>
    <n v="0"/>
    <n v="0"/>
    <n v="0"/>
    <n v="130000"/>
    <n v="0"/>
    <n v="0"/>
    <s v="Ja"/>
    <n v="0"/>
    <s v="Tine Kirkedal"/>
    <n v="0"/>
    <n v="30"/>
    <n v="0"/>
    <s v="ufaglært"/>
    <n v="0"/>
    <s v="div. Kurser"/>
    <n v="0"/>
    <n v="0"/>
    <n v="0"/>
    <n v="0"/>
    <n v="0"/>
    <n v="0"/>
    <n v="0"/>
    <n v="85"/>
    <n v="0"/>
    <n v="1"/>
    <n v="0"/>
    <s v="Ja"/>
    <s v="ja"/>
    <s v="Ja"/>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Amager"/>
    <n v="44"/>
    <n v="0"/>
    <n v="0"/>
    <n v="0"/>
    <n v="0"/>
    <n v="0"/>
    <n v="0"/>
    <n v="0"/>
    <n v="0"/>
    <n v="0"/>
    <n v="0"/>
    <n v="0"/>
    <n v="0"/>
    <n v="0"/>
    <n v="133988.65"/>
  </r>
  <r>
    <x v="0"/>
    <x v="455"/>
    <s v="Vuggestuen høstakken"/>
    <s v="Amager"/>
    <s v="Høstgildevej 2"/>
    <n v="2300"/>
    <s v="København S"/>
    <s v="32 52 46 10"/>
    <s v="37211@buf.kk.dk"/>
    <s v="Joan Birch Andersen"/>
    <n v="32517484"/>
    <n v="0"/>
    <s v="37211@buf.kk.dk"/>
    <s v="Vuggestue"/>
    <n v="33"/>
    <n v="0"/>
    <n v="0"/>
    <n v="0"/>
    <n v="0"/>
    <n v="0"/>
    <n v="0"/>
    <s v="Nej"/>
    <n v="0"/>
    <n v="0"/>
    <n v="5"/>
    <n v="5"/>
    <n v="5"/>
    <n v="5"/>
    <n v="0"/>
    <n v="0"/>
    <n v="0"/>
    <n v="0"/>
    <n v="0"/>
    <n v="0"/>
    <n v="90000"/>
    <n v="0"/>
    <n v="0"/>
    <s v="Ja"/>
    <n v="0"/>
    <s v="Kirsten"/>
    <n v="0"/>
    <n v="30"/>
    <n v="0"/>
    <s v="ufaglært"/>
    <s v="køkken på plejehjem"/>
    <s v="div. Kurser"/>
    <n v="0"/>
    <n v="0"/>
    <n v="0"/>
    <n v="0"/>
    <n v="0"/>
    <n v="0"/>
    <n v="0"/>
    <n v="70"/>
    <n v="0"/>
    <n v="1"/>
    <n v="0"/>
    <s v="Ja"/>
    <s v="Nej"/>
    <s v="Ja"/>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Amager"/>
    <n v="33"/>
    <n v="0"/>
    <n v="0"/>
    <n v="0"/>
    <n v="0"/>
    <n v="0"/>
    <n v="0"/>
    <n v="0"/>
    <n v="0"/>
    <n v="0"/>
    <n v="0"/>
    <n v="0"/>
    <n v="0"/>
    <n v="0"/>
    <n v="130451.14"/>
  </r>
  <r>
    <x v="0"/>
    <x v="456"/>
    <s v="Vuggestuen Kolibrien"/>
    <s v="Amager"/>
    <s v="Amagerfælledvej 99"/>
    <n v="2300"/>
    <s v="København S"/>
    <s v="32 59 50 60"/>
    <s v="37226@buf.kk.dk"/>
    <s v="Lone Lindstrøm Andersen"/>
    <n v="33240221"/>
    <n v="0"/>
    <s v="37226@buf.kk.dk"/>
    <s v="Vuggestue"/>
    <n v="25"/>
    <n v="0"/>
    <n v="0"/>
    <n v="0"/>
    <n v="0"/>
    <n v="0"/>
    <n v="0"/>
    <s v="Nej"/>
    <n v="0"/>
    <n v="0"/>
    <n v="5"/>
    <n v="5"/>
    <n v="3"/>
    <n v="5"/>
    <n v="0"/>
    <n v="0"/>
    <n v="0"/>
    <n v="0"/>
    <n v="0"/>
    <n v="0"/>
    <n v="70000"/>
    <n v="0"/>
    <n v="0"/>
    <s v="Ja"/>
    <n v="0"/>
    <s v="Susanne"/>
    <n v="0"/>
    <n v="24"/>
    <n v="0"/>
    <s v="økonoma"/>
    <n v="0"/>
    <n v="0"/>
    <n v="0"/>
    <n v="0"/>
    <n v="0"/>
    <n v="0"/>
    <n v="0"/>
    <n v="0"/>
    <n v="0"/>
    <n v="98"/>
    <n v="0"/>
    <n v="1"/>
    <n v="0"/>
    <s v="Ja"/>
    <s v="Nej"/>
    <s v="Ja"/>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Amager"/>
    <n v="25"/>
    <n v="0"/>
    <n v="0"/>
    <n v="0"/>
    <n v="0"/>
    <n v="0"/>
    <n v="0"/>
    <n v="0"/>
    <n v="0"/>
    <n v="0"/>
    <n v="0"/>
    <n v="0"/>
    <n v="0"/>
    <n v="0"/>
    <n v="78874.720000000001"/>
  </r>
  <r>
    <x v="0"/>
    <x v="457"/>
    <s v="&quot;Alletiders&quot;"/>
    <s v="Amager"/>
    <s v="Amagerfælledvej 101"/>
    <n v="2300"/>
    <s v="København S"/>
    <s v="32 59 53 37"/>
    <s v="37227@buf.kk.dk"/>
    <s v="Gerd Madsen"/>
    <n v="32538505"/>
    <n v="0"/>
    <s v="37227@buf.kk.dk"/>
    <s v="Vuggestue"/>
    <n v="36"/>
    <n v="0"/>
    <n v="0"/>
    <n v="0"/>
    <n v="0"/>
    <n v="0"/>
    <n v="0"/>
    <s v="Nej"/>
    <n v="0"/>
    <n v="0"/>
    <n v="5"/>
    <n v="5"/>
    <n v="5"/>
    <n v="5"/>
    <n v="0"/>
    <n v="0"/>
    <n v="0"/>
    <n v="0"/>
    <n v="0"/>
    <n v="0"/>
    <n v="100000"/>
    <n v="0"/>
    <n v="0"/>
    <s v="Ja"/>
    <n v="0"/>
    <s v="Jeff"/>
    <n v="0"/>
    <n v="25"/>
    <n v="0"/>
    <s v="kok"/>
    <n v="0"/>
    <n v="0"/>
    <n v="0"/>
    <n v="0"/>
    <n v="0"/>
    <n v="0"/>
    <n v="0"/>
    <n v="0"/>
    <n v="0"/>
    <n v="92"/>
    <n v="0"/>
    <n v="1"/>
    <n v="0"/>
    <s v="Ja"/>
    <s v="ja"/>
    <s v="Ja"/>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Amager"/>
    <n v="33"/>
    <n v="0"/>
    <n v="0"/>
    <n v="0"/>
    <n v="0"/>
    <n v="0"/>
    <n v="0"/>
    <n v="0"/>
    <n v="0"/>
    <n v="0"/>
    <n v="0"/>
    <n v="0"/>
    <n v="0"/>
    <n v="0"/>
    <n v="80932.92"/>
  </r>
  <r>
    <x v="0"/>
    <x v="458"/>
    <s v="Sundholm Vuggestue"/>
    <s v="Amager"/>
    <s v="Sundholmsvej 38A"/>
    <n v="2300"/>
    <s v="Købehavn S"/>
    <n v="32641020"/>
    <s v="lw19@buf.kk.dk"/>
    <s v="Astrid Kjeldsen"/>
    <n v="32585966"/>
    <n v="32641020"/>
    <s v="37241@buf.kk.dk"/>
    <s v="Vuggestue"/>
    <n v="45"/>
    <n v="0"/>
    <n v="0"/>
    <n v="0"/>
    <n v="0"/>
    <n v="0"/>
    <n v="0"/>
    <s v="Nej"/>
    <n v="0"/>
    <n v="0"/>
    <n v="5"/>
    <n v="5"/>
    <n v="4"/>
    <n v="5"/>
    <n v="0"/>
    <n v="0"/>
    <n v="0"/>
    <n v="0"/>
    <n v="0"/>
    <n v="0"/>
    <n v="156000"/>
    <n v="0"/>
    <n v="0"/>
    <s v="Ja"/>
    <n v="0"/>
    <s v="Pia"/>
    <n v="0"/>
    <n v="30"/>
    <n v="0"/>
    <s v="køkkenassistent"/>
    <n v="0"/>
    <n v="0"/>
    <n v="0"/>
    <n v="0"/>
    <n v="0"/>
    <n v="0"/>
    <n v="0"/>
    <n v="0"/>
    <n v="0"/>
    <n v="90"/>
    <n v="0"/>
    <n v="2"/>
    <n v="0"/>
    <s v="Ja"/>
    <s v="ja"/>
    <s v="Ja"/>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Amager"/>
    <n v="45"/>
    <n v="0"/>
    <n v="0"/>
    <n v="0"/>
    <n v="0"/>
    <n v="0"/>
    <n v="0"/>
    <n v="0"/>
    <n v="0"/>
    <n v="0"/>
    <n v="0"/>
    <n v="0"/>
    <n v="0"/>
    <n v="0"/>
    <n v="10543.5"/>
  </r>
  <r>
    <x v="0"/>
    <x v="459"/>
    <s v="Ingolf"/>
    <s v="Amager"/>
    <s v="Ingolfs Allé 8"/>
    <n v="2300"/>
    <s v="København S"/>
    <s v="32 58 07 81"/>
    <s v="ingolf@buf.kk.dk"/>
    <s v="Hanne Grethe Møller"/>
    <n v="32971491"/>
    <n v="0"/>
    <s v="37242@buf.kk.dk"/>
    <s v="Vuggestue"/>
    <n v="32"/>
    <n v="0"/>
    <n v="0"/>
    <n v="0"/>
    <n v="0"/>
    <n v="0"/>
    <n v="0"/>
    <s v="Nej"/>
    <n v="0"/>
    <n v="0"/>
    <n v="0"/>
    <n v="5"/>
    <n v="3"/>
    <n v="5"/>
    <n v="0"/>
    <n v="0"/>
    <n v="0"/>
    <n v="0"/>
    <n v="0"/>
    <n v="0"/>
    <n v="92000"/>
    <n v="0"/>
    <n v="0"/>
    <s v="Ja"/>
    <n v="0"/>
    <s v="Anette"/>
    <n v="0"/>
    <n v="20"/>
    <n v="0"/>
    <s v="ufaglært"/>
    <n v="0"/>
    <n v="0"/>
    <n v="0"/>
    <n v="0"/>
    <n v="0"/>
    <n v="0"/>
    <n v="0"/>
    <n v="0"/>
    <n v="0"/>
    <n v="90"/>
    <n v="0"/>
    <n v="1"/>
    <n v="0"/>
    <s v="Ja"/>
    <s v="ja"/>
    <s v="Ja"/>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Amager"/>
    <n v="32"/>
    <n v="0"/>
    <n v="0"/>
    <n v="0"/>
    <n v="0"/>
    <n v="0"/>
    <n v="0"/>
    <n v="0"/>
    <n v="0"/>
    <n v="0"/>
    <n v="0"/>
    <n v="0"/>
    <n v="0"/>
    <n v="0"/>
    <n v="73635.839999999997"/>
  </r>
  <r>
    <x v="0"/>
    <x v="460"/>
    <s v="Firkløveren"/>
    <s v="Amager"/>
    <s v="Peder Lykkes Vej 79"/>
    <n v="2300"/>
    <s v="København S"/>
    <s v="32 58 87 30"/>
    <s v="z972@buf.kk.dk"/>
    <s v="Hanne Viinblad Nielsen"/>
    <n v="32525926"/>
    <n v="0"/>
    <s v="37250@buf.kk.dk"/>
    <s v="Vuggestue"/>
    <n v="44"/>
    <n v="0"/>
    <n v="0"/>
    <n v="0"/>
    <n v="0"/>
    <n v="0"/>
    <n v="0"/>
    <s v="Nej"/>
    <n v="0"/>
    <n v="0"/>
    <n v="5"/>
    <n v="5"/>
    <n v="5"/>
    <n v="5"/>
    <n v="0"/>
    <n v="0"/>
    <n v="0"/>
    <n v="0"/>
    <n v="0"/>
    <n v="0"/>
    <n v="130000"/>
    <n v="0"/>
    <n v="0"/>
    <s v="Ja"/>
    <n v="0"/>
    <s v="Hanne"/>
    <n v="0"/>
    <n v="37"/>
    <n v="0"/>
    <s v="økonoma"/>
    <n v="0"/>
    <n v="0"/>
    <n v="0"/>
    <n v="0"/>
    <n v="0"/>
    <n v="0"/>
    <n v="0"/>
    <n v="0"/>
    <n v="0"/>
    <n v="75"/>
    <n v="0"/>
    <n v="1"/>
    <n v="0"/>
    <s v="Ja"/>
    <s v="Nej"/>
    <s v="Ja"/>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Amager"/>
    <n v="44"/>
    <n v="0"/>
    <n v="0"/>
    <n v="0"/>
    <n v="0"/>
    <n v="0"/>
    <n v="0"/>
    <n v="0"/>
    <n v="0"/>
    <n v="0"/>
    <n v="0"/>
    <n v="0"/>
    <n v="0"/>
    <n v="0"/>
    <n v="190834.79"/>
  </r>
  <r>
    <x v="0"/>
    <x v="461"/>
    <s v="Vuggestuen Kastanien"/>
    <s v="Amager"/>
    <s v="Holmbladsgade 33"/>
    <n v="2300"/>
    <s v="København S"/>
    <s v="32 57 36 93"/>
    <s v="vuggest.kastanien@buf.kk.dk"/>
    <s v="Charlotte Mauritzen"/>
    <n v="33231549"/>
    <n v="0"/>
    <s v="37254@buf.kk.dk"/>
    <s v="Vuggestue"/>
    <n v="44"/>
    <n v="0"/>
    <n v="0"/>
    <n v="0"/>
    <n v="0"/>
    <n v="0"/>
    <n v="0"/>
    <s v="Nej"/>
    <n v="0"/>
    <n v="0"/>
    <n v="5"/>
    <n v="5"/>
    <n v="5"/>
    <n v="5"/>
    <n v="0"/>
    <n v="0"/>
    <n v="0"/>
    <n v="0"/>
    <n v="0"/>
    <n v="0"/>
    <n v="150000"/>
    <n v="0"/>
    <n v="0"/>
    <s v="Ja"/>
    <n v="0"/>
    <s v="Britt"/>
    <n v="0"/>
    <n v="30"/>
    <n v="0"/>
    <s v="ufaglært"/>
    <n v="0"/>
    <n v="0"/>
    <n v="0"/>
    <n v="0"/>
    <n v="0"/>
    <n v="0"/>
    <n v="0"/>
    <n v="0"/>
    <n v="0"/>
    <n v="75"/>
    <n v="0"/>
    <n v="2"/>
    <n v="0"/>
    <s v="Ja"/>
    <s v="Nej"/>
    <s v="Ja"/>
    <n v="0"/>
    <n v="0"/>
    <n v="0"/>
    <n v="0"/>
    <n v="0"/>
    <n v="0"/>
    <x v="1"/>
    <x v="1"/>
    <n v="0"/>
    <s v="produktionskøkken"/>
    <n v="0"/>
    <n v="0"/>
    <n v="0"/>
    <n v="0"/>
    <n v="0"/>
    <n v="0"/>
    <n v="0"/>
    <n v="0"/>
    <n v="0"/>
    <n v="0"/>
    <n v="0"/>
    <n v="0"/>
    <n v="0"/>
    <n v="0"/>
    <s v="Sine"/>
    <n v="39986"/>
    <n v="0"/>
    <n v="0"/>
    <n v="0"/>
    <n v="0"/>
    <n v="0"/>
    <n v="0"/>
    <n v="0"/>
    <n v="0"/>
    <n v="0"/>
    <n v="0"/>
    <n v="0"/>
    <n v="0"/>
    <n v="0"/>
    <n v="0"/>
    <n v="0"/>
    <n v="0"/>
    <n v="0"/>
    <n v="0"/>
    <n v="0"/>
    <n v="0"/>
    <n v="0"/>
    <n v="0"/>
    <n v="0"/>
    <n v="0"/>
    <n v="0"/>
    <n v="0"/>
    <n v="0"/>
    <n v="0"/>
    <n v="0"/>
    <n v="0"/>
    <n v="0"/>
    <n v="0"/>
    <s v="Vuggestuer"/>
    <s v="Amager"/>
    <n v="44"/>
    <n v="0"/>
    <n v="0"/>
    <n v="0"/>
    <n v="0"/>
    <n v="0"/>
    <n v="0"/>
    <n v="0"/>
    <n v="0"/>
    <n v="0"/>
    <n v="0"/>
    <n v="0"/>
    <n v="0"/>
    <n v="0"/>
    <n v="158144.43"/>
  </r>
  <r>
    <x v="0"/>
    <x v="462"/>
    <s v="Vuggestuen Svanereden"/>
    <s v="Amager"/>
    <s v="Ved Stadsgraven 11"/>
    <n v="2300"/>
    <s v="København S"/>
    <s v="32 95 33 56"/>
    <s v="37269@buf.kk.dk"/>
    <s v="Jacky Dayagi Lund"/>
    <n v="32542673"/>
    <n v="0"/>
    <s v="37269@buf.kk.dk"/>
    <s v="Vuggestue"/>
    <n v="48"/>
    <n v="0"/>
    <n v="0"/>
    <n v="0"/>
    <n v="0"/>
    <n v="0"/>
    <n v="0"/>
    <s v="Nej"/>
    <n v="0"/>
    <n v="0"/>
    <n v="5"/>
    <n v="0"/>
    <n v="4"/>
    <n v="5"/>
    <n v="0"/>
    <n v="0"/>
    <n v="0"/>
    <n v="0"/>
    <n v="0"/>
    <n v="0"/>
    <n v="144000"/>
    <n v="0"/>
    <n v="0"/>
    <s v="Ja"/>
    <n v="0"/>
    <s v="Gitte Ottesen"/>
    <n v="0"/>
    <n v="32"/>
    <n v="0"/>
    <s v="ufaglært"/>
    <n v="0"/>
    <n v="0"/>
    <n v="0"/>
    <n v="0"/>
    <n v="0"/>
    <n v="0"/>
    <n v="0"/>
    <n v="0"/>
    <n v="0"/>
    <n v="90"/>
    <n v="0"/>
    <n v="1"/>
    <n v="0"/>
    <s v="Ja"/>
    <s v="Nej"/>
    <s v="Ja"/>
    <n v="0"/>
    <n v="0"/>
    <n v="0"/>
    <n v="0"/>
    <n v="0"/>
    <n v="0"/>
    <x v="1"/>
    <x v="1"/>
    <n v="0"/>
    <s v="produktionskøkken"/>
    <n v="0"/>
    <n v="0"/>
    <n v="0"/>
    <n v="0"/>
    <n v="0"/>
    <n v="0"/>
    <n v="0"/>
    <n v="0"/>
    <n v="0"/>
    <n v="0"/>
    <n v="0"/>
    <n v="0"/>
    <n v="0"/>
    <n v="0"/>
    <s v="Sine"/>
    <n v="39986"/>
    <n v="0"/>
    <n v="0"/>
    <n v="0"/>
    <n v="0"/>
    <n v="0"/>
    <n v="0"/>
    <n v="0"/>
    <n v="0"/>
    <n v="0"/>
    <n v="0"/>
    <n v="0"/>
    <n v="0"/>
    <n v="0"/>
    <n v="0"/>
    <n v="0"/>
    <n v="0"/>
    <n v="0"/>
    <n v="0"/>
    <n v="0"/>
    <n v="0"/>
    <n v="0"/>
    <n v="0"/>
    <n v="0"/>
    <n v="0"/>
    <n v="0"/>
    <n v="0"/>
    <n v="0"/>
    <n v="0"/>
    <n v="0"/>
    <n v="0"/>
    <n v="0"/>
    <n v="0"/>
    <s v="Vuggestuer"/>
    <s v="Amager"/>
    <n v="48"/>
    <n v="0"/>
    <n v="0"/>
    <n v="0"/>
    <n v="0"/>
    <n v="0"/>
    <n v="0"/>
    <n v="0"/>
    <n v="0"/>
    <n v="0"/>
    <n v="0"/>
    <n v="0"/>
    <n v="0"/>
    <n v="0"/>
    <n v="121634.78"/>
  </r>
  <r>
    <x v="0"/>
    <x v="463"/>
    <s v="Det lille Univers"/>
    <s v="Amager"/>
    <s v="Njalsgade 101"/>
    <n v="2300"/>
    <s v="København S"/>
    <s v="32 54 15 51"/>
    <s v="37282@buf.kk.dk"/>
    <s v="Heidi Stephensen"/>
    <n v="38812853"/>
    <n v="0"/>
    <s v="37282@buf.kk.dk"/>
    <s v="Vuggestue"/>
    <n v="60"/>
    <n v="0"/>
    <n v="0"/>
    <n v="0"/>
    <n v="0"/>
    <n v="0"/>
    <n v="0"/>
    <n v="0"/>
    <n v="0"/>
    <n v="0"/>
    <n v="5"/>
    <n v="5"/>
    <n v="5"/>
    <n v="5"/>
    <n v="0"/>
    <n v="0"/>
    <n v="0"/>
    <n v="0"/>
    <n v="0"/>
    <n v="0"/>
    <n v="140000"/>
    <n v="0"/>
    <n v="0"/>
    <s v="Ja"/>
    <n v="0"/>
    <s v="Sarah Høeg"/>
    <n v="0"/>
    <n v="37"/>
    <n v="0"/>
    <s v="kok"/>
    <n v="0"/>
    <n v="0"/>
    <n v="0"/>
    <n v="0"/>
    <n v="0"/>
    <n v="0"/>
    <n v="0"/>
    <n v="0"/>
    <n v="0"/>
    <n v="80"/>
    <n v="0"/>
    <n v="1"/>
    <n v="0"/>
    <s v="Ja"/>
    <s v="ja"/>
    <s v="Ja"/>
    <n v="0"/>
    <n v="0"/>
    <n v="0"/>
    <n v="0"/>
    <n v="0"/>
    <n v="0"/>
    <x v="1"/>
    <x v="1"/>
    <n v="0"/>
    <s v="produktionskøkken"/>
    <n v="0"/>
    <n v="0"/>
    <n v="0"/>
    <n v="0"/>
    <n v="0"/>
    <n v="0"/>
    <n v="0"/>
    <n v="0"/>
    <n v="0"/>
    <n v="0"/>
    <n v="0"/>
    <n v="0"/>
    <n v="0"/>
    <n v="0"/>
    <s v="Sine"/>
    <n v="39986"/>
    <n v="0"/>
    <n v="0"/>
    <n v="0"/>
    <n v="0"/>
    <n v="0"/>
    <n v="0"/>
    <n v="0"/>
    <n v="0"/>
    <n v="0"/>
    <n v="0"/>
    <n v="0"/>
    <n v="0"/>
    <n v="0"/>
    <n v="0"/>
    <n v="0"/>
    <n v="0"/>
    <n v="0"/>
    <n v="0"/>
    <n v="0"/>
    <n v="0"/>
    <n v="0"/>
    <n v="0"/>
    <n v="0"/>
    <n v="0"/>
    <n v="0"/>
    <n v="0"/>
    <n v="0"/>
    <n v="0"/>
    <n v="0"/>
    <n v="0"/>
    <n v="0"/>
    <n v="0"/>
    <s v="Vuggestuer"/>
    <s v="Amager"/>
    <n v="60"/>
    <n v="0"/>
    <n v="0"/>
    <n v="0"/>
    <n v="0"/>
    <n v="0"/>
    <n v="0"/>
    <n v="0"/>
    <n v="0"/>
    <n v="0"/>
    <n v="0"/>
    <n v="0"/>
    <n v="0"/>
    <n v="0"/>
    <n v="200586.28"/>
  </r>
  <r>
    <x v="0"/>
    <x v="464"/>
    <s v="Vuggestuen på Følfodvej"/>
    <s v="Amager"/>
    <s v="Følfodvej 118"/>
    <n v="2300"/>
    <s v="København S"/>
    <s v="32 50 00 54"/>
    <s v="37294@buf.kk.dk"/>
    <s v="Lisbeth Stephansen"/>
    <n v="32513904"/>
    <n v="0"/>
    <s v="37294@buf.kk.dk"/>
    <s v="Vuggestue"/>
    <n v="33"/>
    <n v="0"/>
    <n v="0"/>
    <n v="0"/>
    <n v="0"/>
    <n v="0"/>
    <n v="0"/>
    <n v="0"/>
    <n v="0"/>
    <n v="0"/>
    <n v="0"/>
    <n v="5"/>
    <n v="5"/>
    <n v="5"/>
    <n v="0"/>
    <n v="0"/>
    <n v="0"/>
    <n v="0"/>
    <n v="0"/>
    <n v="0"/>
    <n v="118750"/>
    <n v="0"/>
    <n v="0"/>
    <s v="Ja"/>
    <s v="nej"/>
    <s v="Dorte Nielsen"/>
    <n v="0"/>
    <n v="31"/>
    <n v="0"/>
    <s v="ufaglært"/>
    <n v="0"/>
    <n v="0"/>
    <n v="0"/>
    <n v="0"/>
    <n v="0"/>
    <n v="0"/>
    <n v="0"/>
    <n v="0"/>
    <n v="0"/>
    <n v="92"/>
    <n v="0"/>
    <n v="2"/>
    <n v="0"/>
    <s v="Ja"/>
    <s v="Nej"/>
    <s v="Ja"/>
    <n v="0"/>
    <n v="0"/>
    <n v="0"/>
    <n v="0"/>
    <n v="0"/>
    <n v="0"/>
    <x v="1"/>
    <x v="1"/>
    <n v="0"/>
    <s v="produktionskøkken"/>
    <n v="0"/>
    <n v="0"/>
    <n v="0"/>
    <n v="0"/>
    <n v="0"/>
    <n v="0"/>
    <n v="0"/>
    <n v="0"/>
    <n v="0"/>
    <n v="0"/>
    <n v="0"/>
    <n v="0"/>
    <n v="0"/>
    <n v="0"/>
    <s v="Sine"/>
    <n v="39986"/>
    <n v="0"/>
    <n v="0"/>
    <n v="0"/>
    <n v="0"/>
    <n v="0"/>
    <n v="0"/>
    <n v="0"/>
    <n v="0"/>
    <n v="0"/>
    <n v="0"/>
    <n v="0"/>
    <n v="0"/>
    <n v="0"/>
    <n v="0"/>
    <n v="0"/>
    <n v="0"/>
    <n v="0"/>
    <n v="0"/>
    <n v="0"/>
    <n v="0"/>
    <n v="0"/>
    <n v="0"/>
    <n v="0"/>
    <n v="0"/>
    <n v="0"/>
    <n v="0"/>
    <n v="0"/>
    <n v="0"/>
    <n v="0"/>
    <n v="0"/>
    <n v="0"/>
    <n v="0"/>
    <s v="Vuggestuer"/>
    <s v="Amager"/>
    <n v="33"/>
    <n v="0"/>
    <n v="0"/>
    <n v="0"/>
    <n v="0"/>
    <n v="0"/>
    <n v="0"/>
    <n v="0"/>
    <n v="0"/>
    <n v="0"/>
    <n v="0"/>
    <n v="0"/>
    <n v="0"/>
    <n v="0"/>
    <n v="92437.04"/>
  </r>
  <r>
    <x v="0"/>
    <x v="465"/>
    <s v="Vuggestuen Urtepotten"/>
    <s v="Amager"/>
    <s v="Backersvej 70"/>
    <n v="2300"/>
    <s v="København S"/>
    <s v="32 55 53 51"/>
    <s v="37297@buf.kk.dk"/>
    <s v="Hanne Bach Andersen"/>
    <n v="32977030"/>
    <n v="0"/>
    <s v="37297@buf.kk.dk"/>
    <s v="Vuggestue"/>
    <n v="48"/>
    <n v="0"/>
    <n v="0"/>
    <n v="0"/>
    <n v="0"/>
    <n v="0"/>
    <n v="0"/>
    <n v="0"/>
    <n v="0"/>
    <n v="0"/>
    <n v="5"/>
    <n v="0"/>
    <n v="5"/>
    <n v="5"/>
    <n v="0"/>
    <n v="0"/>
    <n v="0"/>
    <n v="0"/>
    <n v="0"/>
    <n v="0"/>
    <n v="144000"/>
    <n v="0"/>
    <n v="0"/>
    <s v="Ja"/>
    <n v="0"/>
    <s v="Rita"/>
    <n v="0"/>
    <n v="34"/>
    <n v="0"/>
    <s v="ernærings &amp; husholdningsøkonom"/>
    <n v="0"/>
    <n v="0"/>
    <n v="0"/>
    <n v="0"/>
    <n v="0"/>
    <n v="0"/>
    <n v="0"/>
    <n v="0"/>
    <n v="0"/>
    <n v="89"/>
    <n v="0"/>
    <n v="1"/>
    <n v="0"/>
    <s v="Ja"/>
    <s v="Nej"/>
    <s v="Ja"/>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Amager"/>
    <n v="44"/>
    <n v="0"/>
    <n v="0"/>
    <n v="0"/>
    <n v="0"/>
    <n v="0"/>
    <n v="0"/>
    <n v="0"/>
    <n v="0"/>
    <n v="0"/>
    <n v="0"/>
    <n v="0"/>
    <n v="0"/>
    <n v="0"/>
    <n v="155066.78"/>
  </r>
  <r>
    <x v="0"/>
    <x v="466"/>
    <s v="Skattekisten"/>
    <s v="Amager"/>
    <s v="Vejlands Allé 55"/>
    <n v="2300"/>
    <s v="København S"/>
    <s v="32 46 01 01"/>
    <s v="37326@buf.kk.dk"/>
    <s v="Lone Ploug Poulsen"/>
    <n v="32977509"/>
    <n v="0"/>
    <s v="37326@buf.kk.dk"/>
    <s v="Vuggestue"/>
    <n v="60"/>
    <n v="0"/>
    <n v="0"/>
    <n v="0"/>
    <n v="0"/>
    <n v="0"/>
    <n v="0"/>
    <n v="0"/>
    <n v="0"/>
    <n v="0"/>
    <n v="5"/>
    <n v="5"/>
    <n v="5"/>
    <n v="5"/>
    <n v="0"/>
    <n v="0"/>
    <n v="0"/>
    <n v="0"/>
    <n v="0"/>
    <n v="0"/>
    <n v="210000"/>
    <n v="0"/>
    <n v="0"/>
    <s v="Ja"/>
    <n v="0"/>
    <s v="Lis Brønnum"/>
    <n v="0"/>
    <n v="37"/>
    <n v="0"/>
    <s v="faglært"/>
    <n v="0"/>
    <n v="0"/>
    <n v="0"/>
    <n v="0"/>
    <n v="0"/>
    <n v="0"/>
    <n v="0"/>
    <n v="0"/>
    <n v="0"/>
    <n v="98"/>
    <n v="0"/>
    <n v="2"/>
    <n v="0"/>
    <s v="Ja"/>
    <s v="ja"/>
    <s v="Ja"/>
    <n v="0"/>
    <n v="0"/>
    <n v="0"/>
    <n v="0"/>
    <n v="0"/>
    <n v="0"/>
    <x v="1"/>
    <x v="1"/>
    <n v="0"/>
    <s v="produktionskøkken"/>
    <n v="0"/>
    <n v="0"/>
    <n v="0"/>
    <n v="0"/>
    <n v="0"/>
    <n v="0"/>
    <n v="0"/>
    <n v="0"/>
    <n v="0"/>
    <n v="0"/>
    <n v="0"/>
    <n v="0"/>
    <n v="0"/>
    <s v="Nomering er pt på 70 børn frem til marts 2010. Vil gerne være mentor institution"/>
    <s v="Sine"/>
    <d v="2009-05-27T00:00:00"/>
    <n v="0"/>
    <n v="0"/>
    <n v="0"/>
    <n v="0"/>
    <n v="0"/>
    <n v="0"/>
    <n v="0"/>
    <n v="0"/>
    <n v="0"/>
    <n v="0"/>
    <n v="0"/>
    <n v="0"/>
    <n v="0"/>
    <n v="0"/>
    <n v="0"/>
    <n v="0"/>
    <n v="0"/>
    <n v="0"/>
    <n v="0"/>
    <n v="0"/>
    <n v="0"/>
    <n v="0"/>
    <n v="0"/>
    <n v="0"/>
    <n v="0"/>
    <n v="0"/>
    <n v="0"/>
    <n v="0"/>
    <n v="0"/>
    <n v="0"/>
    <n v="0"/>
    <n v="0"/>
    <s v="Vuggestuer"/>
    <s v="Amager"/>
    <n v="65"/>
    <n v="0"/>
    <n v="0"/>
    <n v="0"/>
    <n v="0"/>
    <n v="0"/>
    <n v="0"/>
    <n v="0"/>
    <n v="0"/>
    <n v="0"/>
    <n v="0"/>
    <n v="0"/>
    <n v="0"/>
    <n v="0"/>
    <n v="203144.98"/>
  </r>
  <r>
    <x v="0"/>
    <x v="467"/>
    <s v="M-husets vuggestue"/>
    <s v="Amager"/>
    <s v="Ørestads Boulevard 57B"/>
    <n v="2300"/>
    <s v="København S"/>
    <s v="32 46 00 30"/>
    <s v="37330@buf.kk.dk"/>
    <s v="Heidi Kragskov Bruun"/>
    <n v="28572160"/>
    <n v="0"/>
    <s v="37330@buf.kk.dk"/>
    <s v="Vuggestue"/>
    <n v="52"/>
    <n v="0"/>
    <n v="0"/>
    <n v="0"/>
    <n v="0"/>
    <n v="0"/>
    <n v="0"/>
    <n v="0"/>
    <n v="0"/>
    <n v="0"/>
    <n v="5"/>
    <n v="5"/>
    <n v="5"/>
    <n v="5"/>
    <n v="0"/>
    <n v="0"/>
    <n v="0"/>
    <n v="0"/>
    <n v="0"/>
    <n v="0"/>
    <n v="200000"/>
    <n v="0"/>
    <n v="0"/>
    <s v="Ja"/>
    <n v="0"/>
    <s v="Lotte Albek"/>
    <n v="2007"/>
    <n v="35"/>
    <n v="0"/>
    <s v="butiksslagter"/>
    <s v="30 års erfaring"/>
    <s v="egenkontrol, madhusets 'mellemmåltider'"/>
    <n v="0"/>
    <n v="0"/>
    <n v="0"/>
    <n v="0"/>
    <n v="0"/>
    <n v="0"/>
    <n v="0"/>
    <n v="97"/>
    <n v="0"/>
    <n v="1"/>
    <n v="0"/>
    <s v="Ja"/>
    <s v="Nej"/>
    <s v="Ja"/>
    <n v="0"/>
    <n v="0"/>
    <n v="0"/>
    <n v="0"/>
    <n v="0"/>
    <n v="0"/>
    <x v="1"/>
    <x v="1"/>
    <n v="0"/>
    <s v="produktionskøkken"/>
    <n v="0"/>
    <n v="0"/>
    <n v="0"/>
    <n v="0"/>
    <n v="0"/>
    <n v="0"/>
    <n v="0"/>
    <n v="0"/>
    <n v="0"/>
    <n v="0"/>
    <n v="0"/>
    <n v="0"/>
    <n v="0"/>
    <n v="0"/>
    <s v="Cathrine"/>
    <n v="0"/>
    <n v="0"/>
    <n v="0"/>
    <n v="1"/>
    <n v="4"/>
    <n v="0"/>
    <n v="2"/>
    <n v="0"/>
    <n v="0"/>
    <n v="0"/>
    <n v="0"/>
    <n v="2"/>
    <n v="0"/>
    <n v="0"/>
    <n v="0"/>
    <n v="0"/>
    <n v="0"/>
    <n v="1"/>
    <n v="0"/>
    <n v="0"/>
    <n v="1"/>
    <n v="20"/>
    <s v="Miele"/>
    <n v="10"/>
    <s v="Ja"/>
    <n v="0"/>
    <s v="Nej"/>
    <s v="Ja"/>
    <s v="Nej"/>
    <n v="3"/>
    <s v="God plads"/>
    <n v="0"/>
    <n v="0"/>
    <s v="Vuggestuer"/>
    <s v="Amager"/>
    <n v="48"/>
    <n v="0"/>
    <n v="0"/>
    <n v="0"/>
    <n v="0"/>
    <n v="0"/>
    <n v="0"/>
    <n v="0"/>
    <n v="0"/>
    <n v="0"/>
    <n v="0"/>
    <n v="0"/>
    <n v="0"/>
    <n v="0"/>
    <n v="186744.93"/>
  </r>
  <r>
    <x v="0"/>
    <x v="468"/>
    <s v="Sejlhuset"/>
    <s v="Amager"/>
    <s v="Edvard Thomsens Vej 37"/>
    <s v="2300 K"/>
    <s v="København S"/>
    <n v="32622212"/>
    <s v="37333@faf.kk.dk"/>
    <s v="Hanne Arnsberg-Rude"/>
    <n v="20271222"/>
    <n v="0"/>
    <s v="37333@buf.kk.dk"/>
    <s v="Vuggestue"/>
    <n v="70"/>
    <n v="0"/>
    <n v="0"/>
    <n v="0"/>
    <n v="0"/>
    <n v="0"/>
    <n v="0"/>
    <n v="0"/>
    <n v="0"/>
    <n v="0"/>
    <n v="0"/>
    <n v="5"/>
    <n v="5"/>
    <n v="5"/>
    <n v="0"/>
    <n v="0"/>
    <n v="0"/>
    <n v="0"/>
    <n v="0"/>
    <n v="0"/>
    <n v="240000"/>
    <n v="0"/>
    <n v="0"/>
    <s v="Ja"/>
    <n v="0"/>
    <s v="Anja"/>
    <n v="2008"/>
    <n v="37"/>
    <n v="0"/>
    <s v="faglært"/>
    <n v="0"/>
    <n v="0"/>
    <n v="0"/>
    <n v="0"/>
    <n v="0"/>
    <n v="0"/>
    <n v="0"/>
    <n v="0"/>
    <n v="0"/>
    <n v="95"/>
    <n v="0"/>
    <n v="1"/>
    <n v="0"/>
    <s v="Ja"/>
    <s v="ja"/>
    <s v="Ja"/>
    <n v="0"/>
    <n v="0"/>
    <n v="0"/>
    <n v="0"/>
    <n v="0"/>
    <n v="0"/>
    <x v="1"/>
    <x v="1"/>
    <n v="0"/>
    <s v="produktionskøkken"/>
    <n v="0"/>
    <n v="0"/>
    <n v="0"/>
    <n v="0"/>
    <n v="0"/>
    <n v="0"/>
    <n v="0"/>
    <n v="0"/>
    <n v="0"/>
    <n v="0"/>
    <n v="0"/>
    <n v="0"/>
    <n v="0"/>
    <n v="0"/>
    <s v="Sine"/>
    <d v="2009-05-27T00:00:00"/>
    <n v="0"/>
    <n v="0"/>
    <n v="0"/>
    <n v="0"/>
    <n v="0"/>
    <n v="0"/>
    <n v="0"/>
    <n v="0"/>
    <n v="0"/>
    <n v="0"/>
    <n v="0"/>
    <n v="0"/>
    <n v="0"/>
    <n v="0"/>
    <n v="0"/>
    <n v="0"/>
    <n v="0"/>
    <n v="0"/>
    <n v="0"/>
    <n v="0"/>
    <n v="0"/>
    <n v="0"/>
    <n v="0"/>
    <n v="0"/>
    <n v="0"/>
    <n v="0"/>
    <n v="0"/>
    <n v="0"/>
    <n v="0"/>
    <n v="0"/>
    <n v="0"/>
    <n v="0"/>
    <s v="Vuggestuer"/>
    <s v="Amager"/>
    <n v="60"/>
    <n v="0"/>
    <n v="0"/>
    <n v="0"/>
    <n v="0"/>
    <n v="0"/>
    <n v="0"/>
    <n v="0"/>
    <n v="0"/>
    <n v="0"/>
    <n v="0"/>
    <n v="0"/>
    <n v="0"/>
    <n v="0"/>
    <n v="156983.51"/>
  </r>
  <r>
    <x v="0"/>
    <x v="469"/>
    <s v="Smørhullet"/>
    <s v="Amager"/>
    <s v="Dagøgade 8"/>
    <n v="2300"/>
    <s v="København S"/>
    <s v="32 95 15 44"/>
    <s v="37476@buf.kk.dk"/>
    <s v="Helle Bak Andersen"/>
    <n v="30528919"/>
    <n v="32951544"/>
    <s v="37476@buf.kk.dk"/>
    <s v="Vuggestue"/>
    <n v="42"/>
    <n v="0"/>
    <n v="0"/>
    <n v="0"/>
    <n v="0"/>
    <n v="0"/>
    <n v="0"/>
    <s v="Nej"/>
    <n v="0"/>
    <n v="0"/>
    <n v="5"/>
    <n v="5"/>
    <n v="5"/>
    <n v="5"/>
    <n v="0"/>
    <n v="0"/>
    <n v="0"/>
    <n v="0"/>
    <n v="0"/>
    <n v="0"/>
    <n v="93000"/>
    <n v="0"/>
    <n v="0"/>
    <s v="Ja"/>
    <n v="0"/>
    <s v="Lonni Jensen"/>
    <n v="2007"/>
    <n v="30"/>
    <n v="0"/>
    <s v="køkkenasssistent"/>
    <s v="Vil gerne være mentor"/>
    <n v="0"/>
    <n v="0"/>
    <n v="0"/>
    <n v="0"/>
    <n v="0"/>
    <n v="0"/>
    <n v="0"/>
    <n v="0"/>
    <n v="90"/>
    <n v="0"/>
    <n v="2"/>
    <n v="0"/>
    <s v="Ja"/>
    <s v="ja"/>
    <s v="Ja"/>
    <n v="0"/>
    <n v="0"/>
    <n v="0"/>
    <n v="0"/>
    <n v="0"/>
    <n v="0"/>
    <x v="1"/>
    <x v="1"/>
    <n v="0"/>
    <s v="produktionskøkken"/>
    <n v="0"/>
    <n v="0"/>
    <n v="0"/>
    <n v="0"/>
    <n v="0"/>
    <n v="0"/>
    <n v="0"/>
    <n v="0"/>
    <n v="0"/>
    <n v="0"/>
    <n v="0"/>
    <n v="0"/>
    <n v="0"/>
    <n v="0"/>
    <s v="Cathrine Joachim Jerrik"/>
    <s v="30.3"/>
    <n v="0"/>
    <n v="0"/>
    <n v="1"/>
    <n v="5"/>
    <n v="0"/>
    <n v="2"/>
    <n v="0"/>
    <n v="0"/>
    <n v="0"/>
    <n v="0"/>
    <n v="2"/>
    <n v="0"/>
    <n v="0"/>
    <n v="0"/>
    <n v="0"/>
    <n v="0"/>
    <n v="1"/>
    <n v="0"/>
    <n v="1"/>
    <n v="1"/>
    <n v="30"/>
    <s v="Miele"/>
    <n v="3"/>
    <n v="0"/>
    <n v="0"/>
    <s v="Ja"/>
    <s v="Ja"/>
    <n v="0"/>
    <n v="3"/>
    <s v="God plads"/>
    <n v="0"/>
    <n v="0"/>
    <s v="Vuggestuer"/>
    <s v="Amager"/>
    <n v="39"/>
    <n v="0"/>
    <n v="0"/>
    <n v="0"/>
    <n v="0"/>
    <n v="0"/>
    <n v="0"/>
    <n v="0"/>
    <n v="0"/>
    <n v="0"/>
    <n v="0"/>
    <n v="0"/>
    <n v="0"/>
    <n v="0"/>
    <n v="90521.72"/>
  </r>
  <r>
    <x v="0"/>
    <x v="470"/>
    <s v="Bispebjerg vuggestue"/>
    <s v="Bispebjerg"/>
    <s v="Sadelmagervej 4"/>
    <n v="2400"/>
    <s v="København NV"/>
    <n v="35812008"/>
    <s v="mail@bispebjergvuggestue.dk"/>
    <s v="Jytte Holm Rievers"/>
    <n v="38606248"/>
    <n v="0"/>
    <s v="35266@buf.kk.dk"/>
    <s v="Vuggestue"/>
    <n v="22"/>
    <n v="0"/>
    <n v="0"/>
    <n v="0"/>
    <n v="0"/>
    <n v="0"/>
    <n v="0"/>
    <n v="0"/>
    <n v="0"/>
    <n v="0"/>
    <n v="5"/>
    <n v="5"/>
    <n v="5"/>
    <n v="5"/>
    <n v="0"/>
    <n v="0"/>
    <n v="0"/>
    <n v="0"/>
    <n v="0"/>
    <n v="0"/>
    <n v="78000"/>
    <n v="0"/>
    <n v="0"/>
    <s v="Ja"/>
    <n v="0"/>
    <s v="Lone Overby"/>
    <n v="0"/>
    <n v="20"/>
    <n v="0"/>
    <s v="smørrebrødsjomfru"/>
    <s v="20 års erfaring fra vuggestuer"/>
    <n v="0"/>
    <n v="0"/>
    <n v="0"/>
    <n v="0"/>
    <n v="0"/>
    <n v="0"/>
    <n v="0"/>
    <n v="0"/>
    <n v="75"/>
    <n v="0"/>
    <n v="1"/>
    <n v="0"/>
    <s v="nej"/>
    <s v="Nej"/>
    <s v="Ja"/>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Bispebjerg"/>
    <n v="22"/>
    <n v="0"/>
    <n v="0"/>
    <n v="0"/>
    <n v="0"/>
    <n v="0"/>
    <n v="0"/>
    <n v="0"/>
    <n v="0"/>
    <n v="0"/>
    <n v="0"/>
    <n v="0"/>
    <n v="0"/>
    <n v="0"/>
    <n v="63547.87"/>
  </r>
  <r>
    <x v="0"/>
    <x v="471"/>
    <s v="Vuggestuen Filosofvænget"/>
    <s v="Bispebjerg"/>
    <s v="Filosofvænget 17"/>
    <n v="2400"/>
    <s v="København NV"/>
    <s v="38 81 97 05"/>
    <s v="37237@buf.kk.dk"/>
    <s v="Nina Hansen"/>
    <n v="35851525"/>
    <n v="0"/>
    <s v="37237@buf.kk.dk"/>
    <s v="Vuggestue"/>
    <n v="66"/>
    <n v="0"/>
    <n v="0"/>
    <n v="0"/>
    <n v="0"/>
    <n v="0"/>
    <n v="0"/>
    <n v="0"/>
    <n v="0"/>
    <n v="0"/>
    <n v="5"/>
    <n v="5"/>
    <n v="5"/>
    <n v="5"/>
    <n v="0"/>
    <n v="0"/>
    <n v="0"/>
    <n v="0"/>
    <n v="0"/>
    <n v="0"/>
    <n v="168923"/>
    <n v="0"/>
    <n v="0"/>
    <s v="Ja"/>
    <n v="0"/>
    <s v="Jette Gram"/>
    <n v="1997"/>
    <n v="37"/>
    <n v="0"/>
    <s v="Ufaglært"/>
    <n v="0"/>
    <s v="div. Kurser"/>
    <n v="0"/>
    <n v="0"/>
    <n v="0"/>
    <n v="0"/>
    <n v="0"/>
    <n v="0"/>
    <n v="0"/>
    <n v="97"/>
    <n v="0"/>
    <n v="1"/>
    <n v="0"/>
    <s v="Ja"/>
    <s v="Nej"/>
    <s v="Ja"/>
    <n v="0"/>
    <n v="0"/>
    <n v="0"/>
    <n v="0"/>
    <n v="0"/>
    <n v="0"/>
    <x v="1"/>
    <x v="1"/>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s v="Vuggestuer"/>
    <s v="Bispebjerg"/>
    <n v="66"/>
    <n v="0"/>
    <n v="0"/>
    <n v="0"/>
    <n v="0"/>
    <n v="0"/>
    <n v="0"/>
    <n v="0"/>
    <n v="0"/>
    <n v="0"/>
    <n v="0"/>
    <n v="0"/>
    <n v="0"/>
    <n v="0"/>
    <n v="168923.36"/>
  </r>
  <r>
    <x v="0"/>
    <x v="472"/>
    <s v="Solstrålen"/>
    <s v="Bispebjerg"/>
    <s v="Tagensvej 186H"/>
    <n v="2400"/>
    <s v="København NV"/>
    <s v="35 86 88 10"/>
    <s v="hq84@buf.kk.dk"/>
    <s v="Helena Gregersen"/>
    <n v="27597214"/>
    <n v="0"/>
    <s v="37240@buf.kk.dk"/>
    <s v="Vuggestue"/>
    <n v="70"/>
    <n v="0"/>
    <n v="0"/>
    <n v="0"/>
    <n v="0"/>
    <n v="0"/>
    <n v="0"/>
    <n v="0"/>
    <n v="0"/>
    <n v="0"/>
    <n v="5"/>
    <n v="5"/>
    <n v="5"/>
    <n v="5"/>
    <n v="0"/>
    <n v="0"/>
    <n v="0"/>
    <n v="0"/>
    <n v="0"/>
    <n v="0"/>
    <n v="204178"/>
    <n v="0"/>
    <n v="0"/>
    <s v="Ja"/>
    <n v="0"/>
    <s v="Maibritt"/>
    <n v="0"/>
    <n v="37"/>
    <n v="0"/>
    <s v="ufaglært"/>
    <n v="0"/>
    <s v="div kurser"/>
    <n v="0"/>
    <n v="0"/>
    <n v="0"/>
    <n v="0"/>
    <n v="0"/>
    <n v="0"/>
    <n v="0"/>
    <n v="99"/>
    <n v="0"/>
    <n v="1"/>
    <n v="0"/>
    <s v="Ja"/>
    <s v="Nej"/>
    <s v="Ja"/>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Bispebjerg"/>
    <n v="60"/>
    <n v="0"/>
    <n v="0"/>
    <n v="0"/>
    <n v="0"/>
    <n v="0"/>
    <n v="0"/>
    <n v="0"/>
    <n v="0"/>
    <n v="0"/>
    <n v="0"/>
    <n v="0"/>
    <n v="0"/>
    <n v="0"/>
    <n v="168909.97"/>
  </r>
  <r>
    <x v="0"/>
    <x v="473"/>
    <s v="Vuggestuen Væksthuset"/>
    <s v="Bispebjerg"/>
    <s v="Tuborgvej 233"/>
    <n v="2400"/>
    <s v="København NV"/>
    <n v="35811572"/>
    <s v="37267@buf.kk.dk"/>
    <s v="Inge Pedersen Grønlund"/>
    <n v="36171601"/>
    <n v="0"/>
    <s v="37267@buf.kk.dk"/>
    <s v="Vuggestue"/>
    <n v="86"/>
    <n v="0"/>
    <n v="0"/>
    <n v="0"/>
    <n v="0"/>
    <n v="0"/>
    <n v="0"/>
    <n v="0"/>
    <n v="0"/>
    <n v="0"/>
    <n v="5"/>
    <n v="5"/>
    <n v="5"/>
    <n v="5"/>
    <n v="0"/>
    <n v="0"/>
    <n v="0"/>
    <n v="0"/>
    <n v="0"/>
    <n v="0"/>
    <n v="191000"/>
    <n v="0"/>
    <n v="0"/>
    <s v="Ja"/>
    <n v="0"/>
    <s v="Elsa Jensen"/>
    <n v="0"/>
    <n v="37"/>
    <n v="0"/>
    <s v="smørrebrødsjomfru"/>
    <n v="0"/>
    <n v="0"/>
    <n v="0"/>
    <n v="0"/>
    <n v="0"/>
    <n v="0"/>
    <n v="0"/>
    <n v="0"/>
    <n v="0"/>
    <n v="75"/>
    <n v="0"/>
    <n v="1"/>
    <n v="0"/>
    <s v="Ja"/>
    <s v="Nej"/>
    <s v="Ja"/>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Bispebjerg"/>
    <n v="80"/>
    <n v="0"/>
    <n v="0"/>
    <n v="0"/>
    <n v="0"/>
    <n v="0"/>
    <n v="0"/>
    <n v="0"/>
    <n v="0"/>
    <n v="0"/>
    <n v="0"/>
    <n v="0"/>
    <n v="0"/>
    <n v="0"/>
    <n v="291494.33"/>
  </r>
  <r>
    <x v="0"/>
    <x v="474"/>
    <s v="Enighedens Børnehus"/>
    <s v="Bispebjerg"/>
    <s v="Bygmestervej 9"/>
    <n v="2400"/>
    <s v="København NV"/>
    <n v="35314600"/>
    <s v="37319@buf.kk.dk"/>
    <s v="Marianne Bentsen"/>
    <n v="35826616"/>
    <n v="0"/>
    <s v="37319@buf.kk.dk"/>
    <s v="Vuggestue"/>
    <n v="70"/>
    <n v="0"/>
    <n v="0"/>
    <n v="0"/>
    <n v="0"/>
    <n v="0"/>
    <n v="0"/>
    <n v="0"/>
    <n v="0"/>
    <n v="0"/>
    <n v="5"/>
    <n v="5"/>
    <n v="5"/>
    <n v="5"/>
    <n v="0"/>
    <n v="0"/>
    <n v="0"/>
    <n v="0"/>
    <n v="0"/>
    <n v="0"/>
    <n v="145000"/>
    <n v="0"/>
    <n v="0"/>
    <s v="Ja"/>
    <n v="0"/>
    <s v="Mikkel"/>
    <n v="0"/>
    <n v="37"/>
    <n v="0"/>
    <s v="kok"/>
    <n v="0"/>
    <n v="0"/>
    <s v="Barry"/>
    <n v="0"/>
    <n v="20"/>
    <n v="0"/>
    <s v="ufaglært"/>
    <n v="0"/>
    <n v="0"/>
    <n v="99"/>
    <n v="0"/>
    <n v="1"/>
    <n v="0"/>
    <s v="Ja"/>
    <s v="ja"/>
    <s v="Ja"/>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Bispebjerg"/>
    <n v="60"/>
    <n v="0"/>
    <n v="0"/>
    <n v="0"/>
    <n v="0"/>
    <n v="0"/>
    <n v="0"/>
    <n v="0"/>
    <n v="0"/>
    <n v="0"/>
    <n v="0"/>
    <n v="0"/>
    <n v="0"/>
    <n v="0"/>
    <n v="146983.95000000001"/>
  </r>
  <r>
    <x v="0"/>
    <x v="475"/>
    <s v="Studenterrådets Vuggestue"/>
    <s v="Indre By"/>
    <s v="Krystalgade 16"/>
    <n v="1172"/>
    <s v="København K"/>
    <s v="33 14 49 11"/>
    <s v="35249@buf.kk.dk"/>
    <s v="Charlotte Kronborg"/>
    <n v="0"/>
    <n v="33144911"/>
    <s v="35249@buf.kk.dk"/>
    <s v="Vuggestue"/>
    <n v="32"/>
    <n v="0"/>
    <n v="0"/>
    <n v="0"/>
    <n v="0"/>
    <n v="0"/>
    <n v="0"/>
    <s v="Nej"/>
    <n v="0"/>
    <n v="0"/>
    <n v="0"/>
    <n v="5"/>
    <n v="5"/>
    <n v="5"/>
    <n v="0"/>
    <n v="0"/>
    <n v="0"/>
    <n v="0"/>
    <n v="0"/>
    <n v="0"/>
    <n v="120000"/>
    <n v="0"/>
    <n v="0"/>
    <s v="Ja"/>
    <n v="0"/>
    <s v="Gudiny Hansen"/>
    <n v="2008"/>
    <n v="34"/>
    <n v="0"/>
    <s v="Udlært bager"/>
    <n v="0"/>
    <n v="0"/>
    <n v="0"/>
    <n v="0"/>
    <n v="0"/>
    <n v="0"/>
    <n v="0"/>
    <n v="0"/>
    <n v="0"/>
    <n v="85"/>
    <n v="0"/>
    <n v="0"/>
    <n v="0"/>
    <s v="nej"/>
    <s v="Nej"/>
    <s v="Ja"/>
    <n v="0"/>
    <n v="0"/>
    <n v="0"/>
    <n v="0"/>
    <n v="0"/>
    <n v="0"/>
    <x v="1"/>
    <x v="1"/>
    <n v="0"/>
    <s v="produktionskøkken"/>
    <s v="Ja"/>
    <n v="0"/>
    <n v="0"/>
    <n v="0"/>
    <n v="0"/>
    <n v="0"/>
    <n v="0"/>
    <n v="0"/>
    <n v="0"/>
    <n v="0"/>
    <n v="0"/>
    <n v="0"/>
    <n v="0"/>
    <n v="0"/>
    <s v="Cathrine"/>
    <n v="0"/>
    <n v="0"/>
    <n v="0"/>
    <n v="1"/>
    <n v="4"/>
    <n v="0"/>
    <n v="2"/>
    <n v="0"/>
    <n v="0"/>
    <n v="0"/>
    <n v="0"/>
    <n v="2"/>
    <n v="0"/>
    <n v="0"/>
    <n v="0"/>
    <n v="0"/>
    <n v="0"/>
    <n v="1"/>
    <n v="0"/>
    <n v="0"/>
    <n v="1"/>
    <n v="20"/>
    <s v="Miele"/>
    <n v="3.5"/>
    <s v="Nej"/>
    <n v="0"/>
    <s v="Ja"/>
    <s v="Ja"/>
    <s v="Nej"/>
    <n v="2"/>
    <s v="God plads"/>
    <n v="0"/>
    <n v="0"/>
    <s v="Vuggestuer"/>
    <s v="Indre By"/>
    <n v="32"/>
    <n v="0"/>
    <n v="0"/>
    <n v="0"/>
    <n v="0"/>
    <n v="0"/>
    <n v="0"/>
    <n v="0"/>
    <n v="0"/>
    <n v="0"/>
    <n v="0"/>
    <n v="0"/>
    <n v="0"/>
    <n v="0"/>
    <n v="101712.98"/>
  </r>
  <r>
    <x v="0"/>
    <x v="476"/>
    <s v="Sofiegårdens Vuggestue"/>
    <s v="Indre By"/>
    <s v="Overgaden Oven Vandet 32B"/>
    <n v="1415"/>
    <s v="København K"/>
    <s v="32 54 88 55"/>
    <s v="35258@buf.kk.dk"/>
    <s v="Lone Danielsen (koll led)"/>
    <n v="38339835"/>
    <n v="0"/>
    <s v="35258@buf.kk.dk"/>
    <s v="Vuggestue"/>
    <n v="43"/>
    <n v="0"/>
    <n v="0"/>
    <n v="0"/>
    <n v="0"/>
    <n v="0"/>
    <n v="0"/>
    <s v="Nej"/>
    <n v="0"/>
    <n v="0"/>
    <n v="5"/>
    <n v="5"/>
    <n v="4"/>
    <n v="5"/>
    <n v="0"/>
    <n v="0"/>
    <n v="0"/>
    <n v="0"/>
    <n v="0"/>
    <n v="0"/>
    <n v="120000"/>
    <n v="0"/>
    <n v="0"/>
    <s v="Ja"/>
    <n v="0"/>
    <s v="Sofie Moth"/>
    <n v="2006"/>
    <n v="33"/>
    <n v="0"/>
    <n v="0"/>
    <n v="0"/>
    <s v="hygiejne, økokurser, madhuset, kostkompagniet"/>
    <n v="0"/>
    <n v="0"/>
    <n v="0"/>
    <n v="0"/>
    <n v="0"/>
    <n v="0"/>
    <n v="0"/>
    <n v="85"/>
    <n v="0"/>
    <n v="1"/>
    <n v="0"/>
    <s v="Ja"/>
    <s v="Nej"/>
    <s v="Ja"/>
    <s v="Ja"/>
    <n v="0"/>
    <s v="Ja"/>
    <n v="0"/>
    <s v="Ja"/>
    <n v="0"/>
    <x v="1"/>
    <x v="1"/>
    <n v="0"/>
    <s v="produktionskøkken"/>
    <s v="Ja"/>
    <s v="Mindre"/>
    <n v="0"/>
    <n v="0"/>
    <s v="Kunne godt bruge en større røremaskine"/>
    <n v="0"/>
    <n v="0"/>
    <n v="0"/>
    <n v="0"/>
    <n v="0"/>
    <n v="0"/>
    <n v="0"/>
    <n v="0"/>
    <n v="0"/>
    <s v="Cathrine Jerrik"/>
    <d v="2009-04-02T00:00:00"/>
    <n v="0"/>
    <n v="0"/>
    <n v="1"/>
    <n v="4"/>
    <n v="0"/>
    <n v="0"/>
    <n v="0"/>
    <n v="0"/>
    <n v="0"/>
    <n v="2"/>
    <n v="0"/>
    <n v="0"/>
    <n v="0"/>
    <n v="0"/>
    <n v="0"/>
    <n v="2"/>
    <n v="0"/>
    <n v="0"/>
    <n v="0"/>
    <n v="1"/>
    <n v="20"/>
    <s v="Miele"/>
    <n v="3"/>
    <s v="Nej"/>
    <n v="0"/>
    <s v="Ja"/>
    <s v="Ja"/>
    <n v="0"/>
    <n v="2"/>
    <s v="God plads"/>
    <n v="0"/>
    <n v="0"/>
    <s v="Vuggestuer"/>
    <s v="Indre By"/>
    <n v="43"/>
    <n v="0"/>
    <n v="0"/>
    <n v="0"/>
    <n v="0"/>
    <n v="0"/>
    <n v="0"/>
    <n v="0"/>
    <n v="0"/>
    <n v="0"/>
    <n v="0"/>
    <n v="0"/>
    <n v="0"/>
    <n v="0"/>
    <n v="154540.70000000001"/>
  </r>
  <r>
    <x v="0"/>
    <x v="477"/>
    <s v="Trekløveren"/>
    <s v="Indre By"/>
    <s v="Rigensgade 21A"/>
    <n v="1316"/>
    <s v="København K"/>
    <s v="33 11 15 96"/>
    <s v="35262@buf.kk.dk"/>
    <s v="Helle Lund"/>
    <n v="0"/>
    <n v="0"/>
    <s v="35262@buf.kk.dk"/>
    <s v="Vuggestue"/>
    <n v="89"/>
    <n v="0"/>
    <n v="0"/>
    <n v="0"/>
    <n v="0"/>
    <n v="0"/>
    <n v="0"/>
    <s v="ja"/>
    <n v="3"/>
    <n v="1"/>
    <n v="5"/>
    <n v="5"/>
    <n v="5"/>
    <n v="5"/>
    <n v="0"/>
    <n v="0"/>
    <n v="0"/>
    <n v="0"/>
    <n v="0"/>
    <n v="0"/>
    <n v="0"/>
    <n v="0"/>
    <n v="0"/>
    <n v="0"/>
    <n v="0"/>
    <n v="0"/>
    <n v="0"/>
    <n v="0"/>
    <n v="0"/>
    <n v="0"/>
    <n v="0"/>
    <n v="0"/>
    <n v="0"/>
    <n v="0"/>
    <n v="0"/>
    <n v="0"/>
    <n v="0"/>
    <n v="0"/>
    <n v="0"/>
    <n v="0"/>
    <n v="0"/>
    <n v="0"/>
    <n v="0"/>
    <n v="0"/>
    <n v="0"/>
    <n v="0"/>
    <n v="0"/>
    <n v="0"/>
    <n v="0"/>
    <n v="0"/>
    <n v="0"/>
    <n v="0"/>
    <x v="1"/>
    <x v="1"/>
    <n v="0"/>
    <n v="0"/>
    <n v="0"/>
    <n v="0"/>
    <n v="0"/>
    <n v="0"/>
    <n v="0"/>
    <n v="0"/>
    <n v="0"/>
    <n v="0"/>
    <n v="0"/>
    <n v="0"/>
    <n v="0"/>
    <n v="0"/>
    <n v="0"/>
    <n v="0"/>
    <n v="0"/>
    <d v="1899-12-30T00:00:00"/>
    <n v="0"/>
    <n v="0"/>
    <n v="0"/>
    <n v="0"/>
    <n v="0"/>
    <n v="0"/>
    <n v="0"/>
    <n v="0"/>
    <n v="0"/>
    <n v="0"/>
    <n v="0"/>
    <n v="0"/>
    <n v="0"/>
    <n v="0"/>
    <n v="0"/>
    <n v="0"/>
    <n v="0"/>
    <n v="0"/>
    <n v="0"/>
    <n v="0"/>
    <n v="0"/>
    <n v="0"/>
    <n v="0"/>
    <n v="0"/>
    <n v="0"/>
    <n v="0"/>
    <n v="0"/>
    <n v="0"/>
    <n v="0"/>
    <n v="0"/>
    <n v="0"/>
    <n v="0"/>
    <s v="Vuggestuer"/>
    <s v="Indre By"/>
    <n v="89"/>
    <n v="0"/>
    <n v="0"/>
    <n v="0"/>
    <n v="0"/>
    <n v="0"/>
    <n v="0"/>
    <n v="0"/>
    <n v="0"/>
    <n v="0"/>
    <n v="0"/>
    <n v="0"/>
    <n v="0"/>
    <n v="0"/>
    <n v="215013.19"/>
  </r>
  <r>
    <x v="0"/>
    <x v="478"/>
    <s v="Berlinske Vuggestue"/>
    <s v="Indre By"/>
    <s v="Store Regnegade 2"/>
    <n v="1110"/>
    <s v="København K"/>
    <s v="33 13 16 05"/>
    <s v="35283@buf.kk.dk"/>
    <s v="Peter Kaiser Lund"/>
    <n v="35357359"/>
    <n v="0"/>
    <s v="35283@buf.kk.dk"/>
    <s v="Vuggestue"/>
    <n v="30"/>
    <n v="0"/>
    <n v="0"/>
    <n v="0"/>
    <n v="0"/>
    <n v="0"/>
    <n v="0"/>
    <s v="Nej"/>
    <n v="0"/>
    <n v="0"/>
    <n v="0"/>
    <n v="5"/>
    <n v="5"/>
    <n v="5"/>
    <n v="0"/>
    <n v="0"/>
    <n v="0"/>
    <n v="0"/>
    <n v="0"/>
    <n v="0"/>
    <n v="80000"/>
    <n v="0"/>
    <n v="0"/>
    <s v="Ja"/>
    <n v="0"/>
    <s v="Merethe Ernst Christensen"/>
    <n v="0"/>
    <n v="25"/>
    <n v="0"/>
    <n v="0"/>
    <n v="0"/>
    <n v="0"/>
    <n v="0"/>
    <n v="0"/>
    <n v="0"/>
    <n v="0"/>
    <n v="0"/>
    <n v="0"/>
    <n v="0"/>
    <n v="80"/>
    <n v="0"/>
    <n v="0"/>
    <n v="0"/>
    <s v="Ja"/>
    <s v="Nej"/>
    <s v="Ja"/>
    <n v="0"/>
    <n v="0"/>
    <n v="0"/>
    <n v="0"/>
    <n v="0"/>
    <n v="0"/>
    <x v="1"/>
    <x v="1"/>
    <n v="0"/>
    <s v="produktionskøkken"/>
    <n v="0"/>
    <n v="0"/>
    <n v="0"/>
    <n v="0"/>
    <n v="0"/>
    <n v="0"/>
    <n v="0"/>
    <n v="0"/>
    <n v="0"/>
    <n v="0"/>
    <n v="0"/>
    <n v="0"/>
    <n v="0"/>
    <n v="0"/>
    <s v="Sine"/>
    <d v="2009-05-19T00:00:00"/>
    <n v="0"/>
    <n v="0"/>
    <n v="0"/>
    <n v="0"/>
    <n v="0"/>
    <n v="0"/>
    <n v="0"/>
    <n v="0"/>
    <n v="0"/>
    <n v="0"/>
    <n v="0"/>
    <n v="0"/>
    <n v="0"/>
    <n v="0"/>
    <n v="0"/>
    <n v="0"/>
    <n v="0"/>
    <n v="0"/>
    <n v="0"/>
    <n v="0"/>
    <n v="0"/>
    <n v="0"/>
    <n v="0"/>
    <n v="0"/>
    <n v="0"/>
    <n v="0"/>
    <n v="0"/>
    <n v="0"/>
    <n v="0"/>
    <n v="0"/>
    <n v="0"/>
    <n v="0"/>
    <s v="Vuggestuer"/>
    <s v="Indre By"/>
    <n v="30"/>
    <n v="0"/>
    <n v="0"/>
    <n v="0"/>
    <n v="0"/>
    <n v="0"/>
    <n v="0"/>
    <n v="0"/>
    <n v="0"/>
    <n v="0"/>
    <n v="0"/>
    <n v="0"/>
    <n v="0"/>
    <n v="0"/>
    <n v="85028.42"/>
  </r>
  <r>
    <x v="0"/>
    <x v="479"/>
    <s v="Smørklatten"/>
    <s v="Indre By"/>
    <s v="Christianshavns Voldgade 5B"/>
    <n v="1424"/>
    <s v="København K"/>
    <s v="32 57 46 41"/>
    <s v="37233@buf.kk.dk"/>
    <s v="Connie Jacko"/>
    <n v="32556043"/>
    <n v="0"/>
    <s v="37233@buf.kk.dk"/>
    <s v="Vuggestue"/>
    <n v="22"/>
    <n v="0"/>
    <n v="0"/>
    <n v="0"/>
    <n v="0"/>
    <n v="0"/>
    <n v="0"/>
    <s v="Nej"/>
    <n v="0"/>
    <n v="0"/>
    <n v="5"/>
    <n v="5"/>
    <n v="5"/>
    <n v="5"/>
    <n v="0"/>
    <n v="0"/>
    <n v="0"/>
    <n v="0"/>
    <n v="0"/>
    <n v="0"/>
    <n v="60000"/>
    <n v="0"/>
    <n v="0"/>
    <s v="Ja"/>
    <n v="0"/>
    <s v="Connie"/>
    <n v="0"/>
    <n v="22"/>
    <n v="0"/>
    <s v="ufaglært"/>
    <n v="0"/>
    <s v="div kurser"/>
    <n v="0"/>
    <n v="0"/>
    <n v="0"/>
    <n v="0"/>
    <n v="0"/>
    <n v="0"/>
    <n v="0"/>
    <n v="95"/>
    <n v="0"/>
    <n v="1"/>
    <n v="0"/>
    <s v="Ja"/>
    <s v="Nej"/>
    <s v="nej"/>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Indre By"/>
    <n v="22"/>
    <n v="0"/>
    <n v="0"/>
    <n v="0"/>
    <n v="0"/>
    <n v="0"/>
    <n v="0"/>
    <n v="0"/>
    <n v="0"/>
    <n v="0"/>
    <n v="0"/>
    <n v="0"/>
    <n v="0"/>
    <n v="0"/>
    <n v="61406.79"/>
  </r>
  <r>
    <x v="0"/>
    <x v="480"/>
    <s v="Vuggestuen Trekanten"/>
    <s v="Indre By"/>
    <s v="Prinsessegade 78"/>
    <n v="1422"/>
    <s v="København K"/>
    <s v="32 54 32 55"/>
    <s v="trekanten@sol.dk"/>
    <s v="Vivi Tind Andersen (koll. led.)"/>
    <n v="32841502"/>
    <n v="0"/>
    <s v="37252@buf.kk.dk"/>
    <s v="Vuggestue"/>
    <n v="45"/>
    <n v="0"/>
    <n v="0"/>
    <n v="0"/>
    <n v="0"/>
    <n v="0"/>
    <n v="0"/>
    <n v="0"/>
    <n v="0"/>
    <n v="0"/>
    <n v="5"/>
    <n v="5"/>
    <n v="4"/>
    <n v="5"/>
    <n v="0"/>
    <n v="0"/>
    <n v="0"/>
    <n v="0"/>
    <n v="0"/>
    <n v="0"/>
    <n v="144000"/>
    <n v="0"/>
    <n v="0"/>
    <s v="Ja"/>
    <n v="0"/>
    <s v="Lina Niebuhr"/>
    <n v="1981"/>
    <n v="30"/>
    <n v="0"/>
    <n v="0"/>
    <n v="0"/>
    <n v="0"/>
    <n v="0"/>
    <n v="0"/>
    <n v="0"/>
    <n v="0"/>
    <n v="0"/>
    <n v="0"/>
    <n v="0"/>
    <n v="97"/>
    <n v="0"/>
    <n v="0"/>
    <n v="0"/>
    <s v="nej"/>
    <s v="Nej"/>
    <s v="Ja"/>
    <n v="0"/>
    <n v="0"/>
    <n v="0"/>
    <n v="0"/>
    <n v="0"/>
    <n v="0"/>
    <x v="1"/>
    <x v="1"/>
    <n v="0"/>
    <s v="produktionskøkken"/>
    <n v="0"/>
    <n v="0"/>
    <n v="0"/>
    <n v="0"/>
    <n v="0"/>
    <n v="0"/>
    <n v="0"/>
    <n v="0"/>
    <n v="0"/>
    <n v="0"/>
    <n v="0"/>
    <n v="0"/>
    <n v="0"/>
    <n v="0"/>
    <s v="Sine"/>
    <d v="2009-05-19T00:00:00"/>
    <n v="0"/>
    <n v="0"/>
    <n v="0"/>
    <n v="0"/>
    <n v="0"/>
    <n v="0"/>
    <n v="0"/>
    <n v="0"/>
    <n v="0"/>
    <n v="0"/>
    <n v="0"/>
    <n v="0"/>
    <n v="0"/>
    <n v="0"/>
    <n v="0"/>
    <n v="0"/>
    <n v="0"/>
    <n v="0"/>
    <n v="0"/>
    <n v="0"/>
    <n v="0"/>
    <n v="0"/>
    <n v="0"/>
    <n v="0"/>
    <n v="0"/>
    <n v="0"/>
    <n v="0"/>
    <n v="0"/>
    <n v="0"/>
    <n v="0"/>
    <n v="0"/>
    <n v="0"/>
    <s v="Vuggestuer"/>
    <s v="Indre By"/>
    <n v="45"/>
    <n v="0"/>
    <n v="0"/>
    <n v="0"/>
    <n v="0"/>
    <n v="0"/>
    <n v="0"/>
    <n v="0"/>
    <n v="0"/>
    <n v="0"/>
    <n v="0"/>
    <n v="0"/>
    <n v="0"/>
    <n v="0"/>
    <n v="139304.6"/>
  </r>
  <r>
    <x v="0"/>
    <x v="481"/>
    <s v="Vuggestuen Søstjernen"/>
    <s v="Indre By"/>
    <s v="Nyropsgade 16"/>
    <n v="1602"/>
    <s v="København V"/>
    <n v="0"/>
    <s v="haabil@buf.kk.dk"/>
    <s v="hanne abildgaard Jensen"/>
    <n v="33137782"/>
    <n v="0"/>
    <s v="37259@buf.kk.dk"/>
    <s v="Vuggestue"/>
    <n v="32"/>
    <n v="0"/>
    <n v="0"/>
    <n v="0"/>
    <n v="0"/>
    <n v="0"/>
    <n v="0"/>
    <s v="Nej"/>
    <n v="0"/>
    <n v="0"/>
    <n v="5"/>
    <n v="5"/>
    <n v="5"/>
    <n v="5"/>
    <n v="0"/>
    <n v="0"/>
    <n v="0"/>
    <n v="0"/>
    <n v="0"/>
    <n v="0"/>
    <n v="0"/>
    <n v="0"/>
    <n v="0"/>
    <s v="Ja"/>
    <n v="0"/>
    <s v="Canan"/>
    <n v="0"/>
    <n v="30"/>
    <n v="0"/>
    <n v="0"/>
    <s v="1 1/2 år i delikatesseforretning"/>
    <n v="0"/>
    <n v="0"/>
    <n v="0"/>
    <n v="0"/>
    <n v="0"/>
    <n v="0"/>
    <n v="0"/>
    <n v="0"/>
    <n v="99"/>
    <n v="0"/>
    <n v="2"/>
    <n v="0"/>
    <s v="Ja"/>
    <s v="ja"/>
    <s v="Ja"/>
    <n v="0"/>
    <n v="0"/>
    <n v="0"/>
    <n v="0"/>
    <n v="0"/>
    <n v="0"/>
    <x v="1"/>
    <x v="1"/>
    <n v="0"/>
    <s v="produktionskøkken"/>
    <n v="0"/>
    <n v="0"/>
    <n v="0"/>
    <n v="0"/>
    <n v="0"/>
    <n v="0"/>
    <n v="0"/>
    <n v="0"/>
    <n v="0"/>
    <n v="0"/>
    <n v="0"/>
    <n v="0"/>
    <n v="0"/>
    <n v="0"/>
    <s v="Mariah/Sine"/>
    <d v="2009-02-05T00:00:00"/>
    <n v="0"/>
    <n v="0"/>
    <n v="1"/>
    <n v="4"/>
    <n v="0"/>
    <n v="0"/>
    <n v="2"/>
    <n v="0"/>
    <n v="0"/>
    <n v="0"/>
    <n v="2"/>
    <n v="0"/>
    <n v="0"/>
    <n v="0"/>
    <n v="0"/>
    <n v="0"/>
    <n v="1"/>
    <n v="0"/>
    <n v="0"/>
    <n v="0"/>
    <n v="25"/>
    <s v="Miele"/>
    <n v="3"/>
    <s v="Ja"/>
    <n v="8"/>
    <n v="0"/>
    <n v="0"/>
    <s v="ja"/>
    <n v="3"/>
    <n v="0"/>
    <n v="0"/>
    <n v="0"/>
    <s v="Vuggestuer"/>
    <s v="Indre By"/>
    <n v="32"/>
    <n v="0"/>
    <n v="0"/>
    <n v="0"/>
    <n v="0"/>
    <n v="0"/>
    <n v="0"/>
    <n v="0"/>
    <n v="0"/>
    <n v="0"/>
    <n v="0"/>
    <n v="0"/>
    <n v="0"/>
    <n v="0"/>
    <n v="91223.71"/>
  </r>
  <r>
    <x v="0"/>
    <x v="482"/>
    <s v="Vuggestuen Tietgensgade"/>
    <s v="Indre By"/>
    <s v="Tietgensgade 31C"/>
    <n v="1704"/>
    <s v="Kbh V"/>
    <n v="0"/>
    <s v="37288@buf.kk.dk"/>
    <s v="Anne Jensen"/>
    <n v="0"/>
    <n v="33177900"/>
    <s v="37288@buf.kk.dk"/>
    <s v="Vuggestue"/>
    <n v="70"/>
    <n v="0"/>
    <n v="0"/>
    <n v="0"/>
    <n v="0"/>
    <n v="0"/>
    <n v="0"/>
    <n v="0"/>
    <n v="0"/>
    <n v="0"/>
    <n v="5"/>
    <n v="5"/>
    <n v="5"/>
    <n v="5"/>
    <n v="0"/>
    <n v="0"/>
    <n v="0"/>
    <n v="0"/>
    <n v="0"/>
    <n v="0"/>
    <n v="240000"/>
    <n v="0"/>
    <n v="0"/>
    <s v="Ja"/>
    <n v="0"/>
    <s v="Fatima Hadziadic"/>
    <n v="2006"/>
    <n v="35"/>
    <n v="0"/>
    <s v="næsten færdig med kokkeudd."/>
    <n v="0"/>
    <n v="0"/>
    <s v="Er ved at ansætte køkkenhjælper"/>
    <n v="0"/>
    <n v="15"/>
    <n v="0"/>
    <n v="0"/>
    <n v="0"/>
    <n v="0"/>
    <n v="100"/>
    <n v="0"/>
    <n v="1"/>
    <n v="0"/>
    <s v="Ja"/>
    <s v="ja"/>
    <s v="nej"/>
    <n v="0"/>
    <n v="0"/>
    <n v="0"/>
    <n v="0"/>
    <n v="0"/>
    <n v="0"/>
    <x v="1"/>
    <x v="1"/>
    <n v="0"/>
    <s v="produktionskøkken"/>
    <n v="0"/>
    <n v="0"/>
    <n v="0"/>
    <n v="0"/>
    <n v="0"/>
    <n v="0"/>
    <n v="0"/>
    <n v="0"/>
    <n v="0"/>
    <n v="0"/>
    <n v="0"/>
    <n v="0"/>
    <n v="0"/>
    <s v="I løbet af året ændres nomeringen til 108 børn. Der arbejdes på løsning af forbedring af køkken, så der kan produceres mad til alle 108 børn bl.a. skal garderobe inkluderes i køkkenet"/>
    <s v="Sine"/>
    <d v="2009-05-19T00:00:00"/>
    <n v="0"/>
    <n v="0"/>
    <n v="0"/>
    <n v="0"/>
    <n v="0"/>
    <n v="0"/>
    <n v="0"/>
    <n v="0"/>
    <n v="0"/>
    <n v="0"/>
    <n v="0"/>
    <n v="0"/>
    <n v="0"/>
    <n v="0"/>
    <n v="0"/>
    <n v="0"/>
    <n v="0"/>
    <n v="0"/>
    <n v="0"/>
    <n v="0"/>
    <n v="0"/>
    <n v="0"/>
    <n v="0"/>
    <n v="0"/>
    <n v="0"/>
    <n v="0"/>
    <n v="0"/>
    <n v="0"/>
    <n v="0"/>
    <n v="0"/>
    <n v="0"/>
    <n v="0"/>
    <s v="Vuggestuer"/>
    <s v="Indre By"/>
    <n v="70"/>
    <n v="0"/>
    <n v="0"/>
    <n v="0"/>
    <n v="0"/>
    <n v="0"/>
    <n v="0"/>
    <n v="0"/>
    <n v="0"/>
    <n v="0"/>
    <n v="0"/>
    <n v="0"/>
    <n v="0"/>
    <n v="0"/>
    <n v="267845.55"/>
  </r>
  <r>
    <x v="0"/>
    <x v="483"/>
    <s v="Dosseringens vuggestue"/>
    <s v="Nørrebro"/>
    <s v="Ewaldsgade 1"/>
    <n v="2200"/>
    <s v="København N"/>
    <s v="35 35 40 31"/>
    <s v="35235@buf.kk.dk"/>
    <s v="Vibeke Due"/>
    <n v="35355354"/>
    <n v="0"/>
    <s v="35235@buf.kk.dk"/>
    <s v="Vuggestue"/>
    <n v="84"/>
    <n v="0"/>
    <n v="0"/>
    <n v="0"/>
    <n v="0"/>
    <n v="0"/>
    <n v="0"/>
    <n v="0"/>
    <n v="0"/>
    <n v="0"/>
    <n v="5"/>
    <n v="5"/>
    <n v="4"/>
    <n v="5"/>
    <n v="0"/>
    <n v="0"/>
    <n v="0"/>
    <n v="0"/>
    <n v="0"/>
    <n v="0"/>
    <n v="250000"/>
    <n v="0"/>
    <n v="0"/>
    <s v="Ja"/>
    <n v="0"/>
    <s v="Bodil Tillerup"/>
    <n v="0"/>
    <n v="37"/>
    <n v="0"/>
    <n v="0"/>
    <n v="0"/>
    <s v="økokursus"/>
    <n v="0"/>
    <n v="0"/>
    <n v="0"/>
    <n v="0"/>
    <n v="0"/>
    <n v="0"/>
    <n v="0"/>
    <n v="80"/>
    <n v="0"/>
    <n v="1"/>
    <n v="0"/>
    <s v="Ja"/>
    <s v="ja"/>
    <s v="Ja"/>
    <n v="0"/>
    <n v="0"/>
    <n v="0"/>
    <n v="0"/>
    <n v="0"/>
    <n v="0"/>
    <x v="1"/>
    <x v="1"/>
    <n v="0"/>
    <s v="produktionskøkken"/>
    <n v="0"/>
    <n v="0"/>
    <n v="0"/>
    <n v="0"/>
    <n v="0"/>
    <n v="0"/>
    <n v="0"/>
    <n v="0"/>
    <n v="0"/>
    <n v="0"/>
    <n v="0"/>
    <n v="0"/>
    <n v="0"/>
    <s v="Køkkendamen får hjælp svarende til en ½-tidsstilling. Der er ingen fastansat i denne stilling men rengørings/pædagogisk personal skiftes til at give en hånd med. Om sommeren bliver der kun lavet frokost 3 gange om ugen."/>
    <s v="Sine"/>
    <d v="2009-05-19T00:00:00"/>
    <n v="0"/>
    <n v="0"/>
    <n v="0"/>
    <n v="0"/>
    <n v="0"/>
    <n v="0"/>
    <n v="0"/>
    <n v="0"/>
    <n v="0"/>
    <n v="0"/>
    <n v="0"/>
    <n v="0"/>
    <n v="0"/>
    <n v="0"/>
    <n v="0"/>
    <n v="0"/>
    <n v="0"/>
    <n v="0"/>
    <n v="0"/>
    <n v="0"/>
    <n v="0"/>
    <n v="0"/>
    <n v="0"/>
    <n v="0"/>
    <n v="0"/>
    <n v="0"/>
    <n v="0"/>
    <n v="0"/>
    <n v="0"/>
    <n v="0"/>
    <n v="0"/>
    <n v="0"/>
    <s v="Vuggestuer"/>
    <s v="Nørrebro"/>
    <n v="84"/>
    <n v="0"/>
    <n v="0"/>
    <n v="0"/>
    <n v="0"/>
    <n v="0"/>
    <n v="0"/>
    <n v="0"/>
    <n v="0"/>
    <n v="0"/>
    <n v="0"/>
    <n v="0"/>
    <n v="0"/>
    <n v="0"/>
    <n v="236842.65"/>
  </r>
  <r>
    <x v="0"/>
    <x v="484"/>
    <s v="Røde Rose"/>
    <s v="Nørrebro"/>
    <s v="Jagtvej 141"/>
    <n v="2200"/>
    <s v="København N"/>
    <s v="35 83 00 72"/>
    <s v="35245@buf.kk.dk"/>
    <s v="Anette Nielsen (kollektivt ledet)"/>
    <n v="39674881"/>
    <n v="0"/>
    <s v="35245@buf.kk.dk"/>
    <s v="Vuggestue"/>
    <n v="23"/>
    <n v="0"/>
    <n v="0"/>
    <n v="0"/>
    <n v="0"/>
    <n v="0"/>
    <n v="0"/>
    <n v="0"/>
    <n v="0"/>
    <n v="0"/>
    <n v="5"/>
    <n v="5"/>
    <n v="4"/>
    <n v="5"/>
    <n v="0"/>
    <n v="0"/>
    <n v="0"/>
    <n v="0"/>
    <n v="0"/>
    <n v="0"/>
    <n v="88400"/>
    <n v="0"/>
    <n v="0"/>
    <s v="Ja"/>
    <n v="0"/>
    <s v="Ronnie Junker"/>
    <n v="2007"/>
    <n v="30"/>
    <n v="0"/>
    <s v="grundskole på kokkeudd."/>
    <s v="10 års erfaring"/>
    <s v="hygiejne"/>
    <n v="0"/>
    <n v="0"/>
    <n v="0"/>
    <n v="0"/>
    <n v="0"/>
    <n v="0"/>
    <n v="0"/>
    <n v="86"/>
    <n v="0"/>
    <n v="1"/>
    <n v="0"/>
    <s v="Ja"/>
    <s v="Nej"/>
    <s v="Ja"/>
    <n v="0"/>
    <n v="0"/>
    <n v="0"/>
    <n v="0"/>
    <n v="0"/>
    <n v="0"/>
    <x v="1"/>
    <x v="1"/>
    <n v="0"/>
    <s v="produktionskøkken"/>
    <n v="0"/>
    <n v="0"/>
    <n v="0"/>
    <n v="0"/>
    <n v="0"/>
    <n v="0"/>
    <n v="0"/>
    <n v="0"/>
    <n v="0"/>
    <n v="0"/>
    <n v="0"/>
    <n v="0"/>
    <n v="0"/>
    <n v="0"/>
    <s v="Cathrine Jerrik"/>
    <d v="2009-04-20T00:00:00"/>
    <n v="0"/>
    <n v="0"/>
    <n v="1"/>
    <n v="4"/>
    <n v="0"/>
    <n v="2"/>
    <n v="0"/>
    <n v="0"/>
    <n v="0"/>
    <n v="0"/>
    <n v="1"/>
    <n v="0"/>
    <n v="0"/>
    <n v="0"/>
    <n v="0"/>
    <n v="0"/>
    <n v="1"/>
    <n v="0"/>
    <n v="0"/>
    <n v="1"/>
    <n v="20"/>
    <s v="Miele"/>
    <n v="3"/>
    <s v="Nej"/>
    <n v="0"/>
    <s v="Nej"/>
    <s v="Nej"/>
    <s v="Nej"/>
    <n v="1"/>
    <s v="Begrænset"/>
    <n v="0"/>
    <n v="0"/>
    <s v="Vuggestuer"/>
    <s v="Nørrebro"/>
    <n v="23"/>
    <n v="0"/>
    <n v="0"/>
    <n v="0"/>
    <n v="0"/>
    <n v="0"/>
    <n v="0"/>
    <n v="0"/>
    <n v="0"/>
    <n v="0"/>
    <n v="0"/>
    <n v="0"/>
    <n v="0"/>
    <n v="0"/>
    <n v="77731.19"/>
  </r>
  <r>
    <x v="0"/>
    <x v="485"/>
    <s v="Vuggestuen v. Egmont H. Petersens Kollegium"/>
    <s v="Nørrebro"/>
    <s v="Nørre Allé 75"/>
    <n v="2100"/>
    <s v="København Ø."/>
    <s v="35 35 54 78"/>
    <s v="35255@buf.kk.dk"/>
    <s v="Anne Henriksen"/>
    <n v="0"/>
    <n v="0"/>
    <s v="352552@buf.kk.dk"/>
    <s v="Vuggestue"/>
    <n v="24"/>
    <n v="0"/>
    <n v="0"/>
    <n v="0"/>
    <n v="0"/>
    <n v="0"/>
    <n v="0"/>
    <n v="0"/>
    <n v="0"/>
    <n v="0"/>
    <n v="5"/>
    <n v="5"/>
    <n v="5"/>
    <n v="5"/>
    <n v="0"/>
    <n v="0"/>
    <n v="0"/>
    <n v="0"/>
    <n v="0"/>
    <n v="0"/>
    <n v="85000"/>
    <n v="0"/>
    <n v="0"/>
    <s v="Ja"/>
    <n v="0"/>
    <s v="Pernille Olsen"/>
    <n v="2008"/>
    <n v="25"/>
    <n v="0"/>
    <s v="Professionsbachelor fra Suhrs"/>
    <n v="0"/>
    <n v="0"/>
    <n v="0"/>
    <n v="0"/>
    <n v="0"/>
    <n v="0"/>
    <n v="0"/>
    <n v="0"/>
    <n v="0"/>
    <n v="95"/>
    <n v="0"/>
    <n v="1"/>
    <n v="0"/>
    <s v="Ja"/>
    <s v="Nej"/>
    <s v="Ja"/>
    <n v="0"/>
    <n v="0"/>
    <n v="0"/>
    <n v="0"/>
    <n v="0"/>
    <n v="0"/>
    <x v="1"/>
    <x v="1"/>
    <n v="0"/>
    <s v="produktionskøkken"/>
    <n v="0"/>
    <n v="0"/>
    <n v="0"/>
    <n v="0"/>
    <n v="0"/>
    <n v="0"/>
    <n v="0"/>
    <n v="0"/>
    <n v="0"/>
    <n v="0"/>
    <n v="0"/>
    <n v="0"/>
    <n v="0"/>
    <n v="0"/>
    <s v="Cathrine Jerrik"/>
    <d v="1899-12-30T00:00:00"/>
    <n v="0"/>
    <n v="0"/>
    <n v="1"/>
    <n v="4"/>
    <n v="0"/>
    <n v="1"/>
    <n v="0"/>
    <n v="0"/>
    <n v="0"/>
    <n v="0"/>
    <n v="1"/>
    <n v="0"/>
    <n v="0"/>
    <n v="1"/>
    <n v="0"/>
    <n v="0"/>
    <n v="1"/>
    <n v="0"/>
    <n v="0"/>
    <n v="1"/>
    <n v="25"/>
    <s v="Miele"/>
    <n v="3"/>
    <s v="Nej"/>
    <n v="0"/>
    <s v="Ja"/>
    <s v="Ja"/>
    <s v="Nej"/>
    <n v="2"/>
    <s v="God plads"/>
    <n v="0"/>
    <n v="0"/>
    <s v="Vuggestuer"/>
    <s v="Nørrebro"/>
    <n v="24"/>
    <n v="0"/>
    <n v="0"/>
    <n v="0"/>
    <n v="0"/>
    <n v="0"/>
    <n v="0"/>
    <n v="0"/>
    <n v="0"/>
    <n v="0"/>
    <n v="0"/>
    <n v="0"/>
    <n v="0"/>
    <n v="0"/>
    <n v="95293.19"/>
  </r>
  <r>
    <x v="0"/>
    <x v="486"/>
    <s v="Den Gule Prik"/>
    <s v="Nørrebro"/>
    <s v="Baggesensgade 1"/>
    <n v="2200"/>
    <s v="København N"/>
    <s v="35 39 99 29"/>
    <s v="35256@buf.kk.dk"/>
    <s v="Birgitta Carlsen"/>
    <n v="33322365"/>
    <n v="0"/>
    <s v="35256@buf.kk.dk"/>
    <s v="Vuggestue"/>
    <n v="24"/>
    <n v="0"/>
    <n v="0"/>
    <n v="0"/>
    <n v="0"/>
    <n v="0"/>
    <n v="0"/>
    <n v="0"/>
    <n v="0"/>
    <n v="0"/>
    <n v="5"/>
    <n v="5"/>
    <n v="5"/>
    <n v="5"/>
    <n v="0"/>
    <n v="0"/>
    <n v="0"/>
    <n v="0"/>
    <n v="0"/>
    <n v="0"/>
    <n v="100000"/>
    <n v="0"/>
    <n v="0"/>
    <s v="Ja"/>
    <n v="0"/>
    <s v="Nana Cl. Nielsen"/>
    <n v="2008"/>
    <n v="30"/>
    <n v="0"/>
    <s v="kok"/>
    <s v="kantinejobs - EraOra mm. Alsidig køkkenerfaring"/>
    <n v="0"/>
    <n v="0"/>
    <n v="0"/>
    <n v="0"/>
    <n v="0"/>
    <n v="0"/>
    <n v="0"/>
    <n v="0"/>
    <n v="97"/>
    <n v="0"/>
    <n v="2"/>
    <n v="0"/>
    <s v="Ja"/>
    <s v="Nej"/>
    <s v="Ja"/>
    <n v="0"/>
    <n v="0"/>
    <n v="0"/>
    <n v="0"/>
    <n v="0"/>
    <n v="0"/>
    <x v="1"/>
    <x v="1"/>
    <n v="0"/>
    <s v="produktionskøkken"/>
    <s v="Ja"/>
    <n v="0"/>
    <n v="0"/>
    <n v="0"/>
    <n v="0"/>
    <n v="0"/>
    <n v="0"/>
    <n v="0"/>
    <n v="0"/>
    <n v="0"/>
    <n v="0"/>
    <n v="0"/>
    <n v="0"/>
    <n v="0"/>
    <s v="Birgitte Glerup"/>
    <d v="2009-03-19T00:00:00"/>
    <n v="0"/>
    <n v="0"/>
    <n v="1"/>
    <n v="4"/>
    <n v="1"/>
    <n v="1"/>
    <n v="0"/>
    <n v="0"/>
    <n v="0"/>
    <n v="1"/>
    <n v="1"/>
    <n v="0"/>
    <n v="0"/>
    <n v="1"/>
    <n v="0"/>
    <n v="0"/>
    <n v="0"/>
    <n v="1"/>
    <n v="0"/>
    <n v="1"/>
    <n v="20"/>
    <s v="Miele"/>
    <n v="0"/>
    <s v="Ja"/>
    <n v="0"/>
    <s v="Nej"/>
    <s v="Ja"/>
    <s v="Nej"/>
    <n v="2"/>
    <s v="God plads"/>
    <s v="Madhuskommentar: Fantastisk sted med god atmosfære. Top mentor-egnede, er dog skeptisk overfor tidsforbruget i netværkstanken"/>
    <n v="0"/>
    <s v="Vuggestuer"/>
    <s v="Nørrebro"/>
    <n v="24"/>
    <n v="0"/>
    <n v="0"/>
    <n v="0"/>
    <n v="0"/>
    <n v="0"/>
    <n v="0"/>
    <n v="0"/>
    <n v="0"/>
    <n v="0"/>
    <n v="0"/>
    <n v="0"/>
    <n v="0"/>
    <n v="0"/>
    <n v="69008.37"/>
  </r>
  <r>
    <x v="0"/>
    <x v="487"/>
    <s v="Kollegiegårdens vuggestue"/>
    <s v="Nørrebro"/>
    <s v="Tagensvej 52"/>
    <n v="2200"/>
    <s v="København N"/>
    <s v="35 83 30 34"/>
    <s v="35270@buf.kk.dk"/>
    <s v="Christina Camilla Wennecke"/>
    <n v="0"/>
    <n v="0"/>
    <s v="35270@buf.kk.dk"/>
    <s v="Vuggestue"/>
    <n v="25"/>
    <n v="0"/>
    <n v="0"/>
    <n v="0"/>
    <n v="0"/>
    <n v="0"/>
    <n v="0"/>
    <n v="0"/>
    <n v="0"/>
    <n v="0"/>
    <n v="0"/>
    <n v="5"/>
    <n v="4"/>
    <n v="5"/>
    <n v="0"/>
    <n v="0"/>
    <n v="0"/>
    <n v="0"/>
    <n v="0"/>
    <n v="0"/>
    <n v="80000"/>
    <n v="0"/>
    <n v="0"/>
    <s v="Ja"/>
    <n v="0"/>
    <s v="Gulzar-Salah Kabla"/>
    <n v="2002"/>
    <n v="16"/>
    <n v="0"/>
    <n v="0"/>
    <n v="0"/>
    <s v="Hygiejne, økokursus"/>
    <n v="0"/>
    <n v="0"/>
    <n v="0"/>
    <n v="0"/>
    <n v="0"/>
    <n v="0"/>
    <n v="0"/>
    <n v="80"/>
    <n v="0"/>
    <n v="1"/>
    <n v="0"/>
    <s v="Ja"/>
    <s v="Nej"/>
    <s v="Ja"/>
    <n v="0"/>
    <n v="0"/>
    <n v="0"/>
    <n v="0"/>
    <n v="0"/>
    <n v="0"/>
    <x v="1"/>
    <x v="1"/>
    <n v="0"/>
    <s v="produktionskøkken"/>
    <n v="0"/>
    <n v="0"/>
    <n v="0"/>
    <n v="0"/>
    <n v="0"/>
    <n v="0"/>
    <n v="0"/>
    <n v="0"/>
    <n v="0"/>
    <n v="0"/>
    <n v="0"/>
    <n v="0"/>
    <n v="0"/>
    <n v="0"/>
    <s v="Cathrine"/>
    <d v="2009-04-20T00:00:00"/>
    <n v="0"/>
    <n v="1"/>
    <n v="0"/>
    <n v="4"/>
    <n v="1"/>
    <n v="0"/>
    <n v="0"/>
    <n v="0"/>
    <n v="0"/>
    <n v="0"/>
    <n v="1"/>
    <n v="0"/>
    <n v="0"/>
    <n v="0"/>
    <n v="0"/>
    <n v="0"/>
    <n v="1"/>
    <n v="0"/>
    <n v="0"/>
    <n v="1"/>
    <n v="20"/>
    <s v="Miele"/>
    <n v="3"/>
    <s v="Nej"/>
    <n v="0"/>
    <s v="Ja"/>
    <s v="Ja"/>
    <s v="Nej"/>
    <n v="2"/>
    <s v="Begrænset"/>
    <n v="0"/>
    <n v="0"/>
    <s v="Vuggestuer"/>
    <s v="Nørrebro"/>
    <n v="25"/>
    <n v="0"/>
    <n v="0"/>
    <n v="0"/>
    <n v="0"/>
    <n v="0"/>
    <n v="0"/>
    <n v="0"/>
    <n v="0"/>
    <n v="0"/>
    <n v="0"/>
    <n v="0"/>
    <n v="0"/>
    <n v="0"/>
    <n v="75813.58"/>
  </r>
  <r>
    <x v="0"/>
    <x v="488"/>
    <s v="Jagtvejens Asyl"/>
    <s v="Nørrebro"/>
    <s v="Prinsesse Charlottes Gade 59"/>
    <n v="2200"/>
    <s v="København N"/>
    <s v="35 37 06 26"/>
    <s v="35541@buf.kk.dk"/>
    <s v="MARLENE BJERREGAARD"/>
    <n v="44581626"/>
    <n v="0"/>
    <s v="35541@buf.kk.dk"/>
    <s v="Vuggestue"/>
    <n v="22"/>
    <n v="0"/>
    <n v="0"/>
    <n v="0"/>
    <n v="0"/>
    <n v="0"/>
    <n v="0"/>
    <n v="0"/>
    <n v="0"/>
    <n v="0"/>
    <n v="5"/>
    <n v="5"/>
    <n v="5"/>
    <n v="5"/>
    <n v="0"/>
    <n v="0"/>
    <n v="0"/>
    <n v="0"/>
    <n v="0"/>
    <n v="0"/>
    <n v="0"/>
    <n v="0"/>
    <n v="0"/>
    <s v="Ja"/>
    <n v="0"/>
    <s v="Hanan"/>
    <n v="0"/>
    <n v="25"/>
    <n v="0"/>
    <s v="ufaglært"/>
    <n v="0"/>
    <n v="0"/>
    <n v="0"/>
    <n v="0"/>
    <n v="0"/>
    <n v="0"/>
    <n v="0"/>
    <n v="0"/>
    <n v="0"/>
    <n v="98"/>
    <n v="0"/>
    <n v="1"/>
    <n v="0"/>
    <s v="Ja"/>
    <s v="Nej"/>
    <s v="Ja"/>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Nørrebro"/>
    <n v="22"/>
    <n v="0"/>
    <n v="0"/>
    <n v="0"/>
    <n v="0"/>
    <n v="0"/>
    <n v="0"/>
    <n v="0"/>
    <n v="0"/>
    <n v="0"/>
    <n v="0"/>
    <n v="0"/>
    <n v="0"/>
    <n v="0"/>
    <n v="79140.41"/>
  </r>
  <r>
    <x v="0"/>
    <x v="489"/>
    <s v="Mosters Hus"/>
    <s v="Nørrebro"/>
    <s v="Møllegade 35"/>
    <n v="2200"/>
    <s v="København N"/>
    <s v="35 24 08 80"/>
    <s v="37203@buf.kk.dk"/>
    <s v="Auroba Saleh"/>
    <n v="35388522"/>
    <n v="0"/>
    <s v="37203@buf.kk.dk"/>
    <s v="Vuggestue"/>
    <n v="60"/>
    <n v="0"/>
    <n v="0"/>
    <n v="0"/>
    <n v="0"/>
    <n v="0"/>
    <n v="0"/>
    <n v="0"/>
    <n v="0"/>
    <n v="0"/>
    <n v="5"/>
    <n v="5"/>
    <n v="5"/>
    <n v="5"/>
    <n v="0"/>
    <n v="0"/>
    <n v="0"/>
    <n v="0"/>
    <n v="0"/>
    <n v="0"/>
    <n v="140000"/>
    <n v="0"/>
    <n v="0"/>
    <s v="Ja"/>
    <n v="0"/>
    <s v="Malene Blankschön"/>
    <n v="2008"/>
    <n v="37"/>
    <n v="0"/>
    <s v="køkkenleder"/>
    <s v="div. Inst (plejehjem og hospital), kantine"/>
    <s v="kartoffelkursus, frugthuset, pasta i øof"/>
    <n v="0"/>
    <n v="0"/>
    <n v="0"/>
    <n v="0"/>
    <n v="0"/>
    <n v="0"/>
    <n v="0"/>
    <n v="90"/>
    <n v="0"/>
    <n v="1"/>
    <n v="0"/>
    <s v="Ja"/>
    <s v="Nej"/>
    <s v="Ja"/>
    <n v="0"/>
    <n v="0"/>
    <n v="0"/>
    <n v="0"/>
    <n v="0"/>
    <n v="0"/>
    <x v="1"/>
    <x v="1"/>
    <n v="0"/>
    <s v="produktionskøkken"/>
    <s v="Ja"/>
    <n v="0"/>
    <n v="0"/>
    <n v="0"/>
    <n v="0"/>
    <n v="0"/>
    <n v="0"/>
    <n v="0"/>
    <n v="0"/>
    <n v="0"/>
    <n v="0"/>
    <n v="0"/>
    <n v="0"/>
    <n v="0"/>
    <s v="Birgitte"/>
    <d v="2009-03-18T00:00:00"/>
    <n v="0"/>
    <n v="0"/>
    <n v="1"/>
    <n v="5"/>
    <n v="2"/>
    <n v="2"/>
    <n v="0"/>
    <n v="0"/>
    <n v="0"/>
    <n v="0"/>
    <n v="0"/>
    <n v="2"/>
    <n v="0"/>
    <n v="0"/>
    <n v="0"/>
    <n v="0"/>
    <n v="0"/>
    <n v="2"/>
    <n v="0"/>
    <n v="1"/>
    <n v="20"/>
    <s v="Miele"/>
    <n v="9"/>
    <s v="Ja"/>
    <n v="5"/>
    <s v="Nej"/>
    <s v="Ja"/>
    <s v="Nej"/>
    <n v="2"/>
    <s v="God plads"/>
    <n v="0"/>
    <n v="0"/>
    <s v="Vuggestuer"/>
    <s v="Nørrebro"/>
    <n v="60"/>
    <n v="0"/>
    <n v="0"/>
    <n v="0"/>
    <n v="0"/>
    <n v="0"/>
    <n v="0"/>
    <n v="0"/>
    <n v="0"/>
    <n v="0"/>
    <n v="0"/>
    <n v="0"/>
    <n v="0"/>
    <n v="0"/>
    <n v="212351.66"/>
  </r>
  <r>
    <x v="0"/>
    <x v="490"/>
    <s v="Vuggestuen Krummerne"/>
    <s v="Nørrebro"/>
    <s v="Ryesgade, Over Gården 27B"/>
    <n v="2200"/>
    <s v="København N"/>
    <s v="35 39 19 55"/>
    <s v="37255@buf.kk.dk"/>
    <s v="Eva Gjøe"/>
    <n v="39661856"/>
    <n v="0"/>
    <s v="37255@buf.kk.dk"/>
    <s v="Vuggestue"/>
    <n v="44"/>
    <n v="0"/>
    <n v="0"/>
    <n v="0"/>
    <n v="0"/>
    <n v="0"/>
    <n v="0"/>
    <n v="0"/>
    <n v="0"/>
    <n v="0"/>
    <n v="5"/>
    <n v="5"/>
    <n v="4"/>
    <n v="5"/>
    <n v="0"/>
    <n v="0"/>
    <n v="0"/>
    <n v="0"/>
    <n v="0"/>
    <n v="0"/>
    <n v="125000"/>
    <n v="0"/>
    <n v="0"/>
    <s v="Ja"/>
    <n v="0"/>
    <s v="Gurli Lise"/>
    <n v="2007"/>
    <n v="37"/>
    <n v="0"/>
    <s v="faglært"/>
    <n v="0"/>
    <n v="0"/>
    <n v="0"/>
    <n v="0"/>
    <n v="0"/>
    <n v="0"/>
    <n v="0"/>
    <n v="0"/>
    <n v="0"/>
    <n v="98"/>
    <n v="0"/>
    <n v="2"/>
    <n v="0"/>
    <s v="Ja"/>
    <s v="Nej"/>
    <s v="Ja"/>
    <n v="0"/>
    <n v="0"/>
    <n v="0"/>
    <n v="0"/>
    <n v="0"/>
    <n v="0"/>
    <x v="1"/>
    <x v="1"/>
    <n v="0"/>
    <s v="produktionskøkken"/>
    <n v="0"/>
    <n v="0"/>
    <n v="0"/>
    <n v="0"/>
    <n v="0"/>
    <n v="0"/>
    <n v="0"/>
    <n v="0"/>
    <n v="0"/>
    <n v="0"/>
    <n v="0"/>
    <n v="0"/>
    <n v="0"/>
    <s v="Har madpakker med 3 uger om sommeren når køkkendamen har ferie. Ved ikke hvor de skal få ekstra penge til at lave mad alle ugens dage."/>
    <s v="Sine"/>
    <d v="2009-05-19T00:00:00"/>
    <n v="0"/>
    <n v="0"/>
    <n v="0"/>
    <n v="0"/>
    <n v="0"/>
    <n v="0"/>
    <n v="0"/>
    <n v="0"/>
    <n v="0"/>
    <n v="0"/>
    <n v="0"/>
    <n v="0"/>
    <n v="0"/>
    <n v="0"/>
    <n v="0"/>
    <n v="0"/>
    <n v="0"/>
    <n v="0"/>
    <n v="0"/>
    <n v="0"/>
    <n v="0"/>
    <n v="0"/>
    <n v="0"/>
    <n v="0"/>
    <n v="0"/>
    <n v="0"/>
    <n v="0"/>
    <n v="0"/>
    <n v="0"/>
    <n v="0"/>
    <n v="0"/>
    <n v="0"/>
    <s v="Vuggestuer"/>
    <s v="Nørrebro"/>
    <n v="44"/>
    <n v="0"/>
    <n v="0"/>
    <n v="0"/>
    <n v="0"/>
    <n v="0"/>
    <n v="0"/>
    <n v="0"/>
    <n v="0"/>
    <n v="0"/>
    <n v="0"/>
    <n v="0"/>
    <n v="0"/>
    <n v="0"/>
    <n v="100149.78"/>
  </r>
  <r>
    <x v="0"/>
    <x v="491"/>
    <s v="Erle-perlen"/>
    <s v="Nørrebro"/>
    <s v="Stefansgade 48"/>
    <n v="2200"/>
    <s v="København N"/>
    <n v="38198091"/>
    <s v="37261@buf.kk.dk"/>
    <s v="Birgit Simonsen"/>
    <n v="33130092"/>
    <n v="0"/>
    <s v="37261@buf.kk.dk"/>
    <s v="Vuggestue"/>
    <n v="33"/>
    <n v="0"/>
    <n v="0"/>
    <n v="0"/>
    <n v="0"/>
    <n v="0"/>
    <n v="0"/>
    <n v="0"/>
    <n v="0"/>
    <n v="0"/>
    <n v="0"/>
    <n v="5"/>
    <n v="5"/>
    <n v="5"/>
    <n v="0"/>
    <n v="0"/>
    <n v="0"/>
    <n v="0"/>
    <n v="0"/>
    <n v="0"/>
    <n v="100000"/>
    <n v="0"/>
    <n v="0"/>
    <s v="Ja"/>
    <n v="0"/>
    <s v="Lissi"/>
    <n v="2003"/>
    <n v="36"/>
    <n v="0"/>
    <n v="0"/>
    <n v="0"/>
    <n v="0"/>
    <n v="0"/>
    <n v="0"/>
    <n v="0"/>
    <n v="0"/>
    <n v="0"/>
    <n v="0"/>
    <n v="0"/>
    <n v="80"/>
    <n v="0"/>
    <n v="1"/>
    <n v="0"/>
    <s v="nej"/>
    <s v="Nej"/>
    <s v="Ja"/>
    <n v="0"/>
    <n v="0"/>
    <n v="0"/>
    <n v="0"/>
    <n v="0"/>
    <n v="0"/>
    <x v="1"/>
    <x v="1"/>
    <n v="0"/>
    <s v="produktionskøkken"/>
    <n v="0"/>
    <n v="0"/>
    <n v="0"/>
    <n v="0"/>
    <n v="0"/>
    <n v="0"/>
    <n v="0"/>
    <n v="0"/>
    <n v="0"/>
    <n v="0"/>
    <n v="0"/>
    <n v="0"/>
    <n v="0"/>
    <s v="Køkkendamen laver mad 4 dage om ugen. Den sidste dag laver en pædagogmedhjælper mad og køkkendamen passer børnene"/>
    <s v="Sine"/>
    <d v="2009-05-19T00:00:00"/>
    <n v="0"/>
    <n v="0"/>
    <n v="0"/>
    <n v="0"/>
    <n v="0"/>
    <n v="0"/>
    <n v="0"/>
    <n v="0"/>
    <n v="0"/>
    <n v="0"/>
    <n v="0"/>
    <n v="0"/>
    <n v="0"/>
    <n v="0"/>
    <n v="0"/>
    <n v="0"/>
    <n v="0"/>
    <n v="0"/>
    <n v="0"/>
    <n v="0"/>
    <n v="0"/>
    <n v="0"/>
    <n v="0"/>
    <n v="0"/>
    <n v="0"/>
    <n v="0"/>
    <n v="0"/>
    <n v="0"/>
    <n v="0"/>
    <n v="0"/>
    <n v="0"/>
    <n v="0"/>
    <s v="Vuggestuer"/>
    <s v="Nørrebro"/>
    <n v="33"/>
    <n v="0"/>
    <n v="0"/>
    <n v="0"/>
    <n v="0"/>
    <n v="0"/>
    <n v="0"/>
    <n v="0"/>
    <n v="0"/>
    <n v="0"/>
    <n v="0"/>
    <n v="0"/>
    <n v="0"/>
    <n v="0"/>
    <n v="99681.89"/>
  </r>
  <r>
    <x v="0"/>
    <x v="492"/>
    <s v="Guldberg"/>
    <s v="Nørrebro"/>
    <s v="Arresøgade 20"/>
    <n v="2200"/>
    <s v="København N"/>
    <s v="35 39 75 86"/>
    <s v="37277@buf.kk.dk"/>
    <s v="Lizette My Jøhncke"/>
    <n v="32551470"/>
    <n v="0"/>
    <s v="37277@buf.kk.dk"/>
    <s v="Vuggestue"/>
    <n v="24"/>
    <n v="0"/>
    <n v="0"/>
    <n v="0"/>
    <n v="0"/>
    <n v="0"/>
    <n v="0"/>
    <s v="Nej"/>
    <n v="0"/>
    <n v="0"/>
    <n v="5"/>
    <n v="5"/>
    <n v="5"/>
    <n v="5"/>
    <n v="0"/>
    <n v="0"/>
    <n v="0"/>
    <n v="0"/>
    <n v="0"/>
    <n v="0"/>
    <n v="138852"/>
    <n v="0"/>
    <n v="0"/>
    <s v="Ja"/>
    <n v="0"/>
    <n v="0"/>
    <n v="2009"/>
    <n v="30"/>
    <n v="0"/>
    <s v="ufaglært"/>
    <n v="0"/>
    <s v="hygiejne/køkkenkursus"/>
    <n v="0"/>
    <n v="0"/>
    <n v="0"/>
    <n v="0"/>
    <n v="0"/>
    <n v="0"/>
    <n v="0"/>
    <n v="98"/>
    <n v="0"/>
    <n v="2"/>
    <n v="0"/>
    <s v="Ja"/>
    <s v="Nej"/>
    <s v="Ja"/>
    <n v="0"/>
    <n v="0"/>
    <n v="0"/>
    <n v="0"/>
    <n v="0"/>
    <n v="0"/>
    <x v="1"/>
    <x v="1"/>
    <n v="0"/>
    <s v="produktionskøkken"/>
    <n v="0"/>
    <n v="0"/>
    <n v="0"/>
    <n v="0"/>
    <n v="0"/>
    <n v="0"/>
    <n v="0"/>
    <n v="0"/>
    <n v="0"/>
    <n v="0"/>
    <n v="0"/>
    <n v="0"/>
    <n v="0"/>
    <s v="Der bliver kun lavet mad i institutionen 2 dage om ugen. De andre dage får de leveret mad fra VIKAOSMAD"/>
    <s v="Sine"/>
    <d v="2009-05-19T00:00:00"/>
    <n v="0"/>
    <n v="0"/>
    <n v="0"/>
    <n v="0"/>
    <n v="0"/>
    <n v="0"/>
    <n v="0"/>
    <n v="0"/>
    <n v="0"/>
    <n v="0"/>
    <n v="0"/>
    <n v="0"/>
    <n v="0"/>
    <n v="0"/>
    <n v="0"/>
    <n v="0"/>
    <n v="0"/>
    <n v="0"/>
    <n v="0"/>
    <n v="0"/>
    <n v="0"/>
    <n v="0"/>
    <n v="0"/>
    <n v="0"/>
    <n v="0"/>
    <n v="0"/>
    <n v="0"/>
    <n v="0"/>
    <n v="0"/>
    <n v="0"/>
    <n v="0"/>
    <n v="0"/>
    <s v="Vuggestuer"/>
    <s v="Nørrebro"/>
    <n v="24"/>
    <n v="0"/>
    <n v="0"/>
    <n v="0"/>
    <n v="0"/>
    <n v="0"/>
    <n v="0"/>
    <n v="0"/>
    <n v="0"/>
    <n v="0"/>
    <n v="0"/>
    <n v="0"/>
    <n v="0"/>
    <n v="0"/>
    <n v="123781.31"/>
  </r>
  <r>
    <x v="0"/>
    <x v="493"/>
    <s v="Stenrosen"/>
    <s v="Nørrebro"/>
    <s v="Titangade 7"/>
    <n v="2200"/>
    <s v="København N"/>
    <s v="35 31 70 50"/>
    <s v="37467@buf.kk.dk"/>
    <s v="Linda Hansen"/>
    <n v="0"/>
    <n v="0"/>
    <s v="37467@buf.kk.dk"/>
    <s v="Vuggestue"/>
    <n v="72"/>
    <n v="0"/>
    <n v="0"/>
    <n v="0"/>
    <n v="0"/>
    <n v="0"/>
    <n v="0"/>
    <n v="0"/>
    <n v="0"/>
    <n v="0"/>
    <n v="5"/>
    <n v="5"/>
    <n v="5"/>
    <n v="5"/>
    <n v="0"/>
    <n v="0"/>
    <n v="0"/>
    <n v="0"/>
    <n v="0"/>
    <n v="0"/>
    <n v="215000"/>
    <n v="0"/>
    <n v="0"/>
    <s v="Ja"/>
    <n v="0"/>
    <s v="Thomas Andersen"/>
    <n v="2009"/>
    <n v="37"/>
    <n v="0"/>
    <s v="kok"/>
    <s v="hotel, restaurant, arb. I London på sushi restaurant"/>
    <n v="0"/>
    <s v="Christian Cumberland"/>
    <n v="2006"/>
    <n v="37"/>
    <n v="0"/>
    <s v="catering kantine assistent"/>
    <s v="div. Praktik"/>
    <n v="0"/>
    <n v="95"/>
    <n v="0"/>
    <n v="2"/>
    <n v="0"/>
    <s v="nej"/>
    <s v="ja"/>
    <s v="Ja"/>
    <n v="0"/>
    <n v="0"/>
    <n v="0"/>
    <n v="0"/>
    <n v="0"/>
    <n v="0"/>
    <x v="1"/>
    <x v="1"/>
    <n v="0"/>
    <s v="produktionskøkken"/>
    <s v="Ja"/>
    <n v="0"/>
    <n v="0"/>
    <n v="0"/>
    <n v="0"/>
    <n v="0"/>
    <n v="0"/>
    <n v="0"/>
    <n v="0"/>
    <n v="0"/>
    <n v="0"/>
    <n v="0"/>
    <n v="0"/>
    <n v="0"/>
    <s v="Birgitte"/>
    <d v="2009-03-31T00:00:00"/>
    <n v="0"/>
    <n v="0"/>
    <n v="1"/>
    <n v="5"/>
    <n v="0"/>
    <n v="0"/>
    <n v="1"/>
    <n v="0"/>
    <n v="10"/>
    <n v="0"/>
    <n v="0"/>
    <n v="3"/>
    <n v="0"/>
    <n v="0"/>
    <n v="0"/>
    <n v="0"/>
    <n v="0"/>
    <n v="2"/>
    <n v="1"/>
    <n v="1"/>
    <n v="2"/>
    <s v="Miele"/>
    <n v="8"/>
    <s v="Ja"/>
    <n v="30"/>
    <s v="Nej"/>
    <s v="Ja"/>
    <s v="ja"/>
    <n v="3"/>
    <s v="God plads"/>
    <s v="Institutionen vel gerne lave mad til Titania, Titansgade (børnehave.. Måske vuggestue?)"/>
    <n v="0"/>
    <s v="Integrerede "/>
    <s v="Nørrebro"/>
    <n v="72"/>
    <n v="0"/>
    <n v="0"/>
    <n v="0"/>
    <n v="0"/>
    <n v="0"/>
    <n v="0"/>
    <n v="0"/>
    <n v="0"/>
    <n v="0"/>
    <n v="0"/>
    <n v="0"/>
    <n v="0"/>
    <n v="0"/>
    <n v="243463.6"/>
  </r>
  <r>
    <x v="0"/>
    <x v="494"/>
    <s v="Vuggestuen Solsikken"/>
    <s v="Valby"/>
    <s v="Annexstræde 29"/>
    <n v="2500"/>
    <s v="Valby"/>
    <s v="36 16 23 11"/>
    <s v="35226@buf.kk.dk"/>
    <s v="Lisbet Vatne Nielsen"/>
    <n v="38331506"/>
    <n v="0"/>
    <s v="vuggesol@mail.dk"/>
    <s v="Vuggestue"/>
    <n v="22"/>
    <n v="0"/>
    <n v="0"/>
    <n v="0"/>
    <n v="0"/>
    <n v="0"/>
    <n v="0"/>
    <s v="Nej"/>
    <n v="0"/>
    <n v="0"/>
    <n v="5"/>
    <n v="5"/>
    <n v="5"/>
    <n v="5"/>
    <n v="0"/>
    <n v="0"/>
    <n v="0"/>
    <n v="0"/>
    <n v="0"/>
    <n v="0"/>
    <n v="80000"/>
    <n v="0"/>
    <n v="0"/>
    <s v="Ja"/>
    <s v="nej"/>
    <s v="Rasmus Mortensen"/>
    <n v="2008"/>
    <n v="24"/>
    <n v="0"/>
    <s v="kok"/>
    <s v="Udlært for 1 ½ år siden"/>
    <s v="%"/>
    <n v="0"/>
    <n v="0"/>
    <n v="0"/>
    <n v="0"/>
    <n v="0"/>
    <n v="0"/>
    <n v="0"/>
    <n v="40"/>
    <n v="0"/>
    <n v="2"/>
    <n v="0"/>
    <s v="Ja"/>
    <s v="Nej"/>
    <s v="Ja"/>
    <s v="Ja"/>
    <n v="0"/>
    <s v="Ja"/>
    <n v="0"/>
    <s v="Ja"/>
    <n v="0"/>
    <x v="2"/>
    <x v="1"/>
    <n v="0"/>
    <s v="produktionskøkken"/>
    <s v="Ja"/>
    <s v="Mindre"/>
    <s v="Ingen"/>
    <s v="Nej"/>
    <s v="Vil gerne have ny emhætte"/>
    <n v="0"/>
    <n v="0"/>
    <n v="0"/>
    <n v="0"/>
    <n v="0"/>
    <n v="0"/>
    <n v="0"/>
    <n v="0"/>
    <n v="0"/>
    <s v="Cathrine / Nanna"/>
    <d v="2009-02-12T00:00:00"/>
    <n v="0"/>
    <n v="1"/>
    <n v="0"/>
    <n v="0"/>
    <n v="0"/>
    <n v="2"/>
    <n v="0"/>
    <n v="0"/>
    <n v="0"/>
    <n v="0"/>
    <n v="1"/>
    <n v="0"/>
    <n v="1"/>
    <n v="0"/>
    <n v="0"/>
    <n v="0"/>
    <n v="1"/>
    <n v="0"/>
    <n v="0"/>
    <n v="1"/>
    <n v="25"/>
    <s v="Miele"/>
    <n v="3"/>
    <s v="Nej"/>
    <n v="0"/>
    <s v="Nej"/>
    <s v="Ja"/>
    <s v="Nej"/>
    <n v="1"/>
    <s v="Begrænset"/>
    <s v="Skabsplads i køkken"/>
    <n v="0"/>
    <s v="Vuggestuer"/>
    <s v="Valby"/>
    <n v="22"/>
    <n v="0"/>
    <n v="0"/>
    <n v="0"/>
    <n v="0"/>
    <n v="0"/>
    <n v="0"/>
    <n v="0"/>
    <n v="0"/>
    <n v="0"/>
    <n v="0"/>
    <n v="0"/>
    <n v="0"/>
    <n v="0"/>
    <n v="69527.88"/>
  </r>
  <r>
    <x v="0"/>
    <x v="495"/>
    <s v="Kastaniehuset"/>
    <s v="Valby"/>
    <s v="Vigerslev Allé 175"/>
    <n v="2500"/>
    <s v="Valby"/>
    <n v="36464587"/>
    <s v="35275@buf.kk.dk"/>
    <s v="Connie Feldmann"/>
    <n v="36164048"/>
    <n v="0"/>
    <s v="35275@buf.kk.dk"/>
    <s v="Vuggestue"/>
    <n v="33"/>
    <n v="0"/>
    <n v="0"/>
    <n v="0"/>
    <n v="0"/>
    <n v="0"/>
    <n v="0"/>
    <s v="Nej"/>
    <n v="0"/>
    <n v="0"/>
    <n v="5"/>
    <n v="5"/>
    <n v="5"/>
    <n v="5"/>
    <n v="0"/>
    <n v="0"/>
    <n v="0"/>
    <n v="0"/>
    <n v="0"/>
    <n v="0"/>
    <n v="100625"/>
    <n v="0"/>
    <n v="0"/>
    <s v="Ja"/>
    <n v="0"/>
    <s v="Dorthe"/>
    <n v="0"/>
    <n v="30"/>
    <n v="0"/>
    <s v="ufaglært"/>
    <n v="0"/>
    <n v="0"/>
    <n v="0"/>
    <n v="0"/>
    <n v="0"/>
    <n v="0"/>
    <n v="0"/>
    <n v="0"/>
    <n v="0"/>
    <n v="25"/>
    <n v="0"/>
    <n v="1"/>
    <n v="0"/>
    <s v="Ja"/>
    <s v="Nej"/>
    <s v="Ja"/>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Valby"/>
    <n v="33"/>
    <n v="0"/>
    <n v="0"/>
    <n v="0"/>
    <n v="0"/>
    <n v="0"/>
    <n v="0"/>
    <n v="0"/>
    <n v="0"/>
    <n v="0"/>
    <n v="0"/>
    <n v="0"/>
    <n v="0"/>
    <n v="0"/>
    <n v="94842.51"/>
  </r>
  <r>
    <x v="0"/>
    <x v="496"/>
    <s v="Vuggestuen Regnbuen"/>
    <s v="Valby"/>
    <s v="Lukretiavej 12"/>
    <n v="2500"/>
    <s v="Valby"/>
    <s v="36 16 99 97"/>
    <s v="37220@buf.kk.dk"/>
    <s v="katrina Hoffmark"/>
    <n v="38747778"/>
    <n v="36169997"/>
    <s v="37220@buf.kk.dk"/>
    <s v="Vuggestue"/>
    <n v="33"/>
    <n v="0"/>
    <n v="0"/>
    <n v="0"/>
    <n v="0"/>
    <n v="0"/>
    <n v="0"/>
    <n v="0"/>
    <n v="0"/>
    <n v="0"/>
    <n v="5"/>
    <n v="5"/>
    <n v="5"/>
    <n v="5"/>
    <n v="0"/>
    <n v="0"/>
    <n v="0"/>
    <n v="0"/>
    <n v="0"/>
    <n v="0"/>
    <n v="120000"/>
    <n v="0"/>
    <n v="0"/>
    <s v="Ja"/>
    <n v="0"/>
    <s v="Lone Ottesen"/>
    <n v="0"/>
    <n v="32"/>
    <n v="0"/>
    <s v="ufaglært"/>
    <n v="0"/>
    <s v="div. Kurser"/>
    <n v="0"/>
    <n v="0"/>
    <n v="0"/>
    <n v="0"/>
    <n v="0"/>
    <n v="0"/>
    <n v="0"/>
    <n v="92"/>
    <n v="0"/>
    <n v="1"/>
    <n v="0"/>
    <s v="Ja"/>
    <s v="Nej"/>
    <s v="Ja"/>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Valby"/>
    <n v="36"/>
    <n v="0"/>
    <n v="0"/>
    <n v="0"/>
    <n v="0"/>
    <n v="0"/>
    <n v="0"/>
    <n v="0"/>
    <n v="0"/>
    <n v="0"/>
    <n v="0"/>
    <n v="0"/>
    <n v="0"/>
    <n v="0"/>
    <n v="118815.93"/>
  </r>
  <r>
    <x v="0"/>
    <x v="497"/>
    <s v="Vuggestuen Kongehuset"/>
    <s v="Valby"/>
    <s v="Sjælør Boulevard 153"/>
    <n v="2500"/>
    <s v="Valby"/>
    <s v="36 16 88 85"/>
    <s v="fk31@buf.kk.dk"/>
    <s v="Dorte Psilander"/>
    <n v="38713276"/>
    <n v="36168885"/>
    <s v="37283@buf.kk.dk"/>
    <s v="Vuggestue"/>
    <n v="48"/>
    <n v="0"/>
    <n v="0"/>
    <n v="0"/>
    <n v="0"/>
    <n v="0"/>
    <n v="0"/>
    <n v="0"/>
    <n v="0"/>
    <n v="0"/>
    <n v="5"/>
    <n v="5"/>
    <n v="4"/>
    <n v="5"/>
    <n v="0"/>
    <n v="0"/>
    <n v="0"/>
    <n v="0"/>
    <n v="0"/>
    <n v="0"/>
    <n v="120000"/>
    <n v="0"/>
    <n v="0"/>
    <s v="Ja"/>
    <n v="0"/>
    <s v="Elsemarie"/>
    <n v="0"/>
    <n v="32"/>
    <n v="0"/>
    <s v="smørrebrødsjomfru"/>
    <n v="0"/>
    <n v="0"/>
    <n v="0"/>
    <n v="0"/>
    <n v="0"/>
    <n v="0"/>
    <n v="0"/>
    <n v="0"/>
    <n v="0"/>
    <n v="85"/>
    <n v="0"/>
    <n v="1"/>
    <n v="0"/>
    <s v="Ja"/>
    <s v="Nej"/>
    <s v="Ja"/>
    <n v="0"/>
    <n v="0"/>
    <n v="0"/>
    <n v="0"/>
    <n v="0"/>
    <n v="0"/>
    <x v="1"/>
    <x v="1"/>
    <n v="0"/>
    <s v="produktionskøkken"/>
    <n v="0"/>
    <n v="0"/>
    <n v="0"/>
    <n v="0"/>
    <n v="0"/>
    <n v="0"/>
    <n v="0"/>
    <n v="0"/>
    <n v="0"/>
    <n v="0"/>
    <n v="0"/>
    <n v="0"/>
    <n v="0"/>
    <n v="0"/>
    <s v="Sine"/>
    <n v="39986"/>
    <n v="0"/>
    <n v="0"/>
    <n v="0"/>
    <n v="0"/>
    <n v="0"/>
    <n v="0"/>
    <n v="0"/>
    <n v="0"/>
    <n v="0"/>
    <n v="0"/>
    <n v="0"/>
    <n v="0"/>
    <n v="0"/>
    <n v="0"/>
    <n v="0"/>
    <n v="0"/>
    <n v="0"/>
    <n v="0"/>
    <n v="0"/>
    <n v="0"/>
    <n v="0"/>
    <n v="0"/>
    <n v="0"/>
    <n v="0"/>
    <n v="0"/>
    <n v="0"/>
    <n v="0"/>
    <n v="0"/>
    <n v="0"/>
    <n v="0"/>
    <n v="0"/>
    <n v="0"/>
    <s v="Vuggestuer"/>
    <s v="Valby"/>
    <n v="48"/>
    <n v="0"/>
    <n v="0"/>
    <n v="0"/>
    <n v="0"/>
    <n v="0"/>
    <n v="0"/>
    <n v="0"/>
    <n v="0"/>
    <n v="0"/>
    <n v="0"/>
    <n v="0"/>
    <n v="0"/>
    <n v="0"/>
    <n v="116524.93"/>
  </r>
  <r>
    <x v="0"/>
    <x v="498"/>
    <s v="Vuggestuen Mosestykket"/>
    <s v="Valby"/>
    <s v="Mosestykket 5"/>
    <n v="2500"/>
    <s v="Valby"/>
    <s v="36 30 85 41"/>
    <s v="nina.nyberg@buf.kk.dk"/>
    <s v="Nina Petersen Nyberg"/>
    <n v="36727980"/>
    <n v="0"/>
    <s v="37296@buf.kk.dk"/>
    <s v="Vuggestue"/>
    <n v="40"/>
    <n v="0"/>
    <n v="0"/>
    <n v="0"/>
    <n v="0"/>
    <n v="0"/>
    <n v="0"/>
    <n v="0"/>
    <n v="0"/>
    <n v="0"/>
    <n v="5"/>
    <n v="5"/>
    <n v="4"/>
    <n v="5"/>
    <n v="0"/>
    <n v="0"/>
    <n v="0"/>
    <n v="0"/>
    <n v="0"/>
    <n v="0"/>
    <n v="110000"/>
    <n v="0"/>
    <n v="0"/>
    <s v="Ja"/>
    <n v="0"/>
    <s v="Isra Muhamed"/>
    <n v="0"/>
    <n v="33"/>
    <n v="0"/>
    <s v="ufaglært"/>
    <n v="0"/>
    <s v="hygiejnekursus"/>
    <n v="0"/>
    <n v="0"/>
    <n v="0"/>
    <n v="0"/>
    <n v="0"/>
    <n v="0"/>
    <n v="0"/>
    <n v="90"/>
    <n v="0"/>
    <n v="1"/>
    <n v="0"/>
    <s v="Ja"/>
    <s v="Nej"/>
    <s v="Ja"/>
    <n v="0"/>
    <n v="0"/>
    <n v="0"/>
    <n v="0"/>
    <n v="0"/>
    <n v="0"/>
    <x v="1"/>
    <x v="1"/>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s v="Vuggestuer"/>
    <s v="Valby"/>
    <n v="44"/>
    <n v="0"/>
    <n v="0"/>
    <n v="0"/>
    <n v="0"/>
    <n v="0"/>
    <n v="0"/>
    <n v="0"/>
    <n v="0"/>
    <n v="0"/>
    <n v="0"/>
    <n v="0"/>
    <n v="0"/>
    <n v="0"/>
    <n v="107868.95"/>
  </r>
  <r>
    <x v="0"/>
    <x v="499"/>
    <s v="Vuggestuen Voldparken"/>
    <s v="Vanløse/Brønshøj-Husum"/>
    <s v="Arildsgård 9"/>
    <n v="2700"/>
    <s v="Brønshøj"/>
    <s v="38 60 17 55"/>
    <s v="35227@buf.kk.dk"/>
    <s v="Henrik Hansen"/>
    <n v="38800898"/>
    <n v="0"/>
    <s v="35227@buf.kk.dk"/>
    <s v="Vuggestue"/>
    <n v="72"/>
    <n v="0"/>
    <n v="0"/>
    <n v="0"/>
    <n v="0"/>
    <n v="0"/>
    <n v="0"/>
    <n v="0"/>
    <n v="0"/>
    <n v="0"/>
    <n v="5"/>
    <n v="5"/>
    <n v="4"/>
    <n v="5"/>
    <n v="0"/>
    <n v="0"/>
    <n v="0"/>
    <n v="0"/>
    <n v="0"/>
    <n v="0"/>
    <n v="250000"/>
    <n v="0"/>
    <n v="0"/>
    <s v="Ja"/>
    <n v="0"/>
    <s v="Gennet"/>
    <n v="0"/>
    <n v="35"/>
    <n v="0"/>
    <s v="kantineassistent"/>
    <n v="0"/>
    <n v="0"/>
    <n v="0"/>
    <n v="0"/>
    <n v="0"/>
    <n v="0"/>
    <n v="0"/>
    <n v="0"/>
    <n v="0"/>
    <n v="35"/>
    <n v="0"/>
    <n v="1"/>
    <n v="0"/>
    <s v="Ja"/>
    <s v="Nej"/>
    <s v="Ja"/>
    <n v="0"/>
    <n v="0"/>
    <n v="0"/>
    <n v="0"/>
    <n v="0"/>
    <n v="0"/>
    <x v="1"/>
    <x v="1"/>
    <n v="0"/>
    <s v="produktionskøkken"/>
    <n v="0"/>
    <n v="0"/>
    <n v="0"/>
    <n v="0"/>
    <n v="0"/>
    <n v="0"/>
    <n v="0"/>
    <n v="0"/>
    <n v="0"/>
    <n v="0"/>
    <n v="0"/>
    <n v="0"/>
    <n v="0"/>
    <n v="0"/>
    <s v="Sine"/>
    <n v="39986"/>
    <n v="0"/>
    <n v="0"/>
    <n v="0"/>
    <n v="0"/>
    <n v="0"/>
    <n v="0"/>
    <n v="0"/>
    <n v="0"/>
    <n v="0"/>
    <n v="0"/>
    <n v="0"/>
    <n v="0"/>
    <n v="0"/>
    <n v="0"/>
    <n v="0"/>
    <n v="0"/>
    <n v="0"/>
    <n v="0"/>
    <n v="0"/>
    <n v="0"/>
    <n v="0"/>
    <n v="0"/>
    <n v="0"/>
    <n v="0"/>
    <n v="0"/>
    <n v="0"/>
    <n v="0"/>
    <n v="0"/>
    <n v="0"/>
    <n v="0"/>
    <n v="0"/>
    <n v="0"/>
    <s v="Vuggestuer"/>
    <s v="Vanløse/Brønshøj-Husum"/>
    <n v="67"/>
    <n v="0"/>
    <n v="0"/>
    <n v="0"/>
    <n v="0"/>
    <n v="0"/>
    <n v="0"/>
    <n v="0"/>
    <n v="0"/>
    <n v="0"/>
    <n v="0"/>
    <n v="0"/>
    <n v="0"/>
    <n v="0"/>
    <n v="196831.41"/>
  </r>
  <r>
    <x v="0"/>
    <x v="500"/>
    <s v="Korsagergård Vuggestue"/>
    <s v="Vanløse/Brønshøj-Husum"/>
    <s v="Korsager Allé 16"/>
    <n v="2700"/>
    <s v="Brønshøj"/>
    <s v="38 28 06 50"/>
    <s v="35248@buf.kk.dk"/>
    <s v="Pia Mackeldey"/>
    <n v="39400150"/>
    <n v="0"/>
    <s v="35248@buf.kk.dk"/>
    <s v="Vuggestue"/>
    <n v="44"/>
    <n v="0"/>
    <n v="0"/>
    <n v="0"/>
    <n v="0"/>
    <n v="0"/>
    <n v="0"/>
    <n v="0"/>
    <n v="0"/>
    <n v="0"/>
    <n v="5"/>
    <n v="5"/>
    <n v="3"/>
    <n v="5"/>
    <n v="0"/>
    <n v="0"/>
    <n v="0"/>
    <n v="0"/>
    <n v="0"/>
    <n v="0"/>
    <n v="132000"/>
    <n v="0"/>
    <n v="0"/>
    <s v="Ja"/>
    <n v="0"/>
    <n v="0"/>
    <n v="0"/>
    <n v="33"/>
    <n v="0"/>
    <s v="ufaglært"/>
    <s v="20 års erfaring fra vuggestue"/>
    <n v="0"/>
    <n v="0"/>
    <n v="0"/>
    <n v="0"/>
    <n v="0"/>
    <n v="0"/>
    <n v="0"/>
    <n v="0"/>
    <n v="90"/>
    <n v="0"/>
    <n v="1"/>
    <n v="0"/>
    <s v="Ja"/>
    <s v="Nej"/>
    <s v="Ja"/>
    <n v="0"/>
    <n v="0"/>
    <n v="0"/>
    <n v="0"/>
    <n v="0"/>
    <n v="0"/>
    <x v="1"/>
    <x v="1"/>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s v="Vuggestuer"/>
    <s v="Vanløse/Brønshøj-Husum"/>
    <n v="44"/>
    <n v="0"/>
    <n v="0"/>
    <n v="0"/>
    <n v="0"/>
    <n v="0"/>
    <n v="0"/>
    <n v="0"/>
    <n v="0"/>
    <n v="0"/>
    <n v="0"/>
    <n v="0"/>
    <n v="0"/>
    <n v="0"/>
    <n v="98809.35"/>
  </r>
  <r>
    <x v="0"/>
    <x v="501"/>
    <s v="Adventskirkens Vuggestue"/>
    <s v="Vanløse/Brønshøj-Husum"/>
    <s v="Randbølvej 63"/>
    <n v="2720"/>
    <s v="Vanløse"/>
    <s v="38 77 03 30"/>
    <s v="35259@buf.kk.dk"/>
    <s v="Tina Pedersen"/>
    <n v="38609125"/>
    <n v="0"/>
    <s v="35259@buf.kk.dk"/>
    <s v="Vuggestue"/>
    <n v="64"/>
    <n v="0"/>
    <n v="0"/>
    <n v="0"/>
    <n v="0"/>
    <n v="0"/>
    <n v="0"/>
    <s v="ja"/>
    <n v="2"/>
    <n v="1"/>
    <n v="5"/>
    <n v="5"/>
    <n v="0"/>
    <n v="5"/>
    <n v="0"/>
    <n v="0"/>
    <n v="0"/>
    <n v="0"/>
    <n v="0"/>
    <n v="0"/>
    <n v="100000"/>
    <n v="0"/>
    <n v="0"/>
    <n v="0"/>
    <n v="0"/>
    <n v="0"/>
    <n v="0"/>
    <n v="0"/>
    <n v="0"/>
    <n v="0"/>
    <n v="0"/>
    <n v="0"/>
    <n v="0"/>
    <n v="0"/>
    <n v="0"/>
    <n v="0"/>
    <n v="0"/>
    <n v="0"/>
    <n v="0"/>
    <n v="80"/>
    <n v="0"/>
    <n v="2"/>
    <n v="0"/>
    <s v="Ja"/>
    <s v="Nej"/>
    <s v="Ja"/>
    <s v="Ja"/>
    <n v="0"/>
    <s v="Ja"/>
    <n v="0"/>
    <s v="Ja"/>
    <s v="vil gerne lave mad, men vil have køkkenpersonale til at lave maden"/>
    <x v="0"/>
    <x v="136"/>
    <n v="0"/>
    <s v="produktionskøkken"/>
    <s v="nej"/>
    <n v="0"/>
    <n v="0"/>
    <n v="0"/>
    <s v="Køkkenet har ikke været brugt i 7 år så der skal en større gennemgang af bl.a. opvaskemaskine, komfur etc. Samt grundig rengøring inden køkkenets tilstand kan vurderes"/>
    <n v="0"/>
    <n v="0"/>
    <n v="0"/>
    <n v="0"/>
    <n v="0"/>
    <n v="0"/>
    <n v="0"/>
    <n v="0"/>
    <s v="Der kan laves mad fra 1. jan 2010 hvis ovenstående gennemgåes. På sigt vil en renovering af eksisterende køkken komme på tale."/>
    <s v="Lone Voss / Sine"/>
    <d v="2009-03-05T00:00:00"/>
    <n v="0"/>
    <n v="0"/>
    <n v="1"/>
    <n v="4"/>
    <n v="0"/>
    <n v="0"/>
    <n v="1"/>
    <n v="0"/>
    <n v="3"/>
    <n v="1"/>
    <n v="1"/>
    <n v="0"/>
    <n v="1"/>
    <n v="0"/>
    <n v="0"/>
    <n v="0"/>
    <n v="0"/>
    <n v="0"/>
    <n v="1"/>
    <n v="1"/>
    <n v="2"/>
    <s v="Ken"/>
    <n v="0"/>
    <s v="Nej"/>
    <n v="0"/>
    <s v="Nej"/>
    <s v="Nej"/>
    <s v="Nej"/>
    <n v="2"/>
    <s v="God plads"/>
    <s v="Fysisk liggere lagerrum i kælderen. Dårlig tilgangsforhold"/>
    <n v="0"/>
    <s v="Vuggestuer"/>
    <s v="Vanløse/Brønshøj-Husum"/>
    <n v="64"/>
    <n v="0"/>
    <n v="0"/>
    <n v="0"/>
    <n v="0"/>
    <n v="0"/>
    <n v="0"/>
    <n v="0"/>
    <n v="0"/>
    <n v="0"/>
    <n v="0"/>
    <n v="0"/>
    <n v="0"/>
    <n v="0"/>
    <n v="79325.75"/>
  </r>
  <r>
    <x v="0"/>
    <x v="502"/>
    <s v="Ungdomsgårdens Vuggestue"/>
    <s v="Vanløse/Brønshøj-Husum"/>
    <s v="Smørumvej 197"/>
    <n v="2700"/>
    <s v="Brønshøj"/>
    <s v="38 28 17 62"/>
    <s v="35268@buf.kk.dk"/>
    <s v="Hanne Blomhøj"/>
    <n v="38801433"/>
    <n v="0"/>
    <s v="35268@buf.kk.dk"/>
    <s v="Vuggestue"/>
    <n v="53"/>
    <n v="0"/>
    <n v="0"/>
    <n v="0"/>
    <n v="0"/>
    <n v="0"/>
    <n v="0"/>
    <n v="0"/>
    <n v="0"/>
    <n v="0"/>
    <n v="5"/>
    <n v="5"/>
    <n v="5"/>
    <n v="5"/>
    <n v="0"/>
    <n v="0"/>
    <n v="0"/>
    <n v="0"/>
    <n v="0"/>
    <n v="0"/>
    <n v="180000"/>
    <n v="0"/>
    <n v="0"/>
    <s v="Ja"/>
    <n v="0"/>
    <s v="Sonja"/>
    <n v="0"/>
    <n v="37"/>
    <n v="0"/>
    <s v="køkkenleder"/>
    <n v="0"/>
    <n v="0"/>
    <s v="Kirsten"/>
    <n v="0"/>
    <n v="20"/>
    <n v="0"/>
    <s v="ufaglært"/>
    <n v="0"/>
    <n v="0"/>
    <n v="100"/>
    <n v="0"/>
    <n v="0"/>
    <n v="0"/>
    <n v="0"/>
    <n v="0"/>
    <n v="0"/>
    <n v="0"/>
    <n v="0"/>
    <n v="0"/>
    <n v="0"/>
    <n v="0"/>
    <n v="0"/>
    <x v="1"/>
    <x v="1"/>
    <n v="0"/>
    <s v="produktionskøkken"/>
    <n v="0"/>
    <n v="0"/>
    <n v="0"/>
    <n v="0"/>
    <n v="0"/>
    <n v="0"/>
    <n v="0"/>
    <n v="0"/>
    <n v="0"/>
    <n v="0"/>
    <n v="0"/>
    <n v="0"/>
    <n v="0"/>
    <n v="0"/>
    <s v="Sine"/>
    <d v="2009-06-09T00:00:00"/>
    <n v="0"/>
    <n v="0"/>
    <n v="0"/>
    <n v="0"/>
    <n v="0"/>
    <n v="0"/>
    <n v="0"/>
    <n v="0"/>
    <n v="0"/>
    <n v="0"/>
    <n v="0"/>
    <n v="0"/>
    <n v="0"/>
    <n v="0"/>
    <n v="0"/>
    <n v="0"/>
    <n v="0"/>
    <n v="0"/>
    <n v="0"/>
    <n v="0"/>
    <n v="0"/>
    <n v="0"/>
    <n v="0"/>
    <n v="0"/>
    <n v="0"/>
    <n v="0"/>
    <n v="0"/>
    <n v="0"/>
    <n v="0"/>
    <n v="0"/>
    <n v="0"/>
    <n v="0"/>
    <s v="Vuggestuer"/>
    <s v="Vanløse/Brønshøj-Husum"/>
    <n v="53"/>
    <n v="0"/>
    <n v="0"/>
    <n v="0"/>
    <n v="0"/>
    <n v="0"/>
    <n v="0"/>
    <n v="0"/>
    <n v="0"/>
    <n v="0"/>
    <n v="0"/>
    <n v="0"/>
    <n v="0"/>
    <n v="0"/>
    <n v="144070.38"/>
  </r>
  <r>
    <x v="0"/>
    <x v="503"/>
    <s v="Vuggestuen  "/>
    <s v="Vanløse/Brønshøj-Husum"/>
    <s v="Præstegårds Allé 29"/>
    <n v="2700"/>
    <s v="Brønshøj"/>
    <s v="38 28 38 66"/>
    <s v="35278@buf.kk.dk"/>
    <s v="Lisbeth Maj Jensen"/>
    <n v="38800620"/>
    <n v="0"/>
    <s v="35278@buf.kk.dk"/>
    <s v="Vuggestue"/>
    <n v="20"/>
    <n v="0"/>
    <n v="0"/>
    <n v="0"/>
    <n v="0"/>
    <n v="0"/>
    <n v="0"/>
    <s v="Nej"/>
    <n v="0"/>
    <n v="0"/>
    <n v="5"/>
    <n v="5"/>
    <n v="4"/>
    <n v="5"/>
    <n v="0"/>
    <n v="0"/>
    <n v="0"/>
    <n v="0"/>
    <n v="0"/>
    <n v="0"/>
    <n v="60000"/>
    <n v="0"/>
    <n v="0"/>
    <s v="Ja"/>
    <n v="0"/>
    <s v="Anette"/>
    <n v="0"/>
    <n v="20"/>
    <n v="0"/>
    <s v="Husholdningslærer fra Suhrs"/>
    <n v="0"/>
    <n v="0"/>
    <n v="0"/>
    <n v="0"/>
    <n v="0"/>
    <n v="0"/>
    <n v="0"/>
    <n v="0"/>
    <n v="0"/>
    <n v="75"/>
    <n v="0"/>
    <n v="2"/>
    <n v="0"/>
    <s v="Ja"/>
    <s v="ja"/>
    <s v="Ja"/>
    <n v="0"/>
    <n v="0"/>
    <n v="0"/>
    <n v="0"/>
    <n v="0"/>
    <n v="0"/>
    <x v="1"/>
    <x v="1"/>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s v="Vuggestuer"/>
    <s v="Vanløse/Brønshøj-Husum"/>
    <n v="20"/>
    <n v="0"/>
    <n v="0"/>
    <n v="0"/>
    <n v="0"/>
    <n v="0"/>
    <n v="0"/>
    <n v="0"/>
    <n v="0"/>
    <n v="0"/>
    <n v="0"/>
    <n v="0"/>
    <n v="0"/>
    <n v="0"/>
    <n v="58546.1"/>
  </r>
  <r>
    <x v="0"/>
    <x v="504"/>
    <s v="Kastanie Alle"/>
    <s v="Vanløse/Brønshøj-Husum"/>
    <s v="Kastanie Allé 2D"/>
    <n v="2720"/>
    <s v="Vanløse"/>
    <s v="38 74 79 26"/>
    <s v="37208@buf.kk.dk"/>
    <s v="Jonna Ranild"/>
    <n v="38747524"/>
    <n v="38747926"/>
    <s v="37208@buf.kk.dk"/>
    <s v="Vuggestue"/>
    <n v="60"/>
    <n v="0"/>
    <n v="0"/>
    <n v="0"/>
    <n v="0"/>
    <n v="0"/>
    <n v="0"/>
    <s v="Nej"/>
    <n v="0"/>
    <n v="0"/>
    <n v="5"/>
    <n v="0"/>
    <n v="5"/>
    <n v="5"/>
    <n v="0"/>
    <n v="0"/>
    <n v="0"/>
    <n v="0"/>
    <n v="0"/>
    <n v="0"/>
    <n v="140000"/>
    <n v="0"/>
    <n v="0"/>
    <s v="Ja"/>
    <n v="0"/>
    <s v="Annie"/>
    <n v="0"/>
    <n v="32"/>
    <n v="0"/>
    <s v="Ufaglært"/>
    <n v="0"/>
    <n v="0"/>
    <n v="0"/>
    <n v="0"/>
    <n v="0"/>
    <n v="0"/>
    <n v="0"/>
    <n v="0"/>
    <n v="0"/>
    <n v="92"/>
    <n v="0"/>
    <n v="1"/>
    <n v="0"/>
    <s v="Ja"/>
    <s v="ja"/>
    <s v="Ja"/>
    <n v="0"/>
    <n v="0"/>
    <n v="0"/>
    <n v="0"/>
    <n v="0"/>
    <n v="0"/>
    <x v="1"/>
    <x v="1"/>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s v="Vuggestuer"/>
    <s v="Vanløse/Brønshøj-Husum"/>
    <n v="60"/>
    <n v="0"/>
    <n v="0"/>
    <n v="0"/>
    <n v="0"/>
    <n v="0"/>
    <n v="0"/>
    <n v="0"/>
    <n v="0"/>
    <n v="0"/>
    <n v="0"/>
    <n v="0"/>
    <n v="0"/>
    <n v="0"/>
    <n v="162619.82"/>
  </r>
  <r>
    <x v="0"/>
    <x v="505"/>
    <s v="Vuggestuen Haletudsen"/>
    <s v="Vanløse/Brønshøj-Husum"/>
    <s v="Kabbelejevej 8"/>
    <n v="2700"/>
    <s v="Brønshøj"/>
    <s v="38 80 02 40"/>
    <s v="s460@buf.kk.dk"/>
    <s v="Jette Saltoft Pedersen"/>
    <n v="0"/>
    <n v="0"/>
    <s v="37209@buf.kk.dk"/>
    <s v="Vuggestue"/>
    <n v="33"/>
    <n v="0"/>
    <n v="0"/>
    <n v="0"/>
    <n v="0"/>
    <n v="0"/>
    <n v="0"/>
    <s v="Nej"/>
    <n v="0"/>
    <n v="0"/>
    <n v="5"/>
    <n v="5"/>
    <n v="3"/>
    <n v="5"/>
    <n v="0"/>
    <n v="0"/>
    <n v="0"/>
    <n v="0"/>
    <n v="0"/>
    <n v="0"/>
    <n v="95557"/>
    <n v="0"/>
    <n v="0"/>
    <s v="Ja"/>
    <n v="0"/>
    <n v="0"/>
    <n v="0"/>
    <n v="21"/>
    <n v="0"/>
    <s v="ufaglært"/>
    <n v="0"/>
    <n v="0"/>
    <n v="0"/>
    <n v="0"/>
    <n v="0"/>
    <n v="0"/>
    <n v="0"/>
    <n v="0"/>
    <n v="0"/>
    <n v="95"/>
    <n v="0"/>
    <n v="1"/>
    <n v="0"/>
    <s v="Ja"/>
    <s v="Nej"/>
    <s v="Ja"/>
    <n v="0"/>
    <n v="0"/>
    <n v="0"/>
    <n v="0"/>
    <n v="0"/>
    <n v="0"/>
    <x v="1"/>
    <x v="1"/>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s v="Vuggestuer"/>
    <s v="Vanløse/Brønshøj-Husum"/>
    <n v="33"/>
    <n v="0"/>
    <n v="0"/>
    <n v="0"/>
    <n v="0"/>
    <n v="0"/>
    <n v="0"/>
    <n v="0"/>
    <n v="0"/>
    <n v="0"/>
    <n v="0"/>
    <n v="0"/>
    <n v="0"/>
    <n v="0"/>
    <n v="67514.679999999993"/>
  </r>
  <r>
    <x v="0"/>
    <x v="506"/>
    <s v="Rødkilde vuggestue"/>
    <s v="Vanløse/Brønshøj-Husum"/>
    <s v="Bellahøjvej 48"/>
    <n v="2700"/>
    <s v="Brønshøj"/>
    <s v="38 60 36 31"/>
    <s v="37212@buf.kk.dk"/>
    <s v="Lisbeth Helene Kisum"/>
    <n v="0"/>
    <n v="38603631"/>
    <s v="37212@buf.kk.dk"/>
    <s v="Vuggestue"/>
    <n v="84"/>
    <n v="0"/>
    <n v="0"/>
    <n v="0"/>
    <n v="0"/>
    <n v="0"/>
    <n v="0"/>
    <s v="Nej"/>
    <n v="0"/>
    <n v="0"/>
    <n v="5"/>
    <n v="5"/>
    <n v="5"/>
    <n v="5"/>
    <n v="0"/>
    <n v="0"/>
    <n v="0"/>
    <n v="0"/>
    <n v="0"/>
    <n v="0"/>
    <n v="189940"/>
    <n v="0"/>
    <n v="0"/>
    <s v="Ja"/>
    <n v="0"/>
    <s v="Anne Dorit"/>
    <n v="0"/>
    <n v="35"/>
    <n v="0"/>
    <s v="Ufaglært"/>
    <n v="0"/>
    <n v="0"/>
    <s v="Lotte"/>
    <n v="0"/>
    <n v="30"/>
    <n v="0"/>
    <s v="Tjener"/>
    <n v="0"/>
    <n v="0"/>
    <n v="90"/>
    <n v="0"/>
    <n v="1"/>
    <n v="0"/>
    <s v="Ja"/>
    <s v="ja"/>
    <s v="Ja"/>
    <n v="0"/>
    <n v="0"/>
    <n v="0"/>
    <n v="0"/>
    <n v="0"/>
    <n v="0"/>
    <x v="1"/>
    <x v="1"/>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s v="Vuggestuer"/>
    <s v="Vanløse/Brønshøj-Husum"/>
    <n v="80"/>
    <n v="0"/>
    <n v="0"/>
    <n v="0"/>
    <n v="0"/>
    <n v="0"/>
    <n v="0"/>
    <n v="0"/>
    <n v="0"/>
    <n v="0"/>
    <n v="0"/>
    <n v="0"/>
    <n v="0"/>
    <n v="0"/>
    <n v="189940.1"/>
  </r>
  <r>
    <x v="0"/>
    <x v="507"/>
    <s v="Stoppestedet"/>
    <s v="Vanløse/Brønshøj-Husum"/>
    <s v="Husumvej 40"/>
    <n v="2700"/>
    <s v="Brønshøj"/>
    <s v="38 28 02 26"/>
    <s v="37213@buf.kk.dk"/>
    <s v="Helle Marianne Søemod"/>
    <n v="0"/>
    <n v="0"/>
    <s v="37213@buf.kk.dk"/>
    <s v="Vuggestue"/>
    <n v="22"/>
    <n v="0"/>
    <n v="0"/>
    <n v="0"/>
    <n v="0"/>
    <n v="0"/>
    <n v="0"/>
    <s v="Nej"/>
    <n v="0"/>
    <n v="0"/>
    <n v="5"/>
    <n v="5"/>
    <n v="4"/>
    <n v="5"/>
    <n v="0"/>
    <n v="0"/>
    <n v="0"/>
    <n v="0"/>
    <n v="0"/>
    <n v="0"/>
    <n v="70000"/>
    <n v="0"/>
    <n v="0"/>
    <s v="Ja"/>
    <n v="0"/>
    <s v="Linda K Jensen"/>
    <n v="0"/>
    <n v="25"/>
    <n v="0"/>
    <s v="Sygeplejeske"/>
    <n v="0"/>
    <n v="0"/>
    <n v="0"/>
    <n v="0"/>
    <n v="0"/>
    <n v="0"/>
    <n v="0"/>
    <n v="0"/>
    <n v="0"/>
    <n v="80"/>
    <n v="0"/>
    <n v="2"/>
    <n v="0"/>
    <s v="Ja"/>
    <s v="Nej"/>
    <s v="Ja"/>
    <n v="0"/>
    <n v="0"/>
    <n v="0"/>
    <n v="0"/>
    <n v="0"/>
    <n v="0"/>
    <x v="1"/>
    <x v="1"/>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s v="Vuggestuer"/>
    <s v="Vanløse/Brønshøj-Husum"/>
    <n v="22"/>
    <n v="0"/>
    <n v="0"/>
    <n v="0"/>
    <n v="0"/>
    <n v="0"/>
    <n v="0"/>
    <n v="0"/>
    <n v="0"/>
    <n v="0"/>
    <n v="0"/>
    <n v="0"/>
    <n v="0"/>
    <n v="0"/>
    <n v="69426.350000000006"/>
  </r>
  <r>
    <x v="0"/>
    <x v="508"/>
    <s v="Vandpytten"/>
    <s v="Vanløse/Brønshøj-Husum"/>
    <s v="Slotsherrensvej 81"/>
    <n v="2720"/>
    <s v="Vanløse"/>
    <s v="38 71 79 94"/>
    <s v="37214@buf.kk.dk"/>
    <s v="Lisbeth Hardy-Hansen."/>
    <n v="0"/>
    <n v="0"/>
    <s v="37214@buf.kk.dk"/>
    <s v="Vuggestue"/>
    <n v="33"/>
    <n v="0"/>
    <n v="0"/>
    <n v="0"/>
    <n v="0"/>
    <n v="0"/>
    <n v="0"/>
    <s v="Nej"/>
    <n v="0"/>
    <n v="0"/>
    <n v="5"/>
    <n v="5"/>
    <n v="4"/>
    <n v="5"/>
    <n v="0"/>
    <n v="0"/>
    <n v="0"/>
    <n v="0"/>
    <n v="0"/>
    <n v="0"/>
    <n v="79597"/>
    <n v="0"/>
    <n v="0"/>
    <s v="Ja"/>
    <n v="0"/>
    <s v="Bente"/>
    <n v="0"/>
    <n v="28"/>
    <n v="0"/>
    <s v="Ufaglært"/>
    <n v="0"/>
    <s v="div. Kurser"/>
    <n v="0"/>
    <n v="0"/>
    <n v="0"/>
    <n v="0"/>
    <n v="0"/>
    <n v="0"/>
    <n v="0"/>
    <n v="85"/>
    <n v="0"/>
    <n v="2"/>
    <n v="0"/>
    <s v="Ja"/>
    <s v="Nej"/>
    <s v="Ja"/>
    <n v="0"/>
    <n v="0"/>
    <n v="0"/>
    <n v="0"/>
    <n v="0"/>
    <n v="0"/>
    <x v="1"/>
    <x v="1"/>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s v="Vuggestuer"/>
    <s v="Vanløse/Brønshøj-Husum"/>
    <n v="33"/>
    <n v="0"/>
    <n v="0"/>
    <n v="0"/>
    <n v="0"/>
    <n v="0"/>
    <n v="0"/>
    <n v="0"/>
    <n v="0"/>
    <n v="0"/>
    <n v="0"/>
    <n v="0"/>
    <n v="0"/>
    <n v="0"/>
    <n v="79596.75"/>
  </r>
  <r>
    <x v="0"/>
    <x v="509"/>
    <s v="Svanen"/>
    <s v="Vanløse/Brønshøj-Husum"/>
    <s v="Brønshøjvej 30"/>
    <n v="2700"/>
    <s v="Brønshøj"/>
    <s v="38 81 04 92"/>
    <s v="37218@buf.kk.dk"/>
    <s v="Anni Lind"/>
    <n v="0"/>
    <n v="0"/>
    <s v="37218@buf.kk.dk"/>
    <s v="Vuggestue"/>
    <n v="36"/>
    <n v="0"/>
    <n v="0"/>
    <n v="0"/>
    <n v="0"/>
    <n v="0"/>
    <n v="0"/>
    <s v="Nej"/>
    <n v="0"/>
    <n v="0"/>
    <n v="5"/>
    <n v="5"/>
    <n v="5"/>
    <n v="5"/>
    <n v="0"/>
    <n v="0"/>
    <n v="0"/>
    <n v="0"/>
    <n v="0"/>
    <n v="0"/>
    <n v="100000"/>
    <n v="0"/>
    <n v="0"/>
    <s v="Ja"/>
    <n v="0"/>
    <s v="Lars Sørensen"/>
    <n v="0"/>
    <n v="35"/>
    <n v="0"/>
    <s v="Mangler et ½år af kokkeuddannelsen"/>
    <n v="0"/>
    <n v="0"/>
    <n v="0"/>
    <n v="0"/>
    <n v="0"/>
    <n v="0"/>
    <n v="0"/>
    <n v="0"/>
    <n v="0"/>
    <n v="85"/>
    <n v="0"/>
    <n v="1"/>
    <n v="0"/>
    <s v="Ja"/>
    <s v="Nej"/>
    <s v="Ja"/>
    <n v="0"/>
    <n v="0"/>
    <n v="0"/>
    <n v="0"/>
    <n v="0"/>
    <n v="0"/>
    <x v="1"/>
    <x v="1"/>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s v="Vuggestuer"/>
    <s v="Vanløse/Brønshøj-Husum"/>
    <n v="36"/>
    <n v="0"/>
    <n v="0"/>
    <n v="0"/>
    <n v="0"/>
    <n v="0"/>
    <n v="0"/>
    <n v="0"/>
    <n v="0"/>
    <n v="0"/>
    <n v="0"/>
    <n v="0"/>
    <n v="0"/>
    <n v="0"/>
    <n v="98510.720000000001"/>
  </r>
  <r>
    <x v="0"/>
    <x v="510"/>
    <s v="Børnehjørnet"/>
    <s v="Vanløse/Brønshøj-Husum"/>
    <s v="Bogholder Allé 59"/>
    <n v="2720"/>
    <s v="Vanløse"/>
    <s v="38 71 86 14"/>
    <s v="37231@buf.kk.dk"/>
    <s v="Helle Dennung"/>
    <n v="38865828"/>
    <n v="38718614"/>
    <s v="37231@buf.kk.dk"/>
    <s v="Vuggestue"/>
    <n v="22"/>
    <n v="0"/>
    <n v="0"/>
    <n v="0"/>
    <n v="0"/>
    <n v="0"/>
    <n v="0"/>
    <s v="Nej"/>
    <n v="0"/>
    <n v="0"/>
    <n v="5"/>
    <n v="0"/>
    <n v="4"/>
    <n v="5"/>
    <n v="0"/>
    <n v="0"/>
    <n v="0"/>
    <n v="0"/>
    <n v="0"/>
    <n v="0"/>
    <n v="63511"/>
    <n v="0"/>
    <n v="0"/>
    <s v="Ja"/>
    <n v="0"/>
    <s v="Marianne"/>
    <n v="0"/>
    <n v="32"/>
    <n v="0"/>
    <s v="Ufaglært"/>
    <n v="0"/>
    <s v="Div. Kurser"/>
    <n v="0"/>
    <n v="0"/>
    <n v="0"/>
    <n v="0"/>
    <n v="0"/>
    <n v="0"/>
    <n v="0"/>
    <n v="97"/>
    <n v="0"/>
    <n v="2"/>
    <n v="0"/>
    <s v="Ja"/>
    <s v="Nej"/>
    <s v="Ja"/>
    <n v="0"/>
    <n v="0"/>
    <n v="0"/>
    <n v="0"/>
    <n v="0"/>
    <n v="0"/>
    <x v="1"/>
    <x v="1"/>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s v="Vuggestuer"/>
    <s v="Vanløse/Brønshøj-Husum"/>
    <n v="22"/>
    <n v="0"/>
    <n v="0"/>
    <n v="0"/>
    <n v="0"/>
    <n v="0"/>
    <n v="0"/>
    <n v="0"/>
    <n v="0"/>
    <n v="0"/>
    <n v="0"/>
    <n v="0"/>
    <n v="0"/>
    <n v="0"/>
    <n v="63510.879999999997"/>
  </r>
  <r>
    <x v="0"/>
    <x v="511"/>
    <s v="Kernehuset"/>
    <s v="Vanløse/Brønshøj-Husum"/>
    <s v="Tyborøn Allé 55"/>
    <n v="2720"/>
    <s v="Vanløse"/>
    <s v="38 71 21 76"/>
    <s v="37268@buf.kk.dk"/>
    <s v="Anna Andersen"/>
    <n v="47315747"/>
    <n v="38712176"/>
    <s v="37268@buf.kk.dk"/>
    <s v="Vuggestue"/>
    <n v="87"/>
    <n v="0"/>
    <n v="0"/>
    <n v="0"/>
    <n v="0"/>
    <n v="0"/>
    <n v="0"/>
    <n v="0"/>
    <n v="0"/>
    <n v="0"/>
    <n v="5"/>
    <n v="0"/>
    <n v="5"/>
    <n v="0"/>
    <n v="0"/>
    <n v="0"/>
    <n v="0"/>
    <n v="0"/>
    <n v="0"/>
    <n v="0"/>
    <n v="415410"/>
    <n v="0"/>
    <n v="0"/>
    <s v="Ja"/>
    <n v="0"/>
    <s v="Lea"/>
    <n v="0"/>
    <n v="30"/>
    <n v="0"/>
    <s v="Ufaglært"/>
    <n v="0"/>
    <n v="0"/>
    <n v="0"/>
    <n v="0"/>
    <n v="0"/>
    <n v="0"/>
    <n v="0"/>
    <n v="0"/>
    <n v="0"/>
    <n v="85"/>
    <n v="0"/>
    <n v="2"/>
    <n v="0"/>
    <s v="Ja"/>
    <s v="ja"/>
    <s v="nej"/>
    <n v="0"/>
    <n v="0"/>
    <n v="0"/>
    <n v="0"/>
    <n v="0"/>
    <n v="0"/>
    <x v="1"/>
    <x v="1"/>
    <n v="0"/>
    <s v="produktionskøkken"/>
    <n v="0"/>
    <n v="0"/>
    <n v="0"/>
    <n v="0"/>
    <n v="0"/>
    <n v="0"/>
    <n v="0"/>
    <n v="0"/>
    <n v="0"/>
    <n v="0"/>
    <n v="0"/>
    <n v="0"/>
    <n v="0"/>
    <s v="Vedr. økonomi, så er beløbet højere end normalt fordi køkkendamen har haft barsel og de i den periode har fået mad udefra."/>
    <s v="Sine"/>
    <d v="2009-05-26T00:00:00"/>
    <n v="0"/>
    <n v="0"/>
    <n v="0"/>
    <n v="0"/>
    <n v="0"/>
    <n v="0"/>
    <n v="0"/>
    <n v="0"/>
    <n v="0"/>
    <n v="0"/>
    <n v="0"/>
    <n v="0"/>
    <n v="0"/>
    <n v="0"/>
    <n v="0"/>
    <n v="0"/>
    <n v="0"/>
    <n v="0"/>
    <n v="0"/>
    <n v="0"/>
    <n v="0"/>
    <n v="0"/>
    <n v="0"/>
    <n v="0"/>
    <n v="0"/>
    <n v="0"/>
    <n v="0"/>
    <n v="0"/>
    <n v="0"/>
    <n v="0"/>
    <n v="0"/>
    <n v="0"/>
    <s v="Vuggestuer"/>
    <s v="Vanløse/Brønshøj-Husum"/>
    <n v="87"/>
    <n v="0"/>
    <n v="0"/>
    <n v="0"/>
    <n v="0"/>
    <n v="0"/>
    <n v="0"/>
    <n v="0"/>
    <n v="0"/>
    <n v="0"/>
    <n v="0"/>
    <n v="0"/>
    <n v="0"/>
    <n v="0"/>
    <n v="415410.81"/>
  </r>
  <r>
    <x v="0"/>
    <x v="512"/>
    <s v="Vuggestuen Vinkelager"/>
    <s v="Vanløse/Brønshøj-Husum"/>
    <s v="Vinkelager 36"/>
    <n v="2720"/>
    <s v="Vanløse"/>
    <s v="38 74 43 23"/>
    <s v="37271@buf.kk.dk"/>
    <s v="Birgitte Persson"/>
    <n v="32955751"/>
    <n v="38744323"/>
    <s v="37271@buf.kk.dk"/>
    <s v="Vuggestue"/>
    <n v="33"/>
    <n v="0"/>
    <n v="0"/>
    <n v="0"/>
    <n v="0"/>
    <n v="0"/>
    <n v="0"/>
    <n v="0"/>
    <n v="0"/>
    <n v="0"/>
    <n v="5"/>
    <n v="5"/>
    <n v="5"/>
    <n v="5"/>
    <n v="0"/>
    <n v="0"/>
    <n v="0"/>
    <n v="0"/>
    <n v="0"/>
    <n v="0"/>
    <n v="75000"/>
    <n v="0"/>
    <n v="0"/>
    <s v="Ja"/>
    <n v="0"/>
    <s v="Yvonne"/>
    <n v="0"/>
    <n v="30"/>
    <n v="0"/>
    <s v="ufaglært"/>
    <n v="0"/>
    <s v="div. Kurser"/>
    <n v="0"/>
    <n v="0"/>
    <n v="0"/>
    <n v="0"/>
    <n v="0"/>
    <n v="0"/>
    <n v="0"/>
    <n v="80"/>
    <n v="0"/>
    <n v="1"/>
    <n v="0"/>
    <s v="Ja"/>
    <s v="ja"/>
    <s v="Ja"/>
    <n v="0"/>
    <n v="0"/>
    <n v="0"/>
    <n v="0"/>
    <n v="0"/>
    <n v="0"/>
    <x v="1"/>
    <x v="1"/>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s v="Vuggestuer"/>
    <s v="Vanløse/Brønshøj-Husum"/>
    <n v="33"/>
    <n v="0"/>
    <n v="0"/>
    <n v="0"/>
    <n v="0"/>
    <n v="0"/>
    <n v="0"/>
    <n v="0"/>
    <n v="0"/>
    <n v="0"/>
    <n v="0"/>
    <n v="0"/>
    <n v="0"/>
    <n v="0"/>
    <n v="100500.83"/>
  </r>
  <r>
    <x v="0"/>
    <x v="513"/>
    <s v="Vuggestuen Rugvej"/>
    <s v="Vanløse/Brønshøj-Husum"/>
    <s v="Rugvej 12"/>
    <n v="2700"/>
    <s v="Brønshøj"/>
    <s v="38 60 82 47"/>
    <s v="37298@buf.kk.dk"/>
    <s v="Dorte Bang Jensen"/>
    <n v="44446210"/>
    <n v="0"/>
    <s v="37298@buf.kk.dk"/>
    <s v="Vuggestue"/>
    <n v="44"/>
    <n v="0"/>
    <n v="0"/>
    <n v="0"/>
    <n v="0"/>
    <n v="0"/>
    <n v="0"/>
    <s v="Nej"/>
    <n v="0"/>
    <n v="0"/>
    <n v="5"/>
    <n v="5"/>
    <n v="4"/>
    <n v="5"/>
    <n v="0"/>
    <n v="0"/>
    <n v="0"/>
    <n v="0"/>
    <n v="0"/>
    <n v="0"/>
    <n v="131852"/>
    <n v="0"/>
    <n v="0"/>
    <s v="Ja"/>
    <n v="0"/>
    <s v="Helle"/>
    <n v="0"/>
    <n v="32"/>
    <n v="0"/>
    <s v="Ufaglært"/>
    <n v="0"/>
    <n v="0"/>
    <n v="0"/>
    <n v="0"/>
    <n v="0"/>
    <n v="0"/>
    <n v="0"/>
    <n v="0"/>
    <n v="0"/>
    <n v="92"/>
    <n v="0"/>
    <n v="2"/>
    <n v="0"/>
    <s v="Ja"/>
    <s v="ja"/>
    <s v="Ja"/>
    <n v="0"/>
    <n v="0"/>
    <n v="0"/>
    <n v="0"/>
    <n v="0"/>
    <n v="0"/>
    <x v="1"/>
    <x v="1"/>
    <n v="0"/>
    <s v="produktionskøkken"/>
    <n v="0"/>
    <n v="0"/>
    <n v="0"/>
    <n v="0"/>
    <n v="0"/>
    <n v="0"/>
    <n v="0"/>
    <n v="0"/>
    <n v="0"/>
    <n v="0"/>
    <n v="0"/>
    <n v="0"/>
    <n v="0"/>
    <s v="Køkken er renoveret for ca. 10 år siden. Køkken er lille men fungerer godt."/>
    <s v="Sine"/>
    <d v="2009-05-26T00:00:00"/>
    <n v="0"/>
    <n v="0"/>
    <n v="0"/>
    <n v="0"/>
    <n v="0"/>
    <n v="0"/>
    <n v="0"/>
    <n v="0"/>
    <n v="0"/>
    <n v="0"/>
    <n v="0"/>
    <n v="0"/>
    <n v="0"/>
    <n v="0"/>
    <n v="0"/>
    <n v="0"/>
    <n v="0"/>
    <n v="0"/>
    <n v="0"/>
    <n v="0"/>
    <n v="0"/>
    <n v="0"/>
    <n v="0"/>
    <n v="0"/>
    <n v="0"/>
    <n v="0"/>
    <n v="0"/>
    <n v="0"/>
    <n v="0"/>
    <n v="0"/>
    <n v="0"/>
    <n v="0"/>
    <s v="Vuggestuer"/>
    <s v="Vanløse/Brønshøj-Husum"/>
    <n v="44"/>
    <n v="0"/>
    <n v="0"/>
    <n v="0"/>
    <n v="0"/>
    <n v="0"/>
    <n v="0"/>
    <n v="0"/>
    <n v="0"/>
    <n v="0"/>
    <n v="0"/>
    <n v="0"/>
    <n v="0"/>
    <n v="0"/>
    <n v="131852.14000000001"/>
  </r>
  <r>
    <x v="0"/>
    <x v="514"/>
    <s v="Mini Ajax"/>
    <s v="Vesterbro/Kgs.Enghave"/>
    <s v="Bavnehøj Allé 32"/>
    <n v="2450"/>
    <s v="København SV"/>
    <s v="33 26 04 80"/>
    <n v="0"/>
    <s v="Dorthe Thomsen Larsen"/>
    <n v="33260480"/>
    <n v="26141151"/>
    <s v="miniajax@miniajax.dk"/>
    <s v="Vuggestue"/>
    <n v="60"/>
    <n v="0"/>
    <n v="0"/>
    <n v="0"/>
    <n v="0"/>
    <n v="0"/>
    <n v="0"/>
    <s v="Nej"/>
    <n v="0"/>
    <n v="0"/>
    <n v="5"/>
    <n v="5"/>
    <n v="5"/>
    <n v="5"/>
    <n v="0"/>
    <n v="0"/>
    <n v="0"/>
    <n v="0"/>
    <n v="0"/>
    <n v="0"/>
    <n v="25000"/>
    <n v="0"/>
    <n v="0"/>
    <s v="Ja"/>
    <s v="nej"/>
    <s v="John Krogh"/>
    <n v="2004"/>
    <n v="37"/>
    <s v="johnkrogh@tiscali.dk"/>
    <n v="0"/>
    <s v="Køkken erfaring"/>
    <s v="Hygiejne, Ø.O.F. Madhus kurser "/>
    <n v="0"/>
    <n v="0"/>
    <n v="0"/>
    <n v="0"/>
    <n v="0"/>
    <n v="0"/>
    <n v="0"/>
    <n v="75"/>
    <n v="0"/>
    <n v="2"/>
    <n v="0"/>
    <s v="Ja"/>
    <s v="Nej"/>
    <s v="Ja"/>
    <s v="Ja"/>
    <n v="0"/>
    <n v="0"/>
    <n v="0"/>
    <n v="0"/>
    <n v="0"/>
    <x v="1"/>
    <x v="1"/>
    <n v="0"/>
    <s v="produktionskøkken"/>
    <s v="Ja"/>
    <s v="Ingen"/>
    <s v="Ingen"/>
    <s v="Nej"/>
    <n v="0"/>
    <n v="0"/>
    <n v="0"/>
    <n v="0"/>
    <n v="0"/>
    <n v="0"/>
    <n v="0"/>
    <n v="0"/>
    <n v="0"/>
    <n v="0"/>
    <s v="Lone Voss / Nanna"/>
    <d v="2009-02-06T00:00:00"/>
    <n v="0"/>
    <n v="0"/>
    <n v="1"/>
    <n v="0"/>
    <n v="0"/>
    <n v="3"/>
    <n v="0"/>
    <n v="0"/>
    <n v="0"/>
    <n v="0"/>
    <n v="2"/>
    <n v="0"/>
    <n v="0"/>
    <n v="0"/>
    <n v="0"/>
    <n v="0"/>
    <n v="2"/>
    <n v="0"/>
    <n v="0"/>
    <n v="1"/>
    <n v="17"/>
    <s v="Miele professionel 67859"/>
    <n v="3"/>
    <s v="Ja"/>
    <n v="20"/>
    <s v="Nej"/>
    <s v="Nej"/>
    <s v="Nej"/>
    <n v="3"/>
    <s v="God plads"/>
    <s v=" Kartoffelskræller_x000a_                                                                                                                                                                                                                                                                Dejligt køkken"/>
    <n v="0"/>
    <s v="Vuggestuer"/>
    <s v="Vesterbro/Kgs.Enghave"/>
    <n v="60"/>
    <n v="0"/>
    <n v="0"/>
    <n v="0"/>
    <n v="0"/>
    <n v="0"/>
    <n v="0"/>
    <n v="6"/>
    <n v="0"/>
    <n v="0"/>
    <n v="0"/>
    <n v="0"/>
    <n v="0"/>
    <n v="0"/>
    <n v="200246.26"/>
  </r>
  <r>
    <x v="0"/>
    <x v="515"/>
    <s v="Red Barnets Vuggestue"/>
    <s v="Vesterbro/Kgs.Enghave"/>
    <s v="Händelsvej 68"/>
    <n v="2450"/>
    <s v="København SV"/>
    <s v="36 46 02 17"/>
    <s v="35242@buf.kk.dk"/>
    <s v="Peter Hansen"/>
    <n v="0"/>
    <n v="0"/>
    <n v="0"/>
    <s v="Vuggestue"/>
    <n v="44"/>
    <n v="0"/>
    <n v="0"/>
    <n v="0"/>
    <n v="0"/>
    <n v="0"/>
    <n v="0"/>
    <s v="Nej"/>
    <n v="0"/>
    <n v="0"/>
    <n v="5"/>
    <n v="5"/>
    <n v="4"/>
    <n v="5"/>
    <n v="0"/>
    <n v="0"/>
    <n v="0"/>
    <n v="0"/>
    <n v="0"/>
    <n v="0"/>
    <n v="142000"/>
    <n v="0"/>
    <n v="0"/>
    <s v="Ja"/>
    <s v="nej"/>
    <s v="Birthe Fredriksen"/>
    <n v="1997"/>
    <n v="35"/>
    <n v="0"/>
    <n v="0"/>
    <s v="Arbejdet i køkken siden 1981"/>
    <s v="økologisk oplysningsforbund+ madhuset"/>
    <n v="0"/>
    <n v="0"/>
    <n v="0"/>
    <n v="0"/>
    <n v="0"/>
    <n v="0"/>
    <n v="0"/>
    <n v="81"/>
    <n v="0"/>
    <n v="2"/>
    <n v="0"/>
    <s v="Ja"/>
    <s v="ja"/>
    <s v="Ja"/>
    <s v="Ja"/>
    <s v="Ja, vil gerne lave mad"/>
    <s v="Ja"/>
    <s v="Posistive"/>
    <s v="Ja"/>
    <s v="Posistive"/>
    <x v="0"/>
    <x v="1"/>
    <n v="0"/>
    <s v="produktionskøkken"/>
    <s v="nej"/>
    <s v="Ingen"/>
    <s v="Mindre"/>
    <s v="Nej"/>
    <s v="Dejligt brugbart køkken, men nedslidt._x000a_Kræver ingen anskaffelser -nærmere en renovering"/>
    <n v="0"/>
    <n v="0"/>
    <n v="0"/>
    <n v="0"/>
    <n v="0"/>
    <n v="0"/>
    <n v="0"/>
    <n v="0"/>
    <n v="0"/>
    <s v="Cathrine Jerrik / Nanna"/>
    <s v="9.2.2009"/>
    <n v="0"/>
    <n v="2"/>
    <n v="0"/>
    <n v="0"/>
    <n v="0"/>
    <n v="2"/>
    <n v="0"/>
    <n v="0"/>
    <n v="0"/>
    <n v="1"/>
    <n v="2"/>
    <n v="0"/>
    <n v="1"/>
    <n v="0"/>
    <n v="0"/>
    <n v="1"/>
    <n v="2"/>
    <n v="0"/>
    <n v="0"/>
    <n v="0"/>
    <n v="20"/>
    <s v="Miele"/>
    <n v="0"/>
    <s v="Nej"/>
    <n v="0"/>
    <s v="Ja"/>
    <s v="Nej"/>
    <s v="ja"/>
    <n v="3"/>
    <s v="God plads"/>
    <s v="Kartoffelskræller_x000a__x000a_Godt køkken"/>
    <n v="0"/>
    <s v="Vuggestuer"/>
    <s v="Vesterbro/Kgs.Enghave"/>
    <n v="44"/>
    <n v="0"/>
    <n v="0"/>
    <n v="0"/>
    <n v="0"/>
    <n v="0"/>
    <n v="0"/>
    <n v="0"/>
    <n v="0"/>
    <n v="0"/>
    <n v="0"/>
    <n v="0"/>
    <n v="0"/>
    <n v="0"/>
    <n v="140876.87"/>
  </r>
  <r>
    <x v="0"/>
    <x v="516"/>
    <s v="Vuggestuen Sjællandshuse"/>
    <s v="Vesterbro/Kgs.Enghave"/>
    <s v="Natalie Zahles Vej 23"/>
    <n v="2450"/>
    <s v="København SV"/>
    <s v="33 21 18 24"/>
    <s v="35253@buf.kk.dk"/>
    <s v="Birgit Villemoes Larsen"/>
    <n v="38340985"/>
    <n v="0"/>
    <s v="35253@buf.kk.dk"/>
    <s v="Vuggestue"/>
    <n v="44"/>
    <n v="0"/>
    <n v="0"/>
    <n v="0"/>
    <n v="0"/>
    <n v="0"/>
    <n v="0"/>
    <s v="Nej"/>
    <n v="0"/>
    <n v="0"/>
    <n v="5"/>
    <n v="5"/>
    <n v="5"/>
    <n v="5"/>
    <n v="0"/>
    <n v="0"/>
    <n v="0"/>
    <n v="0"/>
    <n v="0"/>
    <n v="0"/>
    <n v="130000"/>
    <n v="0"/>
    <n v="0"/>
    <s v="Ja"/>
    <s v="nej"/>
    <s v="Anne Kramer"/>
    <n v="2008"/>
    <n v="30"/>
    <n v="0"/>
    <n v="0"/>
    <s v="5 år"/>
    <s v="hygiejne + egenkontrol"/>
    <n v="0"/>
    <n v="0"/>
    <n v="0"/>
    <n v="0"/>
    <n v="0"/>
    <n v="0"/>
    <n v="0"/>
    <n v="80"/>
    <n v="0"/>
    <n v="1"/>
    <n v="0"/>
    <s v="Ja"/>
    <s v="ja"/>
    <s v="Ja"/>
    <s v="Ja"/>
    <n v="0"/>
    <n v="0"/>
    <n v="0"/>
    <n v="0"/>
    <n v="0"/>
    <x v="1"/>
    <x v="1"/>
    <n v="0"/>
    <s v="produktionskøkken"/>
    <s v="Ja"/>
    <s v="Mindre"/>
    <s v="Mindre"/>
    <s v="Nej"/>
    <s v="evt. et større komfur, med  flere kogeplader"/>
    <n v="0"/>
    <n v="0"/>
    <n v="0"/>
    <n v="0"/>
    <n v="0"/>
    <n v="0"/>
    <n v="0"/>
    <n v="0"/>
    <n v="0"/>
    <s v="Catrine Jerrik"/>
    <d v="2009-02-10T00:00:00"/>
    <n v="0"/>
    <n v="1"/>
    <n v="0"/>
    <n v="4"/>
    <n v="1"/>
    <n v="1"/>
    <n v="0"/>
    <n v="0"/>
    <n v="0"/>
    <n v="0"/>
    <n v="2"/>
    <n v="0"/>
    <n v="0"/>
    <n v="1"/>
    <n v="0"/>
    <n v="0"/>
    <n v="0"/>
    <n v="0"/>
    <n v="1"/>
    <n v="1"/>
    <n v="30"/>
    <s v="Miele"/>
    <n v="5"/>
    <s v="Ja"/>
    <n v="0"/>
    <s v="Nej"/>
    <s v="Ja"/>
    <s v="Nej"/>
    <n v="1"/>
    <s v="God plads"/>
    <n v="0"/>
    <n v="0"/>
    <s v="Vuggestuer"/>
    <s v="Vesterbro/Kgs.Enghave"/>
    <n v="44"/>
    <n v="0"/>
    <n v="0"/>
    <n v="0"/>
    <n v="0"/>
    <n v="0"/>
    <n v="0"/>
    <n v="0"/>
    <n v="0"/>
    <n v="0"/>
    <n v="0"/>
    <n v="0"/>
    <n v="0"/>
    <n v="0"/>
    <n v="140425.06"/>
  </r>
  <r>
    <x v="0"/>
    <x v="517"/>
    <s v="Solbakkens Vuggestue"/>
    <s v="Vesterbro/Kgs.Enghave"/>
    <s v="Rektorparken 22"/>
    <n v="2450"/>
    <s v="København SV"/>
    <s v="33 31 31 01"/>
    <s v="35260@buf.kk.dk"/>
    <s v="PETER Hansen"/>
    <n v="46354751"/>
    <n v="33313101"/>
    <n v="0"/>
    <s v="Vuggestue"/>
    <n v="28"/>
    <n v="0"/>
    <n v="0"/>
    <n v="0"/>
    <n v="0"/>
    <n v="0"/>
    <n v="0"/>
    <s v="Nej"/>
    <n v="0"/>
    <n v="0"/>
    <n v="5"/>
    <n v="5"/>
    <n v="5"/>
    <n v="5"/>
    <n v="0"/>
    <n v="0"/>
    <n v="0"/>
    <n v="0"/>
    <n v="0"/>
    <n v="0"/>
    <n v="105000"/>
    <n v="0"/>
    <n v="0"/>
    <s v="Ja"/>
    <s v="nej"/>
    <s v="Marianne Jørgensen"/>
    <n v="2006"/>
    <n v="30"/>
    <n v="0"/>
    <s v="køkkenassistent"/>
    <s v="Udlært i 02"/>
    <s v="Økologisk oplysningsforbund"/>
    <n v="0"/>
    <n v="0"/>
    <n v="0"/>
    <n v="0"/>
    <n v="0"/>
    <n v="0"/>
    <n v="0"/>
    <n v="98"/>
    <n v="0"/>
    <n v="1"/>
    <n v="0"/>
    <s v="Ja"/>
    <s v="ja"/>
    <s v="Ja"/>
    <s v="Ja"/>
    <n v="0"/>
    <n v="0"/>
    <n v="0"/>
    <n v="0"/>
    <n v="0"/>
    <x v="1"/>
    <x v="1"/>
    <n v="0"/>
    <s v="produktionskøkken"/>
    <s v="Ja"/>
    <s v="Mindre"/>
    <s v="Ingen"/>
    <s v="Nej"/>
    <s v="meget fint køkken kunne godt leverer til andre Vuggestuer/børnehaver f.eks. Hvis en konvektionsovn blev intalleret"/>
    <n v="0"/>
    <n v="0"/>
    <n v="0"/>
    <n v="0"/>
    <n v="0"/>
    <n v="0"/>
    <n v="0"/>
    <n v="0"/>
    <n v="0"/>
    <s v="Cathrine Jerrik / Nanna"/>
    <s v="6.2.2009"/>
    <n v="0"/>
    <n v="0"/>
    <n v="0"/>
    <n v="4"/>
    <n v="0"/>
    <n v="2"/>
    <n v="0"/>
    <n v="0"/>
    <n v="0"/>
    <n v="1"/>
    <n v="2"/>
    <n v="0"/>
    <n v="0"/>
    <n v="0"/>
    <n v="0"/>
    <n v="1"/>
    <n v="3"/>
    <n v="0"/>
    <n v="0"/>
    <n v="1"/>
    <n v="20"/>
    <s v="Miele opvask alm. "/>
    <n v="0"/>
    <s v="Nej"/>
    <n v="0"/>
    <s v="Ja"/>
    <s v="Ja"/>
    <s v="Nej"/>
    <n v="3"/>
    <s v="God plads"/>
    <s v="Et velfungerende køkkener uden nogen mangler, dog ville det ifølge personalet værer rart med et svaleskab til grønt"/>
    <n v="0"/>
    <s v="Vuggestuer"/>
    <s v="Vesterbro/Kgs.Enghave"/>
    <n v="28"/>
    <n v="0"/>
    <n v="0"/>
    <n v="0"/>
    <n v="0"/>
    <n v="0"/>
    <n v="0"/>
    <n v="0"/>
    <n v="0"/>
    <n v="0"/>
    <n v="0"/>
    <n v="0"/>
    <n v="0"/>
    <n v="0"/>
    <n v="82461.75"/>
  </r>
  <r>
    <x v="0"/>
    <x v="518"/>
    <s v="Vuggestuen Lyrskov"/>
    <s v="Vesterbro/Kgs.Enghave"/>
    <s v="Lyrskovgade 8"/>
    <n v="1758"/>
    <s v="København V"/>
    <s v="33 31 85 88"/>
    <s v="35264@buf.kk.dk"/>
    <s v="Ingrid Melskens"/>
    <n v="32577002"/>
    <n v="0"/>
    <s v="vuggestuenlyrskv@gmail.com"/>
    <s v="Vuggestue"/>
    <n v="23"/>
    <n v="0"/>
    <n v="0"/>
    <n v="0"/>
    <n v="0"/>
    <n v="0"/>
    <n v="0"/>
    <s v="Nej"/>
    <n v="0"/>
    <n v="0"/>
    <n v="5"/>
    <n v="5"/>
    <n v="5"/>
    <n v="5"/>
    <n v="0"/>
    <n v="0"/>
    <n v="0"/>
    <n v="0"/>
    <n v="0"/>
    <n v="0"/>
    <n v="85000"/>
    <n v="0"/>
    <n v="0"/>
    <s v="Ja"/>
    <s v="nej"/>
    <s v="Isabelle Mattheus"/>
    <n v="2007"/>
    <n v="25"/>
    <n v="0"/>
    <s v="Smørrebrødsjomfru"/>
    <s v="10 år"/>
    <s v="AMU + 2 i madhuset. Økologisk oplysningsforbund"/>
    <n v="0"/>
    <n v="0"/>
    <n v="0"/>
    <n v="0"/>
    <n v="0"/>
    <n v="0"/>
    <n v="0"/>
    <n v="96"/>
    <n v="0"/>
    <n v="2"/>
    <n v="0"/>
    <s v="Ja"/>
    <s v="Nej"/>
    <s v="Ja"/>
    <s v="Ja"/>
    <n v="0"/>
    <n v="0"/>
    <n v="0"/>
    <n v="0"/>
    <n v="0"/>
    <x v="1"/>
    <x v="1"/>
    <n v="0"/>
    <s v="produktionskøkken"/>
    <s v="Ja"/>
    <s v="Ingen"/>
    <s v="Ingen"/>
    <s v="Nej"/>
    <s v="Vil gerne med i mentor ordning"/>
    <n v="0"/>
    <n v="0"/>
    <n v="0"/>
    <n v="0"/>
    <n v="0"/>
    <n v="0"/>
    <n v="0"/>
    <n v="0"/>
    <s v="Vil gerne med i mentor ordning"/>
    <s v="Cathrine Jerrik / Nanna"/>
    <s v="11.2.2009"/>
    <n v="0"/>
    <n v="1"/>
    <n v="0"/>
    <n v="0"/>
    <n v="0"/>
    <n v="2"/>
    <n v="0"/>
    <n v="0"/>
    <n v="0"/>
    <n v="0"/>
    <n v="2"/>
    <n v="0"/>
    <n v="0"/>
    <n v="0"/>
    <n v="0"/>
    <n v="2"/>
    <n v="0"/>
    <n v="0"/>
    <n v="0"/>
    <n v="1"/>
    <n v="20"/>
    <s v="Miele"/>
    <n v="3"/>
    <s v="Nej"/>
    <n v="0"/>
    <s v="Ja"/>
    <s v="Ja"/>
    <s v="Nej"/>
    <n v="2"/>
    <s v="God plads"/>
    <s v="Køkkenet er velfungerende og har lige fået 2 nye varmluftovne_x000a__x000a_gasblus"/>
    <n v="0"/>
    <s v="Vuggestuer"/>
    <s v="Vesterbro/Kgs.Enghave"/>
    <n v="23"/>
    <n v="0"/>
    <n v="0"/>
    <n v="0"/>
    <n v="0"/>
    <n v="0"/>
    <n v="0"/>
    <n v="0"/>
    <n v="0"/>
    <n v="0"/>
    <n v="0"/>
    <n v="0"/>
    <n v="0"/>
    <n v="0"/>
    <n v="65788.08"/>
  </r>
  <r>
    <x v="0"/>
    <x v="519"/>
    <s v="Carlsberg Bryggeriernes Vuggestue"/>
    <s v="Vesterbro/Kgs.Enghave"/>
    <s v="Vesterfælledvej 79"/>
    <n v="1750"/>
    <s v="København V"/>
    <s v="33 21 48 10"/>
    <s v="35274@buf.kk.dk"/>
    <s v="Vibeke Klemmesen"/>
    <n v="36467094"/>
    <n v="0"/>
    <s v="vk@faf.kk.dk"/>
    <s v="Vuggestue"/>
    <n v="44"/>
    <n v="0"/>
    <n v="0"/>
    <n v="0"/>
    <n v="0"/>
    <n v="0"/>
    <n v="0"/>
    <s v="Nej"/>
    <n v="0"/>
    <n v="0"/>
    <n v="5"/>
    <n v="0"/>
    <n v="4"/>
    <n v="5"/>
    <n v="0"/>
    <n v="0"/>
    <n v="0"/>
    <n v="0"/>
    <n v="0"/>
    <n v="0"/>
    <n v="84000"/>
    <n v="0"/>
    <n v="0"/>
    <s v="Ja"/>
    <s v="nej"/>
    <s v="Hanne Byrdal"/>
    <n v="2006"/>
    <n v="30"/>
    <n v="0"/>
    <s v="Smørrebrødsjomfru"/>
    <s v="masser"/>
    <s v="Hygiejne, kvalitetsskema"/>
    <n v="0"/>
    <n v="0"/>
    <n v="0"/>
    <n v="0"/>
    <n v="0"/>
    <n v="0"/>
    <n v="0"/>
    <n v="100"/>
    <n v="0"/>
    <n v="2"/>
    <n v="0"/>
    <s v="nej"/>
    <s v="Nej"/>
    <s v="Ja"/>
    <s v="Ja"/>
    <n v="0"/>
    <s v="Ja"/>
    <n v="0"/>
    <s v="Ja"/>
    <n v="0"/>
    <x v="2"/>
    <x v="1"/>
    <n v="0"/>
    <s v="produktionskøkken"/>
    <s v="Ja"/>
    <s v="Ingen"/>
    <s v="Ingen"/>
    <s v="Nej"/>
    <n v="0"/>
    <n v="0"/>
    <n v="0"/>
    <n v="0"/>
    <n v="0"/>
    <n v="0"/>
    <n v="0"/>
    <n v="0"/>
    <n v="0"/>
    <n v="0"/>
    <s v="Lone Voss"/>
    <d v="2009-02-04T00:00:00"/>
    <n v="0"/>
    <n v="0"/>
    <n v="2"/>
    <n v="8"/>
    <n v="0"/>
    <n v="2"/>
    <n v="0"/>
    <n v="0"/>
    <n v="0"/>
    <n v="0"/>
    <n v="2"/>
    <n v="0"/>
    <n v="0"/>
    <n v="0"/>
    <n v="0"/>
    <n v="0"/>
    <n v="2"/>
    <n v="0"/>
    <n v="0"/>
    <n v="1"/>
    <n v="0"/>
    <s v="Miele"/>
    <n v="4"/>
    <s v="Nej"/>
    <n v="0"/>
    <s v="Ja"/>
    <s v="Ja"/>
    <s v="Nej"/>
    <n v="2"/>
    <n v="0"/>
    <s v="Har talt md Hanne Byrdal"/>
    <n v="0"/>
    <s v="Vuggestuer"/>
    <s v="Vesterbro/Kgs.Enghave"/>
    <n v="42"/>
    <n v="0"/>
    <n v="0"/>
    <n v="0"/>
    <n v="0"/>
    <n v="0"/>
    <n v="0"/>
    <n v="0"/>
    <n v="0"/>
    <n v="0"/>
    <n v="0"/>
    <n v="0"/>
    <n v="0"/>
    <n v="0"/>
    <n v="162728.34"/>
  </r>
  <r>
    <x v="0"/>
    <x v="520"/>
    <s v="Sct. Matthæus Sogns Menigheds Vuggestue"/>
    <s v="Vesterbro/Kgs.Enghave"/>
    <s v="Valdemarsgade 27"/>
    <n v="1665"/>
    <s v="København V"/>
    <s v="33 22 11 81"/>
    <s v="35276@buf.kk.dk"/>
    <s v="Bodil Bauer"/>
    <n v="0"/>
    <n v="0"/>
    <s v="vuggevalde@post.tele.dk"/>
    <s v="Vuggestue"/>
    <n v="20"/>
    <n v="0"/>
    <n v="0"/>
    <n v="0"/>
    <n v="0"/>
    <n v="0"/>
    <n v="0"/>
    <s v="Nej"/>
    <n v="0"/>
    <n v="0"/>
    <n v="5"/>
    <n v="5"/>
    <n v="4"/>
    <n v="4"/>
    <n v="0"/>
    <n v="0"/>
    <n v="0"/>
    <n v="0"/>
    <n v="0"/>
    <n v="0"/>
    <n v="70000"/>
    <n v="0"/>
    <n v="0"/>
    <s v="Ja"/>
    <s v="nej"/>
    <s v="Sara"/>
    <n v="2009"/>
    <n v="20"/>
    <n v="0"/>
    <n v="0"/>
    <n v="0"/>
    <n v="0"/>
    <n v="0"/>
    <n v="0"/>
    <n v="0"/>
    <n v="0"/>
    <n v="0"/>
    <n v="0"/>
    <n v="0"/>
    <n v="95"/>
    <n v="0"/>
    <n v="1"/>
    <n v="0"/>
    <s v="Ja"/>
    <s v="Nej"/>
    <s v="Ja"/>
    <s v="Ja"/>
    <n v="0"/>
    <n v="0"/>
    <n v="0"/>
    <n v="0"/>
    <n v="0"/>
    <x v="1"/>
    <x v="1"/>
    <n v="0"/>
    <s v="produktionskøkken"/>
    <s v="Ja"/>
    <s v="Ingen"/>
    <s v="Ingen"/>
    <s v="Nej"/>
    <s v="Rigtig godt køkken, men ligger i kælderen"/>
    <n v="0"/>
    <n v="0"/>
    <n v="0"/>
    <n v="0"/>
    <n v="0"/>
    <n v="0"/>
    <n v="0"/>
    <n v="0"/>
    <n v="0"/>
    <s v="Lone Voss / Nanna"/>
    <s v="4.2.2009"/>
    <n v="0"/>
    <n v="1"/>
    <n v="0"/>
    <n v="0"/>
    <n v="0"/>
    <n v="1"/>
    <n v="0"/>
    <n v="0"/>
    <n v="0"/>
    <n v="1"/>
    <n v="1"/>
    <n v="0"/>
    <n v="0"/>
    <n v="0"/>
    <n v="0"/>
    <n v="0"/>
    <n v="1"/>
    <n v="0"/>
    <n v="0"/>
    <n v="1"/>
    <n v="0"/>
    <s v="Miele"/>
    <n v="5"/>
    <s v="Nej"/>
    <n v="0"/>
    <s v="Ja"/>
    <s v="Ja"/>
    <s v="Nej"/>
    <n v="2"/>
    <s v="God plads"/>
    <s v="Dejligt køkken med god plads._x000a_Eneste minus er at det er i kælderen._x000a_Mulighed for at lave mad til andre inst., overvej en raiting"/>
    <n v="0"/>
    <s v="Vuggestuer"/>
    <s v="Vesterbro/Kgs.Enghave"/>
    <n v="20"/>
    <n v="0"/>
    <n v="0"/>
    <n v="0"/>
    <n v="0"/>
    <n v="0"/>
    <n v="0"/>
    <n v="0"/>
    <n v="0"/>
    <n v="0"/>
    <n v="0"/>
    <n v="0"/>
    <n v="0"/>
    <n v="0"/>
    <n v="59740.31"/>
  </r>
  <r>
    <x v="0"/>
    <x v="521"/>
    <s v="Kastanjen"/>
    <s v="Vesterbro/Kgs.Enghave"/>
    <s v="Erik Ejegods Gade 5"/>
    <n v="1731"/>
    <s v="København V"/>
    <s v="33 22 02 20"/>
    <s v="37234@buf.kk.dk"/>
    <s v="Eva Frisch"/>
    <n v="32544883"/>
    <n v="0"/>
    <s v="37234@faf.kk.dk"/>
    <s v="Vuggestue"/>
    <n v="48"/>
    <n v="0"/>
    <n v="0"/>
    <n v="0"/>
    <n v="0"/>
    <n v="0"/>
    <n v="0"/>
    <s v="Nej"/>
    <n v="0"/>
    <n v="0"/>
    <n v="5"/>
    <n v="5"/>
    <n v="3"/>
    <n v="5"/>
    <n v="0"/>
    <n v="0"/>
    <n v="0"/>
    <n v="0"/>
    <n v="0"/>
    <n v="0"/>
    <n v="116000"/>
    <n v="0"/>
    <n v="0"/>
    <s v="Ja"/>
    <s v="nej"/>
    <s v="Lena Jensen"/>
    <n v="1987"/>
    <n v="23"/>
    <n v="0"/>
    <s v="Køkkenassistent"/>
    <s v="23 års erfaring"/>
    <s v="økologisk oplysningsforbund"/>
    <n v="0"/>
    <n v="0"/>
    <n v="0"/>
    <n v="0"/>
    <n v="0"/>
    <n v="0"/>
    <n v="0"/>
    <n v="80"/>
    <n v="0"/>
    <n v="2"/>
    <n v="0"/>
    <s v="Ja"/>
    <s v="Nej"/>
    <s v="Ja"/>
    <s v="Ja"/>
    <s v="2 ekstra dage"/>
    <s v="Ja"/>
    <s v="2 ekstra dage"/>
    <s v="Ja"/>
    <s v="2 ekstra dage"/>
    <x v="0"/>
    <x v="137"/>
    <n v="0"/>
    <s v="produktionskøkken"/>
    <s v="Ja"/>
    <s v="Ingen"/>
    <s v="Ingen"/>
    <s v="ja"/>
    <s v="ingen"/>
    <n v="0"/>
    <n v="0"/>
    <n v="0"/>
    <n v="0"/>
    <n v="0"/>
    <n v="0"/>
    <n v="0"/>
    <n v="0"/>
    <n v="0"/>
    <s v="Cathrine Jerrik / Nanna"/>
    <s v="26.2.2009"/>
    <n v="0"/>
    <n v="0"/>
    <n v="1"/>
    <n v="5"/>
    <n v="0"/>
    <n v="1"/>
    <n v="0"/>
    <n v="0"/>
    <n v="0"/>
    <n v="1"/>
    <n v="2"/>
    <n v="0"/>
    <n v="0"/>
    <n v="0"/>
    <n v="0"/>
    <n v="1"/>
    <n v="2"/>
    <n v="0"/>
    <n v="0"/>
    <n v="1"/>
    <n v="25"/>
    <s v="Miele"/>
    <n v="4"/>
    <s v="Nej"/>
    <n v="0"/>
    <s v="Ja"/>
    <s v="Nej"/>
    <s v="ja"/>
    <n v="3"/>
    <s v="God plads"/>
    <s v="Kartoffelskræller"/>
    <n v="0"/>
    <s v="Vuggestuer"/>
    <s v="Vesterbro/Kgs.Enghave"/>
    <n v="48"/>
    <n v="0"/>
    <n v="0"/>
    <n v="0"/>
    <n v="0"/>
    <n v="0"/>
    <n v="0"/>
    <n v="0"/>
    <n v="0"/>
    <n v="0"/>
    <n v="0"/>
    <n v="0"/>
    <n v="0"/>
    <n v="0"/>
    <n v="131293.41"/>
  </r>
  <r>
    <x v="0"/>
    <x v="522"/>
    <s v="Vuggestuen Grønrisvej"/>
    <s v="Vesterbro/Kgs.Enghave"/>
    <s v="Grønrisvej 11"/>
    <n v="2450"/>
    <s v="København SV"/>
    <s v="36 16 81 75"/>
    <s v="37293@buf.kk.dk"/>
    <s v="Lone Hedegård Sørensen"/>
    <n v="36172739"/>
    <n v="0"/>
    <s v="37293@buf.kk.dk"/>
    <s v="Vuggestue"/>
    <n v="33"/>
    <n v="0"/>
    <n v="0"/>
    <n v="0"/>
    <n v="0"/>
    <n v="0"/>
    <n v="0"/>
    <s v="Nej"/>
    <n v="0"/>
    <n v="0"/>
    <n v="5"/>
    <n v="5"/>
    <n v="5"/>
    <n v="5"/>
    <n v="0"/>
    <n v="0"/>
    <n v="0"/>
    <n v="0"/>
    <n v="0"/>
    <n v="0"/>
    <n v="0"/>
    <n v="0"/>
    <n v="0"/>
    <s v="Ja"/>
    <s v="nej"/>
    <s v="Birgitte Mølgård Jensen"/>
    <n v="2001"/>
    <n v="32"/>
    <n v="0"/>
    <s v="ufaglært i køkken, uddannet kontorass."/>
    <s v="10 år kantinearb. i inst. Kantineleder på hotel og restaurant."/>
    <s v="Økologikursus, div. Madhuset"/>
    <n v="0"/>
    <n v="0"/>
    <n v="0"/>
    <n v="0"/>
    <n v="0"/>
    <n v="0"/>
    <n v="0"/>
    <n v="81"/>
    <n v="0"/>
    <n v="2"/>
    <n v="0"/>
    <s v="Ja"/>
    <s v="Nej"/>
    <s v="Ja"/>
    <s v="Ja"/>
    <s v="Køkkenpersonalet er positivt stemt overfor at levere mad til børnahaven, hvis alt det praktiske falder på plads."/>
    <n v="0"/>
    <s v="Vides ikke. Kommer ny bestyrelse. Se 37372"/>
    <s v="Ja"/>
    <n v="0"/>
    <x v="2"/>
    <x v="138"/>
    <n v="0"/>
    <s v="produktionskøkken"/>
    <s v="Ja"/>
    <s v="Ingen"/>
    <s v="Ingen"/>
    <s v="Nej"/>
    <n v="0"/>
    <n v="0"/>
    <n v="0"/>
    <n v="0"/>
    <n v="0"/>
    <n v="0"/>
    <n v="0"/>
    <n v="0"/>
    <n v="0"/>
    <s v="Men Stedet der skal leveres til har evt. brug for køleskab og ovn."/>
    <s v="Birgitte Glerup"/>
    <d v="2009-02-20T00:00:00"/>
    <n v="0"/>
    <n v="0"/>
    <n v="1"/>
    <n v="4"/>
    <n v="0"/>
    <n v="0"/>
    <n v="0"/>
    <n v="0"/>
    <n v="0"/>
    <n v="0"/>
    <n v="2"/>
    <n v="0"/>
    <n v="0"/>
    <n v="0"/>
    <n v="0"/>
    <n v="0"/>
    <n v="1"/>
    <n v="0"/>
    <n v="0"/>
    <n v="1"/>
    <n v="20"/>
    <s v="Miele"/>
    <n v="4"/>
    <s v="Nej"/>
    <n v="0"/>
    <s v="Ja"/>
    <s v="Ja"/>
    <s v="Nej"/>
    <n v="0"/>
    <s v="God plads"/>
    <s v="Har kartoffelskræller. _x000a_"/>
    <s v="Skal sammenlægges med Stubmøllevej (37372)"/>
    <s v="Vuggestuer"/>
    <s v="Vesterbro/Kgs.Enghave"/>
    <n v="33"/>
    <n v="0"/>
    <n v="0"/>
    <n v="0"/>
    <n v="0"/>
    <n v="0"/>
    <n v="0"/>
    <n v="0"/>
    <n v="0"/>
    <n v="0"/>
    <n v="0"/>
    <n v="0"/>
    <n v="0"/>
    <n v="0"/>
    <n v="97778.76"/>
  </r>
  <r>
    <x v="0"/>
    <x v="523"/>
    <s v="Humlebo vuggestue"/>
    <s v="Vesterbro/Kgs.Enghave"/>
    <s v="Vesterfælledvej 19"/>
    <n v="1750"/>
    <s v="København V"/>
    <s v="33 21 81 14"/>
    <s v="37295@buf.kk.dk"/>
    <s v="Lisbet Nørlund"/>
    <n v="33220297"/>
    <n v="0"/>
    <s v="humlebo@buf.kk.dk"/>
    <s v="Vuggestue"/>
    <n v="33"/>
    <n v="0"/>
    <n v="0"/>
    <n v="0"/>
    <n v="0"/>
    <n v="0"/>
    <n v="0"/>
    <s v="Nej"/>
    <n v="0"/>
    <n v="0"/>
    <n v="5"/>
    <n v="5"/>
    <n v="5"/>
    <n v="5"/>
    <n v="0"/>
    <n v="0"/>
    <n v="0"/>
    <n v="0"/>
    <n v="0"/>
    <n v="0"/>
    <n v="120000"/>
    <n v="0"/>
    <n v="0"/>
    <n v="0"/>
    <n v="0"/>
    <s v="Marianne Christensen"/>
    <n v="1996"/>
    <n v="37"/>
    <n v="0"/>
    <s v="Økonoma"/>
    <n v="0"/>
    <s v="Øko-kurser"/>
    <n v="0"/>
    <n v="0"/>
    <n v="0"/>
    <n v="0"/>
    <n v="0"/>
    <n v="0"/>
    <n v="0"/>
    <n v="98"/>
    <n v="0"/>
    <n v="0"/>
    <n v="0"/>
    <n v="0"/>
    <n v="0"/>
    <n v="0"/>
    <s v="Ja"/>
    <n v="0"/>
    <s v="Ja"/>
    <n v="0"/>
    <s v="Ja"/>
    <n v="0"/>
    <x v="2"/>
    <x v="1"/>
    <n v="0"/>
    <s v="produktionskøkken"/>
    <s v="Ja"/>
    <n v="0"/>
    <n v="0"/>
    <n v="0"/>
    <n v="0"/>
    <n v="0"/>
    <n v="0"/>
    <n v="0"/>
    <n v="0"/>
    <n v="0"/>
    <n v="0"/>
    <n v="0"/>
    <n v="0"/>
    <n v="0"/>
    <s v="Mariah ?"/>
    <s v="?"/>
    <n v="0"/>
    <n v="0"/>
    <n v="1"/>
    <n v="4"/>
    <n v="0"/>
    <n v="0"/>
    <n v="1"/>
    <n v="0"/>
    <n v="0"/>
    <n v="0"/>
    <n v="1"/>
    <n v="0"/>
    <n v="0"/>
    <n v="0"/>
    <n v="0"/>
    <n v="0"/>
    <n v="0"/>
    <n v="0"/>
    <n v="1"/>
    <n v="1"/>
    <n v="25"/>
    <s v="Miele Professional"/>
    <n v="5"/>
    <s v="Nej"/>
    <n v="0"/>
    <s v="Nej"/>
    <s v="Ja"/>
    <n v="0"/>
    <n v="2"/>
    <n v="0"/>
    <n v="0"/>
    <n v="0"/>
    <s v="Vuggestuer"/>
    <s v="Vesterbro/Kgs.Enghave"/>
    <n v="35"/>
    <n v="0"/>
    <n v="0"/>
    <n v="0"/>
    <n v="0"/>
    <n v="0"/>
    <n v="0"/>
    <n v="0"/>
    <n v="0"/>
    <n v="0"/>
    <n v="0"/>
    <n v="0"/>
    <n v="0"/>
    <n v="0"/>
    <n v="127618.68"/>
  </r>
  <r>
    <x v="0"/>
    <x v="524"/>
    <s v="Vuggestuen Abel"/>
    <s v="Vesterbro/Kgs.Enghave"/>
    <s v="Abel Cathrines Gade 17"/>
    <n v="1654"/>
    <s v="København V"/>
    <s v="33 85 40 31"/>
    <s v="37321@buf.kk.dk"/>
    <s v="Anne Larsen"/>
    <n v="33226153"/>
    <n v="0"/>
    <s v="37321@buf.kk.dk"/>
    <s v="Vuggestue"/>
    <n v="48"/>
    <n v="0"/>
    <n v="0"/>
    <n v="0"/>
    <n v="0"/>
    <n v="0"/>
    <n v="0"/>
    <s v="Nej"/>
    <n v="0"/>
    <n v="0"/>
    <n v="5"/>
    <n v="5"/>
    <n v="4"/>
    <n v="5"/>
    <n v="0"/>
    <n v="0"/>
    <n v="0"/>
    <n v="0"/>
    <n v="0"/>
    <n v="0"/>
    <n v="99000"/>
    <n v="0"/>
    <n v="0"/>
    <s v="Ja"/>
    <s v="nej"/>
    <s v="Jonathan Lucas"/>
    <n v="2008"/>
    <n v="37"/>
    <n v="0"/>
    <s v="Køkkenassistent og levnedsmideltekniker"/>
    <s v="15-20 år"/>
    <n v="0"/>
    <n v="0"/>
    <n v="0"/>
    <n v="0"/>
    <n v="0"/>
    <n v="0"/>
    <n v="0"/>
    <n v="0"/>
    <n v="97"/>
    <n v="0"/>
    <n v="1"/>
    <n v="0"/>
    <s v="Ja"/>
    <s v="Nej"/>
    <s v="Ja"/>
    <s v="Ja"/>
    <n v="0"/>
    <n v="0"/>
    <n v="0"/>
    <n v="0"/>
    <n v="0"/>
    <x v="1"/>
    <x v="1"/>
    <n v="0"/>
    <s v="produktionskøkken"/>
    <s v="Ja"/>
    <s v="Ingen"/>
    <s v="Ingen"/>
    <s v="Nej"/>
    <s v="Køkkenet er topkvalitet og fuldt udrustet, der skal intet gøres af forbedring"/>
    <n v="0"/>
    <n v="0"/>
    <n v="0"/>
    <n v="0"/>
    <n v="0"/>
    <n v="0"/>
    <n v="0"/>
    <n v="0"/>
    <s v="Køkkenet velegnet til merproduktion, sagtens en fordobling"/>
    <s v="Cathrine Jerrik / Nanna"/>
    <n v="0"/>
    <n v="0"/>
    <n v="0"/>
    <n v="1"/>
    <n v="4"/>
    <n v="0"/>
    <n v="3"/>
    <n v="0"/>
    <n v="0"/>
    <n v="0"/>
    <n v="1"/>
    <n v="2"/>
    <n v="0"/>
    <n v="0"/>
    <n v="0"/>
    <n v="0"/>
    <n v="0"/>
    <n v="1"/>
    <n v="0"/>
    <n v="0"/>
    <n v="1"/>
    <n v="4"/>
    <s v="Miele"/>
    <n v="3"/>
    <s v="Ja"/>
    <n v="12"/>
    <s v="Nej"/>
    <s v="Ja"/>
    <s v="Nej"/>
    <n v="3"/>
    <s v="God plads"/>
    <s v="Meget Nyt og stort køkken_x000a__x000a_Køkkenmedarejderen er på fuldt tid, selvom børnene har madpakke med 1 gang om ugen, da han er på stuerne som pæd.medhj."/>
    <n v="0"/>
    <s v="Vuggestuer"/>
    <s v="Vesterbro/Kgs.Enghave"/>
    <n v="48"/>
    <n v="0"/>
    <n v="0"/>
    <n v="0"/>
    <n v="0"/>
    <n v="0"/>
    <n v="0"/>
    <n v="0"/>
    <n v="0"/>
    <n v="0"/>
    <n v="0"/>
    <n v="0"/>
    <n v="0"/>
    <n v="0"/>
    <n v="147436.85"/>
  </r>
  <r>
    <x v="0"/>
    <x v="525"/>
    <s v="Vuggestuen Lillefryd"/>
    <s v="Vesterbro/Kgs.Enghave"/>
    <s v="Tøndergade 10"/>
    <n v="1752"/>
    <s v="København V"/>
    <s v="33 27 67 20"/>
    <s v="37322@buf.kk.dk"/>
    <n v="0"/>
    <s v="."/>
    <s v="."/>
    <s v="37322@buf.kk.dk"/>
    <s v="Vuggestue"/>
    <n v="36"/>
    <n v="0"/>
    <n v="0"/>
    <n v="0"/>
    <n v="0"/>
    <n v="0"/>
    <n v="0"/>
    <s v="Nej"/>
    <n v="0"/>
    <n v="0"/>
    <n v="5"/>
    <n v="5"/>
    <n v="5"/>
    <n v="5"/>
    <n v="0"/>
    <n v="0"/>
    <n v="0"/>
    <n v="0"/>
    <n v="0"/>
    <n v="0"/>
    <n v="88000"/>
    <n v="0"/>
    <n v="0"/>
    <s v="Ja"/>
    <s v="nej"/>
    <s v="Heidi Estrup"/>
    <n v="2008"/>
    <n v="28"/>
    <n v="0"/>
    <s v="Cater"/>
    <s v="Kantiner"/>
    <s v="Nej"/>
    <n v="0"/>
    <n v="0"/>
    <n v="0"/>
    <n v="0"/>
    <n v="0"/>
    <n v="0"/>
    <n v="0"/>
    <n v="97"/>
    <n v="0"/>
    <n v="0"/>
    <n v="0"/>
    <n v="0"/>
    <n v="0"/>
    <n v="0"/>
    <s v="Ja"/>
    <n v="0"/>
    <s v="Ja"/>
    <n v="0"/>
    <s v="Ja"/>
    <n v="0"/>
    <x v="2"/>
    <x v="1"/>
    <n v="0"/>
    <s v="produktionskøkken"/>
    <s v="Ja"/>
    <s v="Ingen"/>
    <s v="Ingen"/>
    <s v="Nej"/>
    <n v="0"/>
    <n v="0"/>
    <n v="0"/>
    <n v="0"/>
    <n v="0"/>
    <n v="0"/>
    <n v="0"/>
    <n v="0"/>
    <n v="0"/>
    <n v="0"/>
    <n v="0"/>
    <n v="0"/>
    <n v="0"/>
    <n v="0"/>
    <n v="1"/>
    <n v="4"/>
    <n v="0"/>
    <n v="2"/>
    <n v="0"/>
    <n v="0"/>
    <n v="0"/>
    <n v="0"/>
    <n v="2"/>
    <n v="0"/>
    <n v="0"/>
    <n v="0"/>
    <n v="0"/>
    <n v="0"/>
    <n v="0"/>
    <n v="2"/>
    <n v="0"/>
    <n v="1"/>
    <n v="25"/>
    <s v="Miele Professional"/>
    <n v="5"/>
    <s v="Ja"/>
    <n v="8"/>
    <s v="Nej"/>
    <s v="Nej"/>
    <s v="Nej"/>
    <n v="3"/>
    <n v="0"/>
    <s v="Nyt køkken med alt udstyr i orden."/>
    <n v="0"/>
    <s v="Vuggestuer"/>
    <s v="Vesterbro/Kgs.Enghave"/>
    <n v="36"/>
    <n v="0"/>
    <n v="0"/>
    <n v="0"/>
    <n v="0"/>
    <n v="0"/>
    <n v="0"/>
    <n v="0"/>
    <n v="0"/>
    <n v="0"/>
    <n v="0"/>
    <n v="0"/>
    <n v="0"/>
    <n v="0"/>
    <n v="138958.24"/>
  </r>
  <r>
    <x v="0"/>
    <x v="526"/>
    <s v="De 4 årstider"/>
    <s v="Vesterbro/Kgs.Enghave"/>
    <s v="Viktoriagade 26"/>
    <n v="1655"/>
    <s v="København V"/>
    <s v="33 24 02 05"/>
    <s v="37423@buf.kk.dk"/>
    <s v="Fg. Susan Verstege"/>
    <n v="39181232"/>
    <n v="0"/>
    <s v="37423@buf.kk.dk"/>
    <s v="Vuggestue"/>
    <n v="56"/>
    <n v="0"/>
    <n v="0"/>
    <n v="0"/>
    <n v="0"/>
    <n v="0"/>
    <n v="0"/>
    <s v="Nej"/>
    <n v="0"/>
    <n v="0"/>
    <n v="5"/>
    <n v="5"/>
    <n v="5"/>
    <n v="5"/>
    <n v="0"/>
    <n v="0"/>
    <n v="0"/>
    <n v="0"/>
    <n v="0"/>
    <n v="0"/>
    <n v="135000"/>
    <n v="0"/>
    <n v="0"/>
    <s v="Ja"/>
    <s v="nej"/>
    <s v="Nikos Kaliviti"/>
    <n v="2003"/>
    <n v="35"/>
    <n v="0"/>
    <s v="Ingen"/>
    <s v="arbejdet siden 1998 som køkkenhjælp "/>
    <s v="økologisk oplysningsforbund"/>
    <n v="0"/>
    <n v="0"/>
    <n v="0"/>
    <n v="0"/>
    <n v="0"/>
    <n v="0"/>
    <n v="0"/>
    <n v="90"/>
    <n v="0"/>
    <n v="1"/>
    <n v="0"/>
    <s v="Ja"/>
    <s v="Nej"/>
    <s v="Ja"/>
    <s v="Ja"/>
    <n v="0"/>
    <n v="0"/>
    <n v="0"/>
    <n v="0"/>
    <n v="0"/>
    <x v="1"/>
    <x v="1"/>
    <n v="0"/>
    <s v="produktionskøkken"/>
    <s v="Ja"/>
    <s v="Ingen"/>
    <s v="Ingen"/>
    <s v="Nej"/>
    <n v="0"/>
    <n v="0"/>
    <n v="0"/>
    <n v="0"/>
    <n v="0"/>
    <n v="0"/>
    <n v="0"/>
    <n v="0"/>
    <n v="0"/>
    <s v="Køkkenet er fuldt udrustet og nyt velfungerende._x000a_Intet behov for anskaffelser eller udbygning"/>
    <s v="cathrine Jerrik / Nanna"/>
    <n v="0"/>
    <n v="0"/>
    <n v="0"/>
    <n v="1"/>
    <n v="4"/>
    <n v="0"/>
    <n v="2"/>
    <n v="0"/>
    <n v="0"/>
    <n v="0"/>
    <n v="0"/>
    <n v="2"/>
    <n v="0"/>
    <n v="0"/>
    <n v="0"/>
    <n v="0"/>
    <n v="0"/>
    <n v="1"/>
    <n v="0"/>
    <n v="0"/>
    <n v="1"/>
    <n v="4"/>
    <s v="Miele alm."/>
    <n v="3.5"/>
    <s v="Ja"/>
    <n v="0"/>
    <s v="Nej"/>
    <s v="Nej"/>
    <s v="ja"/>
    <n v="3"/>
    <s v="God plads"/>
    <s v="Meget fint køkken"/>
    <n v="0"/>
    <s v="Vuggestuer"/>
    <s v="Vesterbro/Kgs.Enghave"/>
    <n v="48"/>
    <n v="0"/>
    <n v="0"/>
    <n v="0"/>
    <n v="0"/>
    <n v="0"/>
    <n v="0"/>
    <n v="0"/>
    <n v="0"/>
    <n v="0"/>
    <n v="0"/>
    <n v="0"/>
    <n v="0"/>
    <n v="0"/>
    <n v="141500.51"/>
  </r>
  <r>
    <x v="0"/>
    <x v="527"/>
    <s v="Børneringens Børnehus Rymarksvænge"/>
    <s v="Østerbro"/>
    <s v="Rymarksvej 19"/>
    <n v="2900"/>
    <s v="Hellerup"/>
    <s v="39 18 02 95"/>
    <s v="35263@buf.kk.dk"/>
    <s v="Kirsten Sandau Christensen"/>
    <n v="0"/>
    <n v="0"/>
    <s v="35263@buf.kk.dk"/>
    <s v="Vuggestue"/>
    <n v="78"/>
    <n v="0"/>
    <n v="0"/>
    <n v="0"/>
    <n v="0"/>
    <n v="0"/>
    <n v="0"/>
    <n v="0"/>
    <n v="0"/>
    <n v="0"/>
    <n v="0"/>
    <n v="5"/>
    <n v="5"/>
    <n v="0"/>
    <n v="0"/>
    <n v="0"/>
    <n v="0"/>
    <n v="0"/>
    <n v="0"/>
    <n v="0"/>
    <n v="0"/>
    <n v="0"/>
    <n v="0"/>
    <s v="Ja"/>
    <n v="0"/>
    <s v="Annelise Christensen"/>
    <n v="0"/>
    <n v="24"/>
    <n v="0"/>
    <n v="0"/>
    <s v="mange års erfaring"/>
    <s v="økokursus i madhuset"/>
    <n v="0"/>
    <n v="0"/>
    <n v="0"/>
    <n v="0"/>
    <n v="0"/>
    <n v="0"/>
    <n v="0"/>
    <n v="81"/>
    <n v="0"/>
    <n v="0"/>
    <n v="0"/>
    <s v="Ja"/>
    <s v="Nej"/>
    <s v="Ja"/>
    <n v="0"/>
    <n v="0"/>
    <n v="0"/>
    <n v="0"/>
    <n v="0"/>
    <n v="0"/>
    <x v="1"/>
    <x v="1"/>
    <n v="0"/>
    <s v="produktionskøkken"/>
    <s v="Ja"/>
    <n v="0"/>
    <n v="0"/>
    <n v="0"/>
    <n v="0"/>
    <n v="0"/>
    <n v="0"/>
    <n v="0"/>
    <n v="0"/>
    <n v="0"/>
    <n v="0"/>
    <n v="0"/>
    <n v="0"/>
    <s v="Der serveres mælk én gang ugentligt"/>
    <s v="Cathrine"/>
    <d v="2009-03-12T00:00:00"/>
    <n v="0"/>
    <n v="0"/>
    <n v="0"/>
    <n v="0"/>
    <n v="0"/>
    <n v="0"/>
    <n v="0"/>
    <n v="0"/>
    <n v="0"/>
    <n v="0"/>
    <n v="0"/>
    <n v="0"/>
    <n v="0"/>
    <n v="0"/>
    <n v="0"/>
    <n v="0"/>
    <n v="0"/>
    <n v="0"/>
    <n v="0"/>
    <n v="0"/>
    <n v="0"/>
    <n v="0"/>
    <n v="0"/>
    <n v="0"/>
    <n v="0"/>
    <n v="0"/>
    <n v="0"/>
    <n v="0"/>
    <n v="0"/>
    <n v="0"/>
    <s v="Køkkenet skal ombygges i løbet af 2009"/>
    <n v="0"/>
    <s v="Vuggestuer"/>
    <s v="Østerbro"/>
    <n v="78"/>
    <n v="0"/>
    <n v="0"/>
    <n v="0"/>
    <n v="0"/>
    <n v="0"/>
    <n v="0"/>
    <n v="0"/>
    <n v="0"/>
    <n v="0"/>
    <n v="0"/>
    <n v="0"/>
    <n v="0"/>
    <n v="0"/>
    <n v="163887.31"/>
  </r>
  <r>
    <x v="0"/>
    <x v="528"/>
    <s v="Carl Nielsen"/>
    <s v="Østerbro"/>
    <s v="Carl Nielsens Allé 25"/>
    <n v="2100"/>
    <s v="København Ø"/>
    <s v="39 29 24 55"/>
    <s v="37205@buf.kk.dk"/>
    <s v="Susanne Bacher"/>
    <n v="0"/>
    <n v="39292455"/>
    <s v="37205@buf.kk.dk"/>
    <s v="Vuggestue"/>
    <n v="64"/>
    <n v="0"/>
    <n v="0"/>
    <n v="0"/>
    <n v="0"/>
    <n v="0"/>
    <n v="0"/>
    <n v="0"/>
    <n v="0"/>
    <n v="0"/>
    <n v="5"/>
    <n v="5"/>
    <n v="5"/>
    <n v="5"/>
    <n v="0"/>
    <n v="0"/>
    <n v="0"/>
    <n v="0"/>
    <n v="0"/>
    <n v="0"/>
    <n v="120000"/>
    <n v="0"/>
    <n v="0"/>
    <s v="Ja"/>
    <n v="0"/>
    <s v="Halima"/>
    <n v="2005"/>
    <n v="37"/>
    <n v="0"/>
    <s v="ernærings &amp; køkkenassistent"/>
    <n v="0"/>
    <s v="kbh madhus, økokursus, hygiejne bevis"/>
    <n v="0"/>
    <n v="0"/>
    <n v="0"/>
    <n v="0"/>
    <n v="0"/>
    <n v="0"/>
    <n v="0"/>
    <n v="95"/>
    <n v="0"/>
    <n v="1"/>
    <n v="0"/>
    <s v="Ja"/>
    <s v="Nej"/>
    <s v="Ja"/>
    <n v="0"/>
    <n v="0"/>
    <n v="0"/>
    <n v="0"/>
    <n v="0"/>
    <n v="0"/>
    <x v="1"/>
    <x v="1"/>
    <n v="0"/>
    <s v="produktionskøkken"/>
    <s v="Ja"/>
    <n v="0"/>
    <n v="0"/>
    <n v="0"/>
    <n v="0"/>
    <n v="0"/>
    <n v="0"/>
    <n v="0"/>
    <n v="0"/>
    <n v="0"/>
    <n v="0"/>
    <n v="0"/>
    <n v="0"/>
    <n v="0"/>
    <s v="Cathrine"/>
    <d v="2009-04-14T00:00:00"/>
    <n v="0"/>
    <n v="0"/>
    <n v="1"/>
    <n v="5"/>
    <n v="0"/>
    <n v="2"/>
    <n v="0"/>
    <n v="0"/>
    <n v="0"/>
    <n v="0"/>
    <n v="2"/>
    <n v="0"/>
    <n v="0"/>
    <n v="0"/>
    <n v="0"/>
    <n v="0"/>
    <n v="2"/>
    <n v="0"/>
    <n v="0"/>
    <n v="1"/>
    <n v="2"/>
    <s v="Wexiodisk"/>
    <n v="4"/>
    <s v="Ja"/>
    <n v="0"/>
    <s v="Nej"/>
    <s v="Ja"/>
    <s v="Nej"/>
    <n v="3"/>
    <s v="God plads"/>
    <s v="Stort dejligt køkken"/>
    <n v="0"/>
    <s v="Vuggestuer"/>
    <s v="Østerbro"/>
    <n v="60"/>
    <n v="0"/>
    <n v="0"/>
    <n v="0"/>
    <n v="0"/>
    <n v="0"/>
    <n v="0"/>
    <n v="0"/>
    <n v="0"/>
    <n v="0"/>
    <n v="0"/>
    <n v="0"/>
    <n v="0"/>
    <n v="0"/>
    <n v="228239.78"/>
  </r>
  <r>
    <x v="0"/>
    <x v="529"/>
    <s v="Daginstitutionen Charlottehaven"/>
    <s v="Østerbro"/>
    <s v="Gammel Kalkbrænderi Vej 45"/>
    <n v="2100"/>
    <s v="København Ø"/>
    <s v="35 29 80 90"/>
    <s v="37210@buf.kk.dk"/>
    <s v="Trine Lønborg-Jensen"/>
    <n v="0"/>
    <n v="0"/>
    <s v="37210@buf.kk.dk"/>
    <s v="Vuggestue"/>
    <n v="70"/>
    <n v="0"/>
    <n v="0"/>
    <n v="0"/>
    <n v="0"/>
    <n v="0"/>
    <n v="0"/>
    <n v="0"/>
    <n v="0"/>
    <n v="0"/>
    <n v="5"/>
    <n v="5"/>
    <n v="5"/>
    <n v="5"/>
    <n v="0"/>
    <n v="0"/>
    <n v="0"/>
    <n v="0"/>
    <n v="0"/>
    <n v="0"/>
    <n v="160000"/>
    <n v="0"/>
    <n v="0"/>
    <s v="Ja"/>
    <n v="0"/>
    <s v="Lone Jakobsen"/>
    <n v="2005"/>
    <n v="37"/>
    <n v="0"/>
    <s v="bachelor fra Suhrs"/>
    <n v="0"/>
    <s v="ø.o.f. + kbh madhus"/>
    <s v="Camilla Thorsgaard"/>
    <n v="2008"/>
    <n v="25"/>
    <n v="0"/>
    <s v="ufaglært"/>
    <n v="0"/>
    <n v="0"/>
    <n v="85"/>
    <n v="0"/>
    <n v="1"/>
    <n v="0"/>
    <s v="Ja"/>
    <s v="ja"/>
    <s v="Ja"/>
    <n v="0"/>
    <n v="0"/>
    <n v="0"/>
    <n v="0"/>
    <n v="0"/>
    <n v="0"/>
    <x v="1"/>
    <x v="1"/>
    <n v="0"/>
    <s v="produktionskøkken"/>
    <n v="0"/>
    <n v="0"/>
    <n v="0"/>
    <n v="0"/>
    <n v="0"/>
    <n v="0"/>
    <n v="0"/>
    <n v="0"/>
    <n v="0"/>
    <n v="0"/>
    <n v="0"/>
    <n v="0"/>
    <n v="0"/>
    <n v="0"/>
    <s v="Cathrine"/>
    <d v="2009-04-20T00:00:00"/>
    <n v="0"/>
    <n v="0"/>
    <n v="1"/>
    <n v="5"/>
    <n v="0"/>
    <n v="2"/>
    <n v="0"/>
    <n v="0"/>
    <n v="0"/>
    <n v="0"/>
    <n v="3"/>
    <n v="0"/>
    <n v="0"/>
    <n v="0"/>
    <n v="0"/>
    <n v="0"/>
    <n v="2"/>
    <n v="0"/>
    <n v="0"/>
    <n v="1"/>
    <n v="20"/>
    <s v="Miele"/>
    <n v="10"/>
    <s v="Ja"/>
    <n v="0"/>
    <s v="Nej"/>
    <s v="Nej"/>
    <s v="ja"/>
    <n v="5"/>
    <s v="God plads"/>
    <n v="0"/>
    <n v="0"/>
    <s v="Vuggestuer"/>
    <s v="Østerbro"/>
    <n v="65"/>
    <n v="0"/>
    <n v="0"/>
    <n v="0"/>
    <n v="0"/>
    <n v="0"/>
    <n v="0"/>
    <n v="0"/>
    <n v="0"/>
    <n v="0"/>
    <n v="0"/>
    <n v="0"/>
    <n v="0"/>
    <n v="0"/>
    <n v="143744.13"/>
  </r>
  <r>
    <x v="0"/>
    <x v="530"/>
    <s v="Smørhullet"/>
    <s v="Østerbro"/>
    <s v="Fanøgade 21"/>
    <n v="2100"/>
    <s v="København Ø"/>
    <s v="39 29 30 49"/>
    <s v="37249@buf.kk.dk"/>
    <s v="Marianne Wilmann Andersen"/>
    <n v="0"/>
    <n v="39293049"/>
    <s v="37249@buf.kk.dk"/>
    <s v="Vuggestue"/>
    <n v="60"/>
    <n v="0"/>
    <n v="0"/>
    <n v="0"/>
    <n v="0"/>
    <n v="0"/>
    <n v="0"/>
    <n v="0"/>
    <n v="0"/>
    <n v="0"/>
    <n v="5"/>
    <n v="5"/>
    <n v="5"/>
    <n v="5"/>
    <n v="0"/>
    <n v="0"/>
    <n v="0"/>
    <n v="0"/>
    <n v="0"/>
    <n v="0"/>
    <n v="210000"/>
    <n v="0"/>
    <n v="0"/>
    <s v="Ja"/>
    <n v="0"/>
    <s v="Ane Skov Olesen"/>
    <n v="2003"/>
    <n v="31"/>
    <n v="0"/>
    <s v="bachelor Suhrs"/>
    <n v="0"/>
    <n v="0"/>
    <n v="0"/>
    <n v="0"/>
    <n v="0"/>
    <n v="0"/>
    <n v="0"/>
    <n v="0"/>
    <n v="0"/>
    <n v="90"/>
    <n v="0"/>
    <n v="3"/>
    <n v="0"/>
    <s v="Ja"/>
    <s v="ja"/>
    <s v="Ja"/>
    <n v="0"/>
    <n v="0"/>
    <n v="0"/>
    <n v="0"/>
    <n v="0"/>
    <n v="0"/>
    <x v="1"/>
    <x v="1"/>
    <n v="0"/>
    <s v="produktionskøkken"/>
    <s v="Ja"/>
    <n v="0"/>
    <n v="0"/>
    <n v="0"/>
    <n v="0"/>
    <n v="0"/>
    <n v="0"/>
    <n v="0"/>
    <n v="0"/>
    <n v="0"/>
    <n v="0"/>
    <n v="0"/>
    <n v="0"/>
    <n v="0"/>
    <s v="Cathrine"/>
    <n v="0"/>
    <n v="0"/>
    <n v="0"/>
    <n v="1"/>
    <n v="5"/>
    <n v="0"/>
    <n v="2"/>
    <n v="0"/>
    <n v="0"/>
    <n v="0"/>
    <n v="0"/>
    <n v="2"/>
    <n v="0"/>
    <n v="0"/>
    <n v="1"/>
    <n v="0"/>
    <n v="0"/>
    <n v="2"/>
    <n v="0"/>
    <n v="0"/>
    <n v="1"/>
    <n v="2"/>
    <s v="Brønnum"/>
    <n v="0"/>
    <s v="Nej"/>
    <n v="0"/>
    <s v="Ja"/>
    <n v="0"/>
    <s v="ja"/>
    <n v="4"/>
    <s v="God plads"/>
    <s v="Super Køkken"/>
    <n v="0"/>
    <s v="Vuggestuer"/>
    <s v="Østerbro"/>
    <n v="65"/>
    <n v="0"/>
    <n v="0"/>
    <n v="0"/>
    <n v="0"/>
    <n v="0"/>
    <n v="0"/>
    <n v="0"/>
    <n v="0"/>
    <n v="0"/>
    <n v="0"/>
    <n v="0"/>
    <n v="0"/>
    <n v="0"/>
    <n v="154858.26"/>
  </r>
  <r>
    <x v="0"/>
    <x v="531"/>
    <s v="Vuggestuen Æblehaven"/>
    <s v="Østerbro"/>
    <s v="Svendborggade 1"/>
    <n v="2100"/>
    <s v="København Ø"/>
    <s v="35 26 01 02"/>
    <s v="37265@buf.kk.dk"/>
    <s v="Kennet Sabin Suszkiewiecz"/>
    <n v="0"/>
    <n v="0"/>
    <s v="37265@buf.kk.dk"/>
    <s v="Vuggestue"/>
    <n v="53"/>
    <n v="0"/>
    <n v="0"/>
    <n v="0"/>
    <n v="0"/>
    <n v="0"/>
    <n v="0"/>
    <n v="0"/>
    <n v="0"/>
    <n v="0"/>
    <n v="5"/>
    <n v="5"/>
    <n v="4"/>
    <n v="5"/>
    <n v="0"/>
    <n v="0"/>
    <n v="0"/>
    <n v="0"/>
    <n v="0"/>
    <n v="0"/>
    <n v="348000"/>
    <n v="0"/>
    <n v="0"/>
    <s v="Ja"/>
    <n v="0"/>
    <s v="Sundus Khafa"/>
    <n v="2007"/>
    <n v="30"/>
    <n v="0"/>
    <s v="ufaglært"/>
    <s v="meget kompetent"/>
    <n v="0"/>
    <s v="Lillian Pedersen"/>
    <n v="2008"/>
    <n v="35"/>
    <n v="0"/>
    <s v="ufaglært"/>
    <s v="køkkenmedhjælper"/>
    <n v="0"/>
    <n v="85"/>
    <n v="0"/>
    <n v="2"/>
    <n v="0"/>
    <s v="Ja"/>
    <s v="ja"/>
    <s v="Ja"/>
    <n v="0"/>
    <n v="0"/>
    <n v="0"/>
    <n v="0"/>
    <n v="0"/>
    <n v="0"/>
    <x v="1"/>
    <x v="1"/>
    <n v="0"/>
    <s v="produktionskøkken"/>
    <s v="nej"/>
    <s v="Større"/>
    <n v="0"/>
    <n v="0"/>
    <s v="behøver virkelig en industriopvaskemaskine. Køkken er totalt nedslidt. Trænger meget til en total renovering og nye køkkenelementer"/>
    <n v="0"/>
    <n v="0"/>
    <n v="0"/>
    <n v="0"/>
    <n v="0"/>
    <n v="0"/>
    <n v="0"/>
    <n v="0"/>
    <n v="0"/>
    <s v="Cathrine"/>
    <n v="0"/>
    <n v="0"/>
    <n v="0"/>
    <n v="1"/>
    <n v="5"/>
    <n v="0"/>
    <n v="2"/>
    <n v="0"/>
    <n v="0"/>
    <n v="0"/>
    <n v="0"/>
    <n v="1"/>
    <n v="0"/>
    <n v="2"/>
    <n v="0"/>
    <n v="0"/>
    <n v="0"/>
    <n v="1"/>
    <n v="0"/>
    <n v="1"/>
    <n v="1"/>
    <n v="20"/>
    <s v="Miele"/>
    <n v="3"/>
    <s v="Nej"/>
    <n v="0"/>
    <s v="Ja"/>
    <s v="Nej"/>
    <s v="ja"/>
    <n v="2"/>
    <s v="Begrænset"/>
    <n v="0"/>
    <n v="0"/>
    <s v="Vuggestuer"/>
    <s v="Østerbro"/>
    <n v="53"/>
    <n v="0"/>
    <n v="0"/>
    <n v="0"/>
    <n v="0"/>
    <n v="0"/>
    <n v="0"/>
    <n v="0"/>
    <n v="0"/>
    <n v="0"/>
    <n v="0"/>
    <n v="0"/>
    <n v="0"/>
    <n v="0"/>
    <n v="132262.78"/>
  </r>
  <r>
    <x v="0"/>
    <x v="532"/>
    <s v="kastanjetræet"/>
    <s v="Østerbro"/>
    <s v="Vordingborggade 25"/>
    <n v="2100"/>
    <s v="København Ø."/>
    <s v="35 42 49 86"/>
    <s v="lv98@buf.kk.dk"/>
    <s v="Mette Ostov"/>
    <n v="35263904"/>
    <n v="0"/>
    <s v="37272@buf.kk.dk"/>
    <s v="Vuggestue"/>
    <n v="46"/>
    <n v="0"/>
    <n v="0"/>
    <n v="0"/>
    <n v="0"/>
    <n v="0"/>
    <n v="0"/>
    <n v="0"/>
    <n v="0"/>
    <n v="0"/>
    <n v="5"/>
    <n v="5"/>
    <n v="5"/>
    <n v="5"/>
    <n v="0"/>
    <n v="0"/>
    <n v="0"/>
    <n v="0"/>
    <n v="0"/>
    <n v="0"/>
    <n v="108000"/>
    <n v="0"/>
    <n v="0"/>
    <s v="Ja"/>
    <n v="0"/>
    <s v="Bonnie Lindblad"/>
    <n v="2008"/>
    <n v="34"/>
    <n v="0"/>
    <s v="slagter"/>
    <n v="0"/>
    <n v="0"/>
    <n v="0"/>
    <n v="0"/>
    <n v="0"/>
    <n v="0"/>
    <n v="0"/>
    <n v="0"/>
    <n v="0"/>
    <n v="87"/>
    <n v="0"/>
    <n v="1"/>
    <n v="0"/>
    <s v="Ja"/>
    <s v="ja"/>
    <s v="Ja"/>
    <n v="0"/>
    <n v="0"/>
    <n v="0"/>
    <n v="0"/>
    <n v="0"/>
    <n v="0"/>
    <x v="1"/>
    <x v="1"/>
    <n v="0"/>
    <s v="produktionskøkken"/>
    <n v="0"/>
    <n v="0"/>
    <n v="0"/>
    <n v="0"/>
    <n v="0"/>
    <n v="0"/>
    <n v="0"/>
    <n v="0"/>
    <n v="0"/>
    <n v="0"/>
    <n v="0"/>
    <n v="0"/>
    <n v="0"/>
    <n v="0"/>
    <s v="Sine"/>
    <n v="39986"/>
    <n v="0"/>
    <n v="0"/>
    <n v="0"/>
    <n v="0"/>
    <n v="0"/>
    <n v="0"/>
    <n v="0"/>
    <n v="0"/>
    <n v="0"/>
    <n v="0"/>
    <n v="0"/>
    <n v="0"/>
    <n v="0"/>
    <n v="0"/>
    <n v="0"/>
    <n v="0"/>
    <n v="0"/>
    <n v="0"/>
    <n v="0"/>
    <n v="0"/>
    <n v="0"/>
    <n v="0"/>
    <n v="0"/>
    <n v="0"/>
    <n v="0"/>
    <n v="0"/>
    <n v="0"/>
    <n v="0"/>
    <n v="0"/>
    <n v="0"/>
    <n v="0"/>
    <n v="0"/>
    <s v="Vuggestuer"/>
    <s v="Østerbro"/>
    <n v="46"/>
    <n v="0"/>
    <n v="0"/>
    <n v="0"/>
    <n v="0"/>
    <n v="0"/>
    <n v="0"/>
    <n v="0"/>
    <n v="0"/>
    <n v="0"/>
    <n v="0"/>
    <n v="0"/>
    <n v="0"/>
    <n v="0"/>
    <n v="114036.59"/>
  </r>
  <r>
    <x v="0"/>
    <x v="533"/>
    <s v="Vuggestuen Villa Rosa"/>
    <s v="Østerbro"/>
    <s v="Rosenvængets Sideallé 6"/>
    <n v="2100"/>
    <s v="København Ø"/>
    <s v="35 26 94 15"/>
    <s v="37279@buf.kk.dk"/>
    <s v="Anne-Vibeke Svarre"/>
    <n v="39203790"/>
    <n v="0"/>
    <s v="37279@buf.kk.dk"/>
    <s v="Vuggestue"/>
    <n v="54"/>
    <n v="0"/>
    <n v="0"/>
    <n v="0"/>
    <n v="0"/>
    <n v="0"/>
    <n v="0"/>
    <n v="0"/>
    <n v="0"/>
    <n v="0"/>
    <n v="5"/>
    <n v="5"/>
    <n v="5"/>
    <n v="5"/>
    <n v="0"/>
    <n v="0"/>
    <n v="0"/>
    <n v="0"/>
    <n v="0"/>
    <n v="0"/>
    <n v="160000"/>
    <n v="0"/>
    <n v="0"/>
    <s v="Ja"/>
    <n v="0"/>
    <s v="Dorthea Rasmussen"/>
    <n v="2005"/>
    <n v="37"/>
    <n v="0"/>
    <s v="Køkkenassistent"/>
    <n v="0"/>
    <s v="økologikursus"/>
    <n v="0"/>
    <n v="0"/>
    <n v="0"/>
    <n v="0"/>
    <n v="0"/>
    <n v="0"/>
    <n v="0"/>
    <n v="90"/>
    <n v="0"/>
    <n v="1"/>
    <n v="0"/>
    <s v="Ja"/>
    <s v="ja"/>
    <s v="Ja"/>
    <n v="0"/>
    <n v="0"/>
    <n v="0"/>
    <n v="0"/>
    <n v="0"/>
    <n v="0"/>
    <x v="1"/>
    <x v="1"/>
    <n v="0"/>
    <s v="produktionskøkken"/>
    <n v="0"/>
    <n v="0"/>
    <n v="0"/>
    <n v="0"/>
    <n v="0"/>
    <n v="0"/>
    <n v="0"/>
    <n v="0"/>
    <n v="0"/>
    <n v="0"/>
    <n v="0"/>
    <n v="0"/>
    <n v="0"/>
    <s v="elitesmiley"/>
    <s v="Sine"/>
    <d v="2009-05-19T00:00:00"/>
    <n v="0"/>
    <n v="0"/>
    <n v="0"/>
    <n v="0"/>
    <n v="0"/>
    <n v="0"/>
    <n v="0"/>
    <n v="0"/>
    <n v="0"/>
    <n v="0"/>
    <n v="0"/>
    <n v="0"/>
    <n v="0"/>
    <n v="0"/>
    <n v="0"/>
    <n v="0"/>
    <n v="0"/>
    <n v="0"/>
    <n v="0"/>
    <n v="0"/>
    <n v="0"/>
    <n v="0"/>
    <n v="0"/>
    <n v="0"/>
    <n v="0"/>
    <n v="0"/>
    <n v="0"/>
    <n v="0"/>
    <n v="0"/>
    <n v="0"/>
    <n v="0"/>
    <n v="0"/>
    <s v="Vuggestuer"/>
    <s v="Østerbro"/>
    <n v="54"/>
    <n v="0"/>
    <n v="0"/>
    <n v="0"/>
    <n v="0"/>
    <n v="0"/>
    <n v="0"/>
    <n v="0"/>
    <n v="0"/>
    <n v="0"/>
    <n v="0"/>
    <n v="0"/>
    <n v="0"/>
    <n v="0"/>
    <n v="143316.59"/>
  </r>
  <r>
    <x v="0"/>
    <x v="534"/>
    <s v="Vuggestuen Luna"/>
    <s v="Østerbro"/>
    <s v="Reersøgade 17"/>
    <n v="2100"/>
    <s v="København Ø"/>
    <s v="39 20 96 61"/>
    <s v="37280@buf.kk.dk"/>
    <s v="Stella Chahi"/>
    <n v="35263439"/>
    <n v="0"/>
    <s v="37280@buf.kk.dk"/>
    <s v="Vuggestue"/>
    <n v="33"/>
    <n v="0"/>
    <n v="0"/>
    <n v="0"/>
    <n v="0"/>
    <n v="0"/>
    <n v="0"/>
    <n v="0"/>
    <n v="0"/>
    <n v="0"/>
    <n v="5"/>
    <n v="5"/>
    <n v="3"/>
    <n v="5"/>
    <n v="0"/>
    <n v="0"/>
    <n v="0"/>
    <n v="0"/>
    <n v="0"/>
    <n v="0"/>
    <n v="87500"/>
    <n v="0"/>
    <n v="0"/>
    <s v="Ja"/>
    <n v="0"/>
    <s v="Tanya Chappi"/>
    <n v="2001"/>
    <n v="31"/>
    <n v="0"/>
    <s v="ufaglært"/>
    <n v="0"/>
    <s v="hygiejne"/>
    <n v="0"/>
    <n v="0"/>
    <n v="0"/>
    <n v="0"/>
    <n v="0"/>
    <n v="0"/>
    <n v="0"/>
    <n v="75"/>
    <n v="0"/>
    <n v="2"/>
    <n v="0"/>
    <s v="Ja"/>
    <s v="Nej"/>
    <n v="0"/>
    <s v="Ja"/>
    <n v="0"/>
    <s v="Ja"/>
    <n v="0"/>
    <s v="Ja"/>
    <n v="0"/>
    <x v="2"/>
    <x v="1"/>
    <n v="0"/>
    <s v="produktionskøkken"/>
    <s v="Ja"/>
    <n v="0"/>
    <n v="0"/>
    <n v="0"/>
    <n v="0"/>
    <n v="0"/>
    <n v="0"/>
    <n v="0"/>
    <n v="0"/>
    <n v="0"/>
    <n v="0"/>
    <n v="0"/>
    <n v="0"/>
    <n v="0"/>
    <s v="Cathrine"/>
    <n v="0"/>
    <n v="0"/>
    <n v="0"/>
    <n v="1"/>
    <n v="5"/>
    <n v="0"/>
    <n v="1"/>
    <n v="0"/>
    <n v="0"/>
    <n v="0"/>
    <n v="3"/>
    <n v="1"/>
    <n v="0"/>
    <n v="0"/>
    <n v="0"/>
    <n v="0"/>
    <n v="0"/>
    <n v="1"/>
    <n v="0"/>
    <n v="0"/>
    <n v="1"/>
    <n v="20"/>
    <s v="Miele"/>
    <n v="3"/>
    <s v="Nej"/>
    <n v="0"/>
    <s v="Ja"/>
    <s v="Ja"/>
    <n v="0"/>
    <n v="2"/>
    <s v="God plads"/>
    <n v="0"/>
    <n v="0"/>
    <s v="Vuggestuer"/>
    <s v="Østerbro"/>
    <n v="33"/>
    <n v="0"/>
    <n v="0"/>
    <n v="0"/>
    <n v="0"/>
    <n v="0"/>
    <n v="0"/>
    <n v="0"/>
    <n v="0"/>
    <n v="0"/>
    <n v="0"/>
    <n v="0"/>
    <n v="0"/>
    <n v="0"/>
    <n v="50981.120000000003"/>
  </r>
  <r>
    <x v="0"/>
    <x v="535"/>
    <s v="Vuggestuen Mælkebøtten"/>
    <s v="Østerbro"/>
    <s v="Borgervænget 9B"/>
    <n v="2100"/>
    <s v="København Ø"/>
    <s v="39 18 22 55"/>
    <s v="37286@buf.kk.dk"/>
    <s v="Helle Rytterhus"/>
    <n v="39295523"/>
    <n v="0"/>
    <s v="37286@buf.kk.dk"/>
    <s v="Vuggestue"/>
    <n v="33"/>
    <n v="0"/>
    <n v="0"/>
    <n v="0"/>
    <n v="0"/>
    <n v="0"/>
    <n v="0"/>
    <n v="0"/>
    <n v="0"/>
    <n v="0"/>
    <n v="5"/>
    <n v="5"/>
    <n v="5"/>
    <n v="5"/>
    <n v="0"/>
    <n v="0"/>
    <n v="0"/>
    <n v="0"/>
    <n v="0"/>
    <n v="0"/>
    <n v="90000"/>
    <n v="0"/>
    <n v="0"/>
    <s v="Ja"/>
    <n v="0"/>
    <s v="Lisel Maymann"/>
    <n v="1996"/>
    <n v="10"/>
    <n v="0"/>
    <n v="0"/>
    <n v="0"/>
    <s v="hygiejnekursus"/>
    <n v="0"/>
    <n v="0"/>
    <n v="0"/>
    <n v="0"/>
    <n v="0"/>
    <n v="0"/>
    <n v="0"/>
    <n v="95"/>
    <n v="0"/>
    <n v="1"/>
    <n v="0"/>
    <s v="Ja"/>
    <s v="ja"/>
    <s v="Ja"/>
    <s v="Ja"/>
    <n v="0"/>
    <s v="Ja"/>
    <n v="0"/>
    <s v="Ja"/>
    <n v="0"/>
    <x v="2"/>
    <x v="1"/>
    <n v="0"/>
    <s v="produktionskøkken"/>
    <s v="nej"/>
    <s v="Mindre"/>
    <s v="Mindre"/>
    <s v="Nej"/>
    <s v="et kogebord, udsugning, opvask skal hæves fra gulv + et hæve/sænkebord. Ekstra vask"/>
    <n v="0"/>
    <n v="0"/>
    <n v="0"/>
    <n v="0"/>
    <n v="0"/>
    <n v="0"/>
    <n v="0"/>
    <n v="0"/>
    <n v="0"/>
    <s v="Cathrine Jerrik"/>
    <d v="2009-04-14T00:00:00"/>
    <n v="0"/>
    <n v="0"/>
    <n v="1"/>
    <n v="4"/>
    <n v="0"/>
    <n v="2"/>
    <n v="0"/>
    <n v="0"/>
    <n v="0"/>
    <n v="3"/>
    <n v="0"/>
    <n v="0"/>
    <n v="0"/>
    <n v="0"/>
    <n v="0"/>
    <n v="1"/>
    <n v="1"/>
    <n v="0"/>
    <n v="0"/>
    <n v="1"/>
    <n v="20"/>
    <s v="Miele"/>
    <n v="3.5"/>
    <n v="0"/>
    <n v="0"/>
    <n v="0"/>
    <n v="0"/>
    <n v="0"/>
    <n v="2"/>
    <s v="God plads"/>
    <s v="godt lager"/>
    <n v="0"/>
    <s v="Vuggestuer"/>
    <s v="Østerbro"/>
    <n v="33"/>
    <n v="0"/>
    <n v="0"/>
    <n v="0"/>
    <n v="0"/>
    <n v="0"/>
    <n v="0"/>
    <n v="0"/>
    <n v="0"/>
    <n v="0"/>
    <n v="0"/>
    <n v="0"/>
    <n v="0"/>
    <n v="0"/>
    <n v="120466.72"/>
  </r>
  <r>
    <x v="0"/>
    <x v="536"/>
    <s v="Fluen"/>
    <s v="Østerbro"/>
    <s v="Ringkøbinggade 4"/>
    <n v="2100"/>
    <s v="København Ø"/>
    <s v="35 38 24 25"/>
    <s v="37290@buf.kk.dk"/>
    <s v="Trine Panduro"/>
    <n v="33139931"/>
    <n v="0"/>
    <s v="37290@buf.kk.dk"/>
    <s v="Vuggestue"/>
    <n v="66"/>
    <n v="0"/>
    <n v="0"/>
    <n v="0"/>
    <n v="0"/>
    <n v="0"/>
    <n v="0"/>
    <s v="ja"/>
    <n v="2"/>
    <n v="1"/>
    <n v="5"/>
    <n v="5"/>
    <n v="4"/>
    <n v="5"/>
    <n v="0"/>
    <n v="0"/>
    <n v="0"/>
    <n v="0"/>
    <n v="0"/>
    <n v="0"/>
    <n v="360000"/>
    <n v="0"/>
    <n v="0"/>
    <s v="Ja"/>
    <n v="0"/>
    <s v="Helle Harkjær"/>
    <n v="1999"/>
    <n v="37"/>
    <n v="0"/>
    <s v="Husholdningslærer"/>
    <n v="0"/>
    <s v="økokurser"/>
    <s v="Jeanette"/>
    <n v="2003"/>
    <n v="32"/>
    <n v="0"/>
    <s v="ufaglært"/>
    <n v="0"/>
    <s v="økokurser, hygiejne"/>
    <n v="88"/>
    <n v="0"/>
    <n v="2"/>
    <n v="0"/>
    <s v="Ja"/>
    <s v="Nej"/>
    <s v="Ja"/>
    <n v="0"/>
    <n v="0"/>
    <n v="0"/>
    <n v="0"/>
    <n v="0"/>
    <n v="0"/>
    <x v="1"/>
    <x v="1"/>
    <n v="0"/>
    <s v="produktionskøkken"/>
    <s v="nej"/>
    <n v="0"/>
    <n v="0"/>
    <n v="0"/>
    <n v="0"/>
    <n v="0"/>
    <n v="0"/>
    <n v="0"/>
    <n v="0"/>
    <n v="0"/>
    <n v="0"/>
    <n v="0"/>
    <n v="0"/>
    <s v="Køkken skal ombygges pga sammenlægning"/>
    <s v="Cathrine"/>
    <n v="0"/>
    <n v="0"/>
    <n v="0"/>
    <n v="1"/>
    <n v="4"/>
    <n v="0"/>
    <n v="2"/>
    <n v="0"/>
    <n v="0"/>
    <n v="0"/>
    <n v="0"/>
    <n v="1"/>
    <n v="0"/>
    <n v="0"/>
    <n v="0"/>
    <n v="0"/>
    <n v="0"/>
    <n v="1"/>
    <n v="0"/>
    <n v="0"/>
    <n v="1"/>
    <n v="20"/>
    <s v="Miele"/>
    <n v="3"/>
    <s v="Nej"/>
    <n v="0"/>
    <s v="Ja"/>
    <s v="Nej"/>
    <s v="Nej"/>
    <n v="2"/>
    <s v="God plads"/>
    <n v="0"/>
    <n v="0"/>
    <s v="Integrerede "/>
    <s v="Østerbro"/>
    <n v="66"/>
    <n v="0"/>
    <n v="0"/>
    <n v="0"/>
    <n v="0"/>
    <n v="0"/>
    <n v="0"/>
    <n v="0"/>
    <n v="0"/>
    <n v="0"/>
    <n v="0"/>
    <n v="0"/>
    <n v="0"/>
    <n v="0"/>
    <n v="163605.99"/>
  </r>
  <r>
    <x v="0"/>
    <x v="537"/>
    <s v="Fluen"/>
    <s v="Østerbro"/>
    <s v="Ringkøbinggade 4"/>
    <n v="2100"/>
    <s v="København Ø"/>
    <s v="35 38 24 25"/>
    <s v="37290@buf.kk.dk"/>
    <s v="Trine Panduro"/>
    <n v="33139931"/>
    <n v="0"/>
    <s v="37290@buf.kk.dk"/>
    <s v="Vuggestue"/>
    <n v="66"/>
    <n v="0"/>
    <n v="0"/>
    <n v="0"/>
    <n v="0"/>
    <n v="0"/>
    <n v="0"/>
    <s v="ja"/>
    <n v="2"/>
    <n v="2"/>
    <n v="0"/>
    <n v="0"/>
    <n v="0"/>
    <n v="0"/>
    <n v="0"/>
    <n v="0"/>
    <n v="0"/>
    <n v="0"/>
    <n v="0"/>
    <n v="0"/>
    <n v="0"/>
    <n v="0"/>
    <n v="0"/>
    <n v="0"/>
    <n v="0"/>
    <n v="0"/>
    <n v="0"/>
    <n v="0"/>
    <n v="0"/>
    <n v="0"/>
    <n v="0"/>
    <n v="0"/>
    <n v="0"/>
    <n v="0"/>
    <n v="0"/>
    <n v="0"/>
    <n v="0"/>
    <n v="0"/>
    <n v="0"/>
    <n v="0"/>
    <n v="0"/>
    <n v="0"/>
    <n v="0"/>
    <n v="0"/>
    <n v="0"/>
    <n v="0"/>
    <n v="0"/>
    <n v="0"/>
    <n v="0"/>
    <n v="0"/>
    <n v="0"/>
    <n v="0"/>
    <x v="1"/>
    <x v="1"/>
    <n v="0"/>
    <n v="0"/>
    <n v="0"/>
    <n v="0"/>
    <n v="0"/>
    <n v="0"/>
    <n v="0"/>
    <n v="0"/>
    <n v="0"/>
    <n v="0"/>
    <n v="0"/>
    <n v="0"/>
    <n v="0"/>
    <n v="0"/>
    <n v="0"/>
    <n v="0"/>
    <n v="0"/>
    <n v="0"/>
    <n v="0"/>
    <n v="2"/>
    <n v="0"/>
    <n v="0"/>
    <n v="0"/>
    <n v="0"/>
    <n v="0"/>
    <n v="0"/>
    <n v="0"/>
    <n v="0"/>
    <n v="1"/>
    <n v="0"/>
    <n v="0"/>
    <n v="0"/>
    <n v="0"/>
    <n v="0"/>
    <n v="1"/>
    <n v="0"/>
    <n v="0"/>
    <n v="1"/>
    <n v="20"/>
    <s v="Miele"/>
    <n v="3"/>
    <s v="Nej"/>
    <n v="0"/>
    <s v="Ja"/>
    <s v="Nej"/>
    <s v="Nej"/>
    <n v="3"/>
    <s v="God plads"/>
    <n v="0"/>
    <n v="0"/>
    <s v="Integrerede "/>
    <s v="Østerbro"/>
    <n v="66"/>
    <n v="0"/>
    <n v="0"/>
    <n v="0"/>
    <n v="0"/>
    <n v="0"/>
    <n v="0"/>
    <n v="0"/>
    <n v="0"/>
    <n v="0"/>
    <n v="0"/>
    <n v="0"/>
    <n v="0"/>
    <n v="0"/>
    <n v="163605.99"/>
  </r>
  <r>
    <x v="0"/>
    <x v="538"/>
    <s v="Vokseværket"/>
    <s v="Østerbro"/>
    <s v="Krausesvej 4"/>
    <n v="2100"/>
    <s v="København Ø"/>
    <s v="35 42 22 28"/>
    <s v="37291@buf.kk.dk"/>
    <s v="Janne Khan"/>
    <n v="0"/>
    <n v="0"/>
    <s v="37291@buf.kk.dk"/>
    <s v="Vuggestue"/>
    <n v="72"/>
    <n v="0"/>
    <n v="0"/>
    <n v="0"/>
    <n v="0"/>
    <n v="0"/>
    <n v="0"/>
    <s v="ja"/>
    <n v="2"/>
    <n v="1"/>
    <n v="5"/>
    <n v="5"/>
    <n v="4"/>
    <n v="0"/>
    <n v="0"/>
    <n v="0"/>
    <n v="0"/>
    <n v="0"/>
    <n v="0"/>
    <n v="0"/>
    <n v="160000"/>
    <n v="0"/>
    <n v="0"/>
    <s v="Ja"/>
    <n v="0"/>
    <s v="Viola Bækgaard"/>
    <n v="2008"/>
    <n v="20"/>
    <n v="0"/>
    <n v="0"/>
    <s v="lavet mad i 20 år"/>
    <s v="hygiejne"/>
    <n v="0"/>
    <n v="0"/>
    <n v="0"/>
    <n v="0"/>
    <n v="0"/>
    <n v="0"/>
    <n v="0"/>
    <n v="90"/>
    <n v="0"/>
    <n v="1"/>
    <n v="0"/>
    <s v="Ja"/>
    <s v="Nej"/>
    <s v="Ja"/>
    <n v="0"/>
    <s v="De er meget negative"/>
    <n v="0"/>
    <s v="de ved det ikke"/>
    <s v="Nej"/>
    <s v="De har ikke penge og er meget negative omkring fuld forplejning"/>
    <x v="1"/>
    <x v="1"/>
    <n v="0"/>
    <s v="produktionskøkken"/>
    <n v="0"/>
    <n v="0"/>
    <n v="0"/>
    <n v="0"/>
    <n v="0"/>
    <n v="0"/>
    <n v="0"/>
    <n v="0"/>
    <n v="0"/>
    <n v="0"/>
    <n v="0"/>
    <n v="0"/>
    <n v="0"/>
    <n v="0"/>
    <s v="Cathrine"/>
    <d v="2009-04-01T00:00:00"/>
    <n v="0"/>
    <n v="0"/>
    <n v="1"/>
    <n v="4"/>
    <n v="0"/>
    <n v="2"/>
    <n v="0"/>
    <n v="0"/>
    <n v="0"/>
    <n v="0"/>
    <n v="2"/>
    <n v="0"/>
    <n v="0"/>
    <n v="0"/>
    <n v="0"/>
    <n v="2"/>
    <n v="0"/>
    <n v="0"/>
    <n v="1"/>
    <n v="1"/>
    <n v="20"/>
    <s v="Miele"/>
    <n v="3"/>
    <s v="Nej"/>
    <n v="0"/>
    <s v="Ja"/>
    <s v="Ja"/>
    <s v="Nej"/>
    <n v="2"/>
    <s v="God plads"/>
    <n v="0"/>
    <n v="0"/>
    <s v="Vuggestuer"/>
    <s v="Østerbro"/>
    <n v="72"/>
    <n v="0"/>
    <n v="0"/>
    <n v="0"/>
    <n v="0"/>
    <n v="0"/>
    <n v="0"/>
    <n v="0"/>
    <n v="0"/>
    <n v="0"/>
    <n v="0"/>
    <n v="0"/>
    <n v="0"/>
    <n v="0"/>
    <n v="168339.79"/>
  </r>
  <r>
    <x v="0"/>
    <x v="539"/>
    <s v="Vokseværket"/>
    <s v="Østerbro"/>
    <s v="Krausesvej 17"/>
    <n v="2100"/>
    <s v="København Ø"/>
    <s v="35 42 22 28"/>
    <s v="37291@buf.kk.dk"/>
    <s v="Janne Khan"/>
    <n v="0"/>
    <n v="0"/>
    <s v="37291@buf.kk.dk"/>
    <s v="Vuggestue"/>
    <n v="72"/>
    <n v="0"/>
    <n v="0"/>
    <n v="0"/>
    <n v="0"/>
    <n v="0"/>
    <n v="0"/>
    <s v="ja"/>
    <n v="2"/>
    <n v="2"/>
    <n v="0"/>
    <n v="0"/>
    <n v="0"/>
    <n v="0"/>
    <n v="0"/>
    <n v="0"/>
    <n v="0"/>
    <n v="0"/>
    <n v="0"/>
    <n v="0"/>
    <n v="0"/>
    <n v="0"/>
    <n v="0"/>
    <s v="Ja"/>
    <n v="0"/>
    <s v="Kurt Johansen"/>
    <n v="2008"/>
    <n v="20"/>
    <n v="0"/>
    <n v="0"/>
    <n v="0"/>
    <s v="hygiejne + madhusets økokursus"/>
    <n v="0"/>
    <n v="0"/>
    <n v="0"/>
    <n v="0"/>
    <n v="0"/>
    <n v="0"/>
    <n v="0"/>
    <n v="0"/>
    <n v="0"/>
    <n v="0"/>
    <n v="0"/>
    <n v="0"/>
    <n v="0"/>
    <n v="0"/>
    <n v="0"/>
    <n v="0"/>
    <n v="0"/>
    <n v="0"/>
    <n v="0"/>
    <n v="0"/>
    <x v="1"/>
    <x v="1"/>
    <n v="0"/>
    <s v="produktionskøkken"/>
    <s v="Ja"/>
    <n v="0"/>
    <n v="0"/>
    <n v="0"/>
    <n v="0"/>
    <n v="0"/>
    <n v="0"/>
    <n v="0"/>
    <n v="0"/>
    <n v="0"/>
    <n v="0"/>
    <n v="0"/>
    <n v="0"/>
    <n v="0"/>
    <s v="Cathrine"/>
    <d v="2009-04-01T00:00:00"/>
    <n v="0"/>
    <n v="0"/>
    <n v="1"/>
    <n v="4"/>
    <n v="0"/>
    <n v="2"/>
    <n v="0"/>
    <n v="0"/>
    <n v="0"/>
    <n v="0"/>
    <n v="2"/>
    <n v="0"/>
    <n v="0"/>
    <n v="0"/>
    <n v="0"/>
    <n v="0"/>
    <n v="1"/>
    <n v="0"/>
    <n v="0"/>
    <n v="1"/>
    <n v="20"/>
    <s v="Miele"/>
    <n v="3.5"/>
    <s v="Nej"/>
    <n v="0"/>
    <s v="Ja"/>
    <s v="Nej"/>
    <s v="Nej"/>
    <n v="3"/>
    <s v="God plads"/>
    <n v="0"/>
    <n v="0"/>
    <s v="Vuggestuer"/>
    <s v="Østerbro"/>
    <n v="72"/>
    <n v="0"/>
    <n v="0"/>
    <n v="0"/>
    <n v="0"/>
    <n v="0"/>
    <n v="0"/>
    <n v="0"/>
    <n v="0"/>
    <n v="0"/>
    <n v="0"/>
    <n v="0"/>
    <n v="0"/>
    <n v="0"/>
    <n v="168339.79"/>
  </r>
  <r>
    <x v="0"/>
    <x v="540"/>
    <s v="Vuggestuen krausesvej 6"/>
    <s v="Østerbro"/>
    <s v="Krausesvej 6"/>
    <n v="2100"/>
    <s v="København Ø"/>
    <s v="35 42 29 88"/>
    <s v="37292@buf.kk.dk"/>
    <s v="Pia Karen Obel"/>
    <n v="32579332"/>
    <n v="0"/>
    <s v="37292@buf.kk.dk"/>
    <s v="Vuggestue"/>
    <n v="34"/>
    <n v="0"/>
    <n v="0"/>
    <n v="0"/>
    <n v="0"/>
    <n v="0"/>
    <n v="0"/>
    <n v="0"/>
    <n v="0"/>
    <n v="0"/>
    <n v="5"/>
    <n v="5"/>
    <n v="4"/>
    <n v="5"/>
    <n v="0"/>
    <n v="0"/>
    <n v="0"/>
    <n v="0"/>
    <n v="0"/>
    <n v="0"/>
    <n v="100000"/>
    <n v="0"/>
    <n v="0"/>
    <s v="Ja"/>
    <n v="0"/>
    <n v="0"/>
    <n v="2004"/>
    <n v="31"/>
    <n v="0"/>
    <s v="ufaglært"/>
    <n v="0"/>
    <s v="forskellige kurser - bla KBH Madhus, hygiejne kursus"/>
    <n v="0"/>
    <n v="0"/>
    <n v="0"/>
    <n v="0"/>
    <n v="0"/>
    <n v="0"/>
    <n v="0"/>
    <n v="90"/>
    <n v="0"/>
    <n v="0"/>
    <n v="0"/>
    <s v="Ja"/>
    <s v="Nej"/>
    <s v="Ja"/>
    <n v="0"/>
    <n v="0"/>
    <n v="0"/>
    <n v="0"/>
    <n v="0"/>
    <n v="0"/>
    <x v="1"/>
    <x v="1"/>
    <n v="0"/>
    <s v="produktionskøkken"/>
    <n v="0"/>
    <n v="0"/>
    <n v="0"/>
    <n v="0"/>
    <n v="0"/>
    <n v="0"/>
    <n v="0"/>
    <n v="0"/>
    <n v="0"/>
    <n v="0"/>
    <n v="0"/>
    <n v="0"/>
    <n v="0"/>
    <n v="0"/>
    <s v="Sine"/>
    <d v="2009-05-19T00:00:00"/>
    <n v="0"/>
    <n v="0"/>
    <n v="0"/>
    <n v="0"/>
    <n v="0"/>
    <n v="0"/>
    <n v="0"/>
    <n v="0"/>
    <n v="0"/>
    <n v="0"/>
    <n v="0"/>
    <n v="0"/>
    <n v="0"/>
    <n v="0"/>
    <n v="0"/>
    <n v="0"/>
    <n v="0"/>
    <n v="0"/>
    <n v="0"/>
    <n v="0"/>
    <n v="0"/>
    <n v="0"/>
    <n v="0"/>
    <n v="0"/>
    <n v="0"/>
    <n v="0"/>
    <n v="0"/>
    <n v="0"/>
    <n v="0"/>
    <n v="0"/>
    <n v="0"/>
    <n v="0"/>
    <s v="Vuggestuer"/>
    <s v="Østerbro"/>
    <n v="34"/>
    <n v="0"/>
    <n v="0"/>
    <n v="0"/>
    <n v="0"/>
    <n v="0"/>
    <n v="0"/>
    <n v="0"/>
    <n v="0"/>
    <n v="0"/>
    <n v="0"/>
    <n v="0"/>
    <n v="0"/>
    <n v="0"/>
    <n v="92335.01"/>
  </r>
  <r>
    <x v="0"/>
    <x v="541"/>
    <s v="Akvariet"/>
    <s v="Østerbro"/>
    <s v="Næstvedgade 3"/>
    <n v="2100"/>
    <s v="København Ø"/>
    <s v="35 27 80 80"/>
    <s v="37302@buf.kk.dk"/>
    <s v="konst. Grethe Degn"/>
    <n v="0"/>
    <n v="0"/>
    <s v="37302@buf.kk.dk"/>
    <s v="Vuggestue"/>
    <n v="56"/>
    <n v="0"/>
    <n v="0"/>
    <n v="0"/>
    <n v="0"/>
    <n v="0"/>
    <n v="0"/>
    <n v="0"/>
    <n v="0"/>
    <n v="0"/>
    <n v="5"/>
    <n v="5"/>
    <n v="5"/>
    <n v="5"/>
    <n v="0"/>
    <n v="0"/>
    <n v="0"/>
    <n v="0"/>
    <n v="0"/>
    <n v="0"/>
    <n v="85"/>
    <n v="0"/>
    <n v="0"/>
    <s v="Ja"/>
    <n v="0"/>
    <s v="Rattiya"/>
    <n v="2008"/>
    <n v="37"/>
    <n v="0"/>
    <s v="ufaglært"/>
    <s v="mange års madlavning"/>
    <s v="hygiejne/egenkontrol, ø.o.f."/>
    <n v="0"/>
    <n v="0"/>
    <n v="0"/>
    <n v="0"/>
    <n v="0"/>
    <n v="0"/>
    <n v="0"/>
    <n v="80"/>
    <n v="0"/>
    <n v="1"/>
    <n v="0"/>
    <s v="nej"/>
    <s v="Nej"/>
    <s v="Ja"/>
    <n v="0"/>
    <n v="0"/>
    <n v="0"/>
    <n v="0"/>
    <n v="0"/>
    <n v="0"/>
    <x v="1"/>
    <x v="1"/>
    <n v="0"/>
    <s v="produktionskøkken"/>
    <s v="Ja"/>
    <n v="0"/>
    <n v="0"/>
    <n v="0"/>
    <n v="0"/>
    <n v="0"/>
    <n v="0"/>
    <n v="0"/>
    <n v="0"/>
    <n v="0"/>
    <n v="0"/>
    <n v="0"/>
    <n v="0"/>
    <s v="Meget dårlig udluftning. Køkken meget varmt pga bygningen"/>
    <s v="Cathrine"/>
    <n v="0"/>
    <n v="0"/>
    <n v="0"/>
    <n v="1"/>
    <n v="5"/>
    <n v="0"/>
    <n v="2"/>
    <n v="0"/>
    <n v="0"/>
    <n v="0"/>
    <n v="0"/>
    <n v="2"/>
    <n v="0"/>
    <n v="0"/>
    <n v="0"/>
    <n v="0"/>
    <n v="0"/>
    <n v="2"/>
    <n v="0"/>
    <n v="0"/>
    <n v="1"/>
    <n v="2"/>
    <s v="Wexiödisk"/>
    <n v="4"/>
    <s v="Nej"/>
    <n v="0"/>
    <s v="Ja"/>
    <n v="0"/>
    <n v="0"/>
    <n v="3"/>
    <s v="God plads"/>
    <n v="0"/>
    <n v="0"/>
    <s v="Vuggestuer"/>
    <s v="Østerbro"/>
    <n v="56"/>
    <n v="0"/>
    <n v="0"/>
    <n v="0"/>
    <n v="0"/>
    <n v="0"/>
    <n v="0"/>
    <n v="0"/>
    <n v="0"/>
    <n v="0"/>
    <n v="0"/>
    <n v="0"/>
    <n v="0"/>
    <n v="0"/>
    <n v="148741.93"/>
  </r>
</pivotCacheRecords>
</file>

<file path=xl/pivotCache/pivotCacheRecords4.xml><?xml version="1.0" encoding="utf-8"?>
<pivotCacheRecords xmlns="http://schemas.openxmlformats.org/spreadsheetml/2006/main" xmlns:r="http://schemas.openxmlformats.org/officeDocument/2006/relationships" count="542">
  <r>
    <x v="0"/>
    <x v="0"/>
    <s v="Ønskeøen"/>
    <x v="0"/>
    <s v="Moselgade 21"/>
    <n v="2300"/>
    <s v="København S"/>
    <s v="32 58 90 03"/>
    <s v="35542@buf.kk.dk"/>
    <s v="Walter Zaballos"/>
    <n v="0"/>
    <n v="0"/>
    <s v="35542@buf.kk.dk"/>
    <s v="Integreret"/>
    <n v="24"/>
    <n v="0"/>
    <n v="40"/>
    <n v="0"/>
    <n v="0"/>
    <n v="0"/>
    <n v="0"/>
    <n v="0"/>
    <n v="0"/>
    <n v="0"/>
    <n v="5"/>
    <n v="0"/>
    <n v="5"/>
    <n v="5"/>
    <n v="0"/>
    <n v="5"/>
    <n v="0"/>
    <n v="5"/>
    <n v="0"/>
    <n v="0"/>
    <n v="0"/>
    <n v="0"/>
    <n v="0"/>
    <s v="Ja"/>
    <n v="0"/>
    <s v="Jacob Bennetsen"/>
    <n v="2008"/>
    <n v="37"/>
    <n v="0"/>
    <s v="ufaglært"/>
    <s v="mange års madglæde"/>
    <s v="hygiejne"/>
    <n v="0"/>
    <n v="0"/>
    <n v="0"/>
    <n v="0"/>
    <n v="0"/>
    <n v="0"/>
    <n v="0"/>
    <n v="100"/>
    <n v="100"/>
    <n v="0"/>
    <n v="0"/>
    <s v="Ja"/>
    <s v="Nej"/>
    <s v="Ja"/>
    <s v="Ja"/>
    <n v="0"/>
    <s v="Ja"/>
    <n v="0"/>
    <s v="Ja"/>
    <n v="0"/>
    <s v="Nej"/>
    <s v="Vil gerne have hjælp til at rekruterer en ekstra medarbejder i køkken"/>
    <n v="0"/>
    <s v="produktionskøkken"/>
    <s v="Ja"/>
    <s v="Større"/>
    <s v="Ingen"/>
    <n v="0"/>
    <s v="En konvektionsovn er meget ønsket"/>
    <n v="0"/>
    <n v="0"/>
    <n v="0"/>
    <n v="0"/>
    <n v="0"/>
    <n v="0"/>
    <n v="0"/>
    <n v="0"/>
    <n v="0"/>
    <n v="0"/>
    <n v="0"/>
    <n v="0"/>
    <n v="0"/>
    <n v="1"/>
    <n v="4"/>
    <n v="0"/>
    <n v="2"/>
    <n v="0"/>
    <n v="0"/>
    <n v="0"/>
    <n v="1"/>
    <n v="2"/>
    <n v="0"/>
    <n v="0"/>
    <n v="0"/>
    <n v="0"/>
    <n v="1"/>
    <n v="0"/>
    <n v="0"/>
    <n v="1"/>
    <n v="1"/>
    <n v="2"/>
    <s v="Zanussi"/>
    <n v="10"/>
    <s v="Ja"/>
    <n v="20"/>
    <n v="0"/>
    <s v="Ja"/>
    <n v="0"/>
    <n v="4"/>
    <s v="God plads"/>
    <n v="0"/>
    <n v="0"/>
    <x v="0"/>
    <s v="Amager"/>
    <n v="24"/>
    <n v="0"/>
    <n v="40"/>
    <n v="111"/>
    <n v="36"/>
    <n v="9"/>
    <n v="0"/>
    <n v="0"/>
    <n v="0"/>
    <n v="0"/>
    <n v="0"/>
    <n v="0"/>
    <n v="0"/>
    <n v="0"/>
    <n v="157871.59"/>
    <s v="35542"/>
  </r>
  <r>
    <x v="1"/>
    <x v="1"/>
    <s v="Solstrålen"/>
    <x v="0"/>
    <s v="Tingvej 23"/>
    <n v="2300"/>
    <s v="København S"/>
    <s v="32 55 52 05"/>
    <s v="37215@buf.kk.dk"/>
    <s v="Gitte Ryt-Hansen"/>
    <n v="32580839"/>
    <n v="0"/>
    <s v="37215@buf.kk.dk"/>
    <s v="Vuggestue"/>
    <n v="0"/>
    <n v="0"/>
    <n v="0"/>
    <n v="0"/>
    <n v="0"/>
    <n v="0"/>
    <n v="0"/>
    <n v="0"/>
    <n v="0"/>
    <n v="0"/>
    <n v="0"/>
    <n v="0"/>
    <n v="0"/>
    <n v="0"/>
    <n v="0"/>
    <n v="0"/>
    <n v="0"/>
    <n v="0"/>
    <n v="0"/>
    <n v="0"/>
    <n v="90000"/>
    <n v="0"/>
    <n v="0"/>
    <n v="0"/>
    <n v="0"/>
    <n v="0"/>
    <n v="0"/>
    <n v="0"/>
    <n v="0"/>
    <n v="0"/>
    <n v="0"/>
    <n v="0"/>
    <n v="0"/>
    <n v="0"/>
    <n v="0"/>
    <n v="0"/>
    <n v="0"/>
    <n v="0"/>
    <n v="0"/>
    <n v="89"/>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1"/>
    <s v="Amager"/>
    <n v="36"/>
    <n v="0"/>
    <n v="0"/>
    <n v="0"/>
    <n v="0"/>
    <n v="0"/>
    <n v="0"/>
    <n v="0"/>
    <n v="0"/>
    <n v="0"/>
    <n v="0"/>
    <n v="0"/>
    <n v="0"/>
    <n v="0"/>
    <n v="96267.47"/>
    <s v="37215"/>
  </r>
  <r>
    <x v="0"/>
    <x v="2"/>
    <s v="Børnehaven Tyttebøvsen"/>
    <x v="0"/>
    <s v="Brydes Allé 46"/>
    <n v="2300"/>
    <s v="København S"/>
    <s v="32 59 55 50"/>
    <s v="37312@buf.kk.dk"/>
    <s v="Nancy Vinstrup"/>
    <n v="32521337"/>
    <n v="0"/>
    <s v="37312@buf.kk.dk"/>
    <s v="Børnehave"/>
    <n v="0"/>
    <n v="12"/>
    <n v="44"/>
    <n v="0"/>
    <n v="0"/>
    <n v="0"/>
    <n v="0"/>
    <s v="Nej"/>
    <n v="0"/>
    <n v="0"/>
    <n v="0"/>
    <n v="0"/>
    <n v="0"/>
    <n v="0"/>
    <n v="0"/>
    <n v="5"/>
    <n v="5"/>
    <n v="0"/>
    <n v="0"/>
    <n v="0"/>
    <n v="0"/>
    <n v="51000"/>
    <n v="0"/>
    <s v="Ja"/>
    <s v="nej"/>
    <s v="Lene"/>
    <n v="2007"/>
    <n v="10"/>
    <n v="0"/>
    <s v="smørrebrødsjomfru"/>
    <n v="0"/>
    <n v="0"/>
    <n v="0"/>
    <n v="0"/>
    <n v="0"/>
    <n v="0"/>
    <n v="0"/>
    <n v="0"/>
    <n v="0"/>
    <n v="0"/>
    <n v="100"/>
    <n v="0"/>
    <n v="2"/>
    <s v="Ja"/>
    <s v="Nej"/>
    <s v="nej"/>
    <s v="Ja"/>
    <n v="0"/>
    <s v="Ja"/>
    <n v="0"/>
    <s v="Ja"/>
    <n v="0"/>
    <s v="ja"/>
    <n v="0"/>
    <n v="0"/>
    <s v="produktionskøkken"/>
    <s v="nej"/>
    <s v="Større"/>
    <s v="Mindre"/>
    <n v="0"/>
    <s v="mere køleplads, flere kogeplader, røremaskine, grøntrobot, opvaskemaskinen skal op i niveau."/>
    <n v="0"/>
    <n v="0"/>
    <n v="0"/>
    <n v="0"/>
    <n v="0"/>
    <n v="0"/>
    <n v="0"/>
    <n v="0"/>
    <n v="0"/>
    <s v="Mariah"/>
    <s v="26.03.01"/>
    <n v="0"/>
    <n v="1"/>
    <n v="0"/>
    <n v="0"/>
    <n v="0"/>
    <n v="2"/>
    <n v="0"/>
    <n v="0"/>
    <n v="0"/>
    <n v="0"/>
    <n v="2"/>
    <n v="0"/>
    <n v="0"/>
    <n v="0"/>
    <n v="0"/>
    <n v="1"/>
    <n v="0"/>
    <n v="0"/>
    <n v="0"/>
    <n v="1"/>
    <n v="25"/>
    <s v="Miele professional"/>
    <n v="4"/>
    <s v="Nej"/>
    <n v="0"/>
    <s v="Nej"/>
    <s v="Nej"/>
    <s v="Nej"/>
    <n v="2"/>
    <s v="God plads"/>
    <s v="Køkkenet er indrettet med et bord så børnene kan være med. Bør ommøbbleres, så der bliver mere plads til den daglige produktion"/>
    <n v="0"/>
    <x v="2"/>
    <s v="Amager"/>
    <n v="0"/>
    <n v="12"/>
    <n v="44"/>
    <n v="0"/>
    <n v="0"/>
    <n v="0"/>
    <n v="0"/>
    <n v="0"/>
    <n v="0"/>
    <n v="0"/>
    <n v="0"/>
    <n v="0"/>
    <n v="0"/>
    <n v="0"/>
    <n v="67099"/>
    <s v="37312"/>
  </r>
  <r>
    <x v="0"/>
    <x v="3"/>
    <s v="Havkatten"/>
    <x v="0"/>
    <s v="Amager Strandvej 178"/>
    <n v="2300"/>
    <s v="København S"/>
    <s v="32 84 78 76"/>
    <s v="37458@buf.kk.dk"/>
    <s v="Lene Anette Hector Pedersen"/>
    <n v="32583131"/>
    <n v="0"/>
    <s v="37458@buf.kk.dk"/>
    <s v="Integreret"/>
    <n v="28"/>
    <n v="0"/>
    <n v="44"/>
    <n v="0"/>
    <n v="0"/>
    <n v="0"/>
    <n v="0"/>
    <s v="Nej"/>
    <n v="0"/>
    <n v="0"/>
    <n v="5"/>
    <n v="0"/>
    <n v="5"/>
    <n v="5"/>
    <n v="0"/>
    <n v="5"/>
    <n v="0"/>
    <n v="1"/>
    <n v="5"/>
    <n v="0"/>
    <n v="150000"/>
    <n v="0"/>
    <n v="0"/>
    <s v="Ja"/>
    <s v="nej"/>
    <s v="Terese Breidal"/>
    <n v="2003"/>
    <n v="37"/>
    <n v="0"/>
    <s v="Madhus og kostkompagniet"/>
    <n v="0"/>
    <n v="0"/>
    <n v="0"/>
    <n v="0"/>
    <n v="0"/>
    <n v="0"/>
    <n v="0"/>
    <n v="0"/>
    <n v="0"/>
    <n v="60"/>
    <n v="60"/>
    <n v="2"/>
    <n v="2"/>
    <s v="Ja"/>
    <s v="Nej"/>
    <s v="Ja"/>
    <s v="Ja"/>
    <n v="0"/>
    <s v="Ja"/>
    <n v="0"/>
    <s v="Ja"/>
    <n v="0"/>
    <s v="ja"/>
    <n v="0"/>
    <n v="0"/>
    <s v="produktionskøkken"/>
    <s v="Ja"/>
    <s v="Større"/>
    <s v="Ingen"/>
    <n v="0"/>
    <s v="Opvaskemaskine, en ovn el. udskiftning til konvektion, en vask, der må gerne komme mere bordplads - evt. i depot som kan fungere som grøntsagsrum."/>
    <n v="0"/>
    <n v="0"/>
    <n v="0"/>
    <n v="0"/>
    <n v="0"/>
    <n v="0"/>
    <n v="0"/>
    <n v="0"/>
    <s v="Dejligt køkken"/>
    <s v="Lone"/>
    <s v="31.03.09"/>
    <n v="0"/>
    <n v="0"/>
    <n v="1"/>
    <n v="5"/>
    <n v="0"/>
    <n v="2"/>
    <n v="0"/>
    <n v="0"/>
    <n v="0"/>
    <n v="0"/>
    <n v="2"/>
    <n v="0"/>
    <n v="0"/>
    <n v="0"/>
    <n v="0"/>
    <n v="0"/>
    <n v="1"/>
    <n v="0"/>
    <n v="1"/>
    <n v="1"/>
    <n v="20"/>
    <s v="Miele"/>
    <n v="4"/>
    <s v="Ja"/>
    <n v="10"/>
    <n v="0"/>
    <s v="Ja"/>
    <s v="Nej"/>
    <n v="1"/>
    <s v="Begrænset"/>
    <n v="0"/>
    <n v="0"/>
    <x v="0"/>
    <s v="Amager"/>
    <n v="28"/>
    <n v="0"/>
    <n v="44"/>
    <n v="0"/>
    <n v="0"/>
    <n v="0"/>
    <n v="0"/>
    <n v="0"/>
    <n v="0"/>
    <n v="0"/>
    <n v="0"/>
    <n v="0"/>
    <n v="0"/>
    <n v="0"/>
    <n v="149980.54"/>
    <s v="37458"/>
  </r>
  <r>
    <x v="0"/>
    <x v="4"/>
    <s v="Elverhøj"/>
    <x v="0"/>
    <s v="Glommensgade 8"/>
    <n v="2300"/>
    <s v="København S"/>
    <s v="32 84 11 38"/>
    <s v="37488@buf.kk.dk"/>
    <s v="Ella T. Darling"/>
    <n v="0"/>
    <n v="0"/>
    <s v="37488@buf.kk.dk"/>
    <s v="Integreret"/>
    <n v="42"/>
    <n v="0"/>
    <n v="56"/>
    <n v="0"/>
    <n v="0"/>
    <n v="0"/>
    <n v="0"/>
    <s v="Nej"/>
    <n v="0"/>
    <n v="0"/>
    <n v="5"/>
    <n v="5"/>
    <n v="5"/>
    <n v="5"/>
    <n v="0"/>
    <n v="5"/>
    <n v="5"/>
    <n v="0"/>
    <n v="5"/>
    <n v="0"/>
    <n v="200000"/>
    <n v="0"/>
    <n v="0"/>
    <s v="Ja"/>
    <s v="nej"/>
    <s v="Marzena"/>
    <n v="2000"/>
    <n v="36"/>
    <n v="0"/>
    <s v="ufaglært"/>
    <n v="0"/>
    <s v="økologikursus, kostkompagniet"/>
    <n v="0"/>
    <n v="0"/>
    <n v="0"/>
    <n v="0"/>
    <n v="0"/>
    <n v="0"/>
    <n v="0"/>
    <n v="65"/>
    <n v="65"/>
    <n v="1"/>
    <n v="1"/>
    <s v="Ja"/>
    <s v="Nej"/>
    <s v="Ja"/>
    <s v="Ja"/>
    <n v="0"/>
    <s v="Ja"/>
    <n v="0"/>
    <s v="Ja"/>
    <n v="0"/>
    <s v="Nej"/>
    <n v="0"/>
    <n v="0"/>
    <s v="produktionskøkken"/>
    <s v="nej"/>
    <s v="Mindre"/>
    <s v="Mindre"/>
    <s v="Nej"/>
    <s v="En kipsteger el. et kogebord mere, en større konvektionsovn, optimalt skal der etableres kogeø midt i lokalet. Ny grøntsagsrobot"/>
    <n v="0"/>
    <n v="0"/>
    <n v="0"/>
    <n v="0"/>
    <n v="0"/>
    <n v="0"/>
    <n v="0"/>
    <n v="0"/>
    <s v="Stort produktionskøkken men mangler udstyr for at kunne producere til 100 børn."/>
    <s v="Mariah"/>
    <s v="26.03.09"/>
    <n v="0"/>
    <n v="0"/>
    <n v="1"/>
    <n v="5"/>
    <n v="0"/>
    <n v="0"/>
    <n v="0"/>
    <n v="1"/>
    <n v="5"/>
    <n v="0"/>
    <n v="2"/>
    <n v="0"/>
    <n v="0"/>
    <n v="1"/>
    <n v="0"/>
    <n v="0"/>
    <n v="2"/>
    <n v="0"/>
    <n v="0"/>
    <n v="1"/>
    <n v="2"/>
    <s v="Hobart"/>
    <n v="5"/>
    <s v="Ja"/>
    <n v="15"/>
    <n v="0"/>
    <n v="0"/>
    <s v="ja"/>
    <n v="2"/>
    <s v="God plads"/>
    <n v="0"/>
    <n v="0"/>
    <x v="0"/>
    <s v="Amager"/>
    <n v="42"/>
    <n v="0"/>
    <n v="56"/>
    <n v="0"/>
    <n v="0"/>
    <n v="0"/>
    <n v="0"/>
    <n v="0"/>
    <n v="0"/>
    <n v="0"/>
    <n v="0"/>
    <n v="0"/>
    <n v="0"/>
    <n v="0"/>
    <n v="216540.46"/>
    <s v="37488"/>
  </r>
  <r>
    <x v="0"/>
    <x v="5"/>
    <s v="Snorretoppen"/>
    <x v="0"/>
    <s v="Snorresgade 12"/>
    <n v="2300"/>
    <s v="København S"/>
    <s v="32 64 01 50"/>
    <s v="37492@buf.kk.dk"/>
    <s v="Mai-Britt Bugge"/>
    <n v="35431601"/>
    <n v="26121601"/>
    <s v="37492@buf.kk.dk"/>
    <s v="Integreret"/>
    <n v="42"/>
    <n v="0"/>
    <n v="56"/>
    <n v="0"/>
    <n v="0"/>
    <n v="0"/>
    <n v="0"/>
    <s v="ja"/>
    <n v="2"/>
    <n v="1"/>
    <n v="5"/>
    <n v="5"/>
    <n v="4"/>
    <n v="5"/>
    <n v="0"/>
    <n v="5"/>
    <n v="0"/>
    <n v="0"/>
    <n v="5"/>
    <n v="0"/>
    <n v="500000"/>
    <n v="0"/>
    <n v="0"/>
    <s v="Ja"/>
    <s v="nej"/>
    <s v="jesper kiledal"/>
    <n v="2007"/>
    <n v="37"/>
    <n v="0"/>
    <s v="kok"/>
    <n v="0"/>
    <n v="0"/>
    <n v="0"/>
    <n v="0"/>
    <n v="0"/>
    <n v="0"/>
    <n v="0"/>
    <n v="0"/>
    <n v="0"/>
    <n v="70"/>
    <n v="70"/>
    <n v="1"/>
    <n v="1"/>
    <s v="Ja"/>
    <s v="ja"/>
    <s v="Ja"/>
    <s v="Ja"/>
    <s v="forholder sig afventende"/>
    <s v="Ja"/>
    <s v="ved ikke"/>
    <s v="Ja"/>
    <s v="ved ikke"/>
    <s v="Nej"/>
    <n v="0"/>
    <n v="0"/>
    <s v="produktionskøkken"/>
    <s v="nej"/>
    <s v="Mindre"/>
    <s v="Ingen"/>
    <n v="0"/>
    <n v="0"/>
    <n v="0"/>
    <n v="0"/>
    <n v="0"/>
    <n v="0"/>
    <n v="0"/>
    <n v="0"/>
    <n v="0"/>
    <n v="0"/>
    <n v="0"/>
    <s v="Mariah"/>
    <s v="30.03.09"/>
    <n v="0"/>
    <n v="0"/>
    <n v="1"/>
    <n v="5"/>
    <n v="0"/>
    <n v="0"/>
    <n v="0"/>
    <n v="1"/>
    <n v="10"/>
    <n v="0"/>
    <n v="0"/>
    <n v="2"/>
    <n v="0"/>
    <n v="0"/>
    <n v="0"/>
    <n v="0"/>
    <n v="0"/>
    <n v="0"/>
    <n v="0"/>
    <n v="1"/>
    <n v="2"/>
    <s v="ken"/>
    <n v="10"/>
    <s v="Ja"/>
    <n v="8"/>
    <n v="0"/>
    <s v="Nej"/>
    <s v="Nej"/>
    <n v="3"/>
    <s v="God plads"/>
    <n v="0"/>
    <n v="0"/>
    <x v="0"/>
    <s v="Amager"/>
    <n v="96"/>
    <n v="0"/>
    <n v="154"/>
    <n v="0"/>
    <n v="0"/>
    <n v="0"/>
    <n v="0"/>
    <n v="0"/>
    <n v="0"/>
    <n v="0"/>
    <n v="0"/>
    <n v="0"/>
    <n v="0"/>
    <n v="0"/>
    <n v="413977.99"/>
    <s v="37492"/>
  </r>
  <r>
    <x v="0"/>
    <x v="6"/>
    <s v="Snorretoppen"/>
    <x v="0"/>
    <s v="Snorresgade 12"/>
    <n v="2300"/>
    <s v="København S"/>
    <s v="32 64 01 50"/>
    <s v="37492@buf.kk.dk"/>
    <s v="Mai-Britt Bugge"/>
    <n v="35431601"/>
    <n v="26121601"/>
    <s v="37492@buf.kk.dk"/>
    <s v="Integreret"/>
    <n v="42"/>
    <n v="0"/>
    <n v="56"/>
    <n v="0"/>
    <n v="0"/>
    <n v="0"/>
    <n v="0"/>
    <s v="ja"/>
    <n v="0"/>
    <n v="0"/>
    <n v="0"/>
    <n v="0"/>
    <n v="0"/>
    <n v="0"/>
    <n v="0"/>
    <n v="0"/>
    <n v="0"/>
    <n v="0"/>
    <n v="0"/>
    <n v="0"/>
    <n v="0"/>
    <n v="0"/>
    <n v="0"/>
    <n v="0"/>
    <n v="0"/>
    <n v="0"/>
    <n v="0"/>
    <n v="0"/>
    <n v="0"/>
    <n v="0"/>
    <n v="0"/>
    <n v="0"/>
    <n v="0"/>
    <n v="0"/>
    <n v="0"/>
    <n v="0"/>
    <n v="0"/>
    <n v="0"/>
    <n v="0"/>
    <n v="0"/>
    <n v="0"/>
    <n v="0"/>
    <n v="0"/>
    <n v="0"/>
    <n v="0"/>
    <n v="0"/>
    <n v="0"/>
    <n v="0"/>
    <n v="0"/>
    <n v="0"/>
    <n v="0"/>
    <n v="0"/>
    <n v="0"/>
    <n v="0"/>
    <n v="0"/>
    <s v="produktionskøkken"/>
    <s v="nej"/>
    <s v="Ingen"/>
    <s v="Større"/>
    <n v="0"/>
    <s v="Køkkenet bør udvides og depot inddrages, der er et rum i kælderen, som kan fungere som depot i stadet"/>
    <n v="0"/>
    <n v="0"/>
    <n v="0"/>
    <n v="0"/>
    <n v="0"/>
    <n v="0"/>
    <n v="0"/>
    <n v="0"/>
    <n v="0"/>
    <s v="Mariah"/>
    <s v="30.03.09"/>
    <n v="0"/>
    <n v="0"/>
    <n v="1"/>
    <n v="5"/>
    <n v="0"/>
    <n v="0"/>
    <n v="0"/>
    <n v="1"/>
    <n v="10"/>
    <n v="0"/>
    <n v="0"/>
    <n v="3"/>
    <n v="0"/>
    <n v="0"/>
    <n v="0"/>
    <n v="0"/>
    <n v="1"/>
    <n v="0"/>
    <n v="0"/>
    <n v="1"/>
    <n v="2"/>
    <s v="Miele professional, G8072"/>
    <n v="4"/>
    <s v="Ja"/>
    <n v="20"/>
    <n v="0"/>
    <s v="Ja"/>
    <s v="ja"/>
    <n v="0"/>
    <s v="Begrænset"/>
    <s v="Der er ikke plads til at lave mad til alle børn"/>
    <n v="0"/>
    <x v="0"/>
    <s v="Amager"/>
    <n v="96"/>
    <n v="0"/>
    <n v="154"/>
    <n v="0"/>
    <n v="0"/>
    <n v="0"/>
    <n v="0"/>
    <n v="0"/>
    <n v="0"/>
    <n v="0"/>
    <n v="0"/>
    <n v="0"/>
    <n v="0"/>
    <n v="0"/>
    <n v="413977.99"/>
    <s v="37492"/>
  </r>
  <r>
    <x v="0"/>
    <x v="7"/>
    <s v="Galaxen"/>
    <x v="0"/>
    <s v="Øresundsvej 10"/>
    <n v="2300"/>
    <s v="København S"/>
    <s v="32 59 33 30"/>
    <s v="37497@buf.kk.dk"/>
    <s v="Jens Pallisgaard Iversen"/>
    <n v="32543389"/>
    <n v="0"/>
    <s v="37497@buf.kk.dk"/>
    <s v="Integreret"/>
    <n v="36"/>
    <n v="0"/>
    <n v="69"/>
    <n v="0"/>
    <n v="0"/>
    <n v="0"/>
    <n v="0"/>
    <s v="Nej"/>
    <n v="0"/>
    <n v="0"/>
    <n v="5"/>
    <n v="5"/>
    <n v="4"/>
    <n v="5"/>
    <n v="0"/>
    <n v="5"/>
    <n v="0"/>
    <n v="0"/>
    <n v="5"/>
    <n v="0"/>
    <n v="130000"/>
    <n v="10000"/>
    <n v="0"/>
    <s v="Ja"/>
    <s v="nej"/>
    <s v="Manuela Lopes"/>
    <n v="2008"/>
    <n v="37"/>
    <n v="0"/>
    <s v="1. del af ernæringsassistent"/>
    <n v="0"/>
    <s v="øko, ØOF, Madhus"/>
    <n v="0"/>
    <n v="0"/>
    <n v="0"/>
    <n v="0"/>
    <n v="0"/>
    <n v="0"/>
    <n v="0"/>
    <n v="99"/>
    <n v="99"/>
    <n v="2"/>
    <n v="1"/>
    <s v="Ja"/>
    <s v="Nej"/>
    <s v="Ja"/>
    <s v="Ja"/>
    <n v="0"/>
    <s v="Ja"/>
    <n v="0"/>
    <s v="Ja"/>
    <n v="0"/>
    <s v="Nej"/>
    <s v="Vil gerne have fra os"/>
    <n v="0"/>
    <s v="produktionskøkken"/>
    <s v="nej"/>
    <s v="Større"/>
    <s v="Mindre"/>
    <s v="ja"/>
    <s v="Skabes mere bordplads. Udskiftes opvaskemaskine til en hurtigere (Ken). Ovne udskift til en konvektion eller 1 mere. Røremaskine Bjørn, 10 l."/>
    <n v="0"/>
    <n v="0"/>
    <n v="0"/>
    <n v="0"/>
    <n v="0"/>
    <n v="0"/>
    <n v="0"/>
    <n v="0"/>
    <s v="Kan starte 1. jan ., med blandet produktion."/>
    <s v="Lone"/>
    <s v="31.03.09."/>
    <n v="0"/>
    <n v="0"/>
    <n v="1"/>
    <n v="5"/>
    <n v="2"/>
    <n v="2"/>
    <n v="0"/>
    <n v="0"/>
    <n v="0"/>
    <n v="2"/>
    <n v="0"/>
    <n v="0"/>
    <n v="0"/>
    <n v="1"/>
    <n v="0"/>
    <n v="1"/>
    <n v="0"/>
    <n v="1"/>
    <n v="0"/>
    <n v="1"/>
    <n v="20"/>
    <s v="Miele"/>
    <n v="3"/>
    <s v="Nej"/>
    <n v="0"/>
    <s v="Ja"/>
    <s v="Nej"/>
    <s v="ja"/>
    <n v="2"/>
    <s v="Begrænset"/>
    <n v="0"/>
    <n v="0"/>
    <x v="0"/>
    <s v="Amager"/>
    <n v="36"/>
    <n v="0"/>
    <n v="66"/>
    <n v="0"/>
    <n v="0"/>
    <n v="0"/>
    <n v="0"/>
    <n v="0"/>
    <n v="0"/>
    <n v="0"/>
    <n v="0"/>
    <n v="0"/>
    <n v="0"/>
    <n v="0"/>
    <n v="139509.01999999999"/>
    <s v="37497"/>
  </r>
  <r>
    <x v="0"/>
    <x v="8"/>
    <s v="Paletten"/>
    <x v="0"/>
    <s v="Øresundsvej 10B"/>
    <n v="2300"/>
    <s v="København S"/>
    <s v="32 84 05 56"/>
    <s v="37507@buf.kk.dk"/>
    <s v="Pernille Terese Engelund"/>
    <n v="32596058"/>
    <n v="0"/>
    <s v="37507@buf.kk.dk"/>
    <s v="Integreret"/>
    <n v="36"/>
    <n v="0"/>
    <n v="44"/>
    <n v="0"/>
    <n v="0"/>
    <n v="0"/>
    <n v="0"/>
    <s v="Nej"/>
    <n v="0"/>
    <n v="0"/>
    <n v="5"/>
    <n v="5"/>
    <n v="5"/>
    <n v="5"/>
    <n v="0"/>
    <n v="5"/>
    <n v="5"/>
    <n v="0"/>
    <n v="5"/>
    <n v="0"/>
    <n v="90000"/>
    <n v="50000"/>
    <n v="0"/>
    <s v="Ja"/>
    <s v="nej"/>
    <s v="Pristiana Christin"/>
    <n v="2008"/>
    <n v="32"/>
    <n v="0"/>
    <s v="køkkenassistent"/>
    <n v="0"/>
    <n v="0"/>
    <n v="0"/>
    <n v="0"/>
    <n v="0"/>
    <n v="0"/>
    <n v="0"/>
    <n v="0"/>
    <n v="0"/>
    <n v="75"/>
    <n v="75"/>
    <n v="2"/>
    <n v="2"/>
    <s v="Ja"/>
    <s v="Nej"/>
    <s v="nej"/>
    <s v="Ja"/>
    <n v="0"/>
    <s v="Ja"/>
    <n v="0"/>
    <s v="Ja"/>
    <n v="0"/>
    <s v="Nej"/>
    <s v="Vil gerne have fra os"/>
    <n v="0"/>
    <s v="produktionskøkken"/>
    <s v="Ja"/>
    <n v="0"/>
    <n v="0"/>
    <n v="0"/>
    <n v="0"/>
    <n v="0"/>
    <n v="0"/>
    <n v="0"/>
    <n v="0"/>
    <n v="0"/>
    <n v="0"/>
    <n v="0"/>
    <n v="0"/>
    <s v="På sigt for at produktion bliver optimal: Større ovn, opvaskemaskine (nedslidt), ny med bordafsætning god ide."/>
    <s v="Lone"/>
    <s v="31.03.09"/>
    <n v="0"/>
    <n v="0"/>
    <n v="1"/>
    <n v="5"/>
    <n v="0"/>
    <n v="0"/>
    <n v="1"/>
    <n v="0"/>
    <n v="5"/>
    <n v="0"/>
    <n v="1"/>
    <n v="0"/>
    <n v="0"/>
    <n v="0"/>
    <n v="0"/>
    <n v="0"/>
    <n v="0"/>
    <n v="0"/>
    <n v="1"/>
    <n v="1"/>
    <n v="3"/>
    <s v="Mach"/>
    <n v="4"/>
    <s v="Ja"/>
    <n v="10"/>
    <s v="Nej"/>
    <s v="Nej"/>
    <s v="ja"/>
    <n v="2"/>
    <s v="God plads"/>
    <n v="0"/>
    <n v="0"/>
    <x v="0"/>
    <s v="Amager"/>
    <n v="36"/>
    <n v="0"/>
    <n v="44"/>
    <n v="0"/>
    <n v="0"/>
    <n v="0"/>
    <n v="0"/>
    <n v="0"/>
    <n v="0"/>
    <n v="0"/>
    <n v="0"/>
    <n v="0"/>
    <n v="0"/>
    <n v="0"/>
    <n v="142195.41"/>
    <s v="37507"/>
  </r>
  <r>
    <x v="0"/>
    <x v="9"/>
    <s v="Gullandsgården"/>
    <x v="0"/>
    <s v="Gullandsgade 29"/>
    <n v="2300"/>
    <s v="København S"/>
    <s v="32 59 82 25"/>
    <s v="k480@buf.kk.dk"/>
    <s v="Anne-Gitte Kleis"/>
    <n v="32500053"/>
    <n v="0"/>
    <s v="37591@buf.kk.dk"/>
    <s v="Integreret"/>
    <n v="21"/>
    <n v="0"/>
    <n v="32"/>
    <n v="0"/>
    <n v="0"/>
    <n v="0"/>
    <n v="0"/>
    <s v="Nej"/>
    <n v="0"/>
    <n v="0"/>
    <n v="5"/>
    <n v="5"/>
    <n v="5"/>
    <n v="5"/>
    <n v="0"/>
    <n v="5"/>
    <n v="5"/>
    <n v="5"/>
    <n v="5"/>
    <n v="0"/>
    <n v="100000"/>
    <n v="70000"/>
    <n v="0"/>
    <s v="Ja"/>
    <s v="nej"/>
    <s v="Bylgja"/>
    <n v="1999"/>
    <n v="36"/>
    <n v="0"/>
    <n v="0"/>
    <s v="hotelkøkkener og DGB"/>
    <s v="HRS, grundforløb 10 år"/>
    <n v="0"/>
    <n v="0"/>
    <n v="0"/>
    <n v="0"/>
    <n v="0"/>
    <n v="0"/>
    <n v="0"/>
    <n v="88"/>
    <n v="88"/>
    <n v="1"/>
    <n v="1"/>
    <s v="nej"/>
    <s v="ja"/>
    <s v="Ja"/>
    <s v="Ja"/>
    <s v="Gør det allerede"/>
    <s v="Ja"/>
    <n v="0"/>
    <s v="Ja"/>
    <n v="0"/>
    <s v="ja"/>
    <n v="0"/>
    <n v="0"/>
    <s v="produktionskøkken"/>
    <s v="Ja"/>
    <n v="0"/>
    <n v="0"/>
    <s v="Nej"/>
    <n v="0"/>
    <n v="0"/>
    <n v="0"/>
    <n v="0"/>
    <n v="0"/>
    <n v="0"/>
    <n v="0"/>
    <n v="0"/>
    <n v="0"/>
    <s v="Er godt i gang med at producere mad, afventer dog, havd der skal ske med de børn, der skal med skovbus"/>
    <s v="Mariah"/>
    <s v="31.03.09"/>
    <n v="0"/>
    <n v="0"/>
    <n v="1"/>
    <n v="4"/>
    <n v="0"/>
    <n v="2"/>
    <n v="0"/>
    <n v="0"/>
    <n v="0"/>
    <n v="0"/>
    <n v="0"/>
    <n v="2"/>
    <n v="0"/>
    <n v="1"/>
    <n v="0"/>
    <n v="0"/>
    <n v="2"/>
    <n v="0"/>
    <n v="0"/>
    <n v="1"/>
    <n v="25"/>
    <s v="Miele professional"/>
    <n v="3"/>
    <s v="Ja"/>
    <n v="20"/>
    <n v="0"/>
    <s v="Ja"/>
    <s v="ja"/>
    <n v="2"/>
    <s v="God plads"/>
    <n v="0"/>
    <n v="0"/>
    <x v="0"/>
    <s v="Amager"/>
    <n v="21"/>
    <n v="0"/>
    <n v="32"/>
    <n v="0"/>
    <n v="0"/>
    <n v="0"/>
    <n v="0"/>
    <n v="0"/>
    <n v="0"/>
    <n v="0"/>
    <n v="0"/>
    <n v="0"/>
    <n v="0"/>
    <n v="0"/>
    <n v="238837.46"/>
    <s v="37591"/>
  </r>
  <r>
    <x v="1"/>
    <x v="10"/>
    <n v="0"/>
    <x v="1"/>
    <s v="Nørregade 37A"/>
    <n v="1165"/>
    <s v="København K"/>
    <s v="33 12 35 92"/>
    <s v="35257@buf.kk.dk"/>
    <s v="Hanne Vibeke Clay"/>
    <n v="35398199"/>
    <n v="0"/>
    <s v="35257@buf.kk.dk"/>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1"/>
    <s v="Indre By"/>
    <n v="46"/>
    <n v="0"/>
    <n v="0"/>
    <n v="0"/>
    <n v="0"/>
    <n v="0"/>
    <n v="0"/>
    <n v="0"/>
    <n v="0"/>
    <n v="0"/>
    <n v="0"/>
    <n v="0"/>
    <n v="0"/>
    <n v="0"/>
    <n v="160305.19"/>
    <s v="35257"/>
  </r>
  <r>
    <x v="0"/>
    <x v="11"/>
    <s v="Vuggestuen ved Botanisk Have"/>
    <x v="1"/>
    <s v="Sølvgade 83"/>
    <n v="1307"/>
    <s v="København K"/>
    <s v="33 15 08 04"/>
    <s v="35282@buf.kk.dk"/>
    <s v="Grethe Porsgaard (Kollektiv ledelse)"/>
    <n v="33230138"/>
    <n v="0"/>
    <s v="35282@buf.kk.dk"/>
    <s v="Vuggestue"/>
    <n v="0"/>
    <n v="0"/>
    <n v="0"/>
    <n v="0"/>
    <n v="0"/>
    <n v="0"/>
    <n v="0"/>
    <n v="0"/>
    <n v="0"/>
    <n v="0"/>
    <n v="5"/>
    <n v="5"/>
    <n v="5"/>
    <n v="5"/>
    <n v="0"/>
    <n v="0"/>
    <n v="0"/>
    <n v="0"/>
    <n v="0"/>
    <n v="0"/>
    <n v="90000"/>
    <n v="0"/>
    <n v="0"/>
    <s v="Ja"/>
    <n v="0"/>
    <s v="Lisbeth Porsbøl"/>
    <n v="2008"/>
    <n v="20"/>
    <n v="0"/>
    <s v="professionsbachelor fra Suhrs"/>
    <s v="god maderfaring"/>
    <n v="0"/>
    <n v="0"/>
    <n v="0"/>
    <n v="0"/>
    <n v="0"/>
    <n v="0"/>
    <n v="0"/>
    <n v="0"/>
    <n v="90"/>
    <n v="0"/>
    <n v="2"/>
    <n v="0"/>
    <s v="Ja"/>
    <s v="Nej"/>
    <s v="Ja"/>
    <s v="Ja"/>
    <n v="0"/>
    <s v="Ja"/>
    <n v="0"/>
    <s v="Ja"/>
    <n v="0"/>
    <s v="ja"/>
    <n v="0"/>
    <n v="0"/>
    <s v="produktionskøkken"/>
    <s v="Ja"/>
    <n v="0"/>
    <n v="0"/>
    <n v="0"/>
    <n v="0"/>
    <n v="0"/>
    <n v="0"/>
    <n v="0"/>
    <n v="0"/>
    <n v="0"/>
    <n v="0"/>
    <n v="0"/>
    <n v="0"/>
    <n v="0"/>
    <s v="Cathrine Joachim Jerrik"/>
    <s v="6.4.2009"/>
    <n v="0"/>
    <n v="1"/>
    <n v="0"/>
    <n v="0"/>
    <n v="0"/>
    <n v="0"/>
    <n v="0"/>
    <n v="0"/>
    <n v="0"/>
    <n v="1"/>
    <n v="0"/>
    <n v="0"/>
    <n v="1"/>
    <n v="0"/>
    <n v="0"/>
    <n v="0"/>
    <n v="0"/>
    <n v="0"/>
    <n v="1"/>
    <n v="1"/>
    <n v="20"/>
    <s v="Miele"/>
    <n v="4"/>
    <n v="0"/>
    <n v="0"/>
    <n v="0"/>
    <s v="Ja"/>
    <n v="0"/>
    <n v="2"/>
    <s v="Begrænset"/>
    <s v="Mener selv de har rigeligt med lagerplads, vil hellere købe ind ofte, så de får friske varer"/>
    <n v="0"/>
    <x v="1"/>
    <s v="Indre By"/>
    <n v="20"/>
    <n v="0"/>
    <n v="0"/>
    <n v="0"/>
    <n v="0"/>
    <n v="0"/>
    <n v="0"/>
    <n v="0"/>
    <n v="0"/>
    <n v="0"/>
    <n v="0"/>
    <n v="0"/>
    <n v="0"/>
    <n v="0"/>
    <n v="72634.080000000002"/>
    <s v="35282"/>
  </r>
  <r>
    <x v="1"/>
    <x v="12"/>
    <s v="Garnisons Sogns Menighedsbørnehave"/>
    <x v="1"/>
    <s v="Sankt Annæ Plads 4"/>
    <n v="1250"/>
    <s v="København K"/>
    <s v="33 13 22 45"/>
    <s v="35434@buf.kk.dk"/>
    <s v="Karen Poulsen-Hansen"/>
    <n v="0"/>
    <n v="0"/>
    <s v="35434@buf.kk.dk"/>
    <n v="0"/>
    <n v="0"/>
    <n v="0"/>
    <n v="0"/>
    <n v="0"/>
    <n v="0"/>
    <n v="0"/>
    <n v="0"/>
    <n v="0"/>
    <n v="0"/>
    <n v="0"/>
    <n v="0"/>
    <n v="0"/>
    <n v="0"/>
    <n v="0"/>
    <n v="0"/>
    <n v="0"/>
    <n v="5"/>
    <n v="0"/>
    <n v="0"/>
    <n v="0"/>
    <n v="0"/>
    <n v="7200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2"/>
    <s v="Indre By"/>
    <n v="0"/>
    <n v="7"/>
    <n v="31"/>
    <n v="0"/>
    <n v="0"/>
    <n v="0"/>
    <n v="0"/>
    <n v="0"/>
    <n v="0"/>
    <n v="0"/>
    <n v="0"/>
    <n v="0"/>
    <n v="0"/>
    <n v="0"/>
    <n v="43171.199999999997"/>
    <s v="35434"/>
  </r>
  <r>
    <x v="0"/>
    <x v="13"/>
    <s v="Frederik d. 6. Asyls Integ. Inst."/>
    <x v="1"/>
    <s v="Sankt Peders Stræde 12"/>
    <n v="1453"/>
    <s v="København K"/>
    <s v="33 11 24 00"/>
    <s v="frederiksasyl@mail.tele.dk"/>
    <s v="Bente Rasmussen"/>
    <n v="0"/>
    <n v="0"/>
    <s v="35576@buf.kk.dk"/>
    <s v="Integreret"/>
    <n v="24"/>
    <n v="0"/>
    <n v="40"/>
    <n v="0"/>
    <n v="0"/>
    <n v="0"/>
    <n v="0"/>
    <s v="Nej"/>
    <n v="0"/>
    <n v="0"/>
    <n v="5"/>
    <n v="5"/>
    <n v="4"/>
    <n v="5"/>
    <n v="0"/>
    <n v="5"/>
    <n v="0"/>
    <n v="0"/>
    <n v="5"/>
    <n v="0"/>
    <n v="0"/>
    <n v="0"/>
    <n v="0"/>
    <s v="Ja"/>
    <n v="0"/>
    <s v="Mikkel"/>
    <n v="2008"/>
    <n v="16"/>
    <n v="0"/>
    <s v="ufaglært"/>
    <n v="0"/>
    <n v="0"/>
    <n v="0"/>
    <n v="0"/>
    <n v="0"/>
    <n v="0"/>
    <n v="0"/>
    <n v="0"/>
    <n v="0"/>
    <n v="85"/>
    <n v="85"/>
    <n v="1"/>
    <n v="1"/>
    <s v="nej"/>
    <s v="Nej"/>
    <s v="Ja"/>
    <s v="Ja"/>
    <n v="0"/>
    <s v="Ja"/>
    <n v="0"/>
    <s v="Ja"/>
    <s v="kan ikke forestille sig det kan lade sig gøre"/>
    <s v="Nej"/>
    <n v="0"/>
    <n v="0"/>
    <s v="produktionskøkken"/>
    <s v="nej"/>
    <n v="0"/>
    <n v="0"/>
    <n v="0"/>
    <s v="Hurtigere opvaskemaskine, større kogebord, en ovn mere, et køleskab. En eller anden form for elevator ville være meget nødvendigt. Asylselskabets arktitekt har sagt det ikke kan lade sig gøre at etablere elevator"/>
    <n v="0"/>
    <n v="0"/>
    <n v="0"/>
    <n v="0"/>
    <n v="0"/>
    <n v="0"/>
    <n v="0"/>
    <n v="0"/>
    <s v="hvis der ikke etableres elevator er det et køkken med begrænset tilvirkning eller et modtagerkøkken."/>
    <s v="Mariah"/>
    <d v="2009-03-27T00:00:00"/>
    <n v="0"/>
    <n v="0"/>
    <n v="1"/>
    <n v="4"/>
    <n v="0"/>
    <n v="2"/>
    <n v="0"/>
    <n v="0"/>
    <n v="0"/>
    <n v="1"/>
    <n v="1"/>
    <n v="0"/>
    <n v="0"/>
    <n v="0"/>
    <n v="0"/>
    <n v="1"/>
    <n v="0"/>
    <n v="0"/>
    <n v="0"/>
    <n v="1"/>
    <n v="25"/>
    <s v="Miele professional"/>
    <n v="3"/>
    <n v="0"/>
    <n v="0"/>
    <s v="Ja"/>
    <s v="Nej"/>
    <s v="Nej"/>
    <n v="2"/>
    <s v="Begrænset"/>
    <s v="Der er 3 etager. Stuen og 1.ste sal er vuggestue. 2. og 3. sal er børnehave. Køkkenet ligger på 2. sal. De har i forvejen problemer med leverandørerne fordi maden skal op på 2. sal, der er ingen elevator. Der er påbud fra arbejdstilsynet pga trapperne."/>
    <n v="0"/>
    <x v="0"/>
    <s v="Indre By"/>
    <n v="24"/>
    <n v="0"/>
    <n v="40"/>
    <n v="0"/>
    <n v="0"/>
    <n v="0"/>
    <n v="0"/>
    <n v="0"/>
    <n v="0"/>
    <n v="0"/>
    <n v="0"/>
    <n v="0"/>
    <n v="0"/>
    <n v="0"/>
    <n v="110770.78"/>
    <s v="35576"/>
  </r>
  <r>
    <x v="0"/>
    <x v="14"/>
    <s v="Dronning Louise"/>
    <x v="1"/>
    <s v="Upsalagade 19"/>
    <n v="2100"/>
    <s v="København Ø"/>
    <s v="35 42 61 61"/>
    <s v="37573@buf.kk.dk"/>
    <s v="Søren Skogstad"/>
    <n v="0"/>
    <n v="0"/>
    <s v="37573@buf.kk.dk"/>
    <s v="Integreret"/>
    <n v="42"/>
    <n v="0"/>
    <n v="53"/>
    <n v="0"/>
    <n v="0"/>
    <n v="0"/>
    <n v="0"/>
    <s v="ja"/>
    <n v="2"/>
    <n v="1"/>
    <n v="5"/>
    <n v="5"/>
    <n v="5"/>
    <n v="5"/>
    <n v="0"/>
    <n v="5"/>
    <n v="0"/>
    <n v="0"/>
    <n v="5"/>
    <n v="0"/>
    <n v="100000"/>
    <n v="100000"/>
    <n v="0"/>
    <s v="Ja"/>
    <n v="0"/>
    <s v="Elisabeth Jensen"/>
    <n v="2007"/>
    <n v="25"/>
    <n v="0"/>
    <s v="ufaglært"/>
    <s v="14 års, 9 år som kok"/>
    <s v="hygiejne"/>
    <n v="0"/>
    <n v="0"/>
    <n v="0"/>
    <n v="0"/>
    <n v="0"/>
    <n v="0"/>
    <n v="0"/>
    <n v="75"/>
    <n v="75"/>
    <n v="1"/>
    <n v="0"/>
    <s v="Ja"/>
    <s v="Nej"/>
    <s v="Ja"/>
    <s v="Ja"/>
    <n v="0"/>
    <s v="Ja"/>
    <n v="0"/>
    <s v="Ja"/>
    <n v="0"/>
    <s v="Nej"/>
    <s v="De vil meget gerne have hjælp mht rekrutering af personale"/>
    <n v="0"/>
    <s v="produktionskøkken"/>
    <s v="Ja"/>
    <s v="Mindre"/>
    <s v="Ingen"/>
    <n v="0"/>
    <s v="Vuggestuen vil meget gerne have et nyt industri køleskab"/>
    <n v="0"/>
    <n v="0"/>
    <n v="0"/>
    <n v="0"/>
    <n v="0"/>
    <n v="0"/>
    <n v="0"/>
    <n v="0"/>
    <n v="0"/>
    <s v="Cathrine Joachim Jerrik"/>
    <s v="3.4.2009"/>
    <n v="0"/>
    <n v="0"/>
    <n v="1"/>
    <n v="4"/>
    <n v="0"/>
    <n v="2"/>
    <n v="0"/>
    <n v="0"/>
    <n v="0"/>
    <n v="1"/>
    <n v="1"/>
    <n v="0"/>
    <n v="2"/>
    <n v="0"/>
    <n v="0"/>
    <n v="0"/>
    <n v="1"/>
    <n v="0"/>
    <n v="1"/>
    <n v="1"/>
    <n v="2"/>
    <s v="Wexiödisk"/>
    <n v="5"/>
    <n v="0"/>
    <n v="0"/>
    <s v="Ja"/>
    <s v="Ja"/>
    <n v="0"/>
    <n v="4"/>
    <s v="God plads"/>
    <n v="0"/>
    <n v="0"/>
    <x v="0"/>
    <s v="Indre By"/>
    <n v="42"/>
    <n v="0"/>
    <n v="53"/>
    <n v="120"/>
    <n v="80"/>
    <n v="45"/>
    <n v="0"/>
    <n v="0"/>
    <n v="0"/>
    <n v="0"/>
    <n v="0"/>
    <n v="0"/>
    <n v="0"/>
    <n v="0"/>
    <n v="374623.6"/>
    <s v="37573"/>
  </r>
  <r>
    <x v="0"/>
    <x v="15"/>
    <s v="Dronning Louise"/>
    <x v="1"/>
    <s v="Upsalagade 19"/>
    <n v="2100"/>
    <s v="København Ø"/>
    <s v="35 42 61 61"/>
    <s v="37573@buf.kk.dk"/>
    <s v="Søren Skogstad"/>
    <n v="0"/>
    <n v="0"/>
    <s v="37573@buf.kk.dk"/>
    <s v="Integreret"/>
    <n v="42"/>
    <n v="0"/>
    <n v="53"/>
    <n v="0"/>
    <n v="0"/>
    <n v="0"/>
    <n v="0"/>
    <n v="0"/>
    <n v="0"/>
    <n v="0"/>
    <n v="0"/>
    <n v="0"/>
    <n v="0"/>
    <n v="0"/>
    <n v="0"/>
    <n v="0"/>
    <n v="0"/>
    <n v="0"/>
    <n v="0"/>
    <n v="0"/>
    <n v="0"/>
    <n v="0"/>
    <n v="0"/>
    <n v="0"/>
    <n v="0"/>
    <n v="0"/>
    <n v="0"/>
    <n v="0"/>
    <n v="0"/>
    <n v="0"/>
    <n v="0"/>
    <n v="0"/>
    <n v="0"/>
    <n v="0"/>
    <n v="0"/>
    <n v="0"/>
    <n v="0"/>
    <n v="0"/>
    <n v="0"/>
    <n v="0"/>
    <n v="0"/>
    <n v="0"/>
    <n v="0"/>
    <n v="0"/>
    <n v="0"/>
    <n v="0"/>
    <n v="0"/>
    <n v="0"/>
    <n v="0"/>
    <n v="0"/>
    <n v="0"/>
    <n v="0"/>
    <n v="0"/>
    <n v="0"/>
    <n v="0"/>
    <s v="Køkken begrænset tilvirk"/>
    <n v="0"/>
    <n v="0"/>
    <n v="0"/>
    <n v="0"/>
    <n v="0"/>
    <n v="0"/>
    <n v="0"/>
    <n v="0"/>
    <n v="0"/>
    <n v="0"/>
    <n v="0"/>
    <s v="Større"/>
    <s v="Nye kogeplader el. kogebord, en ekstra ovn, 2 nye køleskabe, 1 frys og bedre udsugning."/>
    <s v="køkkenmodulet er dårligt indrettet, skal flyttes om"/>
    <s v="Cathrine Joachim Jerrik"/>
    <s v="3.4.2009"/>
    <n v="0"/>
    <n v="0"/>
    <n v="0"/>
    <n v="4"/>
    <n v="0"/>
    <n v="2"/>
    <n v="0"/>
    <n v="0"/>
    <n v="0"/>
    <n v="0"/>
    <n v="1"/>
    <n v="0"/>
    <n v="0"/>
    <n v="0"/>
    <n v="0"/>
    <n v="0"/>
    <n v="0"/>
    <n v="0"/>
    <n v="0"/>
    <n v="1"/>
    <n v="20"/>
    <s v="Miele"/>
    <n v="5"/>
    <n v="0"/>
    <n v="0"/>
    <n v="0"/>
    <n v="0"/>
    <n v="0"/>
    <n v="2"/>
    <s v="Begrænset"/>
    <s v="Pænt køkken i børnehaven, men skal lige omrokeres lidt mht køkkenmodulerne, da de står helt forkert hvis der skal tilberedes mad dagligt."/>
    <n v="0"/>
    <x v="0"/>
    <s v="Indre By"/>
    <n v="42"/>
    <n v="0"/>
    <n v="53"/>
    <n v="120"/>
    <n v="80"/>
    <n v="45"/>
    <n v="0"/>
    <n v="0"/>
    <n v="0"/>
    <n v="0"/>
    <n v="0"/>
    <n v="0"/>
    <n v="0"/>
    <n v="0"/>
    <n v="374623.6"/>
    <s v="37573"/>
  </r>
  <r>
    <x v="0"/>
    <x v="16"/>
    <s v="Kastelsgården"/>
    <x v="1"/>
    <s v="Kastelsvej 62"/>
    <n v="2100"/>
    <s v="København Ø"/>
    <s v="35 26 63 01"/>
    <s v="37585@buf.kk.dk"/>
    <s v="Fogt Jon W."/>
    <n v="0"/>
    <n v="0"/>
    <s v="37585@buf.kk.dk"/>
    <s v="Integreret"/>
    <n v="44"/>
    <n v="0"/>
    <n v="66"/>
    <n v="0"/>
    <n v="0"/>
    <n v="0"/>
    <n v="0"/>
    <s v="ja"/>
    <n v="2"/>
    <n v="1"/>
    <n v="5"/>
    <n v="5"/>
    <n v="5"/>
    <n v="5"/>
    <n v="0"/>
    <n v="0"/>
    <n v="5"/>
    <n v="0"/>
    <n v="5"/>
    <n v="0"/>
    <n v="200000"/>
    <n v="200000"/>
    <n v="0"/>
    <s v="Ja"/>
    <n v="0"/>
    <s v="Pia Petersen"/>
    <n v="2006"/>
    <n v="35"/>
    <n v="0"/>
    <s v="Proffesionsbachelor fra Suhrs"/>
    <n v="0"/>
    <n v="0"/>
    <s v="Sine Mogensen"/>
    <n v="2004"/>
    <n v="25"/>
    <n v="0"/>
    <s v="ufaglært"/>
    <s v="5 års erfaring med madlavning"/>
    <n v="0"/>
    <n v="100"/>
    <n v="100"/>
    <n v="1"/>
    <n v="1"/>
    <s v="Ja"/>
    <s v="Nej"/>
    <s v="Ja"/>
    <s v="Ja"/>
    <n v="0"/>
    <s v="Ja"/>
    <n v="0"/>
    <s v="Ja"/>
    <n v="0"/>
    <n v="0"/>
    <n v="0"/>
    <n v="0"/>
    <s v="produktionskøkken"/>
    <s v="nej"/>
    <s v="Større"/>
    <s v="Ingen"/>
    <s v="ja"/>
    <s v="En konvektionsovn med 10 stik og en bedre udsugning. Da køkkenet ligger højt og institutionen ligger i forskellige åbne niveauer, vil det være nødvendigt at få en åben elevator til at transportere rulleborderne med maden.."/>
    <s v="Større"/>
    <s v="Ingen"/>
    <s v="Ja"/>
    <n v="0"/>
    <n v="0"/>
    <n v="0"/>
    <n v="0"/>
    <n v="0"/>
    <n v="0"/>
    <s v="Cathrine Joachim Jerrik"/>
    <s v="30.3.2009"/>
    <n v="0"/>
    <n v="0"/>
    <n v="1"/>
    <n v="5"/>
    <n v="0"/>
    <n v="2"/>
    <n v="0"/>
    <n v="0"/>
    <n v="0"/>
    <n v="2"/>
    <n v="1"/>
    <n v="0"/>
    <n v="0"/>
    <n v="0"/>
    <n v="0"/>
    <n v="1"/>
    <n v="3"/>
    <n v="0"/>
    <n v="0"/>
    <n v="1"/>
    <n v="2"/>
    <s v="Hobart"/>
    <n v="4"/>
    <s v="Ja"/>
    <n v="20"/>
    <s v="Nej"/>
    <s v="Ja"/>
    <s v="Nej"/>
    <n v="2"/>
    <s v="God plads"/>
    <s v="Dejligt stort lager"/>
    <n v="0"/>
    <x v="0"/>
    <s v="Indre By"/>
    <n v="44"/>
    <n v="0"/>
    <n v="66"/>
    <n v="0"/>
    <n v="0"/>
    <n v="0"/>
    <n v="0"/>
    <n v="0"/>
    <n v="0"/>
    <n v="0"/>
    <n v="0"/>
    <n v="0"/>
    <n v="0"/>
    <n v="0"/>
    <n v="223281.95"/>
    <s v="37585"/>
  </r>
  <r>
    <x v="0"/>
    <x v="17"/>
    <s v="Kastelsgården"/>
    <x v="1"/>
    <s v="Kastelsvej 62"/>
    <n v="2100"/>
    <s v="København Ø"/>
    <s v="35 26 63 01"/>
    <s v="37585@buf.kk.dk"/>
    <s v="Fogt Jon W."/>
    <n v="0"/>
    <n v="0"/>
    <s v="37585@buf.kk.dk"/>
    <s v="Integreret"/>
    <n v="44"/>
    <n v="0"/>
    <n v="66"/>
    <n v="0"/>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n v="0"/>
    <n v="0"/>
    <n v="0"/>
    <n v="0"/>
    <n v="0"/>
    <n v="0"/>
    <n v="0"/>
    <n v="0"/>
    <n v="0"/>
    <n v="0"/>
    <n v="0"/>
    <s v="Større"/>
    <s v="kogebord m 5 blus, 2 ovne eller konvektionsovn, køleskabe og udsugning."/>
    <s v="Køkkenet ligger i et køkken -alrum og bliver brugt som hyggerum og opvaskerum for børnehaven. Da vuggestuens køkken er et godt køkken i brug vil det være naturligt at bruge det og deres personale til at tilberede børnehavens måltider."/>
    <s v="Cathrine Joachim Jerrik"/>
    <s v="30.3.2009"/>
    <n v="0"/>
    <n v="1"/>
    <n v="0"/>
    <n v="0"/>
    <n v="0"/>
    <n v="0"/>
    <n v="0"/>
    <n v="0"/>
    <n v="0"/>
    <n v="2"/>
    <n v="1"/>
    <n v="0"/>
    <n v="0"/>
    <n v="0"/>
    <n v="0"/>
    <n v="0"/>
    <n v="0"/>
    <n v="0"/>
    <n v="0"/>
    <n v="1"/>
    <n v="20"/>
    <s v="Miele"/>
    <n v="3"/>
    <s v="Nej"/>
    <n v="0"/>
    <n v="0"/>
    <s v="Nej"/>
    <s v="Nej"/>
    <n v="1"/>
    <s v="Begrænset"/>
    <n v="0"/>
    <n v="0"/>
    <x v="0"/>
    <s v="Indre By"/>
    <n v="44"/>
    <n v="0"/>
    <n v="66"/>
    <n v="0"/>
    <n v="0"/>
    <n v="0"/>
    <n v="0"/>
    <n v="0"/>
    <n v="0"/>
    <n v="0"/>
    <n v="0"/>
    <n v="0"/>
    <n v="0"/>
    <n v="0"/>
    <n v="223281.95"/>
    <s v="37585"/>
  </r>
  <r>
    <x v="0"/>
    <x v="18"/>
    <s v="Caroline Amalie"/>
    <x v="1"/>
    <s v="Suensonsgade 65"/>
    <n v="1322"/>
    <s v="København K"/>
    <n v="33145004"/>
    <s v="37587@buf.kk.dk"/>
    <s v="Mette Rohde"/>
    <n v="0"/>
    <n v="0"/>
    <s v="37587@buf.kk.dk"/>
    <s v="Integreret"/>
    <n v="0"/>
    <n v="0"/>
    <n v="40"/>
    <n v="60"/>
    <n v="54"/>
    <n v="0"/>
    <n v="0"/>
    <s v="ja"/>
    <n v="2"/>
    <n v="1"/>
    <n v="0"/>
    <n v="0"/>
    <n v="0"/>
    <n v="0"/>
    <n v="0"/>
    <n v="5"/>
    <n v="0"/>
    <n v="0"/>
    <n v="5"/>
    <n v="0"/>
    <n v="0"/>
    <n v="142000"/>
    <n v="0"/>
    <n v="0"/>
    <n v="0"/>
    <n v="0"/>
    <n v="0"/>
    <n v="0"/>
    <n v="0"/>
    <n v="0"/>
    <n v="0"/>
    <n v="0"/>
    <n v="0"/>
    <n v="0"/>
    <n v="0"/>
    <n v="0"/>
    <n v="0"/>
    <n v="0"/>
    <n v="0"/>
    <n v="0"/>
    <n v="95"/>
    <n v="0"/>
    <n v="1"/>
    <s v="Ja"/>
    <s v="Nej"/>
    <s v="Ja"/>
    <n v="0"/>
    <s v="Køkkenet er ikke istand til at lave mad p.t. men efter en ombyggning vil de gerne selv lave maden"/>
    <s v="Ja"/>
    <n v="0"/>
    <n v="0"/>
    <n v="0"/>
    <s v="Nej"/>
    <s v="Vil meget gerne have hjælp mht rekrutering af køkken personale"/>
    <n v="0"/>
    <s v="Køkken begrænset tilvirk"/>
    <n v="0"/>
    <n v="0"/>
    <n v="0"/>
    <n v="0"/>
    <n v="0"/>
    <n v="0"/>
    <n v="0"/>
    <n v="0"/>
    <n v="0"/>
    <n v="0"/>
    <n v="0"/>
    <s v="Større"/>
    <s v="køkkenet mangler næsten det hele dog ikke opvasker"/>
    <s v="Køkkenet er nedslidt og meget lille, der er et stort tilstødende lokale der kunne sammenlægges med nuværende køkken, trænger til mere eller mindre alt nyt."/>
    <s v="Cathrine Joachim Jerrik"/>
    <s v="30.3.2009"/>
    <n v="0"/>
    <n v="0"/>
    <n v="0"/>
    <n v="4"/>
    <n v="0"/>
    <n v="1"/>
    <n v="0"/>
    <n v="0"/>
    <n v="0"/>
    <n v="2"/>
    <n v="1"/>
    <n v="0"/>
    <n v="0"/>
    <n v="0"/>
    <n v="0"/>
    <n v="1"/>
    <n v="1"/>
    <n v="0"/>
    <n v="0"/>
    <n v="1"/>
    <n v="20"/>
    <s v="Miele"/>
    <n v="3"/>
    <n v="0"/>
    <n v="0"/>
    <n v="0"/>
    <n v="0"/>
    <n v="0"/>
    <n v="1"/>
    <s v="Begrænset"/>
    <s v="Børnehavens køkken er helt småt og gammelt, men fritidshjemmet på toppen af institutionen har et top flot og korrekt indrettet køkken, der er bare ingen elevator. "/>
    <n v="0"/>
    <x v="0"/>
    <s v="Indre By"/>
    <n v="0"/>
    <n v="0"/>
    <n v="40"/>
    <n v="60"/>
    <n v="33"/>
    <n v="20"/>
    <n v="0"/>
    <n v="0"/>
    <n v="0"/>
    <n v="0"/>
    <n v="0"/>
    <n v="0"/>
    <n v="0"/>
    <n v="0"/>
    <n v="159719.04999999999"/>
    <s v="37587"/>
  </r>
  <r>
    <x v="0"/>
    <x v="19"/>
    <s v="Caroline Amalie"/>
    <x v="1"/>
    <s v="Suensonsgade 65"/>
    <n v="1322"/>
    <s v="København K"/>
    <n v="33145004"/>
    <s v="37587@buf.kk.dk"/>
    <s v="Mette Rohde"/>
    <n v="0"/>
    <n v="0"/>
    <s v="37587@buf.kk.dk"/>
    <s v="Integreret"/>
    <n v="0"/>
    <n v="0"/>
    <n v="40"/>
    <n v="60"/>
    <n v="54"/>
    <n v="0"/>
    <n v="0"/>
    <s v="ja"/>
    <n v="0"/>
    <n v="0"/>
    <n v="0"/>
    <n v="0"/>
    <n v="0"/>
    <n v="0"/>
    <n v="0"/>
    <n v="0"/>
    <n v="0"/>
    <n v="0"/>
    <n v="0"/>
    <n v="0"/>
    <n v="0"/>
    <n v="0"/>
    <n v="0"/>
    <n v="0"/>
    <n v="0"/>
    <n v="0"/>
    <n v="0"/>
    <n v="0"/>
    <n v="0"/>
    <n v="0"/>
    <n v="0"/>
    <n v="0"/>
    <n v="0"/>
    <n v="0"/>
    <n v="0"/>
    <n v="0"/>
    <n v="0"/>
    <n v="0"/>
    <n v="0"/>
    <n v="0"/>
    <n v="0"/>
    <n v="0"/>
    <n v="0"/>
    <n v="0"/>
    <n v="0"/>
    <n v="0"/>
    <n v="0"/>
    <n v="0"/>
    <n v="0"/>
    <n v="0"/>
    <n v="0"/>
    <n v="0"/>
    <n v="0"/>
    <n v="0"/>
    <n v="0"/>
    <s v="produktionskøkken"/>
    <s v="Ja"/>
    <s v="Ingen"/>
    <n v="0"/>
    <n v="0"/>
    <n v="0"/>
    <n v="0"/>
    <n v="0"/>
    <n v="0"/>
    <n v="0"/>
    <n v="0"/>
    <n v="0"/>
    <n v="0"/>
    <n v="0"/>
    <s v="Køkkenet kunne godt lave mad til børnehaven, men der er 3 etager ned og det tilhører fritidshjemmet"/>
    <n v="0"/>
    <n v="0"/>
    <n v="0"/>
    <n v="0"/>
    <n v="0"/>
    <n v="4"/>
    <n v="0"/>
    <n v="1"/>
    <n v="0"/>
    <n v="0"/>
    <n v="0"/>
    <n v="1"/>
    <n v="0"/>
    <n v="0"/>
    <n v="0"/>
    <n v="0"/>
    <n v="0"/>
    <n v="1"/>
    <n v="0"/>
    <n v="0"/>
    <n v="0"/>
    <n v="1"/>
    <n v="2"/>
    <s v="Elektrolux"/>
    <n v="5"/>
    <n v="0"/>
    <n v="0"/>
    <n v="0"/>
    <s v="Ja"/>
    <n v="0"/>
    <n v="2"/>
    <s v="God plads"/>
    <n v="0"/>
    <n v="0"/>
    <x v="0"/>
    <s v="Indre By"/>
    <n v="0"/>
    <n v="0"/>
    <n v="40"/>
    <n v="60"/>
    <n v="33"/>
    <n v="20"/>
    <n v="0"/>
    <n v="0"/>
    <n v="0"/>
    <n v="0"/>
    <n v="0"/>
    <n v="0"/>
    <n v="0"/>
    <n v="0"/>
    <n v="159719.04999999999"/>
    <s v="37587"/>
  </r>
  <r>
    <x v="1"/>
    <x v="20"/>
    <s v="Snorregården"/>
    <x v="2"/>
    <s v="Ragnhildgade 80"/>
    <n v="2100"/>
    <s v="København Ø"/>
    <s v="39 16 30 40"/>
    <s v="37202@buf.kk.dk"/>
    <s v="Rikke Nielsen"/>
    <n v="0"/>
    <n v="0"/>
    <s v="37202@buf.kk.dk"/>
    <n v="0"/>
    <n v="0"/>
    <n v="0"/>
    <n v="0"/>
    <n v="0"/>
    <n v="0"/>
    <n v="0"/>
    <n v="0"/>
    <n v="0"/>
    <n v="0"/>
    <n v="0"/>
    <n v="5"/>
    <n v="5"/>
    <n v="5"/>
    <n v="5"/>
    <n v="0"/>
    <n v="0"/>
    <n v="0"/>
    <n v="0"/>
    <n v="0"/>
    <n v="0"/>
    <n v="149760"/>
    <n v="0"/>
    <n v="0"/>
    <n v="0"/>
    <n v="0"/>
    <n v="0"/>
    <n v="0"/>
    <n v="0"/>
    <n v="0"/>
    <n v="0"/>
    <n v="0"/>
    <n v="0"/>
    <n v="0"/>
    <n v="0"/>
    <n v="0"/>
    <n v="0"/>
    <n v="0"/>
    <n v="0"/>
    <n v="0"/>
    <n v="9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1"/>
    <s v="Nørrebro"/>
    <n v="60"/>
    <n v="0"/>
    <n v="0"/>
    <n v="0"/>
    <n v="0"/>
    <n v="0"/>
    <n v="0"/>
    <n v="0"/>
    <n v="0"/>
    <n v="0"/>
    <n v="0"/>
    <n v="0"/>
    <n v="0"/>
    <n v="0"/>
    <n v="121095.96"/>
    <s v="37202"/>
  </r>
  <r>
    <x v="1"/>
    <x v="21"/>
    <s v="Titania"/>
    <x v="2"/>
    <s v="Titangade 3"/>
    <n v="2200"/>
    <s v="København N"/>
    <s v="35 86 86 90"/>
    <s v="37206@buf.kk.dk"/>
    <s v="Inger Gjerrild"/>
    <n v="39208302"/>
    <n v="0"/>
    <s v="37206@buf.kk.dk"/>
    <n v="0"/>
    <n v="0"/>
    <n v="0"/>
    <n v="0"/>
    <n v="0"/>
    <n v="0"/>
    <n v="0"/>
    <n v="0"/>
    <n v="0"/>
    <n v="0"/>
    <n v="0"/>
    <n v="0"/>
    <n v="0"/>
    <n v="0"/>
    <n v="0"/>
    <n v="0"/>
    <n v="0"/>
    <n v="0"/>
    <n v="0"/>
    <n v="0"/>
    <n v="0"/>
    <n v="110000"/>
    <n v="0"/>
    <n v="0"/>
    <n v="0"/>
    <n v="0"/>
    <n v="0"/>
    <n v="0"/>
    <n v="0"/>
    <n v="0"/>
    <n v="0"/>
    <n v="0"/>
    <n v="0"/>
    <n v="0"/>
    <n v="0"/>
    <n v="0"/>
    <n v="0"/>
    <n v="0"/>
    <n v="0"/>
    <n v="0"/>
    <n v="9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1"/>
    <s v="Nørrebro"/>
    <n v="48"/>
    <n v="0"/>
    <n v="0"/>
    <n v="0"/>
    <n v="0"/>
    <n v="0"/>
    <n v="0"/>
    <n v="0"/>
    <n v="0"/>
    <n v="0"/>
    <n v="0"/>
    <n v="0"/>
    <n v="0"/>
    <n v="0"/>
    <n v="137757.21"/>
    <s v="37206"/>
  </r>
  <r>
    <x v="1"/>
    <x v="22"/>
    <s v="Vuggestuen Fixkarreen"/>
    <x v="2"/>
    <s v="Jagtvej 105D"/>
    <n v="2200"/>
    <s v="København N"/>
    <s v="35 85 41 88"/>
    <s v="37219@buf.kk.dk"/>
    <s v="Nina Lentz"/>
    <n v="35261775"/>
    <n v="0"/>
    <s v="37219n@buf.kk.dk"/>
    <n v="0"/>
    <n v="0"/>
    <n v="0"/>
    <n v="0"/>
    <n v="0"/>
    <n v="0"/>
    <n v="0"/>
    <n v="0"/>
    <n v="0"/>
    <n v="0"/>
    <n v="0"/>
    <n v="5"/>
    <n v="0"/>
    <n v="4"/>
    <n v="5"/>
    <n v="0"/>
    <n v="0"/>
    <n v="0"/>
    <n v="0"/>
    <n v="0"/>
    <n v="0"/>
    <n v="85000"/>
    <n v="0"/>
    <n v="0"/>
    <n v="0"/>
    <n v="0"/>
    <n v="0"/>
    <n v="0"/>
    <n v="0"/>
    <n v="0"/>
    <n v="0"/>
    <n v="0"/>
    <n v="0"/>
    <n v="0"/>
    <n v="0"/>
    <n v="0"/>
    <n v="0"/>
    <n v="0"/>
    <n v="0"/>
    <n v="0"/>
    <n v="8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1"/>
    <s v="Nørrebro"/>
    <n v="44"/>
    <n v="0"/>
    <n v="0"/>
    <n v="0"/>
    <n v="0"/>
    <n v="0"/>
    <n v="0"/>
    <n v="0"/>
    <n v="0"/>
    <n v="0"/>
    <n v="0"/>
    <n v="0"/>
    <n v="0"/>
    <n v="0"/>
    <n v="79471.009999999995"/>
    <s v="37219"/>
  </r>
  <r>
    <x v="1"/>
    <x v="23"/>
    <s v="Troldebo"/>
    <x v="2"/>
    <s v="Tagensvej 113C"/>
    <n v="2200"/>
    <s v="København N"/>
    <s v="35 85 83 65"/>
    <s v="37221@buf.kk.dk"/>
    <s v="Johnna Stuhr Jørgensen"/>
    <n v="42916195"/>
    <n v="0"/>
    <s v="37221@buf.kk.dk"/>
    <n v="0"/>
    <n v="0"/>
    <n v="0"/>
    <n v="0"/>
    <n v="0"/>
    <n v="0"/>
    <n v="0"/>
    <n v="0"/>
    <n v="0"/>
    <n v="0"/>
    <n v="0"/>
    <n v="5"/>
    <n v="4"/>
    <n v="4"/>
    <n v="4"/>
    <n v="0"/>
    <n v="0"/>
    <n v="0"/>
    <n v="0"/>
    <n v="0"/>
    <n v="0"/>
    <n v="76000"/>
    <n v="0"/>
    <n v="0"/>
    <n v="0"/>
    <n v="0"/>
    <n v="0"/>
    <n v="0"/>
    <n v="0"/>
    <n v="0"/>
    <n v="0"/>
    <n v="0"/>
    <n v="0"/>
    <n v="0"/>
    <n v="0"/>
    <n v="0"/>
    <n v="0"/>
    <n v="0"/>
    <n v="0"/>
    <n v="0"/>
    <n v="97"/>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1"/>
    <s v="Nørrebro"/>
    <n v="41"/>
    <n v="0"/>
    <n v="0"/>
    <n v="0"/>
    <n v="0"/>
    <n v="0"/>
    <n v="0"/>
    <n v="0"/>
    <n v="0"/>
    <n v="0"/>
    <n v="0"/>
    <n v="0"/>
    <n v="0"/>
    <n v="0"/>
    <n v="102168.4"/>
    <s v="37221"/>
  </r>
  <r>
    <x v="0"/>
    <x v="24"/>
    <n v="0"/>
    <x v="2"/>
    <s v="Lundtoftegade 47"/>
    <n v="2200"/>
    <s v="København N"/>
    <s v="35 85 17 73"/>
    <s v="37245@buf.kk.dk"/>
    <s v="Susanne Elling"/>
    <n v="38102059"/>
    <n v="0"/>
    <s v="37245@buf.kk.dk"/>
    <n v="0"/>
    <n v="0"/>
    <n v="0"/>
    <n v="0"/>
    <n v="0"/>
    <n v="0"/>
    <n v="0"/>
    <n v="0"/>
    <n v="0"/>
    <n v="4"/>
    <n v="2"/>
    <n v="0"/>
    <n v="0"/>
    <n v="0"/>
    <n v="0"/>
    <n v="0"/>
    <n v="0"/>
    <n v="0"/>
    <n v="0"/>
    <n v="0"/>
    <n v="0"/>
    <n v="0"/>
    <n v="0"/>
    <n v="0"/>
    <n v="0"/>
    <n v="0"/>
    <n v="0"/>
    <n v="0"/>
    <n v="0"/>
    <n v="0"/>
    <n v="0"/>
    <n v="0"/>
    <n v="0"/>
    <n v="0"/>
    <n v="0"/>
    <n v="0"/>
    <n v="0"/>
    <n v="0"/>
    <n v="0"/>
    <n v="0"/>
    <n v="0"/>
    <n v="0"/>
    <n v="0"/>
    <n v="0"/>
    <n v="0"/>
    <n v="0"/>
    <n v="0"/>
    <n v="0"/>
    <n v="0"/>
    <n v="0"/>
    <n v="0"/>
    <n v="0"/>
    <n v="0"/>
    <n v="0"/>
    <n v="0"/>
    <n v="0"/>
    <s v="Køkken begrænset tilvirk"/>
    <n v="0"/>
    <n v="0"/>
    <n v="0"/>
    <n v="0"/>
    <s v="ej relevant, da der er flere køkkener"/>
    <n v="0"/>
    <n v="0"/>
    <n v="0"/>
    <n v="0"/>
    <n v="0"/>
    <n v="0"/>
    <n v="0"/>
    <n v="0"/>
    <n v="0"/>
    <s v="Birgitte Glerup / Sine"/>
    <d v="2009-03-15T00:00:00"/>
    <n v="0"/>
    <n v="1"/>
    <n v="0"/>
    <n v="4"/>
    <n v="1"/>
    <n v="0"/>
    <n v="0"/>
    <n v="0"/>
    <n v="0"/>
    <n v="1"/>
    <n v="0"/>
    <n v="0"/>
    <n v="1"/>
    <n v="0"/>
    <n v="0"/>
    <n v="0"/>
    <n v="0"/>
    <n v="0"/>
    <n v="0"/>
    <n v="1"/>
    <n v="20"/>
    <s v="Miele"/>
    <n v="5"/>
    <s v="Nej"/>
    <n v="0"/>
    <s v="Nej"/>
    <s v="Nej"/>
    <s v="Nej"/>
    <n v="2"/>
    <n v="0"/>
    <s v="Nedslidt 70'er køkken dog ok maskiner og fliser på væg"/>
    <n v="0"/>
    <x v="0"/>
    <s v="Nørrebro"/>
    <n v="48"/>
    <n v="0"/>
    <n v="108"/>
    <n v="0"/>
    <n v="0"/>
    <n v="0"/>
    <n v="0"/>
    <n v="0"/>
    <n v="0"/>
    <n v="0"/>
    <n v="0"/>
    <n v="0"/>
    <n v="0"/>
    <n v="0"/>
    <n v="259016.83"/>
    <s v="37245"/>
  </r>
  <r>
    <x v="0"/>
    <x v="25"/>
    <n v="0"/>
    <x v="2"/>
    <s v="Lundtoftegade 47"/>
    <n v="2200"/>
    <s v="København N"/>
    <s v="35 85 17 73"/>
    <s v="37245@buf.kk.dk"/>
    <s v="Susanne Elling"/>
    <n v="38102059"/>
    <n v="0"/>
    <s v="37245@buf.kk.dk"/>
    <n v="0"/>
    <n v="0"/>
    <n v="0"/>
    <n v="0"/>
    <n v="0"/>
    <n v="0"/>
    <n v="0"/>
    <n v="0"/>
    <n v="0"/>
    <n v="4"/>
    <n v="3"/>
    <n v="0"/>
    <n v="0"/>
    <n v="0"/>
    <n v="0"/>
    <n v="0"/>
    <n v="0"/>
    <n v="0"/>
    <n v="0"/>
    <n v="0"/>
    <n v="0"/>
    <n v="0"/>
    <n v="0"/>
    <n v="0"/>
    <n v="0"/>
    <n v="0"/>
    <n v="0"/>
    <n v="0"/>
    <n v="0"/>
    <n v="0"/>
    <n v="0"/>
    <n v="0"/>
    <n v="0"/>
    <n v="0"/>
    <n v="0"/>
    <n v="0"/>
    <n v="0"/>
    <n v="0"/>
    <n v="0"/>
    <n v="0"/>
    <n v="0"/>
    <n v="0"/>
    <n v="0"/>
    <n v="0"/>
    <n v="0"/>
    <n v="0"/>
    <n v="0"/>
    <n v="0"/>
    <n v="0"/>
    <n v="0"/>
    <n v="0"/>
    <n v="0"/>
    <n v="0"/>
    <n v="0"/>
    <n v="0"/>
    <n v="0"/>
    <s v="produktionskøkken"/>
    <s v="Ja"/>
    <s v="Ingen"/>
    <s v="Ingen"/>
    <s v="Nej"/>
    <n v="0"/>
    <n v="0"/>
    <n v="0"/>
    <n v="0"/>
    <n v="0"/>
    <n v="0"/>
    <n v="0"/>
    <n v="0"/>
    <n v="0"/>
    <n v="0"/>
    <s v="Birgitte Glerup / Sine"/>
    <d v="2009-03-15T00:00:00"/>
    <n v="0"/>
    <n v="1"/>
    <n v="0"/>
    <n v="4"/>
    <n v="0"/>
    <n v="2"/>
    <n v="0"/>
    <n v="0"/>
    <n v="0"/>
    <n v="1"/>
    <n v="2"/>
    <n v="0"/>
    <n v="0"/>
    <n v="0"/>
    <n v="0"/>
    <n v="1"/>
    <n v="0"/>
    <n v="0"/>
    <n v="0"/>
    <n v="1"/>
    <n v="20"/>
    <s v="Miele"/>
    <n v="4"/>
    <s v="Nej"/>
    <n v="0"/>
    <s v="Ja"/>
    <s v="Ja"/>
    <s v="Nej"/>
    <n v="1"/>
    <s v="God plads"/>
    <n v="0"/>
    <n v="0"/>
    <x v="0"/>
    <s v="Nørrebro"/>
    <n v="48"/>
    <n v="0"/>
    <n v="108"/>
    <n v="0"/>
    <n v="0"/>
    <n v="0"/>
    <n v="0"/>
    <n v="0"/>
    <n v="0"/>
    <n v="0"/>
    <n v="0"/>
    <n v="0"/>
    <n v="0"/>
    <n v="0"/>
    <n v="259016.83"/>
    <s v="37245"/>
  </r>
  <r>
    <x v="0"/>
    <x v="26"/>
    <n v="0"/>
    <x v="2"/>
    <s v="Lundtoftegade 47"/>
    <n v="2200"/>
    <s v="København N"/>
    <s v="35 85 17 73"/>
    <s v="37245@buf.kk.dk"/>
    <s v="Susanne Elling"/>
    <n v="38102059"/>
    <n v="0"/>
    <s v="37245@buf.kk.dk"/>
    <n v="0"/>
    <n v="0"/>
    <n v="0"/>
    <n v="0"/>
    <n v="0"/>
    <n v="0"/>
    <n v="0"/>
    <n v="0"/>
    <n v="0"/>
    <n v="4"/>
    <n v="4"/>
    <n v="0"/>
    <n v="0"/>
    <n v="0"/>
    <n v="0"/>
    <n v="0"/>
    <n v="0"/>
    <n v="0"/>
    <n v="0"/>
    <n v="0"/>
    <n v="0"/>
    <n v="0"/>
    <n v="0"/>
    <n v="0"/>
    <n v="0"/>
    <n v="0"/>
    <n v="0"/>
    <n v="0"/>
    <n v="0"/>
    <n v="0"/>
    <n v="0"/>
    <n v="0"/>
    <n v="0"/>
    <n v="0"/>
    <n v="0"/>
    <n v="0"/>
    <n v="0"/>
    <n v="0"/>
    <n v="0"/>
    <n v="0"/>
    <n v="0"/>
    <n v="0"/>
    <n v="0"/>
    <n v="0"/>
    <n v="0"/>
    <n v="0"/>
    <n v="0"/>
    <n v="0"/>
    <n v="0"/>
    <n v="0"/>
    <n v="0"/>
    <n v="0"/>
    <n v="0"/>
    <n v="0"/>
    <n v="0"/>
    <n v="0"/>
    <s v="produktionskøkken"/>
    <s v="Ja"/>
    <s v="Ingen"/>
    <s v="Ingen"/>
    <s v="Nej"/>
    <n v="0"/>
    <n v="0"/>
    <n v="0"/>
    <n v="0"/>
    <n v="0"/>
    <n v="0"/>
    <n v="0"/>
    <n v="0"/>
    <n v="0"/>
    <n v="0"/>
    <s v="Birgitte Glerup / Sine"/>
    <d v="2009-03-15T00:00:00"/>
    <n v="0"/>
    <n v="0"/>
    <n v="0"/>
    <n v="0"/>
    <n v="0"/>
    <n v="2"/>
    <n v="0"/>
    <n v="0"/>
    <n v="0"/>
    <n v="0"/>
    <n v="2"/>
    <n v="0"/>
    <n v="0"/>
    <n v="0"/>
    <n v="0"/>
    <n v="0"/>
    <n v="2"/>
    <n v="0"/>
    <n v="0"/>
    <n v="1"/>
    <n v="20"/>
    <s v="Miele"/>
    <n v="3"/>
    <s v="Nej"/>
    <n v="0"/>
    <s v="Ja"/>
    <s v="Ja"/>
    <s v="Nej"/>
    <n v="2"/>
    <s v="God plads"/>
    <s v="Køkkenet fungerer selvstændigt m egen køkkendame til 40 børn"/>
    <n v="0"/>
    <x v="0"/>
    <s v="Nørrebro"/>
    <n v="48"/>
    <n v="0"/>
    <n v="108"/>
    <n v="0"/>
    <n v="0"/>
    <n v="0"/>
    <n v="0"/>
    <n v="0"/>
    <n v="0"/>
    <n v="0"/>
    <n v="0"/>
    <n v="0"/>
    <n v="0"/>
    <n v="0"/>
    <n v="259016.83"/>
    <s v="37245"/>
  </r>
  <r>
    <x v="0"/>
    <x v="27"/>
    <s v="7 Springeren"/>
    <x v="2"/>
    <s v="Kapelvej 7A"/>
    <n v="2200"/>
    <s v="København N"/>
    <s v="35 39 33 19"/>
    <s v="37554@buf.kk.dk"/>
    <s v="Lonnie L. Florang"/>
    <n v="35356057"/>
    <n v="0"/>
    <s v="37554@buf.kk.dk"/>
    <n v="0"/>
    <n v="0"/>
    <n v="0"/>
    <n v="0"/>
    <n v="0"/>
    <n v="0"/>
    <n v="0"/>
    <n v="0"/>
    <s v="Nej"/>
    <n v="0"/>
    <n v="0"/>
    <n v="5"/>
    <n v="5"/>
    <n v="4"/>
    <n v="0"/>
    <n v="0"/>
    <n v="5"/>
    <n v="5"/>
    <n v="0"/>
    <n v="5"/>
    <n v="0"/>
    <n v="0"/>
    <n v="0"/>
    <n v="0"/>
    <s v="Ja"/>
    <n v="0"/>
    <s v="Else Pedersen"/>
    <n v="1996"/>
    <n v="32"/>
    <n v="0"/>
    <s v="ufaglært"/>
    <s v="minimum 13 år"/>
    <s v="økologisk oplysningsforbund"/>
    <n v="0"/>
    <n v="0"/>
    <n v="0"/>
    <n v="0"/>
    <n v="0"/>
    <n v="0"/>
    <n v="0"/>
    <n v="100"/>
    <n v="100"/>
    <n v="1"/>
    <n v="1"/>
    <s v="Ja"/>
    <s v="Nej"/>
    <s v="Ja"/>
    <s v="Ja"/>
    <n v="0"/>
    <s v="Ja"/>
    <n v="0"/>
    <s v="Ja"/>
    <n v="0"/>
    <s v="ja"/>
    <n v="0"/>
    <n v="0"/>
    <s v="produktionskøkken"/>
    <s v="nej"/>
    <s v="Mindre"/>
    <s v="Ingen"/>
    <n v="0"/>
    <s v="1 industrikøleskab, en ny industriopvasker, grønt robot, evt en kartoffelskræller"/>
    <n v="0"/>
    <n v="0"/>
    <n v="0"/>
    <n v="0"/>
    <n v="0"/>
    <n v="0"/>
    <n v="0"/>
    <n v="0"/>
    <n v="0"/>
    <s v="Cathrine Jerrik"/>
    <s v="23.4.2009"/>
    <n v="0"/>
    <n v="0"/>
    <n v="0"/>
    <n v="4"/>
    <n v="0"/>
    <n v="2"/>
    <n v="0"/>
    <n v="0"/>
    <n v="0"/>
    <n v="1"/>
    <n v="1"/>
    <n v="0"/>
    <n v="0"/>
    <n v="0"/>
    <n v="0"/>
    <n v="1"/>
    <n v="0"/>
    <n v="0"/>
    <n v="1"/>
    <n v="1"/>
    <n v="20"/>
    <s v="Miele"/>
    <n v="4"/>
    <n v="0"/>
    <n v="0"/>
    <s v="Ja"/>
    <n v="0"/>
    <n v="0"/>
    <n v="3"/>
    <s v="God plads"/>
    <s v="har en dejlig kælder der bruges til lager"/>
    <n v="0"/>
    <x v="0"/>
    <s v="Nørrebro"/>
    <n v="24"/>
    <n v="0"/>
    <n v="42"/>
    <n v="0"/>
    <n v="0"/>
    <n v="0"/>
    <n v="0"/>
    <n v="0"/>
    <n v="0"/>
    <n v="0"/>
    <n v="0"/>
    <n v="0"/>
    <n v="0"/>
    <n v="0"/>
    <n v="109175.88"/>
    <s v="37554"/>
  </r>
  <r>
    <x v="1"/>
    <x v="28"/>
    <s v="Valby Vuggestue"/>
    <x v="3"/>
    <s v="Eschrichtsvej 7"/>
    <n v="2500"/>
    <s v="Valby"/>
    <s v="36 17 00 74"/>
    <s v="37236@buf.kk.dk"/>
    <s v="Jan Mikkelsen"/>
    <n v="43905375"/>
    <n v="28314130"/>
    <s v="37236@buf.kk.dk"/>
    <n v="0"/>
    <n v="0"/>
    <n v="0"/>
    <n v="0"/>
    <n v="0"/>
    <n v="0"/>
    <n v="0"/>
    <n v="0"/>
    <n v="0"/>
    <n v="0"/>
    <n v="0"/>
    <n v="5"/>
    <n v="5"/>
    <n v="5"/>
    <n v="5"/>
    <n v="0"/>
    <n v="0"/>
    <n v="0"/>
    <n v="0"/>
    <n v="0"/>
    <n v="0"/>
    <n v="190000"/>
    <n v="0"/>
    <n v="0"/>
    <n v="0"/>
    <n v="0"/>
    <n v="0"/>
    <n v="0"/>
    <n v="0"/>
    <n v="0"/>
    <n v="0"/>
    <n v="0"/>
    <n v="0"/>
    <n v="0"/>
    <n v="0"/>
    <n v="0"/>
    <n v="0"/>
    <n v="0"/>
    <n v="0"/>
    <n v="0"/>
    <n v="85"/>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s v="MADHUS KOMMENTAR: Tilsutter mig lederens ønsker. Måske er en flytning af kogeborde ikke så vigtigt, men det andet er "/>
    <n v="0"/>
    <x v="1"/>
    <s v="Valby"/>
    <n v="74"/>
    <n v="0"/>
    <n v="0"/>
    <n v="0"/>
    <n v="0"/>
    <n v="0"/>
    <n v="0"/>
    <n v="0"/>
    <n v="0"/>
    <n v="0"/>
    <n v="0"/>
    <n v="0"/>
    <n v="0"/>
    <n v="0"/>
    <n v="208231.36"/>
    <s v="37236"/>
  </r>
  <r>
    <x v="1"/>
    <x v="29"/>
    <s v="Valnødden"/>
    <x v="3"/>
    <s v="Kettegårds Allé 65"/>
    <n v="2650"/>
    <s v="Hvidovre"/>
    <s v="36 78 65 91"/>
    <s v="37556@buf.kk.dk"/>
    <s v="Anette Marie Larsen"/>
    <n v="35356911"/>
    <n v="36786591"/>
    <s v="37556@buf.kk.dk"/>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0"/>
    <s v="Valby"/>
    <n v="23"/>
    <n v="0"/>
    <n v="12"/>
    <n v="0"/>
    <n v="0"/>
    <n v="0"/>
    <n v="0"/>
    <n v="0"/>
    <n v="0"/>
    <n v="0"/>
    <n v="0"/>
    <n v="0"/>
    <n v="0"/>
    <n v="0"/>
    <n v="109805.92"/>
    <s v="37556"/>
  </r>
  <r>
    <x v="0"/>
    <x v="30"/>
    <s v="Hyltebjerg Menighedsbørnehave"/>
    <x v="4"/>
    <s v="Ålekistevej 89"/>
    <n v="2720"/>
    <s v="Vanløse"/>
    <s v="38 71 45 87"/>
    <s v="35501@buf.kk.dk"/>
    <s v="Anne Grete Flint-Andersen"/>
    <n v="38749297"/>
    <n v="38714587"/>
    <s v="35501@buf.kk.dk"/>
    <n v="0"/>
    <n v="0"/>
    <n v="0"/>
    <n v="32"/>
    <n v="0"/>
    <n v="0"/>
    <n v="0"/>
    <n v="0"/>
    <s v="Nej"/>
    <n v="0"/>
    <n v="0"/>
    <n v="0"/>
    <n v="0"/>
    <n v="0"/>
    <n v="0"/>
    <n v="0"/>
    <n v="5"/>
    <n v="0"/>
    <n v="1"/>
    <n v="5"/>
    <n v="0"/>
    <n v="0"/>
    <n v="50000"/>
    <n v="0"/>
    <n v="0"/>
    <n v="0"/>
    <n v="0"/>
    <n v="0"/>
    <n v="0"/>
    <n v="0"/>
    <n v="0"/>
    <n v="0"/>
    <n v="0"/>
    <n v="0"/>
    <n v="0"/>
    <n v="0"/>
    <n v="0"/>
    <n v="0"/>
    <n v="0"/>
    <n v="0"/>
    <n v="0"/>
    <n v="78"/>
    <n v="0"/>
    <n v="1"/>
    <s v="Ja"/>
    <s v="Nej"/>
    <s v="Ja"/>
    <s v="Ja"/>
    <n v="0"/>
    <s v="Ja"/>
    <n v="0"/>
    <s v="Ja"/>
    <n v="0"/>
    <s v="Nej"/>
    <s v="vil gerne have hjælp"/>
    <n v="0"/>
    <s v="produktionskøkken"/>
    <s v="nej"/>
    <s v="Større"/>
    <n v="0"/>
    <n v="0"/>
    <s v="et nyt komfur, opvaskemaskine, industrikøleskab, og en emhætte"/>
    <n v="0"/>
    <n v="0"/>
    <n v="0"/>
    <n v="0"/>
    <n v="0"/>
    <n v="0"/>
    <n v="0"/>
    <n v="0"/>
    <n v="0"/>
    <s v="Cathrine Jerrik"/>
    <s v="20.4.2009"/>
    <n v="0"/>
    <n v="1"/>
    <n v="0"/>
    <n v="0"/>
    <n v="0"/>
    <n v="0"/>
    <n v="0"/>
    <n v="0"/>
    <n v="0"/>
    <n v="1"/>
    <n v="0"/>
    <n v="0"/>
    <n v="0"/>
    <n v="0"/>
    <n v="0"/>
    <n v="1"/>
    <n v="0"/>
    <n v="0"/>
    <n v="0"/>
    <n v="1"/>
    <n v="20"/>
    <s v="Miele"/>
    <n v="0"/>
    <s v="Ja"/>
    <n v="0"/>
    <n v="0"/>
    <s v="Ja"/>
    <n v="0"/>
    <n v="1"/>
    <s v="Begrænset"/>
    <n v="0"/>
    <n v="0"/>
    <x v="2"/>
    <s v="Vanløse/Brønshøj-Husum"/>
    <n v="0"/>
    <n v="0"/>
    <n v="32"/>
    <n v="0"/>
    <n v="0"/>
    <n v="0"/>
    <n v="0"/>
    <n v="0"/>
    <n v="0"/>
    <n v="0"/>
    <n v="0"/>
    <n v="0"/>
    <n v="0"/>
    <n v="0"/>
    <n v="46563.18"/>
    <s v="35501"/>
  </r>
  <r>
    <x v="1"/>
    <x v="31"/>
    <s v="Brønshøj-Husum Ungdomshus"/>
    <x v="4"/>
    <s v="*Frederikssundsvej 157"/>
    <n v="2700"/>
    <s v="Brønshøj"/>
    <s v="38 28 51 10"/>
    <s v="35565@buf.kk.dk"/>
    <s v="HELGE PEDERSEN"/>
    <n v="31800887"/>
    <n v="0"/>
    <n v="0"/>
    <n v="0"/>
    <n v="0"/>
    <n v="0"/>
    <n v="0"/>
    <n v="0"/>
    <n v="0"/>
    <n v="0"/>
    <n v="0"/>
    <n v="0"/>
    <n v="0"/>
    <n v="0"/>
    <n v="0"/>
    <n v="0"/>
    <n v="0"/>
    <n v="0"/>
    <n v="0"/>
    <n v="5"/>
    <n v="5"/>
    <n v="0"/>
    <n v="5"/>
    <n v="0"/>
    <n v="0"/>
    <n v="45000"/>
    <n v="0"/>
    <n v="0"/>
    <n v="0"/>
    <n v="0"/>
    <n v="0"/>
    <n v="0"/>
    <n v="0"/>
    <n v="0"/>
    <n v="0"/>
    <n v="0"/>
    <n v="0"/>
    <n v="0"/>
    <n v="0"/>
    <n v="0"/>
    <n v="0"/>
    <n v="0"/>
    <n v="0"/>
    <n v="0"/>
    <n v="2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nløse/Brønshøj-Husum"/>
    <n v="0"/>
    <n v="0"/>
    <n v="30"/>
    <n v="60"/>
    <n v="81"/>
    <n v="54"/>
    <n v="80"/>
    <n v="0"/>
    <n v="0"/>
    <n v="0"/>
    <n v="0"/>
    <n v="0"/>
    <n v="0"/>
    <n v="0"/>
    <n v="198619.46"/>
    <s v="35565"/>
  </r>
  <r>
    <x v="1"/>
    <x v="32"/>
    <n v="0"/>
    <x v="4"/>
    <s v="Terrasserne 40"/>
    <n v="2700"/>
    <s v="Brønshøj"/>
    <s v="38 60 11 78"/>
    <s v="35568@buf.kk.dk"/>
    <s v="Kim Valbjørn"/>
    <n v="0"/>
    <n v="0"/>
    <s v="Tfc@tingbjerg.dk"/>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3"/>
    <s v="Vanløse/Brønshøj-Husum"/>
    <n v="0"/>
    <n v="0"/>
    <n v="0"/>
    <n v="30"/>
    <n v="0"/>
    <n v="0"/>
    <n v="0"/>
    <n v="0"/>
    <n v="0"/>
    <n v="0"/>
    <n v="0"/>
    <n v="0"/>
    <n v="0"/>
    <n v="0"/>
    <n v="61040.66"/>
    <s v="35568"/>
  </r>
  <r>
    <x v="1"/>
    <x v="33"/>
    <s v="Andedammen"/>
    <x v="4"/>
    <s v="Hyltebjerg Allé 42"/>
    <n v="2720"/>
    <s v="Vanløse"/>
    <s v="38 76 07 31"/>
    <s v="37225@buf.kk.dk"/>
    <s v="Susanne Nielsen"/>
    <n v="46733648"/>
    <n v="38760731"/>
    <s v="37225@buf.kk.dk"/>
    <n v="0"/>
    <n v="0"/>
    <n v="0"/>
    <n v="0"/>
    <n v="0"/>
    <n v="0"/>
    <n v="0"/>
    <n v="0"/>
    <n v="0"/>
    <n v="0"/>
    <n v="0"/>
    <n v="5"/>
    <n v="5"/>
    <n v="4"/>
    <n v="5"/>
    <n v="0"/>
    <n v="0"/>
    <n v="0"/>
    <n v="3"/>
    <n v="5"/>
    <n v="0"/>
    <n v="0"/>
    <n v="0"/>
    <n v="0"/>
    <n v="0"/>
    <n v="0"/>
    <n v="0"/>
    <n v="0"/>
    <n v="0"/>
    <n v="0"/>
    <n v="0"/>
    <n v="0"/>
    <n v="0"/>
    <n v="0"/>
    <n v="0"/>
    <n v="0"/>
    <n v="0"/>
    <n v="0"/>
    <n v="0"/>
    <n v="0"/>
    <n v="90"/>
    <n v="9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nløse/Brønshøj-Husum"/>
    <n v="60"/>
    <n v="0"/>
    <n v="88"/>
    <n v="0"/>
    <n v="0"/>
    <n v="0"/>
    <n v="0"/>
    <n v="0"/>
    <n v="0"/>
    <n v="0"/>
    <n v="0"/>
    <n v="0"/>
    <n v="0"/>
    <n v="0"/>
    <n v="399509.46"/>
    <s v="37225"/>
  </r>
  <r>
    <x v="0"/>
    <x v="34"/>
    <s v="Børnehuset Bystævneparken"/>
    <x v="4"/>
    <s v="Bystævneparken 4"/>
    <n v="2700"/>
    <s v="Brønshøj"/>
    <s v="38 60 00 68"/>
    <s v="37519@buf.kk.dk"/>
    <s v="Johnny Christensen"/>
    <n v="38606595"/>
    <n v="0"/>
    <s v="37519@buf.kk.dk"/>
    <n v="0"/>
    <n v="14"/>
    <n v="0"/>
    <n v="44"/>
    <n v="0"/>
    <n v="0"/>
    <n v="0"/>
    <n v="0"/>
    <s v="Nej"/>
    <n v="0"/>
    <n v="0"/>
    <n v="5"/>
    <n v="5"/>
    <n v="5"/>
    <n v="5"/>
    <n v="0"/>
    <n v="5"/>
    <n v="0"/>
    <n v="0"/>
    <n v="5"/>
    <n v="0"/>
    <n v="90000"/>
    <n v="0"/>
    <n v="0"/>
    <s v="Ja"/>
    <n v="0"/>
    <s v="Gillinere"/>
    <n v="1989"/>
    <n v="32"/>
    <n v="0"/>
    <s v="ufaglært"/>
    <n v="0"/>
    <s v="hygiejne"/>
    <n v="0"/>
    <n v="0"/>
    <n v="0"/>
    <n v="0"/>
    <n v="0"/>
    <n v="0"/>
    <n v="0"/>
    <n v="92"/>
    <n v="92"/>
    <n v="1"/>
    <n v="1"/>
    <s v="Ja"/>
    <s v="Nej"/>
    <s v="nej"/>
    <s v="Ja"/>
    <n v="0"/>
    <s v="Ja"/>
    <n v="0"/>
    <s v="Ja"/>
    <n v="0"/>
    <s v="ja"/>
    <n v="0"/>
    <n v="0"/>
    <s v="produktionskøkken"/>
    <s v="nej"/>
    <n v="0"/>
    <n v="0"/>
    <n v="0"/>
    <s v="to nye køleskabe og en ovn"/>
    <n v="0"/>
    <n v="0"/>
    <n v="0"/>
    <s v="Overvejer at få maden fra centralkøkkenet Bystævneparken"/>
    <n v="0"/>
    <n v="0"/>
    <n v="0"/>
    <n v="0"/>
    <n v="0"/>
    <n v="0"/>
    <n v="0"/>
    <n v="0"/>
    <n v="0"/>
    <n v="1"/>
    <n v="4"/>
    <n v="0"/>
    <n v="1"/>
    <n v="0"/>
    <n v="0"/>
    <n v="0"/>
    <n v="0"/>
    <n v="1"/>
    <n v="0"/>
    <n v="1"/>
    <n v="0"/>
    <n v="0"/>
    <n v="1"/>
    <n v="0"/>
    <n v="0"/>
    <n v="0"/>
    <n v="1"/>
    <n v="3"/>
    <s v="Brønnum"/>
    <n v="2"/>
    <n v="0"/>
    <n v="0"/>
    <n v="0"/>
    <s v="Ja"/>
    <s v="Nej"/>
    <n v="1"/>
    <s v="Begrænset"/>
    <n v="0"/>
    <n v="0"/>
    <x v="0"/>
    <s v="Vanløse/Brønshøj-Husum"/>
    <n v="14"/>
    <n v="0"/>
    <n v="44"/>
    <n v="0"/>
    <n v="0"/>
    <n v="0"/>
    <n v="0"/>
    <n v="0"/>
    <n v="0"/>
    <n v="0"/>
    <n v="0"/>
    <n v="0"/>
    <n v="0"/>
    <n v="0"/>
    <n v="104998.56"/>
    <s v="37519"/>
  </r>
  <r>
    <x v="1"/>
    <x v="35"/>
    <s v="Grantofte Fredensgården"/>
    <x v="5"/>
    <s v="Ryesgade 62"/>
    <n v="2950"/>
    <s v="Vedbæk"/>
    <s v="45 89 04 24"/>
    <s v="37389@buf.kk.dk"/>
    <s v="Anne Stau Jensen"/>
    <n v="33116425"/>
    <n v="42890424"/>
    <s v="37389@buf.kk.dk"/>
    <n v="0"/>
    <n v="0"/>
    <n v="0"/>
    <n v="0"/>
    <n v="0"/>
    <n v="0"/>
    <n v="0"/>
    <n v="0"/>
    <n v="0"/>
    <n v="0"/>
    <n v="0"/>
    <n v="0"/>
    <n v="0"/>
    <n v="5"/>
    <n v="5"/>
    <n v="0"/>
    <n v="0"/>
    <n v="0"/>
    <n v="3"/>
    <n v="0"/>
    <n v="0"/>
    <n v="80000"/>
    <n v="44000"/>
    <n v="0"/>
    <n v="0"/>
    <n v="0"/>
    <n v="0"/>
    <n v="0"/>
    <n v="0"/>
    <n v="0"/>
    <n v="0"/>
    <n v="0"/>
    <n v="0"/>
    <n v="0"/>
    <n v="0"/>
    <n v="0"/>
    <n v="0"/>
    <n v="0"/>
    <n v="0"/>
    <n v="0"/>
    <n v="80"/>
    <n v="7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Østerbro"/>
    <n v="22"/>
    <n v="0"/>
    <n v="33"/>
    <n v="0"/>
    <n v="0"/>
    <n v="0"/>
    <n v="0"/>
    <n v="0"/>
    <n v="0"/>
    <n v="0"/>
    <n v="0"/>
    <n v="0"/>
    <n v="0"/>
    <n v="0"/>
    <n v="90629.56"/>
    <s v="37389"/>
  </r>
  <r>
    <x v="0"/>
    <x v="36"/>
    <s v="Mågodtland"/>
    <x v="5"/>
    <s v="Odensegade 14"/>
    <n v="2100"/>
    <s v="København Ø"/>
    <s v="35 25 47 00"/>
    <s v="37442@buf.kk.dk"/>
    <s v="Flemming Klysner Nielsen"/>
    <n v="0"/>
    <n v="0"/>
    <s v="37442@buf.kk.dk"/>
    <n v="0"/>
    <n v="72"/>
    <n v="0"/>
    <n v="72"/>
    <n v="0"/>
    <n v="0"/>
    <n v="0"/>
    <n v="0"/>
    <s v="Nej"/>
    <n v="0"/>
    <n v="0"/>
    <n v="5"/>
    <n v="5"/>
    <n v="5"/>
    <n v="5"/>
    <n v="0"/>
    <n v="5"/>
    <n v="0"/>
    <n v="0"/>
    <n v="5"/>
    <n v="0"/>
    <n v="140000"/>
    <n v="50000"/>
    <n v="0"/>
    <s v="Ja"/>
    <n v="0"/>
    <s v="Susanne Raahauge"/>
    <n v="2003"/>
    <n v="37"/>
    <n v="0"/>
    <s v="Økonoma"/>
    <n v="0"/>
    <n v="0"/>
    <n v="0"/>
    <n v="0"/>
    <n v="0"/>
    <n v="0"/>
    <n v="0"/>
    <n v="0"/>
    <n v="0"/>
    <n v="80"/>
    <n v="75"/>
    <n v="1"/>
    <n v="1"/>
    <s v="Ja"/>
    <s v="ja"/>
    <s v="Ja"/>
    <s v="Ja"/>
    <n v="0"/>
    <s v="Ja"/>
    <n v="0"/>
    <s v="Ja"/>
    <n v="0"/>
    <s v="Nej"/>
    <s v="vil have hjælp"/>
    <n v="0"/>
    <s v="produktionskøkken"/>
    <s v="Ja"/>
    <n v="0"/>
    <n v="0"/>
    <n v="0"/>
    <s v="På sigt: Komfur med større plader, fryser"/>
    <n v="0"/>
    <n v="0"/>
    <n v="0"/>
    <n v="0"/>
    <n v="0"/>
    <n v="0"/>
    <n v="0"/>
    <n v="0"/>
    <n v="0"/>
    <s v="Lone Voss"/>
    <n v="0"/>
    <n v="0"/>
    <n v="0"/>
    <n v="1"/>
    <n v="4"/>
    <n v="0"/>
    <n v="0"/>
    <n v="0"/>
    <n v="1"/>
    <n v="10"/>
    <n v="0"/>
    <n v="2"/>
    <n v="0"/>
    <n v="0"/>
    <n v="0"/>
    <n v="0"/>
    <n v="0"/>
    <n v="1"/>
    <n v="0"/>
    <n v="0"/>
    <n v="1"/>
    <n v="2"/>
    <s v="Stor Miele med hætte"/>
    <n v="5"/>
    <s v="Ja"/>
    <n v="20"/>
    <n v="0"/>
    <n v="0"/>
    <s v="ja"/>
    <n v="2"/>
    <s v="God plads"/>
    <s v="Udflytteren skal besøges"/>
    <n v="0"/>
    <x v="0"/>
    <s v="Østerbro"/>
    <n v="72"/>
    <n v="0"/>
    <n v="72"/>
    <n v="0"/>
    <n v="0"/>
    <n v="0"/>
    <n v="0"/>
    <n v="0"/>
    <n v="0"/>
    <n v="0"/>
    <n v="0"/>
    <n v="0"/>
    <n v="0"/>
    <n v="0"/>
    <n v="211400.17"/>
    <s v="37442"/>
  </r>
  <r>
    <x v="0"/>
    <x v="37"/>
    <s v="Egmontgården"/>
    <x v="5"/>
    <s v="Assensgade 2"/>
    <n v="2100"/>
    <s v="København Ø"/>
    <s v="35 38 92 42"/>
    <s v="37515@buf.kk.dk"/>
    <s v="Christine Louisa Bauchy"/>
    <n v="35428271"/>
    <n v="0"/>
    <s v="37515@buf.kk.dk"/>
    <n v="0"/>
    <n v="20"/>
    <n v="0"/>
    <n v="44"/>
    <n v="0"/>
    <n v="0"/>
    <n v="0"/>
    <n v="0"/>
    <s v="ja"/>
    <n v="2"/>
    <n v="1"/>
    <n v="5"/>
    <n v="5"/>
    <n v="5"/>
    <n v="5"/>
    <n v="0"/>
    <n v="5"/>
    <n v="0"/>
    <n v="0"/>
    <n v="5"/>
    <n v="0"/>
    <n v="115000"/>
    <n v="5000"/>
    <n v="0"/>
    <s v="Ja"/>
    <n v="0"/>
    <s v="Anna Fie Bak Nielsen"/>
    <n v="2009"/>
    <n v="30"/>
    <n v="0"/>
    <s v="proff bachelor fra Suhrs"/>
    <n v="0"/>
    <n v="0"/>
    <n v="0"/>
    <n v="0"/>
    <n v="0"/>
    <n v="0"/>
    <n v="0"/>
    <n v="0"/>
    <n v="0"/>
    <n v="90"/>
    <n v="100"/>
    <n v="2"/>
    <n v="1"/>
    <s v="Ja"/>
    <s v="ja"/>
    <s v="Ja"/>
    <s v="Ja"/>
    <n v="0"/>
    <s v="Ja"/>
    <n v="0"/>
    <s v="Ja"/>
    <n v="0"/>
    <s v="Nej"/>
    <n v="0"/>
    <n v="0"/>
    <s v="produktionskøkken"/>
    <s v="Ja"/>
    <s v="Mindre"/>
    <n v="0"/>
    <n v="0"/>
    <s v="Dette er køkkenet i Assensgade der laver mad til 10 vugge og 22 bh børn. Der mangler små ting som rive/snitte tilbehør til røremaskinen, pålægsmaskine samt større køleskab"/>
    <n v="0"/>
    <n v="0"/>
    <n v="0"/>
    <n v="0"/>
    <n v="0"/>
    <n v="0"/>
    <n v="0"/>
    <n v="0"/>
    <n v="0"/>
    <s v="Lone Voss"/>
    <d v="2009-03-17T00:00:00"/>
    <n v="0"/>
    <n v="0"/>
    <n v="1"/>
    <n v="4"/>
    <n v="0"/>
    <n v="1"/>
    <n v="0"/>
    <n v="0"/>
    <n v="0"/>
    <n v="2"/>
    <n v="0"/>
    <n v="0"/>
    <n v="0"/>
    <n v="0"/>
    <n v="0"/>
    <n v="1"/>
    <n v="0"/>
    <n v="0"/>
    <n v="0"/>
    <n v="1"/>
    <n v="2"/>
    <s v="ken"/>
    <n v="3"/>
    <n v="0"/>
    <n v="0"/>
    <s v="Ja"/>
    <s v="Ja"/>
    <s v="Nej"/>
    <n v="2"/>
    <s v="Begrænset"/>
    <s v="Dette er køkkenet i Assensgade, der er et køkken mere i Fåborggade"/>
    <n v="0"/>
    <x v="0"/>
    <s v="Østerbro"/>
    <n v="20"/>
    <n v="0"/>
    <n v="44"/>
    <n v="0"/>
    <n v="0"/>
    <n v="0"/>
    <n v="0"/>
    <n v="0"/>
    <n v="0"/>
    <n v="0"/>
    <n v="0"/>
    <n v="0"/>
    <n v="0"/>
    <n v="0"/>
    <n v="114176.63"/>
    <s v="37515"/>
  </r>
  <r>
    <x v="0"/>
    <x v="38"/>
    <s v="Egmontgården"/>
    <x v="5"/>
    <s v="Assensgade 2"/>
    <n v="2100"/>
    <s v="København Ø"/>
    <s v="35 38 92 42"/>
    <s v="37515@buf.kk.dk"/>
    <s v="Christine Louisa Bauchy"/>
    <n v="35428271"/>
    <n v="0"/>
    <s v="37515@buf.kk.dk"/>
    <n v="0"/>
    <n v="20"/>
    <n v="0"/>
    <n v="44"/>
    <n v="0"/>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n v="0"/>
    <n v="0"/>
    <n v="0"/>
    <n v="0"/>
    <n v="0"/>
    <n v="0"/>
    <n v="0"/>
    <n v="0"/>
    <n v="0"/>
    <n v="0"/>
    <n v="0"/>
    <n v="0"/>
    <n v="0"/>
    <n v="0"/>
    <n v="0"/>
    <d v="1899-12-30T00:00:00"/>
    <n v="0"/>
    <n v="1"/>
    <n v="0"/>
    <n v="0"/>
    <n v="0"/>
    <n v="0"/>
    <n v="0"/>
    <n v="0"/>
    <n v="0"/>
    <n v="1"/>
    <n v="0"/>
    <n v="0"/>
    <n v="0"/>
    <n v="0"/>
    <n v="0"/>
    <n v="1"/>
    <n v="0"/>
    <n v="0"/>
    <n v="0"/>
    <n v="1"/>
    <n v="20"/>
    <s v="Miele"/>
    <n v="2"/>
    <s v="Nej"/>
    <n v="0"/>
    <s v="Nej"/>
    <s v="Nej"/>
    <s v="Nej"/>
    <n v="2"/>
    <s v="ingen plads"/>
    <s v="Det &quot;store&quot; køkken i Assensgade eom pt laver mad til vugge børn i begge huse, har kapacitet til at lave noget maden til børnene i Fåborggade. Skal køkkenet der blive til produktionskøkken kræves nogen ombygning samt anskaffelse af inventar."/>
    <n v="0"/>
    <x v="0"/>
    <s v="Østerbro"/>
    <n v="20"/>
    <n v="0"/>
    <n v="44"/>
    <n v="0"/>
    <n v="0"/>
    <n v="0"/>
    <n v="0"/>
    <n v="0"/>
    <n v="0"/>
    <n v="0"/>
    <n v="0"/>
    <n v="0"/>
    <n v="0"/>
    <n v="0"/>
    <n v="114176.63"/>
    <s v="37515"/>
  </r>
  <r>
    <x v="0"/>
    <x v="39"/>
    <s v="Blomsterbedet"/>
    <x v="5"/>
    <s v="Borgervænget 13"/>
    <n v="2100"/>
    <s v="København Ø"/>
    <n v="0"/>
    <s v="mail@Kornblomsten.kk.dk"/>
    <s v="Birgitte Olsen"/>
    <n v="20607200"/>
    <n v="39183777"/>
    <s v="37590@buf.kk.dk"/>
    <n v="0"/>
    <n v="55"/>
    <n v="0"/>
    <n v="66"/>
    <n v="55"/>
    <n v="30"/>
    <n v="15"/>
    <n v="0"/>
    <s v="Nej"/>
    <n v="0"/>
    <n v="0"/>
    <n v="5"/>
    <n v="5"/>
    <n v="0"/>
    <n v="5"/>
    <n v="0"/>
    <n v="0"/>
    <n v="0"/>
    <n v="0"/>
    <n v="0"/>
    <n v="0"/>
    <n v="206250"/>
    <n v="0"/>
    <n v="0"/>
    <s v="Ja"/>
    <n v="0"/>
    <s v="Annelise"/>
    <n v="2008"/>
    <n v="37"/>
    <n v="0"/>
    <s v="ufaglært"/>
    <n v="0"/>
    <s v="hygiejne"/>
    <s v="Ayesha"/>
    <n v="2009"/>
    <n v="37"/>
    <n v="0"/>
    <s v="ufaglært"/>
    <n v="0"/>
    <s v="hygiejne"/>
    <n v="85"/>
    <n v="0"/>
    <n v="2"/>
    <n v="2"/>
    <s v="nej"/>
    <s v="ja"/>
    <s v="Ja"/>
    <s v="Ja"/>
    <s v="Venter på at køkkenet bliver færdigt, er ved at blive ombygget"/>
    <s v="Ja"/>
    <n v="0"/>
    <s v="Ja"/>
    <n v="0"/>
    <n v="0"/>
    <n v="0"/>
    <n v="0"/>
    <n v="0"/>
    <n v="0"/>
    <n v="0"/>
    <n v="0"/>
    <n v="0"/>
    <n v="0"/>
    <n v="0"/>
    <n v="0"/>
    <n v="0"/>
    <n v="0"/>
    <n v="0"/>
    <n v="0"/>
    <n v="0"/>
    <n v="0"/>
    <n v="0"/>
    <n v="0"/>
    <n v="0"/>
    <n v="0"/>
    <n v="0"/>
    <n v="0"/>
    <n v="0"/>
    <n v="0"/>
    <n v="0"/>
    <n v="0"/>
    <n v="0"/>
    <n v="0"/>
    <n v="0"/>
    <n v="0"/>
    <n v="0"/>
    <n v="0"/>
    <n v="0"/>
    <n v="0"/>
    <n v="0"/>
    <n v="0"/>
    <n v="0"/>
    <n v="0"/>
    <n v="0"/>
    <n v="0"/>
    <n v="0"/>
    <n v="0"/>
    <n v="0"/>
    <n v="0"/>
    <n v="0"/>
    <n v="0"/>
    <n v="0"/>
    <n v="0"/>
    <n v="0"/>
    <n v="0"/>
    <n v="0"/>
    <x v="0"/>
    <s v="Østerbro"/>
    <n v="55"/>
    <n v="0"/>
    <n v="66"/>
    <n v="55"/>
    <n v="30"/>
    <n v="15"/>
    <n v="0"/>
    <n v="0"/>
    <n v="0"/>
    <n v="0"/>
    <n v="0"/>
    <n v="0"/>
    <n v="0"/>
    <n v="0"/>
    <n v="252047.28"/>
    <s v="37516"/>
  </r>
  <r>
    <x v="0"/>
    <x v="40"/>
    <s v="Kennedygården"/>
    <x v="5"/>
    <s v="Nøjsomhedsvej 8"/>
    <n v="2100"/>
    <s v="København Ø"/>
    <s v="35 38 50 77"/>
    <s v="fm50@buf.kk.dk"/>
    <s v="Vibeke Sager"/>
    <n v="36440205"/>
    <n v="0"/>
    <s v="535@buf.kk.dk"/>
    <n v="0"/>
    <n v="46"/>
    <n v="0"/>
    <n v="70"/>
    <n v="0"/>
    <n v="0"/>
    <n v="0"/>
    <n v="0"/>
    <s v="j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1"/>
    <n v="4"/>
    <n v="0"/>
    <n v="4"/>
    <n v="0"/>
    <n v="0"/>
    <n v="0"/>
    <n v="0"/>
    <n v="3"/>
    <n v="0"/>
    <n v="0"/>
    <n v="0"/>
    <n v="0"/>
    <n v="0"/>
    <n v="1"/>
    <n v="0"/>
    <n v="0"/>
    <n v="1"/>
    <n v="2"/>
    <s v="Meiko"/>
    <n v="0"/>
    <s v="Ja"/>
    <n v="18"/>
    <s v="Nej"/>
    <s v="Ja"/>
    <s v="ja"/>
    <n v="2"/>
    <s v="God plads"/>
    <s v="vuggestuekøkken"/>
    <n v="0"/>
    <x v="0"/>
    <s v="Østerbro"/>
    <n v="46"/>
    <n v="0"/>
    <n v="70"/>
    <n v="0"/>
    <n v="0"/>
    <n v="0"/>
    <n v="0"/>
    <n v="0"/>
    <n v="8"/>
    <n v="0"/>
    <n v="0"/>
    <n v="0"/>
    <n v="0"/>
    <n v="0"/>
    <n v="157035.62"/>
    <s v="37535"/>
  </r>
  <r>
    <x v="0"/>
    <x v="41"/>
    <s v="Amsterdamvej Børnehave"/>
    <x v="0"/>
    <s v="Amsterdamvej 40"/>
    <n v="2300"/>
    <s v="København S"/>
    <s v="32 55 64 98"/>
    <s v="bhamsterdamvej@mail.dk"/>
    <s v="Claus Østergaard"/>
    <n v="32521543"/>
    <n v="0"/>
    <s v="35303@buf.kk.dk"/>
    <s v="Børnehave"/>
    <n v="0"/>
    <n v="0"/>
    <n v="35"/>
    <n v="0"/>
    <n v="0"/>
    <n v="0"/>
    <n v="0"/>
    <s v="Nej"/>
    <n v="0"/>
    <n v="0"/>
    <n v="0"/>
    <n v="0"/>
    <n v="0"/>
    <n v="0"/>
    <n v="0"/>
    <n v="5"/>
    <n v="0"/>
    <n v="1"/>
    <n v="5"/>
    <n v="0"/>
    <n v="0"/>
    <n v="0"/>
    <n v="0"/>
    <s v="Nej"/>
    <s v="Ja"/>
    <n v="0"/>
    <n v="0"/>
    <n v="0"/>
    <n v="0"/>
    <n v="0"/>
    <n v="0"/>
    <n v="0"/>
    <n v="0"/>
    <n v="0"/>
    <n v="0"/>
    <n v="0"/>
    <n v="0"/>
    <n v="0"/>
    <n v="0"/>
    <n v="0"/>
    <n v="50"/>
    <n v="0"/>
    <n v="2"/>
    <s v="Ja"/>
    <s v="Nej"/>
    <s v="Ja"/>
    <s v="Ja"/>
    <s v="Mor buffet 1 gang ugentligt"/>
    <s v="Ja"/>
    <s v="overfører erfaringer fra mdr.lig smør selv dag"/>
    <s v="Ja"/>
    <s v="overfører erfaringer fra mdr.lig smør selv dag"/>
    <s v="ja"/>
    <s v="evt. &quot;rengøringsdame&quot; til at starte projektet op i nogle år. Gerne tilbud af om kurser"/>
    <n v="0"/>
    <s v="Modtagerkøkken"/>
    <s v="nej"/>
    <s v="Mindre"/>
    <s v="Større"/>
    <n v="0"/>
    <s v="Bordplads og omrokering"/>
    <n v="0"/>
    <n v="0"/>
    <n v="0"/>
    <n v="0"/>
    <n v="0"/>
    <n v="0"/>
    <n v="0"/>
    <n v="0"/>
    <n v="0"/>
    <s v="Ayo / Nanna"/>
    <n v="39895"/>
    <n v="0"/>
    <n v="1"/>
    <n v="0"/>
    <n v="0"/>
    <n v="0"/>
    <n v="1"/>
    <n v="0"/>
    <n v="0"/>
    <n v="0"/>
    <n v="1"/>
    <n v="2"/>
    <n v="0"/>
    <n v="0"/>
    <n v="0"/>
    <n v="0"/>
    <n v="1"/>
    <n v="0"/>
    <n v="0"/>
    <n v="0"/>
    <n v="1"/>
    <n v="17"/>
    <s v="Miele"/>
    <n v="1.5"/>
    <s v="Nej"/>
    <n v="0"/>
    <s v="Nej"/>
    <s v="Nej"/>
    <s v="Nej"/>
    <n v="1"/>
    <s v="Begrænset"/>
    <s v="1 elpisker._x000a_Kontoret og køkkenet er i det samme rum. Meget typisk lejlighedsinstitution med bevidst valgt &quot;familiepræg&quot;"/>
    <n v="0"/>
    <x v="2"/>
    <s v="Amager"/>
    <n v="0"/>
    <n v="0"/>
    <n v="35"/>
    <n v="0"/>
    <n v="0"/>
    <n v="0"/>
    <n v="0"/>
    <n v="0"/>
    <n v="0"/>
    <n v="0"/>
    <n v="0"/>
    <n v="0"/>
    <n v="0"/>
    <n v="0"/>
    <n v="59976.22"/>
    <s v="35303"/>
  </r>
  <r>
    <x v="0"/>
    <x v="42"/>
    <s v="Nurnberggaarden"/>
    <x v="0"/>
    <s v="Bremensgade 42"/>
    <n v="2300"/>
    <s v="København S"/>
    <s v="32 59 12 07"/>
    <s v="info@nurnberggaarden.dk"/>
    <s v="Jeanne Freytag"/>
    <n v="0"/>
    <n v="0"/>
    <s v="35325@buf.kk.dk"/>
    <s v="Børnehave"/>
    <n v="0"/>
    <n v="12"/>
    <n v="20"/>
    <n v="0"/>
    <n v="0"/>
    <n v="0"/>
    <n v="0"/>
    <s v="Nej"/>
    <n v="0"/>
    <n v="0"/>
    <n v="0"/>
    <n v="0"/>
    <n v="0"/>
    <n v="0"/>
    <n v="0"/>
    <n v="5"/>
    <n v="0"/>
    <n v="0"/>
    <n v="5"/>
    <n v="0"/>
    <n v="0"/>
    <n v="55000"/>
    <n v="0"/>
    <s v="Nej"/>
    <s v="nej"/>
    <n v="0"/>
    <n v="0"/>
    <n v="0"/>
    <n v="0"/>
    <n v="0"/>
    <n v="0"/>
    <s v="Pædagoger sørger for morgenmad"/>
    <n v="0"/>
    <n v="0"/>
    <n v="0"/>
    <n v="0"/>
    <n v="0"/>
    <n v="0"/>
    <n v="0"/>
    <n v="0"/>
    <n v="75"/>
    <n v="0"/>
    <n v="2"/>
    <s v="Ja"/>
    <s v="Nej"/>
    <s v="Ja"/>
    <s v="Nej"/>
    <s v="Har ikke tid. Kun hvis der er ressourcer til ansættelse."/>
    <s v="Nej"/>
    <s v="Vil hellere have madpakker"/>
    <s v="Nej"/>
    <n v="0"/>
    <s v="Nej"/>
    <n v="0"/>
    <n v="0"/>
    <s v="Køkken begrænset tilvirk"/>
    <n v="0"/>
    <n v="0"/>
    <n v="0"/>
    <n v="0"/>
    <n v="0"/>
    <n v="0"/>
    <n v="0"/>
    <s v="Ja"/>
    <n v="0"/>
    <n v="0"/>
    <s v="Det er for lille til blandet"/>
    <s v="Større"/>
    <s v="Nyt komfur, gammelt, men mangler stort set alt inventar, men ok mstørrelse"/>
    <n v="0"/>
    <s v="margrethe og Nanna / Nanna"/>
    <d v="2009-03-25T00:00:00"/>
    <n v="0"/>
    <n v="1"/>
    <n v="0"/>
    <n v="0"/>
    <n v="1"/>
    <n v="0"/>
    <n v="0"/>
    <n v="0"/>
    <n v="0"/>
    <n v="0"/>
    <n v="1"/>
    <n v="0"/>
    <n v="0"/>
    <n v="0"/>
    <n v="0"/>
    <n v="1"/>
    <n v="0"/>
    <n v="0"/>
    <n v="0"/>
    <n v="1"/>
    <n v="25"/>
    <s v="Miele"/>
    <n v="3.5"/>
    <s v="Nej"/>
    <n v="0"/>
    <s v="Nej"/>
    <s v="Nej"/>
    <s v="Nej"/>
    <n v="2"/>
    <s v="ingen plads"/>
    <s v="Der er 1 vask m 2 rum_x000a_Komfuret er med gas"/>
    <n v="0"/>
    <x v="2"/>
    <s v="Amager"/>
    <n v="0"/>
    <n v="12"/>
    <n v="20"/>
    <n v="0"/>
    <n v="0"/>
    <n v="0"/>
    <n v="0"/>
    <n v="0"/>
    <n v="0"/>
    <n v="0"/>
    <n v="0"/>
    <n v="0"/>
    <n v="0"/>
    <n v="0"/>
    <n v="43271.11"/>
    <s v="35325"/>
  </r>
  <r>
    <x v="0"/>
    <x v="43"/>
    <s v="Røde Kors Børnehaven Nordstjernen"/>
    <x v="0"/>
    <s v="Lybækgade 31"/>
    <n v="2300"/>
    <s v="København S"/>
    <s v="32 55 77 94"/>
    <s v="bornehavennordstjernen@os.dk"/>
    <s v="Brian Sleimann"/>
    <n v="32521680"/>
    <n v="0"/>
    <s v="35331@buf.kk.dk"/>
    <s v="Børnehave"/>
    <n v="0"/>
    <n v="0"/>
    <n v="20"/>
    <n v="0"/>
    <n v="0"/>
    <n v="0"/>
    <n v="0"/>
    <s v="Nej"/>
    <n v="0"/>
    <n v="0"/>
    <n v="0"/>
    <n v="0"/>
    <n v="0"/>
    <n v="0"/>
    <n v="0"/>
    <n v="5"/>
    <n v="0"/>
    <n v="0"/>
    <n v="5"/>
    <n v="0"/>
    <n v="0"/>
    <n v="10000"/>
    <n v="0"/>
    <s v="Nej"/>
    <s v="Ja"/>
    <n v="0"/>
    <n v="0"/>
    <n v="0"/>
    <n v="0"/>
    <n v="0"/>
    <n v="0"/>
    <n v="0"/>
    <n v="0"/>
    <n v="0"/>
    <n v="0"/>
    <n v="0"/>
    <n v="0"/>
    <n v="0"/>
    <n v="0"/>
    <n v="0"/>
    <n v="50"/>
    <n v="0"/>
    <n v="2"/>
    <s v="Ja"/>
    <s v="Nej"/>
    <s v="Ja"/>
    <s v="Nej"/>
    <n v="0"/>
    <s v="Nej"/>
    <n v="0"/>
    <s v="Nej"/>
    <n v="0"/>
    <s v="ja"/>
    <n v="0"/>
    <n v="0"/>
    <s v="Køkken begrænset tilvirk"/>
    <n v="0"/>
    <n v="0"/>
    <n v="0"/>
    <n v="0"/>
    <n v="0"/>
    <n v="0"/>
    <n v="0"/>
    <n v="0"/>
    <n v="0"/>
    <s v="Større"/>
    <s v="Der er kun maskiner til husbehov, Der er intet lagerplads"/>
    <n v="0"/>
    <n v="0"/>
    <n v="0"/>
    <s v="Nanna og Margrethe"/>
    <d v="1899-12-30T00:00:00"/>
    <n v="0"/>
    <n v="1"/>
    <n v="0"/>
    <n v="0"/>
    <n v="0"/>
    <n v="0"/>
    <n v="0"/>
    <n v="0"/>
    <n v="0"/>
    <n v="1"/>
    <n v="0"/>
    <n v="0"/>
    <n v="1"/>
    <n v="0"/>
    <n v="0"/>
    <n v="0"/>
    <n v="0"/>
    <n v="0"/>
    <n v="0"/>
    <n v="1"/>
    <n v="124"/>
    <s v="BOSCH office - alm. Husmor"/>
    <n v="5"/>
    <s v="Nej"/>
    <n v="0"/>
    <s v="Nej"/>
    <s v="Nej"/>
    <s v="Nej"/>
    <n v="1"/>
    <s v="ingen plads"/>
    <s v="Køkken fra 2002_x000a_Der er microovn. Mangler servering, potter og pander. Meget gammelt komfur, 12 år._x000a_Problemer med flere kulture, vegetar?"/>
    <n v="0"/>
    <x v="2"/>
    <s v="Amager"/>
    <n v="0"/>
    <n v="0"/>
    <n v="20"/>
    <n v="0"/>
    <n v="0"/>
    <n v="0"/>
    <n v="0"/>
    <n v="0"/>
    <n v="0"/>
    <n v="0"/>
    <n v="0"/>
    <n v="0"/>
    <n v="0"/>
    <n v="0"/>
    <n v="43514.6"/>
    <s v="35331"/>
  </r>
  <r>
    <x v="0"/>
    <x v="44"/>
    <s v="Simon Peter MH. Børnehave"/>
    <x v="0"/>
    <s v="Gertsvej 14"/>
    <n v="2300"/>
    <s v="København S"/>
    <s v="32 50 84 82"/>
    <s v="simon.peter@mail.dk"/>
    <s v="Britt Nicolaisen"/>
    <n v="0"/>
    <n v="0"/>
    <s v="35351@buf.kk.dk"/>
    <s v="Børnehave"/>
    <n v="0"/>
    <n v="0"/>
    <n v="40"/>
    <n v="0"/>
    <n v="0"/>
    <n v="0"/>
    <n v="0"/>
    <s v="Nej"/>
    <n v="0"/>
    <n v="0"/>
    <n v="0"/>
    <n v="0"/>
    <n v="0"/>
    <n v="0"/>
    <n v="0"/>
    <n v="5"/>
    <n v="0"/>
    <n v="4"/>
    <n v="0"/>
    <n v="0"/>
    <n v="0"/>
    <n v="110000"/>
    <n v="0"/>
    <s v="Ja"/>
    <s v="nej"/>
    <s v="Janni"/>
    <n v="2009"/>
    <n v="20"/>
    <n v="0"/>
    <s v="ufaglært"/>
    <s v="Viakr i 6 måneder"/>
    <s v="Hygiejnekursus_x000a__x000a_Har 20 timer plus 10 timers rengøring"/>
    <n v="0"/>
    <n v="0"/>
    <n v="0"/>
    <n v="0"/>
    <n v="0"/>
    <n v="0"/>
    <n v="0"/>
    <n v="0"/>
    <n v="75"/>
    <n v="0"/>
    <n v="2"/>
    <s v="Ja"/>
    <s v="Nej"/>
    <s v="Ja"/>
    <s v="Ja"/>
    <n v="0"/>
    <s v="Ja"/>
    <n v="0"/>
    <s v="Ja"/>
    <n v="0"/>
    <s v="ja"/>
    <n v="0"/>
    <n v="0"/>
    <s v="Køkken blandet tilvirk"/>
    <s v="nej"/>
    <s v="Mindre"/>
    <s v="Ingen"/>
    <n v="0"/>
    <s v="En ekstra ovn, stavblenderm, ny opvaskemaskine. Køkkenet er et meget lille modulkøkken der i dag laver kold mad til alle. Der er ikke plads til mere komfur, men kunne godt lave mad et par gange om ugen, hvis de kan godkendes af fødevaremyndighederne."/>
    <n v="0"/>
    <n v="0"/>
    <n v="0"/>
    <n v="0"/>
    <n v="0"/>
    <n v="0"/>
    <n v="0"/>
    <n v="0"/>
    <n v="0"/>
    <s v="Mariah / Nanna "/>
    <d v="2009-04-01T00:00:00"/>
    <n v="0"/>
    <n v="0"/>
    <n v="1"/>
    <n v="4"/>
    <n v="0"/>
    <n v="1"/>
    <n v="0"/>
    <n v="0"/>
    <n v="0"/>
    <n v="2"/>
    <n v="0"/>
    <n v="0"/>
    <n v="0"/>
    <n v="0"/>
    <n v="0"/>
    <n v="1"/>
    <n v="0"/>
    <n v="0"/>
    <n v="0"/>
    <n v="1"/>
    <n v="25"/>
    <s v="Miele professional"/>
    <n v="3"/>
    <s v="Ja"/>
    <n v="0"/>
    <s v="Nej"/>
    <s v="Ja"/>
    <s v="Nej"/>
    <n v="2"/>
    <s v="ingen plads"/>
    <s v="Ingen plads, kun i køkkenskabe._x000a_Vask m. 2 rum"/>
    <n v="0"/>
    <x v="2"/>
    <s v="Amager"/>
    <n v="0"/>
    <n v="0"/>
    <n v="40"/>
    <n v="0"/>
    <n v="0"/>
    <n v="0"/>
    <n v="0"/>
    <n v="0"/>
    <n v="0"/>
    <n v="0"/>
    <n v="0"/>
    <n v="0"/>
    <n v="0"/>
    <n v="0"/>
    <n v="52812.56"/>
    <s v="35351"/>
  </r>
  <r>
    <x v="0"/>
    <x v="45"/>
    <s v="Sundby børnehave"/>
    <x v="0"/>
    <s v="Geysers Allé 2"/>
    <n v="2300"/>
    <s v="København S"/>
    <s v="32 55 69 27"/>
    <s v="sundby_bh@yahoo.dk"/>
    <s v="Lene Uhd Marcussen"/>
    <n v="0"/>
    <n v="0"/>
    <s v="35352@buf.kk.dk"/>
    <s v="Børnehave"/>
    <n v="0"/>
    <n v="12"/>
    <n v="44"/>
    <n v="0"/>
    <n v="0"/>
    <n v="0"/>
    <n v="0"/>
    <s v="Nej"/>
    <n v="0"/>
    <n v="0"/>
    <n v="0"/>
    <n v="0"/>
    <n v="0"/>
    <n v="0"/>
    <n v="0"/>
    <n v="5"/>
    <n v="0"/>
    <n v="0"/>
    <n v="5"/>
    <n v="0"/>
    <n v="0"/>
    <n v="90000"/>
    <n v="0"/>
    <s v="Ja"/>
    <s v="nej"/>
    <s v="Sus Walbom"/>
    <n v="2008"/>
    <n v="10"/>
    <n v="0"/>
    <n v="0"/>
    <s v="5-6 viften lybækgade"/>
    <n v="0"/>
    <n v="0"/>
    <n v="0"/>
    <n v="0"/>
    <n v="0"/>
    <n v="0"/>
    <n v="0"/>
    <n v="0"/>
    <n v="0"/>
    <n v="40"/>
    <n v="0"/>
    <n v="2"/>
    <s v="nej"/>
    <s v="Nej"/>
    <s v="Ja"/>
    <s v="Ja"/>
    <n v="0"/>
    <s v="Ja"/>
    <n v="0"/>
    <s v="Ja"/>
    <n v="0"/>
    <n v="0"/>
    <s v="Der er 10 timer i inst., info om ekstra medarbejder. Evt. kurser til Sus"/>
    <n v="0"/>
    <s v="Modtagerkøkken"/>
    <n v="0"/>
    <n v="0"/>
    <n v="0"/>
    <n v="0"/>
    <n v="0"/>
    <n v="0"/>
    <n v="0"/>
    <n v="0"/>
    <n v="0"/>
    <n v="0"/>
    <n v="0"/>
    <s v="Større"/>
    <n v="0"/>
    <s v="Mere bordplads evt. ekstra vask, evt. mere kogeplads"/>
    <s v="Ayo / Nanna"/>
    <n v="39896"/>
    <n v="0"/>
    <n v="0"/>
    <n v="1"/>
    <n v="5"/>
    <n v="0"/>
    <n v="2"/>
    <n v="0"/>
    <n v="0"/>
    <n v="0"/>
    <n v="0"/>
    <n v="1"/>
    <n v="0"/>
    <n v="0"/>
    <n v="0"/>
    <n v="0"/>
    <n v="0"/>
    <n v="1"/>
    <n v="0"/>
    <n v="1"/>
    <n v="1"/>
    <n v="20"/>
    <s v="Miele"/>
    <n v="3"/>
    <s v="Ja"/>
    <n v="4"/>
    <s v="Ja"/>
    <s v="Ja"/>
    <s v="Nej"/>
    <n v="1"/>
    <s v="Begrænset"/>
    <s v="Lager er i et værelse  11 km2 som kan udnyttes til køkken"/>
    <n v="0"/>
    <x v="2"/>
    <s v="Amager"/>
    <n v="0"/>
    <n v="12"/>
    <n v="44"/>
    <n v="0"/>
    <n v="0"/>
    <n v="0"/>
    <n v="0"/>
    <n v="0"/>
    <n v="0"/>
    <n v="0"/>
    <n v="0"/>
    <n v="0"/>
    <n v="0"/>
    <n v="0"/>
    <n v="66071.14"/>
    <s v="35352"/>
  </r>
  <r>
    <x v="0"/>
    <x v="46"/>
    <s v="Sundbyvester Menighedsbørnehave"/>
    <x v="0"/>
    <s v="Gullandsgade 8"/>
    <n v="2300"/>
    <s v="København S"/>
    <s v="32 58 08 79"/>
    <s v="35354@buf.kk.dk"/>
    <s v="Elna Borchorst"/>
    <n v="32971016"/>
    <n v="0"/>
    <s v="35354@buf.kk.dk"/>
    <s v="Børnehave"/>
    <n v="0"/>
    <n v="8"/>
    <n v="24"/>
    <n v="0"/>
    <n v="0"/>
    <n v="0"/>
    <n v="0"/>
    <s v="Nej"/>
    <n v="0"/>
    <n v="0"/>
    <n v="0"/>
    <n v="0"/>
    <n v="0"/>
    <n v="0"/>
    <n v="0"/>
    <n v="5"/>
    <n v="0"/>
    <n v="0"/>
    <n v="5"/>
    <n v="0"/>
    <n v="0"/>
    <n v="57000"/>
    <n v="0"/>
    <n v="0"/>
    <n v="0"/>
    <n v="0"/>
    <n v="0"/>
    <n v="0"/>
    <n v="0"/>
    <n v="0"/>
    <n v="0"/>
    <n v="0"/>
    <n v="0"/>
    <n v="0"/>
    <n v="0"/>
    <n v="0"/>
    <n v="0"/>
    <n v="0"/>
    <n v="0"/>
    <n v="0"/>
    <n v="90"/>
    <n v="0"/>
    <n v="1"/>
    <s v="Ja"/>
    <s v="Nej"/>
    <s v="Ja"/>
    <s v="Ja"/>
    <s v="meget ivrige for selv at lave mad"/>
    <s v="Ja"/>
    <n v="0"/>
    <s v="Ja"/>
    <n v="0"/>
    <s v="Nej"/>
    <s v="vil gerne have hjælp"/>
    <n v="0"/>
    <s v="Køkken begrænset tilvirk"/>
    <s v="nej"/>
    <n v="0"/>
    <n v="0"/>
    <n v="0"/>
    <n v="0"/>
    <s v="Mindre"/>
    <s v="Mindre"/>
    <s v="Nej"/>
    <s v="1-2 nye industrikøleskab + fryser, 1 ny varmluftsovn, 1 røremaskine, 1 food processor, en ny opvaskemaskine"/>
    <s v="Mindre"/>
    <s v="Miele industriopvasker, 1 ovn, køleskab + fryser"/>
    <n v="0"/>
    <n v="0"/>
    <s v="Køkken er fint og skal i teorien bare have nye køkkenelementer"/>
    <s v="Cathrine Jerrik / Sine"/>
    <d v="2009-04-23T00:00:00"/>
    <n v="0"/>
    <n v="1"/>
    <n v="0"/>
    <n v="4"/>
    <n v="1"/>
    <n v="0"/>
    <n v="0"/>
    <n v="0"/>
    <n v="0"/>
    <n v="1"/>
    <n v="0"/>
    <n v="0"/>
    <n v="0"/>
    <n v="0"/>
    <n v="0"/>
    <n v="0"/>
    <n v="0"/>
    <n v="0"/>
    <n v="0"/>
    <n v="1"/>
    <n v="65"/>
    <s v="Miele"/>
    <n v="2"/>
    <s v="Nej"/>
    <n v="0"/>
    <s v="Ja"/>
    <s v="Nej"/>
    <s v="Nej"/>
    <n v="2"/>
    <s v="Begrænset"/>
    <s v="Kan bruge et tilstødende lokale som lager. Et fint, men meget lidt indrettet køkken. Med nye elementer og isenkram vil det være et godt produktionskøkken"/>
    <n v="0"/>
    <x v="2"/>
    <s v="Amager"/>
    <n v="0"/>
    <n v="8"/>
    <n v="24"/>
    <n v="0"/>
    <n v="0"/>
    <n v="0"/>
    <n v="0"/>
    <n v="0"/>
    <n v="0"/>
    <n v="0"/>
    <n v="0"/>
    <n v="0"/>
    <n v="0"/>
    <n v="0"/>
    <n v="44921.16"/>
    <s v="35354"/>
  </r>
  <r>
    <x v="0"/>
    <x v="47"/>
    <s v="Anna Poulsens børnehave"/>
    <x v="0"/>
    <s v="Gunløgsgade 65"/>
    <n v="2300"/>
    <s v="København S"/>
    <s v="32 54 45 59"/>
    <s v="annapoulsen@mail.dk"/>
    <s v="Susanne Hansen"/>
    <n v="32570536"/>
    <n v="0"/>
    <s v="35355@buf.kk.dk"/>
    <s v="Børnehave"/>
    <n v="0"/>
    <n v="12"/>
    <n v="22"/>
    <n v="0"/>
    <n v="0"/>
    <n v="0"/>
    <n v="0"/>
    <s v="Nej"/>
    <n v="0"/>
    <n v="0"/>
    <n v="0"/>
    <n v="0"/>
    <n v="0"/>
    <n v="0"/>
    <n v="0"/>
    <n v="5"/>
    <n v="0"/>
    <n v="4"/>
    <n v="5"/>
    <n v="0"/>
    <n v="0"/>
    <n v="60000"/>
    <n v="0"/>
    <s v="Ja"/>
    <n v="0"/>
    <s v="Johan Werenskjold"/>
    <n v="1991"/>
    <n v="15"/>
    <n v="0"/>
    <s v="ufaglært"/>
    <s v="10 års kantinearb."/>
    <s v="Grundkursus hotel - og restaurent, øko - kursus og diverse andre fra Madhuset"/>
    <n v="0"/>
    <n v="0"/>
    <n v="0"/>
    <n v="0"/>
    <n v="0"/>
    <n v="0"/>
    <n v="0"/>
    <n v="0"/>
    <n v="0"/>
    <n v="0"/>
    <n v="1"/>
    <s v="nej"/>
    <s v="Nej"/>
    <s v="Ja"/>
    <n v="0"/>
    <n v="0"/>
    <n v="0"/>
    <n v="0"/>
    <n v="0"/>
    <n v="0"/>
    <n v="0"/>
    <n v="0"/>
    <n v="0"/>
    <s v="produktionskøkken"/>
    <n v="0"/>
    <n v="0"/>
    <n v="0"/>
    <n v="0"/>
    <s v="Fødevarerstyrelsen har været ude og tjekke de vender tilbage med om køkkenet kan godkendes- og hvis ja, hvad der skal til af opjusteringer. De har nævnt at der skal en ny bordplade- nye fronter på skabe. Ny opvaskemaskine ville være hensigtmæssig, institutionen er villlig til at betale noget af ombygningen."/>
    <n v="0"/>
    <n v="0"/>
    <n v="0"/>
    <n v="0"/>
    <n v="0"/>
    <n v="0"/>
    <n v="0"/>
    <n v="0"/>
    <n v="0"/>
    <s v="Birgitte"/>
    <s v="30.3.2009"/>
    <n v="0"/>
    <n v="1"/>
    <n v="0"/>
    <n v="0"/>
    <n v="0"/>
    <n v="1"/>
    <n v="0"/>
    <n v="0"/>
    <n v="0"/>
    <n v="2"/>
    <n v="0"/>
    <n v="0"/>
    <n v="0"/>
    <n v="0"/>
    <n v="0"/>
    <n v="1"/>
    <n v="0"/>
    <n v="0"/>
    <n v="1"/>
    <n v="1"/>
    <n v="60"/>
    <s v="Asko"/>
    <n v="0"/>
    <n v="0"/>
    <n v="0"/>
    <s v="Ja"/>
    <n v="0"/>
    <n v="0"/>
    <n v="1"/>
    <s v="Begrænset"/>
    <s v="Stedet vil  gerne fortsætte deres madlavning i eget køkken. Status fra FVST skal afvendtes og køkkenet sættes i stand ud fra deres anbefalinger."/>
    <n v="0"/>
    <x v="2"/>
    <s v="Amager"/>
    <n v="0"/>
    <n v="12"/>
    <n v="22"/>
    <n v="0"/>
    <n v="0"/>
    <n v="0"/>
    <n v="0"/>
    <n v="0"/>
    <n v="0"/>
    <n v="0"/>
    <n v="0"/>
    <n v="0"/>
    <n v="0"/>
    <n v="0"/>
    <n v="39549.160000000003"/>
    <s v="35355"/>
  </r>
  <r>
    <x v="0"/>
    <x v="48"/>
    <s v="Filip sogns menighedsbørnehave"/>
    <x v="0"/>
    <s v="Kastrupvej 57"/>
    <n v="2300"/>
    <s v="København S"/>
    <s v="32 55 38 67"/>
    <s v="filipbh@privat.dk"/>
    <s v="Lisbeth Preisler"/>
    <n v="0"/>
    <n v="0"/>
    <s v="35383@buf.kk.dk"/>
    <s v="Børnehave"/>
    <n v="0"/>
    <n v="0"/>
    <n v="31"/>
    <n v="0"/>
    <n v="0"/>
    <n v="0"/>
    <n v="0"/>
    <s v="Nej"/>
    <n v="0"/>
    <n v="0"/>
    <n v="0"/>
    <n v="0"/>
    <n v="0"/>
    <n v="0"/>
    <n v="0"/>
    <n v="0"/>
    <n v="0"/>
    <n v="0"/>
    <n v="5"/>
    <n v="0"/>
    <n v="0"/>
    <n v="40000"/>
    <n v="0"/>
    <n v="0"/>
    <n v="0"/>
    <n v="0"/>
    <n v="0"/>
    <n v="0"/>
    <n v="0"/>
    <n v="0"/>
    <n v="0"/>
    <n v="0"/>
    <n v="0"/>
    <n v="0"/>
    <n v="0"/>
    <n v="0"/>
    <n v="0"/>
    <n v="0"/>
    <n v="0"/>
    <n v="0"/>
    <n v="100"/>
    <n v="0"/>
    <n v="1"/>
    <s v="Ja"/>
    <s v="Nej"/>
    <s v="nej"/>
    <s v="Nej"/>
    <s v="Er glade for madpakker, kan ikke se at der er mulighed for egenproduktion"/>
    <n v="0"/>
    <s v="Afventende"/>
    <n v="0"/>
    <s v="ved ikke"/>
    <s v="Nej"/>
    <n v="0"/>
    <n v="0"/>
    <s v="Køkken begrænset tilvirk"/>
    <n v="0"/>
    <s v="Større"/>
    <s v="Mindre"/>
    <n v="0"/>
    <s v="Et nyt køkken. Størrelsen er ok, men køkkenet er meget gammelt og er nødt til at vlive skiftet. Der mangler ovn, kogeplader, køleskab, 1 vask, grøntsagsrobot og røremaskine"/>
    <n v="0"/>
    <n v="0"/>
    <n v="0"/>
    <n v="0"/>
    <n v="0"/>
    <n v="0"/>
    <n v="0"/>
    <n v="0"/>
    <n v="0"/>
    <s v="Mariah / Nanna"/>
    <d v="2009-03-26T00:00:00"/>
    <n v="0"/>
    <n v="1"/>
    <n v="0"/>
    <n v="0"/>
    <n v="0"/>
    <n v="0"/>
    <n v="0"/>
    <n v="0"/>
    <n v="0"/>
    <n v="1"/>
    <n v="1"/>
    <n v="0"/>
    <n v="0"/>
    <n v="0"/>
    <n v="0"/>
    <n v="0"/>
    <n v="0"/>
    <n v="0"/>
    <n v="0"/>
    <n v="1"/>
    <n v="25"/>
    <s v="Miele professional"/>
    <n v="3"/>
    <s v="Nej"/>
    <n v="0"/>
    <s v="Nej"/>
    <s v="Nej"/>
    <s v="Nej"/>
    <n v="1"/>
    <s v="ingen plads"/>
    <s v="3/4 små køleskabe på gangen til madpakker._x000a_Der ligger et toilet på den anden side af køkkenet der måske kunne inddrages. Der er trapper fra køkken op til stuer. Madelevator?"/>
    <n v="0"/>
    <x v="2"/>
    <s v="Amager"/>
    <n v="0"/>
    <n v="0"/>
    <n v="31"/>
    <n v="0"/>
    <n v="0"/>
    <n v="0"/>
    <n v="0"/>
    <n v="0"/>
    <n v="0"/>
    <n v="0"/>
    <n v="0"/>
    <n v="0"/>
    <n v="0"/>
    <n v="0"/>
    <n v="28746.5"/>
    <s v="35383"/>
  </r>
  <r>
    <x v="0"/>
    <x v="49"/>
    <s v=" Sundkirkens meninghedsbørnehave"/>
    <x v="0"/>
    <s v="Lodivej 7B"/>
    <n v="2300"/>
    <s v="København S"/>
    <s v="32 59 11 63"/>
    <s v="35395@buf.kk.dk"/>
    <s v="Jens Damh Rasmussen"/>
    <n v="26790098"/>
    <n v="0"/>
    <s v="35395@buf.kk.dk"/>
    <s v="Børnehave"/>
    <n v="0"/>
    <n v="0"/>
    <n v="40"/>
    <n v="0"/>
    <n v="0"/>
    <n v="0"/>
    <n v="0"/>
    <s v="Nej"/>
    <n v="0"/>
    <n v="0"/>
    <n v="0"/>
    <n v="0"/>
    <n v="0"/>
    <n v="0"/>
    <n v="0"/>
    <n v="5"/>
    <n v="0"/>
    <n v="0"/>
    <n v="5"/>
    <n v="0"/>
    <n v="0"/>
    <n v="90000"/>
    <n v="0"/>
    <s v="Ja"/>
    <s v="nej"/>
    <s v="Keltouma Oussaidi"/>
    <n v="2005"/>
    <n v="10"/>
    <n v="0"/>
    <n v="0"/>
    <n v="0"/>
    <n v="0"/>
    <n v="0"/>
    <n v="0"/>
    <n v="0"/>
    <n v="0"/>
    <n v="0"/>
    <n v="0"/>
    <n v="0"/>
    <n v="0"/>
    <n v="90"/>
    <n v="0"/>
    <n v="2"/>
    <s v="Ja"/>
    <s v="Nej"/>
    <s v="Ja"/>
    <s v="Ja"/>
    <n v="0"/>
    <s v="Ja"/>
    <n v="0"/>
    <s v="Ja"/>
    <n v="0"/>
    <n v="0"/>
    <s v="vides ikke"/>
    <n v="0"/>
    <s v="Køkken begrænset tilvirk"/>
    <n v="0"/>
    <n v="0"/>
    <n v="0"/>
    <n v="0"/>
    <n v="0"/>
    <n v="0"/>
    <n v="0"/>
    <n v="0"/>
    <n v="0"/>
    <n v="0"/>
    <n v="0"/>
    <n v="0"/>
    <n v="0"/>
    <s v="Køkkenet er ikke stort nok_x000a_Problemer på med el (opvaskemaskine og komfur) kan ikke fungerer sammen. Mangler 1 køleskab"/>
    <s v="Lone Voss / Nanna"/>
    <d v="2009-03-31T00:00:00"/>
    <n v="0"/>
    <n v="1"/>
    <n v="0"/>
    <n v="0"/>
    <n v="0"/>
    <n v="2"/>
    <n v="0"/>
    <n v="0"/>
    <n v="0"/>
    <n v="0"/>
    <n v="1"/>
    <n v="0"/>
    <n v="0"/>
    <n v="0"/>
    <n v="0"/>
    <n v="0"/>
    <n v="0"/>
    <n v="0"/>
    <n v="1"/>
    <n v="1"/>
    <n v="20"/>
    <s v="Miele"/>
    <n v="4"/>
    <s v="Nej"/>
    <n v="0"/>
    <s v="Ja"/>
    <s v="Nej"/>
    <s v="Nej"/>
    <n v="2"/>
    <s v="ingen plads"/>
    <n v="0"/>
    <n v="0"/>
    <x v="2"/>
    <s v="Amager"/>
    <n v="0"/>
    <n v="0"/>
    <n v="40"/>
    <n v="0"/>
    <n v="0"/>
    <n v="0"/>
    <n v="0"/>
    <n v="0"/>
    <n v="0"/>
    <n v="0"/>
    <n v="0"/>
    <n v="0"/>
    <n v="0"/>
    <n v="0"/>
    <n v="75033.06"/>
    <s v="35395"/>
  </r>
  <r>
    <x v="0"/>
    <x v="50"/>
    <s v="Røde Møllegade"/>
    <x v="0"/>
    <s v="Lyongade 30"/>
    <n v="2300"/>
    <s v="København S"/>
    <s v="32 58 51 00"/>
    <s v="35400@buf.kk.dk"/>
    <s v="Birgitte Rask Møgelmose"/>
    <n v="32522219"/>
    <n v="0"/>
    <s v="35400@buf.kk.dk"/>
    <s v="Børnehave"/>
    <n v="0"/>
    <n v="0"/>
    <n v="42"/>
    <n v="0"/>
    <n v="0"/>
    <n v="0"/>
    <n v="0"/>
    <s v="ja"/>
    <n v="2"/>
    <n v="1"/>
    <n v="0"/>
    <n v="0"/>
    <n v="0"/>
    <n v="0"/>
    <n v="0"/>
    <n v="5"/>
    <n v="5"/>
    <n v="0"/>
    <n v="5"/>
    <n v="0"/>
    <n v="0"/>
    <n v="67000"/>
    <n v="0"/>
    <n v="0"/>
    <n v="0"/>
    <n v="0"/>
    <n v="0"/>
    <n v="0"/>
    <n v="0"/>
    <n v="0"/>
    <n v="0"/>
    <n v="0"/>
    <n v="0"/>
    <n v="0"/>
    <n v="0"/>
    <n v="0"/>
    <n v="0"/>
    <n v="0"/>
    <n v="0"/>
    <n v="0"/>
    <n v="75"/>
    <n v="0"/>
    <n v="0"/>
    <s v="Ja"/>
    <s v="Nej"/>
    <s v="nej"/>
    <s v="Ja"/>
    <n v="0"/>
    <s v="Ja"/>
    <s v="tror"/>
    <s v="Ja"/>
    <s v="tror"/>
    <s v="Nej"/>
    <n v="0"/>
    <n v="0"/>
    <s v="Køkken blandet tilvirk"/>
    <n v="0"/>
    <n v="0"/>
    <n v="0"/>
    <n v="0"/>
    <n v="0"/>
    <s v="Mindre"/>
    <s v="Ingen"/>
    <s v="Nej"/>
    <s v="Det skal vurderes om køkkenet pladsmæssigt kan godkendes til produktion til 42 børn. Hvis det kan, skal der en hurtigere opvaskemaskine og mere køleplads til"/>
    <n v="0"/>
    <n v="0"/>
    <n v="0"/>
    <n v="0"/>
    <n v="0"/>
    <s v="Birgitte"/>
    <s v="31.03.09"/>
    <n v="0"/>
    <n v="1"/>
    <n v="0"/>
    <n v="0"/>
    <n v="0"/>
    <n v="0"/>
    <n v="0"/>
    <n v="0"/>
    <n v="0"/>
    <n v="2"/>
    <n v="0"/>
    <n v="0"/>
    <n v="0"/>
    <n v="0"/>
    <n v="0"/>
    <n v="1"/>
    <n v="0"/>
    <n v="0"/>
    <n v="0"/>
    <n v="1"/>
    <n v="90"/>
    <s v="Miele"/>
    <n v="4"/>
    <s v="Nej"/>
    <n v="0"/>
    <s v="Nej"/>
    <s v="Nej"/>
    <s v="Nej"/>
    <n v="1"/>
    <s v="ingen plads"/>
    <s v="Den vask der er, er med to rum. Meget stor vilje til egenproduktion, men lille plads. Inst. Er sammelagt af to. Ingen af køkkenerne er så store, at de med sikkerhed kan godkendes til produktion til 42.Køkkenet i Lyongade kunne godt rumme produktion ud fra kulinarisk betragtning med stram planlægning og løsning på køle/fryseplads."/>
    <n v="0"/>
    <x v="2"/>
    <s v="Amager"/>
    <n v="0"/>
    <n v="0"/>
    <n v="42"/>
    <n v="0"/>
    <n v="0"/>
    <n v="0"/>
    <n v="0"/>
    <n v="0"/>
    <n v="0"/>
    <n v="0"/>
    <n v="0"/>
    <n v="0"/>
    <n v="0"/>
    <n v="0"/>
    <n v="27851.38"/>
    <s v="35400"/>
  </r>
  <r>
    <x v="0"/>
    <x v="51"/>
    <s v="Røde Møllegade"/>
    <x v="0"/>
    <s v="Lyongade 30"/>
    <n v="2300"/>
    <s v="København S"/>
    <s v="32 58 51 00"/>
    <s v="35400@buf.kk.dk"/>
    <s v="Birgitte Rask Møgelmose"/>
    <n v="32522219"/>
    <n v="0"/>
    <s v="35400@buf.kk.dk"/>
    <s v="Børnehave"/>
    <n v="0"/>
    <n v="0"/>
    <n v="42"/>
    <n v="0"/>
    <n v="0"/>
    <n v="0"/>
    <n v="0"/>
    <s v="ja"/>
    <n v="0"/>
    <n v="2"/>
    <n v="0"/>
    <n v="0"/>
    <n v="0"/>
    <n v="0"/>
    <n v="0"/>
    <n v="0"/>
    <n v="0"/>
    <n v="0"/>
    <n v="0"/>
    <n v="0"/>
    <n v="0"/>
    <n v="0"/>
    <n v="0"/>
    <n v="0"/>
    <n v="0"/>
    <n v="0"/>
    <n v="0"/>
    <n v="0"/>
    <n v="0"/>
    <n v="0"/>
    <n v="0"/>
    <n v="0"/>
    <n v="0"/>
    <n v="0"/>
    <n v="0"/>
    <n v="0"/>
    <n v="0"/>
    <n v="0"/>
    <n v="0"/>
    <n v="0"/>
    <n v="0"/>
    <n v="0"/>
    <n v="0"/>
    <n v="0"/>
    <n v="0"/>
    <n v="0"/>
    <n v="0"/>
    <n v="0"/>
    <n v="0"/>
    <n v="0"/>
    <n v="0"/>
    <n v="0"/>
    <n v="0"/>
    <n v="0"/>
    <n v="0"/>
    <s v="Modtagerkøkken"/>
    <n v="0"/>
    <n v="0"/>
    <n v="0"/>
    <n v="0"/>
    <n v="0"/>
    <s v="Større"/>
    <s v="Større"/>
    <s v="Ja"/>
    <s v="Køkkenet ligger i et stort fællesrum, der gør, det ikke kan bruges til produktion, ej heller ved opgradering. Rummet er centrqalt i den meget lille inst., det ville ikke kunne inddrages til køkken umiddelbart - så skulle institutionen tænkes helt om (arkitekt)"/>
    <n v="0"/>
    <n v="0"/>
    <n v="0"/>
    <n v="0"/>
    <n v="0"/>
    <s v="Birgitte"/>
    <s v="31.03.09"/>
    <n v="0"/>
    <n v="1"/>
    <n v="0"/>
    <n v="0"/>
    <n v="0"/>
    <n v="0"/>
    <n v="0"/>
    <n v="0"/>
    <n v="0"/>
    <n v="1"/>
    <n v="0"/>
    <n v="0"/>
    <n v="0"/>
    <n v="0"/>
    <n v="0"/>
    <n v="1"/>
    <n v="0"/>
    <n v="0"/>
    <n v="0"/>
    <n v="1"/>
    <n v="90"/>
    <s v="Miele"/>
    <n v="4"/>
    <s v="Nej"/>
    <n v="0"/>
    <s v="Nej"/>
    <s v="Nej"/>
    <s v="Nej"/>
    <n v="1"/>
    <s v="ingen plads"/>
    <n v="0"/>
    <n v="0"/>
    <x v="2"/>
    <s v="Amager"/>
    <n v="0"/>
    <n v="0"/>
    <n v="42"/>
    <n v="0"/>
    <n v="0"/>
    <n v="0"/>
    <n v="0"/>
    <n v="0"/>
    <n v="0"/>
    <n v="0"/>
    <n v="0"/>
    <n v="0"/>
    <n v="0"/>
    <n v="0"/>
    <n v="27851.38"/>
    <s v="35400"/>
  </r>
  <r>
    <x v="0"/>
    <x v="52"/>
    <s v="Købnerkirkens børnehave"/>
    <x v="0"/>
    <s v="Hemsedalsgade 5"/>
    <n v="2300"/>
    <s v="København S"/>
    <s v="32 55 33 50"/>
    <s v="koebnerkirkensboernehave@paradis.dk"/>
    <s v="Dorthe Pedersen"/>
    <n v="0"/>
    <n v="0"/>
    <s v="35402@buf.kk.dk"/>
    <s v="Børnehave"/>
    <n v="0"/>
    <n v="9"/>
    <n v="45"/>
    <n v="0"/>
    <n v="0"/>
    <n v="0"/>
    <n v="0"/>
    <s v="Nej"/>
    <n v="0"/>
    <n v="0"/>
    <n v="0"/>
    <n v="0"/>
    <n v="0"/>
    <n v="0"/>
    <n v="0"/>
    <n v="0"/>
    <n v="0"/>
    <n v="5"/>
    <n v="5"/>
    <n v="0"/>
    <n v="0"/>
    <n v="60000"/>
    <n v="0"/>
    <s v="Ja"/>
    <s v="nej"/>
    <s v="Maninder"/>
    <n v="2001"/>
    <n v="20"/>
    <n v="0"/>
    <s v="ufaglært"/>
    <s v="?"/>
    <s v="Økologi hod Dogme KBH"/>
    <n v="0"/>
    <n v="0"/>
    <n v="0"/>
    <n v="0"/>
    <n v="0"/>
    <n v="0"/>
    <n v="0"/>
    <n v="0"/>
    <n v="90"/>
    <n v="0"/>
    <n v="1"/>
    <s v="Ja"/>
    <s v="Nej"/>
    <s v="Ja"/>
    <s v="Ja"/>
    <n v="0"/>
    <s v="Ja"/>
    <n v="0"/>
    <s v="Ja"/>
    <n v="0"/>
    <s v="ja"/>
    <s v="Køkkendamen vil gerne op i tid"/>
    <n v="0"/>
    <s v="produktionskøkken"/>
    <s v="nej"/>
    <s v="Større"/>
    <s v="Ingen"/>
    <s v="Nej"/>
    <s v="en Bjørn, grøntsagsrobot, ekstra kogeplader, ekstra køleskab, fryseskab"/>
    <n v="0"/>
    <n v="0"/>
    <n v="0"/>
    <n v="0"/>
    <n v="0"/>
    <n v="0"/>
    <n v="0"/>
    <n v="0"/>
    <n v="0"/>
    <s v="Mariah / Nanna"/>
    <d v="2009-03-26T00:00:00"/>
    <n v="0"/>
    <n v="0"/>
    <n v="1"/>
    <n v="5"/>
    <n v="1"/>
    <n v="2"/>
    <n v="0"/>
    <n v="0"/>
    <n v="0"/>
    <n v="1"/>
    <n v="0"/>
    <n v="0"/>
    <n v="0"/>
    <n v="0"/>
    <n v="0"/>
    <n v="1"/>
    <n v="0"/>
    <n v="0"/>
    <n v="0"/>
    <n v="1"/>
    <n v="25"/>
    <s v="Miele professianel"/>
    <n v="4"/>
    <s v="Nej"/>
    <n v="0"/>
    <s v="Ja"/>
    <s v="Nej"/>
    <s v="Nej"/>
    <n v="2"/>
    <s v="ingen plads"/>
    <s v="Ingen plads: kun køkkenskabe_x000a_Der er ingen opvarmning i køkkenet om vinteren der bliver derfor meget koldt"/>
    <n v="0"/>
    <x v="2"/>
    <s v="Amager"/>
    <n v="0"/>
    <n v="9"/>
    <n v="45"/>
    <n v="0"/>
    <n v="0"/>
    <n v="0"/>
    <n v="0"/>
    <n v="0"/>
    <n v="0"/>
    <n v="0"/>
    <n v="0"/>
    <n v="0"/>
    <n v="0"/>
    <n v="0"/>
    <n v="33540.43"/>
    <s v="35402"/>
  </r>
  <r>
    <x v="0"/>
    <x v="53"/>
    <s v="Marengsen"/>
    <x v="0"/>
    <s v="Marengovej 23"/>
    <n v="2300"/>
    <s v="København S"/>
    <s v="32 59 02 52"/>
    <s v="bhmarengo@mail.tele.dk"/>
    <s v="Susanne Garbers"/>
    <n v="0"/>
    <n v="0"/>
    <s v="35403@buf.kk.dk"/>
    <s v="Børnehave"/>
    <n v="0"/>
    <n v="12"/>
    <n v="40"/>
    <n v="0"/>
    <n v="0"/>
    <n v="0"/>
    <n v="0"/>
    <s v="Nej"/>
    <n v="0"/>
    <n v="0"/>
    <n v="0"/>
    <n v="0"/>
    <n v="0"/>
    <n v="0"/>
    <n v="0"/>
    <n v="5"/>
    <n v="0"/>
    <n v="0"/>
    <n v="0"/>
    <n v="0"/>
    <n v="0"/>
    <n v="36000"/>
    <n v="0"/>
    <n v="0"/>
    <n v="0"/>
    <n v="0"/>
    <n v="0"/>
    <n v="0"/>
    <n v="0"/>
    <n v="0"/>
    <n v="0"/>
    <n v="0"/>
    <n v="0"/>
    <n v="0"/>
    <n v="0"/>
    <n v="0"/>
    <n v="0"/>
    <n v="0"/>
    <n v="0"/>
    <n v="0"/>
    <n v="50"/>
    <n v="0"/>
    <n v="2"/>
    <s v="Ja"/>
    <s v="ja"/>
    <s v="Ja"/>
    <s v="Nej"/>
    <s v="Bekymret over ekstra arbejde for pæd personale ved sygdom, fri, ferie. Vikar komps. Ønskes. Lokal mad OK"/>
    <n v="0"/>
    <s v="Afventende"/>
    <s v="Ja"/>
    <s v="Hvis det kan lade sig gøre"/>
    <s v="Nej"/>
    <s v="Ønsker meget hjælp til at finde en køkkenmedarbejder med kompetencer"/>
    <n v="0"/>
    <s v="Køkken begrænset tilvirk"/>
    <n v="0"/>
    <n v="0"/>
    <n v="0"/>
    <n v="0"/>
    <n v="0"/>
    <n v="0"/>
    <n v="0"/>
    <n v="0"/>
    <n v="0"/>
    <s v="Større"/>
    <s v="1 komfur/1 ovn m. kogeplader, køleplads, evt. ekstra vask"/>
    <n v="0"/>
    <n v="0"/>
    <n v="0"/>
    <s v="Ayo / Nanna"/>
    <d v="2009-03-31T00:00:00"/>
    <n v="0"/>
    <n v="1"/>
    <n v="0"/>
    <n v="0"/>
    <n v="0"/>
    <n v="1"/>
    <n v="0"/>
    <n v="0"/>
    <n v="0"/>
    <n v="1"/>
    <n v="1"/>
    <n v="0"/>
    <n v="0"/>
    <n v="0"/>
    <n v="0"/>
    <n v="1"/>
    <n v="0"/>
    <n v="0"/>
    <n v="0"/>
    <n v="1"/>
    <n v="20"/>
    <s v="Miele"/>
    <n v="5"/>
    <s v="Nej"/>
    <n v="0"/>
    <s v="Nej"/>
    <s v="Nej"/>
    <s v="Nej"/>
    <n v="1"/>
    <s v="Begrænset"/>
    <n v="0"/>
    <n v="0"/>
    <x v="2"/>
    <s v="Amager"/>
    <n v="0"/>
    <n v="12"/>
    <n v="40"/>
    <n v="0"/>
    <n v="0"/>
    <n v="0"/>
    <n v="0"/>
    <n v="0"/>
    <n v="0"/>
    <n v="0"/>
    <n v="0"/>
    <n v="0"/>
    <n v="0"/>
    <n v="0"/>
    <n v="48765.34"/>
    <s v="35403"/>
  </r>
  <r>
    <x v="0"/>
    <x v="54"/>
    <s v="Hjems Børnehave"/>
    <x v="0"/>
    <s v="Ungarnsgade 32"/>
    <n v="2300"/>
    <s v="København S"/>
    <s v="32 59 47 58"/>
    <s v="35437@buf.kk.dk"/>
    <s v="Annie Harsbo"/>
    <n v="32516074"/>
    <n v="0"/>
    <s v="hjems@mail.dk"/>
    <s v="Børnehave"/>
    <n v="0"/>
    <n v="0"/>
    <n v="34"/>
    <n v="0"/>
    <n v="0"/>
    <n v="0"/>
    <n v="0"/>
    <s v="Nej"/>
    <n v="0"/>
    <n v="0"/>
    <n v="0"/>
    <n v="0"/>
    <n v="0"/>
    <n v="0"/>
    <n v="0"/>
    <n v="5"/>
    <n v="0"/>
    <n v="0"/>
    <n v="0"/>
    <n v="0"/>
    <n v="0"/>
    <n v="1500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2"/>
    <s v="Amager"/>
    <n v="0"/>
    <n v="0"/>
    <n v="34"/>
    <n v="0"/>
    <n v="0"/>
    <n v="0"/>
    <n v="0"/>
    <n v="0"/>
    <n v="0"/>
    <n v="0"/>
    <n v="0"/>
    <n v="0"/>
    <n v="0"/>
    <n v="0"/>
    <n v="26771.31"/>
    <s v="35437"/>
  </r>
  <r>
    <x v="0"/>
    <x v="55"/>
    <s v="Børnehaven Smyrnavej 22"/>
    <x v="0"/>
    <s v="Smyrnavej 22"/>
    <n v="2300"/>
    <s v="København S"/>
    <s v="32 59 58 70"/>
    <s v="35445@buf.kk.dk"/>
    <s v="Nina W. Larsen"/>
    <n v="35376832"/>
    <n v="0"/>
    <s v="35445@buf.kk.dk"/>
    <s v="Børnehave"/>
    <n v="0"/>
    <n v="0"/>
    <n v="20"/>
    <n v="0"/>
    <n v="0"/>
    <n v="0"/>
    <n v="0"/>
    <s v="Nej"/>
    <n v="0"/>
    <n v="0"/>
    <n v="0"/>
    <n v="0"/>
    <n v="0"/>
    <n v="0"/>
    <n v="0"/>
    <n v="0"/>
    <n v="4"/>
    <n v="4"/>
    <n v="0"/>
    <n v="0"/>
    <n v="0"/>
    <n v="40000"/>
    <n v="0"/>
    <s v="Ja"/>
    <s v="nej"/>
    <s v="Birgitte Hellbag Poulsen"/>
    <n v="1996"/>
    <n v="14"/>
    <n v="0"/>
    <n v="0"/>
    <n v="0"/>
    <n v="0"/>
    <n v="0"/>
    <n v="0"/>
    <n v="0"/>
    <n v="0"/>
    <n v="0"/>
    <n v="0"/>
    <n v="0"/>
    <n v="0"/>
    <n v="80"/>
    <n v="0"/>
    <n v="0"/>
    <s v="Ja"/>
    <s v="Nej"/>
    <s v="Ja"/>
    <s v="Ja"/>
    <n v="0"/>
    <s v="Ja"/>
    <n v="0"/>
    <s v="Ja"/>
    <n v="0"/>
    <n v="0"/>
    <s v="Har personale"/>
    <n v="0"/>
    <s v="Køkken begrænset tilvirk"/>
    <n v="0"/>
    <n v="0"/>
    <n v="0"/>
    <s v="ja"/>
    <n v="0"/>
    <n v="0"/>
    <n v="0"/>
    <s v="Ja"/>
    <n v="0"/>
    <n v="0"/>
    <n v="0"/>
    <n v="0"/>
    <n v="0"/>
    <s v="Viderefører nuværende ordning"/>
    <s v="Lone (pr. tlf.) / Nanna"/>
    <d v="2009-04-03T00:00:00"/>
    <n v="0"/>
    <n v="1"/>
    <n v="0"/>
    <n v="0"/>
    <n v="0"/>
    <n v="0"/>
    <n v="0"/>
    <n v="0"/>
    <n v="0"/>
    <n v="1"/>
    <n v="0"/>
    <n v="0"/>
    <n v="0"/>
    <n v="0"/>
    <n v="0"/>
    <n v="1"/>
    <n v="0"/>
    <n v="0"/>
    <n v="0"/>
    <n v="1"/>
    <n v="25"/>
    <s v="Miele"/>
    <n v="3"/>
    <s v="Nej"/>
    <n v="0"/>
    <s v="Nej"/>
    <s v="Ja"/>
    <s v="Nej"/>
    <n v="1"/>
    <s v="ingen plads"/>
    <n v="0"/>
    <n v="0"/>
    <x v="2"/>
    <s v="Amager"/>
    <n v="0"/>
    <n v="0"/>
    <n v="20"/>
    <n v="0"/>
    <n v="0"/>
    <n v="0"/>
    <n v="0"/>
    <n v="0"/>
    <n v="0"/>
    <n v="0"/>
    <n v="0"/>
    <n v="0"/>
    <n v="0"/>
    <n v="0"/>
    <n v="31592.2"/>
    <s v="35445"/>
  </r>
  <r>
    <x v="0"/>
    <x v="56"/>
    <s v="Amagerbro"/>
    <x v="0"/>
    <s v="Store Mølle Vej 13"/>
    <n v="2300"/>
    <s v="København S"/>
    <s v="32 54 75 66"/>
    <s v="35455@buf.kk.dk"/>
    <s v="Maj-Brith Andersen"/>
    <n v="32598289"/>
    <n v="0"/>
    <s v="boernehaven.amagerbro@mail.dk"/>
    <s v="Børnehave"/>
    <n v="0"/>
    <n v="12"/>
    <n v="42"/>
    <n v="0"/>
    <n v="0"/>
    <n v="0"/>
    <n v="0"/>
    <s v="Nej"/>
    <n v="0"/>
    <n v="0"/>
    <n v="0"/>
    <n v="0"/>
    <n v="0"/>
    <n v="0"/>
    <n v="0"/>
    <n v="5"/>
    <n v="0"/>
    <n v="0"/>
    <n v="0"/>
    <n v="0"/>
    <n v="0"/>
    <n v="0"/>
    <n v="0"/>
    <n v="0"/>
    <n v="0"/>
    <n v="0"/>
    <n v="0"/>
    <n v="0"/>
    <n v="0"/>
    <n v="0"/>
    <n v="0"/>
    <n v="0"/>
    <n v="0"/>
    <n v="0"/>
    <n v="0"/>
    <n v="0"/>
    <n v="0"/>
    <n v="0"/>
    <n v="0"/>
    <n v="0"/>
    <n v="80"/>
    <n v="0"/>
    <n v="0"/>
    <s v="Ja"/>
    <s v="Nej"/>
    <s v="nej"/>
    <s v="Ja"/>
    <n v="0"/>
    <s v="Ja"/>
    <n v="0"/>
    <s v="Ja"/>
    <n v="0"/>
    <s v="Nej"/>
    <s v="Kontakter muligvis madhuset for hjælp"/>
    <n v="0"/>
    <s v="produktionskøkken"/>
    <s v="nej"/>
    <s v="Mindre"/>
    <s v="Mindre"/>
    <s v="Nej"/>
    <s v="Flytte og hæve opvaskemaskine. Ekstra vask. Ekstra ovn. Ekstra flytbar kogeplade"/>
    <n v="0"/>
    <n v="0"/>
    <n v="0"/>
    <n v="0"/>
    <n v="0"/>
    <n v="0"/>
    <n v="0"/>
    <n v="0"/>
    <n v="0"/>
    <s v="Birgitte / Nanna"/>
    <n v="39897"/>
    <n v="0"/>
    <n v="0"/>
    <n v="1"/>
    <n v="4"/>
    <n v="0"/>
    <n v="1"/>
    <n v="0"/>
    <n v="0"/>
    <n v="0"/>
    <n v="3"/>
    <n v="0"/>
    <n v="1"/>
    <n v="0"/>
    <n v="1"/>
    <n v="0"/>
    <n v="0"/>
    <n v="0"/>
    <n v="0"/>
    <n v="0"/>
    <n v="1"/>
    <n v="20"/>
    <s v="Miele"/>
    <n v="8"/>
    <s v="Nej"/>
    <n v="0"/>
    <s v="Nej"/>
    <s v="Ja"/>
    <s v="Nej"/>
    <n v="1"/>
    <s v="Begrænset"/>
    <s v="Køkken ikke smiley-godkendt, men kunne sikkert godt blive det._x000a_Bygningen skal rives ned. Foreslås inst. får midlertidig godkendelse til at lave mad til alle. Hvis godkendes: 1 ekstra ovn plus 1 kogeplade ( som evt. selv vil købe) _x000a_Uddyb : se skema"/>
    <n v="0"/>
    <x v="2"/>
    <s v="Amager"/>
    <n v="0"/>
    <n v="12"/>
    <n v="42"/>
    <n v="0"/>
    <n v="0"/>
    <n v="0"/>
    <n v="0"/>
    <n v="0"/>
    <n v="0"/>
    <n v="0"/>
    <n v="0"/>
    <n v="0"/>
    <n v="0"/>
    <n v="0"/>
    <n v="56007.74"/>
    <s v="35455"/>
  </r>
  <r>
    <x v="0"/>
    <x v="57"/>
    <s v="Møllelængdens Børnehave"/>
    <x v="0"/>
    <s v="Store Mølle Vej 44"/>
    <n v="2300"/>
    <s v="København S"/>
    <s v="32 95 39 28"/>
    <s v="35456@buf.kk.dk"/>
    <s v="May Soelberg"/>
    <n v="32979052"/>
    <n v="0"/>
    <s v="35456@buf.kk.dk"/>
    <s v="Børnehave"/>
    <n v="0"/>
    <n v="0"/>
    <n v="30"/>
    <n v="0"/>
    <n v="0"/>
    <n v="0"/>
    <n v="0"/>
    <s v="Nej"/>
    <n v="0"/>
    <n v="0"/>
    <n v="0"/>
    <n v="0"/>
    <n v="0"/>
    <n v="0"/>
    <n v="0"/>
    <n v="5"/>
    <n v="0"/>
    <n v="0"/>
    <n v="5"/>
    <n v="0"/>
    <n v="0"/>
    <n v="37000"/>
    <n v="0"/>
    <s v="Nej"/>
    <s v="Ja"/>
    <n v="0"/>
    <n v="0"/>
    <n v="0"/>
    <n v="0"/>
    <n v="0"/>
    <n v="0"/>
    <n v="0"/>
    <n v="0"/>
    <n v="0"/>
    <n v="0"/>
    <n v="0"/>
    <n v="0"/>
    <n v="0"/>
    <n v="0"/>
    <n v="0"/>
    <n v="75"/>
    <n v="0"/>
    <n v="1"/>
    <s v="Ja"/>
    <s v="Nej"/>
    <s v="nej"/>
    <s v="Ja"/>
    <s v="Halvdelen af børnene tager dagligt i bus til Vestskoven hvor de har et lille hus med et ok køkken hvor de godt kunne lave smør selv mad"/>
    <s v="Ja"/>
    <n v="0"/>
    <s v="Ja"/>
    <n v="0"/>
    <s v="Nej"/>
    <s v="vil gerne have hjælp"/>
    <n v="0"/>
    <s v="Køkken begrænset tilvirk"/>
    <n v="0"/>
    <n v="0"/>
    <n v="0"/>
    <n v="0"/>
    <n v="0"/>
    <n v="0"/>
    <n v="0"/>
    <n v="0"/>
    <n v="0"/>
    <n v="0"/>
    <n v="0"/>
    <s v="Større"/>
    <n v="0"/>
    <s v="Køkkenet trænger til at blive totalt renoveret, da det er meget nedslidt og gammelt. Et nyt køleskab og mindre fryser ønskes."/>
    <s v="Cathrine Joachim Jerrik"/>
    <s v="2.4.2009"/>
    <n v="0"/>
    <n v="1"/>
    <n v="0"/>
    <n v="0"/>
    <n v="0"/>
    <n v="0"/>
    <n v="0"/>
    <n v="0"/>
    <n v="0"/>
    <n v="2"/>
    <n v="0"/>
    <n v="0"/>
    <n v="0"/>
    <n v="0"/>
    <n v="0"/>
    <n v="1"/>
    <n v="0"/>
    <n v="0"/>
    <n v="0"/>
    <n v="1"/>
    <n v="20"/>
    <s v="Miele"/>
    <n v="0"/>
    <n v="0"/>
    <n v="0"/>
    <s v="Ja"/>
    <n v="0"/>
    <n v="0"/>
    <n v="1"/>
    <s v="Begrænset"/>
    <n v="0"/>
    <n v="0"/>
    <x v="2"/>
    <s v="Amager"/>
    <n v="0"/>
    <n v="0"/>
    <n v="30"/>
    <n v="0"/>
    <n v="0"/>
    <n v="0"/>
    <n v="0"/>
    <n v="0"/>
    <n v="0"/>
    <n v="0"/>
    <n v="0"/>
    <n v="0"/>
    <n v="0"/>
    <n v="0"/>
    <n v="25919.599999999999"/>
    <s v="35456"/>
  </r>
  <r>
    <x v="0"/>
    <x v="58"/>
    <s v="Møllelængdens Børnehave"/>
    <x v="0"/>
    <s v="Store Mølle Vej 44"/>
    <n v="2300"/>
    <s v="København S"/>
    <s v="32 95 39 28"/>
    <s v="35456@buf.kk.dk"/>
    <s v="May Soelberg"/>
    <n v="32979052"/>
    <n v="0"/>
    <s v="35456@buf.kk.dk"/>
    <s v="Børnehave"/>
    <n v="0"/>
    <n v="0"/>
    <n v="30"/>
    <n v="0"/>
    <n v="0"/>
    <n v="0"/>
    <n v="0"/>
    <s v="Nej"/>
    <n v="0"/>
    <n v="0"/>
    <n v="0"/>
    <n v="0"/>
    <n v="0"/>
    <n v="0"/>
    <n v="0"/>
    <n v="5"/>
    <n v="0"/>
    <n v="0"/>
    <n v="5"/>
    <n v="0"/>
    <n v="0"/>
    <n v="37000"/>
    <n v="0"/>
    <n v="0"/>
    <n v="0"/>
    <n v="0"/>
    <n v="0"/>
    <n v="0"/>
    <n v="0"/>
    <n v="0"/>
    <n v="0"/>
    <n v="0"/>
    <n v="0"/>
    <n v="0"/>
    <n v="0"/>
    <n v="0"/>
    <n v="0"/>
    <n v="0"/>
    <n v="0"/>
    <n v="0"/>
    <n v="75"/>
    <n v="0"/>
    <n v="0"/>
    <n v="0"/>
    <n v="0"/>
    <n v="0"/>
    <n v="0"/>
    <n v="0"/>
    <n v="0"/>
    <n v="0"/>
    <n v="0"/>
    <n v="0"/>
    <n v="0"/>
    <n v="0"/>
    <n v="0"/>
    <s v="Køkken begrænset tilvirk"/>
    <n v="0"/>
    <n v="0"/>
    <n v="0"/>
    <n v="0"/>
    <n v="0"/>
    <n v="0"/>
    <n v="0"/>
    <n v="0"/>
    <n v="0"/>
    <n v="0"/>
    <n v="0"/>
    <n v="0"/>
    <n v="0"/>
    <n v="0"/>
    <s v="Birgitte Glerup"/>
    <d v="1899-12-30T00:00:00"/>
    <n v="0"/>
    <n v="1"/>
    <n v="0"/>
    <n v="4"/>
    <n v="1"/>
    <n v="0"/>
    <n v="0"/>
    <n v="0"/>
    <n v="0"/>
    <n v="0"/>
    <n v="1"/>
    <n v="0"/>
    <n v="0"/>
    <n v="0"/>
    <n v="0"/>
    <n v="0"/>
    <n v="0"/>
    <n v="0"/>
    <n v="0"/>
    <n v="1"/>
    <n v="60"/>
    <s v="ved ikke"/>
    <n v="2"/>
    <s v="Nej"/>
    <n v="0"/>
    <s v="Nej"/>
    <s v="Nej"/>
    <s v="Nej"/>
    <n v="1"/>
    <s v="ingen plads"/>
    <s v="Køkknet var i parcelhuset, da blev lavet om fra beboelse til udflytter v. skov- og naturstyrelsen"/>
    <n v="0"/>
    <x v="2"/>
    <s v="Amager"/>
    <n v="0"/>
    <n v="0"/>
    <n v="30"/>
    <n v="0"/>
    <n v="0"/>
    <n v="0"/>
    <n v="0"/>
    <n v="0"/>
    <n v="0"/>
    <n v="0"/>
    <n v="0"/>
    <n v="0"/>
    <n v="0"/>
    <n v="0"/>
    <n v="25919.599999999999"/>
    <s v="35456"/>
  </r>
  <r>
    <x v="0"/>
    <x v="59"/>
    <s v="Himmel og Hav"/>
    <x v="0"/>
    <s v="Sundbyvestervej 37"/>
    <n v="2300"/>
    <s v="København S"/>
    <s v="32 55 62 63"/>
    <s v="himmeloghav37@hotmail.com"/>
    <s v="Birthe H Larsen"/>
    <n v="43542159"/>
    <n v="0"/>
    <s v="35460@buf.kk.dk"/>
    <s v="Børnehave"/>
    <n v="0"/>
    <n v="0"/>
    <n v="44"/>
    <n v="0"/>
    <n v="0"/>
    <n v="0"/>
    <n v="0"/>
    <s v="Nej"/>
    <n v="0"/>
    <n v="0"/>
    <n v="0"/>
    <n v="0"/>
    <n v="0"/>
    <n v="0"/>
    <n v="0"/>
    <n v="5"/>
    <n v="0"/>
    <n v="0"/>
    <n v="5"/>
    <n v="0"/>
    <n v="0"/>
    <n v="46000"/>
    <n v="0"/>
    <s v="Ja"/>
    <s v="nej"/>
    <s v="Maria Katarina Oyba"/>
    <n v="2008"/>
    <n v="5"/>
    <n v="0"/>
    <s v="Ufagllært"/>
    <s v="%"/>
    <s v="Hygiejnekursus"/>
    <n v="0"/>
    <n v="0"/>
    <n v="0"/>
    <n v="0"/>
    <n v="0"/>
    <n v="0"/>
    <n v="0"/>
    <n v="0"/>
    <n v="60"/>
    <n v="0"/>
    <n v="2"/>
    <s v="Ja"/>
    <s v="Nej"/>
    <s v="nej"/>
    <s v="Ja"/>
    <n v="0"/>
    <s v="Ja"/>
    <s v="er ret overbevist om"/>
    <s v="Ja"/>
    <n v="0"/>
    <s v="Nej"/>
    <n v="0"/>
    <n v="0"/>
    <s v="Køkken begrænset tilvirk"/>
    <s v="nej"/>
    <s v="Mindre"/>
    <s v="Mindre"/>
    <n v="0"/>
    <s v="ekstra ovn, for at kunne producere. Der skal tages stilling af FVT. om det kan godkendes, for nedslidt? Evt. midlertidig godkendelse og senere ombygning ( Nye elementer og bordplade)"/>
    <n v="0"/>
    <n v="0"/>
    <n v="0"/>
    <n v="0"/>
    <n v="0"/>
    <n v="0"/>
    <n v="0"/>
    <n v="0"/>
    <n v="0"/>
    <s v="Birgitte / Nanna"/>
    <d v="2009-03-30T00:00:00"/>
    <n v="0"/>
    <n v="0"/>
    <n v="1"/>
    <n v="4"/>
    <n v="0"/>
    <n v="1"/>
    <n v="0"/>
    <n v="0"/>
    <n v="0"/>
    <n v="1"/>
    <n v="0"/>
    <n v="1"/>
    <n v="0"/>
    <n v="0"/>
    <n v="0"/>
    <n v="1"/>
    <n v="0"/>
    <n v="0"/>
    <n v="1"/>
    <n v="1"/>
    <n v="20"/>
    <s v="Miele"/>
    <n v="5"/>
    <s v="Nej"/>
    <n v="0"/>
    <s v="Ja"/>
    <s v="Ja"/>
    <s v="Nej"/>
    <n v="1"/>
    <n v="0"/>
    <s v="1 vask m 2 rum_x000a_Kommunen har overtaget stedets ejendom. Inst. lejer og er selvejende. Kommunen vil evt. lægge penge i istandsættelse. _x000a_Indfører mere økologi"/>
    <n v="0"/>
    <x v="2"/>
    <s v="Amager"/>
    <n v="0"/>
    <n v="0"/>
    <n v="44"/>
    <n v="0"/>
    <n v="0"/>
    <n v="0"/>
    <n v="0"/>
    <n v="0"/>
    <n v="0"/>
    <n v="0"/>
    <n v="0"/>
    <n v="0"/>
    <n v="0"/>
    <n v="0"/>
    <n v="66549.429999999993"/>
    <s v="35460"/>
  </r>
  <r>
    <x v="0"/>
    <x v="60"/>
    <s v="Folkebørnehaven Tjørnehækken"/>
    <x v="0"/>
    <s v="Tjørnerækken 2"/>
    <n v="2300"/>
    <s v="København S"/>
    <s v="32 57 27 31"/>
    <s v="35472@buf.kk.dk"/>
    <s v="PIA VINTER HANSEN"/>
    <n v="32518753"/>
    <n v="0"/>
    <s v="35472@buf.kk.dk"/>
    <s v="Børnehave"/>
    <n v="0"/>
    <n v="8"/>
    <n v="16"/>
    <n v="0"/>
    <n v="0"/>
    <n v="0"/>
    <n v="0"/>
    <n v="0"/>
    <n v="0"/>
    <n v="0"/>
    <n v="0"/>
    <n v="0"/>
    <n v="0"/>
    <n v="0"/>
    <n v="0"/>
    <n v="5"/>
    <n v="5"/>
    <n v="0"/>
    <n v="5"/>
    <n v="0"/>
    <n v="0"/>
    <n v="12000"/>
    <n v="0"/>
    <n v="0"/>
    <n v="0"/>
    <n v="0"/>
    <n v="0"/>
    <n v="0"/>
    <n v="0"/>
    <n v="0"/>
    <n v="0"/>
    <n v="0"/>
    <n v="0"/>
    <n v="0"/>
    <n v="0"/>
    <n v="0"/>
    <n v="0"/>
    <n v="0"/>
    <n v="0"/>
    <n v="0"/>
    <n v="80"/>
    <n v="0"/>
    <n v="1"/>
    <s v="Ja"/>
    <s v="Nej"/>
    <s v="nej"/>
    <s v="Nej"/>
    <n v="0"/>
    <n v="0"/>
    <s v="?"/>
    <s v="Nej"/>
    <n v="0"/>
    <s v="Nej"/>
    <s v="vil gerne have hjælp"/>
    <n v="0"/>
    <s v="Køkken begrænset tilvirk"/>
    <s v="nej"/>
    <n v="0"/>
    <n v="0"/>
    <s v="ja"/>
    <s v="Kan ikke udbygges eller ændres"/>
    <n v="0"/>
    <n v="0"/>
    <n v="0"/>
    <n v="0"/>
    <n v="0"/>
    <n v="0"/>
    <n v="0"/>
    <n v="0"/>
    <n v="0"/>
    <s v="Lone Voss"/>
    <d v="1899-12-30T00:00:00"/>
    <n v="0"/>
    <n v="1"/>
    <n v="0"/>
    <n v="4"/>
    <n v="1"/>
    <n v="0"/>
    <n v="0"/>
    <n v="0"/>
    <n v="0"/>
    <n v="1"/>
    <n v="0"/>
    <n v="0"/>
    <n v="0"/>
    <n v="0"/>
    <n v="0"/>
    <n v="1"/>
    <n v="0"/>
    <n v="0"/>
    <n v="0"/>
    <n v="1"/>
    <n v="20"/>
    <s v="Miele"/>
    <n v="2"/>
    <s v="Nej"/>
    <n v="0"/>
    <s v="Nej"/>
    <s v="Nej"/>
    <s v="Nej"/>
    <n v="1"/>
    <s v="ingen plads"/>
    <n v="0"/>
    <n v="0"/>
    <x v="2"/>
    <s v="Amager"/>
    <n v="0"/>
    <n v="8"/>
    <n v="16"/>
    <n v="0"/>
    <n v="0"/>
    <n v="0"/>
    <n v="0"/>
    <n v="0"/>
    <n v="0"/>
    <n v="0"/>
    <n v="0"/>
    <n v="0"/>
    <n v="0"/>
    <n v="0"/>
    <n v="14109.98"/>
    <s v="35472"/>
  </r>
  <r>
    <x v="0"/>
    <x v="61"/>
    <s v="Børnehaven Mælkevejen"/>
    <x v="0"/>
    <s v="Tycho Brahes Allé 30"/>
    <n v="2300"/>
    <s v="København S"/>
    <s v="32 55 66 52"/>
    <s v="35475@buf.kk.dk"/>
    <s v="Kristina Tranbjerg Kristensen"/>
    <n v="38875806"/>
    <n v="0"/>
    <s v="35475@buf.kk.dk"/>
    <s v="Børnehave"/>
    <n v="0"/>
    <n v="0"/>
    <n v="41"/>
    <n v="0"/>
    <n v="0"/>
    <n v="0"/>
    <n v="0"/>
    <s v="Nej"/>
    <n v="0"/>
    <n v="0"/>
    <n v="0"/>
    <n v="0"/>
    <n v="0"/>
    <n v="0"/>
    <n v="0"/>
    <n v="5"/>
    <n v="0"/>
    <n v="0"/>
    <n v="5"/>
    <n v="0"/>
    <n v="0"/>
    <n v="43256"/>
    <n v="0"/>
    <s v="Ja"/>
    <s v="nej"/>
    <s v="Karina Sommer"/>
    <n v="2000"/>
    <n v="15"/>
    <n v="0"/>
    <s v="ufaglært"/>
    <s v="nej"/>
    <n v="0"/>
    <n v="0"/>
    <n v="0"/>
    <n v="0"/>
    <n v="0"/>
    <n v="0"/>
    <n v="0"/>
    <n v="0"/>
    <n v="0"/>
    <n v="100"/>
    <n v="0"/>
    <n v="2"/>
    <s v="Ja"/>
    <s v="Nej"/>
    <s v="Ja"/>
    <s v="Ja"/>
    <n v="0"/>
    <s v="Ja"/>
    <n v="0"/>
    <s v="Ja"/>
    <n v="0"/>
    <s v="ja"/>
    <s v="rengøring/køkkenpersonale fortsætter, er evt. interesseret i kurser"/>
    <n v="0"/>
    <s v="Køkken begrænset tilvirk"/>
    <s v="nej"/>
    <n v="0"/>
    <n v="0"/>
    <n v="0"/>
    <n v="0"/>
    <s v="Større"/>
    <s v="Større"/>
    <s v="Nej"/>
    <s v="der er god plads men køkkenet er nedslidt. Der mangler to ekstra ovne. Komfuret er nedslidt, så nye kogeplader. 1 nyt halv køl/halv frys i fuld højde. Nye låger på elementer + nye stålbodplader"/>
    <n v="0"/>
    <n v="0"/>
    <n v="0"/>
    <n v="0"/>
    <n v="0"/>
    <s v="Birgitte Glerup/Sine"/>
    <d v="2009-03-15T00:00:00"/>
    <n v="0"/>
    <n v="1"/>
    <n v="0"/>
    <n v="4"/>
    <n v="1"/>
    <n v="0"/>
    <n v="0"/>
    <n v="0"/>
    <n v="0"/>
    <n v="0"/>
    <n v="1"/>
    <n v="0"/>
    <n v="0"/>
    <n v="0"/>
    <n v="0"/>
    <n v="1"/>
    <n v="0"/>
    <n v="0"/>
    <n v="0"/>
    <n v="1"/>
    <n v="20"/>
    <s v="Miele"/>
    <n v="4"/>
    <s v="Ja"/>
    <n v="8"/>
    <s v="Nej"/>
    <s v="Nej"/>
    <s v="Nej"/>
    <n v="1"/>
    <s v="ingen plads"/>
    <s v="Institutionen har selv indhentet tilbud på skrabet renovering af køkken, som vil koste ca. 230000,- (jeg anbefaler ekstra ovn). De har ikke råd til hele den istandsættelse og vil gerne have hjælp til så meget som muligt. OBS: Kan køkkenet godkendes af FVST ved den planlagte renovering? (en vask m. to rum og linoleum på gulvet?)"/>
    <n v="0"/>
    <x v="2"/>
    <s v="Amager"/>
    <n v="0"/>
    <n v="0"/>
    <n v="41"/>
    <n v="0"/>
    <n v="0"/>
    <n v="0"/>
    <n v="0"/>
    <n v="0"/>
    <n v="0"/>
    <n v="0"/>
    <n v="0"/>
    <n v="0"/>
    <n v="0"/>
    <n v="0"/>
    <n v="48692.14"/>
    <s v="35475"/>
  </r>
  <r>
    <x v="0"/>
    <x v="62"/>
    <s v="Børnehaven Mælkevejen"/>
    <x v="0"/>
    <s v="Tycho Brahes Allé 30"/>
    <n v="2300"/>
    <s v="København S"/>
    <s v="32 55 66 52"/>
    <s v="35475@buf.kk.dk"/>
    <s v="Kristina Tranbjerg Kristensen"/>
    <n v="38875806"/>
    <n v="0"/>
    <s v="35475@buf.kk.dk"/>
    <s v="Børnehave"/>
    <n v="0"/>
    <n v="0"/>
    <n v="41"/>
    <n v="0"/>
    <n v="0"/>
    <n v="0"/>
    <n v="0"/>
    <s v="Nej"/>
    <n v="0"/>
    <n v="0"/>
    <n v="0"/>
    <n v="0"/>
    <n v="0"/>
    <n v="0"/>
    <n v="0"/>
    <n v="5"/>
    <n v="0"/>
    <n v="0"/>
    <n v="5"/>
    <n v="0"/>
    <n v="0"/>
    <n v="43256"/>
    <n v="0"/>
    <n v="0"/>
    <n v="0"/>
    <n v="0"/>
    <n v="0"/>
    <n v="0"/>
    <n v="0"/>
    <n v="0"/>
    <n v="0"/>
    <n v="0"/>
    <n v="0"/>
    <n v="0"/>
    <n v="0"/>
    <n v="0"/>
    <n v="0"/>
    <n v="0"/>
    <n v="0"/>
    <n v="0"/>
    <n v="100"/>
    <n v="0"/>
    <n v="0"/>
    <n v="0"/>
    <n v="0"/>
    <n v="0"/>
    <n v="0"/>
    <n v="0"/>
    <n v="0"/>
    <n v="0"/>
    <n v="0"/>
    <n v="0"/>
    <n v="0"/>
    <n v="0"/>
    <n v="0"/>
    <n v="0"/>
    <n v="0"/>
    <n v="0"/>
    <n v="0"/>
    <n v="0"/>
    <n v="0"/>
    <n v="0"/>
    <n v="0"/>
    <n v="0"/>
    <n v="0"/>
    <n v="0"/>
    <n v="0"/>
    <n v="0"/>
    <n v="0"/>
    <n v="0"/>
    <s v="Birgitte Glerup"/>
    <d v="1899-12-30T00:00:00"/>
    <n v="0"/>
    <n v="1"/>
    <n v="0"/>
    <n v="4"/>
    <n v="1"/>
    <n v="0"/>
    <n v="0"/>
    <n v="0"/>
    <n v="0"/>
    <n v="0"/>
    <n v="1"/>
    <n v="0"/>
    <n v="0"/>
    <n v="0"/>
    <n v="0"/>
    <n v="1"/>
    <n v="0"/>
    <n v="0"/>
    <n v="0"/>
    <n v="0"/>
    <n v="0"/>
    <n v="0"/>
    <n v="5"/>
    <s v="Nej"/>
    <n v="0"/>
    <s v="Nej"/>
    <s v="Nej"/>
    <s v="Nej"/>
    <n v="1"/>
    <s v="ingen plads"/>
    <n v="0"/>
    <n v="0"/>
    <x v="2"/>
    <s v="Amager"/>
    <n v="0"/>
    <n v="0"/>
    <n v="41"/>
    <n v="0"/>
    <n v="0"/>
    <n v="0"/>
    <n v="0"/>
    <n v="0"/>
    <n v="0"/>
    <n v="0"/>
    <n v="0"/>
    <n v="0"/>
    <n v="0"/>
    <n v="0"/>
    <n v="48692.14"/>
    <s v="35475"/>
  </r>
  <r>
    <x v="0"/>
    <x v="63"/>
    <s v="Den integrerede institution Krudtuglen"/>
    <x v="0"/>
    <s v="Artillerivej 71A"/>
    <n v="2300"/>
    <s v="København S"/>
    <s v="32 57 27 29"/>
    <s v="35526@buf.kk.dk"/>
    <s v="Pia Lykke Pedersen"/>
    <n v="32961107"/>
    <n v="0"/>
    <s v="35526@buf.kk.dk"/>
    <s v="Børnehave"/>
    <n v="0"/>
    <n v="0"/>
    <n v="33"/>
    <n v="0"/>
    <n v="0"/>
    <n v="0"/>
    <n v="0"/>
    <s v="Nej"/>
    <n v="0"/>
    <n v="0"/>
    <n v="0"/>
    <n v="0"/>
    <n v="0"/>
    <n v="0"/>
    <n v="0"/>
    <n v="5"/>
    <n v="0"/>
    <n v="0"/>
    <n v="5"/>
    <n v="0"/>
    <n v="0"/>
    <n v="40000"/>
    <n v="0"/>
    <n v="0"/>
    <n v="0"/>
    <n v="0"/>
    <n v="0"/>
    <n v="0"/>
    <n v="0"/>
    <n v="0"/>
    <n v="0"/>
    <n v="0"/>
    <n v="0"/>
    <n v="0"/>
    <n v="0"/>
    <n v="0"/>
    <n v="0"/>
    <n v="0"/>
    <n v="0"/>
    <n v="0"/>
    <n v="20"/>
    <n v="0"/>
    <n v="1"/>
    <s v="Ja"/>
    <s v="Nej"/>
    <s v="Ja"/>
    <s v="Ja"/>
    <n v="0"/>
    <s v="Ja"/>
    <n v="0"/>
    <s v="Ja"/>
    <n v="0"/>
    <s v="ja"/>
    <s v="vil gerne have hjælp"/>
    <n v="0"/>
    <s v="produktionskøkken"/>
    <s v="nej"/>
    <s v="Mindre"/>
    <s v="Mindre"/>
    <n v="0"/>
    <s v="Helt køleskab, nyt komfur, evt. en fryser, en røremaskine, foodprocessor"/>
    <n v="0"/>
    <n v="0"/>
    <n v="0"/>
    <n v="0"/>
    <n v="0"/>
    <n v="0"/>
    <n v="0"/>
    <n v="0"/>
    <n v="0"/>
    <s v="Cathrine / Nanna"/>
    <d v="1899-12-30T00:00:00"/>
    <n v="0"/>
    <n v="1"/>
    <n v="0"/>
    <n v="0"/>
    <n v="0"/>
    <n v="1"/>
    <n v="0"/>
    <n v="0"/>
    <n v="0"/>
    <n v="1"/>
    <n v="0"/>
    <n v="0"/>
    <n v="0"/>
    <n v="0"/>
    <n v="0"/>
    <n v="1"/>
    <n v="0"/>
    <n v="0"/>
    <n v="0"/>
    <n v="1"/>
    <n v="20"/>
    <s v="Miele"/>
    <n v="3"/>
    <s v="Nej"/>
    <n v="0"/>
    <s v="Nej"/>
    <s v="Nej"/>
    <s v="Nej"/>
    <n v="2"/>
    <s v="Begrænset"/>
    <s v="(2 ½ vask) _x000a_et lille rum er delvist i brug til lager"/>
    <n v="0"/>
    <x v="0"/>
    <s v="Amager"/>
    <n v="0"/>
    <n v="0"/>
    <n v="31"/>
    <n v="70"/>
    <n v="0"/>
    <n v="0"/>
    <n v="0"/>
    <n v="0"/>
    <n v="0"/>
    <n v="0"/>
    <n v="0"/>
    <n v="0"/>
    <n v="0"/>
    <n v="0"/>
    <n v="89448.27"/>
    <s v="35526"/>
  </r>
  <r>
    <x v="0"/>
    <x v="64"/>
    <s v="Den integrerede institution Krudtuglen"/>
    <x v="0"/>
    <s v="Artillerivej 71A"/>
    <n v="2300"/>
    <s v="København S"/>
    <s v="32 57 27 29"/>
    <s v="35526@buf.kk.dk"/>
    <s v="Pia Lykke Pedersen"/>
    <n v="32961107"/>
    <n v="0"/>
    <s v="35526@buf.kk.dk"/>
    <s v="Børnehave"/>
    <n v="0"/>
    <n v="0"/>
    <n v="31"/>
    <n v="70"/>
    <n v="0"/>
    <n v="0"/>
    <n v="0"/>
    <n v="0"/>
    <n v="0"/>
    <n v="0"/>
    <n v="0"/>
    <n v="0"/>
    <n v="0"/>
    <n v="0"/>
    <n v="0"/>
    <n v="5"/>
    <n v="0"/>
    <n v="0"/>
    <n v="5"/>
    <n v="0"/>
    <n v="0"/>
    <n v="40000"/>
    <n v="0"/>
    <n v="0"/>
    <n v="0"/>
    <n v="0"/>
    <n v="0"/>
    <n v="0"/>
    <n v="0"/>
    <n v="0"/>
    <n v="0"/>
    <n v="0"/>
    <n v="0"/>
    <n v="0"/>
    <n v="0"/>
    <n v="0"/>
    <n v="0"/>
    <n v="0"/>
    <n v="0"/>
    <n v="0"/>
    <n v="20"/>
    <n v="0"/>
    <n v="2"/>
    <s v="nej"/>
    <s v="Nej"/>
    <s v="Ja"/>
    <s v="Ja"/>
    <n v="0"/>
    <s v="Ja"/>
    <n v="0"/>
    <s v="Ja"/>
    <n v="0"/>
    <s v="ja"/>
    <n v="0"/>
    <n v="0"/>
    <s v="produktionskøkken"/>
    <n v="0"/>
    <n v="0"/>
    <n v="0"/>
    <n v="0"/>
    <n v="0"/>
    <n v="0"/>
    <n v="0"/>
    <n v="0"/>
    <n v="0"/>
    <n v="0"/>
    <n v="0"/>
    <n v="0"/>
    <n v="0"/>
    <n v="0"/>
    <s v="Lone Voss"/>
    <d v="1899-12-30T00:00:00"/>
    <n v="0"/>
    <n v="1"/>
    <n v="0"/>
    <n v="4"/>
    <n v="1"/>
    <n v="0"/>
    <n v="0"/>
    <n v="0"/>
    <n v="0"/>
    <n v="0"/>
    <n v="1"/>
    <n v="0"/>
    <n v="0"/>
    <n v="0"/>
    <n v="0"/>
    <n v="1"/>
    <n v="0"/>
    <n v="0"/>
    <n v="0"/>
    <n v="1"/>
    <n v="0"/>
    <s v="husholdningsmaskine"/>
    <n v="4"/>
    <s v="Nej"/>
    <n v="0"/>
    <s v="Nej"/>
    <s v="Nej"/>
    <s v="Nej"/>
    <n v="2"/>
    <s v="God plads"/>
    <n v="0"/>
    <n v="0"/>
    <x v="0"/>
    <s v="Amager"/>
    <n v="0"/>
    <n v="0"/>
    <n v="31"/>
    <n v="70"/>
    <n v="0"/>
    <n v="0"/>
    <n v="0"/>
    <n v="0"/>
    <n v="0"/>
    <n v="0"/>
    <n v="0"/>
    <n v="0"/>
    <n v="0"/>
    <n v="0"/>
    <n v="89448.27"/>
    <s v="35526"/>
  </r>
  <r>
    <x v="0"/>
    <x v="65"/>
    <s v="Bryggehuset"/>
    <x v="0"/>
    <s v="Artillerivej 71D"/>
    <n v="2300"/>
    <s v="København S"/>
    <s v="32 54 19 49"/>
    <s v="35552@buf.kk.dk"/>
    <s v="Eva Hallberg"/>
    <n v="32582568"/>
    <n v="0"/>
    <s v="35552@buf.kk.dk"/>
    <s v="Børnehave"/>
    <n v="0"/>
    <n v="0"/>
    <n v="42"/>
    <n v="44"/>
    <n v="0"/>
    <n v="0"/>
    <n v="0"/>
    <s v="ja"/>
    <n v="2"/>
    <n v="0"/>
    <n v="0"/>
    <n v="0"/>
    <n v="0"/>
    <n v="0"/>
    <n v="0"/>
    <n v="5"/>
    <n v="0"/>
    <n v="0"/>
    <n v="5"/>
    <n v="0"/>
    <n v="0"/>
    <n v="35000"/>
    <n v="0"/>
    <n v="0"/>
    <n v="0"/>
    <n v="0"/>
    <n v="0"/>
    <n v="0"/>
    <n v="0"/>
    <n v="0"/>
    <n v="0"/>
    <n v="0"/>
    <n v="0"/>
    <n v="0"/>
    <n v="0"/>
    <n v="0"/>
    <n v="0"/>
    <n v="0"/>
    <n v="0"/>
    <n v="0"/>
    <n v="100"/>
    <n v="0"/>
    <n v="2"/>
    <s v="Ja"/>
    <s v="Nej"/>
    <s v="Ja"/>
    <s v="Ja"/>
    <n v="0"/>
    <s v="Ja"/>
    <n v="0"/>
    <s v="Ja"/>
    <n v="0"/>
    <n v="0"/>
    <s v="Måske, ved ikke"/>
    <n v="0"/>
    <s v="Køkken begrænset tilvirk"/>
    <s v="nej"/>
    <s v="Større"/>
    <s v="Større"/>
    <s v="ja"/>
    <s v="Nyt komfur, nye ovne, hævet opvasker"/>
    <n v="0"/>
    <n v="0"/>
    <n v="0"/>
    <n v="0"/>
    <n v="0"/>
    <n v="0"/>
    <s v="Større"/>
    <n v="0"/>
    <s v="Det andet køkken v. personalebord. Der bliver kun lavet the._x000a__x000a_Køkkenet skal totalt renoveres, men rigtig fint og stort"/>
    <s v="Cathrine / Nanna"/>
    <n v="0"/>
    <n v="0"/>
    <n v="1"/>
    <n v="0"/>
    <n v="0"/>
    <n v="0"/>
    <n v="1"/>
    <n v="0"/>
    <n v="0"/>
    <n v="0"/>
    <n v="0"/>
    <n v="0"/>
    <n v="0"/>
    <n v="1"/>
    <n v="1"/>
    <n v="0"/>
    <n v="1"/>
    <n v="0"/>
    <n v="0"/>
    <n v="0"/>
    <n v="1"/>
    <n v="20"/>
    <s v="Miele"/>
    <n v="2.5"/>
    <s v="Nej"/>
    <n v="0"/>
    <s v="Nej"/>
    <s v="Nej"/>
    <s v="Nej"/>
    <n v="1"/>
    <s v="Begrænset"/>
    <n v="0"/>
    <n v="0"/>
    <x v="0"/>
    <s v="Amager"/>
    <n v="0"/>
    <n v="0"/>
    <n v="42"/>
    <n v="44"/>
    <n v="0"/>
    <n v="0"/>
    <n v="0"/>
    <n v="0"/>
    <n v="0"/>
    <n v="0"/>
    <n v="0"/>
    <n v="0"/>
    <n v="0"/>
    <n v="0"/>
    <n v="74103.149999999994"/>
    <s v="35552"/>
  </r>
  <r>
    <x v="0"/>
    <x v="66"/>
    <s v="Sundby Sogns Integrerede Institution"/>
    <x v="0"/>
    <s v="Oliebladsgade 9"/>
    <n v="2300"/>
    <s v="København S"/>
    <s v="32 58 52 01"/>
    <s v="bigmama@post.tele.dk"/>
    <s v="Kate Dorph Andersen"/>
    <n v="32585390"/>
    <n v="0"/>
    <s v="35573@buf.kk.dk"/>
    <s v="Børnehave"/>
    <n v="0"/>
    <n v="0"/>
    <n v="44"/>
    <n v="40"/>
    <n v="0"/>
    <n v="0"/>
    <n v="0"/>
    <s v="ja"/>
    <n v="0"/>
    <n v="0"/>
    <n v="0"/>
    <n v="0"/>
    <n v="0"/>
    <n v="0"/>
    <n v="0"/>
    <n v="5"/>
    <n v="0"/>
    <n v="0"/>
    <n v="5"/>
    <n v="0"/>
    <n v="0"/>
    <n v="25000"/>
    <n v="0"/>
    <n v="0"/>
    <n v="0"/>
    <n v="0"/>
    <n v="0"/>
    <n v="0"/>
    <n v="0"/>
    <n v="0"/>
    <n v="0"/>
    <n v="0"/>
    <n v="0"/>
    <n v="0"/>
    <n v="0"/>
    <n v="0"/>
    <n v="0"/>
    <n v="0"/>
    <n v="0"/>
    <n v="0"/>
    <n v="60"/>
    <n v="0"/>
    <n v="2"/>
    <s v="nej"/>
    <s v="Nej"/>
    <s v="nej"/>
    <s v="Ja"/>
    <n v="0"/>
    <s v="Ja"/>
    <n v="0"/>
    <s v="Ja"/>
    <n v="0"/>
    <s v="Nej"/>
    <s v="Vil gerne have en fra pa"/>
    <n v="0"/>
    <s v="Modtagerkøkken"/>
    <s v="nej"/>
    <s v="Større"/>
    <s v="Større"/>
    <n v="0"/>
    <s v="Køkkenet bliver bygget om, og lavet til et produktionskøkken"/>
    <n v="0"/>
    <n v="0"/>
    <n v="0"/>
    <n v="0"/>
    <n v="0"/>
    <n v="0"/>
    <n v="0"/>
    <n v="0"/>
    <n v="0"/>
    <s v="Lone / Nanna"/>
    <d v="2009-04-02T00:00:00"/>
    <n v="0"/>
    <n v="1"/>
    <n v="0"/>
    <n v="0"/>
    <n v="0"/>
    <n v="0"/>
    <n v="0"/>
    <n v="0"/>
    <n v="0"/>
    <n v="1"/>
    <n v="0"/>
    <n v="0"/>
    <n v="0"/>
    <n v="0"/>
    <n v="0"/>
    <n v="1"/>
    <n v="0"/>
    <n v="0"/>
    <n v="0"/>
    <n v="1"/>
    <n v="20"/>
    <s v="Miele"/>
    <n v="2"/>
    <s v="Nej"/>
    <n v="0"/>
    <s v="Nej"/>
    <s v="Ja"/>
    <s v="Nej"/>
    <n v="1"/>
    <s v="God plads"/>
    <s v="der er 2 køkkener, men kun et skema. Ombygning af det ene eksisterende køkken til prod. Køkken. Det andet køkken får status som the køkken"/>
    <n v="0"/>
    <x v="0"/>
    <s v="Amager"/>
    <n v="0"/>
    <n v="0"/>
    <n v="20"/>
    <n v="64"/>
    <n v="0"/>
    <n v="0"/>
    <n v="0"/>
    <n v="0"/>
    <n v="0"/>
    <n v="0"/>
    <n v="0"/>
    <n v="0"/>
    <n v="0"/>
    <n v="0"/>
    <n v="23716.59"/>
    <s v="35573"/>
  </r>
  <r>
    <x v="0"/>
    <x v="67"/>
    <s v="Skolefritidshjemmet Skolen ved Sundet"/>
    <x v="0"/>
    <s v="Kaldæavej 14"/>
    <n v="2300"/>
    <s v="København S"/>
    <s v="32 55 00 14"/>
    <s v="35595@buf.kk.dk"/>
    <s v="Tonny Skriverbank Møller"/>
    <n v="40846767"/>
    <n v="0"/>
    <s v="35595@buf.kk.dk"/>
    <s v="Børnehave"/>
    <n v="0"/>
    <n v="0"/>
    <n v="44"/>
    <n v="132"/>
    <n v="48"/>
    <n v="32"/>
    <n v="0"/>
    <s v="Nej"/>
    <n v="0"/>
    <n v="0"/>
    <n v="0"/>
    <n v="0"/>
    <n v="0"/>
    <n v="0"/>
    <n v="0"/>
    <n v="5"/>
    <n v="0"/>
    <n v="0"/>
    <n v="5"/>
    <n v="0"/>
    <n v="0"/>
    <n v="0"/>
    <n v="0"/>
    <s v="Nej"/>
    <s v="nej"/>
    <n v="0"/>
    <n v="0"/>
    <n v="0"/>
    <n v="0"/>
    <n v="0"/>
    <n v="0"/>
    <n v="0"/>
    <n v="0"/>
    <n v="0"/>
    <n v="0"/>
    <n v="0"/>
    <n v="0"/>
    <n v="0"/>
    <n v="0"/>
    <n v="0"/>
    <n v="50"/>
    <n v="0"/>
    <n v="1"/>
    <s v="Ja"/>
    <s v="Nej"/>
    <s v="nej"/>
    <s v="Ja"/>
    <n v="0"/>
    <s v="Ja"/>
    <n v="0"/>
    <s v="Ja"/>
    <n v="0"/>
    <s v="Nej"/>
    <n v="0"/>
    <n v="0"/>
    <s v="Køkken blandet tilvirk"/>
    <s v="nej"/>
    <n v="0"/>
    <n v="0"/>
    <n v="0"/>
    <n v="0"/>
    <n v="0"/>
    <n v="0"/>
    <n v="0"/>
    <s v="Mere komfur plads. Evt. større opvaskemaskine"/>
    <n v="0"/>
    <n v="0"/>
    <n v="0"/>
    <n v="0"/>
    <s v="oplysninger baseret på telefon interview"/>
    <s v="Mariah / Sine"/>
    <d v="2009-04-30T00:00:00"/>
    <n v="0"/>
    <n v="1"/>
    <n v="0"/>
    <n v="4"/>
    <n v="0"/>
    <n v="1"/>
    <n v="0"/>
    <n v="0"/>
    <n v="0"/>
    <n v="1"/>
    <n v="3"/>
    <n v="0"/>
    <n v="0"/>
    <n v="0"/>
    <n v="0"/>
    <n v="0"/>
    <n v="0"/>
    <n v="0"/>
    <n v="1"/>
    <n v="1"/>
    <n v="30"/>
    <s v="Miele"/>
    <n v="4"/>
    <s v="Nej"/>
    <n v="0"/>
    <s v="Nej"/>
    <s v="Nej"/>
    <s v="Nej"/>
    <n v="1"/>
    <s v="Begrænset"/>
    <s v="udfyldt over telefonen"/>
    <n v="0"/>
    <x v="0"/>
    <s v="Amager"/>
    <n v="0"/>
    <n v="0"/>
    <n v="44"/>
    <n v="132"/>
    <n v="48"/>
    <n v="32"/>
    <n v="0"/>
    <n v="0"/>
    <n v="0"/>
    <n v="0"/>
    <n v="0"/>
    <n v="0"/>
    <n v="0"/>
    <n v="0"/>
    <n v="185297.6"/>
    <s v="35595"/>
  </r>
  <r>
    <x v="0"/>
    <x v="68"/>
    <s v="Poppelhuset"/>
    <x v="0"/>
    <s v="Backersvej 109"/>
    <n v="2300"/>
    <s v="København S"/>
    <s v="32 55 37 53"/>
    <s v="37308@buf.kk.dk"/>
    <s v="Hanne Kirsten Poulsen"/>
    <n v="32584917"/>
    <n v="0"/>
    <s v="37308@buf.kk.dk"/>
    <s v="Børnehave"/>
    <n v="0"/>
    <n v="0"/>
    <n v="60"/>
    <n v="0"/>
    <n v="0"/>
    <n v="0"/>
    <n v="0"/>
    <s v="Nej"/>
    <n v="0"/>
    <n v="0"/>
    <n v="0"/>
    <n v="0"/>
    <n v="0"/>
    <n v="0"/>
    <n v="0"/>
    <n v="5"/>
    <n v="0"/>
    <n v="0"/>
    <n v="0"/>
    <n v="0"/>
    <n v="0"/>
    <n v="30000"/>
    <n v="0"/>
    <n v="0"/>
    <n v="0"/>
    <n v="0"/>
    <n v="0"/>
    <n v="0"/>
    <n v="0"/>
    <n v="0"/>
    <n v="0"/>
    <n v="0"/>
    <n v="0"/>
    <n v="0"/>
    <n v="0"/>
    <n v="0"/>
    <n v="0"/>
    <n v="0"/>
    <n v="0"/>
    <n v="0"/>
    <n v="100"/>
    <n v="0"/>
    <n v="2"/>
    <s v="Ja"/>
    <s v="Nej"/>
    <s v="Ja"/>
    <s v="Nej"/>
    <s v="bekymret for sygdom og ferie hos køkkenpersonale"/>
    <n v="0"/>
    <s v="har ikke udtalt sig"/>
    <s v="Nej"/>
    <n v="0"/>
    <s v="Nej"/>
    <n v="0"/>
    <n v="0"/>
    <s v="Køkken blandet tilvirk"/>
    <n v="0"/>
    <n v="0"/>
    <n v="0"/>
    <n v="0"/>
    <n v="0"/>
    <s v="Mindre"/>
    <s v="Større"/>
    <n v="0"/>
    <s v="køkkenet er gammelt og slidt og trænger til en kærlig hånd"/>
    <n v="0"/>
    <n v="0"/>
    <n v="0"/>
    <n v="0"/>
    <n v="0"/>
    <s v="Ayo"/>
    <s v="26.03.09"/>
    <n v="0"/>
    <n v="0"/>
    <n v="1"/>
    <n v="4"/>
    <n v="2"/>
    <n v="0"/>
    <n v="0"/>
    <n v="0"/>
    <n v="0"/>
    <n v="1"/>
    <n v="1"/>
    <n v="0"/>
    <n v="0"/>
    <n v="0"/>
    <n v="0"/>
    <n v="0"/>
    <n v="1"/>
    <n v="0"/>
    <n v="0"/>
    <n v="1"/>
    <n v="20"/>
    <s v="Miele"/>
    <n v="4"/>
    <s v="Nej"/>
    <n v="0"/>
    <s v="Nej"/>
    <s v="Nej"/>
    <s v="Nej"/>
    <n v="2"/>
    <s v="Begrænset"/>
    <n v="0"/>
    <n v="0"/>
    <x v="2"/>
    <s v="Amager"/>
    <n v="0"/>
    <n v="0"/>
    <n v="60"/>
    <n v="0"/>
    <n v="0"/>
    <n v="0"/>
    <n v="0"/>
    <n v="0"/>
    <n v="0"/>
    <n v="0"/>
    <n v="0"/>
    <n v="0"/>
    <n v="0"/>
    <n v="0"/>
    <n v="38913.19"/>
    <s v="37308"/>
  </r>
  <r>
    <x v="0"/>
    <x v="69"/>
    <s v="Peder lykkes vej børnehave"/>
    <x v="0"/>
    <s v="Peder Lykkes Vej 77"/>
    <n v="2300"/>
    <s v="København S"/>
    <s v="32 58 87 43"/>
    <s v="37350@buf.kk.dk"/>
    <s v="Mitzi Tofte"/>
    <n v="32580532"/>
    <n v="0"/>
    <s v="37350@buf.kk.dk"/>
    <s v="Børnehave"/>
    <n v="0"/>
    <n v="0"/>
    <n v="41"/>
    <n v="0"/>
    <n v="0"/>
    <n v="0"/>
    <n v="0"/>
    <s v="Nej"/>
    <n v="0"/>
    <n v="0"/>
    <n v="0"/>
    <n v="0"/>
    <n v="0"/>
    <n v="0"/>
    <n v="0"/>
    <n v="5"/>
    <n v="0"/>
    <n v="0"/>
    <n v="5"/>
    <n v="0"/>
    <n v="0"/>
    <n v="50000"/>
    <n v="0"/>
    <n v="0"/>
    <n v="0"/>
    <n v="0"/>
    <n v="0"/>
    <n v="0"/>
    <n v="0"/>
    <n v="0"/>
    <n v="0"/>
    <n v="0"/>
    <n v="0"/>
    <n v="0"/>
    <n v="0"/>
    <n v="0"/>
    <n v="0"/>
    <n v="0"/>
    <n v="0"/>
    <n v="0"/>
    <n v="95"/>
    <n v="0"/>
    <n v="1"/>
    <s v="Ja"/>
    <s v="Nej"/>
    <s v="Ja"/>
    <s v="Nej"/>
    <s v="Umiddelbart nej, de afvendter hvad der bliver besluttet"/>
    <s v="Nej"/>
    <s v="de vendter sammen med pædagogerne/leder"/>
    <s v="Nej"/>
    <s v="samme"/>
    <s v="Nej"/>
    <n v="0"/>
    <n v="0"/>
    <s v="Køkken begrænset tilvirk"/>
    <n v="0"/>
    <n v="0"/>
    <n v="0"/>
    <n v="0"/>
    <n v="0"/>
    <n v="0"/>
    <n v="0"/>
    <n v="0"/>
    <n v="0"/>
    <n v="0"/>
    <n v="0"/>
    <s v="Større"/>
    <s v="generelt de fleste, da køkkenets maskiner er gamle og slidte."/>
    <s v="Køkkenet er et gammelt produktionskøkken der ikke har været i brug siden 2003"/>
    <s v="Cathrine Joachim Jerrik"/>
    <s v="31.3.2009"/>
    <n v="0"/>
    <n v="1"/>
    <n v="0"/>
    <n v="0"/>
    <n v="0"/>
    <n v="0"/>
    <n v="0"/>
    <n v="0"/>
    <n v="0"/>
    <n v="2"/>
    <n v="0"/>
    <n v="0"/>
    <n v="0"/>
    <n v="0"/>
    <n v="0"/>
    <n v="0"/>
    <n v="1"/>
    <n v="0"/>
    <n v="0"/>
    <n v="1"/>
    <n v="2"/>
    <s v="Meiko"/>
    <n v="4"/>
    <n v="0"/>
    <n v="0"/>
    <n v="0"/>
    <n v="0"/>
    <n v="0"/>
    <n v="1"/>
    <s v="Begrænset"/>
    <s v="Køkkenet kunne blive rigtigt godt hvis det får nye elementer og bordplader."/>
    <n v="0"/>
    <x v="2"/>
    <s v="Amager"/>
    <n v="0"/>
    <n v="0"/>
    <n v="41"/>
    <n v="0"/>
    <n v="0"/>
    <n v="0"/>
    <n v="0"/>
    <n v="0"/>
    <n v="0"/>
    <n v="0"/>
    <n v="0"/>
    <n v="0"/>
    <n v="0"/>
    <n v="0"/>
    <n v="60802.54"/>
    <s v="37350"/>
  </r>
  <r>
    <x v="0"/>
    <x v="70"/>
    <s v="Enveloppen"/>
    <x v="0"/>
    <s v="Ved Stadsgraven 11"/>
    <n v="2300"/>
    <s v="København S"/>
    <s v="32 95 90 64"/>
    <s v="37378@buf.kk.dk"/>
    <s v="Anne Lilholm"/>
    <n v="33221404"/>
    <n v="32959064"/>
    <s v="37378@buf.kk.dk"/>
    <s v="Børnehave"/>
    <n v="0"/>
    <n v="0"/>
    <n v="80"/>
    <n v="0"/>
    <n v="0"/>
    <n v="0"/>
    <n v="0"/>
    <s v="Nej"/>
    <n v="0"/>
    <n v="0"/>
    <n v="0"/>
    <n v="0"/>
    <n v="0"/>
    <n v="0"/>
    <n v="0"/>
    <n v="5"/>
    <n v="0"/>
    <n v="0"/>
    <n v="0"/>
    <n v="0"/>
    <n v="0"/>
    <n v="60000"/>
    <n v="0"/>
    <s v="Ja"/>
    <n v="0"/>
    <s v="Annie Sølvskov"/>
    <n v="1994"/>
    <n v="7"/>
    <n v="0"/>
    <s v="kok"/>
    <s v="kantine, restaurant, hotel og inst."/>
    <n v="0"/>
    <n v="0"/>
    <n v="0"/>
    <n v="0"/>
    <n v="0"/>
    <n v="0"/>
    <n v="0"/>
    <n v="0"/>
    <n v="0"/>
    <n v="95"/>
    <n v="0"/>
    <n v="2"/>
    <s v="Ja"/>
    <s v="Nej"/>
    <s v="nej"/>
    <s v="Ja"/>
    <n v="0"/>
    <s v="Ja"/>
    <s v="Har indtryk af, de vil tage vel imod"/>
    <s v="Ja"/>
    <s v="ja"/>
    <s v="ja"/>
    <n v="0"/>
    <n v="0"/>
    <s v="produktionskøkken"/>
    <s v="nej"/>
    <s v="Mindre"/>
    <s v="Ingen"/>
    <s v="Nej"/>
    <s v="Industriopvaskemaskine, 2 industrikøleskabe, ekstra ovn - konvektions ville være klar fordel, da der i dette delekøkken skal laves mad til rigtig mange børn (80+ca.50)"/>
    <n v="0"/>
    <n v="0"/>
    <s v="Ja"/>
    <s v="Man skal finde en praktisk løsning på hvor køle og fryseskabe skal stå."/>
    <n v="0"/>
    <n v="0"/>
    <n v="0"/>
    <n v="0"/>
    <n v="0"/>
    <s v="Birgitte "/>
    <s v="31.03.03."/>
    <n v="0"/>
    <n v="0"/>
    <n v="1"/>
    <n v="6"/>
    <n v="3"/>
    <n v="3"/>
    <n v="0"/>
    <n v="0"/>
    <n v="0"/>
    <n v="1"/>
    <n v="0"/>
    <n v="1"/>
    <n v="0"/>
    <n v="0"/>
    <n v="0"/>
    <n v="1"/>
    <n v="0"/>
    <n v="1"/>
    <n v="0"/>
    <n v="1"/>
    <n v="120"/>
    <s v="Asko"/>
    <n v="9"/>
    <s v="Ja"/>
    <n v="20"/>
    <s v="Nej"/>
    <s v="Ja"/>
    <s v="Nej"/>
    <n v="2"/>
    <s v="Begrænset"/>
    <s v="Institutionen ligger i et flere etagers hus, hvor dert også er ca. 50 vuggestuebørn i selvstændig inst.. Begge inst. Har brugsret til køkken i kælder. Her er en del af udstyret købet af vuggestuen, så bh kan ikke uden videre regne med brugsret til alt i skemaet. Den ene ovn er i stykker, derfor anbefales køb af mindst en. Der er fint samarbejde med vuggestue, så fælles madlavning kan sikkert lykkes. Hvis inst. får udstyr gennem denne pulje, kan de sikkert dele alt med vuggestue. Der er vedlagt tilstandsrapport på huset, da der er nogle ting som skal udbedres i løbet af nogle år. Der er kun madelevator til anden sal i huset, men børn på fire sale. Der er desuden en børnehavestue i hus på lejeplads. Inst. kan evt. løse madtransport ved at lade en del af børnene spise i fælles spisesal i stuen. "/>
    <n v="0"/>
    <x v="2"/>
    <s v="Amager"/>
    <n v="0"/>
    <n v="0"/>
    <n v="80"/>
    <n v="0"/>
    <n v="0"/>
    <n v="0"/>
    <n v="0"/>
    <n v="0"/>
    <n v="0"/>
    <n v="0"/>
    <n v="0"/>
    <n v="0"/>
    <n v="0"/>
    <n v="0"/>
    <n v="63876.88"/>
    <s v="37378"/>
  </r>
  <r>
    <x v="0"/>
    <x v="71"/>
    <s v="Hedehi"/>
    <x v="0"/>
    <s v="Hundige Strandvej 35"/>
    <n v="2670"/>
    <s v="Greve Strand"/>
    <s v="43 90 01 94"/>
    <s v="37384@buf.kk.dk"/>
    <s v="Jasmin Olsen"/>
    <n v="0"/>
    <n v="0"/>
    <s v="37384@buf.kk.dk"/>
    <s v="Børnehave"/>
    <n v="0"/>
    <n v="0"/>
    <n v="30"/>
    <n v="0"/>
    <n v="0"/>
    <n v="0"/>
    <n v="0"/>
    <s v="Nej"/>
    <n v="0"/>
    <n v="0"/>
    <n v="0"/>
    <n v="0"/>
    <n v="0"/>
    <n v="0"/>
    <n v="0"/>
    <n v="0"/>
    <n v="5"/>
    <n v="0"/>
    <n v="5"/>
    <n v="0"/>
    <n v="0"/>
    <n v="61000"/>
    <n v="0"/>
    <n v="0"/>
    <n v="0"/>
    <n v="0"/>
    <n v="0"/>
    <n v="0"/>
    <n v="0"/>
    <n v="0"/>
    <n v="0"/>
    <n v="0"/>
    <n v="0"/>
    <n v="0"/>
    <n v="0"/>
    <n v="0"/>
    <n v="0"/>
    <n v="0"/>
    <n v="0"/>
    <n v="0"/>
    <n v="90"/>
    <n v="0"/>
    <n v="0"/>
    <s v="nej"/>
    <s v="Nej"/>
    <s v="Ja"/>
    <s v="Ja"/>
    <n v="0"/>
    <n v="0"/>
    <s v="ved ikke"/>
    <s v="Nej"/>
    <n v="0"/>
    <s v="ja"/>
    <n v="0"/>
    <n v="0"/>
    <s v="produktionskøkken"/>
    <n v="0"/>
    <n v="0"/>
    <n v="0"/>
    <n v="0"/>
    <n v="0"/>
    <n v="0"/>
    <n v="0"/>
    <n v="0"/>
    <n v="0"/>
    <n v="0"/>
    <n v="0"/>
    <n v="0"/>
    <n v="0"/>
    <n v="0"/>
    <s v="Lone Voss"/>
    <d v="1899-12-30T00:00:00"/>
    <n v="0"/>
    <n v="0"/>
    <n v="1"/>
    <n v="4"/>
    <n v="0"/>
    <n v="1"/>
    <n v="0"/>
    <n v="0"/>
    <n v="0"/>
    <n v="0"/>
    <n v="1"/>
    <n v="0"/>
    <n v="0"/>
    <n v="0"/>
    <n v="0"/>
    <n v="1"/>
    <n v="0"/>
    <n v="0"/>
    <n v="0"/>
    <n v="1"/>
    <n v="20"/>
    <s v="Miele"/>
    <n v="2"/>
    <s v="Nej"/>
    <n v="0"/>
    <s v="Nej"/>
    <s v="Nej"/>
    <s v="Nej"/>
    <n v="1"/>
    <n v="0"/>
    <s v="Nyanskaffelse: ny ovn, køleskab. VIGTIGT: dårligt afløb fra håndvasken i køkkenet"/>
    <n v="0"/>
    <x v="2"/>
    <s v="Amager"/>
    <n v="0"/>
    <n v="0"/>
    <n v="30"/>
    <n v="0"/>
    <n v="0"/>
    <n v="0"/>
    <n v="0"/>
    <n v="0"/>
    <n v="0"/>
    <n v="0"/>
    <n v="0"/>
    <n v="0"/>
    <n v="0"/>
    <n v="0"/>
    <n v="84845.14"/>
    <s v="37384"/>
  </r>
  <r>
    <x v="0"/>
    <x v="72"/>
    <s v="Burlunden"/>
    <x v="0"/>
    <s v="Rosenlundvej 1"/>
    <n v="2791"/>
    <s v="Dragør"/>
    <s v="32 53 32 58"/>
    <s v="37388@buf.kk.dk"/>
    <s v="Arne Hansen"/>
    <n v="43545827"/>
    <n v="0"/>
    <s v="37388@buf.kk.dk"/>
    <s v="Børnehave"/>
    <n v="0"/>
    <n v="0"/>
    <n v="90"/>
    <n v="0"/>
    <n v="0"/>
    <n v="0"/>
    <n v="0"/>
    <s v="Nej"/>
    <n v="0"/>
    <n v="0"/>
    <n v="0"/>
    <n v="0"/>
    <n v="0"/>
    <n v="0"/>
    <n v="0"/>
    <n v="0"/>
    <n v="0"/>
    <n v="0"/>
    <n v="0"/>
    <n v="0"/>
    <n v="0"/>
    <n v="120000"/>
    <n v="0"/>
    <n v="0"/>
    <n v="0"/>
    <n v="0"/>
    <n v="0"/>
    <n v="0"/>
    <n v="0"/>
    <n v="0"/>
    <n v="0"/>
    <n v="0"/>
    <n v="0"/>
    <n v="0"/>
    <n v="0"/>
    <n v="0"/>
    <n v="0"/>
    <n v="0"/>
    <n v="0"/>
    <n v="0"/>
    <n v="80"/>
    <n v="0"/>
    <n v="1"/>
    <s v="Ja"/>
    <s v="ja"/>
    <n v="0"/>
    <s v="Ja"/>
    <s v="men mener ikke køkkenet kan godkendes"/>
    <s v="Ja"/>
    <s v="ville gerne hvis muligt"/>
    <s v="Ja"/>
    <n v="0"/>
    <n v="0"/>
    <s v="ej relevant pt."/>
    <n v="0"/>
    <s v="Modtagerkøkken"/>
    <n v="0"/>
    <n v="0"/>
    <n v="0"/>
    <n v="0"/>
    <n v="0"/>
    <s v="Større"/>
    <s v="Større"/>
    <n v="0"/>
    <s v="køkkenet skal ses, før det kan endeligt afgøres. Krydsene er sat ud fra telefonsamtale"/>
    <n v="0"/>
    <n v="0"/>
    <n v="0"/>
    <n v="0"/>
    <n v="0"/>
    <s v="Birgitte Glerup"/>
    <d v="2009-04-29T00:00:00"/>
    <n v="0"/>
    <n v="1"/>
    <n v="0"/>
    <n v="4"/>
    <n v="1"/>
    <n v="0"/>
    <n v="0"/>
    <n v="0"/>
    <n v="0"/>
    <n v="0"/>
    <n v="2"/>
    <n v="0"/>
    <n v="0"/>
    <n v="0"/>
    <n v="0"/>
    <n v="0"/>
    <n v="2"/>
    <n v="0"/>
    <n v="0"/>
    <n v="1"/>
    <n v="5"/>
    <s v="Angelo L100"/>
    <n v="0"/>
    <s v="Nej"/>
    <n v="0"/>
    <s v="Nej"/>
    <s v="Nej"/>
    <s v="Nej"/>
    <n v="3"/>
    <s v="God plads"/>
    <n v="0"/>
    <n v="0"/>
    <x v="2"/>
    <s v="Amager"/>
    <n v="0"/>
    <n v="0"/>
    <n v="90"/>
    <n v="0"/>
    <n v="0"/>
    <n v="0"/>
    <n v="0"/>
    <n v="0"/>
    <n v="0"/>
    <n v="0"/>
    <n v="0"/>
    <n v="0"/>
    <n v="0"/>
    <n v="0"/>
    <n v="93765.37"/>
    <s v="37388"/>
  </r>
  <r>
    <x v="0"/>
    <x v="73"/>
    <s v="Børnehaven Hurlumhej"/>
    <x v="6"/>
    <s v="Bispebjerg Bakke 6"/>
    <n v="2400"/>
    <s v="København NV"/>
    <n v="35811645"/>
    <s v="bisp6@mail.dk"/>
    <s v="Bettina Brandt"/>
    <n v="39201016"/>
    <n v="0"/>
    <s v="35311@buf.kk.dk"/>
    <s v="Børnehave"/>
    <n v="0"/>
    <n v="12"/>
    <n v="44"/>
    <n v="0"/>
    <n v="0"/>
    <n v="0"/>
    <n v="0"/>
    <s v="Nej"/>
    <n v="0"/>
    <n v="0"/>
    <n v="0"/>
    <n v="0"/>
    <n v="0"/>
    <n v="0"/>
    <n v="0"/>
    <n v="5"/>
    <n v="0"/>
    <n v="0"/>
    <n v="0"/>
    <n v="0"/>
    <n v="0"/>
    <n v="104000"/>
    <n v="0"/>
    <n v="0"/>
    <n v="0"/>
    <n v="0"/>
    <n v="0"/>
    <n v="0"/>
    <n v="0"/>
    <n v="0"/>
    <n v="0"/>
    <n v="0"/>
    <n v="0"/>
    <n v="0"/>
    <n v="0"/>
    <n v="0"/>
    <n v="0"/>
    <n v="0"/>
    <n v="0"/>
    <n v="0"/>
    <n v="45"/>
    <n v="0"/>
    <n v="2"/>
    <s v="Ja"/>
    <s v="Nej"/>
    <s v="nej"/>
    <s v="Ja"/>
    <s v="Hvis køkken og medarbejder er i orden"/>
    <s v="Ja"/>
    <s v="de taler meget om det og løsningen skal være bedre end madpakkerne"/>
    <s v="Ja"/>
    <n v="0"/>
    <s v="Nej"/>
    <s v="Vil gerne have hjælp fra os"/>
    <n v="0"/>
    <s v="Køkken begrænset tilvirk"/>
    <s v="nej"/>
    <n v="0"/>
    <n v="0"/>
    <n v="0"/>
    <n v="0"/>
    <n v="0"/>
    <s v="Større"/>
    <s v="Ja"/>
    <s v="Vil gerne have køkken så der kan laves mad"/>
    <n v="0"/>
    <n v="0"/>
    <n v="0"/>
    <n v="0"/>
    <s v="Gammelt og nedslidt. Skal have en ordentlig omgang (ombygning)"/>
    <s v="Lone Voss/Sine"/>
    <d v="2009-03-11T00:00:00"/>
    <n v="0"/>
    <n v="1"/>
    <n v="0"/>
    <n v="4"/>
    <n v="0"/>
    <n v="0"/>
    <n v="0"/>
    <n v="0"/>
    <n v="0"/>
    <n v="0"/>
    <n v="1"/>
    <n v="0"/>
    <n v="0"/>
    <n v="0"/>
    <n v="0"/>
    <n v="0"/>
    <n v="1"/>
    <n v="0"/>
    <n v="0"/>
    <n v="1"/>
    <n v="20"/>
    <s v="Miele"/>
    <n v="2"/>
    <s v="Nej"/>
    <n v="0"/>
    <s v="Nej"/>
    <s v="Ja"/>
    <s v="Nej"/>
    <n v="1"/>
    <s v="Begrænset"/>
    <n v="0"/>
    <n v="0"/>
    <x v="2"/>
    <s v="Bispebjerg"/>
    <n v="0"/>
    <n v="12"/>
    <n v="44"/>
    <n v="0"/>
    <n v="0"/>
    <n v="0"/>
    <n v="0"/>
    <n v="0"/>
    <n v="0"/>
    <n v="0"/>
    <n v="0"/>
    <n v="0"/>
    <n v="0"/>
    <n v="0"/>
    <n v="50675.69"/>
    <s v="35311"/>
  </r>
  <r>
    <x v="0"/>
    <x v="74"/>
    <s v="Fru Hedevig Baggers Børnehave"/>
    <x v="6"/>
    <s v="Frederiksborgvej 156A"/>
    <n v="2400"/>
    <s v="København NV"/>
    <s v="38 81 10 70"/>
    <s v="fruhedevigbagger@mail.dk"/>
    <s v="Ellinor Johansen"/>
    <n v="35380151"/>
    <n v="0"/>
    <s v="35338@buf.kk.dk"/>
    <s v="Børnehave"/>
    <n v="0"/>
    <n v="0"/>
    <n v="23"/>
    <n v="0"/>
    <n v="0"/>
    <n v="0"/>
    <n v="0"/>
    <s v="Nej"/>
    <n v="0"/>
    <n v="0"/>
    <n v="0"/>
    <n v="0"/>
    <n v="0"/>
    <n v="0"/>
    <n v="0"/>
    <n v="0"/>
    <n v="0"/>
    <n v="0"/>
    <n v="0"/>
    <n v="0"/>
    <n v="0"/>
    <n v="0"/>
    <n v="0"/>
    <s v="Nej"/>
    <s v="nej"/>
    <n v="0"/>
    <n v="0"/>
    <n v="0"/>
    <n v="0"/>
    <n v="0"/>
    <n v="0"/>
    <n v="0"/>
    <n v="0"/>
    <n v="0"/>
    <n v="0"/>
    <n v="0"/>
    <n v="0"/>
    <n v="0"/>
    <n v="0"/>
    <n v="0"/>
    <n v="0"/>
    <n v="0"/>
    <n v="0"/>
    <s v="Ja"/>
    <s v="Nej"/>
    <s v="nej"/>
    <s v="Ja"/>
    <s v="Hvis køkkenet bliver opgraderet og der følger køkkentimer med er de meget interesseret"/>
    <s v="Nej"/>
    <s v="Vil gerne beholde madpakkerne"/>
    <s v="Ja"/>
    <s v="Hvis omstændighederne er der."/>
    <s v="Nej"/>
    <n v="0"/>
    <n v="0"/>
    <s v="Køkken begrænset tilvirk"/>
    <s v="nej"/>
    <n v="0"/>
    <n v="0"/>
    <n v="0"/>
    <n v="0"/>
    <s v="Større"/>
    <s v="Mindre"/>
    <n v="0"/>
    <s v="Nye skabe, komfur og køleskab. Alt er noget gammelt. Fødevarekontrollen har sagt det er sidste gang køkkenet godkendes"/>
    <n v="0"/>
    <n v="0"/>
    <n v="0"/>
    <n v="0"/>
    <n v="0"/>
    <s v="Mariah/Sine"/>
    <d v="2009-02-27T00:00:00"/>
    <n v="0"/>
    <n v="1"/>
    <n v="0"/>
    <n v="4"/>
    <n v="0"/>
    <n v="0"/>
    <n v="0"/>
    <n v="0"/>
    <n v="0"/>
    <n v="1"/>
    <n v="1"/>
    <n v="0"/>
    <n v="0"/>
    <n v="0"/>
    <n v="0"/>
    <n v="0"/>
    <n v="0"/>
    <n v="0"/>
    <n v="0"/>
    <n v="1"/>
    <n v="45"/>
    <s v="Miele"/>
    <n v="2.5"/>
    <s v="Nej"/>
    <n v="0"/>
    <s v="Nej"/>
    <s v="Nej"/>
    <s v="Nej"/>
    <n v="1"/>
    <s v="ingen plads"/>
    <s v="Københavns Ejendomme har lavet tilstandsrapport og vuderet at køkkenet koster 150.000 kr excl. Hvidevarer"/>
    <n v="0"/>
    <x v="2"/>
    <s v="Bispebjerg"/>
    <n v="0"/>
    <n v="0"/>
    <n v="23"/>
    <n v="0"/>
    <n v="0"/>
    <n v="0"/>
    <n v="0"/>
    <n v="0"/>
    <n v="0"/>
    <n v="0"/>
    <n v="0"/>
    <n v="0"/>
    <n v="0"/>
    <n v="0"/>
    <n v="10296.6"/>
    <s v="35338"/>
  </r>
  <r>
    <x v="0"/>
    <x v="75"/>
    <s v="Folkebørnehaven"/>
    <x v="6"/>
    <s v="Hillerødgade 78"/>
    <n v="2200"/>
    <s v="København N"/>
    <s v="38 34 51 84"/>
    <s v="35360@buf.kk.dk"/>
    <s v="Kirsten Marie Kragh"/>
    <n v="0"/>
    <n v="0"/>
    <s v="38345184@mail.tele.dk"/>
    <s v="Børnehave"/>
    <n v="0"/>
    <n v="0"/>
    <n v="22"/>
    <n v="0"/>
    <n v="0"/>
    <n v="0"/>
    <n v="0"/>
    <s v="Nej"/>
    <n v="0"/>
    <n v="0"/>
    <n v="0"/>
    <n v="0"/>
    <n v="0"/>
    <n v="0"/>
    <n v="0"/>
    <n v="5"/>
    <n v="0"/>
    <n v="0"/>
    <n v="5"/>
    <n v="0"/>
    <n v="0"/>
    <n v="17000"/>
    <n v="0"/>
    <n v="0"/>
    <n v="0"/>
    <n v="0"/>
    <n v="0"/>
    <n v="0"/>
    <n v="0"/>
    <n v="0"/>
    <n v="0"/>
    <n v="0"/>
    <n v="0"/>
    <n v="0"/>
    <n v="0"/>
    <n v="0"/>
    <n v="0"/>
    <n v="0"/>
    <n v="0"/>
    <n v="0"/>
    <n v="0"/>
    <n v="0"/>
    <n v="1"/>
    <s v="nej"/>
    <s v="Nej"/>
    <n v="0"/>
    <s v="Ja"/>
    <n v="0"/>
    <n v="0"/>
    <s v="Vides ikke"/>
    <s v="Ja"/>
    <n v="0"/>
    <s v="Nej"/>
    <n v="0"/>
    <n v="0"/>
    <s v="Køkken blandet tilvirk"/>
    <n v="0"/>
    <s v="Mindre"/>
    <s v="Mindre"/>
    <n v="0"/>
    <s v="Nye køkkenskabe og evt. nyt komfur. Køkkenet er 30 år gammelt og skønnes ikke at være hygiejnemæssigt forsvarligt. Ekstra køleskab. Nye fliser på væggene"/>
    <n v="0"/>
    <n v="0"/>
    <n v="0"/>
    <n v="0"/>
    <n v="0"/>
    <n v="0"/>
    <n v="0"/>
    <n v="0"/>
    <s v="Leder og pødagoger vil gerne i gang hvis køkkenet kan blive hygiejnemæssigt forsvarligt"/>
    <n v="0"/>
    <d v="1899-12-30T00:00:00"/>
    <n v="0"/>
    <n v="1"/>
    <n v="0"/>
    <n v="0"/>
    <n v="0"/>
    <n v="0"/>
    <n v="0"/>
    <n v="0"/>
    <n v="0"/>
    <n v="1"/>
    <n v="0"/>
    <n v="0"/>
    <n v="0"/>
    <n v="0"/>
    <n v="0"/>
    <n v="1"/>
    <n v="0"/>
    <n v="0"/>
    <n v="0"/>
    <n v="0"/>
    <n v="25"/>
    <s v="Miele"/>
    <n v="4"/>
    <s v="Nej"/>
    <n v="0"/>
    <s v="Nej"/>
    <s v="Nej"/>
    <n v="0"/>
    <n v="2"/>
    <s v="Begrænset"/>
    <n v="0"/>
    <n v="0"/>
    <x v="2"/>
    <s v="Bispebjerg"/>
    <n v="0"/>
    <n v="0"/>
    <n v="22"/>
    <n v="0"/>
    <n v="0"/>
    <n v="0"/>
    <n v="0"/>
    <n v="0"/>
    <n v="0"/>
    <n v="0"/>
    <n v="0"/>
    <n v="0"/>
    <n v="0"/>
    <n v="0"/>
    <n v="17934.66"/>
    <s v="35360"/>
  </r>
  <r>
    <x v="0"/>
    <x v="76"/>
    <s v="Edel Liisbergs Børnehave"/>
    <x v="6"/>
    <s v="Hjortholms Allé 31"/>
    <n v="2400"/>
    <s v="København NV"/>
    <s v="38 28 40 18"/>
    <s v="35362@buf.kk.dk"/>
    <s v="Birgitte BØGELUND Pedersen"/>
    <n v="35550648"/>
    <n v="0"/>
    <s v="elii@firma.tele.dk"/>
    <s v="Børnehave"/>
    <n v="0"/>
    <n v="10"/>
    <n v="31"/>
    <n v="0"/>
    <n v="0"/>
    <n v="0"/>
    <n v="0"/>
    <n v="0"/>
    <n v="0"/>
    <n v="0"/>
    <n v="0"/>
    <n v="0"/>
    <n v="0"/>
    <n v="0"/>
    <n v="0"/>
    <n v="0"/>
    <n v="0"/>
    <n v="0"/>
    <n v="0"/>
    <n v="0"/>
    <n v="0"/>
    <n v="55000"/>
    <n v="0"/>
    <n v="0"/>
    <n v="0"/>
    <n v="0"/>
    <n v="0"/>
    <n v="0"/>
    <n v="0"/>
    <n v="0"/>
    <n v="0"/>
    <n v="0"/>
    <n v="0"/>
    <n v="0"/>
    <n v="0"/>
    <n v="0"/>
    <n v="0"/>
    <n v="0"/>
    <n v="0"/>
    <n v="0"/>
    <n v="85"/>
    <n v="0"/>
    <n v="1"/>
    <s v="nej"/>
    <s v="Nej"/>
    <s v="nej"/>
    <s v="Ja"/>
    <s v="Det vil være det optimale"/>
    <n v="0"/>
    <n v="0"/>
    <s v="Nej"/>
    <s v="Skeptisk. Pt har forældrene gode madpakker til børnene"/>
    <s v="ja"/>
    <n v="0"/>
    <n v="0"/>
    <s v="Køkken begrænset tilvirk"/>
    <n v="0"/>
    <n v="0"/>
    <n v="0"/>
    <n v="0"/>
    <n v="0"/>
    <n v="0"/>
    <n v="0"/>
    <s v="Ja"/>
    <s v="Meget lille køkken"/>
    <n v="0"/>
    <n v="0"/>
    <s v="Større"/>
    <n v="0"/>
    <s v="Meget lille køkken med lidt bordplads. Må have mad udefra."/>
    <s v="Lone Voss/Sine"/>
    <d v="2009-02-26T00:00:00"/>
    <n v="0"/>
    <n v="1"/>
    <n v="0"/>
    <n v="0"/>
    <n v="0"/>
    <n v="0"/>
    <n v="0"/>
    <n v="0"/>
    <n v="0"/>
    <n v="4"/>
    <n v="0"/>
    <n v="0"/>
    <n v="0"/>
    <n v="0"/>
    <n v="0"/>
    <n v="1"/>
    <n v="0"/>
    <n v="0"/>
    <n v="0"/>
    <n v="0"/>
    <n v="60"/>
    <s v="Miehle"/>
    <n v="1"/>
    <s v="Nej"/>
    <n v="0"/>
    <s v="Nej"/>
    <s v="Nej"/>
    <s v="Nej"/>
    <n v="1"/>
    <s v="Begrænset"/>
    <n v="0"/>
    <n v="0"/>
    <x v="2"/>
    <s v="Bispebjerg"/>
    <n v="0"/>
    <n v="12"/>
    <n v="31"/>
    <n v="0"/>
    <n v="0"/>
    <n v="0"/>
    <n v="0"/>
    <n v="0"/>
    <n v="0"/>
    <n v="0"/>
    <n v="0"/>
    <n v="0"/>
    <n v="0"/>
    <n v="0"/>
    <n v="33723.08"/>
    <s v="35362"/>
  </r>
  <r>
    <x v="0"/>
    <x v="77"/>
    <s v="Kantorparkens Børnehave"/>
    <x v="6"/>
    <s v="Kantorparken 14"/>
    <n v="2400"/>
    <s v="København NV"/>
    <s v="39 56 37 33"/>
    <s v="35380@buf.kk.dk"/>
    <s v="Inga Trans"/>
    <n v="39698060"/>
    <n v="0"/>
    <s v="35380@buf.kk.dk"/>
    <s v="Børnehave"/>
    <n v="0"/>
    <n v="12"/>
    <n v="28"/>
    <n v="0"/>
    <n v="0"/>
    <n v="0"/>
    <n v="0"/>
    <s v="Nej"/>
    <n v="0"/>
    <n v="0"/>
    <n v="0"/>
    <n v="0"/>
    <n v="0"/>
    <n v="0"/>
    <n v="0"/>
    <n v="1"/>
    <n v="0"/>
    <n v="1"/>
    <n v="0"/>
    <n v="0"/>
    <n v="0"/>
    <n v="0"/>
    <n v="0"/>
    <n v="0"/>
    <n v="0"/>
    <n v="0"/>
    <n v="0"/>
    <n v="0"/>
    <n v="0"/>
    <n v="0"/>
    <n v="0"/>
    <n v="0"/>
    <n v="0"/>
    <n v="0"/>
    <n v="0"/>
    <n v="0"/>
    <n v="0"/>
    <n v="0"/>
    <n v="0"/>
    <n v="0"/>
    <n v="78"/>
    <n v="0"/>
    <n v="2"/>
    <s v="nej"/>
    <s v="Nej"/>
    <n v="0"/>
    <n v="0"/>
    <s v="De vil helst lave maden selv men kun hvis de får kompetent personale. Dertil er de noget mistroiske over for hvad der skal ske."/>
    <s v="Ja"/>
    <s v="Ja umiddelbart men ikke uvillige overfor mad udefra"/>
    <s v="Ja"/>
    <s v="lederen ønsker at de selv laver maden"/>
    <s v="ja"/>
    <s v="De vil meget gerne have hjælp til rekrutteringen af personale"/>
    <n v="0"/>
    <s v="produktionskøkken"/>
    <s v="Ja"/>
    <s v="Mindre"/>
    <n v="0"/>
    <n v="0"/>
    <s v="nyt komfur og køleskab vil være at foretrække"/>
    <n v="0"/>
    <n v="0"/>
    <n v="0"/>
    <n v="0"/>
    <n v="0"/>
    <n v="0"/>
    <n v="0"/>
    <n v="0"/>
    <n v="0"/>
    <s v="Cathrine Jerrik/Sine"/>
    <d v="2009-02-18T00:00:00"/>
    <n v="0"/>
    <n v="1"/>
    <n v="0"/>
    <n v="0"/>
    <n v="0"/>
    <n v="0"/>
    <n v="0"/>
    <n v="0"/>
    <n v="0"/>
    <n v="1"/>
    <n v="0"/>
    <n v="0"/>
    <n v="0"/>
    <n v="0"/>
    <n v="0"/>
    <n v="1"/>
    <n v="0"/>
    <n v="0"/>
    <n v="0"/>
    <n v="0"/>
    <n v="25"/>
    <s v="Miele"/>
    <n v="2.5"/>
    <s v="Nej"/>
    <n v="0"/>
    <n v="0"/>
    <s v="Ja"/>
    <s v="Nej"/>
    <n v="2"/>
    <s v="Begrænset"/>
    <s v="Der var skabe på væggene"/>
    <n v="0"/>
    <x v="2"/>
    <s v="Bispebjerg"/>
    <n v="0"/>
    <n v="12"/>
    <n v="28"/>
    <n v="0"/>
    <n v="0"/>
    <n v="0"/>
    <n v="0"/>
    <n v="0"/>
    <n v="0"/>
    <n v="0"/>
    <n v="0"/>
    <n v="0"/>
    <n v="0"/>
    <n v="0"/>
    <n v="40925.839999999997"/>
    <s v="35380"/>
  </r>
  <r>
    <x v="0"/>
    <x v="78"/>
    <s v="Tagensbo børnehave"/>
    <x v="6"/>
    <s v="Landsdommervej 35"/>
    <n v="2400"/>
    <s v="København NV"/>
    <s v="35 81 44 74"/>
    <s v="tagensbo.bh@mail.tele.dk"/>
    <s v="Iben Møller Nielsen"/>
    <n v="35399204"/>
    <n v="0"/>
    <s v="35389@buf.kk.dk"/>
    <s v="Børnehave"/>
    <n v="0"/>
    <n v="6"/>
    <n v="32"/>
    <n v="0"/>
    <n v="0"/>
    <n v="0"/>
    <n v="0"/>
    <s v="Nej"/>
    <n v="0"/>
    <n v="0"/>
    <n v="0"/>
    <n v="0"/>
    <n v="0"/>
    <n v="0"/>
    <n v="0"/>
    <n v="5"/>
    <n v="0"/>
    <n v="0"/>
    <n v="5"/>
    <n v="0"/>
    <n v="0"/>
    <n v="60000"/>
    <n v="0"/>
    <n v="0"/>
    <n v="0"/>
    <n v="0"/>
    <n v="0"/>
    <n v="0"/>
    <n v="0"/>
    <n v="0"/>
    <n v="0"/>
    <n v="0"/>
    <n v="0"/>
    <n v="0"/>
    <n v="0"/>
    <n v="0"/>
    <n v="0"/>
    <n v="0"/>
    <n v="0"/>
    <n v="0"/>
    <n v="70"/>
    <n v="0"/>
    <n v="2"/>
    <s v="Ja"/>
    <s v="Nej"/>
    <s v="nej"/>
    <s v="Nej"/>
    <s v="Ønsker ikke selv at lave mad fordi økonomien er uafklaret. Hvis der er mulighed for 37 timer til en køkkenperson så er lederen meget interesseret."/>
    <n v="0"/>
    <s v="afventer"/>
    <s v="Nej"/>
    <n v="0"/>
    <s v="Nej"/>
    <n v="0"/>
    <n v="0"/>
    <s v="Køkken begrænset tilvirk"/>
    <n v="0"/>
    <n v="0"/>
    <n v="0"/>
    <n v="0"/>
    <n v="0"/>
    <n v="0"/>
    <n v="0"/>
    <n v="0"/>
    <n v="0"/>
    <n v="0"/>
    <n v="0"/>
    <s v="Større"/>
    <s v="2 induktions kogeplader. Evt. konvektionsovn. Lille Bjørn til brødbagning"/>
    <n v="0"/>
    <n v="0"/>
    <d v="1899-12-30T00:00:00"/>
    <n v="0"/>
    <n v="1"/>
    <n v="0"/>
    <n v="4"/>
    <n v="1"/>
    <n v="0"/>
    <n v="1"/>
    <n v="0"/>
    <n v="0"/>
    <n v="1"/>
    <n v="1"/>
    <n v="0"/>
    <n v="0"/>
    <n v="0"/>
    <n v="0"/>
    <n v="1"/>
    <n v="0"/>
    <n v="0"/>
    <n v="0"/>
    <n v="1"/>
    <n v="25"/>
    <s v="Miele"/>
    <n v="3"/>
    <s v="Nej"/>
    <n v="0"/>
    <s v="Ja"/>
    <s v="Nej"/>
    <s v="Nej"/>
    <n v="1"/>
    <s v="ingen plads"/>
    <s v="Der er kun opbevaringsplads i køkkenskabene"/>
    <n v="0"/>
    <x v="2"/>
    <s v="Bispebjerg"/>
    <n v="0"/>
    <n v="6"/>
    <n v="32"/>
    <n v="0"/>
    <n v="0"/>
    <n v="0"/>
    <n v="0"/>
    <n v="0"/>
    <n v="0"/>
    <n v="0"/>
    <n v="0"/>
    <n v="0"/>
    <n v="0"/>
    <n v="0"/>
    <n v="49877.5"/>
    <s v="35389"/>
  </r>
  <r>
    <x v="0"/>
    <x v="79"/>
    <n v="0"/>
    <x v="6"/>
    <s v="Rørsangervej 78"/>
    <n v="2400"/>
    <s v="København NV"/>
    <s v="38 34 53 30"/>
    <s v="35428@buf.kk.dk"/>
    <s v="Annette Lund"/>
    <n v="22135654"/>
    <n v="0"/>
    <s v="35428@buf.kk.dk"/>
    <s v="Børnehave"/>
    <n v="0"/>
    <n v="0"/>
    <n v="30"/>
    <n v="0"/>
    <n v="0"/>
    <n v="0"/>
    <n v="0"/>
    <s v="Nej"/>
    <n v="0"/>
    <n v="0"/>
    <n v="0"/>
    <n v="0"/>
    <n v="0"/>
    <n v="0"/>
    <n v="0"/>
    <n v="5"/>
    <n v="0"/>
    <n v="0"/>
    <n v="5"/>
    <n v="0"/>
    <n v="0"/>
    <n v="32000"/>
    <n v="0"/>
    <s v="Nej"/>
    <s v="nej"/>
    <n v="0"/>
    <n v="0"/>
    <n v="0"/>
    <n v="0"/>
    <n v="0"/>
    <n v="0"/>
    <n v="0"/>
    <n v="0"/>
    <n v="0"/>
    <n v="0"/>
    <n v="0"/>
    <n v="0"/>
    <n v="0"/>
    <n v="0"/>
    <n v="0"/>
    <n v="0"/>
    <n v="0"/>
    <n v="1"/>
    <s v="Ja"/>
    <s v="Nej"/>
    <s v="nej"/>
    <s v="Ja"/>
    <n v="0"/>
    <s v="Nej"/>
    <s v="ikke diskuteret endnu"/>
    <s v="Ja"/>
    <n v="0"/>
    <s v="ja"/>
    <s v="Ønsker at personalet uddannes på Kbh. Madhus."/>
    <n v="0"/>
    <s v="produktionskøkken"/>
    <s v="nej"/>
    <s v="Mindre"/>
    <s v="Større"/>
    <s v="Nej"/>
    <s v="Nye elementer + bordplade, hæve opvaskemaskine, to vaske, nyt komfur"/>
    <n v="0"/>
    <n v="0"/>
    <n v="0"/>
    <n v="0"/>
    <n v="0"/>
    <n v="0"/>
    <n v="0"/>
    <n v="0"/>
    <n v="0"/>
    <s v="Birgitte Glerup/Sine"/>
    <d v="2009-03-09T00:00:00"/>
    <n v="0"/>
    <n v="1"/>
    <n v="0"/>
    <n v="4"/>
    <n v="1"/>
    <n v="0"/>
    <n v="0"/>
    <n v="0"/>
    <n v="0"/>
    <n v="1"/>
    <n v="1"/>
    <n v="0"/>
    <n v="0"/>
    <n v="0"/>
    <n v="0"/>
    <n v="1"/>
    <n v="0"/>
    <n v="0"/>
    <n v="0"/>
    <n v="1"/>
    <n v="20"/>
    <s v="Miele"/>
    <n v="0"/>
    <s v="Nej"/>
    <n v="0"/>
    <s v="Nej"/>
    <s v="Nej"/>
    <s v="Nej"/>
    <n v="1"/>
    <s v="ingen plads"/>
    <s v="Fint rum til køkken. Kræver dog nye elementer. Vil gerne selv. Er lidt ærgelige over beslutningen men positive for at løse opgaven på en god måde. Vil meget gerne selv lave maden."/>
    <n v="0"/>
    <x v="2"/>
    <s v="Bispebjerg"/>
    <n v="0"/>
    <n v="0"/>
    <n v="30"/>
    <n v="0"/>
    <n v="0"/>
    <n v="0"/>
    <n v="0"/>
    <n v="0"/>
    <n v="0"/>
    <n v="0"/>
    <n v="0"/>
    <n v="0"/>
    <n v="0"/>
    <n v="0"/>
    <n v="26146.61"/>
    <s v="35428"/>
  </r>
  <r>
    <x v="0"/>
    <x v="80"/>
    <s v="Børnehaven Rådvadsvej"/>
    <x v="6"/>
    <s v="Rådvadsvej 142"/>
    <n v="2400"/>
    <s v="København NV"/>
    <s v="39 69 38 87"/>
    <s v="35430@buf.kk.dk"/>
    <s v="Arne Bunde Kristensen"/>
    <n v="38600867"/>
    <n v="0"/>
    <s v="35430@buf.kk.dk"/>
    <s v="Børnehave"/>
    <n v="0"/>
    <n v="0"/>
    <n v="22"/>
    <n v="0"/>
    <n v="0"/>
    <n v="0"/>
    <n v="0"/>
    <s v="Nej"/>
    <n v="0"/>
    <n v="0"/>
    <n v="0"/>
    <n v="0"/>
    <n v="0"/>
    <n v="0"/>
    <n v="0"/>
    <n v="5"/>
    <n v="5"/>
    <n v="2"/>
    <n v="5"/>
    <n v="0"/>
    <n v="0"/>
    <n v="35000"/>
    <n v="0"/>
    <s v="Ja"/>
    <s v="nej"/>
    <s v="Sajida Nasreen"/>
    <n v="2000"/>
    <n v="20"/>
    <n v="0"/>
    <n v="0"/>
    <n v="0"/>
    <n v="0"/>
    <n v="0"/>
    <n v="0"/>
    <n v="0"/>
    <n v="0"/>
    <n v="0"/>
    <n v="0"/>
    <n v="0"/>
    <n v="0"/>
    <n v="72"/>
    <n v="0"/>
    <n v="1"/>
    <s v="Ja"/>
    <s v="Nej"/>
    <s v="Ja"/>
    <s v="Ja"/>
    <n v="0"/>
    <s v="Ja"/>
    <n v="0"/>
    <s v="Ja"/>
    <n v="0"/>
    <s v="ja"/>
    <s v="har ønsker om at SAjda bliver i jobbet"/>
    <n v="0"/>
    <s v="produktionskøkken"/>
    <s v="Ja"/>
    <n v="0"/>
    <n v="0"/>
    <n v="0"/>
    <s v="Lukket skab til opbevaring af tørvarer, måske skal der kigges på deres gasblus."/>
    <n v="0"/>
    <n v="0"/>
    <n v="0"/>
    <n v="0"/>
    <n v="0"/>
    <n v="0"/>
    <n v="0"/>
    <n v="0"/>
    <n v="0"/>
    <s v="Lone Voss/Sine"/>
    <d v="2009-03-11T00:00:00"/>
    <n v="0"/>
    <n v="0"/>
    <n v="1"/>
    <n v="4"/>
    <n v="0"/>
    <n v="1"/>
    <n v="0"/>
    <n v="0"/>
    <n v="0"/>
    <n v="1"/>
    <n v="0"/>
    <n v="0"/>
    <n v="0"/>
    <n v="0"/>
    <n v="0"/>
    <n v="1"/>
    <n v="0"/>
    <n v="0"/>
    <n v="0"/>
    <n v="1"/>
    <n v="20"/>
    <s v="Miele"/>
    <n v="2"/>
    <s v="Nej"/>
    <n v="0"/>
    <s v="Ja"/>
    <s v="Nej"/>
    <s v="Nej"/>
    <n v="1"/>
    <s v="Begrænset"/>
    <n v="0"/>
    <n v="0"/>
    <x v="2"/>
    <s v="Bispebjerg"/>
    <n v="0"/>
    <n v="0"/>
    <n v="22"/>
    <n v="0"/>
    <n v="0"/>
    <n v="0"/>
    <n v="0"/>
    <n v="0"/>
    <n v="0"/>
    <n v="0"/>
    <n v="0"/>
    <n v="0"/>
    <n v="0"/>
    <n v="0"/>
    <n v="29882.13"/>
    <s v="35430"/>
  </r>
  <r>
    <x v="0"/>
    <x v="81"/>
    <s v="Børnehaven Bellis"/>
    <x v="6"/>
    <s v="Tagensvej 188"/>
    <n v="2400"/>
    <s v="København NV"/>
    <n v="35816800"/>
    <s v="37467@buf.kk.dk"/>
    <s v="Bente Bruun"/>
    <n v="0"/>
    <n v="0"/>
    <s v="bh.188@mail.tele.dk"/>
    <s v="Børnehave"/>
    <n v="0"/>
    <n v="12"/>
    <n v="40"/>
    <n v="0"/>
    <n v="0"/>
    <n v="0"/>
    <n v="0"/>
    <s v="Nej"/>
    <n v="0"/>
    <n v="0"/>
    <n v="0"/>
    <n v="0"/>
    <n v="0"/>
    <n v="0"/>
    <n v="0"/>
    <n v="5"/>
    <n v="0"/>
    <n v="0"/>
    <n v="0"/>
    <n v="0"/>
    <n v="0"/>
    <n v="43000"/>
    <n v="0"/>
    <n v="0"/>
    <n v="0"/>
    <n v="0"/>
    <n v="0"/>
    <n v="0"/>
    <n v="0"/>
    <n v="0"/>
    <n v="0"/>
    <n v="0"/>
    <n v="0"/>
    <n v="0"/>
    <n v="0"/>
    <n v="0"/>
    <n v="0"/>
    <n v="0"/>
    <n v="0"/>
    <n v="0"/>
    <n v="75"/>
    <n v="0"/>
    <n v="2"/>
    <s v="Ja"/>
    <s v="Nej"/>
    <s v="nej"/>
    <s v="Ja"/>
    <s v="Tænker ang. Lokal mad, evt. i samarbejde med de andre institutioner (solstrålen, Tagenshave, Hurlumhej)"/>
    <n v="0"/>
    <s v="Måske"/>
    <s v="Ja"/>
    <n v="0"/>
    <s v="Nej"/>
    <n v="0"/>
    <n v="0"/>
    <s v="Køkken begrænset tilvirk"/>
    <n v="0"/>
    <n v="0"/>
    <n v="0"/>
    <n v="0"/>
    <n v="0"/>
    <n v="0"/>
    <s v="Større"/>
    <s v="Nej"/>
    <s v="opvaskemaskine op i højde"/>
    <n v="0"/>
    <n v="0"/>
    <s v="Større"/>
    <s v="køleskab, ovn, røremaskine, grøntsagsrobot"/>
    <s v="Der vil kunne modtages komponenter og laves kold mad (med besvær)"/>
    <s v="Lone Voss/Sine"/>
    <d v="2009-02-26T00:00:00"/>
    <n v="0"/>
    <n v="1"/>
    <n v="0"/>
    <n v="0"/>
    <n v="0"/>
    <n v="1"/>
    <n v="0"/>
    <n v="0"/>
    <n v="0"/>
    <n v="1"/>
    <n v="0"/>
    <n v="0"/>
    <n v="0"/>
    <n v="0"/>
    <n v="0"/>
    <n v="1"/>
    <n v="0"/>
    <n v="0"/>
    <n v="0"/>
    <n v="0"/>
    <n v="25"/>
    <s v="Miele"/>
    <n v="1.5"/>
    <s v="Nej"/>
    <n v="0"/>
    <s v="Nej"/>
    <s v="Nej"/>
    <s v="Nej"/>
    <n v="1"/>
    <s v="God plads"/>
    <s v="Det optimale vil være en ombygning af køkken"/>
    <n v="0"/>
    <x v="2"/>
    <s v="Bispebjerg"/>
    <n v="0"/>
    <n v="12"/>
    <n v="40"/>
    <n v="0"/>
    <n v="0"/>
    <n v="0"/>
    <n v="0"/>
    <n v="0"/>
    <n v="0"/>
    <n v="0"/>
    <n v="0"/>
    <n v="0"/>
    <n v="0"/>
    <n v="0"/>
    <n v="35133.94"/>
    <s v="35467"/>
  </r>
  <r>
    <x v="0"/>
    <x v="82"/>
    <s v="Utterslev Kirkes Børnegård og udflytterbørnehaven Ellinge Strand"/>
    <x v="6"/>
    <s v="Ellinge Strand, Amtsvejen 324"/>
    <n v="2400"/>
    <s v="København NV"/>
    <s v="38 26 26 50"/>
    <s v="35523@buf.kk.dk"/>
    <s v="Margot Rousing Clemmensen"/>
    <n v="44911960"/>
    <n v="0"/>
    <s v="35523@buf.kk.dk"/>
    <s v="Børnehave"/>
    <n v="0"/>
    <n v="0"/>
    <n v="114"/>
    <n v="0"/>
    <n v="0"/>
    <n v="0"/>
    <n v="0"/>
    <s v="ja"/>
    <n v="2"/>
    <n v="1"/>
    <n v="0"/>
    <n v="0"/>
    <n v="0"/>
    <n v="0"/>
    <n v="0"/>
    <n v="5"/>
    <n v="5"/>
    <n v="0"/>
    <n v="5"/>
    <n v="0"/>
    <n v="0"/>
    <n v="175000"/>
    <n v="0"/>
    <n v="0"/>
    <n v="0"/>
    <n v="0"/>
    <n v="0"/>
    <n v="0"/>
    <n v="0"/>
    <n v="0"/>
    <n v="0"/>
    <n v="0"/>
    <n v="0"/>
    <n v="0"/>
    <n v="0"/>
    <n v="0"/>
    <n v="0"/>
    <n v="0"/>
    <n v="0"/>
    <n v="0"/>
    <n v="75"/>
    <n v="0"/>
    <n v="2"/>
    <s v="Ja"/>
    <s v="Nej"/>
    <s v="Ja"/>
    <s v="Ja"/>
    <n v="0"/>
    <s v="Ja"/>
    <n v="0"/>
    <s v="Ja"/>
    <s v="Hvis det er muligt at finde ordentligt og kompetent uddannet personale"/>
    <s v="Nej"/>
    <s v="vil meget gerne have hjælp"/>
    <n v="0"/>
    <s v="produktionskøkken"/>
    <s v="nej"/>
    <s v="Større"/>
    <s v="Mindre"/>
    <n v="0"/>
    <s v="Køleskab + fryserd. En konvektions ovn eller 2 varmluftsovne, evt. nyt komfur. En væg skal rives ned så køkkenet bliver større"/>
    <n v="0"/>
    <n v="0"/>
    <n v="0"/>
    <n v="0"/>
    <n v="0"/>
    <n v="0"/>
    <n v="0"/>
    <n v="0"/>
    <n v="0"/>
    <s v="Cathrine Jerrik/Sine"/>
    <d v="2009-02-25T00:00:00"/>
    <n v="0"/>
    <n v="0"/>
    <n v="0"/>
    <n v="4"/>
    <n v="0"/>
    <n v="0"/>
    <n v="1"/>
    <n v="0"/>
    <n v="0"/>
    <n v="3"/>
    <n v="1"/>
    <n v="0"/>
    <n v="0"/>
    <n v="0"/>
    <n v="0"/>
    <n v="0"/>
    <n v="1"/>
    <n v="0"/>
    <n v="0"/>
    <n v="2"/>
    <n v="25"/>
    <s v="Miele"/>
    <n v="2.5"/>
    <s v="Nej"/>
    <n v="0"/>
    <s v="Nej"/>
    <s v="Nej"/>
    <s v="Nej"/>
    <n v="1"/>
    <s v="Begrænset"/>
    <s v="Der er mulighed for stor lagerplads i kælder. Køkkenet er egentlig ok men kræver en kærlig hånd."/>
    <n v="0"/>
    <x v="2"/>
    <s v="Bispebjerg"/>
    <n v="0"/>
    <n v="0"/>
    <n v="114"/>
    <n v="0"/>
    <n v="0"/>
    <n v="0"/>
    <n v="0"/>
    <n v="0"/>
    <n v="8"/>
    <n v="0"/>
    <n v="0"/>
    <n v="0"/>
    <n v="0"/>
    <n v="0"/>
    <n v="173322.72"/>
    <s v="35523"/>
  </r>
  <r>
    <x v="0"/>
    <x v="83"/>
    <s v="Utterslev Kirkes Børnegård og udflytterbørnehaven Ellinge Strand"/>
    <x v="6"/>
    <s v="Ellinge Strand, Amtsvejen 324"/>
    <n v="2400"/>
    <s v="København NV"/>
    <s v="38 26 26 50"/>
    <s v="35523@buf.kk.dk"/>
    <s v="Margot Rousing Clemmensen"/>
    <n v="44911960"/>
    <n v="0"/>
    <s v="35523@buf.kk.dk"/>
    <s v="Børnehave"/>
    <n v="0"/>
    <n v="0"/>
    <n v="114"/>
    <n v="0"/>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n v="0"/>
    <n v="0"/>
    <n v="0"/>
    <n v="0"/>
    <n v="0"/>
    <n v="0"/>
    <n v="0"/>
    <n v="0"/>
    <s v="Der er ikke plads men kan godt bruges til at bage i."/>
    <n v="0"/>
    <n v="0"/>
    <n v="0"/>
    <n v="0"/>
    <s v="Det er et lille køkken der ligger i forlængelse af frokostrum for en af børnehavens stuer"/>
    <n v="0"/>
    <d v="1899-12-30T00:00:00"/>
    <n v="0"/>
    <n v="1"/>
    <n v="0"/>
    <n v="0"/>
    <n v="0"/>
    <n v="0"/>
    <n v="0"/>
    <n v="0"/>
    <n v="0"/>
    <n v="1"/>
    <n v="0"/>
    <n v="0"/>
    <n v="0"/>
    <n v="0"/>
    <n v="0"/>
    <n v="1"/>
    <n v="0"/>
    <n v="0"/>
    <n v="0"/>
    <n v="0"/>
    <n v="25"/>
    <s v="Miele"/>
    <n v="2"/>
    <s v="Nej"/>
    <n v="0"/>
    <s v="Nej"/>
    <s v="Nej"/>
    <s v="Nej"/>
    <n v="2"/>
    <s v="Begrænset"/>
    <n v="0"/>
    <n v="0"/>
    <x v="2"/>
    <s v="Bispebjerg"/>
    <n v="0"/>
    <n v="0"/>
    <n v="114"/>
    <n v="0"/>
    <n v="0"/>
    <n v="0"/>
    <n v="0"/>
    <n v="0"/>
    <n v="8"/>
    <n v="0"/>
    <n v="0"/>
    <n v="0"/>
    <n v="0"/>
    <n v="0"/>
    <n v="173322.72"/>
    <s v="35523"/>
  </r>
  <r>
    <x v="0"/>
    <x v="84"/>
    <s v="Utterslev Kirkes Børnegård og udflytterbørnehaven Ellinge Strand"/>
    <x v="6"/>
    <s v="Ellinge Strand, Amtsvejen 324"/>
    <n v="2400"/>
    <s v="København NV"/>
    <s v="38 26 26 50"/>
    <s v="35523@buf.kk.dk"/>
    <s v="Margot Rousing Clemmensen"/>
    <n v="44911960"/>
    <n v="0"/>
    <s v="35523@buf.kk.dk"/>
    <s v="Børnehave"/>
    <n v="0"/>
    <n v="0"/>
    <n v="114"/>
    <n v="0"/>
    <n v="0"/>
    <n v="0"/>
    <n v="0"/>
    <n v="0"/>
    <n v="0"/>
    <n v="0"/>
    <n v="0"/>
    <n v="0"/>
    <n v="0"/>
    <n v="0"/>
    <n v="0"/>
    <n v="5"/>
    <n v="5"/>
    <n v="0"/>
    <n v="5"/>
    <n v="0"/>
    <n v="0"/>
    <n v="175000"/>
    <n v="0"/>
    <n v="0"/>
    <n v="0"/>
    <n v="0"/>
    <n v="0"/>
    <n v="0"/>
    <n v="0"/>
    <n v="0"/>
    <n v="0"/>
    <n v="0"/>
    <n v="0"/>
    <n v="0"/>
    <n v="0"/>
    <n v="0"/>
    <n v="0"/>
    <n v="0"/>
    <n v="0"/>
    <n v="0"/>
    <n v="75"/>
    <n v="0"/>
    <n v="0"/>
    <n v="0"/>
    <n v="0"/>
    <n v="0"/>
    <n v="0"/>
    <n v="0"/>
    <n v="0"/>
    <n v="0"/>
    <n v="0"/>
    <n v="0"/>
    <n v="0"/>
    <n v="0"/>
    <n v="0"/>
    <s v="Køkken begrænset tilvirk"/>
    <n v="0"/>
    <n v="0"/>
    <n v="0"/>
    <n v="0"/>
    <n v="0"/>
    <n v="0"/>
    <s v="Større"/>
    <n v="0"/>
    <s v="køkkenelementer trænger til at blive skiftet ud, males, nye hårde hvidevarer"/>
    <n v="0"/>
    <n v="0"/>
    <n v="0"/>
    <s v="køleskab, ovne, røremaskine, grøntrobot"/>
    <s v="der er vist bevilget et beløb til at istandsætte køkken, men på ubestemt tid"/>
    <s v="Cathrine Jerrik"/>
    <d v="2009-04-28T00:00:00"/>
    <n v="0"/>
    <n v="2"/>
    <n v="0"/>
    <n v="0"/>
    <n v="0"/>
    <n v="0"/>
    <n v="0"/>
    <n v="0"/>
    <n v="0"/>
    <n v="0"/>
    <n v="2"/>
    <n v="0"/>
    <n v="0"/>
    <n v="0"/>
    <n v="0"/>
    <n v="0"/>
    <n v="0"/>
    <n v="0"/>
    <n v="1"/>
    <n v="1"/>
    <n v="20"/>
    <s v="Miele"/>
    <n v="5"/>
    <s v="Nej"/>
    <n v="0"/>
    <s v="Nej"/>
    <s v="Nej"/>
    <s v="Nej"/>
    <n v="3"/>
    <s v="Begrænset"/>
    <n v="0"/>
    <n v="0"/>
    <x v="2"/>
    <s v="Bispebjerg"/>
    <n v="0"/>
    <n v="0"/>
    <n v="114"/>
    <n v="0"/>
    <n v="0"/>
    <n v="0"/>
    <n v="0"/>
    <n v="0"/>
    <n v="8"/>
    <n v="0"/>
    <n v="0"/>
    <n v="0"/>
    <n v="0"/>
    <n v="0"/>
    <n v="173322.72"/>
    <s v="35523"/>
  </r>
  <r>
    <x v="0"/>
    <x v="85"/>
    <s v="Tagenshave"/>
    <x v="6"/>
    <s v="Tagensvej 188"/>
    <n v="2400"/>
    <s v="København NV"/>
    <n v="35814822"/>
    <s v="tagenshave@mail.tele.dk"/>
    <s v="Sus Dahl Hansen"/>
    <n v="35430712"/>
    <n v="0"/>
    <s v="35528@buf.kk.dk"/>
    <s v="Børnehave"/>
    <n v="0"/>
    <n v="0"/>
    <n v="22"/>
    <n v="50"/>
    <n v="0"/>
    <n v="0"/>
    <n v="0"/>
    <s v="Nej"/>
    <n v="0"/>
    <n v="0"/>
    <n v="0"/>
    <n v="0"/>
    <n v="0"/>
    <n v="0"/>
    <n v="0"/>
    <n v="5"/>
    <n v="5"/>
    <n v="1"/>
    <n v="5"/>
    <n v="0"/>
    <n v="0"/>
    <n v="50000"/>
    <n v="0"/>
    <s v="Nej"/>
    <s v="Ja"/>
    <s v="Kaare Svenson"/>
    <n v="0"/>
    <n v="0"/>
    <n v="0"/>
    <s v="Pædagog i fritidshjemmet. Laver mad i BH frokost hver torsdag og bager brød hver fredag"/>
    <n v="0"/>
    <n v="0"/>
    <n v="0"/>
    <n v="0"/>
    <n v="0"/>
    <n v="0"/>
    <n v="0"/>
    <n v="0"/>
    <n v="0"/>
    <n v="0"/>
    <n v="50"/>
    <n v="0"/>
    <n v="1"/>
    <s v="nej"/>
    <s v="Nej"/>
    <s v="nej"/>
    <s v="Ja"/>
    <n v="0"/>
    <s v="Ja"/>
    <n v="0"/>
    <s v="Ja"/>
    <n v="0"/>
    <s v="ja"/>
    <s v="ingen problem"/>
    <n v="0"/>
    <s v="produktionskøkken"/>
    <s v="Ja"/>
    <s v="Ingen"/>
    <s v="Mindre"/>
    <s v="Nej"/>
    <s v="En større vask. Der er en dobbelt vask med to små rum. Ønsker en med et stort rum og et mindre"/>
    <n v="0"/>
    <n v="0"/>
    <n v="0"/>
    <n v="0"/>
    <n v="0"/>
    <n v="0"/>
    <n v="0"/>
    <n v="0"/>
    <n v="0"/>
    <n v="0"/>
    <d v="1899-12-30T00:00:00"/>
    <n v="0"/>
    <n v="1"/>
    <n v="0"/>
    <n v="4"/>
    <n v="1"/>
    <n v="0"/>
    <n v="0"/>
    <n v="0"/>
    <n v="0"/>
    <n v="0"/>
    <n v="1"/>
    <n v="0"/>
    <n v="0"/>
    <n v="1"/>
    <n v="0"/>
    <n v="0"/>
    <n v="0"/>
    <n v="0"/>
    <n v="1"/>
    <n v="1"/>
    <n v="25"/>
    <s v="Miele"/>
    <n v="4"/>
    <s v="Nej"/>
    <n v="0"/>
    <s v="Ja"/>
    <s v="Nej"/>
    <s v="Nej"/>
    <n v="1"/>
    <s v="God plads"/>
    <s v="Køkken er nyrenoveret. Vasken er dog til gene"/>
    <n v="0"/>
    <x v="0"/>
    <s v="Bispebjerg"/>
    <n v="0"/>
    <n v="0"/>
    <n v="22"/>
    <n v="50"/>
    <n v="0"/>
    <n v="0"/>
    <n v="0"/>
    <n v="0"/>
    <n v="0"/>
    <n v="0"/>
    <n v="0"/>
    <n v="0"/>
    <n v="0"/>
    <n v="0"/>
    <n v="49885.89"/>
    <s v="35528"/>
  </r>
  <r>
    <x v="0"/>
    <x v="86"/>
    <s v="RYAC"/>
    <x v="6"/>
    <s v="Rymarksvej 13"/>
    <n v="2100"/>
    <s v="København Ø"/>
    <s v="39 29 41 65"/>
    <s v="35556@buf.kk.dk"/>
    <n v="0"/>
    <s v="."/>
    <s v="."/>
    <s v="35556@buf.kk.dk"/>
    <s v="Børnehave"/>
    <n v="0"/>
    <n v="0"/>
    <n v="49"/>
    <n v="44"/>
    <n v="120"/>
    <n v="55"/>
    <n v="115"/>
    <s v="Nej"/>
    <n v="0"/>
    <n v="0"/>
    <n v="0"/>
    <n v="0"/>
    <n v="0"/>
    <n v="0"/>
    <n v="0"/>
    <n v="5"/>
    <n v="0"/>
    <n v="0"/>
    <n v="5"/>
    <n v="0"/>
    <n v="0"/>
    <n v="25000"/>
    <n v="0"/>
    <n v="0"/>
    <n v="0"/>
    <n v="0"/>
    <n v="0"/>
    <n v="0"/>
    <n v="0"/>
    <n v="0"/>
    <n v="0"/>
    <n v="0"/>
    <n v="0"/>
    <n v="0"/>
    <n v="0"/>
    <n v="0"/>
    <n v="0"/>
    <n v="0"/>
    <n v="0"/>
    <n v="0"/>
    <n v="80"/>
    <n v="0"/>
    <n v="2"/>
    <s v="Ja"/>
    <s v="Nej"/>
    <s v="nej"/>
    <s v="Nej"/>
    <n v="0"/>
    <s v="Nej"/>
    <n v="0"/>
    <s v="Nej"/>
    <s v="Deres køkken er pt ikke egnet til at tilberede mad i til så mange. "/>
    <s v="Nej"/>
    <s v="Vil gerne have hjælp hvis de får køkken renoveret og skal ansætte køkkendame."/>
    <n v="0"/>
    <s v="Køkken begrænset tilvirk"/>
    <s v="nej"/>
    <s v="Større"/>
    <s v="Større"/>
    <n v="0"/>
    <s v="Det tilstødende toilet må gerne inddrages ved at rive væggen ned og gøre køkkenet større."/>
    <s v="Større"/>
    <s v="Større"/>
    <n v="0"/>
    <s v="Total renovation af køkken og vægge"/>
    <n v="0"/>
    <n v="0"/>
    <n v="0"/>
    <n v="0"/>
    <n v="0"/>
    <s v="Cathrine Jerrik/Sine"/>
    <d v="2009-03-12T00:00:00"/>
    <n v="0"/>
    <n v="1"/>
    <n v="0"/>
    <n v="0"/>
    <n v="0"/>
    <n v="0"/>
    <n v="0"/>
    <n v="0"/>
    <n v="0"/>
    <n v="2"/>
    <n v="1"/>
    <n v="0"/>
    <n v="0"/>
    <n v="0"/>
    <n v="0"/>
    <n v="0"/>
    <n v="0"/>
    <n v="0"/>
    <n v="0"/>
    <n v="1"/>
    <n v="20"/>
    <s v="Miele"/>
    <n v="2"/>
    <s v="Nej"/>
    <n v="0"/>
    <s v="Nej"/>
    <s v="Nej"/>
    <s v="Nej"/>
    <n v="1"/>
    <s v="Begrænset"/>
    <n v="0"/>
    <n v="0"/>
    <x v="0"/>
    <s v="Bispebjerg"/>
    <n v="0"/>
    <n v="0"/>
    <n v="44"/>
    <n v="44"/>
    <n v="120"/>
    <n v="55"/>
    <n v="115"/>
    <n v="0"/>
    <n v="0"/>
    <n v="0"/>
    <n v="0"/>
    <n v="0"/>
    <n v="0"/>
    <n v="0"/>
    <n v="151114.54"/>
    <s v="35556"/>
  </r>
  <r>
    <x v="0"/>
    <x v="87"/>
    <s v="TKs ungdomsgård"/>
    <x v="6"/>
    <s v="Tuborgvej 185"/>
    <n v="2400"/>
    <s v="København NV"/>
    <n v="35810243"/>
    <s v="burnehave@tk-ungdomsgaard.dk"/>
    <s v="Søren Pedersen"/>
    <n v="38609921"/>
    <n v="0"/>
    <s v="35580@buf.kk.dk"/>
    <s v="Børnehave"/>
    <n v="0"/>
    <n v="0"/>
    <n v="30"/>
    <n v="96"/>
    <n v="90"/>
    <n v="60"/>
    <n v="145"/>
    <n v="0"/>
    <n v="0"/>
    <n v="0"/>
    <n v="0"/>
    <n v="0"/>
    <n v="0"/>
    <n v="0"/>
    <n v="0"/>
    <n v="5"/>
    <n v="0"/>
    <n v="0"/>
    <n v="5"/>
    <n v="0"/>
    <n v="0"/>
    <n v="28000"/>
    <n v="0"/>
    <n v="0"/>
    <n v="0"/>
    <n v="0"/>
    <n v="0"/>
    <n v="0"/>
    <n v="0"/>
    <n v="0"/>
    <n v="0"/>
    <n v="0"/>
    <n v="0"/>
    <n v="0"/>
    <n v="0"/>
    <n v="0"/>
    <n v="0"/>
    <n v="0"/>
    <n v="0"/>
    <n v="0"/>
    <n v="50"/>
    <n v="0"/>
    <n v="1"/>
    <s v="nej"/>
    <s v="Nej"/>
    <s v="Ja"/>
    <n v="0"/>
    <n v="0"/>
    <n v="0"/>
    <n v="0"/>
    <n v="0"/>
    <n v="0"/>
    <n v="0"/>
    <n v="0"/>
    <n v="0"/>
    <s v="produktionskøkken"/>
    <n v="0"/>
    <n v="0"/>
    <n v="0"/>
    <n v="0"/>
    <n v="0"/>
    <n v="0"/>
    <n v="0"/>
    <n v="0"/>
    <n v="0"/>
    <n v="0"/>
    <n v="0"/>
    <n v="0"/>
    <n v="0"/>
    <n v="0"/>
    <s v="Lone Voss"/>
    <d v="1899-12-30T00:00:00"/>
    <n v="0"/>
    <n v="1"/>
    <n v="0"/>
    <n v="4"/>
    <n v="1"/>
    <n v="0"/>
    <n v="0"/>
    <n v="0"/>
    <n v="0"/>
    <n v="0"/>
    <n v="1"/>
    <n v="0"/>
    <n v="0"/>
    <n v="0"/>
    <n v="0"/>
    <n v="1"/>
    <n v="0"/>
    <n v="0"/>
    <n v="0"/>
    <n v="1"/>
    <n v="20"/>
    <s v="Miele"/>
    <n v="2"/>
    <s v="Nej"/>
    <n v="0"/>
    <s v="Ja"/>
    <s v="Nej"/>
    <s v="Nej"/>
    <n v="1"/>
    <s v="ingen plads"/>
    <n v="0"/>
    <n v="0"/>
    <x v="0"/>
    <s v="Bispebjerg"/>
    <n v="0"/>
    <n v="0"/>
    <n v="30"/>
    <n v="96"/>
    <n v="90"/>
    <n v="60"/>
    <n v="145"/>
    <n v="0"/>
    <n v="0"/>
    <n v="0"/>
    <n v="0"/>
    <n v="0"/>
    <n v="0"/>
    <n v="0"/>
    <n v="97659.49"/>
    <s v="35580"/>
  </r>
  <r>
    <x v="0"/>
    <x v="88"/>
    <s v="Borup"/>
    <x v="6"/>
    <s v="Borups Allé 261"/>
    <n v="2400"/>
    <s v="København NV"/>
    <n v="0"/>
    <s v="mail@borup.kk.dk"/>
    <s v="Ernst Westermann"/>
    <n v="38341976"/>
    <n v="38341172"/>
    <s v="37495@buf.kk.dk"/>
    <s v="Børnehave"/>
    <n v="0"/>
    <n v="0"/>
    <n v="22"/>
    <n v="44"/>
    <n v="66"/>
    <n v="44"/>
    <n v="90"/>
    <s v="Nej"/>
    <n v="0"/>
    <n v="0"/>
    <n v="0"/>
    <n v="0"/>
    <n v="0"/>
    <n v="0"/>
    <n v="0"/>
    <n v="5"/>
    <n v="0"/>
    <n v="0"/>
    <n v="5"/>
    <n v="0"/>
    <n v="0"/>
    <n v="45000"/>
    <n v="0"/>
    <n v="0"/>
    <s v="Ja"/>
    <n v="0"/>
    <n v="0"/>
    <n v="0"/>
    <n v="0"/>
    <n v="0"/>
    <n v="0"/>
    <n v="0"/>
    <n v="0"/>
    <n v="0"/>
    <n v="0"/>
    <n v="0"/>
    <n v="0"/>
    <n v="0"/>
    <n v="0"/>
    <n v="0"/>
    <n v="60"/>
    <n v="0"/>
    <n v="2"/>
    <s v="Ja"/>
    <s v="Nej"/>
    <s v="nej"/>
    <s v="Ja"/>
    <n v="0"/>
    <s v="Ja"/>
    <s v="delte meninger"/>
    <s v="Ja"/>
    <n v="0"/>
    <s v="Nej"/>
    <s v="vil gerne have hjælp"/>
    <n v="0"/>
    <s v="produktionskøkken"/>
    <s v="nej"/>
    <s v="Mindre"/>
    <n v="0"/>
    <n v="0"/>
    <s v="Ny bordplade ved den ene vask. Ny fuge ved en anden bordplade. Er i tvivl om lofterne kan godkendes af fødevarekontrollen. Opvaskemaskinen kører på sidste vers."/>
    <n v="0"/>
    <n v="0"/>
    <n v="0"/>
    <n v="0"/>
    <n v="0"/>
    <n v="0"/>
    <n v="0"/>
    <n v="0"/>
    <s v="Stort og flot rum der burde disponeres mere hensigtsmæssigt"/>
    <s v="Mariah"/>
    <d v="2009-03-04T00:00:00"/>
    <n v="0"/>
    <n v="0"/>
    <n v="1"/>
    <n v="4"/>
    <n v="0"/>
    <n v="0"/>
    <n v="2"/>
    <n v="0"/>
    <n v="0"/>
    <n v="0"/>
    <n v="2"/>
    <n v="0"/>
    <n v="0"/>
    <n v="0"/>
    <n v="0"/>
    <n v="0"/>
    <n v="1"/>
    <n v="0"/>
    <n v="0"/>
    <n v="1"/>
    <n v="25"/>
    <s v="Miele"/>
    <n v="4"/>
    <s v="Nej"/>
    <n v="0"/>
    <n v="0"/>
    <s v="Ja"/>
    <s v="Nej"/>
    <n v="2"/>
    <s v="God plads"/>
    <s v="Bordpladerne skal gøres hygiejnemæssigt forsvarlige. Er i tvivl om loftet kan godkendes (støjdæmpende gipsplader med små huller)."/>
    <n v="0"/>
    <x v="0"/>
    <s v="Bispebjerg"/>
    <n v="0"/>
    <n v="0"/>
    <n v="22"/>
    <n v="44"/>
    <n v="66"/>
    <n v="44"/>
    <n v="90"/>
    <n v="0"/>
    <n v="0"/>
    <n v="0"/>
    <n v="0"/>
    <n v="0"/>
    <n v="0"/>
    <n v="0"/>
    <n v="44883.47"/>
    <s v="37495"/>
  </r>
  <r>
    <x v="0"/>
    <x v="89"/>
    <s v="Dragen"/>
    <x v="6"/>
    <s v="Rymarksvej 11"/>
    <n v="2900"/>
    <s v="Hellerup"/>
    <s v="39 20 65 38"/>
    <s v="37530@buf.kk.dk"/>
    <s v="GRY BARNHOLDT"/>
    <n v="33242107"/>
    <n v="0"/>
    <s v="37530@buf.kk.dk"/>
    <s v="Børnehave"/>
    <n v="0"/>
    <n v="0"/>
    <n v="25"/>
    <n v="45"/>
    <n v="0"/>
    <n v="0"/>
    <n v="0"/>
    <s v="Nej"/>
    <n v="0"/>
    <n v="0"/>
    <n v="0"/>
    <n v="0"/>
    <n v="0"/>
    <n v="0"/>
    <n v="0"/>
    <n v="5"/>
    <n v="0"/>
    <n v="0"/>
    <n v="5"/>
    <n v="0"/>
    <n v="0"/>
    <n v="70000"/>
    <n v="0"/>
    <n v="0"/>
    <n v="0"/>
    <n v="0"/>
    <n v="0"/>
    <n v="0"/>
    <n v="0"/>
    <n v="0"/>
    <n v="0"/>
    <n v="0"/>
    <n v="0"/>
    <n v="0"/>
    <n v="0"/>
    <n v="0"/>
    <n v="0"/>
    <n v="0"/>
    <n v="0"/>
    <n v="0"/>
    <n v="75"/>
    <n v="0"/>
    <n v="1"/>
    <s v="Ja"/>
    <s v="Nej"/>
    <n v="0"/>
    <s v="Ja"/>
    <s v="Vil meget gerne selv"/>
    <s v="Ja"/>
    <n v="0"/>
    <s v="Ja"/>
    <n v="0"/>
    <n v="0"/>
    <s v="Vil meget gerne have hjælp til rekrutering, hvis det bliver aktuelt."/>
    <n v="0"/>
    <s v="produktionskøkken"/>
    <s v="Ja"/>
    <s v="Mindre"/>
    <s v="Mindre"/>
    <s v="ja"/>
    <s v="Køleskabe. Trænger til en omgang maling. Der skal nye køkkenelementer på lang sigt men køkkenet kan bruges."/>
    <n v="0"/>
    <n v="0"/>
    <n v="0"/>
    <n v="0"/>
    <n v="0"/>
    <n v="0"/>
    <n v="0"/>
    <n v="0"/>
    <n v="0"/>
    <s v="Cathrine Jerrik/Sine"/>
    <s v="17/2 2009"/>
    <n v="0"/>
    <n v="1"/>
    <n v="0"/>
    <n v="0"/>
    <n v="0"/>
    <n v="1"/>
    <n v="0"/>
    <n v="0"/>
    <n v="0"/>
    <n v="1"/>
    <n v="1"/>
    <n v="0"/>
    <n v="0"/>
    <n v="0"/>
    <n v="0"/>
    <n v="0"/>
    <n v="0"/>
    <n v="0"/>
    <n v="1"/>
    <n v="0"/>
    <n v="30"/>
    <s v="Miele"/>
    <n v="0"/>
    <n v="0"/>
    <n v="0"/>
    <n v="0"/>
    <n v="0"/>
    <n v="0"/>
    <n v="3"/>
    <s v="Begrænset"/>
    <s v="Stort køkken der nok trænger til en renovering + maling."/>
    <n v="0"/>
    <x v="0"/>
    <s v="Bispebjerg"/>
    <n v="0"/>
    <n v="0"/>
    <n v="25"/>
    <n v="45"/>
    <n v="0"/>
    <n v="0"/>
    <n v="0"/>
    <n v="0"/>
    <n v="0"/>
    <n v="0"/>
    <n v="0"/>
    <n v="0"/>
    <n v="0"/>
    <n v="0"/>
    <n v="78397.16"/>
    <s v="37530"/>
  </r>
  <r>
    <x v="0"/>
    <x v="90"/>
    <s v="Anna Wulffs Børnehave"/>
    <x v="1"/>
    <s v="Christianshavns Voldgade 63"/>
    <n v="1424"/>
    <s v="København K"/>
    <s v="32 54 11 13"/>
    <s v="35330@buf.kk.dk"/>
    <s v="Anne Dorte Smed"/>
    <n v="21575044"/>
    <n v="32541113"/>
    <s v="mail@annawulffs.dk"/>
    <s v="Børnehave"/>
    <n v="0"/>
    <n v="0"/>
    <n v="48"/>
    <n v="0"/>
    <n v="0"/>
    <n v="0"/>
    <n v="0"/>
    <s v="Nej"/>
    <n v="0"/>
    <n v="0"/>
    <n v="0"/>
    <n v="0"/>
    <n v="0"/>
    <n v="0"/>
    <n v="0"/>
    <n v="5"/>
    <n v="5"/>
    <n v="0"/>
    <n v="5"/>
    <n v="0"/>
    <n v="0"/>
    <n v="100000"/>
    <n v="0"/>
    <n v="0"/>
    <n v="0"/>
    <n v="0"/>
    <n v="0"/>
    <n v="0"/>
    <n v="0"/>
    <n v="0"/>
    <n v="0"/>
    <n v="0"/>
    <n v="0"/>
    <n v="0"/>
    <n v="0"/>
    <n v="0"/>
    <n v="0"/>
    <n v="0"/>
    <n v="0"/>
    <n v="0"/>
    <n v="100"/>
    <n v="0"/>
    <n v="1"/>
    <s v="Ja"/>
    <s v="Nej"/>
    <n v="0"/>
    <s v="Ja"/>
    <n v="0"/>
    <n v="0"/>
    <s v="Har ikke drøftet det med forældrene endnu"/>
    <s v="Ja"/>
    <n v="0"/>
    <s v="ja"/>
    <s v="vil meget gerne have hjælp"/>
    <n v="0"/>
    <n v="0"/>
    <n v="0"/>
    <s v="Større"/>
    <s v="Mindre"/>
    <s v="ja"/>
    <s v="Komfur, evt. konvektionsovn, men køkkenet kan sagtens tages i brug til en start."/>
    <n v="0"/>
    <s v="Mindre"/>
    <n v="0"/>
    <n v="0"/>
    <n v="0"/>
    <n v="0"/>
    <n v="0"/>
    <n v="0"/>
    <n v="0"/>
    <s v="Cathrine Jerrik/Sine"/>
    <d v="2009-02-16T00:00:00"/>
    <n v="0"/>
    <n v="0"/>
    <n v="0"/>
    <n v="4"/>
    <n v="0"/>
    <n v="1"/>
    <n v="0"/>
    <n v="0"/>
    <n v="0"/>
    <n v="0"/>
    <n v="1"/>
    <n v="0"/>
    <n v="1"/>
    <n v="0"/>
    <n v="0"/>
    <n v="0"/>
    <n v="0"/>
    <n v="0"/>
    <n v="1"/>
    <n v="0"/>
    <n v="25"/>
    <s v="Miele"/>
    <n v="2"/>
    <n v="0"/>
    <n v="0"/>
    <n v="0"/>
    <n v="0"/>
    <n v="0"/>
    <n v="1"/>
    <s v="Begrænset"/>
    <n v="0"/>
    <n v="0"/>
    <x v="2"/>
    <s v="Indre By"/>
    <n v="0"/>
    <n v="0"/>
    <n v="48"/>
    <n v="0"/>
    <n v="0"/>
    <n v="0"/>
    <n v="0"/>
    <n v="0"/>
    <n v="0"/>
    <n v="0"/>
    <n v="0"/>
    <n v="0"/>
    <n v="0"/>
    <n v="0"/>
    <n v="95672.54"/>
    <s v="35330"/>
  </r>
  <r>
    <x v="0"/>
    <x v="91"/>
    <s v="Vartov Børnehave"/>
    <x v="1"/>
    <s v="Farvergade 27F"/>
    <n v="1463"/>
    <s v="København K"/>
    <s v="33 13 96 72"/>
    <s v="vartov@vartovbh.dk"/>
    <s v="Mitzi Søgaard"/>
    <n v="0"/>
    <n v="0"/>
    <s v="35335@buf.kk.dk"/>
    <s v="Børnehave"/>
    <n v="0"/>
    <n v="0"/>
    <n v="45"/>
    <n v="0"/>
    <n v="0"/>
    <n v="0"/>
    <n v="0"/>
    <s v="Nej"/>
    <n v="0"/>
    <n v="0"/>
    <n v="0"/>
    <n v="0"/>
    <n v="0"/>
    <n v="0"/>
    <n v="0"/>
    <n v="5"/>
    <n v="0"/>
    <n v="0"/>
    <n v="5"/>
    <n v="0"/>
    <n v="0"/>
    <n v="50000"/>
    <n v="0"/>
    <s v="Nej"/>
    <n v="0"/>
    <n v="0"/>
    <n v="0"/>
    <n v="0"/>
    <n v="0"/>
    <n v="0"/>
    <n v="0"/>
    <n v="0"/>
    <n v="0"/>
    <n v="0"/>
    <n v="0"/>
    <n v="0"/>
    <n v="0"/>
    <n v="0"/>
    <n v="0"/>
    <n v="0"/>
    <n v="95"/>
    <n v="0"/>
    <n v="1"/>
    <s v="Ja"/>
    <s v="Nej"/>
    <s v="nej"/>
    <s v="Nej"/>
    <s v="dårlige køkkenforhold kombineret med at institutionen skal på tur hver dag."/>
    <s v="Nej"/>
    <s v="er meget skeptiske"/>
    <s v="Nej"/>
    <s v="er meget skeptiske"/>
    <s v="Nej"/>
    <n v="0"/>
    <n v="0"/>
    <s v="Køkken begrænset tilvirk"/>
    <n v="0"/>
    <n v="0"/>
    <n v="0"/>
    <n v="0"/>
    <n v="0"/>
    <s v="Mindre"/>
    <s v="Mindre"/>
    <s v="Nej"/>
    <s v="Køkkenet kan komme til at fungere hvis det udskiftes og opgraderes med koge/ovn kapacitet og mere køleplads. Det vil dog forsat være trængt. Sous-chefen mener ikke at man må inddrage noget af rummet ved siden af ellers ser jeg det som en oplagt muligt. Er i tvivl om størrelsen er ok selvom det bliver opgraderet. En udvidelse vil være god."/>
    <n v="0"/>
    <n v="0"/>
    <n v="0"/>
    <n v="0"/>
    <n v="0"/>
    <s v="Mariah / Sine"/>
    <d v="2009-03-24T00:00:00"/>
    <n v="0"/>
    <n v="0"/>
    <n v="1"/>
    <n v="4"/>
    <n v="1"/>
    <n v="0"/>
    <n v="0"/>
    <n v="0"/>
    <n v="0"/>
    <n v="1"/>
    <n v="1"/>
    <n v="0"/>
    <n v="0"/>
    <n v="0"/>
    <n v="0"/>
    <n v="1"/>
    <n v="0"/>
    <n v="0"/>
    <n v="0"/>
    <n v="1"/>
    <n v="25"/>
    <s v="Miele"/>
    <n v="3"/>
    <s v="Nej"/>
    <n v="0"/>
    <s v="Ja"/>
    <s v="Ja"/>
    <s v="Nej"/>
    <n v="1"/>
    <s v="Begrænset"/>
    <n v="0"/>
    <n v="0"/>
    <x v="2"/>
    <s v="Indre By"/>
    <n v="0"/>
    <n v="0"/>
    <n v="45"/>
    <n v="0"/>
    <n v="0"/>
    <n v="0"/>
    <n v="0"/>
    <n v="0"/>
    <n v="0"/>
    <n v="0"/>
    <n v="0"/>
    <n v="0"/>
    <n v="0"/>
    <n v="0"/>
    <n v="71666.52"/>
    <s v="35335"/>
  </r>
  <r>
    <x v="0"/>
    <x v="92"/>
    <s v="Sct. Pouls Sogns Menighedsbørnehave"/>
    <x v="1"/>
    <s v="Fredericiagade 84A"/>
    <n v="1310"/>
    <s v="København K"/>
    <s v="33 15 28 42"/>
    <s v="35337@buf.kk.dk"/>
    <s v="Sanne Krabek"/>
    <n v="0"/>
    <n v="33152842"/>
    <s v="35337@buf.kk.dk"/>
    <s v="Børnehave"/>
    <n v="0"/>
    <n v="0"/>
    <n v="21"/>
    <n v="0"/>
    <n v="0"/>
    <n v="0"/>
    <n v="0"/>
    <s v="Nej"/>
    <n v="0"/>
    <n v="0"/>
    <n v="0"/>
    <n v="0"/>
    <n v="0"/>
    <n v="0"/>
    <n v="0"/>
    <n v="5"/>
    <n v="5"/>
    <n v="1"/>
    <n v="5"/>
    <n v="0"/>
    <n v="0"/>
    <n v="50000"/>
    <n v="0"/>
    <n v="0"/>
    <n v="0"/>
    <n v="0"/>
    <n v="0"/>
    <n v="0"/>
    <n v="0"/>
    <n v="0"/>
    <n v="0"/>
    <n v="0"/>
    <n v="0"/>
    <n v="0"/>
    <n v="0"/>
    <n v="0"/>
    <n v="0"/>
    <n v="0"/>
    <n v="0"/>
    <n v="0"/>
    <n v="87"/>
    <n v="0"/>
    <n v="2"/>
    <s v="nej"/>
    <s v="Nej"/>
    <n v="0"/>
    <s v="Ja"/>
    <s v="laver mad 1 gang om ugen og vil gerne optimere det til hele ugen"/>
    <s v="Ja"/>
    <n v="0"/>
    <s v="Ja"/>
    <n v="0"/>
    <n v="0"/>
    <s v="Vil gerne have hjælp til evt. rekrutering"/>
    <n v="0"/>
    <s v="produktionskøkken"/>
    <s v="Ja"/>
    <s v="Ingen"/>
    <s v="Ingen"/>
    <n v="0"/>
    <s v="Køkkenet er nyt og pga det lille antal børn er det køreklart til at lave mad 5 dage ugentligt"/>
    <n v="0"/>
    <n v="0"/>
    <n v="0"/>
    <n v="0"/>
    <n v="0"/>
    <n v="0"/>
    <n v="0"/>
    <n v="0"/>
    <n v="0"/>
    <s v="Cathrine Jerrik/Sine"/>
    <d v="2009-02-19T00:00:00"/>
    <n v="0"/>
    <n v="1"/>
    <n v="0"/>
    <n v="0"/>
    <n v="0"/>
    <n v="1"/>
    <n v="0"/>
    <n v="0"/>
    <n v="0"/>
    <n v="1"/>
    <n v="1"/>
    <n v="0"/>
    <n v="0"/>
    <n v="0"/>
    <n v="0"/>
    <n v="0"/>
    <n v="0"/>
    <n v="0"/>
    <n v="0"/>
    <n v="0"/>
    <n v="25"/>
    <s v="Miele"/>
    <n v="1.5"/>
    <n v="0"/>
    <n v="0"/>
    <s v="Ja"/>
    <s v="Ja"/>
    <n v="0"/>
    <n v="2"/>
    <s v="Begrænset"/>
    <s v="Køkkenet er en del af børnehavens spiserum og kontor, så ikke meget plads til lager."/>
    <n v="0"/>
    <x v="2"/>
    <s v="Indre By"/>
    <n v="0"/>
    <n v="0"/>
    <n v="20"/>
    <n v="0"/>
    <n v="0"/>
    <n v="0"/>
    <n v="0"/>
    <n v="0"/>
    <n v="0"/>
    <n v="0"/>
    <n v="0"/>
    <n v="0"/>
    <n v="0"/>
    <n v="0"/>
    <n v="40538.839999999997"/>
    <s v="35337"/>
  </r>
  <r>
    <x v="0"/>
    <x v="93"/>
    <n v="0"/>
    <x v="1"/>
    <s v="Hjertensfrydsgade 1"/>
    <n v="1323"/>
    <s v="København K"/>
    <s v="33 15 45 16"/>
    <s v="35361@buf.kk.dk"/>
    <s v="Susan Eirod"/>
    <n v="35378812"/>
    <n v="0"/>
    <s v="35361@buf.kk.dk"/>
    <s v="Børnehave"/>
    <n v="0"/>
    <n v="0"/>
    <n v="20"/>
    <n v="0"/>
    <n v="0"/>
    <n v="0"/>
    <n v="0"/>
    <s v="Nej"/>
    <n v="0"/>
    <n v="0"/>
    <n v="0"/>
    <n v="0"/>
    <n v="0"/>
    <n v="0"/>
    <n v="0"/>
    <n v="0"/>
    <n v="0"/>
    <n v="0"/>
    <n v="0"/>
    <n v="0"/>
    <n v="0"/>
    <n v="0"/>
    <n v="0"/>
    <n v="0"/>
    <n v="0"/>
    <n v="0"/>
    <n v="0"/>
    <n v="0"/>
    <n v="0"/>
    <n v="0"/>
    <n v="0"/>
    <n v="0"/>
    <n v="0"/>
    <n v="0"/>
    <n v="0"/>
    <n v="0"/>
    <n v="0"/>
    <n v="0"/>
    <n v="0"/>
    <n v="0"/>
    <n v="0"/>
    <n v="0"/>
    <n v="1"/>
    <s v="Ja"/>
    <s v="Nej"/>
    <s v="Ja"/>
    <n v="0"/>
    <n v="0"/>
    <n v="0"/>
    <n v="0"/>
    <n v="0"/>
    <n v="0"/>
    <n v="0"/>
    <n v="0"/>
    <n v="0"/>
    <s v="Modtagerkøkken"/>
    <n v="0"/>
    <n v="0"/>
    <n v="0"/>
    <s v="ja"/>
    <n v="0"/>
    <n v="0"/>
    <n v="0"/>
    <n v="0"/>
    <n v="0"/>
    <n v="0"/>
    <n v="0"/>
    <n v="0"/>
    <n v="0"/>
    <n v="0"/>
    <s v="Cathrine Jerrik /Sine"/>
    <d v="2009-04-14T00:00:00"/>
    <n v="0"/>
    <n v="1"/>
    <n v="0"/>
    <n v="4"/>
    <n v="1"/>
    <n v="0"/>
    <n v="0"/>
    <n v="0"/>
    <n v="0"/>
    <n v="1"/>
    <n v="0"/>
    <n v="0"/>
    <n v="0"/>
    <n v="0"/>
    <n v="0"/>
    <n v="0"/>
    <n v="0"/>
    <n v="0"/>
    <n v="0"/>
    <n v="1"/>
    <n v="20"/>
    <s v="Miele"/>
    <n v="2"/>
    <s v="Nej"/>
    <n v="0"/>
    <s v="Nej"/>
    <s v="Nej"/>
    <s v="Nej"/>
    <n v="1"/>
    <s v="ingen plads"/>
    <s v="Mikrokøkken"/>
    <n v="0"/>
    <x v="2"/>
    <s v="Indre By"/>
    <n v="0"/>
    <n v="0"/>
    <n v="20"/>
    <n v="0"/>
    <n v="0"/>
    <n v="0"/>
    <n v="0"/>
    <n v="0"/>
    <n v="0"/>
    <n v="0"/>
    <n v="0"/>
    <n v="0"/>
    <n v="0"/>
    <n v="0"/>
    <n v="13878.4"/>
    <s v="35361"/>
  </r>
  <r>
    <x v="0"/>
    <x v="94"/>
    <s v="Hylet"/>
    <x v="1"/>
    <s v="Rømersgade 7"/>
    <n v="1362"/>
    <s v="København K"/>
    <s v="33 13 03 63"/>
    <s v="35427@buf.kk.dk"/>
    <s v="Karin Løvenskjold (kollektiv ledelse)"/>
    <n v="38286922"/>
    <n v="0"/>
    <s v="info@hylet.dk"/>
    <s v="Børnehave"/>
    <n v="0"/>
    <n v="0"/>
    <n v="28"/>
    <n v="0"/>
    <n v="0"/>
    <n v="0"/>
    <n v="0"/>
    <s v="Nej"/>
    <n v="0"/>
    <n v="0"/>
    <n v="0"/>
    <n v="0"/>
    <n v="0"/>
    <n v="0"/>
    <n v="0"/>
    <n v="5"/>
    <n v="0"/>
    <n v="5"/>
    <n v="5"/>
    <n v="0"/>
    <n v="0"/>
    <n v="145800"/>
    <n v="0"/>
    <n v="0"/>
    <n v="0"/>
    <s v="Refah Hadad"/>
    <n v="2008"/>
    <n v="5"/>
    <n v="0"/>
    <s v="ufaglært"/>
    <n v="0"/>
    <s v="hygiejne, storkøkkenprojekt"/>
    <n v="0"/>
    <n v="0"/>
    <n v="0"/>
    <n v="0"/>
    <n v="0"/>
    <n v="0"/>
    <n v="0"/>
    <n v="0"/>
    <n v="85"/>
    <n v="0"/>
    <n v="2"/>
    <s v="Ja"/>
    <s v="ja"/>
    <s v="Ja"/>
    <n v="0"/>
    <n v="0"/>
    <n v="0"/>
    <n v="0"/>
    <n v="0"/>
    <n v="0"/>
    <n v="0"/>
    <n v="0"/>
    <n v="0"/>
    <s v="produktionskøkken"/>
    <s v="nej"/>
    <s v="Mindre"/>
    <s v="Ingen"/>
    <s v="Nej"/>
    <s v="Køkkenet er gammelt men godkendt og bliver brugt dagligt til varm mad."/>
    <n v="0"/>
    <n v="0"/>
    <n v="0"/>
    <n v="0"/>
    <n v="0"/>
    <n v="0"/>
    <n v="0"/>
    <n v="0"/>
    <n v="0"/>
    <s v="Cathrine Jerrik/Sine"/>
    <d v="2009-02-17T00:00:00"/>
    <n v="0"/>
    <n v="1"/>
    <n v="0"/>
    <n v="0"/>
    <n v="0"/>
    <n v="1"/>
    <n v="0"/>
    <n v="0"/>
    <n v="0"/>
    <n v="0"/>
    <n v="1"/>
    <n v="0"/>
    <n v="0"/>
    <n v="0"/>
    <n v="0"/>
    <n v="1"/>
    <n v="0"/>
    <n v="0"/>
    <n v="0"/>
    <n v="0"/>
    <n v="25"/>
    <s v="Miele"/>
    <n v="4"/>
    <n v="0"/>
    <n v="0"/>
    <s v="Ja"/>
    <s v="Ja"/>
    <s v="ja"/>
    <n v="2"/>
    <s v="Begrænset"/>
    <n v="0"/>
    <n v="0"/>
    <x v="2"/>
    <s v="Indre By"/>
    <n v="0"/>
    <n v="0"/>
    <n v="27"/>
    <n v="0"/>
    <n v="0"/>
    <n v="0"/>
    <n v="0"/>
    <n v="0"/>
    <n v="0"/>
    <n v="0"/>
    <n v="0"/>
    <n v="0"/>
    <n v="0"/>
    <n v="0"/>
    <n v="49675.56"/>
    <s v="35427"/>
  </r>
  <r>
    <x v="0"/>
    <x v="95"/>
    <s v="Rudolf Steiner Børnehaven &quot;Sankt Gertrud&quot;"/>
    <x v="1"/>
    <s v="Sankt Gertruds Stræde 5"/>
    <n v="1129"/>
    <s v="København K"/>
    <s v="33 15 89 03"/>
    <s v="35435@buf.kk.dk"/>
    <s v="Maj-Britt Jensen"/>
    <n v="33323842"/>
    <n v="0"/>
    <s v="35435@buf.kk.dk"/>
    <s v="Børnehave"/>
    <n v="0"/>
    <n v="0"/>
    <n v="24"/>
    <n v="0"/>
    <n v="0"/>
    <n v="0"/>
    <n v="0"/>
    <s v="Nej"/>
    <n v="0"/>
    <n v="0"/>
    <n v="0"/>
    <n v="0"/>
    <n v="0"/>
    <n v="0"/>
    <n v="0"/>
    <n v="0"/>
    <n v="4"/>
    <n v="5"/>
    <n v="1"/>
    <n v="0"/>
    <n v="0"/>
    <n v="70000"/>
    <n v="0"/>
    <s v="Nej"/>
    <s v="Ja"/>
    <s v="Christina Larsen"/>
    <n v="2008"/>
    <n v="21"/>
    <n v="0"/>
    <s v="Pædagog"/>
    <s v="God til at lave mad"/>
    <s v="Er i gang med hygiejne kursus"/>
    <n v="0"/>
    <n v="0"/>
    <n v="0"/>
    <n v="0"/>
    <n v="0"/>
    <n v="0"/>
    <n v="0"/>
    <n v="0"/>
    <n v="100"/>
    <n v="0"/>
    <n v="0"/>
    <s v="Ja"/>
    <s v="Nej"/>
    <s v="Ja"/>
    <s v="Ja"/>
    <n v="0"/>
    <s v="Ja"/>
    <n v="0"/>
    <s v="Ja"/>
    <n v="0"/>
    <s v="ja"/>
    <n v="0"/>
    <n v="0"/>
    <s v="produktionskøkken"/>
    <s v="Ja"/>
    <s v="Ingen"/>
    <s v="Ingen"/>
    <n v="0"/>
    <n v="0"/>
    <n v="0"/>
    <n v="0"/>
    <n v="0"/>
    <n v="0"/>
    <n v="0"/>
    <n v="0"/>
    <n v="0"/>
    <n v="0"/>
    <n v="0"/>
    <s v="Birgitte Glerup / Nanna"/>
    <d v="2009-03-09T00:00:00"/>
    <n v="0"/>
    <n v="0"/>
    <n v="1"/>
    <n v="5"/>
    <n v="0"/>
    <n v="1"/>
    <n v="0"/>
    <n v="0"/>
    <n v="0"/>
    <n v="0"/>
    <n v="1"/>
    <n v="0"/>
    <n v="0"/>
    <n v="0"/>
    <n v="0"/>
    <n v="0"/>
    <n v="0"/>
    <n v="0"/>
    <n v="0"/>
    <n v="1"/>
    <n v="60"/>
    <s v="Miele"/>
    <n v="6"/>
    <s v="Nej"/>
    <n v="0"/>
    <s v="Nej"/>
    <s v="Nej"/>
    <s v="Nej"/>
    <n v="1"/>
    <s v="Begrænset"/>
    <s v="Gasblus. Vasken har 2 rum._x000a_Laver mad i forvejen, vegetar og kan sagtens kører videre. Fin menuplan. Har ikke eftermiddagsmad, da det er ½-dags."/>
    <n v="0"/>
    <x v="2"/>
    <s v="Indre By"/>
    <n v="0"/>
    <n v="0"/>
    <n v="22"/>
    <n v="0"/>
    <n v="0"/>
    <n v="0"/>
    <n v="0"/>
    <n v="0"/>
    <n v="0"/>
    <n v="0"/>
    <n v="0"/>
    <n v="0"/>
    <n v="0"/>
    <n v="0"/>
    <n v="69502.929999999993"/>
    <s v="35435"/>
  </r>
  <r>
    <x v="0"/>
    <x v="96"/>
    <n v="0"/>
    <x v="1"/>
    <s v="Sofiegade 7"/>
    <n v="1418"/>
    <s v="København K"/>
    <s v="32 54 08 20"/>
    <s v="35448@buf.kk.dk"/>
    <s v="Magrethe Søbæk Sørensen"/>
    <n v="32955390"/>
    <n v="0"/>
    <s v="35448@buf.kk.dk"/>
    <s v="Børnehave"/>
    <n v="0"/>
    <n v="0"/>
    <n v="20"/>
    <n v="0"/>
    <n v="0"/>
    <n v="0"/>
    <n v="0"/>
    <s v="Nej"/>
    <n v="0"/>
    <n v="0"/>
    <n v="0"/>
    <n v="0"/>
    <n v="0"/>
    <n v="0"/>
    <n v="0"/>
    <n v="5"/>
    <n v="0"/>
    <n v="0"/>
    <n v="5"/>
    <n v="0"/>
    <n v="0"/>
    <n v="32500"/>
    <n v="0"/>
    <n v="0"/>
    <n v="0"/>
    <n v="0"/>
    <n v="0"/>
    <n v="0"/>
    <n v="0"/>
    <n v="0"/>
    <n v="0"/>
    <n v="0"/>
    <n v="0"/>
    <n v="0"/>
    <n v="0"/>
    <n v="0"/>
    <n v="0"/>
    <n v="0"/>
    <n v="0"/>
    <n v="0"/>
    <n v="0"/>
    <n v="0"/>
    <n v="1"/>
    <s v="Ja"/>
    <s v="Nej"/>
    <s v="nej"/>
    <s v="Ja"/>
    <s v="køkkenet er meget lille men kunne godt have en lille ovn med kogeplader"/>
    <s v="Ja"/>
    <n v="0"/>
    <s v="Ja"/>
    <n v="0"/>
    <n v="0"/>
    <n v="0"/>
    <n v="0"/>
    <s v="Modtagerkøkken"/>
    <n v="0"/>
    <n v="0"/>
    <n v="0"/>
    <n v="0"/>
    <n v="0"/>
    <n v="0"/>
    <n v="0"/>
    <n v="0"/>
    <n v="0"/>
    <n v="0"/>
    <n v="0"/>
    <s v="Mindre"/>
    <n v="0"/>
    <s v="Nyt køleskab og ovn med kogeplader. "/>
    <n v="0"/>
    <d v="1899-12-30T00:00:00"/>
    <n v="0"/>
    <n v="0"/>
    <n v="0"/>
    <n v="0"/>
    <n v="0"/>
    <n v="0"/>
    <n v="0"/>
    <n v="0"/>
    <n v="0"/>
    <n v="1"/>
    <n v="0"/>
    <n v="0"/>
    <n v="0"/>
    <n v="0"/>
    <n v="0"/>
    <n v="1"/>
    <n v="0"/>
    <n v="0"/>
    <n v="0"/>
    <n v="1"/>
    <n v="60"/>
    <s v="Miele"/>
    <n v="0"/>
    <n v="0"/>
    <n v="0"/>
    <n v="0"/>
    <n v="0"/>
    <n v="0"/>
    <n v="1"/>
    <s v="Begrænset"/>
    <n v="0"/>
    <s v="køkkenet er åbent og meget lille, kan bruges til smørselv. Et tilstødende lokale kunne med held indrettes til køkken på sigt"/>
    <x v="2"/>
    <s v="Indre By"/>
    <n v="0"/>
    <n v="0"/>
    <n v="20"/>
    <n v="0"/>
    <n v="0"/>
    <n v="0"/>
    <n v="0"/>
    <n v="0"/>
    <n v="0"/>
    <n v="0"/>
    <n v="0"/>
    <n v="0"/>
    <n v="0"/>
    <n v="0"/>
    <n v="22786"/>
    <s v="35448"/>
  </r>
  <r>
    <x v="0"/>
    <x v="97"/>
    <n v="0"/>
    <x v="1"/>
    <s v="Øster Voldgade 4B"/>
    <n v="1307"/>
    <s v="København K"/>
    <s v="33 13 02 38"/>
    <s v="35462@buf.kk.dk"/>
    <s v="Birgitte C. Carstensen"/>
    <n v="33151958"/>
    <n v="0"/>
    <s v="35462@buf.kk.dk"/>
    <s v="Børnehave"/>
    <n v="0"/>
    <n v="0"/>
    <n v="34"/>
    <n v="0"/>
    <n v="0"/>
    <n v="0"/>
    <n v="0"/>
    <s v="Nej"/>
    <n v="0"/>
    <n v="0"/>
    <n v="0"/>
    <n v="0"/>
    <n v="0"/>
    <n v="0"/>
    <n v="0"/>
    <n v="5"/>
    <n v="5"/>
    <n v="0"/>
    <n v="5"/>
    <n v="0"/>
    <n v="70000"/>
    <n v="0"/>
    <n v="0"/>
    <n v="0"/>
    <n v="0"/>
    <n v="0"/>
    <n v="0"/>
    <n v="0"/>
    <n v="0"/>
    <n v="0"/>
    <n v="0"/>
    <n v="0"/>
    <n v="0"/>
    <n v="0"/>
    <n v="0"/>
    <n v="0"/>
    <n v="0"/>
    <n v="0"/>
    <n v="0"/>
    <n v="0"/>
    <n v="75"/>
    <n v="0"/>
    <n v="2"/>
    <s v="Ja"/>
    <s v="Nej"/>
    <s v="Ja"/>
    <s v="Ja"/>
    <s v="Absolut"/>
    <s v="Ja"/>
    <s v="Absolut"/>
    <s v="Ja"/>
    <s v="Absolut, bare køkkenet er godkendt"/>
    <s v="Nej"/>
    <s v="De vil gerne have hjælp"/>
    <n v="0"/>
    <s v="produktionskøkken"/>
    <s v="nej"/>
    <s v="Mindre"/>
    <s v="Ingen"/>
    <s v="Nej"/>
    <s v="En ny opvaskemskine"/>
    <n v="0"/>
    <n v="0"/>
    <n v="0"/>
    <n v="0"/>
    <n v="0"/>
    <n v="0"/>
    <n v="0"/>
    <n v="0"/>
    <n v="0"/>
    <s v="Cathrine Jerrik / Nanna"/>
    <d v="2009-03-06T00:00:00"/>
    <n v="0"/>
    <n v="1"/>
    <n v="0"/>
    <n v="0"/>
    <n v="0"/>
    <n v="0"/>
    <n v="1"/>
    <n v="0"/>
    <n v="0"/>
    <n v="3"/>
    <n v="1"/>
    <n v="0"/>
    <n v="0"/>
    <n v="0"/>
    <n v="0"/>
    <n v="1"/>
    <n v="0"/>
    <n v="0"/>
    <n v="1"/>
    <n v="1"/>
    <n v="40"/>
    <s v="Miele"/>
    <n v="3"/>
    <s v="Nej"/>
    <n v="0"/>
    <s v="Ja"/>
    <s v="Ja"/>
    <s v="Nej"/>
    <n v="3"/>
    <s v="God plads"/>
    <s v="Har stort loft somkan bruges til lager"/>
    <n v="0"/>
    <x v="2"/>
    <s v="Indre By"/>
    <n v="0"/>
    <n v="0"/>
    <n v="34"/>
    <n v="0"/>
    <n v="0"/>
    <n v="0"/>
    <n v="0"/>
    <n v="0"/>
    <n v="0"/>
    <n v="0"/>
    <n v="0"/>
    <n v="0"/>
    <n v="0"/>
    <n v="0"/>
    <n v="49309.15"/>
    <s v="35462"/>
  </r>
  <r>
    <x v="0"/>
    <x v="98"/>
    <s v="Helligåndskirkens Børnehave"/>
    <x v="1"/>
    <s v="Valkendorfsgade 36"/>
    <n v="1151"/>
    <s v="København K"/>
    <s v="33 15 80 57"/>
    <s v="35483@buf.kk.dk"/>
    <s v="Margrete Debois"/>
    <n v="0"/>
    <n v="0"/>
    <s v="35483@buf.kk.dk"/>
    <s v="Børnehave"/>
    <n v="0"/>
    <n v="6"/>
    <n v="24"/>
    <n v="0"/>
    <n v="0"/>
    <n v="0"/>
    <n v="0"/>
    <s v="Nej"/>
    <n v="0"/>
    <n v="0"/>
    <n v="0"/>
    <n v="0"/>
    <n v="0"/>
    <n v="0"/>
    <n v="0"/>
    <n v="0"/>
    <n v="4"/>
    <n v="0"/>
    <n v="5"/>
    <n v="0"/>
    <n v="0"/>
    <n v="25000"/>
    <n v="0"/>
    <n v="0"/>
    <n v="0"/>
    <n v="0"/>
    <n v="0"/>
    <n v="0"/>
    <n v="0"/>
    <n v="0"/>
    <n v="0"/>
    <n v="0"/>
    <n v="0"/>
    <n v="0"/>
    <n v="0"/>
    <n v="0"/>
    <n v="0"/>
    <n v="0"/>
    <n v="0"/>
    <n v="0"/>
    <n v="75"/>
    <n v="0"/>
    <n v="2"/>
    <s v="Ja"/>
    <s v="Nej"/>
    <s v="Ja"/>
    <s v="Ja"/>
    <s v="Men kun hvis køkken bliver godkendt."/>
    <s v="Ja"/>
    <n v="0"/>
    <s v="Ja"/>
    <n v="0"/>
    <s v="ja"/>
    <n v="0"/>
    <n v="0"/>
    <s v="produktionskøkken"/>
    <s v="nej"/>
    <s v="Større"/>
    <s v="Større"/>
    <s v="Nej"/>
    <s v="Køkkenet er egentligt godt nok, men vil nok ikke blive godkendt, skal nok renoveres og have nyt køleskab og fryser"/>
    <s v="Mindre"/>
    <s v="Større"/>
    <s v="Nej"/>
    <s v="Køkkenet er stort og pænt, men meget gammelt"/>
    <n v="0"/>
    <n v="0"/>
    <n v="0"/>
    <n v="0"/>
    <n v="0"/>
    <s v="Cathrine Jerrik / Nanna"/>
    <d v="2009-03-06T00:00:00"/>
    <n v="0"/>
    <n v="1"/>
    <n v="0"/>
    <n v="0"/>
    <n v="0"/>
    <n v="0"/>
    <n v="0"/>
    <n v="0"/>
    <n v="0"/>
    <n v="1"/>
    <n v="1"/>
    <n v="0"/>
    <n v="0"/>
    <n v="0"/>
    <n v="0"/>
    <n v="1"/>
    <n v="0"/>
    <n v="0"/>
    <n v="0"/>
    <n v="1"/>
    <n v="25"/>
    <s v="Miele"/>
    <n v="4"/>
    <s v="Nej"/>
    <n v="0"/>
    <s v="Ja"/>
    <s v="Ja"/>
    <s v="Nej"/>
    <n v="1"/>
    <s v="God plads"/>
    <s v="vask med 2 rum"/>
    <n v="0"/>
    <x v="2"/>
    <s v="Indre By"/>
    <n v="0"/>
    <n v="6"/>
    <n v="24"/>
    <n v="0"/>
    <n v="0"/>
    <n v="0"/>
    <n v="0"/>
    <n v="0"/>
    <n v="0"/>
    <n v="0"/>
    <n v="0"/>
    <n v="0"/>
    <n v="0"/>
    <n v="0"/>
    <n v="17581.22"/>
    <s v="35483"/>
  </r>
  <r>
    <x v="0"/>
    <x v="99"/>
    <s v="Holmens Sogns Udflytterbørnehave"/>
    <x v="1"/>
    <s v="Rosenlundvej 27"/>
    <n v="3540"/>
    <s v="Lynge"/>
    <n v="48187561"/>
    <s v="holmenudflytter@mail.tele.dk"/>
    <s v="Britta Ulnits"/>
    <n v="38715283"/>
    <n v="0"/>
    <s v="35507@buf.kk.dk"/>
    <s v="Børnehave"/>
    <n v="0"/>
    <n v="0"/>
    <n v="42"/>
    <n v="0"/>
    <n v="0"/>
    <n v="0"/>
    <n v="0"/>
    <s v="Nej"/>
    <n v="0"/>
    <n v="0"/>
    <n v="0"/>
    <n v="0"/>
    <n v="0"/>
    <n v="0"/>
    <n v="0"/>
    <n v="0"/>
    <n v="0"/>
    <n v="0"/>
    <n v="0"/>
    <n v="0"/>
    <n v="0"/>
    <n v="0"/>
    <n v="0"/>
    <s v="Ja"/>
    <n v="0"/>
    <s v="Tina Larsen"/>
    <n v="2006"/>
    <n v="15"/>
    <n v="0"/>
    <n v="0"/>
    <n v="0"/>
    <n v="0"/>
    <n v="0"/>
    <n v="0"/>
    <n v="0"/>
    <n v="0"/>
    <n v="0"/>
    <n v="0"/>
    <n v="0"/>
    <n v="0"/>
    <n v="0"/>
    <n v="0"/>
    <n v="0"/>
    <s v="nej"/>
    <s v="Nej"/>
    <s v="nej"/>
    <s v="Ja"/>
    <n v="0"/>
    <n v="0"/>
    <s v="ved ikke"/>
    <s v="Ja"/>
    <n v="0"/>
    <s v="ja"/>
    <n v="0"/>
    <n v="0"/>
    <n v="0"/>
    <n v="0"/>
    <n v="0"/>
    <n v="0"/>
    <n v="0"/>
    <n v="0"/>
    <n v="0"/>
    <n v="0"/>
    <n v="0"/>
    <n v="0"/>
    <n v="0"/>
    <n v="0"/>
    <n v="0"/>
    <n v="0"/>
    <n v="0"/>
    <s v="Lone"/>
    <d v="1899-12-30T00:00:00"/>
    <n v="0"/>
    <n v="1"/>
    <n v="0"/>
    <n v="4"/>
    <n v="1"/>
    <n v="0"/>
    <n v="0"/>
    <n v="0"/>
    <n v="0"/>
    <n v="0"/>
    <n v="1"/>
    <n v="0"/>
    <n v="0"/>
    <n v="0"/>
    <n v="0"/>
    <n v="0"/>
    <n v="1"/>
    <n v="0"/>
    <n v="0"/>
    <n v="1"/>
    <n v="20"/>
    <s v="Miele"/>
    <n v="2"/>
    <s v="Nej"/>
    <n v="0"/>
    <s v="Nej"/>
    <s v="Nej"/>
    <s v="Nej"/>
    <n v="2"/>
    <s v="God plads"/>
    <n v="0"/>
    <n v="0"/>
    <x v="2"/>
    <s v="Indre By"/>
    <n v="0"/>
    <n v="0"/>
    <n v="42"/>
    <n v="0"/>
    <n v="0"/>
    <n v="0"/>
    <n v="0"/>
    <n v="0"/>
    <n v="0"/>
    <n v="0"/>
    <n v="0"/>
    <n v="0"/>
    <n v="0"/>
    <n v="0"/>
    <n v="30786.02"/>
    <s v="35507"/>
  </r>
  <r>
    <x v="0"/>
    <x v="100"/>
    <s v="Bøgely"/>
    <x v="1"/>
    <s v="Rådvad  &quot;Bøgely&quot; 2"/>
    <n v="2800"/>
    <s v="Lyngby"/>
    <s v="45 80 32 63"/>
    <s v="35509@buf.kk.dk"/>
    <s v="Jette Ahrenst Jørgensen"/>
    <n v="0"/>
    <n v="0"/>
    <s v="35509@buf.kk.dk"/>
    <s v="Børnehave"/>
    <n v="0"/>
    <n v="0"/>
    <n v="66"/>
    <n v="0"/>
    <n v="0"/>
    <n v="0"/>
    <n v="0"/>
    <s v="Nej"/>
    <n v="0"/>
    <n v="0"/>
    <n v="0"/>
    <n v="0"/>
    <n v="0"/>
    <n v="0"/>
    <n v="0"/>
    <n v="0"/>
    <n v="0"/>
    <n v="0"/>
    <n v="5"/>
    <n v="0"/>
    <n v="0"/>
    <n v="5000"/>
    <n v="0"/>
    <s v="Nej"/>
    <n v="0"/>
    <n v="0"/>
    <n v="0"/>
    <n v="0"/>
    <n v="0"/>
    <n v="0"/>
    <n v="0"/>
    <n v="0"/>
    <n v="0"/>
    <n v="0"/>
    <n v="0"/>
    <n v="0"/>
    <n v="0"/>
    <n v="0"/>
    <n v="0"/>
    <n v="0"/>
    <n v="0"/>
    <n v="0"/>
    <n v="0"/>
    <s v="nej"/>
    <s v="Nej"/>
    <s v="nej"/>
    <n v="0"/>
    <n v="0"/>
    <n v="0"/>
    <n v="0"/>
    <n v="0"/>
    <n v="0"/>
    <n v="0"/>
    <s v="Problemer ift rekruttering af madpersonale pga beliggenhed."/>
    <n v="0"/>
    <s v="Køkken begrænset tilvirk"/>
    <n v="0"/>
    <n v="0"/>
    <n v="0"/>
    <n v="0"/>
    <n v="0"/>
    <s v="Større"/>
    <s v="Ingen"/>
    <s v="Nej"/>
    <s v="Industriopvaskemaskine, ovn - 1 ekstra, køl + frys nedslidt, evt. ny skabsfryser + skabskøl (industri), kogebord meget lavt og fungerer kun delvist."/>
    <n v="0"/>
    <n v="0"/>
    <n v="0"/>
    <n v="0"/>
    <s v="Opvaskemaskine er i et andet rum, som er gennemgang"/>
    <s v="Lone/Birgitte"/>
    <d v="2009-05-04T00:00:00"/>
    <n v="0"/>
    <n v="0"/>
    <n v="1"/>
    <n v="4"/>
    <n v="0"/>
    <n v="1"/>
    <n v="0"/>
    <n v="0"/>
    <n v="0"/>
    <n v="0"/>
    <n v="1"/>
    <n v="0"/>
    <n v="0"/>
    <n v="1"/>
    <n v="0"/>
    <n v="1"/>
    <n v="0"/>
    <n v="0"/>
    <n v="0"/>
    <n v="1"/>
    <n v="30"/>
    <s v="Miele"/>
    <n v="8"/>
    <s v="Nej"/>
    <n v="0"/>
    <s v="Nej"/>
    <s v="Nej"/>
    <s v="Nej"/>
    <n v="2"/>
    <s v="ingen plads"/>
    <s v="Problemstillinger der skal løses: 1) 22 børn + 3 voksne på 1. sal, der er ikke og kan ikke etableres spisning nedenunder (madelevator?) 2) Fredet bygning - ombygning under restriktioner 3)Rum m. opvaskemaskine er gennemgansrum for børn + voksne 4)Passage "/>
    <n v="0"/>
    <x v="2"/>
    <s v="Indre By"/>
    <n v="0"/>
    <n v="0"/>
    <n v="66"/>
    <n v="0"/>
    <n v="0"/>
    <n v="0"/>
    <n v="0"/>
    <n v="0"/>
    <n v="0"/>
    <n v="0"/>
    <n v="0"/>
    <n v="0"/>
    <n v="0"/>
    <n v="0"/>
    <n v="30819.360000000001"/>
    <s v="35509"/>
  </r>
  <r>
    <x v="0"/>
    <x v="101"/>
    <s v="Højbjerg"/>
    <x v="1"/>
    <s v="Sandbjergvej 42"/>
    <n v="3460"/>
    <s v="Birkerød"/>
    <s v="45 81 80 73"/>
    <s v="35510@buf.kk.dk"/>
    <s v="Marianne Dinesen"/>
    <n v="35350772"/>
    <n v="0"/>
    <s v="35510@buf.kk.dk"/>
    <s v="Børnehave"/>
    <n v="0"/>
    <n v="0"/>
    <n v="31"/>
    <n v="0"/>
    <n v="0"/>
    <n v="0"/>
    <n v="0"/>
    <n v="0"/>
    <n v="0"/>
    <n v="0"/>
    <n v="0"/>
    <n v="0"/>
    <n v="0"/>
    <n v="0"/>
    <n v="0"/>
    <n v="5"/>
    <n v="0"/>
    <n v="0"/>
    <n v="5"/>
    <n v="0"/>
    <n v="0"/>
    <n v="70000"/>
    <n v="0"/>
    <n v="0"/>
    <n v="0"/>
    <n v="0"/>
    <n v="0"/>
    <n v="0"/>
    <n v="0"/>
    <n v="0"/>
    <n v="0"/>
    <n v="0"/>
    <n v="0"/>
    <n v="0"/>
    <n v="0"/>
    <n v="0"/>
    <n v="0"/>
    <n v="0"/>
    <n v="0"/>
    <n v="0"/>
    <n v="100"/>
    <n v="0"/>
    <n v="0"/>
    <s v="Ja"/>
    <s v="Nej"/>
    <n v="0"/>
    <n v="0"/>
    <s v="ved ikke"/>
    <n v="0"/>
    <s v="ved ikke"/>
    <n v="0"/>
    <s v="ved ikke"/>
    <n v="0"/>
    <s v="ved ikke"/>
    <n v="0"/>
    <s v="Køkken blandet tilvirk"/>
    <n v="0"/>
    <n v="0"/>
    <n v="0"/>
    <n v="0"/>
    <s v="Hvis det kræves: skillevæg + hæve opvaskemaskine. Evt. ny skabsfryser + nyt fuldhøjde køleskab"/>
    <n v="0"/>
    <n v="0"/>
    <n v="0"/>
    <n v="0"/>
    <n v="0"/>
    <n v="0"/>
    <n v="0"/>
    <n v="0"/>
    <n v="0"/>
    <s v="Birgitte Glerup"/>
    <d v="2009-04-24T00:00:00"/>
    <n v="0"/>
    <n v="1"/>
    <n v="0"/>
    <n v="4"/>
    <n v="1"/>
    <n v="0"/>
    <n v="0"/>
    <n v="0"/>
    <n v="0"/>
    <n v="1"/>
    <n v="1"/>
    <n v="0"/>
    <n v="0"/>
    <n v="0"/>
    <n v="0"/>
    <n v="1"/>
    <n v="0"/>
    <n v="0"/>
    <n v="0"/>
    <n v="1"/>
    <n v="20"/>
    <s v="Miele"/>
    <n v="3"/>
    <s v="Ja"/>
    <n v="10"/>
    <s v="Nej"/>
    <s v="Nej"/>
    <s v="Nej"/>
    <n v="2"/>
    <n v="0"/>
    <s v="Der skal afklares: skal der skillevæg/foldedør op mellem køkken og spiseafd? Hvor mange vaske? Tilladt at producere uden rist + afløs i gulv? Opvaskemaskine - skal den hæves? Fliser på væg bag køkkenbordet?"/>
    <n v="0"/>
    <x v="2"/>
    <s v="Indre By"/>
    <n v="0"/>
    <n v="0"/>
    <n v="31"/>
    <n v="0"/>
    <n v="0"/>
    <n v="0"/>
    <n v="0"/>
    <n v="0"/>
    <n v="0"/>
    <n v="0"/>
    <n v="0"/>
    <n v="0"/>
    <n v="0"/>
    <n v="0"/>
    <n v="90520.22"/>
    <s v="35510"/>
  </r>
  <r>
    <x v="0"/>
    <x v="102"/>
    <s v="Trinitatis Sogns Udflytterbørnehave"/>
    <x v="1"/>
    <s v="Tranemosevej 39"/>
    <n v="2750"/>
    <s v="Ballerup"/>
    <s v="44 65 12 13"/>
    <s v="trinitatis@mail.dk"/>
    <s v="Tove Hammer"/>
    <n v="36497454"/>
    <n v="0"/>
    <s v="35511@buf.kk.dk"/>
    <s v="Børnehave"/>
    <n v="0"/>
    <n v="0"/>
    <n v="30"/>
    <n v="0"/>
    <n v="0"/>
    <n v="0"/>
    <n v="0"/>
    <s v="Nej"/>
    <n v="0"/>
    <n v="0"/>
    <n v="0"/>
    <n v="0"/>
    <n v="0"/>
    <n v="0"/>
    <n v="0"/>
    <n v="5"/>
    <n v="0"/>
    <n v="0"/>
    <n v="5"/>
    <n v="0"/>
    <n v="0"/>
    <n v="40000"/>
    <n v="0"/>
    <n v="0"/>
    <n v="0"/>
    <n v="0"/>
    <n v="0"/>
    <n v="0"/>
    <n v="0"/>
    <n v="0"/>
    <n v="0"/>
    <n v="0"/>
    <n v="0"/>
    <n v="0"/>
    <n v="0"/>
    <n v="0"/>
    <n v="0"/>
    <n v="0"/>
    <n v="0"/>
    <n v="0"/>
    <n v="90"/>
    <n v="0"/>
    <n v="0"/>
    <s v="nej"/>
    <s v="Nej"/>
    <s v="nej"/>
    <s v="Ja"/>
    <s v="der skal komme timer med"/>
    <s v="Ja"/>
    <n v="0"/>
    <s v="Ja"/>
    <n v="0"/>
    <s v="Nej"/>
    <s v="vil gerne have hjælp"/>
    <n v="0"/>
    <n v="0"/>
    <n v="0"/>
    <n v="0"/>
    <n v="0"/>
    <n v="0"/>
    <n v="0"/>
    <n v="0"/>
    <n v="0"/>
    <n v="0"/>
    <n v="0"/>
    <n v="0"/>
    <n v="0"/>
    <n v="0"/>
    <n v="0"/>
    <s v="der blev lavet mad i køkkenet indtil sommeren 2007. varm og kold mad"/>
    <s v="Lone Voss"/>
    <d v="1899-12-30T00:00:00"/>
    <n v="0"/>
    <n v="0"/>
    <n v="1"/>
    <n v="4"/>
    <n v="1"/>
    <n v="0"/>
    <n v="0"/>
    <n v="0"/>
    <n v="0"/>
    <n v="1"/>
    <n v="0"/>
    <n v="0"/>
    <n v="0"/>
    <n v="0"/>
    <n v="0"/>
    <n v="1"/>
    <n v="0"/>
    <n v="0"/>
    <n v="0"/>
    <n v="1"/>
    <n v="3"/>
    <s v="Industri"/>
    <n v="4"/>
    <s v="Nej"/>
    <n v="0"/>
    <s v="Ja"/>
    <s v="Ja"/>
    <s v="Nej"/>
    <n v="1"/>
    <s v="ingen plads"/>
    <s v="ovn"/>
    <n v="0"/>
    <x v="2"/>
    <s v="Indre By"/>
    <n v="0"/>
    <n v="0"/>
    <n v="30"/>
    <n v="0"/>
    <n v="0"/>
    <n v="0"/>
    <n v="0"/>
    <n v="0"/>
    <n v="0"/>
    <n v="0"/>
    <n v="0"/>
    <n v="0"/>
    <n v="0"/>
    <n v="0"/>
    <n v="29081.54"/>
    <s v="35511"/>
  </r>
  <r>
    <x v="0"/>
    <x v="103"/>
    <n v="0"/>
    <x v="1"/>
    <s v="Sankt Peders Stræde 4"/>
    <n v="1453"/>
    <s v="København K"/>
    <s v="33 13 62 58"/>
    <s v="35571@buf.kk.dk"/>
    <s v="Vibeke Sølling"/>
    <n v="39621212"/>
    <n v="0"/>
    <s v="35571@buf.kk.dk"/>
    <s v="Børnehave"/>
    <n v="0"/>
    <n v="0"/>
    <n v="22"/>
    <n v="60"/>
    <n v="0"/>
    <n v="0"/>
    <n v="0"/>
    <s v="ja"/>
    <n v="0"/>
    <n v="0"/>
    <n v="0"/>
    <n v="0"/>
    <n v="0"/>
    <n v="0"/>
    <n v="0"/>
    <n v="0"/>
    <n v="0"/>
    <n v="0"/>
    <n v="0"/>
    <n v="0"/>
    <n v="0"/>
    <n v="0"/>
    <n v="0"/>
    <s v="Nej"/>
    <s v="nej"/>
    <n v="0"/>
    <n v="0"/>
    <n v="0"/>
    <n v="0"/>
    <n v="0"/>
    <n v="0"/>
    <n v="0"/>
    <n v="0"/>
    <n v="0"/>
    <n v="0"/>
    <n v="0"/>
    <n v="0"/>
    <n v="0"/>
    <n v="0"/>
    <n v="0"/>
    <n v="0"/>
    <n v="0"/>
    <n v="1"/>
    <s v="Ja"/>
    <s v="Nej"/>
    <s v="Ja"/>
    <s v="Ja"/>
    <s v="Hvis der er råd til det, ellers vil de have det udefra"/>
    <s v="Ja"/>
    <s v="Se ovenfor"/>
    <s v="Ja"/>
    <s v="Se ovenfor"/>
    <s v="Nej"/>
    <s v="vil gerne have hjælp"/>
    <n v="0"/>
    <s v="produktionskøkken"/>
    <s v="nej"/>
    <s v="Større"/>
    <s v="Mindre"/>
    <s v="Nej"/>
    <s v="Stort dejligt køkken, men trænger til renovering, men brugbart._x000a_Nyt komfu, ny emhætte, nyt køleskab"/>
    <n v="0"/>
    <n v="0"/>
    <n v="0"/>
    <n v="0"/>
    <n v="0"/>
    <n v="0"/>
    <n v="0"/>
    <n v="0"/>
    <n v="0"/>
    <s v="Cathrine Jerrik / Nanna"/>
    <d v="2009-03-09T00:00:00"/>
    <n v="0"/>
    <n v="1"/>
    <n v="0"/>
    <n v="0"/>
    <n v="0"/>
    <n v="1"/>
    <n v="0"/>
    <n v="0"/>
    <n v="0"/>
    <n v="1"/>
    <n v="1"/>
    <n v="0"/>
    <n v="0"/>
    <n v="0"/>
    <n v="0"/>
    <n v="1"/>
    <n v="0"/>
    <n v="0"/>
    <n v="0"/>
    <n v="1"/>
    <n v="20"/>
    <s v="Miele"/>
    <n v="3.5"/>
    <s v="Nej"/>
    <n v="0"/>
    <s v="Nej"/>
    <s v="Nej"/>
    <s v="Nej"/>
    <n v="2"/>
    <s v="God plads"/>
    <n v="0"/>
    <n v="0"/>
    <x v="0"/>
    <s v="Indre By"/>
    <n v="0"/>
    <n v="0"/>
    <n v="22"/>
    <n v="60"/>
    <n v="0"/>
    <n v="0"/>
    <n v="0"/>
    <n v="0"/>
    <n v="0"/>
    <n v="0"/>
    <n v="0"/>
    <n v="0"/>
    <n v="0"/>
    <n v="0"/>
    <n v="21361.95"/>
    <s v="35571"/>
  </r>
  <r>
    <x v="0"/>
    <x v="104"/>
    <s v="Stokholmsgave Centrum"/>
    <x v="1"/>
    <s v="Klampenborgvej 135"/>
    <n v="2800"/>
    <s v="Lyngby"/>
    <s v="45 93 63 22"/>
    <s v="37379@buf.kk.dk"/>
    <s v="Heidi Barington"/>
    <n v="0"/>
    <n v="0"/>
    <s v="37379@buf.kk.dk"/>
    <s v="Børnehave"/>
    <n v="0"/>
    <n v="0"/>
    <n v="66"/>
    <n v="0"/>
    <n v="0"/>
    <n v="0"/>
    <n v="0"/>
    <n v="0"/>
    <n v="0"/>
    <n v="0"/>
    <n v="0"/>
    <n v="0"/>
    <n v="0"/>
    <n v="0"/>
    <n v="0"/>
    <n v="5"/>
    <n v="5"/>
    <n v="0"/>
    <n v="5"/>
    <n v="0"/>
    <n v="0"/>
    <n v="80000"/>
    <n v="0"/>
    <s v="Ja"/>
    <n v="0"/>
    <s v="Schantall Werleman"/>
    <n v="2009"/>
    <n v="25"/>
    <n v="0"/>
    <s v="studerende"/>
    <n v="0"/>
    <n v="0"/>
    <n v="0"/>
    <n v="0"/>
    <n v="0"/>
    <n v="0"/>
    <n v="0"/>
    <n v="0"/>
    <n v="0"/>
    <n v="0"/>
    <n v="90"/>
    <n v="0"/>
    <n v="1"/>
    <s v="Ja"/>
    <n v="0"/>
    <n v="0"/>
    <s v="Ja"/>
    <n v="0"/>
    <s v="Ja"/>
    <s v="tror"/>
    <s v="Ja"/>
    <n v="0"/>
    <s v="Nej"/>
    <s v="vil meget gerne benytte Madhuset ti hjælp"/>
    <n v="0"/>
    <s v="produktionskøkken"/>
    <s v="nej"/>
    <s v="Mindre"/>
    <s v="Ingen"/>
    <s v="Nej"/>
    <s v="ud fra samtale i tlf: nye ovne, nyt kogebord"/>
    <n v="0"/>
    <n v="0"/>
    <n v="0"/>
    <n v="0"/>
    <n v="0"/>
    <n v="0"/>
    <n v="0"/>
    <n v="0"/>
    <n v="0"/>
    <s v="Birgitte Glerup"/>
    <d v="2009-04-24T00:00:00"/>
    <n v="0"/>
    <n v="0"/>
    <n v="1"/>
    <n v="4"/>
    <n v="0"/>
    <n v="1"/>
    <n v="0"/>
    <n v="0"/>
    <n v="0"/>
    <n v="0"/>
    <n v="3"/>
    <n v="0"/>
    <n v="0"/>
    <n v="0"/>
    <n v="0"/>
    <n v="0"/>
    <n v="0"/>
    <n v="0"/>
    <n v="1"/>
    <n v="1"/>
    <n v="20"/>
    <s v="Miele"/>
    <n v="4"/>
    <s v="Ja"/>
    <n v="10"/>
    <s v="Nej"/>
    <s v="Nej"/>
    <s v="Nej"/>
    <n v="2"/>
    <s v="Begrænset"/>
    <n v="0"/>
    <n v="0"/>
    <x v="2"/>
    <s v="Indre By"/>
    <n v="0"/>
    <n v="0"/>
    <n v="66"/>
    <n v="0"/>
    <n v="0"/>
    <n v="0"/>
    <n v="0"/>
    <n v="0"/>
    <n v="0"/>
    <n v="0"/>
    <n v="0"/>
    <n v="0"/>
    <n v="0"/>
    <n v="0"/>
    <n v="85463.91"/>
    <s v="37379"/>
  </r>
  <r>
    <x v="0"/>
    <x v="105"/>
    <s v="Dronning Louise børnehave"/>
    <x v="2"/>
    <s v="Bjelkes Allé 45"/>
    <n v="2200"/>
    <s v="København N"/>
    <s v="35 85 79 69"/>
    <s v="35312@buf.kk.dk"/>
    <s v="Lone Sass Mønsted"/>
    <n v="38192558"/>
    <n v="0"/>
    <s v="35312@buf.kk.dk"/>
    <s v="Børnehave"/>
    <n v="0"/>
    <n v="0"/>
    <n v="48"/>
    <n v="0"/>
    <n v="0"/>
    <n v="0"/>
    <n v="0"/>
    <s v="Nej"/>
    <n v="0"/>
    <n v="0"/>
    <n v="0"/>
    <n v="0"/>
    <n v="0"/>
    <n v="0"/>
    <n v="0"/>
    <n v="0"/>
    <n v="0"/>
    <n v="0"/>
    <n v="5"/>
    <n v="0"/>
    <n v="0"/>
    <n v="0"/>
    <n v="0"/>
    <n v="0"/>
    <n v="0"/>
    <n v="0"/>
    <n v="0"/>
    <n v="0"/>
    <n v="0"/>
    <n v="0"/>
    <n v="0"/>
    <n v="0"/>
    <n v="0"/>
    <n v="0"/>
    <n v="0"/>
    <n v="0"/>
    <n v="0"/>
    <n v="0"/>
    <n v="0"/>
    <n v="0"/>
    <n v="90"/>
    <n v="0"/>
    <n v="1"/>
    <s v="nej"/>
    <s v="Nej"/>
    <s v="Ja"/>
    <s v="Ja"/>
    <n v="0"/>
    <s v="Ja"/>
    <n v="0"/>
    <s v="Ja"/>
    <n v="0"/>
    <s v="Nej"/>
    <n v="0"/>
    <n v="0"/>
    <s v="Køkken begrænset tilvirk"/>
    <s v="nej"/>
    <n v="0"/>
    <n v="0"/>
    <n v="0"/>
    <n v="0"/>
    <s v="Større"/>
    <s v="Større"/>
    <n v="0"/>
    <n v="0"/>
    <n v="0"/>
    <n v="0"/>
    <n v="0"/>
    <n v="0"/>
    <n v="0"/>
    <s v="Cathrine"/>
    <d v="1899-12-30T00:00:00"/>
    <n v="0"/>
    <n v="1"/>
    <n v="0"/>
    <n v="0"/>
    <n v="0"/>
    <n v="1"/>
    <n v="0"/>
    <n v="0"/>
    <n v="0"/>
    <n v="2"/>
    <n v="2"/>
    <n v="0"/>
    <n v="0"/>
    <n v="0"/>
    <n v="0"/>
    <n v="0"/>
    <n v="2"/>
    <n v="0"/>
    <n v="0"/>
    <n v="1"/>
    <n v="20"/>
    <s v="Miele"/>
    <n v="2"/>
    <s v="Nej"/>
    <n v="0"/>
    <s v="Nej"/>
    <n v="0"/>
    <s v="Nej"/>
    <n v="2"/>
    <s v="God plads"/>
    <n v="0"/>
    <n v="0"/>
    <x v="2"/>
    <s v="Nørrebro"/>
    <n v="0"/>
    <n v="6"/>
    <n v="44"/>
    <n v="0"/>
    <n v="0"/>
    <n v="0"/>
    <n v="0"/>
    <n v="0"/>
    <n v="0"/>
    <n v="0"/>
    <n v="0"/>
    <n v="0"/>
    <n v="0"/>
    <n v="0"/>
    <n v="40384.68"/>
    <s v="35312"/>
  </r>
  <r>
    <x v="0"/>
    <x v="106"/>
    <s v="Stefansgårdens Børnehave"/>
    <x v="2"/>
    <s v="Hellebækgade 29"/>
    <n v="2200"/>
    <s v="København N"/>
    <s v="35 85 38 81"/>
    <s v="35357@buf.kk.dk"/>
    <s v="Birgitte Munch Jørgensen"/>
    <n v="36462736"/>
    <n v="0"/>
    <s v="35357@buf.kk.dk"/>
    <s v="Børnehave"/>
    <n v="0"/>
    <n v="10"/>
    <n v="20"/>
    <n v="0"/>
    <n v="0"/>
    <n v="0"/>
    <n v="0"/>
    <s v="Nej"/>
    <n v="0"/>
    <n v="0"/>
    <n v="0"/>
    <n v="0"/>
    <n v="0"/>
    <n v="0"/>
    <n v="0"/>
    <n v="5"/>
    <n v="0"/>
    <n v="0"/>
    <n v="5"/>
    <n v="0"/>
    <n v="0"/>
    <n v="30000"/>
    <n v="0"/>
    <n v="0"/>
    <n v="0"/>
    <n v="0"/>
    <n v="0"/>
    <n v="0"/>
    <n v="0"/>
    <n v="0"/>
    <n v="0"/>
    <n v="0"/>
    <n v="0"/>
    <n v="0"/>
    <n v="0"/>
    <n v="0"/>
    <n v="0"/>
    <n v="0"/>
    <n v="0"/>
    <n v="0"/>
    <n v="90"/>
    <n v="0"/>
    <n v="1"/>
    <s v="Ja"/>
    <s v="Nej"/>
    <s v="Ja"/>
    <s v="Ja"/>
    <n v="0"/>
    <s v="Ja"/>
    <n v="0"/>
    <s v="Ja"/>
    <n v="0"/>
    <s v="Nej"/>
    <n v="0"/>
    <n v="0"/>
    <s v="Køkken begrænset tilvirk"/>
    <s v="nej"/>
    <n v="0"/>
    <s v="Større"/>
    <n v="0"/>
    <n v="0"/>
    <n v="0"/>
    <n v="0"/>
    <n v="0"/>
    <n v="0"/>
    <n v="0"/>
    <n v="0"/>
    <n v="0"/>
    <n v="0"/>
    <s v="en total renovering, køkkenet er mindre og ikke brugbar."/>
    <s v="Cathrine"/>
    <d v="1899-12-30T00:00:00"/>
    <n v="0"/>
    <n v="0"/>
    <n v="0"/>
    <n v="0"/>
    <n v="0"/>
    <n v="0"/>
    <n v="0"/>
    <n v="0"/>
    <n v="0"/>
    <n v="1"/>
    <n v="0"/>
    <n v="0"/>
    <n v="0"/>
    <n v="0"/>
    <n v="0"/>
    <n v="0"/>
    <n v="0"/>
    <n v="0"/>
    <n v="1"/>
    <n v="0"/>
    <n v="0"/>
    <n v="0"/>
    <n v="0"/>
    <s v="Nej"/>
    <n v="0"/>
    <s v="Nej"/>
    <s v="Nej"/>
    <s v="Nej"/>
    <n v="1"/>
    <s v="Begrænset"/>
    <n v="0"/>
    <n v="0"/>
    <x v="2"/>
    <s v="Nørrebro"/>
    <n v="0"/>
    <n v="10"/>
    <n v="20"/>
    <n v="0"/>
    <n v="0"/>
    <n v="0"/>
    <n v="0"/>
    <n v="0"/>
    <n v="0"/>
    <n v="0"/>
    <n v="0"/>
    <n v="0"/>
    <n v="0"/>
    <n v="0"/>
    <n v="28756.04"/>
    <s v="35357"/>
  </r>
  <r>
    <x v="0"/>
    <x v="107"/>
    <n v="0"/>
    <x v="2"/>
    <s v="Hermodsgade 23"/>
    <n v="2200"/>
    <s v="København N"/>
    <s v="35 81 92 94"/>
    <s v="35359@buf.kk.dk"/>
    <s v="Gitte Koldbye Schmidt"/>
    <n v="32969700"/>
    <n v="0"/>
    <s v="35359@buf.kk.dk"/>
    <s v="Børnehave"/>
    <n v="0"/>
    <n v="0"/>
    <n v="20"/>
    <n v="0"/>
    <n v="0"/>
    <n v="0"/>
    <n v="0"/>
    <s v="Nej"/>
    <n v="0"/>
    <n v="0"/>
    <n v="0"/>
    <n v="0"/>
    <n v="0"/>
    <n v="0"/>
    <n v="0"/>
    <n v="5"/>
    <n v="0"/>
    <n v="0"/>
    <n v="5"/>
    <n v="0"/>
    <n v="0"/>
    <n v="0"/>
    <n v="0"/>
    <n v="0"/>
    <n v="0"/>
    <n v="0"/>
    <n v="0"/>
    <n v="0"/>
    <n v="0"/>
    <n v="0"/>
    <n v="0"/>
    <n v="0"/>
    <n v="0"/>
    <n v="0"/>
    <n v="0"/>
    <n v="0"/>
    <n v="0"/>
    <n v="0"/>
    <n v="0"/>
    <n v="0"/>
    <n v="0"/>
    <n v="0"/>
    <n v="1"/>
    <s v="Ja"/>
    <s v="Nej"/>
    <s v="Ja"/>
    <s v="Ja"/>
    <s v="ikke muligt. P.g.a. aktuelle køkken forhold. "/>
    <s v="Ja"/>
    <n v="0"/>
    <s v="Ja"/>
    <s v="hvis det er muligt"/>
    <s v="ja"/>
    <n v="0"/>
    <n v="0"/>
    <s v="Køkken begrænset tilvirk"/>
    <n v="0"/>
    <n v="0"/>
    <n v="0"/>
    <n v="0"/>
    <n v="0"/>
    <s v="Mindre"/>
    <s v="Større"/>
    <n v="0"/>
    <s v="Køkkenet er gammelt, men lederen har sat penge af så de selv kan renoverer det."/>
    <n v="0"/>
    <n v="0"/>
    <n v="0"/>
    <n v="0"/>
    <n v="0"/>
    <s v="Cathrine"/>
    <s v="24.03"/>
    <n v="0"/>
    <n v="1"/>
    <n v="0"/>
    <n v="0"/>
    <n v="0"/>
    <n v="0"/>
    <n v="0"/>
    <n v="0"/>
    <n v="0"/>
    <n v="1"/>
    <n v="0"/>
    <n v="0"/>
    <n v="0"/>
    <n v="0"/>
    <n v="0"/>
    <n v="1"/>
    <n v="0"/>
    <n v="0"/>
    <n v="0"/>
    <n v="1"/>
    <n v="29"/>
    <s v="bosch"/>
    <n v="2"/>
    <n v="0"/>
    <n v="0"/>
    <s v="Ja"/>
    <s v="Ja"/>
    <n v="0"/>
    <n v="1"/>
    <s v="ingen plads"/>
    <s v="Bruger køkkenet som kontor, personalestue."/>
    <n v="0"/>
    <x v="2"/>
    <s v="Nørrebro"/>
    <n v="0"/>
    <n v="0"/>
    <n v="20"/>
    <n v="0"/>
    <n v="0"/>
    <n v="0"/>
    <n v="0"/>
    <n v="0"/>
    <n v="0"/>
    <n v="0"/>
    <n v="0"/>
    <n v="0"/>
    <n v="0"/>
    <n v="0"/>
    <n v="42726.16"/>
    <s v="35359"/>
  </r>
  <r>
    <x v="0"/>
    <x v="108"/>
    <s v="Linden"/>
    <x v="2"/>
    <s v="Kapelvej 36"/>
    <n v="2200"/>
    <s v="København N"/>
    <s v="35 39 43 38"/>
    <s v="35381@buf.kk.dk"/>
    <s v="Inge Kunkel-Bode"/>
    <n v="38742801"/>
    <n v="0"/>
    <s v="35381@buf.kk.dk"/>
    <s v="Børnehave"/>
    <n v="0"/>
    <n v="10"/>
    <n v="63"/>
    <n v="0"/>
    <n v="0"/>
    <n v="0"/>
    <n v="0"/>
    <s v="ja"/>
    <n v="2"/>
    <n v="1"/>
    <n v="0"/>
    <n v="0"/>
    <n v="0"/>
    <n v="0"/>
    <n v="0"/>
    <s v="Ja"/>
    <n v="0"/>
    <n v="0"/>
    <n v="0"/>
    <n v="0"/>
    <n v="0"/>
    <n v="100000"/>
    <n v="0"/>
    <n v="0"/>
    <n v="0"/>
    <n v="0"/>
    <n v="0"/>
    <n v="0"/>
    <n v="0"/>
    <n v="0"/>
    <n v="0"/>
    <n v="0"/>
    <n v="0"/>
    <n v="0"/>
    <n v="0"/>
    <n v="0"/>
    <n v="0"/>
    <n v="0"/>
    <n v="0"/>
    <n v="0"/>
    <n v="80"/>
    <n v="0"/>
    <n v="1"/>
    <s v="Ja"/>
    <s v="Nej"/>
    <s v="Ja"/>
    <s v="Ja"/>
    <n v="0"/>
    <s v="Ja"/>
    <n v="0"/>
    <s v="Ja"/>
    <s v="hvis pengene er til stede"/>
    <s v="Nej"/>
    <n v="0"/>
    <n v="0"/>
    <s v="produktionskøkken"/>
    <n v="0"/>
    <n v="0"/>
    <s v="Større"/>
    <n v="0"/>
    <s v="der skal etableres en elevator mellem etagerne"/>
    <n v="0"/>
    <n v="0"/>
    <n v="0"/>
    <n v="0"/>
    <n v="0"/>
    <n v="0"/>
    <n v="0"/>
    <n v="0"/>
    <n v="0"/>
    <s v="Cathrine"/>
    <d v="1899-12-30T00:00:00"/>
    <n v="0"/>
    <n v="0"/>
    <n v="1"/>
    <n v="5"/>
    <n v="1"/>
    <n v="0"/>
    <n v="0"/>
    <n v="0"/>
    <n v="0"/>
    <n v="0"/>
    <n v="2"/>
    <n v="0"/>
    <n v="0"/>
    <n v="0"/>
    <n v="0"/>
    <n v="0"/>
    <n v="2"/>
    <n v="0"/>
    <n v="0"/>
    <n v="2"/>
    <n v="20"/>
    <s v="Miele"/>
    <n v="4"/>
    <s v="Ja"/>
    <n v="0"/>
    <n v="0"/>
    <s v="Ja"/>
    <n v="0"/>
    <n v="2"/>
    <s v="God plads"/>
    <s v="køkkenet er virkeligt nyt har været i brug indtil for 4 år siden"/>
    <n v="0"/>
    <x v="2"/>
    <s v="Nørrebro"/>
    <n v="0"/>
    <n v="10"/>
    <n v="63"/>
    <n v="0"/>
    <n v="0"/>
    <n v="0"/>
    <n v="0"/>
    <n v="0"/>
    <n v="0"/>
    <n v="0"/>
    <n v="0"/>
    <n v="0"/>
    <n v="0"/>
    <n v="0"/>
    <n v="90513.74"/>
    <s v="35381"/>
  </r>
  <r>
    <x v="0"/>
    <x v="109"/>
    <s v="Linden"/>
    <x v="2"/>
    <s v="Kapelvej 36"/>
    <n v="2200"/>
    <s v="København N"/>
    <s v="35 39 43 38"/>
    <s v="35381@buf.kk.dk"/>
    <s v="Inge Kunkel-Bode"/>
    <n v="38742801"/>
    <n v="0"/>
    <s v="35381@buf.kk.dk"/>
    <s v="Børnehave"/>
    <n v="0"/>
    <n v="10"/>
    <n v="63"/>
    <n v="0"/>
    <n v="0"/>
    <n v="0"/>
    <n v="0"/>
    <s v="ja"/>
    <n v="0"/>
    <n v="0"/>
    <n v="0"/>
    <n v="0"/>
    <n v="0"/>
    <n v="0"/>
    <n v="0"/>
    <n v="0"/>
    <n v="0"/>
    <n v="0"/>
    <n v="0"/>
    <n v="0"/>
    <n v="0"/>
    <n v="0"/>
    <n v="0"/>
    <n v="0"/>
    <n v="0"/>
    <n v="0"/>
    <n v="0"/>
    <n v="0"/>
    <n v="0"/>
    <n v="0"/>
    <n v="0"/>
    <n v="0"/>
    <n v="0"/>
    <n v="0"/>
    <n v="0"/>
    <n v="0"/>
    <n v="0"/>
    <n v="0"/>
    <n v="0"/>
    <n v="0"/>
    <n v="0"/>
    <n v="0"/>
    <n v="0"/>
    <n v="0"/>
    <n v="0"/>
    <n v="0"/>
    <n v="0"/>
    <n v="0"/>
    <n v="0"/>
    <n v="0"/>
    <n v="0"/>
    <n v="0"/>
    <n v="0"/>
    <n v="0"/>
    <n v="0"/>
    <s v="produktionskøkken"/>
    <s v="nej"/>
    <n v="0"/>
    <s v="Større"/>
    <n v="0"/>
    <s v="køkkenet trænger til total renovering, er gammelt men kan bruges"/>
    <n v="0"/>
    <n v="0"/>
    <n v="0"/>
    <n v="0"/>
    <n v="0"/>
    <n v="0"/>
    <n v="0"/>
    <n v="0"/>
    <n v="0"/>
    <n v="0"/>
    <d v="1899-12-30T00:00:00"/>
    <n v="0"/>
    <n v="1"/>
    <n v="0"/>
    <n v="0"/>
    <n v="0"/>
    <n v="0"/>
    <n v="0"/>
    <n v="0"/>
    <n v="0"/>
    <n v="0"/>
    <n v="0"/>
    <n v="0"/>
    <n v="0"/>
    <n v="0"/>
    <n v="0"/>
    <n v="0"/>
    <n v="0"/>
    <n v="0"/>
    <n v="0"/>
    <n v="0"/>
    <n v="0"/>
    <n v="0"/>
    <n v="3"/>
    <n v="0"/>
    <n v="0"/>
    <n v="0"/>
    <n v="0"/>
    <n v="0"/>
    <n v="2"/>
    <s v="God plads"/>
    <n v="0"/>
    <n v="0"/>
    <x v="2"/>
    <s v="Nørrebro"/>
    <n v="0"/>
    <n v="10"/>
    <n v="63"/>
    <n v="0"/>
    <n v="0"/>
    <n v="0"/>
    <n v="0"/>
    <n v="0"/>
    <n v="0"/>
    <n v="0"/>
    <n v="0"/>
    <n v="0"/>
    <n v="0"/>
    <n v="0"/>
    <n v="90513.74"/>
    <s v="35381"/>
  </r>
  <r>
    <x v="0"/>
    <x v="110"/>
    <s v="Børnehaven Jordkloden"/>
    <x v="2"/>
    <s v="Tibirkegade 19"/>
    <n v="2200"/>
    <s v="København N"/>
    <s v="35 37 11 78"/>
    <s v="35471@buf.kk.dk"/>
    <s v="Helene Elsa-Johanna Johannessen"/>
    <n v="60771118"/>
    <n v="0"/>
    <s v="35471@buf.kk.dk"/>
    <s v="Børnehave"/>
    <n v="0"/>
    <n v="0"/>
    <n v="32"/>
    <n v="0"/>
    <n v="0"/>
    <n v="0"/>
    <n v="0"/>
    <s v="Nej"/>
    <n v="0"/>
    <n v="0"/>
    <n v="0"/>
    <n v="0"/>
    <n v="0"/>
    <n v="0"/>
    <n v="0"/>
    <n v="5"/>
    <n v="0"/>
    <n v="5"/>
    <n v="0"/>
    <n v="0"/>
    <n v="0"/>
    <n v="80000"/>
    <n v="0"/>
    <s v="Ja"/>
    <n v="0"/>
    <s v="Marianne Tandrup Bengani"/>
    <n v="1980"/>
    <n v="25"/>
    <n v="0"/>
    <n v="0"/>
    <s v="mange år"/>
    <s v="økokursus"/>
    <n v="0"/>
    <n v="0"/>
    <n v="0"/>
    <n v="0"/>
    <n v="0"/>
    <n v="0"/>
    <n v="0"/>
    <n v="0"/>
    <n v="75"/>
    <n v="0"/>
    <n v="1"/>
    <s v="Ja"/>
    <s v="Nej"/>
    <s v="Ja"/>
    <n v="0"/>
    <n v="0"/>
    <n v="0"/>
    <n v="0"/>
    <n v="0"/>
    <n v="0"/>
    <n v="0"/>
    <n v="0"/>
    <n v="0"/>
    <s v="produktionskøkken"/>
    <n v="0"/>
    <n v="0"/>
    <n v="0"/>
    <n v="0"/>
    <n v="0"/>
    <n v="0"/>
    <n v="0"/>
    <n v="0"/>
    <n v="0"/>
    <n v="0"/>
    <n v="0"/>
    <n v="0"/>
    <n v="0"/>
    <s v="en ny opvaskemaskine og 2 køleskabe, ønskes"/>
    <s v="Cathrine"/>
    <n v="0"/>
    <n v="0"/>
    <n v="0"/>
    <n v="1"/>
    <n v="4"/>
    <n v="0"/>
    <n v="0"/>
    <n v="0"/>
    <n v="0"/>
    <n v="0"/>
    <n v="0"/>
    <n v="1"/>
    <n v="0"/>
    <n v="0"/>
    <n v="0"/>
    <n v="0"/>
    <n v="0"/>
    <n v="0"/>
    <n v="0"/>
    <n v="1"/>
    <n v="1"/>
    <n v="20"/>
    <s v="Miele"/>
    <n v="0"/>
    <s v="Nej"/>
    <n v="0"/>
    <s v="Nej"/>
    <s v="Ja"/>
    <s v="ja"/>
    <n v="1"/>
    <s v="Begrænset"/>
    <n v="0"/>
    <n v="0"/>
    <x v="2"/>
    <s v="Nørrebro"/>
    <n v="0"/>
    <n v="0"/>
    <n v="32"/>
    <n v="0"/>
    <n v="0"/>
    <n v="0"/>
    <n v="0"/>
    <n v="0"/>
    <n v="0"/>
    <n v="0"/>
    <n v="0"/>
    <n v="0"/>
    <n v="0"/>
    <n v="0"/>
    <n v="60877.88"/>
    <s v="35471"/>
  </r>
  <r>
    <x v="0"/>
    <x v="111"/>
    <s v="Bethlehems Sogns Menighedsbørnehave"/>
    <x v="2"/>
    <s v="Tømrergade 9"/>
    <n v="2200"/>
    <s v="København N"/>
    <s v="35 39 59 77"/>
    <s v="35477@buf.kk.dk"/>
    <s v="Anne Mette Blicher"/>
    <n v="35398084"/>
    <n v="0"/>
    <s v="Betlehem.BH@gmail. Com"/>
    <s v="Børnehave"/>
    <n v="0"/>
    <n v="0"/>
    <n v="25"/>
    <n v="0"/>
    <n v="0"/>
    <n v="0"/>
    <n v="0"/>
    <s v="Nej"/>
    <n v="0"/>
    <n v="0"/>
    <n v="0"/>
    <n v="0"/>
    <n v="0"/>
    <n v="0"/>
    <n v="0"/>
    <n v="5"/>
    <n v="0"/>
    <n v="0"/>
    <n v="5"/>
    <n v="0"/>
    <n v="0"/>
    <n v="50000"/>
    <n v="0"/>
    <n v="0"/>
    <n v="0"/>
    <n v="0"/>
    <n v="0"/>
    <n v="0"/>
    <n v="0"/>
    <n v="0"/>
    <n v="0"/>
    <n v="0"/>
    <n v="0"/>
    <n v="0"/>
    <n v="0"/>
    <n v="0"/>
    <n v="0"/>
    <n v="0"/>
    <n v="0"/>
    <n v="0"/>
    <n v="85"/>
    <n v="0"/>
    <n v="2"/>
    <s v="nej"/>
    <s v="Nej"/>
    <s v="nej"/>
    <s v="Ja"/>
    <s v="hvis køkkenet kan godkendes. Kommunen har sagt at noget af stuen skal inddrages. Det mener jeg ikke er nødvendig."/>
    <s v="Ja"/>
    <n v="0"/>
    <s v="Ja"/>
    <n v="0"/>
    <s v="Nej"/>
    <n v="0"/>
    <n v="0"/>
    <s v="Køkken blandet tilvirk"/>
    <n v="0"/>
    <n v="0"/>
    <n v="0"/>
    <n v="0"/>
    <n v="0"/>
    <s v="Større"/>
    <n v="0"/>
    <n v="0"/>
    <s v="Nyt komfur, røremaskine, nye skabe de gamle krakelere."/>
    <n v="0"/>
    <n v="0"/>
    <n v="0"/>
    <n v="0"/>
    <n v="0"/>
    <s v="Mariah"/>
    <s v="20.03"/>
    <n v="0"/>
    <n v="1"/>
    <n v="0"/>
    <n v="0"/>
    <n v="0"/>
    <n v="1"/>
    <n v="0"/>
    <n v="0"/>
    <n v="0"/>
    <n v="0"/>
    <n v="1"/>
    <n v="0"/>
    <n v="0"/>
    <n v="0"/>
    <n v="0"/>
    <n v="1"/>
    <n v="0"/>
    <n v="0"/>
    <n v="0"/>
    <n v="1"/>
    <n v="45"/>
    <s v="simens"/>
    <n v="4"/>
    <s v="Nej"/>
    <n v="0"/>
    <s v="Nej"/>
    <n v="0"/>
    <s v="Nej"/>
    <n v="1"/>
    <s v="Begrænset"/>
    <s v="Dosseringens vuggestue vil gerne levere mad til denne børnehave"/>
    <n v="0"/>
    <x v="2"/>
    <s v="Nørrebro"/>
    <n v="0"/>
    <n v="0"/>
    <n v="24"/>
    <n v="0"/>
    <n v="0"/>
    <n v="0"/>
    <n v="0"/>
    <n v="0"/>
    <n v="1"/>
    <n v="0"/>
    <n v="0"/>
    <n v="0"/>
    <n v="0"/>
    <n v="0"/>
    <n v="40620.18"/>
    <s v="35477"/>
  </r>
  <r>
    <x v="0"/>
    <x v="112"/>
    <s v="Røde Rose II"/>
    <x v="2"/>
    <s v="Lyngevej 97"/>
    <n v="3660"/>
    <s v="Stenløse"/>
    <s v="48 18 42 30"/>
    <s v="35505@buf.kk.dk"/>
    <s v="Jens Høegh-Dreyer"/>
    <n v="35387716"/>
    <n v="0"/>
    <s v="35505@buf.kk.dk"/>
    <s v="Børnehave"/>
    <n v="0"/>
    <n v="0"/>
    <n v="20"/>
    <n v="0"/>
    <n v="0"/>
    <n v="0"/>
    <n v="0"/>
    <s v="Nej"/>
    <n v="0"/>
    <n v="0"/>
    <n v="0"/>
    <n v="0"/>
    <n v="0"/>
    <n v="0"/>
    <n v="0"/>
    <n v="0"/>
    <n v="0"/>
    <n v="3"/>
    <n v="5"/>
    <n v="0"/>
    <n v="0"/>
    <n v="0"/>
    <n v="0"/>
    <s v="Ja"/>
    <n v="0"/>
    <s v="Hanne Larsen"/>
    <n v="0"/>
    <n v="0"/>
    <n v="0"/>
    <n v="0"/>
    <n v="0"/>
    <n v="0"/>
    <n v="0"/>
    <n v="0"/>
    <n v="0"/>
    <n v="0"/>
    <n v="0"/>
    <n v="0"/>
    <n v="0"/>
    <n v="0"/>
    <n v="0"/>
    <n v="0"/>
    <n v="0"/>
    <n v="0"/>
    <n v="0"/>
    <n v="0"/>
    <n v="0"/>
    <n v="0"/>
    <n v="0"/>
    <n v="0"/>
    <n v="0"/>
    <n v="0"/>
    <n v="0"/>
    <n v="0"/>
    <n v="0"/>
    <s v="Køkken blandet tilvirk"/>
    <n v="0"/>
    <n v="0"/>
    <n v="0"/>
    <n v="0"/>
    <n v="0"/>
    <n v="0"/>
    <n v="0"/>
    <n v="0"/>
    <n v="0"/>
    <n v="0"/>
    <n v="0"/>
    <n v="0"/>
    <n v="0"/>
    <n v="0"/>
    <s v="Lone Voss"/>
    <d v="1899-12-30T00:00:00"/>
    <n v="0"/>
    <n v="0"/>
    <n v="1"/>
    <n v="4"/>
    <n v="0"/>
    <n v="2"/>
    <n v="0"/>
    <n v="0"/>
    <n v="0"/>
    <n v="3"/>
    <n v="0"/>
    <n v="0"/>
    <n v="0"/>
    <n v="0"/>
    <n v="0"/>
    <n v="1"/>
    <n v="0"/>
    <n v="0"/>
    <n v="0"/>
    <n v="1"/>
    <n v="20"/>
    <s v="Miele"/>
    <n v="2.5"/>
    <n v="0"/>
    <n v="0"/>
    <n v="0"/>
    <n v="0"/>
    <n v="0"/>
    <n v="2"/>
    <n v="0"/>
    <n v="0"/>
    <n v="0"/>
    <x v="2"/>
    <s v="Nørrebro"/>
    <n v="0"/>
    <n v="0"/>
    <n v="20"/>
    <n v="0"/>
    <n v="0"/>
    <n v="0"/>
    <n v="0"/>
    <n v="0"/>
    <n v="0"/>
    <n v="0"/>
    <n v="0"/>
    <n v="0"/>
    <n v="0"/>
    <n v="0"/>
    <n v="26040.560000000001"/>
    <s v="35505"/>
  </r>
  <r>
    <x v="0"/>
    <x v="113"/>
    <s v="Blokhuset"/>
    <x v="2"/>
    <s v="Rosenlundvej 25B"/>
    <n v="3540"/>
    <s v="Lynge"/>
    <s v="48 18 75 62"/>
    <s v="35506@buf.kk.dk"/>
    <s v="Flemming N. Bjaler"/>
    <n v="38869927"/>
    <n v="0"/>
    <s v="35506@buf.kk.dk"/>
    <s v="Børnehave"/>
    <n v="0"/>
    <n v="0"/>
    <n v="42"/>
    <n v="0"/>
    <n v="0"/>
    <n v="0"/>
    <n v="0"/>
    <s v="Nej"/>
    <n v="0"/>
    <n v="0"/>
    <n v="0"/>
    <n v="0"/>
    <n v="0"/>
    <n v="0"/>
    <n v="0"/>
    <n v="0"/>
    <n v="0"/>
    <n v="0"/>
    <n v="0"/>
    <n v="0"/>
    <n v="0"/>
    <n v="0"/>
    <n v="0"/>
    <n v="0"/>
    <n v="0"/>
    <n v="0"/>
    <n v="0"/>
    <n v="0"/>
    <n v="0"/>
    <n v="0"/>
    <n v="0"/>
    <n v="0"/>
    <n v="0"/>
    <n v="0"/>
    <n v="0"/>
    <n v="0"/>
    <n v="0"/>
    <n v="0"/>
    <n v="0"/>
    <n v="0"/>
    <n v="50"/>
    <n v="0"/>
    <n v="3"/>
    <n v="0"/>
    <n v="0"/>
    <n v="0"/>
    <n v="0"/>
    <n v="0"/>
    <n v="0"/>
    <n v="0"/>
    <n v="0"/>
    <n v="0"/>
    <n v="0"/>
    <n v="0"/>
    <n v="0"/>
    <s v="produktionskøkken"/>
    <n v="0"/>
    <n v="0"/>
    <n v="0"/>
    <n v="0"/>
    <n v="0"/>
    <n v="0"/>
    <n v="0"/>
    <n v="0"/>
    <n v="0"/>
    <n v="0"/>
    <n v="0"/>
    <n v="0"/>
    <n v="0"/>
    <s v="Er i gang med sammenlægning med Valhalla. Vil gerne arbejde på at få mad fra kommende moderinst. Valhalla"/>
    <s v="Lone Voss"/>
    <d v="1899-12-30T00:00:00"/>
    <n v="0"/>
    <n v="0"/>
    <n v="1"/>
    <n v="4"/>
    <n v="1"/>
    <n v="0"/>
    <n v="0"/>
    <n v="0"/>
    <n v="0"/>
    <n v="2"/>
    <n v="0"/>
    <n v="0"/>
    <n v="0"/>
    <n v="0"/>
    <n v="0"/>
    <n v="1"/>
    <n v="0"/>
    <n v="0"/>
    <n v="0"/>
    <n v="1"/>
    <n v="0"/>
    <s v="Miele"/>
    <n v="2"/>
    <n v="0"/>
    <n v="0"/>
    <n v="0"/>
    <n v="0"/>
    <n v="0"/>
    <n v="2"/>
    <n v="0"/>
    <n v="0"/>
    <n v="0"/>
    <x v="2"/>
    <s v="Nørrebro"/>
    <n v="0"/>
    <n v="0"/>
    <n v="42"/>
    <n v="0"/>
    <n v="0"/>
    <n v="0"/>
    <n v="0"/>
    <n v="0"/>
    <n v="0"/>
    <n v="0"/>
    <n v="0"/>
    <n v="0"/>
    <n v="0"/>
    <n v="0"/>
    <n v="61240.160000000003"/>
    <s v="35506"/>
  </r>
  <r>
    <x v="0"/>
    <x v="114"/>
    <s v="Udflytterbørnehaven Skjold"/>
    <x v="2"/>
    <s v="Rosenlundvej 25A"/>
    <n v="3540"/>
    <s v="Lynge"/>
    <s v="48 18 75 63"/>
    <s v="35508@buf.kk.dk"/>
    <s v="Morten Nellemose"/>
    <n v="38606975"/>
    <n v="0"/>
    <s v="35508@buf.kk.dk"/>
    <s v="Børnehave"/>
    <n v="0"/>
    <n v="0"/>
    <n v="42"/>
    <n v="0"/>
    <n v="0"/>
    <n v="0"/>
    <n v="0"/>
    <s v="Nej"/>
    <n v="0"/>
    <n v="0"/>
    <n v="0"/>
    <n v="0"/>
    <n v="0"/>
    <n v="0"/>
    <n v="0"/>
    <n v="0"/>
    <n v="5"/>
    <n v="5"/>
    <n v="5"/>
    <n v="0"/>
    <n v="0"/>
    <n v="137000"/>
    <n v="0"/>
    <s v="Ja"/>
    <n v="0"/>
    <s v="Karin Madsen"/>
    <n v="2007"/>
    <n v="28"/>
    <n v="0"/>
    <s v="køkkenassistent"/>
    <s v="25 års fra køkkener"/>
    <n v="0"/>
    <n v="0"/>
    <n v="0"/>
    <n v="0"/>
    <n v="0"/>
    <n v="0"/>
    <n v="0"/>
    <n v="0"/>
    <n v="0"/>
    <n v="80"/>
    <n v="0"/>
    <n v="1"/>
    <s v="nej"/>
    <s v="ja"/>
    <s v="Ja"/>
    <s v="Ja"/>
    <n v="0"/>
    <s v="Ja"/>
    <n v="0"/>
    <s v="Ja"/>
    <n v="0"/>
    <s v="ja"/>
    <n v="0"/>
    <n v="0"/>
    <s v="produktionskøkken"/>
    <s v="Ja"/>
    <n v="0"/>
    <n v="0"/>
    <n v="0"/>
    <s v="ønske om en hurtigere opvaskemaskine og en spulearm"/>
    <n v="0"/>
    <n v="0"/>
    <n v="0"/>
    <n v="0"/>
    <n v="0"/>
    <n v="0"/>
    <n v="0"/>
    <n v="0"/>
    <n v="0"/>
    <s v="Mariah"/>
    <d v="2009-04-20T00:00:00"/>
    <n v="0"/>
    <n v="0"/>
    <n v="1"/>
    <n v="4"/>
    <n v="0"/>
    <n v="1"/>
    <n v="0"/>
    <n v="1"/>
    <n v="10"/>
    <n v="1"/>
    <n v="0"/>
    <n v="1"/>
    <n v="1"/>
    <n v="0"/>
    <n v="0"/>
    <n v="1"/>
    <n v="1"/>
    <n v="0"/>
    <n v="0"/>
    <n v="1"/>
    <n v="25"/>
    <s v="Miele"/>
    <n v="2"/>
    <s v="Ja"/>
    <n v="10"/>
    <s v="Nej"/>
    <s v="Ja"/>
    <s v="Nej"/>
    <n v="3"/>
    <s v="Begrænset"/>
    <s v="Begrænset depot, kræver mindre."/>
    <n v="0"/>
    <x v="2"/>
    <s v="Nørrebro"/>
    <n v="0"/>
    <n v="0"/>
    <n v="42"/>
    <n v="0"/>
    <n v="0"/>
    <n v="0"/>
    <n v="0"/>
    <n v="0"/>
    <n v="0"/>
    <n v="0"/>
    <n v="0"/>
    <n v="0"/>
    <n v="0"/>
    <n v="0"/>
    <n v="13120.68"/>
    <s v="35508"/>
  </r>
  <r>
    <x v="0"/>
    <x v="115"/>
    <s v="Hudegården"/>
    <x v="2"/>
    <s v="Yderholmvej 25"/>
    <n v="2680"/>
    <s v="Solrød Strand"/>
    <s v="56 16 93 34"/>
    <s v="35512@buf.kk.dk"/>
    <s v="Bjarne Rene Jensen"/>
    <n v="0"/>
    <n v="0"/>
    <s v="35512@buf.kk.dk"/>
    <s v="Børnehave"/>
    <n v="0"/>
    <n v="0"/>
    <n v="34"/>
    <n v="0"/>
    <n v="0"/>
    <n v="0"/>
    <n v="0"/>
    <s v="Nej"/>
    <n v="0"/>
    <n v="0"/>
    <n v="0"/>
    <n v="0"/>
    <n v="0"/>
    <n v="0"/>
    <n v="0"/>
    <n v="0"/>
    <n v="0"/>
    <n v="0"/>
    <n v="0"/>
    <n v="0"/>
    <n v="0"/>
    <n v="0"/>
    <n v="0"/>
    <n v="0"/>
    <n v="0"/>
    <n v="0"/>
    <n v="0"/>
    <n v="0"/>
    <n v="0"/>
    <n v="0"/>
    <n v="0"/>
    <n v="0"/>
    <n v="0"/>
    <n v="0"/>
    <n v="0"/>
    <n v="0"/>
    <n v="0"/>
    <n v="0"/>
    <n v="0"/>
    <n v="0"/>
    <n v="90"/>
    <n v="0"/>
    <n v="1"/>
    <n v="0"/>
    <n v="0"/>
    <n v="0"/>
    <n v="0"/>
    <n v="0"/>
    <n v="0"/>
    <n v="0"/>
    <n v="0"/>
    <n v="0"/>
    <n v="0"/>
    <n v="0"/>
    <n v="0"/>
    <s v="Modtagerkøkken"/>
    <n v="0"/>
    <n v="0"/>
    <n v="0"/>
    <n v="0"/>
    <n v="0"/>
    <n v="0"/>
    <n v="0"/>
    <n v="0"/>
    <n v="0"/>
    <n v="0"/>
    <n v="0"/>
    <n v="0"/>
    <n v="0"/>
    <n v="0"/>
    <s v="Lone Voss"/>
    <d v="1899-12-30T00:00:00"/>
    <n v="0"/>
    <n v="1"/>
    <n v="0"/>
    <n v="4"/>
    <n v="1"/>
    <n v="0"/>
    <n v="0"/>
    <n v="0"/>
    <n v="0"/>
    <n v="1"/>
    <n v="0"/>
    <n v="0"/>
    <n v="0"/>
    <n v="0"/>
    <n v="0"/>
    <n v="1"/>
    <n v="0"/>
    <n v="0"/>
    <n v="0"/>
    <n v="1"/>
    <n v="0"/>
    <s v="Miele"/>
    <n v="2"/>
    <n v="0"/>
    <n v="0"/>
    <n v="0"/>
    <n v="0"/>
    <n v="0"/>
    <n v="1"/>
    <n v="0"/>
    <n v="0"/>
    <n v="0"/>
    <x v="2"/>
    <s v="Nørrebro"/>
    <n v="0"/>
    <n v="0"/>
    <n v="34"/>
    <n v="0"/>
    <n v="0"/>
    <n v="0"/>
    <n v="0"/>
    <n v="0"/>
    <n v="0"/>
    <n v="0"/>
    <n v="0"/>
    <n v="0"/>
    <n v="0"/>
    <n v="0"/>
    <n v="33380.339999999997"/>
    <s v="35512"/>
  </r>
  <r>
    <x v="0"/>
    <x v="116"/>
    <s v="Sct. Stefans Fritidscenter"/>
    <x v="2"/>
    <s v="Skodsborggade 6"/>
    <n v="2200"/>
    <s v="København N"/>
    <s v="35 85 20 92"/>
    <s v="35597@buf.kk.dk"/>
    <s v="ANNI STRØMSHOLT"/>
    <n v="57526366"/>
    <n v="0"/>
    <s v="35597@buf.kk.dk"/>
    <s v="Børnehave"/>
    <n v="0"/>
    <n v="0"/>
    <n v="22"/>
    <n v="160"/>
    <n v="48"/>
    <n v="32"/>
    <n v="30"/>
    <s v="ja"/>
    <n v="2"/>
    <n v="1"/>
    <n v="0"/>
    <n v="0"/>
    <n v="0"/>
    <n v="0"/>
    <n v="0"/>
    <n v="5"/>
    <n v="0"/>
    <n v="2"/>
    <n v="5"/>
    <n v="0"/>
    <n v="0"/>
    <n v="20000"/>
    <n v="0"/>
    <s v="Ja"/>
    <n v="0"/>
    <s v="Sara Eleish"/>
    <n v="2002"/>
    <n v="13"/>
    <n v="0"/>
    <s v="ufaglært"/>
    <n v="0"/>
    <s v="økokursus fra ØOF"/>
    <n v="0"/>
    <n v="0"/>
    <n v="0"/>
    <n v="0"/>
    <n v="0"/>
    <n v="0"/>
    <n v="0"/>
    <n v="0"/>
    <n v="80"/>
    <n v="0"/>
    <n v="2"/>
    <s v="nej"/>
    <s v="ja"/>
    <s v="Ja"/>
    <s v="Ja"/>
    <n v="0"/>
    <n v="0"/>
    <s v="ved ikke"/>
    <s v="Ja"/>
    <n v="0"/>
    <s v="Nej"/>
    <s v="vil gerne kontaktes"/>
    <n v="0"/>
    <s v="Køkken begrænset tilvirk"/>
    <n v="0"/>
    <n v="0"/>
    <n v="0"/>
    <n v="0"/>
    <n v="0"/>
    <n v="0"/>
    <n v="0"/>
    <n v="0"/>
    <n v="0"/>
    <n v="0"/>
    <n v="0"/>
    <s v="Ingen"/>
    <s v="køkkenet i børnehave er nyt men lille. Kan bruges til mellemmåltider og anretning"/>
    <n v="0"/>
    <s v="Cathrine Jerrik / sine"/>
    <d v="2009-04-22T00:00:00"/>
    <n v="0"/>
    <n v="1"/>
    <n v="0"/>
    <n v="4"/>
    <n v="0"/>
    <n v="1"/>
    <n v="0"/>
    <n v="0"/>
    <n v="0"/>
    <n v="0"/>
    <n v="1"/>
    <n v="0"/>
    <n v="0"/>
    <n v="0"/>
    <n v="0"/>
    <n v="1"/>
    <n v="0"/>
    <n v="0"/>
    <n v="0"/>
    <n v="1"/>
    <n v="20"/>
    <s v="Miele"/>
    <n v="2"/>
    <s v="Nej"/>
    <n v="0"/>
    <s v="Ja"/>
    <s v="Ja"/>
    <s v="Nej"/>
    <n v="1"/>
    <s v="Begrænset"/>
    <n v="0"/>
    <n v="0"/>
    <x v="0"/>
    <s v="Nørrebro"/>
    <n v="0"/>
    <n v="0"/>
    <n v="22"/>
    <n v="160"/>
    <n v="48"/>
    <n v="32"/>
    <n v="30"/>
    <n v="0"/>
    <n v="0"/>
    <n v="0"/>
    <n v="0"/>
    <n v="0"/>
    <n v="0"/>
    <n v="0"/>
    <n v="169614.4"/>
    <s v="35597"/>
  </r>
  <r>
    <x v="0"/>
    <x v="117"/>
    <s v="Sct. Stefans Fritidscenter"/>
    <x v="2"/>
    <s v="Skodsborggade 6"/>
    <n v="2200"/>
    <s v="København N"/>
    <s v="35 85 20 92"/>
    <s v="35597@buf.kk.dk"/>
    <s v="ANNI STRØMSHOLT"/>
    <n v="57526366"/>
    <n v="0"/>
    <s v="35597@buf.kk.dk"/>
    <s v="Børnehave"/>
    <n v="0"/>
    <n v="0"/>
    <n v="22"/>
    <n v="160"/>
    <n v="48"/>
    <n v="32"/>
    <n v="30"/>
    <s v="ja"/>
    <n v="2"/>
    <n v="2"/>
    <n v="0"/>
    <n v="0"/>
    <n v="0"/>
    <n v="0"/>
    <n v="0"/>
    <n v="0"/>
    <n v="0"/>
    <n v="0"/>
    <n v="0"/>
    <n v="0"/>
    <n v="0"/>
    <n v="0"/>
    <n v="0"/>
    <n v="0"/>
    <n v="0"/>
    <n v="0"/>
    <n v="0"/>
    <n v="0"/>
    <n v="0"/>
    <n v="0"/>
    <n v="0"/>
    <n v="0"/>
    <n v="0"/>
    <n v="0"/>
    <n v="0"/>
    <n v="0"/>
    <n v="0"/>
    <n v="0"/>
    <n v="0"/>
    <n v="0"/>
    <n v="0"/>
    <n v="0"/>
    <n v="0"/>
    <n v="0"/>
    <n v="0"/>
    <n v="0"/>
    <n v="0"/>
    <n v="0"/>
    <n v="0"/>
    <n v="0"/>
    <n v="0"/>
    <n v="0"/>
    <n v="0"/>
    <n v="0"/>
    <n v="0"/>
    <s v="produktionskøkken"/>
    <s v="Ja"/>
    <s v="Ingen"/>
    <s v="Ingen"/>
    <s v="Nej"/>
    <n v="0"/>
    <n v="0"/>
    <n v="0"/>
    <n v="0"/>
    <n v="0"/>
    <n v="0"/>
    <n v="0"/>
    <n v="0"/>
    <n v="0"/>
    <n v="0"/>
    <s v="Cathrine Jerrik / sine"/>
    <d v="2009-04-22T00:00:00"/>
    <n v="0"/>
    <n v="1"/>
    <n v="0"/>
    <n v="4"/>
    <n v="0"/>
    <n v="1"/>
    <n v="0"/>
    <n v="0"/>
    <n v="0"/>
    <n v="2"/>
    <n v="0"/>
    <n v="0"/>
    <n v="0"/>
    <n v="0"/>
    <n v="0"/>
    <n v="1"/>
    <n v="0"/>
    <n v="0"/>
    <n v="0"/>
    <n v="1"/>
    <n v="20"/>
    <s v="Miele"/>
    <n v="4"/>
    <s v="Nej"/>
    <n v="0"/>
    <s v="Nej"/>
    <s v="Nej"/>
    <s v="Nej"/>
    <n v="2"/>
    <s v="God plads"/>
    <s v="et tørvarelager + grønt lager findes andet steds."/>
    <n v="0"/>
    <x v="0"/>
    <s v="Nørrebro"/>
    <n v="0"/>
    <n v="0"/>
    <n v="22"/>
    <n v="160"/>
    <n v="48"/>
    <n v="32"/>
    <n v="30"/>
    <n v="0"/>
    <n v="0"/>
    <n v="0"/>
    <n v="0"/>
    <n v="0"/>
    <n v="0"/>
    <n v="0"/>
    <n v="169614.4"/>
    <s v="35597"/>
  </r>
  <r>
    <x v="0"/>
    <x v="118"/>
    <s v="Stockholmsgave"/>
    <x v="2"/>
    <s v="Klampenborgvej 135"/>
    <n v="2800"/>
    <s v="Lyngby"/>
    <s v="45 93 53 11"/>
    <s v="37376@buf.kk.dk"/>
    <s v="Helle Kielstrup"/>
    <n v="38871780"/>
    <n v="0"/>
    <s v="37376@buf.kk.dk"/>
    <s v="Børnehave"/>
    <n v="0"/>
    <n v="0"/>
    <n v="66"/>
    <n v="0"/>
    <n v="0"/>
    <n v="0"/>
    <n v="0"/>
    <n v="0"/>
    <n v="0"/>
    <n v="0"/>
    <n v="0"/>
    <n v="0"/>
    <n v="0"/>
    <n v="0"/>
    <n v="0"/>
    <n v="0"/>
    <n v="5"/>
    <n v="0"/>
    <n v="5"/>
    <n v="0"/>
    <n v="0"/>
    <n v="100000"/>
    <n v="0"/>
    <s v="Ja"/>
    <n v="0"/>
    <s v="Hanefa"/>
    <n v="2008"/>
    <n v="18"/>
    <n v="0"/>
    <s v="nej"/>
    <n v="0"/>
    <s v="hygiejne"/>
    <n v="0"/>
    <n v="0"/>
    <n v="0"/>
    <n v="0"/>
    <n v="0"/>
    <n v="0"/>
    <n v="0"/>
    <n v="0"/>
    <n v="100"/>
    <n v="0"/>
    <n v="2"/>
    <s v="Ja"/>
    <s v="Nej"/>
    <s v="nej"/>
    <s v="Ja"/>
    <n v="0"/>
    <s v="Ja"/>
    <n v="0"/>
    <s v="Ja"/>
    <n v="0"/>
    <s v="ja"/>
    <s v="Køkkendamen er i flexjob og vil ikke have flere timer. Lederen vil nok fyre hende og ansætte en på flere timer."/>
    <n v="0"/>
    <s v="produktionskøkken"/>
    <n v="0"/>
    <n v="0"/>
    <n v="0"/>
    <n v="0"/>
    <s v="kartoffelskræller. 1 ny ovn"/>
    <n v="0"/>
    <n v="0"/>
    <n v="0"/>
    <n v="0"/>
    <n v="0"/>
    <n v="0"/>
    <n v="0"/>
    <n v="0"/>
    <n v="0"/>
    <s v="Mariah"/>
    <d v="2009-04-20T00:00:00"/>
    <n v="0"/>
    <n v="0"/>
    <n v="1"/>
    <n v="4"/>
    <n v="0"/>
    <n v="1"/>
    <n v="0"/>
    <n v="0"/>
    <n v="0"/>
    <n v="0"/>
    <n v="3"/>
    <n v="0"/>
    <n v="0"/>
    <n v="0"/>
    <n v="0"/>
    <n v="1"/>
    <n v="0"/>
    <n v="0"/>
    <n v="1"/>
    <n v="1"/>
    <n v="25"/>
    <s v="Miele"/>
    <n v="2"/>
    <s v="Nej"/>
    <n v="0"/>
    <s v="Ja"/>
    <s v="Ja"/>
    <s v="Nej"/>
    <n v="2"/>
    <s v="God plads"/>
    <s v="Børnehaven ønsker egen madmor til denne afdeling af Stokholmsgave. Nævner som problem at nogle børn af og til bliver i byen, hvor der kun er et rum m. køleskab. Er ikke glad for ordningen, men accepterer at maden laves på stedet"/>
    <n v="0"/>
    <x v="2"/>
    <s v="Nørrebro"/>
    <n v="0"/>
    <n v="0"/>
    <n v="66"/>
    <n v="0"/>
    <n v="0"/>
    <n v="0"/>
    <n v="0"/>
    <n v="0"/>
    <n v="0"/>
    <n v="0"/>
    <n v="0"/>
    <n v="0"/>
    <n v="0"/>
    <n v="0"/>
    <n v="102903.71"/>
    <s v="37376"/>
  </r>
  <r>
    <x v="0"/>
    <x v="119"/>
    <s v="Udflytterbørnehaven Nordstjernen"/>
    <x v="2"/>
    <s v="Frederikssundsvej 187A"/>
    <n v="3310"/>
    <s v="Ølsted"/>
    <s v="47 77 78 40"/>
    <s v="37386@buf.kk.dk"/>
    <s v="Johnna B. Christensen"/>
    <n v="35427250"/>
    <n v="0"/>
    <s v="37386@buf.kk.dk"/>
    <s v="Børnehave"/>
    <n v="0"/>
    <n v="0"/>
    <n v="38"/>
    <n v="0"/>
    <n v="0"/>
    <n v="0"/>
    <n v="0"/>
    <s v="Nej"/>
    <n v="0"/>
    <n v="0"/>
    <n v="0"/>
    <n v="0"/>
    <n v="0"/>
    <n v="0"/>
    <n v="0"/>
    <n v="0"/>
    <n v="5"/>
    <n v="3"/>
    <n v="5"/>
    <n v="0"/>
    <n v="0"/>
    <n v="75000"/>
    <n v="0"/>
    <s v="Ja"/>
    <n v="0"/>
    <s v="Karin"/>
    <n v="1995"/>
    <n v="25"/>
    <n v="0"/>
    <s v="butiksslagter"/>
    <s v="fra andre køkkener"/>
    <n v="0"/>
    <n v="0"/>
    <n v="0"/>
    <n v="0"/>
    <n v="0"/>
    <n v="0"/>
    <n v="0"/>
    <n v="0"/>
    <n v="0"/>
    <n v="95"/>
    <n v="0"/>
    <n v="0"/>
    <s v="Ja"/>
    <s v="Nej"/>
    <s v="Ja"/>
    <s v="Ja"/>
    <n v="0"/>
    <s v="Ja"/>
    <n v="0"/>
    <s v="Ja"/>
    <n v="0"/>
    <s v="ja"/>
    <s v="De vil lave en løsning hvor det er køkkendamen der med hjælp fra pædagogerne laver mad. Køkkendamen Karin er ansat 37 timer men gør også rent. Hun er 25 timer i køkkenet"/>
    <n v="0"/>
    <s v="produktionskøkken"/>
    <s v="Ja"/>
    <n v="0"/>
    <n v="0"/>
    <n v="0"/>
    <s v="Køkkenet bliver klar inden 1.1.2010"/>
    <n v="0"/>
    <n v="0"/>
    <n v="0"/>
    <n v="0"/>
    <n v="0"/>
    <n v="0"/>
    <n v="0"/>
    <n v="0"/>
    <n v="0"/>
    <s v="Mariah"/>
    <d v="2009-04-20T00:00:00"/>
    <n v="0"/>
    <n v="0"/>
    <n v="0"/>
    <n v="0"/>
    <n v="0"/>
    <n v="0"/>
    <n v="0"/>
    <n v="0"/>
    <n v="0"/>
    <n v="0"/>
    <n v="0"/>
    <n v="0"/>
    <n v="0"/>
    <n v="0"/>
    <n v="0"/>
    <n v="0"/>
    <n v="0"/>
    <n v="0"/>
    <n v="0"/>
    <n v="0"/>
    <n v="0"/>
    <n v="0"/>
    <n v="0"/>
    <n v="0"/>
    <n v="0"/>
    <n v="0"/>
    <n v="0"/>
    <n v="0"/>
    <n v="0"/>
    <n v="0"/>
    <s v="Køkkenet er ved at blive bygget om hos Vildrosen, som denne institution er ved at blive slået sammen med (1.5.2009). Nomeringen bliver 50 børn i alt. De er indstillet på at lave mad selv hver dag."/>
    <n v="0"/>
    <x v="2"/>
    <s v="Nørrebro"/>
    <n v="0"/>
    <n v="0"/>
    <n v="38"/>
    <n v="0"/>
    <n v="0"/>
    <n v="0"/>
    <n v="0"/>
    <n v="0"/>
    <n v="0"/>
    <n v="0"/>
    <n v="0"/>
    <n v="0"/>
    <n v="0"/>
    <n v="0"/>
    <n v="38238.51"/>
    <s v="37386"/>
  </r>
  <r>
    <x v="0"/>
    <x v="120"/>
    <s v="Ryvang 1"/>
    <x v="2"/>
    <s v="Rymarksvej 123"/>
    <n v="2900"/>
    <s v="Hellerup"/>
    <s v="39 29 28 63"/>
    <s v="37391@buf.kk.dk"/>
    <s v="Gitte Bille"/>
    <n v="36303537"/>
    <n v="0"/>
    <s v="37391@buf.kk.dk"/>
    <s v="Børnehave"/>
    <n v="0"/>
    <n v="0"/>
    <n v="64"/>
    <n v="0"/>
    <n v="0"/>
    <n v="0"/>
    <n v="0"/>
    <s v="Nej"/>
    <n v="0"/>
    <n v="0"/>
    <n v="0"/>
    <n v="0"/>
    <n v="0"/>
    <n v="0"/>
    <n v="0"/>
    <n v="5"/>
    <n v="0"/>
    <n v="0"/>
    <n v="5"/>
    <n v="0"/>
    <n v="0"/>
    <n v="115000"/>
    <n v="0"/>
    <s v="Ja"/>
    <n v="0"/>
    <s v="Charlotte Nielsen"/>
    <n v="2005"/>
    <n v="20"/>
    <n v="0"/>
    <s v="kok"/>
    <n v="0"/>
    <n v="0"/>
    <n v="0"/>
    <n v="0"/>
    <n v="0"/>
    <n v="0"/>
    <n v="0"/>
    <n v="0"/>
    <n v="0"/>
    <n v="0"/>
    <n v="99"/>
    <n v="0"/>
    <n v="1"/>
    <s v="Ja"/>
    <s v="Nej"/>
    <s v="Ja"/>
    <s v="Ja"/>
    <n v="0"/>
    <s v="Ja"/>
    <n v="0"/>
    <s v="Ja"/>
    <s v="hvis der er penge"/>
    <s v="ja"/>
    <n v="0"/>
    <n v="0"/>
    <s v="Køkken begrænset tilvirk"/>
    <n v="0"/>
    <n v="0"/>
    <n v="0"/>
    <n v="0"/>
    <n v="0"/>
    <s v="Større"/>
    <n v="0"/>
    <n v="0"/>
    <s v="har kun et husmoderkomfur."/>
    <n v="0"/>
    <n v="0"/>
    <n v="0"/>
    <n v="0"/>
    <n v="0"/>
    <s v="Cathrine Jerrik"/>
    <d v="2009-04-16T00:00:00"/>
    <n v="0"/>
    <n v="1"/>
    <n v="0"/>
    <n v="4"/>
    <n v="1"/>
    <n v="0"/>
    <n v="0"/>
    <n v="0"/>
    <n v="0"/>
    <n v="2"/>
    <n v="1"/>
    <n v="0"/>
    <n v="1"/>
    <n v="0"/>
    <n v="0"/>
    <n v="1"/>
    <n v="0"/>
    <n v="0"/>
    <n v="0"/>
    <n v="1"/>
    <n v="20"/>
    <s v="Miele"/>
    <n v="4"/>
    <s v="Nej"/>
    <n v="0"/>
    <s v="Ja"/>
    <s v="Nej"/>
    <s v="Nej"/>
    <n v="1"/>
    <s v="Begrænset"/>
    <n v="0"/>
    <n v="0"/>
    <x v="2"/>
    <s v="Nørrebro"/>
    <n v="0"/>
    <n v="0"/>
    <n v="64"/>
    <n v="0"/>
    <n v="0"/>
    <n v="0"/>
    <n v="0"/>
    <n v="0"/>
    <n v="0"/>
    <n v="0"/>
    <n v="0"/>
    <n v="0"/>
    <n v="0"/>
    <n v="0"/>
    <n v="120457.96"/>
    <s v="37391"/>
  </r>
  <r>
    <x v="0"/>
    <x v="121"/>
    <s v="Spanager"/>
    <x v="2"/>
    <s v="Spanagervej 14A"/>
    <n v="4623"/>
    <s v="Lille Skensved"/>
    <s v="56 82 12 22"/>
    <s v="37395@buf.kk.dk"/>
    <s v="Karina Brehm Christensen"/>
    <n v="38749495"/>
    <n v="0"/>
    <s v="37395@buf.kk.dk"/>
    <s v="Børnehave"/>
    <n v="0"/>
    <n v="0"/>
    <n v="40"/>
    <n v="0"/>
    <n v="0"/>
    <n v="0"/>
    <n v="0"/>
    <s v="Nej"/>
    <n v="0"/>
    <n v="0"/>
    <n v="0"/>
    <n v="0"/>
    <n v="0"/>
    <n v="0"/>
    <n v="0"/>
    <n v="5"/>
    <n v="0"/>
    <n v="0"/>
    <n v="5"/>
    <n v="0"/>
    <n v="0"/>
    <n v="225000"/>
    <n v="0"/>
    <n v="0"/>
    <n v="0"/>
    <n v="0"/>
    <n v="0"/>
    <n v="0"/>
    <n v="0"/>
    <n v="0"/>
    <n v="0"/>
    <n v="0"/>
    <n v="0"/>
    <n v="0"/>
    <n v="0"/>
    <n v="0"/>
    <n v="0"/>
    <n v="0"/>
    <n v="0"/>
    <n v="0"/>
    <n v="90"/>
    <n v="0"/>
    <n v="2"/>
    <n v="0"/>
    <n v="0"/>
    <n v="0"/>
    <s v="Ja"/>
    <n v="0"/>
    <n v="0"/>
    <n v="0"/>
    <n v="0"/>
    <n v="0"/>
    <n v="0"/>
    <n v="0"/>
    <n v="0"/>
    <s v="produktionskøkken"/>
    <n v="0"/>
    <n v="0"/>
    <n v="0"/>
    <n v="0"/>
    <n v="0"/>
    <n v="0"/>
    <n v="0"/>
    <n v="0"/>
    <n v="0"/>
    <n v="0"/>
    <n v="0"/>
    <n v="0"/>
    <n v="0"/>
    <n v="0"/>
    <s v="Lone Voss"/>
    <d v="2009-04-16T00:00:00"/>
    <n v="0"/>
    <n v="0"/>
    <n v="1"/>
    <n v="4"/>
    <n v="0"/>
    <n v="2"/>
    <n v="0"/>
    <n v="0"/>
    <n v="0"/>
    <n v="0"/>
    <n v="1"/>
    <n v="0"/>
    <n v="0"/>
    <n v="1"/>
    <n v="0"/>
    <n v="0"/>
    <n v="1"/>
    <n v="0"/>
    <n v="0"/>
    <n v="1"/>
    <n v="20"/>
    <s v="Miele"/>
    <n v="5"/>
    <s v="Nej"/>
    <n v="0"/>
    <s v="Ja"/>
    <s v="Nej"/>
    <s v="Nej"/>
    <n v="1"/>
    <s v="Begrænset"/>
    <n v="0"/>
    <n v="0"/>
    <x v="2"/>
    <s v="Nørrebro"/>
    <n v="0"/>
    <n v="0"/>
    <n v="40"/>
    <n v="0"/>
    <n v="0"/>
    <n v="0"/>
    <n v="0"/>
    <n v="0"/>
    <n v="0"/>
    <n v="0"/>
    <n v="0"/>
    <n v="0"/>
    <n v="0"/>
    <n v="0"/>
    <n v="52444.17"/>
    <s v="37395"/>
  </r>
  <r>
    <x v="0"/>
    <x v="122"/>
    <s v="Timotheus Sogns Børnehave"/>
    <x v="3"/>
    <s v="Blankavej 1"/>
    <n v="2500"/>
    <s v="Valby"/>
    <s v="36 30 02 18"/>
    <s v="35313@buf.kk.dk"/>
    <s v="Connie Britt Jacobsen"/>
    <n v="33258041"/>
    <n v="0"/>
    <s v="boernehaven@abblankavej"/>
    <s v="Børnehave"/>
    <n v="0"/>
    <n v="0"/>
    <n v="60"/>
    <n v="0"/>
    <n v="0"/>
    <n v="0"/>
    <n v="0"/>
    <n v="0"/>
    <n v="0"/>
    <n v="0"/>
    <n v="0"/>
    <n v="0"/>
    <n v="0"/>
    <n v="0"/>
    <n v="0"/>
    <n v="5"/>
    <n v="0"/>
    <n v="5"/>
    <n v="5"/>
    <n v="0"/>
    <n v="0"/>
    <n v="110000"/>
    <n v="0"/>
    <s v="Ja"/>
    <s v="nej"/>
    <s v="Ingeborg Nielsen"/>
    <n v="2007"/>
    <n v="20"/>
    <n v="0"/>
    <n v="0"/>
    <s v="siden 2007"/>
    <s v="Nej"/>
    <n v="0"/>
    <n v="0"/>
    <n v="0"/>
    <n v="0"/>
    <n v="0"/>
    <n v="0"/>
    <n v="0"/>
    <n v="0"/>
    <n v="90"/>
    <n v="0"/>
    <n v="2"/>
    <s v="Ja"/>
    <s v="ja"/>
    <s v="Ja"/>
    <n v="0"/>
    <n v="0"/>
    <n v="0"/>
    <n v="0"/>
    <n v="0"/>
    <n v="0"/>
    <n v="0"/>
    <n v="0"/>
    <n v="0"/>
    <s v="produktionskøkken"/>
    <s v="Ja"/>
    <s v="Mindre"/>
    <s v="Ingen"/>
    <s v="ja"/>
    <s v="En industriopvasker er det eneste"/>
    <n v="0"/>
    <n v="0"/>
    <n v="0"/>
    <n v="0"/>
    <n v="0"/>
    <n v="0"/>
    <n v="0"/>
    <n v="0"/>
    <n v="0"/>
    <s v="cathrine Jerrik / Nanna"/>
    <s v="20.2.2009"/>
    <n v="0"/>
    <n v="0"/>
    <n v="1"/>
    <n v="4"/>
    <n v="0"/>
    <n v="2"/>
    <n v="0"/>
    <n v="0"/>
    <n v="0"/>
    <n v="2"/>
    <n v="1"/>
    <n v="0"/>
    <n v="0"/>
    <n v="0"/>
    <n v="0"/>
    <n v="0"/>
    <n v="1"/>
    <n v="0"/>
    <n v="0"/>
    <n v="1"/>
    <n v="25"/>
    <s v="Miele"/>
    <n v="0"/>
    <n v="0"/>
    <n v="0"/>
    <s v="Ja"/>
    <s v="Ja"/>
    <s v="Nej"/>
    <n v="2"/>
    <s v="God plads"/>
    <s v="Dejlig stort og funktionelt køkken, helt perfekt"/>
    <n v="0"/>
    <x v="2"/>
    <s v="Valby"/>
    <n v="0"/>
    <n v="0"/>
    <n v="63"/>
    <n v="0"/>
    <n v="0"/>
    <n v="0"/>
    <n v="0"/>
    <n v="0"/>
    <n v="0"/>
    <n v="0"/>
    <n v="0"/>
    <n v="0"/>
    <n v="0"/>
    <n v="0"/>
    <n v="79681.89"/>
    <s v="35313"/>
  </r>
  <r>
    <x v="0"/>
    <x v="123"/>
    <s v="Ålholm Sogns Menighedsbørnehave"/>
    <x v="3"/>
    <s v="Bramslykkevej 36"/>
    <n v="2500"/>
    <s v="Valby"/>
    <s v="36 16 59 09"/>
    <s v="35324@buf.kk.dk"/>
    <s v="Elin Hovsgard"/>
    <n v="30953809"/>
    <n v="36165909"/>
    <s v="mail@aalholm-boernehave.dk"/>
    <s v="Børnehave"/>
    <n v="0"/>
    <n v="0"/>
    <n v="30"/>
    <n v="0"/>
    <n v="0"/>
    <n v="0"/>
    <n v="0"/>
    <s v="Nej"/>
    <n v="0"/>
    <n v="0"/>
    <n v="0"/>
    <n v="0"/>
    <n v="0"/>
    <n v="0"/>
    <n v="0"/>
    <n v="0"/>
    <n v="0"/>
    <n v="0"/>
    <n v="0"/>
    <n v="0"/>
    <n v="0"/>
    <n v="30000"/>
    <n v="0"/>
    <n v="0"/>
    <n v="0"/>
    <n v="0"/>
    <n v="0"/>
    <n v="0"/>
    <n v="0"/>
    <n v="0"/>
    <n v="0"/>
    <n v="0"/>
    <n v="0"/>
    <n v="0"/>
    <n v="0"/>
    <n v="0"/>
    <n v="0"/>
    <n v="0"/>
    <n v="0"/>
    <n v="0"/>
    <n v="0"/>
    <n v="0"/>
    <n v="2"/>
    <s v="Ja"/>
    <s v="Nej"/>
    <s v="nej"/>
    <n v="0"/>
    <s v="Meget skeptisk"/>
    <n v="0"/>
    <s v="Der har ikke været dialog omkring det"/>
    <s v="Nej"/>
    <n v="0"/>
    <s v="Nej"/>
    <n v="0"/>
    <n v="0"/>
    <s v="Køkken blandet tilvirk"/>
    <n v="0"/>
    <n v="0"/>
    <n v="0"/>
    <n v="0"/>
    <n v="0"/>
    <s v="Mindre"/>
    <n v="0"/>
    <n v="0"/>
    <s v="Der er ikke plads til depot. Ny opvaskemaskine påkrævet, kan ikke vaske til 60 grader"/>
    <n v="0"/>
    <s v="opvaskemaskine, evt. ekstra køleskab"/>
    <n v="0"/>
    <n v="0"/>
    <n v="0"/>
    <n v="0"/>
    <n v="0"/>
    <n v="0"/>
    <n v="1"/>
    <n v="0"/>
    <n v="0"/>
    <n v="0"/>
    <n v="1"/>
    <n v="0"/>
    <n v="0"/>
    <n v="0"/>
    <n v="2"/>
    <n v="0"/>
    <n v="0"/>
    <n v="0"/>
    <n v="0"/>
    <n v="0"/>
    <n v="0"/>
    <n v="0"/>
    <n v="0"/>
    <n v="0"/>
    <n v="0"/>
    <n v="120"/>
    <s v="Miele G640"/>
    <n v="3"/>
    <n v="0"/>
    <n v="0"/>
    <s v="Ja"/>
    <s v="Ja"/>
    <s v="Nej"/>
    <n v="1"/>
    <s v="ingen plads"/>
    <s v="Kun 1 vaks. Ingen fryser. Opvaskemaskine kan ikke bruges pga for lav temperatur"/>
    <n v="0"/>
    <x v="2"/>
    <s v="Valby"/>
    <n v="0"/>
    <n v="0"/>
    <n v="30"/>
    <n v="0"/>
    <n v="0"/>
    <n v="0"/>
    <n v="0"/>
    <n v="0"/>
    <n v="0"/>
    <n v="0"/>
    <n v="0"/>
    <n v="0"/>
    <n v="0"/>
    <n v="0"/>
    <n v="24148.26"/>
    <s v="35324"/>
  </r>
  <r>
    <x v="0"/>
    <x v="124"/>
    <s v="Vigerslev Sogns Meninhedsbørnehave"/>
    <x v="3"/>
    <s v="Skyttegårdvej 20"/>
    <n v="2500"/>
    <s v="Valby"/>
    <s v="36 17 84 00"/>
    <s v="35443@buf.kk.dk"/>
    <s v="Lise Fischer"/>
    <n v="43734846"/>
    <n v="0"/>
    <s v="vsm.bh@ofir.dk"/>
    <s v="Børnehave"/>
    <n v="0"/>
    <n v="12"/>
    <n v="22"/>
    <n v="0"/>
    <n v="0"/>
    <n v="0"/>
    <n v="0"/>
    <s v="Nej"/>
    <n v="0"/>
    <n v="0"/>
    <n v="0"/>
    <n v="0"/>
    <n v="0"/>
    <n v="0"/>
    <n v="0"/>
    <n v="5"/>
    <n v="5"/>
    <n v="4"/>
    <n v="5"/>
    <n v="0"/>
    <n v="0"/>
    <n v="70000"/>
    <n v="0"/>
    <s v="Ja"/>
    <n v="0"/>
    <s v="Pia Riboe"/>
    <n v="1990"/>
    <n v="15"/>
    <n v="0"/>
    <n v="0"/>
    <s v="19 års"/>
    <n v="0"/>
    <n v="0"/>
    <n v="0"/>
    <n v="0"/>
    <n v="0"/>
    <n v="0"/>
    <n v="0"/>
    <n v="0"/>
    <n v="0"/>
    <n v="40"/>
    <n v="0"/>
    <n v="2"/>
    <s v="Ja"/>
    <s v="Nej"/>
    <s v="Ja"/>
    <s v="Ja"/>
    <s v="De laver rugbrødsmad hver dag allerede"/>
    <s v="Ja"/>
    <n v="0"/>
    <s v="Ja"/>
    <n v="0"/>
    <s v="ja"/>
    <n v="0"/>
    <n v="0"/>
    <s v="Køkken begrænset tilvirk"/>
    <n v="0"/>
    <n v="0"/>
    <n v="0"/>
    <n v="0"/>
    <n v="0"/>
    <n v="0"/>
    <n v="0"/>
    <s v="Nej"/>
    <n v="0"/>
    <n v="0"/>
    <n v="0"/>
    <n v="0"/>
    <n v="0"/>
    <s v="Det er ikke muligt at gøre noget ved køkkenet. Det er så småt og der er ikke mulighed for at inddrage andre rum."/>
    <s v="Cathrine Jerrik/Sine"/>
    <d v="2009-02-13T00:00:00"/>
    <n v="0"/>
    <n v="0"/>
    <n v="0"/>
    <n v="2"/>
    <n v="0"/>
    <n v="1"/>
    <n v="0"/>
    <n v="0"/>
    <n v="0"/>
    <n v="1"/>
    <n v="1"/>
    <n v="0"/>
    <n v="0"/>
    <n v="0"/>
    <n v="0"/>
    <n v="0"/>
    <n v="2"/>
    <n v="0"/>
    <n v="0"/>
    <n v="0"/>
    <n v="20"/>
    <s v="Miele"/>
    <n v="2"/>
    <n v="0"/>
    <n v="0"/>
    <n v="0"/>
    <n v="0"/>
    <s v="ja"/>
    <n v="1"/>
    <s v="Begrænset"/>
    <n v="0"/>
    <n v="0"/>
    <x v="2"/>
    <s v="Valby"/>
    <n v="0"/>
    <n v="12"/>
    <n v="22"/>
    <n v="0"/>
    <n v="0"/>
    <n v="0"/>
    <n v="0"/>
    <n v="0"/>
    <n v="0"/>
    <n v="0"/>
    <n v="0"/>
    <n v="0"/>
    <n v="0"/>
    <n v="0"/>
    <n v="73366.37"/>
    <s v="35443"/>
  </r>
  <r>
    <x v="0"/>
    <x v="125"/>
    <s v="Børnehuset Hornemanns Vænge"/>
    <x v="3"/>
    <s v="Hornemanns Vænge 37"/>
    <n v="2500"/>
    <s v="Valby"/>
    <s v="36 46 44 68"/>
    <s v="37329@buf.kk.dk"/>
    <s v="Hanne Mørkved"/>
    <n v="36307423"/>
    <n v="0"/>
    <s v="37543@buf.kk.dk"/>
    <s v="Børnehave"/>
    <n v="0"/>
    <n v="0"/>
    <n v="40"/>
    <n v="45"/>
    <n v="0"/>
    <n v="0"/>
    <n v="0"/>
    <n v="0"/>
    <n v="0"/>
    <n v="0"/>
    <n v="0"/>
    <n v="0"/>
    <n v="0"/>
    <n v="0"/>
    <n v="0"/>
    <n v="0"/>
    <n v="0"/>
    <n v="0"/>
    <n v="5"/>
    <n v="0"/>
    <n v="0"/>
    <n v="0"/>
    <n v="0"/>
    <n v="0"/>
    <n v="0"/>
    <n v="0"/>
    <n v="0"/>
    <n v="0"/>
    <n v="0"/>
    <n v="0"/>
    <n v="0"/>
    <n v="0"/>
    <n v="0"/>
    <n v="0"/>
    <n v="0"/>
    <n v="0"/>
    <n v="0"/>
    <n v="0"/>
    <n v="0"/>
    <n v="0"/>
    <n v="40"/>
    <n v="0"/>
    <n v="0"/>
    <n v="0"/>
    <n v="0"/>
    <n v="0"/>
    <s v="Ja"/>
    <n v="0"/>
    <s v="Ja"/>
    <n v="0"/>
    <s v="Ja"/>
    <n v="0"/>
    <s v="Nej"/>
    <n v="0"/>
    <n v="0"/>
    <s v="produktionskøkken"/>
    <s v="nej"/>
    <s v="Mindre"/>
    <n v="0"/>
    <n v="0"/>
    <s v="Kan starte op med kold mad. Mangler ovn og køleskab (laver selv renovering af bordplader)"/>
    <n v="0"/>
    <n v="0"/>
    <n v="0"/>
    <n v="0"/>
    <n v="0"/>
    <n v="0"/>
    <n v="0"/>
    <n v="0"/>
    <s v="På sigt øges antallet af Bhbørn, fritidshjem flyttes._x000a_Pt. 40 BH-børn, når antallet øges, antageligt til det dobbelte, kan køkkenet ikke klare det"/>
    <s v="Lone Voss / Nanna"/>
    <s v="18.2.2009"/>
    <n v="0"/>
    <n v="0"/>
    <n v="1"/>
    <n v="4"/>
    <n v="0"/>
    <n v="1"/>
    <n v="0"/>
    <n v="0"/>
    <n v="0"/>
    <n v="1"/>
    <n v="1"/>
    <n v="0"/>
    <n v="0"/>
    <n v="0"/>
    <n v="0"/>
    <n v="1"/>
    <n v="0"/>
    <n v="0"/>
    <n v="0"/>
    <n v="1"/>
    <n v="20"/>
    <s v="Miele"/>
    <n v="4"/>
    <s v="Ja"/>
    <n v="10"/>
    <n v="0"/>
    <n v="0"/>
    <s v="ja"/>
    <n v="2"/>
    <s v="Begrænset"/>
    <s v="Samme leder som Mælkebøtten nr. 37543"/>
    <n v="0"/>
    <x v="0"/>
    <s v="Valby"/>
    <n v="9"/>
    <n v="0"/>
    <n v="40"/>
    <n v="45"/>
    <n v="0"/>
    <n v="0"/>
    <n v="0"/>
    <n v="0"/>
    <n v="0"/>
    <n v="8"/>
    <n v="0"/>
    <n v="0"/>
    <n v="0"/>
    <n v="0"/>
    <n v="80654.850000000006"/>
    <s v="37329"/>
  </r>
  <r>
    <x v="0"/>
    <x v="126"/>
    <s v="Labyrinten(skovbus)"/>
    <x v="3"/>
    <s v="Sjælør Boulevard 77"/>
    <n v="2500"/>
    <s v="Valby"/>
    <s v="36 30 43 95"/>
    <s v="37366@buf.kk.dk"/>
    <s v="Lisbeth Haugaard"/>
    <n v="36166710"/>
    <n v="0"/>
    <n v="0"/>
    <s v="Børnehave"/>
    <n v="0"/>
    <n v="0"/>
    <n v="48"/>
    <n v="0"/>
    <n v="0"/>
    <n v="0"/>
    <n v="0"/>
    <n v="0"/>
    <n v="0"/>
    <n v="0"/>
    <n v="0"/>
    <n v="0"/>
    <n v="0"/>
    <n v="0"/>
    <n v="0"/>
    <n v="5"/>
    <n v="0"/>
    <n v="0"/>
    <n v="5"/>
    <n v="0"/>
    <n v="0"/>
    <n v="0"/>
    <n v="0"/>
    <s v="Nej"/>
    <s v="nej"/>
    <n v="0"/>
    <n v="0"/>
    <n v="0"/>
    <n v="0"/>
    <n v="0"/>
    <n v="0"/>
    <n v="0"/>
    <n v="0"/>
    <n v="0"/>
    <n v="0"/>
    <n v="0"/>
    <n v="0"/>
    <n v="0"/>
    <n v="0"/>
    <n v="0"/>
    <n v="80"/>
    <n v="0"/>
    <n v="2"/>
    <s v="Ja"/>
    <s v="Nej"/>
    <s v="Ja"/>
    <s v="Ja"/>
    <s v="Med en hvis skepsis. Efter besøget vil de tage det op på personalemøde"/>
    <n v="0"/>
    <s v="Vides ikke"/>
    <s v="Ja"/>
    <s v="se ad. 1: Kodeord for husets ånd er flekibilitet impulsivt. Jeg har argumenteret for at det bedst imødekommes ved egen madordning. Det er de lydhøre overfor."/>
    <s v="ja"/>
    <s v="Ønsker stabil madmor pga. lille køkken og blandede børn. Nogen skal have turmad og nogle der er hjemme, men ofte på tur."/>
    <n v="0"/>
    <s v="produktionskøkken"/>
    <s v="nej"/>
    <s v="Mindre"/>
    <s v="Mindre"/>
    <s v="Nej"/>
    <s v="Ej godkendt til produktion, men madhuset vurdere at det kan._x000a_Evt. ombygges på længere sigt. Her og nu: 2 vaske?_x000a_Hæve opvaskemaskine, ekstra vask eller sispentation til én med to rum."/>
    <n v="0"/>
    <n v="0"/>
    <n v="0"/>
    <n v="0"/>
    <n v="0"/>
    <n v="0"/>
    <n v="0"/>
    <n v="0"/>
    <n v="0"/>
    <s v="Birgitte Glerup / Nanna"/>
    <d v="2009-03-05T00:00:00"/>
    <n v="0"/>
    <n v="2"/>
    <n v="0"/>
    <n v="0"/>
    <n v="0"/>
    <n v="2"/>
    <n v="0"/>
    <n v="0"/>
    <n v="0"/>
    <n v="3"/>
    <n v="0"/>
    <n v="0"/>
    <n v="0"/>
    <n v="0"/>
    <n v="0"/>
    <n v="2"/>
    <n v="0"/>
    <n v="0"/>
    <n v="0"/>
    <n v="1"/>
    <n v="20"/>
    <s v="Miele"/>
    <n v="5"/>
    <s v="Nej"/>
    <n v="0"/>
    <s v="Nej"/>
    <s v="Nej"/>
    <s v="Nej"/>
    <n v="1"/>
    <s v="ingen plads"/>
    <s v="Ingen lagerplads, det mangler!_x000a__x000a__x000a_MADHUSKOMMENTAR: Køkkenet er lille, men ud fra en madmæssig vurdering kan det sagtens lade sig gøre, at lave mad til det ønskede antal. Det vil dog på sigt være en fordel at udvide, det kan ske ved at tage lidt af personalestuen. Gulvpladsen er meget trang, der mangler køle/fryseplads._x000a_det skal afklares om køkkenet også for fødevarestyrelsens side kan godkendes til produktion. evt. med disp. til at lave mad til køkkenet kan ombygges._x000a_SPØRGSMÅL: Stedet har fast udflytter, med da det er pædagoger der kører bussen tager de andre steder han. (impulsiv er vigtigt) Kan der findes en køleløsning der kan køle 3-4 timer i bus?"/>
    <n v="0"/>
    <x v="2"/>
    <s v="Valby"/>
    <n v="0"/>
    <n v="0"/>
    <n v="42"/>
    <n v="0"/>
    <n v="0"/>
    <n v="0"/>
    <n v="0"/>
    <n v="0"/>
    <n v="6"/>
    <n v="0"/>
    <n v="0"/>
    <n v="0"/>
    <n v="0"/>
    <n v="0"/>
    <n v="49522.400000000001"/>
    <s v="37366"/>
  </r>
  <r>
    <x v="0"/>
    <x v="127"/>
    <s v="Labyrinten(skovbus)"/>
    <x v="3"/>
    <s v="Sjælør Boulevard 77"/>
    <n v="2500"/>
    <s v="Valby"/>
    <s v="36 30 43 95"/>
    <s v="37366@buf.kk.dk"/>
    <s v="Lisbeth Haugaard"/>
    <n v="36166710"/>
    <n v="0"/>
    <n v="0"/>
    <s v="Børnehave"/>
    <n v="0"/>
    <n v="0"/>
    <n v="42"/>
    <n v="0"/>
    <n v="0"/>
    <n v="0"/>
    <n v="0"/>
    <n v="0"/>
    <n v="0"/>
    <n v="0"/>
    <n v="0"/>
    <n v="0"/>
    <n v="0"/>
    <n v="0"/>
    <n v="0"/>
    <n v="0"/>
    <n v="0"/>
    <n v="0"/>
    <n v="0"/>
    <n v="0"/>
    <n v="0"/>
    <n v="0"/>
    <n v="0"/>
    <n v="0"/>
    <n v="0"/>
    <n v="0"/>
    <n v="0"/>
    <n v="0"/>
    <n v="0"/>
    <n v="0"/>
    <n v="0"/>
    <n v="0"/>
    <n v="0"/>
    <n v="0"/>
    <n v="0"/>
    <n v="0"/>
    <n v="0"/>
    <n v="0"/>
    <n v="0"/>
    <n v="0"/>
    <n v="80"/>
    <n v="0"/>
    <n v="0"/>
    <n v="0"/>
    <n v="0"/>
    <n v="0"/>
    <n v="0"/>
    <n v="0"/>
    <n v="0"/>
    <n v="0"/>
    <n v="0"/>
    <n v="0"/>
    <n v="0"/>
    <n v="0"/>
    <n v="0"/>
    <n v="0"/>
    <n v="0"/>
    <n v="0"/>
    <n v="0"/>
    <n v="0"/>
    <n v="0"/>
    <n v="0"/>
    <n v="0"/>
    <n v="0"/>
    <n v="0"/>
    <n v="0"/>
    <n v="0"/>
    <n v="0"/>
    <n v="0"/>
    <n v="0"/>
    <s v="Mariah"/>
    <d v="1899-12-30T00:00:00"/>
    <n v="0"/>
    <n v="0"/>
    <n v="0"/>
    <n v="0"/>
    <n v="0"/>
    <n v="0"/>
    <n v="0"/>
    <n v="0"/>
    <n v="0"/>
    <n v="0"/>
    <n v="0"/>
    <n v="0"/>
    <n v="0"/>
    <n v="0"/>
    <n v="0"/>
    <n v="0"/>
    <n v="0"/>
    <n v="0"/>
    <n v="0"/>
    <n v="0"/>
    <n v="0"/>
    <n v="0"/>
    <n v="0"/>
    <n v="0"/>
    <n v="0"/>
    <n v="0"/>
    <n v="0"/>
    <n v="0"/>
    <n v="0"/>
    <n v="0"/>
    <n v="0"/>
    <n v="0"/>
    <x v="2"/>
    <s v="Valby"/>
    <n v="0"/>
    <n v="0"/>
    <n v="42"/>
    <n v="0"/>
    <n v="0"/>
    <n v="0"/>
    <n v="0"/>
    <n v="0"/>
    <n v="6"/>
    <n v="0"/>
    <n v="0"/>
    <n v="0"/>
    <n v="0"/>
    <n v="0"/>
    <n v="49522.400000000001"/>
    <s v="37366"/>
  </r>
  <r>
    <x v="0"/>
    <x v="128"/>
    <s v="Ryvang 2"/>
    <x v="3"/>
    <s v="Rymarksvej 131"/>
    <n v="2900"/>
    <s v="Hellerup"/>
    <s v="39 29 54 58"/>
    <s v="37392@buf.kk.dk"/>
    <s v="Anne Kløjgaard"/>
    <n v="36474868"/>
    <n v="0"/>
    <s v="37392@buf.kk.dk"/>
    <s v="Børnehave"/>
    <n v="0"/>
    <n v="8"/>
    <n v="70"/>
    <n v="0"/>
    <n v="0"/>
    <n v="0"/>
    <n v="0"/>
    <s v="Nej"/>
    <n v="0"/>
    <n v="0"/>
    <n v="0"/>
    <n v="0"/>
    <n v="0"/>
    <n v="0"/>
    <n v="0"/>
    <n v="5"/>
    <n v="0"/>
    <n v="0"/>
    <n v="5"/>
    <n v="0"/>
    <n v="0"/>
    <n v="0"/>
    <n v="0"/>
    <s v="Ja"/>
    <n v="0"/>
    <s v="Hans Emil"/>
    <n v="0"/>
    <n v="37"/>
    <n v="0"/>
    <n v="0"/>
    <n v="0"/>
    <s v="kurser"/>
    <n v="0"/>
    <n v="0"/>
    <n v="0"/>
    <n v="0"/>
    <n v="0"/>
    <n v="0"/>
    <n v="0"/>
    <n v="0"/>
    <n v="75"/>
    <n v="0"/>
    <n v="1"/>
    <s v="Ja"/>
    <s v="Nej"/>
    <s v="nej"/>
    <n v="0"/>
    <n v="0"/>
    <n v="0"/>
    <n v="0"/>
    <n v="0"/>
    <n v="0"/>
    <n v="0"/>
    <n v="0"/>
    <n v="0"/>
    <s v="Køkken begrænset tilvirk"/>
    <n v="0"/>
    <n v="0"/>
    <n v="0"/>
    <n v="0"/>
    <n v="0"/>
    <n v="0"/>
    <n v="0"/>
    <n v="0"/>
    <n v="0"/>
    <n v="0"/>
    <n v="0"/>
    <n v="0"/>
    <n v="0"/>
    <n v="0"/>
    <s v="Mariah"/>
    <d v="1899-12-30T00:00:00"/>
    <n v="0"/>
    <n v="1"/>
    <n v="0"/>
    <n v="4"/>
    <n v="1"/>
    <n v="0"/>
    <n v="0"/>
    <n v="0"/>
    <n v="0"/>
    <n v="0"/>
    <n v="2"/>
    <n v="0"/>
    <n v="0"/>
    <n v="0"/>
    <n v="0"/>
    <n v="0"/>
    <n v="1"/>
    <n v="0"/>
    <n v="0"/>
    <n v="1"/>
    <n v="25"/>
    <s v="Miele"/>
    <n v="5"/>
    <s v="Nej"/>
    <n v="0"/>
    <s v="Ja"/>
    <s v="Nej"/>
    <s v="Nej"/>
    <n v="2"/>
    <s v="Begrænset"/>
    <n v="0"/>
    <n v="0"/>
    <x v="2"/>
    <s v="Valby"/>
    <n v="0"/>
    <n v="8"/>
    <n v="62"/>
    <n v="0"/>
    <n v="0"/>
    <n v="0"/>
    <n v="0"/>
    <n v="0"/>
    <n v="8"/>
    <n v="0"/>
    <n v="0"/>
    <n v="0"/>
    <n v="0"/>
    <n v="0"/>
    <n v="190738.12"/>
    <s v="37392"/>
  </r>
  <r>
    <x v="0"/>
    <x v="129"/>
    <s v="Frihedslyst"/>
    <x v="3"/>
    <s v="Ubberødvej 35"/>
    <n v="2970"/>
    <s v="Hørsholm"/>
    <s v="45 86 02 13"/>
    <s v="37397@buf.kk.dk"/>
    <s v="Anne-Marie Jacobsen"/>
    <n v="35429254"/>
    <n v="0"/>
    <s v="37397@buf.kk.dk"/>
    <s v="Børnehave"/>
    <n v="0"/>
    <n v="0"/>
    <n v="44"/>
    <n v="0"/>
    <n v="0"/>
    <n v="0"/>
    <n v="0"/>
    <s v="Nej"/>
    <n v="0"/>
    <n v="0"/>
    <n v="0"/>
    <n v="0"/>
    <n v="0"/>
    <n v="0"/>
    <n v="0"/>
    <n v="5"/>
    <n v="0"/>
    <n v="2"/>
    <n v="5"/>
    <n v="0"/>
    <n v="0"/>
    <n v="90000"/>
    <n v="0"/>
    <s v="Ja"/>
    <n v="0"/>
    <s v="Charlotte"/>
    <n v="2007"/>
    <n v="16"/>
    <n v="0"/>
    <s v="ufaglært"/>
    <s v="5 års erfaring"/>
    <n v="0"/>
    <n v="0"/>
    <n v="0"/>
    <n v="0"/>
    <n v="0"/>
    <n v="0"/>
    <n v="0"/>
    <n v="0"/>
    <n v="0"/>
    <n v="98"/>
    <n v="0"/>
    <n v="2"/>
    <s v="Ja"/>
    <s v="Nej"/>
    <s v="Ja"/>
    <s v="Ja"/>
    <n v="0"/>
    <s v="Ja"/>
    <n v="0"/>
    <s v="Ja"/>
    <n v="0"/>
    <s v="Nej"/>
    <s v="ved ikke"/>
    <n v="0"/>
    <s v="produktionskøkken"/>
    <s v="Ja"/>
    <n v="0"/>
    <n v="0"/>
    <n v="0"/>
    <s v="evt ekstra ovn og en granitplade ved kogebordet"/>
    <n v="0"/>
    <n v="0"/>
    <n v="0"/>
    <n v="0"/>
    <n v="0"/>
    <n v="0"/>
    <n v="0"/>
    <n v="0"/>
    <n v="0"/>
    <s v="Mariah"/>
    <d v="2009-04-22T00:00:00"/>
    <n v="0"/>
    <n v="0"/>
    <n v="1"/>
    <n v="4"/>
    <n v="0"/>
    <n v="0"/>
    <n v="1"/>
    <n v="0"/>
    <n v="3"/>
    <n v="0"/>
    <n v="1"/>
    <n v="1"/>
    <n v="0"/>
    <n v="0"/>
    <n v="0"/>
    <n v="1"/>
    <n v="0"/>
    <n v="0"/>
    <n v="1"/>
    <n v="1"/>
    <n v="2"/>
    <s v="ken"/>
    <n v="3"/>
    <s v="Ja"/>
    <n v="0"/>
    <s v="Ja"/>
    <s v="Ja"/>
    <s v="Nej"/>
    <n v="2"/>
    <s v="Begrænset"/>
    <n v="0"/>
    <n v="0"/>
    <x v="2"/>
    <s v="Valby"/>
    <n v="0"/>
    <n v="0"/>
    <n v="44"/>
    <n v="0"/>
    <n v="0"/>
    <n v="0"/>
    <n v="0"/>
    <n v="0"/>
    <n v="0"/>
    <n v="0"/>
    <n v="0"/>
    <n v="0"/>
    <n v="0"/>
    <n v="0"/>
    <n v="86657.13"/>
    <s v="37397"/>
  </r>
  <r>
    <x v="0"/>
    <x v="130"/>
    <s v="Kattinge Værk"/>
    <x v="3"/>
    <s v="Boserupvej 152"/>
    <n v="4000"/>
    <s v="Roskilde"/>
    <s v="46 35 27 76"/>
    <s v="37400@buf.kk.dk"/>
    <s v="Birthe Y. Nielsen"/>
    <n v="43648355"/>
    <n v="46352776"/>
    <s v="37400@buf.kk.dk"/>
    <s v="Børnehave"/>
    <n v="0"/>
    <n v="0"/>
    <n v="50"/>
    <n v="0"/>
    <n v="0"/>
    <n v="0"/>
    <n v="0"/>
    <s v="Nej"/>
    <n v="0"/>
    <n v="0"/>
    <n v="0"/>
    <n v="0"/>
    <n v="0"/>
    <n v="0"/>
    <n v="0"/>
    <n v="0"/>
    <n v="5"/>
    <n v="2"/>
    <n v="5"/>
    <n v="0"/>
    <n v="0"/>
    <n v="100000"/>
    <n v="0"/>
    <s v="Ja"/>
    <n v="0"/>
    <s v="Lisbeth"/>
    <n v="2003"/>
    <n v="17"/>
    <n v="0"/>
    <n v="0"/>
    <n v="0"/>
    <n v="0"/>
    <n v="0"/>
    <n v="0"/>
    <n v="0"/>
    <n v="0"/>
    <n v="0"/>
    <n v="0"/>
    <n v="0"/>
    <n v="0"/>
    <n v="97"/>
    <n v="0"/>
    <n v="1"/>
    <s v="Ja"/>
    <s v="Nej"/>
    <s v="Ja"/>
    <s v="Ja"/>
    <s v="hvis udbygning bevilges"/>
    <s v="Ja"/>
    <n v="0"/>
    <s v="Ja"/>
    <n v="0"/>
    <s v="Nej"/>
    <n v="0"/>
    <n v="0"/>
    <s v="Køkken begrænset tilvirk"/>
    <n v="0"/>
    <n v="0"/>
    <n v="0"/>
    <n v="0"/>
    <n v="0"/>
    <n v="0"/>
    <n v="0"/>
    <n v="0"/>
    <n v="0"/>
    <n v="0"/>
    <n v="0"/>
    <n v="0"/>
    <n v="0"/>
    <n v="0"/>
    <s v="Mariah"/>
    <d v="2009-04-23T00:00:00"/>
    <n v="0"/>
    <n v="1"/>
    <n v="0"/>
    <n v="4"/>
    <n v="1"/>
    <n v="0"/>
    <n v="0"/>
    <n v="0"/>
    <n v="0"/>
    <n v="0"/>
    <n v="1"/>
    <n v="0"/>
    <n v="0"/>
    <n v="0"/>
    <n v="0"/>
    <n v="0"/>
    <n v="1"/>
    <n v="0"/>
    <n v="0"/>
    <n v="1"/>
    <n v="25"/>
    <s v="Miele"/>
    <n v="3"/>
    <s v="Nej"/>
    <n v="0"/>
    <s v="Ja"/>
    <s v="Ja"/>
    <s v="Nej"/>
    <n v="1"/>
    <s v="Begrænset"/>
    <s v="har ansøgt om udbygning til grovkøkken for længe siden"/>
    <n v="0"/>
    <x v="2"/>
    <s v="Valby"/>
    <n v="0"/>
    <n v="0"/>
    <n v="42"/>
    <n v="0"/>
    <n v="0"/>
    <n v="0"/>
    <n v="0"/>
    <n v="0"/>
    <n v="8"/>
    <n v="0"/>
    <n v="0"/>
    <n v="0"/>
    <n v="0"/>
    <n v="0"/>
    <n v="129984.22"/>
    <s v="37400"/>
  </r>
  <r>
    <x v="0"/>
    <x v="131"/>
    <n v="0"/>
    <x v="3"/>
    <s v="Lykkebovej 9"/>
    <n v="2500"/>
    <s v="Valby"/>
    <n v="36430375"/>
    <s v="37416@buf.kk.dk"/>
    <s v="Birgit Andersen"/>
    <n v="32597337"/>
    <n v="0"/>
    <s v="G854@buf.kk.dk"/>
    <s v="Børnehave"/>
    <n v="0"/>
    <n v="0"/>
    <n v="22"/>
    <n v="0"/>
    <n v="0"/>
    <n v="0"/>
    <n v="0"/>
    <s v="Nej"/>
    <n v="0"/>
    <n v="0"/>
    <n v="0"/>
    <n v="0"/>
    <n v="0"/>
    <n v="0"/>
    <n v="0"/>
    <n v="0"/>
    <n v="5"/>
    <n v="5"/>
    <n v="5"/>
    <n v="0"/>
    <n v="0"/>
    <n v="0"/>
    <s v="Økonomi: flexibel"/>
    <s v="Ja"/>
    <s v="nej"/>
    <s v="Ingelise Kirkefeldt"/>
    <n v="2001"/>
    <n v="31"/>
    <n v="0"/>
    <s v="Økonoma"/>
    <s v="Siden 1972"/>
    <s v="Økologisk oplysningsforund"/>
    <n v="0"/>
    <n v="0"/>
    <n v="0"/>
    <n v="0"/>
    <n v="0"/>
    <n v="0"/>
    <n v="0"/>
    <n v="0"/>
    <n v="87"/>
    <n v="0"/>
    <n v="3"/>
    <s v="Ja"/>
    <s v="ja"/>
    <s v="Ja"/>
    <s v="Ja"/>
    <n v="0"/>
    <s v="Ja"/>
    <n v="0"/>
    <s v="Ja"/>
    <n v="0"/>
    <s v="ja"/>
    <n v="0"/>
    <n v="0"/>
    <s v="produktionskøkken"/>
    <s v="Ja"/>
    <s v="Ingen"/>
    <s v="Ingen"/>
    <s v="Nej"/>
    <s v="Det er et helt perfekt insrettet køkken, med alt hvad man kan ønske sig."/>
    <n v="0"/>
    <n v="0"/>
    <n v="0"/>
    <n v="0"/>
    <n v="0"/>
    <n v="0"/>
    <n v="0"/>
    <n v="0"/>
    <n v="0"/>
    <s v="Cathrine Jerrik / Nanna"/>
    <d v="2009-02-19T00:00:00"/>
    <n v="0"/>
    <n v="0"/>
    <n v="1"/>
    <n v="5"/>
    <n v="0"/>
    <n v="2"/>
    <n v="0"/>
    <n v="0"/>
    <n v="0"/>
    <n v="0"/>
    <n v="2"/>
    <n v="0"/>
    <n v="0"/>
    <n v="0"/>
    <n v="0"/>
    <n v="0"/>
    <n v="1"/>
    <n v="0"/>
    <n v="1"/>
    <n v="1"/>
    <n v="25"/>
    <s v="Miele"/>
    <n v="4"/>
    <s v="Nej"/>
    <n v="0"/>
    <s v="Ja"/>
    <s v="Nej"/>
    <s v="ja"/>
    <n v="4"/>
    <s v="God plads"/>
    <n v="0"/>
    <n v="0"/>
    <x v="4"/>
    <s v="Valby"/>
    <n v="0"/>
    <n v="0"/>
    <n v="0"/>
    <n v="0"/>
    <n v="0"/>
    <n v="0"/>
    <n v="0"/>
    <n v="0"/>
    <n v="0"/>
    <n v="0"/>
    <n v="0"/>
    <n v="0"/>
    <n v="24"/>
    <n v="0"/>
    <n v="0"/>
    <s v="37416"/>
  </r>
  <r>
    <x v="0"/>
    <x v="132"/>
    <s v="Lykkebo"/>
    <x v="3"/>
    <s v="Højsagervej 17"/>
    <n v="2500"/>
    <s v="Valby"/>
    <n v="36163345"/>
    <s v="mail@lykkebo.kk.dk"/>
    <s v="Poul Rasmussen/Katja Sten Pedersen"/>
    <n v="35269806"/>
    <n v="0"/>
    <s v="lykkebo@lykkebo.kk.dk"/>
    <s v="Børnehave"/>
    <n v="0"/>
    <n v="0"/>
    <n v="44"/>
    <n v="84"/>
    <n v="70"/>
    <n v="0"/>
    <n v="0"/>
    <s v="Nej"/>
    <n v="0"/>
    <n v="0"/>
    <n v="0"/>
    <n v="0"/>
    <n v="0"/>
    <n v="0"/>
    <n v="0"/>
    <n v="5"/>
    <n v="0"/>
    <n v="0"/>
    <n v="5"/>
    <n v="0"/>
    <n v="0"/>
    <n v="55000"/>
    <n v="0"/>
    <n v="0"/>
    <n v="0"/>
    <n v="0"/>
    <n v="0"/>
    <n v="0"/>
    <n v="0"/>
    <n v="0"/>
    <n v="0"/>
    <n v="0"/>
    <n v="0"/>
    <n v="0"/>
    <n v="0"/>
    <n v="0"/>
    <n v="0"/>
    <n v="0"/>
    <n v="0"/>
    <n v="0"/>
    <n v="98"/>
    <n v="0"/>
    <n v="1"/>
    <s v="Ja"/>
    <s v="ja"/>
    <s v="Ja"/>
    <s v="Ja"/>
    <n v="0"/>
    <s v="Ja"/>
    <s v="Hvis der bliver ansat personale til madlavning"/>
    <s v="Ja"/>
    <n v="0"/>
    <s v="Nej"/>
    <s v="Men vil gerne være med til at bestemme hvilken person der bliver ansat"/>
    <n v="0"/>
    <s v="Køkken begrænset tilvirk"/>
    <s v="nej"/>
    <s v="Mindre"/>
    <n v="0"/>
    <n v="0"/>
    <s v="ovn, kogeplade, gryder, potter og pander. "/>
    <n v="0"/>
    <n v="0"/>
    <n v="0"/>
    <n v="0"/>
    <n v="0"/>
    <n v="0"/>
    <s v="Mindre"/>
    <s v="kogeplade, ovn"/>
    <s v="kan til nød starte op med kold mad fra 1. jan 2010"/>
    <s v="Lone Voss/Sine"/>
    <s v="18/2 2009"/>
    <n v="0"/>
    <n v="0"/>
    <n v="0"/>
    <n v="4"/>
    <n v="0"/>
    <n v="1"/>
    <n v="0"/>
    <n v="0"/>
    <n v="0"/>
    <n v="0"/>
    <n v="2"/>
    <n v="0"/>
    <n v="0"/>
    <n v="0"/>
    <n v="0"/>
    <n v="1"/>
    <n v="0"/>
    <n v="0"/>
    <n v="0"/>
    <n v="0"/>
    <n v="25"/>
    <s v="Miele"/>
    <n v="2"/>
    <n v="0"/>
    <n v="0"/>
    <n v="0"/>
    <s v="Ja"/>
    <s v="ja"/>
    <n v="2"/>
    <s v="Begrænset"/>
    <n v="0"/>
    <n v="0"/>
    <x v="0"/>
    <s v="Valby"/>
    <n v="0"/>
    <n v="0"/>
    <n v="44"/>
    <n v="84"/>
    <n v="70"/>
    <n v="0"/>
    <n v="0"/>
    <n v="0"/>
    <n v="0"/>
    <n v="0"/>
    <n v="0"/>
    <n v="0"/>
    <n v="0"/>
    <n v="0"/>
    <n v="143805.14000000001"/>
    <s v="37558"/>
  </r>
  <r>
    <x v="0"/>
    <x v="133"/>
    <s v="Børnehaven Voldparken"/>
    <x v="4"/>
    <s v="Arildsgård 11"/>
    <n v="2700"/>
    <s v="Brønshøj"/>
    <s v="38 28 68 20"/>
    <s v="35305@buf.kk.dk"/>
    <s v="Anders Hansen"/>
    <n v="38608406"/>
    <n v="0"/>
    <s v="35305@buf.kk.dk"/>
    <s v="Børnehave"/>
    <n v="0"/>
    <n v="0"/>
    <n v="83"/>
    <n v="0"/>
    <n v="0"/>
    <n v="0"/>
    <n v="0"/>
    <s v="Nej"/>
    <n v="0"/>
    <n v="0"/>
    <n v="0"/>
    <n v="0"/>
    <n v="0"/>
    <n v="0"/>
    <n v="0"/>
    <n v="0"/>
    <n v="0"/>
    <n v="0"/>
    <n v="5"/>
    <n v="0"/>
    <n v="0"/>
    <n v="60000"/>
    <n v="0"/>
    <n v="0"/>
    <n v="0"/>
    <n v="0"/>
    <n v="0"/>
    <n v="0"/>
    <n v="0"/>
    <n v="0"/>
    <n v="0"/>
    <n v="0"/>
    <n v="0"/>
    <n v="0"/>
    <n v="0"/>
    <n v="0"/>
    <n v="0"/>
    <n v="0"/>
    <n v="0"/>
    <n v="0"/>
    <n v="0"/>
    <n v="0"/>
    <n v="1"/>
    <s v="nej"/>
    <s v="Nej"/>
    <s v="nej"/>
    <s v="Ja"/>
    <s v="De vil gerne lave mad selv men køkkenet behøver nye køkkenelementer + ny opvaskemaskine"/>
    <n v="0"/>
    <s v="De har ikke den helt store indsigt. Består hovedsagligt af forældre af anden etnisk oprindelse"/>
    <s v="Ja"/>
    <s v="Hvis køkkenet bliver ordnet"/>
    <s v="ja"/>
    <s v="Vil gerne have hjælp til rekrutering"/>
    <n v="0"/>
    <s v="produktionskøkken"/>
    <s v="nej"/>
    <s v="Større"/>
    <s v="Mindre"/>
    <n v="0"/>
    <s v="Maling og nye køkkenelementer + opvaskemaskine"/>
    <n v="0"/>
    <n v="0"/>
    <n v="0"/>
    <n v="0"/>
    <n v="0"/>
    <n v="0"/>
    <n v="0"/>
    <n v="0"/>
    <n v="0"/>
    <s v="Cathrine Jerrik/Sine"/>
    <d v="2009-02-27T00:00:00"/>
    <n v="0"/>
    <n v="1"/>
    <n v="0"/>
    <n v="0"/>
    <n v="0"/>
    <n v="0"/>
    <n v="0"/>
    <n v="0"/>
    <n v="0"/>
    <n v="0"/>
    <n v="1"/>
    <n v="0"/>
    <n v="0"/>
    <n v="0"/>
    <n v="0"/>
    <n v="1"/>
    <n v="0"/>
    <n v="0"/>
    <n v="0"/>
    <n v="0"/>
    <n v="40"/>
    <s v="Miele"/>
    <n v="4"/>
    <s v="Nej"/>
    <n v="0"/>
    <n v="0"/>
    <s v="Ja"/>
    <s v="Nej"/>
    <n v="2"/>
    <s v="Begrænset"/>
    <s v="Det er et fint køkken. Lagerplads er sparsomt pt men man kunne finde ekstra plads ved en omrokering"/>
    <n v="0"/>
    <x v="2"/>
    <s v="Vanløse/Brønshøj-Husum"/>
    <n v="0"/>
    <n v="0"/>
    <n v="83"/>
    <n v="0"/>
    <n v="0"/>
    <n v="0"/>
    <n v="0"/>
    <n v="0"/>
    <n v="0"/>
    <n v="0"/>
    <n v="0"/>
    <n v="0"/>
    <n v="0"/>
    <n v="0"/>
    <n v="120736.63"/>
    <s v="35305"/>
  </r>
  <r>
    <x v="0"/>
    <x v="134"/>
    <s v="Børnehaven Bellahøj"/>
    <x v="4"/>
    <s v="Bellahøjvej 42A"/>
    <n v="2700"/>
    <s v="Brønshøj"/>
    <s v="38 60 24 92"/>
    <s v="35309@buf.kk.dk"/>
    <s v="Mie Petersen"/>
    <n v="38819920"/>
    <n v="0"/>
    <s v="bornehaven.bellahoj@get2net.dk"/>
    <s v="Børnehave"/>
    <n v="0"/>
    <n v="0"/>
    <n v="69"/>
    <n v="0"/>
    <n v="0"/>
    <n v="0"/>
    <n v="0"/>
    <s v="Nej"/>
    <n v="0"/>
    <n v="0"/>
    <n v="0"/>
    <n v="0"/>
    <n v="0"/>
    <n v="0"/>
    <n v="0"/>
    <n v="5"/>
    <n v="0"/>
    <n v="1"/>
    <n v="5"/>
    <n v="0"/>
    <n v="0"/>
    <n v="83000"/>
    <n v="0"/>
    <s v="Ja"/>
    <n v="0"/>
    <s v="Gülhan Kiraz"/>
    <n v="2006"/>
    <n v="25"/>
    <n v="0"/>
    <s v="ingen"/>
    <s v="fabriksarb. 2 år"/>
    <s v="6 mdr. kantinepraktik + hygiejne"/>
    <n v="0"/>
    <n v="0"/>
    <n v="0"/>
    <n v="0"/>
    <n v="0"/>
    <n v="0"/>
    <n v="0"/>
    <n v="0"/>
    <n v="15"/>
    <n v="0"/>
    <n v="2"/>
    <s v="nej"/>
    <s v="Nej"/>
    <s v="Ja"/>
    <s v="Ja"/>
    <s v="Ønsker ikke mad udefra"/>
    <s v="Ja"/>
    <s v="Flere vil gerne bibeholde madpakker"/>
    <s v="Ja"/>
    <n v="0"/>
    <s v="ja"/>
    <s v="Nuværende køkkenmedarbejdet vil muligvis gerne gå op i tid."/>
    <n v="0"/>
    <s v="produktionskøkken"/>
    <s v="nej"/>
    <s v="Mindre"/>
    <s v="Mindre"/>
    <n v="0"/>
    <s v="Flytte opvaskemaskine for at den kan hæves. Evt. 2 vaske (fødevarestyrelsen?)"/>
    <n v="0"/>
    <n v="0"/>
    <n v="0"/>
    <n v="0"/>
    <n v="0"/>
    <n v="0"/>
    <n v="0"/>
    <n v="0"/>
    <n v="0"/>
    <s v="Birgitte Glerup/Sine"/>
    <d v="2009-03-02T00:00:00"/>
    <n v="0"/>
    <n v="1"/>
    <n v="0"/>
    <n v="0"/>
    <n v="0"/>
    <n v="1"/>
    <n v="0"/>
    <n v="0"/>
    <n v="0"/>
    <n v="1"/>
    <n v="1"/>
    <n v="0"/>
    <n v="0"/>
    <n v="0"/>
    <n v="0"/>
    <n v="0"/>
    <n v="1"/>
    <n v="0"/>
    <n v="0"/>
    <n v="0"/>
    <n v="20"/>
    <s v="Miele"/>
    <n v="7"/>
    <n v="0"/>
    <n v="0"/>
    <s v="Ja"/>
    <s v="Nej"/>
    <s v="Nej"/>
    <n v="0"/>
    <s v="ingen plads"/>
    <n v="0"/>
    <n v="0"/>
    <x v="2"/>
    <s v="Vanløse/Brønshøj-Husum"/>
    <n v="0"/>
    <n v="0"/>
    <n v="64"/>
    <n v="0"/>
    <n v="0"/>
    <n v="0"/>
    <n v="0"/>
    <n v="0"/>
    <n v="0"/>
    <n v="0"/>
    <n v="0"/>
    <n v="0"/>
    <n v="0"/>
    <n v="0"/>
    <n v="82171.37"/>
    <s v="35309"/>
  </r>
  <r>
    <x v="0"/>
    <x v="135"/>
    <s v="Engle"/>
    <x v="4"/>
    <s v="Borups Allé 249A"/>
    <n v="2400"/>
    <s v="København NV"/>
    <s v="38 34 04 76"/>
    <s v="engle@webspeed.dk"/>
    <s v="Dorthe Filtenborg Sørensen"/>
    <n v="0"/>
    <n v="0"/>
    <n v="0"/>
    <s v="Børnehave"/>
    <n v="0"/>
    <n v="5"/>
    <n v="22"/>
    <n v="0"/>
    <n v="0"/>
    <n v="0"/>
    <n v="0"/>
    <s v="Nej"/>
    <n v="0"/>
    <n v="0"/>
    <n v="0"/>
    <n v="0"/>
    <n v="0"/>
    <n v="0"/>
    <n v="0"/>
    <n v="5"/>
    <n v="0"/>
    <n v="0"/>
    <n v="5"/>
    <n v="0"/>
    <n v="0"/>
    <n v="25000"/>
    <n v="0"/>
    <n v="0"/>
    <n v="0"/>
    <n v="0"/>
    <n v="0"/>
    <n v="0"/>
    <n v="0"/>
    <n v="0"/>
    <n v="0"/>
    <n v="0"/>
    <n v="0"/>
    <n v="0"/>
    <n v="0"/>
    <n v="0"/>
    <n v="0"/>
    <n v="0"/>
    <n v="0"/>
    <n v="0"/>
    <n v="0"/>
    <n v="0"/>
    <n v="0"/>
    <s v="nej"/>
    <s v="Nej"/>
    <s v="nej"/>
    <s v="Nej"/>
    <s v="Er meget i tvivl. Er meget på tur."/>
    <n v="0"/>
    <n v="0"/>
    <n v="0"/>
    <n v="0"/>
    <n v="0"/>
    <n v="0"/>
    <n v="0"/>
    <s v="Køkken begrænset tilvirk"/>
    <s v="nej"/>
    <n v="0"/>
    <n v="0"/>
    <n v="0"/>
    <n v="0"/>
    <n v="0"/>
    <n v="0"/>
    <n v="0"/>
    <n v="0"/>
    <n v="0"/>
    <n v="0"/>
    <s v="Mindre"/>
    <s v="Ny opvaskemaskine (den nuværende kører på sidste vers). Ekstra køleskab i fuld højde"/>
    <n v="0"/>
    <s v="Mariah"/>
    <n v="0"/>
    <n v="0"/>
    <n v="1"/>
    <n v="0"/>
    <n v="4"/>
    <n v="1"/>
    <n v="0"/>
    <n v="1"/>
    <n v="0"/>
    <n v="0"/>
    <n v="2"/>
    <n v="0"/>
    <n v="0"/>
    <n v="0"/>
    <n v="0"/>
    <n v="0"/>
    <n v="1"/>
    <n v="0"/>
    <n v="0"/>
    <n v="0"/>
    <n v="1"/>
    <n v="25"/>
    <s v="Miele"/>
    <n v="0"/>
    <s v="Nej"/>
    <n v="0"/>
    <s v="Ja"/>
    <s v="Nej"/>
    <s v="Nej"/>
    <n v="1"/>
    <n v="0"/>
    <s v="fra 1. maj - 1. aug er de oppe på 32 børn."/>
    <n v="0"/>
    <x v="2"/>
    <s v="Vanløse/Brønshøj-Husum"/>
    <n v="0"/>
    <n v="5"/>
    <n v="22"/>
    <n v="0"/>
    <n v="0"/>
    <n v="0"/>
    <n v="0"/>
    <n v="0"/>
    <n v="0"/>
    <n v="0"/>
    <n v="0"/>
    <n v="0"/>
    <n v="0"/>
    <n v="0"/>
    <n v="20629.400000000001"/>
    <s v="35323"/>
  </r>
  <r>
    <x v="0"/>
    <x v="136"/>
    <s v="Slettegården"/>
    <x v="4"/>
    <s v="Dybendalsvej 33"/>
    <n v="2720"/>
    <s v="Vanløse"/>
    <s v="38 71 78 18"/>
    <s v="35333@buf.kk.dk"/>
    <s v="Morten Zeuthen Nielsen"/>
    <n v="22546888"/>
    <n v="38717818"/>
    <s v="35333@buf.kk.dk"/>
    <s v="Børnehave"/>
    <n v="0"/>
    <n v="0"/>
    <n v="22"/>
    <n v="0"/>
    <n v="0"/>
    <n v="0"/>
    <n v="0"/>
    <s v="Nej"/>
    <n v="0"/>
    <n v="0"/>
    <n v="0"/>
    <n v="0"/>
    <n v="0"/>
    <n v="0"/>
    <n v="0"/>
    <n v="0"/>
    <n v="0"/>
    <n v="0"/>
    <n v="0"/>
    <n v="0"/>
    <n v="0"/>
    <n v="0"/>
    <n v="0"/>
    <n v="0"/>
    <n v="0"/>
    <n v="0"/>
    <n v="0"/>
    <n v="0"/>
    <n v="0"/>
    <n v="0"/>
    <n v="0"/>
    <n v="0"/>
    <n v="0"/>
    <n v="0"/>
    <n v="0"/>
    <n v="0"/>
    <n v="0"/>
    <n v="0"/>
    <n v="0"/>
    <n v="0"/>
    <n v="90"/>
    <n v="0"/>
    <n v="1"/>
    <s v="Ja"/>
    <s v="Nej"/>
    <s v="nej"/>
    <s v="Ja"/>
    <s v="Vil gerne lave mad selv, men vil dels gerne vide om det lille køkken kan godkendes - og om der følger budget med."/>
    <n v="0"/>
    <s v="Blandet holding, afventende"/>
    <s v="Ja"/>
    <s v="Hvis der følger budget med"/>
    <s v="ja"/>
    <s v="Vil muligvis gerne have hjælp"/>
    <n v="0"/>
    <s v="produktionskøkken"/>
    <s v="Ja"/>
    <s v="Mindre"/>
    <s v="Ingen"/>
    <n v="0"/>
    <s v="større køleskab i fuld højde"/>
    <n v="0"/>
    <n v="0"/>
    <n v="0"/>
    <n v="0"/>
    <n v="0"/>
    <n v="0"/>
    <n v="0"/>
    <n v="0"/>
    <s v="Køkkenet er ikke godkendt til produktion af fødevaremyndighederne"/>
    <n v="0"/>
    <d v="1899-12-30T00:00:00"/>
    <n v="0"/>
    <n v="1"/>
    <n v="0"/>
    <n v="0"/>
    <n v="0"/>
    <n v="1"/>
    <n v="0"/>
    <n v="0"/>
    <n v="0"/>
    <n v="1"/>
    <n v="0"/>
    <n v="0"/>
    <n v="0"/>
    <n v="0"/>
    <n v="0"/>
    <n v="1"/>
    <n v="0"/>
    <n v="0"/>
    <n v="0"/>
    <n v="1"/>
    <n v="20"/>
    <s v="Miele"/>
    <n v="3"/>
    <n v="0"/>
    <n v="0"/>
    <s v="Nej"/>
    <s v="Ja"/>
    <s v="Nej"/>
    <n v="1"/>
    <s v="ingen plads"/>
    <s v="Det anbefales at udstyre køkkenet med et nyt køleskab i fuld højde. Det skal afklares om køkkenet kan smiley-godkendes, det har det ikke været tidligere."/>
    <n v="0"/>
    <x v="2"/>
    <s v="Vanløse/Brønshøj-Husum"/>
    <n v="0"/>
    <n v="0"/>
    <n v="22"/>
    <n v="0"/>
    <n v="0"/>
    <n v="0"/>
    <n v="0"/>
    <n v="0"/>
    <n v="0"/>
    <n v="0"/>
    <n v="0"/>
    <n v="0"/>
    <n v="0"/>
    <n v="0"/>
    <n v="16546.53"/>
    <s v="35333"/>
  </r>
  <r>
    <x v="0"/>
    <x v="137"/>
    <s v="Kollektivhuset Bella"/>
    <x v="4"/>
    <s v="Frederikssundsvej 123E"/>
    <n v="2700"/>
    <s v="Brønshøj"/>
    <s v="38 28 69 16"/>
    <s v="35341@buf.kk.dk"/>
    <s v="Pia Nordstrøm"/>
    <n v="0"/>
    <n v="0"/>
    <s v="35341@buf.kk.dk"/>
    <s v="Børnehave"/>
    <n v="0"/>
    <n v="0"/>
    <n v="64"/>
    <n v="0"/>
    <n v="0"/>
    <n v="0"/>
    <n v="0"/>
    <s v="Nej"/>
    <n v="0"/>
    <n v="0"/>
    <n v="0"/>
    <n v="0"/>
    <n v="0"/>
    <n v="0"/>
    <n v="0"/>
    <n v="5"/>
    <n v="0"/>
    <n v="0"/>
    <n v="5"/>
    <n v="0"/>
    <n v="0"/>
    <n v="24000"/>
    <n v="0"/>
    <n v="0"/>
    <n v="0"/>
    <n v="0"/>
    <n v="0"/>
    <n v="0"/>
    <n v="0"/>
    <n v="0"/>
    <n v="0"/>
    <n v="0"/>
    <n v="0"/>
    <n v="0"/>
    <n v="0"/>
    <n v="0"/>
    <n v="0"/>
    <n v="0"/>
    <n v="0"/>
    <n v="0"/>
    <n v="80"/>
    <n v="0"/>
    <n v="1"/>
    <s v="Ja"/>
    <s v="Nej"/>
    <s v="Ja"/>
    <s v="Ja"/>
    <n v="0"/>
    <n v="0"/>
    <s v="ved ikke"/>
    <s v="Ja"/>
    <n v="0"/>
    <n v="0"/>
    <s v="overvejer"/>
    <n v="0"/>
    <s v="Køkken begrænset tilvirk"/>
    <n v="0"/>
    <n v="0"/>
    <n v="0"/>
    <n v="0"/>
    <n v="0"/>
    <n v="0"/>
    <n v="0"/>
    <n v="0"/>
    <n v="0"/>
    <n v="0"/>
    <n v="0"/>
    <s v="Større"/>
    <n v="0"/>
    <s v="Pt. er de i gang med en sammenlægning. Der skal laves nyt køkken/alrum (evt. kontakt bygningsafdelingen)"/>
    <s v="Lone Voss / Sine"/>
    <d v="2009-03-05T00:00:00"/>
    <n v="0"/>
    <n v="1"/>
    <n v="0"/>
    <n v="4"/>
    <n v="0"/>
    <n v="1"/>
    <n v="0"/>
    <n v="0"/>
    <n v="0"/>
    <n v="0"/>
    <n v="2"/>
    <n v="0"/>
    <n v="1"/>
    <n v="0"/>
    <n v="0"/>
    <n v="0"/>
    <n v="0"/>
    <n v="0"/>
    <n v="0"/>
    <n v="1"/>
    <n v="20"/>
    <s v="Miele"/>
    <n v="2.5"/>
    <s v="Nej"/>
    <n v="0"/>
    <s v="Nej"/>
    <s v="Nej"/>
    <s v="Nej"/>
    <n v="1"/>
    <s v="ingen plads"/>
    <n v="0"/>
    <n v="0"/>
    <x v="2"/>
    <s v="Vanløse/Brønshøj-Husum"/>
    <n v="0"/>
    <n v="0"/>
    <n v="62"/>
    <n v="0"/>
    <n v="0"/>
    <n v="0"/>
    <n v="0"/>
    <n v="0"/>
    <n v="0"/>
    <n v="0"/>
    <n v="0"/>
    <n v="0"/>
    <n v="0"/>
    <n v="0"/>
    <n v="63475.27"/>
    <s v="35341"/>
  </r>
  <r>
    <x v="0"/>
    <x v="138"/>
    <s v="Husum Børnehave"/>
    <x v="4"/>
    <s v="Frederikssundsvej 298"/>
    <n v="2700"/>
    <s v="Brønshøj"/>
    <s v="38 28 45 65"/>
    <s v="35342@buf.kk.dk"/>
    <s v="Susanne Christensen"/>
    <n v="0"/>
    <n v="0"/>
    <s v="35342@buf.kk.dk"/>
    <s v="Børnehave"/>
    <n v="0"/>
    <n v="13"/>
    <n v="44"/>
    <n v="0"/>
    <n v="0"/>
    <n v="0"/>
    <n v="0"/>
    <s v="Nej"/>
    <n v="0"/>
    <n v="0"/>
    <n v="0"/>
    <n v="0"/>
    <n v="0"/>
    <n v="0"/>
    <n v="0"/>
    <n v="5"/>
    <n v="0"/>
    <n v="0"/>
    <n v="5"/>
    <n v="0"/>
    <n v="0"/>
    <n v="50000"/>
    <n v="0"/>
    <n v="0"/>
    <n v="0"/>
    <n v="0"/>
    <n v="0"/>
    <n v="0"/>
    <n v="0"/>
    <n v="0"/>
    <n v="0"/>
    <n v="0"/>
    <n v="0"/>
    <n v="0"/>
    <n v="0"/>
    <n v="0"/>
    <n v="0"/>
    <n v="0"/>
    <n v="0"/>
    <n v="0"/>
    <n v="85"/>
    <n v="0"/>
    <n v="1"/>
    <s v="Ja"/>
    <s v="Nej"/>
    <s v="Ja"/>
    <n v="0"/>
    <s v="Afventer hvad der bliver bestemt  i kommunen"/>
    <n v="0"/>
    <s v="Har endnu ikke taget stilling, men flertallet vil nok sige ja"/>
    <s v="Ja"/>
    <s v="Meget gerne, men kun hvis det kan blive uden for mange problemer"/>
    <s v="ja"/>
    <s v="Har allerede en aktuel person"/>
    <n v="0"/>
    <s v="produktionskøkken"/>
    <s v="nej"/>
    <s v="Mindre"/>
    <s v="Mindre"/>
    <s v="ja"/>
    <s v="Der skal males og et loft skal repareres. Evt. et nyt komfur eller 1 ovn mere + køleskab"/>
    <n v="0"/>
    <n v="0"/>
    <n v="0"/>
    <n v="0"/>
    <n v="0"/>
    <n v="0"/>
    <n v="0"/>
    <n v="0"/>
    <n v="0"/>
    <s v="Cathrine Jerrik/Sine"/>
    <d v="2009-03-02T00:00:00"/>
    <n v="0"/>
    <n v="1"/>
    <n v="0"/>
    <n v="0"/>
    <n v="0"/>
    <n v="0"/>
    <n v="0"/>
    <n v="0"/>
    <n v="0"/>
    <n v="3"/>
    <n v="1"/>
    <n v="0"/>
    <n v="0"/>
    <n v="0"/>
    <n v="0"/>
    <n v="1"/>
    <n v="0"/>
    <n v="0"/>
    <n v="1"/>
    <n v="1"/>
    <n v="25"/>
    <s v="Miele"/>
    <n v="3"/>
    <n v="0"/>
    <n v="0"/>
    <s v="Ja"/>
    <s v="Ja"/>
    <s v="Nej"/>
    <n v="2"/>
    <s v="Begrænset"/>
    <n v="0"/>
    <n v="0"/>
    <x v="2"/>
    <s v="Vanløse/Brønshøj-Husum"/>
    <n v="0"/>
    <n v="13"/>
    <n v="44"/>
    <n v="0"/>
    <n v="0"/>
    <n v="0"/>
    <n v="0"/>
    <n v="0"/>
    <n v="0"/>
    <n v="0"/>
    <n v="0"/>
    <n v="0"/>
    <n v="0"/>
    <n v="0"/>
    <n v="63934.68"/>
    <s v="35342"/>
  </r>
  <r>
    <x v="0"/>
    <x v="139"/>
    <s v="Børnehaven Lillefod"/>
    <x v="4"/>
    <s v="Præstegårds Allé 13"/>
    <n v="2700"/>
    <s v="Brønshøj"/>
    <s v="38 28 12 18"/>
    <s v="35345@buf.kk.dk"/>
    <s v="Betina Sahl Poulsen"/>
    <n v="38867077"/>
    <n v="0"/>
    <s v="lillefod@adslhome.dk"/>
    <s v="Børnehave"/>
    <n v="0"/>
    <n v="0"/>
    <n v="30"/>
    <n v="0"/>
    <n v="0"/>
    <n v="0"/>
    <n v="0"/>
    <s v="Nej"/>
    <n v="0"/>
    <n v="0"/>
    <n v="0"/>
    <n v="0"/>
    <n v="0"/>
    <n v="0"/>
    <n v="0"/>
    <n v="0"/>
    <n v="5"/>
    <n v="0"/>
    <n v="5"/>
    <n v="0"/>
    <n v="0"/>
    <n v="45000"/>
    <n v="0"/>
    <n v="0"/>
    <n v="0"/>
    <n v="0"/>
    <n v="0"/>
    <n v="0"/>
    <n v="0"/>
    <n v="0"/>
    <n v="0"/>
    <n v="0"/>
    <n v="0"/>
    <n v="0"/>
    <n v="0"/>
    <n v="0"/>
    <n v="0"/>
    <n v="0"/>
    <n v="0"/>
    <n v="0"/>
    <n v="95"/>
    <n v="0"/>
    <n v="0"/>
    <s v="Ja"/>
    <s v="Nej"/>
    <s v="nej"/>
    <s v="Ja"/>
    <s v="Vil under ingen omstændigheder have det udefra."/>
    <s v="Ja"/>
    <s v="Se ovenfor"/>
    <s v="Ja"/>
    <n v="0"/>
    <s v="Nej"/>
    <s v="Vil gerne have hjælp til rekruttering. Evt. før (gerne mandlig medarbejder)"/>
    <n v="0"/>
    <s v="Køkken begrænset tilvirk"/>
    <n v="0"/>
    <n v="0"/>
    <n v="0"/>
    <n v="0"/>
    <n v="0"/>
    <s v="Mindre"/>
    <s v="Mindre"/>
    <s v="Nej"/>
    <s v="Kogebord + hæve/sænkebord, evt. ekstra ovn. Tage nogle af de gamle elementer ned. Hæve opvaskemaskine. Nyt køleskab i fuld højde. Ekstra vask. "/>
    <n v="0"/>
    <n v="0"/>
    <n v="0"/>
    <n v="0"/>
    <n v="0"/>
    <s v="Birgitte Glerup /Sine"/>
    <d v="2009-03-12T00:00:00"/>
    <n v="0"/>
    <n v="0"/>
    <n v="1"/>
    <n v="4"/>
    <n v="0"/>
    <n v="1"/>
    <n v="0"/>
    <n v="0"/>
    <n v="0"/>
    <n v="1"/>
    <n v="0"/>
    <n v="0"/>
    <n v="1"/>
    <n v="0"/>
    <n v="0"/>
    <n v="0"/>
    <n v="0"/>
    <n v="0"/>
    <n v="1"/>
    <n v="1"/>
    <n v="20"/>
    <s v="Miele"/>
    <n v="8"/>
    <s v="Nej"/>
    <n v="0"/>
    <s v="Ja"/>
    <s v="Nej"/>
    <s v="Nej"/>
    <n v="1"/>
    <s v="Begrænset"/>
    <s v="Lederen gjorde opmærksom på: der er mulighed for storkøkken i kælderen, der leverer til andre inst. Dette køkken skal bygges op fra grunden."/>
    <n v="0"/>
    <x v="2"/>
    <s v="Vanløse/Brønshøj-Husum"/>
    <n v="0"/>
    <n v="0"/>
    <n v="30"/>
    <n v="0"/>
    <n v="0"/>
    <n v="0"/>
    <n v="0"/>
    <n v="0"/>
    <n v="0"/>
    <n v="0"/>
    <n v="0"/>
    <n v="0"/>
    <n v="0"/>
    <n v="0"/>
    <n v="50019.42"/>
    <s v="35345"/>
  </r>
  <r>
    <x v="0"/>
    <x v="140"/>
    <s v="Nordtoftegård"/>
    <x v="4"/>
    <s v="Yderholmvej 25B"/>
    <n v="2680"/>
    <s v="Solrød Strand"/>
    <s v="51 55 96 16"/>
    <s v="35365@buf.kk.dk"/>
    <s v="Pernille Fich"/>
    <n v="35431072"/>
    <n v="0"/>
    <s v="35365@buf.kk.dk"/>
    <s v="Børnehave"/>
    <n v="0"/>
    <n v="0"/>
    <n v="50"/>
    <n v="0"/>
    <n v="0"/>
    <n v="0"/>
    <n v="0"/>
    <s v="Nej"/>
    <n v="0"/>
    <n v="0"/>
    <n v="0"/>
    <n v="0"/>
    <n v="0"/>
    <n v="0"/>
    <n v="0"/>
    <n v="5"/>
    <n v="5"/>
    <n v="0"/>
    <n v="5"/>
    <n v="0"/>
    <n v="0"/>
    <n v="56000"/>
    <n v="0"/>
    <s v="Nej"/>
    <s v="Ja"/>
    <n v="0"/>
    <n v="0"/>
    <n v="15"/>
    <n v="0"/>
    <s v="Bager med børn"/>
    <n v="0"/>
    <n v="0"/>
    <n v="0"/>
    <n v="0"/>
    <n v="0"/>
    <n v="0"/>
    <n v="0"/>
    <n v="0"/>
    <n v="0"/>
    <n v="0"/>
    <n v="80"/>
    <n v="0"/>
    <n v="2"/>
    <s v="Ja"/>
    <s v="Nej"/>
    <s v="Ja"/>
    <s v="Nej"/>
    <n v="0"/>
    <s v="Nej"/>
    <n v="0"/>
    <s v="Nej"/>
    <n v="0"/>
    <n v="0"/>
    <n v="0"/>
    <n v="0"/>
    <s v="Modtagerkøkken"/>
    <n v="0"/>
    <n v="0"/>
    <n v="0"/>
    <n v="0"/>
    <n v="0"/>
    <n v="0"/>
    <n v="0"/>
    <n v="0"/>
    <n v="0"/>
    <n v="0"/>
    <n v="0"/>
    <n v="0"/>
    <n v="0"/>
    <n v="0"/>
    <s v="Lone Voss"/>
    <d v="1899-12-30T00:00:00"/>
    <n v="0"/>
    <n v="1"/>
    <n v="0"/>
    <n v="4"/>
    <n v="1"/>
    <n v="0"/>
    <n v="0"/>
    <n v="0"/>
    <n v="0"/>
    <n v="4"/>
    <n v="0"/>
    <n v="0"/>
    <n v="0"/>
    <n v="0"/>
    <n v="0"/>
    <n v="1"/>
    <n v="0"/>
    <n v="0"/>
    <n v="0"/>
    <n v="1"/>
    <n v="20"/>
    <s v="Miele"/>
    <n v="3"/>
    <s v="Nej"/>
    <n v="0"/>
    <s v="Ja"/>
    <s v="Ja"/>
    <s v="Nej"/>
    <n v="1"/>
    <s v="ingen plads"/>
    <n v="0"/>
    <n v="0"/>
    <x v="2"/>
    <s v="Vanløse/Brønshøj-Husum"/>
    <n v="0"/>
    <n v="0"/>
    <n v="50"/>
    <n v="0"/>
    <n v="0"/>
    <n v="0"/>
    <n v="0"/>
    <n v="0"/>
    <n v="0"/>
    <n v="0"/>
    <n v="0"/>
    <n v="0"/>
    <n v="0"/>
    <n v="0"/>
    <n v="56696.46"/>
    <s v="35365"/>
  </r>
  <r>
    <x v="0"/>
    <x v="141"/>
    <s v="Rundkørslen"/>
    <x v="4"/>
    <s v="Hvedevej 45"/>
    <n v="2700"/>
    <s v="Brønshøj"/>
    <s v="38 60 06 42"/>
    <s v="35367@buf.kk.dk"/>
    <s v="Elsebeth Jensen"/>
    <n v="38288061"/>
    <n v="0"/>
    <s v="bhhvedevej45@tiscali.dk"/>
    <s v="Børnehave"/>
    <n v="0"/>
    <n v="0"/>
    <n v="23"/>
    <n v="0"/>
    <n v="0"/>
    <n v="0"/>
    <n v="0"/>
    <s v="Nej"/>
    <n v="0"/>
    <n v="0"/>
    <n v="0"/>
    <n v="0"/>
    <n v="0"/>
    <n v="0"/>
    <n v="0"/>
    <n v="5"/>
    <n v="0"/>
    <n v="0"/>
    <n v="5"/>
    <n v="0"/>
    <n v="0"/>
    <n v="30000"/>
    <n v="0"/>
    <n v="0"/>
    <n v="0"/>
    <n v="0"/>
    <n v="0"/>
    <n v="0"/>
    <n v="0"/>
    <n v="0"/>
    <n v="0"/>
    <n v="0"/>
    <n v="0"/>
    <n v="0"/>
    <n v="0"/>
    <n v="0"/>
    <n v="0"/>
    <n v="0"/>
    <n v="0"/>
    <n v="0"/>
    <n v="80"/>
    <n v="0"/>
    <n v="0"/>
    <s v="Ja"/>
    <s v="Nej"/>
    <s v="nej"/>
    <s v="Ja"/>
    <s v="Ja helt klart, som pædagogisk aktivitet"/>
    <s v="Ja"/>
    <n v="0"/>
    <s v="Ja"/>
    <n v="0"/>
    <s v="ja"/>
    <s v="Henvender sig hvis de har brug for hjælp. Har evt. en i kikkerten."/>
    <n v="0"/>
    <s v="Køkken begrænset tilvirk"/>
    <n v="0"/>
    <n v="0"/>
    <n v="0"/>
    <n v="0"/>
    <n v="0"/>
    <s v="Mindre"/>
    <s v="Mindre"/>
    <s v="Nej"/>
    <s v="Der er plads til opsættelse af bordplade m. vask m. hævet opvaskemaskine ved siden af. Fliser på væg - er der krav om det??. Køkkenet ville fint kunne producere til 23 + voksne"/>
    <n v="0"/>
    <n v="0"/>
    <n v="0"/>
    <n v="0"/>
    <n v="0"/>
    <s v="Birgitte Glerup / Sine"/>
    <d v="2009-03-12T00:00:00"/>
    <n v="0"/>
    <n v="1"/>
    <n v="0"/>
    <n v="4"/>
    <n v="0"/>
    <n v="1"/>
    <n v="0"/>
    <n v="0"/>
    <n v="0"/>
    <n v="0"/>
    <n v="1"/>
    <n v="0"/>
    <n v="0"/>
    <n v="0"/>
    <n v="0"/>
    <n v="1"/>
    <n v="0"/>
    <n v="0"/>
    <n v="0"/>
    <n v="1"/>
    <n v="20"/>
    <s v="Miele"/>
    <n v="3"/>
    <s v="Nej"/>
    <n v="0"/>
    <s v="Nej"/>
    <s v="Ja"/>
    <s v="Nej"/>
    <n v="1"/>
    <s v="Begrænset"/>
    <s v="Institutionen vil meget gerne lave madenselv. Hvis der ikke er midler til istandsættelsen umiddelbart, vil de gerne godkendes til fx koldt køkken el. vegetar køkken til at starte med for at komme i gang - og så senere fuld produktion."/>
    <n v="0"/>
    <x v="2"/>
    <s v="Vanløse/Brønshøj-Husum"/>
    <n v="0"/>
    <n v="0"/>
    <n v="23"/>
    <n v="0"/>
    <n v="0"/>
    <n v="0"/>
    <n v="0"/>
    <n v="0"/>
    <n v="0"/>
    <n v="0"/>
    <n v="0"/>
    <n v="0"/>
    <n v="0"/>
    <n v="0"/>
    <n v="32308.02"/>
    <s v="35367"/>
  </r>
  <r>
    <x v="0"/>
    <x v="142"/>
    <s v="Børnehaven Ansgar"/>
    <x v="4"/>
    <s v="Hvidkildevej 10"/>
    <n v="2400"/>
    <s v="København NV"/>
    <s v="38 34 89 44"/>
    <s v="bh-ansgar@gfnet.dk"/>
    <s v="Anders Zeuthen"/>
    <n v="38869998"/>
    <n v="38348944"/>
    <s v="35368@buf.kk.dk"/>
    <s v="Børnehave"/>
    <n v="0"/>
    <n v="0"/>
    <n v="30"/>
    <n v="0"/>
    <n v="0"/>
    <n v="0"/>
    <n v="0"/>
    <s v="Nej"/>
    <n v="0"/>
    <n v="0"/>
    <n v="0"/>
    <n v="0"/>
    <n v="0"/>
    <n v="0"/>
    <n v="0"/>
    <n v="5"/>
    <n v="0"/>
    <n v="1"/>
    <n v="5"/>
    <n v="0"/>
    <n v="0"/>
    <n v="2000"/>
    <n v="0"/>
    <n v="0"/>
    <n v="0"/>
    <n v="0"/>
    <n v="0"/>
    <n v="0"/>
    <n v="0"/>
    <n v="0"/>
    <n v="0"/>
    <n v="0"/>
    <n v="0"/>
    <n v="0"/>
    <n v="0"/>
    <n v="0"/>
    <n v="0"/>
    <n v="0"/>
    <n v="0"/>
    <n v="0"/>
    <n v="90"/>
    <n v="0"/>
    <n v="1"/>
    <s v="Ja"/>
    <s v="Nej"/>
    <s v="Ja"/>
    <n v="0"/>
    <s v="holdningen er at søge den bedste løsning"/>
    <n v="0"/>
    <s v="ved ikke"/>
    <n v="0"/>
    <s v="holdningen er at søge den bedste løsning"/>
    <n v="0"/>
    <s v="vil lige se tiden an (hvor mange timer bliver der tildelt og andet)"/>
    <n v="0"/>
    <s v="Køkken begrænset tilvirk"/>
    <n v="0"/>
    <n v="0"/>
    <n v="0"/>
    <n v="0"/>
    <n v="0"/>
    <n v="0"/>
    <n v="0"/>
    <n v="0"/>
    <n v="0"/>
    <n v="0"/>
    <n v="0"/>
    <s v="Større"/>
    <s v="Komfur udskiftes med 2 kogeplader nedfælget i nyetableret køkkenbord. Skab nedlægges til ovnindsats. Ved bagdør etableres en arbejdsplads med plade som kan hænges på vægen."/>
    <s v="Dette kræves hvis der skal gang i køkkenet med begrænset tilvirkning."/>
    <s v="Lone Voss / Sine"/>
    <d v="2009-03-10T00:00:00"/>
    <n v="0"/>
    <n v="1"/>
    <n v="0"/>
    <n v="4"/>
    <n v="1"/>
    <n v="0"/>
    <n v="0"/>
    <n v="0"/>
    <n v="0"/>
    <n v="1"/>
    <n v="0"/>
    <n v="0"/>
    <n v="0"/>
    <n v="0"/>
    <n v="0"/>
    <n v="1"/>
    <n v="0"/>
    <n v="0"/>
    <n v="0"/>
    <n v="1"/>
    <n v="75"/>
    <s v="Miele"/>
    <n v="0"/>
    <s v="Nej"/>
    <n v="0"/>
    <s v="Nej"/>
    <s v="Nej"/>
    <s v="Nej"/>
    <n v="1"/>
    <s v="ingen plads"/>
    <s v="Opbevaring etableres. En hurtigere vaskemaskine"/>
    <n v="0"/>
    <x v="2"/>
    <s v="Vanløse/Brønshøj-Husum"/>
    <n v="0"/>
    <n v="0"/>
    <n v="30"/>
    <n v="0"/>
    <n v="0"/>
    <n v="0"/>
    <n v="0"/>
    <n v="0"/>
    <n v="0"/>
    <n v="0"/>
    <n v="0"/>
    <n v="0"/>
    <n v="0"/>
    <n v="0"/>
    <n v="33506.89"/>
    <s v="35368"/>
  </r>
  <r>
    <x v="0"/>
    <x v="143"/>
    <s v="Børnehaven &quot;Det gule hus&quot;"/>
    <x v="4"/>
    <s v="Håbets Allé 12"/>
    <n v="2700"/>
    <s v="Brønshøj"/>
    <s v="38 28 35 09"/>
    <s v="boernehavendgh@get2net.dk"/>
    <s v="Nina Nielsen"/>
    <n v="0"/>
    <n v="0"/>
    <s v="35372@buf.kk.dk"/>
    <s v="Børnehave"/>
    <n v="0"/>
    <n v="0"/>
    <n v="22"/>
    <n v="0"/>
    <n v="0"/>
    <n v="0"/>
    <n v="0"/>
    <s v="Nej"/>
    <n v="0"/>
    <n v="0"/>
    <n v="0"/>
    <n v="0"/>
    <n v="0"/>
    <n v="0"/>
    <n v="0"/>
    <n v="5"/>
    <n v="0"/>
    <n v="0"/>
    <n v="5"/>
    <n v="0"/>
    <n v="0"/>
    <n v="25000"/>
    <n v="0"/>
    <n v="0"/>
    <n v="0"/>
    <n v="0"/>
    <n v="0"/>
    <n v="0"/>
    <n v="0"/>
    <n v="0"/>
    <n v="0"/>
    <n v="0"/>
    <n v="0"/>
    <n v="0"/>
    <n v="0"/>
    <n v="0"/>
    <n v="0"/>
    <n v="0"/>
    <n v="0"/>
    <n v="0"/>
    <n v="100"/>
    <n v="0"/>
    <n v="2"/>
    <s v="Ja"/>
    <s v="Nej"/>
    <s v="nej"/>
    <s v="Ja"/>
    <s v="men køkkenet er langt fra køreklar"/>
    <s v="Ja"/>
    <n v="0"/>
    <s v="Ja"/>
    <n v="0"/>
    <s v="ja"/>
    <s v="men ikke relevant pt."/>
    <n v="0"/>
    <s v="Modtagerkøkken"/>
    <n v="0"/>
    <n v="0"/>
    <n v="0"/>
    <n v="0"/>
    <n v="0"/>
    <s v="Mindre"/>
    <s v="Større"/>
    <s v="Nej"/>
    <s v="Nye køkkenelementer + bordplade, opvaskemaskine, 2 vaske, køleskab"/>
    <n v="0"/>
    <n v="0"/>
    <s v="Mindre"/>
    <s v="Ny vaskbar bordplade"/>
    <n v="0"/>
    <s v="Birgitte Glerup / Sine"/>
    <d v="2009-03-09T00:00:00"/>
    <n v="0"/>
    <n v="1"/>
    <n v="0"/>
    <n v="4"/>
    <n v="0"/>
    <n v="1"/>
    <n v="0"/>
    <n v="0"/>
    <n v="0"/>
    <n v="1"/>
    <n v="1"/>
    <n v="0"/>
    <n v="0"/>
    <n v="0"/>
    <n v="0"/>
    <n v="1"/>
    <n v="0"/>
    <n v="0"/>
    <n v="0"/>
    <n v="1"/>
    <n v="60"/>
    <s v="Siemens"/>
    <n v="4"/>
    <s v="Nej"/>
    <n v="0"/>
    <s v="Nej"/>
    <s v="Nej"/>
    <s v="Nej"/>
    <n v="1"/>
    <s v="ingen plads"/>
    <s v="Lagerplads mulig hvis man må blande med anden lagerplads. Institutionen vil meget gerne lave al mad selv. De sætter måltidet meget højt og vil også gerne ofte spise i det fri. Der er et fint rum, men det kræver flere nyanskaffelser, bl.a. alle elementer. En lille opjustering til en start kunne også være en mulighed, så de kan lave noget af maden selv. Eller kun have kold mad. Spørgsmål fra institutionen: Kan de med mindre køkken opgraderes til at kunne lave noget af maden?"/>
    <n v="0"/>
    <x v="2"/>
    <s v="Vanløse/Brønshøj-Husum"/>
    <n v="0"/>
    <n v="0"/>
    <n v="21"/>
    <n v="0"/>
    <n v="0"/>
    <n v="0"/>
    <n v="0"/>
    <n v="0"/>
    <n v="0"/>
    <n v="0"/>
    <n v="0"/>
    <n v="0"/>
    <n v="0"/>
    <n v="0"/>
    <n v="50919.7"/>
    <s v="35372"/>
  </r>
  <r>
    <x v="0"/>
    <x v="144"/>
    <s v="Montessori"/>
    <x v="4"/>
    <s v="Jernbane Allé 24B"/>
    <n v="2720"/>
    <s v="Vanløse"/>
    <s v="38 74 31 49"/>
    <s v="37377@buf.kk.dk"/>
    <s v="Anette (Souschef) Rasmussen"/>
    <n v="0"/>
    <n v="38743149"/>
    <s v="35377@buf.kk.dk"/>
    <s v="Børnehave"/>
    <n v="0"/>
    <n v="0"/>
    <n v="12"/>
    <n v="0"/>
    <n v="0"/>
    <n v="0"/>
    <n v="0"/>
    <s v="Nej"/>
    <n v="0"/>
    <n v="0"/>
    <n v="0"/>
    <n v="0"/>
    <n v="0"/>
    <n v="0"/>
    <n v="0"/>
    <n v="0"/>
    <n v="0"/>
    <n v="1"/>
    <n v="0"/>
    <n v="0"/>
    <n v="0"/>
    <n v="12500"/>
    <n v="0"/>
    <n v="0"/>
    <n v="0"/>
    <n v="0"/>
    <n v="0"/>
    <n v="0"/>
    <n v="0"/>
    <n v="0"/>
    <n v="0"/>
    <n v="0"/>
    <n v="0"/>
    <n v="0"/>
    <n v="0"/>
    <n v="0"/>
    <n v="0"/>
    <n v="0"/>
    <n v="0"/>
    <n v="0"/>
    <n v="80"/>
    <n v="0"/>
    <n v="1"/>
    <s v="Ja"/>
    <s v="Nej"/>
    <s v="Ja"/>
    <s v="Ja"/>
    <s v="de laver mad en dag om ugen. Mere er ikke muligt"/>
    <s v="Nej"/>
    <n v="0"/>
    <s v="Nej"/>
    <n v="0"/>
    <n v="0"/>
    <s v="de har modtager køkken og bliver nødt til at få mad udefra."/>
    <n v="0"/>
    <s v="Modtagerkøkken"/>
    <n v="0"/>
    <n v="0"/>
    <n v="0"/>
    <n v="0"/>
    <n v="0"/>
    <n v="0"/>
    <n v="0"/>
    <n v="0"/>
    <n v="0"/>
    <n v="0"/>
    <n v="0"/>
    <n v="0"/>
    <n v="0"/>
    <s v="skal kontaktes vedr. leverandører når tiden nærmer sig. Er så lille at de ikke kan deltage i møder i Kbh Madhus"/>
    <s v="Cathrine Jerrik / Sine"/>
    <n v="0"/>
    <n v="0"/>
    <n v="1"/>
    <n v="0"/>
    <n v="2"/>
    <n v="0"/>
    <n v="0"/>
    <n v="0"/>
    <n v="0"/>
    <n v="0"/>
    <n v="1"/>
    <n v="0"/>
    <n v="0"/>
    <n v="0"/>
    <n v="0"/>
    <n v="0"/>
    <n v="0"/>
    <n v="0"/>
    <n v="0"/>
    <n v="0"/>
    <n v="0"/>
    <n v="0"/>
    <s v="vasker op i hånden"/>
    <n v="1"/>
    <s v="Nej"/>
    <n v="0"/>
    <s v="Nej"/>
    <s v="Nej"/>
    <s v="Nej"/>
    <n v="1"/>
    <s v="ingen plads"/>
    <n v="0"/>
    <n v="0"/>
    <x v="2"/>
    <s v="Vanløse/Brønshøj-Husum"/>
    <n v="0"/>
    <n v="0"/>
    <n v="12"/>
    <n v="0"/>
    <n v="0"/>
    <n v="0"/>
    <n v="0"/>
    <n v="0"/>
    <n v="0"/>
    <n v="0"/>
    <n v="0"/>
    <n v="0"/>
    <n v="0"/>
    <n v="0"/>
    <n v="7478.58"/>
    <s v="35377"/>
  </r>
  <r>
    <x v="0"/>
    <x v="145"/>
    <s v="Vanløse Folkebørnehave"/>
    <x v="4"/>
    <s v="Jyllingevej 39"/>
    <n v="2720"/>
    <s v="Vanløse"/>
    <s v="38 74 45 00"/>
    <s v="haven@mail.dk"/>
    <s v="Lis Carlsen"/>
    <n v="38873966"/>
    <n v="38744500"/>
    <s v="35379@buf.kk.dk"/>
    <s v="Børnehave"/>
    <n v="0"/>
    <n v="0"/>
    <n v="20"/>
    <n v="0"/>
    <n v="0"/>
    <n v="0"/>
    <n v="0"/>
    <s v="Nej"/>
    <n v="0"/>
    <n v="0"/>
    <n v="0"/>
    <n v="0"/>
    <n v="0"/>
    <n v="0"/>
    <n v="0"/>
    <n v="5"/>
    <n v="0"/>
    <n v="1"/>
    <n v="5"/>
    <n v="0"/>
    <n v="0"/>
    <n v="25000"/>
    <n v="0"/>
    <n v="0"/>
    <n v="0"/>
    <n v="0"/>
    <n v="0"/>
    <n v="0"/>
    <n v="0"/>
    <n v="0"/>
    <n v="0"/>
    <n v="0"/>
    <n v="0"/>
    <n v="0"/>
    <n v="0"/>
    <n v="0"/>
    <n v="0"/>
    <n v="0"/>
    <n v="0"/>
    <n v="0"/>
    <n v="40"/>
    <n v="0"/>
    <n v="1"/>
    <s v="Ja"/>
    <s v="Nej"/>
    <s v="Ja"/>
    <n v="0"/>
    <s v="?"/>
    <s v="Nej"/>
    <n v="0"/>
    <s v="Ja"/>
    <s v="Vil gerne med penge til køkken først"/>
    <s v="Nej"/>
    <n v="0"/>
    <n v="0"/>
    <s v="Køkken blandet tilvirk"/>
    <s v="nej"/>
    <s v="Større"/>
    <s v="Større"/>
    <s v="Nej"/>
    <s v="Køkkenet skal have nye køkkenelementer, så kunne det sagtens bruges til kold mad (rugbrødsmadder) og det er hvad huset leder ønsker de skal have, da de er meget på tur."/>
    <s v="Mindre"/>
    <s v="Ingen"/>
    <n v="0"/>
    <s v="Køkkenet trænger til en renovation og nye elementer. Meget lille køkken"/>
    <s v="Mindre"/>
    <s v="ønsker ny opvaskemaskine og evt. et ekstra køleskab"/>
    <n v="0"/>
    <n v="0"/>
    <n v="0"/>
    <s v="Cathrine Jerrik/Sine"/>
    <d v="2009-03-10T00:00:00"/>
    <n v="0"/>
    <n v="1"/>
    <n v="0"/>
    <n v="4"/>
    <n v="1"/>
    <n v="0"/>
    <n v="0"/>
    <n v="0"/>
    <n v="0"/>
    <n v="1"/>
    <n v="0"/>
    <n v="0"/>
    <n v="0"/>
    <n v="0"/>
    <n v="0"/>
    <n v="1"/>
    <n v="0"/>
    <n v="0"/>
    <n v="0"/>
    <n v="1"/>
    <n v="150"/>
    <s v="bosch"/>
    <n v="2"/>
    <s v="Nej"/>
    <n v="0"/>
    <s v="Nej"/>
    <s v="Nej"/>
    <s v="Nej"/>
    <n v="1"/>
    <s v="Begrænset"/>
    <n v="0"/>
    <n v="0"/>
    <x v="2"/>
    <s v="Vanløse/Brønshøj-Husum"/>
    <n v="0"/>
    <n v="0"/>
    <n v="20"/>
    <n v="0"/>
    <n v="0"/>
    <n v="0"/>
    <n v="0"/>
    <n v="0"/>
    <n v="0"/>
    <n v="0"/>
    <n v="0"/>
    <n v="0"/>
    <n v="0"/>
    <n v="0"/>
    <n v="15455.34"/>
    <s v="35379"/>
  </r>
  <r>
    <x v="0"/>
    <x v="146"/>
    <s v="Husum Menighedsbørnehave"/>
    <x v="4"/>
    <s v="Korsager Allé 16"/>
    <n v="2700"/>
    <s v="Brønshøj"/>
    <s v="38 28 41 40"/>
    <s v="35386@buf.kk.dk"/>
    <s v="Edith Høj Thyken"/>
    <n v="35352462"/>
    <n v="0"/>
    <s v="35386@buf.kk.dk"/>
    <s v="Børnehave"/>
    <n v="0"/>
    <n v="0"/>
    <n v="110"/>
    <n v="0"/>
    <n v="0"/>
    <n v="0"/>
    <n v="0"/>
    <s v="ja"/>
    <n v="2"/>
    <n v="1"/>
    <n v="0"/>
    <n v="0"/>
    <n v="0"/>
    <n v="0"/>
    <n v="0"/>
    <n v="5"/>
    <n v="0"/>
    <n v="0"/>
    <n v="5"/>
    <n v="0"/>
    <n v="0"/>
    <n v="99996"/>
    <n v="0"/>
    <n v="0"/>
    <n v="0"/>
    <n v="0"/>
    <n v="0"/>
    <n v="0"/>
    <n v="0"/>
    <n v="0"/>
    <n v="0"/>
    <n v="0"/>
    <n v="0"/>
    <n v="0"/>
    <n v="0"/>
    <n v="0"/>
    <n v="0"/>
    <n v="0"/>
    <n v="0"/>
    <n v="0"/>
    <n v="0"/>
    <n v="0"/>
    <n v="2"/>
    <s v="Ja"/>
    <s v="ja"/>
    <s v="Ja"/>
    <s v="Ja"/>
    <s v="I teorien ja, men køkkenet skal først ordnes"/>
    <s v="Ja"/>
    <s v="I teorien ja, men køkkenet skal først ordnes"/>
    <s v="Ja"/>
    <s v="Ja vil gerne hvis det kan lade sig gøre, men tvivler på det."/>
    <n v="0"/>
    <s v="De ved det ikke pt"/>
    <n v="0"/>
    <s v="produktionskøkken"/>
    <s v="nej"/>
    <s v="Større"/>
    <s v="Større"/>
    <s v="ja"/>
    <s v="Køkkenet skal have nye elementer og ordnes. Et nyt komfur + opvaskemaskine og ovne"/>
    <n v="0"/>
    <n v="0"/>
    <n v="0"/>
    <n v="0"/>
    <n v="0"/>
    <n v="0"/>
    <n v="0"/>
    <n v="0"/>
    <n v="0"/>
    <s v="Cathrine Jerrik/Sine"/>
    <d v="2009-03-03T00:00:00"/>
    <n v="0"/>
    <n v="1"/>
    <n v="0"/>
    <n v="0"/>
    <n v="0"/>
    <n v="0"/>
    <n v="0"/>
    <n v="0"/>
    <n v="0"/>
    <n v="1"/>
    <n v="1"/>
    <n v="0"/>
    <n v="0"/>
    <n v="0"/>
    <n v="0"/>
    <n v="0"/>
    <n v="0"/>
    <n v="0"/>
    <n v="1"/>
    <n v="1"/>
    <n v="0"/>
    <s v="Miele"/>
    <n v="3"/>
    <s v="Nej"/>
    <n v="0"/>
    <s v="Ja"/>
    <s v="Nej"/>
    <n v="0"/>
    <n v="1"/>
    <s v="God plads"/>
    <s v="Her er kælder der bruges til lager"/>
    <n v="0"/>
    <x v="2"/>
    <s v="Vanløse/Brønshøj-Husum"/>
    <n v="0"/>
    <n v="0"/>
    <n v="110"/>
    <n v="0"/>
    <n v="0"/>
    <n v="0"/>
    <n v="0"/>
    <n v="0"/>
    <n v="0"/>
    <n v="0"/>
    <n v="0"/>
    <n v="0"/>
    <n v="0"/>
    <n v="0"/>
    <n v="72775.990000000005"/>
    <s v="35386"/>
  </r>
  <r>
    <x v="0"/>
    <x v="147"/>
    <s v="Husum Menighedsbørnehave"/>
    <x v="4"/>
    <s v="Korsager Allé 16"/>
    <n v="2700"/>
    <s v="Brønshøj"/>
    <s v="38 28 41 40"/>
    <s v="35386@buf.kk.dk"/>
    <s v="Edith Høj Thyken"/>
    <n v="35352462"/>
    <n v="0"/>
    <s v="35386@buf.kk.dk"/>
    <s v="Børnehave"/>
    <n v="0"/>
    <n v="0"/>
    <n v="110"/>
    <n v="0"/>
    <n v="0"/>
    <n v="0"/>
    <n v="0"/>
    <s v="ja"/>
    <n v="0"/>
    <n v="2"/>
    <n v="0"/>
    <n v="0"/>
    <n v="0"/>
    <n v="0"/>
    <n v="0"/>
    <n v="0"/>
    <n v="0"/>
    <n v="0"/>
    <n v="0"/>
    <n v="0"/>
    <n v="0"/>
    <n v="0"/>
    <n v="0"/>
    <n v="0"/>
    <n v="0"/>
    <n v="0"/>
    <n v="0"/>
    <n v="0"/>
    <n v="0"/>
    <n v="0"/>
    <n v="0"/>
    <n v="0"/>
    <n v="0"/>
    <n v="0"/>
    <n v="0"/>
    <n v="0"/>
    <n v="0"/>
    <n v="0"/>
    <n v="0"/>
    <n v="0"/>
    <n v="0"/>
    <n v="0"/>
    <n v="0"/>
    <n v="0"/>
    <n v="0"/>
    <n v="0"/>
    <n v="0"/>
    <n v="0"/>
    <n v="0"/>
    <n v="0"/>
    <n v="0"/>
    <n v="0"/>
    <n v="0"/>
    <n v="0"/>
    <n v="0"/>
    <s v="Køkken blandet tilvirk"/>
    <n v="0"/>
    <n v="0"/>
    <n v="0"/>
    <n v="0"/>
    <n v="0"/>
    <s v="Mindre"/>
    <s v="Større"/>
    <n v="0"/>
    <s v="Køkkenet kræver en restaurering og en væg skal sættes op, da det er åbent ud mod gaderobe"/>
    <n v="0"/>
    <n v="0"/>
    <n v="0"/>
    <n v="0"/>
    <n v="0"/>
    <n v="0"/>
    <d v="1899-12-30T00:00:00"/>
    <n v="0"/>
    <n v="1"/>
    <n v="0"/>
    <n v="0"/>
    <n v="0"/>
    <n v="0"/>
    <n v="0"/>
    <n v="0"/>
    <n v="0"/>
    <n v="0"/>
    <n v="2"/>
    <n v="0"/>
    <n v="0"/>
    <n v="0"/>
    <n v="0"/>
    <n v="2"/>
    <n v="0"/>
    <n v="0"/>
    <n v="0"/>
    <n v="1"/>
    <n v="0"/>
    <s v="Miele"/>
    <n v="2.5"/>
    <s v="Nej"/>
    <n v="0"/>
    <s v="Nej"/>
    <s v="Nej"/>
    <s v="Nej"/>
    <n v="2"/>
    <s v="God plads"/>
    <s v="Køkkenet ligger på 2. sal men der er lager i kælderen"/>
    <n v="0"/>
    <x v="2"/>
    <s v="Vanløse/Brønshøj-Husum"/>
    <n v="0"/>
    <n v="0"/>
    <n v="110"/>
    <n v="0"/>
    <n v="0"/>
    <n v="0"/>
    <n v="0"/>
    <n v="0"/>
    <n v="0"/>
    <n v="0"/>
    <n v="0"/>
    <n v="0"/>
    <n v="0"/>
    <n v="0"/>
    <n v="72775.990000000005"/>
    <s v="35386"/>
  </r>
  <r>
    <x v="0"/>
    <x v="148"/>
    <s v="Børnehaven Lindehuset"/>
    <x v="4"/>
    <s v="Linde Allé 35"/>
    <n v="2720"/>
    <s v="Vanløse"/>
    <s v="38 71 06 10"/>
    <s v="35393@buf.kk.dk"/>
    <s v="Jane Lott"/>
    <n v="0"/>
    <n v="0"/>
    <s v="bh.lindehuset@tiscali.dk"/>
    <s v="Børnehave"/>
    <n v="0"/>
    <n v="0"/>
    <n v="32"/>
    <n v="0"/>
    <n v="0"/>
    <n v="0"/>
    <n v="0"/>
    <s v="Nej"/>
    <n v="0"/>
    <n v="0"/>
    <n v="0"/>
    <n v="0"/>
    <n v="0"/>
    <n v="0"/>
    <n v="0"/>
    <n v="5"/>
    <n v="0"/>
    <n v="0"/>
    <n v="5"/>
    <n v="0"/>
    <n v="0"/>
    <n v="40000"/>
    <n v="0"/>
    <n v="0"/>
    <n v="0"/>
    <n v="0"/>
    <n v="0"/>
    <n v="0"/>
    <n v="0"/>
    <n v="0"/>
    <n v="0"/>
    <n v="0"/>
    <n v="0"/>
    <n v="0"/>
    <n v="0"/>
    <n v="0"/>
    <n v="0"/>
    <n v="0"/>
    <n v="0"/>
    <n v="0"/>
    <n v="0"/>
    <n v="0"/>
    <n v="1"/>
    <s v="Ja"/>
    <s v="Nej"/>
    <s v="nej"/>
    <s v="Ja"/>
    <s v="det er ikke de baner der er tænkt i (se kommentar)"/>
    <s v="Nej"/>
    <s v="Ved ikke, da de har forholdt sig til anden løsning"/>
    <n v="0"/>
    <s v="Se ovenfor"/>
    <n v="0"/>
    <s v="ej relevant pt."/>
    <n v="0"/>
    <s v="Modtagerkøkken"/>
    <n v="0"/>
    <n v="0"/>
    <n v="0"/>
    <n v="0"/>
    <n v="0"/>
    <s v="Større"/>
    <s v="Større"/>
    <s v="Nej"/>
    <s v="Der er måske plads. Inst. Ønsker ikke at inddrage rum ved siden af køkken. Der skal helt nye elementer og bordplade,  mere køleplads, ekstra vask + ekstra ovn. Meget lille rum. Køkkenet vil blive mest optimalt m. sammenlægning"/>
    <s v="Mindre"/>
    <n v="0"/>
    <s v="Mindre"/>
    <n v="0"/>
    <n v="0"/>
    <s v="Birgitte Glerup/Sine"/>
    <d v="2009-03-13T00:00:00"/>
    <n v="0"/>
    <n v="1"/>
    <n v="0"/>
    <n v="4"/>
    <n v="0"/>
    <n v="1"/>
    <n v="0"/>
    <n v="0"/>
    <n v="0"/>
    <n v="0"/>
    <n v="1"/>
    <n v="0"/>
    <n v="0"/>
    <n v="0"/>
    <n v="0"/>
    <n v="0"/>
    <n v="0"/>
    <n v="0"/>
    <n v="0"/>
    <n v="1"/>
    <n v="75"/>
    <s v="Asko"/>
    <n v="0"/>
    <s v="Nej"/>
    <n v="0"/>
    <s v="Nej"/>
    <s v="Nej"/>
    <s v="Nej"/>
    <n v="1"/>
    <n v="0"/>
    <n v="0"/>
    <s v="Madhuskommentar: Børnehaven ligger i samme hus som et plejehjem, der gerne vil levere mad. Maden kan køres på rullebord uden at komme udenfor. De to inst. Har i forvejen meget samarbejde og vil meget gerne sørge for, at hentning af mad er en pædagogisk aktivitet - at børnene kender køkkenet og kommer der."/>
    <x v="2"/>
    <s v="Vanløse/Brønshøj-Husum"/>
    <n v="0"/>
    <n v="0"/>
    <n v="32"/>
    <n v="0"/>
    <n v="0"/>
    <n v="0"/>
    <n v="0"/>
    <n v="0"/>
    <n v="0"/>
    <n v="0"/>
    <n v="0"/>
    <n v="0"/>
    <n v="0"/>
    <n v="0"/>
    <n v="25880.94"/>
    <s v="35393"/>
  </r>
  <r>
    <x v="0"/>
    <x v="149"/>
    <s v="Parkhøj"/>
    <x v="4"/>
    <s v="Næsbyholmvej 14C"/>
    <n v="2700"/>
    <s v="Brønshøj"/>
    <s v="38 28 40 81"/>
    <s v="35410@buf.kk.dk"/>
    <s v="Søssan Nyboe"/>
    <n v="0"/>
    <n v="0"/>
    <s v="35410@buf.kk.dk"/>
    <s v="Børnehave"/>
    <n v="0"/>
    <n v="0"/>
    <n v="36"/>
    <n v="0"/>
    <n v="0"/>
    <n v="0"/>
    <n v="0"/>
    <s v="Nej"/>
    <n v="0"/>
    <n v="0"/>
    <n v="0"/>
    <n v="0"/>
    <n v="0"/>
    <n v="0"/>
    <n v="0"/>
    <n v="5"/>
    <n v="0"/>
    <n v="0"/>
    <n v="5"/>
    <n v="0"/>
    <n v="0"/>
    <n v="40000"/>
    <n v="0"/>
    <n v="0"/>
    <n v="0"/>
    <n v="0"/>
    <n v="0"/>
    <n v="0"/>
    <n v="0"/>
    <n v="0"/>
    <n v="0"/>
    <n v="0"/>
    <n v="0"/>
    <n v="0"/>
    <n v="0"/>
    <n v="0"/>
    <n v="0"/>
    <n v="0"/>
    <n v="0"/>
    <n v="0"/>
    <n v="100"/>
    <n v="0"/>
    <n v="1"/>
    <s v="Ja"/>
    <s v="Nej"/>
    <s v="Ja"/>
    <s v="Ja"/>
    <n v="0"/>
    <s v="Ja"/>
    <n v="0"/>
    <s v="Ja"/>
    <n v="0"/>
    <s v="Nej"/>
    <s v="Vil gerne have hjælp"/>
    <n v="0"/>
    <s v="produktionskøkken"/>
    <s v="Ja"/>
    <s v="Mindre"/>
    <s v="Ingen"/>
    <s v="Nej"/>
    <s v="Evt. en lille låge der deler køkken/alrum"/>
    <n v="0"/>
    <n v="0"/>
    <n v="0"/>
    <n v="0"/>
    <n v="0"/>
    <n v="0"/>
    <n v="0"/>
    <n v="0"/>
    <n v="0"/>
    <s v="Cathrine Jerrik / Sine"/>
    <d v="2009-03-12T00:00:00"/>
    <n v="0"/>
    <n v="0"/>
    <n v="1"/>
    <n v="4"/>
    <n v="0"/>
    <n v="1"/>
    <n v="0"/>
    <n v="0"/>
    <n v="0"/>
    <n v="2"/>
    <n v="0"/>
    <n v="0"/>
    <n v="0"/>
    <n v="0"/>
    <n v="0"/>
    <n v="1"/>
    <n v="0"/>
    <n v="0"/>
    <n v="0"/>
    <n v="1"/>
    <n v="20"/>
    <s v="Miele"/>
    <n v="2"/>
    <s v="Nej"/>
    <n v="0"/>
    <s v="Nej"/>
    <s v="Ja"/>
    <s v="Nej"/>
    <n v="1"/>
    <s v="Begrænset"/>
    <n v="0"/>
    <n v="0"/>
    <x v="2"/>
    <s v="Vanløse/Brønshøj-Husum"/>
    <n v="0"/>
    <n v="0"/>
    <n v="36"/>
    <n v="0"/>
    <n v="0"/>
    <n v="0"/>
    <n v="0"/>
    <n v="0"/>
    <n v="0"/>
    <n v="0"/>
    <n v="0"/>
    <n v="0"/>
    <n v="0"/>
    <n v="0"/>
    <n v="29890.9"/>
    <s v="35410"/>
  </r>
  <r>
    <x v="0"/>
    <x v="150"/>
    <s v="Børnehaven Regnbuen"/>
    <x v="4"/>
    <s v="Præstekærvej 3"/>
    <n v="2700"/>
    <s v="Brønshøj"/>
    <s v="38 28 00 24"/>
    <s v="35415@buf.kk.dk"/>
    <s v="Lis Holst Erdmann"/>
    <n v="0"/>
    <n v="0"/>
    <s v="35415@buf.kk.dk"/>
    <s v="Børnehave"/>
    <n v="0"/>
    <n v="0"/>
    <n v="66"/>
    <n v="0"/>
    <n v="0"/>
    <n v="0"/>
    <n v="0"/>
    <s v="ja"/>
    <n v="2"/>
    <n v="1"/>
    <n v="0"/>
    <n v="0"/>
    <n v="0"/>
    <n v="0"/>
    <n v="0"/>
    <n v="5"/>
    <n v="0"/>
    <n v="0"/>
    <n v="5"/>
    <n v="0"/>
    <n v="0"/>
    <n v="45000"/>
    <n v="0"/>
    <n v="0"/>
    <n v="0"/>
    <n v="0"/>
    <n v="0"/>
    <n v="0"/>
    <n v="0"/>
    <n v="0"/>
    <n v="0"/>
    <n v="0"/>
    <n v="0"/>
    <n v="0"/>
    <n v="0"/>
    <n v="0"/>
    <n v="0"/>
    <n v="0"/>
    <n v="0"/>
    <n v="0"/>
    <n v="25"/>
    <n v="0"/>
    <n v="1"/>
    <s v="Ja"/>
    <s v="Nej"/>
    <s v="nej"/>
    <s v="Ja"/>
    <n v="0"/>
    <s v="Ja"/>
    <s v="Er skeptisker overfor mad udefra"/>
    <s v="Ja"/>
    <n v="0"/>
    <s v="Nej"/>
    <n v="0"/>
    <n v="0"/>
    <s v="Køkken begrænset tilvirk"/>
    <n v="0"/>
    <n v="0"/>
    <n v="0"/>
    <n v="0"/>
    <n v="0"/>
    <s v="Større"/>
    <s v="Større"/>
    <s v="Nej"/>
    <s v="Nye vaskebare køkkenelementer. Ekstra komfur el. større. Konvektionsovn, ekstra vask, madelevator, da halvdelen af børnene spiser på 1. sal"/>
    <n v="0"/>
    <n v="0"/>
    <n v="0"/>
    <n v="0"/>
    <n v="0"/>
    <s v="Birgitte Glerup / Nanna"/>
    <d v="2009-03-12T00:00:00"/>
    <n v="0"/>
    <n v="1"/>
    <n v="0"/>
    <n v="0"/>
    <n v="0"/>
    <n v="1"/>
    <n v="0"/>
    <n v="0"/>
    <n v="0"/>
    <n v="1"/>
    <n v="0"/>
    <n v="0"/>
    <n v="0"/>
    <n v="0"/>
    <n v="0"/>
    <n v="1"/>
    <n v="0"/>
    <n v="0"/>
    <n v="0"/>
    <n v="1"/>
    <n v="20"/>
    <s v="Miele"/>
    <n v="4"/>
    <s v="Nej"/>
    <n v="0"/>
    <s v="Nej"/>
    <s v="Nej"/>
    <s v="Nej"/>
    <n v="1"/>
    <s v="ingen plads"/>
    <s v="Der er god plads i køkkenet._x000a_Der er 2 køkkener i stuen, 1 på 1 sal. Køkkenet ovenpå kan modtage mad nedefra og her bør servicen håndteres, men der er brug for madelevatoren, da det vel ikke er lovligt at lade personalet slæbe"/>
    <n v="0"/>
    <x v="2"/>
    <s v="Vanløse/Brønshøj-Husum"/>
    <n v="0"/>
    <n v="0"/>
    <n v="66"/>
    <n v="0"/>
    <n v="0"/>
    <n v="0"/>
    <n v="0"/>
    <n v="0"/>
    <n v="0"/>
    <n v="0"/>
    <n v="0"/>
    <n v="0"/>
    <n v="0"/>
    <n v="0"/>
    <n v="36736.83"/>
    <s v="35415"/>
  </r>
  <r>
    <x v="0"/>
    <x v="151"/>
    <s v="Børnehaven Regnbuen"/>
    <x v="4"/>
    <s v="Præstekærvej 3"/>
    <n v="2700"/>
    <s v="Brønshøj"/>
    <s v="38 28 00 24"/>
    <s v="35415@buf.kk.dk"/>
    <s v="Lis Holst Erdmann"/>
    <n v="0"/>
    <n v="0"/>
    <s v="35415@buf.kk.dk"/>
    <s v="Børnehave"/>
    <n v="0"/>
    <n v="0"/>
    <n v="66"/>
    <n v="0"/>
    <n v="0"/>
    <n v="0"/>
    <n v="0"/>
    <s v="ja"/>
    <n v="2"/>
    <n v="2"/>
    <n v="0"/>
    <n v="0"/>
    <n v="0"/>
    <n v="0"/>
    <n v="0"/>
    <n v="0"/>
    <n v="0"/>
    <n v="0"/>
    <n v="0"/>
    <n v="0"/>
    <n v="0"/>
    <n v="0"/>
    <n v="0"/>
    <n v="0"/>
    <n v="0"/>
    <n v="0"/>
    <n v="0"/>
    <n v="0"/>
    <n v="0"/>
    <n v="0"/>
    <n v="0"/>
    <n v="0"/>
    <n v="0"/>
    <n v="0"/>
    <n v="0"/>
    <n v="0"/>
    <n v="0"/>
    <n v="0"/>
    <n v="0"/>
    <n v="0"/>
    <n v="0"/>
    <n v="0"/>
    <n v="0"/>
    <n v="0"/>
    <n v="0"/>
    <n v="0"/>
    <n v="0"/>
    <n v="0"/>
    <n v="0"/>
    <n v="0"/>
    <n v="0"/>
    <n v="0"/>
    <n v="0"/>
    <n v="0"/>
    <n v="0"/>
    <s v="Modtagerkøkken"/>
    <n v="0"/>
    <n v="0"/>
    <n v="0"/>
    <n v="0"/>
    <n v="0"/>
    <n v="0"/>
    <n v="0"/>
    <n v="0"/>
    <n v="0"/>
    <n v="0"/>
    <n v="0"/>
    <n v="0"/>
    <n v="0"/>
    <n v="0"/>
    <s v="Birgitte Glerup / Nanna"/>
    <d v="2009-03-12T00:00:00"/>
    <n v="0"/>
    <n v="0"/>
    <n v="1"/>
    <n v="4"/>
    <n v="1"/>
    <n v="0"/>
    <n v="0"/>
    <n v="0"/>
    <n v="0"/>
    <n v="1"/>
    <n v="0"/>
    <n v="0"/>
    <n v="0"/>
    <n v="0"/>
    <n v="0"/>
    <n v="0"/>
    <n v="0"/>
    <n v="0"/>
    <n v="1"/>
    <n v="1"/>
    <n v="20"/>
    <s v="Miele"/>
    <n v="4"/>
    <s v="Nej"/>
    <s v="Nej"/>
    <s v="Nej"/>
    <s v="Nej"/>
    <s v="Nej"/>
    <n v="1"/>
    <s v="ingen plads"/>
    <n v="0"/>
    <n v="0"/>
    <x v="2"/>
    <s v="Vanløse/Brønshøj-Husum"/>
    <n v="0"/>
    <n v="0"/>
    <n v="66"/>
    <n v="0"/>
    <n v="0"/>
    <n v="0"/>
    <n v="0"/>
    <n v="0"/>
    <n v="0"/>
    <n v="0"/>
    <n v="0"/>
    <n v="0"/>
    <n v="0"/>
    <n v="0"/>
    <n v="36736.83"/>
    <s v="35415"/>
  </r>
  <r>
    <x v="0"/>
    <x v="152"/>
    <s v="Adventskirkens børnehave"/>
    <x v="4"/>
    <s v="Skibelundvej 20"/>
    <n v="2720"/>
    <s v="Vanløse"/>
    <s v="38 71 99 11"/>
    <s v="35442@buf.kk.dk"/>
    <s v="Liselotte Manniche"/>
    <n v="38798494"/>
    <n v="38719911"/>
    <s v="adventskirkensboernehave@tdcadsl.dk"/>
    <s v="Børnehave"/>
    <n v="0"/>
    <n v="0"/>
    <n v="44"/>
    <n v="0"/>
    <n v="0"/>
    <n v="0"/>
    <n v="0"/>
    <s v="ja"/>
    <n v="0"/>
    <n v="0"/>
    <n v="0"/>
    <n v="0"/>
    <n v="0"/>
    <n v="0"/>
    <n v="0"/>
    <n v="5"/>
    <n v="0"/>
    <n v="0"/>
    <n v="5"/>
    <n v="0"/>
    <n v="0"/>
    <n v="30000"/>
    <n v="0"/>
    <s v="Ja"/>
    <n v="0"/>
    <s v="Jette"/>
    <n v="2008"/>
    <n v="14"/>
    <n v="0"/>
    <n v="0"/>
    <n v="0"/>
    <n v="0"/>
    <n v="0"/>
    <n v="0"/>
    <n v="0"/>
    <n v="0"/>
    <n v="0"/>
    <n v="0"/>
    <n v="0"/>
    <n v="0"/>
    <n v="75"/>
    <n v="0"/>
    <n v="2"/>
    <s v="Ja"/>
    <s v="Nej"/>
    <s v="nej"/>
    <s v="Ja"/>
    <n v="0"/>
    <s v="Ja"/>
    <n v="0"/>
    <s v="Ja"/>
    <n v="0"/>
    <s v="Nej"/>
    <s v="vil gerne have hjælp fra os."/>
    <n v="0"/>
    <s v="Køkken begrænset tilvirk"/>
    <n v="0"/>
    <n v="0"/>
    <n v="0"/>
    <n v="0"/>
    <n v="0"/>
    <n v="0"/>
    <n v="0"/>
    <n v="0"/>
    <n v="0"/>
    <s v="Mindre"/>
    <s v="nyt kogebord, opvaskemaskine op i højde, en ovn mere, røremaskine (lille 10l skål), grøntsagsrobot"/>
    <n v="0"/>
    <n v="0"/>
    <n v="0"/>
    <s v="Lone Voss / Sine"/>
    <d v="2009-03-27T00:00:00"/>
    <n v="0"/>
    <n v="0"/>
    <n v="1"/>
    <n v="4"/>
    <n v="0"/>
    <n v="1"/>
    <n v="0"/>
    <n v="0"/>
    <n v="0"/>
    <n v="1"/>
    <n v="1"/>
    <n v="0"/>
    <n v="0"/>
    <n v="0"/>
    <n v="0"/>
    <n v="1"/>
    <n v="0"/>
    <n v="0"/>
    <n v="0"/>
    <n v="1"/>
    <n v="20"/>
    <s v="Miele"/>
    <n v="3"/>
    <s v="Nej"/>
    <n v="0"/>
    <s v="Ja"/>
    <s v="Nej"/>
    <s v="Nej"/>
    <n v="2"/>
    <s v="God plads"/>
    <n v="0"/>
    <n v="0"/>
    <x v="2"/>
    <s v="Vanløse/Brønshøj-Husum"/>
    <n v="0"/>
    <n v="0"/>
    <n v="44"/>
    <n v="0"/>
    <n v="0"/>
    <n v="0"/>
    <n v="0"/>
    <n v="0"/>
    <n v="0"/>
    <n v="0"/>
    <n v="0"/>
    <n v="0"/>
    <n v="0"/>
    <n v="0"/>
    <n v="71309.42"/>
    <s v="35442"/>
  </r>
  <r>
    <x v="0"/>
    <x v="153"/>
    <s v="Ungdomsgårdens Børnehave"/>
    <x v="4"/>
    <s v="Smørumvej 197"/>
    <n v="2700"/>
    <s v="Brønshøj"/>
    <s v="38 28 48 92"/>
    <s v="35446@buf.kk.dk"/>
    <s v="Anne Jakshøj"/>
    <n v="21296345"/>
    <n v="0"/>
    <s v="ungdomsgaardens-boernehave@borneringen.dk"/>
    <s v="Børnehave"/>
    <n v="0"/>
    <n v="0"/>
    <n v="53"/>
    <n v="0"/>
    <n v="0"/>
    <n v="0"/>
    <n v="0"/>
    <s v="Nej"/>
    <n v="0"/>
    <n v="0"/>
    <n v="0"/>
    <n v="0"/>
    <n v="0"/>
    <n v="0"/>
    <n v="0"/>
    <n v="5"/>
    <n v="0"/>
    <n v="0"/>
    <n v="5"/>
    <n v="0"/>
    <n v="0"/>
    <n v="55000"/>
    <n v="0"/>
    <n v="0"/>
    <n v="0"/>
    <n v="0"/>
    <n v="0"/>
    <n v="0"/>
    <n v="0"/>
    <n v="0"/>
    <n v="0"/>
    <n v="0"/>
    <n v="0"/>
    <n v="0"/>
    <n v="0"/>
    <n v="0"/>
    <n v="0"/>
    <n v="0"/>
    <n v="0"/>
    <n v="0"/>
    <n v="43"/>
    <n v="0"/>
    <n v="2"/>
    <s v="Ja"/>
    <s v="Nej"/>
    <s v="Ja"/>
    <s v="Ja"/>
    <s v="hvis økonomien, normering og snak med personale/forældrebestyrelse var på plads"/>
    <s v="Ja"/>
    <s v="Lederen tror at forældrene vil foretrække lokal mad"/>
    <s v="Ja"/>
    <s v="med ikke før der er talt grundigt om det."/>
    <n v="0"/>
    <s v="ej relevant endnu"/>
    <n v="0"/>
    <s v="Køkken begrænset tilvirk"/>
    <n v="0"/>
    <n v="0"/>
    <n v="0"/>
    <n v="0"/>
    <n v="0"/>
    <s v="Større"/>
    <s v="Større"/>
    <s v="Nej"/>
    <s v="Nye køkkenelementer, nye ovne, kogeplader + emhætte"/>
    <n v="0"/>
    <n v="0"/>
    <n v="0"/>
    <n v="0"/>
    <s v="Køkkenet er dog ikke smileygodkendt. Bruges af og til pædagogisk"/>
    <s v="Birgitte Glerup / Sine"/>
    <d v="2009-03-10T00:00:00"/>
    <n v="0"/>
    <n v="0"/>
    <n v="1"/>
    <n v="4"/>
    <n v="0"/>
    <n v="2"/>
    <n v="0"/>
    <n v="0"/>
    <n v="0"/>
    <n v="1"/>
    <n v="1"/>
    <n v="0"/>
    <n v="1"/>
    <n v="0"/>
    <n v="0"/>
    <n v="0"/>
    <n v="1"/>
    <n v="0"/>
    <n v="0"/>
    <n v="1"/>
    <n v="20"/>
    <s v="Miele"/>
    <n v="9"/>
    <s v="Nej"/>
    <n v="0"/>
    <s v="Nej"/>
    <s v="Ja"/>
    <s v="Nej"/>
    <n v="1"/>
    <s v="ingen plads"/>
    <s v="Dog stort køkken"/>
    <n v="0"/>
    <x v="2"/>
    <s v="Vanløse/Brønshøj-Husum"/>
    <n v="0"/>
    <n v="0"/>
    <n v="53"/>
    <n v="0"/>
    <n v="0"/>
    <n v="0"/>
    <n v="0"/>
    <n v="0"/>
    <n v="0"/>
    <n v="0"/>
    <n v="0"/>
    <n v="0"/>
    <n v="0"/>
    <n v="0"/>
    <n v="43174.04"/>
    <s v="35446"/>
  </r>
  <r>
    <x v="0"/>
    <x v="154"/>
    <s v="Humlebo Børnehave"/>
    <x v="4"/>
    <s v="Vallekildevej 88"/>
    <n v="2700"/>
    <s v="Brønshøj"/>
    <s v="38 28 61 50"/>
    <s v="35484@buf.kk.dk"/>
    <s v="Hanna Askholm"/>
    <n v="36706944"/>
    <n v="0"/>
    <s v="35484@buf.kk.dk"/>
    <s v="Børnehave"/>
    <n v="0"/>
    <n v="0"/>
    <n v="34"/>
    <n v="0"/>
    <n v="0"/>
    <n v="0"/>
    <n v="0"/>
    <n v="0"/>
    <n v="0"/>
    <n v="0"/>
    <n v="0"/>
    <n v="0"/>
    <n v="0"/>
    <n v="0"/>
    <n v="0"/>
    <n v="5"/>
    <n v="0"/>
    <n v="0"/>
    <n v="0"/>
    <n v="0"/>
    <n v="0"/>
    <s v="Kun morgenmad + lidt"/>
    <n v="0"/>
    <n v="0"/>
    <n v="0"/>
    <n v="0"/>
    <n v="0"/>
    <n v="0"/>
    <n v="0"/>
    <n v="0"/>
    <n v="0"/>
    <n v="0"/>
    <n v="0"/>
    <n v="0"/>
    <n v="0"/>
    <n v="0"/>
    <n v="0"/>
    <n v="0"/>
    <n v="0"/>
    <n v="0"/>
    <n v="80"/>
    <n v="0"/>
    <n v="1"/>
    <s v="Ja"/>
    <s v="Nej"/>
    <s v="Ja"/>
    <s v="Nej"/>
    <s v="Skal have mad udefra og vil helst have kold mad"/>
    <n v="0"/>
    <n v="0"/>
    <n v="0"/>
    <n v="0"/>
    <n v="0"/>
    <n v="0"/>
    <n v="0"/>
    <s v="Modtagerkøkken"/>
    <n v="0"/>
    <n v="0"/>
    <n v="0"/>
    <n v="0"/>
    <n v="0"/>
    <n v="0"/>
    <n v="0"/>
    <s v="Ja"/>
    <s v="Kan ikke lade sig gøre"/>
    <n v="0"/>
    <n v="0"/>
    <n v="0"/>
    <n v="0"/>
    <s v="Køkkenet er et tekøkken beliggende i de rum børnene befinder sig i."/>
    <s v="Cathrine Jerrik/Sine"/>
    <d v="2009-03-02T00:00:00"/>
    <n v="0"/>
    <n v="0"/>
    <n v="0"/>
    <n v="2"/>
    <n v="0"/>
    <n v="0"/>
    <n v="0"/>
    <n v="0"/>
    <n v="0"/>
    <n v="1"/>
    <n v="1"/>
    <n v="0"/>
    <n v="0"/>
    <n v="0"/>
    <n v="0"/>
    <n v="0"/>
    <n v="0"/>
    <n v="0"/>
    <n v="0"/>
    <n v="1"/>
    <n v="25"/>
    <s v="Miele"/>
    <n v="1"/>
    <s v="Nej"/>
    <n v="0"/>
    <s v="Nej"/>
    <s v="Nej"/>
    <s v="Nej"/>
    <n v="0"/>
    <s v="ingen plads"/>
    <n v="0"/>
    <n v="0"/>
    <x v="2"/>
    <s v="Vanløse/Brønshøj-Husum"/>
    <n v="0"/>
    <n v="0"/>
    <n v="34"/>
    <n v="0"/>
    <n v="0"/>
    <n v="0"/>
    <n v="0"/>
    <n v="0"/>
    <n v="0"/>
    <n v="0"/>
    <n v="0"/>
    <n v="0"/>
    <n v="0"/>
    <n v="0"/>
    <n v="25067.4"/>
    <s v="35484"/>
  </r>
  <r>
    <x v="0"/>
    <x v="155"/>
    <s v="Børnehaven Vinkelager"/>
    <x v="4"/>
    <s v="Vinkelager 40"/>
    <n v="2720"/>
    <s v="Vanløse"/>
    <s v="38 74 52 85"/>
    <s v="35492@buf.kk.dk"/>
    <s v="Tini Hansen"/>
    <n v="36708054"/>
    <n v="38745285"/>
    <s v="35492@buf.kk.dk"/>
    <s v="Børnehave"/>
    <n v="0"/>
    <n v="0"/>
    <n v="35"/>
    <n v="0"/>
    <n v="0"/>
    <n v="0"/>
    <n v="0"/>
    <s v="Nej"/>
    <n v="0"/>
    <n v="0"/>
    <n v="0"/>
    <n v="0"/>
    <n v="0"/>
    <n v="0"/>
    <n v="0"/>
    <n v="5"/>
    <n v="0"/>
    <n v="0"/>
    <n v="5"/>
    <n v="0"/>
    <n v="0"/>
    <n v="41250"/>
    <n v="0"/>
    <n v="0"/>
    <n v="0"/>
    <n v="0"/>
    <n v="0"/>
    <n v="0"/>
    <n v="0"/>
    <n v="0"/>
    <n v="0"/>
    <n v="0"/>
    <n v="0"/>
    <n v="0"/>
    <n v="0"/>
    <n v="0"/>
    <n v="0"/>
    <n v="0"/>
    <n v="0"/>
    <n v="0"/>
    <n v="85"/>
    <n v="0"/>
    <n v="2"/>
    <s v="Ja"/>
    <s v="Nej"/>
    <s v="nej"/>
    <s v="Ja"/>
    <s v="er meget bekymret for timetallet"/>
    <s v="Ja"/>
    <s v="er ikke interesseret i kommunale madpakker"/>
    <s v="Ja"/>
    <s v="venter spændt"/>
    <s v="Nej"/>
    <n v="0"/>
    <n v="0"/>
    <s v="Køkken begrænset tilvirk"/>
    <n v="0"/>
    <n v="0"/>
    <n v="0"/>
    <n v="0"/>
    <n v="0"/>
    <n v="0"/>
    <n v="0"/>
    <s v="Ja"/>
    <n v="0"/>
    <s v="Mindre"/>
    <s v="mere ovn/koge/køl kapacitet men det kniber med pladsen"/>
    <n v="0"/>
    <n v="0"/>
    <n v="0"/>
    <s v="Mariah / Sine"/>
    <d v="2009-03-19T00:00:00"/>
    <n v="0"/>
    <n v="1"/>
    <n v="0"/>
    <n v="4"/>
    <n v="1"/>
    <n v="0"/>
    <n v="0"/>
    <n v="0"/>
    <n v="0"/>
    <n v="0"/>
    <n v="1"/>
    <n v="0"/>
    <n v="0"/>
    <n v="0"/>
    <n v="0"/>
    <n v="1"/>
    <n v="0"/>
    <n v="0"/>
    <n v="0"/>
    <n v="1"/>
    <n v="25"/>
    <s v="Miele"/>
    <n v="4"/>
    <s v="Nej"/>
    <n v="0"/>
    <s v="Nej"/>
    <s v="Nej"/>
    <s v="Nej"/>
    <n v="1"/>
    <s v="Begrænset"/>
    <s v="Køkkenet er helt nyt. Ville være fint til 25 børn."/>
    <n v="0"/>
    <x v="2"/>
    <s v="Vanløse/Brønshøj-Husum"/>
    <n v="0"/>
    <n v="0"/>
    <n v="35"/>
    <n v="0"/>
    <n v="0"/>
    <n v="0"/>
    <n v="0"/>
    <n v="0"/>
    <n v="0"/>
    <n v="0"/>
    <n v="0"/>
    <n v="0"/>
    <n v="0"/>
    <n v="0"/>
    <n v="39383.379999999997"/>
    <s v="35492"/>
  </r>
  <r>
    <x v="0"/>
    <x v="156"/>
    <s v="Tingbjerg Legested"/>
    <x v="4"/>
    <s v="Virkefeltet 16"/>
    <n v="2700"/>
    <s v="Brønshøj"/>
    <s v="38 60 47 63"/>
    <s v="35493@buf.kk.dk"/>
    <s v="Kirsten Høft"/>
    <n v="42947996"/>
    <n v="0"/>
    <s v="35493@buf.kk.dk"/>
    <s v="Børnehave"/>
    <n v="0"/>
    <n v="0"/>
    <n v="30"/>
    <n v="0"/>
    <n v="0"/>
    <n v="0"/>
    <n v="0"/>
    <s v="Nej"/>
    <n v="0"/>
    <n v="0"/>
    <n v="0"/>
    <n v="0"/>
    <n v="0"/>
    <n v="0"/>
    <n v="0"/>
    <n v="0"/>
    <n v="0"/>
    <n v="0"/>
    <n v="0"/>
    <n v="0"/>
    <n v="0"/>
    <n v="0"/>
    <n v="0"/>
    <n v="0"/>
    <n v="0"/>
    <n v="0"/>
    <n v="0"/>
    <n v="0"/>
    <n v="0"/>
    <n v="0"/>
    <n v="0"/>
    <n v="0"/>
    <n v="0"/>
    <n v="0"/>
    <n v="0"/>
    <n v="0"/>
    <n v="0"/>
    <n v="0"/>
    <n v="0"/>
    <n v="0"/>
    <n v="0"/>
    <n v="0"/>
    <n v="1"/>
    <s v="nej"/>
    <s v="Nej"/>
    <s v="nej"/>
    <s v="Ja"/>
    <s v="Ja til smør selv"/>
    <s v="Ja"/>
    <n v="0"/>
    <s v="Ja"/>
    <n v="0"/>
    <n v="0"/>
    <s v="Ja tak det er aktuelt"/>
    <n v="0"/>
    <s v="produktionskøkken"/>
    <s v="Ja"/>
    <s v="Ingen"/>
    <s v="Ingen"/>
    <s v="Nej"/>
    <s v="en smule inventar i form af fade og skåle osv. Evt. ny opvasker"/>
    <n v="0"/>
    <n v="0"/>
    <n v="0"/>
    <n v="0"/>
    <n v="0"/>
    <n v="0"/>
    <n v="0"/>
    <n v="0"/>
    <s v="halvdagsbørnehave 20 timer om ugen. 100% tosproget børn."/>
    <n v="0"/>
    <n v="0"/>
    <n v="0"/>
    <n v="1"/>
    <n v="0"/>
    <n v="4"/>
    <n v="0"/>
    <n v="0"/>
    <n v="0"/>
    <n v="0"/>
    <n v="0"/>
    <n v="2"/>
    <n v="0"/>
    <n v="0"/>
    <n v="0"/>
    <n v="0"/>
    <n v="0"/>
    <n v="1"/>
    <n v="0"/>
    <n v="0"/>
    <n v="0"/>
    <n v="1"/>
    <n v="60"/>
    <s v="bosch"/>
    <n v="3"/>
    <s v="Nej"/>
    <n v="0"/>
    <s v="Nej"/>
    <s v="Nej"/>
    <s v="Nej"/>
    <n v="2"/>
    <s v="Begrænset"/>
    <n v="0"/>
    <n v="0"/>
    <x v="2"/>
    <s v="Vanløse/Brønshøj-Husum"/>
    <n v="0"/>
    <n v="0"/>
    <n v="30"/>
    <n v="0"/>
    <n v="0"/>
    <n v="0"/>
    <n v="0"/>
    <n v="0"/>
    <n v="0"/>
    <n v="0"/>
    <n v="0"/>
    <n v="0"/>
    <n v="0"/>
    <n v="0"/>
    <n v="5356"/>
    <s v="35493"/>
  </r>
  <r>
    <x v="0"/>
    <x v="157"/>
    <s v="Husum frit.hj -klub og skovbh"/>
    <x v="4"/>
    <s v="Kyringevej 1"/>
    <n v="2700"/>
    <s v="Brønshøj"/>
    <s v="38 60 67 09"/>
    <s v="aagols@buf.kk.dk"/>
    <s v="Åge Olsen"/>
    <n v="38289948"/>
    <n v="0"/>
    <s v="35543@buf.kk.dk"/>
    <s v="Børnehave"/>
    <n v="0"/>
    <n v="0"/>
    <n v="24"/>
    <n v="92"/>
    <n v="76"/>
    <n v="34"/>
    <n v="0"/>
    <s v="Nej"/>
    <n v="0"/>
    <n v="0"/>
    <n v="0"/>
    <n v="0"/>
    <n v="0"/>
    <n v="0"/>
    <n v="0"/>
    <n v="5"/>
    <n v="0"/>
    <n v="0"/>
    <n v="5"/>
    <n v="0"/>
    <n v="0"/>
    <n v="45000"/>
    <n v="0"/>
    <s v="Ja"/>
    <n v="0"/>
    <s v="Kate Bjerregaard"/>
    <n v="2007"/>
    <n v="12"/>
    <n v="0"/>
    <s v="Økonoma. Laver morgenmad til børnehave og fritidshjem"/>
    <n v="0"/>
    <n v="0"/>
    <n v="0"/>
    <n v="0"/>
    <n v="0"/>
    <n v="0"/>
    <n v="0"/>
    <n v="0"/>
    <n v="0"/>
    <n v="0"/>
    <n v="40"/>
    <n v="0"/>
    <n v="1"/>
    <s v="Ja"/>
    <s v="Nej"/>
    <s v="nej"/>
    <s v="Nej"/>
    <s v="lederen vil have madpakker udefra"/>
    <s v="Nej"/>
    <n v="0"/>
    <s v="Nej"/>
    <n v="0"/>
    <s v="Nej"/>
    <n v="0"/>
    <n v="0"/>
    <s v="produktionskøkken"/>
    <s v="Ja"/>
    <n v="0"/>
    <n v="0"/>
    <n v="0"/>
    <s v="køkkenet er et stort åbent køkken der vil skulle afskærmes. Er vurderet til produktionskøkken pga det lave antal børn"/>
    <n v="0"/>
    <n v="0"/>
    <n v="0"/>
    <n v="0"/>
    <n v="0"/>
    <n v="0"/>
    <n v="0"/>
    <n v="0"/>
    <s v="alle børnehavebørn er i udflytter hver dag. fritidshjemmet bruger også køkkenet. Lederen vil have madpakker udefra."/>
    <s v="Mariah"/>
    <n v="0"/>
    <n v="0"/>
    <n v="1"/>
    <n v="0"/>
    <n v="4"/>
    <n v="1"/>
    <n v="0"/>
    <n v="0"/>
    <n v="0"/>
    <n v="0"/>
    <n v="3"/>
    <n v="0"/>
    <n v="0"/>
    <n v="0"/>
    <n v="0"/>
    <n v="0"/>
    <n v="1"/>
    <n v="0"/>
    <n v="0"/>
    <n v="0"/>
    <n v="1"/>
    <n v="25"/>
    <s v="Miele"/>
    <n v="4"/>
    <s v="Nej"/>
    <n v="0"/>
    <s v="Nej"/>
    <s v="Nej"/>
    <s v="Nej"/>
    <n v="1"/>
    <s v="Begrænset"/>
    <s v="køleskabene bruges også af fritidshjemmet. Børnehaven har kun opsamling her. Lederen siger at køkkenet kun er fritidshjemmets. Om vinteren kører de til Nøddebo, hvor de har brugsret til et te-køkken. I sommerhalvåret kører de andre steder hen uden køkken."/>
    <n v="0"/>
    <x v="0"/>
    <s v="Vanløse/Brønshøj-Husum"/>
    <n v="0"/>
    <n v="0"/>
    <n v="24"/>
    <n v="92"/>
    <n v="76"/>
    <n v="34"/>
    <n v="0"/>
    <n v="0"/>
    <n v="0"/>
    <n v="0"/>
    <n v="0"/>
    <n v="0"/>
    <n v="0"/>
    <n v="0"/>
    <n v="131635.95000000001"/>
    <s v="35543"/>
  </r>
  <r>
    <x v="0"/>
    <x v="158"/>
    <s v="Brønshøj fritidscenter"/>
    <x v="4"/>
    <s v="Hegnshusene 9A"/>
    <n v="2700"/>
    <s v="Brønshøj"/>
    <s v="38 74 69 20"/>
    <s v="35567@buf.kk.dk"/>
    <s v="Arno Willy Nielsen"/>
    <n v="39292654"/>
    <n v="0"/>
    <s v="Bruk@mail.tele.dk"/>
    <s v="Børnehave"/>
    <n v="0"/>
    <n v="0"/>
    <n v="45"/>
    <n v="50"/>
    <n v="21"/>
    <n v="24"/>
    <n v="40"/>
    <n v="0"/>
    <n v="0"/>
    <n v="0"/>
    <n v="0"/>
    <n v="0"/>
    <n v="0"/>
    <n v="0"/>
    <n v="0"/>
    <n v="0"/>
    <n v="5"/>
    <n v="1"/>
    <n v="5"/>
    <n v="0"/>
    <n v="0"/>
    <n v="15000"/>
    <n v="0"/>
    <n v="0"/>
    <n v="0"/>
    <n v="0"/>
    <n v="0"/>
    <n v="0"/>
    <n v="0"/>
    <n v="0"/>
    <n v="0"/>
    <n v="0"/>
    <n v="0"/>
    <n v="0"/>
    <n v="0"/>
    <n v="0"/>
    <n v="0"/>
    <n v="0"/>
    <n v="0"/>
    <n v="0"/>
    <n v="60"/>
    <n v="0"/>
    <n v="0"/>
    <s v="nej"/>
    <s v="Nej"/>
    <s v="Ja"/>
    <s v="Nej"/>
    <n v="0"/>
    <s v="Nej"/>
    <n v="0"/>
    <s v="Nej"/>
    <n v="0"/>
    <n v="0"/>
    <n v="0"/>
    <n v="0"/>
    <n v="0"/>
    <n v="0"/>
    <n v="0"/>
    <n v="0"/>
    <n v="0"/>
    <n v="0"/>
    <n v="0"/>
    <n v="0"/>
    <n v="0"/>
    <n v="0"/>
    <n v="0"/>
    <n v="0"/>
    <n v="0"/>
    <n v="0"/>
    <n v="0"/>
    <s v="Lone Voss"/>
    <d v="1899-12-30T00:00:00"/>
    <n v="0"/>
    <n v="1"/>
    <n v="0"/>
    <n v="4"/>
    <n v="1"/>
    <n v="0"/>
    <n v="0"/>
    <n v="0"/>
    <n v="0"/>
    <n v="0"/>
    <n v="1"/>
    <n v="0"/>
    <n v="0"/>
    <n v="0"/>
    <n v="0"/>
    <n v="0"/>
    <n v="1"/>
    <n v="0"/>
    <n v="0"/>
    <n v="1"/>
    <n v="0"/>
    <n v="0"/>
    <n v="6"/>
    <s v="Nej"/>
    <n v="0"/>
    <s v="Nej"/>
    <s v="Nej"/>
    <s v="Nej"/>
    <n v="1"/>
    <s v="Begrænset"/>
    <n v="0"/>
    <n v="0"/>
    <x v="0"/>
    <s v="Vanløse/Brønshøj-Husum"/>
    <n v="0"/>
    <n v="0"/>
    <n v="45"/>
    <n v="50"/>
    <n v="21"/>
    <n v="24"/>
    <n v="40"/>
    <n v="0"/>
    <n v="0"/>
    <n v="0"/>
    <n v="0"/>
    <n v="0"/>
    <n v="0"/>
    <n v="0"/>
    <n v="44044.56"/>
    <s v="35567"/>
  </r>
  <r>
    <x v="0"/>
    <x v="159"/>
    <s v="Pakhuset"/>
    <x v="4"/>
    <s v="Tølløsevej 34"/>
    <n v="2700"/>
    <s v="Brønshøj"/>
    <s v="38 60 23 60"/>
    <s v="35579@buf.kk.dk"/>
    <s v="Else Klit Jensen"/>
    <n v="38608658"/>
    <n v="0"/>
    <s v="35579@buf.kk.dk"/>
    <s v="Børnehave"/>
    <n v="0"/>
    <n v="0"/>
    <n v="36"/>
    <n v="40"/>
    <n v="0"/>
    <n v="0"/>
    <n v="0"/>
    <s v="Nej"/>
    <n v="0"/>
    <n v="0"/>
    <n v="0"/>
    <n v="0"/>
    <n v="0"/>
    <n v="0"/>
    <n v="0"/>
    <n v="5"/>
    <n v="0"/>
    <n v="1"/>
    <n v="5"/>
    <n v="0"/>
    <n v="0"/>
    <n v="60000"/>
    <n v="0"/>
    <n v="0"/>
    <n v="0"/>
    <n v="0"/>
    <n v="0"/>
    <n v="0"/>
    <n v="0"/>
    <n v="0"/>
    <n v="0"/>
    <n v="0"/>
    <n v="0"/>
    <n v="0"/>
    <n v="0"/>
    <n v="0"/>
    <n v="0"/>
    <n v="0"/>
    <n v="0"/>
    <n v="0"/>
    <n v="90"/>
    <n v="0"/>
    <n v="2"/>
    <s v="Ja"/>
    <s v="Nej"/>
    <s v="nej"/>
    <s v="Nej"/>
    <s v="Vil helst have det udefra"/>
    <n v="0"/>
    <s v="De har ikke rigtig taget stilling og vil helst have madpakker"/>
    <s v="Nej"/>
    <s v="Vil helst have mad udefra"/>
    <n v="0"/>
    <s v="Vil gerne have hjælp"/>
    <n v="0"/>
    <s v="Køkken begrænset tilvirk"/>
    <n v="0"/>
    <n v="0"/>
    <n v="0"/>
    <n v="0"/>
    <n v="0"/>
    <s v="Større"/>
    <s v="Større"/>
    <s v="Ja"/>
    <s v="Køkkenet er meget lille men bliver brugt til madlavning til 1 sture af gangen ugentligt"/>
    <n v="0"/>
    <n v="0"/>
    <n v="0"/>
    <n v="0"/>
    <n v="0"/>
    <s v="Cathrine Jerrik/Sine"/>
    <d v="2009-02-27T00:00:00"/>
    <n v="0"/>
    <n v="1"/>
    <n v="0"/>
    <n v="0"/>
    <n v="0"/>
    <n v="0"/>
    <n v="0"/>
    <n v="0"/>
    <n v="0"/>
    <n v="3"/>
    <n v="0"/>
    <n v="0"/>
    <n v="0"/>
    <n v="0"/>
    <n v="0"/>
    <n v="1"/>
    <n v="0"/>
    <n v="0"/>
    <n v="0"/>
    <n v="0"/>
    <n v="25"/>
    <s v="Miele"/>
    <n v="2"/>
    <s v="Nej"/>
    <n v="0"/>
    <s v="Nej"/>
    <s v="Ja"/>
    <n v="0"/>
    <n v="1"/>
    <s v="Begrænset"/>
    <s v="Ikke noget lager andet end i køkkenet"/>
    <n v="0"/>
    <x v="0"/>
    <s v="Vanløse/Brønshøj-Husum"/>
    <n v="0"/>
    <n v="0"/>
    <n v="36"/>
    <n v="40"/>
    <n v="0"/>
    <n v="0"/>
    <n v="0"/>
    <n v="0"/>
    <n v="0"/>
    <n v="0"/>
    <n v="0"/>
    <n v="0"/>
    <n v="0"/>
    <n v="0"/>
    <n v="72516.19"/>
    <s v="35579"/>
  </r>
  <r>
    <x v="0"/>
    <x v="160"/>
    <s v="Børnehaven Valborg"/>
    <x v="4"/>
    <s v="Klingseyvej 9"/>
    <n v="2720"/>
    <s v="Vanløse"/>
    <s v="38 79 14 80"/>
    <s v="37335@buf.kk.dk"/>
    <s v="Trine Da Silva Weng"/>
    <n v="35358291"/>
    <n v="38791480"/>
    <s v="37335@buf.kk.dk"/>
    <s v="Børnehave"/>
    <n v="0"/>
    <n v="0"/>
    <n v="44"/>
    <n v="0"/>
    <n v="0"/>
    <n v="0"/>
    <n v="0"/>
    <s v="Nej"/>
    <n v="0"/>
    <n v="0"/>
    <n v="0"/>
    <n v="0"/>
    <n v="0"/>
    <n v="0"/>
    <n v="0"/>
    <n v="5"/>
    <n v="0"/>
    <n v="0"/>
    <n v="0"/>
    <n v="0"/>
    <n v="0"/>
    <n v="50000"/>
    <n v="0"/>
    <n v="0"/>
    <n v="0"/>
    <n v="0"/>
    <n v="0"/>
    <n v="0"/>
    <n v="0"/>
    <n v="0"/>
    <n v="0"/>
    <n v="0"/>
    <n v="0"/>
    <n v="0"/>
    <n v="0"/>
    <n v="0"/>
    <n v="0"/>
    <n v="0"/>
    <n v="0"/>
    <n v="0"/>
    <n v="100"/>
    <n v="0"/>
    <n v="2"/>
    <s v="Ja"/>
    <s v="Nej"/>
    <s v="Ja"/>
    <s v="Ja"/>
    <s v="Meget gerne"/>
    <s v="Ja"/>
    <s v="Meget gerne"/>
    <s v="Ja"/>
    <s v="Meget positive"/>
    <s v="ja"/>
    <s v="Men vil gerne have hjælp"/>
    <n v="0"/>
    <s v="produktionskøkken"/>
    <s v="nej"/>
    <s v="Større"/>
    <s v="Mindre"/>
    <s v="Nej"/>
    <s v="Kogebord + 2 nye ovne. Evt. nyt gulv + 1 nyt køleskab + evt. Miele opvaskemaskine"/>
    <n v="0"/>
    <n v="0"/>
    <n v="0"/>
    <n v="0"/>
    <n v="0"/>
    <n v="0"/>
    <n v="0"/>
    <n v="0"/>
    <n v="0"/>
    <s v="Cathrine Jerrik/Sine"/>
    <d v="2009-03-09T00:00:00"/>
    <n v="0"/>
    <n v="0"/>
    <n v="1"/>
    <n v="4"/>
    <n v="0"/>
    <n v="2"/>
    <n v="0"/>
    <n v="0"/>
    <n v="0"/>
    <n v="1"/>
    <n v="1"/>
    <n v="0"/>
    <n v="0"/>
    <n v="0"/>
    <n v="0"/>
    <n v="1"/>
    <n v="0"/>
    <n v="0"/>
    <n v="0"/>
    <n v="1"/>
    <n v="20"/>
    <s v="Miele"/>
    <n v="2.5"/>
    <s v="Nej"/>
    <n v="0"/>
    <s v="Ja"/>
    <s v="Ja"/>
    <s v="Nej"/>
    <n v="2"/>
    <s v="God plads"/>
    <s v="Dejligt køkken, god plads"/>
    <n v="0"/>
    <x v="2"/>
    <s v="Vanløse/Brønshøj-Husum"/>
    <n v="0"/>
    <n v="0"/>
    <n v="44"/>
    <n v="0"/>
    <n v="0"/>
    <n v="0"/>
    <n v="0"/>
    <n v="0"/>
    <n v="0"/>
    <n v="0"/>
    <n v="0"/>
    <n v="0"/>
    <n v="0"/>
    <n v="0"/>
    <n v="40678.85"/>
    <s v="37335"/>
  </r>
  <r>
    <x v="0"/>
    <x v="161"/>
    <s v="Vingesuset"/>
    <x v="4"/>
    <s v="Klitmøllervej 69"/>
    <n v="2720"/>
    <s v="Vanløse"/>
    <s v="38 77 89 01"/>
    <s v="37336@buf.kk.dk"/>
    <s v="Viggo Thommesen"/>
    <n v="59480441"/>
    <n v="38778901"/>
    <s v="37336@buf.kk.dk"/>
    <s v="Børnehave"/>
    <n v="0"/>
    <n v="0"/>
    <n v="64"/>
    <n v="0"/>
    <n v="0"/>
    <n v="0"/>
    <n v="0"/>
    <s v="Nej"/>
    <n v="0"/>
    <n v="0"/>
    <n v="0"/>
    <n v="0"/>
    <n v="0"/>
    <n v="0"/>
    <n v="0"/>
    <n v="5"/>
    <n v="0"/>
    <n v="3"/>
    <n v="5"/>
    <n v="0"/>
    <n v="0"/>
    <n v="86000"/>
    <n v="0"/>
    <s v="Ja"/>
    <n v="0"/>
    <s v="Molly Høm Carlsen"/>
    <n v="2004"/>
    <n v="22"/>
    <n v="0"/>
    <s v="afspændingspædagog"/>
    <s v="cafearbejde, kogekone"/>
    <s v="tilsmagning, fisk til hverdag - Kbh Madhus, hygiejne"/>
    <n v="0"/>
    <n v="0"/>
    <n v="0"/>
    <n v="0"/>
    <n v="0"/>
    <n v="0"/>
    <n v="0"/>
    <n v="0"/>
    <n v="95"/>
    <n v="0"/>
    <n v="2"/>
    <s v="nej"/>
    <s v="ja"/>
    <s v="Ja"/>
    <s v="Ja"/>
    <n v="0"/>
    <s v="Ja"/>
    <n v="0"/>
    <s v="Ja"/>
    <n v="0"/>
    <s v="Nej"/>
    <n v="0"/>
    <n v="0"/>
    <s v="produktionskøkken"/>
    <s v="Ja"/>
    <s v="Ingen"/>
    <s v="Ingen"/>
    <s v="Nej"/>
    <n v="0"/>
    <n v="0"/>
    <n v="0"/>
    <n v="0"/>
    <n v="0"/>
    <n v="0"/>
    <n v="0"/>
    <n v="0"/>
    <n v="0"/>
    <n v="0"/>
    <s v="Birgitte Glerup / Sine"/>
    <d v="2009-03-06T00:00:00"/>
    <n v="0"/>
    <n v="0"/>
    <n v="1"/>
    <n v="4"/>
    <n v="0"/>
    <n v="2"/>
    <n v="0"/>
    <n v="0"/>
    <n v="0"/>
    <n v="1"/>
    <n v="2"/>
    <n v="0"/>
    <n v="0"/>
    <n v="0"/>
    <n v="0"/>
    <n v="2"/>
    <n v="0"/>
    <n v="0"/>
    <n v="0"/>
    <n v="1"/>
    <n v="20"/>
    <s v="Miele"/>
    <n v="7.5"/>
    <s v="Nej"/>
    <n v="0"/>
    <s v="Ja"/>
    <s v="Nej"/>
    <s v="Nej"/>
    <n v="2"/>
    <s v="Begrænset"/>
    <n v="0"/>
    <s v="Madhus kommentar: Stedet er meget oplagt som mentorinst, udover de har flot menuplan, høj øko-procent, har de pr eget initiativ længe haft mad til børnehavebørn 3 gange om ugen. Dvs. praktikanter kan afprøve børnehavegruppen. Køkkendame med fantastisk overskud, vil rigtig gerne og har haft praktikanter før."/>
    <x v="2"/>
    <s v="Vanløse/Brønshøj-Husum"/>
    <n v="0"/>
    <n v="0"/>
    <n v="64"/>
    <n v="0"/>
    <n v="0"/>
    <n v="0"/>
    <n v="0"/>
    <n v="0"/>
    <n v="0"/>
    <n v="0"/>
    <n v="0"/>
    <n v="0"/>
    <n v="0"/>
    <n v="0"/>
    <n v="82922.13"/>
    <s v="37336"/>
  </r>
  <r>
    <x v="0"/>
    <x v="162"/>
    <s v="Børnehaven Muldager"/>
    <x v="4"/>
    <s v="Muldager 50B"/>
    <n v="2700"/>
    <s v="Brønshøj"/>
    <s v="44 94 42 43"/>
    <s v="37344@buf.kk.dk"/>
    <s v="Ellen Chakir"/>
    <n v="0"/>
    <n v="0"/>
    <s v="37344@buf.kk.dk"/>
    <s v="Børnehave"/>
    <n v="0"/>
    <n v="6"/>
    <n v="20"/>
    <n v="0"/>
    <n v="0"/>
    <n v="0"/>
    <n v="0"/>
    <s v="Nej"/>
    <n v="0"/>
    <n v="0"/>
    <n v="0"/>
    <n v="0"/>
    <n v="0"/>
    <n v="0"/>
    <n v="0"/>
    <n v="5"/>
    <n v="0"/>
    <n v="0"/>
    <n v="5"/>
    <n v="0"/>
    <n v="0"/>
    <n v="55000"/>
    <n v="0"/>
    <n v="0"/>
    <n v="0"/>
    <n v="0"/>
    <n v="0"/>
    <n v="0"/>
    <n v="0"/>
    <n v="0"/>
    <n v="0"/>
    <n v="0"/>
    <n v="0"/>
    <n v="0"/>
    <n v="0"/>
    <n v="0"/>
    <n v="0"/>
    <n v="0"/>
    <n v="0"/>
    <n v="0"/>
    <n v="100"/>
    <n v="0"/>
    <n v="2"/>
    <s v="Ja"/>
    <s v="Nej"/>
    <s v="Ja"/>
    <s v="Ja"/>
    <n v="0"/>
    <s v="Nej"/>
    <n v="0"/>
    <s v="Ja"/>
    <s v="når den ny kommer skal de nok få noget godt ud af det."/>
    <s v="ja"/>
    <s v="vil gerne have tilbud om kurser til køk. Medarbejder (har en person der vil i køkkenet)"/>
    <n v="0"/>
    <n v="0"/>
    <n v="0"/>
    <n v="0"/>
    <n v="0"/>
    <n v="0"/>
    <n v="0"/>
    <n v="0"/>
    <n v="0"/>
    <n v="0"/>
    <n v="0"/>
    <n v="0"/>
    <n v="0"/>
    <n v="0"/>
    <n v="0"/>
    <s v="Er i gang med en ombygning. Får nyt produktionskøkken, som er klar inden januar 2010"/>
    <s v="Lone Voss / Sine"/>
    <d v="2009-03-09T00:00:00"/>
    <n v="0"/>
    <n v="0"/>
    <n v="0"/>
    <n v="0"/>
    <n v="0"/>
    <n v="0"/>
    <n v="0"/>
    <n v="0"/>
    <n v="0"/>
    <n v="0"/>
    <n v="0"/>
    <n v="0"/>
    <n v="0"/>
    <n v="0"/>
    <n v="0"/>
    <n v="0"/>
    <n v="0"/>
    <n v="0"/>
    <n v="0"/>
    <n v="0"/>
    <n v="0"/>
    <n v="0"/>
    <n v="0"/>
    <n v="0"/>
    <n v="0"/>
    <n v="0"/>
    <n v="0"/>
    <n v="0"/>
    <n v="0"/>
    <n v="0"/>
    <n v="0"/>
    <n v="0"/>
    <x v="2"/>
    <s v="Vanløse/Brønshøj-Husum"/>
    <n v="0"/>
    <n v="6"/>
    <n v="20"/>
    <n v="0"/>
    <n v="0"/>
    <n v="0"/>
    <n v="0"/>
    <n v="0"/>
    <n v="0"/>
    <n v="0"/>
    <n v="0"/>
    <n v="0"/>
    <n v="0"/>
    <n v="0"/>
    <n v="67110.080000000002"/>
    <s v="37344"/>
  </r>
  <r>
    <x v="0"/>
    <x v="163"/>
    <s v="Udflytterbørnehave Vindsuset"/>
    <x v="4"/>
    <s v="Lille Lyngbyvej 11A"/>
    <s v="LI."/>
    <s v="Lyngby, Skævinge"/>
    <s v="48 21 21 08  ops. 38 81 30 80"/>
    <s v="37367@buf.kk.dk"/>
    <s v="Jette Olsen"/>
    <n v="0"/>
    <n v="0"/>
    <s v="37367@buf.kk.dk"/>
    <s v="Børnehave"/>
    <n v="0"/>
    <n v="0"/>
    <n v="50"/>
    <n v="0"/>
    <n v="0"/>
    <n v="0"/>
    <n v="0"/>
    <s v="Nej"/>
    <n v="0"/>
    <n v="0"/>
    <n v="0"/>
    <n v="0"/>
    <n v="0"/>
    <n v="0"/>
    <n v="0"/>
    <n v="5"/>
    <n v="5"/>
    <n v="0"/>
    <n v="5"/>
    <n v="0"/>
    <n v="0"/>
    <n v="70000"/>
    <n v="0"/>
    <s v="Ja"/>
    <n v="0"/>
    <s v="Signe Nørgård"/>
    <n v="2008"/>
    <n v="15"/>
    <n v="0"/>
    <n v="0"/>
    <n v="0"/>
    <n v="0"/>
    <n v="0"/>
    <n v="0"/>
    <n v="0"/>
    <n v="0"/>
    <n v="0"/>
    <n v="0"/>
    <n v="0"/>
    <n v="0"/>
    <n v="80"/>
    <n v="0"/>
    <n v="0"/>
    <s v="Ja"/>
    <s v="ja"/>
    <s v="Ja"/>
    <s v="Nej"/>
    <n v="0"/>
    <s v="Nej"/>
    <n v="0"/>
    <s v="Nej"/>
    <n v="0"/>
    <s v="ja"/>
    <n v="0"/>
    <n v="0"/>
    <s v="produktionskøkken"/>
    <n v="0"/>
    <n v="0"/>
    <n v="0"/>
    <n v="0"/>
    <n v="0"/>
    <n v="0"/>
    <n v="0"/>
    <n v="0"/>
    <n v="0"/>
    <n v="0"/>
    <n v="0"/>
    <n v="0"/>
    <n v="0"/>
    <n v="0"/>
    <s v="Lone Voss"/>
    <d v="1899-12-30T00:00:00"/>
    <n v="0"/>
    <n v="0"/>
    <n v="1"/>
    <n v="4"/>
    <n v="0"/>
    <n v="1"/>
    <n v="0"/>
    <n v="0"/>
    <n v="0"/>
    <n v="0"/>
    <n v="1"/>
    <n v="0"/>
    <n v="0"/>
    <n v="0"/>
    <n v="0"/>
    <n v="0"/>
    <n v="1"/>
    <n v="0"/>
    <n v="0"/>
    <n v="1"/>
    <n v="20"/>
    <s v="Miele"/>
    <n v="2"/>
    <s v="Nej"/>
    <n v="0"/>
    <s v="Ja"/>
    <s v="Ja"/>
    <s v="Nej"/>
    <n v="2"/>
    <s v="God plads"/>
    <n v="0"/>
    <n v="0"/>
    <x v="2"/>
    <s v="Vanløse/Brønshøj-Husum"/>
    <n v="0"/>
    <n v="0"/>
    <n v="50"/>
    <n v="0"/>
    <n v="0"/>
    <n v="0"/>
    <n v="0"/>
    <n v="0"/>
    <n v="0"/>
    <n v="0"/>
    <n v="0"/>
    <n v="0"/>
    <n v="0"/>
    <n v="0"/>
    <n v="76661.41"/>
    <s v="37367"/>
  </r>
  <r>
    <x v="0"/>
    <x v="164"/>
    <s v="Paletten"/>
    <x v="4"/>
    <s v="Højstrupvej 40"/>
    <n v="2720"/>
    <s v="Vanløse"/>
    <s v="38 71 87 27"/>
    <s v="37370@buf.kk.dk"/>
    <s v="Dorte Thomsen"/>
    <n v="38798785"/>
    <n v="38718727"/>
    <s v="37370@buf.kk.dk"/>
    <s v="Børnehave"/>
    <n v="0"/>
    <n v="0"/>
    <n v="44"/>
    <n v="0"/>
    <n v="0"/>
    <n v="0"/>
    <n v="0"/>
    <s v="Nej"/>
    <n v="0"/>
    <n v="0"/>
    <n v="0"/>
    <n v="0"/>
    <n v="0"/>
    <n v="0"/>
    <n v="0"/>
    <n v="5"/>
    <n v="0"/>
    <n v="0"/>
    <n v="5"/>
    <n v="0"/>
    <n v="0"/>
    <n v="50000"/>
    <n v="0"/>
    <n v="0"/>
    <n v="0"/>
    <n v="0"/>
    <n v="0"/>
    <n v="0"/>
    <n v="0"/>
    <n v="0"/>
    <n v="0"/>
    <n v="0"/>
    <n v="0"/>
    <n v="0"/>
    <n v="0"/>
    <n v="0"/>
    <n v="0"/>
    <n v="0"/>
    <n v="0"/>
    <n v="0"/>
    <n v="90"/>
    <n v="0"/>
    <n v="1"/>
    <s v="Ja"/>
    <s v="Nej"/>
    <s v="Ja"/>
    <s v="Ja"/>
    <n v="0"/>
    <s v="Ja"/>
    <n v="0"/>
    <s v="Ja"/>
    <n v="0"/>
    <s v="Nej"/>
    <s v="vil gerne have hjælp"/>
    <n v="0"/>
    <s v="produktionskøkken"/>
    <s v="nej"/>
    <s v="Mindre"/>
    <s v="Mindre"/>
    <s v="Nej"/>
    <s v="et nyt komfur, bordplade + vask og nye køkkenelementer. Ellers dejligt køkken men trænger til maling og evt. ny ovn"/>
    <n v="0"/>
    <n v="0"/>
    <n v="0"/>
    <n v="0"/>
    <n v="0"/>
    <n v="0"/>
    <n v="0"/>
    <n v="0"/>
    <n v="0"/>
    <s v="Cathrine Jerrik/Sine "/>
    <d v="2009-03-12T00:00:00"/>
    <n v="0"/>
    <n v="1"/>
    <n v="0"/>
    <n v="4"/>
    <n v="1"/>
    <n v="0"/>
    <n v="0"/>
    <n v="0"/>
    <n v="0"/>
    <n v="1"/>
    <n v="1"/>
    <n v="0"/>
    <n v="0"/>
    <n v="0"/>
    <n v="0"/>
    <n v="1"/>
    <n v="0"/>
    <n v="0"/>
    <n v="0"/>
    <n v="1"/>
    <n v="20"/>
    <s v="Miele"/>
    <n v="3"/>
    <s v="Nej"/>
    <n v="0"/>
    <s v="Ja"/>
    <s v="Nej"/>
    <s v="Nej"/>
    <n v="1"/>
    <s v="God plads"/>
    <n v="0"/>
    <n v="0"/>
    <x v="2"/>
    <s v="Vanløse/Brønshøj-Husum"/>
    <n v="0"/>
    <n v="0"/>
    <n v="44"/>
    <n v="0"/>
    <n v="0"/>
    <n v="0"/>
    <n v="0"/>
    <n v="0"/>
    <n v="0"/>
    <n v="0"/>
    <n v="0"/>
    <n v="0"/>
    <n v="0"/>
    <n v="0"/>
    <n v="54198.48"/>
    <s v="37370"/>
  </r>
  <r>
    <x v="0"/>
    <x v="165"/>
    <s v="Halvdagsbørnehaven Thyborøn"/>
    <x v="4"/>
    <s v="Tyborøn Allé 53"/>
    <n v="2720"/>
    <s v="Vanløse"/>
    <s v="38 74 29 03"/>
    <s v="37375@buf.kk.dk"/>
    <s v="Ingelise Rasmussen"/>
    <n v="0"/>
    <n v="38742903"/>
    <s v="37375@buf.kk.dk"/>
    <s v="Børnehave"/>
    <n v="0"/>
    <n v="0"/>
    <n v="20"/>
    <n v="0"/>
    <n v="0"/>
    <n v="0"/>
    <n v="0"/>
    <s v="Nej"/>
    <n v="0"/>
    <n v="0"/>
    <n v="0"/>
    <n v="0"/>
    <n v="0"/>
    <n v="0"/>
    <n v="0"/>
    <n v="0"/>
    <n v="5"/>
    <n v="0"/>
    <n v="0"/>
    <n v="0"/>
    <n v="0"/>
    <n v="17500"/>
    <n v="0"/>
    <s v="Nej"/>
    <n v="0"/>
    <n v="0"/>
    <n v="0"/>
    <n v="0"/>
    <n v="0"/>
    <n v="0"/>
    <n v="0"/>
    <n v="0"/>
    <n v="0"/>
    <n v="0"/>
    <n v="0"/>
    <n v="0"/>
    <n v="0"/>
    <n v="0"/>
    <n v="0"/>
    <n v="0"/>
    <n v="100"/>
    <n v="0"/>
    <n v="1"/>
    <s v="Ja"/>
    <s v="Nej"/>
    <s v="nej"/>
    <s v="Ja"/>
    <s v="det skal afklares om køkkenet kan rumme det ift fødevaremyndighederne"/>
    <s v="Nej"/>
    <s v="Det skal diskuteres. Forældregruppen vil gerne beholde madpakkerne. Har tilbudt at deltage i møde"/>
    <n v="0"/>
    <s v="ved ikke pt opfølgning"/>
    <s v="ja"/>
    <s v="hvis relevant"/>
    <n v="0"/>
    <s v="Køkken begrænset tilvirk"/>
    <s v="nej"/>
    <n v="0"/>
    <n v="0"/>
    <n v="0"/>
    <n v="0"/>
    <s v="Mindre"/>
    <s v="Ingen"/>
    <s v="Nej"/>
    <s v="2 vaske eller disp. Til dobbelt vask. Hurtigere opvaskemaskine"/>
    <n v="0"/>
    <n v="0"/>
    <n v="0"/>
    <n v="0"/>
    <n v="0"/>
    <s v="Birgitte Glerup / Sine"/>
    <d v="2009-03-06T00:00:00"/>
    <n v="0"/>
    <n v="1"/>
    <n v="0"/>
    <n v="4"/>
    <n v="0"/>
    <n v="1"/>
    <n v="0"/>
    <n v="0"/>
    <n v="0"/>
    <n v="1"/>
    <n v="0"/>
    <n v="0"/>
    <n v="0"/>
    <n v="0"/>
    <n v="0"/>
    <n v="1"/>
    <n v="0"/>
    <n v="0"/>
    <n v="0"/>
    <n v="1"/>
    <n v="120"/>
    <s v="bosch"/>
    <n v="3"/>
    <s v="Nej"/>
    <n v="0"/>
    <s v="Nej"/>
    <s v="Nej"/>
    <s v="Nej"/>
    <n v="1"/>
    <s v="ingen plads"/>
    <s v="Der skal følges op på om fødevarestyrelsen kan godkende køkkenet til produktion til 20 børn. Det anbefales at man i så fald veksler mellem varmt og koldt mad."/>
    <s v="Lederen er helt imod madordningen - dette ændrede sig dog gennem samtalen. Det krævede en del arbejde at få lederen i dialog om spørgsmålet, da stedet har været meget tilfredse med madpkker. Hvis køkkenet kan godkendes til produktion - og det ligger på kanten pga størrelse, dog k un 20 børn - lyder det som om de godt kunne tænke sig at lave mad selv. Ønsker slet ikke komponentløsning, vil gerne enten lave selv eller få bragt. Har lovet fortsat dialogang. afklaring fra fødevarestyrelsen"/>
    <x v="2"/>
    <s v="Vanløse/Brønshøj-Husum"/>
    <n v="0"/>
    <n v="0"/>
    <n v="20"/>
    <n v="0"/>
    <n v="0"/>
    <n v="0"/>
    <n v="0"/>
    <n v="0"/>
    <n v="0"/>
    <n v="0"/>
    <n v="0"/>
    <n v="0"/>
    <n v="0"/>
    <n v="0"/>
    <n v="24530.73"/>
    <s v="37375"/>
  </r>
  <r>
    <x v="0"/>
    <x v="166"/>
    <s v="Vanløse udflytterbørnehave"/>
    <x v="4"/>
    <s v="Spanagervej 14E"/>
    <n v="4623"/>
    <s v="Lille Skensved"/>
    <s v="56 82 20 54 / 56 82 20 78"/>
    <s v="37393@buf.kk.dk"/>
    <s v="Lone Jensen"/>
    <n v="77662077"/>
    <n v="56822054"/>
    <s v="37393@buf.kk.dk"/>
    <s v="Børnehave"/>
    <n v="0"/>
    <n v="0"/>
    <n v="44"/>
    <n v="0"/>
    <n v="0"/>
    <n v="0"/>
    <n v="0"/>
    <s v="Nej"/>
    <n v="0"/>
    <n v="0"/>
    <n v="0"/>
    <n v="0"/>
    <n v="0"/>
    <n v="0"/>
    <n v="0"/>
    <n v="5"/>
    <n v="0"/>
    <n v="0"/>
    <n v="5"/>
    <n v="0"/>
    <n v="0"/>
    <n v="50000"/>
    <n v="0"/>
    <s v="Nej"/>
    <n v="0"/>
    <n v="0"/>
    <n v="0"/>
    <n v="0"/>
    <n v="0"/>
    <n v="0"/>
    <n v="0"/>
    <n v="0"/>
    <n v="0"/>
    <n v="0"/>
    <n v="0"/>
    <n v="0"/>
    <n v="0"/>
    <n v="0"/>
    <n v="0"/>
    <n v="0"/>
    <n v="70"/>
    <n v="0"/>
    <n v="1"/>
    <s v="Ja"/>
    <s v="Nej"/>
    <s v="nej"/>
    <s v="Ja"/>
    <n v="0"/>
    <s v="Ja"/>
    <n v="0"/>
    <s v="Ja"/>
    <n v="0"/>
    <s v="Nej"/>
    <n v="0"/>
    <n v="0"/>
    <s v="Køkken blandet tilvirk"/>
    <n v="0"/>
    <n v="0"/>
    <n v="0"/>
    <n v="0"/>
    <n v="0"/>
    <n v="0"/>
    <n v="0"/>
    <n v="0"/>
    <n v="0"/>
    <n v="0"/>
    <n v="0"/>
    <n v="0"/>
    <n v="0"/>
    <n v="0"/>
    <s v="Mariah"/>
    <d v="2009-04-28T00:00:00"/>
    <n v="0"/>
    <n v="0"/>
    <n v="1"/>
    <n v="4"/>
    <n v="0"/>
    <n v="2"/>
    <n v="0"/>
    <n v="0"/>
    <n v="0"/>
    <n v="0"/>
    <n v="1"/>
    <n v="0"/>
    <n v="0"/>
    <n v="0"/>
    <n v="0"/>
    <n v="2"/>
    <n v="0"/>
    <n v="0"/>
    <n v="0"/>
    <n v="1"/>
    <n v="30"/>
    <s v="Miele"/>
    <n v="3"/>
    <s v="Nej"/>
    <n v="0"/>
    <n v="0"/>
    <s v="Nej"/>
    <s v="Nej"/>
    <n v="1"/>
    <s v="Begrænset"/>
    <n v="0"/>
    <n v="0"/>
    <x v="2"/>
    <s v="Vanløse/Brønshøj-Husum"/>
    <n v="0"/>
    <n v="0"/>
    <n v="44"/>
    <n v="0"/>
    <n v="0"/>
    <n v="0"/>
    <n v="0"/>
    <n v="0"/>
    <n v="0"/>
    <n v="0"/>
    <n v="0"/>
    <n v="0"/>
    <n v="0"/>
    <n v="0"/>
    <n v="54096.98"/>
    <s v="37393"/>
  </r>
  <r>
    <x v="0"/>
    <x v="167"/>
    <s v="Børnehuset Katholm"/>
    <x v="4"/>
    <s v="Jyllingevej 69"/>
    <n v="2720"/>
    <s v="Vanløse"/>
    <s v="38 74 35 85"/>
    <s v="37398@buf.kk.dk"/>
    <s v="Karin Rasmussen"/>
    <n v="38711774"/>
    <n v="38743585"/>
    <s v="37398@buf.kk.dk"/>
    <s v="Børnehave"/>
    <n v="0"/>
    <n v="0"/>
    <n v="22"/>
    <n v="0"/>
    <n v="0"/>
    <n v="0"/>
    <n v="0"/>
    <s v="Nej"/>
    <n v="0"/>
    <n v="0"/>
    <n v="0"/>
    <n v="0"/>
    <n v="0"/>
    <n v="0"/>
    <n v="0"/>
    <n v="5"/>
    <n v="0"/>
    <n v="0"/>
    <n v="5"/>
    <n v="0"/>
    <n v="0"/>
    <n v="43000"/>
    <n v="0"/>
    <s v="Ja"/>
    <n v="0"/>
    <s v="Lonnie Hvidtfeldt"/>
    <n v="2003"/>
    <n v="17"/>
    <n v="0"/>
    <s v="håndarbejdsuddannelse"/>
    <s v="9 år i anden vuggestue"/>
    <s v="hygiejne, Suhrs ugekursus, mål og vej - ØOF"/>
    <n v="0"/>
    <n v="0"/>
    <n v="0"/>
    <n v="0"/>
    <n v="0"/>
    <n v="0"/>
    <n v="0"/>
    <n v="0"/>
    <n v="95"/>
    <n v="0"/>
    <n v="1"/>
    <s v="Ja"/>
    <s v="Nej"/>
    <s v="Ja"/>
    <s v="Ja"/>
    <n v="0"/>
    <s v="Ja"/>
    <n v="0"/>
    <s v="Ja"/>
    <n v="0"/>
    <s v="ja"/>
    <s v="vender evt. tilbage hvis der er behov"/>
    <n v="0"/>
    <s v="produktionskøkken"/>
    <s v="nej"/>
    <s v="Mindre"/>
    <s v="Ingen"/>
    <s v="Nej"/>
    <s v="nyt komfurr skal indkøbes, hæve/sænke da køkkendamen har rygproblemer og arbejdsstyrelsen anbefaler. Ny ovn (ønsker konvektion). Fuld højde køleskab."/>
    <n v="0"/>
    <n v="0"/>
    <n v="0"/>
    <n v="0"/>
    <n v="0"/>
    <n v="0"/>
    <n v="0"/>
    <n v="0"/>
    <n v="0"/>
    <s v="Birgitte Glerup / Sine"/>
    <d v="2009-03-06T00:00:00"/>
    <n v="0"/>
    <n v="0"/>
    <n v="1"/>
    <n v="4"/>
    <n v="0"/>
    <n v="1"/>
    <n v="0"/>
    <n v="0"/>
    <n v="0"/>
    <n v="1"/>
    <n v="0"/>
    <n v="0"/>
    <n v="0"/>
    <n v="1"/>
    <n v="0"/>
    <n v="1"/>
    <n v="0"/>
    <n v="0"/>
    <n v="0"/>
    <n v="1"/>
    <n v="20"/>
    <s v="Miele"/>
    <n v="6"/>
    <s v="Nej"/>
    <n v="0"/>
    <s v="Ja"/>
    <s v="Nej"/>
    <s v="Nej"/>
    <n v="3"/>
    <s v="Begrænset"/>
    <s v="Inst. Rejsste spørgsmålet om basisgruppe børn, der har et nært forhold til madpakken hjemmefra. Bad dem kontakte mig, hvis det er et problem. Basisgruppen er dog glad for eftermiddagsmad fra husets køkken."/>
    <n v="0"/>
    <x v="2"/>
    <s v="Vanløse/Brønshøj-Husum"/>
    <n v="0"/>
    <n v="0"/>
    <n v="22"/>
    <n v="0"/>
    <n v="0"/>
    <n v="0"/>
    <n v="0"/>
    <n v="0"/>
    <n v="6"/>
    <n v="0"/>
    <n v="0"/>
    <n v="0"/>
    <n v="0"/>
    <n v="0"/>
    <n v="47517.4"/>
    <s v="37398"/>
  </r>
  <r>
    <x v="0"/>
    <x v="168"/>
    <n v="0"/>
    <x v="4"/>
    <s v="Håbets Allé 5"/>
    <n v="2700"/>
    <s v="Brønshøj"/>
    <s v="38 60 94 17"/>
    <s v="37512@buf.kk.dk"/>
    <s v="Henning Teissøe"/>
    <n v="38897778"/>
    <n v="0"/>
    <s v="37512@buf.kk.dk"/>
    <s v="Børnehave"/>
    <n v="0"/>
    <n v="0"/>
    <n v="22"/>
    <n v="44"/>
    <n v="0"/>
    <n v="0"/>
    <n v="0"/>
    <s v="Nej"/>
    <n v="0"/>
    <n v="0"/>
    <n v="0"/>
    <n v="0"/>
    <n v="0"/>
    <n v="0"/>
    <n v="0"/>
    <n v="5"/>
    <n v="0"/>
    <n v="1"/>
    <n v="0"/>
    <n v="0"/>
    <n v="0"/>
    <n v="0"/>
    <n v="0"/>
    <s v="Ja"/>
    <n v="0"/>
    <s v="Sofie Petersen"/>
    <n v="2008"/>
    <n v="4"/>
    <n v="0"/>
    <s v="Er pædagogmedhjælper i 30 timer om ugen hvoraf 4 af dem er som køkkenansvarlig"/>
    <n v="0"/>
    <n v="0"/>
    <n v="0"/>
    <n v="0"/>
    <n v="0"/>
    <n v="0"/>
    <n v="0"/>
    <n v="0"/>
    <n v="0"/>
    <n v="0"/>
    <n v="53"/>
    <n v="0"/>
    <n v="1"/>
    <s v="nej"/>
    <s v="Nej"/>
    <s v="Ja"/>
    <s v="Ja"/>
    <n v="0"/>
    <s v="Ja"/>
    <n v="0"/>
    <s v="Ja"/>
    <n v="0"/>
    <s v="ja"/>
    <s v="De vil nok selv kunne finde hjælp ellers ringer de"/>
    <n v="0"/>
    <s v="produktionskøkken"/>
    <s v="nej"/>
    <s v="Mindre"/>
    <s v="Mindre"/>
    <s v="Nej"/>
    <s v="Opvaskemaskine tiltrængt, et nyt komfur, evt. køleskab + stålbord med vask"/>
    <n v="0"/>
    <n v="0"/>
    <n v="0"/>
    <n v="0"/>
    <n v="0"/>
    <n v="0"/>
    <n v="0"/>
    <n v="0"/>
    <n v="0"/>
    <s v="Cathrine Jerrik / Sine"/>
    <d v="2009-03-12T00:00:00"/>
    <n v="0"/>
    <n v="1"/>
    <n v="0"/>
    <n v="4"/>
    <n v="0"/>
    <n v="1"/>
    <n v="0"/>
    <n v="0"/>
    <n v="0"/>
    <n v="0"/>
    <n v="1"/>
    <n v="0"/>
    <n v="0"/>
    <n v="0"/>
    <n v="0"/>
    <n v="0"/>
    <n v="1"/>
    <n v="0"/>
    <n v="0"/>
    <n v="1"/>
    <n v="30"/>
    <s v="Miele"/>
    <n v="2"/>
    <s v="Nej"/>
    <n v="0"/>
    <s v="Nej"/>
    <s v="Ja"/>
    <s v="Nej"/>
    <n v="1"/>
    <s v="Begrænset"/>
    <n v="0"/>
    <n v="0"/>
    <x v="0"/>
    <s v="Vanløse/Brønshøj-Husum"/>
    <n v="0"/>
    <n v="0"/>
    <n v="22"/>
    <n v="44"/>
    <n v="0"/>
    <n v="0"/>
    <n v="0"/>
    <n v="0"/>
    <n v="0"/>
    <n v="0"/>
    <n v="0"/>
    <n v="0"/>
    <n v="0"/>
    <n v="0"/>
    <n v="77122.509999999995"/>
    <s v="37512"/>
  </r>
  <r>
    <x v="0"/>
    <x v="169"/>
    <s v="Enghuset"/>
    <x v="4"/>
    <s v="Tyborøn Allé 47"/>
    <n v="2720"/>
    <s v="Vanløse"/>
    <s v="38 79 80 04 / 38 79 80 05"/>
    <s v="37584@buf.kk.dk"/>
    <s v="Susanne Christensen"/>
    <n v="44440380"/>
    <n v="38798004"/>
    <s v="37584@buf.kk.dk"/>
    <s v="Børnehave"/>
    <n v="0"/>
    <n v="0"/>
    <n v="34"/>
    <n v="54"/>
    <n v="0"/>
    <n v="0"/>
    <n v="0"/>
    <s v="ja"/>
    <n v="0"/>
    <n v="1"/>
    <n v="0"/>
    <n v="0"/>
    <n v="0"/>
    <n v="0"/>
    <n v="0"/>
    <n v="5"/>
    <n v="0"/>
    <n v="0"/>
    <n v="5"/>
    <n v="0"/>
    <n v="0"/>
    <n v="40000"/>
    <n v="0"/>
    <n v="0"/>
    <n v="0"/>
    <n v="0"/>
    <n v="0"/>
    <n v="0"/>
    <n v="0"/>
    <n v="0"/>
    <n v="0"/>
    <n v="0"/>
    <n v="0"/>
    <n v="0"/>
    <n v="0"/>
    <n v="0"/>
    <n v="0"/>
    <n v="0"/>
    <n v="0"/>
    <n v="0"/>
    <n v="93"/>
    <n v="0"/>
    <n v="2"/>
    <s v="Ja"/>
    <s v="Nej"/>
    <s v="nej"/>
    <s v="Ja"/>
    <n v="0"/>
    <n v="0"/>
    <n v="0"/>
    <s v="Ja"/>
    <n v="0"/>
    <n v="0"/>
    <n v="0"/>
    <n v="0"/>
    <s v="produktionskøkken"/>
    <s v="Ja"/>
    <s v="Mindre"/>
    <s v="Mindre"/>
    <s v="Nej"/>
    <s v="Køleskab, flere ovne, emhætte, stål rullebord, hævning af opvaskemaskine"/>
    <n v="0"/>
    <n v="0"/>
    <n v="0"/>
    <n v="0"/>
    <n v="0"/>
    <n v="0"/>
    <n v="0"/>
    <n v="0"/>
    <n v="0"/>
    <s v="Cathrine Jerrik /Sine"/>
    <d v="2009-03-04T00:00:00"/>
    <n v="0"/>
    <n v="0"/>
    <n v="1"/>
    <n v="4"/>
    <n v="0"/>
    <n v="1"/>
    <n v="0"/>
    <n v="0"/>
    <n v="0"/>
    <n v="1"/>
    <n v="1"/>
    <n v="0"/>
    <n v="1"/>
    <n v="0"/>
    <n v="0"/>
    <n v="1"/>
    <n v="0"/>
    <n v="0"/>
    <n v="1"/>
    <n v="1"/>
    <n v="25"/>
    <s v="Miele"/>
    <n v="3.5"/>
    <s v="Nej"/>
    <n v="0"/>
    <s v="Ja"/>
    <s v="Ja"/>
    <s v="Nej"/>
    <n v="2"/>
    <s v="Begrænset"/>
    <n v="0"/>
    <n v="0"/>
    <x v="0"/>
    <s v="Vanløse/Brønshøj-Husum"/>
    <n v="0"/>
    <n v="0"/>
    <n v="34"/>
    <n v="54"/>
    <n v="0"/>
    <n v="0"/>
    <n v="0"/>
    <n v="0"/>
    <n v="0"/>
    <n v="0"/>
    <n v="0"/>
    <n v="0"/>
    <n v="0"/>
    <n v="0"/>
    <n v="34888.01"/>
    <s v="37584"/>
  </r>
  <r>
    <x v="1"/>
    <x v="170"/>
    <s v="Barnets Hus"/>
    <x v="7"/>
    <s v="Amerikavej 15"/>
    <n v="1756"/>
    <s v="København V"/>
    <s v="33 25 10 88"/>
    <s v="ml.amerikavej@mail.dk"/>
    <s v="Maybritt Larson"/>
    <n v="44440537"/>
    <n v="0"/>
    <s v="35224@buf.kk.dk"/>
    <s v="Børnehave"/>
    <n v="0"/>
    <n v="0"/>
    <n v="0"/>
    <n v="0"/>
    <n v="0"/>
    <n v="0"/>
    <n v="0"/>
    <n v="0"/>
    <n v="0"/>
    <n v="0"/>
    <n v="5"/>
    <n v="5"/>
    <n v="4"/>
    <n v="5"/>
    <n v="0"/>
    <n v="0"/>
    <n v="0"/>
    <n v="0"/>
    <n v="0"/>
    <n v="0"/>
    <n v="323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1"/>
    <s v="Vesterbro/Kgs.Enghave"/>
    <n v="100"/>
    <n v="0"/>
    <n v="0"/>
    <n v="0"/>
    <n v="0"/>
    <n v="0"/>
    <n v="0"/>
    <n v="0"/>
    <n v="0"/>
    <n v="0"/>
    <n v="0"/>
    <n v="0"/>
    <n v="0"/>
    <n v="0"/>
    <n v="0"/>
    <s v="35224"/>
  </r>
  <r>
    <x v="0"/>
    <x v="171"/>
    <s v="Kongerosen"/>
    <x v="7"/>
    <s v="Valdemarsgade 10"/>
    <n v="1665"/>
    <s v="København V"/>
    <s v="33 86 09 31"/>
    <s v="37547@buf.kk.dk"/>
    <s v="Bjarne Nielsen"/>
    <n v="77305086"/>
    <n v="0"/>
    <s v="kongerosen@mail.dk"/>
    <s v="Børnehave"/>
    <n v="0"/>
    <n v="0"/>
    <n v="66"/>
    <n v="0"/>
    <n v="0"/>
    <n v="0"/>
    <n v="0"/>
    <s v="Nej"/>
    <n v="0"/>
    <n v="0"/>
    <n v="0"/>
    <n v="0"/>
    <n v="0"/>
    <n v="0"/>
    <n v="0"/>
    <n v="5"/>
    <n v="0"/>
    <n v="0"/>
    <n v="5"/>
    <n v="0"/>
    <n v="0"/>
    <n v="90000"/>
    <n v="0"/>
    <s v="Nej"/>
    <s v="nej"/>
    <n v="0"/>
    <n v="0"/>
    <n v="0"/>
    <n v="0"/>
    <n v="0"/>
    <n v="0"/>
    <n v="0"/>
    <n v="0"/>
    <n v="0"/>
    <n v="0"/>
    <n v="0"/>
    <n v="0"/>
    <n v="0"/>
    <n v="0"/>
    <n v="0"/>
    <n v="86"/>
    <n v="0"/>
    <n v="1"/>
    <s v="Ja"/>
    <s v="ja"/>
    <s v="nej"/>
    <s v="Ja"/>
    <s v="Vil gerne vende det i bestyrelsen og personalegruppen"/>
    <s v="Ja"/>
    <n v="0"/>
    <s v="Ja"/>
    <n v="0"/>
    <s v="Nej"/>
    <n v="0"/>
    <n v="0"/>
    <s v="Køkken begrænset tilvirk"/>
    <s v="nej"/>
    <n v="0"/>
    <n v="0"/>
    <n v="0"/>
    <n v="0"/>
    <s v="Større"/>
    <s v="Større"/>
    <s v="Nej"/>
    <n v="0"/>
    <s v="Større"/>
    <s v="komfur, opvaskemaskine, ovn"/>
    <n v="0"/>
    <n v="0"/>
    <s v="Der er plads. Der skal muligvis rist i gulv, vægge med fliser, nye elementer."/>
    <s v="Birgitte Glerup / Nanna"/>
    <d v="2009-03-11T00:00:00"/>
    <n v="0"/>
    <n v="0"/>
    <n v="1"/>
    <n v="4"/>
    <n v="0"/>
    <n v="2"/>
    <n v="0"/>
    <n v="0"/>
    <n v="0"/>
    <n v="2"/>
    <n v="1"/>
    <n v="0"/>
    <n v="0"/>
    <n v="0"/>
    <n v="0"/>
    <n v="0"/>
    <n v="1"/>
    <n v="0"/>
    <n v="0"/>
    <n v="1"/>
    <n v="20"/>
    <s v="Miele"/>
    <n v="7"/>
    <s v="Nej"/>
    <n v="0"/>
    <s v="Nej"/>
    <s v="Nej"/>
    <s v="Nej"/>
    <n v="2"/>
    <s v="Begrænset"/>
    <s v="Den ene vaske har 2 rum._x000a_Hvis blot der skal varmes mad/koges pasta skal der ny ovn (konvektion) og nye kogeplader da det er defekt."/>
    <n v="0"/>
    <x v="2"/>
    <s v="Vesterbro/Kgs.Enghave"/>
    <n v="0"/>
    <n v="0"/>
    <n v="66"/>
    <n v="0"/>
    <n v="0"/>
    <n v="0"/>
    <n v="0"/>
    <n v="0"/>
    <n v="0"/>
    <n v="0"/>
    <n v="0"/>
    <n v="0"/>
    <n v="0"/>
    <n v="0"/>
    <n v="71594.22"/>
    <s v="35347"/>
  </r>
  <r>
    <x v="0"/>
    <x v="172"/>
    <s v="Kongerosen"/>
    <x v="7"/>
    <s v="Valdemarsgade 10"/>
    <n v="1665"/>
    <s v="København V"/>
    <n v="33861050"/>
    <s v="37547@buf.kk.dk"/>
    <s v="Bjarne Nielsen"/>
    <n v="77305086"/>
    <n v="0"/>
    <s v="kongerosen@mail.dk"/>
    <s v="Børnehave"/>
    <n v="0"/>
    <n v="0"/>
    <n v="0"/>
    <n v="0"/>
    <n v="0"/>
    <n v="0"/>
    <n v="0"/>
    <n v="0"/>
    <n v="0"/>
    <n v="0"/>
    <n v="0"/>
    <n v="0"/>
    <n v="0"/>
    <n v="0"/>
    <n v="0"/>
    <n v="5"/>
    <n v="0"/>
    <n v="0"/>
    <n v="5"/>
    <n v="0"/>
    <n v="0"/>
    <n v="90000"/>
    <n v="0"/>
    <n v="0"/>
    <n v="0"/>
    <n v="0"/>
    <n v="0"/>
    <n v="0"/>
    <n v="0"/>
    <n v="0"/>
    <n v="0"/>
    <n v="0"/>
    <n v="0"/>
    <n v="0"/>
    <n v="0"/>
    <n v="0"/>
    <n v="0"/>
    <n v="0"/>
    <n v="0"/>
    <n v="0"/>
    <n v="86"/>
    <n v="0"/>
    <n v="0"/>
    <n v="0"/>
    <n v="0"/>
    <n v="0"/>
    <n v="0"/>
    <n v="0"/>
    <n v="0"/>
    <n v="0"/>
    <n v="0"/>
    <n v="0"/>
    <n v="0"/>
    <n v="0"/>
    <n v="0"/>
    <s v="Modtagerkøkken"/>
    <n v="0"/>
    <n v="0"/>
    <n v="0"/>
    <n v="0"/>
    <n v="0"/>
    <n v="0"/>
    <n v="0"/>
    <n v="0"/>
    <n v="0"/>
    <n v="0"/>
    <n v="0"/>
    <n v="0"/>
    <n v="0"/>
    <n v="0"/>
    <n v="0"/>
    <d v="1899-12-30T00:00:00"/>
    <n v="0"/>
    <n v="1"/>
    <n v="0"/>
    <n v="0"/>
    <n v="0"/>
    <n v="0"/>
    <n v="0"/>
    <n v="0"/>
    <n v="0"/>
    <n v="0"/>
    <n v="1"/>
    <n v="0"/>
    <n v="0"/>
    <n v="0"/>
    <n v="0"/>
    <n v="0"/>
    <n v="0"/>
    <n v="0"/>
    <n v="0"/>
    <n v="1"/>
    <n v="120"/>
    <s v="bosch"/>
    <n v="1"/>
    <n v="0"/>
    <n v="0"/>
    <n v="0"/>
    <n v="0"/>
    <n v="0"/>
    <n v="1"/>
    <s v="ingen plads"/>
    <n v="0"/>
    <s v="ikke godkendt til madlavning, gammel træhytte, mus i køkkenet"/>
    <x v="2"/>
    <s v="Vesterbro/Kgs.Enghave"/>
    <n v="0"/>
    <n v="0"/>
    <n v="66"/>
    <n v="0"/>
    <n v="0"/>
    <n v="0"/>
    <n v="0"/>
    <n v="0"/>
    <n v="0"/>
    <n v="0"/>
    <n v="0"/>
    <n v="0"/>
    <n v="0"/>
    <n v="0"/>
    <n v="71594.22"/>
    <s v="35347"/>
  </r>
  <r>
    <x v="0"/>
    <x v="173"/>
    <s v="Børnehaven Ønskeøen"/>
    <x v="7"/>
    <s v="Oehlenschlægersgade 33"/>
    <n v="1663"/>
    <s v="København V"/>
    <s v="33 22 44 79"/>
    <s v="35411@buf.kk.dk"/>
    <s v="Dorte Camilla Sarkez"/>
    <n v="32952353"/>
    <n v="33316723"/>
    <s v="sommerfugl1@get2net.dk"/>
    <s v="Børnehave"/>
    <n v="0"/>
    <n v="0"/>
    <n v="36"/>
    <n v="0"/>
    <n v="0"/>
    <n v="0"/>
    <n v="0"/>
    <s v="Nej"/>
    <n v="0"/>
    <n v="0"/>
    <n v="0"/>
    <n v="0"/>
    <n v="0"/>
    <n v="0"/>
    <n v="0"/>
    <n v="5"/>
    <n v="3"/>
    <n v="0"/>
    <n v="3"/>
    <n v="0"/>
    <n v="0"/>
    <n v="0"/>
    <n v="0"/>
    <s v="Nej"/>
    <s v="nej"/>
    <n v="0"/>
    <n v="0"/>
    <n v="0"/>
    <n v="0"/>
    <n v="0"/>
    <n v="0"/>
    <n v="0"/>
    <n v="0"/>
    <n v="0"/>
    <n v="0"/>
    <n v="0"/>
    <n v="0"/>
    <n v="0"/>
    <n v="0"/>
    <n v="0"/>
    <n v="50"/>
    <n v="0"/>
    <n v="0"/>
    <s v="Ja"/>
    <s v="Nej"/>
    <s v="nej"/>
    <s v="Ja"/>
    <s v="Men vil gerne vende det i personalegruppem før der tages endelig stilling"/>
    <n v="0"/>
    <s v="ved det ikke"/>
    <n v="0"/>
    <s v="ved ikke"/>
    <s v="Nej"/>
    <s v="Ved ikke, skal have ombygget først, har behov, men hendvender sig selv"/>
    <n v="0"/>
    <s v="Modtagerkøkken"/>
    <n v="0"/>
    <n v="0"/>
    <n v="0"/>
    <n v="0"/>
    <n v="0"/>
    <s v="Større"/>
    <s v="Større"/>
    <s v="Nej"/>
    <s v="Køkkenet vil blive ombygget i april, betalt af KK pga. sammenlægning"/>
    <n v="0"/>
    <n v="0"/>
    <n v="0"/>
    <n v="0"/>
    <n v="0"/>
    <s v="Birgitte Glerup/ Nanna"/>
    <d v="2009-03-11T00:00:00"/>
    <n v="0"/>
    <n v="0"/>
    <n v="0"/>
    <n v="0"/>
    <n v="0"/>
    <n v="0"/>
    <n v="0"/>
    <n v="0"/>
    <n v="0"/>
    <n v="0"/>
    <n v="0"/>
    <n v="0"/>
    <n v="0"/>
    <n v="0"/>
    <n v="0"/>
    <n v="0"/>
    <n v="0"/>
    <n v="0"/>
    <n v="0"/>
    <n v="0"/>
    <n v="0"/>
    <n v="0"/>
    <n v="0"/>
    <s v="Nej"/>
    <n v="0"/>
    <s v="Nej"/>
    <s v="Nej"/>
    <s v="Nej"/>
    <n v="0"/>
    <s v="ingen plads"/>
    <s v="Da køkkenet ombygges i april, har jeg bedt inst. kontakte os, hvis der opstår problemer i den forbindelse. Ellers er planen, at de får nyt prod. Køkken og kan lave mad selv fra årsskiftet."/>
    <n v="0"/>
    <x v="2"/>
    <s v="Vesterbro/Kgs.Enghave"/>
    <n v="0"/>
    <n v="0"/>
    <n v="36"/>
    <n v="0"/>
    <n v="0"/>
    <n v="0"/>
    <n v="0"/>
    <n v="0"/>
    <n v="0"/>
    <n v="0"/>
    <n v="0"/>
    <n v="0"/>
    <n v="0"/>
    <n v="0"/>
    <n v="21861.200000000001"/>
    <s v="35411"/>
  </r>
  <r>
    <x v="0"/>
    <x v="174"/>
    <s v="Menighedsbørnehaven Rahbek"/>
    <x v="7"/>
    <s v="Rahbeks Alle 17"/>
    <n v="1801"/>
    <s v="Frederiksberg C"/>
    <s v="33 21 99 48"/>
    <s v="35416@buf.kk.dk"/>
    <s v="Elizabeth Andersen"/>
    <n v="21836680"/>
    <n v="0"/>
    <s v="35416@buf.kk.dk"/>
    <s v="Børnehave"/>
    <n v="0"/>
    <n v="0"/>
    <n v="50"/>
    <n v="0"/>
    <n v="0"/>
    <n v="0"/>
    <n v="0"/>
    <s v="Nej"/>
    <n v="0"/>
    <n v="0"/>
    <n v="0"/>
    <n v="0"/>
    <n v="0"/>
    <n v="0"/>
    <n v="0"/>
    <n v="5"/>
    <n v="0"/>
    <n v="0"/>
    <n v="5"/>
    <n v="0"/>
    <n v="0"/>
    <n v="75000"/>
    <n v="0"/>
    <s v="Nej"/>
    <s v="Ja"/>
    <s v="Sarah Lindegaard"/>
    <n v="2007"/>
    <n v="7"/>
    <n v="0"/>
    <n v="0"/>
    <n v="0"/>
    <s v="Øko-arangementer"/>
    <n v="0"/>
    <n v="0"/>
    <n v="0"/>
    <n v="0"/>
    <n v="0"/>
    <n v="0"/>
    <n v="0"/>
    <n v="0"/>
    <n v="95"/>
    <n v="0"/>
    <n v="2"/>
    <s v="nej"/>
    <s v="Nej"/>
    <s v="nej"/>
    <s v="Ja"/>
    <s v="Hvis køkkenfaciliterne bliver forbedret"/>
    <n v="0"/>
    <s v="afventer"/>
    <s v="Ja"/>
    <n v="0"/>
    <s v="Nej"/>
    <n v="0"/>
    <n v="0"/>
    <s v="Køkken begrænset tilvirk"/>
    <n v="0"/>
    <n v="0"/>
    <n v="0"/>
    <n v="0"/>
    <n v="0"/>
    <n v="0"/>
    <n v="0"/>
    <n v="0"/>
    <n v="0"/>
    <s v="Større"/>
    <s v="køleskab, komfur og bordplads"/>
    <n v="0"/>
    <n v="0"/>
    <s v="mangler plads og depotplads"/>
    <s v="Mariah"/>
    <d v="2009-02-02T00:00:00"/>
    <n v="0"/>
    <n v="1"/>
    <n v="0"/>
    <n v="4"/>
    <n v="0"/>
    <n v="1"/>
    <n v="0"/>
    <n v="0"/>
    <n v="0"/>
    <n v="0"/>
    <n v="1"/>
    <n v="0"/>
    <n v="0"/>
    <n v="0"/>
    <n v="0"/>
    <n v="0"/>
    <n v="1"/>
    <n v="0"/>
    <n v="0"/>
    <n v="1"/>
    <n v="25"/>
    <s v="Miele professional"/>
    <n v="3"/>
    <s v="Nej"/>
    <n v="0"/>
    <s v="Ja"/>
    <s v="Nej"/>
    <s v="Nej"/>
    <n v="2"/>
    <s v="Begrænset"/>
    <s v="Meget lille depotrum. Vil kræve mere køleplads, komfur og bordplads. Pladsmangel og Lagermangel."/>
    <n v="0"/>
    <x v="2"/>
    <s v="Vesterbro/Kgs.Enghave"/>
    <n v="0"/>
    <n v="0"/>
    <n v="50"/>
    <n v="0"/>
    <n v="0"/>
    <n v="0"/>
    <n v="0"/>
    <n v="0"/>
    <n v="0"/>
    <n v="0"/>
    <n v="0"/>
    <n v="0"/>
    <n v="0"/>
    <n v="0"/>
    <n v="63990.7"/>
    <s v="35416"/>
  </r>
  <r>
    <x v="0"/>
    <x v="175"/>
    <s v="Apostelkirkens Menighedsbørnehave"/>
    <x v="7"/>
    <s v="Saxogade 13"/>
    <n v="1662"/>
    <s v="København V"/>
    <s v="33 22 97 32"/>
    <s v="35431@buf.kk.dk"/>
    <s v="Lisbeth Cronberg Ipsen"/>
    <n v="33250507"/>
    <n v="0"/>
    <s v="bvh-saxo13@mail.dk"/>
    <s v="Børnehave"/>
    <n v="0"/>
    <n v="0"/>
    <n v="20"/>
    <n v="0"/>
    <n v="0"/>
    <n v="0"/>
    <n v="0"/>
    <s v="Nej"/>
    <n v="0"/>
    <n v="0"/>
    <n v="0"/>
    <n v="0"/>
    <n v="0"/>
    <n v="0"/>
    <n v="0"/>
    <n v="0"/>
    <n v="0"/>
    <n v="0"/>
    <n v="0"/>
    <n v="0"/>
    <n v="0"/>
    <n v="0"/>
    <n v="0"/>
    <s v="Nej"/>
    <s v="nej"/>
    <n v="0"/>
    <n v="0"/>
    <n v="0"/>
    <n v="0"/>
    <n v="0"/>
    <n v="0"/>
    <n v="0"/>
    <n v="0"/>
    <n v="0"/>
    <n v="0"/>
    <n v="0"/>
    <n v="0"/>
    <n v="0"/>
    <n v="0"/>
    <n v="0"/>
    <n v="0"/>
    <n v="0"/>
    <n v="4"/>
    <s v="nej"/>
    <s v="Nej"/>
    <s v="nej"/>
    <s v="Nej"/>
    <s v="afventer hvilke udbudsløsninger der kommer"/>
    <s v="Nej"/>
    <s v="De er splittet"/>
    <n v="0"/>
    <n v="0"/>
    <n v="0"/>
    <n v="0"/>
    <n v="0"/>
    <n v="0"/>
    <s v="nej"/>
    <n v="0"/>
    <n v="0"/>
    <n v="0"/>
    <n v="0"/>
    <n v="0"/>
    <n v="0"/>
    <n v="0"/>
    <n v="0"/>
    <n v="0"/>
    <n v="0"/>
    <n v="0"/>
    <n v="0"/>
    <s v="De er intet køkken og der er ikke plads."/>
    <n v="0"/>
    <n v="0"/>
    <n v="0"/>
    <n v="0"/>
    <n v="0"/>
    <n v="0"/>
    <n v="0"/>
    <n v="0"/>
    <n v="0"/>
    <n v="0"/>
    <n v="0"/>
    <n v="2"/>
    <n v="0"/>
    <n v="0"/>
    <n v="0"/>
    <n v="0"/>
    <n v="0"/>
    <n v="0"/>
    <n v="0"/>
    <n v="0"/>
    <n v="0"/>
    <n v="0"/>
    <n v="0"/>
    <n v="0"/>
    <n v="0"/>
    <s v="Nej"/>
    <n v="0"/>
    <s v="Nej"/>
    <s v="Nej"/>
    <s v="Nej"/>
    <n v="1"/>
    <s v="ingen plads"/>
    <s v="Ligger i kirkens lokaler"/>
    <n v="0"/>
    <x v="2"/>
    <s v="Vesterbro/Kgs.Enghave"/>
    <n v="0"/>
    <n v="0"/>
    <n v="20"/>
    <n v="0"/>
    <n v="0"/>
    <n v="0"/>
    <n v="0"/>
    <n v="0"/>
    <n v="0"/>
    <n v="0"/>
    <n v="0"/>
    <n v="0"/>
    <n v="0"/>
    <n v="0"/>
    <n v="13603.14"/>
    <s v="35431"/>
  </r>
  <r>
    <x v="0"/>
    <x v="176"/>
    <s v="Asmundsminde"/>
    <x v="7"/>
    <s v="Brunemarksvej 15"/>
    <n v="3490"/>
    <s v="Kvistgård"/>
    <s v="49 19 15 58"/>
    <s v="35440@buf.kk.dk"/>
    <s v="kollektiv ledelse kontaktperson Inger Vad"/>
    <n v="47345300"/>
    <n v="0"/>
    <s v="35440@buf.kk.dk"/>
    <s v="Børnehave"/>
    <n v="0"/>
    <n v="0"/>
    <n v="0"/>
    <n v="0"/>
    <n v="0"/>
    <n v="0"/>
    <n v="0"/>
    <n v="0"/>
    <n v="0"/>
    <n v="0"/>
    <n v="0"/>
    <n v="0"/>
    <n v="0"/>
    <n v="0"/>
    <n v="0"/>
    <n v="0"/>
    <n v="0"/>
    <n v="0"/>
    <n v="0"/>
    <n v="0"/>
    <n v="0"/>
    <n v="0"/>
    <n v="0"/>
    <n v="0"/>
    <n v="0"/>
    <n v="0"/>
    <n v="0"/>
    <n v="0"/>
    <n v="0"/>
    <n v="0"/>
    <n v="0"/>
    <n v="0"/>
    <n v="0"/>
    <n v="0"/>
    <n v="0"/>
    <n v="0"/>
    <n v="0"/>
    <n v="0"/>
    <n v="0"/>
    <n v="0"/>
    <n v="95"/>
    <n v="0"/>
    <n v="2"/>
    <s v="Ja"/>
    <s v="Nej"/>
    <s v="nej"/>
    <s v="Ja"/>
    <s v="Vil gerne selv, tror dog ikke det er realistisk"/>
    <n v="0"/>
    <s v="forholder sig afventende"/>
    <n v="0"/>
    <s v="bekymring for udflugter, og for kvaliteten af færdig mad"/>
    <s v="Nej"/>
    <n v="0"/>
    <n v="0"/>
    <s v="Køkken begrænset tilvirk"/>
    <n v="0"/>
    <n v="0"/>
    <n v="0"/>
    <n v="0"/>
    <n v="0"/>
    <n v="0"/>
    <n v="0"/>
    <n v="0"/>
    <n v="0"/>
    <n v="0"/>
    <n v="0"/>
    <s v="Større"/>
    <n v="0"/>
    <s v="Overflader, vægge og skabe skal opdateres så det er hygiejnemæssigt forsvarligt. Ny opvaskemaskine og mere koge/ovn kapacitet kræves"/>
    <n v="0"/>
    <n v="0"/>
    <n v="0"/>
    <n v="1"/>
    <n v="0"/>
    <n v="0"/>
    <n v="0"/>
    <n v="0"/>
    <n v="0"/>
    <n v="0"/>
    <n v="0"/>
    <n v="1"/>
    <n v="1"/>
    <n v="0"/>
    <n v="0"/>
    <n v="0"/>
    <n v="0"/>
    <n v="1"/>
    <n v="0"/>
    <n v="0"/>
    <n v="0"/>
    <n v="1"/>
    <n v="45"/>
    <s v="Bosch Automatic"/>
    <n v="3"/>
    <n v="0"/>
    <n v="0"/>
    <s v="Ja"/>
    <s v="Nej"/>
    <s v="Nej"/>
    <n v="1"/>
    <s v="Begrænset"/>
    <n v="0"/>
    <n v="0"/>
    <x v="2"/>
    <s v="Vesterbro/Kgs.Enghave"/>
    <n v="0"/>
    <n v="0"/>
    <n v="20"/>
    <n v="0"/>
    <n v="0"/>
    <n v="0"/>
    <n v="0"/>
    <n v="0"/>
    <n v="8"/>
    <n v="0"/>
    <n v="0"/>
    <n v="0"/>
    <n v="0"/>
    <n v="0"/>
    <n v="95330.26"/>
    <s v="35440"/>
  </r>
  <r>
    <x v="0"/>
    <x v="177"/>
    <s v="Asmundsminde"/>
    <x v="7"/>
    <s v="Brunemarksvej 15"/>
    <n v="3490"/>
    <s v="Kvistgård"/>
    <s v="49 19 15 58"/>
    <s v="asmundsminde@mail.dk"/>
    <s v="kollektiv ledelse kontaktperson Inger Vad"/>
    <n v="47345300"/>
    <n v="0"/>
    <s v="35440@buf.kk.dk"/>
    <s v="Børnehave"/>
    <n v="0"/>
    <n v="0"/>
    <n v="0"/>
    <n v="0"/>
    <n v="0"/>
    <n v="0"/>
    <n v="0"/>
    <n v="0"/>
    <n v="0"/>
    <n v="0"/>
    <n v="0"/>
    <n v="0"/>
    <n v="0"/>
    <n v="0"/>
    <n v="0"/>
    <n v="5"/>
    <n v="5"/>
    <n v="5"/>
    <n v="5"/>
    <n v="5"/>
    <n v="0"/>
    <n v="0"/>
    <n v="0"/>
    <s v="Ja"/>
    <n v="0"/>
    <s v="Jill Eid"/>
    <n v="2000"/>
    <n v="22"/>
    <n v="0"/>
    <n v="0"/>
    <n v="0"/>
    <s v="øko kurser"/>
    <n v="0"/>
    <n v="0"/>
    <n v="0"/>
    <n v="0"/>
    <n v="0"/>
    <n v="0"/>
    <n v="0"/>
    <n v="0"/>
    <n v="95"/>
    <n v="0"/>
    <n v="1"/>
    <s v="Ja"/>
    <s v="ja"/>
    <s v="Ja"/>
    <n v="0"/>
    <n v="0"/>
    <n v="0"/>
    <n v="0"/>
    <n v="0"/>
    <n v="0"/>
    <n v="0"/>
    <n v="0"/>
    <n v="0"/>
    <s v="produktionskøkken"/>
    <n v="0"/>
    <n v="0"/>
    <n v="0"/>
    <n v="0"/>
    <n v="0"/>
    <n v="0"/>
    <n v="0"/>
    <n v="0"/>
    <n v="0"/>
    <n v="0"/>
    <n v="0"/>
    <n v="0"/>
    <n v="0"/>
    <n v="0"/>
    <s v="lone"/>
    <d v="1899-12-30T00:00:00"/>
    <n v="0"/>
    <n v="0"/>
    <n v="1"/>
    <n v="4"/>
    <n v="0"/>
    <n v="2"/>
    <n v="0"/>
    <n v="0"/>
    <n v="0"/>
    <n v="1"/>
    <n v="1"/>
    <n v="0"/>
    <n v="0"/>
    <n v="0"/>
    <n v="0"/>
    <n v="0"/>
    <n v="1"/>
    <n v="0"/>
    <n v="0"/>
    <n v="1"/>
    <n v="20"/>
    <s v="Miele"/>
    <n v="7"/>
    <n v="0"/>
    <n v="0"/>
    <s v="Ja"/>
    <s v="Ja"/>
    <n v="0"/>
    <n v="2"/>
    <s v="God plads"/>
    <n v="0"/>
    <n v="0"/>
    <x v="2"/>
    <s v="Vesterbro/Kgs.Enghave"/>
    <n v="0"/>
    <n v="0"/>
    <n v="20"/>
    <n v="0"/>
    <n v="0"/>
    <n v="0"/>
    <n v="0"/>
    <n v="0"/>
    <n v="8"/>
    <n v="0"/>
    <n v="0"/>
    <n v="0"/>
    <n v="0"/>
    <n v="0"/>
    <n v="95330.26"/>
    <s v="35440"/>
  </r>
  <r>
    <x v="0"/>
    <x v="178"/>
    <s v="Absalon Sogns Menighedsbørnehave"/>
    <x v="7"/>
    <s v="Sønder Boulevard 73"/>
    <n v="1720"/>
    <s v="København V"/>
    <s v="33 22 06 01"/>
    <s v="35464@buf.kk.dk"/>
    <s v="Louise Theede"/>
    <n v="33220601"/>
    <n v="0"/>
    <s v="absalon.bh@postkasse.com"/>
    <s v="Børnehave"/>
    <n v="0"/>
    <n v="0"/>
    <n v="34"/>
    <n v="0"/>
    <n v="0"/>
    <n v="0"/>
    <n v="0"/>
    <s v="Nej"/>
    <n v="0"/>
    <n v="0"/>
    <n v="0"/>
    <n v="0"/>
    <n v="0"/>
    <n v="0"/>
    <n v="0"/>
    <n v="5"/>
    <n v="0"/>
    <n v="0"/>
    <n v="5"/>
    <n v="0"/>
    <n v="0"/>
    <n v="25000"/>
    <n v="0"/>
    <s v="Nej"/>
    <s v="Ja"/>
    <n v="0"/>
    <n v="0"/>
    <n v="0"/>
    <n v="0"/>
    <n v="0"/>
    <n v="0"/>
    <n v="0"/>
    <n v="0"/>
    <n v="0"/>
    <n v="0"/>
    <n v="0"/>
    <n v="0"/>
    <n v="0"/>
    <n v="0"/>
    <n v="0"/>
    <n v="95"/>
    <n v="0"/>
    <n v="2"/>
    <s v="Ja"/>
    <s v="Nej"/>
    <s v="nej"/>
    <s v="Ja"/>
    <s v="Tror dog ikke det er realistisk."/>
    <n v="0"/>
    <s v="forholder sig afventende"/>
    <s v="Nej"/>
    <s v="bekymring for udflugter, og for kvaliteten af færdig mad"/>
    <s v="Nej"/>
    <n v="0"/>
    <n v="0"/>
    <s v="Køkken begrænset tilvirk"/>
    <n v="0"/>
    <n v="0"/>
    <n v="0"/>
    <n v="0"/>
    <n v="0"/>
    <n v="0"/>
    <n v="0"/>
    <n v="0"/>
    <n v="0"/>
    <s v="Større"/>
    <n v="0"/>
    <n v="0"/>
    <n v="0"/>
    <s v="Overflader, vægge og skabe skal opdateres så det er hygiejnemæssigt forsvarligt. Ny opvaskemaskine og mere koge/ovn kapacitet kræves"/>
    <n v="0"/>
    <n v="0"/>
    <n v="0"/>
    <n v="1"/>
    <n v="0"/>
    <n v="0"/>
    <n v="0"/>
    <n v="0"/>
    <n v="0"/>
    <n v="0"/>
    <n v="0"/>
    <n v="1"/>
    <n v="1"/>
    <n v="0"/>
    <n v="0"/>
    <n v="0"/>
    <n v="0"/>
    <n v="1"/>
    <n v="0"/>
    <n v="0"/>
    <n v="0"/>
    <n v="1"/>
    <n v="45"/>
    <s v="Bosch Automatic"/>
    <n v="3"/>
    <s v="Nej"/>
    <n v="0"/>
    <s v="Ja"/>
    <s v="Nej"/>
    <s v="Nej"/>
    <n v="1"/>
    <s v="Begrænset"/>
    <n v="0"/>
    <n v="0"/>
    <x v="2"/>
    <s v="Vesterbro/Kgs.Enghave"/>
    <n v="0"/>
    <n v="0"/>
    <n v="34"/>
    <n v="0"/>
    <n v="0"/>
    <n v="0"/>
    <n v="0"/>
    <n v="0"/>
    <n v="0"/>
    <n v="0"/>
    <n v="0"/>
    <n v="0"/>
    <n v="0"/>
    <n v="0"/>
    <n v="29643.37"/>
    <s v="35464"/>
  </r>
  <r>
    <x v="0"/>
    <x v="179"/>
    <s v="Dansk Røde Kors Integrerede institution &quot;Lupinen&quot;"/>
    <x v="7"/>
    <s v="Louis Pios Gade 12"/>
    <n v="2450"/>
    <s v="København SV"/>
    <s v="33 21 73 12"/>
    <s v="35574@buf.kk.dk"/>
    <s v="Johnny Jensen"/>
    <n v="32583085"/>
    <n v="0"/>
    <s v="Lupinen@pc.dk"/>
    <s v="Børnehave"/>
    <n v="0"/>
    <n v="0"/>
    <n v="40"/>
    <n v="22"/>
    <n v="0"/>
    <n v="0"/>
    <n v="0"/>
    <s v="Nej"/>
    <n v="0"/>
    <n v="0"/>
    <n v="0"/>
    <n v="0"/>
    <n v="0"/>
    <n v="0"/>
    <n v="0"/>
    <n v="5"/>
    <n v="0"/>
    <n v="0"/>
    <n v="5"/>
    <n v="0"/>
    <n v="0"/>
    <n v="60000"/>
    <n v="0"/>
    <s v="Nej"/>
    <s v="Ja"/>
    <s v="Zakia Onib"/>
    <n v="2000"/>
    <n v="5"/>
    <n v="0"/>
    <n v="0"/>
    <s v="Pædagogmedhjælper der laver mad til børnehaven 1 gang månedligt"/>
    <n v="0"/>
    <n v="0"/>
    <n v="0"/>
    <n v="0"/>
    <n v="0"/>
    <n v="0"/>
    <n v="0"/>
    <n v="0"/>
    <n v="0"/>
    <n v="25"/>
    <n v="0"/>
    <n v="2"/>
    <s v="Ja"/>
    <s v="Nej"/>
    <s v="Ja"/>
    <s v="Ja"/>
    <s v="Lavede mad 3 gange om ugen tidligere."/>
    <s v="Ja"/>
    <s v="Er meget positive"/>
    <s v="Ja"/>
    <s v="Vil gerne selv stå for madlavning"/>
    <s v="Nej"/>
    <s v="evt. Zakia, men evt. brug for mere."/>
    <n v="0"/>
    <s v="produktionskøkken"/>
    <s v="Ja"/>
    <s v="Mindre"/>
    <s v="Ingen"/>
    <s v="Nej"/>
    <s v="evt. et ekstra køleskab"/>
    <n v="0"/>
    <n v="0"/>
    <n v="0"/>
    <n v="0"/>
    <n v="0"/>
    <n v="0"/>
    <n v="0"/>
    <n v="0"/>
    <s v="Køkkenet er parat til brug med det samme."/>
    <d v="2009-02-06T00:00:00"/>
    <s v="Cathrine Jerrik"/>
    <n v="0"/>
    <n v="0"/>
    <n v="1"/>
    <n v="4"/>
    <n v="0"/>
    <n v="2"/>
    <n v="0"/>
    <n v="0"/>
    <n v="0"/>
    <n v="1"/>
    <n v="2"/>
    <n v="0"/>
    <n v="0"/>
    <n v="0"/>
    <n v="0"/>
    <n v="0"/>
    <n v="1"/>
    <n v="0"/>
    <n v="0"/>
    <n v="1"/>
    <n v="1"/>
    <s v="Miele alm"/>
    <n v="20"/>
    <s v="Nej"/>
    <n v="0"/>
    <s v="Ja"/>
    <s v="Ja"/>
    <s v="Nej"/>
    <n v="3"/>
    <s v="God plads"/>
    <s v="fint brugbart køkken. Stort. Istandsat for 10 år siden og meget velholdt"/>
    <n v="0"/>
    <x v="0"/>
    <s v="Vesterbro/Kgs.Enghave"/>
    <n v="0"/>
    <n v="0"/>
    <n v="40"/>
    <n v="22"/>
    <n v="0"/>
    <n v="0"/>
    <n v="0"/>
    <n v="0"/>
    <n v="0"/>
    <n v="0"/>
    <n v="0"/>
    <n v="0"/>
    <n v="0"/>
    <n v="0"/>
    <n v="68825.42"/>
    <s v="35574"/>
  </r>
  <r>
    <x v="0"/>
    <x v="180"/>
    <s v="Carlsberg Børnehave og Fritidshjem"/>
    <x v="7"/>
    <s v="Vesterfælledvej 75"/>
    <n v="1750"/>
    <s v="København V"/>
    <s v="33 21 36 65"/>
    <s v="35582@buf.kk.dk"/>
    <s v="Kirsti Zøller"/>
    <n v="38192279"/>
    <n v="0"/>
    <s v="cbboern@get2net.dk"/>
    <s v="Børnehave"/>
    <n v="0"/>
    <n v="0"/>
    <n v="50"/>
    <n v="20"/>
    <n v="0"/>
    <n v="0"/>
    <n v="0"/>
    <s v="Nej"/>
    <n v="0"/>
    <n v="0"/>
    <n v="0"/>
    <n v="0"/>
    <n v="0"/>
    <n v="0"/>
    <n v="0"/>
    <n v="5"/>
    <n v="5"/>
    <n v="0"/>
    <n v="5"/>
    <n v="0"/>
    <n v="0"/>
    <n v="60000"/>
    <s v="incl. mælk + mellemmålt til frit.hj. "/>
    <s v="Ja"/>
    <s v="nej"/>
    <s v="Lisbeth Topp"/>
    <n v="2008"/>
    <n v="16"/>
    <n v="0"/>
    <n v="0"/>
    <s v="Social og sundheds asst."/>
    <s v="Hygiejne kursus"/>
    <n v="0"/>
    <n v="0"/>
    <n v="0"/>
    <n v="0"/>
    <n v="0"/>
    <n v="0"/>
    <n v="0"/>
    <n v="0"/>
    <n v="100"/>
    <n v="0"/>
    <n v="2"/>
    <s v="nej"/>
    <s v="Nej"/>
    <s v="nej"/>
    <s v="Ja"/>
    <s v="Svært at overskue, mange særlige behov. Frygter rigitg mange lægeerklæringer"/>
    <s v="Ja"/>
    <s v="Mange er glade for at slippe"/>
    <s v="Nej"/>
    <s v="Ser det som besværligt"/>
    <s v="Nej"/>
    <n v="0"/>
    <n v="0"/>
    <s v="Køkken begrænset tilvirk"/>
    <s v="nej"/>
    <n v="0"/>
    <n v="0"/>
    <n v="0"/>
    <n v="0"/>
    <n v="0"/>
    <n v="0"/>
    <n v="0"/>
    <n v="0"/>
    <s v="Mindre"/>
    <n v="0"/>
    <n v="0"/>
    <n v="0"/>
    <n v="0"/>
    <s v="Mariah / Nanna"/>
    <n v="0"/>
    <n v="0"/>
    <n v="1"/>
    <n v="0"/>
    <n v="0"/>
    <n v="0"/>
    <n v="1"/>
    <n v="0"/>
    <n v="0"/>
    <n v="0"/>
    <n v="0"/>
    <n v="2"/>
    <n v="0"/>
    <n v="0"/>
    <n v="0"/>
    <n v="0"/>
    <n v="0"/>
    <n v="1"/>
    <n v="0"/>
    <n v="0"/>
    <n v="1"/>
    <n v="0"/>
    <s v="Miele professional"/>
    <n v="4"/>
    <s v="Nej"/>
    <n v="0"/>
    <s v="Nej"/>
    <s v="Nej"/>
    <s v="Nej"/>
    <n v="2"/>
    <s v="Begrænset"/>
    <s v="Åbent køkken m. begrænset udstyr. _x000a_Køkkendame er opsagt 1/6-09, hvor morgenmad og mellemmåltider afskaffes"/>
    <n v="0"/>
    <x v="0"/>
    <s v="Vesterbro/Kgs.Enghave"/>
    <n v="0"/>
    <n v="0"/>
    <n v="50"/>
    <n v="20"/>
    <n v="0"/>
    <n v="0"/>
    <n v="0"/>
    <n v="0"/>
    <n v="0"/>
    <n v="0"/>
    <n v="0"/>
    <n v="0"/>
    <n v="0"/>
    <n v="0"/>
    <n v="88296.09"/>
    <s v="35582"/>
  </r>
  <r>
    <x v="0"/>
    <x v="181"/>
    <s v="Stubmøllen"/>
    <x v="7"/>
    <s v="Stubmøllevej 10"/>
    <n v="2450"/>
    <s v="København SV"/>
    <s v="36 17 62 02"/>
    <s v="37372@buf.kk.dk"/>
    <s v="John Elsted"/>
    <n v="38605706"/>
    <n v="0"/>
    <s v="37372@buf.kk.dk"/>
    <s v="Børnehave"/>
    <n v="0"/>
    <n v="0"/>
    <n v="42"/>
    <n v="0"/>
    <n v="0"/>
    <n v="0"/>
    <n v="0"/>
    <s v="Nej"/>
    <n v="0"/>
    <n v="0"/>
    <n v="0"/>
    <n v="0"/>
    <n v="0"/>
    <n v="0"/>
    <n v="0"/>
    <n v="5"/>
    <n v="0"/>
    <n v="0"/>
    <n v="5"/>
    <n v="0"/>
    <n v="0"/>
    <n v="65000"/>
    <n v="0"/>
    <s v="Nej"/>
    <s v="Ja"/>
    <n v="0"/>
    <n v="0"/>
    <n v="0"/>
    <n v="0"/>
    <s v="laver eftermiddagsmad"/>
    <n v="0"/>
    <n v="0"/>
    <n v="0"/>
    <n v="0"/>
    <n v="0"/>
    <n v="0"/>
    <n v="0"/>
    <n v="0"/>
    <n v="0"/>
    <n v="0"/>
    <n v="80"/>
    <n v="0"/>
    <n v="2"/>
    <s v="Ja"/>
    <s v="Nej"/>
    <s v="nej"/>
    <s v="Ja"/>
    <s v="Har meget lyst til at maden bliver lavet i inst. "/>
    <s v="Ja"/>
    <s v="Meget poosistive over for mad i inst."/>
    <s v="Ja"/>
    <s v="Meget interesseret. Vil gerne være med til at &quot;styre&quot; hvad børnene spiser"/>
    <s v="Nej"/>
    <n v="0"/>
    <n v="0"/>
    <s v="produktionskøkken"/>
    <s v="nej"/>
    <s v="Mindre"/>
    <s v="Mindre"/>
    <s v="Nej"/>
    <s v="Opvaskemaskinen skal have udsugning ( iflg. Myndighederne)"/>
    <n v="0"/>
    <n v="0"/>
    <n v="0"/>
    <n v="0"/>
    <n v="0"/>
    <n v="0"/>
    <n v="0"/>
    <n v="0"/>
    <n v="0"/>
    <s v="Lone Voss"/>
    <d v="2009-02-06T00:00:00"/>
    <n v="0"/>
    <n v="1"/>
    <n v="0"/>
    <n v="0"/>
    <n v="0"/>
    <n v="1"/>
    <n v="0"/>
    <n v="0"/>
    <n v="0"/>
    <n v="0"/>
    <n v="1"/>
    <n v="0"/>
    <n v="0"/>
    <n v="0"/>
    <n v="0"/>
    <n v="1"/>
    <n v="0"/>
    <n v="0"/>
    <n v="0"/>
    <n v="1"/>
    <n v="20"/>
    <s v="Miele"/>
    <n v="0"/>
    <s v="Nej"/>
    <n v="0"/>
    <s v="Ja"/>
    <s v="Ja"/>
    <s v="Nej"/>
    <n v="1"/>
    <s v="God plads"/>
    <s v="_x000a_Kan godt starte op d. 1.1.10 _x000a_Sammenlægges med 37293 ( vuggestue) Kan evt. samarbejde om maden_x000a_"/>
    <n v="0"/>
    <x v="2"/>
    <s v="Vesterbro/Kgs.Enghave"/>
    <n v="0"/>
    <n v="0"/>
    <n v="42"/>
    <n v="0"/>
    <n v="0"/>
    <n v="0"/>
    <n v="0"/>
    <n v="0"/>
    <n v="0"/>
    <n v="0"/>
    <n v="0"/>
    <n v="0"/>
    <n v="0"/>
    <n v="0"/>
    <n v="59290.95"/>
    <s v="37372"/>
  </r>
  <r>
    <x v="0"/>
    <x v="182"/>
    <s v="Hastrup"/>
    <x v="7"/>
    <s v="Grønnegade 1"/>
    <n v="4621"/>
    <s v="Gadstrup"/>
    <s v="46 15 13 50"/>
    <s v="37385@buf.kk.dk"/>
    <s v="Grethe Eriksen"/>
    <n v="38111330"/>
    <n v="0"/>
    <s v="37385@buf.kk.dk"/>
    <s v="Børnehave"/>
    <n v="0"/>
    <n v="0"/>
    <n v="42"/>
    <n v="0"/>
    <n v="0"/>
    <n v="0"/>
    <n v="0"/>
    <s v="Nej"/>
    <n v="0"/>
    <n v="0"/>
    <n v="0"/>
    <n v="0"/>
    <n v="0"/>
    <n v="0"/>
    <n v="0"/>
    <n v="0"/>
    <n v="0"/>
    <n v="0"/>
    <n v="0"/>
    <n v="0"/>
    <n v="0"/>
    <n v="0"/>
    <n v="0"/>
    <n v="0"/>
    <n v="0"/>
    <n v="0"/>
    <n v="0"/>
    <n v="0"/>
    <n v="0"/>
    <n v="0"/>
    <n v="0"/>
    <n v="0"/>
    <n v="0"/>
    <n v="0"/>
    <n v="0"/>
    <n v="0"/>
    <n v="0"/>
    <n v="0"/>
    <n v="0"/>
    <n v="0"/>
    <n v="80"/>
    <n v="0"/>
    <n v="1"/>
    <s v="Ja"/>
    <s v="Nej"/>
    <s v="nej"/>
    <s v="Nej"/>
    <n v="0"/>
    <n v="0"/>
    <n v="0"/>
    <n v="0"/>
    <n v="0"/>
    <n v="0"/>
    <n v="0"/>
    <n v="0"/>
    <n v="0"/>
    <n v="0"/>
    <n v="0"/>
    <n v="0"/>
    <n v="0"/>
    <n v="0"/>
    <n v="0"/>
    <n v="0"/>
    <n v="0"/>
    <n v="0"/>
    <n v="0"/>
    <n v="0"/>
    <n v="0"/>
    <n v="0"/>
    <n v="0"/>
    <s v="Lone"/>
    <d v="1899-12-30T00:00:00"/>
    <n v="0"/>
    <n v="0"/>
    <n v="1"/>
    <n v="4"/>
    <n v="0"/>
    <n v="1"/>
    <n v="0"/>
    <n v="0"/>
    <n v="0"/>
    <n v="0"/>
    <n v="1"/>
    <n v="0"/>
    <n v="0"/>
    <n v="0"/>
    <n v="0"/>
    <n v="0"/>
    <n v="1"/>
    <n v="0"/>
    <n v="0"/>
    <n v="1"/>
    <n v="20"/>
    <s v="Miele"/>
    <n v="3"/>
    <s v="Nej"/>
    <n v="0"/>
    <s v="Ja"/>
    <s v="Nej"/>
    <s v="Nej"/>
    <n v="1"/>
    <s v="ingen plads"/>
    <n v="0"/>
    <n v="0"/>
    <x v="2"/>
    <s v="Vesterbro/Kgs.Enghave"/>
    <n v="0"/>
    <n v="0"/>
    <n v="42"/>
    <n v="0"/>
    <n v="0"/>
    <n v="0"/>
    <n v="0"/>
    <n v="0"/>
    <n v="0"/>
    <n v="0"/>
    <n v="0"/>
    <n v="0"/>
    <n v="0"/>
    <n v="0"/>
    <n v="22148.57"/>
    <s v="37385"/>
  </r>
  <r>
    <x v="0"/>
    <x v="183"/>
    <s v="Troldhytten"/>
    <x v="7"/>
    <s v="Mørkhøj Bygade 10"/>
    <n v="2860"/>
    <s v="Søborg"/>
    <s v="39 56 47 03 el. 04"/>
    <s v="37387@buf.kk.dk"/>
    <s v="Judith Nordfred"/>
    <n v="45939405"/>
    <n v="0"/>
    <s v="37387@buf.kk.dk"/>
    <s v="Børnehave"/>
    <n v="0"/>
    <n v="0"/>
    <n v="50"/>
    <n v="0"/>
    <n v="0"/>
    <n v="0"/>
    <n v="0"/>
    <s v="Nej"/>
    <n v="0"/>
    <n v="0"/>
    <n v="0"/>
    <n v="0"/>
    <n v="0"/>
    <n v="0"/>
    <n v="0"/>
    <n v="5"/>
    <n v="5"/>
    <n v="0"/>
    <n v="5"/>
    <n v="0"/>
    <n v="0"/>
    <n v="50000"/>
    <n v="0"/>
    <n v="0"/>
    <n v="0"/>
    <n v="0"/>
    <n v="0"/>
    <n v="0"/>
    <n v="0"/>
    <n v="0"/>
    <n v="0"/>
    <n v="0"/>
    <n v="0"/>
    <n v="0"/>
    <n v="0"/>
    <n v="0"/>
    <n v="0"/>
    <n v="0"/>
    <n v="0"/>
    <n v="0"/>
    <n v="75"/>
    <n v="0"/>
    <n v="1"/>
    <s v="nej"/>
    <s v="Nej"/>
    <s v="Ja"/>
    <s v="Nej"/>
    <n v="0"/>
    <n v="0"/>
    <n v="0"/>
    <n v="0"/>
    <n v="0"/>
    <n v="0"/>
    <n v="0"/>
    <n v="0"/>
    <n v="0"/>
    <n v="0"/>
    <n v="0"/>
    <n v="0"/>
    <n v="0"/>
    <n v="0"/>
    <n v="0"/>
    <n v="0"/>
    <n v="0"/>
    <n v="0"/>
    <n v="0"/>
    <n v="0"/>
    <n v="0"/>
    <n v="0"/>
    <n v="0"/>
    <s v="Lone Voss"/>
    <d v="1899-12-30T00:00:00"/>
    <n v="0"/>
    <n v="0"/>
    <n v="1"/>
    <n v="4"/>
    <n v="0"/>
    <n v="1"/>
    <n v="0"/>
    <n v="0"/>
    <n v="0"/>
    <n v="1"/>
    <n v="1"/>
    <n v="0"/>
    <n v="0"/>
    <n v="0"/>
    <n v="0"/>
    <n v="1"/>
    <n v="0"/>
    <n v="0"/>
    <n v="0"/>
    <n v="1"/>
    <n v="20"/>
    <s v="Miele"/>
    <n v="5"/>
    <s v="Nej"/>
    <n v="0"/>
    <s v="Ja"/>
    <s v="Nej"/>
    <s v="Nej"/>
    <n v="2"/>
    <s v="Begrænset"/>
    <s v="Grov køkken - alm. Køkken"/>
    <n v="0"/>
    <x v="2"/>
    <s v="Vesterbro/Kgs.Enghave"/>
    <n v="0"/>
    <n v="0"/>
    <n v="50"/>
    <n v="0"/>
    <n v="0"/>
    <n v="0"/>
    <n v="0"/>
    <n v="0"/>
    <n v="0"/>
    <n v="0"/>
    <n v="0"/>
    <n v="0"/>
    <n v="0"/>
    <n v="0"/>
    <n v="57221.3"/>
    <s v="37387"/>
  </r>
  <r>
    <x v="0"/>
    <x v="184"/>
    <s v="Børnehaven Hestestalden"/>
    <x v="7"/>
    <s v="Gasværksvej 14"/>
    <n v="1656"/>
    <s v="København V"/>
    <s v="33 21 49 67"/>
    <s v="37563@buf.kk.dk"/>
    <s v="Susanne Fabricius"/>
    <n v="33224413"/>
    <n v="0"/>
    <s v="susanne.fabricius@buf.kk.dk"/>
    <s v="Børnehave"/>
    <n v="0"/>
    <n v="0"/>
    <n v="104"/>
    <n v="0"/>
    <n v="0"/>
    <n v="0"/>
    <n v="0"/>
    <s v="ja"/>
    <n v="2"/>
    <n v="1"/>
    <n v="0"/>
    <n v="0"/>
    <n v="0"/>
    <n v="0"/>
    <n v="0"/>
    <n v="5"/>
    <n v="0"/>
    <n v="0"/>
    <n v="5"/>
    <n v="0"/>
    <n v="0"/>
    <n v="75000"/>
    <n v="0"/>
    <s v="Nej"/>
    <s v="nej"/>
    <n v="0"/>
    <n v="0"/>
    <n v="0"/>
    <n v="0"/>
    <n v="0"/>
    <n v="0"/>
    <n v="0"/>
    <n v="0"/>
    <n v="0"/>
    <n v="0"/>
    <n v="0"/>
    <n v="0"/>
    <n v="0"/>
    <n v="0"/>
    <n v="0"/>
    <n v="98"/>
    <n v="0"/>
    <n v="2"/>
    <s v="Ja"/>
    <s v="Nej"/>
    <s v="Ja"/>
    <s v="Ja"/>
    <s v="Vil gerne have tilbudt begge dele (hj. Lavet mad og madpakker). Der er 50 børn i udflytter ad gangen"/>
    <n v="0"/>
    <n v="0"/>
    <s v="Ja"/>
    <s v="Når det ikke kan være anderledes"/>
    <s v="Nej"/>
    <s v="Vil gerne  have en madfar"/>
    <n v="0"/>
    <s v="Køkken begrænset tilvirk"/>
    <s v="nej"/>
    <n v="0"/>
    <n v="0"/>
    <n v="0"/>
    <n v="0"/>
    <n v="0"/>
    <s v="Større"/>
    <n v="0"/>
    <n v="0"/>
    <s v="Større"/>
    <s v="Større opvaskemaskine, kogebord, køleskabe, fryser, ovn, røremaskine, grøntsagsrobot"/>
    <n v="0"/>
    <n v="0"/>
    <s v="Halvdelen af børnene er udflytter, 14 dage ad gangen"/>
    <s v="Lone Voss / Nanna"/>
    <d v="2009-03-12T00:00:00"/>
    <n v="0"/>
    <n v="1"/>
    <n v="0"/>
    <n v="0"/>
    <n v="0"/>
    <n v="1"/>
    <n v="0"/>
    <n v="0"/>
    <n v="0"/>
    <n v="0"/>
    <n v="1"/>
    <n v="0"/>
    <n v="0"/>
    <n v="0"/>
    <n v="0"/>
    <n v="1"/>
    <n v="0"/>
    <n v="0"/>
    <n v="0"/>
    <n v="1"/>
    <n v="20"/>
    <s v="Miele"/>
    <n v="3"/>
    <s v="Nej"/>
    <n v="0"/>
    <s v="Nej"/>
    <s v="Nej"/>
    <s v="Nej"/>
    <n v="2"/>
    <s v="Begrænset"/>
    <s v="Har et rum i huset, som kan indrettes som lager. Fx til konserves og ting pakket i plastik - dårligt klima, der ville evt. kunne stå en kummefryser"/>
    <n v="0"/>
    <x v="2"/>
    <s v="Vesterbro/Kgs.Enghave"/>
    <n v="0"/>
    <n v="0"/>
    <n v="104"/>
    <n v="0"/>
    <n v="0"/>
    <n v="0"/>
    <n v="0"/>
    <n v="0"/>
    <n v="0"/>
    <n v="0"/>
    <n v="0"/>
    <n v="0"/>
    <n v="0"/>
    <n v="0"/>
    <n v="125224.91"/>
    <s v="37563"/>
  </r>
  <r>
    <x v="0"/>
    <x v="185"/>
    <s v="Børnehaven Hestestalden"/>
    <x v="7"/>
    <s v="Gasværksvej 14"/>
    <n v="1656"/>
    <s v="København V"/>
    <s v="33 21 49 67"/>
    <s v="37563@buf.kk.dk"/>
    <s v="Susanne Fabricius"/>
    <n v="33224413"/>
    <n v="0"/>
    <s v="susanne.fabricius@buf.kk.dk"/>
    <s v="Børnehave"/>
    <n v="0"/>
    <n v="0"/>
    <n v="104"/>
    <n v="0"/>
    <n v="0"/>
    <n v="0"/>
    <n v="0"/>
    <s v="Nej"/>
    <n v="0"/>
    <n v="0"/>
    <n v="0"/>
    <n v="0"/>
    <n v="0"/>
    <n v="0"/>
    <n v="0"/>
    <n v="5"/>
    <n v="0"/>
    <n v="0"/>
    <n v="5"/>
    <n v="0"/>
    <n v="0"/>
    <n v="75000"/>
    <n v="0"/>
    <n v="0"/>
    <n v="0"/>
    <n v="0"/>
    <n v="0"/>
    <n v="0"/>
    <n v="0"/>
    <n v="0"/>
    <n v="0"/>
    <n v="0"/>
    <n v="0"/>
    <n v="0"/>
    <n v="0"/>
    <n v="0"/>
    <n v="0"/>
    <n v="0"/>
    <n v="0"/>
    <n v="0"/>
    <n v="98"/>
    <n v="0"/>
    <n v="1"/>
    <n v="0"/>
    <n v="0"/>
    <n v="0"/>
    <s v="Nej"/>
    <s v="Har ikke overvejet det. Afventer"/>
    <n v="0"/>
    <n v="0"/>
    <n v="0"/>
    <n v="0"/>
    <n v="0"/>
    <n v="0"/>
    <n v="0"/>
    <s v="Køkken begrænset tilvirk"/>
    <n v="0"/>
    <n v="0"/>
    <n v="0"/>
    <n v="0"/>
    <n v="0"/>
    <n v="0"/>
    <n v="0"/>
    <n v="0"/>
    <n v="0"/>
    <n v="0"/>
    <n v="0"/>
    <n v="0"/>
    <n v="0"/>
    <n v="0"/>
    <s v="Mariah"/>
    <d v="2009-04-21T00:00:00"/>
    <n v="0"/>
    <n v="1"/>
    <n v="0"/>
    <n v="4"/>
    <n v="1"/>
    <n v="0"/>
    <n v="0"/>
    <n v="0"/>
    <n v="0"/>
    <n v="1"/>
    <n v="0"/>
    <n v="0"/>
    <n v="0"/>
    <n v="0"/>
    <n v="0"/>
    <n v="1"/>
    <n v="0"/>
    <n v="0"/>
    <n v="0"/>
    <n v="1"/>
    <n v="0"/>
    <n v="0"/>
    <n v="0"/>
    <s v="Nej"/>
    <n v="0"/>
    <s v="Nej"/>
    <s v="Nej"/>
    <s v="Nej"/>
    <n v="1"/>
    <n v="0"/>
    <n v="0"/>
    <n v="0"/>
    <x v="2"/>
    <s v="Vesterbro/Kgs.Enghave"/>
    <n v="0"/>
    <n v="0"/>
    <n v="104"/>
    <n v="0"/>
    <n v="0"/>
    <n v="0"/>
    <n v="0"/>
    <n v="0"/>
    <n v="0"/>
    <n v="0"/>
    <n v="0"/>
    <n v="0"/>
    <n v="0"/>
    <n v="0"/>
    <n v="125224.91"/>
    <s v="37563"/>
  </r>
  <r>
    <x v="0"/>
    <x v="186"/>
    <s v="Bavnehøj Børnehave og fritidshjem"/>
    <x v="7"/>
    <s v="V.A. Borgens Vej 10"/>
    <n v="2450"/>
    <s v="København SV"/>
    <s v="33 21 08 48"/>
    <s v="mail@bavnehoej.kk.dk"/>
    <s v="LENA QUIST"/>
    <n v="35859679"/>
    <n v="33210848"/>
    <s v="37638@buf.kk.dk"/>
    <s v="Børnehave"/>
    <n v="0"/>
    <n v="0"/>
    <n v="25"/>
    <n v="0"/>
    <n v="0"/>
    <n v="0"/>
    <n v="0"/>
    <s v="Nej"/>
    <n v="0"/>
    <n v="0"/>
    <n v="0"/>
    <n v="0"/>
    <n v="0"/>
    <n v="0"/>
    <n v="0"/>
    <n v="5"/>
    <n v="0"/>
    <n v="0"/>
    <n v="5"/>
    <n v="0"/>
    <n v="0"/>
    <n v="25000"/>
    <n v="0"/>
    <s v="Nej"/>
    <s v="nej"/>
    <n v="0"/>
    <n v="0"/>
    <n v="0"/>
    <n v="0"/>
    <n v="0"/>
    <n v="0"/>
    <n v="0"/>
    <n v="0"/>
    <n v="0"/>
    <n v="0"/>
    <n v="0"/>
    <n v="0"/>
    <n v="0"/>
    <n v="0"/>
    <n v="0"/>
    <n v="50"/>
    <n v="0"/>
    <n v="2"/>
    <s v="Ja"/>
    <s v="Nej"/>
    <s v="nej"/>
    <s v="Ja"/>
    <n v="0"/>
    <n v="0"/>
    <s v="vides ikke"/>
    <n v="0"/>
    <s v="vides ikke"/>
    <s v="Nej"/>
    <s v="Vil gerne have hjælp"/>
    <n v="0"/>
    <s v="Køkken begrænset tilvirk"/>
    <s v="nej"/>
    <n v="0"/>
    <n v="0"/>
    <n v="0"/>
    <n v="0"/>
    <n v="0"/>
    <s v="Større"/>
    <n v="0"/>
    <n v="0"/>
    <s v="Mindre"/>
    <n v="0"/>
    <n v="0"/>
    <n v="0"/>
    <s v="Opvaskemaskine op i højde. Ombygning af det eksisternende, hvis det skal blive et produktionskøkken"/>
    <s v="Lone Voss / Nanna"/>
    <d v="2009-03-10T00:00:00"/>
    <n v="0"/>
    <n v="1"/>
    <n v="0"/>
    <n v="0"/>
    <n v="1"/>
    <n v="0"/>
    <n v="0"/>
    <n v="0"/>
    <n v="0"/>
    <n v="1"/>
    <n v="1"/>
    <n v="0"/>
    <n v="0"/>
    <n v="0"/>
    <n v="0"/>
    <n v="1"/>
    <n v="0"/>
    <n v="0"/>
    <n v="0"/>
    <n v="1"/>
    <n v="35"/>
    <s v="Miele"/>
    <n v="3"/>
    <s v="Nej"/>
    <n v="0"/>
    <s v="Ja"/>
    <s v="Nej"/>
    <s v="Nej"/>
    <n v="1"/>
    <s v="ingen plads"/>
    <s v="Lager: Depotrum i kælderen, men dårlig mulighed i køkkenet."/>
    <n v="0"/>
    <x v="0"/>
    <s v="Vesterbro/Kgs.Enghave"/>
    <n v="0"/>
    <n v="0"/>
    <n v="22"/>
    <n v="44"/>
    <n v="0"/>
    <n v="0"/>
    <n v="0"/>
    <n v="0"/>
    <n v="0"/>
    <n v="0"/>
    <n v="0"/>
    <n v="0"/>
    <n v="0"/>
    <n v="0"/>
    <n v="26266"/>
    <s v="37638"/>
  </r>
  <r>
    <x v="0"/>
    <x v="187"/>
    <s v="Børnehuset Hjortøgade 3 og 10"/>
    <x v="5"/>
    <s v="Hjortøgade 3"/>
    <n v="2100"/>
    <s v="København Ø"/>
    <s v="39 20 24 83"/>
    <s v="35307@buf.kk.dk"/>
    <s v="Henrik Dankert"/>
    <n v="21261009"/>
    <n v="39181320"/>
    <s v="35307@buf.kk.dk"/>
    <s v="Børnehave"/>
    <n v="0"/>
    <n v="0"/>
    <n v="62"/>
    <n v="0"/>
    <n v="0"/>
    <n v="0"/>
    <n v="0"/>
    <s v="ja"/>
    <n v="1"/>
    <n v="1"/>
    <n v="0"/>
    <n v="0"/>
    <n v="0"/>
    <n v="0"/>
    <n v="0"/>
    <n v="5"/>
    <n v="0"/>
    <n v="0"/>
    <n v="5"/>
    <n v="0"/>
    <n v="0"/>
    <n v="60000"/>
    <n v="0"/>
    <n v="0"/>
    <n v="0"/>
    <n v="0"/>
    <n v="0"/>
    <n v="0"/>
    <n v="0"/>
    <n v="0"/>
    <n v="0"/>
    <n v="0"/>
    <n v="0"/>
    <n v="0"/>
    <n v="0"/>
    <n v="0"/>
    <n v="0"/>
    <n v="0"/>
    <n v="0"/>
    <n v="0"/>
    <n v="50"/>
    <n v="0"/>
    <n v="2"/>
    <s v="Ja"/>
    <s v="Nej"/>
    <s v="Ja"/>
    <s v="Ja"/>
    <s v="hvis muligheden er der"/>
    <s v="Ja"/>
    <n v="0"/>
    <s v="Ja"/>
    <n v="0"/>
    <s v="Nej"/>
    <n v="0"/>
    <n v="0"/>
    <s v="Køkken blandet tilvirk"/>
    <s v="nej"/>
    <s v="Mindre"/>
    <n v="0"/>
    <n v="0"/>
    <s v="Opvaskemaskine"/>
    <n v="0"/>
    <n v="0"/>
    <n v="0"/>
    <n v="0"/>
    <n v="0"/>
    <n v="0"/>
    <n v="0"/>
    <n v="0"/>
    <s v="Hjortøgade 10, hvor der er 20 børn"/>
    <s v="Lone Voss"/>
    <d v="2009-03-17T00:00:00"/>
    <n v="0"/>
    <n v="0"/>
    <n v="1"/>
    <n v="4"/>
    <n v="0"/>
    <n v="1"/>
    <n v="0"/>
    <n v="0"/>
    <n v="0"/>
    <n v="0"/>
    <n v="1"/>
    <n v="0"/>
    <n v="0"/>
    <n v="0"/>
    <n v="0"/>
    <n v="1"/>
    <n v="0"/>
    <n v="0"/>
    <n v="0"/>
    <n v="1"/>
    <n v="130"/>
    <s v="Siemens"/>
    <n v="3"/>
    <s v="Nej"/>
    <n v="0"/>
    <s v="Nej"/>
    <s v="Ja"/>
    <s v="Nej"/>
    <n v="1"/>
    <s v="Begrænset"/>
    <n v="0"/>
    <n v="0"/>
    <x v="2"/>
    <s v="Østerbro"/>
    <n v="0"/>
    <n v="0"/>
    <n v="62"/>
    <n v="0"/>
    <n v="0"/>
    <n v="0"/>
    <n v="0"/>
    <n v="0"/>
    <n v="0"/>
    <n v="0"/>
    <n v="0"/>
    <n v="0"/>
    <n v="0"/>
    <n v="0"/>
    <n v="49061.919999999998"/>
    <s v="35307"/>
  </r>
  <r>
    <x v="0"/>
    <x v="188"/>
    <s v="Børnehuset Hjortøgade 3 og 10"/>
    <x v="5"/>
    <s v="Hjortøgade 3"/>
    <n v="2100"/>
    <s v="København Ø"/>
    <s v="39 20 24 83"/>
    <s v="35307@buf.kk.dk"/>
    <s v="Henrik Dankert"/>
    <n v="21261009"/>
    <n v="39181320"/>
    <s v="35307@buf.kk.dk"/>
    <s v="Børnehave"/>
    <n v="0"/>
    <n v="0"/>
    <n v="62"/>
    <n v="0"/>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n v="0"/>
    <n v="0"/>
    <n v="0"/>
    <n v="0"/>
    <n v="0"/>
    <n v="0"/>
    <n v="0"/>
    <n v="0"/>
    <n v="0"/>
    <s v="Større"/>
    <n v="0"/>
    <n v="0"/>
    <n v="0"/>
    <s v="Nyt komfur, maskiner, opvaskemaskine, ombygning"/>
    <s v="Lone Voss"/>
    <n v="0"/>
    <n v="0"/>
    <n v="0"/>
    <n v="0"/>
    <n v="0"/>
    <n v="1"/>
    <n v="0"/>
    <n v="0"/>
    <n v="0"/>
    <n v="0"/>
    <n v="0"/>
    <n v="1"/>
    <n v="0"/>
    <n v="0"/>
    <n v="0"/>
    <n v="0"/>
    <n v="0"/>
    <n v="0"/>
    <n v="0"/>
    <n v="0"/>
    <n v="1"/>
    <n v="0"/>
    <s v="Miele"/>
    <n v="0"/>
    <n v="0"/>
    <n v="0"/>
    <n v="0"/>
    <n v="0"/>
    <n v="0"/>
    <n v="0"/>
    <n v="0"/>
    <s v="meget gammelt og nedslidt for småt til at lave mad."/>
    <n v="0"/>
    <x v="2"/>
    <s v="Østerbro"/>
    <n v="0"/>
    <n v="0"/>
    <n v="62"/>
    <n v="0"/>
    <n v="0"/>
    <n v="0"/>
    <n v="0"/>
    <n v="0"/>
    <n v="0"/>
    <n v="0"/>
    <n v="0"/>
    <n v="0"/>
    <n v="0"/>
    <n v="0"/>
    <n v="49061.919999999998"/>
    <s v="35307"/>
  </r>
  <r>
    <x v="0"/>
    <x v="189"/>
    <s v="Børnehaven Ragnarok"/>
    <x v="5"/>
    <s v="Borgmester Jensens Allé 1"/>
    <n v="2100"/>
    <s v="København Ø"/>
    <s v="35 38 76 11"/>
    <s v="BH-ragnarok@mail.dk"/>
    <s v="Susanne Overgaard"/>
    <n v="0"/>
    <n v="35387611"/>
    <s v="35321@buf.kk.dk"/>
    <s v="Børnehave"/>
    <n v="0"/>
    <n v="0"/>
    <n v="22"/>
    <n v="0"/>
    <n v="0"/>
    <n v="0"/>
    <n v="0"/>
    <s v="Nej"/>
    <n v="0"/>
    <n v="0"/>
    <n v="0"/>
    <n v="0"/>
    <n v="0"/>
    <n v="0"/>
    <n v="0"/>
    <n v="0"/>
    <n v="0"/>
    <n v="0"/>
    <n v="5"/>
    <n v="0"/>
    <n v="0"/>
    <n v="2500"/>
    <n v="0"/>
    <n v="0"/>
    <n v="0"/>
    <n v="0"/>
    <n v="0"/>
    <n v="0"/>
    <n v="0"/>
    <n v="0"/>
    <n v="0"/>
    <n v="0"/>
    <n v="0"/>
    <n v="0"/>
    <n v="0"/>
    <n v="0"/>
    <n v="0"/>
    <n v="0"/>
    <n v="0"/>
    <n v="0"/>
    <n v="80"/>
    <n v="0"/>
    <n v="1"/>
    <s v="Ja"/>
    <s v="Nej"/>
    <s v="Ja"/>
    <s v="Nej"/>
    <s v="der er ikke muligheder for det"/>
    <s v="Nej"/>
    <n v="0"/>
    <s v="Ja"/>
    <n v="0"/>
    <n v="0"/>
    <n v="0"/>
    <n v="0"/>
    <s v="Modtagerkøkken"/>
    <n v="0"/>
    <n v="0"/>
    <n v="0"/>
    <s v="ja"/>
    <n v="0"/>
    <n v="0"/>
    <n v="0"/>
    <n v="0"/>
    <n v="0"/>
    <n v="0"/>
    <n v="0"/>
    <n v="0"/>
    <n v="0"/>
    <s v="det er ikke muligt at opgradere"/>
    <s v="Lone"/>
    <s v="13.03"/>
    <n v="0"/>
    <n v="1"/>
    <n v="0"/>
    <n v="0"/>
    <n v="0"/>
    <n v="0"/>
    <n v="0"/>
    <n v="0"/>
    <n v="0"/>
    <n v="1"/>
    <n v="0"/>
    <n v="0"/>
    <n v="0"/>
    <n v="0"/>
    <n v="0"/>
    <n v="0"/>
    <n v="0"/>
    <n v="0"/>
    <n v="0"/>
    <n v="0"/>
    <n v="0"/>
    <n v="0"/>
    <n v="1"/>
    <s v="Nej"/>
    <n v="0"/>
    <s v="Nej"/>
    <s v="Nej"/>
    <s v="Nej"/>
    <n v="1"/>
    <s v="ingen plads"/>
    <s v="Hvis det kan etableres vil en opvaskemaskine være på sin plads."/>
    <n v="0"/>
    <x v="2"/>
    <s v="Østerbro"/>
    <n v="0"/>
    <n v="0"/>
    <n v="22"/>
    <n v="0"/>
    <n v="0"/>
    <n v="0"/>
    <n v="0"/>
    <n v="0"/>
    <n v="0"/>
    <n v="0"/>
    <n v="0"/>
    <n v="0"/>
    <n v="0"/>
    <n v="0"/>
    <n v="18341.16"/>
    <s v="35321"/>
  </r>
  <r>
    <x v="0"/>
    <x v="190"/>
    <s v="Hans Egede Sogns"/>
    <x v="5"/>
    <s v="Gammel Kalkbrænderi Vej 11"/>
    <n v="2100"/>
    <s v="København Ø"/>
    <s v="35 42 43 14"/>
    <s v="35346@buf.kk.dk"/>
    <s v="Hanne Behrendt Jensen"/>
    <n v="35352953"/>
    <n v="0"/>
    <s v="35346@buf.kk.dk"/>
    <s v="Børnehave"/>
    <n v="0"/>
    <n v="0"/>
    <n v="46"/>
    <n v="0"/>
    <n v="0"/>
    <n v="0"/>
    <n v="0"/>
    <s v="Nej"/>
    <n v="0"/>
    <n v="0"/>
    <n v="0"/>
    <n v="0"/>
    <n v="0"/>
    <n v="0"/>
    <n v="0"/>
    <n v="5"/>
    <n v="0"/>
    <n v="0"/>
    <n v="5"/>
    <n v="0"/>
    <n v="0"/>
    <n v="0"/>
    <n v="0"/>
    <n v="0"/>
    <n v="0"/>
    <n v="0"/>
    <n v="0"/>
    <n v="0"/>
    <n v="0"/>
    <n v="0"/>
    <n v="0"/>
    <n v="0"/>
    <n v="0"/>
    <n v="0"/>
    <n v="0"/>
    <n v="0"/>
    <n v="0"/>
    <n v="0"/>
    <n v="0"/>
    <n v="0"/>
    <n v="95"/>
    <n v="0"/>
    <n v="1"/>
    <s v="Ja"/>
    <s v="Nej"/>
    <s v="Ja"/>
    <s v="Ja"/>
    <n v="0"/>
    <s v="Ja"/>
    <n v="0"/>
    <s v="Ja"/>
    <n v="0"/>
    <s v="Nej"/>
    <s v="vil gerne have hjælp"/>
    <n v="0"/>
    <s v="produktionskøkken"/>
    <s v="nej"/>
    <s v="Mindre"/>
    <n v="0"/>
    <n v="0"/>
    <s v="2 nye ovne, 5 nye kogeplader, stålbord med vask, stort køleskab"/>
    <n v="0"/>
    <n v="0"/>
    <n v="0"/>
    <n v="0"/>
    <n v="0"/>
    <n v="0"/>
    <n v="0"/>
    <n v="0"/>
    <n v="0"/>
    <s v="Cathrine"/>
    <s v="03.04"/>
    <n v="0"/>
    <n v="1"/>
    <n v="0"/>
    <n v="0"/>
    <n v="0"/>
    <n v="0"/>
    <n v="0"/>
    <n v="0"/>
    <n v="0"/>
    <n v="1"/>
    <n v="1"/>
    <n v="0"/>
    <n v="0"/>
    <n v="0"/>
    <n v="0"/>
    <n v="0"/>
    <n v="0"/>
    <n v="0"/>
    <n v="0"/>
    <n v="1"/>
    <n v="20"/>
    <s v="Miele"/>
    <n v="3"/>
    <s v="Nej"/>
    <n v="0"/>
    <s v="Nej"/>
    <s v="Nej"/>
    <s v="Nej"/>
    <n v="2"/>
    <s v="God plads"/>
    <n v="0"/>
    <n v="0"/>
    <x v="2"/>
    <s v="Østerbro"/>
    <n v="0"/>
    <n v="0"/>
    <n v="59"/>
    <n v="0"/>
    <n v="0"/>
    <n v="0"/>
    <n v="0"/>
    <n v="0"/>
    <n v="0"/>
    <n v="0"/>
    <n v="0"/>
    <n v="0"/>
    <n v="0"/>
    <n v="0"/>
    <n v="30105.26"/>
    <s v="35346"/>
  </r>
  <r>
    <x v="0"/>
    <x v="191"/>
    <s v="Folkebørnehaven"/>
    <x v="5"/>
    <s v="Helsingborggade 24"/>
    <n v="2100"/>
    <s v="København Ø"/>
    <s v="39 20 84 23"/>
    <s v="35358@buf.kk.dk"/>
    <s v="Gertie Christensen"/>
    <n v="35269063"/>
    <n v="0"/>
    <s v="35358@buf.kk.dk"/>
    <s v="Børnehave"/>
    <n v="0"/>
    <n v="12"/>
    <n v="20"/>
    <n v="0"/>
    <n v="0"/>
    <n v="0"/>
    <n v="0"/>
    <s v="Nej"/>
    <n v="0"/>
    <n v="0"/>
    <n v="0"/>
    <n v="0"/>
    <n v="0"/>
    <n v="0"/>
    <n v="0"/>
    <n v="5"/>
    <n v="0"/>
    <n v="0"/>
    <n v="0"/>
    <n v="0"/>
    <n v="0"/>
    <n v="0"/>
    <n v="0"/>
    <n v="0"/>
    <n v="0"/>
    <n v="0"/>
    <n v="0"/>
    <n v="0"/>
    <n v="0"/>
    <n v="0"/>
    <n v="0"/>
    <n v="0"/>
    <n v="0"/>
    <n v="0"/>
    <n v="0"/>
    <n v="0"/>
    <n v="0"/>
    <n v="0"/>
    <n v="0"/>
    <n v="0"/>
    <n v="100"/>
    <n v="0"/>
    <n v="3"/>
    <s v="nej"/>
    <s v="Nej"/>
    <s v="nej"/>
    <s v="Nej"/>
    <s v="fysisk er det ikke muligt"/>
    <s v="Nej"/>
    <s v="blandet, afventende, venter på udfald"/>
    <s v="Nej"/>
    <s v="det samme som forældrene"/>
    <n v="0"/>
    <s v="har et plejehjem som nabo, Kildevældssogns plejehjem. Inst. har tænkt om de kunne få leveret mad derfra."/>
    <n v="0"/>
    <s v="Køkken begrænset tilvirk"/>
    <n v="0"/>
    <n v="0"/>
    <n v="0"/>
    <n v="0"/>
    <n v="0"/>
    <n v="0"/>
    <n v="0"/>
    <n v="0"/>
    <n v="0"/>
    <n v="0"/>
    <n v="0"/>
    <n v="0"/>
    <n v="0"/>
    <s v="kan ikke opgraderes. Trænger til opfriskning generelt"/>
    <s v="Lone Voss / Sine"/>
    <d v="2009-03-24T00:00:00"/>
    <n v="0"/>
    <n v="1"/>
    <n v="0"/>
    <n v="4"/>
    <n v="1"/>
    <n v="0"/>
    <n v="0"/>
    <n v="0"/>
    <n v="0"/>
    <n v="1"/>
    <n v="0"/>
    <n v="0"/>
    <n v="0"/>
    <n v="0"/>
    <n v="0"/>
    <n v="1"/>
    <n v="0"/>
    <n v="0"/>
    <n v="0"/>
    <n v="1"/>
    <n v="70"/>
    <s v="bosch"/>
    <n v="1"/>
    <s v="Nej"/>
    <n v="0"/>
    <s v="Nej"/>
    <s v="Nej"/>
    <s v="Nej"/>
    <n v="1"/>
    <s v="ingen plads"/>
    <s v="Mulighed for kummefryser i kælderen"/>
    <n v="0"/>
    <x v="2"/>
    <s v="Østerbro"/>
    <n v="0"/>
    <n v="12"/>
    <n v="20"/>
    <n v="0"/>
    <n v="0"/>
    <n v="0"/>
    <n v="0"/>
    <n v="0"/>
    <n v="0"/>
    <n v="0"/>
    <n v="0"/>
    <n v="0"/>
    <n v="0"/>
    <n v="0"/>
    <n v="37540.28"/>
    <s v="35358"/>
  </r>
  <r>
    <x v="0"/>
    <x v="192"/>
    <s v="David sogns børnehave"/>
    <x v="5"/>
    <s v="Koldinggade 11A"/>
    <n v="2100"/>
    <s v="København Ø"/>
    <s v="35 42 29 60"/>
    <s v="davidsognsbh@mail.dk"/>
    <s v="Anett Gjedsig"/>
    <n v="0"/>
    <n v="0"/>
    <s v="35385@buf.kk.dk"/>
    <s v="Børnehave"/>
    <n v="0"/>
    <n v="0"/>
    <n v="40"/>
    <n v="0"/>
    <n v="0"/>
    <n v="0"/>
    <n v="0"/>
    <s v="Nej"/>
    <n v="0"/>
    <n v="0"/>
    <n v="0"/>
    <n v="0"/>
    <n v="0"/>
    <n v="0"/>
    <n v="0"/>
    <n v="5"/>
    <n v="0"/>
    <n v="0"/>
    <n v="5"/>
    <n v="0"/>
    <n v="0"/>
    <n v="68372"/>
    <n v="0"/>
    <n v="0"/>
    <n v="0"/>
    <n v="0"/>
    <n v="0"/>
    <n v="0"/>
    <n v="0"/>
    <n v="0"/>
    <n v="0"/>
    <n v="0"/>
    <n v="0"/>
    <n v="0"/>
    <n v="0"/>
    <n v="0"/>
    <n v="0"/>
    <n v="0"/>
    <n v="0"/>
    <n v="0"/>
    <n v="75"/>
    <n v="0"/>
    <n v="2"/>
    <s v="Ja"/>
    <s v="Nej"/>
    <s v="nej"/>
    <s v="Nej"/>
    <s v="Der er ikke mulighed for det"/>
    <s v="Ja"/>
    <s v="kvaliteten skal være i orden of der skal være mad nok"/>
    <s v="Ja"/>
    <n v="0"/>
    <s v="Nej"/>
    <n v="0"/>
    <n v="0"/>
    <s v="Køkken begrænset tilvirk"/>
    <n v="0"/>
    <n v="0"/>
    <n v="0"/>
    <s v="ja"/>
    <s v="køkkenet er ikke stort nok og der er ikke mulighed for udvidelse"/>
    <n v="0"/>
    <n v="0"/>
    <n v="0"/>
    <n v="0"/>
    <n v="0"/>
    <n v="0"/>
    <n v="0"/>
    <n v="0"/>
    <n v="0"/>
    <s v="Mariah"/>
    <s v="23/3 09"/>
    <n v="0"/>
    <n v="1"/>
    <n v="0"/>
    <n v="0"/>
    <n v="0"/>
    <n v="0"/>
    <n v="0"/>
    <n v="0"/>
    <n v="0"/>
    <n v="0"/>
    <n v="1"/>
    <n v="0"/>
    <n v="0"/>
    <n v="0"/>
    <n v="0"/>
    <n v="1"/>
    <n v="0"/>
    <n v="0"/>
    <n v="0"/>
    <n v="1"/>
    <n v="25"/>
    <s v="Miele professional"/>
    <n v="1"/>
    <s v="Nej"/>
    <n v="0"/>
    <s v="Ja"/>
    <s v="Nej"/>
    <s v="Nej"/>
    <n v="2"/>
    <s v="ingen plads"/>
    <s v="Der er 3 køleskabe mere på stuerne"/>
    <n v="0"/>
    <x v="2"/>
    <s v="Østerbro"/>
    <n v="0"/>
    <n v="0"/>
    <n v="40"/>
    <n v="0"/>
    <n v="0"/>
    <n v="0"/>
    <n v="0"/>
    <n v="0"/>
    <n v="0"/>
    <n v="0"/>
    <n v="0"/>
    <n v="0"/>
    <n v="0"/>
    <n v="0"/>
    <n v="54697.599999999999"/>
    <s v="35385"/>
  </r>
  <r>
    <x v="0"/>
    <x v="193"/>
    <s v="Frihavns Sogns Børnehave"/>
    <x v="5"/>
    <s v="Livjægergade 43"/>
    <n v="2100"/>
    <s v="København Ø"/>
    <s v="35 42 53 97"/>
    <s v="35394@buf.kk.dk"/>
    <s v="Betina Laursen"/>
    <n v="0"/>
    <n v="0"/>
    <s v="35394@buf.kk.dk"/>
    <s v="Børnehave"/>
    <n v="0"/>
    <n v="0"/>
    <n v="32"/>
    <n v="0"/>
    <n v="0"/>
    <n v="0"/>
    <n v="0"/>
    <s v="Nej"/>
    <n v="0"/>
    <n v="0"/>
    <n v="0"/>
    <n v="0"/>
    <n v="0"/>
    <n v="0"/>
    <n v="0"/>
    <n v="5"/>
    <n v="5"/>
    <n v="0"/>
    <n v="0"/>
    <n v="0"/>
    <n v="0"/>
    <n v="45000"/>
    <n v="0"/>
    <n v="0"/>
    <n v="0"/>
    <n v="0"/>
    <n v="0"/>
    <n v="0"/>
    <n v="0"/>
    <n v="0"/>
    <n v="0"/>
    <n v="0"/>
    <n v="0"/>
    <n v="0"/>
    <n v="0"/>
    <n v="0"/>
    <n v="0"/>
    <n v="0"/>
    <n v="0"/>
    <n v="0"/>
    <n v="50"/>
    <n v="0"/>
    <n v="1"/>
    <s v="Ja"/>
    <s v="Nej"/>
    <s v="nej"/>
    <s v="Ja"/>
    <s v="fysisk ser det svært ud pga køkken"/>
    <s v="Nej"/>
    <s v="blandet"/>
    <s v="Nej"/>
    <s v="afventende, ikke super positive, bekymring ang økonomi"/>
    <s v="Nej"/>
    <s v="kommer an på time antal, andre tanker."/>
    <n v="0"/>
    <s v="Modtagerkøkken"/>
    <n v="0"/>
    <n v="0"/>
    <n v="0"/>
    <n v="0"/>
    <n v="0"/>
    <n v="0"/>
    <n v="0"/>
    <n v="0"/>
    <n v="0"/>
    <n v="0"/>
    <n v="0"/>
    <n v="0"/>
    <n v="0"/>
    <s v="meget lille køkken. Ingen muligheder for udbygning.bliver også brugt som personalerum."/>
    <s v="Lone Voss / Sine"/>
    <d v="2009-03-24T00:00:00"/>
    <n v="0"/>
    <n v="1"/>
    <n v="0"/>
    <n v="4"/>
    <n v="1"/>
    <n v="0"/>
    <n v="0"/>
    <n v="0"/>
    <n v="0"/>
    <n v="1"/>
    <n v="0"/>
    <n v="0"/>
    <n v="0"/>
    <n v="0"/>
    <n v="0"/>
    <n v="1"/>
    <n v="0"/>
    <n v="0"/>
    <n v="0"/>
    <n v="1"/>
    <n v="20"/>
    <s v="Miele"/>
    <n v="0.5"/>
    <s v="Nej"/>
    <n v="0"/>
    <s v="Nej"/>
    <s v="Nej"/>
    <s v="Nej"/>
    <n v="1"/>
    <s v="ingen plads"/>
    <n v="0"/>
    <n v="0"/>
    <x v="2"/>
    <s v="Østerbro"/>
    <n v="0"/>
    <n v="0"/>
    <n v="30"/>
    <n v="0"/>
    <n v="0"/>
    <n v="0"/>
    <n v="0"/>
    <n v="0"/>
    <n v="0"/>
    <n v="0"/>
    <n v="0"/>
    <n v="0"/>
    <n v="0"/>
    <n v="0"/>
    <n v="25738"/>
    <s v="35394"/>
  </r>
  <r>
    <x v="0"/>
    <x v="194"/>
    <s v="Strandkvartyerets Børnehave"/>
    <x v="5"/>
    <s v="Otto Mallings Gade 12"/>
    <n v="2100"/>
    <s v="København Ø"/>
    <s v="39 20 60 72"/>
    <s v="35414@buf.kk.dk"/>
    <s v="Christin Hjelvik"/>
    <n v="0"/>
    <n v="0"/>
    <s v="35414@buf.kk.dk"/>
    <s v="Børnehave"/>
    <n v="0"/>
    <n v="0"/>
    <n v="20"/>
    <n v="0"/>
    <n v="0"/>
    <n v="0"/>
    <n v="0"/>
    <s v="Nej"/>
    <n v="0"/>
    <n v="0"/>
    <n v="0"/>
    <n v="0"/>
    <n v="0"/>
    <n v="0"/>
    <n v="0"/>
    <n v="5"/>
    <n v="0"/>
    <n v="0"/>
    <n v="5"/>
    <n v="0"/>
    <n v="0"/>
    <n v="0"/>
    <n v="0"/>
    <n v="0"/>
    <n v="0"/>
    <n v="0"/>
    <n v="0"/>
    <n v="0"/>
    <n v="0"/>
    <n v="0"/>
    <n v="0"/>
    <n v="0"/>
    <n v="0"/>
    <n v="0"/>
    <n v="0"/>
    <n v="0"/>
    <n v="0"/>
    <n v="0"/>
    <n v="0"/>
    <n v="0"/>
    <n v="0"/>
    <n v="0"/>
    <n v="0"/>
    <s v="nej"/>
    <s v="Nej"/>
    <s v="Ja"/>
    <s v="Nej"/>
    <s v="køkkenet er for lille og i meget dårlig stand"/>
    <s v="Nej"/>
    <n v="0"/>
    <s v="Nej"/>
    <n v="0"/>
    <n v="0"/>
    <n v="0"/>
    <n v="0"/>
    <s v="Modtagerkøkken"/>
    <s v="nej"/>
    <n v="0"/>
    <n v="0"/>
    <s v="ja"/>
    <n v="0"/>
    <n v="0"/>
    <n v="0"/>
    <n v="0"/>
    <n v="0"/>
    <n v="0"/>
    <n v="0"/>
    <n v="0"/>
    <n v="0"/>
    <n v="0"/>
    <s v="Cathrine"/>
    <s v="31.03"/>
    <n v="0"/>
    <n v="1"/>
    <n v="0"/>
    <n v="0"/>
    <n v="0"/>
    <n v="0"/>
    <n v="0"/>
    <n v="0"/>
    <n v="0"/>
    <n v="1"/>
    <n v="0"/>
    <n v="0"/>
    <n v="0"/>
    <n v="0"/>
    <n v="0"/>
    <n v="1"/>
    <n v="0"/>
    <n v="0"/>
    <n v="0"/>
    <n v="1"/>
    <n v="60"/>
    <s v="Miele"/>
    <n v="2"/>
    <s v="Nej"/>
    <n v="0"/>
    <s v="Nej"/>
    <s v="Nej"/>
    <s v="Nej"/>
    <n v="1"/>
    <s v="Begrænset"/>
    <n v="0"/>
    <n v="0"/>
    <x v="2"/>
    <s v="Østerbro"/>
    <n v="0"/>
    <n v="0"/>
    <n v="20"/>
    <n v="0"/>
    <n v="0"/>
    <n v="0"/>
    <n v="0"/>
    <n v="0"/>
    <n v="0"/>
    <n v="0"/>
    <n v="0"/>
    <n v="0"/>
    <n v="0"/>
    <n v="0"/>
    <n v="35118.769999999997"/>
    <s v="35414"/>
  </r>
  <r>
    <x v="0"/>
    <x v="195"/>
    <s v="Fredens sogns børnehave"/>
    <x v="5"/>
    <s v="Ryesgade 68B"/>
    <n v="2100"/>
    <s v="København Ø"/>
    <s v="35 37 05 49"/>
    <s v="35421@buf.kk.dk"/>
    <s v="Monica Andersen"/>
    <n v="0"/>
    <n v="0"/>
    <s v="35421@buf.kk.dk"/>
    <s v="Børnehave"/>
    <n v="0"/>
    <n v="0"/>
    <n v="45"/>
    <n v="0"/>
    <n v="0"/>
    <n v="0"/>
    <n v="0"/>
    <s v="Nej"/>
    <n v="0"/>
    <n v="0"/>
    <n v="0"/>
    <n v="0"/>
    <n v="0"/>
    <n v="0"/>
    <n v="0"/>
    <n v="5"/>
    <n v="0"/>
    <n v="0"/>
    <n v="5"/>
    <n v="0"/>
    <n v="0"/>
    <n v="0"/>
    <n v="0"/>
    <n v="0"/>
    <n v="0"/>
    <n v="0"/>
    <n v="0"/>
    <n v="0"/>
    <n v="0"/>
    <n v="0"/>
    <n v="0"/>
    <n v="0"/>
    <n v="0"/>
    <n v="0"/>
    <n v="0"/>
    <n v="0"/>
    <n v="0"/>
    <n v="0"/>
    <n v="0"/>
    <n v="0"/>
    <n v="40"/>
    <n v="0"/>
    <n v="0"/>
    <s v="nej"/>
    <s v="Nej"/>
    <s v="nej"/>
    <s v="Nej"/>
    <s v="Mener ikke der er plads"/>
    <s v="Ja"/>
    <s v="forholder sig afventende"/>
    <s v="Nej"/>
    <n v="0"/>
    <s v="Nej"/>
    <n v="0"/>
    <n v="0"/>
    <n v="0"/>
    <n v="0"/>
    <n v="0"/>
    <n v="0"/>
    <n v="0"/>
    <n v="0"/>
    <n v="0"/>
    <n v="0"/>
    <n v="0"/>
    <s v="Toilet/depot bør inddrages og nyt køkken etableres. Der er 30 børn på 1.ste sal og ingen elevator, madelevator nødvendig"/>
    <n v="0"/>
    <n v="0"/>
    <s v="Større"/>
    <n v="0"/>
    <s v="Mere ovnkapacitet, nye bordplader, opvaskemaskinen op i højden, mere køleplads."/>
    <n v="0"/>
    <n v="0"/>
    <n v="0"/>
    <n v="1"/>
    <n v="0"/>
    <n v="0"/>
    <n v="0"/>
    <n v="0"/>
    <n v="0"/>
    <n v="0"/>
    <n v="0"/>
    <n v="0"/>
    <n v="1"/>
    <n v="0"/>
    <n v="0"/>
    <n v="0"/>
    <n v="0"/>
    <n v="0"/>
    <n v="0"/>
    <n v="0"/>
    <n v="0"/>
    <n v="1"/>
    <n v="25"/>
    <s v="Miele professional"/>
    <n v="0"/>
    <s v="Nej"/>
    <n v="0"/>
    <s v="Nej"/>
    <s v="Nej"/>
    <s v="Nej"/>
    <n v="0"/>
    <s v="Begrænset"/>
    <s v="Der er 3 køleskabe mere på stuerne"/>
    <n v="0"/>
    <x v="2"/>
    <s v="Østerbro"/>
    <n v="0"/>
    <n v="0"/>
    <n v="45"/>
    <n v="0"/>
    <n v="0"/>
    <n v="0"/>
    <n v="0"/>
    <n v="0"/>
    <n v="0"/>
    <n v="0"/>
    <n v="0"/>
    <n v="0"/>
    <n v="0"/>
    <n v="0"/>
    <n v="62355.89"/>
    <s v="35421"/>
  </r>
  <r>
    <x v="0"/>
    <x v="196"/>
    <s v="Luther Kirkens udflytterbørnehave"/>
    <x v="5"/>
    <s v="Kollerødvej 72"/>
    <n v="3540"/>
    <s v="Lynge"/>
    <s v="48 19 25 15"/>
    <s v="35436@buf.kk.dk"/>
    <s v="Camilla Petersen"/>
    <n v="0"/>
    <n v="0"/>
    <s v="35436@buf.kk.dk"/>
    <s v="Børnehave"/>
    <n v="0"/>
    <n v="0"/>
    <n v="54"/>
    <n v="0"/>
    <n v="0"/>
    <n v="0"/>
    <n v="0"/>
    <s v="Nej"/>
    <n v="0"/>
    <n v="0"/>
    <n v="0"/>
    <n v="0"/>
    <n v="0"/>
    <n v="0"/>
    <n v="0"/>
    <n v="5"/>
    <n v="0"/>
    <n v="0"/>
    <n v="5"/>
    <n v="0"/>
    <n v="0"/>
    <n v="72000"/>
    <n v="0"/>
    <s v="Nej"/>
    <s v="Ja"/>
    <n v="0"/>
    <n v="0"/>
    <n v="0"/>
    <n v="0"/>
    <n v="0"/>
    <n v="0"/>
    <n v="0"/>
    <n v="0"/>
    <n v="0"/>
    <n v="0"/>
    <n v="0"/>
    <n v="0"/>
    <n v="0"/>
    <n v="0"/>
    <n v="0"/>
    <n v="80"/>
    <n v="0"/>
    <n v="0"/>
    <s v="Ja"/>
    <s v="Nej"/>
    <s v="Ja"/>
    <s v="Ja"/>
    <n v="0"/>
    <s v="Ja"/>
    <n v="0"/>
    <s v="Ja"/>
    <n v="0"/>
    <s v="ja"/>
    <n v="0"/>
    <n v="0"/>
    <s v="Køkken begrænset tilvirk"/>
    <n v="0"/>
    <n v="0"/>
    <n v="0"/>
    <n v="0"/>
    <n v="0"/>
    <n v="0"/>
    <n v="0"/>
    <n v="0"/>
    <n v="0"/>
    <n v="0"/>
    <n v="0"/>
    <s v="Mindre"/>
    <s v="nye køkkenelementer, ovn og fryser + køl"/>
    <n v="0"/>
    <s v="Cathrine Jerrik"/>
    <d v="2009-04-24T00:00:00"/>
    <n v="0"/>
    <n v="1"/>
    <n v="0"/>
    <n v="4"/>
    <n v="1"/>
    <n v="0"/>
    <n v="0"/>
    <n v="0"/>
    <n v="0"/>
    <n v="0"/>
    <n v="1"/>
    <n v="0"/>
    <n v="0"/>
    <n v="0"/>
    <n v="0"/>
    <n v="0"/>
    <n v="0"/>
    <n v="0"/>
    <n v="0"/>
    <n v="1"/>
    <n v="62"/>
    <s v="Miele"/>
    <n v="2.5"/>
    <s v="Nej"/>
    <n v="0"/>
    <s v="Ja"/>
    <s v="Ja"/>
    <s v="Nej"/>
    <n v="2"/>
    <s v="Begrænset"/>
    <n v="0"/>
    <n v="0"/>
    <x v="2"/>
    <s v="Østerbro"/>
    <n v="0"/>
    <n v="0"/>
    <n v="54"/>
    <n v="0"/>
    <n v="0"/>
    <n v="0"/>
    <n v="0"/>
    <n v="0"/>
    <n v="0"/>
    <n v="0"/>
    <n v="0"/>
    <n v="0"/>
    <n v="0"/>
    <n v="0"/>
    <n v="30599.98"/>
    <s v="35436"/>
  </r>
  <r>
    <x v="0"/>
    <x v="197"/>
    <s v="Stadens Vænge"/>
    <x v="5"/>
    <s v="Stadens Vænge 5"/>
    <n v="2100"/>
    <s v="København Ø"/>
    <s v="39 20 72 53"/>
    <s v="35451@buf.kk.dk"/>
    <s v="Anne-Marie Eckardt"/>
    <n v="32540056"/>
    <n v="0"/>
    <s v="35451@buf.kk.dk"/>
    <s v="Børnehave"/>
    <n v="0"/>
    <n v="0"/>
    <n v="24"/>
    <n v="0"/>
    <n v="0"/>
    <n v="0"/>
    <n v="0"/>
    <s v="Nej"/>
    <n v="0"/>
    <n v="0"/>
    <n v="0"/>
    <n v="0"/>
    <n v="0"/>
    <n v="0"/>
    <n v="0"/>
    <n v="5"/>
    <n v="0"/>
    <n v="3"/>
    <n v="5"/>
    <n v="0"/>
    <n v="0"/>
    <n v="62500"/>
    <n v="0"/>
    <s v="Ja"/>
    <n v="0"/>
    <s v="Hakima"/>
    <n v="2008"/>
    <n v="32"/>
    <n v="0"/>
    <s v="ufaglært"/>
    <n v="0"/>
    <s v="hygiejne"/>
    <n v="0"/>
    <n v="0"/>
    <n v="0"/>
    <n v="0"/>
    <n v="0"/>
    <n v="0"/>
    <n v="0"/>
    <n v="0"/>
    <n v="98"/>
    <n v="0"/>
    <n v="1"/>
    <s v="Ja"/>
    <s v="Nej"/>
    <s v="Ja"/>
    <s v="Ja"/>
    <n v="0"/>
    <s v="Ja"/>
    <n v="0"/>
    <s v="Ja"/>
    <n v="0"/>
    <s v="ja"/>
    <n v="0"/>
    <n v="0"/>
    <s v="produktionskøkken"/>
    <s v="Ja"/>
    <n v="0"/>
    <n v="0"/>
    <n v="0"/>
    <n v="0"/>
    <n v="0"/>
    <n v="0"/>
    <n v="0"/>
    <n v="0"/>
    <n v="0"/>
    <n v="0"/>
    <n v="0"/>
    <n v="0"/>
    <n v="0"/>
    <n v="0"/>
    <n v="0"/>
    <n v="0"/>
    <n v="1"/>
    <n v="0"/>
    <n v="0"/>
    <n v="0"/>
    <n v="1"/>
    <n v="0"/>
    <n v="0"/>
    <n v="0"/>
    <n v="2"/>
    <n v="0"/>
    <n v="0"/>
    <n v="1"/>
    <n v="0"/>
    <n v="0"/>
    <n v="1"/>
    <n v="0"/>
    <n v="0"/>
    <n v="0"/>
    <n v="1"/>
    <n v="20"/>
    <s v="Miele"/>
    <n v="4"/>
    <s v="Nej"/>
    <n v="0"/>
    <s v="Nej"/>
    <s v="Ja"/>
    <s v="Nej"/>
    <n v="2"/>
    <s v="Begrænset"/>
    <s v="Stort åbent køkken med en del skabsplads"/>
    <n v="0"/>
    <x v="2"/>
    <s v="Østerbro"/>
    <n v="0"/>
    <n v="0"/>
    <n v="24"/>
    <n v="0"/>
    <n v="0"/>
    <n v="0"/>
    <n v="0"/>
    <n v="0"/>
    <n v="0"/>
    <n v="0"/>
    <n v="0"/>
    <n v="0"/>
    <n v="0"/>
    <n v="0"/>
    <n v="52864.61"/>
    <s v="35451"/>
  </r>
  <r>
    <x v="0"/>
    <x v="198"/>
    <n v="0"/>
    <x v="5"/>
    <s v="Teglværksgade 1"/>
    <n v="2100"/>
    <s v="København Ø"/>
    <s v="39 20 86 57"/>
    <s v="35468@buf.kk.dk"/>
    <s v="Lotte Rud Priess"/>
    <n v="0"/>
    <n v="39208657"/>
    <s v="35468@buf.kk.dk"/>
    <s v="Børnehave"/>
    <n v="0"/>
    <n v="0"/>
    <n v="60"/>
    <n v="0"/>
    <n v="0"/>
    <n v="0"/>
    <n v="0"/>
    <s v="Nej"/>
    <n v="0"/>
    <n v="0"/>
    <n v="0"/>
    <n v="0"/>
    <n v="0"/>
    <n v="0"/>
    <n v="0"/>
    <n v="5"/>
    <n v="0"/>
    <n v="0"/>
    <n v="5"/>
    <n v="0"/>
    <n v="0"/>
    <n v="0"/>
    <n v="0"/>
    <s v="Nej"/>
    <s v="nej"/>
    <n v="0"/>
    <n v="0"/>
    <n v="0"/>
    <n v="0"/>
    <n v="0"/>
    <n v="0"/>
    <n v="0"/>
    <n v="0"/>
    <n v="0"/>
    <n v="0"/>
    <n v="0"/>
    <n v="0"/>
    <n v="0"/>
    <n v="0"/>
    <n v="98"/>
    <n v="0"/>
    <n v="1"/>
    <n v="1"/>
    <s v="Ja"/>
    <s v="Nej"/>
    <s v="Ja"/>
    <s v="Ja"/>
    <n v="0"/>
    <s v="Ja"/>
    <n v="0"/>
    <s v="Ja"/>
    <n v="0"/>
    <s v="Nej"/>
    <n v="0"/>
    <n v="0"/>
    <s v="produktionskøkken"/>
    <s v="nej"/>
    <s v="Mindre"/>
    <n v="0"/>
    <n v="0"/>
    <s v="et køleskab, et nyt komfur med flere blus, røremaskine"/>
    <n v="0"/>
    <n v="0"/>
    <n v="0"/>
    <n v="0"/>
    <n v="0"/>
    <n v="0"/>
    <n v="0"/>
    <n v="0"/>
    <n v="0"/>
    <n v="0"/>
    <n v="0"/>
    <n v="0"/>
    <n v="1"/>
    <n v="0"/>
    <n v="0"/>
    <n v="0"/>
    <n v="2"/>
    <n v="0"/>
    <n v="0"/>
    <n v="0"/>
    <n v="1"/>
    <n v="0"/>
    <n v="0"/>
    <n v="1"/>
    <n v="0"/>
    <n v="0"/>
    <n v="1"/>
    <n v="0"/>
    <n v="0"/>
    <n v="0"/>
    <n v="1"/>
    <n v="20"/>
    <s v="Miele"/>
    <n v="4"/>
    <s v="Nej"/>
    <n v="0"/>
    <s v="Nej"/>
    <s v="Ja"/>
    <s v="Nej"/>
    <n v="2"/>
    <s v="God plads"/>
    <n v="0"/>
    <n v="0"/>
    <x v="2"/>
    <s v="Østerbro"/>
    <n v="0"/>
    <n v="0"/>
    <n v="60"/>
    <n v="0"/>
    <n v="0"/>
    <n v="0"/>
    <n v="0"/>
    <n v="0"/>
    <n v="0"/>
    <n v="0"/>
    <n v="0"/>
    <n v="0"/>
    <n v="0"/>
    <n v="0"/>
    <n v="45842.1"/>
    <s v="35468"/>
  </r>
  <r>
    <x v="0"/>
    <x v="199"/>
    <s v="Børnehaven Tussenelda"/>
    <x v="5"/>
    <s v="Viborggade 15"/>
    <n v="2100"/>
    <s v="København Ø"/>
    <s v="35 26 50 20"/>
    <s v="35488@buf.kk.dk"/>
    <s v="Lis Fjelstrup"/>
    <n v="35814280"/>
    <n v="0"/>
    <s v="35488@buf.kk.dk"/>
    <s v="Børnehave"/>
    <n v="0"/>
    <n v="0"/>
    <n v="20"/>
    <n v="0"/>
    <n v="0"/>
    <n v="0"/>
    <n v="0"/>
    <s v="Nej"/>
    <n v="0"/>
    <n v="0"/>
    <n v="0"/>
    <n v="0"/>
    <n v="0"/>
    <n v="0"/>
    <n v="0"/>
    <n v="0"/>
    <n v="0"/>
    <n v="0"/>
    <n v="5"/>
    <n v="0"/>
    <n v="0"/>
    <n v="22500"/>
    <n v="0"/>
    <n v="0"/>
    <n v="0"/>
    <n v="0"/>
    <n v="0"/>
    <n v="0"/>
    <n v="0"/>
    <n v="0"/>
    <n v="0"/>
    <n v="0"/>
    <n v="0"/>
    <n v="0"/>
    <n v="0"/>
    <n v="0"/>
    <n v="0"/>
    <n v="0"/>
    <n v="0"/>
    <n v="0"/>
    <n v="80"/>
    <n v="0"/>
    <n v="1"/>
    <s v="Ja"/>
    <s v="Nej"/>
    <s v="Ja"/>
    <s v="Nej"/>
    <s v="meget lille køkken"/>
    <s v="Nej"/>
    <n v="0"/>
    <s v="Nej"/>
    <n v="0"/>
    <s v="Nej"/>
    <n v="0"/>
    <n v="0"/>
    <s v="Køkken begrænset tilvirk"/>
    <n v="0"/>
    <n v="0"/>
    <n v="0"/>
    <s v="ja"/>
    <n v="0"/>
    <n v="0"/>
    <n v="0"/>
    <n v="0"/>
    <n v="0"/>
    <n v="0"/>
    <n v="0"/>
    <n v="0"/>
    <n v="0"/>
    <n v="0"/>
    <s v="Cathrine"/>
    <s v="03.03"/>
    <n v="0"/>
    <n v="1"/>
    <n v="0"/>
    <n v="0"/>
    <n v="0"/>
    <n v="0"/>
    <n v="0"/>
    <n v="0"/>
    <n v="0"/>
    <n v="1"/>
    <n v="0"/>
    <n v="0"/>
    <n v="0"/>
    <n v="0"/>
    <n v="0"/>
    <n v="1"/>
    <n v="0"/>
    <n v="0"/>
    <n v="0"/>
    <n v="1"/>
    <n v="20"/>
    <s v="Miele"/>
    <n v="1"/>
    <s v="Nej"/>
    <n v="0"/>
    <s v="Nej"/>
    <s v="Ja"/>
    <s v="Nej"/>
    <n v="1"/>
    <s v="Begrænset"/>
    <n v="0"/>
    <n v="0"/>
    <x v="2"/>
    <s v="Østerbro"/>
    <n v="0"/>
    <n v="0"/>
    <n v="20"/>
    <n v="0"/>
    <n v="0"/>
    <n v="0"/>
    <n v="0"/>
    <n v="0"/>
    <n v="0"/>
    <n v="0"/>
    <n v="0"/>
    <n v="0"/>
    <n v="0"/>
    <n v="0"/>
    <n v="30896.34"/>
    <s v="35488"/>
  </r>
  <r>
    <x v="0"/>
    <x v="200"/>
    <s v="Frihavns Sogns Menigheds Børnehave"/>
    <x v="5"/>
    <s v="Willemoesgade 68"/>
    <n v="2100"/>
    <s v="København Ø"/>
    <s v="35 26 47 41"/>
    <s v="35495@buf.kk.dk"/>
    <s v="Annette Paine"/>
    <n v="39672023"/>
    <n v="0"/>
    <s v="35495@buf.kk.dk"/>
    <s v="Børnehave"/>
    <n v="0"/>
    <n v="0"/>
    <n v="22"/>
    <n v="0"/>
    <n v="0"/>
    <n v="0"/>
    <n v="0"/>
    <s v="Nej"/>
    <n v="0"/>
    <n v="0"/>
    <n v="0"/>
    <n v="0"/>
    <n v="0"/>
    <n v="0"/>
    <n v="0"/>
    <n v="5"/>
    <n v="0"/>
    <n v="0"/>
    <n v="0"/>
    <n v="0"/>
    <n v="0"/>
    <n v="0"/>
    <n v="0"/>
    <s v="Nej"/>
    <s v="nej"/>
    <n v="0"/>
    <n v="0"/>
    <n v="0"/>
    <n v="0"/>
    <n v="0"/>
    <n v="0"/>
    <n v="0"/>
    <n v="0"/>
    <n v="0"/>
    <n v="0"/>
    <n v="0"/>
    <n v="0"/>
    <n v="0"/>
    <n v="0"/>
    <n v="0"/>
    <n v="75"/>
    <n v="0"/>
    <n v="1"/>
    <s v="nej"/>
    <s v="Nej"/>
    <s v="nej"/>
    <s v="Nej"/>
    <s v="ej relevant"/>
    <s v="Nej"/>
    <s v="ej relevant"/>
    <s v="Nej"/>
    <s v="ej relevant"/>
    <s v="Nej"/>
    <s v="ej relevant"/>
    <n v="0"/>
    <s v="Modtagerkøkken"/>
    <n v="0"/>
    <n v="0"/>
    <n v="0"/>
    <n v="0"/>
    <n v="0"/>
    <n v="0"/>
    <n v="0"/>
    <s v="Ja"/>
    <n v="0"/>
    <n v="0"/>
    <n v="0"/>
    <n v="0"/>
    <n v="0"/>
    <s v="der skal nok ekstra køleplads til for at kunne modtage mad."/>
    <s v="Birgitte Glerup / Sine"/>
    <d v="2009-03-19T00:00:00"/>
    <n v="0"/>
    <n v="1"/>
    <n v="0"/>
    <n v="4"/>
    <n v="0"/>
    <n v="1"/>
    <n v="0"/>
    <n v="0"/>
    <n v="0"/>
    <n v="1"/>
    <n v="0"/>
    <n v="0"/>
    <n v="0"/>
    <n v="0"/>
    <n v="0"/>
    <n v="0"/>
    <n v="0"/>
    <n v="0"/>
    <n v="0"/>
    <n v="1"/>
    <n v="20"/>
    <s v="Miele"/>
    <n v="3"/>
    <s v="Nej"/>
    <n v="0"/>
    <s v="Ja"/>
    <s v="Ja"/>
    <s v="Nej"/>
    <n v="1"/>
    <s v="ingen plads"/>
    <s v="Køkkenet kunne godt servere frugt/brød til eftermiddagsmad, men det er meget lille. Det vil være svært at skaffe plads til et ekstra køleskab. Når opvaskemaskinen er åben, er køkkengulvet blokeret, så der kan ikke arbejdes i køkkenet. Ombygningvil være en udfordring, da man skulle inddrage et kontor (som også er personalestue og meget lille), der ikke kan være andre steder i huset."/>
    <n v="0"/>
    <x v="2"/>
    <s v="Østerbro"/>
    <n v="0"/>
    <n v="0"/>
    <n v="22"/>
    <n v="0"/>
    <n v="0"/>
    <n v="0"/>
    <n v="0"/>
    <n v="0"/>
    <n v="0"/>
    <n v="0"/>
    <n v="0"/>
    <n v="0"/>
    <n v="0"/>
    <n v="0"/>
    <n v="9322.85"/>
    <s v="35495"/>
  </r>
  <r>
    <x v="0"/>
    <x v="201"/>
    <s v="Børnehaven Æbelø"/>
    <x v="5"/>
    <s v="Æbeløgade 25"/>
    <n v="2100"/>
    <s v="København Ø"/>
    <s v="39 29 67 08"/>
    <s v="35497@buf.kk.dk"/>
    <s v="GRETHE MØLLER"/>
    <n v="0"/>
    <n v="0"/>
    <s v="35497@buf.kk.dk"/>
    <s v="Børnehave"/>
    <n v="0"/>
    <n v="0"/>
    <n v="22"/>
    <n v="0"/>
    <n v="0"/>
    <n v="0"/>
    <n v="0"/>
    <s v="Nej"/>
    <n v="0"/>
    <n v="0"/>
    <n v="0"/>
    <n v="0"/>
    <n v="0"/>
    <n v="0"/>
    <n v="0"/>
    <n v="5"/>
    <n v="0"/>
    <n v="4"/>
    <n v="5"/>
    <n v="0"/>
    <n v="0"/>
    <n v="20000"/>
    <n v="0"/>
    <s v="Ja"/>
    <n v="0"/>
    <s v="Charlotte"/>
    <n v="2005"/>
    <n v="15"/>
    <n v="0"/>
    <s v="PB i ernæring og sundhed"/>
    <n v="0"/>
    <n v="0"/>
    <n v="0"/>
    <n v="0"/>
    <n v="0"/>
    <n v="0"/>
    <n v="0"/>
    <n v="0"/>
    <n v="0"/>
    <n v="0"/>
    <n v="80"/>
    <n v="0"/>
    <n v="1"/>
    <s v="Ja"/>
    <s v="Nej"/>
    <s v="Ja"/>
    <s v="Ja"/>
    <n v="0"/>
    <s v="Ja"/>
    <n v="0"/>
    <s v="Ja"/>
    <n v="0"/>
    <s v="ja"/>
    <s v="ikke nødvendigt"/>
    <n v="0"/>
    <s v="Køkken blandet tilvirk"/>
    <n v="0"/>
    <n v="0"/>
    <n v="0"/>
    <n v="0"/>
    <n v="0"/>
    <s v="Mindre"/>
    <s v="Ingen"/>
    <s v="Nej"/>
    <s v="nyt komfur + emhætte (defekt), potter &amp; pander, ekstra køleskab eller evt. større køleskab end det nuværende"/>
    <n v="0"/>
    <n v="0"/>
    <n v="0"/>
    <n v="0"/>
    <s v="gammelt 80'er køkken"/>
    <s v="Mariah / Sine"/>
    <n v="0"/>
    <n v="0"/>
    <n v="1"/>
    <n v="0"/>
    <n v="4"/>
    <n v="1"/>
    <n v="0"/>
    <n v="1"/>
    <n v="0"/>
    <n v="0"/>
    <n v="0"/>
    <n v="1"/>
    <n v="0"/>
    <n v="0"/>
    <n v="0"/>
    <n v="0"/>
    <n v="0"/>
    <n v="0"/>
    <n v="0"/>
    <n v="1"/>
    <n v="1"/>
    <n v="25"/>
    <s v="Miele"/>
    <n v="2"/>
    <s v="Nej"/>
    <n v="0"/>
    <s v="Ja"/>
    <s v="Ja"/>
    <s v="Nej"/>
    <n v="0"/>
    <s v="Begrænset"/>
    <n v="0"/>
    <n v="0"/>
    <x v="2"/>
    <s v="Østerbro"/>
    <n v="0"/>
    <n v="0"/>
    <n v="20"/>
    <n v="0"/>
    <n v="0"/>
    <n v="0"/>
    <n v="0"/>
    <n v="0"/>
    <n v="0"/>
    <n v="0"/>
    <n v="0"/>
    <n v="0"/>
    <n v="0"/>
    <n v="0"/>
    <n v="20268.23"/>
    <s v="35497"/>
  </r>
  <r>
    <x v="0"/>
    <x v="202"/>
    <s v="Olriks Børnehave"/>
    <x v="5"/>
    <s v="Østbanegade 151"/>
    <n v="2100"/>
    <s v="København Ø"/>
    <n v="35429191"/>
    <s v="lx32@buf.kk.dk"/>
    <s v="Kari Strøm"/>
    <n v="38715809"/>
    <n v="0"/>
    <s v="35498@buf.kk.dk"/>
    <s v="Børnehave"/>
    <n v="0"/>
    <n v="0"/>
    <n v="20"/>
    <n v="0"/>
    <n v="0"/>
    <n v="0"/>
    <n v="0"/>
    <s v="Nej"/>
    <n v="0"/>
    <n v="0"/>
    <n v="0"/>
    <n v="0"/>
    <n v="0"/>
    <n v="0"/>
    <n v="0"/>
    <n v="5"/>
    <n v="0"/>
    <n v="1"/>
    <n v="5"/>
    <n v="0"/>
    <n v="0"/>
    <n v="22000"/>
    <n v="0"/>
    <s v="Nej"/>
    <n v="0"/>
    <n v="0"/>
    <n v="0"/>
    <n v="0"/>
    <n v="0"/>
    <n v="0"/>
    <n v="0"/>
    <n v="0"/>
    <n v="0"/>
    <n v="0"/>
    <n v="0"/>
    <n v="0"/>
    <n v="0"/>
    <n v="0"/>
    <n v="0"/>
    <n v="0"/>
    <n v="40"/>
    <n v="0"/>
    <n v="1"/>
    <s v="nej"/>
    <s v="Nej"/>
    <s v="Ja"/>
    <s v="Nej"/>
    <s v="De kan ikke se det kan lade sig gøre"/>
    <s v="Ja"/>
    <s v="Forholder sig afventende"/>
    <n v="0"/>
    <s v="ca. halvdelen er positive"/>
    <s v="Nej"/>
    <n v="0"/>
    <n v="0"/>
    <s v="Køkken begrænset tilvirk"/>
    <n v="0"/>
    <n v="0"/>
    <n v="0"/>
    <n v="0"/>
    <n v="0"/>
    <n v="0"/>
    <n v="0"/>
    <s v="Ja"/>
    <n v="0"/>
    <n v="0"/>
    <n v="0"/>
    <s v="Mindre"/>
    <s v="et nyt komfur, køl er minimum"/>
    <s v="De har et stort pladsproblem. Køkkenet er uhensigtsmæssigt indrettet."/>
    <s v="Mariah / Sine"/>
    <d v="2009-03-19T00:00:00"/>
    <n v="0"/>
    <n v="0"/>
    <n v="1"/>
    <n v="4"/>
    <n v="1"/>
    <n v="0"/>
    <n v="0"/>
    <n v="0"/>
    <n v="0"/>
    <n v="1"/>
    <n v="0"/>
    <n v="0"/>
    <n v="0"/>
    <n v="0"/>
    <n v="0"/>
    <n v="1"/>
    <n v="0"/>
    <n v="0"/>
    <n v="0"/>
    <n v="1"/>
    <n v="30"/>
    <s v="Miele"/>
    <n v="2"/>
    <s v="Nej"/>
    <n v="0"/>
    <s v="Nej"/>
    <s v="Nej"/>
    <s v="Nej"/>
    <n v="1"/>
    <s v="ingen plads"/>
    <s v="Ovnen er en lille bordovn. Meget lille køkken. Gammelt. Kun én vask. Har kun tilladelse til kold mad."/>
    <n v="0"/>
    <x v="2"/>
    <s v="Østerbro"/>
    <n v="0"/>
    <n v="0"/>
    <n v="20"/>
    <n v="0"/>
    <n v="0"/>
    <n v="0"/>
    <n v="0"/>
    <n v="0"/>
    <n v="0"/>
    <n v="0"/>
    <n v="0"/>
    <n v="0"/>
    <n v="0"/>
    <n v="0"/>
    <n v="23488.04"/>
    <s v="35498"/>
  </r>
  <r>
    <x v="0"/>
    <x v="203"/>
    <s v="Krausesvej"/>
    <x v="5"/>
    <s v="Krausesvej 5"/>
    <n v="2100"/>
    <s v="København Ø"/>
    <s v="35 38 39 50"/>
    <s v="35554@buf.kk.dk"/>
    <s v="KOLLEKTIV LEDET V/ Erik Larsen"/>
    <n v="0"/>
    <n v="0"/>
    <s v="35554@buf.kk.dk"/>
    <s v="Børnehave"/>
    <n v="0"/>
    <n v="0"/>
    <n v="45"/>
    <n v="20"/>
    <n v="0"/>
    <n v="0"/>
    <n v="0"/>
    <s v="Nej"/>
    <n v="0"/>
    <n v="0"/>
    <n v="0"/>
    <n v="0"/>
    <n v="0"/>
    <n v="0"/>
    <n v="0"/>
    <n v="5"/>
    <n v="0"/>
    <n v="0"/>
    <n v="5"/>
    <n v="0"/>
    <n v="0"/>
    <n v="0"/>
    <n v="0"/>
    <n v="0"/>
    <n v="0"/>
    <n v="0"/>
    <n v="0"/>
    <n v="0"/>
    <n v="0"/>
    <n v="0"/>
    <n v="0"/>
    <n v="0"/>
    <n v="0"/>
    <n v="0"/>
    <n v="0"/>
    <n v="0"/>
    <n v="0"/>
    <n v="0"/>
    <n v="0"/>
    <n v="0"/>
    <n v="75"/>
    <n v="0"/>
    <n v="0"/>
    <s v="nej"/>
    <s v="Nej"/>
    <s v="Ja"/>
    <s v="Ja"/>
    <n v="0"/>
    <s v="Ja"/>
    <n v="0"/>
    <s v="Ja"/>
    <n v="0"/>
    <s v="Nej"/>
    <n v="0"/>
    <n v="0"/>
    <s v="produktionskøkken"/>
    <s v="Ja"/>
    <s v="Mindre"/>
    <s v="Ingen"/>
    <s v="Nej"/>
    <s v="en disk/halvvæg sætter op ud i rummet, et køleskab."/>
    <n v="0"/>
    <n v="0"/>
    <n v="0"/>
    <n v="0"/>
    <n v="0"/>
    <n v="0"/>
    <n v="0"/>
    <n v="0"/>
    <s v="HTH køkkenmoduler. Køkkenet er 1,5 år gammelt"/>
    <s v="Cathrine Jerrik / Sine"/>
    <n v="0"/>
    <n v="0"/>
    <n v="0"/>
    <n v="1"/>
    <n v="5"/>
    <n v="0"/>
    <n v="2"/>
    <n v="0"/>
    <n v="0"/>
    <n v="0"/>
    <n v="0"/>
    <n v="2"/>
    <n v="0"/>
    <n v="0"/>
    <n v="0"/>
    <n v="0"/>
    <n v="0"/>
    <n v="0"/>
    <n v="0"/>
    <n v="1"/>
    <n v="1"/>
    <n v="20"/>
    <s v="Miele"/>
    <n v="4"/>
    <s v="Nej"/>
    <n v="0"/>
    <s v="Nej"/>
    <s v="Ja"/>
    <s v="Nej"/>
    <n v="2"/>
    <s v="God plads"/>
    <n v="0"/>
    <n v="0"/>
    <x v="0"/>
    <s v="Østerbro"/>
    <n v="0"/>
    <n v="0"/>
    <n v="45"/>
    <n v="20"/>
    <n v="0"/>
    <n v="0"/>
    <n v="0"/>
    <n v="0"/>
    <n v="0"/>
    <n v="0"/>
    <n v="0"/>
    <n v="0"/>
    <n v="0"/>
    <n v="0"/>
    <n v="40058.58"/>
    <s v="35554"/>
  </r>
  <r>
    <x v="0"/>
    <x v="204"/>
    <s v="Rosenborg"/>
    <x v="5"/>
    <s v="Rosenvængets Allé 28"/>
    <n v="2100"/>
    <s v="København Ø"/>
    <s v="35 42 20 32"/>
    <s v="35575@buf.kk.dk"/>
    <s v="Doris Larsen"/>
    <n v="0"/>
    <n v="0"/>
    <s v="35575@buf.kk.dk"/>
    <s v="Børnehave"/>
    <n v="39"/>
    <n v="0"/>
    <n v="46"/>
    <n v="0"/>
    <n v="0"/>
    <n v="0"/>
    <n v="0"/>
    <s v="Nej"/>
    <n v="0"/>
    <n v="0"/>
    <n v="5"/>
    <n v="0"/>
    <n v="0"/>
    <n v="5"/>
    <n v="0"/>
    <n v="5"/>
    <n v="0"/>
    <n v="0"/>
    <n v="5"/>
    <n v="0"/>
    <n v="0"/>
    <n v="192000"/>
    <n v="0"/>
    <s v="Ja"/>
    <n v="0"/>
    <s v="Minna Frederiksen"/>
    <n v="2002"/>
    <n v="16"/>
    <n v="0"/>
    <n v="0"/>
    <n v="0"/>
    <s v="Madhuset, ØOF"/>
    <n v="0"/>
    <n v="0"/>
    <n v="0"/>
    <n v="0"/>
    <n v="0"/>
    <n v="0"/>
    <n v="0"/>
    <n v="0"/>
    <n v="97"/>
    <n v="0"/>
    <n v="0"/>
    <s v="Ja"/>
    <s v="ja"/>
    <s v="Ja"/>
    <s v="Ja"/>
    <n v="0"/>
    <s v="Ja"/>
    <n v="0"/>
    <s v="Ja"/>
    <n v="0"/>
    <s v="Nej"/>
    <n v="0"/>
    <n v="0"/>
    <s v="produktionskøkken"/>
    <s v="nej"/>
    <s v="Større"/>
    <n v="0"/>
    <n v="0"/>
    <s v="udsugningen dur ikke, en ny kræves, en konvektionsovn, nye vaske"/>
    <n v="0"/>
    <n v="0"/>
    <n v="0"/>
    <n v="0"/>
    <n v="0"/>
    <n v="0"/>
    <n v="0"/>
    <n v="0"/>
    <n v="0"/>
    <n v="0"/>
    <n v="0"/>
    <n v="0"/>
    <n v="0"/>
    <n v="1"/>
    <n v="5"/>
    <n v="0"/>
    <n v="2"/>
    <n v="0"/>
    <n v="0"/>
    <n v="0"/>
    <n v="0"/>
    <n v="3"/>
    <n v="0"/>
    <n v="0"/>
    <n v="0"/>
    <n v="0"/>
    <n v="3"/>
    <n v="0"/>
    <n v="0"/>
    <n v="0"/>
    <n v="1"/>
    <n v="2"/>
    <s v="ken"/>
    <n v="0"/>
    <s v="Ja"/>
    <n v="0"/>
    <n v="0"/>
    <s v="Ja"/>
    <n v="0"/>
    <n v="0"/>
    <s v="God plads"/>
    <n v="0"/>
    <n v="0"/>
    <x v="2"/>
    <s v="Østerbro"/>
    <n v="0"/>
    <n v="0"/>
    <n v="46"/>
    <n v="0"/>
    <n v="0"/>
    <n v="0"/>
    <n v="0"/>
    <n v="0"/>
    <n v="0"/>
    <n v="0"/>
    <n v="0"/>
    <n v="0"/>
    <n v="0"/>
    <n v="0"/>
    <n v="45586.73"/>
    <s v="35575"/>
  </r>
  <r>
    <x v="0"/>
    <x v="205"/>
    <s v="Sions Sogns Børnehve"/>
    <x v="5"/>
    <s v="Sionsgade 12"/>
    <n v="2100"/>
    <s v="København Ø"/>
    <s v="39 29 07 70"/>
    <s v="35592@buf.kk.dk"/>
    <s v="Monica Ankerstjerne Andersen"/>
    <n v="20577950"/>
    <n v="39290770"/>
    <s v="35592@buf.kk.dk"/>
    <s v="Børnehave"/>
    <n v="0"/>
    <n v="0"/>
    <n v="60"/>
    <n v="0"/>
    <n v="0"/>
    <n v="0"/>
    <n v="0"/>
    <s v="Nej"/>
    <n v="0"/>
    <n v="0"/>
    <n v="0"/>
    <n v="0"/>
    <n v="0"/>
    <n v="0"/>
    <n v="0"/>
    <n v="5"/>
    <n v="0"/>
    <n v="0"/>
    <n v="5"/>
    <n v="0"/>
    <n v="0"/>
    <n v="0"/>
    <n v="0"/>
    <n v="0"/>
    <n v="0"/>
    <n v="0"/>
    <n v="0"/>
    <n v="0"/>
    <n v="0"/>
    <n v="0"/>
    <n v="0"/>
    <n v="0"/>
    <n v="0"/>
    <n v="0"/>
    <n v="0"/>
    <n v="0"/>
    <n v="0"/>
    <n v="0"/>
    <n v="0"/>
    <n v="0"/>
    <n v="75"/>
    <n v="2"/>
    <n v="2"/>
    <s v="Ja"/>
    <s v="Nej"/>
    <s v="Ja"/>
    <s v="Ja"/>
    <n v="0"/>
    <s v="Ja"/>
    <n v="0"/>
    <s v="Ja"/>
    <n v="0"/>
    <s v="Nej"/>
    <s v="vil gerne have hjælp"/>
    <n v="0"/>
    <s v="Køkken begrænset tilvirk"/>
    <s v="nej"/>
    <n v="0"/>
    <s v="Større"/>
    <n v="0"/>
    <s v="ovne nyt komfur."/>
    <n v="0"/>
    <n v="0"/>
    <n v="0"/>
    <n v="0"/>
    <n v="0"/>
    <n v="0"/>
    <n v="0"/>
    <n v="0"/>
    <n v="0"/>
    <s v="Cathrine"/>
    <s v="03.04"/>
    <n v="0"/>
    <n v="1"/>
    <n v="0"/>
    <n v="0"/>
    <n v="0"/>
    <n v="0"/>
    <n v="0"/>
    <n v="0"/>
    <n v="0"/>
    <n v="0"/>
    <n v="1"/>
    <n v="0"/>
    <n v="0"/>
    <n v="0"/>
    <n v="0"/>
    <n v="0"/>
    <n v="0"/>
    <n v="1"/>
    <n v="0"/>
    <n v="1"/>
    <n v="20"/>
    <s v="Miele"/>
    <n v="0"/>
    <s v="Nej"/>
    <n v="0"/>
    <s v="Nej"/>
    <s v="Nej"/>
    <s v="Nej"/>
    <n v="2"/>
    <s v="Begrænset"/>
    <n v="0"/>
    <n v="0"/>
    <x v="2"/>
    <s v="Østerbro"/>
    <n v="0"/>
    <n v="0"/>
    <n v="60"/>
    <n v="0"/>
    <n v="0"/>
    <n v="0"/>
    <n v="0"/>
    <n v="0"/>
    <n v="0"/>
    <n v="0"/>
    <n v="0"/>
    <n v="0"/>
    <n v="0"/>
    <n v="0"/>
    <n v="61304.32"/>
    <s v="35592"/>
  </r>
  <r>
    <x v="0"/>
    <x v="206"/>
    <s v="Børnehaven Hvepsebo"/>
    <x v="5"/>
    <s v="Krausesvej 1"/>
    <n v="2100"/>
    <s v="København Ø"/>
    <n v="35250440"/>
    <s v="37331@buf.kk.dk"/>
    <s v="anne marie markussen"/>
    <n v="38800817"/>
    <n v="0"/>
    <s v="37331@buf.kk.dk"/>
    <s v="Børnehave"/>
    <n v="0"/>
    <n v="0"/>
    <n v="44"/>
    <n v="0"/>
    <n v="0"/>
    <n v="0"/>
    <n v="0"/>
    <s v="Nej"/>
    <n v="0"/>
    <n v="0"/>
    <n v="0"/>
    <n v="0"/>
    <n v="0"/>
    <n v="0"/>
    <n v="0"/>
    <n v="5"/>
    <n v="0"/>
    <n v="1"/>
    <n v="5"/>
    <n v="0"/>
    <n v="0"/>
    <n v="80000"/>
    <n v="0"/>
    <s v="Nej"/>
    <s v="Ja"/>
    <s v="Natascha (på barsel)"/>
    <n v="2008"/>
    <n v="15"/>
    <n v="0"/>
    <s v="ufaglært"/>
    <s v="?"/>
    <n v="0"/>
    <s v="Julia (vikar)"/>
    <n v="0"/>
    <n v="0"/>
    <n v="0"/>
    <n v="0"/>
    <n v="0"/>
    <n v="0"/>
    <n v="0"/>
    <n v="90"/>
    <n v="0"/>
    <n v="2"/>
    <s v="nej"/>
    <s v="Nej"/>
    <s v="Ja"/>
    <s v="Ja"/>
    <n v="0"/>
    <s v="Ja"/>
    <n v="0"/>
    <s v="Ja"/>
    <n v="0"/>
    <s v="ja"/>
    <n v="0"/>
    <n v="0"/>
    <s v="produktionskøkken"/>
    <s v="nej"/>
    <s v="Mindre"/>
    <s v="Ingen"/>
    <s v="Nej"/>
    <s v="en lille bjørn til brødbagning, grøntsagsrobot nødvendig"/>
    <n v="0"/>
    <n v="0"/>
    <n v="0"/>
    <n v="0"/>
    <n v="0"/>
    <n v="0"/>
    <n v="0"/>
    <n v="0"/>
    <n v="0"/>
    <s v="Mariah / Sine"/>
    <d v="2009-03-18T00:00:00"/>
    <n v="0"/>
    <n v="0"/>
    <n v="1"/>
    <n v="4"/>
    <n v="0"/>
    <n v="0"/>
    <n v="2"/>
    <n v="0"/>
    <n v="0"/>
    <n v="0"/>
    <n v="2"/>
    <n v="0"/>
    <n v="0"/>
    <n v="0"/>
    <n v="0"/>
    <n v="0"/>
    <n v="1"/>
    <n v="0"/>
    <n v="0"/>
    <n v="1"/>
    <n v="25"/>
    <s v="Miele"/>
    <n v="7"/>
    <s v="Nej"/>
    <n v="0"/>
    <s v="Ja"/>
    <s v="Ja"/>
    <s v="Nej"/>
    <n v="2"/>
    <s v="God plads"/>
    <s v="Mangler en lille bjørn til brød"/>
    <n v="0"/>
    <x v="2"/>
    <s v="Østerbro"/>
    <n v="0"/>
    <n v="0"/>
    <n v="38"/>
    <n v="0"/>
    <n v="0"/>
    <n v="0"/>
    <n v="0"/>
    <n v="0"/>
    <n v="6"/>
    <n v="0"/>
    <n v="0"/>
    <n v="0"/>
    <n v="0"/>
    <n v="0"/>
    <n v="75614.600000000006"/>
    <s v="37331"/>
  </r>
  <r>
    <x v="0"/>
    <x v="207"/>
    <s v="Børnehaven Ryesgade 60"/>
    <x v="5"/>
    <s v="Ryesgade 60"/>
    <n v="2100"/>
    <s v="København Ø."/>
    <s v="35 37 04 32"/>
    <s v="37355@buf.kk.dk"/>
    <s v="Poul Mose"/>
    <n v="0"/>
    <n v="0"/>
    <s v="37355@buf.kk.dk"/>
    <s v="Børnehave"/>
    <n v="0"/>
    <n v="0"/>
    <n v="60"/>
    <n v="0"/>
    <n v="0"/>
    <n v="0"/>
    <n v="0"/>
    <s v="Nej"/>
    <n v="0"/>
    <n v="0"/>
    <n v="0"/>
    <n v="0"/>
    <n v="0"/>
    <n v="0"/>
    <n v="0"/>
    <n v="5"/>
    <n v="0"/>
    <n v="2"/>
    <n v="0"/>
    <n v="0"/>
    <n v="0"/>
    <n v="60000"/>
    <n v="0"/>
    <n v="0"/>
    <n v="0"/>
    <n v="0"/>
    <n v="0"/>
    <n v="0"/>
    <n v="0"/>
    <n v="0"/>
    <n v="0"/>
    <n v="0"/>
    <n v="0"/>
    <n v="0"/>
    <n v="0"/>
    <n v="0"/>
    <n v="0"/>
    <n v="0"/>
    <n v="0"/>
    <n v="0"/>
    <n v="70"/>
    <n v="0"/>
    <n v="1"/>
    <s v="Ja"/>
    <s v="Nej"/>
    <s v="Ja"/>
    <s v="Ja"/>
    <n v="0"/>
    <s v="Ja"/>
    <n v="0"/>
    <s v="Ja"/>
    <n v="0"/>
    <s v="Nej"/>
    <n v="0"/>
    <n v="0"/>
    <s v="produktionskøkken"/>
    <s v="nej"/>
    <s v="Mindre"/>
    <n v="0"/>
    <n v="0"/>
    <s v="to nye keramiske blus, en ny industriopvaskemaskine og et køleskab"/>
    <n v="0"/>
    <n v="0"/>
    <n v="0"/>
    <n v="0"/>
    <n v="0"/>
    <n v="0"/>
    <n v="0"/>
    <n v="0"/>
    <n v="0"/>
    <n v="0"/>
    <n v="0"/>
    <n v="0"/>
    <n v="0"/>
    <n v="1"/>
    <n v="4"/>
    <n v="0"/>
    <n v="2"/>
    <n v="0"/>
    <n v="0"/>
    <n v="0"/>
    <n v="1"/>
    <n v="1"/>
    <n v="0"/>
    <n v="0"/>
    <n v="0"/>
    <n v="0"/>
    <n v="0"/>
    <n v="1"/>
    <n v="0"/>
    <n v="0"/>
    <n v="1"/>
    <n v="25"/>
    <s v="Miele"/>
    <n v="0"/>
    <s v="Nej"/>
    <n v="0"/>
    <n v="0"/>
    <s v="Ja"/>
    <s v="Nej"/>
    <n v="2"/>
    <s v="God plads"/>
    <n v="0"/>
    <n v="0"/>
    <x v="2"/>
    <s v="Østerbro"/>
    <n v="0"/>
    <n v="0"/>
    <n v="60"/>
    <n v="0"/>
    <n v="0"/>
    <n v="0"/>
    <n v="0"/>
    <n v="0"/>
    <n v="0"/>
    <n v="0"/>
    <n v="0"/>
    <n v="0"/>
    <n v="0"/>
    <n v="0"/>
    <n v="35826.44"/>
    <s v="37355"/>
  </r>
  <r>
    <x v="0"/>
    <x v="208"/>
    <s v="Børnehaven Østre Gasværk Syd"/>
    <x v="5"/>
    <s v="Sionsgade 5D"/>
    <n v="2100"/>
    <s v="København Ø"/>
    <s v="39 29 54 09"/>
    <s v="37363@buf.kk.dk"/>
    <s v="Karsten Therkildsen"/>
    <n v="38608938"/>
    <n v="0"/>
    <s v="37363@buf.kk.dk"/>
    <s v="Børnehave"/>
    <n v="0"/>
    <n v="0"/>
    <n v="42"/>
    <n v="0"/>
    <n v="0"/>
    <n v="0"/>
    <n v="0"/>
    <s v="Nej"/>
    <n v="0"/>
    <n v="0"/>
    <n v="0"/>
    <n v="0"/>
    <n v="0"/>
    <n v="0"/>
    <n v="0"/>
    <n v="5"/>
    <n v="0"/>
    <n v="1"/>
    <n v="5"/>
    <n v="0"/>
    <n v="0"/>
    <n v="40000"/>
    <n v="0"/>
    <s v="Ja"/>
    <n v="0"/>
    <s v="Vivane Petersen"/>
    <n v="2008"/>
    <n v="7"/>
    <n v="0"/>
    <s v="Pædagogmedhjælper"/>
    <n v="0"/>
    <n v="0"/>
    <n v="0"/>
    <n v="0"/>
    <n v="0"/>
    <n v="0"/>
    <n v="0"/>
    <n v="0"/>
    <n v="0"/>
    <n v="0"/>
    <n v="40"/>
    <n v="0"/>
    <n v="1"/>
    <s v="Ja"/>
    <s v="Nej"/>
    <s v="Ja"/>
    <s v="Ja"/>
    <n v="0"/>
    <s v="Ja"/>
    <n v="0"/>
    <s v="Ja"/>
    <n v="0"/>
    <s v="Nej"/>
    <n v="0"/>
    <n v="0"/>
    <s v="produktionskøkken"/>
    <s v="nej"/>
    <s v="Mindre"/>
    <n v="0"/>
    <n v="0"/>
    <s v="1 nyt komfur, 1 stort køleskab, nye køkkenelementer, males - evt. fliser på væg."/>
    <n v="0"/>
    <n v="0"/>
    <n v="0"/>
    <n v="0"/>
    <n v="0"/>
    <n v="0"/>
    <n v="0"/>
    <n v="0"/>
    <n v="0"/>
    <s v="Cathrine"/>
    <n v="0"/>
    <n v="0"/>
    <n v="1"/>
    <n v="0"/>
    <n v="0"/>
    <n v="0"/>
    <n v="1"/>
    <n v="0"/>
    <n v="0"/>
    <n v="0"/>
    <n v="2"/>
    <n v="0"/>
    <n v="0"/>
    <n v="0"/>
    <n v="0"/>
    <n v="0"/>
    <n v="1"/>
    <n v="0"/>
    <n v="0"/>
    <n v="0"/>
    <n v="1"/>
    <n v="20"/>
    <s v="Miele"/>
    <n v="3"/>
    <s v="Nej"/>
    <n v="0"/>
    <s v="Nej"/>
    <s v="Nej"/>
    <s v="Nej"/>
    <n v="4"/>
    <s v="Begrænset"/>
    <n v="0"/>
    <n v="0"/>
    <x v="2"/>
    <s v="Østerbro"/>
    <n v="0"/>
    <n v="0"/>
    <n v="42"/>
    <n v="0"/>
    <n v="0"/>
    <n v="0"/>
    <n v="0"/>
    <n v="0"/>
    <n v="0"/>
    <n v="0"/>
    <n v="0"/>
    <n v="0"/>
    <n v="0"/>
    <n v="0"/>
    <n v="38959.949999999997"/>
    <s v="37363"/>
  </r>
  <r>
    <x v="0"/>
    <x v="209"/>
    <s v="Adashøj"/>
    <x v="5"/>
    <s v="Nærum Gadekær 1"/>
    <n v="2850"/>
    <s v="Nærum"/>
    <s v="45 80 34 81"/>
    <s v="37394@buf.kk.dk"/>
    <s v="Anna Marie Hjorth"/>
    <n v="33132724"/>
    <n v="0"/>
    <s v="37394@buf.kk.dk"/>
    <s v="Børnehave"/>
    <n v="0"/>
    <n v="0"/>
    <n v="26"/>
    <n v="0"/>
    <n v="0"/>
    <n v="0"/>
    <n v="0"/>
    <s v="Nej"/>
    <n v="0"/>
    <n v="0"/>
    <n v="0"/>
    <n v="0"/>
    <n v="0"/>
    <n v="0"/>
    <n v="0"/>
    <n v="5"/>
    <n v="5"/>
    <n v="0"/>
    <n v="5"/>
    <n v="0"/>
    <n v="0"/>
    <n v="20000"/>
    <n v="0"/>
    <n v="0"/>
    <n v="0"/>
    <n v="0"/>
    <n v="0"/>
    <n v="0"/>
    <n v="0"/>
    <n v="0"/>
    <n v="0"/>
    <n v="0"/>
    <n v="0"/>
    <n v="0"/>
    <n v="0"/>
    <n v="0"/>
    <n v="0"/>
    <n v="0"/>
    <n v="0"/>
    <n v="0"/>
    <n v="75"/>
    <n v="0"/>
    <n v="1"/>
    <s v="nej"/>
    <s v="Nej"/>
    <s v="Ja"/>
    <s v="Ja"/>
    <n v="0"/>
    <s v="Ja"/>
    <n v="0"/>
    <s v="Ja"/>
    <n v="0"/>
    <s v="ja"/>
    <n v="0"/>
    <n v="0"/>
    <s v="Køkken begrænset tilvirk"/>
    <n v="0"/>
    <n v="0"/>
    <n v="0"/>
    <n v="0"/>
    <n v="0"/>
    <s v="Mindre"/>
    <s v="Mindre"/>
    <s v="Nej"/>
    <s v="Køleskab og nye køkkenelementer. Evt. en ny ovn"/>
    <n v="0"/>
    <n v="0"/>
    <s v="Mindre"/>
    <s v="Køkkenelementer fornyes. Køkken kan gøres større ved at en væg fjernes"/>
    <n v="0"/>
    <s v="Cathrine Jerrik"/>
    <d v="2009-04-24T00:00:00"/>
    <n v="0"/>
    <n v="1"/>
    <n v="0"/>
    <n v="4"/>
    <n v="1"/>
    <n v="0"/>
    <n v="0"/>
    <n v="0"/>
    <n v="0"/>
    <n v="0"/>
    <n v="1"/>
    <n v="0"/>
    <n v="0"/>
    <n v="0"/>
    <n v="0"/>
    <n v="0"/>
    <n v="1"/>
    <n v="0"/>
    <n v="0"/>
    <n v="1"/>
    <n v="20"/>
    <s v="Miele"/>
    <n v="4"/>
    <s v="Nej"/>
    <n v="0"/>
    <s v="Ja"/>
    <s v="Nej"/>
    <s v="Nej"/>
    <n v="1"/>
    <s v="God plads"/>
    <n v="0"/>
    <n v="0"/>
    <x v="2"/>
    <s v="Østerbro"/>
    <n v="0"/>
    <n v="0"/>
    <n v="26"/>
    <n v="0"/>
    <n v="0"/>
    <n v="0"/>
    <n v="0"/>
    <n v="0"/>
    <n v="0"/>
    <n v="0"/>
    <n v="0"/>
    <n v="0"/>
    <n v="0"/>
    <n v="0"/>
    <n v="26222.46"/>
    <s v="37394"/>
  </r>
  <r>
    <x v="0"/>
    <x v="210"/>
    <s v="Udflytterbørnehaven Kong Oscar"/>
    <x v="5"/>
    <s v="Mørkhøj Bygade 10"/>
    <n v="2860"/>
    <s v="Søborg"/>
    <s v="39 66 20 80"/>
    <s v="37412@buf.kk.dk"/>
    <s v="helle høpfner"/>
    <n v="0"/>
    <n v="0"/>
    <s v="37412@buf.kk.dk"/>
    <s v="Børnehave"/>
    <n v="0"/>
    <n v="0"/>
    <n v="50"/>
    <n v="0"/>
    <n v="0"/>
    <n v="0"/>
    <n v="0"/>
    <s v="Nej"/>
    <n v="0"/>
    <n v="0"/>
    <n v="0"/>
    <n v="0"/>
    <n v="0"/>
    <n v="0"/>
    <n v="0"/>
    <n v="5"/>
    <n v="5"/>
    <n v="0"/>
    <n v="5"/>
    <n v="0"/>
    <n v="0"/>
    <n v="65000"/>
    <n v="0"/>
    <s v="Nej"/>
    <n v="0"/>
    <n v="0"/>
    <n v="0"/>
    <n v="0"/>
    <n v="0"/>
    <n v="0"/>
    <n v="0"/>
    <n v="0"/>
    <n v="0"/>
    <n v="0"/>
    <n v="0"/>
    <n v="0"/>
    <n v="0"/>
    <n v="0"/>
    <n v="0"/>
    <n v="0"/>
    <n v="90"/>
    <n v="0"/>
    <n v="1"/>
    <s v="Ja"/>
    <s v="ja"/>
    <s v="Ja"/>
    <s v="Ja"/>
    <n v="0"/>
    <s v="Ja"/>
    <n v="0"/>
    <s v="Ja"/>
    <n v="0"/>
    <s v="Nej"/>
    <s v="vil gerne kontaktes"/>
    <n v="0"/>
    <s v="Køkken begrænset tilvirk"/>
    <n v="0"/>
    <n v="0"/>
    <n v="0"/>
    <n v="0"/>
    <n v="0"/>
    <n v="0"/>
    <n v="0"/>
    <n v="0"/>
    <n v="0"/>
    <n v="0"/>
    <n v="0"/>
    <n v="0"/>
    <n v="0"/>
    <s v="Åbent køkken delt i to rum. Jeg kan sagtens se at der kan laves mad. Med nogle forandringer og investeringer"/>
    <s v="Lone Voss"/>
    <d v="2009-04-24T00:00:00"/>
    <n v="0"/>
    <n v="0"/>
    <n v="1"/>
    <n v="4"/>
    <n v="0"/>
    <n v="1"/>
    <n v="0"/>
    <n v="0"/>
    <n v="0"/>
    <n v="3"/>
    <n v="0"/>
    <n v="0"/>
    <n v="0"/>
    <n v="0"/>
    <n v="0"/>
    <n v="1"/>
    <n v="1"/>
    <n v="0"/>
    <n v="0"/>
    <n v="1"/>
    <n v="20"/>
    <s v="Miele"/>
    <n v="4"/>
    <s v="Nej"/>
    <n v="0"/>
    <s v="Nej"/>
    <s v="Nej"/>
    <s v="Nej"/>
    <n v="3"/>
    <s v="Begrænset"/>
    <s v="Opvaskemaskinen fungerer ikke optimalt. Kogebord udskiftes. Der skal kigges på ovnene. Kapaciteten skal øges til 2 ovne, op i arbejdshøjde. Låge som kan 'lukke' køkkenet af. Røremaskine"/>
    <n v="0"/>
    <x v="2"/>
    <s v="Østerbro"/>
    <n v="0"/>
    <n v="0"/>
    <n v="50"/>
    <n v="0"/>
    <n v="0"/>
    <n v="0"/>
    <n v="0"/>
    <n v="0"/>
    <n v="0"/>
    <n v="0"/>
    <n v="0"/>
    <n v="0"/>
    <n v="0"/>
    <n v="0"/>
    <n v="77455.64"/>
    <s v="37412"/>
  </r>
  <r>
    <x v="0"/>
    <x v="211"/>
    <s v="VANDPYTTEN"/>
    <x v="5"/>
    <s v="Spanagervej 14F"/>
    <n v="4623"/>
    <s v="Lille Skensved"/>
    <s v="39 20 21 34 / 56 82 20 78"/>
    <s v="37482@buf.kk.dk"/>
    <s v="Jens Mortensen"/>
    <n v="27262078"/>
    <n v="56822078"/>
    <s v="37482@buf.kk.dk"/>
    <s v="Børnehave"/>
    <n v="0"/>
    <n v="0"/>
    <n v="43"/>
    <n v="0"/>
    <n v="0"/>
    <n v="0"/>
    <n v="0"/>
    <s v="Nej"/>
    <n v="0"/>
    <n v="0"/>
    <n v="0"/>
    <n v="0"/>
    <n v="0"/>
    <n v="0"/>
    <n v="0"/>
    <n v="5"/>
    <n v="2"/>
    <n v="2"/>
    <n v="5"/>
    <n v="0"/>
    <n v="0"/>
    <n v="80000"/>
    <n v="0"/>
    <s v="Ja"/>
    <n v="0"/>
    <s v="Marianne Holm"/>
    <n v="1998"/>
    <n v="25"/>
    <n v="0"/>
    <n v="0"/>
    <s v="9 års erfaring"/>
    <s v="hygiejne,forskellige"/>
    <n v="0"/>
    <n v="0"/>
    <n v="0"/>
    <n v="0"/>
    <n v="0"/>
    <n v="0"/>
    <n v="0"/>
    <n v="0"/>
    <n v="78"/>
    <n v="0"/>
    <n v="2"/>
    <s v="Ja"/>
    <s v="Nej"/>
    <s v="Ja"/>
    <s v="Ja"/>
    <n v="0"/>
    <s v="Ja"/>
    <n v="0"/>
    <s v="Ja"/>
    <n v="0"/>
    <s v="ja"/>
    <n v="0"/>
    <n v="0"/>
    <s v="produktionskøkken"/>
    <s v="Ja"/>
    <n v="0"/>
    <n v="0"/>
    <n v="0"/>
    <n v="0"/>
    <n v="0"/>
    <n v="0"/>
    <n v="0"/>
    <n v="0"/>
    <n v="0"/>
    <n v="0"/>
    <n v="0"/>
    <n v="0"/>
    <n v="0"/>
    <s v="Cathrine Jerrik"/>
    <d v="2009-04-24T00:00:00"/>
    <n v="0"/>
    <n v="0"/>
    <n v="1"/>
    <n v="5"/>
    <n v="0"/>
    <n v="2"/>
    <n v="0"/>
    <n v="0"/>
    <n v="0"/>
    <n v="3"/>
    <n v="1"/>
    <n v="0"/>
    <n v="0"/>
    <n v="0"/>
    <n v="0"/>
    <n v="0"/>
    <n v="1"/>
    <n v="0"/>
    <n v="0"/>
    <n v="1"/>
    <n v="20"/>
    <s v="Miele"/>
    <n v="5.5"/>
    <s v="Nej"/>
    <n v="0"/>
    <s v="Ja"/>
    <s v="Ja"/>
    <s v="Nej"/>
    <n v="4"/>
    <s v="Begrænset"/>
    <n v="0"/>
    <n v="0"/>
    <x v="2"/>
    <s v="Østerbro"/>
    <n v="0"/>
    <n v="0"/>
    <n v="43"/>
    <n v="0"/>
    <n v="0"/>
    <n v="0"/>
    <n v="0"/>
    <n v="0"/>
    <n v="0"/>
    <n v="0"/>
    <n v="0"/>
    <n v="0"/>
    <n v="0"/>
    <n v="0"/>
    <n v="70325.350000000006"/>
    <s v="37482"/>
  </r>
  <r>
    <x v="0"/>
    <x v="212"/>
    <s v="Bellmansgade 23"/>
    <x v="5"/>
    <s v="Bellmansgade 23"/>
    <n v="2100"/>
    <s v="København Ø"/>
    <s v="39 29 23 20"/>
    <s v="37552@buf.kk.dk"/>
    <s v="Dennis Nygaard Sørensen"/>
    <n v="0"/>
    <n v="39292320"/>
    <s v="37552@faf.kk.dk"/>
    <s v="Børnehave"/>
    <n v="0"/>
    <n v="0"/>
    <n v="38"/>
    <n v="38"/>
    <n v="0"/>
    <n v="0"/>
    <n v="0"/>
    <s v="Nej"/>
    <n v="0"/>
    <n v="0"/>
    <n v="0"/>
    <n v="0"/>
    <n v="0"/>
    <n v="0"/>
    <n v="0"/>
    <n v="5"/>
    <n v="0"/>
    <n v="0"/>
    <n v="5"/>
    <n v="0"/>
    <n v="0"/>
    <n v="40000"/>
    <n v="0"/>
    <s v="Nej"/>
    <n v="0"/>
    <n v="0"/>
    <n v="0"/>
    <n v="0"/>
    <n v="0"/>
    <n v="0"/>
    <n v="0"/>
    <n v="0"/>
    <n v="0"/>
    <n v="0"/>
    <n v="0"/>
    <n v="0"/>
    <n v="0"/>
    <n v="0"/>
    <n v="0"/>
    <n v="0"/>
    <n v="75"/>
    <n v="0"/>
    <n v="2"/>
    <s v="Ja"/>
    <s v="Nej"/>
    <s v="nej"/>
    <n v="0"/>
    <n v="0"/>
    <n v="0"/>
    <n v="0"/>
    <n v="0"/>
    <n v="0"/>
    <n v="0"/>
    <n v="0"/>
    <n v="0"/>
    <s v="Køkken begrænset tilvirk"/>
    <n v="0"/>
    <n v="0"/>
    <n v="0"/>
    <n v="0"/>
    <n v="0"/>
    <s v="Mindre"/>
    <s v="Mindre"/>
    <s v="Nej"/>
    <s v="køkkenet kan udvides, der ligger et lille depot op til, hvor væggen kan rives ned. Der er brug for endnu en ovn + ekstra køleplads. Røremaskine + grøntsagsrobot"/>
    <n v="0"/>
    <n v="0"/>
    <n v="0"/>
    <n v="0"/>
    <n v="0"/>
    <s v="Mariah / Sine"/>
    <n v="0"/>
    <n v="0"/>
    <n v="0"/>
    <n v="1"/>
    <n v="4"/>
    <n v="1"/>
    <n v="0"/>
    <n v="0"/>
    <n v="0"/>
    <n v="0"/>
    <n v="1"/>
    <n v="1"/>
    <n v="0"/>
    <n v="0"/>
    <n v="0"/>
    <n v="0"/>
    <n v="1"/>
    <n v="0"/>
    <n v="0"/>
    <n v="0"/>
    <n v="1"/>
    <n v="30"/>
    <s v="Miele"/>
    <n v="2"/>
    <s v="Nej"/>
    <n v="0"/>
    <s v="Nej"/>
    <s v="Nej"/>
    <s v="Nej"/>
    <n v="1"/>
    <s v="ingen plads"/>
    <s v="Depot er kun køkkenskabene. Samme leder som inst. 34411 Pinocchio. Leder foreslår at denne kan leverer mad. Der er ca. 500 meter mellem de to institutioner."/>
    <n v="0"/>
    <x v="0"/>
    <s v="Østerbro"/>
    <n v="0"/>
    <n v="0"/>
    <n v="38"/>
    <n v="38"/>
    <n v="0"/>
    <n v="0"/>
    <n v="0"/>
    <n v="0"/>
    <n v="0"/>
    <n v="0"/>
    <n v="0"/>
    <n v="0"/>
    <n v="0"/>
    <n v="0"/>
    <n v="55428.27"/>
    <s v="37552"/>
  </r>
  <r>
    <x v="0"/>
    <x v="213"/>
    <s v="Børneinstitutionen ved Statens Serumsinstitut"/>
    <x v="0"/>
    <s v="Amagerfælledvej 38"/>
    <n v="2300"/>
    <s v="København S"/>
    <s v="32 54 76 79"/>
    <s v="35225@buf.kk.dk"/>
    <s v="Ib Andresen / Peter Jespersen"/>
    <n v="0"/>
    <n v="32547084"/>
    <s v="bornehaven@mail.tele.dk"/>
    <s v="Integreret"/>
    <n v="24"/>
    <n v="0"/>
    <n v="36"/>
    <n v="0"/>
    <n v="0"/>
    <n v="0"/>
    <n v="0"/>
    <s v="ja"/>
    <n v="2"/>
    <n v="1"/>
    <n v="5"/>
    <n v="5"/>
    <n v="5"/>
    <n v="5"/>
    <n v="0"/>
    <n v="5"/>
    <n v="0"/>
    <n v="0"/>
    <n v="5"/>
    <n v="0"/>
    <n v="100000"/>
    <n v="0"/>
    <n v="0"/>
    <s v="Ja"/>
    <s v="nej"/>
    <s v="Bente"/>
    <n v="2004"/>
    <n v="21"/>
    <n v="0"/>
    <s v="ufaglært"/>
    <s v="7 år fra vuggestue"/>
    <s v="Obligatoriske kurser"/>
    <s v="Rita"/>
    <n v="2000"/>
    <n v="15"/>
    <n v="0"/>
    <s v="%"/>
    <s v="%"/>
    <s v="Obligatoriske kurser"/>
    <n v="80"/>
    <n v="80"/>
    <n v="2"/>
    <n v="2"/>
    <s v="nej"/>
    <s v="Nej"/>
    <s v="nej"/>
    <s v="Ja"/>
    <s v="Men kan ikke forestille sig det kan lade sig gøre, gammelt køkken der ikke er godkendt"/>
    <s v="Ja"/>
    <s v="Er skeptiske og bange for at maden evt. måtte komme udefra"/>
    <s v="Ja"/>
    <n v="0"/>
    <s v="Nej"/>
    <n v="0"/>
    <n v="0"/>
    <s v="Køkken begrænset tilvirk"/>
    <s v="nej"/>
    <n v="0"/>
    <n v="0"/>
    <n v="0"/>
    <n v="0"/>
    <s v="Større"/>
    <s v="Større"/>
    <n v="0"/>
    <s v="Der skal indrettes nyt køkken på lidt plads, ekstra kogeplade, ovn, opvaskemaskine. Køkken ikke godkendt."/>
    <n v="0"/>
    <n v="0"/>
    <n v="0"/>
    <n v="0"/>
    <s v="Lederen endte med at blive begejstret for tanken om lokal mad"/>
    <s v="mariah / Nanna"/>
    <n v="39903"/>
    <n v="0"/>
    <n v="1"/>
    <n v="0"/>
    <n v="0"/>
    <n v="0"/>
    <n v="0"/>
    <n v="0"/>
    <n v="0"/>
    <n v="0"/>
    <n v="3"/>
    <n v="0"/>
    <n v="0"/>
    <n v="0"/>
    <n v="0"/>
    <n v="0"/>
    <n v="1"/>
    <n v="0"/>
    <n v="0"/>
    <n v="0"/>
    <n v="0"/>
    <n v="0"/>
    <n v="0"/>
    <n v="0"/>
    <s v="Nej"/>
    <n v="0"/>
    <s v="Nej"/>
    <s v="Nej"/>
    <s v="Nej"/>
    <n v="1"/>
    <s v="ingen plads"/>
    <s v="Der kan evt. indrettes depot i kælderen"/>
    <n v="0"/>
    <x v="0"/>
    <s v="Amager"/>
    <n v="24"/>
    <n v="0"/>
    <n v="36"/>
    <n v="0"/>
    <n v="0"/>
    <n v="0"/>
    <n v="0"/>
    <n v="0"/>
    <n v="0"/>
    <n v="0"/>
    <n v="0"/>
    <n v="0"/>
    <n v="0"/>
    <n v="0"/>
    <n v="295249"/>
    <s v="35225"/>
  </r>
  <r>
    <x v="0"/>
    <x v="214"/>
    <s v="Børneinstitutionen ved Statens Serumsinstitut"/>
    <x v="0"/>
    <s v="Amagerfælledvej 38"/>
    <n v="2300"/>
    <s v="København S"/>
    <s v="32 54 76 79"/>
    <s v="35225@buf.kk.dk"/>
    <s v="Ib Andresen / Peter Jespersen"/>
    <n v="0"/>
    <n v="32547084"/>
    <s v="bornehaven@mail.tele.dk"/>
    <s v="Integreret"/>
    <n v="24"/>
    <n v="0"/>
    <n v="36"/>
    <n v="0"/>
    <n v="0"/>
    <n v="0"/>
    <n v="0"/>
    <s v="ja"/>
    <n v="2"/>
    <n v="1"/>
    <n v="0"/>
    <n v="0"/>
    <n v="0"/>
    <n v="0"/>
    <n v="0"/>
    <n v="0"/>
    <n v="0"/>
    <n v="0"/>
    <n v="0"/>
    <n v="0"/>
    <n v="0"/>
    <n v="0"/>
    <n v="0"/>
    <n v="0"/>
    <n v="0"/>
    <n v="0"/>
    <n v="0"/>
    <n v="0"/>
    <n v="0"/>
    <n v="0"/>
    <n v="0"/>
    <n v="0"/>
    <n v="0"/>
    <n v="0"/>
    <n v="0"/>
    <n v="0"/>
    <n v="0"/>
    <n v="0"/>
    <n v="0"/>
    <n v="0"/>
    <n v="0"/>
    <n v="0"/>
    <n v="0"/>
    <n v="0"/>
    <n v="0"/>
    <n v="0"/>
    <n v="0"/>
    <n v="0"/>
    <n v="0"/>
    <n v="0"/>
    <n v="0"/>
    <n v="0"/>
    <n v="0"/>
    <n v="0"/>
    <n v="0"/>
    <s v="produktionskøkken"/>
    <s v="Ja"/>
    <n v="0"/>
    <n v="0"/>
    <n v="0"/>
    <s v="Ingen hvis køkkenet kun skal lave mad til vuggestue. Køkkenet er modulkøkken på 10 km2. der er ikke kapacitet til at producerer til Bh"/>
    <n v="0"/>
    <n v="0"/>
    <n v="0"/>
    <n v="0"/>
    <n v="0"/>
    <n v="0"/>
    <n v="0"/>
    <n v="0"/>
    <n v="0"/>
    <s v="mariah / Nanna"/>
    <d v="2009-03-31T00:00:00"/>
    <n v="0"/>
    <n v="1"/>
    <n v="0"/>
    <n v="0"/>
    <n v="0"/>
    <n v="0"/>
    <n v="0"/>
    <n v="0"/>
    <n v="0"/>
    <n v="1"/>
    <n v="1"/>
    <n v="0"/>
    <n v="0"/>
    <n v="0"/>
    <n v="0"/>
    <n v="0"/>
    <n v="0"/>
    <n v="0"/>
    <n v="1"/>
    <n v="1"/>
    <n v="25"/>
    <s v="Miele professional"/>
    <n v="4"/>
    <s v="Nej"/>
    <n v="0"/>
    <s v="Ja"/>
    <s v="Ja"/>
    <s v="Nej"/>
    <n v="2"/>
    <s v="Begrænset"/>
    <s v="depot i kælder4, kun plads til vuggestue"/>
    <n v="0"/>
    <x v="0"/>
    <s v="Amager"/>
    <n v="24"/>
    <n v="0"/>
    <n v="36"/>
    <n v="0"/>
    <n v="0"/>
    <n v="0"/>
    <n v="0"/>
    <n v="0"/>
    <n v="0"/>
    <n v="0"/>
    <n v="0"/>
    <n v="0"/>
    <n v="0"/>
    <n v="0"/>
    <n v="295249"/>
    <s v="35225"/>
  </r>
  <r>
    <x v="0"/>
    <x v="215"/>
    <s v="Børnehuset Sundby Algåprd"/>
    <x v="0"/>
    <s v="Jens Warmings Vej 73-75"/>
    <n v="2300"/>
    <s v="København S"/>
    <s v="32 58 79 05"/>
    <s v="vugsa@email.dk"/>
    <s v="Lena Andersen"/>
    <n v="32582248"/>
    <n v="0"/>
    <s v="vugsa@email.dk"/>
    <s v="Integreret"/>
    <n v="50"/>
    <n v="0"/>
    <n v="60"/>
    <n v="0"/>
    <n v="0"/>
    <n v="0"/>
    <n v="0"/>
    <s v="ja"/>
    <n v="2"/>
    <n v="1"/>
    <n v="0"/>
    <n v="5"/>
    <n v="3"/>
    <n v="5"/>
    <n v="0"/>
    <n v="0"/>
    <n v="0"/>
    <n v="0"/>
    <n v="0"/>
    <n v="0"/>
    <n v="95000"/>
    <n v="0"/>
    <n v="0"/>
    <s v="Ja"/>
    <s v="nej"/>
    <s v="Guli Nasreen"/>
    <n v="2007"/>
    <n v="37"/>
    <n v="0"/>
    <s v="VUC / AOF"/>
    <s v="Kommunalt køkken som kørete mad ud. Kørte maden"/>
    <s v="økologisk børnemad, Partnerskabets kursus"/>
    <s v="Helle Adelsbæk"/>
    <n v="2008"/>
    <n v="20"/>
    <n v="0"/>
    <n v="0"/>
    <n v="0"/>
    <n v="0"/>
    <n v="100"/>
    <n v="100"/>
    <n v="3"/>
    <n v="3"/>
    <s v="nej"/>
    <s v="ja"/>
    <s v="nej"/>
    <s v="Ja"/>
    <s v="Ser store praktiske hindringer: 2 huse der lige er slået sammen."/>
    <s v="Ja"/>
    <n v="0"/>
    <s v="Ja"/>
    <n v="0"/>
    <s v="Nej"/>
    <n v="0"/>
    <n v="0"/>
    <s v="produktionskøkken"/>
    <s v="nej"/>
    <s v="Større"/>
    <s v="Større"/>
    <n v="0"/>
    <s v="Se vedlagte skemaer"/>
    <n v="0"/>
    <n v="0"/>
    <n v="0"/>
    <n v="0"/>
    <n v="0"/>
    <n v="0"/>
    <n v="0"/>
    <n v="0"/>
    <n v="0"/>
    <s v="Birgitte / Nanna"/>
    <d v="2009-03-26T00:00:00"/>
    <n v="0"/>
    <n v="0"/>
    <n v="1"/>
    <n v="5"/>
    <n v="0"/>
    <n v="2"/>
    <n v="0"/>
    <n v="0"/>
    <n v="0"/>
    <n v="1"/>
    <n v="1"/>
    <n v="1"/>
    <n v="0"/>
    <n v="0"/>
    <n v="0"/>
    <n v="0"/>
    <n v="0"/>
    <n v="1"/>
    <n v="0"/>
    <n v="1"/>
    <n v="3"/>
    <s v="Elektrolux"/>
    <n v="9"/>
    <s v="Ja"/>
    <n v="4"/>
    <s v="Nej"/>
    <s v="Nej"/>
    <s v="Nej"/>
    <n v="2"/>
    <s v="Begrænset"/>
    <s v="Der er to køkkener, stort i vuggestue lille i børnehave. Inst. Ny-sammenlagt skal ombygges, her ville samlet køk.løsning være relevant._x000a_Kan byggeplaner før sammenlægning revidres så der bliver fælles køk.løsning? Vug.køk. kan producere til alle men mangler lager og plads til rulle borde."/>
    <n v="0"/>
    <x v="0"/>
    <s v="Amager"/>
    <n v="47"/>
    <n v="0"/>
    <n v="79"/>
    <n v="0"/>
    <n v="0"/>
    <n v="0"/>
    <n v="0"/>
    <n v="0"/>
    <n v="0"/>
    <n v="0"/>
    <n v="0"/>
    <n v="0"/>
    <n v="0"/>
    <n v="0"/>
    <n v="115370.26"/>
    <s v="35246"/>
  </r>
  <r>
    <x v="0"/>
    <x v="216"/>
    <s v="Børnehuset Sundby Algåprd"/>
    <x v="0"/>
    <s v="Jens Warmings Vej 73-75"/>
    <n v="2300"/>
    <s v="København S"/>
    <s v="32 58 79 05"/>
    <s v="vugsa@email.dk"/>
    <s v="Lena Andersen"/>
    <n v="32582248"/>
    <n v="0"/>
    <s v="vugsa@email.dk"/>
    <s v="Integreret"/>
    <n v="0"/>
    <n v="0"/>
    <n v="0"/>
    <n v="0"/>
    <n v="0"/>
    <n v="0"/>
    <n v="0"/>
    <s v="ja"/>
    <n v="2"/>
    <n v="2"/>
    <n v="0"/>
    <n v="0"/>
    <n v="0"/>
    <n v="0"/>
    <n v="0"/>
    <n v="0"/>
    <n v="0"/>
    <n v="0"/>
    <n v="0"/>
    <n v="0"/>
    <n v="0"/>
    <n v="0"/>
    <n v="0"/>
    <n v="0"/>
    <n v="0"/>
    <n v="0"/>
    <n v="0"/>
    <n v="0"/>
    <n v="0"/>
    <n v="0"/>
    <n v="0"/>
    <n v="0"/>
    <n v="0"/>
    <n v="0"/>
    <n v="0"/>
    <n v="0"/>
    <n v="0"/>
    <n v="0"/>
    <n v="0"/>
    <n v="0"/>
    <n v="0"/>
    <n v="0"/>
    <n v="0"/>
    <n v="0"/>
    <n v="0"/>
    <n v="0"/>
    <n v="0"/>
    <n v="0"/>
    <n v="0"/>
    <n v="0"/>
    <n v="0"/>
    <n v="0"/>
    <n v="0"/>
    <n v="0"/>
    <n v="0"/>
    <s v="Modtagerkøkken"/>
    <s v="nej"/>
    <s v="Større"/>
    <s v="Større"/>
    <n v="0"/>
    <s v="2 vaske, ekstra kogeplader, ekstra ovn, nye elementer"/>
    <n v="0"/>
    <n v="0"/>
    <n v="0"/>
    <n v="0"/>
    <n v="0"/>
    <n v="0"/>
    <n v="0"/>
    <n v="0"/>
    <n v="0"/>
    <s v="Birgitte / Nanna"/>
    <n v="39899"/>
    <n v="0"/>
    <n v="1"/>
    <n v="0"/>
    <n v="0"/>
    <n v="0"/>
    <n v="1"/>
    <n v="0"/>
    <n v="0"/>
    <n v="0"/>
    <n v="2"/>
    <n v="0"/>
    <n v="0"/>
    <n v="0"/>
    <n v="1"/>
    <n v="0"/>
    <n v="1"/>
    <n v="0"/>
    <n v="0"/>
    <n v="0"/>
    <n v="1"/>
    <n v="20"/>
    <s v="Miele"/>
    <n v="4"/>
    <s v="Nej"/>
    <n v="0"/>
    <s v="Nej"/>
    <s v="Nej"/>
    <s v="Nej"/>
    <n v="1"/>
    <s v="ingen plads"/>
    <n v="0"/>
    <n v="0"/>
    <x v="0"/>
    <s v="Amager"/>
    <n v="47"/>
    <n v="0"/>
    <n v="79"/>
    <n v="0"/>
    <n v="0"/>
    <n v="0"/>
    <n v="0"/>
    <n v="0"/>
    <n v="0"/>
    <n v="0"/>
    <n v="0"/>
    <n v="0"/>
    <n v="0"/>
    <n v="0"/>
    <n v="115370.26"/>
    <s v="35246"/>
  </r>
  <r>
    <x v="0"/>
    <x v="217"/>
    <s v="Abildgården"/>
    <x v="0"/>
    <s v="Moselgade 24"/>
    <n v="2300"/>
    <s v="København S"/>
    <s v="32 58 48 41"/>
    <s v="35405@buf.kk.dk"/>
    <s v="Birgitte Pociot"/>
    <n v="32520245"/>
    <n v="0"/>
    <s v="35405@buf.kk.dk"/>
    <s v="Integreret"/>
    <n v="30"/>
    <n v="0"/>
    <n v="34"/>
    <n v="0"/>
    <n v="0"/>
    <n v="0"/>
    <n v="0"/>
    <s v="Nej"/>
    <n v="0"/>
    <n v="0"/>
    <n v="5"/>
    <n v="5"/>
    <n v="5"/>
    <n v="5"/>
    <n v="0"/>
    <n v="5"/>
    <n v="0"/>
    <n v="1"/>
    <n v="5"/>
    <n v="0"/>
    <n v="134000"/>
    <n v="134000"/>
    <n v="0"/>
    <s v="Ja"/>
    <n v="0"/>
    <s v="Adissa Haemidovic"/>
    <n v="2003"/>
    <n v="31"/>
    <n v="0"/>
    <s v="ufaglært, køkken tekniker i sit hjemland, tror det var Polen"/>
    <s v="en del"/>
    <s v="hygiejne og økologisk oplysningsforbund"/>
    <n v="0"/>
    <n v="0"/>
    <n v="0"/>
    <n v="0"/>
    <n v="0"/>
    <n v="0"/>
    <n v="0"/>
    <n v="80"/>
    <n v="70"/>
    <n v="2"/>
    <n v="2"/>
    <s v="Ja"/>
    <s v="Nej"/>
    <s v="Ja"/>
    <s v="Ja"/>
    <s v="institutionen laver dagligt mad til vuggestuen, men vil ikke kunne lave mad p.t. til børnehaven med pga et meget lille køkken."/>
    <s v="Ja"/>
    <n v="0"/>
    <s v="Ja"/>
    <n v="0"/>
    <s v="Nej"/>
    <n v="0"/>
    <n v="0"/>
    <s v="produktionskøkken"/>
    <s v="nej"/>
    <s v="Større"/>
    <s v="Større"/>
    <s v="Nej"/>
    <s v="Køkkenet skal udvides med et tilstødende lokale, der p.t. er kontor. Det kan rykkes ovenpå. Det er et gammelt og lille køkken, der kører på dispensation til madlavning til vuggestuen. Køkken har kun et alm komfur med en ovn, skal have mere ovn og køleskabe"/>
    <n v="0"/>
    <n v="0"/>
    <n v="0"/>
    <n v="0"/>
    <n v="0"/>
    <n v="0"/>
    <n v="0"/>
    <n v="0"/>
    <n v="0"/>
    <s v="Cathrine Joachim Jerrik"/>
    <s v="7.4.2009"/>
    <n v="0"/>
    <n v="1"/>
    <n v="0"/>
    <n v="0"/>
    <n v="0"/>
    <n v="0"/>
    <n v="0"/>
    <n v="0"/>
    <n v="0"/>
    <n v="2"/>
    <n v="0"/>
    <n v="0"/>
    <n v="0"/>
    <n v="0"/>
    <n v="0"/>
    <n v="0"/>
    <n v="0"/>
    <n v="0"/>
    <n v="1"/>
    <n v="1"/>
    <n v="20"/>
    <s v="Miele"/>
    <n v="3"/>
    <n v="0"/>
    <n v="0"/>
    <s v="Ja"/>
    <s v="Ja"/>
    <n v="0"/>
    <n v="1"/>
    <s v="Begrænset"/>
    <s v="Institutionen vil tage kontakt til nabo institutionen &quot;Ønskeøen&quot;  mht at få mad leveret derfra indtil deres eget køkken er stort nok til hele institutionen."/>
    <n v="0"/>
    <x v="0"/>
    <s v="Amager"/>
    <n v="30"/>
    <n v="0"/>
    <n v="34"/>
    <n v="0"/>
    <n v="0"/>
    <n v="0"/>
    <n v="0"/>
    <n v="0"/>
    <n v="0"/>
    <n v="0"/>
    <n v="0"/>
    <n v="0"/>
    <n v="0"/>
    <n v="0"/>
    <n v="107323.72"/>
    <s v="35405"/>
  </r>
  <r>
    <x v="0"/>
    <x v="218"/>
    <s v="Den flyvende kuffert "/>
    <x v="0"/>
    <s v="Nyrnberggade 33"/>
    <n v="2300"/>
    <s v="København S"/>
    <s v="32 57 14 06"/>
    <s v="35408@buf.kk.dk"/>
    <s v="Christina Viberg-Jespersen"/>
    <n v="23433007"/>
    <n v="0"/>
    <s v="35408@buf.kk.dk"/>
    <s v="Integreret"/>
    <n v="36"/>
    <n v="0"/>
    <n v="50"/>
    <n v="0"/>
    <n v="0"/>
    <n v="0"/>
    <n v="0"/>
    <s v="ja"/>
    <n v="2"/>
    <n v="1"/>
    <n v="5"/>
    <n v="5"/>
    <n v="5"/>
    <n v="5"/>
    <n v="0"/>
    <n v="5"/>
    <n v="0"/>
    <n v="0"/>
    <n v="5"/>
    <n v="0"/>
    <n v="15000"/>
    <n v="15000"/>
    <n v="0"/>
    <s v="Ja"/>
    <n v="0"/>
    <s v="Pia Jelbo"/>
    <n v="2004"/>
    <n v="37"/>
    <n v="0"/>
    <s v="Køkkenleder"/>
    <s v="mange år"/>
    <s v="økologisk oplysningsforbund"/>
    <n v="0"/>
    <n v="0"/>
    <n v="0"/>
    <n v="0"/>
    <n v="0"/>
    <n v="0"/>
    <n v="0"/>
    <n v="98"/>
    <n v="98"/>
    <n v="1"/>
    <n v="1"/>
    <s v="Ja"/>
    <s v="Nej"/>
    <s v="Ja"/>
    <s v="Ja"/>
    <s v="De ville gerne selv lave maden, men mener at køkken er for lille og at det ikke vil være muligt"/>
    <s v="Ja"/>
    <s v="men afvendter politikernes svar på alle deres spørgsmål"/>
    <s v="Nej"/>
    <s v="De kan ikke se hvordan det skal kunne lade sig gøre i det meget lille køkken de har.. Så vil gerne have ombygget køkkenet i vuggestuen så det kan lave mad til alle."/>
    <s v="Nej"/>
    <s v="vil gerne have hjælp nå de nårså langt "/>
    <n v="0"/>
    <s v="produktionskøkken"/>
    <s v="nej"/>
    <s v="Ingen"/>
    <s v="Ingen"/>
    <n v="0"/>
    <s v="Køkken er meget dårligt indrettet, nyt men ingen plads til en optimering mht at skulle lave mad til børnehaven med. Køkkenpersonalet er meget negativ omkring køkkenet og dets indretning, så var ikke opsat på at skulle kunne lave mad til flere."/>
    <n v="0"/>
    <n v="0"/>
    <n v="0"/>
    <n v="0"/>
    <n v="0"/>
    <n v="0"/>
    <n v="0"/>
    <n v="0"/>
    <n v="0"/>
    <s v="Cathrine Joachim Jerrik"/>
    <s v="3.4.2009"/>
    <n v="0"/>
    <n v="0"/>
    <n v="1"/>
    <n v="4"/>
    <n v="0"/>
    <n v="0"/>
    <n v="1"/>
    <n v="0"/>
    <n v="5"/>
    <n v="0"/>
    <n v="1"/>
    <n v="0"/>
    <n v="0"/>
    <n v="0"/>
    <n v="0"/>
    <n v="1"/>
    <n v="0"/>
    <n v="0"/>
    <n v="0"/>
    <n v="1"/>
    <n v="20"/>
    <s v="Miele"/>
    <n v="3"/>
    <n v="0"/>
    <n v="0"/>
    <s v="Ja"/>
    <s v="Ja"/>
    <n v="0"/>
    <n v="2"/>
    <s v="Begrænset"/>
    <s v="Køkken er meget dårligt indrettet og man må nok give køkkenpersonalet ret i at det vil være ret umuligt at skulle lave mad til børnehaven, da 30 af børnene hver dag tager i skoven og skal have smurt madpakker eller lign."/>
    <n v="0"/>
    <x v="0"/>
    <s v="Amager"/>
    <n v="36"/>
    <n v="0"/>
    <n v="50"/>
    <n v="0"/>
    <n v="0"/>
    <n v="0"/>
    <n v="0"/>
    <n v="0"/>
    <n v="0"/>
    <n v="0"/>
    <n v="0"/>
    <n v="0"/>
    <n v="0"/>
    <n v="0"/>
    <n v="132752.39000000001"/>
    <s v="35408"/>
  </r>
  <r>
    <x v="0"/>
    <x v="219"/>
    <s v="Den flyvende kuffert "/>
    <x v="0"/>
    <s v="Nyrnberggade 33"/>
    <n v="2300"/>
    <s v="København S"/>
    <s v="32 57 14 06"/>
    <s v="35408@buf.kk.dk"/>
    <s v="Christina Viberg-Jespersen"/>
    <n v="23433007"/>
    <n v="0"/>
    <s v="35408@buf.kk.dk"/>
    <s v="Integreret"/>
    <n v="36"/>
    <n v="0"/>
    <n v="50"/>
    <n v="0"/>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s v="nej"/>
    <s v="Større"/>
    <s v="Større"/>
    <s v="ja"/>
    <s v="Vuggestuens oprindelige køkken. Meget gammelt og ikke brugbart til fødevareproduktion p.t. Der er et tilstødende lokale der kunne inddrages så der kunne bygges et stort nyt køkken. "/>
    <s v="Større"/>
    <s v="Større"/>
    <s v="Ja"/>
    <n v="0"/>
    <n v="0"/>
    <n v="0"/>
    <n v="0"/>
    <n v="0"/>
    <n v="0"/>
    <s v="Cathrine Joachim Jerrik"/>
    <s v="3.4.2009"/>
    <n v="0"/>
    <n v="1"/>
    <n v="0"/>
    <n v="0"/>
    <n v="0"/>
    <n v="0"/>
    <n v="0"/>
    <n v="0"/>
    <n v="0"/>
    <n v="0"/>
    <n v="1"/>
    <n v="0"/>
    <n v="1"/>
    <n v="0"/>
    <n v="0"/>
    <n v="0"/>
    <n v="0"/>
    <n v="0"/>
    <n v="0"/>
    <n v="1"/>
    <n v="20"/>
    <s v="Miele"/>
    <n v="3"/>
    <n v="0"/>
    <n v="0"/>
    <n v="0"/>
    <n v="0"/>
    <n v="0"/>
    <n v="2"/>
    <s v="Begrænset"/>
    <n v="0"/>
    <n v="0"/>
    <x v="0"/>
    <s v="Amager"/>
    <n v="36"/>
    <n v="0"/>
    <n v="50"/>
    <n v="0"/>
    <n v="0"/>
    <n v="0"/>
    <n v="0"/>
    <n v="0"/>
    <n v="0"/>
    <n v="0"/>
    <n v="0"/>
    <n v="0"/>
    <n v="0"/>
    <n v="0"/>
    <n v="132752.39000000001"/>
    <s v="35408"/>
  </r>
  <r>
    <x v="0"/>
    <x v="220"/>
    <s v="Nathanael Sogns intergrerede institution"/>
    <x v="0"/>
    <s v="Holmbladsgade 21"/>
    <n v="2300"/>
    <s v="København S"/>
    <s v="32 54 28 38"/>
    <s v="35532@buf.kk.dk"/>
    <s v="ANNE MARIE FRANDSEN"/>
    <n v="35263347"/>
    <n v="0"/>
    <s v="35532@buf.kk.dk"/>
    <s v="Integreret"/>
    <n v="12"/>
    <n v="0"/>
    <n v="20"/>
    <n v="0"/>
    <n v="0"/>
    <n v="0"/>
    <n v="0"/>
    <s v="Nej"/>
    <n v="0"/>
    <n v="0"/>
    <n v="5"/>
    <n v="5"/>
    <n v="5"/>
    <n v="5"/>
    <n v="0"/>
    <n v="5"/>
    <n v="0"/>
    <n v="0"/>
    <n v="5"/>
    <n v="0"/>
    <n v="40000"/>
    <n v="25000"/>
    <n v="0"/>
    <s v="Ja"/>
    <n v="0"/>
    <s v="Hanne Pollish"/>
    <n v="2006"/>
    <n v="20"/>
    <n v="0"/>
    <s v="ufaglært"/>
    <n v="0"/>
    <s v="hygiejne og økokurser"/>
    <n v="0"/>
    <n v="0"/>
    <n v="0"/>
    <n v="0"/>
    <n v="0"/>
    <n v="0"/>
    <n v="0"/>
    <n v="90"/>
    <n v="90"/>
    <n v="2"/>
    <n v="0"/>
    <s v="Ja"/>
    <s v="Nej"/>
    <s v="Ja"/>
    <s v="Ja"/>
    <s v="Har besluttet med forældrebestyrelsen at de vil fortsætte med at have en madpakke dag om ugen efter årsskifte."/>
    <s v="Ja"/>
    <n v="0"/>
    <s v="Ja"/>
    <n v="0"/>
    <n v="0"/>
    <n v="0"/>
    <n v="0"/>
    <s v="produktionskøkken"/>
    <s v="nej"/>
    <s v="Større"/>
    <s v="Mindre"/>
    <n v="0"/>
    <s v="Et nyt komfur er ønsket. Pt er det 4 keramiske plader lagt ned i bordpladen, men de er små og virker ikke optimalt. En ekstra ovn og et køleskab"/>
    <n v="0"/>
    <n v="0"/>
    <n v="0"/>
    <n v="0"/>
    <n v="0"/>
    <n v="0"/>
    <n v="0"/>
    <n v="0"/>
    <n v="0"/>
    <s v="Cathrine Joachim Jerrik"/>
    <s v="2.4.2009"/>
    <n v="0"/>
    <n v="1"/>
    <n v="0"/>
    <n v="0"/>
    <n v="0"/>
    <n v="0"/>
    <n v="0"/>
    <n v="0"/>
    <n v="0"/>
    <n v="0"/>
    <n v="1"/>
    <n v="0"/>
    <n v="0"/>
    <n v="0"/>
    <n v="0"/>
    <n v="1"/>
    <n v="0"/>
    <n v="0"/>
    <n v="0"/>
    <n v="1"/>
    <n v="20"/>
    <s v="Miele"/>
    <n v="3"/>
    <n v="0"/>
    <n v="0"/>
    <s v="Ja"/>
    <s v="Ja"/>
    <n v="0"/>
    <n v="2"/>
    <s v="Begrænset"/>
    <s v="Et køkken fordelt på 2 små seperate rum, trænger til et nyt komfur og nye ovne hvis de skal kunne lave mad til børnehaven"/>
    <n v="0"/>
    <x v="0"/>
    <s v="Amager"/>
    <n v="12"/>
    <n v="0"/>
    <n v="20"/>
    <n v="0"/>
    <n v="0"/>
    <n v="0"/>
    <n v="0"/>
    <n v="0"/>
    <n v="0"/>
    <n v="0"/>
    <n v="0"/>
    <n v="0"/>
    <n v="0"/>
    <n v="0"/>
    <n v="42000.1"/>
    <s v="35532"/>
  </r>
  <r>
    <x v="0"/>
    <x v="221"/>
    <s v="Ønskeøen"/>
    <x v="0"/>
    <s v="Moselgade 21"/>
    <n v="2300"/>
    <s v="København S"/>
    <s v="32 58 90 03"/>
    <s v="35542@buf.kk.dk"/>
    <s v="Walter Zaballos"/>
    <n v="0"/>
    <n v="0"/>
    <s v="35542@buf.kk.dk"/>
    <s v="Integreret"/>
    <n v="24"/>
    <n v="0"/>
    <n v="40"/>
    <n v="111"/>
    <n v="36"/>
    <n v="9"/>
    <n v="0"/>
    <s v="Nej"/>
    <n v="0"/>
    <n v="0"/>
    <n v="5"/>
    <n v="0"/>
    <n v="5"/>
    <n v="5"/>
    <n v="0"/>
    <n v="0"/>
    <n v="0"/>
    <n v="0"/>
    <n v="0"/>
    <n v="0"/>
    <n v="0"/>
    <n v="0"/>
    <n v="0"/>
    <n v="0"/>
    <n v="0"/>
    <n v="0"/>
    <n v="0"/>
    <n v="0"/>
    <n v="0"/>
    <n v="0"/>
    <n v="0"/>
    <n v="0"/>
    <n v="0"/>
    <n v="0"/>
    <n v="0"/>
    <n v="0"/>
    <n v="0"/>
    <n v="0"/>
    <n v="0"/>
    <n v="100"/>
    <n v="100"/>
    <n v="0"/>
    <n v="0"/>
    <n v="0"/>
    <n v="0"/>
    <n v="0"/>
    <n v="0"/>
    <n v="0"/>
    <n v="0"/>
    <n v="0"/>
    <n v="0"/>
    <n v="0"/>
    <n v="0"/>
    <n v="0"/>
    <n v="0"/>
    <s v="Modtagerkøkken"/>
    <n v="0"/>
    <n v="0"/>
    <n v="0"/>
    <n v="0"/>
    <n v="0"/>
    <n v="0"/>
    <n v="0"/>
    <n v="0"/>
    <s v="Det vil formentlig ikke kunne lade sige gøre, da hytten benyttes af andre i weekenden"/>
    <n v="0"/>
    <n v="0"/>
    <n v="0"/>
    <n v="0"/>
    <n v="0"/>
    <s v="Birgitte Glerup"/>
    <d v="2009-04-29T00:00:00"/>
    <n v="0"/>
    <n v="1"/>
    <n v="0"/>
    <n v="4"/>
    <n v="1"/>
    <n v="0"/>
    <n v="0"/>
    <n v="0"/>
    <n v="0"/>
    <n v="0"/>
    <n v="1"/>
    <n v="0"/>
    <n v="0"/>
    <n v="0"/>
    <n v="0"/>
    <n v="1"/>
    <n v="0"/>
    <n v="0"/>
    <n v="0"/>
    <n v="0"/>
    <n v="0"/>
    <n v="0"/>
    <n v="2"/>
    <s v="Nej"/>
    <n v="0"/>
    <s v="Nej"/>
    <s v="Nej"/>
    <s v="Nej"/>
    <n v="1"/>
    <s v="ingen plads"/>
    <n v="0"/>
    <n v="0"/>
    <x v="0"/>
    <s v="Amager"/>
    <n v="24"/>
    <n v="0"/>
    <n v="40"/>
    <n v="111"/>
    <n v="36"/>
    <n v="9"/>
    <n v="0"/>
    <n v="0"/>
    <n v="0"/>
    <n v="0"/>
    <n v="0"/>
    <n v="0"/>
    <n v="0"/>
    <n v="0"/>
    <n v="157871.59"/>
    <s v="35542"/>
  </r>
  <r>
    <x v="0"/>
    <x v="222"/>
    <s v="Bryggen "/>
    <x v="0"/>
    <s v="Snorresgade 24"/>
    <n v="2300"/>
    <s v="København S"/>
    <s v="32 57 18 63"/>
    <s v="35555@buf.kk.dk"/>
    <s v="Susanne Thorn (konst. leder)"/>
    <n v="32570280"/>
    <s v="."/>
    <s v="35555@buf.kk.dk"/>
    <s v="Integreret"/>
    <n v="0"/>
    <n v="0"/>
    <n v="35"/>
    <n v="0"/>
    <n v="0"/>
    <n v="0"/>
    <n v="0"/>
    <s v="ja"/>
    <n v="2"/>
    <n v="1"/>
    <n v="5"/>
    <n v="5"/>
    <n v="5"/>
    <n v="5"/>
    <n v="0"/>
    <n v="5"/>
    <n v="0"/>
    <n v="0"/>
    <n v="5"/>
    <n v="0"/>
    <n v="0"/>
    <n v="170000"/>
    <n v="0"/>
    <s v="Ja"/>
    <s v="nej"/>
    <s v="Lita "/>
    <n v="2004"/>
    <n v="37"/>
    <n v="0"/>
    <s v="ufaglært"/>
    <s v="Rengøringdame"/>
    <s v="Forskellige kurser"/>
    <n v="0"/>
    <n v="0"/>
    <n v="0"/>
    <n v="0"/>
    <n v="0"/>
    <n v="0"/>
    <n v="0"/>
    <n v="99"/>
    <n v="99"/>
    <n v="2"/>
    <n v="1"/>
    <s v="Ja"/>
    <s v="Nej"/>
    <s v="Ja"/>
    <s v="Ja"/>
    <s v="Det forestilles at maden laves i nr. 24"/>
    <s v="Ja"/>
    <n v="0"/>
    <s v="Ja"/>
    <n v="0"/>
    <s v="Nej"/>
    <n v="0"/>
    <n v="0"/>
    <s v="Køkken begrænset tilvirk"/>
    <n v="0"/>
    <n v="0"/>
    <n v="0"/>
    <n v="0"/>
    <s v="En ny opvaskemaskine. Og ikke andet under forudsætning af at maden laves i nr. 24 som er en institution er indstillet på."/>
    <n v="0"/>
    <n v="0"/>
    <n v="0"/>
    <n v="0"/>
    <n v="0"/>
    <n v="0"/>
    <n v="0"/>
    <n v="0"/>
    <n v="0"/>
    <s v="Mariah / Nanna"/>
    <d v="2009-03-30T00:00:00"/>
    <n v="0"/>
    <n v="1"/>
    <n v="0"/>
    <n v="0"/>
    <n v="0"/>
    <n v="0"/>
    <n v="0"/>
    <n v="0"/>
    <n v="0"/>
    <n v="1"/>
    <n v="0"/>
    <n v="0"/>
    <n v="0"/>
    <n v="0"/>
    <n v="0"/>
    <n v="1"/>
    <n v="0"/>
    <n v="0"/>
    <n v="0"/>
    <n v="1"/>
    <n v="45"/>
    <s v="Miele"/>
    <n v="2"/>
    <s v="Nej"/>
    <n v="0"/>
    <s v="Ja"/>
    <s v="Nej"/>
    <s v="Nej"/>
    <n v="1"/>
    <s v="ingen plads"/>
    <s v="Et lille lejlighedskøkken. Der er problemer med opvaskemaskinen ikke vaske nok. Det er en indsugningsmaskine. _x000a__x000a_OBS Inst. 2 adresser. Snorregade 3 er gammel afdeling m. BH Snorregade 24 BH og vug. Se skema"/>
    <n v="0"/>
    <x v="0"/>
    <s v="Amager"/>
    <n v="36"/>
    <n v="0"/>
    <n v="57"/>
    <n v="0"/>
    <n v="0"/>
    <n v="0"/>
    <n v="0"/>
    <n v="0"/>
    <n v="0"/>
    <n v="0"/>
    <n v="0"/>
    <n v="0"/>
    <n v="0"/>
    <n v="0"/>
    <n v="44790.17"/>
    <s v="35555"/>
  </r>
  <r>
    <x v="0"/>
    <x v="223"/>
    <s v="Bryggen "/>
    <x v="0"/>
    <s v="Snorresgade 24"/>
    <n v="2300"/>
    <s v="København S"/>
    <s v="32 57 18 63"/>
    <s v="35555@buf.kk.dk"/>
    <s v="Susanne Thorn (konst. leder)"/>
    <n v="32570280"/>
    <s v="."/>
    <s v="35555@buf.kk.dk"/>
    <s v="Integreret"/>
    <n v="0"/>
    <n v="36"/>
    <n v="22"/>
    <n v="0"/>
    <n v="0"/>
    <n v="0"/>
    <n v="0"/>
    <s v="ja"/>
    <n v="2"/>
    <n v="2"/>
    <n v="0"/>
    <n v="0"/>
    <n v="0"/>
    <n v="0"/>
    <n v="0"/>
    <n v="0"/>
    <n v="0"/>
    <n v="0"/>
    <n v="0"/>
    <n v="0"/>
    <n v="0"/>
    <n v="0"/>
    <n v="0"/>
    <n v="0"/>
    <n v="0"/>
    <n v="0"/>
    <n v="0"/>
    <n v="0"/>
    <n v="0"/>
    <n v="0"/>
    <n v="0"/>
    <n v="0"/>
    <n v="0"/>
    <n v="0"/>
    <n v="0"/>
    <n v="0"/>
    <n v="0"/>
    <n v="0"/>
    <n v="0"/>
    <n v="0"/>
    <n v="0"/>
    <n v="0"/>
    <n v="0"/>
    <n v="0"/>
    <n v="0"/>
    <n v="0"/>
    <n v="0"/>
    <n v="0"/>
    <n v="0"/>
    <n v="0"/>
    <n v="0"/>
    <n v="0"/>
    <n v="0"/>
    <n v="0"/>
    <n v="0"/>
    <s v="produktionskøkken"/>
    <s v="nej"/>
    <n v="0"/>
    <n v="0"/>
    <n v="0"/>
    <s v="Hvis køk skal lave mad til nr. 3 og nr. 24 skal der: ekstra kogeplader, køl og fryseplads, stor bjørn, grøntsagsrobot._x000a_Transportløsning?: Christianiacykel eller hvad der er forsvarligt."/>
    <n v="0"/>
    <n v="0"/>
    <n v="0"/>
    <n v="0"/>
    <n v="0"/>
    <n v="0"/>
    <n v="0"/>
    <n v="0"/>
    <n v="0"/>
    <s v="Mariah / Nanna"/>
    <d v="2009-03-30T00:00:00"/>
    <n v="0"/>
    <n v="0"/>
    <n v="1"/>
    <n v="5"/>
    <n v="0"/>
    <n v="0"/>
    <n v="0"/>
    <n v="1"/>
    <n v="10"/>
    <n v="1"/>
    <n v="1"/>
    <n v="0"/>
    <n v="0"/>
    <n v="1"/>
    <n v="0"/>
    <n v="0"/>
    <n v="0"/>
    <n v="0"/>
    <n v="0"/>
    <n v="1"/>
    <n v="2"/>
    <s v="Wexiödisk"/>
    <n v="6"/>
    <s v="Ja"/>
    <n v="7"/>
    <s v="Nej"/>
    <s v="Nej"/>
    <s v="Nej"/>
    <n v="2"/>
    <s v="God plads"/>
    <s v="Plus håndvask._x000a_Opvaskemaskine hvor tingene skubbes ud til siden er stort ønske"/>
    <n v="0"/>
    <x v="0"/>
    <s v="Amager"/>
    <n v="36"/>
    <n v="0"/>
    <n v="57"/>
    <n v="0"/>
    <n v="0"/>
    <n v="0"/>
    <n v="0"/>
    <n v="0"/>
    <n v="0"/>
    <n v="0"/>
    <n v="0"/>
    <n v="0"/>
    <n v="0"/>
    <n v="0"/>
    <n v="44790.17"/>
    <s v="35555"/>
  </r>
  <r>
    <x v="0"/>
    <x v="224"/>
    <s v="Eksperimentalinstitutionen"/>
    <x v="0"/>
    <s v="Backersvej 113"/>
    <n v="2300"/>
    <s v="København S."/>
    <s v="32 59 19 50"/>
    <s v="eksper@eksper.dk"/>
    <s v="Jane Weltz"/>
    <n v="32578780"/>
    <n v="0"/>
    <s v="35563@buf.kk.dk"/>
    <s v="Integreret"/>
    <n v="20"/>
    <n v="0"/>
    <n v="40"/>
    <n v="0"/>
    <n v="0"/>
    <n v="0"/>
    <n v="0"/>
    <s v="Nej"/>
    <n v="0"/>
    <n v="0"/>
    <n v="5"/>
    <n v="5"/>
    <n v="5"/>
    <n v="5"/>
    <n v="0"/>
    <n v="5"/>
    <n v="0"/>
    <n v="0"/>
    <n v="5"/>
    <n v="0"/>
    <n v="165000"/>
    <n v="0"/>
    <n v="0"/>
    <s v="Ja"/>
    <s v="nej"/>
    <s v="Pia Christina Pedersen"/>
    <n v="2007"/>
    <n v="25"/>
    <s v="p.chr.pedersen@gmail.com"/>
    <s v="Ernæringsassistent"/>
    <s v="3-4 års køkkemerfaring"/>
    <s v="SUHRs, kostkompagniets kurser"/>
    <n v="0"/>
    <n v="0"/>
    <n v="0"/>
    <n v="0"/>
    <n v="0"/>
    <n v="0"/>
    <n v="0"/>
    <n v="95"/>
    <n v="95"/>
    <n v="3"/>
    <n v="3"/>
    <s v="nej"/>
    <s v="ja"/>
    <s v="Ja"/>
    <s v="Ja"/>
    <n v="0"/>
    <s v="Ja"/>
    <n v="0"/>
    <s v="Ja"/>
    <n v="0"/>
    <n v="0"/>
    <s v="Ønsker at blive informeret, søger en ekstra person der kan fungerer som køk.medhjælper. Vil gerne have info om time nomering"/>
    <n v="0"/>
    <s v="produktionskøkken"/>
    <s v="nej"/>
    <s v="Mindre"/>
    <s v="Mindre"/>
    <s v="Nej"/>
    <s v="Større vask, større kogeplader og gryder. Ønsker kaffe/the-plads flyttet. Mere køle/svale-plads, ønsker 3 minopvaskemaskine, rullebord til aflastningsbord. Mere service til børnene"/>
    <n v="0"/>
    <n v="0"/>
    <n v="0"/>
    <n v="0"/>
    <n v="0"/>
    <n v="0"/>
    <n v="0"/>
    <n v="0"/>
    <n v="0"/>
    <s v="Ayo "/>
    <d v="2009-03-23T00:00:00"/>
    <n v="0"/>
    <n v="0"/>
    <n v="1"/>
    <n v="5"/>
    <n v="0"/>
    <n v="2"/>
    <n v="0"/>
    <n v="0"/>
    <n v="0"/>
    <n v="0"/>
    <n v="3"/>
    <n v="0"/>
    <n v="0"/>
    <n v="0"/>
    <n v="0"/>
    <n v="0"/>
    <n v="2"/>
    <n v="0"/>
    <n v="0"/>
    <n v="1"/>
    <n v="10"/>
    <s v="Miele"/>
    <n v="3.5"/>
    <s v="Ja"/>
    <n v="0"/>
    <s v="Nej"/>
    <s v="Nej"/>
    <s v="Nej"/>
    <n v="2"/>
    <s v="Begrænset"/>
    <s v="Tørvare:OK_x000a_grøntsager: begrænset"/>
    <n v="0"/>
    <x v="0"/>
    <s v="Amager"/>
    <n v="10"/>
    <n v="0"/>
    <n v="20"/>
    <n v="0"/>
    <n v="0"/>
    <n v="0"/>
    <n v="0"/>
    <n v="10"/>
    <n v="20"/>
    <n v="0"/>
    <n v="0"/>
    <n v="0"/>
    <n v="0"/>
    <n v="0"/>
    <n v="165318.18"/>
    <s v="35563"/>
  </r>
  <r>
    <x v="0"/>
    <x v="225"/>
    <s v="Sundby Asyl"/>
    <x v="0"/>
    <s v="Frankrigsgade 3"/>
    <n v="2300"/>
    <s v="København S"/>
    <s v="32 58 30 01"/>
    <s v="sundby-asyl@mail.tele.dk"/>
    <s v="ORA MEYROWITSCH"/>
    <n v="32552042"/>
    <n v="0"/>
    <s v="35679@buf.kk.dk"/>
    <s v="Integreret"/>
    <n v="24"/>
    <n v="0"/>
    <n v="17"/>
    <n v="0"/>
    <n v="0"/>
    <n v="0"/>
    <n v="0"/>
    <s v="Nej"/>
    <n v="0"/>
    <n v="0"/>
    <n v="5"/>
    <n v="5"/>
    <n v="0"/>
    <n v="5"/>
    <n v="0"/>
    <n v="5"/>
    <n v="5"/>
    <n v="0"/>
    <n v="5"/>
    <n v="0"/>
    <n v="0"/>
    <n v="0"/>
    <n v="0"/>
    <s v="Nej"/>
    <n v="0"/>
    <n v="0"/>
    <n v="0"/>
    <n v="0"/>
    <n v="0"/>
    <n v="0"/>
    <n v="0"/>
    <n v="0"/>
    <n v="0"/>
    <n v="0"/>
    <n v="0"/>
    <n v="0"/>
    <n v="0"/>
    <n v="0"/>
    <n v="0"/>
    <n v="80"/>
    <n v="80"/>
    <n v="1"/>
    <n v="1"/>
    <s v="Ja"/>
    <s v="ja"/>
    <s v="nej"/>
    <s v="Ja"/>
    <s v="ønsker sig brændende et nyt køkken"/>
    <s v="Ja"/>
    <n v="0"/>
    <s v="Ja"/>
    <n v="0"/>
    <s v="ja"/>
    <s v="har en pædagog der gerne vil og som gerne vil have uddannelsen"/>
    <n v="0"/>
    <s v="Modtagerkøkken"/>
    <s v="nej"/>
    <s v="Større"/>
    <s v="Større"/>
    <n v="0"/>
    <s v="Nyt køkken inkl. Mad elevator. Tegninger foreligger. Produktionskøkken skal etableres. Der ligger en ansøgning hos bygningskontoret siden november 2008. Byggetilladelse er ansøgt. 800.000 ekskl. Moms med madelevator"/>
    <n v="0"/>
    <n v="0"/>
    <n v="0"/>
    <n v="0"/>
    <n v="0"/>
    <n v="0"/>
    <n v="0"/>
    <n v="0"/>
    <s v="sags nr: DW10381-872 Teknik og Miljøforvaltningen. Center for Byggeri"/>
    <s v="Mariah / Sine"/>
    <d v="2009-04-14T00:00:00"/>
    <n v="0"/>
    <n v="0"/>
    <n v="0"/>
    <n v="0"/>
    <n v="0"/>
    <n v="0"/>
    <n v="0"/>
    <n v="0"/>
    <n v="0"/>
    <n v="0"/>
    <n v="0"/>
    <n v="0"/>
    <n v="0"/>
    <n v="0"/>
    <n v="0"/>
    <n v="0"/>
    <n v="0"/>
    <n v="0"/>
    <n v="0"/>
    <n v="0"/>
    <n v="0"/>
    <n v="0"/>
    <n v="0"/>
    <n v="0"/>
    <n v="0"/>
    <n v="0"/>
    <n v="0"/>
    <n v="0"/>
    <n v="0"/>
    <n v="0"/>
    <s v="Køkkenet er ubrugeligt. Har en ansøgning hos Miljø og Teknin forvaltningen"/>
    <n v="0"/>
    <x v="0"/>
    <s v="Amager"/>
    <n v="24"/>
    <n v="0"/>
    <n v="17"/>
    <n v="0"/>
    <n v="0"/>
    <n v="0"/>
    <n v="0"/>
    <n v="0"/>
    <n v="0"/>
    <n v="0"/>
    <n v="0"/>
    <n v="0"/>
    <n v="0"/>
    <n v="0"/>
    <n v="63848.82"/>
    <s v="35679"/>
  </r>
  <r>
    <x v="0"/>
    <x v="226"/>
    <s v="Sundpark  "/>
    <x v="0"/>
    <s v="Strandlodsvej 73"/>
    <n v="2300"/>
    <s v="København S"/>
    <s v="32 84 16 00 lok. 10"/>
    <s v="35683@buf.kk.dk"/>
    <s v="Nina Loft"/>
    <n v="32571295"/>
    <n v="41176849"/>
    <s v="35683@buf.kk.dk"/>
    <s v="Integreret"/>
    <n v="36"/>
    <n v="0"/>
    <n v="44"/>
    <n v="0"/>
    <n v="0"/>
    <n v="0"/>
    <n v="0"/>
    <s v="Nej"/>
    <n v="0"/>
    <n v="0"/>
    <n v="5"/>
    <n v="5"/>
    <n v="5"/>
    <n v="5"/>
    <n v="0"/>
    <n v="5"/>
    <n v="0"/>
    <n v="0"/>
    <n v="5"/>
    <n v="0"/>
    <n v="230000"/>
    <n v="230000"/>
    <n v="0"/>
    <s v="Ja"/>
    <n v="0"/>
    <s v="Jonna Jensen"/>
    <n v="2006"/>
    <n v="37"/>
    <n v="0"/>
    <s v="Økonoma"/>
    <n v="0"/>
    <n v="0"/>
    <n v="0"/>
    <n v="0"/>
    <n v="0"/>
    <n v="0"/>
    <n v="0"/>
    <n v="0"/>
    <n v="0"/>
    <n v="78"/>
    <n v="78"/>
    <n v="1"/>
    <n v="1"/>
    <s v="Ja"/>
    <s v="ja"/>
    <s v="Ja"/>
    <s v="Ja"/>
    <n v="0"/>
    <s v="Ja"/>
    <n v="0"/>
    <s v="Ja"/>
    <n v="0"/>
    <s v="Nej"/>
    <s v="Vil gerne have hjælp til at rekruterer personale til køkken"/>
    <n v="0"/>
    <s v="produktionskøkken"/>
    <s v="nej"/>
    <s v="Større"/>
    <s v="Ingen"/>
    <n v="0"/>
    <s v="Der er ønske om en konvektionsovn og en stor røremaskine &quot;Bjørn&quot;, evt extra fryser"/>
    <n v="0"/>
    <n v="0"/>
    <n v="0"/>
    <n v="0"/>
    <n v="0"/>
    <n v="0"/>
    <n v="0"/>
    <n v="0"/>
    <n v="0"/>
    <s v="Cathrine Joachim Jerrik"/>
    <s v="3.4.2009"/>
    <n v="0"/>
    <n v="0"/>
    <n v="1"/>
    <n v="5"/>
    <n v="0"/>
    <n v="2"/>
    <n v="0"/>
    <n v="0"/>
    <n v="0"/>
    <n v="0"/>
    <n v="2"/>
    <n v="0"/>
    <n v="0"/>
    <n v="1"/>
    <n v="0"/>
    <n v="1"/>
    <n v="1"/>
    <n v="0"/>
    <n v="0"/>
    <n v="1"/>
    <n v="20"/>
    <s v="Miele"/>
    <n v="5"/>
    <n v="0"/>
    <n v="0"/>
    <s v="Ja"/>
    <n v="0"/>
    <n v="0"/>
    <n v="3"/>
    <s v="God plads"/>
    <n v="0"/>
    <n v="0"/>
    <x v="0"/>
    <s v="Amager"/>
    <n v="36"/>
    <n v="0"/>
    <n v="44"/>
    <n v="0"/>
    <n v="0"/>
    <n v="0"/>
    <n v="0"/>
    <n v="0"/>
    <n v="0"/>
    <n v="0"/>
    <n v="0"/>
    <n v="0"/>
    <n v="0"/>
    <n v="0"/>
    <n v="195257.06"/>
    <s v="35683"/>
  </r>
  <r>
    <x v="0"/>
    <x v="227"/>
    <s v="F/S Rosa"/>
    <x v="0"/>
    <s v="Øresundsvej 131"/>
    <n v="2300"/>
    <s v="København S"/>
    <s v="32 87 07 10"/>
    <s v="37201@buf.kk.dk"/>
    <s v="Henrik Ditlevsen"/>
    <n v="38891009"/>
    <n v="32870725"/>
    <s v="37201@buf.kk.dk"/>
    <s v="Integreret"/>
    <n v="62"/>
    <n v="0"/>
    <n v="66"/>
    <n v="0"/>
    <n v="0"/>
    <n v="0"/>
    <n v="0"/>
    <s v="Nej"/>
    <n v="0"/>
    <n v="0"/>
    <n v="0"/>
    <n v="0"/>
    <n v="5"/>
    <n v="0"/>
    <n v="0"/>
    <n v="0"/>
    <n v="0"/>
    <n v="0"/>
    <n v="0"/>
    <n v="0"/>
    <n v="150000"/>
    <n v="30000"/>
    <n v="0"/>
    <s v="Ja"/>
    <n v="0"/>
    <s v="Magdalena"/>
    <n v="2007"/>
    <n v="37"/>
    <n v="0"/>
    <s v="køkkenleder fra Polen"/>
    <s v="fra svenske institutioner"/>
    <n v="0"/>
    <n v="0"/>
    <n v="0"/>
    <n v="0"/>
    <n v="0"/>
    <n v="0"/>
    <n v="0"/>
    <n v="0"/>
    <n v="70"/>
    <n v="70"/>
    <n v="2"/>
    <n v="1"/>
    <s v="Ja"/>
    <s v="ja"/>
    <s v="Ja"/>
    <s v="Ja"/>
    <n v="0"/>
    <s v="Ja"/>
    <n v="0"/>
    <s v="Ja"/>
    <n v="0"/>
    <s v="ja"/>
    <n v="0"/>
    <n v="0"/>
    <s v="Køkken blandet tilvirk"/>
    <s v="Ja"/>
    <s v="Mindre"/>
    <s v="Mindre"/>
    <s v="Nej"/>
    <s v="mere køleskab/frysekapacitet. Man kunne etablere en kogeø i midten og dermed frigive plads ved vinduerne til køkkenbord som er en stor mangelvare. Flerekogeplader"/>
    <n v="0"/>
    <n v="0"/>
    <n v="0"/>
    <n v="0"/>
    <n v="0"/>
    <n v="0"/>
    <n v="0"/>
    <n v="0"/>
    <n v="0"/>
    <s v="Mariah / Sine"/>
    <d v="2009-04-14T00:00:00"/>
    <n v="0"/>
    <n v="0"/>
    <n v="1"/>
    <n v="5"/>
    <n v="0"/>
    <n v="0"/>
    <n v="1"/>
    <n v="0"/>
    <n v="0"/>
    <n v="0"/>
    <n v="0"/>
    <n v="2"/>
    <n v="0"/>
    <n v="0"/>
    <n v="1"/>
    <n v="0"/>
    <n v="0"/>
    <n v="2"/>
    <n v="0"/>
    <n v="1"/>
    <n v="4"/>
    <s v="ken"/>
    <n v="5"/>
    <s v="Ja"/>
    <n v="18"/>
    <s v="Ja"/>
    <s v="Ja"/>
    <s v="ja"/>
    <n v="3"/>
    <s v="ingen plads"/>
    <s v="bordplads er en kæmpe mangelvare, ligeså depot"/>
    <n v="0"/>
    <x v="0"/>
    <s v="Amager"/>
    <n v="64"/>
    <n v="0"/>
    <n v="66"/>
    <n v="0"/>
    <n v="0"/>
    <n v="0"/>
    <n v="0"/>
    <n v="0"/>
    <n v="0"/>
    <n v="0"/>
    <n v="0"/>
    <n v="0"/>
    <n v="0"/>
    <n v="0"/>
    <n v="196577.53"/>
    <s v="37201"/>
  </r>
  <r>
    <x v="0"/>
    <x v="228"/>
    <s v="Regnbuen/Lyspunktet"/>
    <x v="0"/>
    <s v="Lygtemagerstien 21"/>
    <n v="2300"/>
    <s v="København S"/>
    <s v="32 58 62 51"/>
    <s v="37246@buf.kk.dk"/>
    <s v="Dorte Pedersen"/>
    <n v="32962650"/>
    <n v="32586251"/>
    <s v="37246@buf.kk.dk"/>
    <s v="Integreret"/>
    <n v="34"/>
    <n v="0"/>
    <n v="40"/>
    <n v="0"/>
    <n v="0"/>
    <n v="0"/>
    <n v="0"/>
    <s v="Nej"/>
    <n v="0"/>
    <n v="0"/>
    <n v="5"/>
    <n v="5"/>
    <n v="5"/>
    <n v="5"/>
    <n v="0"/>
    <n v="5"/>
    <n v="0"/>
    <n v="0"/>
    <n v="5"/>
    <n v="0"/>
    <n v="80000"/>
    <n v="8000"/>
    <n v="0"/>
    <s v="Ja"/>
    <s v="nej"/>
    <s v="Birgitte Petersen"/>
    <n v="2007"/>
    <n v="30"/>
    <n v="0"/>
    <s v="ufaglært"/>
    <n v="0"/>
    <s v="hygiejne"/>
    <n v="0"/>
    <n v="0"/>
    <n v="0"/>
    <n v="0"/>
    <n v="0"/>
    <n v="0"/>
    <n v="0"/>
    <n v="85"/>
    <n v="25"/>
    <n v="3"/>
    <n v="3"/>
    <s v="Ja"/>
    <s v="ja"/>
    <s v="Ja"/>
    <s v="Ja"/>
    <n v="0"/>
    <s v="Ja"/>
    <n v="0"/>
    <s v="Ja"/>
    <n v="0"/>
    <s v="ja"/>
    <n v="0"/>
    <n v="0"/>
    <s v="produktionskøkken"/>
    <s v="nej"/>
    <n v="0"/>
    <n v="0"/>
    <n v="0"/>
    <s v="køkkenet skal ombygges da vuggestue og børnehave sammenlægges. Skulle gerne ske inden årsskifte"/>
    <n v="0"/>
    <n v="0"/>
    <n v="0"/>
    <n v="0"/>
    <n v="0"/>
    <n v="0"/>
    <n v="0"/>
    <n v="0"/>
    <n v="0"/>
    <s v="Cathrine Jerrik/Sine"/>
    <d v="2009-04-15T00:00:00"/>
    <n v="0"/>
    <n v="0"/>
    <n v="1"/>
    <n v="4"/>
    <n v="0"/>
    <n v="2"/>
    <n v="0"/>
    <n v="0"/>
    <n v="0"/>
    <n v="0"/>
    <n v="2"/>
    <n v="0"/>
    <n v="0"/>
    <n v="0"/>
    <n v="0"/>
    <n v="2"/>
    <n v="0"/>
    <n v="0"/>
    <n v="0"/>
    <n v="1"/>
    <n v="20"/>
    <s v="Miele"/>
    <n v="5"/>
    <s v="Nej"/>
    <n v="0"/>
    <s v="Ja"/>
    <s v="Ja"/>
    <s v="Nej"/>
    <n v="3"/>
    <s v="God plads"/>
    <n v="0"/>
    <n v="0"/>
    <x v="0"/>
    <s v="Amager"/>
    <n v="34"/>
    <n v="0"/>
    <n v="40"/>
    <n v="0"/>
    <n v="0"/>
    <n v="0"/>
    <n v="0"/>
    <n v="0"/>
    <n v="0"/>
    <n v="0"/>
    <n v="0"/>
    <n v="0"/>
    <n v="0"/>
    <n v="0"/>
    <n v="123508.67"/>
    <s v="37246"/>
  </r>
  <r>
    <x v="0"/>
    <x v="229"/>
    <s v="Stolemagerstien"/>
    <x v="0"/>
    <s v="Stolemagerstien 21"/>
    <n v="2300"/>
    <s v="København S"/>
    <s v="32 55 63 53"/>
    <s v="37262@buf.kk.dk"/>
    <n v="0"/>
    <s v="."/>
    <s v="."/>
    <s v="37262@buf.kk.dk"/>
    <s v="Integreret"/>
    <n v="33"/>
    <n v="0"/>
    <n v="42"/>
    <n v="0"/>
    <n v="0"/>
    <n v="0"/>
    <n v="0"/>
    <s v="Nej"/>
    <n v="0"/>
    <n v="0"/>
    <n v="5"/>
    <n v="5"/>
    <n v="5"/>
    <n v="5"/>
    <n v="0"/>
    <n v="5"/>
    <n v="5"/>
    <n v="0"/>
    <n v="5"/>
    <n v="0"/>
    <n v="160000"/>
    <n v="65000"/>
    <n v="0"/>
    <s v="Ja"/>
    <s v="nej"/>
    <s v="Yelda Gazier"/>
    <n v="2009"/>
    <n v="37"/>
    <n v="0"/>
    <s v="ufaglært"/>
    <n v="0"/>
    <s v="kommer"/>
    <n v="0"/>
    <n v="0"/>
    <n v="0"/>
    <n v="0"/>
    <n v="0"/>
    <n v="0"/>
    <n v="0"/>
    <n v="95"/>
    <n v="25"/>
    <n v="0"/>
    <n v="0"/>
    <s v="Ja"/>
    <s v="ja"/>
    <s v="Ja"/>
    <s v="Ja"/>
    <n v="0"/>
    <s v="Ja"/>
    <n v="0"/>
    <s v="Ja"/>
    <n v="0"/>
    <s v="ja"/>
    <s v="vil evt. gerne tilbydes hjælp"/>
    <n v="0"/>
    <s v="produktionskøkken"/>
    <s v="Ja"/>
    <s v="Mindre"/>
    <s v="Ingen"/>
    <s v="Nej"/>
    <s v="1 røremaskine, bjørn mellemstørrelse, stor stavblender, grønthakker (food processor)"/>
    <n v="0"/>
    <n v="0"/>
    <n v="0"/>
    <n v="0"/>
    <n v="0"/>
    <n v="0"/>
    <n v="0"/>
    <n v="0"/>
    <n v="0"/>
    <s v="Cathrine Jerrik/Sine"/>
    <d v="2009-04-15T00:00:00"/>
    <n v="0"/>
    <n v="0"/>
    <n v="1"/>
    <n v="4"/>
    <n v="0"/>
    <n v="2"/>
    <n v="0"/>
    <n v="0"/>
    <n v="0"/>
    <n v="0"/>
    <n v="2"/>
    <n v="0"/>
    <n v="0"/>
    <n v="0"/>
    <n v="0"/>
    <n v="0"/>
    <n v="1"/>
    <n v="0"/>
    <n v="0"/>
    <n v="1"/>
    <n v="20"/>
    <s v="Miele"/>
    <n v="5"/>
    <s v="Nej"/>
    <n v="0"/>
    <s v="Nej"/>
    <s v="Nej"/>
    <s v="Nej"/>
    <n v="3"/>
    <s v="God plads"/>
    <s v="Stort lager"/>
    <n v="0"/>
    <x v="0"/>
    <s v="Amager"/>
    <n v="33"/>
    <n v="0"/>
    <n v="42"/>
    <n v="0"/>
    <n v="0"/>
    <n v="0"/>
    <n v="0"/>
    <n v="0"/>
    <n v="0"/>
    <n v="0"/>
    <n v="0"/>
    <n v="0"/>
    <n v="0"/>
    <n v="0"/>
    <n v="119896.21"/>
    <s v="37262"/>
  </r>
  <r>
    <x v="0"/>
    <x v="230"/>
    <s v="Spiren"/>
    <x v="0"/>
    <s v="Amagerbrogade 262"/>
    <n v="2300"/>
    <s v="København S"/>
    <n v="26778793"/>
    <s v="37263@buf.kk.dk"/>
    <s v="Inge Steenbach"/>
    <n v="0"/>
    <n v="0"/>
    <s v="37263@buf.kk.dk"/>
    <s v="Integreret"/>
    <n v="42"/>
    <n v="0"/>
    <n v="60"/>
    <n v="0"/>
    <n v="0"/>
    <n v="0"/>
    <n v="0"/>
    <n v="0"/>
    <n v="0"/>
    <n v="0"/>
    <n v="5"/>
    <n v="5"/>
    <n v="3"/>
    <n v="5"/>
    <n v="0"/>
    <n v="5"/>
    <n v="0"/>
    <n v="0"/>
    <n v="5"/>
    <n v="0"/>
    <n v="120000"/>
    <n v="60000"/>
    <n v="0"/>
    <s v="Ja"/>
    <n v="0"/>
    <n v="0"/>
    <n v="0"/>
    <n v="20"/>
    <s v="Vikar for køkkenmedarb (de skal have ansat en ny)"/>
    <n v="0"/>
    <n v="0"/>
    <n v="0"/>
    <n v="0"/>
    <n v="0"/>
    <n v="0"/>
    <n v="0"/>
    <n v="0"/>
    <n v="0"/>
    <n v="0"/>
    <n v="75"/>
    <n v="80"/>
    <n v="2"/>
    <n v="1"/>
    <s v="nej"/>
    <s v="Nej"/>
    <s v="Ja"/>
    <s v="Ja"/>
    <n v="0"/>
    <s v="Ja"/>
    <n v="0"/>
    <s v="Ja"/>
    <n v="0"/>
    <s v="Nej"/>
    <s v="vil gerne have hjælp"/>
    <n v="0"/>
    <s v="produktionskøkken"/>
    <s v="Ja"/>
    <n v="0"/>
    <n v="0"/>
    <n v="0"/>
    <n v="0"/>
    <n v="0"/>
    <n v="0"/>
    <n v="0"/>
    <n v="0"/>
    <n v="0"/>
    <n v="0"/>
    <n v="0"/>
    <n v="0"/>
    <s v="Flytter til oktober til ny inst så bliver der ca. 110 børn fordelt på vg og bh"/>
    <s v="Lone Voss"/>
    <d v="1899-12-30T00:00:00"/>
    <n v="0"/>
    <n v="0"/>
    <n v="0"/>
    <n v="0"/>
    <n v="0"/>
    <n v="0"/>
    <n v="0"/>
    <n v="0"/>
    <n v="0"/>
    <n v="0"/>
    <n v="0"/>
    <n v="0"/>
    <n v="0"/>
    <n v="0"/>
    <n v="0"/>
    <n v="0"/>
    <n v="0"/>
    <n v="0"/>
    <n v="0"/>
    <n v="0"/>
    <n v="0"/>
    <n v="0"/>
    <n v="0"/>
    <n v="0"/>
    <n v="0"/>
    <n v="0"/>
    <n v="0"/>
    <n v="0"/>
    <n v="0"/>
    <n v="0"/>
    <s v="Køkkendelen er ikke udfyldt da inst. Flytter og får helt nyt køkken som kan lave mad til alle b ørnene. Har seet tegning over det nye køkken"/>
    <n v="0"/>
    <x v="0"/>
    <s v="Amager"/>
    <n v="42"/>
    <n v="0"/>
    <n v="60"/>
    <n v="0"/>
    <n v="0"/>
    <n v="0"/>
    <n v="0"/>
    <n v="0"/>
    <n v="0"/>
    <n v="0"/>
    <n v="0"/>
    <n v="0"/>
    <n v="0"/>
    <n v="0"/>
    <n v="149778.62"/>
    <s v="37263"/>
  </r>
  <r>
    <x v="0"/>
    <x v="231"/>
    <s v="Den integrerede institution Vanddråben"/>
    <x v="0"/>
    <s v="Kongelundsvej 79"/>
    <n v="2300"/>
    <s v="København S"/>
    <s v="32 46 06 20"/>
    <s v="2304@buf.kk.dk"/>
    <s v="Gitte Meyer Jensen"/>
    <n v="32520164"/>
    <n v="32460620"/>
    <s v="37316@buf.kk.dk"/>
    <s v="Integreret"/>
    <n v="42"/>
    <n v="0"/>
    <n v="44"/>
    <n v="0"/>
    <n v="0"/>
    <n v="0"/>
    <n v="0"/>
    <s v="Nej"/>
    <n v="0"/>
    <n v="0"/>
    <n v="5"/>
    <n v="5"/>
    <n v="5"/>
    <n v="5"/>
    <n v="0"/>
    <n v="5"/>
    <n v="5"/>
    <n v="1"/>
    <n v="5"/>
    <n v="0"/>
    <n v="80000"/>
    <n v="50000"/>
    <n v="0"/>
    <s v="Ja"/>
    <s v="nej"/>
    <s v="Gitte Nielsen"/>
    <n v="2005"/>
    <n v="35"/>
    <n v="0"/>
    <s v="kok fra 1997"/>
    <s v="3 år i anden inst."/>
    <s v="grøntasagskursus i Madhus"/>
    <n v="0"/>
    <n v="0"/>
    <n v="0"/>
    <n v="0"/>
    <n v="0"/>
    <n v="0"/>
    <n v="0"/>
    <n v="90"/>
    <n v="90"/>
    <n v="1"/>
    <n v="1"/>
    <s v="Ja"/>
    <s v="ja"/>
    <s v="Ja"/>
    <s v="Ja"/>
    <n v="0"/>
    <s v="Ja"/>
    <n v="0"/>
    <s v="Ja"/>
    <n v="0"/>
    <s v="ja"/>
    <n v="0"/>
    <n v="0"/>
    <s v="produktionskøkken"/>
    <s v="nej"/>
    <s v="Større"/>
    <s v="Mindre"/>
    <n v="0"/>
    <s v="2 ovne mere eller en stor ny konvektionsovn, grøntsagsrobot, den ene vask bør skiftes ud med en større. Hurtigere opvaskemaskine"/>
    <n v="0"/>
    <n v="0"/>
    <n v="0"/>
    <n v="0"/>
    <n v="0"/>
    <n v="0"/>
    <n v="0"/>
    <n v="0"/>
    <n v="0"/>
    <s v="Mariah"/>
    <s v="31.03.09"/>
    <n v="0"/>
    <n v="0"/>
    <n v="1"/>
    <n v="5"/>
    <n v="0"/>
    <n v="2"/>
    <n v="0"/>
    <n v="0"/>
    <n v="0"/>
    <n v="0"/>
    <n v="2"/>
    <n v="0"/>
    <n v="0"/>
    <n v="0"/>
    <n v="0"/>
    <n v="0"/>
    <n v="2"/>
    <n v="0"/>
    <n v="0"/>
    <n v="1"/>
    <n v="19"/>
    <s v="Miele professional"/>
    <n v="5"/>
    <s v="Nej"/>
    <n v="0"/>
    <s v="Ja"/>
    <n v="0"/>
    <n v="0"/>
    <n v="2"/>
    <s v="Begrænset"/>
    <n v="0"/>
    <n v="0"/>
    <x v="0"/>
    <s v="Amager"/>
    <n v="39"/>
    <n v="0"/>
    <n v="44"/>
    <n v="0"/>
    <n v="0"/>
    <n v="0"/>
    <n v="0"/>
    <n v="0"/>
    <n v="0"/>
    <n v="0"/>
    <n v="0"/>
    <n v="0"/>
    <n v="0"/>
    <n v="0"/>
    <n v="139262.32"/>
    <s v="37316"/>
  </r>
  <r>
    <x v="0"/>
    <x v="232"/>
    <s v="Jorden Rundt"/>
    <x v="0"/>
    <s v="Tom Kristensens Vej 8"/>
    <n v="2300"/>
    <s v="København S"/>
    <s v="32 64 02 00"/>
    <s v="37328@buf.kk.dk"/>
    <s v="Solvej Hansen"/>
    <n v="32953398"/>
    <n v="0"/>
    <s v="37328@buf.kk.dk"/>
    <s v="Integreret"/>
    <n v="36"/>
    <n v="0"/>
    <n v="44"/>
    <n v="0"/>
    <n v="0"/>
    <n v="0"/>
    <n v="0"/>
    <s v="Nej"/>
    <n v="0"/>
    <n v="0"/>
    <n v="5"/>
    <n v="5"/>
    <n v="5"/>
    <n v="5"/>
    <n v="0"/>
    <n v="5"/>
    <n v="5"/>
    <n v="1"/>
    <n v="5"/>
    <n v="0"/>
    <n v="65000"/>
    <n v="35000"/>
    <n v="0"/>
    <s v="Ja"/>
    <n v="0"/>
    <s v="Kirsten Nissen"/>
    <n v="2007"/>
    <n v="32"/>
    <n v="0"/>
    <s v="ufaglært"/>
    <s v="mange års"/>
    <s v="hygiejne"/>
    <n v="0"/>
    <n v="0"/>
    <n v="0"/>
    <n v="0"/>
    <n v="0"/>
    <n v="0"/>
    <n v="0"/>
    <n v="90"/>
    <n v="85"/>
    <n v="2"/>
    <n v="2"/>
    <s v="Ja"/>
    <s v="Nej"/>
    <s v="Ja"/>
    <s v="Ja"/>
    <n v="0"/>
    <s v="Ja"/>
    <n v="0"/>
    <s v="Ja"/>
    <n v="0"/>
    <s v="ja"/>
    <n v="0"/>
    <n v="0"/>
    <s v="produktionskøkken"/>
    <s v="nej"/>
    <s v="Større"/>
    <n v="0"/>
    <n v="0"/>
    <s v="en industriopvasker ex Miele der tager et par minutter, løftevogn &quot;Emma&quot; til den store Bjørn."/>
    <n v="0"/>
    <n v="0"/>
    <n v="0"/>
    <n v="0"/>
    <n v="0"/>
    <n v="0"/>
    <n v="0"/>
    <n v="0"/>
    <n v="0"/>
    <s v="Cathrine Joachim Jerrik"/>
    <s v="1.4.2009"/>
    <n v="0"/>
    <n v="0"/>
    <n v="1"/>
    <n v="4"/>
    <n v="0"/>
    <n v="2"/>
    <n v="0"/>
    <n v="0"/>
    <n v="0"/>
    <n v="0"/>
    <n v="2"/>
    <n v="0"/>
    <n v="0"/>
    <n v="0"/>
    <n v="0"/>
    <n v="0"/>
    <n v="2"/>
    <n v="0"/>
    <n v="0"/>
    <n v="1"/>
    <n v="20"/>
    <s v="Miele"/>
    <n v="3"/>
    <s v="Ja"/>
    <n v="30"/>
    <n v="0"/>
    <n v="0"/>
    <s v="ja"/>
    <n v="3"/>
    <s v="God plads"/>
    <s v="Køkkenet laver kun mad til børnene i nov-dec-jan ellers kører de med madpakker"/>
    <n v="0"/>
    <x v="0"/>
    <s v="Amager"/>
    <n v="40"/>
    <n v="0"/>
    <n v="44"/>
    <n v="0"/>
    <n v="0"/>
    <n v="0"/>
    <n v="0"/>
    <n v="0"/>
    <n v="0"/>
    <n v="0"/>
    <n v="0"/>
    <n v="0"/>
    <n v="0"/>
    <n v="0"/>
    <n v="135032.48000000001"/>
    <s v="37328"/>
  </r>
  <r>
    <x v="0"/>
    <x v="233"/>
    <s v="Børnehuset Gullfossgade"/>
    <x v="0"/>
    <s v="Gullfossgade 2"/>
    <n v="2300"/>
    <s v="København S"/>
    <s v="32 64 05 60"/>
    <s v="37334@buf.kk.dk"/>
    <s v="Kathrina Dauscha"/>
    <n v="26230276"/>
    <n v="32640560"/>
    <s v="37334@buf.kk.dk"/>
    <s v="Integreret"/>
    <n v="72"/>
    <n v="0"/>
    <n v="75"/>
    <n v="0"/>
    <n v="0"/>
    <n v="0"/>
    <n v="0"/>
    <s v="Nej"/>
    <n v="0"/>
    <n v="0"/>
    <n v="5"/>
    <n v="5"/>
    <n v="4"/>
    <n v="5"/>
    <n v="0"/>
    <n v="5"/>
    <n v="5"/>
    <n v="0"/>
    <n v="5"/>
    <n v="0"/>
    <n v="400000"/>
    <n v="0"/>
    <n v="0"/>
    <s v="Ja"/>
    <n v="0"/>
    <s v="Charlotte Hansen"/>
    <n v="2005"/>
    <n v="37"/>
    <n v="0"/>
    <s v="ufaglært"/>
    <s v="10 års erfaring"/>
    <s v="amu-pædagogisk arbejde, kost til småbørn, grøntkursus"/>
    <n v="0"/>
    <n v="0"/>
    <n v="0"/>
    <n v="0"/>
    <n v="0"/>
    <n v="0"/>
    <n v="0"/>
    <n v="80"/>
    <n v="80"/>
    <n v="2"/>
    <n v="2"/>
    <s v="Ja"/>
    <s v="Nej"/>
    <s v="Ja"/>
    <s v="Ja"/>
    <n v="0"/>
    <s v="Ja"/>
    <n v="0"/>
    <s v="Ja"/>
    <n v="0"/>
    <s v="Nej"/>
    <s v="vil gerne kontaktes vedr ansættelse af køkkenpersonale"/>
    <n v="0"/>
    <s v="produktionskøkken"/>
    <s v="Ja"/>
    <s v="Mindre"/>
    <n v="0"/>
    <n v="0"/>
    <s v="en kartoffelskræller er meget ønsket, og en grøntsagsrobot"/>
    <n v="0"/>
    <n v="0"/>
    <n v="0"/>
    <n v="0"/>
    <n v="0"/>
    <n v="0"/>
    <n v="0"/>
    <n v="0"/>
    <n v="0"/>
    <s v="Cathrine Jerrik"/>
    <s v="6.4.2009"/>
    <n v="0"/>
    <n v="0"/>
    <n v="1"/>
    <n v="5"/>
    <n v="0"/>
    <n v="3"/>
    <n v="0"/>
    <n v="0"/>
    <n v="0"/>
    <n v="1"/>
    <n v="3"/>
    <n v="0"/>
    <n v="0"/>
    <n v="0"/>
    <n v="0"/>
    <n v="0"/>
    <n v="2"/>
    <n v="0"/>
    <n v="0"/>
    <n v="1"/>
    <n v="2"/>
    <s v="Miele industri"/>
    <n v="10"/>
    <s v="Ja"/>
    <n v="20"/>
    <n v="0"/>
    <s v="Ja"/>
    <n v="0"/>
    <n v="3"/>
    <s v="God plads"/>
    <s v="Institutionen har 75 børnehavebørn som kører dagligt til skovbørnehave i Gribskov &quot;Hvidekilde&quot; hvor de har et hus, der er ny restaureret med køkken til at lave mad i, der skal bare ansættes en køkkenperson"/>
    <n v="0"/>
    <x v="0"/>
    <s v="Amager"/>
    <n v="72"/>
    <n v="0"/>
    <n v="45"/>
    <n v="0"/>
    <n v="0"/>
    <n v="0"/>
    <n v="0"/>
    <n v="0"/>
    <n v="0"/>
    <n v="0"/>
    <n v="0"/>
    <n v="0"/>
    <n v="0"/>
    <n v="0"/>
    <n v="414974.83"/>
    <s v="37334"/>
  </r>
  <r>
    <x v="0"/>
    <x v="234"/>
    <s v="Børnehuset Gullfossgade"/>
    <x v="0"/>
    <s v="Gullfossgade 2"/>
    <n v="2300"/>
    <s v="København S"/>
    <s v="32 64 05 60"/>
    <s v="37334@buf.kk.dk"/>
    <s v="Kathrina Dauscha"/>
    <n v="26230276"/>
    <n v="32640560"/>
    <s v="37334@buf.kk.dk"/>
    <s v="Integreret"/>
    <n v="72"/>
    <n v="0"/>
    <n v="75"/>
    <n v="0"/>
    <n v="0"/>
    <n v="0"/>
    <n v="0"/>
    <n v="0"/>
    <n v="0"/>
    <n v="0"/>
    <n v="5"/>
    <n v="5"/>
    <n v="4"/>
    <n v="5"/>
    <n v="0"/>
    <n v="5"/>
    <n v="5"/>
    <n v="0"/>
    <n v="0"/>
    <n v="0"/>
    <n v="400000"/>
    <n v="0"/>
    <n v="0"/>
    <n v="0"/>
    <n v="0"/>
    <n v="0"/>
    <n v="0"/>
    <n v="0"/>
    <n v="0"/>
    <n v="0"/>
    <n v="0"/>
    <n v="0"/>
    <n v="0"/>
    <n v="0"/>
    <n v="0"/>
    <n v="0"/>
    <n v="0"/>
    <n v="0"/>
    <n v="0"/>
    <n v="80"/>
    <n v="80"/>
    <n v="0"/>
    <n v="0"/>
    <n v="0"/>
    <n v="0"/>
    <n v="0"/>
    <n v="0"/>
    <n v="0"/>
    <n v="0"/>
    <n v="0"/>
    <n v="0"/>
    <n v="0"/>
    <s v="Nej"/>
    <n v="0"/>
    <n v="0"/>
    <s v="Ved ikke"/>
    <n v="0"/>
    <n v="0"/>
    <n v="0"/>
    <n v="0"/>
    <n v="0"/>
    <n v="0"/>
    <n v="0"/>
    <n v="0"/>
    <n v="0"/>
    <n v="0"/>
    <n v="0"/>
    <n v="0"/>
    <n v="0"/>
    <n v="0"/>
    <s v="Lone Voss"/>
    <d v="1899-12-30T00:00:00"/>
    <n v="0"/>
    <n v="0"/>
    <n v="0"/>
    <n v="0"/>
    <n v="0"/>
    <n v="0"/>
    <n v="0"/>
    <n v="0"/>
    <n v="0"/>
    <n v="0"/>
    <n v="0"/>
    <n v="0"/>
    <n v="0"/>
    <n v="0"/>
    <n v="0"/>
    <n v="0"/>
    <n v="0"/>
    <n v="0"/>
    <n v="0"/>
    <n v="0"/>
    <n v="0"/>
    <n v="0"/>
    <n v="0"/>
    <n v="0"/>
    <n v="0"/>
    <n v="0"/>
    <n v="0"/>
    <n v="0"/>
    <n v="0"/>
    <n v="0"/>
    <n v="0"/>
    <n v="0"/>
    <x v="0"/>
    <s v="Amager"/>
    <n v="72"/>
    <n v="0"/>
    <n v="45"/>
    <n v="0"/>
    <n v="0"/>
    <n v="0"/>
    <n v="0"/>
    <n v="0"/>
    <n v="0"/>
    <n v="0"/>
    <n v="0"/>
    <n v="0"/>
    <n v="0"/>
    <n v="0"/>
    <n v="414974.83"/>
    <s v="37334"/>
  </r>
  <r>
    <x v="0"/>
    <x v="235"/>
    <s v="Solsikken"/>
    <x v="0"/>
    <s v="Amagerfælledvej 97"/>
    <n v="2300"/>
    <s v="København S"/>
    <s v="32 59 50 58"/>
    <s v="37421@buf.kk.dk"/>
    <s v="Lisbeth Marianne Skaarup"/>
    <n v="32540078"/>
    <n v="0"/>
    <s v="37421@buf.kk.dk"/>
    <s v="Integreret"/>
    <n v="12"/>
    <n v="0"/>
    <n v="44"/>
    <n v="0"/>
    <n v="0"/>
    <n v="0"/>
    <n v="0"/>
    <n v="0"/>
    <n v="0"/>
    <n v="0"/>
    <n v="5"/>
    <n v="5"/>
    <n v="3"/>
    <n v="5"/>
    <n v="0"/>
    <n v="5"/>
    <n v="0"/>
    <n v="0"/>
    <n v="5"/>
    <n v="0"/>
    <n v="100000"/>
    <n v="70000"/>
    <n v="0"/>
    <s v="Ja"/>
    <n v="0"/>
    <s v="Isabella Winther"/>
    <n v="2004"/>
    <n v="15"/>
    <n v="0"/>
    <s v="ufaglært"/>
    <n v="0"/>
    <s v="hygiejne, miljøtjenesten, økokurser"/>
    <n v="0"/>
    <n v="0"/>
    <n v="0"/>
    <n v="0"/>
    <n v="0"/>
    <n v="0"/>
    <n v="0"/>
    <n v="85"/>
    <n v="100"/>
    <n v="2"/>
    <n v="2"/>
    <s v="Ja"/>
    <s v="Nej"/>
    <s v="Ja"/>
    <s v="Ja"/>
    <n v="0"/>
    <s v="Ja"/>
    <n v="0"/>
    <s v="Ja"/>
    <n v="0"/>
    <s v="Nej"/>
    <n v="0"/>
    <n v="0"/>
    <s v="produktionskøkken"/>
    <s v="Ja"/>
    <s v="Større"/>
    <n v="0"/>
    <n v="0"/>
    <s v="et nyt komfur, røremaskine, 2 køleskabe, 1 fryser"/>
    <n v="0"/>
    <n v="0"/>
    <n v="0"/>
    <n v="0"/>
    <n v="0"/>
    <n v="0"/>
    <n v="0"/>
    <n v="0"/>
    <n v="0"/>
    <s v="Cathrine Jerrik"/>
    <s v="3.4.2009"/>
    <n v="0"/>
    <n v="1"/>
    <n v="0"/>
    <n v="0"/>
    <n v="0"/>
    <n v="1"/>
    <n v="0"/>
    <n v="0"/>
    <n v="0"/>
    <n v="2"/>
    <n v="0"/>
    <n v="0"/>
    <n v="0"/>
    <n v="0"/>
    <n v="0"/>
    <n v="2"/>
    <n v="0"/>
    <n v="0"/>
    <n v="0"/>
    <n v="1"/>
    <n v="20"/>
    <s v="Miele"/>
    <n v="0"/>
    <n v="0"/>
    <n v="0"/>
    <s v="Ja"/>
    <s v="Ja"/>
    <n v="0"/>
    <n v="2"/>
    <s v="Begrænset"/>
    <n v="0"/>
    <n v="0"/>
    <x v="0"/>
    <s v="Amager"/>
    <n v="12"/>
    <n v="0"/>
    <n v="44"/>
    <n v="0"/>
    <n v="0"/>
    <n v="0"/>
    <n v="0"/>
    <n v="0"/>
    <n v="0"/>
    <n v="0"/>
    <n v="0"/>
    <n v="0"/>
    <n v="0"/>
    <n v="0"/>
    <n v="82936.210000000006"/>
    <s v="37421"/>
  </r>
  <r>
    <x v="0"/>
    <x v="236"/>
    <s v="Viften"/>
    <x v="0"/>
    <s v="Lybækgade 15"/>
    <n v="2300"/>
    <s v="København S"/>
    <s v="32 59 91 56"/>
    <s v="37445@buf.kk.dk"/>
    <s v="Lone Pedersen"/>
    <n v="32970272"/>
    <n v="0"/>
    <s v="37445@buf.kk.dk"/>
    <s v="Integreret"/>
    <n v="36"/>
    <n v="0"/>
    <n v="40"/>
    <n v="0"/>
    <n v="0"/>
    <n v="0"/>
    <n v="0"/>
    <s v="Nej"/>
    <n v="0"/>
    <n v="0"/>
    <n v="5"/>
    <n v="5"/>
    <n v="4"/>
    <n v="5"/>
    <n v="0"/>
    <n v="5"/>
    <n v="5"/>
    <n v="0"/>
    <n v="5"/>
    <n v="0"/>
    <n v="192000"/>
    <n v="0"/>
    <n v="0"/>
    <s v="Ja"/>
    <n v="0"/>
    <s v="lisbeth petersen"/>
    <n v="2007"/>
    <n v="30"/>
    <n v="0"/>
    <s v="køkkenleder"/>
    <s v="17 års erfaring fra døgninst. Køkken og kantine"/>
    <s v="masser"/>
    <n v="0"/>
    <n v="0"/>
    <n v="0"/>
    <n v="0"/>
    <n v="0"/>
    <n v="0"/>
    <n v="0"/>
    <n v="97"/>
    <n v="97"/>
    <n v="2"/>
    <n v="2"/>
    <s v="nej"/>
    <s v="ja"/>
    <s v="Ja"/>
    <s v="Ja"/>
    <n v="0"/>
    <s v="Ja"/>
    <n v="0"/>
    <s v="Ja"/>
    <n v="0"/>
    <n v="0"/>
    <s v="ved ikke"/>
    <n v="0"/>
    <s v="produktionskøkken"/>
    <s v="nej"/>
    <s v="Mindre"/>
    <s v="Mindre"/>
    <n v="0"/>
    <s v="konvektionsovn, køl, hurtigere opvaskemaskine"/>
    <n v="0"/>
    <n v="0"/>
    <n v="0"/>
    <n v="0"/>
    <n v="0"/>
    <n v="0"/>
    <n v="0"/>
    <n v="0"/>
    <s v="Da rumlepotbørnene er en usikkerhedsfaktor er det vanskeligt at fastlægge køkkenbehov"/>
    <s v="Ayo"/>
    <s v="24.03.09"/>
    <n v="0"/>
    <n v="0"/>
    <n v="1"/>
    <n v="4"/>
    <n v="0"/>
    <n v="2"/>
    <n v="0"/>
    <n v="0"/>
    <n v="0"/>
    <n v="0"/>
    <n v="3"/>
    <n v="0"/>
    <n v="0"/>
    <n v="0"/>
    <n v="0"/>
    <n v="0"/>
    <n v="1"/>
    <n v="0"/>
    <n v="0"/>
    <n v="1"/>
    <n v="20"/>
    <s v="Miele"/>
    <n v="4"/>
    <s v="Ja"/>
    <n v="15"/>
    <s v="Nej"/>
    <s v="Nej"/>
    <s v="ja"/>
    <n v="3"/>
    <s v="Begrænset"/>
    <s v="Der er skrevet 2½ vask. Lagereter fyldt op med køl + frys og fire hylder til kolonial"/>
    <n v="0"/>
    <x v="0"/>
    <s v="Amager"/>
    <n v="36"/>
    <n v="0"/>
    <n v="40"/>
    <n v="0"/>
    <n v="0"/>
    <n v="0"/>
    <n v="0"/>
    <n v="0"/>
    <n v="0"/>
    <n v="0"/>
    <n v="0"/>
    <n v="0"/>
    <n v="0"/>
    <n v="0"/>
    <n v="175014.74"/>
    <s v="37445"/>
  </r>
  <r>
    <x v="0"/>
    <x v="237"/>
    <s v="Viften"/>
    <x v="0"/>
    <s v="Lybækgade 15"/>
    <n v="2300"/>
    <s v="København S"/>
    <s v="32 59 91 56"/>
    <s v="37445@buf.kk.dk"/>
    <s v="Lone Pedersen"/>
    <n v="32970272"/>
    <n v="0"/>
    <s v="37445@buf.kk.dk"/>
    <s v="Integreret"/>
    <n v="36"/>
    <n v="0"/>
    <n v="40"/>
    <n v="0"/>
    <n v="0"/>
    <n v="0"/>
    <n v="0"/>
    <s v="Nej"/>
    <n v="0"/>
    <n v="0"/>
    <n v="5"/>
    <n v="5"/>
    <n v="4"/>
    <n v="5"/>
    <n v="0"/>
    <n v="5"/>
    <n v="5"/>
    <n v="0"/>
    <n v="5"/>
    <n v="0"/>
    <n v="0"/>
    <n v="0"/>
    <n v="0"/>
    <n v="0"/>
    <n v="0"/>
    <n v="0"/>
    <n v="0"/>
    <n v="0"/>
    <n v="0"/>
    <n v="0"/>
    <n v="0"/>
    <n v="0"/>
    <n v="0"/>
    <n v="0"/>
    <n v="0"/>
    <n v="0"/>
    <n v="0"/>
    <n v="0"/>
    <n v="0"/>
    <n v="97"/>
    <n v="97"/>
    <n v="0"/>
    <n v="0"/>
    <n v="0"/>
    <n v="0"/>
    <n v="0"/>
    <n v="0"/>
    <n v="0"/>
    <n v="0"/>
    <n v="0"/>
    <n v="0"/>
    <n v="0"/>
    <n v="0"/>
    <n v="0"/>
    <n v="0"/>
    <n v="0"/>
    <n v="0"/>
    <n v="0"/>
    <n v="0"/>
    <n v="0"/>
    <n v="0"/>
    <n v="0"/>
    <n v="0"/>
    <n v="0"/>
    <n v="0"/>
    <n v="0"/>
    <n v="0"/>
    <n v="0"/>
    <n v="0"/>
    <n v="0"/>
    <s v="Birgitte Glerup"/>
    <d v="2009-04-28T00:00:00"/>
    <n v="0"/>
    <n v="0"/>
    <n v="0"/>
    <n v="0"/>
    <n v="0"/>
    <n v="0"/>
    <n v="0"/>
    <n v="0"/>
    <n v="0"/>
    <n v="0"/>
    <n v="0"/>
    <n v="0"/>
    <n v="0"/>
    <n v="0"/>
    <n v="0"/>
    <n v="0"/>
    <n v="0"/>
    <n v="0"/>
    <n v="0"/>
    <n v="0"/>
    <n v="0"/>
    <n v="0"/>
    <n v="0"/>
    <n v="0"/>
    <n v="0"/>
    <n v="0"/>
    <n v="0"/>
    <n v="0"/>
    <n v="0"/>
    <n v="0"/>
    <n v="0"/>
    <n v="0"/>
    <x v="0"/>
    <s v="Amager"/>
    <n v="36"/>
    <n v="0"/>
    <n v="40"/>
    <n v="0"/>
    <n v="0"/>
    <n v="0"/>
    <n v="0"/>
    <n v="0"/>
    <n v="0"/>
    <n v="0"/>
    <n v="0"/>
    <n v="0"/>
    <n v="0"/>
    <n v="0"/>
    <n v="175014.74"/>
    <s v="37445"/>
  </r>
  <r>
    <x v="0"/>
    <x v="238"/>
    <s v="Altankassen"/>
    <x v="0"/>
    <s v="Amagerfælledvej 53"/>
    <n v="2300"/>
    <s v="København S"/>
    <s v="32 96 61 02"/>
    <s v="37462@buf.kk.dk"/>
    <s v="Helle Løkke Lundsteen"/>
    <n v="38869000"/>
    <n v="40546104"/>
    <s v="37462@buf.kk.dk"/>
    <s v="Integreret"/>
    <n v="42"/>
    <n v="0"/>
    <n v="66"/>
    <n v="30"/>
    <n v="0"/>
    <n v="0"/>
    <n v="0"/>
    <s v="Nej"/>
    <n v="0"/>
    <n v="0"/>
    <n v="5"/>
    <n v="5"/>
    <n v="5"/>
    <n v="5"/>
    <n v="5"/>
    <n v="5"/>
    <n v="0"/>
    <n v="0"/>
    <n v="5"/>
    <n v="0"/>
    <n v="100000"/>
    <n v="0"/>
    <n v="0"/>
    <s v="Ja"/>
    <n v="0"/>
    <s v="Sanne Brillo"/>
    <n v="1998"/>
    <n v="35"/>
    <n v="0"/>
    <s v="ufaglært"/>
    <s v="ingen"/>
    <n v="0"/>
    <n v="0"/>
    <n v="0"/>
    <n v="0"/>
    <n v="0"/>
    <n v="0"/>
    <n v="0"/>
    <n v="0"/>
    <n v="95"/>
    <n v="95"/>
    <n v="2"/>
    <n v="1"/>
    <s v="Ja"/>
    <s v="Nej"/>
    <s v="Ja"/>
    <s v="Nej"/>
    <n v="0"/>
    <s v="Nej"/>
    <s v="er afventende og bekymrede men glade for at slippe med bøvl med madpakker"/>
    <s v="Nej"/>
    <n v="0"/>
    <s v="Nej"/>
    <n v="0"/>
    <n v="0"/>
    <s v="Køkken blandet tilvirk"/>
    <n v="0"/>
    <n v="0"/>
    <n v="0"/>
    <n v="0"/>
    <n v="0"/>
    <s v="Større"/>
    <s v="Mindre"/>
    <s v="Nej"/>
    <s v="flere vaske, nyt kogebord med kipsteger. Væggen til depotet skal fjernes og gøres til et stort rum. Tunnelopvaskemaskine, 2 ovne mere eller en konvektionsovn, mere bordplads, flere skabe, større bjørn, mere køl og frys"/>
    <n v="0"/>
    <n v="0"/>
    <n v="0"/>
    <n v="0"/>
    <n v="0"/>
    <s v="Mariah / Sine"/>
    <d v="2009-04-16T00:00:00"/>
    <n v="0"/>
    <n v="0"/>
    <n v="1"/>
    <n v="5"/>
    <n v="0"/>
    <n v="2"/>
    <n v="0"/>
    <n v="0"/>
    <n v="0"/>
    <n v="0"/>
    <n v="3"/>
    <n v="0"/>
    <n v="0"/>
    <n v="0"/>
    <n v="0"/>
    <n v="0"/>
    <n v="1"/>
    <n v="0"/>
    <n v="0"/>
    <n v="1"/>
    <n v="2"/>
    <s v="Miele"/>
    <n v="5"/>
    <s v="Ja"/>
    <n v="10"/>
    <s v="Nej"/>
    <s v="Ja"/>
    <s v="Nej"/>
    <n v="1"/>
    <s v="Begrænset"/>
    <s v="der er et tilstødende kontor til køkkenet som også kunne inddrages hvis væggen væltes"/>
    <n v="0"/>
    <x v="0"/>
    <s v="Amager"/>
    <n v="36"/>
    <n v="0"/>
    <n v="66"/>
    <n v="30"/>
    <n v="0"/>
    <n v="0"/>
    <n v="0"/>
    <n v="0"/>
    <n v="0"/>
    <n v="0"/>
    <n v="0"/>
    <n v="0"/>
    <n v="0"/>
    <n v="0"/>
    <n v="186583.36"/>
    <s v="37462"/>
  </r>
  <r>
    <x v="0"/>
    <x v="239"/>
    <s v="Østen for solen"/>
    <x v="0"/>
    <s v="Røde Mellemvej 73"/>
    <n v="2300"/>
    <s v="København S"/>
    <s v="32 84 54 90"/>
    <s v="37477@buf.kk.dk"/>
    <s v="Vibeke Andersen"/>
    <n v="32528292"/>
    <n v="0"/>
    <s v="ostenforsolen@buf.kk.dk"/>
    <s v="Integreret"/>
    <n v="36"/>
    <n v="0"/>
    <n v="44"/>
    <n v="0"/>
    <n v="0"/>
    <n v="0"/>
    <n v="0"/>
    <s v="Nej"/>
    <n v="0"/>
    <n v="0"/>
    <n v="5"/>
    <n v="5"/>
    <n v="5"/>
    <n v="5"/>
    <n v="0"/>
    <n v="5"/>
    <n v="5"/>
    <n v="0"/>
    <n v="5"/>
    <n v="0"/>
    <n v="150000"/>
    <n v="50000"/>
    <n v="0"/>
    <s v="Ja"/>
    <s v="nej"/>
    <s v="Trine"/>
    <n v="2007"/>
    <n v="37"/>
    <n v="0"/>
    <s v="køkkenassistent"/>
    <n v="0"/>
    <n v="0"/>
    <n v="0"/>
    <n v="0"/>
    <n v="0"/>
    <n v="0"/>
    <n v="0"/>
    <n v="0"/>
    <n v="0"/>
    <n v="95"/>
    <n v="90"/>
    <n v="1"/>
    <n v="1"/>
    <s v="Ja"/>
    <s v="ja"/>
    <s v="nej"/>
    <s v="Ja"/>
    <s v="Er dog bekymret for økonomien"/>
    <s v="Ja"/>
    <n v="0"/>
    <s v="Ja"/>
    <s v="vil dog ikke bruge pædagogtimer"/>
    <s v="Nej"/>
    <n v="0"/>
    <n v="0"/>
    <s v="Køkken blandet tilvirk"/>
    <s v="nej"/>
    <s v="Mindre"/>
    <s v="Ingen"/>
    <s v="Nej"/>
    <s v="2 ovne eller 1 konvektionsovn. Grøntsagsrobot, mangler afsætningsplads, der er ikke rigtig plads til rullebord."/>
    <n v="0"/>
    <n v="0"/>
    <n v="0"/>
    <n v="0"/>
    <n v="0"/>
    <n v="0"/>
    <n v="0"/>
    <n v="0"/>
    <n v="0"/>
    <s v="Mariah"/>
    <s v="02.04.09."/>
    <n v="0"/>
    <n v="0"/>
    <n v="1"/>
    <n v="5"/>
    <n v="0"/>
    <n v="2"/>
    <n v="0"/>
    <n v="0"/>
    <n v="0"/>
    <n v="1"/>
    <n v="0"/>
    <n v="1"/>
    <n v="0"/>
    <n v="1"/>
    <n v="0"/>
    <n v="1"/>
    <n v="0"/>
    <n v="0"/>
    <n v="1"/>
    <n v="1"/>
    <n v="3"/>
    <s v="Ken Gazele 330"/>
    <n v="4"/>
    <s v="Ja"/>
    <n v="10"/>
    <s v="Nej"/>
    <s v="Nej"/>
    <s v="Nej"/>
    <n v="2"/>
    <s v="God plads"/>
    <n v="0"/>
    <n v="0"/>
    <x v="0"/>
    <s v="Amager"/>
    <n v="42"/>
    <n v="0"/>
    <n v="44"/>
    <n v="0"/>
    <n v="0"/>
    <n v="0"/>
    <n v="0"/>
    <n v="0"/>
    <n v="0"/>
    <n v="0"/>
    <n v="0"/>
    <n v="0"/>
    <n v="0"/>
    <n v="0"/>
    <n v="206927.39"/>
    <s v="37477"/>
  </r>
  <r>
    <x v="0"/>
    <x v="240"/>
    <s v="De 5 årstider"/>
    <x v="0"/>
    <s v="Englandsvej 170"/>
    <n v="2300"/>
    <s v="København s"/>
    <s v="32 84 30 58"/>
    <s v="37493@buf.kk.dk"/>
    <s v="Hanne Jensen, MENTOREGNET"/>
    <n v="41626770"/>
    <n v="0"/>
    <s v="37493@buf.kk.dk"/>
    <s v="Integreret"/>
    <n v="29"/>
    <n v="0"/>
    <n v="48"/>
    <n v="0"/>
    <n v="0"/>
    <n v="0"/>
    <n v="0"/>
    <n v="0"/>
    <n v="0"/>
    <n v="0"/>
    <n v="5"/>
    <n v="5"/>
    <n v="5"/>
    <n v="5"/>
    <n v="0"/>
    <n v="5"/>
    <n v="0"/>
    <n v="0"/>
    <n v="5"/>
    <n v="0"/>
    <n v="140000"/>
    <n v="60000"/>
    <n v="0"/>
    <s v="Ja"/>
    <n v="0"/>
    <s v="Judith Larsen"/>
    <n v="2001"/>
    <n v="37"/>
    <n v="0"/>
    <s v="køkkenassistent"/>
    <s v="specialbørnehave"/>
    <s v="økologikursus (dogme 2000)"/>
    <n v="0"/>
    <n v="0"/>
    <n v="0"/>
    <n v="0"/>
    <n v="0"/>
    <n v="0"/>
    <n v="0"/>
    <n v="97"/>
    <n v="97"/>
    <n v="1"/>
    <n v="2"/>
    <s v="Ja"/>
    <s v="ja"/>
    <s v="Ja"/>
    <s v="Ja"/>
    <n v="0"/>
    <s v="Ja"/>
    <n v="0"/>
    <s v="Ja"/>
    <s v="skal have talt om det men mener der er en positiv stemmning"/>
    <s v="Nej"/>
    <s v="vil gerne have hjælp"/>
    <n v="0"/>
    <s v="produktionskøkken"/>
    <s v="nej"/>
    <s v="Større"/>
    <n v="0"/>
    <n v="0"/>
    <s v="et nyt kogebord, nuværende er gammelt og udtjent. Ekstra køleskab og en varmluftsovn."/>
    <n v="0"/>
    <n v="0"/>
    <n v="0"/>
    <n v="0"/>
    <n v="0"/>
    <n v="0"/>
    <n v="0"/>
    <n v="0"/>
    <n v="0"/>
    <s v="Birgitte Glerup"/>
    <s v="26.3.2009"/>
    <n v="0"/>
    <n v="0"/>
    <n v="1"/>
    <n v="5"/>
    <n v="0"/>
    <n v="2"/>
    <n v="0"/>
    <n v="0"/>
    <n v="0"/>
    <n v="1"/>
    <n v="0"/>
    <n v="2"/>
    <n v="0"/>
    <n v="0"/>
    <n v="0"/>
    <n v="1"/>
    <n v="0"/>
    <n v="0"/>
    <n v="1"/>
    <n v="1"/>
    <n v="3"/>
    <s v="Miele"/>
    <n v="10"/>
    <n v="0"/>
    <n v="0"/>
    <s v="Ja"/>
    <s v="Ja"/>
    <n v="0"/>
    <n v="2"/>
    <s v="God plads"/>
    <n v="0"/>
    <n v="0"/>
    <x v="0"/>
    <s v="Amager"/>
    <n v="24"/>
    <n v="0"/>
    <n v="44"/>
    <n v="0"/>
    <n v="0"/>
    <n v="0"/>
    <n v="0"/>
    <n v="3"/>
    <n v="4"/>
    <n v="0"/>
    <n v="0"/>
    <n v="0"/>
    <n v="0"/>
    <n v="0"/>
    <n v="145940.79999999999"/>
    <s v="37493"/>
  </r>
  <r>
    <x v="0"/>
    <x v="241"/>
    <s v="Galaxen"/>
    <x v="0"/>
    <s v="Øresundsvej 10"/>
    <n v="2300"/>
    <s v="København S"/>
    <s v="32 59 33 30"/>
    <s v="37497@buf.kk.dk"/>
    <s v="Jens Pallisgaard Iversen"/>
    <n v="32543389"/>
    <n v="0"/>
    <s v="37497@buf.kk.dk"/>
    <s v="Integreret"/>
    <n v="36"/>
    <n v="0"/>
    <n v="66"/>
    <n v="0"/>
    <n v="0"/>
    <n v="0"/>
    <n v="0"/>
    <s v="Nej"/>
    <n v="0"/>
    <n v="0"/>
    <n v="0"/>
    <n v="0"/>
    <n v="0"/>
    <n v="0"/>
    <n v="0"/>
    <n v="5"/>
    <n v="0"/>
    <n v="0"/>
    <n v="5"/>
    <n v="0"/>
    <n v="130000"/>
    <n v="10000"/>
    <n v="0"/>
    <n v="0"/>
    <n v="0"/>
    <n v="0"/>
    <n v="0"/>
    <n v="0"/>
    <n v="0"/>
    <n v="0"/>
    <n v="0"/>
    <n v="0"/>
    <n v="0"/>
    <n v="0"/>
    <n v="0"/>
    <n v="0"/>
    <n v="0"/>
    <n v="0"/>
    <n v="0"/>
    <n v="99"/>
    <n v="99"/>
    <n v="0"/>
    <n v="0"/>
    <n v="0"/>
    <n v="0"/>
    <n v="0"/>
    <n v="0"/>
    <n v="0"/>
    <n v="0"/>
    <n v="0"/>
    <n v="0"/>
    <n v="0"/>
    <n v="0"/>
    <n v="0"/>
    <n v="0"/>
    <s v="Modtagerkøkken"/>
    <n v="0"/>
    <n v="0"/>
    <n v="0"/>
    <n v="0"/>
    <n v="0"/>
    <n v="0"/>
    <n v="0"/>
    <n v="0"/>
    <n v="0"/>
    <n v="0"/>
    <n v="0"/>
    <n v="0"/>
    <n v="0"/>
    <n v="0"/>
    <s v="Lone Voss"/>
    <d v="1899-12-30T00:00:00"/>
    <n v="0"/>
    <n v="0"/>
    <n v="1"/>
    <n v="4"/>
    <n v="1"/>
    <n v="0"/>
    <n v="0"/>
    <n v="0"/>
    <n v="0"/>
    <n v="1"/>
    <n v="0"/>
    <n v="0"/>
    <n v="0"/>
    <n v="0"/>
    <n v="0"/>
    <n v="0"/>
    <n v="0"/>
    <n v="0"/>
    <n v="0"/>
    <n v="1"/>
    <n v="20"/>
    <s v="Miele"/>
    <n v="2"/>
    <s v="Nej"/>
    <n v="0"/>
    <s v="Ja"/>
    <s v="Nej"/>
    <s v="Nej"/>
    <n v="1"/>
    <s v="Begrænset"/>
    <n v="0"/>
    <n v="0"/>
    <x v="0"/>
    <s v="Amager"/>
    <n v="36"/>
    <n v="0"/>
    <n v="66"/>
    <n v="0"/>
    <n v="0"/>
    <n v="0"/>
    <n v="0"/>
    <n v="0"/>
    <n v="0"/>
    <n v="0"/>
    <n v="0"/>
    <n v="0"/>
    <n v="0"/>
    <n v="0"/>
    <n v="139509.01999999999"/>
    <s v="37497"/>
  </r>
  <r>
    <x v="0"/>
    <x v="242"/>
    <s v="Himmelblå"/>
    <x v="0"/>
    <s v="Backersvej 111"/>
    <n v="2300"/>
    <s v="København S"/>
    <s v="32 59 11 40"/>
    <s v="37499@buf.kk.dk"/>
    <s v="Ebba Ørsted"/>
    <n v="32547609"/>
    <n v="0"/>
    <s v="37499@buf.kk.dk"/>
    <s v="Integreret"/>
    <n v="36"/>
    <n v="0"/>
    <n v="44"/>
    <n v="0"/>
    <n v="0"/>
    <n v="0"/>
    <n v="0"/>
    <s v="Nej"/>
    <n v="0"/>
    <n v="0"/>
    <n v="5"/>
    <n v="5"/>
    <n v="1"/>
    <n v="5"/>
    <n v="0"/>
    <n v="5"/>
    <n v="5"/>
    <n v="1"/>
    <n v="5"/>
    <n v="0"/>
    <n v="55000"/>
    <n v="55000"/>
    <n v="0"/>
    <s v="Ja"/>
    <n v="0"/>
    <s v="Majken Hammerum Hansen"/>
    <n v="2006"/>
    <n v="32"/>
    <n v="0"/>
    <s v="ufaglært"/>
    <n v="0"/>
    <s v="Hygiejne"/>
    <n v="0"/>
    <n v="0"/>
    <n v="0"/>
    <n v="0"/>
    <n v="0"/>
    <n v="0"/>
    <n v="0"/>
    <n v="60"/>
    <n v="60"/>
    <n v="2"/>
    <n v="2"/>
    <s v="Ja"/>
    <s v="Nej"/>
    <s v="Ja"/>
    <s v="Ja"/>
    <n v="0"/>
    <s v="Ja"/>
    <n v="0"/>
    <s v="Ja"/>
    <n v="0"/>
    <s v="Nej"/>
    <s v="ønsker hjælp med personale"/>
    <n v="0"/>
    <s v="produktionskøkken"/>
    <s v="nej"/>
    <s v="Større"/>
    <s v="Ingen"/>
    <n v="0"/>
    <s v="En industriopvasker, ex. Miele der tager 2 min. Et bord til deres røremaskine, Bjørn, da den står på køkkenbordet og fylder, samt en ekstra ovn"/>
    <n v="0"/>
    <n v="0"/>
    <n v="0"/>
    <n v="0"/>
    <n v="0"/>
    <n v="0"/>
    <n v="0"/>
    <n v="0"/>
    <n v="0"/>
    <s v="Cathrine Joachim Jerrik"/>
    <s v="3.4.2009"/>
    <n v="0"/>
    <n v="0"/>
    <n v="1"/>
    <n v="5"/>
    <n v="0"/>
    <n v="2"/>
    <n v="0"/>
    <n v="0"/>
    <n v="0"/>
    <n v="0"/>
    <n v="3"/>
    <n v="0"/>
    <n v="0"/>
    <n v="0"/>
    <n v="0"/>
    <n v="0"/>
    <n v="1"/>
    <n v="0"/>
    <n v="1"/>
    <n v="1"/>
    <n v="20"/>
    <s v="Miele"/>
    <n v="5"/>
    <n v="0"/>
    <n v="0"/>
    <s v="Ja"/>
    <n v="0"/>
    <s v="ja"/>
    <n v="2"/>
    <s v="God plads"/>
    <s v="Dejligt stort lager"/>
    <n v="0"/>
    <x v="0"/>
    <s v="Amager"/>
    <n v="36"/>
    <n v="0"/>
    <n v="44"/>
    <n v="0"/>
    <n v="0"/>
    <n v="0"/>
    <n v="0"/>
    <n v="0"/>
    <n v="0"/>
    <n v="0"/>
    <n v="0"/>
    <n v="0"/>
    <n v="0"/>
    <n v="0"/>
    <n v="118725.05"/>
    <s v="37499"/>
  </r>
  <r>
    <x v="0"/>
    <x v="243"/>
    <s v="Havblik"/>
    <x v="0"/>
    <s v="Gerbrandsvej 5D"/>
    <n v="2300"/>
    <s v="København S"/>
    <s v="32 59 90 51"/>
    <s v="37506@buf.kk.dk"/>
    <s v="Anne-Grethe Harpelunde Jensen, Konstitueret leder: Gudrun Olsen"/>
    <n v="32519946"/>
    <n v="0"/>
    <s v="37506@buf.kk.dk, havblink@buf.kk.dk"/>
    <s v="Integreret"/>
    <n v="36"/>
    <n v="0"/>
    <n v="44"/>
    <n v="0"/>
    <n v="0"/>
    <n v="0"/>
    <n v="0"/>
    <s v="Nej"/>
    <n v="0"/>
    <n v="0"/>
    <n v="5"/>
    <n v="5"/>
    <n v="0"/>
    <n v="5"/>
    <n v="0"/>
    <n v="5"/>
    <n v="5"/>
    <n v="0"/>
    <n v="5"/>
    <n v="0"/>
    <n v="130000"/>
    <n v="130000"/>
    <n v="0"/>
    <s v="Nej"/>
    <s v="Ja"/>
    <n v="0"/>
    <n v="0"/>
    <n v="0"/>
    <n v="0"/>
    <n v="0"/>
    <n v="0"/>
    <n v="0"/>
    <n v="0"/>
    <n v="0"/>
    <n v="0"/>
    <n v="0"/>
    <n v="0"/>
    <n v="0"/>
    <n v="0"/>
    <n v="80"/>
    <n v="80"/>
    <n v="1"/>
    <n v="1"/>
    <s v="Ja"/>
    <s v="ja"/>
    <s v="nej"/>
    <s v="Ja"/>
    <n v="0"/>
    <s v="Ja"/>
    <n v="0"/>
    <s v="Ja"/>
    <n v="0"/>
    <s v="Nej"/>
    <s v="Vil gerne have hjælp til ansættelse"/>
    <n v="0"/>
    <s v="produktionskøkken"/>
    <n v="0"/>
    <s v="Mindre"/>
    <s v="Ingen"/>
    <n v="0"/>
    <s v="Konvektionsovn"/>
    <n v="0"/>
    <n v="0"/>
    <n v="0"/>
    <n v="0"/>
    <n v="0"/>
    <n v="0"/>
    <n v="0"/>
    <n v="0"/>
    <n v="0"/>
    <s v="Cathrine Joachim Jerrik"/>
    <s v="23.3.2009"/>
    <n v="0"/>
    <n v="0"/>
    <n v="1"/>
    <n v="5"/>
    <n v="0"/>
    <n v="2"/>
    <n v="0"/>
    <n v="0"/>
    <n v="0"/>
    <n v="0"/>
    <n v="2"/>
    <n v="0"/>
    <n v="0"/>
    <n v="0"/>
    <n v="0"/>
    <n v="0"/>
    <n v="1"/>
    <n v="0"/>
    <n v="1"/>
    <n v="1"/>
    <n v="4"/>
    <s v="ken"/>
    <n v="4"/>
    <n v="0"/>
    <n v="0"/>
    <s v="Ja"/>
    <n v="0"/>
    <s v="ja"/>
    <n v="2"/>
    <s v="God plads"/>
    <n v="0"/>
    <n v="0"/>
    <x v="0"/>
    <s v="Amager"/>
    <n v="36"/>
    <n v="0"/>
    <n v="44"/>
    <n v="0"/>
    <n v="0"/>
    <n v="0"/>
    <n v="0"/>
    <n v="0"/>
    <n v="0"/>
    <n v="0"/>
    <n v="0"/>
    <n v="0"/>
    <n v="0"/>
    <n v="0"/>
    <n v="128831.2"/>
    <s v="37506"/>
  </r>
  <r>
    <x v="0"/>
    <x v="244"/>
    <s v="Nordlys"/>
    <x v="0"/>
    <s v="Gerbrandsvej 5C"/>
    <n v="2300"/>
    <s v="København S"/>
    <n v="32842112"/>
    <s v="DK51@buf.kk.dk"/>
    <s v="Annette Adamsen"/>
    <n v="0"/>
    <n v="0"/>
    <s v="37508@buf.kk.dk"/>
    <s v="Integreret"/>
    <n v="36"/>
    <n v="0"/>
    <n v="44"/>
    <n v="0"/>
    <n v="0"/>
    <n v="0"/>
    <n v="0"/>
    <s v="Nej"/>
    <n v="0"/>
    <n v="0"/>
    <n v="5"/>
    <n v="5"/>
    <n v="5"/>
    <n v="5"/>
    <n v="0"/>
    <n v="5"/>
    <n v="5"/>
    <n v="0"/>
    <n v="5"/>
    <n v="0"/>
    <n v="120000"/>
    <n v="0"/>
    <n v="0"/>
    <s v="Ja"/>
    <s v="nej"/>
    <s v="Karine Castella"/>
    <n v="2008"/>
    <n v="33"/>
    <n v="0"/>
    <s v="Ernæringsassistent"/>
    <s v="lavet mad på hospital"/>
    <n v="0"/>
    <s v="Nete"/>
    <n v="2006"/>
    <n v="15"/>
    <n v="0"/>
    <s v="Medhjælper til opvak"/>
    <n v="0"/>
    <n v="0"/>
    <n v="98"/>
    <n v="98"/>
    <n v="1"/>
    <n v="1"/>
    <s v="Ja"/>
    <s v="ja"/>
    <s v="nej"/>
    <s v="Ja"/>
    <s v="Hvis køkkenkapaciteten følger med"/>
    <s v="Ja"/>
    <n v="0"/>
    <s v="Ja"/>
    <n v="0"/>
    <s v="ja"/>
    <n v="0"/>
    <n v="0"/>
    <s v="Køkken blandet tilvirk"/>
    <s v="nej"/>
    <n v="0"/>
    <n v="0"/>
    <n v="0"/>
    <n v="0"/>
    <s v="Mindre"/>
    <s v="Mindre"/>
    <n v="0"/>
    <s v="en ekstra stor kogeplade, 2 ovne mere eller konvektionsovn, en ekstra fryser"/>
    <n v="0"/>
    <n v="0"/>
    <n v="0"/>
    <n v="0"/>
    <n v="0"/>
    <s v="Mariah / Nanna"/>
    <d v="2009-04-01T00:00:00"/>
    <n v="0"/>
    <n v="0"/>
    <n v="1"/>
    <n v="5"/>
    <n v="0"/>
    <n v="2"/>
    <n v="0"/>
    <n v="0"/>
    <n v="0"/>
    <n v="0"/>
    <n v="2"/>
    <n v="0"/>
    <n v="0"/>
    <n v="1"/>
    <n v="0"/>
    <n v="0"/>
    <n v="1"/>
    <n v="0"/>
    <n v="0"/>
    <n v="1"/>
    <n v="7"/>
    <s v="Ken Gazette 330"/>
    <n v="5"/>
    <s v="Ja"/>
    <n v="10"/>
    <s v="Nej"/>
    <s v="Nej"/>
    <s v="ja"/>
    <n v="1"/>
    <s v="Begrænset"/>
    <s v="Køleskab: 1 på gangen. Fryser: i depot. Ovn: 16 år gammel. Kogebord: 1 stor plade mere. Vask: 1 m 2 rum_x000a_Underskabe i depot til opvaring af service og kolonialvare. Mangler service og gryder"/>
    <n v="0"/>
    <x v="0"/>
    <s v="Amager"/>
    <n v="36"/>
    <n v="0"/>
    <n v="44"/>
    <n v="0"/>
    <n v="0"/>
    <n v="0"/>
    <n v="0"/>
    <n v="0"/>
    <n v="0"/>
    <n v="0"/>
    <n v="0"/>
    <n v="0"/>
    <n v="0"/>
    <n v="0"/>
    <n v="105854.7"/>
    <s v="37508"/>
  </r>
  <r>
    <x v="0"/>
    <x v="245"/>
    <s v="Søstjernen"/>
    <x v="0"/>
    <s v="Grækenlandsvej 90B"/>
    <n v="2300"/>
    <s v="København S"/>
    <s v="32 55 50 66(vug)/ 32 55 50 65(bhv)"/>
    <s v="37509@buf.kk.dk"/>
    <s v="Jimmy Munch Jakobsen, MENTOREGNET"/>
    <n v="32586957"/>
    <n v="0"/>
    <s v="37509@buf.kk.dk"/>
    <s v="Integreret"/>
    <n v="60"/>
    <n v="0"/>
    <n v="84"/>
    <n v="0"/>
    <n v="0"/>
    <n v="0"/>
    <n v="0"/>
    <s v="ja"/>
    <n v="0"/>
    <n v="0"/>
    <n v="5"/>
    <n v="5"/>
    <n v="5"/>
    <n v="5"/>
    <n v="0"/>
    <n v="5"/>
    <n v="0"/>
    <n v="0"/>
    <n v="5"/>
    <n v="0"/>
    <n v="170000"/>
    <n v="70000"/>
    <n v="0"/>
    <s v="Ja"/>
    <n v="0"/>
    <s v="Cojas Stamatis"/>
    <n v="1990"/>
    <n v="37"/>
    <n v="0"/>
    <s v="ufaglært"/>
    <s v="livslang erfaring"/>
    <s v="økologisk oplysningsforbund"/>
    <s v="Grigorios Antonaros"/>
    <n v="2008"/>
    <n v="18"/>
    <n v="0"/>
    <s v="ufaglært"/>
    <s v="fra andre køkkener"/>
    <n v="0"/>
    <n v="80"/>
    <n v="80"/>
    <n v="3"/>
    <n v="3"/>
    <s v="Ja"/>
    <s v="Nej"/>
    <s v="Ja"/>
    <s v="Ja"/>
    <n v="0"/>
    <s v="Ja"/>
    <n v="0"/>
    <s v="Ja"/>
    <s v="ønsker at maden skal laves i huset"/>
    <s v="ja"/>
    <n v="0"/>
    <n v="0"/>
    <s v="produktionskøkken"/>
    <s v="Ja"/>
    <s v="Mindre"/>
    <n v="0"/>
    <n v="0"/>
    <s v="stor 10 stik konvektionsovn, et industrikøleskab"/>
    <n v="0"/>
    <n v="0"/>
    <n v="0"/>
    <n v="0"/>
    <n v="0"/>
    <n v="0"/>
    <n v="0"/>
    <n v="0"/>
    <n v="0"/>
    <s v="Lone Voss"/>
    <s v="20.3.2009"/>
    <n v="0"/>
    <n v="0"/>
    <n v="1"/>
    <n v="6"/>
    <n v="0"/>
    <n v="3"/>
    <n v="0"/>
    <n v="0"/>
    <n v="0"/>
    <n v="0"/>
    <n v="1"/>
    <n v="0"/>
    <n v="0"/>
    <n v="1"/>
    <n v="0"/>
    <n v="0"/>
    <n v="2"/>
    <n v="0"/>
    <n v="0"/>
    <n v="1"/>
    <n v="6"/>
    <s v="Meiko"/>
    <n v="0"/>
    <s v="Ja"/>
    <n v="20"/>
    <n v="0"/>
    <n v="0"/>
    <s v="ja"/>
    <n v="3"/>
    <s v="Begrænset"/>
    <n v="0"/>
    <n v="0"/>
    <x v="0"/>
    <s v="Amager"/>
    <n v="60"/>
    <n v="0"/>
    <n v="80"/>
    <n v="0"/>
    <n v="0"/>
    <n v="0"/>
    <n v="0"/>
    <n v="0"/>
    <n v="0"/>
    <n v="0"/>
    <n v="0"/>
    <n v="0"/>
    <n v="0"/>
    <n v="0"/>
    <n v="310611.74"/>
    <s v="37509"/>
  </r>
  <r>
    <x v="0"/>
    <x v="246"/>
    <s v="Amagerhus"/>
    <x v="0"/>
    <s v="Boltonvej 1"/>
    <n v="2300"/>
    <s v="København S"/>
    <s v="32 58 54 36"/>
    <s v="37524@buf.kk.dk"/>
    <s v="Ruth Nielsen"/>
    <n v="32570758"/>
    <n v="0"/>
    <s v="37524@buf.kk.dk, amagerhus@buf.kk.dk"/>
    <s v="Integreret"/>
    <n v="0"/>
    <n v="0"/>
    <n v="66"/>
    <n v="44"/>
    <n v="0"/>
    <n v="0"/>
    <n v="0"/>
    <s v="Nej"/>
    <n v="0"/>
    <n v="0"/>
    <n v="0"/>
    <n v="0"/>
    <n v="0"/>
    <n v="0"/>
    <n v="0"/>
    <n v="5"/>
    <n v="0"/>
    <n v="0"/>
    <n v="5"/>
    <n v="0"/>
    <n v="0"/>
    <n v="120000"/>
    <n v="0"/>
    <s v="Ja"/>
    <n v="0"/>
    <s v="Qui Tran"/>
    <n v="2004"/>
    <n v="23"/>
    <s v="qui18@hotmail.com"/>
    <s v="køkkenassistent"/>
    <s v="1 år på Rigshospitalet, smørrebrødsforretning som selvstændig"/>
    <s v="øko og brød"/>
    <n v="0"/>
    <n v="0"/>
    <n v="0"/>
    <n v="0"/>
    <n v="0"/>
    <n v="0"/>
    <n v="0"/>
    <n v="0"/>
    <n v="80"/>
    <n v="0"/>
    <n v="2"/>
    <s v="Ja"/>
    <s v="Nej"/>
    <s v="Ja"/>
    <s v="Ja"/>
    <s v="afvendter om de har kapaciteten"/>
    <n v="0"/>
    <n v="0"/>
    <s v="Ja"/>
    <n v="0"/>
    <s v="Nej"/>
    <s v="Vil gerne have hjælp til rekruttering"/>
    <n v="0"/>
    <s v="Køkken blandet tilvirk"/>
    <n v="0"/>
    <n v="0"/>
    <n v="0"/>
    <n v="0"/>
    <n v="0"/>
    <n v="0"/>
    <n v="0"/>
    <n v="0"/>
    <n v="0"/>
    <n v="0"/>
    <n v="0"/>
    <s v="Større"/>
    <s v="nye ovne, komfur, "/>
    <s v="Køkkenet skal have mere lagerplads, og ombygges."/>
    <s v="Cathrine Joachim Jerrik"/>
    <s v="23.3.2009"/>
    <n v="0"/>
    <n v="0"/>
    <n v="1"/>
    <n v="4"/>
    <n v="0"/>
    <n v="2"/>
    <n v="0"/>
    <n v="0"/>
    <n v="0"/>
    <n v="1"/>
    <n v="1"/>
    <n v="0"/>
    <n v="0"/>
    <n v="0"/>
    <n v="0"/>
    <n v="0"/>
    <n v="1"/>
    <n v="0"/>
    <n v="0"/>
    <n v="1"/>
    <n v="20"/>
    <s v="Miele"/>
    <n v="4"/>
    <n v="0"/>
    <n v="0"/>
    <s v="Ja"/>
    <n v="0"/>
    <n v="0"/>
    <n v="1"/>
    <s v="Begrænset"/>
    <s v="åbent køkken uden dør til børnene, vil meget gerne bevare det åbne rum"/>
    <n v="0"/>
    <x v="0"/>
    <s v="Amager"/>
    <n v="0"/>
    <n v="0"/>
    <n v="66"/>
    <n v="44"/>
    <n v="0"/>
    <n v="0"/>
    <n v="0"/>
    <n v="0"/>
    <n v="0"/>
    <n v="0"/>
    <n v="0"/>
    <n v="0"/>
    <n v="0"/>
    <n v="0"/>
    <n v="162151.73000000001"/>
    <s v="37524"/>
  </r>
  <r>
    <x v="0"/>
    <x v="247"/>
    <s v="Blæksprutten"/>
    <x v="0"/>
    <s v="Amagerfælledvej 53"/>
    <n v="2300"/>
    <s v="København S"/>
    <s v="32 54 20 55 eller 32 54 23 91 intgr."/>
    <s v="37541@buf.kk.dk"/>
    <s v="Søren Lisberg, MENTOREGNET"/>
    <n v="32521908"/>
    <n v="20912391"/>
    <s v="37541@buf.kk.dk"/>
    <s v="Integreret"/>
    <n v="36"/>
    <n v="0"/>
    <n v="44"/>
    <n v="44"/>
    <n v="36"/>
    <n v="24"/>
    <n v="0"/>
    <n v="0"/>
    <n v="0"/>
    <n v="0"/>
    <n v="5"/>
    <n v="5"/>
    <n v="5"/>
    <n v="5"/>
    <n v="0"/>
    <n v="5"/>
    <n v="0"/>
    <n v="0"/>
    <n v="0"/>
    <n v="0"/>
    <n v="0"/>
    <n v="0"/>
    <n v="0"/>
    <s v="Ja"/>
    <n v="0"/>
    <s v="Camilla Andreasen"/>
    <n v="2005"/>
    <n v="37"/>
    <n v="0"/>
    <s v="ernærings- og husholdningsøkonom fra Ankerhus"/>
    <s v="andre inst. Oldfrue mm, undervisningserfaring"/>
    <n v="0"/>
    <n v="0"/>
    <n v="0"/>
    <n v="0"/>
    <n v="0"/>
    <n v="0"/>
    <n v="0"/>
    <n v="0"/>
    <n v="95"/>
    <n v="95"/>
    <n v="1"/>
    <n v="1"/>
    <s v="Ja"/>
    <s v="ja"/>
    <s v="Ja"/>
    <s v="Ja"/>
    <n v="0"/>
    <s v="Ja"/>
    <n v="0"/>
    <s v="Ja"/>
    <n v="0"/>
    <s v="Nej"/>
    <n v="0"/>
    <n v="0"/>
    <s v="produktionskøkken"/>
    <s v="nej"/>
    <s v="Mindre"/>
    <s v="Mindre"/>
    <n v="0"/>
    <s v="ny vask-separat, 2 nye industrikøleskabe"/>
    <n v="0"/>
    <n v="0"/>
    <n v="0"/>
    <n v="0"/>
    <n v="0"/>
    <n v="0"/>
    <n v="0"/>
    <n v="0"/>
    <n v="0"/>
    <s v="Birgitte Glerup"/>
    <s v="26.3.2009"/>
    <n v="0"/>
    <n v="1"/>
    <n v="5"/>
    <n v="0"/>
    <n v="0"/>
    <n v="2"/>
    <n v="0"/>
    <n v="0"/>
    <n v="0"/>
    <n v="0"/>
    <n v="0"/>
    <n v="2"/>
    <n v="0"/>
    <n v="0"/>
    <n v="0"/>
    <n v="0"/>
    <n v="0"/>
    <n v="0"/>
    <n v="1"/>
    <n v="1"/>
    <n v="2"/>
    <s v="Wexiödisk"/>
    <n v="7"/>
    <n v="0"/>
    <n v="0"/>
    <s v="Ja"/>
    <s v="Ja"/>
    <n v="0"/>
    <n v="1"/>
    <s v="God plads"/>
    <s v="Dejligt køkken med gode muligheder for stor produktion, fokus på mad og måltid."/>
    <n v="0"/>
    <x v="0"/>
    <s v="Amager"/>
    <n v="36"/>
    <n v="0"/>
    <n v="44"/>
    <n v="44"/>
    <n v="36"/>
    <n v="24"/>
    <n v="0"/>
    <n v="0"/>
    <n v="0"/>
    <n v="0"/>
    <n v="0"/>
    <n v="0"/>
    <n v="0"/>
    <n v="0"/>
    <n v="320000.81"/>
    <s v="37541"/>
  </r>
  <r>
    <x v="0"/>
    <x v="248"/>
    <s v="Hørgården"/>
    <x v="0"/>
    <s v="Brydes Allé 44"/>
    <n v="2300"/>
    <s v="København S"/>
    <s v="32 59 22 44"/>
    <s v="37574@buf.kk.dk"/>
    <s v="Lilian Schwartz"/>
    <n v="32953630"/>
    <n v="0"/>
    <s v="37574@buf.kk.dk"/>
    <s v="Integreret"/>
    <n v="0"/>
    <n v="0"/>
    <n v="22"/>
    <n v="22"/>
    <n v="0"/>
    <n v="0"/>
    <n v="0"/>
    <s v="Nej"/>
    <n v="0"/>
    <n v="0"/>
    <n v="0"/>
    <n v="0"/>
    <n v="0"/>
    <n v="0"/>
    <n v="0"/>
    <n v="5"/>
    <n v="0"/>
    <n v="0"/>
    <n v="5"/>
    <n v="0"/>
    <n v="0"/>
    <s v="ca. 1kr. pr. barn pr. dag"/>
    <n v="0"/>
    <n v="0"/>
    <n v="0"/>
    <n v="0"/>
    <n v="0"/>
    <n v="0"/>
    <n v="0"/>
    <n v="0"/>
    <n v="0"/>
    <n v="0"/>
    <n v="0"/>
    <n v="0"/>
    <n v="0"/>
    <n v="0"/>
    <n v="0"/>
    <n v="0"/>
    <n v="0"/>
    <n v="0"/>
    <n v="95"/>
    <n v="0"/>
    <n v="1"/>
    <s v="nej"/>
    <s v="Nej"/>
    <s v="nej"/>
    <s v="Ja"/>
    <n v="0"/>
    <n v="0"/>
    <n v="0"/>
    <s v="Ja"/>
    <n v="0"/>
    <s v="Nej"/>
    <s v="vil gerne have hjælp til rekrutering af personale"/>
    <n v="0"/>
    <s v="Køkken blandet tilvirk"/>
    <n v="0"/>
    <n v="0"/>
    <n v="0"/>
    <n v="0"/>
    <n v="0"/>
    <s v="Mindre"/>
    <s v="Ingen"/>
    <n v="0"/>
    <s v="der er brug for en ny varmeluftsovn og røremaskine"/>
    <n v="0"/>
    <n v="0"/>
    <n v="0"/>
    <n v="0"/>
    <n v="0"/>
    <s v="Lone Voss"/>
    <s v="?"/>
    <n v="0"/>
    <n v="1"/>
    <n v="0"/>
    <n v="0"/>
    <n v="0"/>
    <n v="0"/>
    <n v="0"/>
    <n v="0"/>
    <n v="0"/>
    <n v="1"/>
    <n v="1"/>
    <n v="0"/>
    <n v="0"/>
    <n v="0"/>
    <n v="0"/>
    <n v="1"/>
    <n v="0"/>
    <n v="0"/>
    <n v="0"/>
    <n v="1"/>
    <n v="20"/>
    <s v="Miele"/>
    <n v="0"/>
    <n v="0"/>
    <n v="0"/>
    <n v="0"/>
    <s v="Ja"/>
    <n v="0"/>
    <n v="2"/>
    <s v="Begrænset"/>
    <n v="0"/>
    <n v="0"/>
    <x v="0"/>
    <s v="Amager"/>
    <n v="0"/>
    <n v="0"/>
    <n v="22"/>
    <n v="22"/>
    <n v="0"/>
    <n v="0"/>
    <n v="0"/>
    <n v="0"/>
    <n v="0"/>
    <n v="0"/>
    <n v="0"/>
    <n v="0"/>
    <n v="0"/>
    <n v="0"/>
    <n v="31004.11"/>
    <s v="37574"/>
  </r>
  <r>
    <x v="0"/>
    <x v="249"/>
    <s v="Grøftekanten"/>
    <x v="0"/>
    <s v="Glommensgade 4"/>
    <n v="2300"/>
    <s v="København S"/>
    <s v="32 58 72 53 / 32 58 72 49"/>
    <s v="37575@buf.kk.dk, en17@buf.kk.dk"/>
    <s v="Hans-Henrik Brun Larsen"/>
    <n v="60805880"/>
    <n v="0"/>
    <s v="37575@buf.kk.dk"/>
    <s v="Integreret"/>
    <n v="23"/>
    <n v="0"/>
    <n v="60"/>
    <n v="0"/>
    <n v="0"/>
    <n v="0"/>
    <n v="0"/>
    <s v="Nej"/>
    <n v="0"/>
    <n v="0"/>
    <n v="5"/>
    <n v="0"/>
    <n v="5"/>
    <n v="5"/>
    <n v="0"/>
    <n v="5"/>
    <n v="0"/>
    <n v="5"/>
    <n v="5"/>
    <n v="0"/>
    <n v="180000"/>
    <n v="180000"/>
    <n v="0"/>
    <s v="Ja"/>
    <n v="0"/>
    <s v="Touriya Rachdi"/>
    <n v="2008"/>
    <n v="35"/>
    <n v="0"/>
    <s v="ufaglært"/>
    <n v="0"/>
    <n v="0"/>
    <n v="0"/>
    <n v="0"/>
    <n v="0"/>
    <n v="0"/>
    <n v="0"/>
    <n v="0"/>
    <n v="0"/>
    <n v="85"/>
    <n v="85"/>
    <n v="2"/>
    <n v="2"/>
    <s v="Ja"/>
    <s v="ja"/>
    <s v="Ja"/>
    <s v="Ja"/>
    <n v="0"/>
    <n v="0"/>
    <s v="ved det ikke"/>
    <s v="Ja"/>
    <n v="0"/>
    <s v="Nej"/>
    <s v="vil gerne have hjælp med rekrutering af personale"/>
    <n v="0"/>
    <s v="produktionskøkken"/>
    <s v="nej"/>
    <s v="Mindre"/>
    <s v="Mindre"/>
    <n v="0"/>
    <s v="grøntsagsrobot, en vask mere og mere bordplads, ny ovn, en fryser og køleskab. Når der skal laves mad til alle børnene er det et køkken med begrænset tilvirkning"/>
    <n v="0"/>
    <n v="0"/>
    <n v="0"/>
    <n v="0"/>
    <n v="0"/>
    <n v="0"/>
    <n v="0"/>
    <n v="0"/>
    <n v="0"/>
    <s v="Lone Voss"/>
    <s v="30.3.2009"/>
    <n v="0"/>
    <n v="0"/>
    <n v="1"/>
    <n v="4"/>
    <n v="0"/>
    <n v="2"/>
    <n v="0"/>
    <n v="0"/>
    <n v="0"/>
    <n v="1"/>
    <n v="1"/>
    <n v="0"/>
    <n v="0"/>
    <n v="0"/>
    <n v="0"/>
    <n v="1"/>
    <n v="1"/>
    <n v="0"/>
    <n v="0"/>
    <n v="1"/>
    <n v="2"/>
    <s v="Wexiödisk"/>
    <n v="4"/>
    <s v="Ja"/>
    <n v="10"/>
    <n v="0"/>
    <n v="0"/>
    <n v="0"/>
    <n v="2"/>
    <s v="Begrænset"/>
    <n v="0"/>
    <n v="0"/>
    <x v="0"/>
    <s v="Amager"/>
    <n v="23"/>
    <n v="0"/>
    <n v="60"/>
    <n v="0"/>
    <n v="0"/>
    <n v="0"/>
    <n v="0"/>
    <n v="0"/>
    <n v="0"/>
    <n v="0"/>
    <n v="0"/>
    <n v="0"/>
    <n v="0"/>
    <n v="0"/>
    <n v="196426.97"/>
    <s v="37575"/>
  </r>
  <r>
    <x v="0"/>
    <x v="250"/>
    <s v="Schous Børnehus"/>
    <x v="6"/>
    <s v="Dortheavej 75"/>
    <n v="2400"/>
    <s v="København NV"/>
    <s v="38 10 81 05"/>
    <s v="35332@buf.kk.dk"/>
    <s v="Ulla Nielsen"/>
    <n v="44680065"/>
    <n v="0"/>
    <s v="schousb@mail.tele.dk"/>
    <s v="Integreret"/>
    <n v="21"/>
    <n v="0"/>
    <n v="24"/>
    <n v="0"/>
    <n v="0"/>
    <n v="0"/>
    <n v="0"/>
    <s v="ja"/>
    <n v="2"/>
    <n v="0"/>
    <n v="5"/>
    <n v="0"/>
    <n v="5"/>
    <n v="5"/>
    <n v="0"/>
    <n v="5"/>
    <n v="0"/>
    <n v="1"/>
    <n v="5"/>
    <n v="0"/>
    <n v="120000"/>
    <n v="0"/>
    <n v="0"/>
    <s v="Ja"/>
    <n v="0"/>
    <s v="Lotta Bruun"/>
    <n v="2008"/>
    <n v="30"/>
    <n v="0"/>
    <s v="Suhr's"/>
    <n v="0"/>
    <n v="0"/>
    <n v="0"/>
    <n v="0"/>
    <n v="0"/>
    <n v="0"/>
    <n v="0"/>
    <n v="0"/>
    <n v="0"/>
    <n v="80"/>
    <n v="80"/>
    <n v="2"/>
    <n v="2"/>
    <s v="nej"/>
    <s v="ja"/>
    <s v="Ja"/>
    <s v="Ja"/>
    <s v="Der bliver lavet til vuggestue pt."/>
    <s v="Ja"/>
    <s v="Vil gerne have mad"/>
    <s v="Ja"/>
    <n v="0"/>
    <n v="0"/>
    <n v="0"/>
    <n v="0"/>
    <s v="produktionskøkken"/>
    <n v="0"/>
    <s v="Mindre"/>
    <n v="0"/>
    <n v="0"/>
    <s v="Vuggestue køkken har begrænset mulighed for at lave mere mad (mangler plads, ovn, køleskab)"/>
    <n v="0"/>
    <n v="0"/>
    <n v="0"/>
    <n v="0"/>
    <n v="0"/>
    <n v="0"/>
    <n v="0"/>
    <n v="0"/>
    <s v="Køkkenet i børnehaven trænger til stor opfriskning. Kan godt tages i brug til kold mad"/>
    <s v="Lone Voss/Sine"/>
    <d v="2009-02-20T00:00:00"/>
    <n v="0"/>
    <n v="0"/>
    <n v="1"/>
    <n v="4"/>
    <n v="0"/>
    <n v="2"/>
    <n v="0"/>
    <n v="0"/>
    <n v="0"/>
    <n v="2"/>
    <n v="0"/>
    <n v="0"/>
    <n v="1"/>
    <n v="0"/>
    <n v="0"/>
    <n v="1"/>
    <n v="0"/>
    <n v="0"/>
    <n v="0"/>
    <n v="0"/>
    <n v="0"/>
    <s v="Miele"/>
    <n v="2"/>
    <s v="Nej"/>
    <n v="0"/>
    <s v="Ja"/>
    <n v="0"/>
    <n v="0"/>
    <n v="2"/>
    <s v="Begrænset"/>
    <s v="Optimalt vil være at sætte køkken i børnehaven istand. Så der bliver lavet mad i 2 køkkener"/>
    <n v="0"/>
    <x v="0"/>
    <s v="Bispebjerg"/>
    <n v="21"/>
    <n v="0"/>
    <n v="24"/>
    <n v="0"/>
    <n v="0"/>
    <n v="0"/>
    <n v="0"/>
    <n v="0"/>
    <n v="0"/>
    <n v="0"/>
    <n v="0"/>
    <n v="0"/>
    <n v="0"/>
    <n v="0"/>
    <n v="101887.54"/>
    <s v="35332"/>
  </r>
  <r>
    <x v="0"/>
    <x v="251"/>
    <s v="Schous Børnehus"/>
    <x v="6"/>
    <s v="Dortheavej 75"/>
    <n v="2400"/>
    <s v="København NV"/>
    <s v="38 10 81 05"/>
    <s v="35332@buf.kk.dk"/>
    <s v="Ulla Nielsen"/>
    <n v="44680065"/>
    <n v="0"/>
    <s v="schousb@mail.tele.dk"/>
    <s v="Integreret"/>
    <n v="21"/>
    <n v="0"/>
    <n v="24"/>
    <n v="0"/>
    <n v="0"/>
    <n v="0"/>
    <n v="0"/>
    <s v="j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1"/>
    <n v="0"/>
    <n v="0"/>
    <n v="1"/>
    <n v="0"/>
    <n v="0"/>
    <n v="0"/>
    <n v="0"/>
    <n v="0"/>
    <n v="1"/>
    <n v="0"/>
    <n v="1"/>
    <n v="0"/>
    <n v="0"/>
    <n v="1"/>
    <n v="0"/>
    <n v="0"/>
    <n v="0"/>
    <n v="0"/>
    <n v="0"/>
    <s v="Miele"/>
    <n v="0"/>
    <s v="Ja"/>
    <n v="3"/>
    <n v="0"/>
    <n v="0"/>
    <n v="0"/>
    <n v="1"/>
    <n v="0"/>
    <s v="bordplade renoveres"/>
    <n v="0"/>
    <x v="0"/>
    <s v="Bispebjerg"/>
    <n v="21"/>
    <n v="0"/>
    <n v="24"/>
    <n v="0"/>
    <n v="0"/>
    <n v="0"/>
    <n v="0"/>
    <n v="0"/>
    <n v="0"/>
    <n v="0"/>
    <n v="0"/>
    <n v="0"/>
    <n v="0"/>
    <n v="0"/>
    <n v="101887.54"/>
    <s v="35332"/>
  </r>
  <r>
    <x v="0"/>
    <x v="252"/>
    <s v="Perlen"/>
    <x v="6"/>
    <s v="Landfogedvej 9"/>
    <n v="2400"/>
    <s v="København NV"/>
    <s v="38 10 41 20"/>
    <s v="35534@buf.kk.dk"/>
    <s v="Terese Duvå"/>
    <n v="43739495"/>
    <n v="0"/>
    <s v="35534@buf.kk.dk"/>
    <s v="Integreret"/>
    <n v="36"/>
    <n v="0"/>
    <n v="60"/>
    <n v="40"/>
    <n v="0"/>
    <n v="0"/>
    <n v="0"/>
    <s v="ja"/>
    <n v="2"/>
    <n v="1"/>
    <n v="5"/>
    <n v="5"/>
    <n v="5"/>
    <n v="5"/>
    <n v="0"/>
    <n v="5"/>
    <n v="0"/>
    <n v="0"/>
    <n v="5"/>
    <n v="0"/>
    <n v="75000"/>
    <n v="0"/>
    <n v="0"/>
    <s v="Ja"/>
    <s v="nej"/>
    <s v="Eva Jørgensen"/>
    <n v="2001"/>
    <n v="26"/>
    <n v="0"/>
    <s v="ingen"/>
    <s v="mange års erfaring fra køkkener"/>
    <s v="Dogmekursus"/>
    <n v="0"/>
    <n v="0"/>
    <n v="0"/>
    <n v="0"/>
    <n v="0"/>
    <n v="0"/>
    <n v="0"/>
    <n v="85"/>
    <n v="85"/>
    <n v="2"/>
    <n v="2"/>
    <s v="Ja"/>
    <s v="ja"/>
    <s v="Ja"/>
    <s v="Ja"/>
    <s v="Har ikke talt så meget om det endnu"/>
    <s v="Ja"/>
    <s v="Ved det ikke endnu men sous-chef tror at forældrene vil være begejstrede"/>
    <s v="Ja"/>
    <n v="0"/>
    <n v="0"/>
    <n v="0"/>
    <n v="0"/>
    <s v="produktionskøkken"/>
    <s v="nej"/>
    <s v="Større"/>
    <s v="Større"/>
    <s v="ja"/>
    <s v="Der skal væltes en væg og etableres mere koge/ovn-kapacitet."/>
    <n v="0"/>
    <n v="0"/>
    <n v="0"/>
    <n v="0"/>
    <n v="0"/>
    <n v="0"/>
    <n v="0"/>
    <n v="0"/>
    <n v="0"/>
    <n v="0"/>
    <d v="1899-12-30T00:00:00"/>
    <n v="0"/>
    <n v="0"/>
    <n v="1"/>
    <n v="4"/>
    <n v="0"/>
    <n v="0"/>
    <n v="2"/>
    <n v="0"/>
    <n v="0"/>
    <n v="0"/>
    <n v="2"/>
    <n v="0"/>
    <n v="0"/>
    <n v="0"/>
    <n v="0"/>
    <n v="0"/>
    <n v="1"/>
    <n v="0"/>
    <n v="1"/>
    <n v="1"/>
    <n v="3"/>
    <s v="Ken Gazelle"/>
    <n v="4"/>
    <s v="Ja"/>
    <n v="0"/>
    <s v="Nej"/>
    <s v="Ja"/>
    <s v="Nej"/>
    <n v="2"/>
    <n v="0"/>
    <s v="Køkkenet er inddelt i 3 små rum, hvilket ikke er hensigtsmæssigt hvis produktion skal øges. Væg bør væltes mellem to af rummene. Opvasken skal flyttes"/>
    <n v="0"/>
    <x v="0"/>
    <s v="Bispebjerg"/>
    <n v="36"/>
    <n v="0"/>
    <n v="60"/>
    <n v="40"/>
    <n v="0"/>
    <n v="0"/>
    <n v="0"/>
    <n v="0"/>
    <n v="0"/>
    <n v="0"/>
    <n v="0"/>
    <n v="0"/>
    <n v="0"/>
    <n v="0"/>
    <n v="181845.94"/>
    <s v="35534"/>
  </r>
  <r>
    <x v="0"/>
    <x v="253"/>
    <s v="Perlen"/>
    <x v="6"/>
    <s v="Landfogedvej 9"/>
    <n v="2400"/>
    <s v="København NV"/>
    <s v="38 10 41 20"/>
    <s v="35534@buf.kk.dk"/>
    <s v="Terese Duvå"/>
    <n v="43739495"/>
    <n v="0"/>
    <s v="35534@buf.kk.dk"/>
    <s v="Integreret"/>
    <n v="36"/>
    <n v="0"/>
    <n v="60"/>
    <n v="40"/>
    <n v="0"/>
    <n v="0"/>
    <n v="0"/>
    <s v="j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1"/>
    <n v="0"/>
    <n v="4"/>
    <n v="1"/>
    <n v="0"/>
    <n v="0"/>
    <n v="0"/>
    <n v="0"/>
    <n v="1"/>
    <n v="0"/>
    <n v="0"/>
    <n v="0"/>
    <n v="0"/>
    <n v="0"/>
    <n v="0"/>
    <n v="0"/>
    <n v="0"/>
    <n v="0"/>
    <n v="1"/>
    <n v="4"/>
    <s v="Miele"/>
    <n v="3"/>
    <s v="Nej"/>
    <n v="0"/>
    <s v="Nej"/>
    <s v="Nej"/>
    <s v="Nej"/>
    <n v="1"/>
    <n v="0"/>
    <s v="Der er plads til flere maskiner og bordplader, da der står et stort spiseborg m bænke og fylder i lokalet. Børnene bruger det til at bage på. Køkkenet ligger i børnehavedelen."/>
    <n v="0"/>
    <x v="0"/>
    <s v="Bispebjerg"/>
    <n v="36"/>
    <n v="0"/>
    <n v="60"/>
    <n v="40"/>
    <n v="0"/>
    <n v="0"/>
    <n v="0"/>
    <n v="0"/>
    <n v="0"/>
    <n v="0"/>
    <n v="0"/>
    <n v="0"/>
    <n v="0"/>
    <n v="0"/>
    <n v="181845.94"/>
    <s v="35534"/>
  </r>
  <r>
    <x v="0"/>
    <x v="254"/>
    <n v="0"/>
    <x v="6"/>
    <s v="Gemmet 10"/>
    <n v="2400"/>
    <s v="København NV"/>
    <s v="38 60 51 21"/>
    <s v="35547@buf.kk.dk"/>
    <s v="Merete Grave"/>
    <n v="38603946"/>
    <n v="0"/>
    <s v="35547@buf.kk.dk"/>
    <s v="Integreret"/>
    <n v="20"/>
    <n v="0"/>
    <n v="32"/>
    <n v="0"/>
    <n v="0"/>
    <n v="0"/>
    <n v="0"/>
    <s v="Nej"/>
    <n v="0"/>
    <n v="0"/>
    <n v="5"/>
    <n v="0"/>
    <n v="0"/>
    <n v="0"/>
    <n v="0"/>
    <n v="5"/>
    <n v="0"/>
    <n v="0"/>
    <n v="0"/>
    <n v="0"/>
    <n v="0"/>
    <n v="0"/>
    <n v="0"/>
    <n v="0"/>
    <n v="0"/>
    <n v="0"/>
    <n v="0"/>
    <n v="0"/>
    <n v="0"/>
    <n v="0"/>
    <n v="0"/>
    <n v="0"/>
    <n v="0"/>
    <n v="0"/>
    <n v="0"/>
    <n v="0"/>
    <n v="0"/>
    <n v="0"/>
    <n v="0"/>
    <n v="100"/>
    <n v="100"/>
    <n v="2"/>
    <n v="2"/>
    <s v="Ja"/>
    <s v="ja"/>
    <s v="Ja"/>
    <s v="Ja"/>
    <s v="Hvis det rette kompetente personale kan anskaffes"/>
    <s v="Nej"/>
    <s v="De vil helst fortsætte med madpakker"/>
    <s v="Nej"/>
    <s v="Kun hvis det er muligt at forsætte med &quot;madpakker&quot; smør-selv i 3-4 af ugens dage og personalet i køkkenet er kompetent"/>
    <s v="Nej"/>
    <s v="Vil gerne have hjælp"/>
    <n v="0"/>
    <s v="produktionskøkken"/>
    <s v="nej"/>
    <s v="Større"/>
    <s v="Mindre"/>
    <s v="ja"/>
    <s v="Køleskab + fryser, konvektionsovn, en ny bordplade, maling"/>
    <n v="0"/>
    <n v="0"/>
    <n v="0"/>
    <n v="0"/>
    <n v="0"/>
    <n v="0"/>
    <n v="0"/>
    <n v="0"/>
    <s v="Ok køkken kræver ekstra maskiner og en omgang maling"/>
    <s v="Cathrine Jerrik/Sine"/>
    <d v="2009-02-25T00:00:00"/>
    <n v="0"/>
    <n v="1"/>
    <n v="0"/>
    <n v="0"/>
    <n v="0"/>
    <n v="0"/>
    <n v="0"/>
    <n v="0"/>
    <n v="0"/>
    <n v="3"/>
    <n v="0"/>
    <n v="0"/>
    <n v="0"/>
    <n v="0"/>
    <n v="0"/>
    <n v="1"/>
    <n v="0"/>
    <n v="0"/>
    <n v="0"/>
    <n v="0"/>
    <n v="30"/>
    <s v="Miele"/>
    <n v="3.5"/>
    <n v="0"/>
    <n v="0"/>
    <n v="0"/>
    <n v="0"/>
    <n v="0"/>
    <n v="2"/>
    <s v="Begrænset"/>
    <s v="Har en kælder der ville kunne bruges til lager"/>
    <n v="0"/>
    <x v="0"/>
    <s v="Bispebjerg"/>
    <n v="20"/>
    <n v="0"/>
    <n v="32"/>
    <n v="0"/>
    <n v="0"/>
    <n v="0"/>
    <n v="0"/>
    <n v="0"/>
    <n v="0"/>
    <n v="0"/>
    <n v="0"/>
    <n v="0"/>
    <n v="0"/>
    <n v="0"/>
    <n v="41079.870000000003"/>
    <s v="35547"/>
  </r>
  <r>
    <x v="0"/>
    <x v="255"/>
    <n v="0"/>
    <x v="6"/>
    <s v="Bomhusvej 18"/>
    <n v="2100"/>
    <s v="København Ø"/>
    <s v="39 20 25 03"/>
    <s v="35548@buf.kk.dk"/>
    <s v="Ester Grün (orlov 1/9 2008 1/9 2009)"/>
    <n v="35380328"/>
    <n v="0"/>
    <s v="35548@buf.kk.dk"/>
    <s v="Integreret"/>
    <n v="28"/>
    <n v="0"/>
    <n v="42"/>
    <n v="0"/>
    <n v="0"/>
    <n v="0"/>
    <n v="0"/>
    <s v="Nej"/>
    <n v="0"/>
    <n v="0"/>
    <n v="5"/>
    <n v="5"/>
    <n v="5"/>
    <n v="5"/>
    <n v="0"/>
    <n v="5"/>
    <n v="5"/>
    <n v="5"/>
    <n v="5"/>
    <n v="0"/>
    <n v="0"/>
    <n v="0"/>
    <n v="0"/>
    <n v="0"/>
    <s v="Ja"/>
    <n v="0"/>
    <n v="0"/>
    <n v="0"/>
    <n v="0"/>
    <n v="0"/>
    <s v="Der er 2 af pædagogerne der tilbereder maden pt. Er ved at rekruttere personale"/>
    <n v="0"/>
    <n v="0"/>
    <n v="0"/>
    <n v="0"/>
    <n v="0"/>
    <n v="0"/>
    <n v="0"/>
    <n v="0"/>
    <n v="0"/>
    <n v="0"/>
    <n v="1"/>
    <n v="1"/>
    <s v="Ja"/>
    <s v="ja"/>
    <s v="Ja"/>
    <n v="0"/>
    <n v="0"/>
    <n v="0"/>
    <n v="0"/>
    <n v="0"/>
    <n v="0"/>
    <n v="0"/>
    <s v="Er ved at rekrutere. Vil godt have hjælp."/>
    <n v="0"/>
    <s v="produktionskøkken"/>
    <s v="Ja"/>
    <n v="0"/>
    <n v="0"/>
    <n v="0"/>
    <n v="0"/>
    <n v="0"/>
    <n v="0"/>
    <n v="0"/>
    <n v="0"/>
    <n v="0"/>
    <n v="0"/>
    <n v="0"/>
    <n v="0"/>
    <s v="Ingen investeringer nødvendige. Køkkenet bliver brugt hver dag."/>
    <s v="Cathrine Jerrik/Sine"/>
    <d v="2009-02-26T00:00:00"/>
    <n v="0"/>
    <n v="0"/>
    <n v="1"/>
    <n v="6"/>
    <n v="0"/>
    <n v="2"/>
    <n v="0"/>
    <n v="0"/>
    <n v="0"/>
    <n v="2"/>
    <n v="2"/>
    <n v="0"/>
    <n v="0"/>
    <n v="0"/>
    <n v="0"/>
    <n v="0"/>
    <n v="2"/>
    <n v="0"/>
    <n v="0"/>
    <n v="0"/>
    <n v="30"/>
    <s v="Miele"/>
    <n v="4"/>
    <n v="0"/>
    <n v="0"/>
    <s v="Ja"/>
    <s v="Ja"/>
    <n v="0"/>
    <n v="3"/>
    <s v="God plads"/>
    <s v="Super køkken"/>
    <n v="0"/>
    <x v="0"/>
    <s v="Bispebjerg"/>
    <n v="28"/>
    <n v="0"/>
    <n v="42"/>
    <n v="0"/>
    <n v="0"/>
    <n v="0"/>
    <n v="0"/>
    <n v="0"/>
    <n v="0"/>
    <n v="0"/>
    <n v="0"/>
    <n v="0"/>
    <n v="0"/>
    <n v="0"/>
    <n v="98796.61"/>
    <s v="35548"/>
  </r>
  <r>
    <x v="0"/>
    <x v="256"/>
    <s v="Muslingen"/>
    <x v="6"/>
    <s v="Hulgårds Plads 11"/>
    <n v="2400"/>
    <s v="København NV"/>
    <s v="38 71 19 82"/>
    <s v="35557@buf.kk.dk"/>
    <s v="Elsba Olsen"/>
    <n v="38280017"/>
    <n v="0"/>
    <s v="muslingenhp@mail.dk"/>
    <s v="Integreret"/>
    <n v="21"/>
    <n v="0"/>
    <n v="41"/>
    <n v="0"/>
    <n v="0"/>
    <n v="0"/>
    <n v="0"/>
    <s v="Nej"/>
    <n v="0"/>
    <n v="0"/>
    <n v="5"/>
    <n v="5"/>
    <n v="0"/>
    <n v="5"/>
    <n v="0"/>
    <n v="5"/>
    <n v="5"/>
    <n v="0"/>
    <n v="5"/>
    <n v="0"/>
    <n v="70000"/>
    <n v="110000"/>
    <n v="0"/>
    <n v="0"/>
    <n v="0"/>
    <n v="0"/>
    <n v="0"/>
    <n v="0"/>
    <n v="0"/>
    <n v="0"/>
    <n v="0"/>
    <n v="0"/>
    <n v="0"/>
    <n v="0"/>
    <n v="0"/>
    <n v="0"/>
    <n v="0"/>
    <n v="0"/>
    <n v="0"/>
    <n v="85"/>
    <n v="85"/>
    <n v="0"/>
    <n v="0"/>
    <n v="0"/>
    <n v="0"/>
    <n v="0"/>
    <s v="Ja"/>
    <s v="Institutionen er under ombygning og står først indflytningsklar til foråret"/>
    <n v="0"/>
    <n v="0"/>
    <s v="Ja"/>
    <s v="Hvis det kan lade sig gøre er de meget positive"/>
    <s v="ja"/>
    <s v="Kan umiddelbart godt selv men vil evt. gerne have lidt hjælp"/>
    <n v="0"/>
    <s v="produktionskøkken"/>
    <s v="nej"/>
    <s v="Større"/>
    <s v="Mindre"/>
    <s v="ja"/>
    <s v="Køkkenet trænger til nyt komfur, køleskabe og en omgang maling. Det er et fint køkken men kræver en kærlig hånd"/>
    <n v="0"/>
    <n v="0"/>
    <n v="0"/>
    <n v="0"/>
    <n v="0"/>
    <n v="0"/>
    <n v="0"/>
    <n v="0"/>
    <n v="0"/>
    <s v="Cathrine Jerrik/Sine"/>
    <d v="2009-02-19T00:00:00"/>
    <n v="0"/>
    <n v="1"/>
    <n v="0"/>
    <n v="0"/>
    <n v="0"/>
    <n v="1"/>
    <n v="0"/>
    <n v="0"/>
    <n v="0"/>
    <n v="0"/>
    <n v="1"/>
    <n v="0"/>
    <n v="0"/>
    <n v="0"/>
    <n v="0"/>
    <n v="0"/>
    <n v="0"/>
    <n v="0"/>
    <n v="0"/>
    <n v="0"/>
    <n v="30"/>
    <s v="Miele"/>
    <n v="2"/>
    <s v="Nej"/>
    <n v="0"/>
    <s v="Nej"/>
    <s v="Nej"/>
    <s v="Nej"/>
    <n v="2"/>
    <s v="God plads"/>
    <s v="Der er et fint lille rum der kan inddrages til tørlager"/>
    <n v="0"/>
    <x v="0"/>
    <s v="Bispebjerg"/>
    <n v="15"/>
    <n v="0"/>
    <n v="56"/>
    <n v="0"/>
    <n v="0"/>
    <n v="0"/>
    <n v="0"/>
    <n v="0"/>
    <n v="0"/>
    <n v="0"/>
    <n v="0"/>
    <n v="0"/>
    <n v="0"/>
    <n v="0"/>
    <n v="101618.3"/>
    <s v="35557"/>
  </r>
  <r>
    <x v="0"/>
    <x v="257"/>
    <s v="DII Dommerparkens Børnehave"/>
    <x v="6"/>
    <s v="Frimestervej 43"/>
    <n v="2400"/>
    <s v="København NV"/>
    <s v="38 81 57 77"/>
    <s v="35564@buf.kk.dk"/>
    <s v="Lene Erdman Gether"/>
    <n v="26798631"/>
    <n v="0"/>
    <s v="dommerparkens.boernehave@fsb31.telelet.dk"/>
    <s v="Integreret"/>
    <n v="10"/>
    <n v="0"/>
    <n v="22"/>
    <n v="0"/>
    <n v="0"/>
    <n v="0"/>
    <n v="0"/>
    <s v="Nej"/>
    <n v="0"/>
    <n v="0"/>
    <n v="5"/>
    <n v="5"/>
    <n v="5"/>
    <n v="5"/>
    <n v="0"/>
    <n v="5"/>
    <n v="0"/>
    <n v="0"/>
    <n v="5"/>
    <n v="0"/>
    <n v="50000"/>
    <n v="0"/>
    <n v="0"/>
    <s v="Ja"/>
    <s v="nej"/>
    <s v="Robert Tjoa"/>
    <n v="2009"/>
    <n v="20"/>
    <n v="0"/>
    <s v="stærkstrømsingenør"/>
    <s v="WHO: Køkkenchef i 26 år. Spisehuset - gæstekok, div. Andre steder"/>
    <s v="kantinelederkurser, er nu tilmeldt kursus i køkkenhygiejne"/>
    <n v="0"/>
    <n v="0"/>
    <n v="0"/>
    <n v="0"/>
    <n v="0"/>
    <n v="0"/>
    <n v="0"/>
    <n v="50"/>
    <n v="50"/>
    <n v="2"/>
    <n v="1"/>
    <s v="Ja"/>
    <s v="ja"/>
    <s v="Ja"/>
    <s v="Ja"/>
    <n v="0"/>
    <s v="Ja"/>
    <s v="ny leder men ikke helt sikker"/>
    <s v="Ja"/>
    <n v="0"/>
    <s v="ja"/>
    <s v="er blevet infomeret om at Madhuset ellers kan kontaktes"/>
    <n v="0"/>
    <s v="produktionskøkken"/>
    <s v="Ja"/>
    <n v="0"/>
    <n v="0"/>
    <n v="0"/>
    <n v="0"/>
    <n v="0"/>
    <n v="0"/>
    <n v="0"/>
    <n v="0"/>
    <n v="0"/>
    <n v="0"/>
    <n v="0"/>
    <n v="0"/>
    <n v="0"/>
    <s v="Birgitte Glerup/Sine"/>
    <d v="2009-02-26T00:00:00"/>
    <n v="0"/>
    <n v="0"/>
    <n v="0"/>
    <n v="4"/>
    <n v="0"/>
    <n v="1"/>
    <n v="0"/>
    <n v="0"/>
    <n v="0"/>
    <n v="0"/>
    <n v="1"/>
    <n v="0"/>
    <n v="0"/>
    <n v="0"/>
    <n v="0"/>
    <n v="0"/>
    <n v="1"/>
    <n v="0"/>
    <n v="0"/>
    <n v="0"/>
    <n v="20"/>
    <s v="Miele"/>
    <n v="5"/>
    <n v="0"/>
    <n v="0"/>
    <s v="Ja"/>
    <s v="Ja"/>
    <s v="Nej"/>
    <n v="2"/>
    <s v="God plads"/>
    <n v="0"/>
    <n v="0"/>
    <x v="0"/>
    <s v="Bispebjerg"/>
    <n v="10"/>
    <n v="0"/>
    <n v="22"/>
    <n v="0"/>
    <n v="0"/>
    <n v="0"/>
    <n v="0"/>
    <n v="0"/>
    <n v="0"/>
    <n v="0"/>
    <n v="0"/>
    <n v="0"/>
    <n v="0"/>
    <n v="0"/>
    <n v="37970.379999999997"/>
    <s v="35564"/>
  </r>
  <r>
    <x v="0"/>
    <x v="258"/>
    <s v="Lundehus kirkes vg/bh"/>
    <x v="6"/>
    <s v="Lyngbyvej 180"/>
    <n v="2100"/>
    <s v="København Ø"/>
    <s v="39 27 70 07"/>
    <s v="35578@buf.kk.dk"/>
    <s v="Vibeke Madsen"/>
    <n v="39565180"/>
    <n v="0"/>
    <s v="Lundehus@get2net.dk"/>
    <s v="Integreret"/>
    <n v="20"/>
    <n v="0"/>
    <n v="24"/>
    <n v="0"/>
    <n v="0"/>
    <n v="0"/>
    <n v="0"/>
    <s v="Nej"/>
    <n v="0"/>
    <n v="0"/>
    <n v="5"/>
    <n v="5"/>
    <n v="4"/>
    <n v="5"/>
    <n v="0"/>
    <n v="5"/>
    <n v="5"/>
    <n v="0"/>
    <n v="5"/>
    <n v="0"/>
    <n v="60000"/>
    <n v="24000"/>
    <n v="0"/>
    <s v="Ja"/>
    <n v="0"/>
    <s v="Søs Johansen"/>
    <n v="2000"/>
    <n v="22"/>
    <n v="0"/>
    <n v="0"/>
    <s v="9 års erfaring"/>
    <s v="Økologisk oplysningsforbund, hygiejne"/>
    <n v="0"/>
    <n v="0"/>
    <n v="0"/>
    <n v="0"/>
    <n v="0"/>
    <n v="0"/>
    <n v="0"/>
    <n v="75"/>
    <n v="75"/>
    <n v="2"/>
    <n v="2"/>
    <s v="Ja"/>
    <s v="Nej"/>
    <s v="Ja"/>
    <s v="Ja"/>
    <s v="Vil meget gerne"/>
    <s v="Ja"/>
    <s v="absolut"/>
    <s v="Ja"/>
    <s v="Vil meget gerne"/>
    <s v="ja"/>
    <s v="Måske vil de gerne have hjælp"/>
    <n v="0"/>
    <s v="produktionskøkken"/>
    <s v="Ja"/>
    <s v="Mindre"/>
    <s v="Ingen"/>
    <n v="0"/>
    <s v="komfur, ovn, køleskab"/>
    <n v="0"/>
    <n v="0"/>
    <n v="0"/>
    <n v="0"/>
    <n v="0"/>
    <n v="0"/>
    <n v="0"/>
    <n v="0"/>
    <n v="0"/>
    <s v="Cathrine Jerrik/Sine"/>
    <d v="2009-02-19T00:00:00"/>
    <n v="0"/>
    <n v="0"/>
    <n v="0"/>
    <n v="0"/>
    <n v="0"/>
    <n v="1"/>
    <n v="0"/>
    <n v="0"/>
    <n v="0"/>
    <n v="1"/>
    <n v="1"/>
    <n v="0"/>
    <n v="0"/>
    <n v="0"/>
    <n v="0"/>
    <n v="0"/>
    <n v="1"/>
    <n v="0"/>
    <n v="0"/>
    <n v="0"/>
    <n v="40"/>
    <s v="Miele"/>
    <n v="2"/>
    <n v="0"/>
    <n v="0"/>
    <s v="Ja"/>
    <s v="Ja"/>
    <n v="0"/>
    <n v="2"/>
    <s v="Begrænset"/>
    <s v="Pænt køkken i rigtig god stand men mangler q køleskab og ovn for at kunne tage børnehavebørnene med"/>
    <n v="0"/>
    <x v="0"/>
    <s v="Bispebjerg"/>
    <n v="20"/>
    <n v="0"/>
    <n v="24"/>
    <n v="0"/>
    <n v="0"/>
    <n v="0"/>
    <n v="0"/>
    <n v="0"/>
    <n v="0"/>
    <n v="0"/>
    <n v="0"/>
    <n v="0"/>
    <n v="0"/>
    <n v="0"/>
    <n v="62722.76"/>
    <s v="35578"/>
  </r>
  <r>
    <x v="0"/>
    <x v="259"/>
    <s v="Regnskoven"/>
    <x v="6"/>
    <s v="Strødamvej 28"/>
    <n v="2100"/>
    <s v="København Ø"/>
    <s v="39 20 84 30"/>
    <s v="37264@buf.kk.dk"/>
    <s v="LISE-LOTTE SENNIKSEN"/>
    <n v="39297616"/>
    <n v="0"/>
    <s v="37264@buf.kk.dk"/>
    <s v="Integreret"/>
    <n v="48"/>
    <n v="0"/>
    <n v="60"/>
    <n v="0"/>
    <n v="0"/>
    <n v="0"/>
    <n v="0"/>
    <s v="Nej"/>
    <n v="0"/>
    <n v="0"/>
    <n v="5"/>
    <n v="5"/>
    <n v="4"/>
    <n v="5"/>
    <n v="0"/>
    <n v="5"/>
    <n v="0"/>
    <n v="2"/>
    <n v="0"/>
    <n v="0"/>
    <n v="0"/>
    <n v="0"/>
    <n v="0"/>
    <s v="Ja"/>
    <s v="nej"/>
    <s v="Anita Heima"/>
    <n v="2007"/>
    <n v="34"/>
    <n v="0"/>
    <s v="Køkken og ernærings assistent"/>
    <n v="0"/>
    <n v="0"/>
    <s v="Nikitas Augoustakis"/>
    <n v="0"/>
    <n v="25"/>
    <n v="0"/>
    <n v="0"/>
    <s v="arbejdet i køkken i 27 år"/>
    <s v="økologisk oplysningsforbund"/>
    <n v="90"/>
    <n v="90"/>
    <n v="1"/>
    <n v="1"/>
    <s v="Ja"/>
    <s v="ja"/>
    <s v="Ja"/>
    <s v="Ja"/>
    <s v="De finder det indlysende at udvide med mad i alle ugens dage"/>
    <s v="Ja"/>
    <n v="0"/>
    <s v="Ja"/>
    <n v="0"/>
    <s v="ja"/>
    <s v="De er allerede ansat, skal bare have flere"/>
    <n v="0"/>
    <s v="produktionskøkken"/>
    <s v="Ja"/>
    <s v="Ingen"/>
    <s v="Ingen"/>
    <n v="0"/>
    <n v="0"/>
    <n v="0"/>
    <n v="0"/>
    <n v="0"/>
    <n v="0"/>
    <n v="0"/>
    <n v="0"/>
    <n v="0"/>
    <n v="0"/>
    <n v="0"/>
    <s v="Cathrine Jerrik/Sine"/>
    <s v="20/2 2009"/>
    <n v="0"/>
    <n v="0"/>
    <n v="1"/>
    <n v="5"/>
    <n v="0"/>
    <n v="2"/>
    <n v="0"/>
    <n v="1"/>
    <n v="0"/>
    <n v="0"/>
    <n v="2"/>
    <n v="0"/>
    <n v="0"/>
    <n v="0"/>
    <n v="0"/>
    <n v="0"/>
    <n v="1"/>
    <n v="0"/>
    <n v="2"/>
    <n v="0"/>
    <n v="3"/>
    <s v="Miele"/>
    <n v="5"/>
    <s v="Ja"/>
    <n v="0"/>
    <s v="Nej"/>
    <s v="Ja"/>
    <s v="ja"/>
    <n v="4"/>
    <s v="God plads"/>
    <n v="0"/>
    <n v="0"/>
    <x v="0"/>
    <s v="Bispebjerg"/>
    <n v="48"/>
    <n v="0"/>
    <n v="60"/>
    <n v="0"/>
    <n v="0"/>
    <n v="0"/>
    <n v="0"/>
    <n v="0"/>
    <n v="8"/>
    <n v="0"/>
    <n v="0"/>
    <n v="0"/>
    <n v="0"/>
    <n v="0"/>
    <n v="199006.44"/>
    <s v="37264"/>
  </r>
  <r>
    <x v="0"/>
    <x v="260"/>
    <s v="Bakketoppen"/>
    <x v="6"/>
    <s v="Bispebjerg Bakke 13"/>
    <n v="2400"/>
    <s v="København NV"/>
    <n v="35314070"/>
    <s v="37310@buf.kk.dk"/>
    <s v="Jette Johansson"/>
    <n v="0"/>
    <n v="0"/>
    <s v="37310@buf.kk.dk"/>
    <s v="Integreret"/>
    <n v="72"/>
    <n v="0"/>
    <n v="44"/>
    <n v="0"/>
    <n v="0"/>
    <n v="0"/>
    <n v="0"/>
    <s v="Nej"/>
    <n v="0"/>
    <n v="0"/>
    <n v="5"/>
    <n v="5"/>
    <n v="4"/>
    <n v="5"/>
    <n v="0"/>
    <n v="5"/>
    <n v="0"/>
    <n v="1"/>
    <n v="5"/>
    <n v="0"/>
    <n v="125000"/>
    <n v="50400"/>
    <n v="0"/>
    <s v="Ja"/>
    <n v="0"/>
    <s v="Susan"/>
    <n v="2007"/>
    <n v="37"/>
    <n v="0"/>
    <s v="ingen"/>
    <s v="7,5 år i institutionskøkkener"/>
    <s v="Småkurser. 3 ugers børnemad i HRS"/>
    <s v="Linda"/>
    <n v="2006"/>
    <n v="21"/>
    <n v="0"/>
    <s v="ingen"/>
    <s v="erfaring fra andre køkkener"/>
    <s v="HRS - grundforløb"/>
    <n v="86"/>
    <n v="86"/>
    <n v="1"/>
    <n v="1"/>
    <s v="Ja"/>
    <s v="ja"/>
    <s v="Ja"/>
    <s v="Ja"/>
    <n v="0"/>
    <s v="Ja"/>
    <s v="meget positivt stemt"/>
    <s v="Nej"/>
    <n v="0"/>
    <s v="ja"/>
    <s v="Det mener de godt. Linda kan ikke nødvendigvis arbejde mere"/>
    <n v="0"/>
    <s v="produktionskøkken"/>
    <s v="Ja"/>
    <n v="0"/>
    <n v="0"/>
    <n v="0"/>
    <s v="Klager over tunge løft fra komfur. Investere i gryder med net."/>
    <n v="0"/>
    <n v="0"/>
    <n v="0"/>
    <n v="0"/>
    <n v="0"/>
    <n v="0"/>
    <n v="0"/>
    <n v="0"/>
    <n v="0"/>
    <s v="Mariah/Sine"/>
    <d v="2009-02-17T00:00:00"/>
    <n v="0"/>
    <n v="0"/>
    <n v="2"/>
    <n v="4"/>
    <n v="0"/>
    <n v="0"/>
    <n v="0"/>
    <n v="0"/>
    <n v="10"/>
    <n v="0"/>
    <n v="0"/>
    <n v="2"/>
    <n v="0"/>
    <n v="0"/>
    <n v="1"/>
    <n v="0"/>
    <n v="0"/>
    <n v="2"/>
    <n v="0"/>
    <n v="0"/>
    <n v="3"/>
    <s v="Miele G7728"/>
    <n v="0"/>
    <s v="Ja"/>
    <n v="20"/>
    <n v="0"/>
    <s v="Nej"/>
    <s v="ja"/>
    <n v="3"/>
    <s v="God plads"/>
    <n v="0"/>
    <n v="0"/>
    <x v="0"/>
    <s v="Bispebjerg"/>
    <n v="72"/>
    <n v="0"/>
    <n v="44"/>
    <n v="0"/>
    <n v="0"/>
    <n v="0"/>
    <n v="0"/>
    <n v="0"/>
    <n v="0"/>
    <n v="0"/>
    <n v="0"/>
    <n v="0"/>
    <n v="0"/>
    <n v="0"/>
    <n v="165984.91"/>
    <s v="37310"/>
  </r>
  <r>
    <x v="0"/>
    <x v="261"/>
    <s v="Rypen"/>
    <x v="6"/>
    <s v="Ryparken 75"/>
    <n v="2100"/>
    <s v="København Ø"/>
    <s v="39 29 20 08"/>
    <s v="37418@buf.kk.dk"/>
    <s v="Ann Hansen Schwartz"/>
    <n v="0"/>
    <n v="0"/>
    <s v="rypen@buf.kk.dk"/>
    <s v="Integreret"/>
    <n v="36"/>
    <n v="0"/>
    <n v="30"/>
    <n v="0"/>
    <n v="0"/>
    <n v="0"/>
    <n v="0"/>
    <s v="Nej"/>
    <n v="0"/>
    <n v="0"/>
    <n v="5"/>
    <n v="5"/>
    <n v="5"/>
    <n v="5"/>
    <n v="0"/>
    <n v="0"/>
    <n v="0"/>
    <n v="1"/>
    <n v="1"/>
    <n v="0"/>
    <n v="116000"/>
    <n v="0"/>
    <n v="0"/>
    <s v="Ja"/>
    <n v="0"/>
    <s v="Marina"/>
    <n v="1999"/>
    <n v="33"/>
    <n v="0"/>
    <s v="Madlavningsteknologi fra Rusland 3,5 år, svarer til økonoma"/>
    <s v="5 år fra hospitalkøkken i Rusland"/>
    <s v="3 kurser i Madhus-regi"/>
    <n v="0"/>
    <n v="0"/>
    <n v="0"/>
    <n v="0"/>
    <n v="0"/>
    <n v="0"/>
    <n v="0"/>
    <n v="92"/>
    <n v="92"/>
    <n v="1"/>
    <n v="1"/>
    <s v="Ja"/>
    <s v="Nej"/>
    <s v="Ja"/>
    <s v="Ja"/>
    <s v="Er gået i gang med at udbygge køkken på eget initiativ, har selv sparet op til det. Vil starte op til maj med mad til børnehaven to gange ugentligt."/>
    <s v="Ja"/>
    <s v="stor opbakning"/>
    <s v="Ja"/>
    <n v="0"/>
    <n v="0"/>
    <s v="Har en i huset der skal på hygiejnekursus og være medhjælp i køkkenet"/>
    <n v="0"/>
    <s v="produktionskøkken"/>
    <n v="0"/>
    <n v="0"/>
    <n v="0"/>
    <n v="0"/>
    <s v="Alt bliver bygget om, køkkenet bliver helt anderledes"/>
    <n v="0"/>
    <n v="0"/>
    <n v="0"/>
    <n v="0"/>
    <n v="0"/>
    <n v="0"/>
    <n v="0"/>
    <n v="0"/>
    <n v="0"/>
    <n v="0"/>
    <d v="1899-12-30T00:00:00"/>
    <n v="0"/>
    <n v="0"/>
    <n v="0"/>
    <n v="0"/>
    <n v="0"/>
    <n v="0"/>
    <n v="0"/>
    <n v="0"/>
    <n v="0"/>
    <n v="0"/>
    <n v="0"/>
    <n v="0"/>
    <n v="0"/>
    <n v="0"/>
    <n v="0"/>
    <n v="0"/>
    <n v="0"/>
    <n v="0"/>
    <n v="0"/>
    <n v="0"/>
    <n v="0"/>
    <n v="0"/>
    <n v="0"/>
    <n v="0"/>
    <n v="0"/>
    <n v="0"/>
    <n v="0"/>
    <n v="0"/>
    <n v="0"/>
    <n v="0"/>
    <n v="0"/>
    <n v="0"/>
    <x v="0"/>
    <s v="Bispebjerg"/>
    <n v="36"/>
    <n v="0"/>
    <n v="30"/>
    <n v="0"/>
    <n v="0"/>
    <n v="0"/>
    <n v="0"/>
    <n v="0"/>
    <n v="0"/>
    <n v="0"/>
    <n v="0"/>
    <n v="0"/>
    <n v="0"/>
    <n v="0"/>
    <n v="92557.04"/>
    <s v="37418"/>
  </r>
  <r>
    <x v="0"/>
    <x v="262"/>
    <s v="Børnehuset Emdrup Søgård"/>
    <x v="6"/>
    <s v="Emdrup Vænge 194B"/>
    <n v="2100"/>
    <s v="København Ø"/>
    <s v="39 20 70 88"/>
    <s v="37425@buf.kk.dk"/>
    <s v="Jan Schollert Pedersen"/>
    <n v="27527088"/>
    <n v="0"/>
    <s v="37425@buf.kk.dk"/>
    <s v="Integreret"/>
    <n v="20"/>
    <n v="0"/>
    <n v="40"/>
    <n v="0"/>
    <n v="0"/>
    <n v="0"/>
    <n v="0"/>
    <s v="Nej"/>
    <n v="0"/>
    <n v="0"/>
    <n v="5"/>
    <n v="5"/>
    <n v="4"/>
    <n v="5"/>
    <n v="0"/>
    <n v="5"/>
    <n v="0"/>
    <n v="0"/>
    <n v="5"/>
    <n v="0"/>
    <n v="110000"/>
    <n v="0"/>
    <n v="0"/>
    <s v="Ja"/>
    <n v="0"/>
    <s v="Mette Thorsen"/>
    <n v="2005"/>
    <n v="30"/>
    <n v="0"/>
    <s v="Ernærings og husholdningsøkonom, cand. Scient i ernæring"/>
    <n v="0"/>
    <n v="0"/>
    <n v="0"/>
    <n v="0"/>
    <n v="0"/>
    <n v="0"/>
    <n v="0"/>
    <n v="0"/>
    <n v="0"/>
    <n v="90"/>
    <n v="85"/>
    <n v="2"/>
    <n v="1"/>
    <s v="Ja"/>
    <s v="ja"/>
    <s v="Ja"/>
    <s v="Ja"/>
    <s v="Meget lidt plads. Er villige til at være kreative"/>
    <s v="Ja"/>
    <s v="Er meget forgangere for lokal mad"/>
    <s v="Ja"/>
    <n v="0"/>
    <n v="0"/>
    <s v="Mette vil gerne op i tid og er fuld af gå-på-mod."/>
    <n v="0"/>
    <s v="Køkken blandet tilvirk"/>
    <n v="0"/>
    <s v="Større"/>
    <s v="Mindre"/>
    <n v="0"/>
    <s v="kogebord og ovne, eller helst konvektionsovn. Lille bjørn"/>
    <s v="Mindre"/>
    <n v="0"/>
    <n v="0"/>
    <s v="Køkkenet bør bygges ud i fællesrummet, ingen vægge skal væltes da der i forvejen er åbent. Kun adskilt af køkkenskabe"/>
    <s v="Mindre"/>
    <s v="kogebord + ovn eller ekstra komfur. Lille bjørn til brød"/>
    <n v="0"/>
    <n v="0"/>
    <s v="Porcelænet skal ud af køkkenet"/>
    <s v="Mariah/Sine"/>
    <d v="2009-02-17T00:00:00"/>
    <n v="0"/>
    <n v="1"/>
    <n v="0"/>
    <n v="0"/>
    <n v="0"/>
    <n v="1"/>
    <n v="0"/>
    <n v="0"/>
    <n v="0"/>
    <n v="1"/>
    <n v="2"/>
    <n v="0"/>
    <n v="0"/>
    <n v="0"/>
    <n v="0"/>
    <n v="0"/>
    <n v="0"/>
    <n v="0"/>
    <n v="0"/>
    <n v="0"/>
    <n v="25"/>
    <s v="Miele"/>
    <n v="6"/>
    <n v="0"/>
    <n v="0"/>
    <s v="Ja"/>
    <s v="Ja"/>
    <s v="Nej"/>
    <n v="2"/>
    <s v="Begrænset"/>
    <s v="Køkkendame indstillet på at lave mad til 40 børn mere. Kræver opvaskemaksinen flyttes + ekstra ovn og kogepladekapacitet. Dertil mangler en bjørn til brødbagning. Der er god mulighed for at udbygge køkkenet men de er villige til at gå i gang hvis blot ovn/kogekapacitet er i orden og opvaskefunktionen flyttes."/>
    <n v="0"/>
    <x v="0"/>
    <s v="Bispebjerg"/>
    <n v="20"/>
    <n v="0"/>
    <n v="40"/>
    <n v="0"/>
    <n v="0"/>
    <n v="0"/>
    <n v="0"/>
    <n v="0"/>
    <n v="0"/>
    <n v="0"/>
    <n v="0"/>
    <n v="0"/>
    <n v="0"/>
    <n v="0"/>
    <n v="105540.5"/>
    <s v="37425"/>
  </r>
  <r>
    <x v="0"/>
    <x v="263"/>
    <s v="Englegården"/>
    <x v="6"/>
    <s v="Frederiksborgvej 240"/>
    <n v="2860"/>
    <s v="Søborg"/>
    <s v="39 56 39 86"/>
    <s v="37429@buf.kk.dk"/>
    <s v="Elna Andersen"/>
    <n v="35645424"/>
    <n v="0"/>
    <s v="37429@faf.kk.dk"/>
    <s v="Integreret"/>
    <n v="36"/>
    <n v="0"/>
    <n v="44"/>
    <n v="0"/>
    <n v="0"/>
    <n v="0"/>
    <n v="0"/>
    <s v="Nej"/>
    <n v="0"/>
    <n v="0"/>
    <n v="5"/>
    <n v="5"/>
    <n v="5"/>
    <n v="5"/>
    <n v="0"/>
    <n v="5"/>
    <n v="0"/>
    <n v="5"/>
    <n v="5"/>
    <n v="0"/>
    <n v="125000"/>
    <n v="75000"/>
    <n v="0"/>
    <s v="Ja"/>
    <n v="0"/>
    <s v="Lizet Lundberg"/>
    <n v="2006"/>
    <n v="37"/>
    <n v="0"/>
    <n v="0"/>
    <n v="0"/>
    <s v="Masser af erfaring. Kurser i Madhuset"/>
    <s v="Susanne Hersig"/>
    <n v="2006"/>
    <n v="25"/>
    <n v="0"/>
    <n v="0"/>
    <n v="0"/>
    <n v="0"/>
    <n v="97"/>
    <n v="97"/>
    <n v="2"/>
    <n v="2"/>
    <s v="Ja"/>
    <s v="ja"/>
    <s v="Ja"/>
    <s v="Ja"/>
    <n v="0"/>
    <s v="Ja"/>
    <s v="Er meget forgangere for lokal mad"/>
    <s v="Ja"/>
    <n v="0"/>
    <n v="0"/>
    <s v="Børnehavebørn får mad. Forældre betalt ordning. Så det kører videre efter 1.1.2010"/>
    <n v="0"/>
    <s v="produktionskøkken"/>
    <s v="Ja"/>
    <s v="Mindre"/>
    <n v="0"/>
    <n v="0"/>
    <s v="dejligt m. ovn og ny bordplade"/>
    <n v="0"/>
    <n v="0"/>
    <n v="0"/>
    <n v="0"/>
    <n v="0"/>
    <n v="0"/>
    <n v="0"/>
    <n v="0"/>
    <s v="Vil gerne rates og være mentor."/>
    <s v="Lone Voss/Sine"/>
    <d v="2009-02-20T00:00:00"/>
    <n v="0"/>
    <n v="0"/>
    <n v="1"/>
    <n v="5"/>
    <n v="0"/>
    <n v="2"/>
    <n v="0"/>
    <n v="0"/>
    <n v="0"/>
    <n v="0"/>
    <n v="2"/>
    <n v="0"/>
    <n v="0"/>
    <n v="0"/>
    <n v="0"/>
    <n v="0"/>
    <n v="1"/>
    <n v="0"/>
    <n v="1"/>
    <n v="0"/>
    <n v="3"/>
    <s v="Miele"/>
    <n v="4"/>
    <s v="Ja"/>
    <n v="10"/>
    <n v="0"/>
    <n v="0"/>
    <s v="ja"/>
    <n v="3"/>
    <s v="God plads"/>
    <s v="En ovn og bordplade trænger til udskiftning"/>
    <n v="0"/>
    <x v="0"/>
    <s v="Bispebjerg"/>
    <n v="36"/>
    <n v="0"/>
    <n v="44"/>
    <n v="0"/>
    <n v="0"/>
    <n v="0"/>
    <n v="0"/>
    <n v="0"/>
    <n v="0"/>
    <n v="0"/>
    <n v="0"/>
    <n v="0"/>
    <n v="0"/>
    <n v="0"/>
    <n v="162660.91"/>
    <s v="37429"/>
  </r>
  <r>
    <x v="0"/>
    <x v="264"/>
    <s v="Klatretræet"/>
    <x v="6"/>
    <s v="Bispevej 23"/>
    <n v="2400"/>
    <s v="København NV"/>
    <s v="38 16 12 02"/>
    <s v="37443@buf.kk.dk"/>
    <s v="Yvonne Frederiksen"/>
    <n v="38810542"/>
    <n v="0"/>
    <s v="37443@buf.kk.dk"/>
    <s v="Integreret"/>
    <n v="42"/>
    <n v="0"/>
    <n v="44"/>
    <n v="0"/>
    <n v="0"/>
    <n v="0"/>
    <n v="0"/>
    <s v="Nej"/>
    <n v="0"/>
    <n v="0"/>
    <n v="5"/>
    <n v="5"/>
    <n v="5"/>
    <n v="5"/>
    <n v="0"/>
    <n v="5"/>
    <n v="5"/>
    <n v="1"/>
    <n v="5"/>
    <n v="0"/>
    <n v="138253"/>
    <n v="0"/>
    <n v="0"/>
    <s v="Ja"/>
    <s v="nej"/>
    <s v="Katarina Plaskett"/>
    <n v="2008"/>
    <n v="37"/>
    <n v="0"/>
    <s v="kok"/>
    <n v="0"/>
    <s v="diverse kurser, Ø.O.F. Madhuset"/>
    <n v="0"/>
    <n v="0"/>
    <n v="0"/>
    <n v="0"/>
    <n v="0"/>
    <n v="0"/>
    <n v="0"/>
    <n v="75"/>
    <n v="75"/>
    <n v="2"/>
    <n v="1"/>
    <s v="Ja"/>
    <s v="Nej"/>
    <s v="Ja"/>
    <n v="0"/>
    <n v="0"/>
    <n v="0"/>
    <n v="0"/>
    <n v="0"/>
    <n v="0"/>
    <n v="0"/>
    <n v="0"/>
    <n v="0"/>
    <s v="produktionskøkken"/>
    <s v="Ja"/>
    <s v="Mindre"/>
    <s v="Ingen"/>
    <s v="Nej"/>
    <s v="En ovn mere. Der er plads ved siden af de 2 der er der i forvejen."/>
    <n v="0"/>
    <n v="0"/>
    <n v="0"/>
    <n v="0"/>
    <n v="0"/>
    <n v="0"/>
    <n v="0"/>
    <n v="0"/>
    <s v="Dejligt, lyst og venligt køkken. God plads. Ingen problemer med at lave mad til alle."/>
    <s v="Lone Voss/Sine"/>
    <d v="2009-03-11T00:00:00"/>
    <n v="0"/>
    <n v="0"/>
    <n v="1"/>
    <n v="5"/>
    <n v="0"/>
    <n v="2"/>
    <n v="0"/>
    <n v="0"/>
    <n v="0"/>
    <n v="0"/>
    <n v="2"/>
    <n v="0"/>
    <n v="0"/>
    <n v="0"/>
    <n v="0"/>
    <n v="0"/>
    <n v="1"/>
    <n v="0"/>
    <n v="1"/>
    <n v="1"/>
    <n v="20"/>
    <s v="Miele"/>
    <n v="7.5"/>
    <s v="Ja"/>
    <n v="10"/>
    <s v="Nej"/>
    <s v="Nej"/>
    <s v="ja"/>
    <n v="3"/>
    <s v="God plads"/>
    <n v="0"/>
    <n v="0"/>
    <x v="0"/>
    <s v="Bispebjerg"/>
    <n v="36"/>
    <n v="0"/>
    <n v="44"/>
    <n v="0"/>
    <n v="0"/>
    <n v="0"/>
    <n v="0"/>
    <n v="0"/>
    <n v="0"/>
    <n v="0"/>
    <n v="0"/>
    <n v="0"/>
    <n v="0"/>
    <n v="0"/>
    <n v="163124.75"/>
    <s v="37443"/>
  </r>
  <r>
    <x v="0"/>
    <x v="265"/>
    <s v="Småbørnenes forsamlingshus"/>
    <x v="6"/>
    <s v="Glentevej 71"/>
    <n v="2400"/>
    <s v="København NV"/>
    <s v="38 19 67 19"/>
    <s v="37456@buf.kk.dk"/>
    <s v="Susanne"/>
    <n v="35387701"/>
    <n v="0"/>
    <s v="37456@buf.kk.dk"/>
    <s v="Integreret"/>
    <n v="36"/>
    <n v="0"/>
    <n v="44"/>
    <n v="0"/>
    <n v="0"/>
    <n v="0"/>
    <n v="0"/>
    <s v="Nej"/>
    <n v="0"/>
    <n v="0"/>
    <n v="5"/>
    <n v="5"/>
    <n v="4"/>
    <n v="5"/>
    <n v="0"/>
    <n v="5"/>
    <n v="0"/>
    <n v="0"/>
    <n v="5"/>
    <n v="0"/>
    <n v="144000"/>
    <n v="0"/>
    <n v="0"/>
    <s v="Ja"/>
    <n v="0"/>
    <s v="Sarah Thordsen"/>
    <n v="2008"/>
    <n v="37"/>
    <s v="sathor@buf.kk.dk"/>
    <n v="0"/>
    <s v="mad erfaring fra højskole"/>
    <n v="0"/>
    <n v="0"/>
    <n v="0"/>
    <n v="0"/>
    <n v="0"/>
    <n v="0"/>
    <n v="0"/>
    <n v="0"/>
    <n v="99"/>
    <n v="99"/>
    <n v="2"/>
    <n v="2"/>
    <s v="Ja"/>
    <s v="ja"/>
    <s v="Ja"/>
    <s v="Ja"/>
    <n v="0"/>
    <s v="Ja"/>
    <n v="0"/>
    <s v="Ja"/>
    <n v="0"/>
    <s v="Nej"/>
    <s v="Vil gerne have hjælp"/>
    <n v="0"/>
    <s v="produktionskøkken"/>
    <s v="Ja"/>
    <s v="Mindre"/>
    <n v="0"/>
    <s v="Nej"/>
    <s v="En hurtigere opvaskemaskine, 2 røreskåle á 10 l. til røremaskinen. En ovn mere (eller en større)"/>
    <n v="0"/>
    <n v="0"/>
    <n v="0"/>
    <n v="0"/>
    <n v="0"/>
    <n v="0"/>
    <n v="0"/>
    <n v="0"/>
    <s v="Ang. Ovnene: der er en som sidder for højt, den anden er ikke stabil. Vil måske gerne være mentor."/>
    <s v="Lone Voss/Sine"/>
    <d v="2009-03-11T00:00:00"/>
    <n v="0"/>
    <n v="0"/>
    <n v="1"/>
    <n v="5"/>
    <n v="0"/>
    <n v="2"/>
    <n v="0"/>
    <n v="0"/>
    <n v="0"/>
    <n v="0"/>
    <n v="2"/>
    <n v="0"/>
    <n v="0"/>
    <n v="0"/>
    <n v="0"/>
    <n v="0"/>
    <n v="2"/>
    <n v="0"/>
    <n v="0"/>
    <n v="1"/>
    <n v="25"/>
    <s v="Miele"/>
    <n v="5"/>
    <s v="Ja"/>
    <n v="10"/>
    <s v="Nej"/>
    <s v="Nej"/>
    <s v="ja"/>
    <n v="3"/>
    <s v="God plads"/>
    <s v="Ønskeligt at der bliver sat et hæve/sænke kogebord op i stedet for det eksisterende."/>
    <n v="0"/>
    <x v="0"/>
    <s v="Bispebjerg"/>
    <n v="36"/>
    <n v="0"/>
    <n v="40"/>
    <n v="0"/>
    <n v="0"/>
    <n v="0"/>
    <n v="0"/>
    <n v="0"/>
    <n v="0"/>
    <n v="0"/>
    <n v="0"/>
    <n v="0"/>
    <n v="0"/>
    <n v="0"/>
    <n v="157496.20000000001"/>
    <s v="37456"/>
  </r>
  <r>
    <x v="0"/>
    <x v="266"/>
    <s v="Ørnen"/>
    <x v="6"/>
    <s v="Ørnevej 90"/>
    <n v="2400"/>
    <s v="København NV"/>
    <s v="38 10 80 41"/>
    <s v="37494@buf.kk.dk"/>
    <s v="Mark Burvad"/>
    <n v="35818685"/>
    <n v="0"/>
    <s v="37494@buf.kk.dk"/>
    <s v="Integreret"/>
    <n v="48"/>
    <n v="0"/>
    <n v="46"/>
    <n v="0"/>
    <n v="0"/>
    <n v="0"/>
    <n v="0"/>
    <s v="Nej"/>
    <n v="0"/>
    <n v="0"/>
    <n v="0"/>
    <n v="0"/>
    <n v="0"/>
    <n v="5"/>
    <n v="0"/>
    <n v="0"/>
    <n v="0"/>
    <n v="0"/>
    <n v="5"/>
    <n v="0"/>
    <n v="268000"/>
    <n v="0"/>
    <n v="0"/>
    <s v="Ja"/>
    <s v="nej"/>
    <s v="Clara"/>
    <n v="2008"/>
    <n v="37"/>
    <n v="0"/>
    <s v="kok uddannet i Argentina"/>
    <s v="En del år på restaurant"/>
    <n v="0"/>
    <n v="0"/>
    <n v="0"/>
    <n v="0"/>
    <n v="0"/>
    <n v="0"/>
    <n v="0"/>
    <n v="0"/>
    <n v="100"/>
    <n v="100"/>
    <n v="2"/>
    <n v="2"/>
    <s v="nej"/>
    <s v="Nej"/>
    <s v="Ja"/>
    <s v="Ja"/>
    <s v="Er klar, parat og meget imødekommende"/>
    <s v="Ja"/>
    <n v="0"/>
    <s v="Ja"/>
    <n v="0"/>
    <s v="ja"/>
    <n v="0"/>
    <n v="0"/>
    <s v="produktionskøkken"/>
    <s v="nej"/>
    <s v="Større"/>
    <s v="Ingen"/>
    <s v="Nej"/>
    <s v="Nye og flere ovne eller en konvektionsovn vil være mere optimalt. Ovnene er små og gamle. En ekstra 3/4 fryser nødvendig. Nyt kogebord eller flere plader/supplerende kogebord. Nye skabe - de krakelere indeni. Er også påpeget af fødevarekontrollen. Der mangler pære der indikerer enhætten er i brug."/>
    <n v="0"/>
    <n v="0"/>
    <n v="0"/>
    <n v="0"/>
    <n v="0"/>
    <n v="0"/>
    <n v="0"/>
    <n v="0"/>
    <n v="0"/>
    <s v="Mariah/Sine"/>
    <d v="2009-03-05T00:00:00"/>
    <n v="0"/>
    <n v="0"/>
    <n v="1"/>
    <n v="4"/>
    <n v="0"/>
    <n v="2"/>
    <n v="0"/>
    <n v="0"/>
    <n v="0"/>
    <n v="4"/>
    <n v="1"/>
    <n v="0"/>
    <n v="0"/>
    <n v="0"/>
    <n v="0"/>
    <n v="2"/>
    <n v="1"/>
    <n v="0"/>
    <n v="0"/>
    <n v="1"/>
    <n v="2"/>
    <s v="Miele"/>
    <n v="5"/>
    <s v="Ja"/>
    <n v="10"/>
    <s v="Nej"/>
    <s v="Nej"/>
    <s v="ja"/>
    <n v="2"/>
    <s v="God plads"/>
    <n v="0"/>
    <n v="0"/>
    <x v="0"/>
    <s v="Bispebjerg"/>
    <n v="48"/>
    <n v="0"/>
    <n v="46"/>
    <n v="0"/>
    <n v="0"/>
    <n v="0"/>
    <n v="0"/>
    <n v="0"/>
    <n v="0"/>
    <n v="0"/>
    <n v="0"/>
    <n v="0"/>
    <n v="0"/>
    <n v="0"/>
    <n v="261528.46"/>
    <s v="37494"/>
  </r>
  <r>
    <x v="0"/>
    <x v="267"/>
    <s v="Ringertoften"/>
    <x v="6"/>
    <s v="Ringertoften 1"/>
    <n v="2400"/>
    <s v="København NV"/>
    <s v="38 10 52 53"/>
    <s v="37528@buf.kk.dk"/>
    <s v="Irene Ditzel"/>
    <n v="35395276"/>
    <n v="0"/>
    <s v="37528@buf.kk.dk"/>
    <s v="Integreret"/>
    <n v="48"/>
    <n v="0"/>
    <n v="60"/>
    <n v="54"/>
    <n v="0"/>
    <n v="0"/>
    <n v="0"/>
    <s v="ja"/>
    <n v="0"/>
    <n v="0"/>
    <n v="5"/>
    <n v="0"/>
    <n v="4"/>
    <n v="5"/>
    <n v="0"/>
    <n v="5"/>
    <n v="0"/>
    <n v="0"/>
    <n v="5"/>
    <n v="0"/>
    <n v="80000"/>
    <n v="0"/>
    <n v="0"/>
    <s v="Ja"/>
    <s v="nej"/>
    <s v="Bianka Milosec"/>
    <n v="2003"/>
    <n v="37"/>
    <n v="0"/>
    <n v="0"/>
    <s v="fra anden institution"/>
    <s v="Ø.O.F."/>
    <n v="0"/>
    <n v="0"/>
    <n v="0"/>
    <n v="0"/>
    <n v="0"/>
    <n v="0"/>
    <n v="0"/>
    <n v="0"/>
    <n v="25"/>
    <n v="1"/>
    <n v="1"/>
    <s v="Ja"/>
    <s v="Nej"/>
    <s v="Ja"/>
    <s v="Ja"/>
    <n v="0"/>
    <s v="Nej"/>
    <s v="Ved ikke"/>
    <s v="Ja"/>
    <n v="0"/>
    <s v="Nej"/>
    <s v="Vil gerne have en fra os."/>
    <n v="0"/>
    <s v="produktionskøkken"/>
    <n v="0"/>
    <n v="0"/>
    <n v="0"/>
    <n v="0"/>
    <n v="0"/>
    <n v="0"/>
    <n v="0"/>
    <n v="0"/>
    <n v="0"/>
    <n v="0"/>
    <n v="0"/>
    <n v="0"/>
    <n v="0"/>
    <s v="P.g.a. sammenlægning at vg + bh bliver der etableret ny køkken som har kapacitet til at lave mad til alle børn"/>
    <s v="Lone Voss/Sine"/>
    <d v="1899-12-30T00:00:00"/>
    <n v="0"/>
    <n v="0"/>
    <n v="0"/>
    <n v="0"/>
    <n v="0"/>
    <n v="0"/>
    <n v="0"/>
    <n v="0"/>
    <n v="0"/>
    <n v="0"/>
    <n v="0"/>
    <n v="0"/>
    <n v="0"/>
    <n v="0"/>
    <n v="0"/>
    <n v="0"/>
    <n v="0"/>
    <n v="0"/>
    <n v="0"/>
    <n v="0"/>
    <n v="0"/>
    <n v="0"/>
    <n v="0"/>
    <n v="0"/>
    <n v="0"/>
    <n v="0"/>
    <n v="0"/>
    <n v="0"/>
    <n v="0"/>
    <n v="0"/>
    <s v="Har ikke noteret noget da der etableres nyt køkken"/>
    <n v="0"/>
    <x v="0"/>
    <s v="Bispebjerg"/>
    <n v="48"/>
    <n v="0"/>
    <n v="60"/>
    <n v="54"/>
    <n v="0"/>
    <n v="0"/>
    <n v="0"/>
    <n v="0"/>
    <n v="0"/>
    <n v="0"/>
    <n v="0"/>
    <n v="0"/>
    <n v="0"/>
    <n v="0"/>
    <n v="226252.25"/>
    <s v="37528"/>
  </r>
  <r>
    <x v="0"/>
    <x v="268"/>
    <s v="Stærevænget"/>
    <x v="6"/>
    <s v="Stærevej 62"/>
    <n v="2400"/>
    <s v="København NV"/>
    <n v="38168180"/>
    <s v="37555@buf.kk.dk"/>
    <s v="Mimi Dalsgård"/>
    <n v="36307157"/>
    <n v="0"/>
    <s v="37555@buf.kk.dk"/>
    <s v="Integreret"/>
    <n v="22"/>
    <n v="0"/>
    <n v="40"/>
    <n v="0"/>
    <n v="0"/>
    <n v="0"/>
    <n v="0"/>
    <s v="Nej"/>
    <n v="0"/>
    <n v="0"/>
    <n v="5"/>
    <n v="5"/>
    <n v="5"/>
    <n v="5"/>
    <n v="0"/>
    <n v="5"/>
    <n v="0"/>
    <n v="0"/>
    <n v="5"/>
    <n v="0"/>
    <n v="150000"/>
    <n v="0"/>
    <n v="0"/>
    <s v="Ja"/>
    <s v="nej"/>
    <s v="Vibeke Henriksen"/>
    <n v="2008"/>
    <n v="30"/>
    <n v="0"/>
    <s v="Køkkenleder"/>
    <s v="Mange års køkkenerfaring"/>
    <n v="0"/>
    <n v="0"/>
    <n v="0"/>
    <n v="0"/>
    <n v="0"/>
    <n v="0"/>
    <n v="0"/>
    <n v="0"/>
    <n v="95"/>
    <n v="90"/>
    <n v="2"/>
    <n v="2"/>
    <s v="Ja"/>
    <s v="ja"/>
    <s v="Ja"/>
    <s v="Ja"/>
    <s v="Maden er en vigtig del af det pædagogiske arbejde"/>
    <s v="Ja"/>
    <n v="0"/>
    <s v="Ja"/>
    <n v="0"/>
    <s v="Nej"/>
    <n v="0"/>
    <n v="0"/>
    <s v="produktionskøkken"/>
    <s v="nej"/>
    <s v="Større"/>
    <s v="Ingen"/>
    <s v="Nej"/>
    <s v="Ny opvaskemaskine, konvektionsovn og grøntsagsrobot"/>
    <n v="0"/>
    <n v="0"/>
    <n v="0"/>
    <n v="0"/>
    <n v="0"/>
    <n v="0"/>
    <n v="0"/>
    <n v="0"/>
    <s v="gamle ovne, ofte repareret. Ligeså med opvaskemaskinen"/>
    <s v="Mariah"/>
    <n v="0"/>
    <n v="0"/>
    <n v="0"/>
    <n v="1"/>
    <n v="6"/>
    <n v="2"/>
    <n v="0"/>
    <n v="0"/>
    <n v="0"/>
    <n v="0"/>
    <n v="0"/>
    <n v="3"/>
    <n v="0"/>
    <n v="0"/>
    <n v="0"/>
    <n v="0"/>
    <n v="0"/>
    <n v="1"/>
    <n v="0"/>
    <n v="1"/>
    <n v="1"/>
    <n v="7"/>
    <s v="Miele"/>
    <n v="5"/>
    <s v="Ja"/>
    <n v="10"/>
    <s v="Nej"/>
    <s v="Nej"/>
    <s v="Nej"/>
    <n v="2"/>
    <s v="God plads"/>
    <s v="Konvektionsovn stort ønske + grøntsagsrobot og ny opvaskemaskine"/>
    <n v="0"/>
    <x v="0"/>
    <s v="Bispebjerg"/>
    <n v="22"/>
    <n v="0"/>
    <n v="40"/>
    <n v="0"/>
    <n v="0"/>
    <n v="0"/>
    <n v="0"/>
    <n v="0"/>
    <n v="0"/>
    <n v="0"/>
    <n v="0"/>
    <n v="0"/>
    <n v="0"/>
    <n v="0"/>
    <n v="120390.13"/>
    <s v="37555"/>
  </r>
  <r>
    <x v="0"/>
    <x v="269"/>
    <s v="Himmelbuen"/>
    <x v="6"/>
    <s v="Møntmestervej 54"/>
    <n v="2400"/>
    <s v="København NV"/>
    <n v="38102566"/>
    <s v="37580@buf.kk.dk"/>
    <s v="Hanne Rosenqvist"/>
    <n v="36307472"/>
    <n v="0"/>
    <s v="37580@buf.kk.dk"/>
    <s v="Integreret"/>
    <n v="45"/>
    <n v="0"/>
    <n v="40"/>
    <n v="0"/>
    <n v="0"/>
    <n v="0"/>
    <n v="0"/>
    <s v="ja"/>
    <n v="2"/>
    <n v="1"/>
    <n v="5"/>
    <n v="0"/>
    <n v="0"/>
    <n v="5"/>
    <n v="0"/>
    <n v="5"/>
    <n v="0"/>
    <n v="0"/>
    <n v="5"/>
    <n v="0"/>
    <n v="65000"/>
    <n v="65000"/>
    <n v="0"/>
    <n v="0"/>
    <n v="0"/>
    <n v="0"/>
    <n v="0"/>
    <n v="0"/>
    <n v="0"/>
    <n v="0"/>
    <n v="0"/>
    <n v="0"/>
    <n v="0"/>
    <n v="0"/>
    <n v="0"/>
    <n v="0"/>
    <n v="0"/>
    <n v="0"/>
    <n v="0"/>
    <n v="80"/>
    <n v="80"/>
    <n v="1"/>
    <n v="1"/>
    <s v="Ja"/>
    <s v="Nej"/>
    <s v="nej"/>
    <s v="Ja"/>
    <s v="Vuggestuens køkken er ikke anvendeligt iflg. Lederen. Vil gerne lave så meget som muligt selv."/>
    <s v="Ja"/>
    <s v="Generelt vil forældrene gerne have lokal mad"/>
    <s v="Ja"/>
    <n v="0"/>
    <s v="Nej"/>
    <n v="0"/>
    <n v="0"/>
    <s v="produktionskøkken"/>
    <s v="nej"/>
    <s v="Større"/>
    <s v="Ingen"/>
    <n v="0"/>
    <s v="Industriopvaskemaskine, konvektionsovn er et must, så man også kan koge i den og bage store portioner brød."/>
    <n v="0"/>
    <n v="0"/>
    <n v="0"/>
    <n v="0"/>
    <n v="0"/>
    <n v="0"/>
    <n v="0"/>
    <n v="0"/>
    <n v="0"/>
    <s v="Mariah"/>
    <d v="1899-12-30T00:00:00"/>
    <n v="0"/>
    <n v="0"/>
    <n v="1"/>
    <n v="5"/>
    <n v="0"/>
    <n v="2"/>
    <n v="0"/>
    <n v="0"/>
    <n v="0"/>
    <n v="3"/>
    <n v="0"/>
    <n v="0"/>
    <n v="1"/>
    <n v="0"/>
    <n v="0"/>
    <n v="1"/>
    <n v="0"/>
    <n v="0"/>
    <n v="0"/>
    <n v="1"/>
    <n v="25"/>
    <s v="Miele"/>
    <n v="4"/>
    <s v="Nej"/>
    <n v="0"/>
    <s v="Ja"/>
    <s v="Nej"/>
    <s v="Nej"/>
    <n v="1"/>
    <s v="Begrænset"/>
    <s v="Vuggestue på 1. og 2. sal med madelevator imellem. Køkken 1 er på 1. sal, ingen elevator til stuen. Der er 40 børnehavebørn i stuen, hvor køkken 2 er placeret (der er personaleelevator). Der mangler en radiator i køkkenet. Ingen varmekilde. Evt. plads i kælderen til opbevaring."/>
    <n v="0"/>
    <x v="0"/>
    <s v="Bispebjerg"/>
    <n v="45"/>
    <n v="0"/>
    <n v="40"/>
    <n v="0"/>
    <n v="0"/>
    <n v="0"/>
    <n v="0"/>
    <n v="0"/>
    <n v="0"/>
    <n v="0"/>
    <n v="0"/>
    <n v="0"/>
    <n v="0"/>
    <n v="0"/>
    <n v="64931.42"/>
    <s v="37580"/>
  </r>
  <r>
    <x v="0"/>
    <x v="270"/>
    <s v="Himmelbuen"/>
    <x v="6"/>
    <s v="Møntmestervej 54"/>
    <n v="2400"/>
    <s v="København NV"/>
    <n v="38102566"/>
    <s v="37580@buf.kk.dk"/>
    <s v="Hanne Rosenqvist"/>
    <n v="36307472"/>
    <n v="0"/>
    <s v="37580@buf.kk.dk"/>
    <s v="Integreret"/>
    <n v="45"/>
    <n v="0"/>
    <n v="40"/>
    <n v="0"/>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s v="nej"/>
    <n v="0"/>
    <n v="0"/>
    <n v="0"/>
    <n v="0"/>
    <s v="Større"/>
    <s v="Ingen"/>
    <s v="Nej"/>
    <s v="Nye skabe, køleskab"/>
    <n v="0"/>
    <n v="0"/>
    <n v="0"/>
    <n v="0"/>
    <s v="Åbent køkken/pædagogisk værksted fra 70'erne. Køkkenet kan evt. bruges til kold mad."/>
    <s v="Mariah"/>
    <d v="2009-02-25T00:00:00"/>
    <n v="0"/>
    <n v="1"/>
    <n v="0"/>
    <n v="4"/>
    <n v="1"/>
    <n v="0"/>
    <n v="0"/>
    <n v="0"/>
    <n v="0"/>
    <n v="0"/>
    <n v="1"/>
    <n v="0"/>
    <n v="0"/>
    <n v="0"/>
    <n v="0"/>
    <n v="0"/>
    <n v="0"/>
    <n v="0"/>
    <n v="0"/>
    <n v="1"/>
    <n v="25"/>
    <s v="Miele"/>
    <n v="5"/>
    <s v="Nej"/>
    <n v="0"/>
    <s v="Nej"/>
    <s v="Nej"/>
    <s v="Nej"/>
    <n v="0"/>
    <n v="0"/>
    <s v="Ingen ventilation, Fødevarekontrollen er meldt fra da der ikke laves mad."/>
    <n v="0"/>
    <x v="0"/>
    <s v="Bispebjerg"/>
    <n v="45"/>
    <n v="0"/>
    <n v="40"/>
    <n v="0"/>
    <n v="0"/>
    <n v="0"/>
    <n v="0"/>
    <n v="0"/>
    <n v="0"/>
    <n v="0"/>
    <n v="0"/>
    <n v="0"/>
    <n v="0"/>
    <n v="0"/>
    <n v="64931.42"/>
    <s v="37580"/>
  </r>
  <r>
    <x v="0"/>
    <x v="271"/>
    <s v="Jacob Holms Minde"/>
    <x v="0"/>
    <s v="Geislersgade 32"/>
    <n v="2300"/>
    <s v="København S"/>
    <s v="32 54 97 76"/>
    <s v="37578@buf.kk.dk"/>
    <s v="ELSE RASMUSSEN"/>
    <n v="32451817"/>
    <n v="0"/>
    <s v="37578@buf.kk.dk"/>
    <s v="Integreret"/>
    <n v="41"/>
    <n v="0"/>
    <n v="98"/>
    <n v="40"/>
    <n v="18"/>
    <n v="12"/>
    <n v="0"/>
    <n v="0"/>
    <n v="0"/>
    <n v="0"/>
    <n v="5"/>
    <n v="5"/>
    <n v="5"/>
    <n v="5"/>
    <n v="0"/>
    <n v="5"/>
    <n v="5"/>
    <n v="0"/>
    <n v="5"/>
    <n v="0"/>
    <n v="0"/>
    <n v="0"/>
    <n v="0"/>
    <s v="Ja"/>
    <n v="0"/>
    <s v="Louise Brun Rasmussen"/>
    <n v="2008"/>
    <n v="35"/>
    <n v="0"/>
    <s v="2 første år af kokkeudd. "/>
    <s v="7 års erfaring inden for køkkenb."/>
    <n v="0"/>
    <n v="0"/>
    <n v="0"/>
    <n v="0"/>
    <n v="0"/>
    <n v="0"/>
    <n v="0"/>
    <n v="0"/>
    <n v="60"/>
    <n v="75"/>
    <n v="2"/>
    <n v="2"/>
    <s v="Ja"/>
    <s v="ja"/>
    <s v="Ja"/>
    <s v="Ja"/>
    <n v="0"/>
    <s v="Ja"/>
    <n v="0"/>
    <s v="Ja"/>
    <n v="0"/>
    <s v="Nej"/>
    <s v="vil gerne have hjælp mht personale rekruttering"/>
    <n v="0"/>
    <s v="produktionskøkken"/>
    <n v="0"/>
    <n v="0"/>
    <n v="0"/>
    <n v="0"/>
    <s v="Køkkenet er i gang med en om- og tilbyggning, må gå ud fra at der er taget højde for at børnehavebørnene skal have mad efter årsskifte. Ønsker sig en røremaskine og grønt robot."/>
    <n v="0"/>
    <n v="0"/>
    <n v="0"/>
    <n v="0"/>
    <n v="0"/>
    <n v="0"/>
    <n v="0"/>
    <n v="0"/>
    <n v="0"/>
    <s v="Lone"/>
    <s v="30.3.09"/>
    <n v="0"/>
    <n v="0"/>
    <n v="1"/>
    <n v="5"/>
    <n v="0"/>
    <n v="2"/>
    <n v="0"/>
    <n v="0"/>
    <n v="0"/>
    <n v="0"/>
    <n v="2"/>
    <n v="0"/>
    <n v="0"/>
    <n v="0"/>
    <n v="0"/>
    <n v="0"/>
    <n v="1"/>
    <n v="0"/>
    <n v="0"/>
    <n v="1"/>
    <n v="2"/>
    <n v="0"/>
    <n v="3"/>
    <n v="0"/>
    <n v="0"/>
    <n v="0"/>
    <n v="0"/>
    <n v="0"/>
    <n v="2"/>
    <s v="Begrænset"/>
    <n v="0"/>
    <n v="0"/>
    <x v="0"/>
    <s v="Amager"/>
    <n v="41"/>
    <n v="0"/>
    <n v="98"/>
    <n v="40"/>
    <n v="18"/>
    <n v="12"/>
    <n v="0"/>
    <n v="0"/>
    <n v="0"/>
    <n v="0"/>
    <n v="0"/>
    <n v="0"/>
    <n v="0"/>
    <n v="0"/>
    <n v="200683.25"/>
    <s v="37578"/>
  </r>
  <r>
    <x v="0"/>
    <x v="272"/>
    <s v="Jacob Holms Minde"/>
    <x v="0"/>
    <s v="Geislersgade 32"/>
    <n v="2300"/>
    <s v="København S"/>
    <s v="32 54 97 76"/>
    <s v="37578@buf.kk.dk"/>
    <s v="ELSE RASMUSSEN"/>
    <n v="32451817"/>
    <n v="0"/>
    <s v="37578@buf.kk.dk"/>
    <s v="Integreret"/>
    <n v="41"/>
    <n v="0"/>
    <n v="98"/>
    <n v="40"/>
    <n v="18"/>
    <n v="12"/>
    <n v="0"/>
    <s v="Nej"/>
    <n v="0"/>
    <n v="0"/>
    <n v="5"/>
    <n v="5"/>
    <n v="5"/>
    <n v="5"/>
    <n v="0"/>
    <n v="5"/>
    <n v="0"/>
    <n v="0"/>
    <n v="5"/>
    <n v="0"/>
    <n v="0"/>
    <n v="0"/>
    <n v="0"/>
    <n v="0"/>
    <n v="0"/>
    <n v="0"/>
    <n v="0"/>
    <n v="0"/>
    <n v="0"/>
    <n v="0"/>
    <n v="0"/>
    <n v="0"/>
    <n v="0"/>
    <n v="0"/>
    <n v="0"/>
    <n v="0"/>
    <n v="0"/>
    <n v="0"/>
    <n v="0"/>
    <n v="60"/>
    <n v="75"/>
    <n v="0"/>
    <n v="0"/>
    <n v="0"/>
    <n v="0"/>
    <n v="0"/>
    <n v="0"/>
    <n v="0"/>
    <n v="0"/>
    <n v="0"/>
    <n v="0"/>
    <n v="0"/>
    <n v="0"/>
    <n v="0"/>
    <n v="0"/>
    <s v="Ved ikke"/>
    <n v="0"/>
    <n v="0"/>
    <n v="0"/>
    <n v="0"/>
    <n v="0"/>
    <n v="0"/>
    <n v="0"/>
    <n v="0"/>
    <n v="0"/>
    <n v="0"/>
    <n v="0"/>
    <n v="0"/>
    <n v="0"/>
    <n v="0"/>
    <s v="Birgitte Glerup"/>
    <d v="2009-04-28T00:00:00"/>
    <n v="0"/>
    <n v="0"/>
    <n v="1"/>
    <n v="4"/>
    <n v="0"/>
    <n v="2"/>
    <n v="0"/>
    <n v="0"/>
    <n v="0"/>
    <n v="0"/>
    <n v="0"/>
    <n v="2"/>
    <n v="0"/>
    <n v="0"/>
    <n v="0"/>
    <n v="1"/>
    <n v="0"/>
    <n v="0"/>
    <n v="0"/>
    <n v="1"/>
    <n v="20"/>
    <s v="Miele"/>
    <n v="5"/>
    <s v="Ja"/>
    <n v="10"/>
    <s v="Nej"/>
    <s v="Ja"/>
    <s v="Nej"/>
    <n v="3"/>
    <s v="ingen plads"/>
    <s v="der kan evt. findes mere lager plads"/>
    <n v="0"/>
    <x v="0"/>
    <s v="Amager"/>
    <n v="41"/>
    <n v="0"/>
    <n v="98"/>
    <n v="40"/>
    <n v="18"/>
    <n v="12"/>
    <n v="0"/>
    <n v="0"/>
    <n v="0"/>
    <n v="0"/>
    <n v="0"/>
    <n v="0"/>
    <n v="0"/>
    <n v="0"/>
    <n v="200683.25"/>
    <s v="37578"/>
  </r>
  <r>
    <x v="0"/>
    <x v="273"/>
    <s v="Den integrerede institution Peder Lykkes vej"/>
    <x v="0"/>
    <s v="Peder Lykkes Vej 75"/>
    <n v="2300"/>
    <s v="København S"/>
    <s v="32 58 87 42"/>
    <s v="37582@buf.kk.dk"/>
    <s v="Annette Jørgensen"/>
    <n v="32519227"/>
    <n v="0"/>
    <s v="37582@buf.kk.dk"/>
    <s v="Integreret"/>
    <n v="0"/>
    <n v="0"/>
    <n v="21"/>
    <n v="40"/>
    <n v="0"/>
    <n v="0"/>
    <n v="0"/>
    <s v="Nej"/>
    <n v="0"/>
    <n v="0"/>
    <n v="0"/>
    <n v="0"/>
    <n v="0"/>
    <n v="0"/>
    <n v="0"/>
    <n v="5"/>
    <n v="5"/>
    <n v="3"/>
    <n v="5"/>
    <n v="0"/>
    <n v="0"/>
    <n v="65000"/>
    <n v="0"/>
    <s v="Ja"/>
    <s v="nej"/>
    <s v="susanne juul petersen"/>
    <n v="1996"/>
    <n v="19"/>
    <n v="0"/>
    <n v="0"/>
    <n v="0"/>
    <s v="økologiomlægning, hjemmeplejen"/>
    <n v="0"/>
    <n v="0"/>
    <n v="0"/>
    <n v="0"/>
    <n v="0"/>
    <n v="0"/>
    <n v="0"/>
    <n v="0"/>
    <n v="99"/>
    <n v="0"/>
    <n v="2"/>
    <s v="Ja"/>
    <s v="Nej"/>
    <s v="Ja"/>
    <s v="Ja"/>
    <n v="0"/>
    <s v="Ja"/>
    <n v="0"/>
    <s v="Ja"/>
    <n v="0"/>
    <s v="Nej"/>
    <s v="meget gerne info om medarbejdere"/>
    <n v="0"/>
    <s v="Køkken begrænset tilvirk"/>
    <n v="0"/>
    <n v="0"/>
    <n v="0"/>
    <n v="0"/>
    <n v="0"/>
    <n v="0"/>
    <n v="0"/>
    <n v="0"/>
    <n v="0"/>
    <s v="Mindre"/>
    <s v="ekstra frys, røremaskine fx electrolux, mere kogeplade, ekstra køl"/>
    <n v="0"/>
    <n v="0"/>
    <n v="0"/>
    <s v="Ayo"/>
    <s v="24.03.09"/>
    <n v="0"/>
    <n v="1"/>
    <n v="0"/>
    <n v="0"/>
    <n v="0"/>
    <n v="0"/>
    <n v="0"/>
    <n v="0"/>
    <n v="0"/>
    <n v="2"/>
    <n v="0"/>
    <n v="0"/>
    <n v="0"/>
    <n v="0"/>
    <n v="0"/>
    <n v="1"/>
    <n v="0"/>
    <n v="0"/>
    <n v="0"/>
    <n v="1"/>
    <n v="20"/>
    <s v="miele"/>
    <n v="2"/>
    <s v="Nej"/>
    <n v="0"/>
    <s v="Nej"/>
    <s v="Ja"/>
    <s v="Nej"/>
    <n v="1"/>
    <s v="Begrænset"/>
    <s v="Smalt rum til viktualie"/>
    <n v="0"/>
    <x v="0"/>
    <s v="Amager"/>
    <n v="0"/>
    <n v="0"/>
    <n v="21"/>
    <n v="40"/>
    <n v="0"/>
    <n v="0"/>
    <n v="0"/>
    <n v="0"/>
    <n v="0"/>
    <n v="0"/>
    <n v="0"/>
    <n v="0"/>
    <n v="0"/>
    <n v="0"/>
    <n v="76184.570000000007"/>
    <s v="37582"/>
  </r>
  <r>
    <x v="0"/>
    <x v="274"/>
    <s v="Gullandsgården"/>
    <x v="0"/>
    <s v="Gullandsgade 29"/>
    <n v="2300"/>
    <s v="København S"/>
    <s v="32 59 82 25"/>
    <s v="k480@buf.kk.dk"/>
    <s v="Anne-Gitte Kleis"/>
    <n v="32500053"/>
    <n v="0"/>
    <s v="37591@buf.kk.dk"/>
    <s v="Integreret"/>
    <n v="21"/>
    <n v="0"/>
    <n v="32"/>
    <n v="0"/>
    <n v="0"/>
    <n v="0"/>
    <n v="0"/>
    <n v="0"/>
    <n v="0"/>
    <n v="0"/>
    <n v="5"/>
    <n v="5"/>
    <n v="5"/>
    <n v="5"/>
    <n v="0"/>
    <n v="5"/>
    <n v="5"/>
    <n v="1"/>
    <n v="5"/>
    <n v="0"/>
    <n v="100000"/>
    <n v="70000"/>
    <n v="0"/>
    <n v="0"/>
    <n v="0"/>
    <n v="0"/>
    <n v="0"/>
    <n v="0"/>
    <n v="0"/>
    <n v="0"/>
    <n v="0"/>
    <n v="0"/>
    <n v="0"/>
    <n v="0"/>
    <n v="0"/>
    <n v="0"/>
    <n v="0"/>
    <n v="0"/>
    <n v="0"/>
    <n v="88"/>
    <n v="88"/>
    <n v="0"/>
    <n v="0"/>
    <n v="0"/>
    <n v="0"/>
    <n v="0"/>
    <n v="0"/>
    <n v="0"/>
    <n v="0"/>
    <n v="0"/>
    <n v="0"/>
    <n v="0"/>
    <n v="0"/>
    <n v="0"/>
    <n v="0"/>
    <s v="Ved ikke"/>
    <n v="0"/>
    <n v="0"/>
    <n v="0"/>
    <n v="0"/>
    <n v="0"/>
    <n v="0"/>
    <n v="0"/>
    <n v="0"/>
    <n v="0"/>
    <n v="0"/>
    <n v="0"/>
    <n v="0"/>
    <n v="0"/>
    <n v="0"/>
    <s v="Birgitte Glerup"/>
    <d v="1899-12-30T00:00:00"/>
    <n v="0"/>
    <n v="1"/>
    <n v="0"/>
    <n v="4"/>
    <n v="1"/>
    <n v="0"/>
    <n v="0"/>
    <n v="0"/>
    <n v="0"/>
    <n v="1"/>
    <n v="0"/>
    <n v="0"/>
    <n v="0"/>
    <n v="0"/>
    <n v="0"/>
    <n v="1"/>
    <n v="0"/>
    <n v="0"/>
    <n v="0"/>
    <n v="0"/>
    <n v="0"/>
    <n v="0"/>
    <n v="1.5"/>
    <s v="Nej"/>
    <n v="0"/>
    <s v="Nej"/>
    <s v="Nej"/>
    <s v="Nej"/>
    <n v="1"/>
    <s v="ingen plads"/>
    <n v="0"/>
    <n v="0"/>
    <x v="0"/>
    <s v="Amager"/>
    <n v="21"/>
    <n v="0"/>
    <n v="32"/>
    <n v="0"/>
    <n v="0"/>
    <n v="0"/>
    <n v="0"/>
    <n v="0"/>
    <n v="0"/>
    <n v="0"/>
    <n v="0"/>
    <n v="0"/>
    <n v="0"/>
    <n v="0"/>
    <n v="238837.46"/>
    <s v="37591"/>
  </r>
  <r>
    <x v="0"/>
    <x v="275"/>
    <s v="Børnehuset Hundredemeterskoven"/>
    <x v="0"/>
    <s v="Engvej 35"/>
    <n v="2300"/>
    <s v="København S"/>
    <s v="32 58 01 05"/>
    <s v="37592@buf.kk.dk"/>
    <s v="Lone Ingeborg U. Christensen"/>
    <n v="32571928"/>
    <n v="0"/>
    <s v="37592@buf.kk.dk"/>
    <s v="Integreret"/>
    <n v="42"/>
    <n v="0"/>
    <n v="66"/>
    <n v="0"/>
    <n v="0"/>
    <n v="0"/>
    <n v="0"/>
    <s v="Nej"/>
    <n v="0"/>
    <n v="0"/>
    <n v="5"/>
    <n v="5"/>
    <n v="3"/>
    <n v="5"/>
    <n v="0"/>
    <n v="5"/>
    <n v="0"/>
    <n v="0"/>
    <n v="5"/>
    <n v="0"/>
    <n v="200000"/>
    <n v="200000"/>
    <n v="0"/>
    <s v="Ja"/>
    <n v="0"/>
    <s v="Susanne Hansen"/>
    <n v="2009"/>
    <n v="21"/>
    <n v="0"/>
    <s v="1 års erhvervs uddannelse indenfor kantine"/>
    <s v="mange års i kantine"/>
    <n v="0"/>
    <n v="0"/>
    <n v="0"/>
    <n v="0"/>
    <n v="0"/>
    <n v="0"/>
    <n v="0"/>
    <n v="0"/>
    <n v="90"/>
    <n v="90"/>
    <n v="2"/>
    <n v="2"/>
    <s v="Ja"/>
    <s v="Nej"/>
    <s v="Ja"/>
    <s v="Ja"/>
    <n v="0"/>
    <s v="Ja"/>
    <n v="0"/>
    <s v="Ja"/>
    <n v="0"/>
    <s v="Nej"/>
    <s v="Vil gerne have hjælp med rekrutering"/>
    <n v="0"/>
    <s v="produktionskøkken"/>
    <s v="nej"/>
    <s v="Større"/>
    <s v="Ingen"/>
    <n v="0"/>
    <s v="En konvektionsovn, en opvaskemaskine"/>
    <n v="0"/>
    <n v="0"/>
    <n v="0"/>
    <n v="0"/>
    <n v="0"/>
    <n v="0"/>
    <n v="0"/>
    <n v="0"/>
    <n v="0"/>
    <s v="Cathrine Joachim Jerrik"/>
    <s v="3.4.2009"/>
    <n v="0"/>
    <n v="0"/>
    <n v="1"/>
    <n v="5"/>
    <n v="0"/>
    <n v="3"/>
    <n v="0"/>
    <n v="0"/>
    <n v="0"/>
    <n v="2"/>
    <n v="3"/>
    <n v="0"/>
    <n v="0"/>
    <n v="0"/>
    <n v="0"/>
    <n v="0"/>
    <n v="1"/>
    <n v="0"/>
    <n v="0"/>
    <n v="1"/>
    <n v="4"/>
    <s v="Miele"/>
    <n v="5"/>
    <n v="0"/>
    <n v="0"/>
    <s v="Ja"/>
    <s v="Ja"/>
    <n v="0"/>
    <n v="3"/>
    <s v="God plads"/>
    <s v="stor kælder der kan tages i brug"/>
    <n v="0"/>
    <x v="0"/>
    <s v="Amager"/>
    <n v="38"/>
    <n v="0"/>
    <n v="66"/>
    <n v="0"/>
    <n v="0"/>
    <n v="0"/>
    <n v="0"/>
    <n v="0"/>
    <n v="0"/>
    <n v="0"/>
    <n v="0"/>
    <n v="0"/>
    <n v="0"/>
    <n v="0"/>
    <n v="217575.59"/>
    <s v="37592"/>
  </r>
  <r>
    <x v="0"/>
    <x v="276"/>
    <s v="Ministeriernes Børnehus"/>
    <x v="1"/>
    <s v="Vester Voldgade 123"/>
    <n v="1552"/>
    <s v="København K"/>
    <s v="33 15 75 48"/>
    <s v="35236@buf.kk.dk"/>
    <s v="Janne Lykke Hagemann"/>
    <n v="0"/>
    <n v="0"/>
    <s v="35236@buf.kk.dk"/>
    <s v="Integreret"/>
    <n v="38"/>
    <n v="0"/>
    <n v="60"/>
    <n v="0"/>
    <n v="0"/>
    <n v="0"/>
    <n v="0"/>
    <s v="Nej"/>
    <n v="0"/>
    <n v="0"/>
    <n v="5"/>
    <n v="5"/>
    <n v="5"/>
    <n v="5"/>
    <n v="0"/>
    <n v="5"/>
    <n v="0"/>
    <n v="0"/>
    <n v="5"/>
    <n v="0"/>
    <n v="180000"/>
    <n v="180000"/>
    <n v="0"/>
    <s v="Ja"/>
    <n v="0"/>
    <s v="Jeppe Køllner"/>
    <n v="2008"/>
    <n v="37"/>
    <n v="0"/>
    <s v="ingen"/>
    <s v="ingen rigtig professionel"/>
    <s v="hygiejne"/>
    <s v="Katrine Rath"/>
    <n v="0"/>
    <n v="20"/>
    <n v="0"/>
    <n v="0"/>
    <n v="0"/>
    <n v="0"/>
    <n v="90"/>
    <n v="90"/>
    <n v="1"/>
    <n v="1"/>
    <s v="nej"/>
    <s v="ja"/>
    <s v="Ja"/>
    <s v="Ja"/>
    <s v="de vil meget gerne selv"/>
    <s v="Ja"/>
    <s v="absolut"/>
    <s v="Ja"/>
    <s v="meget gerne"/>
    <s v="ja"/>
    <s v="Vil evt. gerne have hjælp, da leder gerne vil have en erfaren køkkenansvarlig (f.eks kok)"/>
    <n v="0"/>
    <s v="produktionskøkken"/>
    <s v="nej"/>
    <s v="Større"/>
    <s v="Mindre"/>
    <n v="0"/>
    <s v="ene køkken skal have en større opvaskemaskine og flere køleskabe. Trænger til en omgang maling"/>
    <n v="0"/>
    <s v="Mindre"/>
    <n v="0"/>
    <s v="Køkkenet kræver en renovation og evt. inddragelse af mindre rum, så det bliver større"/>
    <n v="0"/>
    <n v="0"/>
    <n v="0"/>
    <n v="0"/>
    <s v="Der er tale om 2 institutioner der er blevet sammenlagt. Det ene køkken er stort nok men kræver en renovering. Det andet køkken fungere"/>
    <s v="Cathrine Jerrik/Sinee"/>
    <d v="2009-02-16T00:00:00"/>
    <n v="0"/>
    <n v="0"/>
    <n v="0"/>
    <n v="4"/>
    <n v="0"/>
    <n v="0"/>
    <n v="1"/>
    <n v="0"/>
    <n v="0"/>
    <n v="0"/>
    <n v="1"/>
    <n v="0"/>
    <n v="0"/>
    <n v="0"/>
    <n v="0"/>
    <n v="0"/>
    <n v="1"/>
    <n v="0"/>
    <n v="0"/>
    <n v="0"/>
    <n v="20"/>
    <s v="Miele"/>
    <n v="4"/>
    <s v="Nej"/>
    <n v="0"/>
    <s v="Nej"/>
    <s v="Nej"/>
    <s v="Nej"/>
    <n v="3"/>
    <s v="Begrænset"/>
    <s v="Skabe (små) til lagerplads kunne trænge til flere hylder el. skabe på vægge til tørvarer osv."/>
    <n v="0"/>
    <x v="0"/>
    <s v="Indre By"/>
    <n v="38"/>
    <n v="0"/>
    <n v="60"/>
    <n v="0"/>
    <n v="0"/>
    <n v="0"/>
    <n v="0"/>
    <n v="0"/>
    <n v="0"/>
    <n v="0"/>
    <n v="0"/>
    <n v="0"/>
    <n v="0"/>
    <n v="0"/>
    <n v="194474.78"/>
    <s v="35236"/>
  </r>
  <r>
    <x v="0"/>
    <x v="277"/>
    <s v="Røde Ko"/>
    <x v="1"/>
    <s v="Købmagergade 47"/>
    <n v="1150"/>
    <s v="København K"/>
    <s v="33 14 64 30"/>
    <s v="35250@buf.kk.dk"/>
    <s v="Birgit Hjorth Jacobsen (kollektiv ledelse)"/>
    <n v="35380931"/>
    <n v="0"/>
    <s v="roedeko@get2net.dk"/>
    <s v="Integreret"/>
    <n v="24"/>
    <n v="0"/>
    <n v="20"/>
    <n v="0"/>
    <n v="0"/>
    <n v="0"/>
    <n v="0"/>
    <s v="ja"/>
    <n v="2"/>
    <n v="1"/>
    <n v="5"/>
    <n v="5"/>
    <n v="5"/>
    <n v="5"/>
    <n v="0"/>
    <n v="5"/>
    <n v="0"/>
    <n v="0"/>
    <n v="5"/>
    <n v="0"/>
    <n v="120000"/>
    <n v="0"/>
    <n v="0"/>
    <s v="Ja"/>
    <n v="0"/>
    <s v="Tina Finck Kjøller"/>
    <n v="2009"/>
    <n v="25"/>
    <n v="0"/>
    <n v="0"/>
    <s v="cafe"/>
    <s v="alm. Hygiejne"/>
    <n v="0"/>
    <n v="0"/>
    <n v="0"/>
    <n v="0"/>
    <n v="0"/>
    <n v="0"/>
    <n v="0"/>
    <n v="95"/>
    <n v="95"/>
    <n v="2"/>
    <n v="1"/>
    <s v="Ja"/>
    <s v="Nej"/>
    <s v="Ja"/>
    <s v="Ja"/>
    <n v="0"/>
    <s v="Ja"/>
    <n v="0"/>
    <s v="Ja"/>
    <n v="0"/>
    <s v="ja"/>
    <n v="0"/>
    <n v="0"/>
    <s v="produktionskøkken"/>
    <s v="nej"/>
    <s v="Mindre"/>
    <n v="0"/>
    <n v="0"/>
    <s v="kogeplader, køleskab, ovn, røremaskine"/>
    <n v="0"/>
    <n v="0"/>
    <n v="0"/>
    <n v="0"/>
    <n v="0"/>
    <n v="0"/>
    <n v="0"/>
    <n v="0"/>
    <n v="0"/>
    <s v="Lone Voss/Sine"/>
    <d v="2009-02-17T00:00:00"/>
    <n v="0"/>
    <n v="0"/>
    <n v="1"/>
    <n v="4"/>
    <n v="0"/>
    <n v="1"/>
    <n v="0"/>
    <n v="0"/>
    <n v="0"/>
    <n v="0"/>
    <n v="1"/>
    <n v="0"/>
    <n v="0"/>
    <n v="0"/>
    <n v="0"/>
    <n v="1"/>
    <n v="0"/>
    <n v="0"/>
    <n v="0"/>
    <n v="0"/>
    <n v="20"/>
    <s v="Miele"/>
    <n v="3"/>
    <n v="0"/>
    <n v="0"/>
    <s v="Ja"/>
    <s v="Ja"/>
    <s v="Nej"/>
    <n v="2"/>
    <s v="Begrænset"/>
    <s v="Har mulighed for lidt ekstra i krypperummet"/>
    <n v="0"/>
    <x v="0"/>
    <s v="Indre By"/>
    <n v="24"/>
    <n v="0"/>
    <n v="20"/>
    <n v="0"/>
    <n v="0"/>
    <n v="0"/>
    <n v="0"/>
    <n v="0"/>
    <n v="0"/>
    <n v="0"/>
    <n v="0"/>
    <n v="0"/>
    <n v="0"/>
    <n v="0"/>
    <n v="76687.5"/>
    <s v="35250"/>
  </r>
  <r>
    <x v="0"/>
    <x v="278"/>
    <s v="Røde Ko"/>
    <x v="1"/>
    <s v="Købmagergade 47"/>
    <n v="1150"/>
    <s v="København K"/>
    <s v="33 14 64 30"/>
    <s v="35250@buf.kk.dk"/>
    <s v="Birgit Hjorth Jacobsen (kollektiv ledelse)"/>
    <n v="35380931"/>
    <n v="0"/>
    <s v="roedeko@get2net.dk"/>
    <s v="Integreret"/>
    <n v="24"/>
    <n v="0"/>
    <n v="20"/>
    <n v="0"/>
    <n v="0"/>
    <n v="0"/>
    <n v="0"/>
    <s v="ja"/>
    <n v="2"/>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1"/>
    <n v="0"/>
    <n v="0"/>
    <n v="0"/>
    <n v="1"/>
    <n v="0"/>
    <n v="0"/>
    <n v="0"/>
    <n v="0"/>
    <n v="1"/>
    <n v="0"/>
    <n v="0"/>
    <n v="0"/>
    <n v="0"/>
    <n v="1"/>
    <n v="0"/>
    <n v="0"/>
    <n v="0"/>
    <n v="0"/>
    <n v="20"/>
    <s v="Miele"/>
    <n v="1.5"/>
    <n v="0"/>
    <n v="0"/>
    <n v="0"/>
    <n v="0"/>
    <n v="0"/>
    <n v="1"/>
    <n v="0"/>
    <n v="0"/>
    <n v="0"/>
    <x v="0"/>
    <s v="Indre By"/>
    <n v="24"/>
    <n v="0"/>
    <n v="20"/>
    <n v="0"/>
    <n v="0"/>
    <n v="0"/>
    <n v="0"/>
    <n v="0"/>
    <n v="0"/>
    <n v="0"/>
    <n v="0"/>
    <n v="0"/>
    <n v="0"/>
    <n v="0"/>
    <n v="76687.5"/>
    <s v="35250"/>
  </r>
  <r>
    <x v="0"/>
    <x v="279"/>
    <s v="Røde Ko"/>
    <x v="1"/>
    <s v="Købmagergade 47"/>
    <n v="1150"/>
    <s v="København K"/>
    <s v="33 14 64 30"/>
    <s v="35250@buf.kk.dk"/>
    <s v="Birgit Hjorth Jacobsen (kollektiv ledelse)"/>
    <n v="35380931"/>
    <n v="0"/>
    <s v="roedeko@get2net.dk"/>
    <s v="Integreret"/>
    <n v="24"/>
    <n v="0"/>
    <n v="20"/>
    <n v="0"/>
    <n v="0"/>
    <n v="0"/>
    <n v="0"/>
    <n v="0"/>
    <n v="0"/>
    <n v="0"/>
    <n v="0"/>
    <n v="0"/>
    <n v="0"/>
    <n v="0"/>
    <n v="0"/>
    <n v="0"/>
    <n v="0"/>
    <n v="0"/>
    <n v="0"/>
    <n v="0"/>
    <n v="0"/>
    <n v="0"/>
    <n v="0"/>
    <n v="0"/>
    <n v="0"/>
    <n v="0"/>
    <n v="0"/>
    <n v="0"/>
    <n v="0"/>
    <n v="0"/>
    <n v="0"/>
    <n v="0"/>
    <n v="0"/>
    <n v="0"/>
    <n v="0"/>
    <n v="0"/>
    <n v="0"/>
    <n v="0"/>
    <n v="0"/>
    <n v="95"/>
    <n v="95"/>
    <n v="0"/>
    <n v="0"/>
    <n v="0"/>
    <n v="0"/>
    <n v="0"/>
    <n v="0"/>
    <n v="0"/>
    <n v="0"/>
    <n v="0"/>
    <n v="0"/>
    <n v="0"/>
    <n v="0"/>
    <n v="0"/>
    <n v="0"/>
    <s v="Modtagerkøkken"/>
    <n v="0"/>
    <n v="0"/>
    <n v="0"/>
    <n v="0"/>
    <n v="0"/>
    <n v="0"/>
    <n v="0"/>
    <n v="0"/>
    <n v="0"/>
    <n v="0"/>
    <n v="0"/>
    <n v="0"/>
    <n v="0"/>
    <n v="0"/>
    <n v="0"/>
    <d v="1899-12-30T00:00:00"/>
    <n v="0"/>
    <n v="1"/>
    <n v="0"/>
    <n v="4"/>
    <n v="1"/>
    <n v="0"/>
    <n v="0"/>
    <n v="0"/>
    <n v="0"/>
    <n v="1"/>
    <n v="0"/>
    <n v="0"/>
    <n v="0"/>
    <n v="0"/>
    <n v="0"/>
    <n v="0"/>
    <n v="0"/>
    <n v="0"/>
    <n v="0"/>
    <n v="0"/>
    <n v="0"/>
    <n v="0"/>
    <n v="0"/>
    <s v="Nej"/>
    <n v="0"/>
    <n v="0"/>
    <n v="0"/>
    <n v="0"/>
    <n v="1"/>
    <n v="0"/>
    <s v="da stedet er nyt, kan de ikke huske alt"/>
    <n v="0"/>
    <x v="0"/>
    <s v="Indre By"/>
    <n v="24"/>
    <n v="0"/>
    <n v="20"/>
    <n v="0"/>
    <n v="0"/>
    <n v="0"/>
    <n v="0"/>
    <n v="0"/>
    <n v="0"/>
    <n v="0"/>
    <n v="0"/>
    <n v="0"/>
    <n v="0"/>
    <n v="0"/>
    <n v="76687.5"/>
    <s v="35250"/>
  </r>
  <r>
    <x v="0"/>
    <x v="280"/>
    <s v="Christianshavns Asyl"/>
    <x v="1"/>
    <s v="Amagergade 2"/>
    <n v="1423"/>
    <s v="København K"/>
    <s v="32 54 27 48"/>
    <s v="chr-asyl@mail.tele.dk"/>
    <s v="Ingelise Vig Christiansen"/>
    <n v="32500831"/>
    <n v="0"/>
    <s v="35518@buf.kk.dk"/>
    <s v="Integreret"/>
    <n v="12"/>
    <n v="0"/>
    <n v="33"/>
    <n v="0"/>
    <n v="0"/>
    <n v="0"/>
    <n v="0"/>
    <s v="Nej"/>
    <n v="0"/>
    <n v="0"/>
    <n v="5"/>
    <n v="5"/>
    <n v="4"/>
    <n v="5"/>
    <n v="0"/>
    <n v="5"/>
    <n v="0"/>
    <n v="0"/>
    <n v="5"/>
    <n v="0"/>
    <n v="91000"/>
    <n v="0"/>
    <n v="0"/>
    <s v="Ja"/>
    <n v="0"/>
    <s v="Helle Rise Jensen"/>
    <n v="2008"/>
    <n v="20"/>
    <n v="0"/>
    <s v="ufaglært"/>
    <n v="0"/>
    <s v="kurser i Madhuset og kostkompagniet"/>
    <n v="0"/>
    <n v="0"/>
    <n v="0"/>
    <n v="0"/>
    <n v="0"/>
    <n v="0"/>
    <n v="0"/>
    <n v="75"/>
    <n v="75"/>
    <n v="1"/>
    <n v="1"/>
    <s v="Ja"/>
    <s v="ja"/>
    <s v="Ja"/>
    <s v="Ja"/>
    <s v="er forbeholden"/>
    <s v="Ja"/>
    <s v="er meget afventende"/>
    <s v="Ja"/>
    <n v="0"/>
    <s v="Nej"/>
    <n v="0"/>
    <n v="0"/>
    <s v="Køkken blandet tilvirk"/>
    <n v="0"/>
    <n v="0"/>
    <n v="0"/>
    <n v="0"/>
    <s v="vil gerne have flyttet indgangsdøreen til køkkenet, hvilket vil give meget mere plads."/>
    <n v="0"/>
    <n v="0"/>
    <n v="0"/>
    <n v="0"/>
    <n v="0"/>
    <n v="0"/>
    <n v="0"/>
    <n v="0"/>
    <s v="11 børn tager afsted i minibus til 14. Køleskab mangler i bus. Har intet hus og tager forskellige steder hen. Kører kl. 9 hver morgen. Moderinstitutionen kan godt lave mad."/>
    <s v="Mariah / Sine"/>
    <d v="2009-04-15T00:00:00"/>
    <n v="0"/>
    <n v="0"/>
    <n v="1"/>
    <n v="4"/>
    <n v="0"/>
    <n v="1"/>
    <n v="0"/>
    <n v="0"/>
    <n v="0"/>
    <n v="0"/>
    <n v="2"/>
    <n v="0"/>
    <n v="0"/>
    <n v="0"/>
    <n v="0"/>
    <n v="1"/>
    <n v="0"/>
    <n v="0"/>
    <n v="0"/>
    <n v="1"/>
    <n v="25"/>
    <s v="Miele"/>
    <n v="4"/>
    <s v="Nej"/>
    <n v="0"/>
    <s v="Ja"/>
    <s v="Nej"/>
    <s v="Nej"/>
    <n v="2"/>
    <s v="ingen plads"/>
    <s v="mangler kogeplader og en ekstra ovn, ekstra køleskab og ekstra frysesr, foodprocessor, en bjørn. Er i tvivl om der er udsugning. Flere køkkenskabe til opbevaring"/>
    <n v="0"/>
    <x v="0"/>
    <s v="Indre By"/>
    <n v="12"/>
    <n v="0"/>
    <n v="33"/>
    <n v="0"/>
    <n v="0"/>
    <n v="0"/>
    <n v="0"/>
    <n v="0"/>
    <n v="0"/>
    <n v="0"/>
    <n v="0"/>
    <n v="0"/>
    <n v="0"/>
    <n v="0"/>
    <n v="83692.14"/>
    <s v="35518"/>
  </r>
  <r>
    <x v="0"/>
    <x v="281"/>
    <s v="Adelgården"/>
    <x v="1"/>
    <s v="Adelgade 1"/>
    <n v="1304"/>
    <s v="København K"/>
    <s v="33 12 60 54"/>
    <s v="35544@buf.kk.dk"/>
    <s v="DORTHE BRISTOW"/>
    <n v="0"/>
    <n v="0"/>
    <s v="35544@buf.kk.dk"/>
    <s v="Integreret"/>
    <n v="36"/>
    <n v="0"/>
    <n v="50"/>
    <n v="0"/>
    <n v="0"/>
    <n v="0"/>
    <n v="0"/>
    <s v="Nej"/>
    <n v="0"/>
    <n v="0"/>
    <n v="5"/>
    <n v="5"/>
    <n v="5"/>
    <n v="5"/>
    <n v="0"/>
    <n v="5"/>
    <n v="5"/>
    <n v="0"/>
    <n v="5"/>
    <n v="0"/>
    <n v="200000"/>
    <n v="0"/>
    <n v="0"/>
    <s v="Ja"/>
    <s v="nej"/>
    <s v="Kirsten Jensen"/>
    <n v="2005"/>
    <n v="30"/>
    <n v="0"/>
    <s v="PB fra Suhrs"/>
    <s v="12 år"/>
    <s v="Økologisk Oplysningsforbund"/>
    <n v="0"/>
    <n v="0"/>
    <n v="0"/>
    <n v="0"/>
    <n v="0"/>
    <n v="0"/>
    <n v="0"/>
    <n v="80"/>
    <n v="80"/>
    <n v="2"/>
    <n v="2"/>
    <s v="Ja"/>
    <s v="Nej"/>
    <s v="Ja"/>
    <s v="Ja"/>
    <s v="OBS. Børnehaven er udflytter og vil have madpakker leveret"/>
    <s v="Ja"/>
    <s v="Se ovenfor"/>
    <s v="Ja"/>
    <s v="Se ovenfor"/>
    <s v="Nej"/>
    <s v="Køkkenpersonale ønkser ikke at gå op i timer"/>
    <n v="0"/>
    <s v="produktionskøkken"/>
    <s v="Ja"/>
    <s v="Ingen"/>
    <s v="Ingen"/>
    <s v="Nej"/>
    <n v="0"/>
    <n v="0"/>
    <n v="0"/>
    <n v="0"/>
    <n v="0"/>
    <n v="0"/>
    <n v="0"/>
    <n v="0"/>
    <n v="0"/>
    <n v="0"/>
    <s v="Cathrine Jerrik / Nanna"/>
    <d v="2009-03-09T00:00:00"/>
    <n v="0"/>
    <n v="0"/>
    <n v="1"/>
    <n v="4"/>
    <n v="0"/>
    <n v="2"/>
    <n v="0"/>
    <n v="0"/>
    <n v="0"/>
    <n v="0"/>
    <n v="2"/>
    <n v="0"/>
    <n v="0"/>
    <n v="0"/>
    <n v="0"/>
    <n v="0"/>
    <n v="1"/>
    <n v="0"/>
    <n v="0"/>
    <n v="1"/>
    <n v="20"/>
    <s v="Miele"/>
    <n v="4.5"/>
    <s v="Ja"/>
    <n v="0"/>
    <s v="Ja"/>
    <s v="Nej"/>
    <s v="Nej"/>
    <n v="2"/>
    <s v="God plads"/>
    <n v="0"/>
    <n v="0"/>
    <x v="0"/>
    <s v="Indre By"/>
    <n v="36"/>
    <n v="0"/>
    <n v="50"/>
    <n v="0"/>
    <n v="0"/>
    <n v="0"/>
    <n v="0"/>
    <n v="0"/>
    <n v="0"/>
    <n v="0"/>
    <n v="0"/>
    <n v="0"/>
    <n v="0"/>
    <n v="0"/>
    <n v="164185.16"/>
    <s v="35544"/>
  </r>
  <r>
    <x v="0"/>
    <x v="282"/>
    <s v="Adelgården"/>
    <x v="1"/>
    <s v="Adelgade 1"/>
    <n v="1304"/>
    <s v="København K"/>
    <s v="33 12 60 54"/>
    <s v="35544@buf.kk.dk"/>
    <s v="DORTHE BRISTOW"/>
    <n v="0"/>
    <n v="0"/>
    <s v="35544@buf.kk.dk"/>
    <s v="Integreret"/>
    <n v="36"/>
    <n v="0"/>
    <n v="50"/>
    <n v="0"/>
    <n v="0"/>
    <n v="0"/>
    <n v="0"/>
    <n v="0"/>
    <n v="0"/>
    <n v="0"/>
    <n v="0"/>
    <n v="0"/>
    <n v="0"/>
    <n v="0"/>
    <n v="0"/>
    <n v="5"/>
    <n v="5"/>
    <n v="0"/>
    <n v="5"/>
    <n v="0"/>
    <n v="200000"/>
    <n v="0"/>
    <n v="0"/>
    <n v="0"/>
    <n v="0"/>
    <n v="0"/>
    <n v="0"/>
    <n v="0"/>
    <n v="0"/>
    <n v="0"/>
    <n v="0"/>
    <n v="0"/>
    <n v="0"/>
    <n v="0"/>
    <n v="0"/>
    <n v="0"/>
    <n v="0"/>
    <n v="0"/>
    <n v="0"/>
    <n v="80"/>
    <n v="80"/>
    <n v="0"/>
    <n v="0"/>
    <n v="0"/>
    <n v="0"/>
    <n v="0"/>
    <n v="0"/>
    <n v="0"/>
    <n v="0"/>
    <n v="0"/>
    <n v="0"/>
    <n v="0"/>
    <n v="0"/>
    <n v="0"/>
    <n v="0"/>
    <s v="Modtagerkøkken"/>
    <s v="nej"/>
    <s v="Ingen"/>
    <s v="Større"/>
    <n v="0"/>
    <s v="Leder fortæller at Sundhedsmyndighederne har udtalt at køkkenet skal adskilles bedre fra opholdsrum og fra høns udenfor for at kunne blive godkendt"/>
    <n v="0"/>
    <n v="0"/>
    <n v="0"/>
    <n v="0"/>
    <n v="0"/>
    <n v="0"/>
    <n v="0"/>
    <n v="0"/>
    <n v="0"/>
    <s v="Birgitte Glerup"/>
    <d v="2009-04-24T00:00:00"/>
    <n v="0"/>
    <n v="0"/>
    <n v="1"/>
    <n v="4"/>
    <n v="0"/>
    <n v="1"/>
    <n v="0"/>
    <n v="0"/>
    <n v="0"/>
    <n v="0"/>
    <n v="0"/>
    <n v="1"/>
    <n v="1"/>
    <n v="1"/>
    <n v="0"/>
    <n v="0"/>
    <n v="0"/>
    <n v="1"/>
    <n v="0"/>
    <n v="1"/>
    <n v="20"/>
    <s v="Miele"/>
    <n v="6"/>
    <s v="Ja"/>
    <n v="10"/>
    <s v="Nej"/>
    <s v="Nej"/>
    <s v="Nej"/>
    <n v="2"/>
    <s v="ingen plads"/>
    <n v="0"/>
    <n v="0"/>
    <x v="0"/>
    <s v="Indre By"/>
    <n v="36"/>
    <n v="0"/>
    <n v="50"/>
    <n v="0"/>
    <n v="0"/>
    <n v="0"/>
    <n v="0"/>
    <n v="0"/>
    <n v="0"/>
    <n v="0"/>
    <n v="0"/>
    <n v="0"/>
    <n v="0"/>
    <n v="0"/>
    <n v="164185.16"/>
    <s v="35544"/>
  </r>
  <r>
    <x v="0"/>
    <x v="283"/>
    <n v="0"/>
    <x v="1"/>
    <s v="Store Kongensgade 79"/>
    <n v="1264"/>
    <s v="København K"/>
    <s v="33 14 79 96"/>
    <s v="35560@buf.kk.dk"/>
    <s v="Susan Mellin"/>
    <n v="33322659"/>
    <n v="33147996"/>
    <s v="35560@buf.kk.dk"/>
    <s v="Integreret"/>
    <n v="12"/>
    <n v="0"/>
    <n v="24"/>
    <n v="24"/>
    <n v="0"/>
    <n v="0"/>
    <n v="0"/>
    <s v="Nej"/>
    <n v="0"/>
    <n v="0"/>
    <n v="5"/>
    <n v="0"/>
    <n v="0"/>
    <n v="5"/>
    <n v="0"/>
    <n v="5"/>
    <n v="0"/>
    <n v="0"/>
    <n v="5"/>
    <n v="0"/>
    <n v="0"/>
    <n v="0"/>
    <n v="0"/>
    <n v="0"/>
    <n v="0"/>
    <n v="0"/>
    <n v="0"/>
    <n v="0"/>
    <n v="0"/>
    <n v="0"/>
    <n v="0"/>
    <n v="0"/>
    <n v="0"/>
    <n v="0"/>
    <n v="0"/>
    <n v="0"/>
    <n v="0"/>
    <n v="0"/>
    <n v="0"/>
    <n v="55"/>
    <n v="55"/>
    <n v="1"/>
    <n v="1"/>
    <s v="Ja"/>
    <s v="Nej"/>
    <s v="Ja"/>
    <s v="Ja"/>
    <s v="meget positive"/>
    <s v="Ja"/>
    <s v="meget positive"/>
    <s v="Ja"/>
    <s v="meget positive"/>
    <s v="Nej"/>
    <s v="vil gerne have hjælp til rekrutering"/>
    <n v="0"/>
    <s v="produktionskøkken"/>
    <s v="Ja"/>
    <s v="Mindre"/>
    <n v="0"/>
    <n v="0"/>
    <s v="nyt komfur, evt. et køleskab."/>
    <n v="0"/>
    <n v="0"/>
    <n v="0"/>
    <n v="0"/>
    <n v="0"/>
    <n v="0"/>
    <n v="0"/>
    <n v="0"/>
    <s v="Meget fint, køreklart køkken, dog med en åben væg"/>
    <s v="Cathrine Jerrik/Sine"/>
    <d v="2009-02-26T00:00:00"/>
    <n v="0"/>
    <n v="1"/>
    <n v="0"/>
    <n v="0"/>
    <n v="0"/>
    <n v="0"/>
    <n v="0"/>
    <n v="0"/>
    <n v="0"/>
    <n v="0"/>
    <n v="2"/>
    <n v="0"/>
    <n v="0"/>
    <n v="0"/>
    <n v="0"/>
    <n v="0"/>
    <n v="1"/>
    <n v="0"/>
    <n v="0"/>
    <n v="0"/>
    <n v="25"/>
    <s v="Miele"/>
    <n v="4"/>
    <s v="Nej"/>
    <n v="0"/>
    <s v="Nej"/>
    <s v="Nej"/>
    <s v="Nej"/>
    <n v="2"/>
    <s v="Begrænset"/>
    <s v="Der er en kælder der kan tages i brug, eller ok skabsplads"/>
    <n v="0"/>
    <x v="0"/>
    <s v="Indre By"/>
    <n v="12"/>
    <n v="0"/>
    <n v="24"/>
    <n v="24"/>
    <n v="0"/>
    <n v="0"/>
    <n v="0"/>
    <n v="0"/>
    <n v="0"/>
    <n v="0"/>
    <n v="0"/>
    <n v="0"/>
    <n v="0"/>
    <n v="0"/>
    <n v="70495.69"/>
    <s v="35560"/>
  </r>
  <r>
    <x v="0"/>
    <x v="284"/>
    <s v="Langebro"/>
    <x v="1"/>
    <s v="Langebrogade 2"/>
    <n v="1411"/>
    <s v="København K"/>
    <s v="32 57 64 23"/>
    <s v="inst.langebro@mail.dk"/>
    <s v="Tony Jørgen Lindqvist"/>
    <n v="0"/>
    <n v="0"/>
    <s v="35599@buf.kk.dk"/>
    <s v="Integreret"/>
    <n v="11"/>
    <n v="0"/>
    <n v="20"/>
    <n v="0"/>
    <n v="0"/>
    <n v="0"/>
    <n v="0"/>
    <s v="Nej"/>
    <n v="0"/>
    <n v="0"/>
    <n v="5"/>
    <n v="5"/>
    <n v="4"/>
    <n v="5"/>
    <n v="0"/>
    <n v="5"/>
    <n v="5"/>
    <n v="1"/>
    <n v="5"/>
    <n v="0"/>
    <n v="90000"/>
    <n v="0"/>
    <n v="0"/>
    <s v="Ja"/>
    <n v="0"/>
    <s v="Helle Aastradsen"/>
    <n v="2009"/>
    <n v="20"/>
    <n v="0"/>
    <s v="pædagog"/>
    <s v="10-15 års"/>
    <s v="hygiejnekursus"/>
    <n v="0"/>
    <n v="0"/>
    <n v="0"/>
    <n v="0"/>
    <n v="0"/>
    <n v="0"/>
    <n v="0"/>
    <n v="99"/>
    <n v="99"/>
    <n v="1"/>
    <n v="1"/>
    <s v="Ja"/>
    <s v="ja"/>
    <s v="Ja"/>
    <s v="Ja"/>
    <n v="0"/>
    <s v="Ja"/>
    <n v="0"/>
    <s v="Ja"/>
    <n v="0"/>
    <s v="ja"/>
    <s v="Køkkendame vil gerne op i tid."/>
    <n v="0"/>
    <s v="produktionskøkken"/>
    <s v="nej"/>
    <s v="Mindre"/>
    <s v="Ingen"/>
    <s v="Nej"/>
    <s v="en ovn mere, en større røremaskine og en grøntsags robot"/>
    <n v="0"/>
    <n v="0"/>
    <n v="0"/>
    <n v="0"/>
    <n v="0"/>
    <n v="0"/>
    <n v="0"/>
    <n v="0"/>
    <n v="0"/>
    <s v="Mariah / Sine"/>
    <d v="2009-03-26T00:00:00"/>
    <n v="0"/>
    <n v="0"/>
    <n v="1"/>
    <n v="5"/>
    <n v="0"/>
    <n v="1"/>
    <n v="0"/>
    <n v="0"/>
    <n v="0"/>
    <n v="0"/>
    <n v="1"/>
    <n v="0"/>
    <n v="0"/>
    <n v="1"/>
    <n v="0"/>
    <n v="0"/>
    <n v="1"/>
    <n v="0"/>
    <n v="0"/>
    <n v="1"/>
    <n v="25"/>
    <s v="Miele"/>
    <n v="4"/>
    <s v="Nej"/>
    <n v="0"/>
    <s v="Ja"/>
    <s v="Nej"/>
    <s v="Nej"/>
    <n v="0"/>
    <s v="Begrænset"/>
    <s v="kogebordet mister varme når alle plader er i brug. Evt. suppleres med to induktionsplader"/>
    <n v="0"/>
    <x v="0"/>
    <s v="Indre By"/>
    <n v="11"/>
    <n v="0"/>
    <n v="20"/>
    <n v="0"/>
    <n v="0"/>
    <n v="0"/>
    <n v="0"/>
    <n v="0"/>
    <n v="0"/>
    <n v="0"/>
    <n v="0"/>
    <n v="0"/>
    <n v="0"/>
    <n v="0"/>
    <n v="90677.63"/>
    <s v="35599"/>
  </r>
  <r>
    <x v="0"/>
    <x v="285"/>
    <s v="Trinitatis Menigheds Børnehave og Vuggestue"/>
    <x v="1"/>
    <s v="Store Kannikestræde 8"/>
    <n v="1169"/>
    <s v="København K"/>
    <s v="33 13 23 72"/>
    <s v="trinitatis@tele2adsl.dk"/>
    <s v="Jolanta Laursen"/>
    <n v="35340416"/>
    <n v="0"/>
    <s v="35687@buf.kk.dk"/>
    <s v="Integreret"/>
    <n v="7"/>
    <n v="0"/>
    <n v="14"/>
    <n v="0"/>
    <n v="0"/>
    <n v="0"/>
    <n v="0"/>
    <s v="ja"/>
    <n v="0"/>
    <n v="0"/>
    <n v="5"/>
    <n v="5"/>
    <n v="1"/>
    <n v="5"/>
    <n v="0"/>
    <n v="5"/>
    <n v="5"/>
    <n v="2"/>
    <n v="5"/>
    <n v="0"/>
    <n v="15000"/>
    <n v="15000"/>
    <n v="0"/>
    <s v="Nej"/>
    <s v="nej"/>
    <n v="0"/>
    <n v="0"/>
    <n v="0"/>
    <n v="0"/>
    <n v="0"/>
    <n v="0"/>
    <n v="0"/>
    <n v="0"/>
    <n v="0"/>
    <n v="0"/>
    <n v="0"/>
    <n v="0"/>
    <n v="0"/>
    <n v="0"/>
    <n v="75"/>
    <n v="75"/>
    <n v="1"/>
    <n v="1"/>
    <s v="Ja"/>
    <s v="Nej"/>
    <s v="nej"/>
    <s v="Ja"/>
    <n v="0"/>
    <s v="Ja"/>
    <n v="0"/>
    <s v="Ja"/>
    <n v="0"/>
    <s v="Nej"/>
    <s v="Vil gerne benytte sig af os"/>
    <n v="0"/>
    <s v="Køkken begrænset tilvirk"/>
    <s v="nej"/>
    <n v="0"/>
    <n v="0"/>
    <n v="0"/>
    <n v="0"/>
    <n v="0"/>
    <n v="0"/>
    <n v="0"/>
    <n v="0"/>
    <s v="Mindre"/>
    <s v="Nyt køkkenbord og vask"/>
    <n v="0"/>
    <n v="0"/>
    <s v="&quot;Ombygning&quot;, flytning af ovn, køleskab, se vedlagte tegninger (Snak m. Lone, jeg ved ikke hvilke tegninger der refereres til)"/>
    <s v="Lone Voss / Nanna"/>
    <d v="2009-03-20T00:00:00"/>
    <n v="0"/>
    <n v="0"/>
    <n v="1"/>
    <n v="4"/>
    <n v="0"/>
    <n v="1"/>
    <n v="0"/>
    <n v="0"/>
    <n v="0"/>
    <n v="1"/>
    <n v="0"/>
    <n v="0"/>
    <n v="0"/>
    <n v="0"/>
    <n v="0"/>
    <n v="1"/>
    <n v="0"/>
    <n v="0"/>
    <n v="0"/>
    <n v="1"/>
    <n v="20"/>
    <s v="Miele"/>
    <n v="0.5"/>
    <s v="Nej"/>
    <s v="Nej"/>
    <s v="Nej"/>
    <s v="Nej"/>
    <s v="Nej"/>
    <n v="1"/>
    <s v="ingen plads"/>
    <n v="0"/>
    <n v="0"/>
    <x v="0"/>
    <s v="Indre By"/>
    <n v="7"/>
    <n v="0"/>
    <n v="14"/>
    <n v="0"/>
    <n v="0"/>
    <n v="0"/>
    <n v="0"/>
    <n v="0"/>
    <n v="0"/>
    <n v="0"/>
    <n v="0"/>
    <n v="0"/>
    <n v="0"/>
    <n v="0"/>
    <n v="22249.24"/>
    <s v="35687"/>
  </r>
  <r>
    <x v="0"/>
    <x v="286"/>
    <s v="Børnehuset Rudolf"/>
    <x v="1"/>
    <s v="Tietgensgade 31D"/>
    <n v="1704"/>
    <s v="København V"/>
    <s v="33 18 66 20"/>
    <s v="37204@buf.kk.dk"/>
    <s v="Katia Dahl Bøgvad"/>
    <n v="39632578"/>
    <n v="0"/>
    <s v="37204@buf.kk.dk"/>
    <s v="Integreret"/>
    <n v="44"/>
    <n v="0"/>
    <n v="44"/>
    <n v="0"/>
    <n v="0"/>
    <n v="0"/>
    <n v="0"/>
    <s v="Nej"/>
    <n v="0"/>
    <n v="0"/>
    <n v="5"/>
    <n v="5"/>
    <n v="5"/>
    <n v="5"/>
    <n v="0"/>
    <n v="5"/>
    <n v="5"/>
    <n v="5"/>
    <n v="5"/>
    <n v="0"/>
    <n v="125000"/>
    <n v="125000"/>
    <n v="0"/>
    <s v="Ja"/>
    <n v="0"/>
    <s v="Hanne Davidsen"/>
    <n v="2004"/>
    <n v="37"/>
    <n v="0"/>
    <s v="Økonomi"/>
    <s v="Døgninstitution"/>
    <s v="Øko-omlægning, ernæring, kantinedrift"/>
    <s v="Gai Mathiasen"/>
    <n v="2009"/>
    <n v="20"/>
    <n v="0"/>
    <s v="ufaglært"/>
    <s v="Rengøring - køkkenmedhjælp"/>
    <s v="Hygiejne sprogskole"/>
    <n v="90"/>
    <n v="90"/>
    <n v="1"/>
    <n v="1"/>
    <s v="Ja"/>
    <s v="Nej"/>
    <s v="Ja"/>
    <n v="0"/>
    <s v="Alle forældre betaler nu 100-300 kr pr md til &quot;madklub&quot;"/>
    <n v="0"/>
    <n v="0"/>
    <n v="0"/>
    <n v="0"/>
    <s v="ja"/>
    <s v="har allerede"/>
    <n v="0"/>
    <s v="produktionskøkken"/>
    <s v="nej"/>
    <s v="Større"/>
    <s v="Ingen"/>
    <n v="0"/>
    <s v="Industriopvaskemaskine, industri- eller fuld højde køleskab, ekstra ovn (vil selvfølgelig gerne erstatte de to gamle med konvektionsovn i stedet."/>
    <n v="0"/>
    <n v="0"/>
    <n v="0"/>
    <n v="0"/>
    <n v="0"/>
    <n v="0"/>
    <n v="0"/>
    <n v="0"/>
    <n v="0"/>
    <s v="Birgitte Glerup"/>
    <s v="14/4 2009"/>
    <n v="0"/>
    <n v="0"/>
    <n v="1"/>
    <n v="5"/>
    <n v="0"/>
    <n v="2"/>
    <n v="0"/>
    <n v="0"/>
    <n v="0"/>
    <n v="0"/>
    <n v="1"/>
    <n v="1"/>
    <n v="0"/>
    <n v="1"/>
    <n v="1"/>
    <n v="0"/>
    <n v="0"/>
    <n v="2"/>
    <n v="0"/>
    <n v="1"/>
    <n v="20"/>
    <s v="Miele"/>
    <n v="8"/>
    <s v="Ja"/>
    <n v="8"/>
    <n v="0"/>
    <s v="Ja"/>
    <s v="Nej"/>
    <n v="4"/>
    <s v="God plads"/>
    <s v="Institutionen vil gerne fortsætte som de har gjort længe. Køkkenet har længe haft brug for nye maskiner, men har ikke kunne klare det i det stramme budget."/>
    <n v="0"/>
    <x v="0"/>
    <s v="Indre By"/>
    <n v="36"/>
    <n v="0"/>
    <n v="44"/>
    <n v="0"/>
    <n v="0"/>
    <n v="0"/>
    <n v="0"/>
    <n v="0"/>
    <n v="0"/>
    <n v="0"/>
    <n v="0"/>
    <n v="0"/>
    <n v="0"/>
    <n v="0"/>
    <n v="290050.55"/>
    <s v="37204"/>
  </r>
  <r>
    <x v="0"/>
    <x v="287"/>
    <s v="100 meter skoven"/>
    <x v="1"/>
    <s v="Upsalagade 19"/>
    <n v="2100"/>
    <s v="København Ø"/>
    <s v="35 26 14 99/46 49 62 75"/>
    <s v="37216@buf.kk.dk"/>
    <s v="Inger Rynkjøb"/>
    <n v="0"/>
    <n v="0"/>
    <s v="37216b@buf.kk.dk"/>
    <s v="Integreret"/>
    <n v="42"/>
    <n v="0"/>
    <n v="50"/>
    <n v="0"/>
    <n v="0"/>
    <n v="0"/>
    <n v="0"/>
    <n v="0"/>
    <n v="0"/>
    <n v="0"/>
    <n v="0"/>
    <n v="0"/>
    <n v="0"/>
    <n v="0"/>
    <n v="0"/>
    <n v="0"/>
    <n v="0"/>
    <n v="0"/>
    <n v="0"/>
    <n v="0"/>
    <n v="0"/>
    <n v="0"/>
    <n v="0"/>
    <n v="0"/>
    <n v="0"/>
    <n v="0"/>
    <n v="0"/>
    <n v="0"/>
    <n v="0"/>
    <n v="0"/>
    <n v="0"/>
    <n v="0"/>
    <n v="0"/>
    <n v="0"/>
    <n v="0"/>
    <n v="0"/>
    <n v="0"/>
    <n v="0"/>
    <n v="0"/>
    <n v="0"/>
    <n v="0"/>
    <n v="0"/>
    <n v="0"/>
    <n v="0"/>
    <n v="0"/>
    <n v="0"/>
    <s v="Ja"/>
    <n v="0"/>
    <n v="0"/>
    <n v="0"/>
    <n v="0"/>
    <n v="0"/>
    <s v="Nej"/>
    <n v="0"/>
    <n v="0"/>
    <s v="produktionskøkken"/>
    <s v="nej"/>
    <s v="Mindre"/>
    <n v="0"/>
    <n v="0"/>
    <s v="ovn"/>
    <n v="0"/>
    <n v="0"/>
    <n v="0"/>
    <n v="0"/>
    <n v="0"/>
    <n v="0"/>
    <n v="0"/>
    <n v="0"/>
    <n v="0"/>
    <s v="Lone Voss"/>
    <d v="1899-12-30T00:00:00"/>
    <n v="0"/>
    <n v="0"/>
    <n v="1"/>
    <n v="4"/>
    <n v="0"/>
    <n v="1"/>
    <n v="0"/>
    <n v="0"/>
    <n v="0"/>
    <n v="0"/>
    <n v="2"/>
    <n v="0"/>
    <n v="0"/>
    <n v="0"/>
    <n v="0"/>
    <n v="0"/>
    <n v="1"/>
    <n v="0"/>
    <n v="0"/>
    <n v="1"/>
    <n v="20"/>
    <s v="Miele"/>
    <n v="2"/>
    <s v="Nej"/>
    <n v="0"/>
    <s v="Nej"/>
    <s v="Nej"/>
    <s v="Nej"/>
    <n v="1"/>
    <s v="God plads"/>
    <n v="0"/>
    <n v="0"/>
    <x v="0"/>
    <s v="Indre By"/>
    <n v="42"/>
    <n v="0"/>
    <n v="50"/>
    <n v="0"/>
    <n v="0"/>
    <n v="0"/>
    <n v="0"/>
    <n v="0"/>
    <n v="0"/>
    <n v="0"/>
    <n v="0"/>
    <n v="0"/>
    <n v="0"/>
    <n v="0"/>
    <n v="176968.99"/>
    <s v="37216"/>
  </r>
  <r>
    <x v="0"/>
    <x v="288"/>
    <s v="Den Grønne Kastanie"/>
    <x v="1"/>
    <s v="Gammeltoftsgade 13"/>
    <n v="1355"/>
    <s v="København K"/>
    <s v="33 12 03 36"/>
    <s v="37238@buf.kk.dk"/>
    <s v="Mette Bøgevig"/>
    <n v="0"/>
    <n v="0"/>
    <s v="37238@buf.kk.dk"/>
    <s v="Integreret"/>
    <n v="32"/>
    <n v="0"/>
    <n v="42"/>
    <n v="0"/>
    <n v="0"/>
    <n v="0"/>
    <n v="0"/>
    <s v="Nej"/>
    <n v="0"/>
    <n v="0"/>
    <n v="5"/>
    <n v="5"/>
    <n v="3"/>
    <n v="3"/>
    <n v="0"/>
    <n v="5"/>
    <n v="0"/>
    <n v="0"/>
    <n v="5"/>
    <n v="0"/>
    <n v="75000"/>
    <n v="25000"/>
    <n v="0"/>
    <s v="Ja"/>
    <n v="0"/>
    <s v="Anja Korkmaz"/>
    <n v="2008"/>
    <n v="33"/>
    <n v="0"/>
    <s v="cater"/>
    <n v="0"/>
    <n v="0"/>
    <n v="0"/>
    <n v="0"/>
    <n v="0"/>
    <n v="0"/>
    <n v="0"/>
    <n v="0"/>
    <n v="0"/>
    <n v="99"/>
    <n v="50"/>
    <n v="1"/>
    <n v="2"/>
    <s v="Ja"/>
    <s v="ja"/>
    <s v="Ja"/>
    <s v="Ja"/>
    <n v="0"/>
    <s v="Ja"/>
    <n v="0"/>
    <s v="Ja"/>
    <n v="0"/>
    <n v="0"/>
    <s v="der er ikke blevet talt om hvad der skal ske, så kan ikke udtale sig videre om hvad de vil gøre"/>
    <n v="0"/>
    <s v="produktionskøkken"/>
    <s v="nej"/>
    <s v="Større"/>
    <n v="0"/>
    <n v="0"/>
    <s v="1 nyt industrikøleskab, 1 stk Bjørn(røremaskine), nyt kogebord hvor der er plads til mere en 2 gryder på samme tid."/>
    <n v="0"/>
    <n v="0"/>
    <n v="0"/>
    <n v="0"/>
    <n v="0"/>
    <n v="0"/>
    <n v="0"/>
    <n v="0"/>
    <n v="0"/>
    <s v="Cathrine Jerrik"/>
    <s v="14.4.2009"/>
    <n v="0"/>
    <n v="0"/>
    <n v="1"/>
    <n v="2"/>
    <n v="0"/>
    <n v="2"/>
    <n v="0"/>
    <n v="0"/>
    <n v="0"/>
    <n v="1"/>
    <n v="1"/>
    <n v="0"/>
    <n v="0"/>
    <n v="0"/>
    <n v="0"/>
    <n v="2"/>
    <n v="0"/>
    <n v="0"/>
    <n v="0"/>
    <n v="1"/>
    <n v="20"/>
    <s v="Miele"/>
    <n v="4"/>
    <n v="0"/>
    <n v="0"/>
    <s v="Ja"/>
    <n v="0"/>
    <n v="0"/>
    <n v="3"/>
    <s v="God plads"/>
    <s v="Køkken er pt ok men hvis der skal til at laves mad til 74 børn bliver det som det er nu et køkken med blandet tilvirkning"/>
    <s v="Børnehaven vendter på en udmelding om de skal renoveres eller flyttes…"/>
    <x v="0"/>
    <s v="Indre By"/>
    <n v="32"/>
    <n v="0"/>
    <n v="42"/>
    <n v="0"/>
    <n v="0"/>
    <n v="0"/>
    <n v="0"/>
    <n v="0"/>
    <n v="0"/>
    <n v="0"/>
    <n v="0"/>
    <n v="0"/>
    <n v="0"/>
    <n v="0"/>
    <n v="122798.42"/>
    <s v="37238"/>
  </r>
  <r>
    <x v="0"/>
    <x v="289"/>
    <s v="Den Integrerede Institution Lundsgade"/>
    <x v="1"/>
    <s v="Lundsgade 14"/>
    <n v="2100"/>
    <s v="København Ø"/>
    <s v="35 26 13 93"/>
    <s v="37273@buf.kk.dk"/>
    <s v="Liv Underdal"/>
    <n v="0"/>
    <n v="0"/>
    <s v="37273@buf.kk.dk"/>
    <s v="Integreret"/>
    <n v="42"/>
    <n v="0"/>
    <n v="44"/>
    <n v="0"/>
    <n v="0"/>
    <n v="0"/>
    <n v="0"/>
    <s v="ja"/>
    <n v="2"/>
    <n v="1"/>
    <n v="5"/>
    <n v="5"/>
    <n v="5"/>
    <n v="5"/>
    <n v="0"/>
    <n v="5"/>
    <n v="0"/>
    <n v="0"/>
    <n v="5"/>
    <n v="0"/>
    <n v="105000"/>
    <n v="35000"/>
    <n v="0"/>
    <s v="Ja"/>
    <s v="nej"/>
    <s v="Christina Madsen"/>
    <n v="2001"/>
    <n v="37"/>
    <n v="0"/>
    <s v="køkkenassistent"/>
    <s v="Vikar i anden vuggestue"/>
    <s v="økologi og div. Andre"/>
    <n v="0"/>
    <n v="0"/>
    <n v="0"/>
    <n v="0"/>
    <n v="0"/>
    <n v="0"/>
    <n v="0"/>
    <n v="98"/>
    <n v="98"/>
    <n v="1"/>
    <n v="1"/>
    <s v="Ja"/>
    <s v="ja"/>
    <s v="Ja"/>
    <s v="Ja"/>
    <n v="0"/>
    <s v="Ja"/>
    <s v="tror"/>
    <s v="Ja"/>
    <n v="0"/>
    <n v="0"/>
    <s v="ved endnu ikke"/>
    <n v="0"/>
    <s v="produktionskøkken"/>
    <s v="nej"/>
    <s v="Mindre"/>
    <s v="Ingen"/>
    <s v="Nej"/>
    <s v="ekstra varmluftovn, kip-steger, ekstra fuldhøjde el. industrikøkken."/>
    <n v="0"/>
    <n v="0"/>
    <n v="0"/>
    <n v="0"/>
    <n v="0"/>
    <n v="0"/>
    <n v="0"/>
    <n v="0"/>
    <n v="0"/>
    <s v="Birgitte Glerup/ Sine"/>
    <d v="2009-04-20T00:00:00"/>
    <n v="0"/>
    <n v="0"/>
    <n v="1"/>
    <n v="5"/>
    <n v="0"/>
    <n v="2"/>
    <n v="0"/>
    <n v="0"/>
    <n v="0"/>
    <n v="2"/>
    <n v="0"/>
    <n v="0"/>
    <n v="0"/>
    <n v="0"/>
    <n v="0"/>
    <n v="0"/>
    <n v="2"/>
    <n v="0"/>
    <n v="0"/>
    <n v="1"/>
    <n v="20"/>
    <s v="Miele"/>
    <n v="8"/>
    <s v="Ja"/>
    <n v="8"/>
    <s v="Nej"/>
    <s v="Ja"/>
    <s v="Nej"/>
    <n v="1"/>
    <s v="God plads"/>
    <s v="der er skrevet nyt udstyr på da det ekstra køkken i børnehavens udstyr er nedslidt. OBS: elevator er emget lille ift. Transport af mad."/>
    <n v="0"/>
    <x v="0"/>
    <s v="Indre By"/>
    <n v="42"/>
    <n v="0"/>
    <n v="44"/>
    <n v="0"/>
    <n v="0"/>
    <n v="0"/>
    <n v="0"/>
    <n v="0"/>
    <n v="0"/>
    <n v="0"/>
    <n v="0"/>
    <n v="0"/>
    <n v="0"/>
    <n v="0"/>
    <n v="126467.1"/>
    <s v="37273"/>
  </r>
  <r>
    <x v="0"/>
    <x v="290"/>
    <s v="Den Integrerede Institution Lundsgade"/>
    <x v="1"/>
    <s v="Lundsgade 14"/>
    <n v="2100"/>
    <s v="København Ø"/>
    <s v="35 26 13 93"/>
    <s v="37273@buf.kk.dk"/>
    <s v="Liv Underdal"/>
    <n v="0"/>
    <n v="0"/>
    <s v="37273@buf.kk.dk"/>
    <s v="Integreret"/>
    <n v="42"/>
    <n v="0"/>
    <n v="44"/>
    <n v="0"/>
    <n v="0"/>
    <n v="0"/>
    <n v="0"/>
    <s v="ja"/>
    <n v="2"/>
    <n v="2"/>
    <n v="0"/>
    <n v="0"/>
    <n v="0"/>
    <n v="0"/>
    <n v="0"/>
    <n v="0"/>
    <n v="0"/>
    <n v="0"/>
    <n v="0"/>
    <n v="0"/>
    <n v="0"/>
    <n v="0"/>
    <n v="0"/>
    <n v="0"/>
    <n v="0"/>
    <n v="0"/>
    <n v="0"/>
    <n v="0"/>
    <n v="0"/>
    <n v="0"/>
    <n v="0"/>
    <n v="0"/>
    <n v="0"/>
    <n v="0"/>
    <n v="0"/>
    <n v="0"/>
    <n v="0"/>
    <n v="0"/>
    <n v="0"/>
    <n v="0"/>
    <n v="0"/>
    <n v="0"/>
    <n v="0"/>
    <n v="0"/>
    <n v="0"/>
    <n v="0"/>
    <n v="0"/>
    <n v="0"/>
    <n v="0"/>
    <n v="0"/>
    <n v="0"/>
    <n v="0"/>
    <n v="0"/>
    <n v="0"/>
    <n v="0"/>
    <s v="Køkken begrænset tilvirk"/>
    <n v="0"/>
    <n v="0"/>
    <n v="0"/>
    <n v="0"/>
    <n v="0"/>
    <n v="0"/>
    <n v="0"/>
    <n v="0"/>
    <n v="0"/>
    <n v="0"/>
    <n v="0"/>
    <n v="0"/>
    <n v="0"/>
    <s v="Inst. Ønsker ikke dette godkendt, da der i huset er velfungerende køkken der er stort nok til produktion til alle."/>
    <s v="Birgitte Glerup / Sine"/>
    <d v="2009-04-20T00:00:00"/>
    <n v="0"/>
    <n v="0"/>
    <n v="1"/>
    <n v="4"/>
    <n v="2"/>
    <n v="0"/>
    <n v="0"/>
    <n v="0"/>
    <n v="0"/>
    <n v="3"/>
    <n v="0"/>
    <n v="0"/>
    <n v="0"/>
    <n v="0"/>
    <n v="0"/>
    <n v="1"/>
    <n v="0"/>
    <n v="0"/>
    <n v="0"/>
    <n v="1"/>
    <n v="20"/>
    <s v="Miele"/>
    <n v="6"/>
    <s v="Nej"/>
    <n v="0"/>
    <s v="Nej"/>
    <s v="Nej"/>
    <s v="Nej"/>
    <n v="1"/>
    <s v="ingen plads"/>
    <s v="nedslidt udstyr"/>
    <n v="0"/>
    <x v="0"/>
    <s v="Indre By"/>
    <n v="42"/>
    <n v="0"/>
    <n v="44"/>
    <n v="0"/>
    <n v="0"/>
    <n v="0"/>
    <n v="0"/>
    <n v="0"/>
    <n v="0"/>
    <n v="0"/>
    <n v="0"/>
    <n v="0"/>
    <n v="0"/>
    <n v="0"/>
    <n v="126467.1"/>
    <s v="37273"/>
  </r>
  <r>
    <x v="0"/>
    <x v="291"/>
    <s v="Børnehuset på Holmen"/>
    <x v="1"/>
    <s v="Danneskiold-Samsøes Allé 37"/>
    <n v="1434"/>
    <s v="København K"/>
    <n v="32638821"/>
    <s v="37351@buf.kk.dk"/>
    <s v="Erik Sander Bojsen"/>
    <n v="0"/>
    <n v="0"/>
    <s v="37351@buf.kk.dk"/>
    <s v="Integreret"/>
    <n v="36"/>
    <n v="0"/>
    <n v="44"/>
    <n v="0"/>
    <n v="0"/>
    <n v="0"/>
    <n v="0"/>
    <s v="Nej"/>
    <n v="0"/>
    <n v="0"/>
    <n v="5"/>
    <n v="5"/>
    <n v="4"/>
    <n v="5"/>
    <n v="0"/>
    <n v="5"/>
    <n v="0"/>
    <n v="0"/>
    <n v="5"/>
    <n v="0"/>
    <n v="0"/>
    <n v="0"/>
    <n v="0"/>
    <s v="Ja"/>
    <n v="0"/>
    <s v="Camilla Christensen"/>
    <n v="2006"/>
    <n v="32"/>
    <n v="0"/>
    <s v="ufaglært, klinikassistent. Pt. På barsel indtil jan. 2010"/>
    <s v="?"/>
    <s v="?"/>
    <s v="Camilla Lennartz"/>
    <n v="2008"/>
    <n v="32"/>
    <n v="0"/>
    <s v="pædagog. Er barselsvikar"/>
    <s v="1 år fra anden institution"/>
    <s v="hygiejnekursus"/>
    <n v="85"/>
    <n v="85"/>
    <n v="1"/>
    <n v="1"/>
    <s v="nej"/>
    <s v="ja"/>
    <s v="Ja"/>
    <s v="Ja"/>
    <n v="0"/>
    <s v="Ja"/>
    <n v="0"/>
    <s v="Ja"/>
    <n v="0"/>
    <s v="Nej"/>
    <s v="måske vil den nuværende barselsvikar blive"/>
    <n v="0"/>
    <s v="produktionskøkken"/>
    <s v="nej"/>
    <s v="Ingen"/>
    <s v="Større"/>
    <s v="ja"/>
    <s v="Køkkenet er delt op med en væg i grovkøkken og alm. Køkken. Burde ombygges til et stort rum ellers er der ikke plads til at lave mad til 80 børn."/>
    <n v="0"/>
    <n v="0"/>
    <n v="0"/>
    <n v="0"/>
    <n v="0"/>
    <n v="0"/>
    <n v="0"/>
    <n v="0"/>
    <n v="0"/>
    <s v="Mariah / Sine"/>
    <d v="2009-03-26T00:00:00"/>
    <n v="0"/>
    <n v="0"/>
    <n v="1"/>
    <n v="5"/>
    <n v="0"/>
    <n v="2"/>
    <n v="0"/>
    <n v="0"/>
    <n v="0"/>
    <n v="0"/>
    <n v="2"/>
    <n v="0"/>
    <n v="0"/>
    <n v="1"/>
    <n v="0"/>
    <n v="1"/>
    <n v="1"/>
    <n v="0"/>
    <n v="0"/>
    <n v="1"/>
    <n v="3"/>
    <s v="Electrolux"/>
    <n v="5"/>
    <s v="Ja"/>
    <n v="8"/>
    <s v="Nej"/>
    <s v="Nej"/>
    <s v="ja"/>
    <n v="3"/>
    <s v="God plads"/>
    <s v="God plads i kælderen. Udover at gøre køkkenet til et stort rum mangler 2 ovne (eller konvektionsovn), et eller to køleskabe mere. Opvaskemaskine hvor bakkerne kan kører ud på et bord, spulearm, evt. ekstra fryser"/>
    <n v="0"/>
    <x v="0"/>
    <s v="Indre By"/>
    <n v="36"/>
    <n v="0"/>
    <n v="44"/>
    <n v="0"/>
    <n v="0"/>
    <n v="0"/>
    <n v="0"/>
    <n v="0"/>
    <n v="0"/>
    <n v="0"/>
    <n v="0"/>
    <n v="0"/>
    <n v="0"/>
    <n v="0"/>
    <n v="170995.9"/>
    <s v="37351"/>
  </r>
  <r>
    <x v="0"/>
    <x v="292"/>
    <s v="Mikkelborg"/>
    <x v="1"/>
    <s v="Rungsted Strandvej 320B"/>
    <n v="2970"/>
    <s v="Hørsholm"/>
    <s v="49 14 70 90"/>
    <s v="37390@buf.kk.dk"/>
    <s v="HANNE SCHORTMANN"/>
    <n v="31534264"/>
    <n v="0"/>
    <s v="37390@buf.kk.dk"/>
    <s v="Integreret"/>
    <n v="24"/>
    <n v="0"/>
    <n v="44"/>
    <n v="0"/>
    <n v="0"/>
    <n v="0"/>
    <n v="0"/>
    <s v="Nej"/>
    <n v="0"/>
    <n v="0"/>
    <n v="0"/>
    <n v="0"/>
    <n v="0"/>
    <n v="0"/>
    <n v="0"/>
    <n v="5"/>
    <n v="0"/>
    <n v="0"/>
    <n v="0"/>
    <n v="0"/>
    <n v="0"/>
    <n v="0"/>
    <n v="0"/>
    <n v="0"/>
    <n v="0"/>
    <n v="0"/>
    <n v="0"/>
    <n v="0"/>
    <n v="0"/>
    <n v="0"/>
    <n v="0"/>
    <n v="0"/>
    <n v="0"/>
    <n v="0"/>
    <n v="0"/>
    <n v="0"/>
    <n v="0"/>
    <n v="0"/>
    <n v="0"/>
    <n v="0"/>
    <n v="0"/>
    <n v="0"/>
    <n v="1"/>
    <s v="Ja"/>
    <s v="Nej"/>
    <s v="nej"/>
    <s v="Ja"/>
    <n v="0"/>
    <s v="Ja"/>
    <n v="0"/>
    <s v="Ja"/>
    <n v="0"/>
    <s v="Nej"/>
    <n v="0"/>
    <n v="0"/>
    <s v="Køkken begrænset tilvirk"/>
    <n v="0"/>
    <n v="0"/>
    <n v="0"/>
    <n v="0"/>
    <n v="0"/>
    <n v="0"/>
    <n v="0"/>
    <n v="0"/>
    <n v="0"/>
    <n v="0"/>
    <n v="0"/>
    <n v="0"/>
    <n v="0"/>
    <n v="0"/>
    <s v="Lone Voss"/>
    <d v="1899-12-30T00:00:00"/>
    <n v="0"/>
    <n v="1"/>
    <n v="0"/>
    <n v="4"/>
    <n v="1"/>
    <n v="0"/>
    <n v="0"/>
    <n v="0"/>
    <n v="0"/>
    <n v="0"/>
    <n v="1"/>
    <n v="0"/>
    <n v="0"/>
    <n v="0"/>
    <n v="0"/>
    <n v="0"/>
    <n v="1"/>
    <n v="0"/>
    <n v="0"/>
    <n v="1"/>
    <n v="20"/>
    <s v="Miele"/>
    <n v="4"/>
    <s v="Nej"/>
    <n v="0"/>
    <s v="Ja"/>
    <s v="Nej"/>
    <s v="Nej"/>
    <n v="2"/>
    <s v="Begrænset"/>
    <n v="0"/>
    <n v="0"/>
    <x v="0"/>
    <s v="Indre By"/>
    <n v="24"/>
    <n v="0"/>
    <n v="44"/>
    <n v="0"/>
    <n v="0"/>
    <n v="0"/>
    <n v="0"/>
    <n v="0"/>
    <n v="0"/>
    <n v="0"/>
    <n v="0"/>
    <n v="0"/>
    <n v="0"/>
    <n v="0"/>
    <n v="128238.39"/>
    <s v="37390"/>
  </r>
  <r>
    <x v="0"/>
    <x v="293"/>
    <n v="0"/>
    <x v="1"/>
    <s v="Prinsessegade 58"/>
    <n v="1422"/>
    <s v="København K"/>
    <s v="32 54 68 95"/>
    <s v="37447@buf.kk.dk"/>
    <s v="Pia Randa-Boldt"/>
    <n v="32540347"/>
    <n v="0"/>
    <s v="blikfang@faf.kk.dk"/>
    <s v="Integreret"/>
    <n v="28"/>
    <n v="0"/>
    <n v="44"/>
    <n v="0"/>
    <n v="0"/>
    <n v="0"/>
    <n v="0"/>
    <s v="Nej"/>
    <n v="0"/>
    <n v="0"/>
    <n v="5"/>
    <n v="5"/>
    <n v="4"/>
    <n v="5"/>
    <n v="0"/>
    <n v="5"/>
    <n v="0"/>
    <n v="0"/>
    <n v="5"/>
    <n v="0"/>
    <n v="110000"/>
    <n v="0"/>
    <n v="0"/>
    <s v="Nej"/>
    <s v="nej"/>
    <n v="0"/>
    <n v="0"/>
    <n v="0"/>
    <n v="0"/>
    <n v="0"/>
    <n v="0"/>
    <n v="0"/>
    <n v="0"/>
    <n v="0"/>
    <n v="0"/>
    <n v="0"/>
    <n v="0"/>
    <n v="0"/>
    <n v="0"/>
    <n v="95"/>
    <n v="95"/>
    <n v="1"/>
    <n v="1"/>
    <s v="Ja"/>
    <s v="ja"/>
    <s v="Ja"/>
    <s v="Ja"/>
    <n v="0"/>
    <s v="Ja"/>
    <s v="Leder er ret sikker, men emnet skal først tages op"/>
    <s v="Ja"/>
    <n v="0"/>
    <s v="Nej"/>
    <n v="0"/>
    <n v="0"/>
    <s v="produktionskøkken"/>
    <s v="nej"/>
    <s v="Mindre"/>
    <s v="Ingen"/>
    <s v="Nej"/>
    <s v="Esktra industrikøleskab"/>
    <n v="0"/>
    <n v="0"/>
    <n v="0"/>
    <n v="0"/>
    <n v="0"/>
    <n v="0"/>
    <n v="0"/>
    <n v="0"/>
    <n v="0"/>
    <s v="Birgitte Glerup / Nanna"/>
    <d v="2009-03-19T00:00:00"/>
    <n v="0"/>
    <n v="0"/>
    <n v="1"/>
    <n v="4"/>
    <n v="0"/>
    <n v="2"/>
    <n v="0"/>
    <n v="0"/>
    <n v="0"/>
    <n v="0"/>
    <n v="0"/>
    <n v="2"/>
    <n v="0"/>
    <n v="0"/>
    <n v="0"/>
    <n v="0"/>
    <n v="0"/>
    <n v="1"/>
    <n v="0"/>
    <n v="1"/>
    <n v="2"/>
    <s v="Hobart Industri"/>
    <n v="12"/>
    <s v="Ja"/>
    <n v="15"/>
    <s v="Nej"/>
    <s v="Nej"/>
    <s v="Nej"/>
    <n v="0"/>
    <s v="God plads"/>
    <s v="MADHUSKOMMENTAR: Vil meget gerne lave mad selv, men rejser 2 spørgsmål: 1. Hvem finansiere at der nu også slaæ serveres mad i køkkenpersonalets ferie? 2. Hvem finansiere nye gryder, service m.m.?"/>
    <n v="0"/>
    <x v="0"/>
    <s v="Indre By"/>
    <n v="26"/>
    <n v="0"/>
    <n v="44"/>
    <n v="0"/>
    <n v="0"/>
    <n v="0"/>
    <n v="0"/>
    <n v="0"/>
    <n v="0"/>
    <n v="0"/>
    <n v="0"/>
    <n v="0"/>
    <n v="0"/>
    <n v="0"/>
    <n v="104525.94"/>
    <s v="37447"/>
  </r>
  <r>
    <x v="0"/>
    <x v="294"/>
    <s v="Den integrerede Institution Kongehatten"/>
    <x v="1"/>
    <s v="Suhmsgade 4"/>
    <n v="1125"/>
    <s v="København K."/>
    <s v="33 11 32 75"/>
    <s v="37452@buf.kk.dk"/>
    <s v="Mette Møller"/>
    <n v="0"/>
    <n v="0"/>
    <s v="37452@buf.kk.dk"/>
    <s v="Integreret"/>
    <n v="24"/>
    <n v="0"/>
    <n v="0"/>
    <n v="0"/>
    <n v="0"/>
    <n v="0"/>
    <n v="0"/>
    <n v="0"/>
    <n v="0"/>
    <n v="0"/>
    <n v="5"/>
    <n v="5"/>
    <n v="5"/>
    <n v="5"/>
    <n v="0"/>
    <n v="5"/>
    <n v="5"/>
    <n v="0"/>
    <n v="5"/>
    <n v="0"/>
    <n v="0"/>
    <n v="0"/>
    <n v="0"/>
    <n v="0"/>
    <n v="0"/>
    <n v="0"/>
    <n v="0"/>
    <n v="0"/>
    <n v="0"/>
    <n v="0"/>
    <n v="0"/>
    <n v="0"/>
    <n v="0"/>
    <n v="0"/>
    <n v="0"/>
    <n v="0"/>
    <n v="0"/>
    <n v="0"/>
    <n v="0"/>
    <n v="95"/>
    <n v="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Indre By"/>
    <n v="24"/>
    <n v="0"/>
    <n v="44"/>
    <n v="0"/>
    <n v="0"/>
    <n v="0"/>
    <n v="0"/>
    <n v="0"/>
    <n v="0"/>
    <n v="0"/>
    <n v="0"/>
    <n v="0"/>
    <n v="0"/>
    <n v="0"/>
    <n v="126389.89"/>
    <s v="37452"/>
  </r>
  <r>
    <x v="0"/>
    <x v="295"/>
    <s v="Den integrerede Institution Kongehatten"/>
    <x v="1"/>
    <s v="Suhmsgade 4"/>
    <n v="1125"/>
    <s v="København K."/>
    <s v="33 11 32 75"/>
    <s v="37452@buf.kk.dk"/>
    <s v="Mette Møller"/>
    <n v="0"/>
    <n v="0"/>
    <s v="37452@buf.kk.dk"/>
    <s v="Integreret"/>
    <n v="24"/>
    <n v="0"/>
    <n v="44"/>
    <n v="0"/>
    <n v="0"/>
    <n v="0"/>
    <n v="0"/>
    <n v="0"/>
    <n v="0"/>
    <n v="0"/>
    <n v="5"/>
    <n v="5"/>
    <n v="5"/>
    <n v="5"/>
    <n v="0"/>
    <n v="5"/>
    <n v="5"/>
    <n v="0"/>
    <n v="5"/>
    <n v="0"/>
    <n v="0"/>
    <n v="0"/>
    <n v="0"/>
    <n v="0"/>
    <n v="0"/>
    <n v="0"/>
    <n v="0"/>
    <n v="0"/>
    <n v="0"/>
    <n v="0"/>
    <n v="0"/>
    <n v="0"/>
    <n v="0"/>
    <n v="0"/>
    <n v="0"/>
    <n v="0"/>
    <n v="0"/>
    <n v="0"/>
    <n v="0"/>
    <n v="95"/>
    <n v="95"/>
    <n v="0"/>
    <n v="0"/>
    <n v="0"/>
    <n v="0"/>
    <n v="0"/>
    <n v="0"/>
    <n v="0"/>
    <n v="0"/>
    <n v="0"/>
    <n v="0"/>
    <n v="0"/>
    <n v="0"/>
    <n v="0"/>
    <n v="0"/>
    <s v="Modtagerkøkken"/>
    <n v="0"/>
    <n v="0"/>
    <n v="0"/>
    <n v="0"/>
    <n v="0"/>
    <n v="0"/>
    <n v="0"/>
    <n v="0"/>
    <n v="0"/>
    <n v="0"/>
    <n v="0"/>
    <n v="0"/>
    <n v="0"/>
    <n v="0"/>
    <n v="0"/>
    <d v="1899-12-30T00:00:00"/>
    <n v="0"/>
    <n v="1"/>
    <n v="0"/>
    <n v="4"/>
    <n v="1"/>
    <n v="0"/>
    <n v="0"/>
    <n v="0"/>
    <n v="0"/>
    <n v="0"/>
    <n v="1"/>
    <n v="0"/>
    <n v="0"/>
    <n v="0"/>
    <n v="0"/>
    <n v="0"/>
    <n v="0"/>
    <n v="0"/>
    <n v="0"/>
    <n v="1"/>
    <n v="20"/>
    <s v="Miele"/>
    <n v="1.5"/>
    <s v="Nej"/>
    <n v="0"/>
    <s v="Nej"/>
    <s v="Nej"/>
    <s v="Nej"/>
    <n v="1"/>
    <s v="ingen plads"/>
    <n v="0"/>
    <n v="0"/>
    <x v="0"/>
    <s v="Indre By"/>
    <n v="24"/>
    <n v="0"/>
    <n v="44"/>
    <n v="0"/>
    <n v="0"/>
    <n v="0"/>
    <n v="0"/>
    <n v="0"/>
    <n v="0"/>
    <n v="0"/>
    <n v="0"/>
    <n v="0"/>
    <n v="0"/>
    <n v="0"/>
    <n v="126389.89"/>
    <s v="37452"/>
  </r>
  <r>
    <x v="0"/>
    <x v="296"/>
    <s v="Krudthuset"/>
    <x v="1"/>
    <s v="Refshalevej 1"/>
    <n v="1432"/>
    <s v="København K"/>
    <s v="32 96 06 88"/>
    <s v="37464@buf.kk.dk"/>
    <s v="Henrik Noesgaard-Pedersen"/>
    <n v="0"/>
    <n v="0"/>
    <s v="37464@buf.kk.dk"/>
    <s v="Integreret"/>
    <n v="35"/>
    <n v="0"/>
    <n v="44"/>
    <n v="0"/>
    <n v="0"/>
    <n v="0"/>
    <n v="0"/>
    <s v="Nej"/>
    <n v="0"/>
    <n v="0"/>
    <n v="5"/>
    <n v="5"/>
    <n v="4"/>
    <n v="5"/>
    <n v="0"/>
    <n v="5"/>
    <n v="0"/>
    <n v="0"/>
    <n v="5"/>
    <n v="0"/>
    <n v="120000"/>
    <n v="120000"/>
    <n v="0"/>
    <s v="Ja"/>
    <n v="0"/>
    <s v="Line Halkjær Laursen"/>
    <n v="2008"/>
    <n v="30"/>
    <n v="0"/>
    <s v="ufaglært"/>
    <n v="0"/>
    <s v="skal have et hygiejne kursus i april"/>
    <n v="0"/>
    <n v="0"/>
    <n v="0"/>
    <n v="0"/>
    <n v="0"/>
    <n v="0"/>
    <n v="0"/>
    <n v="80"/>
    <n v="80"/>
    <n v="1"/>
    <n v="1"/>
    <s v="Ja"/>
    <s v="Nej"/>
    <s v="Ja"/>
    <s v="Ja"/>
    <n v="0"/>
    <s v="Ja"/>
    <n v="0"/>
    <s v="Ja"/>
    <n v="0"/>
    <s v="Nej"/>
    <s v="vil gerne have hjælp"/>
    <n v="0"/>
    <s v="produktionskøkken"/>
    <n v="0"/>
    <s v="Større"/>
    <n v="0"/>
    <n v="0"/>
    <s v="en industriopvasker ex Miele, en konvektionsovn 10 stik, et stålrullebord"/>
    <n v="0"/>
    <n v="0"/>
    <n v="0"/>
    <n v="0"/>
    <n v="0"/>
    <n v="0"/>
    <n v="0"/>
    <n v="0"/>
    <n v="0"/>
    <s v="Cathrine Jerrik"/>
    <s v="31.3.2009"/>
    <n v="0"/>
    <n v="0"/>
    <n v="1"/>
    <n v="5"/>
    <n v="0"/>
    <n v="2"/>
    <n v="0"/>
    <n v="0"/>
    <n v="0"/>
    <n v="0"/>
    <n v="2"/>
    <n v="0"/>
    <n v="3"/>
    <n v="0"/>
    <n v="0"/>
    <n v="1"/>
    <n v="1"/>
    <n v="0"/>
    <n v="1"/>
    <n v="1"/>
    <n v="25"/>
    <s v="Miele"/>
    <n v="4"/>
    <n v="0"/>
    <n v="0"/>
    <s v="Ja"/>
    <s v="Ja"/>
    <n v="0"/>
    <n v="2"/>
    <s v="God plads"/>
    <n v="0"/>
    <n v="0"/>
    <x v="0"/>
    <s v="Indre By"/>
    <n v="35"/>
    <n v="0"/>
    <n v="44"/>
    <n v="0"/>
    <n v="0"/>
    <n v="0"/>
    <n v="0"/>
    <n v="0"/>
    <n v="0"/>
    <n v="0"/>
    <n v="0"/>
    <n v="0"/>
    <n v="0"/>
    <n v="0"/>
    <n v="107065.36"/>
    <s v="37464"/>
  </r>
  <r>
    <x v="0"/>
    <x v="297"/>
    <s v="Børnebastionen"/>
    <x v="1"/>
    <s v="Amagergade 6-8"/>
    <n v="1422"/>
    <s v="København K"/>
    <s v="32 96 33 15"/>
    <s v="37483@buf.kk.dk"/>
    <s v="Pia Annette Hansson"/>
    <n v="32504797"/>
    <n v="0"/>
    <s v="37483@buf.kk.dk"/>
    <s v="Integreret"/>
    <n v="20"/>
    <n v="0"/>
    <n v="42"/>
    <n v="0"/>
    <n v="0"/>
    <n v="0"/>
    <n v="0"/>
    <s v="Nej"/>
    <n v="0"/>
    <n v="0"/>
    <n v="5"/>
    <n v="5"/>
    <n v="4"/>
    <n v="5"/>
    <n v="0"/>
    <n v="5"/>
    <n v="0"/>
    <n v="0"/>
    <n v="5"/>
    <n v="0"/>
    <n v="0"/>
    <n v="0"/>
    <n v="0"/>
    <s v="Ja"/>
    <n v="0"/>
    <s v="Paul Tranberg"/>
    <n v="2002"/>
    <n v="28"/>
    <n v="0"/>
    <n v="0"/>
    <s v="års erfaring"/>
    <s v="i madhuset, ø.o.f."/>
    <n v="0"/>
    <n v="0"/>
    <n v="0"/>
    <n v="0"/>
    <n v="0"/>
    <n v="0"/>
    <n v="0"/>
    <n v="70"/>
    <n v="0"/>
    <n v="2"/>
    <n v="2"/>
    <s v="Ja"/>
    <s v="Nej"/>
    <s v="Ja"/>
    <s v="Ja"/>
    <n v="0"/>
    <s v="Ja"/>
    <n v="0"/>
    <s v="Ja"/>
    <n v="0"/>
    <s v="Nej"/>
    <n v="0"/>
    <n v="0"/>
    <s v="produktionskøkken"/>
    <s v="nej"/>
    <s v="Større"/>
    <s v="Ingen"/>
    <s v="Nej"/>
    <s v="2 nye ovne, køleskab + fryser, 1 rullebord"/>
    <n v="0"/>
    <n v="0"/>
    <n v="0"/>
    <n v="0"/>
    <n v="0"/>
    <n v="0"/>
    <n v="0"/>
    <n v="0"/>
    <n v="0"/>
    <s v="Cathrine Jerrik / Sine"/>
    <n v="0"/>
    <n v="0"/>
    <n v="0"/>
    <n v="1"/>
    <n v="4"/>
    <n v="0"/>
    <n v="2"/>
    <n v="0"/>
    <n v="0"/>
    <n v="0"/>
    <n v="2"/>
    <n v="0"/>
    <n v="0"/>
    <n v="0"/>
    <n v="0"/>
    <n v="0"/>
    <n v="0"/>
    <n v="1"/>
    <n v="0"/>
    <n v="0"/>
    <n v="1"/>
    <n v="20"/>
    <s v="Miele"/>
    <n v="0"/>
    <s v="Ja"/>
    <n v="0"/>
    <s v="Nej"/>
    <s v="Ja"/>
    <s v="Nej"/>
    <n v="1"/>
    <s v="Begrænset"/>
    <n v="0"/>
    <n v="0"/>
    <x v="0"/>
    <s v="Indre By"/>
    <n v="20"/>
    <n v="0"/>
    <n v="42"/>
    <n v="0"/>
    <n v="0"/>
    <n v="0"/>
    <n v="0"/>
    <n v="0"/>
    <n v="0"/>
    <n v="0"/>
    <n v="0"/>
    <n v="0"/>
    <n v="0"/>
    <n v="0"/>
    <n v="66845.38"/>
    <s v="37483"/>
  </r>
  <r>
    <x v="0"/>
    <x v="298"/>
    <s v="Ryttergården"/>
    <x v="1"/>
    <s v="Nansensgade 46"/>
    <n v="1366"/>
    <s v="København K"/>
    <s v="82 56 29 50"/>
    <s v="37511@buf.kk.dk"/>
    <s v="Anders Ulrik Jensen"/>
    <n v="0"/>
    <n v="0"/>
    <s v="37511@buf.kk.dk"/>
    <s v="Integreret"/>
    <n v="72"/>
    <n v="0"/>
    <n v="106"/>
    <n v="0"/>
    <n v="0"/>
    <n v="0"/>
    <n v="0"/>
    <s v="ja"/>
    <n v="3"/>
    <n v="1"/>
    <n v="5"/>
    <n v="5"/>
    <n v="3"/>
    <n v="5"/>
    <n v="0"/>
    <n v="5"/>
    <n v="5"/>
    <n v="0"/>
    <n v="5"/>
    <n v="0"/>
    <n v="275000"/>
    <n v="0"/>
    <n v="0"/>
    <s v="Ja"/>
    <n v="0"/>
    <s v="Laila Taarup"/>
    <n v="2004"/>
    <n v="37"/>
    <n v="0"/>
    <s v="ufaglært"/>
    <n v="0"/>
    <s v="ØOF-kurser"/>
    <s v="Christina"/>
    <n v="2008"/>
    <n v="35"/>
    <n v="0"/>
    <s v="Stopper nu. De skal finde en anden pr. 31. juli"/>
    <n v="0"/>
    <n v="0"/>
    <n v="92"/>
    <n v="92"/>
    <n v="2"/>
    <n v="2"/>
    <s v="Ja"/>
    <s v="Nej"/>
    <s v="Ja"/>
    <s v="Ja"/>
    <n v="0"/>
    <s v="Ja"/>
    <n v="0"/>
    <s v="Ja"/>
    <n v="0"/>
    <s v="ja"/>
    <n v="0"/>
    <n v="0"/>
    <s v="Køkken blandet tilvirk"/>
    <s v="nej"/>
    <s v="Større"/>
    <s v="Ingen"/>
    <s v="Nej"/>
    <s v="Alle maskiner skal opgraderes når der skal laves mad til dobbelt så mange børn. Større røremaskine, hurtigere opvaskemaskine, konvektionsovn eller mindst en ovn mere. Konvektionsovnen er vigtig at overveje da der også mangler kogeplader. Ekstra svaleskab."/>
    <n v="0"/>
    <n v="0"/>
    <n v="0"/>
    <n v="0"/>
    <n v="0"/>
    <n v="0"/>
    <n v="0"/>
    <n v="0"/>
    <s v="Har 3 små produktionskøkkener, hvor alt udstyr er underdimensioneret i forhold til antal børn."/>
    <s v="Mariah / Sine"/>
    <n v="0"/>
    <n v="0"/>
    <n v="0"/>
    <n v="1"/>
    <n v="4"/>
    <n v="0"/>
    <n v="2"/>
    <n v="0"/>
    <n v="0"/>
    <n v="0"/>
    <n v="2"/>
    <n v="1"/>
    <n v="0"/>
    <n v="0"/>
    <n v="0"/>
    <n v="0"/>
    <n v="1"/>
    <n v="0"/>
    <n v="0"/>
    <n v="0"/>
    <n v="1"/>
    <n v="25"/>
    <s v="Miele"/>
    <n v="3"/>
    <s v="Ja"/>
    <n v="8"/>
    <s v="Nej"/>
    <s v="Nej"/>
    <s v="Nej"/>
    <n v="1"/>
    <s v="Begrænset"/>
    <s v="Institutionen skal fragte mad mellem 4 etagere, hvilket er tidskrævende. De vil gerne have det tænket ind i timenomeringen. I kælderen har der engang været skolekøkken. Den optimale løsning ville være at etablere et stort  produktionskøkken her til alle børnene. Ville også skabe gode omstændigheder for køkkendamerne."/>
    <n v="0"/>
    <x v="0"/>
    <s v="Indre By"/>
    <n v="72"/>
    <n v="0"/>
    <n v="106"/>
    <n v="0"/>
    <n v="0"/>
    <n v="0"/>
    <n v="0"/>
    <n v="0"/>
    <n v="0"/>
    <n v="0"/>
    <n v="0"/>
    <n v="0"/>
    <n v="0"/>
    <n v="0"/>
    <n v="430670.42"/>
    <s v="37511"/>
  </r>
  <r>
    <x v="0"/>
    <x v="299"/>
    <s v="Ryttergården"/>
    <x v="1"/>
    <s v="Nansensgade 46"/>
    <n v="1366"/>
    <s v="København K"/>
    <s v="82 56 29 50"/>
    <s v="37511@buf.kk.dk"/>
    <s v="Anders Ulrik Jensen"/>
    <n v="0"/>
    <n v="0"/>
    <s v="37511@buf.kk.dk"/>
    <s v="Integreret"/>
    <n v="72"/>
    <n v="0"/>
    <n v="106"/>
    <n v="0"/>
    <n v="0"/>
    <n v="0"/>
    <n v="0"/>
    <s v="ja"/>
    <n v="3"/>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1"/>
    <n v="4"/>
    <n v="0"/>
    <n v="2"/>
    <n v="0"/>
    <n v="0"/>
    <n v="0"/>
    <n v="0"/>
    <n v="1"/>
    <n v="0"/>
    <n v="0"/>
    <n v="0"/>
    <n v="0"/>
    <n v="1"/>
    <n v="0"/>
    <n v="0"/>
    <n v="0"/>
    <n v="1"/>
    <n v="25"/>
    <s v="Miele"/>
    <n v="4"/>
    <s v="Ja"/>
    <n v="8"/>
    <s v="Nej"/>
    <s v="Nej"/>
    <s v="Nej"/>
    <n v="1"/>
    <s v="Begrænset"/>
    <n v="0"/>
    <n v="0"/>
    <x v="0"/>
    <s v="Indre By"/>
    <n v="72"/>
    <n v="0"/>
    <n v="106"/>
    <n v="0"/>
    <n v="0"/>
    <n v="0"/>
    <n v="0"/>
    <n v="0"/>
    <n v="0"/>
    <n v="0"/>
    <n v="0"/>
    <n v="0"/>
    <n v="0"/>
    <n v="0"/>
    <n v="430670.42"/>
    <s v="37511"/>
  </r>
  <r>
    <x v="0"/>
    <x v="300"/>
    <s v="Ryttergården"/>
    <x v="1"/>
    <s v="Nansensgade 46"/>
    <n v="1366"/>
    <s v="København K"/>
    <s v="82 56 29 50"/>
    <s v="37511@buf.kk.dk"/>
    <s v="Anders Ulrik Jensen"/>
    <n v="0"/>
    <n v="0"/>
    <s v="37511@buf.kk.dk"/>
    <s v="Integreret"/>
    <n v="72"/>
    <n v="0"/>
    <n v="106"/>
    <n v="0"/>
    <n v="0"/>
    <n v="0"/>
    <n v="0"/>
    <s v="ja"/>
    <n v="3"/>
    <n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1"/>
    <n v="4"/>
    <n v="0"/>
    <n v="2"/>
    <n v="0"/>
    <n v="0"/>
    <n v="0"/>
    <n v="0"/>
    <n v="1"/>
    <n v="0"/>
    <n v="0"/>
    <n v="0"/>
    <n v="0"/>
    <n v="1"/>
    <n v="0"/>
    <n v="0"/>
    <n v="0"/>
    <n v="1"/>
    <n v="25"/>
    <s v="Miele"/>
    <n v="3"/>
    <s v="Nej"/>
    <n v="0"/>
    <s v="Ja"/>
    <s v="Nej"/>
    <s v="Nej"/>
    <n v="1"/>
    <s v="Begrænset"/>
    <n v="0"/>
    <n v="0"/>
    <x v="0"/>
    <s v="Indre By"/>
    <n v="72"/>
    <n v="0"/>
    <n v="106"/>
    <n v="0"/>
    <n v="0"/>
    <n v="0"/>
    <n v="0"/>
    <n v="0"/>
    <n v="0"/>
    <n v="0"/>
    <n v="0"/>
    <n v="0"/>
    <n v="0"/>
    <n v="0"/>
    <n v="430670.42"/>
    <s v="37511"/>
  </r>
  <r>
    <x v="0"/>
    <x v="301"/>
    <s v="Nansensgade Børnehus"/>
    <x v="1"/>
    <s v="Nansensgade 46"/>
    <n v="1366"/>
    <s v="København K"/>
    <s v="82 56 29 50"/>
    <s v="37511@buf.kk.dk"/>
    <s v="Anders Ulrik Jensen"/>
    <n v="0"/>
    <n v="0"/>
    <s v="37511@buf.kk.dk"/>
    <s v="Integreret"/>
    <n v="72"/>
    <n v="0"/>
    <n v="10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0"/>
    <s v="Indre By"/>
    <n v="72"/>
    <n v="0"/>
    <n v="106"/>
    <n v="0"/>
    <n v="0"/>
    <n v="0"/>
    <n v="0"/>
    <n v="0"/>
    <n v="0"/>
    <n v="0"/>
    <n v="0"/>
    <n v="0"/>
    <n v="0"/>
    <n v="0"/>
    <n v="430670.42"/>
    <s v="37511"/>
  </r>
  <r>
    <x v="0"/>
    <x v="302"/>
    <s v="Københavns Kommunes Integrerede Børneinstitution &quot;Vartov&quot;"/>
    <x v="1"/>
    <s v="Farvergade 27H"/>
    <n v="1463"/>
    <s v="København K"/>
    <s v="33 14 28 70"/>
    <s v="37553@buf.kk.dk"/>
    <s v="Fransiska Tvede"/>
    <n v="33110315"/>
    <n v="0"/>
    <s v="37553@buf.kk.dk"/>
    <s v="Integreret"/>
    <n v="22"/>
    <n v="0"/>
    <n v="40"/>
    <n v="0"/>
    <n v="0"/>
    <n v="0"/>
    <n v="0"/>
    <s v="Nej"/>
    <n v="0"/>
    <n v="0"/>
    <n v="7"/>
    <n v="7"/>
    <n v="7"/>
    <n v="7"/>
    <n v="7"/>
    <n v="7"/>
    <n v="7"/>
    <n v="7"/>
    <n v="7"/>
    <n v="7"/>
    <n v="100000"/>
    <n v="100000"/>
    <n v="0"/>
    <s v="Ja"/>
    <n v="0"/>
    <s v="Søren Mustafa"/>
    <n v="2007"/>
    <n v="34"/>
    <n v="0"/>
    <n v="0"/>
    <s v="lang erfaring"/>
    <s v="køkkenkurser, dogme, hygiejne"/>
    <s v="Lotte Møller"/>
    <n v="1976"/>
    <n v="12"/>
    <n v="0"/>
    <n v="0"/>
    <s v="lang erfaring"/>
    <s v="masser"/>
    <n v="95"/>
    <n v="95"/>
    <n v="2"/>
    <n v="2"/>
    <s v="Ja"/>
    <s v="ja"/>
    <s v="Ja"/>
    <n v="0"/>
    <n v="0"/>
    <n v="0"/>
    <n v="0"/>
    <n v="0"/>
    <n v="0"/>
    <n v="0"/>
    <n v="0"/>
    <n v="0"/>
    <s v="produktionskøkken"/>
    <s v="Ja"/>
    <s v="Ingen"/>
    <s v="Ingen"/>
    <s v="Nej"/>
    <n v="0"/>
    <n v="0"/>
    <n v="0"/>
    <n v="0"/>
    <n v="0"/>
    <n v="0"/>
    <n v="0"/>
    <n v="0"/>
    <n v="0"/>
    <n v="0"/>
    <s v="Cathrine Jerrik / Sine"/>
    <d v="1899-12-30T00:00:00"/>
    <n v="0"/>
    <n v="0"/>
    <n v="1"/>
    <n v="5"/>
    <n v="0"/>
    <n v="2"/>
    <n v="0"/>
    <n v="0"/>
    <n v="0"/>
    <n v="2"/>
    <n v="1"/>
    <n v="0"/>
    <n v="0"/>
    <n v="0"/>
    <n v="0"/>
    <n v="1"/>
    <n v="0"/>
    <n v="0"/>
    <n v="1"/>
    <n v="1"/>
    <n v="20"/>
    <s v="Miele"/>
    <n v="6"/>
    <s v="Ja"/>
    <n v="0"/>
    <s v="Nej"/>
    <s v="Nej"/>
    <s v="Nej"/>
    <n v="2"/>
    <s v="God plads"/>
    <n v="0"/>
    <n v="0"/>
    <x v="0"/>
    <s v="Indre By"/>
    <n v="22"/>
    <n v="0"/>
    <n v="40"/>
    <n v="0"/>
    <n v="0"/>
    <n v="0"/>
    <n v="0"/>
    <n v="0"/>
    <n v="0"/>
    <n v="0"/>
    <n v="0"/>
    <n v="0"/>
    <n v="0"/>
    <n v="0"/>
    <n v="205011.98"/>
    <s v="37553"/>
  </r>
  <r>
    <x v="0"/>
    <x v="303"/>
    <s v="Københavns Kommunes Integrerede Børneinstitution &quot;Vartov&quot;"/>
    <x v="1"/>
    <s v="Farvergade 27H"/>
    <n v="1463"/>
    <s v="København K"/>
    <s v="33 14 28 70"/>
    <s v="37553@buf.kk.dk"/>
    <s v="Fransiska Tvede"/>
    <n v="33110315"/>
    <n v="0"/>
    <s v="37553@buf.kk.dk"/>
    <s v="Integreret"/>
    <n v="22"/>
    <n v="0"/>
    <n v="40"/>
    <n v="0"/>
    <n v="0"/>
    <n v="0"/>
    <n v="0"/>
    <n v="0"/>
    <n v="0"/>
    <n v="0"/>
    <n v="0"/>
    <n v="0"/>
    <n v="0"/>
    <n v="0"/>
    <n v="0"/>
    <n v="0"/>
    <n v="0"/>
    <n v="0"/>
    <n v="0"/>
    <n v="0"/>
    <n v="100000"/>
    <n v="100000"/>
    <n v="0"/>
    <n v="0"/>
    <n v="0"/>
    <n v="0"/>
    <n v="0"/>
    <n v="0"/>
    <n v="0"/>
    <n v="0"/>
    <n v="0"/>
    <n v="0"/>
    <n v="0"/>
    <n v="0"/>
    <n v="0"/>
    <n v="0"/>
    <n v="0"/>
    <n v="0"/>
    <n v="0"/>
    <n v="95"/>
    <n v="95"/>
    <n v="0"/>
    <n v="0"/>
    <n v="0"/>
    <n v="0"/>
    <n v="0"/>
    <n v="0"/>
    <n v="0"/>
    <n v="0"/>
    <n v="0"/>
    <n v="0"/>
    <n v="0"/>
    <n v="0"/>
    <n v="0"/>
    <n v="0"/>
    <s v="Køkken begrænset tilvirk"/>
    <n v="0"/>
    <n v="0"/>
    <n v="0"/>
    <n v="0"/>
    <n v="0"/>
    <n v="0"/>
    <n v="0"/>
    <n v="0"/>
    <n v="0"/>
    <n v="0"/>
    <n v="0"/>
    <n v="0"/>
    <n v="0"/>
    <n v="0"/>
    <n v="0"/>
    <d v="1899-12-30T00:00:00"/>
    <n v="0"/>
    <n v="0"/>
    <n v="1"/>
    <n v="4"/>
    <n v="1"/>
    <n v="0"/>
    <n v="0"/>
    <n v="0"/>
    <n v="0"/>
    <n v="1"/>
    <n v="1"/>
    <n v="0"/>
    <n v="0"/>
    <n v="0"/>
    <n v="0"/>
    <n v="1"/>
    <n v="0"/>
    <n v="0"/>
    <n v="0"/>
    <n v="1"/>
    <n v="20"/>
    <s v="Miele"/>
    <n v="2"/>
    <n v="0"/>
    <n v="0"/>
    <n v="0"/>
    <n v="0"/>
    <n v="0"/>
    <n v="1"/>
    <s v="Begrænset"/>
    <n v="0"/>
    <n v="0"/>
    <x v="0"/>
    <s v="Indre By"/>
    <n v="22"/>
    <n v="0"/>
    <n v="40"/>
    <n v="0"/>
    <n v="0"/>
    <n v="0"/>
    <n v="0"/>
    <n v="0"/>
    <n v="0"/>
    <n v="0"/>
    <n v="0"/>
    <n v="0"/>
    <n v="0"/>
    <n v="0"/>
    <n v="205011.98"/>
    <s v="37553"/>
  </r>
  <r>
    <x v="0"/>
    <x v="304"/>
    <n v="0"/>
    <x v="2"/>
    <s v="Blågårdsgade 15B"/>
    <n v="2200"/>
    <s v="København N"/>
    <s v="35 37 67 12"/>
    <s v="35277@buf.kk.dk"/>
    <s v="Jan Frölich"/>
    <n v="0"/>
    <n v="0"/>
    <s v="35277@buf.kk.dk"/>
    <s v="Integreret"/>
    <n v="24"/>
    <n v="0"/>
    <n v="42"/>
    <n v="0"/>
    <n v="0"/>
    <n v="0"/>
    <n v="0"/>
    <s v="Nej"/>
    <n v="0"/>
    <n v="0"/>
    <n v="5"/>
    <n v="5"/>
    <n v="5"/>
    <n v="5"/>
    <n v="0"/>
    <n v="5"/>
    <n v="0"/>
    <n v="0"/>
    <n v="5"/>
    <n v="0"/>
    <n v="70000"/>
    <n v="0"/>
    <n v="0"/>
    <n v="0"/>
    <n v="0"/>
    <n v="0"/>
    <n v="0"/>
    <n v="0"/>
    <n v="0"/>
    <n v="0"/>
    <n v="0"/>
    <n v="0"/>
    <n v="0"/>
    <n v="0"/>
    <n v="0"/>
    <n v="0"/>
    <n v="0"/>
    <n v="0"/>
    <n v="0"/>
    <n v="70"/>
    <n v="70"/>
    <n v="1"/>
    <n v="1"/>
    <s v="nej"/>
    <s v="Nej"/>
    <s v="Ja"/>
    <n v="0"/>
    <s v="ved ikke"/>
    <s v="Nej"/>
    <s v="vil helst have udefra det får vg.børnene nu"/>
    <s v="Ja"/>
    <n v="0"/>
    <s v="Nej"/>
    <n v="0"/>
    <n v="0"/>
    <s v="produktionskøkken"/>
    <s v="nej"/>
    <s v="Større"/>
    <s v="Større"/>
    <s v="ja"/>
    <s v="større kogebord, ovne, køleskab, røremaskine. Køkkenelementer"/>
    <n v="0"/>
    <n v="0"/>
    <n v="0"/>
    <n v="0"/>
    <n v="0"/>
    <n v="0"/>
    <n v="0"/>
    <n v="0"/>
    <n v="0"/>
    <s v="Birgitte"/>
    <s v="19.03"/>
    <n v="0"/>
    <n v="1"/>
    <n v="0"/>
    <n v="0"/>
    <n v="1"/>
    <n v="0"/>
    <n v="0"/>
    <n v="0"/>
    <n v="0"/>
    <n v="2"/>
    <n v="0"/>
    <n v="0"/>
    <n v="0"/>
    <n v="0"/>
    <n v="0"/>
    <n v="1"/>
    <n v="0"/>
    <n v="0"/>
    <n v="0"/>
    <n v="1"/>
    <n v="20"/>
    <s v="miele"/>
    <n v="0"/>
    <s v="Nej"/>
    <n v="0"/>
    <s v="Nej"/>
    <s v="Nej"/>
    <s v="Nej"/>
    <n v="2"/>
    <s v="ingen plads"/>
    <s v="Lige slået sammen vg. Og bh.. Der vil blive etableret tekøkken i stuen. Her bør indtænkes mulighed for opvaskemaskine, så service til børn i stuen kan hånteres der.. Køkken ligger ovenpå kunne evt. benyttes som koldt køkken. Der kommer elevator mellem de to etager."/>
    <n v="0"/>
    <x v="0"/>
    <s v="Nørrebro"/>
    <n v="24"/>
    <n v="0"/>
    <n v="42"/>
    <n v="0"/>
    <n v="0"/>
    <n v="0"/>
    <n v="0"/>
    <n v="0"/>
    <n v="0"/>
    <n v="0"/>
    <n v="0"/>
    <n v="0"/>
    <n v="0"/>
    <n v="0"/>
    <n v="205185.45"/>
    <s v="35277"/>
  </r>
  <r>
    <x v="0"/>
    <x v="305"/>
    <n v="0"/>
    <x v="2"/>
    <s v="Blegdamsvej 1C"/>
    <n v="2200"/>
    <s v="København N"/>
    <s v="35 39 09 75"/>
    <s v="35314@buf.kk.dk"/>
    <s v="ANNETTE PETERSEN"/>
    <n v="35381241"/>
    <n v="0"/>
    <s v="35314@buf.kk.dk"/>
    <s v="Integreret"/>
    <n v="0"/>
    <n v="0"/>
    <n v="60"/>
    <n v="60"/>
    <n v="50"/>
    <n v="37"/>
    <n v="30"/>
    <s v="Nej"/>
    <n v="0"/>
    <n v="0"/>
    <n v="0"/>
    <n v="0"/>
    <n v="0"/>
    <n v="0"/>
    <n v="0"/>
    <n v="5"/>
    <n v="0"/>
    <n v="1"/>
    <n v="5"/>
    <n v="0"/>
    <n v="0"/>
    <n v="0"/>
    <n v="0"/>
    <s v="Ja"/>
    <n v="0"/>
    <s v="Maria Hoydal"/>
    <n v="2009"/>
    <n v="25"/>
    <n v="0"/>
    <n v="0"/>
    <s v="3 år på hotel og resturantskolen, andre inst."/>
    <n v="0"/>
    <n v="0"/>
    <n v="0"/>
    <n v="0"/>
    <n v="0"/>
    <n v="0"/>
    <n v="0"/>
    <n v="0"/>
    <n v="0"/>
    <n v="70"/>
    <n v="0"/>
    <n v="1"/>
    <s v="Ja"/>
    <s v="ja"/>
    <s v="Ja"/>
    <s v="Ja"/>
    <n v="0"/>
    <s v="Ja"/>
    <n v="0"/>
    <s v="Ja"/>
    <n v="0"/>
    <s v="ja"/>
    <s v="Maria vil gerne have tilbudt kursus fra os"/>
    <n v="0"/>
    <s v="Køkken begrænset tilvirk"/>
    <n v="0"/>
    <n v="0"/>
    <n v="0"/>
    <n v="0"/>
    <n v="0"/>
    <n v="0"/>
    <n v="0"/>
    <n v="0"/>
    <n v="0"/>
    <s v="Mindre"/>
    <s v="ekstra ovn, røremaskine, opvaskemaskine op i arbejdshøjde"/>
    <n v="0"/>
    <n v="0"/>
    <s v="der er mulighed for udbygning ud mod garderoben. Som vil betyde at inst. kan få et produktionskøkken."/>
    <s v="Lone"/>
    <s v="24.03"/>
    <n v="0"/>
    <n v="1"/>
    <n v="0"/>
    <n v="0"/>
    <n v="0"/>
    <n v="0"/>
    <n v="0"/>
    <n v="0"/>
    <n v="0"/>
    <n v="1"/>
    <n v="0"/>
    <n v="0"/>
    <n v="0"/>
    <n v="0"/>
    <n v="0"/>
    <n v="1"/>
    <n v="0"/>
    <n v="0"/>
    <n v="0"/>
    <n v="1"/>
    <n v="20"/>
    <s v="mile"/>
    <n v="4"/>
    <s v="Nej"/>
    <n v="0"/>
    <s v="Nej"/>
    <s v="Nej"/>
    <s v="Nej"/>
    <n v="1"/>
    <s v="Begrænset"/>
    <n v="0"/>
    <n v="0"/>
    <x v="0"/>
    <s v="Nørrebro"/>
    <n v="0"/>
    <n v="0"/>
    <n v="60"/>
    <n v="60"/>
    <n v="50"/>
    <n v="37"/>
    <n v="30"/>
    <n v="0"/>
    <n v="0"/>
    <n v="0"/>
    <n v="0"/>
    <n v="0"/>
    <n v="0"/>
    <n v="0"/>
    <n v="92872.66"/>
    <s v="35314"/>
  </r>
  <r>
    <x v="0"/>
    <x v="306"/>
    <n v="0"/>
    <x v="2"/>
    <s v="Brohusgade 9"/>
    <n v="2200"/>
    <s v="København N"/>
    <n v="35200189"/>
    <s v="35326@buf.kk.dk"/>
    <s v="Anna Fisker"/>
    <n v="0"/>
    <n v="0"/>
    <s v="35326@buf.kk.dk"/>
    <s v="Integreret"/>
    <n v="53"/>
    <n v="0"/>
    <n v="72"/>
    <n v="80"/>
    <n v="0"/>
    <n v="0"/>
    <n v="0"/>
    <s v="Nej"/>
    <n v="0"/>
    <n v="0"/>
    <n v="5"/>
    <n v="5"/>
    <n v="5"/>
    <n v="5"/>
    <n v="0"/>
    <n v="5"/>
    <n v="5"/>
    <n v="5"/>
    <n v="5"/>
    <n v="0"/>
    <n v="384000"/>
    <n v="0"/>
    <n v="0"/>
    <s v="Ja"/>
    <n v="0"/>
    <s v="Nikolaj Løngren"/>
    <n v="2008"/>
    <n v="37"/>
    <n v="0"/>
    <s v="kok"/>
    <n v="0"/>
    <n v="0"/>
    <s v="Eva Aabel"/>
    <n v="2009"/>
    <n v="32"/>
    <n v="0"/>
    <s v="ufaglært"/>
    <n v="0"/>
    <n v="0"/>
    <n v="95"/>
    <n v="95"/>
    <n v="1"/>
    <n v="1"/>
    <s v="Ja"/>
    <s v="Nej"/>
    <s v="Ja"/>
    <s v="Ja"/>
    <n v="0"/>
    <s v="Ja"/>
    <n v="0"/>
    <s v="Ja"/>
    <n v="0"/>
    <n v="0"/>
    <s v="har ikke brug for flere hænder"/>
    <n v="0"/>
    <s v="produktionskøkken"/>
    <s v="Ja"/>
    <n v="0"/>
    <n v="0"/>
    <n v="0"/>
    <s v="påbud: emhættet over konvektionsovnen"/>
    <n v="0"/>
    <n v="0"/>
    <n v="0"/>
    <n v="0"/>
    <n v="0"/>
    <n v="0"/>
    <n v="0"/>
    <n v="0"/>
    <n v="0"/>
    <s v="Birgitte"/>
    <s v="18.03"/>
    <n v="0"/>
    <n v="0"/>
    <n v="1"/>
    <n v="6"/>
    <n v="0"/>
    <n v="0"/>
    <n v="0"/>
    <n v="1"/>
    <n v="10"/>
    <n v="1"/>
    <n v="0"/>
    <n v="3"/>
    <n v="0"/>
    <n v="0"/>
    <n v="0"/>
    <n v="0"/>
    <n v="0"/>
    <n v="2"/>
    <n v="1"/>
    <n v="1"/>
    <n v="4"/>
    <s v="ken"/>
    <n v="0"/>
    <s v="Ja"/>
    <n v="20"/>
    <s v="Nej"/>
    <s v="Ja"/>
    <s v="ja"/>
    <n v="0"/>
    <s v="God plads"/>
    <n v="0"/>
    <n v="0"/>
    <x v="0"/>
    <s v="Nørrebro"/>
    <n v="53"/>
    <n v="0"/>
    <n v="72"/>
    <n v="80"/>
    <n v="0"/>
    <n v="0"/>
    <n v="0"/>
    <n v="0"/>
    <n v="0"/>
    <n v="0"/>
    <n v="0"/>
    <n v="0"/>
    <n v="0"/>
    <n v="0"/>
    <n v="397618.47"/>
    <s v="35326"/>
  </r>
  <r>
    <x v="0"/>
    <x v="307"/>
    <s v="Haraldsgården"/>
    <x v="2"/>
    <s v="Ragnhildgade 2"/>
    <n v="2100"/>
    <s v="København Ø"/>
    <s v="39 29 71 55"/>
    <s v="mail@haraldsgaarden.dk"/>
    <n v="0"/>
    <s v="."/>
    <s v="."/>
    <s v="35356@buf.kk.dk"/>
    <s v="Integreret"/>
    <n v="36"/>
    <n v="0"/>
    <n v="64"/>
    <n v="40"/>
    <n v="21"/>
    <n v="14"/>
    <n v="0"/>
    <s v="ja"/>
    <n v="2"/>
    <n v="1"/>
    <n v="5"/>
    <n v="5"/>
    <n v="5"/>
    <n v="5"/>
    <n v="0"/>
    <n v="5"/>
    <n v="0"/>
    <n v="0"/>
    <n v="5"/>
    <n v="0"/>
    <n v="250000"/>
    <n v="0"/>
    <n v="0"/>
    <s v="Ja"/>
    <n v="0"/>
    <s v="Susanne barselsvikar for Sungul"/>
    <n v="2008"/>
    <n v="30"/>
    <n v="0"/>
    <n v="0"/>
    <n v="0"/>
    <n v="0"/>
    <n v="0"/>
    <n v="0"/>
    <n v="0"/>
    <n v="0"/>
    <n v="0"/>
    <n v="0"/>
    <n v="0"/>
    <n v="75"/>
    <n v="75"/>
    <n v="1"/>
    <n v="1"/>
    <s v="Ja"/>
    <s v="ja"/>
    <s v="Ja"/>
    <s v="Ja"/>
    <n v="0"/>
    <s v="Ja"/>
    <n v="0"/>
    <s v="Ja"/>
    <n v="0"/>
    <s v="Nej"/>
    <n v="0"/>
    <n v="0"/>
    <s v="produktionskøkken"/>
    <n v="0"/>
    <s v="Mindre"/>
    <s v="Større"/>
    <n v="0"/>
    <s v="ovn,kogeplade,køleskab"/>
    <n v="0"/>
    <n v="0"/>
    <n v="0"/>
    <n v="0"/>
    <n v="0"/>
    <n v="0"/>
    <n v="0"/>
    <n v="0"/>
    <s v="køkkenet skal udbygges"/>
    <s v="Mariah"/>
    <s v="25.03"/>
    <n v="0"/>
    <n v="0"/>
    <n v="1"/>
    <n v="4"/>
    <n v="0"/>
    <n v="2"/>
    <n v="0"/>
    <n v="0"/>
    <n v="0"/>
    <n v="1"/>
    <n v="1"/>
    <n v="0"/>
    <n v="0"/>
    <n v="0"/>
    <n v="0"/>
    <n v="0"/>
    <n v="1"/>
    <n v="0"/>
    <n v="0"/>
    <n v="1"/>
    <n v="25"/>
    <s v="miele"/>
    <n v="5"/>
    <s v="Nej"/>
    <n v="0"/>
    <s v="Ja"/>
    <s v="Ja"/>
    <n v="0"/>
    <n v="2"/>
    <s v="Begrænset"/>
    <s v="elevator bør indtænkes da børnehaven ligger på 1. sal"/>
    <n v="0"/>
    <x v="0"/>
    <s v="Nørrebro"/>
    <n v="36"/>
    <n v="0"/>
    <n v="64"/>
    <n v="40"/>
    <n v="21"/>
    <n v="14"/>
    <n v="0"/>
    <n v="0"/>
    <n v="0"/>
    <n v="0"/>
    <n v="0"/>
    <n v="0"/>
    <n v="0"/>
    <n v="0"/>
    <n v="0"/>
    <s v="35529"/>
  </r>
  <r>
    <x v="0"/>
    <x v="308"/>
    <s v="Haraldsgården"/>
    <x v="2"/>
    <s v="Ragnhildgade 2"/>
    <n v="2100"/>
    <s v="København Ø"/>
    <s v="39 29 71 55"/>
    <s v="mail@haraldsgaarden.dk"/>
    <n v="0"/>
    <s v="."/>
    <s v="."/>
    <s v="35356@buf.kk.dk"/>
    <s v="Integreret"/>
    <n v="36"/>
    <n v="0"/>
    <n v="64"/>
    <n v="40"/>
    <n v="21"/>
    <n v="14"/>
    <n v="0"/>
    <s v="j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4"/>
    <n v="0"/>
    <n v="1"/>
    <n v="0"/>
    <n v="0"/>
    <n v="0"/>
    <n v="0"/>
    <n v="1"/>
    <n v="0"/>
    <n v="0"/>
    <n v="0"/>
    <n v="0"/>
    <n v="1"/>
    <n v="0"/>
    <n v="0"/>
    <n v="0"/>
    <n v="1"/>
    <n v="25"/>
    <s v="miele"/>
    <n v="3"/>
    <n v="0"/>
    <n v="0"/>
    <n v="0"/>
    <n v="0"/>
    <n v="0"/>
    <n v="0"/>
    <n v="0"/>
    <n v="0"/>
    <n v="0"/>
    <x v="0"/>
    <s v="Nørrebro"/>
    <n v="36"/>
    <n v="0"/>
    <n v="64"/>
    <n v="40"/>
    <n v="21"/>
    <n v="14"/>
    <n v="0"/>
    <n v="0"/>
    <n v="0"/>
    <n v="0"/>
    <n v="0"/>
    <n v="0"/>
    <n v="0"/>
    <n v="0"/>
    <n v="0"/>
    <s v="35529"/>
  </r>
  <r>
    <x v="0"/>
    <x v="309"/>
    <s v="Haraldsgården"/>
    <x v="2"/>
    <s v="Ragnhildgade 2"/>
    <n v="2100"/>
    <s v="København Ø"/>
    <s v="39 29 71 55"/>
    <s v="mail@haraldsgaarden.dk"/>
    <n v="0"/>
    <s v="."/>
    <s v="."/>
    <s v="35356@buf.kk.dk"/>
    <s v="Integreret"/>
    <n v="36"/>
    <n v="0"/>
    <n v="64"/>
    <n v="40"/>
    <n v="21"/>
    <n v="1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s v="Mariah"/>
    <d v="2009-04-21T00:00:00"/>
    <n v="0"/>
    <n v="0"/>
    <n v="0"/>
    <n v="0"/>
    <n v="0"/>
    <n v="0"/>
    <n v="0"/>
    <n v="0"/>
    <n v="0"/>
    <n v="0"/>
    <n v="0"/>
    <n v="0"/>
    <n v="0"/>
    <n v="0"/>
    <n v="0"/>
    <n v="0"/>
    <n v="0"/>
    <n v="0"/>
    <n v="0"/>
    <n v="0"/>
    <n v="0"/>
    <n v="0"/>
    <n v="0"/>
    <n v="0"/>
    <n v="0"/>
    <n v="0"/>
    <n v="0"/>
    <n v="0"/>
    <n v="0"/>
    <n v="0"/>
    <n v="0"/>
    <s v="Skovbus"/>
    <x v="0"/>
    <s v="Nørrebro"/>
    <n v="36"/>
    <n v="0"/>
    <n v="64"/>
    <n v="40"/>
    <n v="21"/>
    <n v="14"/>
    <n v="0"/>
    <n v="0"/>
    <n v="0"/>
    <n v="0"/>
    <n v="0"/>
    <n v="0"/>
    <n v="0"/>
    <n v="0"/>
    <n v="0"/>
    <s v="35529"/>
  </r>
  <r>
    <x v="0"/>
    <x v="310"/>
    <s v="Blågård Sogns Børneinstitution "/>
    <x v="2"/>
    <s v="Stengade 35"/>
    <n v="2200"/>
    <s v="København N"/>
    <s v="35 39 39 99"/>
    <s v="35538@buf.kk.dk"/>
    <s v="Ruth Steen Hansen"/>
    <n v="35350258"/>
    <n v="0"/>
    <s v="35538@buf.kk.dk"/>
    <s v="Integreret"/>
    <n v="30"/>
    <n v="0"/>
    <n v="40"/>
    <n v="0"/>
    <n v="0"/>
    <n v="0"/>
    <n v="0"/>
    <s v="Nej"/>
    <n v="0"/>
    <n v="0"/>
    <n v="5"/>
    <n v="5"/>
    <n v="5"/>
    <n v="5"/>
    <n v="0"/>
    <n v="5"/>
    <n v="0"/>
    <n v="0"/>
    <n v="5"/>
    <n v="0"/>
    <n v="0"/>
    <n v="0"/>
    <n v="0"/>
    <s v="Ja"/>
    <n v="0"/>
    <s v="Heidi Jensen"/>
    <n v="2007"/>
    <n v="32"/>
    <n v="0"/>
    <s v="ufaglært"/>
    <s v="diverse køkkener. Pæd.medhjælper"/>
    <n v="0"/>
    <n v="0"/>
    <n v="0"/>
    <n v="0"/>
    <n v="0"/>
    <n v="0"/>
    <n v="0"/>
    <n v="0"/>
    <n v="85"/>
    <n v="85"/>
    <n v="2"/>
    <n v="2"/>
    <s v="Ja"/>
    <s v="Nej"/>
    <s v="Ja"/>
    <s v="Ja"/>
    <s v="køkkenet har tidligere lavet mad til så mange"/>
    <s v="Ja"/>
    <n v="0"/>
    <n v="0"/>
    <n v="0"/>
    <s v="Nej"/>
    <n v="0"/>
    <n v="0"/>
    <s v="produktionskøkken"/>
    <s v="Ja"/>
    <n v="0"/>
    <n v="0"/>
    <n v="0"/>
    <s v="ønske, kartoffelskræller"/>
    <n v="0"/>
    <n v="0"/>
    <n v="0"/>
    <n v="0"/>
    <n v="0"/>
    <n v="0"/>
    <n v="0"/>
    <n v="0"/>
    <n v="0"/>
    <s v="Birgitte"/>
    <s v="20.03"/>
    <n v="0"/>
    <n v="0"/>
    <n v="1"/>
    <n v="5"/>
    <n v="0"/>
    <n v="2"/>
    <n v="0"/>
    <n v="0"/>
    <n v="0"/>
    <n v="0"/>
    <n v="0"/>
    <n v="2"/>
    <n v="0"/>
    <n v="0"/>
    <n v="0"/>
    <n v="0"/>
    <n v="1"/>
    <n v="0"/>
    <n v="0"/>
    <n v="1"/>
    <n v="3"/>
    <s v="miele"/>
    <n v="0"/>
    <s v="Ja"/>
    <n v="0"/>
    <n v="0"/>
    <s v="Ja"/>
    <n v="0"/>
    <n v="3"/>
    <s v="Begrænset"/>
    <n v="0"/>
    <n v="0"/>
    <x v="0"/>
    <s v="Nørrebro"/>
    <n v="30"/>
    <n v="0"/>
    <n v="40"/>
    <n v="0"/>
    <n v="0"/>
    <n v="0"/>
    <n v="0"/>
    <n v="0"/>
    <n v="0"/>
    <n v="0"/>
    <n v="0"/>
    <n v="0"/>
    <n v="0"/>
    <n v="0"/>
    <n v="116122.6"/>
    <s v="35538"/>
  </r>
  <r>
    <x v="0"/>
    <x v="311"/>
    <n v="0"/>
    <x v="2"/>
    <s v="Korsgade 60"/>
    <n v="2200"/>
    <s v="København N"/>
    <n v="35301739"/>
    <s v="35545@buf.kk.dk"/>
    <s v="Sidsel Jost Bruun Jørgensen"/>
    <n v="36969006"/>
    <n v="0"/>
    <s v="35545@buf.kk.dk"/>
    <s v="Integreret"/>
    <n v="14"/>
    <n v="0"/>
    <n v="44"/>
    <n v="0"/>
    <n v="0"/>
    <n v="0"/>
    <n v="0"/>
    <s v="Nej"/>
    <n v="1"/>
    <n v="0"/>
    <n v="5"/>
    <n v="5"/>
    <n v="0"/>
    <n v="5"/>
    <n v="0"/>
    <n v="5"/>
    <n v="0"/>
    <n v="0"/>
    <n v="5"/>
    <n v="0"/>
    <n v="50000"/>
    <n v="0"/>
    <n v="0"/>
    <n v="0"/>
    <n v="0"/>
    <n v="0"/>
    <n v="0"/>
    <n v="0"/>
    <n v="0"/>
    <n v="0"/>
    <n v="0"/>
    <n v="0"/>
    <n v="0"/>
    <n v="0"/>
    <n v="0"/>
    <n v="0"/>
    <n v="0"/>
    <n v="0"/>
    <n v="0"/>
    <n v="95"/>
    <n v="95"/>
    <n v="2"/>
    <n v="2"/>
    <s v="Ja"/>
    <s v="Nej"/>
    <s v="nej"/>
    <s v="Ja"/>
    <s v="syntes ordningen er god, syntes ikke rammerne er iorden."/>
    <n v="0"/>
    <n v="0"/>
    <s v="Ja"/>
    <s v="syntes det er en stor opgave"/>
    <s v="Nej"/>
    <s v="vil gerne have fra os"/>
    <n v="0"/>
    <s v="produktionskøkken"/>
    <s v="nej"/>
    <s v="Mindre"/>
    <s v="Mindre"/>
    <n v="0"/>
    <s v="Hvis der skal laves mad til alle børnene, også dem i udflytter, kræves en større ændring i eksisterende køkken. Ellers er det opvaskemaskine op i højde, en ovn, faste underskabe og rørmaskine"/>
    <n v="0"/>
    <n v="0"/>
    <n v="0"/>
    <n v="0"/>
    <n v="0"/>
    <n v="0"/>
    <n v="0"/>
    <n v="0"/>
    <n v="0"/>
    <s v="Lone"/>
    <s v="24.03"/>
    <n v="0"/>
    <n v="0"/>
    <n v="1"/>
    <n v="4"/>
    <n v="0"/>
    <n v="1"/>
    <n v="0"/>
    <n v="0"/>
    <n v="0"/>
    <n v="0"/>
    <n v="1"/>
    <n v="0"/>
    <n v="0"/>
    <n v="0"/>
    <n v="0"/>
    <n v="0"/>
    <n v="1"/>
    <n v="0"/>
    <n v="0"/>
    <n v="1"/>
    <n v="20"/>
    <s v="mile"/>
    <n v="3"/>
    <s v="Nej"/>
    <n v="0"/>
    <s v="Nej"/>
    <s v="Nej"/>
    <s v="ja"/>
    <n v="3"/>
    <s v="God plads"/>
    <n v="0"/>
    <n v="0"/>
    <x v="0"/>
    <s v="Nørrebro"/>
    <n v="14"/>
    <n v="0"/>
    <n v="44"/>
    <n v="70"/>
    <n v="0"/>
    <n v="0"/>
    <n v="0"/>
    <n v="0"/>
    <n v="0"/>
    <n v="0"/>
    <n v="0"/>
    <n v="0"/>
    <n v="0"/>
    <n v="0"/>
    <n v="110855.55"/>
    <s v="35545"/>
  </r>
  <r>
    <x v="0"/>
    <x v="312"/>
    <s v="Panumhaven"/>
    <x v="2"/>
    <s v="Nørre Allé 4"/>
    <n v="2200"/>
    <s v="København N"/>
    <s v="35 42 55 51"/>
    <s v="35546@buf.kk.dk"/>
    <s v="Marica Kljucarie"/>
    <n v="39278383"/>
    <n v="0"/>
    <s v="35546@buf.kk.dk"/>
    <s v="Integreret"/>
    <n v="20"/>
    <n v="0"/>
    <n v="24"/>
    <n v="0"/>
    <n v="0"/>
    <n v="0"/>
    <n v="0"/>
    <s v="Nej"/>
    <n v="0"/>
    <n v="0"/>
    <n v="5"/>
    <n v="5"/>
    <n v="5"/>
    <n v="5"/>
    <n v="0"/>
    <n v="5"/>
    <n v="0"/>
    <n v="0"/>
    <n v="5"/>
    <n v="0"/>
    <s v="90000 til 100000"/>
    <s v="ikke udregnet"/>
    <n v="0"/>
    <s v="Ja"/>
    <n v="0"/>
    <s v="Anne Kathrine Niemanh"/>
    <n v="2007"/>
    <n v="20"/>
    <n v="0"/>
    <s v="kok"/>
    <s v="restaurent"/>
    <n v="0"/>
    <n v="0"/>
    <n v="0"/>
    <n v="0"/>
    <n v="0"/>
    <n v="0"/>
    <n v="0"/>
    <n v="0"/>
    <n v="75"/>
    <n v="75"/>
    <n v="2"/>
    <n v="1"/>
    <s v="Ja"/>
    <s v="Nej"/>
    <s v="Ja"/>
    <s v="Ja"/>
    <s v="er meget imod mad udefra"/>
    <s v="Ja"/>
    <n v="0"/>
    <s v="Ja"/>
    <n v="0"/>
    <s v="ja"/>
    <s v="de har"/>
    <n v="0"/>
    <s v="produktionskøkken"/>
    <s v="nej"/>
    <n v="0"/>
    <n v="0"/>
    <n v="0"/>
    <s v="evt. ekstra vask, se kommentar"/>
    <n v="0"/>
    <n v="0"/>
    <n v="0"/>
    <n v="0"/>
    <n v="0"/>
    <n v="0"/>
    <n v="0"/>
    <n v="0"/>
    <s v="inst. har midertidige lokaler og venter på nye, forventer der går 1-2 år. På dispensation har de lov til at lave mad til vg.børn, vil også gerne lave mad til bh.børn.Køkkenet kan sagtens rumme det, køkkenpersonalet er yderst fleksibel og vil gerne, så madhus anbefalingen er, at de får lov. Opvaskemaskine hæves, hvis teknisk muligt uden at tage bordplads."/>
    <n v="0"/>
    <d v="1899-12-30T00:00:00"/>
    <n v="0"/>
    <n v="0"/>
    <n v="1"/>
    <n v="4"/>
    <n v="1"/>
    <n v="1"/>
    <n v="0"/>
    <n v="0"/>
    <n v="0"/>
    <n v="3"/>
    <n v="0"/>
    <n v="0"/>
    <n v="0"/>
    <n v="1"/>
    <n v="0"/>
    <n v="1"/>
    <n v="0"/>
    <n v="0"/>
    <n v="0"/>
    <n v="1"/>
    <n v="20"/>
    <s v="mile"/>
    <n v="4"/>
    <n v="0"/>
    <n v="0"/>
    <s v="Ja"/>
    <s v="Ja"/>
    <n v="0"/>
    <n v="0"/>
    <s v="Begrænset"/>
    <n v="0"/>
    <n v="0"/>
    <x v="0"/>
    <s v="Nørrebro"/>
    <n v="20"/>
    <n v="0"/>
    <n v="24"/>
    <n v="0"/>
    <n v="0"/>
    <n v="0"/>
    <n v="0"/>
    <n v="0"/>
    <n v="0"/>
    <n v="0"/>
    <n v="0"/>
    <n v="0"/>
    <n v="0"/>
    <n v="0"/>
    <n v="73373.62"/>
    <s v="35546"/>
  </r>
  <r>
    <x v="0"/>
    <x v="313"/>
    <s v="Røde Rose III"/>
    <x v="2"/>
    <s v="Heimdalsgade 42"/>
    <n v="2200"/>
    <s v="København N"/>
    <s v="35 83 29 66"/>
    <s v="Rose-3@mail.tele.dk"/>
    <s v="Kollektiv ledelse Marianne Guldager"/>
    <n v="38867632"/>
    <n v="0"/>
    <s v="35551@buf.kk.dk"/>
    <s v="Integreret"/>
    <n v="22"/>
    <n v="0"/>
    <n v="44"/>
    <n v="0"/>
    <n v="0"/>
    <n v="0"/>
    <n v="0"/>
    <s v="Nej"/>
    <n v="0"/>
    <n v="0"/>
    <n v="5"/>
    <n v="5"/>
    <n v="4"/>
    <n v="5"/>
    <n v="0"/>
    <n v="5"/>
    <n v="5"/>
    <n v="3"/>
    <n v="5"/>
    <n v="0"/>
    <n v="140000"/>
    <n v="0"/>
    <n v="0"/>
    <s v="Ja"/>
    <n v="0"/>
    <s v="Anthony Farrington"/>
    <n v="1989"/>
    <n v="37"/>
    <n v="0"/>
    <n v="0"/>
    <n v="0"/>
    <s v="Camilla Plum kurser, Madhus"/>
    <n v="0"/>
    <n v="0"/>
    <n v="0"/>
    <n v="0"/>
    <n v="0"/>
    <n v="0"/>
    <n v="0"/>
    <n v="80"/>
    <n v="0"/>
    <n v="1"/>
    <n v="0"/>
    <s v="Ja"/>
    <s v="ja"/>
    <s v="Ja"/>
    <s v="Ja"/>
    <n v="0"/>
    <s v="Ja"/>
    <n v="0"/>
    <s v="Ja"/>
    <n v="0"/>
    <s v="Nej"/>
    <n v="0"/>
    <n v="0"/>
    <s v="produktionskøkken"/>
    <s v="nej"/>
    <s v="Mindre"/>
    <n v="0"/>
    <n v="0"/>
    <s v="større opvaskemaskine, service, røremaskine (bjørn), gryde"/>
    <n v="0"/>
    <n v="0"/>
    <n v="0"/>
    <n v="0"/>
    <n v="0"/>
    <n v="0"/>
    <n v="0"/>
    <n v="0"/>
    <s v="Da køkkenet et par gange om ugen laver mad til alle børnene, har de en fornemmelse af hvad det kommer til at betyde."/>
    <s v="Lone"/>
    <s v="16.03"/>
    <n v="0"/>
    <n v="0"/>
    <n v="1"/>
    <n v="5"/>
    <n v="0"/>
    <n v="3"/>
    <n v="0"/>
    <n v="0"/>
    <n v="0"/>
    <n v="0"/>
    <n v="2"/>
    <n v="0"/>
    <n v="0"/>
    <n v="1"/>
    <n v="0"/>
    <n v="0"/>
    <n v="0"/>
    <n v="0"/>
    <n v="1"/>
    <n v="1"/>
    <n v="20"/>
    <s v="miele"/>
    <n v="5"/>
    <s v="Nej"/>
    <n v="0"/>
    <s v="Ja"/>
    <s v="Nej"/>
    <s v="ja"/>
    <n v="2"/>
    <s v="God plads"/>
    <n v="0"/>
    <n v="0"/>
    <x v="0"/>
    <s v="Nørrebro"/>
    <n v="22"/>
    <n v="0"/>
    <n v="44"/>
    <n v="0"/>
    <n v="0"/>
    <n v="0"/>
    <n v="0"/>
    <n v="0"/>
    <n v="0"/>
    <n v="0"/>
    <n v="0"/>
    <n v="0"/>
    <n v="0"/>
    <n v="0"/>
    <n v="106929.45"/>
    <s v="35551"/>
  </r>
  <r>
    <x v="0"/>
    <x v="314"/>
    <n v="0"/>
    <x v="2"/>
    <s v="Læssøesgade 22"/>
    <n v="2200"/>
    <s v="København N"/>
    <n v="35355001"/>
    <s v="35561@buf.kk.dk"/>
    <s v="Christiane Pedersen"/>
    <n v="35434389"/>
    <n v="0"/>
    <s v="laesoegade@mail.tele.dk"/>
    <s v="Integreret"/>
    <n v="0"/>
    <n v="0"/>
    <n v="24"/>
    <n v="23"/>
    <n v="0"/>
    <n v="0"/>
    <n v="0"/>
    <s v="Nej"/>
    <n v="0"/>
    <n v="0"/>
    <n v="0"/>
    <n v="0"/>
    <n v="0"/>
    <n v="0"/>
    <n v="0"/>
    <n v="5"/>
    <n v="0"/>
    <n v="5"/>
    <n v="5"/>
    <n v="0"/>
    <n v="0"/>
    <n v="100000"/>
    <n v="0"/>
    <s v="Ja"/>
    <n v="0"/>
    <s v="Katrine Anker Møller"/>
    <n v="2008"/>
    <n v="34"/>
    <n v="0"/>
    <s v="Eh-økonom"/>
    <s v="15 års erfaring fra institutioner"/>
    <s v="blende mad, Madhuset. Øko-kurser hos dogme Kbh."/>
    <n v="0"/>
    <n v="0"/>
    <n v="0"/>
    <n v="0"/>
    <n v="0"/>
    <n v="0"/>
    <n v="0"/>
    <n v="0"/>
    <n v="75"/>
    <n v="0"/>
    <n v="2"/>
    <s v="Ja"/>
    <s v="ja"/>
    <s v="Ja"/>
    <s v="Ja"/>
    <n v="0"/>
    <s v="Ja"/>
    <n v="0"/>
    <s v="Ja"/>
    <n v="0"/>
    <s v="ja"/>
    <s v="de har"/>
    <n v="0"/>
    <s v="produktionskøkken"/>
    <s v="nej"/>
    <s v="Mindre"/>
    <n v="0"/>
    <n v="0"/>
    <s v="En lille Bjørn til brødbagning er et stort ønske. (der er også 23 fritidshjems børn der skal have mad) Robot til grøntsager."/>
    <n v="0"/>
    <n v="0"/>
    <n v="0"/>
    <n v="0"/>
    <n v="0"/>
    <n v="0"/>
    <n v="0"/>
    <n v="0"/>
    <n v="0"/>
    <s v="Mariah"/>
    <s v="23.03.09"/>
    <n v="0"/>
    <n v="0"/>
    <n v="1"/>
    <n v="4"/>
    <n v="0"/>
    <n v="2"/>
    <n v="0"/>
    <n v="0"/>
    <n v="0"/>
    <n v="0"/>
    <n v="2"/>
    <n v="0"/>
    <n v="0"/>
    <n v="0"/>
    <n v="0"/>
    <n v="0"/>
    <n v="0"/>
    <n v="0"/>
    <n v="1"/>
    <n v="1"/>
    <n v="25"/>
    <s v="mile"/>
    <n v="6"/>
    <n v="0"/>
    <n v="0"/>
    <n v="0"/>
    <s v="Ja"/>
    <s v="ja"/>
    <n v="2"/>
    <s v="God plads"/>
    <s v="Institutionen har allerede mad til alle"/>
    <n v="0"/>
    <x v="0"/>
    <s v="Nørrebro"/>
    <n v="0"/>
    <n v="0"/>
    <n v="19"/>
    <n v="11"/>
    <n v="0"/>
    <n v="0"/>
    <n v="0"/>
    <n v="0"/>
    <n v="5"/>
    <n v="5"/>
    <n v="0"/>
    <n v="0"/>
    <n v="0"/>
    <n v="0"/>
    <n v="92829.78"/>
    <s v="35561"/>
  </r>
  <r>
    <x v="0"/>
    <x v="315"/>
    <s v="Samuelsgaarden"/>
    <x v="2"/>
    <s v="Rådmandsgade 31"/>
    <n v="2200"/>
    <s v="København N"/>
    <s v="35 83 31 71"/>
    <s v="mail@samuelsgaarden.kk.dk"/>
    <s v="Carsten Allan Hansen"/>
    <n v="0"/>
    <n v="0"/>
    <s v="35265@buf.kk.dk"/>
    <s v="Integreret"/>
    <n v="33"/>
    <n v="0"/>
    <n v="60"/>
    <n v="84"/>
    <n v="25"/>
    <n v="15"/>
    <n v="0"/>
    <s v="Nej"/>
    <n v="0"/>
    <n v="0"/>
    <n v="5"/>
    <n v="5"/>
    <n v="5"/>
    <n v="5"/>
    <n v="5"/>
    <n v="5"/>
    <n v="0"/>
    <n v="0"/>
    <n v="5"/>
    <n v="0"/>
    <n v="72000"/>
    <n v="36000"/>
    <n v="0"/>
    <n v="0"/>
    <n v="0"/>
    <n v="0"/>
    <n v="0"/>
    <n v="0"/>
    <n v="0"/>
    <n v="0"/>
    <n v="0"/>
    <n v="0"/>
    <n v="0"/>
    <n v="0"/>
    <n v="0"/>
    <n v="0"/>
    <n v="0"/>
    <n v="0"/>
    <n v="0"/>
    <n v="60"/>
    <n v="60"/>
    <n v="2"/>
    <n v="2"/>
    <s v="Ja"/>
    <s v="Nej"/>
    <s v="Ja"/>
    <s v="Ja"/>
    <n v="0"/>
    <s v="Ja"/>
    <n v="0"/>
    <s v="Ja"/>
    <n v="0"/>
    <s v="Nej"/>
    <s v="vil gerne have hjælp"/>
    <n v="0"/>
    <s v="Køkken begrænset tilvirk"/>
    <n v="0"/>
    <n v="0"/>
    <n v="0"/>
    <n v="0"/>
    <s v="køkkenet er ikke i brug. Trænger til nye bordplader, bordplads,kogebord,ovne,udsugning,køl-frys."/>
    <n v="0"/>
    <n v="0"/>
    <n v="0"/>
    <n v="0"/>
    <n v="0"/>
    <n v="0"/>
    <n v="0"/>
    <n v="0"/>
    <n v="0"/>
    <s v="Cathrine"/>
    <s v="24.03"/>
    <n v="0"/>
    <n v="1"/>
    <n v="0"/>
    <n v="0"/>
    <n v="0"/>
    <n v="0"/>
    <n v="0"/>
    <n v="0"/>
    <n v="0"/>
    <n v="1"/>
    <n v="0"/>
    <n v="0"/>
    <n v="0"/>
    <n v="0"/>
    <n v="0"/>
    <n v="0"/>
    <n v="0"/>
    <n v="0"/>
    <n v="0"/>
    <n v="1"/>
    <n v="20"/>
    <s v="miele"/>
    <n v="2"/>
    <s v="Nej"/>
    <n v="0"/>
    <s v="Nej"/>
    <s v="Nej"/>
    <s v="Nej"/>
    <n v="1"/>
    <s v="Begrænset"/>
    <n v="0"/>
    <n v="0"/>
    <x v="0"/>
    <s v="Nørrebro"/>
    <n v="33"/>
    <n v="0"/>
    <n v="60"/>
    <n v="84"/>
    <n v="25"/>
    <n v="15"/>
    <n v="0"/>
    <n v="0"/>
    <n v="0"/>
    <n v="0"/>
    <n v="0"/>
    <n v="0"/>
    <n v="0"/>
    <n v="0"/>
    <n v="149124.46"/>
    <s v="35594"/>
  </r>
  <r>
    <x v="0"/>
    <x v="316"/>
    <s v="Møllehuset"/>
    <x v="2"/>
    <s v="Møllegade 33"/>
    <n v="2200"/>
    <s v="København N"/>
    <s v="35 20 92 00"/>
    <s v="37223@buf.kk.dk"/>
    <s v="Judith Hildebrand"/>
    <n v="35268644"/>
    <n v="26738035"/>
    <s v="37223@buf.kk.dk"/>
    <s v="Integreret"/>
    <n v="28"/>
    <n v="0"/>
    <n v="40"/>
    <n v="0"/>
    <n v="0"/>
    <n v="0"/>
    <n v="0"/>
    <s v="Nej"/>
    <n v="0"/>
    <n v="0"/>
    <n v="5"/>
    <n v="0"/>
    <n v="5"/>
    <n v="5"/>
    <n v="0"/>
    <n v="5"/>
    <n v="0"/>
    <n v="0"/>
    <n v="5"/>
    <n v="0"/>
    <n v="120000"/>
    <n v="0"/>
    <n v="0"/>
    <s v="Ja"/>
    <n v="0"/>
    <s v="Cheiron"/>
    <n v="2009"/>
    <n v="32"/>
    <n v="0"/>
    <s v="ufaglært"/>
    <s v="lavet mad"/>
    <n v="0"/>
    <n v="0"/>
    <n v="0"/>
    <n v="0"/>
    <n v="0"/>
    <n v="0"/>
    <n v="0"/>
    <n v="0"/>
    <n v="95"/>
    <n v="95"/>
    <n v="1"/>
    <n v="1"/>
    <s v="Ja"/>
    <s v="Nej"/>
    <s v="Ja"/>
    <s v="Ja"/>
    <n v="0"/>
    <s v="Ja"/>
    <n v="0"/>
    <s v="Ja"/>
    <n v="0"/>
    <s v="Nej"/>
    <n v="0"/>
    <n v="0"/>
    <s v="Køkken blandet tilvirk"/>
    <s v="nej"/>
    <n v="0"/>
    <n v="0"/>
    <n v="0"/>
    <n v="0"/>
    <s v="Større"/>
    <s v="Ingen"/>
    <s v="Nej"/>
    <s v="hurtigere opvaskemaskine, ønsker stålbordplade, en ekstra ovn, ekstra kogeplade, ekstra køleskab og fryder, spulearm. Den enen vask ønskes som dobbeltvask."/>
    <n v="0"/>
    <n v="0"/>
    <n v="0"/>
    <n v="0"/>
    <n v="0"/>
    <s v="Mariah / Sine"/>
    <d v="2009-05-03T00:00:00"/>
    <n v="0"/>
    <n v="0"/>
    <n v="1"/>
    <n v="4"/>
    <n v="0"/>
    <n v="2"/>
    <n v="0"/>
    <n v="0"/>
    <n v="0"/>
    <n v="0"/>
    <n v="2"/>
    <n v="0"/>
    <n v="0"/>
    <n v="0"/>
    <n v="0"/>
    <n v="0"/>
    <n v="1"/>
    <n v="0"/>
    <n v="0"/>
    <n v="1"/>
    <n v="25"/>
    <s v="Miele"/>
    <n v="5"/>
    <s v="Ja"/>
    <n v="20"/>
    <s v="Nej"/>
    <s v="Nej"/>
    <s v="Nej"/>
    <n v="2"/>
    <s v="Begrænset"/>
    <s v="Hvis det hele ikke kan bevilges ønsker institutionen at være med til at prioritere hvad der er mest nødvendigt. F.eks. Ekstra fryser, køleskab, ovn og opvaskemaskine"/>
    <n v="0"/>
    <x v="0"/>
    <s v="Nørrebro"/>
    <n v="28"/>
    <n v="0"/>
    <n v="40"/>
    <n v="0"/>
    <n v="0"/>
    <n v="0"/>
    <n v="0"/>
    <n v="0"/>
    <n v="0"/>
    <n v="0"/>
    <n v="0"/>
    <n v="0"/>
    <n v="0"/>
    <n v="0"/>
    <n v="131944.18"/>
    <s v="37223"/>
  </r>
  <r>
    <x v="0"/>
    <x v="317"/>
    <s v="Bifrost"/>
    <x v="2"/>
    <s v="Baldersgade 5"/>
    <n v="2200"/>
    <s v="København N"/>
    <s v="35 83 18 07"/>
    <s v="37229@buf.kk.dk"/>
    <s v="Kirsten Brandt"/>
    <n v="0"/>
    <n v="0"/>
    <s v="37229@buf.kk.dk"/>
    <s v="Integreret"/>
    <n v="32"/>
    <n v="0"/>
    <n v="42"/>
    <n v="0"/>
    <n v="0"/>
    <n v="0"/>
    <n v="0"/>
    <s v="ja"/>
    <n v="2"/>
    <n v="1"/>
    <n v="5"/>
    <n v="5"/>
    <n v="5"/>
    <n v="5"/>
    <n v="0"/>
    <n v="5"/>
    <n v="0"/>
    <n v="0"/>
    <n v="5"/>
    <n v="0"/>
    <n v="0"/>
    <n v="0"/>
    <n v="0"/>
    <s v="Ja"/>
    <n v="0"/>
    <s v="Kirsten Larsen"/>
    <n v="2008"/>
    <n v="30"/>
    <n v="0"/>
    <n v="0"/>
    <s v="års erfaring"/>
    <s v="hygiejne og økokurser (1 dags kurset)"/>
    <n v="0"/>
    <n v="0"/>
    <n v="0"/>
    <n v="0"/>
    <n v="0"/>
    <n v="0"/>
    <n v="0"/>
    <n v="0"/>
    <n v="0"/>
    <n v="2"/>
    <n v="2"/>
    <s v="nej"/>
    <s v="Nej"/>
    <s v="Ja"/>
    <s v="Ja"/>
    <n v="0"/>
    <s v="Ja"/>
    <n v="0"/>
    <s v="Ja"/>
    <n v="0"/>
    <s v="Nej"/>
    <s v="vil gerne have hjælp til personale rekruttering"/>
    <n v="0"/>
    <s v="Køkken begrænset tilvirk"/>
    <s v="nej"/>
    <s v="Større"/>
    <s v="Ingen"/>
    <s v="Nej"/>
    <s v="Køkkenet er fint men skal have nye elementer og nyt komfur + ovne, 1 køleskab ekstra"/>
    <n v="0"/>
    <n v="0"/>
    <n v="0"/>
    <n v="0"/>
    <n v="0"/>
    <n v="0"/>
    <s v="Større"/>
    <s v="komfur + ovn + køl"/>
    <n v="0"/>
    <s v="Cathrine Jerrik"/>
    <d v="2009-04-06T00:00:00"/>
    <n v="0"/>
    <n v="1"/>
    <n v="0"/>
    <n v="4"/>
    <n v="1"/>
    <n v="0"/>
    <n v="0"/>
    <n v="0"/>
    <n v="0"/>
    <n v="1"/>
    <n v="1"/>
    <n v="0"/>
    <n v="0"/>
    <n v="0"/>
    <n v="0"/>
    <n v="1"/>
    <n v="0"/>
    <n v="0"/>
    <n v="1"/>
    <n v="1"/>
    <n v="20"/>
    <s v="Miele"/>
    <n v="3.5"/>
    <s v="Nej"/>
    <n v="0"/>
    <s v="Nej"/>
    <s v="Ja"/>
    <s v="Nej"/>
    <n v="1"/>
    <s v="God plads"/>
    <n v="0"/>
    <n v="0"/>
    <x v="0"/>
    <s v="Nørrebro"/>
    <n v="32"/>
    <n v="0"/>
    <n v="42"/>
    <n v="0"/>
    <n v="0"/>
    <n v="0"/>
    <n v="0"/>
    <n v="0"/>
    <n v="0"/>
    <n v="0"/>
    <n v="0"/>
    <n v="0"/>
    <n v="0"/>
    <n v="0"/>
    <n v="121366.35"/>
    <s v="37229"/>
  </r>
  <r>
    <x v="0"/>
    <x v="318"/>
    <s v="Bifrost"/>
    <x v="2"/>
    <s v="Baldersgade 5"/>
    <n v="2200"/>
    <s v="København N"/>
    <s v="35 83 18 07"/>
    <s v="37229@buf.kk.dk"/>
    <s v="Kirsten Brandt"/>
    <n v="0"/>
    <n v="0"/>
    <s v="37229@buf.kk.dk"/>
    <s v="Integreret"/>
    <n v="32"/>
    <n v="0"/>
    <n v="42"/>
    <n v="0"/>
    <n v="0"/>
    <n v="0"/>
    <n v="0"/>
    <s v="ja"/>
    <n v="2"/>
    <n v="2"/>
    <n v="0"/>
    <n v="0"/>
    <n v="0"/>
    <n v="0"/>
    <n v="0"/>
    <n v="0"/>
    <n v="0"/>
    <n v="0"/>
    <n v="0"/>
    <n v="0"/>
    <n v="0"/>
    <n v="0"/>
    <n v="0"/>
    <n v="0"/>
    <n v="0"/>
    <n v="0"/>
    <n v="0"/>
    <n v="0"/>
    <n v="0"/>
    <n v="0"/>
    <n v="0"/>
    <n v="0"/>
    <n v="0"/>
    <n v="0"/>
    <n v="0"/>
    <n v="0"/>
    <n v="0"/>
    <n v="0"/>
    <n v="0"/>
    <n v="0"/>
    <n v="0"/>
    <n v="0"/>
    <n v="0"/>
    <n v="0"/>
    <n v="0"/>
    <n v="0"/>
    <n v="0"/>
    <n v="0"/>
    <n v="0"/>
    <n v="0"/>
    <n v="0"/>
    <n v="0"/>
    <n v="0"/>
    <n v="0"/>
    <n v="0"/>
    <s v="produktionskøkken"/>
    <s v="nej"/>
    <s v="Større"/>
    <s v="Større"/>
    <s v="Nej"/>
    <s v="Køkkenet trænger til en total renovering, nyt komfur og ovne. Meget nedslidt køkken"/>
    <n v="0"/>
    <n v="0"/>
    <n v="0"/>
    <n v="0"/>
    <n v="0"/>
    <n v="0"/>
    <n v="0"/>
    <n v="0"/>
    <n v="0"/>
    <s v="Cathrine Jerrik"/>
    <d v="2009-04-06T00:00:00"/>
    <n v="0"/>
    <n v="1"/>
    <n v="0"/>
    <n v="4"/>
    <n v="0"/>
    <n v="1"/>
    <n v="0"/>
    <n v="0"/>
    <n v="0"/>
    <n v="1"/>
    <n v="1"/>
    <n v="0"/>
    <n v="0"/>
    <n v="0"/>
    <n v="0"/>
    <n v="1"/>
    <n v="0"/>
    <n v="0"/>
    <n v="1"/>
    <n v="1"/>
    <n v="20"/>
    <s v="Miele"/>
    <n v="3.5"/>
    <s v="Nej"/>
    <n v="0"/>
    <s v="Ja"/>
    <s v="Nej"/>
    <s v="Nej"/>
    <n v="1"/>
    <s v="Begrænset"/>
    <n v="0"/>
    <n v="0"/>
    <x v="0"/>
    <s v="Nørrebro"/>
    <n v="32"/>
    <n v="0"/>
    <n v="42"/>
    <n v="0"/>
    <n v="0"/>
    <n v="0"/>
    <n v="0"/>
    <n v="0"/>
    <n v="0"/>
    <n v="0"/>
    <n v="0"/>
    <n v="0"/>
    <n v="0"/>
    <n v="0"/>
    <n v="121366.35"/>
    <s v="37229"/>
  </r>
  <r>
    <x v="0"/>
    <x v="319"/>
    <n v="0"/>
    <x v="2"/>
    <s v="Lundtoftegade 47"/>
    <n v="2200"/>
    <s v="København N"/>
    <s v="35 85 17 73"/>
    <s v="37245@buf.kk.dk"/>
    <s v="Susanne Elling"/>
    <n v="38102059"/>
    <n v="0"/>
    <s v="37245@buf.kk.dk"/>
    <s v="Integreret"/>
    <n v="52"/>
    <n v="0"/>
    <n v="108"/>
    <n v="0"/>
    <n v="0"/>
    <n v="0"/>
    <n v="0"/>
    <s v="ja"/>
    <n v="4"/>
    <n v="1"/>
    <n v="5"/>
    <n v="5"/>
    <n v="5"/>
    <n v="5"/>
    <n v="0"/>
    <n v="5"/>
    <n v="5"/>
    <n v="1"/>
    <n v="5"/>
    <n v="0"/>
    <n v="200000"/>
    <n v="0"/>
    <n v="0"/>
    <s v="Ja"/>
    <s v="nej"/>
    <s v="Nagas Tahira"/>
    <n v="2004"/>
    <n v="35"/>
    <n v="0"/>
    <s v="Skolelærer fra hjemland"/>
    <s v="rengøring"/>
    <s v="økologi"/>
    <s v="Birthe Petersen"/>
    <n v="1996"/>
    <n v="37"/>
    <n v="0"/>
    <s v="kontoruddannet"/>
    <s v="rengøring"/>
    <s v="økologi"/>
    <n v="99"/>
    <n v="99"/>
    <n v="2"/>
    <n v="2"/>
    <s v="Ja"/>
    <s v="Nej"/>
    <s v="Ja"/>
    <s v="Ja"/>
    <n v="0"/>
    <s v="Ja"/>
    <n v="0"/>
    <s v="Ja"/>
    <n v="0"/>
    <s v="Nej"/>
    <s v="vil gerne have hjælp fra Madhuset"/>
    <n v="0"/>
    <s v="produktionskøkken"/>
    <s v="nej"/>
    <s v="Mindre"/>
    <s v="Mindre"/>
    <s v="Nej"/>
    <s v="hæve opvaskemaskine, indkøb og indbygning af ekstra ovn. Industrirøremaskine med grøntsagssnitter"/>
    <n v="0"/>
    <n v="0"/>
    <n v="0"/>
    <n v="0"/>
    <n v="0"/>
    <n v="0"/>
    <n v="0"/>
    <n v="0"/>
    <n v="0"/>
    <s v="Birgitte Glerup / Sine"/>
    <d v="2009-03-15T00:00:00"/>
    <n v="0"/>
    <n v="0"/>
    <n v="1"/>
    <n v="4"/>
    <n v="0"/>
    <n v="1"/>
    <n v="0"/>
    <n v="0"/>
    <n v="0"/>
    <n v="1"/>
    <n v="0"/>
    <n v="0"/>
    <n v="0"/>
    <n v="1"/>
    <n v="0"/>
    <n v="1"/>
    <n v="0"/>
    <n v="0"/>
    <n v="1"/>
    <n v="1"/>
    <n v="20"/>
    <s v="Miele"/>
    <n v="5"/>
    <s v="Nej"/>
    <n v="0"/>
    <s v="Ja"/>
    <s v="Nej"/>
    <s v="Nej"/>
    <n v="2"/>
    <s v="ingen plads"/>
    <s v="I alt 4 køkkener, hvoraf de tre er i brug og smiley-godkendt. Inst. Ønsker at fortsætte med at producere i de tre køkkener. Det ville være optimalt, hvis der på længere sigt kunne etableres 1 samlet køkken (+madelevator og transportløsning ml. 2 inst.), men her og nu kan det fungere ved ansættelse af en ekstra og enkelte opjusteringer. Det er vigtigt at der kan produceres mad på to etager  i 'hovedhuset' for at undgå transport på trapper"/>
    <n v="0"/>
    <x v="0"/>
    <s v="Nørrebro"/>
    <n v="48"/>
    <n v="0"/>
    <n v="108"/>
    <n v="0"/>
    <n v="0"/>
    <n v="0"/>
    <n v="0"/>
    <n v="0"/>
    <n v="0"/>
    <n v="0"/>
    <n v="0"/>
    <n v="0"/>
    <n v="0"/>
    <n v="0"/>
    <n v="259016.83"/>
    <s v="37245"/>
  </r>
  <r>
    <x v="0"/>
    <x v="320"/>
    <s v="1'eren &amp; 11'eren"/>
    <x v="2"/>
    <s v="Rådmandsgade 1"/>
    <n v="2200"/>
    <s v="København N"/>
    <s v="35 83 96 12"/>
    <s v="37258@buf.kk.dk"/>
    <s v="Ditte Schneider"/>
    <n v="0"/>
    <n v="0"/>
    <s v="37258@buf.kk.dk"/>
    <s v="Integreret"/>
    <n v="44"/>
    <n v="0"/>
    <n v="54"/>
    <n v="42"/>
    <n v="0"/>
    <n v="0"/>
    <n v="0"/>
    <s v="ja"/>
    <n v="2"/>
    <n v="1"/>
    <n v="5"/>
    <n v="0"/>
    <n v="5"/>
    <n v="5"/>
    <n v="5"/>
    <n v="5"/>
    <n v="0"/>
    <n v="0"/>
    <n v="5"/>
    <n v="0"/>
    <n v="132000"/>
    <n v="70000"/>
    <n v="0"/>
    <s v="Ja"/>
    <n v="0"/>
    <s v="Anne Jensen"/>
    <n v="1993"/>
    <n v="35"/>
    <n v="0"/>
    <s v="Økonoma"/>
    <s v="cheføkonoma på plejehjem, hospital, plejehjem"/>
    <s v="økologikurser, madtemadage, lederkursus, fælles indkøbskurser, slanketerapeutuddannelse"/>
    <s v="Abderrahim Ghoussy"/>
    <n v="2003"/>
    <n v="20"/>
    <n v="0"/>
    <s v="bageruddannet fra Marokko (lært af familie)"/>
    <s v="cafearb. Kokkearb. Rengøring"/>
    <s v="økologisk brød"/>
    <n v="96"/>
    <n v="45"/>
    <n v="1"/>
    <n v="0"/>
    <s v="Ja"/>
    <s v="ja"/>
    <s v="Ja"/>
    <s v="Ja"/>
    <n v="0"/>
    <s v="Ja"/>
    <s v="tror"/>
    <s v="Ja"/>
    <n v="0"/>
    <s v="Nej"/>
    <n v="0"/>
    <n v="0"/>
    <s v="produktionskøkken"/>
    <s v="Ja"/>
    <s v="Ingen"/>
    <s v="Ingen"/>
    <s v="Nej"/>
    <n v="0"/>
    <n v="0"/>
    <n v="0"/>
    <n v="0"/>
    <n v="0"/>
    <n v="0"/>
    <n v="0"/>
    <n v="0"/>
    <n v="0"/>
    <n v="0"/>
    <s v="Birgitte Glerup / Sine"/>
    <d v="2009-04-20T00:00:00"/>
    <n v="0"/>
    <n v="0"/>
    <n v="1"/>
    <n v="4"/>
    <n v="0"/>
    <n v="0"/>
    <n v="1"/>
    <n v="0"/>
    <n v="10"/>
    <n v="0"/>
    <n v="1"/>
    <n v="0"/>
    <n v="0"/>
    <n v="1"/>
    <n v="0"/>
    <n v="0"/>
    <n v="1"/>
    <n v="0"/>
    <n v="1"/>
    <n v="1"/>
    <n v="20"/>
    <s v="Miele"/>
    <n v="6"/>
    <s v="Nej"/>
    <n v="0"/>
    <s v="Ja"/>
    <s v="Ja"/>
    <s v="Nej"/>
    <n v="2"/>
    <s v="God plads"/>
    <n v="0"/>
    <n v="0"/>
    <x v="0"/>
    <s v="Nørrebro"/>
    <n v="44"/>
    <n v="0"/>
    <n v="54"/>
    <n v="42"/>
    <n v="0"/>
    <n v="0"/>
    <n v="0"/>
    <n v="0"/>
    <n v="0"/>
    <n v="0"/>
    <n v="0"/>
    <n v="0"/>
    <n v="0"/>
    <n v="0"/>
    <n v="257404.42"/>
    <s v="37258"/>
  </r>
  <r>
    <x v="0"/>
    <x v="321"/>
    <s v="1'eren &amp; 11'eren"/>
    <x v="2"/>
    <s v="Rådmandsgade 1"/>
    <n v="2200"/>
    <s v="København N"/>
    <s v="35 83 96 12"/>
    <s v="37258@buf.kk.dk"/>
    <s v="Ditte Schneider"/>
    <n v="0"/>
    <n v="0"/>
    <s v="37258@buf.kk.dk"/>
    <s v="Integreret"/>
    <n v="44"/>
    <n v="0"/>
    <n v="54"/>
    <n v="42"/>
    <n v="0"/>
    <n v="0"/>
    <n v="0"/>
    <s v="ja"/>
    <n v="2"/>
    <n v="2"/>
    <n v="0"/>
    <n v="0"/>
    <n v="0"/>
    <n v="0"/>
    <n v="0"/>
    <n v="0"/>
    <n v="0"/>
    <n v="0"/>
    <n v="0"/>
    <n v="0"/>
    <n v="0"/>
    <n v="0"/>
    <n v="0"/>
    <n v="0"/>
    <n v="0"/>
    <n v="0"/>
    <n v="0"/>
    <n v="0"/>
    <n v="0"/>
    <n v="0"/>
    <n v="0"/>
    <n v="0"/>
    <n v="0"/>
    <n v="0"/>
    <n v="0"/>
    <n v="0"/>
    <n v="0"/>
    <n v="0"/>
    <n v="0"/>
    <n v="0"/>
    <n v="0"/>
    <n v="0"/>
    <n v="0"/>
    <n v="0"/>
    <n v="0"/>
    <n v="0"/>
    <n v="0"/>
    <n v="0"/>
    <n v="0"/>
    <n v="0"/>
    <n v="0"/>
    <n v="0"/>
    <n v="0"/>
    <n v="0"/>
    <n v="0"/>
    <s v="Køkken begrænset tilvirk"/>
    <s v="Ja"/>
    <s v="Ingen"/>
    <s v="Ingen"/>
    <s v="Nej"/>
    <s v="inst. Har ikke behov for mere i køkkenet, men det skal undersøges, om det er tilladt at lave frokostmåltid hver dag, da der nu kun laves eftermiddag/morgen"/>
    <n v="0"/>
    <n v="0"/>
    <n v="0"/>
    <n v="0"/>
    <n v="0"/>
    <n v="0"/>
    <n v="0"/>
    <n v="0"/>
    <n v="0"/>
    <s v="Birgitte Glerup / Sine"/>
    <d v="2009-04-20T00:00:00"/>
    <n v="0"/>
    <n v="0"/>
    <n v="1"/>
    <n v="4"/>
    <n v="0"/>
    <n v="2"/>
    <n v="0"/>
    <n v="0"/>
    <n v="0"/>
    <n v="1"/>
    <n v="1"/>
    <n v="0"/>
    <n v="0"/>
    <n v="0"/>
    <n v="0"/>
    <n v="1"/>
    <n v="1"/>
    <n v="0"/>
    <n v="0"/>
    <n v="1"/>
    <n v="20"/>
    <s v="Miele"/>
    <n v="0"/>
    <s v="Nej"/>
    <n v="0"/>
    <s v="Ja"/>
    <s v="Nej"/>
    <s v="Nej"/>
    <n v="1"/>
    <s v="God plads"/>
    <s v="Inst. Vil gerne producere selv til alle - men fordelt på de to køkkener der var før sammenlægningen evt. med lidt samarbejde også med fritidshjem."/>
    <n v="0"/>
    <x v="0"/>
    <s v="Nørrebro"/>
    <n v="44"/>
    <n v="0"/>
    <n v="54"/>
    <n v="42"/>
    <n v="0"/>
    <n v="0"/>
    <n v="0"/>
    <n v="0"/>
    <n v="0"/>
    <n v="0"/>
    <n v="0"/>
    <n v="0"/>
    <n v="0"/>
    <n v="0"/>
    <n v="257404.42"/>
    <s v="37258"/>
  </r>
  <r>
    <x v="0"/>
    <x v="322"/>
    <s v="Cismofytten"/>
    <x v="2"/>
    <s v="Nørrebrogade 155B"/>
    <n v="2200"/>
    <s v="København N"/>
    <s v="35 31 06 00"/>
    <s v="37318@buf.kk.dk"/>
    <s v="Käthe Sabinsky Koch"/>
    <n v="35381017"/>
    <n v="0"/>
    <s v="37318@buf.kk.dk"/>
    <s v="Integreret"/>
    <n v="42"/>
    <n v="0"/>
    <n v="66"/>
    <n v="0"/>
    <n v="0"/>
    <n v="0"/>
    <n v="0"/>
    <s v="Nej"/>
    <n v="0"/>
    <n v="0"/>
    <n v="5"/>
    <n v="5"/>
    <n v="4"/>
    <n v="5"/>
    <n v="0"/>
    <n v="5"/>
    <n v="0"/>
    <n v="0"/>
    <n v="5"/>
    <n v="0"/>
    <n v="120000"/>
    <n v="30000"/>
    <n v="0"/>
    <s v="Ja"/>
    <n v="0"/>
    <s v="Susanne Vedel"/>
    <n v="2008"/>
    <n v="37"/>
    <n v="0"/>
    <s v="Ernæringsassistent"/>
    <s v="hospitalskøkken, cafeteria, kantine"/>
    <n v="0"/>
    <n v="0"/>
    <n v="0"/>
    <n v="0"/>
    <n v="0"/>
    <n v="0"/>
    <n v="0"/>
    <n v="0"/>
    <n v="98"/>
    <n v="98"/>
    <n v="1"/>
    <n v="1"/>
    <s v="Ja"/>
    <s v="ja"/>
    <s v="Ja"/>
    <s v="Ja"/>
    <n v="0"/>
    <s v="Ja"/>
    <n v="0"/>
    <s v="Ja"/>
    <n v="0"/>
    <s v="Nej"/>
    <n v="0"/>
    <n v="0"/>
    <s v="produktionskøkken"/>
    <s v="nej"/>
    <s v="Mindre"/>
    <s v="Ingen"/>
    <n v="0"/>
    <s v="et industrikøleskab"/>
    <n v="0"/>
    <n v="0"/>
    <n v="0"/>
    <n v="0"/>
    <n v="0"/>
    <n v="0"/>
    <n v="0"/>
    <n v="0"/>
    <n v="0"/>
    <s v="Birgitte"/>
    <s v="25.03"/>
    <n v="0"/>
    <n v="0"/>
    <n v="1"/>
    <n v="4"/>
    <n v="0"/>
    <n v="3"/>
    <n v="0"/>
    <n v="0"/>
    <n v="0"/>
    <n v="0"/>
    <n v="0"/>
    <n v="3"/>
    <n v="0"/>
    <n v="0"/>
    <n v="0"/>
    <n v="0"/>
    <n v="0"/>
    <n v="2"/>
    <n v="0"/>
    <n v="1"/>
    <n v="3"/>
    <s v="mile"/>
    <n v="11"/>
    <s v="Ja"/>
    <n v="10"/>
    <n v="0"/>
    <s v="Ja"/>
    <n v="0"/>
    <n v="4"/>
    <s v="God plads"/>
    <n v="0"/>
    <n v="0"/>
    <x v="0"/>
    <s v="Nørrebro"/>
    <n v="36"/>
    <n v="0"/>
    <n v="66"/>
    <n v="0"/>
    <n v="0"/>
    <n v="0"/>
    <n v="0"/>
    <n v="0"/>
    <n v="0"/>
    <n v="0"/>
    <n v="0"/>
    <n v="0"/>
    <n v="0"/>
    <n v="0"/>
    <n v="196510.76"/>
    <s v="37318"/>
  </r>
  <r>
    <x v="0"/>
    <x v="323"/>
    <s v="Børnehuset land og by"/>
    <x v="2"/>
    <s v="Sjællandsgade 15"/>
    <n v="2970"/>
    <s v="Hørsholm"/>
    <s v="49 14 59 20"/>
    <s v="37396@buf.kk.dk"/>
    <s v="Maria Pilloni"/>
    <n v="0"/>
    <n v="0"/>
    <s v="37396@buf.kk.dk"/>
    <s v="Integreret"/>
    <n v="42"/>
    <n v="0"/>
    <n v="102"/>
    <n v="0"/>
    <n v="0"/>
    <n v="0"/>
    <n v="0"/>
    <n v="0"/>
    <n v="0"/>
    <n v="0"/>
    <n v="0"/>
    <n v="0"/>
    <n v="0"/>
    <n v="0"/>
    <n v="0"/>
    <n v="0"/>
    <n v="5"/>
    <n v="0"/>
    <n v="5"/>
    <n v="0"/>
    <n v="0"/>
    <n v="0"/>
    <n v="0"/>
    <s v="Nej"/>
    <n v="0"/>
    <n v="0"/>
    <n v="0"/>
    <n v="0"/>
    <n v="0"/>
    <n v="0"/>
    <n v="0"/>
    <n v="0"/>
    <n v="0"/>
    <n v="0"/>
    <n v="0"/>
    <n v="0"/>
    <n v="0"/>
    <n v="0"/>
    <n v="0"/>
    <n v="0"/>
    <n v="95"/>
    <n v="0"/>
    <n v="1"/>
    <s v="Ja"/>
    <s v="Nej"/>
    <s v="nej"/>
    <s v="Nej"/>
    <s v="vil kun have færdige madpakker"/>
    <s v="Nej"/>
    <s v="afventende"/>
    <s v="Nej"/>
    <n v="0"/>
    <s v="Nej"/>
    <n v="0"/>
    <n v="0"/>
    <s v="produktionskøkken"/>
    <n v="0"/>
    <n v="0"/>
    <n v="0"/>
    <n v="0"/>
    <n v="0"/>
    <n v="0"/>
    <n v="0"/>
    <n v="0"/>
    <n v="0"/>
    <n v="0"/>
    <n v="0"/>
    <n v="0"/>
    <n v="0"/>
    <n v="0"/>
    <s v="Mariah"/>
    <d v="2009-04-20T00:00:00"/>
    <n v="0"/>
    <n v="0"/>
    <n v="1"/>
    <n v="4"/>
    <n v="0"/>
    <n v="0"/>
    <n v="0"/>
    <n v="0"/>
    <n v="0"/>
    <n v="0"/>
    <n v="1"/>
    <n v="0"/>
    <n v="0"/>
    <n v="1"/>
    <n v="0"/>
    <n v="0"/>
    <n v="1"/>
    <n v="0"/>
    <n v="0"/>
    <n v="1"/>
    <n v="25"/>
    <s v="Miele"/>
    <n v="3"/>
    <s v="Nej"/>
    <n v="0"/>
    <n v="0"/>
    <s v="Nej"/>
    <s v="Nej"/>
    <n v="1"/>
    <s v="ingen plads"/>
    <s v="Ovnen virker ikke."/>
    <n v="0"/>
    <x v="0"/>
    <s v="Nørrebro"/>
    <n v="42"/>
    <n v="0"/>
    <n v="106"/>
    <n v="0"/>
    <n v="0"/>
    <n v="0"/>
    <n v="0"/>
    <n v="0"/>
    <n v="0"/>
    <n v="0"/>
    <n v="0"/>
    <n v="0"/>
    <n v="0"/>
    <n v="0"/>
    <n v="90998.720000000001"/>
    <s v="37396"/>
  </r>
  <r>
    <x v="0"/>
    <x v="324"/>
    <s v="Vildrosen"/>
    <x v="2"/>
    <s v="Sankt Hans Gade 27"/>
    <n v="2200"/>
    <s v="København N"/>
    <s v="47 50 11 17"/>
    <s v="37406@buf.kk.dk"/>
    <s v="konst. leder  Käthe Koch"/>
    <n v="0"/>
    <n v="0"/>
    <s v="37406@buf.kk.dk"/>
    <s v="Integreret"/>
    <n v="36"/>
    <n v="0"/>
    <n v="80"/>
    <n v="0"/>
    <n v="0"/>
    <n v="0"/>
    <n v="0"/>
    <s v="Nej"/>
    <n v="0"/>
    <n v="0"/>
    <n v="5"/>
    <n v="5"/>
    <n v="5"/>
    <n v="5"/>
    <n v="0"/>
    <n v="5"/>
    <n v="5"/>
    <n v="5"/>
    <n v="5"/>
    <n v="0"/>
    <n v="130000"/>
    <n v="120000"/>
    <n v="0"/>
    <s v="Ja"/>
    <n v="0"/>
    <s v="Stine Pedersen"/>
    <n v="2009"/>
    <n v="37"/>
    <n v="0"/>
    <s v="PB"/>
    <n v="0"/>
    <n v="0"/>
    <s v="Karin Edelhøj"/>
    <n v="1995"/>
    <n v="37"/>
    <n v="0"/>
    <n v="0"/>
    <n v="0"/>
    <s v="øko"/>
    <n v="90"/>
    <n v="85"/>
    <n v="1"/>
    <n v="0"/>
    <s v="nej"/>
    <s v="Nej"/>
    <s v="Ja"/>
    <s v="Ja"/>
    <n v="0"/>
    <s v="Ja"/>
    <n v="0"/>
    <s v="Ja"/>
    <n v="0"/>
    <n v="0"/>
    <n v="0"/>
    <n v="0"/>
    <s v="produktionskøkken"/>
    <s v="Ja"/>
    <n v="0"/>
    <n v="0"/>
    <n v="0"/>
    <n v="0"/>
    <n v="0"/>
    <n v="0"/>
    <n v="0"/>
    <n v="0"/>
    <n v="0"/>
    <n v="0"/>
    <n v="0"/>
    <n v="0"/>
    <n v="0"/>
    <s v="athrine"/>
    <s v="03.04"/>
    <n v="0"/>
    <n v="0"/>
    <n v="1"/>
    <n v="4"/>
    <n v="0"/>
    <n v="0"/>
    <n v="0"/>
    <n v="0"/>
    <n v="0"/>
    <n v="0"/>
    <n v="5"/>
    <n v="0"/>
    <n v="0"/>
    <n v="0"/>
    <n v="0"/>
    <n v="0"/>
    <n v="2"/>
    <n v="0"/>
    <n v="0"/>
    <n v="1"/>
    <n v="20"/>
    <s v="miele"/>
    <n v="4"/>
    <s v="Ja"/>
    <n v="0"/>
    <s v="Nej"/>
    <s v="Ja"/>
    <s v="Nej"/>
    <n v="3"/>
    <s v="God plads"/>
    <s v="udflytterbørnehaven Nordstjernen lægges sammen med denne inst. Til maj."/>
    <n v="0"/>
    <x v="0"/>
    <s v="Nørrebro"/>
    <n v="30"/>
    <n v="0"/>
    <n v="36"/>
    <n v="0"/>
    <n v="0"/>
    <n v="0"/>
    <n v="0"/>
    <n v="0"/>
    <n v="0"/>
    <n v="0"/>
    <n v="0"/>
    <n v="0"/>
    <n v="0"/>
    <n v="0"/>
    <n v="121286.36"/>
    <s v="37406"/>
  </r>
  <r>
    <x v="0"/>
    <x v="325"/>
    <s v="Valhalla"/>
    <x v="2"/>
    <s v="Baldersgade 3B"/>
    <n v="2200"/>
    <s v="København N"/>
    <s v="33 17 64 22"/>
    <s v="37417@buf.kk.dk"/>
    <s v="mette hjortholm"/>
    <n v="38749495"/>
    <n v="0"/>
    <s v="37417@buf.kk.dk"/>
    <s v="Integreret"/>
    <n v="42"/>
    <n v="0"/>
    <n v="42"/>
    <n v="0"/>
    <n v="0"/>
    <n v="0"/>
    <n v="0"/>
    <s v="Nej"/>
    <n v="0"/>
    <n v="0"/>
    <n v="5"/>
    <n v="5"/>
    <n v="5"/>
    <n v="5"/>
    <n v="0"/>
    <n v="0"/>
    <n v="5"/>
    <n v="0"/>
    <n v="5"/>
    <n v="0"/>
    <n v="100000"/>
    <n v="0"/>
    <n v="0"/>
    <s v="Ja"/>
    <n v="0"/>
    <s v="Samira"/>
    <n v="2008"/>
    <n v="25"/>
    <n v="0"/>
    <n v="0"/>
    <n v="0"/>
    <n v="0"/>
    <n v="0"/>
    <n v="0"/>
    <n v="0"/>
    <n v="0"/>
    <n v="0"/>
    <n v="0"/>
    <n v="0"/>
    <n v="95"/>
    <n v="95"/>
    <n v="0"/>
    <n v="0"/>
    <s v="Ja"/>
    <s v="Nej"/>
    <s v="Ja"/>
    <s v="Ja"/>
    <n v="0"/>
    <s v="Ja"/>
    <n v="0"/>
    <s v="Ja"/>
    <n v="0"/>
    <s v="ja"/>
    <n v="0"/>
    <n v="0"/>
    <s v="produktionskøkken"/>
    <s v="nej"/>
    <s v="Mindre"/>
    <n v="0"/>
    <n v="0"/>
    <s v="kontektionsovn, stor rørmaskine, kogebord, køleskab.ønsker mindre ombygning af køkkenbord."/>
    <n v="0"/>
    <n v="0"/>
    <n v="0"/>
    <n v="0"/>
    <n v="0"/>
    <n v="0"/>
    <n v="0"/>
    <n v="0"/>
    <n v="0"/>
    <s v="Birgitte"/>
    <s v="19.03"/>
    <n v="0"/>
    <n v="0"/>
    <n v="1"/>
    <n v="4"/>
    <n v="0"/>
    <n v="1"/>
    <n v="0"/>
    <n v="0"/>
    <n v="0"/>
    <n v="1"/>
    <n v="0"/>
    <n v="1"/>
    <n v="0"/>
    <n v="0"/>
    <n v="0"/>
    <n v="0"/>
    <n v="0"/>
    <n v="1"/>
    <n v="0"/>
    <n v="1"/>
    <n v="20"/>
    <s v="miele"/>
    <n v="15"/>
    <s v="Nej"/>
    <n v="0"/>
    <s v="Ja"/>
    <s v="Nej"/>
    <s v="Nej"/>
    <n v="2"/>
    <s v="God plads"/>
    <s v="det er et rigtigt godt og stort køkken, men der mangler en del maskiner for at opgradere, produktionen til alle børn."/>
    <n v="0"/>
    <x v="0"/>
    <s v="Nørrebro"/>
    <n v="12"/>
    <n v="0"/>
    <n v="44"/>
    <n v="0"/>
    <n v="0"/>
    <n v="0"/>
    <n v="0"/>
    <n v="0"/>
    <n v="0"/>
    <n v="0"/>
    <n v="0"/>
    <n v="0"/>
    <n v="0"/>
    <n v="0"/>
    <n v="70387.42"/>
    <s v="37417"/>
  </r>
  <r>
    <x v="0"/>
    <x v="326"/>
    <s v="Hønsehuset"/>
    <x v="2"/>
    <s v="Fælledvej 8"/>
    <n v="2200"/>
    <s v="København N"/>
    <s v="35 39 16 01"/>
    <s v="37427@buf.kk.dk"/>
    <s v="Monica Zober"/>
    <n v="0"/>
    <n v="0"/>
    <s v="37427@buf.kk.dk"/>
    <s v="Integreret"/>
    <n v="11"/>
    <n v="0"/>
    <n v="40"/>
    <n v="0"/>
    <n v="0"/>
    <n v="0"/>
    <n v="0"/>
    <s v="Nej"/>
    <n v="0"/>
    <n v="0"/>
    <n v="5"/>
    <n v="5"/>
    <n v="5"/>
    <n v="5"/>
    <n v="0"/>
    <n v="0"/>
    <n v="0"/>
    <n v="2"/>
    <n v="5"/>
    <n v="0"/>
    <n v="198000"/>
    <n v="0"/>
    <n v="0"/>
    <s v="Ja"/>
    <n v="0"/>
    <s v="Paz Ty Nielsen"/>
    <n v="1990"/>
    <n v="20"/>
    <n v="0"/>
    <s v="ufaglært"/>
    <n v="0"/>
    <s v="økologisk grundkursus"/>
    <n v="0"/>
    <n v="0"/>
    <n v="0"/>
    <n v="0"/>
    <n v="0"/>
    <n v="0"/>
    <n v="0"/>
    <n v="95"/>
    <n v="95"/>
    <n v="0"/>
    <n v="0"/>
    <s v="Ja"/>
    <s v="Nej"/>
    <s v="Ja"/>
    <s v="Ja"/>
    <n v="0"/>
    <s v="Ja"/>
    <n v="0"/>
    <s v="Ja"/>
    <n v="0"/>
    <s v="ja"/>
    <s v="har personale"/>
    <n v="0"/>
    <s v="produktionskøkken"/>
    <s v="Ja"/>
    <n v="0"/>
    <n v="0"/>
    <n v="0"/>
    <s v="det vil være en stor fordel at skaffe mere køkkenbordplads."/>
    <n v="0"/>
    <n v="0"/>
    <n v="0"/>
    <n v="0"/>
    <n v="0"/>
    <n v="0"/>
    <n v="0"/>
    <n v="0"/>
    <s v="Vil gerne bytte en konvektionsovn for 2 indbytnings ovne med varm luft-"/>
    <s v="Birgitte"/>
    <s v="25.03"/>
    <n v="0"/>
    <n v="0"/>
    <n v="2"/>
    <n v="8"/>
    <n v="0"/>
    <n v="0"/>
    <n v="1"/>
    <n v="0"/>
    <n v="6"/>
    <n v="1"/>
    <n v="0"/>
    <n v="1"/>
    <n v="0"/>
    <n v="0"/>
    <n v="0"/>
    <n v="0"/>
    <n v="0"/>
    <n v="0"/>
    <n v="1"/>
    <n v="1"/>
    <n v="3"/>
    <s v="ken"/>
    <n v="5"/>
    <n v="0"/>
    <n v="0"/>
    <s v="Ja"/>
    <s v="Ja"/>
    <n v="0"/>
    <n v="3"/>
    <s v="Begrænset"/>
    <s v="inst. kan ikke selv løfte den lille ændring, som det vil være en fordel at lave i køkkenet. Evt. tilladelse til at sløjfe 1 vask og opsætte køkkenbord og mere skabsplads."/>
    <n v="0"/>
    <x v="0"/>
    <s v="Nørrebro"/>
    <n v="11"/>
    <n v="0"/>
    <n v="40"/>
    <n v="0"/>
    <n v="0"/>
    <n v="0"/>
    <n v="0"/>
    <n v="0"/>
    <n v="0"/>
    <n v="0"/>
    <n v="0"/>
    <n v="0"/>
    <n v="0"/>
    <n v="0"/>
    <n v="89938.75"/>
    <s v="37427"/>
  </r>
  <r>
    <x v="0"/>
    <x v="327"/>
    <s v="Stenurten"/>
    <x v="2"/>
    <s v="Rantzausgade 53"/>
    <n v="2200"/>
    <s v="København N"/>
    <s v="35 35 53 32"/>
    <s v="37428@buf.kk.dk"/>
    <s v="Lisbeth Ryhl"/>
    <n v="38867624"/>
    <n v="0"/>
    <s v="37428@buf.kk.dk"/>
    <s v="Integreret"/>
    <n v="36"/>
    <n v="0"/>
    <n v="66"/>
    <n v="0"/>
    <n v="0"/>
    <n v="0"/>
    <n v="0"/>
    <s v="Nej"/>
    <n v="0"/>
    <n v="0"/>
    <n v="5"/>
    <n v="5"/>
    <n v="4"/>
    <n v="5"/>
    <n v="0"/>
    <n v="5"/>
    <n v="0"/>
    <n v="3"/>
    <n v="0"/>
    <n v="0"/>
    <n v="250000"/>
    <n v="250000"/>
    <n v="0"/>
    <s v="Ja"/>
    <n v="0"/>
    <s v="Morten Rasmussen"/>
    <n v="2007"/>
    <n v="30"/>
    <n v="0"/>
    <s v="butiksuddannet"/>
    <s v="hotel,restaurent,cafe, køkken"/>
    <n v="0"/>
    <n v="0"/>
    <n v="0"/>
    <n v="0"/>
    <n v="0"/>
    <n v="0"/>
    <n v="0"/>
    <n v="0"/>
    <n v="95"/>
    <n v="95"/>
    <n v="1"/>
    <n v="0"/>
    <s v="Ja"/>
    <s v="ja"/>
    <s v="Ja"/>
    <s v="Ja"/>
    <n v="0"/>
    <s v="Ja"/>
    <n v="0"/>
    <s v="Ja"/>
    <n v="0"/>
    <s v="Nej"/>
    <s v="vil gerne have hjælp fra os"/>
    <n v="0"/>
    <s v="produktionskøkken"/>
    <s v="nej"/>
    <s v="Mindre"/>
    <s v="Ingen"/>
    <n v="0"/>
    <s v="køb af ekstra ovn"/>
    <n v="0"/>
    <n v="0"/>
    <n v="0"/>
    <n v="0"/>
    <n v="0"/>
    <n v="0"/>
    <n v="0"/>
    <n v="0"/>
    <n v="0"/>
    <s v="Birgitte"/>
    <s v="18.03"/>
    <n v="0"/>
    <n v="0"/>
    <n v="1"/>
    <n v="5"/>
    <n v="0"/>
    <n v="2"/>
    <n v="0"/>
    <n v="0"/>
    <n v="0"/>
    <n v="0"/>
    <n v="2"/>
    <n v="0"/>
    <n v="0"/>
    <n v="0"/>
    <n v="0"/>
    <n v="0"/>
    <n v="1"/>
    <n v="0"/>
    <n v="1"/>
    <n v="2"/>
    <n v="20"/>
    <s v="miele"/>
    <n v="7"/>
    <s v="Ja"/>
    <n v="5"/>
    <n v="0"/>
    <n v="0"/>
    <n v="0"/>
    <n v="3"/>
    <s v="God plads"/>
    <n v="0"/>
    <n v="0"/>
    <x v="0"/>
    <s v="Nørrebro"/>
    <n v="36"/>
    <n v="0"/>
    <n v="66"/>
    <n v="0"/>
    <n v="0"/>
    <n v="0"/>
    <n v="0"/>
    <n v="0"/>
    <n v="0"/>
    <n v="0"/>
    <n v="0"/>
    <n v="0"/>
    <n v="0"/>
    <n v="0"/>
    <n v="195462.66"/>
    <s v="37428"/>
  </r>
  <r>
    <x v="0"/>
    <x v="328"/>
    <s v="BørneRaketten tidligere BørneJunglen"/>
    <x v="2"/>
    <s v="Rådmandsgade 38"/>
    <n v="2200"/>
    <s v="København N"/>
    <s v="35 85 59 58"/>
    <s v="37460@buf.kk.dk"/>
    <n v="0"/>
    <s v="."/>
    <s v="."/>
    <n v="0"/>
    <s v="Integreret"/>
    <n v="48"/>
    <n v="0"/>
    <n v="62"/>
    <n v="88"/>
    <n v="20"/>
    <n v="0"/>
    <n v="0"/>
    <s v="Nej"/>
    <n v="0"/>
    <n v="0"/>
    <n v="5"/>
    <n v="5"/>
    <n v="5"/>
    <n v="5"/>
    <n v="0"/>
    <n v="5"/>
    <n v="0"/>
    <n v="1"/>
    <n v="5"/>
    <n v="0"/>
    <n v="120000"/>
    <n v="120000"/>
    <n v="0"/>
    <s v="Ja"/>
    <n v="0"/>
    <s v="Connie Petersen"/>
    <n v="1999"/>
    <n v="32"/>
    <n v="0"/>
    <n v="0"/>
    <s v="mange års erfaring"/>
    <s v="øko"/>
    <s v="Trine Hansen"/>
    <n v="2004"/>
    <n v="32"/>
    <n v="0"/>
    <n v="0"/>
    <s v="mange års erfaring"/>
    <s v="øko"/>
    <n v="98"/>
    <n v="98"/>
    <n v="2"/>
    <n v="2"/>
    <s v="Ja"/>
    <s v="Nej"/>
    <s v="Ja"/>
    <s v="Ja"/>
    <n v="0"/>
    <s v="Ja"/>
    <n v="0"/>
    <s v="Ja"/>
    <n v="0"/>
    <s v="Nej"/>
    <n v="0"/>
    <n v="0"/>
    <s v="produktionskøkken"/>
    <s v="nej"/>
    <n v="0"/>
    <n v="0"/>
    <n v="0"/>
    <s v="skal ombygges for egen regning"/>
    <n v="0"/>
    <n v="0"/>
    <n v="0"/>
    <n v="0"/>
    <n v="0"/>
    <n v="0"/>
    <n v="0"/>
    <n v="0"/>
    <n v="0"/>
    <s v="Cathrine"/>
    <s v="24.03"/>
    <n v="0"/>
    <n v="0"/>
    <n v="1"/>
    <n v="5"/>
    <n v="0"/>
    <n v="0"/>
    <n v="0"/>
    <n v="0"/>
    <n v="0"/>
    <n v="0"/>
    <n v="2"/>
    <n v="0"/>
    <n v="0"/>
    <n v="0"/>
    <n v="0"/>
    <n v="0"/>
    <n v="2"/>
    <n v="0"/>
    <n v="0"/>
    <n v="1"/>
    <n v="25"/>
    <s v="miele"/>
    <n v="4"/>
    <n v="0"/>
    <n v="0"/>
    <s v="Ja"/>
    <s v="Ja"/>
    <n v="0"/>
    <n v="3"/>
    <s v="God plads"/>
    <n v="0"/>
    <n v="0"/>
    <x v="0"/>
    <s v="Nørrebro"/>
    <n v="48"/>
    <n v="0"/>
    <n v="62"/>
    <n v="88"/>
    <n v="0"/>
    <n v="0"/>
    <n v="0"/>
    <n v="0"/>
    <n v="0"/>
    <n v="0"/>
    <n v="0"/>
    <n v="0"/>
    <n v="0"/>
    <n v="0"/>
    <n v="258771.3"/>
    <s v="37460"/>
  </r>
  <r>
    <x v="0"/>
    <x v="329"/>
    <s v="BørneRaketten tidligere BørneJunglen"/>
    <x v="2"/>
    <s v="Rådmandsgade 38"/>
    <n v="2200"/>
    <s v="København N"/>
    <s v="35 85 59 58"/>
    <s v="37460@buf.kk.dk"/>
    <n v="0"/>
    <s v="."/>
    <s v="."/>
    <n v="0"/>
    <s v="Integreret"/>
    <n v="48"/>
    <n v="0"/>
    <n v="62"/>
    <n v="88"/>
    <n v="0"/>
    <n v="0"/>
    <n v="0"/>
    <n v="0"/>
    <n v="0"/>
    <n v="0"/>
    <n v="5"/>
    <n v="5"/>
    <n v="5"/>
    <n v="5"/>
    <n v="0"/>
    <n v="5"/>
    <n v="0"/>
    <n v="0"/>
    <n v="5"/>
    <n v="0"/>
    <n v="120000"/>
    <n v="120000"/>
    <n v="0"/>
    <n v="0"/>
    <n v="0"/>
    <n v="0"/>
    <n v="0"/>
    <n v="0"/>
    <n v="0"/>
    <n v="0"/>
    <n v="0"/>
    <n v="0"/>
    <n v="0"/>
    <n v="0"/>
    <n v="0"/>
    <n v="0"/>
    <n v="0"/>
    <n v="0"/>
    <n v="0"/>
    <n v="98"/>
    <n v="98"/>
    <n v="0"/>
    <n v="0"/>
    <n v="0"/>
    <n v="0"/>
    <n v="0"/>
    <n v="0"/>
    <n v="0"/>
    <n v="0"/>
    <n v="0"/>
    <n v="0"/>
    <n v="0"/>
    <n v="0"/>
    <n v="0"/>
    <n v="0"/>
    <n v="0"/>
    <n v="0"/>
    <n v="0"/>
    <n v="0"/>
    <n v="0"/>
    <n v="0"/>
    <n v="0"/>
    <n v="0"/>
    <n v="0"/>
    <n v="0"/>
    <n v="0"/>
    <n v="0"/>
    <n v="0"/>
    <n v="0"/>
    <n v="0"/>
    <s v="Mariah"/>
    <d v="2009-04-21T00:00:00"/>
    <n v="0"/>
    <n v="0"/>
    <n v="0"/>
    <n v="0"/>
    <n v="0"/>
    <n v="0"/>
    <n v="0"/>
    <n v="0"/>
    <n v="0"/>
    <n v="0"/>
    <n v="0"/>
    <n v="0"/>
    <n v="0"/>
    <n v="0"/>
    <n v="0"/>
    <n v="0"/>
    <n v="0"/>
    <n v="0"/>
    <n v="0"/>
    <n v="0"/>
    <n v="0"/>
    <n v="0"/>
    <n v="0"/>
    <n v="0"/>
    <n v="0"/>
    <n v="0"/>
    <n v="0"/>
    <n v="0"/>
    <n v="0"/>
    <n v="0"/>
    <n v="0"/>
    <n v="0"/>
    <x v="0"/>
    <s v="Nørrebro"/>
    <n v="48"/>
    <n v="0"/>
    <n v="62"/>
    <n v="88"/>
    <n v="0"/>
    <n v="0"/>
    <n v="0"/>
    <n v="0"/>
    <n v="0"/>
    <n v="0"/>
    <n v="0"/>
    <n v="0"/>
    <n v="0"/>
    <n v="0"/>
    <n v="258771.3"/>
    <s v="37460"/>
  </r>
  <r>
    <x v="0"/>
    <x v="330"/>
    <n v="0"/>
    <x v="2"/>
    <s v="Hothers Plads 22"/>
    <n v="2200"/>
    <s v="København N"/>
    <s v="35 84 19 49"/>
    <s v="37473@buf.kk.dk"/>
    <s v="May-Britt Andersen"/>
    <n v="35553285"/>
    <n v="0"/>
    <s v="37473@buf.kk.dk"/>
    <s v="Integreret"/>
    <n v="42"/>
    <n v="0"/>
    <n v="69"/>
    <n v="0"/>
    <n v="0"/>
    <n v="0"/>
    <n v="0"/>
    <s v="Nej"/>
    <n v="0"/>
    <n v="0"/>
    <n v="5"/>
    <n v="5"/>
    <n v="5"/>
    <n v="5"/>
    <n v="0"/>
    <n v="5"/>
    <n v="5"/>
    <n v="5"/>
    <n v="5"/>
    <n v="0"/>
    <n v="292000"/>
    <n v="0"/>
    <n v="0"/>
    <s v="Ja"/>
    <n v="0"/>
    <s v="Hanne Coskon"/>
    <n v="2008"/>
    <n v="37"/>
    <n v="0"/>
    <s v="ernæringsassistent"/>
    <n v="0"/>
    <s v="grønt.kursus kbh."/>
    <s v="Melauda Laamari "/>
    <n v="2004"/>
    <n v="32"/>
    <n v="0"/>
    <s v="ufaglært"/>
    <n v="0"/>
    <n v="0"/>
    <n v="90"/>
    <n v="90"/>
    <n v="2"/>
    <n v="1"/>
    <s v="Ja"/>
    <s v="Nej"/>
    <s v="Ja"/>
    <s v="Ja"/>
    <n v="0"/>
    <s v="Ja"/>
    <n v="0"/>
    <s v="Ja"/>
    <n v="0"/>
    <n v="0"/>
    <s v="ved ikke om der er behov, henvender sig"/>
    <n v="0"/>
    <s v="produktionskøkken"/>
    <s v="Ja"/>
    <n v="0"/>
    <n v="0"/>
    <n v="0"/>
    <n v="0"/>
    <n v="0"/>
    <n v="0"/>
    <n v="0"/>
    <n v="0"/>
    <n v="0"/>
    <n v="0"/>
    <n v="0"/>
    <n v="0"/>
    <n v="0"/>
    <s v="Birgitte"/>
    <d v="1899-12-30T00:00:00"/>
    <n v="0"/>
    <n v="0"/>
    <n v="1"/>
    <n v="5"/>
    <n v="0"/>
    <n v="3"/>
    <n v="0"/>
    <n v="0"/>
    <n v="0"/>
    <n v="0"/>
    <n v="0"/>
    <n v="3"/>
    <n v="0"/>
    <n v="0"/>
    <n v="0"/>
    <n v="0"/>
    <n v="0"/>
    <n v="1"/>
    <n v="0"/>
    <n v="1"/>
    <n v="3"/>
    <s v="wexiodisk"/>
    <n v="12"/>
    <s v="Ja"/>
    <n v="5"/>
    <s v="Nej"/>
    <s v="Ja"/>
    <s v="ja"/>
    <n v="2"/>
    <s v="God plads"/>
    <n v="0"/>
    <n v="0"/>
    <x v="0"/>
    <s v="Nørrebro"/>
    <n v="42"/>
    <n v="0"/>
    <n v="69"/>
    <n v="0"/>
    <n v="0"/>
    <n v="0"/>
    <n v="0"/>
    <n v="0"/>
    <n v="0"/>
    <n v="0"/>
    <n v="0"/>
    <n v="0"/>
    <n v="0"/>
    <n v="0"/>
    <n v="301415.98"/>
    <s v="37473"/>
  </r>
  <r>
    <x v="0"/>
    <x v="331"/>
    <s v="Asgård"/>
    <x v="2"/>
    <s v="Hothers Plads 22"/>
    <n v="2200"/>
    <s v="København N"/>
    <s v="35 84 19 49"/>
    <s v="37473@buf.kk.dk"/>
    <s v="May-Britt Andersen"/>
    <n v="35553285"/>
    <n v="0"/>
    <s v="37473@buf.kk.dk"/>
    <s v="Integreret"/>
    <n v="42"/>
    <n v="0"/>
    <n v="69"/>
    <n v="0"/>
    <n v="0"/>
    <n v="0"/>
    <n v="0"/>
    <s v="Nej"/>
    <n v="0"/>
    <n v="0"/>
    <n v="0"/>
    <n v="0"/>
    <n v="0"/>
    <n v="0"/>
    <n v="0"/>
    <n v="0"/>
    <n v="0"/>
    <n v="0"/>
    <n v="5"/>
    <n v="0"/>
    <n v="0"/>
    <n v="0"/>
    <n v="0"/>
    <n v="0"/>
    <n v="0"/>
    <n v="0"/>
    <n v="0"/>
    <n v="0"/>
    <n v="0"/>
    <n v="0"/>
    <n v="0"/>
    <n v="0"/>
    <n v="0"/>
    <n v="0"/>
    <n v="0"/>
    <n v="0"/>
    <n v="0"/>
    <n v="0"/>
    <n v="0"/>
    <n v="0"/>
    <n v="0"/>
    <n v="0"/>
    <n v="0"/>
    <n v="0"/>
    <n v="0"/>
    <n v="0"/>
    <n v="0"/>
    <n v="0"/>
    <n v="0"/>
    <n v="0"/>
    <n v="0"/>
    <n v="0"/>
    <n v="0"/>
    <n v="0"/>
    <n v="0"/>
    <n v="0"/>
    <n v="0"/>
    <n v="0"/>
    <n v="0"/>
    <n v="0"/>
    <n v="0"/>
    <n v="0"/>
    <n v="0"/>
    <n v="0"/>
    <n v="0"/>
    <n v="0"/>
    <n v="0"/>
    <n v="0"/>
    <n v="0"/>
    <n v="0"/>
    <s v="Mariah"/>
    <d v="2009-04-22T00:00:00"/>
    <n v="0"/>
    <n v="2"/>
    <n v="0"/>
    <n v="8"/>
    <n v="2"/>
    <n v="0"/>
    <n v="0"/>
    <n v="0"/>
    <n v="0"/>
    <n v="2"/>
    <n v="0"/>
    <n v="0"/>
    <n v="0"/>
    <n v="0"/>
    <n v="0"/>
    <n v="1"/>
    <n v="0"/>
    <n v="0"/>
    <n v="0"/>
    <n v="1"/>
    <n v="30"/>
    <n v="0"/>
    <n v="2"/>
    <s v="Nej"/>
    <n v="0"/>
    <s v="Nej"/>
    <s v="Nej"/>
    <s v="Nej"/>
    <n v="1"/>
    <s v="Begrænset"/>
    <n v="0"/>
    <n v="0"/>
    <x v="0"/>
    <s v="Nørrebro"/>
    <n v="42"/>
    <n v="0"/>
    <n v="69"/>
    <n v="0"/>
    <n v="0"/>
    <n v="0"/>
    <n v="0"/>
    <n v="0"/>
    <n v="0"/>
    <n v="0"/>
    <n v="0"/>
    <n v="0"/>
    <n v="0"/>
    <n v="0"/>
    <n v="301415.98"/>
    <s v="37473"/>
  </r>
  <r>
    <x v="0"/>
    <x v="332"/>
    <s v="Midgård"/>
    <x v="2"/>
    <s v="Hothers Plads 20"/>
    <n v="2200"/>
    <s v="København N"/>
    <s v="35 84 17 47"/>
    <s v="37474@buf.kk.dk"/>
    <s v="Tinna Erichsen"/>
    <n v="0"/>
    <n v="0"/>
    <s v="37474@buf.kk.dk"/>
    <s v="Integreret"/>
    <n v="56"/>
    <n v="0"/>
    <n v="88"/>
    <n v="0"/>
    <n v="0"/>
    <n v="0"/>
    <n v="0"/>
    <s v="Nej"/>
    <n v="0"/>
    <n v="0"/>
    <n v="5"/>
    <n v="5"/>
    <n v="4"/>
    <n v="5"/>
    <n v="0"/>
    <n v="5"/>
    <n v="0"/>
    <n v="4"/>
    <n v="5"/>
    <n v="0"/>
    <n v="154000"/>
    <n v="246000"/>
    <n v="0"/>
    <s v="Ja"/>
    <n v="0"/>
    <s v="Nadia Benini"/>
    <n v="2007"/>
    <n v="35"/>
    <n v="0"/>
    <s v="ufaglært"/>
    <s v="andet inst. køkken"/>
    <n v="0"/>
    <n v="0"/>
    <n v="0"/>
    <n v="0"/>
    <n v="0"/>
    <n v="0"/>
    <n v="0"/>
    <n v="0"/>
    <n v="90"/>
    <n v="90"/>
    <n v="2"/>
    <n v="2"/>
    <s v="Ja"/>
    <s v="ja"/>
    <s v="Ja"/>
    <s v="Ja"/>
    <s v="inst. vil gerne påtage sig at lave fuld forplejning."/>
    <s v="Ja"/>
    <n v="0"/>
    <s v="Ja"/>
    <n v="0"/>
    <s v="Nej"/>
    <s v="men har allerede behov fra august"/>
    <n v="0"/>
    <s v="produktionskøkken"/>
    <s v="Ja"/>
    <n v="0"/>
    <n v="0"/>
    <n v="0"/>
    <n v="0"/>
    <n v="0"/>
    <n v="0"/>
    <n v="0"/>
    <n v="0"/>
    <n v="0"/>
    <n v="0"/>
    <n v="0"/>
    <n v="0"/>
    <n v="0"/>
    <s v="Birgitte"/>
    <s v="29.03"/>
    <n v="0"/>
    <n v="0"/>
    <n v="1"/>
    <n v="5"/>
    <n v="0"/>
    <n v="3"/>
    <n v="0"/>
    <n v="0"/>
    <n v="0"/>
    <n v="0"/>
    <n v="0"/>
    <n v="3"/>
    <n v="0"/>
    <n v="0"/>
    <n v="2"/>
    <n v="0"/>
    <n v="0"/>
    <n v="0"/>
    <n v="0"/>
    <n v="1"/>
    <n v="3"/>
    <s v="elektrolux"/>
    <n v="10"/>
    <s v="Ja"/>
    <n v="5"/>
    <s v="Nej"/>
    <s v="Ja"/>
    <s v="Nej"/>
    <n v="2"/>
    <s v="God plads"/>
    <n v="0"/>
    <n v="0"/>
    <x v="0"/>
    <s v="Nørrebro"/>
    <n v="48"/>
    <n v="0"/>
    <n v="88"/>
    <n v="0"/>
    <n v="0"/>
    <n v="0"/>
    <n v="0"/>
    <n v="0"/>
    <n v="0"/>
    <n v="0"/>
    <n v="0"/>
    <n v="0"/>
    <n v="0"/>
    <n v="0"/>
    <n v="346244.39"/>
    <s v="37474"/>
  </r>
  <r>
    <x v="0"/>
    <x v="333"/>
    <s v="Midgård"/>
    <x v="2"/>
    <s v="Hothers Plads 20"/>
    <n v="2200"/>
    <s v="København N"/>
    <s v="35 84 17 47"/>
    <s v="37474@buf.kk.dk"/>
    <s v="Tinna Erichsen"/>
    <n v="0"/>
    <n v="0"/>
    <s v="37474@buf.kk.dk"/>
    <s v="Integreret"/>
    <n v="55"/>
    <n v="0"/>
    <n v="88"/>
    <n v="0"/>
    <n v="0"/>
    <n v="0"/>
    <n v="0"/>
    <s v="Nej"/>
    <n v="0"/>
    <n v="0"/>
    <n v="5"/>
    <n v="5"/>
    <n v="0"/>
    <n v="5"/>
    <n v="0"/>
    <n v="5"/>
    <n v="5"/>
    <n v="0"/>
    <n v="5"/>
    <n v="0"/>
    <n v="154000"/>
    <n v="246000"/>
    <n v="0"/>
    <s v="Nej"/>
    <n v="0"/>
    <n v="0"/>
    <n v="0"/>
    <n v="0"/>
    <n v="0"/>
    <n v="0"/>
    <n v="0"/>
    <n v="0"/>
    <n v="0"/>
    <n v="0"/>
    <n v="0"/>
    <n v="0"/>
    <n v="0"/>
    <n v="0"/>
    <n v="0"/>
    <n v="90"/>
    <n v="90"/>
    <n v="0"/>
    <n v="1"/>
    <n v="0"/>
    <n v="0"/>
    <n v="0"/>
    <s v="Ja"/>
    <n v="0"/>
    <s v="Ja"/>
    <n v="0"/>
    <s v="Ja"/>
    <n v="0"/>
    <n v="0"/>
    <n v="0"/>
    <n v="0"/>
    <s v="produktionskøkken"/>
    <s v="nej"/>
    <s v="Mindre"/>
    <s v="Ingen"/>
    <s v="Nej"/>
    <s v="en ny opvaskemaskine, et ekstra køleskab"/>
    <n v="0"/>
    <n v="0"/>
    <n v="0"/>
    <n v="0"/>
    <n v="0"/>
    <n v="0"/>
    <n v="0"/>
    <n v="0"/>
    <n v="0"/>
    <s v="Mariah"/>
    <d v="2009-04-21T00:00:00"/>
    <n v="0"/>
    <n v="1"/>
    <n v="0"/>
    <n v="4"/>
    <n v="0"/>
    <n v="1"/>
    <n v="0"/>
    <n v="0"/>
    <n v="0"/>
    <n v="0"/>
    <n v="1"/>
    <n v="0"/>
    <n v="0"/>
    <n v="0"/>
    <n v="0"/>
    <n v="0"/>
    <n v="1"/>
    <n v="0"/>
    <n v="0"/>
    <n v="1"/>
    <n v="25"/>
    <s v="Miele"/>
    <n v="4"/>
    <s v="Nej"/>
    <n v="0"/>
    <s v="Ja"/>
    <s v="Ja"/>
    <s v="Nej"/>
    <n v="2"/>
    <s v="Begrænset"/>
    <n v="0"/>
    <n v="0"/>
    <x v="0"/>
    <s v="Nørrebro"/>
    <n v="48"/>
    <n v="0"/>
    <n v="88"/>
    <n v="0"/>
    <n v="0"/>
    <n v="0"/>
    <n v="0"/>
    <n v="0"/>
    <n v="0"/>
    <n v="0"/>
    <n v="0"/>
    <n v="0"/>
    <n v="0"/>
    <n v="0"/>
    <n v="346244.39"/>
    <s v="37474"/>
  </r>
  <r>
    <x v="0"/>
    <x v="334"/>
    <s v="Kastanjehuset"/>
    <x v="2"/>
    <s v="Thit Jensens Vej 2"/>
    <n v="2200"/>
    <s v="København N"/>
    <s v="35 39 69 25"/>
    <s v="37496@buf.kk.dk"/>
    <s v="Birgit Rasmussen"/>
    <n v="36464018"/>
    <n v="0"/>
    <s v="37496@buf.kk.dk"/>
    <s v="Integreret"/>
    <n v="24"/>
    <n v="0"/>
    <n v="44"/>
    <n v="0"/>
    <n v="0"/>
    <n v="0"/>
    <n v="0"/>
    <s v="Nej"/>
    <n v="0"/>
    <n v="0"/>
    <n v="5"/>
    <n v="0"/>
    <n v="1"/>
    <n v="5"/>
    <n v="0"/>
    <n v="5"/>
    <n v="0"/>
    <n v="1"/>
    <n v="5"/>
    <n v="0"/>
    <n v="150000"/>
    <n v="0"/>
    <n v="0"/>
    <s v="Nej"/>
    <n v="0"/>
    <n v="0"/>
    <n v="0"/>
    <n v="0"/>
    <n v="0"/>
    <n v="0"/>
    <n v="0"/>
    <n v="0"/>
    <n v="0"/>
    <n v="0"/>
    <n v="0"/>
    <n v="0"/>
    <n v="0"/>
    <n v="0"/>
    <n v="0"/>
    <n v="90"/>
    <n v="90"/>
    <n v="1"/>
    <n v="1"/>
    <s v="Ja"/>
    <s v="Nej"/>
    <s v="Ja"/>
    <s v="Nej"/>
    <s v="mener køkkenet er for lille"/>
    <s v="Nej"/>
    <s v="er i gang med underskrifts indsamling"/>
    <s v="Nej"/>
    <s v="er glade for madpakkerne"/>
    <s v="Nej"/>
    <n v="0"/>
    <n v="0"/>
    <s v="Køkken begrænset tilvirk"/>
    <s v="nej"/>
    <s v="Mindre"/>
    <s v="Mindre"/>
    <n v="0"/>
    <s v="ovn,opvaskemaskine,køleskab.bordplade.Køkkenet bør udbygges."/>
    <n v="0"/>
    <n v="0"/>
    <n v="0"/>
    <n v="0"/>
    <n v="0"/>
    <n v="0"/>
    <n v="0"/>
    <n v="0"/>
    <s v="til max 30 børn ville det være et produktionskøkken."/>
    <s v="Mariah"/>
    <s v="24.03"/>
    <n v="0"/>
    <n v="0"/>
    <n v="1"/>
    <n v="4"/>
    <n v="0"/>
    <n v="0"/>
    <n v="1"/>
    <n v="0"/>
    <n v="0"/>
    <n v="0"/>
    <n v="2"/>
    <n v="0"/>
    <n v="0"/>
    <n v="0"/>
    <n v="0"/>
    <n v="0"/>
    <n v="1"/>
    <n v="0"/>
    <n v="0"/>
    <n v="1"/>
    <n v="25"/>
    <s v="miele"/>
    <n v="0"/>
    <n v="0"/>
    <n v="0"/>
    <s v="Ja"/>
    <n v="0"/>
    <n v="0"/>
    <n v="1"/>
    <s v="God plads"/>
    <n v="0"/>
    <n v="0"/>
    <x v="0"/>
    <s v="Nørrebro"/>
    <n v="24"/>
    <n v="0"/>
    <n v="44"/>
    <n v="0"/>
    <n v="0"/>
    <n v="0"/>
    <n v="0"/>
    <n v="0"/>
    <n v="0"/>
    <n v="0"/>
    <n v="0"/>
    <n v="0"/>
    <n v="0"/>
    <n v="0"/>
    <n v="140125.09"/>
    <s v="37496"/>
  </r>
  <r>
    <x v="0"/>
    <x v="335"/>
    <n v="0"/>
    <x v="2"/>
    <s v="Guldbergsgade 26"/>
    <n v="2200"/>
    <s v="København N"/>
    <s v="35 39 04 02"/>
    <s v="37498@buf.kk.dk"/>
    <s v="Merete Have Jensen"/>
    <n v="35351641"/>
    <n v="0"/>
    <s v="37498@buf.kk.dk"/>
    <s v="Integreret"/>
    <n v="36"/>
    <n v="0"/>
    <n v="46"/>
    <n v="0"/>
    <n v="0"/>
    <n v="0"/>
    <n v="0"/>
    <s v="Nej"/>
    <n v="0"/>
    <n v="0"/>
    <n v="5"/>
    <n v="5"/>
    <n v="5"/>
    <n v="5"/>
    <n v="0"/>
    <n v="0"/>
    <n v="2"/>
    <n v="0"/>
    <n v="5"/>
    <n v="0"/>
    <n v="100000"/>
    <n v="0"/>
    <n v="0"/>
    <s v="Ja"/>
    <n v="0"/>
    <s v="Marzuouka Aida"/>
    <n v="2005"/>
    <n v="35"/>
    <n v="0"/>
    <s v="ufaglært"/>
    <n v="0"/>
    <n v="0"/>
    <n v="0"/>
    <n v="0"/>
    <n v="0"/>
    <n v="0"/>
    <n v="0"/>
    <n v="0"/>
    <n v="0"/>
    <n v="99"/>
    <n v="99"/>
    <n v="2"/>
    <n v="2"/>
    <s v="Ja"/>
    <s v="Nej"/>
    <s v="Ja"/>
    <s v="Ja"/>
    <n v="0"/>
    <s v="Ja"/>
    <n v="0"/>
    <s v="Ja"/>
    <n v="0"/>
    <s v="Nej"/>
    <n v="0"/>
    <n v="0"/>
    <s v="produktionskøkken"/>
    <s v="Ja"/>
    <n v="0"/>
    <n v="0"/>
    <n v="0"/>
    <n v="0"/>
    <n v="0"/>
    <n v="0"/>
    <n v="0"/>
    <n v="0"/>
    <n v="0"/>
    <n v="0"/>
    <n v="0"/>
    <n v="0"/>
    <n v="0"/>
    <s v="Birgitte"/>
    <s v="18.03"/>
    <n v="0"/>
    <n v="0"/>
    <n v="1"/>
    <n v="4"/>
    <n v="0"/>
    <n v="0"/>
    <n v="0"/>
    <n v="1"/>
    <n v="5"/>
    <n v="0"/>
    <n v="0"/>
    <n v="2"/>
    <n v="0"/>
    <n v="0"/>
    <n v="0"/>
    <n v="0"/>
    <n v="0"/>
    <n v="1"/>
    <n v="0"/>
    <n v="1"/>
    <n v="3"/>
    <s v="wexiodisk"/>
    <n v="0"/>
    <s v="Ja"/>
    <n v="10"/>
    <s v="Nej"/>
    <s v="Ja"/>
    <s v="Nej"/>
    <n v="4"/>
    <n v="0"/>
    <s v="der kommer en køkken medarbejder tilbage fra barsel ved udgangen af året. Indtil da går lederen ind i arbejdet sammen med den anden i køkkenet. Lederen vil gerne sætte tid af til at være mentor."/>
    <n v="0"/>
    <x v="0"/>
    <s v="Nørrebro"/>
    <n v="36"/>
    <n v="0"/>
    <n v="46"/>
    <n v="0"/>
    <n v="0"/>
    <n v="0"/>
    <n v="0"/>
    <n v="0"/>
    <n v="0"/>
    <n v="0"/>
    <n v="0"/>
    <n v="0"/>
    <n v="0"/>
    <n v="0"/>
    <n v="135291.91"/>
    <s v="37498"/>
  </r>
  <r>
    <x v="0"/>
    <x v="336"/>
    <n v="0"/>
    <x v="2"/>
    <s v="Esromgade 2A"/>
    <n v="2200"/>
    <s v="København N"/>
    <s v="35 85 45 54"/>
    <s v="37502@buf.kk.dk"/>
    <s v="Pia Sjögren"/>
    <n v="35387665"/>
    <n v="0"/>
    <s v="37502@buf.kk.dk"/>
    <s v="Integreret"/>
    <n v="24"/>
    <n v="0"/>
    <n v="36"/>
    <n v="0"/>
    <n v="0"/>
    <n v="0"/>
    <n v="0"/>
    <s v="Nej"/>
    <n v="0"/>
    <n v="0"/>
    <n v="5"/>
    <n v="5"/>
    <n v="3"/>
    <n v="5"/>
    <n v="0"/>
    <n v="5"/>
    <n v="5"/>
    <n v="3"/>
    <n v="5"/>
    <n v="0"/>
    <n v="210000"/>
    <n v="0"/>
    <n v="0"/>
    <s v="Ja"/>
    <n v="0"/>
    <s v="Hannah Kanamat"/>
    <n v="2009"/>
    <n v="37"/>
    <n v="0"/>
    <n v="0"/>
    <n v="0"/>
    <n v="0"/>
    <n v="0"/>
    <n v="0"/>
    <n v="0"/>
    <n v="0"/>
    <n v="0"/>
    <n v="0"/>
    <n v="0"/>
    <n v="15"/>
    <n v="0"/>
    <n v="2"/>
    <n v="2"/>
    <s v="Ja"/>
    <s v="ja"/>
    <s v="Ja"/>
    <s v="Ja"/>
    <n v="0"/>
    <s v="Ja"/>
    <n v="0"/>
    <s v="Ja"/>
    <n v="0"/>
    <s v="Nej"/>
    <n v="0"/>
    <n v="0"/>
    <s v="produktionskøkken"/>
    <s v="Ja"/>
    <n v="0"/>
    <n v="0"/>
    <n v="0"/>
    <s v="vil meget gerne have fjernet 4 defekte kogeplader og isat en bordplade i stedet."/>
    <n v="0"/>
    <n v="0"/>
    <n v="0"/>
    <n v="0"/>
    <n v="0"/>
    <n v="0"/>
    <n v="0"/>
    <n v="0"/>
    <n v="0"/>
    <s v="Birgitte"/>
    <n v="0"/>
    <n v="0"/>
    <n v="0"/>
    <n v="1"/>
    <n v="6"/>
    <n v="0"/>
    <n v="0"/>
    <n v="0"/>
    <n v="1"/>
    <n v="8"/>
    <n v="0"/>
    <n v="2"/>
    <n v="1"/>
    <n v="0"/>
    <n v="0"/>
    <n v="0"/>
    <n v="0"/>
    <n v="2"/>
    <n v="0"/>
    <n v="0"/>
    <n v="1"/>
    <n v="3"/>
    <s v="elektrolux"/>
    <n v="7"/>
    <s v="Nej"/>
    <n v="0"/>
    <s v="Ja"/>
    <s v="Ja"/>
    <s v="Nej"/>
    <n v="2"/>
    <s v="God plads"/>
    <n v="0"/>
    <n v="0"/>
    <x v="0"/>
    <s v="Nørrebro"/>
    <n v="24"/>
    <n v="0"/>
    <n v="36"/>
    <n v="0"/>
    <n v="0"/>
    <n v="0"/>
    <n v="0"/>
    <n v="0"/>
    <n v="0"/>
    <n v="0"/>
    <n v="0"/>
    <n v="0"/>
    <n v="0"/>
    <n v="0"/>
    <n v="196879.94"/>
    <s v="37502"/>
  </r>
  <r>
    <x v="0"/>
    <x v="337"/>
    <s v="krible Krable"/>
    <x v="2"/>
    <s v="Aldersrogade 28"/>
    <n v="2200"/>
    <s v="København N"/>
    <s v="35 82 19 41"/>
    <s v="kriblekrable@buf.kk.dk"/>
    <s v="Susanne Springer"/>
    <n v="38104042"/>
    <n v="35821941"/>
    <s v="37542@buf.kk.dk"/>
    <s v="Integreret"/>
    <n v="27"/>
    <n v="0"/>
    <n v="62"/>
    <n v="0"/>
    <n v="0"/>
    <n v="0"/>
    <n v="0"/>
    <s v="Nej"/>
    <n v="0"/>
    <n v="0"/>
    <n v="5"/>
    <n v="5"/>
    <n v="5"/>
    <n v="5"/>
    <n v="0"/>
    <n v="5"/>
    <n v="5"/>
    <n v="0"/>
    <n v="5"/>
    <n v="0"/>
    <n v="180000"/>
    <n v="0"/>
    <n v="0"/>
    <s v="Ja"/>
    <n v="0"/>
    <s v="Nasren"/>
    <n v="2008"/>
    <n v="35"/>
    <n v="0"/>
    <s v="ufaglært"/>
    <s v="4 år fra inst.køkken"/>
    <s v="økologi"/>
    <n v="0"/>
    <n v="0"/>
    <n v="0"/>
    <n v="0"/>
    <n v="0"/>
    <n v="0"/>
    <n v="0"/>
    <n v="85"/>
    <n v="85"/>
    <n v="1"/>
    <n v="1"/>
    <s v="Ja"/>
    <s v="Nej"/>
    <s v="Ja"/>
    <s v="Ja"/>
    <n v="0"/>
    <s v="Ja"/>
    <n v="0"/>
    <s v="Ja"/>
    <n v="0"/>
    <s v="Nej"/>
    <n v="0"/>
    <n v="0"/>
    <s v="produktionskøkken"/>
    <s v="nej"/>
    <s v="Mindre"/>
    <n v="0"/>
    <n v="0"/>
    <s v="kartoffelskræller, en ovn mere, et større kogebord, grøntsagsrobot. Røremaskinen er ikke sikker."/>
    <n v="0"/>
    <n v="0"/>
    <n v="0"/>
    <n v="0"/>
    <n v="0"/>
    <n v="0"/>
    <n v="0"/>
    <n v="0"/>
    <n v="0"/>
    <s v="Mariah"/>
    <s v="24.03"/>
    <n v="0"/>
    <n v="0"/>
    <n v="1"/>
    <n v="4"/>
    <n v="0"/>
    <n v="2"/>
    <n v="0"/>
    <n v="0"/>
    <n v="0"/>
    <n v="0"/>
    <n v="0"/>
    <n v="0"/>
    <n v="0"/>
    <n v="0"/>
    <n v="0"/>
    <n v="0"/>
    <n v="1"/>
    <n v="0"/>
    <n v="1"/>
    <n v="1"/>
    <n v="3"/>
    <s v="SD40 PODAB"/>
    <n v="6"/>
    <s v="Ja"/>
    <n v="10"/>
    <s v="Ja"/>
    <s v="Nej"/>
    <s v="Nej"/>
    <n v="3"/>
    <n v="0"/>
    <n v="0"/>
    <n v="0"/>
    <x v="0"/>
    <s v="Nørrebro"/>
    <n v="27"/>
    <n v="0"/>
    <n v="62"/>
    <n v="0"/>
    <n v="0"/>
    <n v="0"/>
    <n v="0"/>
    <n v="2"/>
    <n v="4"/>
    <n v="0"/>
    <n v="0"/>
    <n v="0"/>
    <n v="0"/>
    <n v="0"/>
    <n v="179607.74"/>
    <s v="37542"/>
  </r>
  <r>
    <x v="0"/>
    <x v="338"/>
    <s v="krible Krable"/>
    <x v="2"/>
    <s v="Aldersrogade 28"/>
    <n v="2200"/>
    <s v="København N"/>
    <s v="35 82 19 41"/>
    <s v="kriblekrable@buf.kk.dk"/>
    <s v="Susanne Springer"/>
    <n v="38104042"/>
    <n v="35821941"/>
    <s v="37542@buf.kk.dk"/>
    <s v="Integreret"/>
    <n v="27"/>
    <n v="0"/>
    <n v="62"/>
    <n v="0"/>
    <n v="0"/>
    <n v="0"/>
    <n v="0"/>
    <s v="Nej"/>
    <n v="0"/>
    <n v="0"/>
    <n v="5"/>
    <n v="5"/>
    <n v="5"/>
    <n v="5"/>
    <n v="0"/>
    <n v="5"/>
    <n v="5"/>
    <n v="0"/>
    <n v="5"/>
    <n v="0"/>
    <n v="180000"/>
    <n v="180000"/>
    <n v="0"/>
    <n v="0"/>
    <n v="0"/>
    <n v="0"/>
    <n v="0"/>
    <n v="0"/>
    <n v="0"/>
    <n v="0"/>
    <n v="0"/>
    <n v="0"/>
    <n v="0"/>
    <n v="0"/>
    <n v="0"/>
    <n v="0"/>
    <n v="0"/>
    <n v="0"/>
    <n v="0"/>
    <n v="85"/>
    <n v="85"/>
    <n v="0"/>
    <n v="0"/>
    <n v="0"/>
    <n v="0"/>
    <n v="0"/>
    <n v="0"/>
    <n v="0"/>
    <n v="0"/>
    <n v="0"/>
    <n v="0"/>
    <n v="0"/>
    <n v="0"/>
    <n v="0"/>
    <n v="0"/>
    <s v="Modtagerkøkken"/>
    <n v="0"/>
    <n v="0"/>
    <n v="0"/>
    <n v="0"/>
    <n v="0"/>
    <n v="0"/>
    <n v="0"/>
    <n v="0"/>
    <n v="0"/>
    <n v="0"/>
    <n v="0"/>
    <n v="0"/>
    <n v="0"/>
    <n v="0"/>
    <s v="Lone Voss"/>
    <d v="1899-12-30T00:00:00"/>
    <n v="0"/>
    <n v="0"/>
    <n v="0"/>
    <n v="0"/>
    <n v="0"/>
    <n v="0"/>
    <n v="0"/>
    <n v="0"/>
    <n v="0"/>
    <n v="0"/>
    <n v="0"/>
    <n v="0"/>
    <n v="0"/>
    <n v="0"/>
    <n v="0"/>
    <n v="0"/>
    <n v="0"/>
    <n v="0"/>
    <n v="0"/>
    <n v="0"/>
    <n v="0"/>
    <n v="0"/>
    <n v="0"/>
    <n v="0"/>
    <n v="0"/>
    <n v="0"/>
    <n v="0"/>
    <n v="0"/>
    <n v="0"/>
    <n v="0"/>
    <n v="0"/>
    <s v="intet køkken (tekøkken)"/>
    <x v="0"/>
    <s v="Nørrebro"/>
    <n v="27"/>
    <n v="0"/>
    <n v="62"/>
    <n v="0"/>
    <n v="0"/>
    <n v="0"/>
    <n v="0"/>
    <n v="2"/>
    <n v="4"/>
    <n v="0"/>
    <n v="0"/>
    <n v="0"/>
    <n v="0"/>
    <n v="0"/>
    <n v="179607.74"/>
    <s v="37542"/>
  </r>
  <r>
    <x v="0"/>
    <x v="339"/>
    <s v="7 Springeren"/>
    <x v="2"/>
    <s v="Kapelvej 7A"/>
    <n v="2200"/>
    <s v="København N"/>
    <s v="35 39 33 19"/>
    <s v="37554@buf.kk.dk"/>
    <s v="Lonnie L. Florang"/>
    <n v="35356057"/>
    <n v="0"/>
    <s v="37554@buf.kk.dk"/>
    <s v="Integreret"/>
    <n v="24"/>
    <n v="0"/>
    <n v="42"/>
    <n v="0"/>
    <n v="0"/>
    <n v="0"/>
    <n v="0"/>
    <s v="Nej"/>
    <n v="0"/>
    <n v="0"/>
    <n v="5"/>
    <n v="5"/>
    <n v="4"/>
    <n v="0"/>
    <n v="0"/>
    <n v="5"/>
    <n v="5"/>
    <n v="5"/>
    <n v="5"/>
    <n v="0"/>
    <n v="0"/>
    <n v="0"/>
    <n v="0"/>
    <n v="0"/>
    <n v="0"/>
    <n v="0"/>
    <n v="0"/>
    <n v="0"/>
    <n v="0"/>
    <n v="0"/>
    <n v="0"/>
    <n v="0"/>
    <n v="0"/>
    <n v="0"/>
    <n v="0"/>
    <n v="0"/>
    <n v="0"/>
    <n v="0"/>
    <n v="0"/>
    <n v="0"/>
    <n v="0"/>
    <n v="0"/>
    <n v="0"/>
    <n v="0"/>
    <n v="0"/>
    <n v="0"/>
    <n v="0"/>
    <n v="0"/>
    <n v="0"/>
    <n v="0"/>
    <n v="0"/>
    <n v="0"/>
    <n v="0"/>
    <n v="0"/>
    <n v="0"/>
    <n v="0"/>
    <n v="0"/>
    <n v="0"/>
    <n v="0"/>
    <n v="0"/>
    <n v="0"/>
    <n v="0"/>
    <n v="0"/>
    <n v="0"/>
    <n v="0"/>
    <n v="0"/>
    <n v="0"/>
    <n v="0"/>
    <n v="0"/>
    <n v="0"/>
    <s v="Cathrine Jerrik"/>
    <d v="1899-12-30T00:00:00"/>
    <n v="0"/>
    <n v="1"/>
    <n v="0"/>
    <n v="4"/>
    <n v="1"/>
    <n v="0"/>
    <n v="0"/>
    <n v="0"/>
    <n v="0"/>
    <n v="0"/>
    <n v="1"/>
    <n v="0"/>
    <n v="0"/>
    <n v="0"/>
    <n v="0"/>
    <n v="0"/>
    <n v="1"/>
    <n v="0"/>
    <n v="0"/>
    <n v="1"/>
    <n v="20"/>
    <s v="Miele"/>
    <n v="2.5"/>
    <s v="Ja"/>
    <n v="0"/>
    <n v="0"/>
    <n v="0"/>
    <n v="0"/>
    <n v="2"/>
    <s v="Begrænset"/>
    <n v="0"/>
    <n v="0"/>
    <x v="0"/>
    <s v="Nørrebro"/>
    <n v="24"/>
    <n v="0"/>
    <n v="42"/>
    <n v="0"/>
    <n v="0"/>
    <n v="0"/>
    <n v="0"/>
    <n v="0"/>
    <n v="0"/>
    <n v="0"/>
    <n v="0"/>
    <n v="0"/>
    <n v="0"/>
    <n v="0"/>
    <n v="109175.88"/>
    <s v="37554"/>
  </r>
  <r>
    <x v="0"/>
    <x v="340"/>
    <n v="0"/>
    <x v="2"/>
    <s v="Agnes Henningsens Vej 8"/>
    <n v="2200"/>
    <s v="København N"/>
    <s v="35 39 99 76"/>
    <s v="37562@buf.kk.dk"/>
    <s v="Jytte Larsen"/>
    <n v="35381097"/>
    <n v="0"/>
    <s v="37562@buf.kk.dk"/>
    <s v="Integreret"/>
    <n v="30"/>
    <n v="0"/>
    <n v="40"/>
    <n v="0"/>
    <n v="0"/>
    <n v="0"/>
    <n v="0"/>
    <s v="ja"/>
    <n v="2"/>
    <n v="2"/>
    <n v="5"/>
    <n v="5"/>
    <n v="2"/>
    <n v="5"/>
    <n v="0"/>
    <n v="5"/>
    <n v="0"/>
    <n v="0"/>
    <n v="5"/>
    <n v="0"/>
    <n v="100000"/>
    <n v="0"/>
    <n v="0"/>
    <n v="0"/>
    <n v="0"/>
    <n v="0"/>
    <n v="0"/>
    <n v="0"/>
    <n v="0"/>
    <n v="0"/>
    <n v="0"/>
    <n v="0"/>
    <n v="0"/>
    <n v="0"/>
    <n v="0"/>
    <n v="0"/>
    <n v="0"/>
    <n v="0"/>
    <n v="0"/>
    <n v="50"/>
    <n v="0"/>
    <n v="1"/>
    <n v="1"/>
    <s v="Ja"/>
    <s v="Nej"/>
    <s v="Ja"/>
    <n v="0"/>
    <n v="0"/>
    <n v="0"/>
    <n v="0"/>
    <n v="0"/>
    <n v="0"/>
    <n v="0"/>
    <n v="0"/>
    <n v="0"/>
    <s v="Køkken begrænset tilvirk"/>
    <n v="0"/>
    <n v="0"/>
    <n v="0"/>
    <n v="0"/>
    <n v="0"/>
    <n v="0"/>
    <n v="0"/>
    <n v="0"/>
    <n v="0"/>
    <s v="Større"/>
    <s v="køleskab,nye elementer, 2 nye ovne, kogebord eller kogeplader, udsugnung over kogebord."/>
    <n v="0"/>
    <n v="0"/>
    <n v="0"/>
    <s v="Birgitte"/>
    <s v="01.04"/>
    <n v="0"/>
    <n v="0"/>
    <n v="1"/>
    <n v="4"/>
    <n v="0"/>
    <n v="1"/>
    <n v="0"/>
    <n v="0"/>
    <n v="0"/>
    <n v="1"/>
    <n v="1"/>
    <n v="0"/>
    <n v="0"/>
    <n v="0"/>
    <n v="0"/>
    <n v="1"/>
    <n v="0"/>
    <n v="0"/>
    <n v="1"/>
    <n v="1"/>
    <n v="20"/>
    <s v="miele"/>
    <n v="5"/>
    <s v="Nej"/>
    <n v="0"/>
    <s v="Ja"/>
    <s v="Ja"/>
    <s v="Nej"/>
    <n v="2"/>
    <s v="God plads"/>
    <s v="Stor vilje til at lave mad lokalt hvis køkkenet føres up to date. Stedet får pt. Leveret mad og vil gerne beholde denne efter 1 januar"/>
    <n v="0"/>
    <x v="0"/>
    <s v="Nørrebro"/>
    <n v="30"/>
    <n v="0"/>
    <n v="40"/>
    <n v="0"/>
    <n v="0"/>
    <n v="0"/>
    <n v="0"/>
    <n v="0"/>
    <n v="0"/>
    <n v="0"/>
    <n v="0"/>
    <n v="0"/>
    <n v="0"/>
    <n v="0"/>
    <n v="112029.53"/>
    <s v="37562"/>
  </r>
  <r>
    <x v="0"/>
    <x v="341"/>
    <n v="0"/>
    <x v="2"/>
    <s v="Agnes Henningsens Vej 8"/>
    <n v="2200"/>
    <s v="København N"/>
    <s v="35 39 99 76"/>
    <s v="37562@buf.kk.dk"/>
    <s v="Jytte Larsen"/>
    <n v="35381097"/>
    <n v="0"/>
    <s v="37562@buf.kk.dk"/>
    <s v="Integreret"/>
    <n v="30"/>
    <n v="0"/>
    <n v="40"/>
    <n v="0"/>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n v="0"/>
    <n v="0"/>
    <n v="0"/>
    <n v="0"/>
    <n v="0"/>
    <n v="0"/>
    <n v="0"/>
    <n v="0"/>
    <n v="0"/>
    <n v="0"/>
    <n v="0"/>
    <n v="0"/>
    <n v="0"/>
    <n v="0"/>
    <n v="0"/>
    <n v="0"/>
    <n v="0"/>
    <n v="1"/>
    <n v="0"/>
    <n v="0"/>
    <n v="0"/>
    <n v="0"/>
    <n v="0"/>
    <n v="0"/>
    <n v="0"/>
    <n v="0"/>
    <n v="1"/>
    <n v="0"/>
    <n v="0"/>
    <n v="0"/>
    <n v="0"/>
    <n v="0"/>
    <n v="0"/>
    <n v="0"/>
    <n v="0"/>
    <n v="1"/>
    <n v="20"/>
    <s v="miele"/>
    <n v="3"/>
    <s v="Nej"/>
    <n v="0"/>
    <s v="Nej"/>
    <s v="Nej"/>
    <s v="Nej"/>
    <n v="0"/>
    <s v="ingen plads"/>
    <s v="Køkkenet er stort nok til at håndtere børnehavens service i. Ej trapper mellem de to køkkener."/>
    <n v="0"/>
    <x v="0"/>
    <s v="Nørrebro"/>
    <n v="30"/>
    <n v="0"/>
    <n v="40"/>
    <n v="0"/>
    <n v="0"/>
    <n v="0"/>
    <n v="0"/>
    <n v="0"/>
    <n v="0"/>
    <n v="0"/>
    <n v="0"/>
    <n v="0"/>
    <n v="0"/>
    <n v="0"/>
    <n v="112029.53"/>
    <s v="37562"/>
  </r>
  <r>
    <x v="0"/>
    <x v="342"/>
    <n v="0"/>
    <x v="2"/>
    <s v="Thorupsgade 2"/>
    <n v="2200"/>
    <s v="København N"/>
    <s v="35 39 49 42"/>
    <s v="mail@murergaarden.kk.dk"/>
    <s v="Brita Fabricius"/>
    <n v="38345631"/>
    <n v="35394942"/>
    <s v="37568@buf.kk.dk"/>
    <s v="Integreret"/>
    <n v="28"/>
    <n v="0"/>
    <n v="34"/>
    <n v="49"/>
    <n v="30"/>
    <n v="30"/>
    <n v="0"/>
    <s v="Nej"/>
    <n v="0"/>
    <n v="0"/>
    <n v="5"/>
    <n v="5"/>
    <n v="5"/>
    <n v="5"/>
    <n v="5"/>
    <n v="5"/>
    <n v="0"/>
    <n v="1"/>
    <n v="5"/>
    <n v="0"/>
    <n v="100000"/>
    <n v="0"/>
    <n v="0"/>
    <s v="Ja"/>
    <n v="0"/>
    <s v="Anette Bellaovi"/>
    <n v="2002"/>
    <n v="34"/>
    <n v="0"/>
    <s v="ufaglært"/>
    <s v="mange års"/>
    <n v="0"/>
    <n v="0"/>
    <n v="0"/>
    <n v="0"/>
    <n v="0"/>
    <n v="0"/>
    <n v="0"/>
    <n v="0"/>
    <n v="0"/>
    <n v="0"/>
    <n v="1"/>
    <n v="1"/>
    <s v="Ja"/>
    <s v="Nej"/>
    <s v="Ja"/>
    <s v="Ja"/>
    <n v="0"/>
    <s v="Ja"/>
    <n v="0"/>
    <s v="Ja"/>
    <n v="0"/>
    <s v="Nej"/>
    <n v="0"/>
    <n v="0"/>
    <s v="produktionskøkken"/>
    <n v="0"/>
    <s v="Mindre"/>
    <s v="Mindre"/>
    <n v="0"/>
    <s v="ny opvaskemaskine. Bedre ovn kapacitet. Indrettes mere hensigtsmæssigt."/>
    <n v="0"/>
    <n v="0"/>
    <n v="0"/>
    <n v="0"/>
    <n v="0"/>
    <n v="0"/>
    <n v="0"/>
    <n v="0"/>
    <n v="0"/>
    <s v="Mariah"/>
    <s v="24.03"/>
    <n v="0"/>
    <n v="0"/>
    <n v="1"/>
    <n v="4"/>
    <n v="0"/>
    <n v="0"/>
    <n v="0"/>
    <n v="1"/>
    <n v="6"/>
    <n v="0"/>
    <n v="3"/>
    <n v="0"/>
    <n v="0"/>
    <n v="0"/>
    <n v="0"/>
    <n v="0"/>
    <n v="0"/>
    <n v="0"/>
    <n v="1"/>
    <n v="1"/>
    <n v="3"/>
    <s v="DIHR"/>
    <n v="6"/>
    <s v="Ja"/>
    <n v="10"/>
    <n v="0"/>
    <n v="0"/>
    <n v="0"/>
    <n v="2"/>
    <s v="God plads"/>
    <s v="Køkkenet burde indrettes på en anden måde. Der er ikke mulighed for at udvide. Emhætten er meget dårlig."/>
    <n v="0"/>
    <x v="0"/>
    <s v="Nørrebro"/>
    <n v="28"/>
    <n v="0"/>
    <n v="34"/>
    <n v="49"/>
    <n v="35"/>
    <n v="30"/>
    <n v="0"/>
    <n v="0"/>
    <n v="0"/>
    <n v="0"/>
    <n v="0"/>
    <n v="0"/>
    <n v="0"/>
    <n v="0"/>
    <n v="130758.44"/>
    <s v="37568"/>
  </r>
  <r>
    <x v="0"/>
    <x v="343"/>
    <n v="0"/>
    <x v="2"/>
    <s v="Allersgade 5"/>
    <n v="2200"/>
    <s v="København N"/>
    <s v="35 83 03 87"/>
    <s v="37569@buf.kk.dk"/>
    <s v="Kamilla Melgaard"/>
    <n v="0"/>
    <n v="0"/>
    <s v="37569@buf.kk.dk"/>
    <s v="Integreret"/>
    <n v="34"/>
    <n v="0"/>
    <n v="64"/>
    <n v="0"/>
    <n v="0"/>
    <n v="0"/>
    <n v="0"/>
    <s v="Nej"/>
    <n v="0"/>
    <n v="0"/>
    <n v="5"/>
    <n v="5"/>
    <n v="4"/>
    <n v="5"/>
    <n v="0"/>
    <n v="5"/>
    <n v="0"/>
    <n v="1"/>
    <n v="5"/>
    <n v="0"/>
    <n v="155000"/>
    <n v="0"/>
    <n v="0"/>
    <s v="Ja"/>
    <n v="0"/>
    <s v="Mearg mesfan"/>
    <n v="1998"/>
    <n v="37"/>
    <n v="0"/>
    <s v="næsten færdig som kok"/>
    <n v="0"/>
    <n v="0"/>
    <s v="Li Li"/>
    <n v="2007"/>
    <n v="0"/>
    <n v="0"/>
    <s v="ufaglært"/>
    <n v="0"/>
    <n v="0"/>
    <n v="60"/>
    <n v="60"/>
    <n v="1"/>
    <n v="1"/>
    <s v="Ja"/>
    <s v="ja"/>
    <s v="Ja"/>
    <n v="0"/>
    <n v="0"/>
    <n v="0"/>
    <n v="0"/>
    <n v="0"/>
    <n v="0"/>
    <s v="Nej"/>
    <n v="0"/>
    <n v="0"/>
    <s v="produktionskøkken"/>
    <s v="nej"/>
    <s v="Mindre"/>
    <s v="Mindre"/>
    <n v="0"/>
    <s v="ekstra vask, ny industri opvaskemaskine, kogebord med flere plader, konvektionsovn, køkkenskabe."/>
    <n v="0"/>
    <n v="0"/>
    <n v="0"/>
    <n v="0"/>
    <n v="0"/>
    <n v="0"/>
    <n v="0"/>
    <n v="0"/>
    <n v="0"/>
    <s v="Birgitte"/>
    <s v="23.03"/>
    <n v="0"/>
    <n v="0"/>
    <n v="1"/>
    <n v="4"/>
    <n v="0"/>
    <n v="2"/>
    <n v="0"/>
    <n v="0"/>
    <n v="0"/>
    <n v="2"/>
    <n v="2"/>
    <n v="0"/>
    <n v="0"/>
    <n v="0"/>
    <n v="0"/>
    <n v="1"/>
    <n v="0"/>
    <n v="0"/>
    <n v="0"/>
    <n v="1"/>
    <n v="3"/>
    <s v="miele"/>
    <n v="0"/>
    <s v="Ja"/>
    <n v="5"/>
    <n v="0"/>
    <s v="Ja"/>
    <n v="0"/>
    <n v="2"/>
    <s v="Begrænset"/>
    <n v="0"/>
    <n v="0"/>
    <x v="0"/>
    <s v="Nørrebro"/>
    <n v="34"/>
    <n v="0"/>
    <n v="64"/>
    <n v="0"/>
    <n v="0"/>
    <n v="0"/>
    <n v="0"/>
    <n v="0"/>
    <n v="0"/>
    <n v="0"/>
    <n v="0"/>
    <n v="0"/>
    <n v="0"/>
    <n v="0"/>
    <n v="149379.68"/>
    <s v="37569"/>
  </r>
  <r>
    <x v="0"/>
    <x v="344"/>
    <s v="Kålormen"/>
    <x v="2"/>
    <s v="Allersgade 5"/>
    <n v="2200"/>
    <s v="København N"/>
    <s v="35 83 03 87"/>
    <s v="37569@buf.kk.dk"/>
    <s v="Kamilla Melgaard"/>
    <n v="0"/>
    <n v="0"/>
    <s v="37569@buf.kk.dk"/>
    <s v="Integreret"/>
    <n v="34"/>
    <n v="0"/>
    <n v="64"/>
    <n v="0"/>
    <n v="0"/>
    <n v="0"/>
    <n v="0"/>
    <s v="Nej"/>
    <n v="0"/>
    <n v="0"/>
    <n v="0"/>
    <n v="0"/>
    <n v="0"/>
    <n v="0"/>
    <n v="0"/>
    <n v="0"/>
    <n v="0"/>
    <n v="0"/>
    <n v="0"/>
    <n v="0"/>
    <n v="0"/>
    <n v="0"/>
    <n v="0"/>
    <n v="0"/>
    <n v="0"/>
    <n v="0"/>
    <n v="0"/>
    <n v="0"/>
    <n v="0"/>
    <n v="0"/>
    <n v="0"/>
    <n v="0"/>
    <n v="0"/>
    <n v="0"/>
    <n v="0"/>
    <n v="0"/>
    <n v="0"/>
    <n v="0"/>
    <n v="0"/>
    <n v="0"/>
    <n v="0"/>
    <n v="0"/>
    <n v="0"/>
    <n v="0"/>
    <n v="0"/>
    <n v="0"/>
    <n v="0"/>
    <n v="0"/>
    <n v="0"/>
    <n v="0"/>
    <n v="0"/>
    <n v="0"/>
    <n v="0"/>
    <n v="0"/>
    <n v="0"/>
    <s v="Uoplyst"/>
    <n v="0"/>
    <n v="0"/>
    <n v="0"/>
    <n v="0"/>
    <n v="0"/>
    <n v="0"/>
    <n v="0"/>
    <n v="0"/>
    <n v="0"/>
    <n v="0"/>
    <n v="0"/>
    <n v="0"/>
    <n v="0"/>
    <n v="0"/>
    <s v="Mariah"/>
    <d v="2009-04-21T00:00:00"/>
    <n v="0"/>
    <n v="0"/>
    <n v="0"/>
    <n v="0"/>
    <n v="0"/>
    <n v="0"/>
    <n v="0"/>
    <n v="0"/>
    <n v="0"/>
    <n v="0"/>
    <n v="0"/>
    <n v="0"/>
    <n v="0"/>
    <n v="0"/>
    <n v="0"/>
    <n v="0"/>
    <n v="0"/>
    <n v="0"/>
    <n v="0"/>
    <n v="0"/>
    <n v="0"/>
    <n v="0"/>
    <n v="0"/>
    <n v="0"/>
    <n v="0"/>
    <n v="0"/>
    <n v="0"/>
    <n v="0"/>
    <n v="0"/>
    <n v="0"/>
    <n v="0"/>
    <s v="Skovbus"/>
    <x v="0"/>
    <s v="Nørrebro"/>
    <n v="34"/>
    <n v="0"/>
    <n v="64"/>
    <n v="0"/>
    <n v="0"/>
    <n v="0"/>
    <n v="0"/>
    <n v="0"/>
    <n v="0"/>
    <n v="0"/>
    <n v="0"/>
    <n v="0"/>
    <n v="0"/>
    <n v="0"/>
    <n v="149379.68"/>
    <s v="37569"/>
  </r>
  <r>
    <x v="0"/>
    <x v="345"/>
    <s v="Sølund"/>
    <x v="2"/>
    <s v="Ryesgade 22"/>
    <n v="2200"/>
    <s v="København N"/>
    <s v="35 39 02 12"/>
    <s v="37571@buf.kk.dk"/>
    <s v="Maj-Britt Nielsen"/>
    <n v="33225360"/>
    <n v="0"/>
    <s v="37571@buf.kk.dk"/>
    <s v="Integreret"/>
    <n v="26"/>
    <n v="0"/>
    <n v="40"/>
    <n v="0"/>
    <n v="0"/>
    <n v="0"/>
    <n v="0"/>
    <s v="Nej"/>
    <n v="0"/>
    <n v="0"/>
    <n v="5"/>
    <n v="0"/>
    <n v="4"/>
    <n v="5"/>
    <n v="0"/>
    <n v="5"/>
    <n v="0"/>
    <n v="0"/>
    <n v="5"/>
    <n v="0"/>
    <n v="80000"/>
    <n v="40000"/>
    <n v="0"/>
    <s v="Ja"/>
    <n v="0"/>
    <s v="Lone Holst"/>
    <n v="1997"/>
    <n v="35"/>
    <n v="0"/>
    <s v="nej"/>
    <s v="23 i plejehjemskøkken"/>
    <s v="øko kursus"/>
    <n v="0"/>
    <n v="0"/>
    <n v="0"/>
    <n v="0"/>
    <n v="0"/>
    <n v="0"/>
    <n v="0"/>
    <n v="92"/>
    <n v="92"/>
    <n v="1"/>
    <n v="1"/>
    <s v="nej"/>
    <s v="Nej"/>
    <s v="nej"/>
    <s v="Ja"/>
    <s v="hvis personale og opgradering af køkken følger med"/>
    <s v="Ja"/>
    <n v="0"/>
    <s v="Ja"/>
    <n v="0"/>
    <s v="ja"/>
    <n v="0"/>
    <n v="0"/>
    <s v="produktionskøkken"/>
    <s v="nej"/>
    <n v="0"/>
    <s v="Mindre"/>
    <n v="0"/>
    <s v="det optimale ville være at bryde væggen ned til rengøringsrummet ved siden af. Da der ellers mangler bordplads/opbevaringsplads og køleplads. Hurtigere opvaskemaskine, grøntsagsrobot, kartoffelskræller."/>
    <n v="0"/>
    <n v="0"/>
    <n v="0"/>
    <n v="0"/>
    <n v="0"/>
    <n v="0"/>
    <n v="0"/>
    <n v="0"/>
    <n v="0"/>
    <s v="Mariah"/>
    <s v="20.03"/>
    <n v="0"/>
    <n v="0"/>
    <n v="1"/>
    <n v="5"/>
    <n v="0"/>
    <n v="2"/>
    <n v="0"/>
    <n v="0"/>
    <n v="0"/>
    <n v="1"/>
    <n v="1"/>
    <n v="0"/>
    <n v="0"/>
    <n v="0"/>
    <n v="0"/>
    <n v="1"/>
    <n v="1"/>
    <n v="0"/>
    <n v="0"/>
    <n v="1"/>
    <n v="30"/>
    <s v="miele"/>
    <n v="3"/>
    <s v="Ja"/>
    <n v="18"/>
    <s v="Nej"/>
    <s v="Ja"/>
    <s v="Nej"/>
    <n v="3"/>
    <s v="Begrænset"/>
    <s v="væggen til gangen bør åbnes delvist da det ellers er svært at få mad ind og ud af køkkenet. Er i tvivl om der er nok ventilation."/>
    <n v="0"/>
    <x v="0"/>
    <s v="Nørrebro"/>
    <n v="26"/>
    <n v="0"/>
    <n v="40"/>
    <n v="0"/>
    <n v="0"/>
    <n v="0"/>
    <n v="0"/>
    <n v="0"/>
    <n v="0"/>
    <n v="0"/>
    <n v="0"/>
    <n v="0"/>
    <n v="0"/>
    <n v="0"/>
    <n v="81130.84"/>
    <s v="37571"/>
  </r>
  <r>
    <x v="0"/>
    <x v="346"/>
    <s v="Prinsesse Thyras Børnehus"/>
    <x v="2"/>
    <s v="Rantzausgade 48"/>
    <n v="2200"/>
    <s v="København N"/>
    <s v="35 39 57 03"/>
    <s v="37599@buf.kk.dk"/>
    <s v="Liselotte Christiansen"/>
    <n v="35397484"/>
    <n v="0"/>
    <s v="37599@buf.kk.dk"/>
    <s v="Integreret"/>
    <n v="10"/>
    <n v="0"/>
    <n v="35"/>
    <n v="0"/>
    <n v="0"/>
    <n v="0"/>
    <n v="0"/>
    <s v="Nej"/>
    <n v="0"/>
    <n v="0"/>
    <n v="5"/>
    <n v="0"/>
    <n v="4"/>
    <n v="5"/>
    <n v="0"/>
    <n v="5"/>
    <n v="0"/>
    <n v="3"/>
    <n v="5"/>
    <n v="0"/>
    <n v="95000"/>
    <n v="0"/>
    <n v="0"/>
    <s v="Ja"/>
    <n v="0"/>
    <s v="Abir Daovd"/>
    <n v="2007"/>
    <n v="24"/>
    <n v="0"/>
    <s v="ufaglært"/>
    <s v="cafe projekt"/>
    <n v="0"/>
    <n v="0"/>
    <n v="0"/>
    <n v="0"/>
    <n v="0"/>
    <n v="0"/>
    <n v="0"/>
    <n v="0"/>
    <n v="98"/>
    <n v="98"/>
    <n v="1"/>
    <n v="0"/>
    <s v="Ja"/>
    <s v="Nej"/>
    <s v="Ja"/>
    <s v="Ja"/>
    <n v="0"/>
    <s v="Ja"/>
    <n v="0"/>
    <s v="Ja"/>
    <n v="0"/>
    <s v="ja"/>
    <n v="0"/>
    <n v="0"/>
    <s v="produktionskøkken"/>
    <s v="Ja"/>
    <n v="0"/>
    <n v="0"/>
    <n v="0"/>
    <n v="0"/>
    <n v="0"/>
    <n v="0"/>
    <n v="0"/>
    <n v="0"/>
    <n v="0"/>
    <n v="0"/>
    <n v="0"/>
    <n v="0"/>
    <n v="0"/>
    <s v="Mariah"/>
    <d v="1899-12-30T00:00:00"/>
    <n v="0"/>
    <n v="0"/>
    <n v="1"/>
    <n v="4"/>
    <n v="0"/>
    <n v="2"/>
    <n v="1"/>
    <n v="0"/>
    <n v="0"/>
    <n v="0"/>
    <n v="2"/>
    <n v="0"/>
    <n v="0"/>
    <n v="0"/>
    <n v="0"/>
    <n v="0"/>
    <n v="1"/>
    <n v="0"/>
    <n v="0"/>
    <n v="1"/>
    <n v="25"/>
    <s v="miele"/>
    <n v="3"/>
    <s v="Nej"/>
    <n v="0"/>
    <s v="Ja"/>
    <s v="Nej"/>
    <s v="ja"/>
    <n v="2"/>
    <s v="Begrænset"/>
    <n v="0"/>
    <n v="0"/>
    <x v="0"/>
    <s v="Nørrebro"/>
    <n v="10"/>
    <n v="0"/>
    <n v="35"/>
    <n v="0"/>
    <n v="0"/>
    <n v="0"/>
    <n v="0"/>
    <n v="0"/>
    <n v="0"/>
    <n v="0"/>
    <n v="0"/>
    <n v="0"/>
    <n v="0"/>
    <n v="0"/>
    <n v="105287.62"/>
    <s v="37599"/>
  </r>
  <r>
    <x v="0"/>
    <x v="347"/>
    <s v="Spindegården"/>
    <x v="3"/>
    <s v="Traps Allé 15"/>
    <n v="2500"/>
    <s v="Valby"/>
    <n v="36178308"/>
    <s v="35304@buf.kk.dk"/>
    <s v="Birgitte Marie Jensen"/>
    <n v="0"/>
    <n v="0"/>
    <s v="spindegaarden@mail.dk"/>
    <s v="Integreret"/>
    <n v="42"/>
    <n v="0"/>
    <n v="66"/>
    <n v="0"/>
    <n v="0"/>
    <n v="0"/>
    <n v="0"/>
    <s v="Nej"/>
    <n v="0"/>
    <n v="0"/>
    <n v="5"/>
    <n v="5"/>
    <n v="5"/>
    <n v="5"/>
    <n v="0"/>
    <n v="5"/>
    <n v="0"/>
    <n v="5"/>
    <n v="0"/>
    <n v="0"/>
    <n v="250384"/>
    <n v="0"/>
    <s v="ex moms"/>
    <s v="Ja"/>
    <s v="Ja"/>
    <s v="Winnie Øgaard Nielsen"/>
    <n v="2006"/>
    <n v="37"/>
    <n v="0"/>
    <n v="0"/>
    <s v="10-15 år fra et cafeteria i sportshal."/>
    <s v="Kartoffelkursus i Madhus"/>
    <s v="Pædagog ordner eftermiddag"/>
    <n v="0"/>
    <n v="0"/>
    <n v="0"/>
    <n v="0"/>
    <n v="0"/>
    <n v="0"/>
    <n v="98"/>
    <n v="98"/>
    <n v="2"/>
    <n v="2"/>
    <s v="Ja"/>
    <s v="Nej"/>
    <s v="Ja"/>
    <s v="Ja"/>
    <s v="Gør det allerede_x000a_Ca. 20 børn i skoven m. egne madpakker.  Forældre kommer med brød/frugt på skift til eftermiddag. Pæd ordner/anretter/smør"/>
    <s v="Ja"/>
    <n v="0"/>
    <s v="Ja"/>
    <n v="0"/>
    <s v="ja"/>
    <n v="0"/>
    <n v="0"/>
    <s v="produktionskøkken"/>
    <s v="Ja"/>
    <s v="Mindre"/>
    <s v="Ingen"/>
    <s v="Nej"/>
    <s v="En konvektionsovn er ønsket. Det er svært at få 2 alm. Ovne til at slå til. Mangler 1 m stålplade som erstatning for defekt hæve/sænkebord der optager plads, men ikke kan bruges"/>
    <n v="0"/>
    <n v="0"/>
    <n v="0"/>
    <n v="0"/>
    <n v="0"/>
    <n v="0"/>
    <n v="0"/>
    <n v="0"/>
    <s v="Potentiel mentor intitution"/>
    <s v="Mariah / Nanna"/>
    <d v="2009-02-11T00:00:00"/>
    <n v="0"/>
    <n v="0"/>
    <n v="1"/>
    <n v="4"/>
    <n v="0"/>
    <n v="1"/>
    <n v="0"/>
    <n v="0"/>
    <n v="0"/>
    <n v="0"/>
    <n v="2"/>
    <n v="0"/>
    <n v="0"/>
    <n v="0"/>
    <n v="0"/>
    <n v="0"/>
    <n v="2"/>
    <n v="0"/>
    <n v="0"/>
    <n v="1"/>
    <n v="3"/>
    <s v="Hobart"/>
    <n v="5"/>
    <s v="Ja"/>
    <n v="10"/>
    <s v="Nej"/>
    <s v="Ja"/>
    <s v="ja"/>
    <n v="2"/>
    <s v="God plads"/>
    <s v="Har stegekip"/>
    <n v="0"/>
    <x v="0"/>
    <s v="Valby"/>
    <n v="42"/>
    <n v="0"/>
    <n v="66"/>
    <n v="0"/>
    <n v="0"/>
    <n v="0"/>
    <n v="0"/>
    <n v="0"/>
    <n v="0"/>
    <n v="0"/>
    <n v="0"/>
    <n v="0"/>
    <n v="0"/>
    <n v="0"/>
    <n v="250384.18"/>
    <s v="35304"/>
  </r>
  <r>
    <x v="0"/>
    <x v="348"/>
    <s v="Spindegården"/>
    <x v="3"/>
    <s v="Traps Allé 15"/>
    <n v="2500"/>
    <s v="Valby"/>
    <n v="36178308"/>
    <s v="35304@buf.kk.dk"/>
    <s v="Birgitte Marie Jensen"/>
    <n v="0"/>
    <n v="0"/>
    <s v="spindegaarden@mail.dk"/>
    <s v="Integreret"/>
    <n v="42"/>
    <n v="0"/>
    <n v="66"/>
    <n v="0"/>
    <n v="0"/>
    <n v="0"/>
    <n v="0"/>
    <n v="0"/>
    <n v="0"/>
    <n v="0"/>
    <n v="5"/>
    <n v="5"/>
    <n v="5"/>
    <n v="5"/>
    <n v="0"/>
    <n v="5"/>
    <n v="0"/>
    <n v="5"/>
    <n v="0"/>
    <n v="0"/>
    <n v="250384"/>
    <n v="0"/>
    <n v="0"/>
    <s v="Ja"/>
    <n v="0"/>
    <n v="0"/>
    <n v="0"/>
    <n v="0"/>
    <n v="0"/>
    <n v="0"/>
    <n v="0"/>
    <n v="0"/>
    <n v="0"/>
    <n v="0"/>
    <n v="0"/>
    <n v="0"/>
    <n v="0"/>
    <n v="0"/>
    <n v="0"/>
    <n v="98"/>
    <n v="98"/>
    <n v="0"/>
    <n v="2"/>
    <s v="Ja"/>
    <s v="ja"/>
    <s v="Ja"/>
    <n v="0"/>
    <n v="0"/>
    <n v="0"/>
    <n v="0"/>
    <n v="0"/>
    <n v="0"/>
    <n v="0"/>
    <n v="0"/>
    <n v="0"/>
    <s v="Modtagerkøkken"/>
    <n v="0"/>
    <n v="0"/>
    <n v="0"/>
    <n v="0"/>
    <n v="0"/>
    <n v="0"/>
    <n v="0"/>
    <n v="0"/>
    <n v="0"/>
    <n v="0"/>
    <n v="0"/>
    <n v="0"/>
    <n v="0"/>
    <n v="0"/>
    <s v="Lone Voss"/>
    <d v="1899-12-30T00:00:00"/>
    <n v="0"/>
    <n v="0"/>
    <n v="1"/>
    <n v="2"/>
    <n v="0"/>
    <n v="0"/>
    <n v="0"/>
    <n v="0"/>
    <n v="0"/>
    <n v="1"/>
    <n v="0"/>
    <n v="0"/>
    <n v="0"/>
    <n v="0"/>
    <n v="0"/>
    <n v="1"/>
    <n v="0"/>
    <n v="0"/>
    <n v="0"/>
    <n v="0"/>
    <n v="0"/>
    <n v="0"/>
    <n v="0.5"/>
    <s v="Nej"/>
    <n v="0"/>
    <s v="Nej"/>
    <s v="Nej"/>
    <s v="Nej"/>
    <n v="1"/>
    <s v="ingen plads"/>
    <n v="0"/>
    <n v="0"/>
    <x v="0"/>
    <s v="Valby"/>
    <n v="42"/>
    <n v="0"/>
    <n v="66"/>
    <n v="0"/>
    <n v="0"/>
    <n v="0"/>
    <n v="0"/>
    <n v="0"/>
    <n v="0"/>
    <n v="0"/>
    <n v="0"/>
    <n v="0"/>
    <n v="0"/>
    <n v="0"/>
    <n v="250384.18"/>
    <s v="35304"/>
  </r>
  <r>
    <x v="0"/>
    <x v="349"/>
    <s v="Integr. Inst. i Margretegården"/>
    <x v="3"/>
    <s v="Retortvej 49"/>
    <n v="2500"/>
    <s v="Valby"/>
    <s v="36 30 10 76"/>
    <s v="liboru@buf.kk.dk"/>
    <s v="Lisbeth Borup Jakobsen"/>
    <n v="0"/>
    <n v="0"/>
    <s v="35420@buf.kk.dk"/>
    <s v="Integreret"/>
    <n v="44"/>
    <n v="0"/>
    <n v="60"/>
    <n v="0"/>
    <n v="0"/>
    <n v="0"/>
    <n v="0"/>
    <n v="0"/>
    <n v="0"/>
    <n v="0"/>
    <n v="5"/>
    <n v="5"/>
    <n v="5"/>
    <n v="5"/>
    <n v="0"/>
    <n v="5"/>
    <n v="0"/>
    <n v="0"/>
    <n v="5"/>
    <n v="0"/>
    <n v="360000"/>
    <n v="0"/>
    <n v="0"/>
    <s v="Ja"/>
    <n v="0"/>
    <s v="Rannva"/>
    <n v="2007"/>
    <n v="37"/>
    <n v="0"/>
    <s v="Ba i ernæring og sundhed"/>
    <s v="1 års tidligere erfaring fra institutionskøkkener"/>
    <n v="0"/>
    <s v="Haijla"/>
    <n v="2008"/>
    <n v="36"/>
    <n v="0"/>
    <n v="0"/>
    <n v="0"/>
    <n v="0"/>
    <n v="98"/>
    <n v="98"/>
    <n v="0"/>
    <n v="0"/>
    <s v="Ja"/>
    <s v="Nej"/>
    <s v="Ja"/>
    <s v="Ja"/>
    <n v="0"/>
    <s v="Ja"/>
    <s v="Meget glade for lokal mad"/>
    <n v="0"/>
    <n v="0"/>
    <n v="0"/>
    <s v="De har to piger i jobtræning, som gerne vil have fast job i køkkenet"/>
    <n v="0"/>
    <s v="produktionskøkken"/>
    <s v="nej"/>
    <s v="Mindre"/>
    <s v="Større"/>
    <n v="0"/>
    <s v="Mere bordplads, nye gryder, kogeplader."/>
    <n v="0"/>
    <n v="0"/>
    <n v="0"/>
    <n v="0"/>
    <n v="0"/>
    <n v="0"/>
    <n v="0"/>
    <n v="0"/>
    <s v="Ser det selv som en udelukkende midlertidig løsning med nuværende køkken. Har fået lavet tegninger og byggetilladelse. Vil koste ca. 6-800.000 - kan evt. finansiere på til 300.000 selv"/>
    <n v="0"/>
    <d v="1899-12-30T00:00:00"/>
    <n v="0"/>
    <n v="0"/>
    <n v="0"/>
    <n v="5"/>
    <n v="0"/>
    <n v="2"/>
    <n v="0"/>
    <n v="0"/>
    <n v="0"/>
    <n v="0"/>
    <n v="2"/>
    <n v="0"/>
    <n v="1"/>
    <n v="0"/>
    <n v="0"/>
    <n v="0"/>
    <n v="0"/>
    <n v="0"/>
    <n v="1"/>
    <n v="0"/>
    <n v="25"/>
    <n v="0"/>
    <n v="0"/>
    <s v="Ja"/>
    <n v="10"/>
    <n v="0"/>
    <s v="Nej"/>
    <s v="Nej"/>
    <n v="2"/>
    <s v="God plads"/>
    <s v="Opbevaring i kælderen. Køkken delt op i to afdelinger adskilt af en gang. Ene fungerer som grovkøkken. Har ønske om at nedlægge 2 toiletter der ligger i forlængelse af køkkenet, og etablere dem et andet sted. Det ene køkken - grovkøkkenet - har mulighed for en bordplade mere. Børnehaven har selv opvaskemaskine og skal blive med med at vaske op selv."/>
    <n v="0"/>
    <x v="0"/>
    <s v="Valby"/>
    <n v="44"/>
    <n v="0"/>
    <n v="60"/>
    <n v="0"/>
    <n v="0"/>
    <n v="0"/>
    <n v="0"/>
    <n v="0"/>
    <n v="0"/>
    <n v="0"/>
    <n v="0"/>
    <n v="0"/>
    <n v="0"/>
    <n v="0"/>
    <n v="239806.4"/>
    <s v="35420"/>
  </r>
  <r>
    <x v="0"/>
    <x v="350"/>
    <s v="Henriksgårdens Børnehus"/>
    <x v="3"/>
    <s v="Vigerslev Allé 171"/>
    <n v="2500"/>
    <s v="Valby"/>
    <s v="36 46 45 82"/>
    <s v="35490@buf.kk.dk"/>
    <s v="Hanne Vielwerth"/>
    <n v="0"/>
    <n v="0"/>
    <s v="35490@buf.kk.dk"/>
    <s v="Integreret"/>
    <n v="24"/>
    <n v="0"/>
    <n v="65"/>
    <n v="0"/>
    <n v="0"/>
    <n v="0"/>
    <n v="0"/>
    <s v="ja"/>
    <n v="2"/>
    <n v="0"/>
    <n v="5"/>
    <n v="5"/>
    <n v="5"/>
    <n v="5"/>
    <n v="0"/>
    <n v="5"/>
    <n v="0"/>
    <n v="0"/>
    <n v="0"/>
    <n v="0"/>
    <n v="204000"/>
    <n v="0"/>
    <n v="0"/>
    <n v="0"/>
    <n v="0"/>
    <n v="0"/>
    <n v="0"/>
    <n v="0"/>
    <n v="0"/>
    <n v="0"/>
    <n v="0"/>
    <n v="0"/>
    <n v="0"/>
    <n v="0"/>
    <n v="0"/>
    <n v="0"/>
    <n v="0"/>
    <n v="0"/>
    <n v="0"/>
    <n v="50"/>
    <n v="75"/>
    <n v="1"/>
    <n v="1"/>
    <s v="nej"/>
    <s v="Nej"/>
    <s v="Ja"/>
    <s v="Ja"/>
    <s v="Så snart køkkenerne er køreklar er de parate til at lave maden selv"/>
    <s v="Ja"/>
    <n v="0"/>
    <s v="Ja"/>
    <n v="0"/>
    <s v="Nej"/>
    <s v="Måske, men kunne godt have brug for lidt hjælp"/>
    <n v="0"/>
    <s v="produktionskøkken"/>
    <s v="nej"/>
    <s v="Ingen"/>
    <s v="Større"/>
    <n v="0"/>
    <s v="En større ombygning, total renovering. De er meget gamle og slidte køkkener som er blevet lukket af miljøkontrollen"/>
    <n v="0"/>
    <n v="0"/>
    <n v="0"/>
    <n v="0"/>
    <n v="0"/>
    <n v="0"/>
    <n v="0"/>
    <n v="0"/>
    <s v="Vuggestuens køkken er lukket af myndighederne, de får pt. Mad udefra"/>
    <n v="0"/>
    <d v="1899-12-30T00:00:00"/>
    <n v="0"/>
    <n v="1"/>
    <n v="0"/>
    <n v="0"/>
    <n v="0"/>
    <n v="1"/>
    <n v="0"/>
    <n v="0"/>
    <n v="0"/>
    <n v="0"/>
    <n v="2"/>
    <n v="0"/>
    <n v="0"/>
    <n v="0"/>
    <n v="0"/>
    <n v="0"/>
    <n v="1"/>
    <n v="0"/>
    <n v="0"/>
    <n v="1"/>
    <n v="25"/>
    <s v="Miele"/>
    <n v="5"/>
    <n v="0"/>
    <n v="0"/>
    <n v="0"/>
    <n v="0"/>
    <s v="ja"/>
    <n v="2"/>
    <n v="0"/>
    <s v="Køkkenerne vil kræve ½ mill for at komme i brug"/>
    <n v="0"/>
    <x v="0"/>
    <s v="Valby"/>
    <n v="12"/>
    <n v="0"/>
    <n v="80"/>
    <n v="0"/>
    <n v="0"/>
    <n v="0"/>
    <n v="0"/>
    <n v="0"/>
    <n v="0"/>
    <n v="0"/>
    <n v="0"/>
    <n v="0"/>
    <n v="0"/>
    <n v="0"/>
    <n v="173571.34"/>
    <s v="35490"/>
  </r>
  <r>
    <x v="0"/>
    <x v="351"/>
    <s v="Henriksgårdens Børnehus"/>
    <x v="3"/>
    <s v="Vigerslev Allé 171"/>
    <n v="2500"/>
    <s v="Valby"/>
    <s v="36 46 45 82"/>
    <s v="35490@buf.kk.dk"/>
    <s v="Hanne Vielwerth"/>
    <n v="0"/>
    <n v="0"/>
    <s v="35490@buf.kk.dk"/>
    <s v="Integreret"/>
    <n v="24"/>
    <n v="0"/>
    <n v="65"/>
    <n v="0"/>
    <n v="0"/>
    <n v="0"/>
    <n v="0"/>
    <s v="ja"/>
    <n v="2"/>
    <n v="0"/>
    <n v="0"/>
    <n v="0"/>
    <n v="0"/>
    <n v="0"/>
    <n v="0"/>
    <n v="0"/>
    <n v="0"/>
    <n v="0"/>
    <n v="0"/>
    <n v="0"/>
    <n v="0"/>
    <n v="0"/>
    <n v="0"/>
    <n v="0"/>
    <n v="0"/>
    <n v="0"/>
    <n v="0"/>
    <n v="0"/>
    <n v="0"/>
    <n v="0"/>
    <n v="0"/>
    <n v="0"/>
    <n v="0"/>
    <n v="0"/>
    <n v="0"/>
    <n v="0"/>
    <n v="0"/>
    <n v="0"/>
    <n v="0"/>
    <n v="0"/>
    <n v="0"/>
    <n v="0"/>
    <n v="0"/>
    <n v="0"/>
    <n v="0"/>
    <n v="0"/>
    <n v="0"/>
    <n v="0"/>
    <n v="0"/>
    <n v="0"/>
    <n v="0"/>
    <n v="0"/>
    <n v="0"/>
    <n v="0"/>
    <n v="0"/>
    <s v="produktionskøkken"/>
    <s v="nej"/>
    <s v="Ingen"/>
    <s v="Større"/>
    <n v="0"/>
    <n v="0"/>
    <n v="0"/>
    <n v="0"/>
    <n v="0"/>
    <n v="0"/>
    <n v="0"/>
    <n v="0"/>
    <n v="0"/>
    <n v="0"/>
    <n v="0"/>
    <n v="0"/>
    <n v="0"/>
    <n v="0"/>
    <n v="1"/>
    <n v="0"/>
    <n v="0"/>
    <n v="0"/>
    <n v="1"/>
    <n v="0"/>
    <n v="0"/>
    <n v="0"/>
    <n v="0"/>
    <n v="3"/>
    <n v="0"/>
    <n v="0"/>
    <n v="0"/>
    <n v="0"/>
    <n v="0"/>
    <n v="0"/>
    <n v="0"/>
    <n v="0"/>
    <n v="1"/>
    <n v="25"/>
    <s v="Miele"/>
    <n v="3"/>
    <n v="0"/>
    <n v="0"/>
    <n v="0"/>
    <n v="0"/>
    <n v="0"/>
    <n v="2"/>
    <n v="0"/>
    <s v="Køkkenerne vil kræve ½ mill for at komme i brug"/>
    <n v="0"/>
    <x v="0"/>
    <s v="Valby"/>
    <n v="12"/>
    <n v="0"/>
    <n v="80"/>
    <n v="0"/>
    <n v="0"/>
    <n v="0"/>
    <n v="0"/>
    <n v="0"/>
    <n v="0"/>
    <n v="0"/>
    <n v="0"/>
    <n v="0"/>
    <n v="0"/>
    <n v="0"/>
    <n v="173571.34"/>
    <s v="35490"/>
  </r>
  <r>
    <x v="0"/>
    <x v="352"/>
    <s v="Margrethe Sogns Børnehus"/>
    <x v="3"/>
    <s v="Vigerslevvej 297"/>
    <n v="2500"/>
    <s v="Valby"/>
    <s v="36 17 81 08"/>
    <s v="35540@buf.kk.dk"/>
    <s v="Jonna Carlsen"/>
    <n v="36499441"/>
    <n v="0"/>
    <s v="msboernehus@mail.dk"/>
    <s v="Integreret"/>
    <n v="12"/>
    <n v="0"/>
    <n v="20"/>
    <n v="0"/>
    <n v="0"/>
    <n v="0"/>
    <n v="0"/>
    <s v="Nej"/>
    <n v="0"/>
    <n v="0"/>
    <n v="5"/>
    <n v="5"/>
    <n v="5"/>
    <n v="5"/>
    <n v="0"/>
    <n v="5"/>
    <n v="0"/>
    <n v="0"/>
    <n v="5"/>
    <n v="0"/>
    <n v="0"/>
    <n v="76253"/>
    <n v="0"/>
    <s v="Ja"/>
    <n v="0"/>
    <s v="Nevzere"/>
    <n v="2008"/>
    <n v="19"/>
    <n v="0"/>
    <s v="ufaglært"/>
    <s v="ingen"/>
    <s v="hygiejne"/>
    <n v="0"/>
    <n v="0"/>
    <n v="0"/>
    <n v="0"/>
    <n v="0"/>
    <n v="0"/>
    <n v="0"/>
    <n v="71"/>
    <n v="71"/>
    <n v="2"/>
    <n v="2"/>
    <s v="nej"/>
    <s v="Nej"/>
    <s v="Ja"/>
    <s v="Ja"/>
    <s v="ønsker kold mad på smør-selv basis"/>
    <n v="0"/>
    <s v="Er ikke positivt stemt for madordningen"/>
    <n v="0"/>
    <s v="delte meninger"/>
    <n v="0"/>
    <s v="Køkkendamen har ca. 20 timers rengøring om ugen og vil gerne op i tid på maddelen"/>
    <n v="0"/>
    <s v="Køkken blandet tilvirk"/>
    <n v="0"/>
    <s v="Mindre"/>
    <n v="0"/>
    <n v="0"/>
    <s v="Mere bordplads: opvaskemaskine kan vendes om og bordplade kan ligges henover. Der er plads til ekstra ovn"/>
    <n v="0"/>
    <n v="0"/>
    <n v="0"/>
    <n v="0"/>
    <s v="Mindre"/>
    <s v="bordplade, karruselskab, flytning af opvaskemaskine"/>
    <n v="0"/>
    <n v="0"/>
    <n v="0"/>
    <s v="Sine"/>
    <n v="0"/>
    <n v="0"/>
    <n v="1"/>
    <n v="0"/>
    <n v="0"/>
    <n v="0"/>
    <n v="1"/>
    <n v="0"/>
    <n v="0"/>
    <n v="0"/>
    <n v="0"/>
    <n v="1"/>
    <n v="1"/>
    <n v="0"/>
    <n v="0"/>
    <n v="0"/>
    <n v="0"/>
    <n v="0"/>
    <n v="0"/>
    <n v="0"/>
    <n v="0"/>
    <n v="25"/>
    <s v="Miele"/>
    <n v="1.5"/>
    <n v="0"/>
    <n v="0"/>
    <s v="Ja"/>
    <s v="Ja"/>
    <s v="Nej"/>
    <n v="1"/>
    <s v="Begrænset"/>
    <s v="der er 2 højskabe. Ikke plads til depot"/>
    <n v="0"/>
    <x v="0"/>
    <s v="Valby"/>
    <n v="12"/>
    <n v="0"/>
    <n v="20"/>
    <n v="0"/>
    <n v="0"/>
    <n v="0"/>
    <n v="0"/>
    <n v="0"/>
    <n v="0"/>
    <n v="0"/>
    <n v="0"/>
    <n v="0"/>
    <n v="0"/>
    <n v="0"/>
    <n v="45917.919999999998"/>
    <s v="35540"/>
  </r>
  <r>
    <x v="0"/>
    <x v="353"/>
    <s v="Valby børneasyl"/>
    <x v="3"/>
    <s v="Valby Tingsted 3"/>
    <n v="2500"/>
    <s v="Valby"/>
    <s v="36 16 17 87"/>
    <s v="35562@buf.kk.dk"/>
    <s v="Hanne Andreasen"/>
    <n v="54431225"/>
    <n v="0"/>
    <s v="valbyboerneasyl@12move.dk"/>
    <s v="Integreret"/>
    <n v="12"/>
    <n v="0"/>
    <n v="22"/>
    <n v="0"/>
    <n v="0"/>
    <n v="0"/>
    <n v="0"/>
    <s v="Nej"/>
    <n v="0"/>
    <n v="0"/>
    <n v="5"/>
    <n v="0"/>
    <n v="5"/>
    <n v="5"/>
    <n v="0"/>
    <n v="5"/>
    <n v="0"/>
    <n v="1"/>
    <n v="5"/>
    <n v="0"/>
    <n v="45000"/>
    <n v="40000"/>
    <n v="0"/>
    <s v="Ja"/>
    <n v="0"/>
    <s v="Kristina Ahlgreen Andersen"/>
    <n v="2006"/>
    <n v="25"/>
    <n v="0"/>
    <s v="tøjdesigner"/>
    <n v="0"/>
    <n v="0"/>
    <n v="0"/>
    <n v="0"/>
    <n v="0"/>
    <n v="0"/>
    <n v="0"/>
    <n v="0"/>
    <n v="0"/>
    <n v="90"/>
    <n v="90"/>
    <n v="2"/>
    <n v="2"/>
    <s v="Ja"/>
    <n v="0"/>
    <s v="Ja"/>
    <s v="Ja"/>
    <n v="0"/>
    <s v="Ja"/>
    <n v="0"/>
    <s v="Ja"/>
    <n v="0"/>
    <s v="ja"/>
    <n v="0"/>
    <n v="0"/>
    <s v="produktionskøkken"/>
    <n v="0"/>
    <s v="Mindre"/>
    <n v="0"/>
    <n v="0"/>
    <s v="ovn + køleskab"/>
    <n v="0"/>
    <n v="0"/>
    <n v="0"/>
    <n v="0"/>
    <n v="0"/>
    <n v="0"/>
    <n v="0"/>
    <n v="0"/>
    <s v="Vil gerne rates"/>
    <s v="Lone Voss/Sine"/>
    <d v="2009-02-16T00:00:00"/>
    <n v="0"/>
    <n v="1"/>
    <n v="0"/>
    <n v="0"/>
    <n v="0"/>
    <n v="1"/>
    <n v="0"/>
    <n v="0"/>
    <n v="0"/>
    <n v="0"/>
    <n v="1"/>
    <n v="0"/>
    <n v="0"/>
    <n v="0"/>
    <n v="0"/>
    <n v="1"/>
    <n v="0"/>
    <n v="0"/>
    <n v="1"/>
    <n v="0"/>
    <n v="0"/>
    <s v="Miele"/>
    <n v="3.5"/>
    <n v="0"/>
    <n v="0"/>
    <s v="Ja"/>
    <s v="Ja"/>
    <n v="0"/>
    <n v="3"/>
    <s v="Begrænset"/>
    <s v="Ganske ok køkken. Rum ved køkken indrettes til depot med hylder, der kan skabes lidt mere bordplads (hvis en dør må blendes)."/>
    <n v="0"/>
    <x v="0"/>
    <s v="Valby"/>
    <n v="12"/>
    <n v="0"/>
    <n v="22"/>
    <n v="0"/>
    <n v="0"/>
    <n v="0"/>
    <n v="0"/>
    <n v="0"/>
    <n v="0"/>
    <n v="0"/>
    <n v="0"/>
    <n v="0"/>
    <n v="0"/>
    <n v="0"/>
    <n v="69329.48"/>
    <s v="35562"/>
  </r>
  <r>
    <x v="0"/>
    <x v="354"/>
    <s v="Valbyhøj"/>
    <x v="3"/>
    <s v="Thyregodsvej 14"/>
    <n v="2500"/>
    <s v="Valby"/>
    <n v="36302379"/>
    <s v="35572@buf.kk.dk"/>
    <s v="Eva Bruus"/>
    <n v="43994667"/>
    <n v="0"/>
    <s v="35572@buf.kk.dk"/>
    <s v="Integreret"/>
    <n v="12"/>
    <n v="0"/>
    <n v="20"/>
    <n v="0"/>
    <n v="0"/>
    <n v="0"/>
    <n v="0"/>
    <s v="Nej"/>
    <n v="0"/>
    <n v="0"/>
    <n v="5"/>
    <n v="0"/>
    <n v="5"/>
    <n v="5"/>
    <n v="0"/>
    <n v="5"/>
    <n v="0"/>
    <n v="0"/>
    <n v="5"/>
    <n v="0"/>
    <n v="35000"/>
    <n v="0"/>
    <n v="0"/>
    <s v="Ja"/>
    <n v="0"/>
    <s v="Jeanne"/>
    <n v="2008"/>
    <n v="20"/>
    <n v="0"/>
    <n v="0"/>
    <n v="0"/>
    <n v="0"/>
    <n v="0"/>
    <n v="0"/>
    <n v="0"/>
    <n v="0"/>
    <n v="0"/>
    <n v="0"/>
    <n v="0"/>
    <n v="80"/>
    <n v="0"/>
    <n v="2"/>
    <n v="2"/>
    <s v="nej"/>
    <s v="Nej"/>
    <s v="Ja"/>
    <s v="Ja"/>
    <n v="0"/>
    <s v="Ja"/>
    <n v="0"/>
    <s v="Ja"/>
    <n v="0"/>
    <s v="ja"/>
    <s v="har personale"/>
    <n v="0"/>
    <s v="produktionskøkken"/>
    <s v="Ja"/>
    <n v="0"/>
    <n v="0"/>
    <n v="0"/>
    <n v="0"/>
    <n v="0"/>
    <n v="0"/>
    <n v="0"/>
    <n v="0"/>
    <n v="0"/>
    <n v="0"/>
    <n v="0"/>
    <n v="0"/>
    <s v="Institutionen er under ombygning, derfor er der foretaget telefoninterview"/>
    <s v="Lone Voss"/>
    <s v="1/4 09"/>
    <n v="0"/>
    <n v="0"/>
    <n v="0"/>
    <n v="0"/>
    <n v="0"/>
    <n v="0"/>
    <n v="0"/>
    <n v="0"/>
    <n v="0"/>
    <n v="0"/>
    <n v="0"/>
    <n v="0"/>
    <n v="0"/>
    <n v="0"/>
    <n v="0"/>
    <n v="0"/>
    <n v="0"/>
    <n v="0"/>
    <n v="0"/>
    <n v="0"/>
    <n v="0"/>
    <n v="0"/>
    <n v="0"/>
    <n v="0"/>
    <n v="0"/>
    <n v="0"/>
    <n v="0"/>
    <n v="0"/>
    <n v="0"/>
    <n v="0"/>
    <n v="0"/>
    <n v="0"/>
    <x v="0"/>
    <s v="Valby"/>
    <n v="12"/>
    <n v="0"/>
    <n v="20"/>
    <n v="0"/>
    <n v="0"/>
    <n v="0"/>
    <n v="0"/>
    <n v="0"/>
    <n v="0"/>
    <n v="0"/>
    <n v="0"/>
    <n v="0"/>
    <n v="0"/>
    <n v="0"/>
    <n v="57832.67"/>
    <s v="35572"/>
  </r>
  <r>
    <x v="0"/>
    <x v="355"/>
    <s v="Anne-Mariegården"/>
    <x v="3"/>
    <s v="Kirsebærhaven 8B"/>
    <n v="2500"/>
    <s v="Valby"/>
    <s v="36 17 46 89"/>
    <s v="35581@buf.kk.dk"/>
    <s v="Kenneth Jensen"/>
    <n v="0"/>
    <n v="0"/>
    <s v="35581@buf.kk.dk"/>
    <s v="Integreret"/>
    <n v="30"/>
    <n v="0"/>
    <n v="48"/>
    <n v="64"/>
    <n v="0"/>
    <n v="0"/>
    <n v="0"/>
    <s v="ja"/>
    <n v="2"/>
    <n v="0"/>
    <n v="5"/>
    <n v="5"/>
    <n v="5"/>
    <n v="5"/>
    <n v="0"/>
    <n v="5"/>
    <n v="0"/>
    <n v="2"/>
    <n v="5"/>
    <n v="0"/>
    <n v="110000"/>
    <n v="120000"/>
    <n v="0"/>
    <s v="Ja"/>
    <n v="0"/>
    <s v="Annette Larsen"/>
    <n v="0"/>
    <n v="34"/>
    <n v="0"/>
    <s v="ingen"/>
    <s v="mange års"/>
    <s v="ja men ved ikke hvilke"/>
    <s v="Nawruz Can"/>
    <n v="2009"/>
    <n v="15"/>
    <n v="0"/>
    <s v="ingen"/>
    <s v="ingen"/>
    <s v="hygiejne"/>
    <n v="95"/>
    <n v="80"/>
    <n v="2"/>
    <n v="2"/>
    <s v="nej"/>
    <s v="ja"/>
    <s v="Ja"/>
    <s v="Ja"/>
    <s v="Der er et fint køkken men det trænger til en omgang maling og nye køkkenelementer"/>
    <s v="Ja"/>
    <n v="0"/>
    <s v="Ja"/>
    <n v="0"/>
    <s v="ja"/>
    <n v="0"/>
    <n v="0"/>
    <s v="produktionskøkken"/>
    <s v="nej"/>
    <s v="Ingen"/>
    <s v="Mindre"/>
    <n v="0"/>
    <s v="en omgang maling, lidt ombygning. Evt. flere køleskabe. Evt. en konvektionsovn"/>
    <n v="0"/>
    <n v="0"/>
    <n v="0"/>
    <n v="0"/>
    <n v="0"/>
    <n v="0"/>
    <n v="0"/>
    <n v="0"/>
    <n v="0"/>
    <s v="Cathrine Jerrik/Sine"/>
    <d v="2009-02-18T00:00:00"/>
    <n v="0"/>
    <n v="0"/>
    <n v="0"/>
    <n v="4"/>
    <n v="1"/>
    <n v="1"/>
    <n v="0"/>
    <n v="0"/>
    <n v="0"/>
    <n v="0"/>
    <n v="3"/>
    <n v="0"/>
    <n v="0"/>
    <n v="1"/>
    <n v="0"/>
    <n v="0"/>
    <n v="1"/>
    <n v="0"/>
    <n v="0"/>
    <n v="0"/>
    <n v="20"/>
    <s v="Miele"/>
    <n v="4"/>
    <n v="0"/>
    <n v="0"/>
    <s v="Ja"/>
    <s v="Ja"/>
    <n v="0"/>
    <n v="2"/>
    <s v="God plads"/>
    <s v="God lagerplads da der er 2 seperate køkkener."/>
    <n v="0"/>
    <x v="0"/>
    <s v="Valby"/>
    <n v="30"/>
    <n v="0"/>
    <n v="48"/>
    <n v="64"/>
    <n v="0"/>
    <n v="0"/>
    <n v="0"/>
    <n v="0"/>
    <n v="0"/>
    <n v="0"/>
    <n v="0"/>
    <n v="0"/>
    <n v="0"/>
    <n v="0"/>
    <n v="227608.8"/>
    <s v="35581"/>
  </r>
  <r>
    <x v="0"/>
    <x v="356"/>
    <s v="Anne-Mariegården"/>
    <x v="3"/>
    <s v="Kirsebærhaven 8B"/>
    <n v="2500"/>
    <s v="Valby"/>
    <s v="36 17 46 89"/>
    <s v="35581@buf.kk.dk"/>
    <s v="Kenneth Jensen"/>
    <n v="0"/>
    <n v="0"/>
    <s v="35581@buf.kk.dk"/>
    <s v="Integreret"/>
    <n v="30"/>
    <n v="0"/>
    <n v="48"/>
    <n v="64"/>
    <n v="0"/>
    <n v="0"/>
    <n v="0"/>
    <s v="j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4"/>
    <n v="0"/>
    <n v="2"/>
    <n v="0"/>
    <n v="0"/>
    <n v="0"/>
    <n v="4"/>
    <n v="0"/>
    <n v="0"/>
    <n v="0"/>
    <n v="0"/>
    <n v="0"/>
    <n v="0"/>
    <n v="1"/>
    <n v="0"/>
    <n v="0"/>
    <n v="0"/>
    <n v="20"/>
    <s v="Miele"/>
    <n v="4"/>
    <n v="0"/>
    <n v="0"/>
    <n v="0"/>
    <n v="0"/>
    <n v="0"/>
    <n v="2"/>
    <s v="God plads"/>
    <n v="0"/>
    <n v="0"/>
    <x v="0"/>
    <s v="Valby"/>
    <n v="30"/>
    <n v="0"/>
    <n v="48"/>
    <n v="64"/>
    <n v="0"/>
    <n v="0"/>
    <n v="0"/>
    <n v="0"/>
    <n v="0"/>
    <n v="0"/>
    <n v="0"/>
    <n v="0"/>
    <n v="0"/>
    <n v="0"/>
    <n v="227608.8"/>
    <s v="35581"/>
  </r>
  <r>
    <x v="0"/>
    <x v="357"/>
    <n v="0"/>
    <x v="3"/>
    <s v="Stakledet 22"/>
    <n v="2500"/>
    <s v="Valby"/>
    <s v="36 30 33 02"/>
    <s v="35587@buf.kk.dk"/>
    <s v="Niels Rendlev"/>
    <n v="38790008"/>
    <n v="36303302"/>
    <s v="boernehuset@stakhaventelelet.dk"/>
    <s v="Integreret"/>
    <n v="14"/>
    <n v="0"/>
    <n v="40"/>
    <n v="0"/>
    <n v="0"/>
    <n v="0"/>
    <n v="0"/>
    <s v="Nej"/>
    <n v="0"/>
    <n v="0"/>
    <n v="5"/>
    <n v="5"/>
    <n v="5"/>
    <n v="5"/>
    <n v="0"/>
    <n v="5"/>
    <n v="0"/>
    <n v="5"/>
    <n v="5"/>
    <n v="0"/>
    <n v="261191"/>
    <n v="0"/>
    <n v="0"/>
    <s v="Ja"/>
    <s v="Ja"/>
    <s v="Charlotte Jørgensen"/>
    <n v="2008"/>
    <n v="18"/>
    <n v="0"/>
    <s v="præst"/>
    <n v="0"/>
    <n v="0"/>
    <n v="0"/>
    <n v="0"/>
    <n v="0"/>
    <n v="0"/>
    <n v="0"/>
    <n v="0"/>
    <n v="0"/>
    <n v="68"/>
    <n v="68"/>
    <n v="2"/>
    <n v="2"/>
    <s v="nej"/>
    <s v="Nej"/>
    <s v="Ja"/>
    <s v="Ja"/>
    <s v="Laver allerede mad (har forældrebetalt ordning) og vil selvfølgelig forsætte"/>
    <s v="Ja"/>
    <n v="0"/>
    <s v="Ja"/>
    <s v="det handler meget om mad i institutionen. Vigtigt"/>
    <s v="ja"/>
    <s v="skal passe ind i huset - har fri omgangstone."/>
    <n v="0"/>
    <s v="produktionskøkken"/>
    <s v="Ja"/>
    <n v="0"/>
    <n v="0"/>
    <n v="0"/>
    <s v="kunne godt bruge en større opvaskemaskine + bjørn røremaskine"/>
    <n v="0"/>
    <n v="0"/>
    <n v="0"/>
    <n v="0"/>
    <n v="0"/>
    <n v="0"/>
    <n v="0"/>
    <n v="0"/>
    <s v="Dejligt nyt køkken"/>
    <s v="Lone Voss/Sine"/>
    <d v="2009-02-17T00:00:00"/>
    <n v="0"/>
    <n v="0"/>
    <n v="0"/>
    <n v="4"/>
    <n v="0"/>
    <n v="2"/>
    <n v="0"/>
    <n v="0"/>
    <n v="0"/>
    <n v="0"/>
    <n v="2"/>
    <n v="0"/>
    <n v="0"/>
    <n v="0"/>
    <n v="0"/>
    <n v="0"/>
    <n v="1"/>
    <n v="0"/>
    <n v="0"/>
    <n v="0"/>
    <n v="25"/>
    <s v="Miele"/>
    <n v="4"/>
    <n v="0"/>
    <n v="0"/>
    <s v="Ja"/>
    <s v="Ja"/>
    <s v="Nej"/>
    <n v="2"/>
    <s v="God plads"/>
    <n v="0"/>
    <n v="0"/>
    <x v="0"/>
    <s v="Valby"/>
    <n v="14"/>
    <n v="0"/>
    <n v="40"/>
    <n v="0"/>
    <n v="0"/>
    <n v="0"/>
    <n v="0"/>
    <n v="0"/>
    <n v="0"/>
    <n v="0"/>
    <n v="0"/>
    <n v="0"/>
    <n v="0"/>
    <n v="0"/>
    <n v="213752.41"/>
    <s v="35587"/>
  </r>
  <r>
    <x v="0"/>
    <x v="358"/>
    <s v="Tryllefløjten"/>
    <x v="3"/>
    <s v="August Wimmers Vej 2"/>
    <n v="2500"/>
    <s v="Valby"/>
    <s v="36 44 09 06"/>
    <s v="35681@buf.kk.dk"/>
    <s v="Lise Garbers"/>
    <n v="0"/>
    <n v="0"/>
    <s v="lise.garbers@tryllefloejten.dk"/>
    <s v="Integreret"/>
    <n v="26"/>
    <n v="0"/>
    <n v="72"/>
    <n v="0"/>
    <n v="0"/>
    <n v="0"/>
    <n v="0"/>
    <s v="Nej"/>
    <n v="0"/>
    <n v="0"/>
    <n v="5"/>
    <n v="5"/>
    <n v="5"/>
    <n v="5"/>
    <n v="0"/>
    <n v="5"/>
    <n v="0"/>
    <n v="0"/>
    <n v="5"/>
    <n v="0"/>
    <n v="18000"/>
    <n v="18000"/>
    <n v="0"/>
    <s v="Ja"/>
    <s v="nej"/>
    <s v="Anna Jensen"/>
    <n v="2007"/>
    <n v="37"/>
    <n v="0"/>
    <s v="pro. Fra Suhrs"/>
    <s v="2 års erfaring"/>
    <s v="Madhus"/>
    <n v="0"/>
    <n v="0"/>
    <n v="0"/>
    <n v="0"/>
    <n v="0"/>
    <n v="0"/>
    <n v="0"/>
    <n v="98"/>
    <n v="98"/>
    <n v="2"/>
    <n v="2"/>
    <s v="nej"/>
    <s v="Nej"/>
    <s v="Ja"/>
    <s v="Ja"/>
    <s v="Nej: Køkkn er ikke i orden_x000a_ja: Køkken er stort nok "/>
    <s v="Ja"/>
    <s v="Orienteret og afventende"/>
    <s v="Ja"/>
    <s v="meget gerne"/>
    <s v="Nej"/>
    <s v="Måske"/>
    <n v="0"/>
    <s v="produktionskøkken"/>
    <s v="Ja"/>
    <s v="Større"/>
    <s v="Mindre"/>
    <s v="ja"/>
    <s v="Han vil starte op med rugbrød til børnene pr. 01.01.10"/>
    <n v="0"/>
    <n v="0"/>
    <n v="0"/>
    <n v="0"/>
    <n v="0"/>
    <n v="0"/>
    <n v="0"/>
    <n v="0"/>
    <s v="Ledernes ønsker: Rammerne er iorden. omBygning af kogebord, mere arbejdsplads, opvaskemaskine af de kunstige. Udskiftning af ovne"/>
    <s v="Lone Voss / Nanna"/>
    <s v="25.2.2209"/>
    <n v="0"/>
    <n v="0"/>
    <n v="1"/>
    <n v="5"/>
    <n v="0"/>
    <n v="2"/>
    <n v="0"/>
    <n v="0"/>
    <n v="0"/>
    <n v="0"/>
    <n v="2"/>
    <n v="0"/>
    <n v="0"/>
    <n v="0"/>
    <n v="0"/>
    <n v="0"/>
    <n v="2"/>
    <n v="0"/>
    <n v="0"/>
    <n v="1"/>
    <n v="25"/>
    <s v="Miele"/>
    <n v="10"/>
    <s v="Ja"/>
    <n v="12"/>
    <s v="Nej"/>
    <s v="Nej"/>
    <s v="ja"/>
    <n v="3"/>
    <s v="Begrænset"/>
    <s v="MADHUS KOMMENTAR: Tilsutter mig lederens ønsker. Måske er en flytning af kogeborde ikke så vigtigt, men det andet er "/>
    <n v="0"/>
    <x v="0"/>
    <s v="Valby"/>
    <n v="26"/>
    <n v="0"/>
    <n v="66"/>
    <n v="0"/>
    <n v="0"/>
    <n v="0"/>
    <n v="0"/>
    <n v="0"/>
    <n v="6"/>
    <n v="0"/>
    <n v="0"/>
    <n v="0"/>
    <n v="0"/>
    <n v="0"/>
    <n v="160082.04"/>
    <s v="35681"/>
  </r>
  <r>
    <x v="0"/>
    <x v="359"/>
    <s v="Eventyrhaven"/>
    <x v="3"/>
    <s v="Vigerslev Allé 10D"/>
    <n v="2500"/>
    <s v="Valby"/>
    <s v="36 14 04 10"/>
    <s v="37446@buf.kk.dk"/>
    <s v="Hanne Møller"/>
    <n v="0"/>
    <n v="36140410"/>
    <s v="37446@buf.kk.dk"/>
    <s v="Integreret"/>
    <n v="36"/>
    <n v="0"/>
    <n v="44"/>
    <n v="0"/>
    <n v="0"/>
    <n v="0"/>
    <n v="0"/>
    <s v="Nej"/>
    <n v="0"/>
    <n v="0"/>
    <n v="5"/>
    <n v="5"/>
    <n v="4"/>
    <n v="5"/>
    <n v="0"/>
    <n v="5"/>
    <n v="0"/>
    <n v="0"/>
    <n v="5"/>
    <n v="0"/>
    <n v="190000"/>
    <n v="180000"/>
    <n v="0"/>
    <s v="Ja"/>
    <n v="0"/>
    <s v="Josiane"/>
    <n v="2004"/>
    <n v="30"/>
    <n v="0"/>
    <s v="Køkkenleder fra Suhr's "/>
    <s v="siden 1990"/>
    <n v="0"/>
    <n v="0"/>
    <n v="0"/>
    <n v="0"/>
    <n v="0"/>
    <n v="0"/>
    <n v="0"/>
    <n v="0"/>
    <n v="100"/>
    <n v="100"/>
    <n v="2"/>
    <n v="2"/>
    <s v="Ja"/>
    <s v="Nej"/>
    <s v="Ja"/>
    <s v="Nej"/>
    <s v="ikke til børnehavebørnene"/>
    <s v="Ja"/>
    <n v="0"/>
    <s v="Nej"/>
    <s v="leder meget negativ omkring at skulle optimere til at lave mad til både vuggestue og børnehave"/>
    <s v="ja"/>
    <n v="0"/>
    <n v="0"/>
    <s v="produktionskøkken"/>
    <n v="0"/>
    <s v="Større"/>
    <n v="0"/>
    <n v="0"/>
    <s v="Køkkenet skal have en større opvaskemaskine og evt. en konvektionsovn + mere service"/>
    <n v="0"/>
    <n v="0"/>
    <n v="0"/>
    <n v="0"/>
    <n v="0"/>
    <n v="0"/>
    <n v="0"/>
    <n v="0"/>
    <s v="Køkkenet er 4 år gammelt og meget fint men personale og leder mener ikke det vil fungere at lave mad til børnehaven"/>
    <s v="Cathrine Jerrik/Sine"/>
    <d v="2009-02-16T00:00:00"/>
    <n v="0"/>
    <n v="0"/>
    <n v="0"/>
    <n v="5"/>
    <n v="0"/>
    <n v="2"/>
    <n v="0"/>
    <n v="0"/>
    <n v="0"/>
    <n v="0"/>
    <n v="2"/>
    <n v="0"/>
    <n v="0"/>
    <n v="0"/>
    <n v="0"/>
    <n v="0"/>
    <n v="2"/>
    <n v="0"/>
    <n v="0"/>
    <n v="1"/>
    <n v="25"/>
    <s v="Miele"/>
    <n v="0"/>
    <s v="Ja"/>
    <n v="3"/>
    <s v="Nej"/>
    <s v="Ja"/>
    <s v="Nej"/>
    <n v="3"/>
    <s v="God plads"/>
    <s v="Skulle have en konvektionsovn + større opvaskemaskine"/>
    <n v="0"/>
    <x v="0"/>
    <s v="Valby"/>
    <n v="36"/>
    <n v="0"/>
    <n v="44"/>
    <n v="0"/>
    <n v="0"/>
    <n v="0"/>
    <n v="0"/>
    <n v="0"/>
    <n v="0"/>
    <n v="0"/>
    <n v="0"/>
    <n v="0"/>
    <n v="0"/>
    <n v="0"/>
    <n v="171634.76"/>
    <s v="37446"/>
  </r>
  <r>
    <x v="0"/>
    <x v="360"/>
    <n v="0"/>
    <x v="3"/>
    <s v="Saxtorphsvej 31"/>
    <n v="2500"/>
    <s v="Valby"/>
    <s v="36 44 44 54"/>
    <s v="37478@buf.kk.dk"/>
    <s v="Helle Thaulov"/>
    <n v="0"/>
    <n v="0"/>
    <s v="37478@buf.kk.dk"/>
    <s v="Integreret"/>
    <n v="39"/>
    <n v="0"/>
    <n v="66"/>
    <n v="0"/>
    <n v="0"/>
    <n v="0"/>
    <n v="0"/>
    <s v="ja"/>
    <n v="2"/>
    <n v="1"/>
    <n v="5"/>
    <n v="5"/>
    <n v="5"/>
    <n v="5"/>
    <n v="0"/>
    <n v="5"/>
    <n v="5"/>
    <n v="0"/>
    <n v="5"/>
    <n v="0"/>
    <n v="250000"/>
    <n v="0"/>
    <n v="0"/>
    <s v="Ja"/>
    <s v="nej"/>
    <s v="Carina Lerche"/>
    <n v="2003"/>
    <n v="37"/>
    <n v="0"/>
    <s v="Ernæringsassistent"/>
    <s v="Arb. på cafe. Personalemad i IT-virksomhed, plejehjem, vuggestue"/>
    <s v="div. foredrag "/>
    <n v="0"/>
    <n v="0"/>
    <n v="0"/>
    <n v="0"/>
    <n v="0"/>
    <n v="0"/>
    <n v="0"/>
    <n v="90"/>
    <n v="0"/>
    <n v="2"/>
    <n v="2"/>
    <s v="Ja"/>
    <s v="ja"/>
    <s v="Ja"/>
    <s v="Ja"/>
    <s v="Med nogen skepsis"/>
    <s v="Ja"/>
    <s v="Leder mener de vil foretrække herfra"/>
    <s v="Ja"/>
    <s v="Med nogen skepsis"/>
    <s v="Nej"/>
    <s v="Skaffer selv, ellers ringer"/>
    <n v="0"/>
    <s v="produktionskøkken"/>
    <s v="nej"/>
    <s v="Større"/>
    <s v="Ingen"/>
    <s v="Nej"/>
    <s v="Konvektionsovn i stedet to gamle ovne, (el. 3 alm ovne / 2 Store), som ikke fungerer, Grøntsagsrum med ekstra vask og bordplade, der er plads til det. "/>
    <n v="0"/>
    <n v="0"/>
    <n v="0"/>
    <n v="0"/>
    <n v="0"/>
    <n v="0"/>
    <n v="0"/>
    <n v="0"/>
    <n v="0"/>
    <s v="Birgitte Glerup / Nanna"/>
    <d v="2009-03-11T00:00:00"/>
    <n v="0"/>
    <n v="0"/>
    <n v="1"/>
    <n v="6"/>
    <n v="0"/>
    <n v="2"/>
    <n v="0"/>
    <n v="0"/>
    <n v="0"/>
    <n v="0"/>
    <n v="2"/>
    <n v="0"/>
    <n v="0"/>
    <n v="0"/>
    <n v="0"/>
    <n v="0"/>
    <n v="2"/>
    <n v="0"/>
    <n v="1"/>
    <n v="1"/>
    <n v="2"/>
    <s v="Brønum / industri"/>
    <n v="8"/>
    <s v="Ja"/>
    <n v="10"/>
    <s v="Nej"/>
    <s v="Nej"/>
    <s v="Nej"/>
    <n v="2"/>
    <s v="God plads"/>
    <s v="MADHUSKOMMENTAR: Både køkkenpersonale og ledelse er meget skeptiske overfor madordningen. Jeg ser et meget fint, nyt og veludrustet køkken, der med få justeringer kan bruges som prod. Køkken til alle børnene i huset. Der er 27 børn i eget hus og ca. 20 m væk fra hovedhuset - der er flisegang i mellem. Der skal findes en trækvognsløsning el. et rullebord der kan køre maden ( Hvad siger fødevarestyrelsen?) "/>
    <n v="0"/>
    <x v="0"/>
    <s v="Valby"/>
    <n v="39"/>
    <n v="0"/>
    <n v="66"/>
    <n v="0"/>
    <n v="0"/>
    <n v="0"/>
    <n v="0"/>
    <n v="0"/>
    <n v="0"/>
    <n v="0"/>
    <n v="0"/>
    <n v="0"/>
    <n v="0"/>
    <n v="0"/>
    <n v="242098.07"/>
    <s v="37478"/>
  </r>
  <r>
    <x v="0"/>
    <x v="361"/>
    <n v="0"/>
    <x v="3"/>
    <s v="Saxtorphsvej 31"/>
    <n v="2500"/>
    <s v="Valby"/>
    <s v="36 44 44 54"/>
    <s v="37478@buf.kk.dk"/>
    <s v="Helle Thaulov"/>
    <n v="0"/>
    <n v="0"/>
    <s v="37478@buf.kk.dk"/>
    <s v="Integreret"/>
    <n v="39"/>
    <n v="0"/>
    <n v="66"/>
    <n v="0"/>
    <n v="0"/>
    <n v="0"/>
    <n v="0"/>
    <s v="ja"/>
    <n v="2"/>
    <n v="2"/>
    <n v="5"/>
    <n v="5"/>
    <n v="5"/>
    <n v="5"/>
    <n v="0"/>
    <n v="5"/>
    <n v="5"/>
    <n v="0"/>
    <n v="5"/>
    <n v="0"/>
    <n v="0"/>
    <n v="0"/>
    <n v="0"/>
    <s v="Ja"/>
    <s v="nej"/>
    <n v="0"/>
    <n v="0"/>
    <n v="0"/>
    <n v="0"/>
    <n v="0"/>
    <n v="0"/>
    <n v="0"/>
    <n v="0"/>
    <n v="0"/>
    <n v="0"/>
    <n v="0"/>
    <n v="0"/>
    <n v="0"/>
    <n v="0"/>
    <n v="0"/>
    <n v="0"/>
    <n v="0"/>
    <n v="0"/>
    <n v="0"/>
    <n v="0"/>
    <n v="0"/>
    <n v="0"/>
    <n v="0"/>
    <n v="0"/>
    <n v="0"/>
    <n v="0"/>
    <n v="0"/>
    <n v="0"/>
    <n v="0"/>
    <n v="0"/>
    <s v="Modtagerkøkken"/>
    <n v="0"/>
    <n v="0"/>
    <n v="0"/>
    <n v="0"/>
    <n v="0"/>
    <n v="0"/>
    <n v="0"/>
    <n v="0"/>
    <n v="0"/>
    <n v="0"/>
    <n v="0"/>
    <n v="0"/>
    <n v="0"/>
    <n v="0"/>
    <s v="Birgitte Glerup / Nanna"/>
    <d v="2009-03-11T00:00:00"/>
    <n v="0"/>
    <n v="0"/>
    <n v="0"/>
    <n v="0"/>
    <n v="0"/>
    <n v="10"/>
    <n v="0"/>
    <n v="0"/>
    <n v="0"/>
    <n v="2"/>
    <n v="0"/>
    <n v="0"/>
    <n v="0"/>
    <n v="0"/>
    <n v="0"/>
    <n v="0"/>
    <n v="0"/>
    <n v="0"/>
    <n v="1"/>
    <n v="1"/>
    <n v="90"/>
    <s v="Miele husholdnings"/>
    <n v="5"/>
    <s v="Nej"/>
    <n v="0"/>
    <s v="Nej"/>
    <s v="Nej"/>
    <s v="Nej"/>
    <n v="1"/>
    <s v="ingen plads"/>
    <s v="Microovn_x000a_Køkkenet egner sig fint til at modtage og servere mad til ca. 30 børn fra husets centrale køkken"/>
    <n v="0"/>
    <x v="0"/>
    <s v="Valby"/>
    <n v="39"/>
    <n v="0"/>
    <n v="66"/>
    <n v="0"/>
    <n v="0"/>
    <n v="0"/>
    <n v="0"/>
    <n v="0"/>
    <n v="0"/>
    <n v="0"/>
    <n v="0"/>
    <n v="0"/>
    <n v="0"/>
    <n v="0"/>
    <n v="242098.07"/>
    <s v="37478"/>
  </r>
  <r>
    <x v="0"/>
    <x v="362"/>
    <s v="Børnekompasset"/>
    <x v="3"/>
    <s v="Carl Th. Dreyers Vej 192"/>
    <n v="2500"/>
    <s v="Valby"/>
    <s v="36 46 12 33"/>
    <s v="37487@buf.kk.dk"/>
    <s v="Pia Lund Bakke - Har orlov indtil juni 09"/>
    <n v="36177209"/>
    <n v="0"/>
    <s v="amuller@tele2adsl.dk"/>
    <s v="Integreret"/>
    <n v="36"/>
    <n v="0"/>
    <n v="93"/>
    <n v="0"/>
    <n v="0"/>
    <n v="0"/>
    <n v="0"/>
    <s v="Nej"/>
    <n v="0"/>
    <n v="0"/>
    <n v="5"/>
    <n v="5"/>
    <n v="5"/>
    <n v="5"/>
    <n v="0"/>
    <n v="5"/>
    <n v="5"/>
    <n v="0"/>
    <n v="5"/>
    <n v="0"/>
    <n v="0"/>
    <n v="232626"/>
    <n v="0"/>
    <s v="Ja"/>
    <s v="nej"/>
    <s v="Anette Müller"/>
    <n v="1995"/>
    <n v="35"/>
    <n v="0"/>
    <s v="Ernæringsassistent"/>
    <s v="Yderligere 13 års erfaring fra institutioner"/>
    <s v="Dogmekursus, økologisk oplysningsforbund"/>
    <s v="Lone Sjolte"/>
    <n v="1997"/>
    <n v="25"/>
    <n v="0"/>
    <s v="salgsassistent"/>
    <s v="plejehjemskøkken i 2 år"/>
    <s v="Dogmekursus, økologisk oplysningsforbund"/>
    <n v="97"/>
    <n v="97"/>
    <n v="2"/>
    <n v="1"/>
    <s v="nej"/>
    <s v="Nej"/>
    <s v="Ja"/>
    <s v="Ja"/>
    <s v="Valby dream-team er i køkkenet"/>
    <n v="0"/>
    <s v="50% indvandrere med skeptiske forældre"/>
    <s v="Ja"/>
    <n v="0"/>
    <s v="ja"/>
    <s v="Lone vil gerne op i tid i køkkenet. Hun er i forvejen 37 timer men passer børn resten af tiden."/>
    <n v="0"/>
    <s v="produktionskøkken"/>
    <s v="nej"/>
    <s v="Mindre"/>
    <s v="Ingen"/>
    <s v="Nej"/>
    <s v="ny opvaskemaskine, flere store gryder, pander, fade og skåle"/>
    <n v="0"/>
    <n v="0"/>
    <n v="0"/>
    <n v="0"/>
    <n v="0"/>
    <n v="0"/>
    <n v="0"/>
    <n v="0"/>
    <s v="22 bh i Børnekompasset (går under betegnelsen Alléen). 25 bh i udflytter Børnekompasset Lupinen i Borup. 25 børn drager til Borup fra enten Alleen eller Børnekompasset i en 14 dages periode. Borup + Alléen har et modulkøkken med husmoderkomfur. Vil gerne være mentor. lederen er tilbage i juni."/>
    <s v="Mariah Malwicz/Sine"/>
    <d v="2009-02-17T00:00:00"/>
    <n v="0"/>
    <n v="0"/>
    <n v="1"/>
    <n v="5"/>
    <n v="0"/>
    <n v="0"/>
    <n v="1"/>
    <n v="0"/>
    <n v="8"/>
    <n v="0"/>
    <n v="3"/>
    <n v="0"/>
    <n v="0"/>
    <n v="0"/>
    <n v="0"/>
    <n v="0"/>
    <n v="0"/>
    <n v="0"/>
    <n v="1"/>
    <n v="1"/>
    <n v="25"/>
    <s v="Miele"/>
    <n v="3"/>
    <s v="Ja"/>
    <n v="8"/>
    <s v="Nej"/>
    <s v="Ja"/>
    <s v="ja"/>
    <n v="2"/>
    <s v="Begrænset"/>
    <s v="Køkkendamerne vurderer at afdelingen på Alléen kan producere med det køkken de har. Til gengæld vil udflytterdelen kræve mere koge/ovn kapacitet f.eks. Konvektionsovn. I Alléen laver pædagogerne mellemmåltider. I Borup laver en lokal køkkendame mellemmåltider og gør rent 15 timer om ugen (inkl. rengøring)."/>
    <n v="0"/>
    <x v="0"/>
    <s v="Valby"/>
    <n v="36"/>
    <n v="0"/>
    <n v="93"/>
    <n v="0"/>
    <n v="0"/>
    <n v="0"/>
    <n v="0"/>
    <n v="0"/>
    <n v="0"/>
    <n v="0"/>
    <n v="0"/>
    <n v="0"/>
    <n v="0"/>
    <n v="0"/>
    <n v="233382.28"/>
    <s v="37487"/>
  </r>
  <r>
    <x v="0"/>
    <x v="363"/>
    <s v="Børnekompasset"/>
    <x v="3"/>
    <s v="Carl Th. Dreyers Vej 192"/>
    <n v="2500"/>
    <s v="Valby"/>
    <s v="36 46 12 33"/>
    <s v="37487@buf.kk.dk"/>
    <s v="Pia Lund Bakke - Har orlov indtil juni 09"/>
    <n v="36177209"/>
    <n v="0"/>
    <s v="amuller@tele2adsl.dk"/>
    <s v="Integreret"/>
    <n v="36"/>
    <n v="0"/>
    <n v="93"/>
    <n v="0"/>
    <n v="0"/>
    <n v="0"/>
    <n v="0"/>
    <n v="0"/>
    <n v="0"/>
    <n v="0"/>
    <n v="5"/>
    <n v="5"/>
    <n v="5"/>
    <n v="5"/>
    <n v="0"/>
    <n v="5"/>
    <n v="5"/>
    <n v="0"/>
    <n v="5"/>
    <n v="0"/>
    <n v="0"/>
    <n v="232626"/>
    <n v="0"/>
    <s v="Ja"/>
    <n v="0"/>
    <n v="0"/>
    <n v="0"/>
    <n v="0"/>
    <n v="0"/>
    <n v="0"/>
    <n v="0"/>
    <n v="0"/>
    <n v="0"/>
    <n v="0"/>
    <n v="0"/>
    <n v="0"/>
    <n v="0"/>
    <n v="0"/>
    <n v="0"/>
    <n v="97"/>
    <n v="97"/>
    <n v="0"/>
    <n v="0"/>
    <n v="0"/>
    <n v="0"/>
    <n v="0"/>
    <n v="0"/>
    <n v="0"/>
    <n v="0"/>
    <n v="0"/>
    <n v="0"/>
    <n v="0"/>
    <n v="0"/>
    <n v="0"/>
    <n v="0"/>
    <s v="Køkken blandet tilvirk"/>
    <n v="0"/>
    <n v="0"/>
    <n v="0"/>
    <n v="0"/>
    <n v="0"/>
    <n v="0"/>
    <n v="0"/>
    <n v="0"/>
    <n v="0"/>
    <n v="0"/>
    <n v="0"/>
    <n v="0"/>
    <n v="0"/>
    <n v="0"/>
    <s v="Lone Voss"/>
    <d v="1899-12-30T00:00:00"/>
    <n v="0"/>
    <n v="1"/>
    <n v="0"/>
    <n v="4"/>
    <n v="1"/>
    <n v="0"/>
    <n v="0"/>
    <n v="0"/>
    <n v="0"/>
    <n v="0"/>
    <n v="2"/>
    <n v="0"/>
    <n v="0"/>
    <n v="0"/>
    <n v="0"/>
    <n v="1"/>
    <n v="0"/>
    <n v="0"/>
    <n v="0"/>
    <n v="1"/>
    <n v="20"/>
    <s v="Miele"/>
    <n v="3"/>
    <s v="Nej"/>
    <n v="0"/>
    <s v="Ja"/>
    <s v="Nej"/>
    <s v="Nej"/>
    <n v="1"/>
    <s v="Begrænset"/>
    <s v="større ovn, bedre komfur"/>
    <n v="0"/>
    <x v="0"/>
    <s v="Valby"/>
    <n v="36"/>
    <n v="0"/>
    <n v="93"/>
    <n v="0"/>
    <n v="0"/>
    <n v="0"/>
    <n v="0"/>
    <n v="0"/>
    <n v="0"/>
    <n v="0"/>
    <n v="0"/>
    <n v="0"/>
    <n v="0"/>
    <n v="0"/>
    <n v="233382.28"/>
    <s v="37487"/>
  </r>
  <r>
    <x v="0"/>
    <x v="364"/>
    <s v="Børnehuset Troldehøj"/>
    <x v="3"/>
    <s v="Gårdstedet 57"/>
    <n v="2500"/>
    <s v="Valby"/>
    <s v="36 17 86 16"/>
    <s v="37523@buf.kk.dk"/>
    <s v="Connie Rasmussen"/>
    <n v="0"/>
    <n v="0"/>
    <n v="0"/>
    <s v="Integreret"/>
    <n v="64"/>
    <n v="111"/>
    <n v="0"/>
    <n v="0"/>
    <n v="0"/>
    <n v="0"/>
    <n v="0"/>
    <n v="0"/>
    <n v="0"/>
    <n v="0"/>
    <n v="5"/>
    <n v="5"/>
    <n v="5"/>
    <n v="5"/>
    <n v="0"/>
    <n v="5"/>
    <n v="0"/>
    <n v="0"/>
    <n v="5"/>
    <n v="0"/>
    <n v="0"/>
    <n v="0"/>
    <n v="0"/>
    <s v="Ja"/>
    <s v="nej"/>
    <s v="Pia Kirkhammer"/>
    <n v="1993"/>
    <n v="33"/>
    <n v="0"/>
    <s v="køkkenassistnet"/>
    <s v="Masser af erfaring"/>
    <s v="Ø.O.F, Omlægningskursus"/>
    <s v="Iben Hammerlund"/>
    <n v="1992"/>
    <n v="31"/>
    <n v="0"/>
    <s v="Selvlært"/>
    <s v="Masser af erfaring"/>
    <s v="Ø.O.F, Omlægningskursus"/>
    <n v="82"/>
    <n v="82"/>
    <n v="2"/>
    <n v="2"/>
    <s v="Ja"/>
    <s v="ja"/>
    <s v="Ja"/>
    <s v="Ja"/>
    <n v="0"/>
    <s v="Ja"/>
    <n v="0"/>
    <s v="Ja"/>
    <n v="0"/>
    <s v="ja"/>
    <n v="0"/>
    <n v="0"/>
    <s v="produktionskøkken"/>
    <n v="0"/>
    <s v="Mindre"/>
    <s v="Mindre"/>
    <n v="0"/>
    <s v="Opvaskemaskine, konvektionsovne, kogeø"/>
    <n v="0"/>
    <n v="0"/>
    <n v="0"/>
    <n v="0"/>
    <n v="0"/>
    <n v="0"/>
    <n v="0"/>
    <n v="0"/>
    <s v="Der er 44 børn i udflytter BH._x000a_Udflytter BH (Mørdunggård, Lynge) der er køkken og køkkentimer_x000a_(Der er 3 modtager køk i inst.)"/>
    <s v="Lone Voss / Nanna"/>
    <s v="18.2.2009"/>
    <n v="0"/>
    <n v="0"/>
    <n v="1"/>
    <n v="6"/>
    <n v="0"/>
    <n v="3"/>
    <n v="0"/>
    <n v="0"/>
    <n v="0"/>
    <n v="0"/>
    <n v="2"/>
    <n v="0"/>
    <n v="0"/>
    <n v="0"/>
    <n v="0"/>
    <n v="0"/>
    <n v="3"/>
    <n v="0"/>
    <n v="0"/>
    <n v="1"/>
    <n v="20"/>
    <s v="Miele"/>
    <n v="6"/>
    <s v="Ja"/>
    <n v="28"/>
    <n v="0"/>
    <n v="0"/>
    <s v="ja"/>
    <n v="2"/>
    <s v="God plads"/>
    <s v="Der er en stor kipsteger_x000a__x000a_Bygningsafdelingen har været på besøg og er i gang med køkkenet, på et eller andet plan? (evt. gulv afløb)._x000a_Hele huset er i gang med en stor ombygnign"/>
    <n v="0"/>
    <x v="0"/>
    <s v="Valby"/>
    <n v="64"/>
    <n v="0"/>
    <n v="111"/>
    <n v="0"/>
    <n v="0"/>
    <n v="0"/>
    <n v="0"/>
    <n v="0"/>
    <n v="0"/>
    <n v="0"/>
    <n v="0"/>
    <n v="0"/>
    <n v="0"/>
    <n v="0"/>
    <n v="275594.99"/>
    <s v="37523"/>
  </r>
  <r>
    <x v="0"/>
    <x v="365"/>
    <s v="Børnehuset Troldehøj"/>
    <x v="3"/>
    <s v="Gårdstedet 57"/>
    <n v="2500"/>
    <s v="Valby"/>
    <s v="36 17 86 16"/>
    <s v="37523@buf.kk.dk"/>
    <s v="Connie Rasmussen"/>
    <n v="0"/>
    <n v="0"/>
    <n v="0"/>
    <s v="Integreret"/>
    <n v="64"/>
    <n v="0"/>
    <n v="111"/>
    <n v="0"/>
    <n v="0"/>
    <n v="0"/>
    <n v="0"/>
    <n v="0"/>
    <n v="0"/>
    <n v="0"/>
    <n v="5"/>
    <n v="5"/>
    <n v="5"/>
    <n v="5"/>
    <n v="0"/>
    <n v="5"/>
    <n v="0"/>
    <n v="0"/>
    <n v="5"/>
    <n v="0"/>
    <n v="0"/>
    <n v="0"/>
    <n v="0"/>
    <s v="Ja"/>
    <n v="0"/>
    <s v="skal have ansat en ny"/>
    <n v="0"/>
    <n v="15"/>
    <n v="0"/>
    <n v="0"/>
    <n v="0"/>
    <n v="0"/>
    <n v="0"/>
    <n v="0"/>
    <n v="0"/>
    <n v="0"/>
    <n v="0"/>
    <n v="0"/>
    <n v="0"/>
    <n v="80"/>
    <n v="80"/>
    <n v="0"/>
    <n v="2"/>
    <s v="nej"/>
    <s v="ja"/>
    <s v="Ja"/>
    <s v="Ja"/>
    <n v="0"/>
    <s v="Ja"/>
    <n v="0"/>
    <s v="Ja"/>
    <n v="0"/>
    <s v="Nej"/>
    <n v="0"/>
    <n v="0"/>
    <s v="produktionskøkken"/>
    <n v="0"/>
    <n v="0"/>
    <n v="0"/>
    <n v="0"/>
    <n v="0"/>
    <n v="0"/>
    <n v="0"/>
    <n v="0"/>
    <n v="0"/>
    <n v="0"/>
    <n v="0"/>
    <n v="0"/>
    <n v="0"/>
    <s v="opvaskemaskine skal op i arbejdshøjde. En ovn mere."/>
    <s v="Lone Voss"/>
    <d v="1899-12-30T00:00:00"/>
    <n v="0"/>
    <n v="0"/>
    <n v="1"/>
    <n v="4"/>
    <n v="0"/>
    <n v="1"/>
    <n v="0"/>
    <n v="0"/>
    <n v="0"/>
    <n v="1"/>
    <n v="1"/>
    <n v="0"/>
    <n v="0"/>
    <n v="0"/>
    <n v="0"/>
    <n v="1"/>
    <n v="0"/>
    <n v="0"/>
    <n v="0"/>
    <n v="1"/>
    <n v="2"/>
    <s v="Miele"/>
    <n v="4"/>
    <s v="Nej"/>
    <n v="0"/>
    <s v="Ja"/>
    <s v="Ja"/>
    <s v="Nej"/>
    <n v="2"/>
    <s v="God plads"/>
    <n v="0"/>
    <n v="0"/>
    <x v="0"/>
    <s v="Valby"/>
    <n v="64"/>
    <n v="0"/>
    <n v="111"/>
    <n v="0"/>
    <n v="0"/>
    <n v="0"/>
    <n v="0"/>
    <n v="0"/>
    <n v="0"/>
    <n v="0"/>
    <n v="0"/>
    <n v="0"/>
    <n v="0"/>
    <n v="0"/>
    <n v="275594.99"/>
    <s v="37523"/>
  </r>
  <r>
    <x v="0"/>
    <x v="366"/>
    <s v="Den instegrerede inst. Ellepilen"/>
    <x v="3"/>
    <s v="Ellestykket 32"/>
    <n v="2450"/>
    <s v="København SV"/>
    <s v="36 17 66 15"/>
    <s v="37539@buf.kk.dk"/>
    <s v="Martin Rosenquist Andersen"/>
    <n v="38868972"/>
    <n v="0"/>
    <s v="37539@buf.kk.dk"/>
    <s v="Integreret"/>
    <n v="36"/>
    <n v="0"/>
    <n v="65"/>
    <n v="25"/>
    <n v="0"/>
    <n v="0"/>
    <n v="0"/>
    <s v="Nej"/>
    <n v="0"/>
    <n v="0"/>
    <n v="5"/>
    <n v="5"/>
    <n v="5"/>
    <n v="5"/>
    <n v="0"/>
    <n v="5"/>
    <n v="5"/>
    <n v="5"/>
    <n v="5"/>
    <n v="5"/>
    <n v="230000"/>
    <n v="230000"/>
    <n v="0"/>
    <s v="Ja"/>
    <n v="0"/>
    <s v="Susanne Naugaard"/>
    <n v="2004"/>
    <n v="34"/>
    <n v="0"/>
    <n v="0"/>
    <s v="5 års erfaring"/>
    <s v="økologisk oplysnings forbund, Madhus kurser"/>
    <s v="Margrethe Hanberg"/>
    <n v="2009"/>
    <n v="15"/>
    <n v="0"/>
    <n v="0"/>
    <s v="3 års erfaring"/>
    <n v="0"/>
    <n v="95"/>
    <n v="95"/>
    <n v="2"/>
    <n v="2"/>
    <s v="Ja"/>
    <s v="Nej"/>
    <s v="Ja"/>
    <n v="0"/>
    <n v="0"/>
    <n v="0"/>
    <n v="0"/>
    <n v="0"/>
    <n v="0"/>
    <n v="0"/>
    <s v="Der er en 3. køkkenmedarbejde, som laver mad i udflytterbørnehaven"/>
    <n v="0"/>
    <s v="produktionskøkken"/>
    <n v="0"/>
    <n v="0"/>
    <n v="0"/>
    <n v="0"/>
    <s v="kunne godt bruge en konvektionsovn og ny industriovn"/>
    <n v="0"/>
    <n v="0"/>
    <n v="0"/>
    <n v="0"/>
    <n v="0"/>
    <n v="0"/>
    <n v="0"/>
    <n v="0"/>
    <n v="0"/>
    <n v="0"/>
    <n v="0"/>
    <n v="0"/>
    <n v="0"/>
    <n v="0"/>
    <n v="6"/>
    <n v="0"/>
    <n v="2"/>
    <n v="0"/>
    <n v="0"/>
    <n v="0"/>
    <n v="0"/>
    <n v="2"/>
    <n v="0"/>
    <n v="0"/>
    <n v="0"/>
    <n v="0"/>
    <n v="0"/>
    <n v="1"/>
    <n v="0"/>
    <n v="1"/>
    <n v="0"/>
    <n v="20"/>
    <s v="Miele"/>
    <n v="0"/>
    <n v="0"/>
    <n v="0"/>
    <s v="Ja"/>
    <s v="Ja"/>
    <s v="ja"/>
    <n v="3"/>
    <s v="Begrænset"/>
    <n v="0"/>
    <n v="0"/>
    <x v="0"/>
    <s v="Valby"/>
    <n v="36"/>
    <n v="0"/>
    <n v="60"/>
    <n v="25"/>
    <n v="6"/>
    <n v="4"/>
    <n v="0"/>
    <n v="0"/>
    <n v="0"/>
    <n v="0"/>
    <n v="0"/>
    <n v="0"/>
    <n v="0"/>
    <n v="0"/>
    <n v="204992.77"/>
    <s v="37539"/>
  </r>
  <r>
    <x v="0"/>
    <x v="367"/>
    <s v="Mælkebøtten"/>
    <x v="3"/>
    <s v="Centerparken 20"/>
    <n v="2500"/>
    <s v="Valby"/>
    <s v="36 17 88 38"/>
    <s v="37543@buf.kk.dk"/>
    <s v="Hanne Mørkved"/>
    <n v="0"/>
    <n v="0"/>
    <s v="37543@buf.kk.dk"/>
    <s v="Integreret"/>
    <n v="43"/>
    <n v="0"/>
    <n v="40"/>
    <n v="0"/>
    <n v="0"/>
    <n v="0"/>
    <n v="0"/>
    <s v="Nej"/>
    <n v="0"/>
    <n v="0"/>
    <n v="5"/>
    <n v="5"/>
    <n v="5"/>
    <n v="5"/>
    <n v="0"/>
    <n v="5"/>
    <n v="0"/>
    <n v="0"/>
    <n v="5"/>
    <n v="0"/>
    <n v="212000"/>
    <n v="212000"/>
    <n v="0"/>
    <s v="Ja"/>
    <s v="nej"/>
    <s v="Karina Christensen"/>
    <n v="2003"/>
    <n v="36"/>
    <n v="0"/>
    <s v="?"/>
    <n v="0"/>
    <n v="0"/>
    <n v="0"/>
    <n v="0"/>
    <n v="0"/>
    <n v="0"/>
    <n v="0"/>
    <n v="0"/>
    <n v="0"/>
    <n v="80"/>
    <n v="80"/>
    <n v="3"/>
    <n v="2"/>
    <s v="Ja"/>
    <s v="ja"/>
    <s v="Ja"/>
    <s v="Ja"/>
    <s v="Der er noget der, der skal optimeres til"/>
    <s v="Ja"/>
    <n v="0"/>
    <s v="Ja"/>
    <n v="0"/>
    <s v="Nej"/>
    <s v="Vil gerne have hjælp"/>
    <n v="0"/>
    <s v="produktionskøkken"/>
    <s v="nej"/>
    <n v="0"/>
    <s v="Større"/>
    <s v="ja"/>
    <s v="Gammelt, slidt._x000a_Inv.: hylder, bordplader, kogebord, (opvaskemaskine)_x000a_2 varmluftsovne ( Der er et lille rum ved køk der kan inddrages, vil være optimalt, kræver nedrivning af væg"/>
    <n v="0"/>
    <n v="0"/>
    <n v="0"/>
    <n v="0"/>
    <n v="0"/>
    <n v="0"/>
    <n v="0"/>
    <n v="0"/>
    <s v="Kan starte op med kold mad eller komponentmodellen udefra pr. 1.1.10. På sigt en ombygning af køk for at det er optimalt."/>
    <s v="Lone Voss / Nanna"/>
    <s v="18.2.2009"/>
    <n v="0"/>
    <n v="0"/>
    <n v="0"/>
    <n v="0"/>
    <n v="0"/>
    <n v="2"/>
    <n v="0"/>
    <n v="0"/>
    <n v="0"/>
    <n v="2"/>
    <n v="1"/>
    <n v="0"/>
    <n v="0"/>
    <n v="0"/>
    <n v="0"/>
    <n v="2"/>
    <n v="1"/>
    <n v="0"/>
    <n v="0"/>
    <n v="1"/>
    <n v="20"/>
    <s v="Miele"/>
    <n v="3"/>
    <s v="Ja"/>
    <n v="10"/>
    <n v="0"/>
    <n v="0"/>
    <s v="ja"/>
    <n v="2"/>
    <s v="Begrænset"/>
    <s v="Samme leder som Børnehuset Hornemanns Vænge, Hornemanns Vænge 37, 2500 Valby"/>
    <n v="0"/>
    <x v="0"/>
    <s v="Valby"/>
    <n v="45"/>
    <n v="0"/>
    <n v="40"/>
    <n v="0"/>
    <n v="0"/>
    <n v="0"/>
    <n v="0"/>
    <n v="0"/>
    <n v="0"/>
    <n v="0"/>
    <n v="0"/>
    <n v="0"/>
    <n v="0"/>
    <n v="0"/>
    <n v="216928.96"/>
    <s v="37543"/>
  </r>
  <r>
    <x v="0"/>
    <x v="368"/>
    <s v="Isbjørnen"/>
    <x v="3"/>
    <s v="Bymosevej 2"/>
    <n v="2500"/>
    <s v="Valby"/>
    <s v="36 46 76 89"/>
    <s v="37545@buf.kk.dk"/>
    <s v="Annette Jørgensen"/>
    <n v="36169213"/>
    <n v="0"/>
    <s v="37545@buf.kk.dk"/>
    <s v="Integreret"/>
    <n v="60"/>
    <n v="0"/>
    <n v="112"/>
    <n v="0"/>
    <n v="0"/>
    <n v="0"/>
    <n v="0"/>
    <s v="Nej"/>
    <n v="0"/>
    <n v="0"/>
    <n v="5"/>
    <n v="5"/>
    <n v="5"/>
    <n v="5"/>
    <n v="0"/>
    <n v="5"/>
    <n v="5"/>
    <n v="0"/>
    <n v="5"/>
    <n v="0"/>
    <n v="200000"/>
    <n v="200000"/>
    <n v="0"/>
    <s v="Ja"/>
    <s v="nej"/>
    <s v="Nina Johansen"/>
    <n v="2001"/>
    <n v="37"/>
    <n v="0"/>
    <s v="Køkkenassistnet"/>
    <s v="18 år i daginstitution."/>
    <s v="Mange fx økologi pg bage"/>
    <s v="Ninja Laursen"/>
    <n v="2007"/>
    <n v="20"/>
    <n v="0"/>
    <s v="Ernæringsassistent"/>
    <s v="Plejehjem"/>
    <s v="Økologi m.m. "/>
    <n v="100"/>
    <n v="100"/>
    <n v="3"/>
    <n v="2"/>
    <s v="Ja"/>
    <s v="ja"/>
    <s v="Ja"/>
    <s v="Ja"/>
    <n v="0"/>
    <s v="Ja"/>
    <n v="0"/>
    <s v="Ja"/>
    <n v="0"/>
    <s v="ja"/>
    <s v="Der er en 3. medarbejder. Ling Dia. Flexjob 20 timer, hun ligger udenfor nomering da hun er i flexjob. AMO kursus, bl.a. hygiejne"/>
    <n v="0"/>
    <s v="produktionskøkken"/>
    <s v="nej"/>
    <s v="Mindre"/>
    <s v="Ingen"/>
    <s v="Nej"/>
    <s v="Et hæve/sænke-bord e.l. til at stå frit i rummet, -køkkenø. Borde og stole. Ekstra skabe"/>
    <n v="0"/>
    <n v="0"/>
    <n v="0"/>
    <n v="0"/>
    <n v="0"/>
    <n v="0"/>
    <n v="0"/>
    <n v="0"/>
    <n v="0"/>
    <s v="Birgitte Glerup / Nanna"/>
    <d v="2009-03-05T00:00:00"/>
    <n v="0"/>
    <n v="0"/>
    <n v="1"/>
    <n v="6"/>
    <n v="0"/>
    <n v="1"/>
    <n v="0"/>
    <n v="0"/>
    <n v="0"/>
    <n v="0"/>
    <n v="0"/>
    <n v="3"/>
    <n v="0"/>
    <n v="0"/>
    <n v="1"/>
    <n v="1"/>
    <n v="0"/>
    <n v="1"/>
    <n v="1"/>
    <n v="1"/>
    <n v="2"/>
    <s v="Comenda"/>
    <n v="0"/>
    <s v="Ja"/>
    <n v="30"/>
    <s v="Nej"/>
    <s v="Ja"/>
    <s v="ja"/>
    <n v="3"/>
    <s v="Begrænset"/>
    <s v="Der er 44 børn i et andet hus, der er trapper imellem, så mad kan ej køres på trækvogn. Problemet kan løses ved at der dækkes op i &quot;hovedhuset&quot;_x000a_Kan borde stole finansieres?_x000a__x000a_MADHUSKOMMENTAR: Udover at alle ernærings-økologi-måltidspolitik(vedlagt) er der en god og venlig tone og meget stor rummelighed overfor person i flexjob. Stedet kunne være godt til praktikanter med behov for ekstra støtte."/>
    <n v="0"/>
    <x v="0"/>
    <s v="Valby"/>
    <n v="60"/>
    <n v="0"/>
    <n v="112"/>
    <n v="0"/>
    <n v="0"/>
    <n v="0"/>
    <n v="0"/>
    <n v="0"/>
    <n v="0"/>
    <n v="0"/>
    <n v="0"/>
    <n v="0"/>
    <n v="0"/>
    <n v="0"/>
    <n v="341191.47"/>
    <s v="37545"/>
  </r>
  <r>
    <x v="0"/>
    <x v="369"/>
    <s v="Villa Valby"/>
    <x v="3"/>
    <s v="Sjælør Boulevard 151"/>
    <n v="2500"/>
    <s v="Valby"/>
    <s v="36 16 82 32"/>
    <s v="fk08@buf.kk.dk"/>
    <s v="Lykke Abildgaard"/>
    <n v="36161185"/>
    <n v="0"/>
    <n v="0"/>
    <s v="Integreret"/>
    <n v="12"/>
    <n v="0"/>
    <n v="48"/>
    <n v="0"/>
    <n v="0"/>
    <n v="0"/>
    <n v="0"/>
    <n v="0"/>
    <n v="0"/>
    <n v="0"/>
    <n v="5"/>
    <n v="5"/>
    <n v="5"/>
    <n v="5"/>
    <n v="0"/>
    <n v="5"/>
    <n v="0"/>
    <n v="0"/>
    <n v="5"/>
    <n v="0"/>
    <n v="50000"/>
    <n v="50000"/>
    <n v="0"/>
    <s v="Ja"/>
    <s v="nej"/>
    <s v="Anette Jensen"/>
    <n v="1992"/>
    <n v="30"/>
    <n v="0"/>
    <s v="Ufaglært"/>
    <s v="Mange års erfaring, selvlært. Indgår på stuerne"/>
    <s v="Økologikursus. Hygiejne"/>
    <n v="0"/>
    <n v="0"/>
    <n v="0"/>
    <n v="0"/>
    <n v="0"/>
    <n v="0"/>
    <n v="0"/>
    <n v="90"/>
    <n v="90"/>
    <n v="2"/>
    <n v="2"/>
    <s v="Ja"/>
    <s v="ja"/>
    <s v="Ja"/>
    <s v="Ja"/>
    <n v="0"/>
    <s v="Ja"/>
    <s v="Der er ikke blevet talt om emnet, lederen sikker på at de bakker op"/>
    <s v="Ja"/>
    <n v="0"/>
    <s v="ja"/>
    <s v="Der spørges til levering af mad under køkkenpersonales sygdom  / kursus"/>
    <n v="0"/>
    <s v="produktionskøkken"/>
    <s v="Ja"/>
    <s v="Ingen"/>
    <s v="Ingen"/>
    <n v="0"/>
    <n v="0"/>
    <n v="0"/>
    <n v="0"/>
    <n v="0"/>
    <n v="0"/>
    <n v="0"/>
    <n v="0"/>
    <n v="0"/>
    <n v="0"/>
    <n v="0"/>
    <s v="Birgitte Glerup / Nanna"/>
    <s v="20.2.2009"/>
    <n v="0"/>
    <n v="0"/>
    <n v="1"/>
    <n v="5"/>
    <n v="0"/>
    <n v="2"/>
    <n v="0"/>
    <n v="0"/>
    <n v="0"/>
    <n v="0"/>
    <n v="2"/>
    <n v="0"/>
    <n v="0"/>
    <n v="0"/>
    <n v="0"/>
    <n v="0"/>
    <n v="1"/>
    <n v="0"/>
    <n v="0"/>
    <n v="1"/>
    <n v="20"/>
    <s v="Miele"/>
    <n v="4"/>
    <n v="0"/>
    <n v="5"/>
    <s v="Ja"/>
    <s v="Ja"/>
    <s v="Nej"/>
    <n v="3"/>
    <s v="God plads"/>
    <s v="MADHUSKOMMENTAR: Leder og personale er ikke glade for at skulle give børnemad. De har gjort det før 3 gange om ugen. Men de ved i inst. At de skal og vil hellere selv lave mad end have det udefra"/>
    <n v="0"/>
    <x v="0"/>
    <s v="Valby"/>
    <n v="12"/>
    <n v="0"/>
    <n v="40"/>
    <n v="0"/>
    <n v="0"/>
    <n v="0"/>
    <n v="0"/>
    <n v="0"/>
    <n v="8"/>
    <n v="0"/>
    <n v="0"/>
    <n v="0"/>
    <n v="0"/>
    <n v="0"/>
    <n v="103278.56"/>
    <s v="37598"/>
  </r>
  <r>
    <x v="0"/>
    <x v="370"/>
    <s v="Børnehuset Solstrålen"/>
    <x v="3"/>
    <s v="Høffdingsvej 43"/>
    <n v="2500"/>
    <s v="Valby"/>
    <n v="36177656"/>
    <s v="solstraalen@buf.kk.dk"/>
    <s v="Camilla Sørensen"/>
    <n v="0"/>
    <n v="0"/>
    <s v="1137@buf.kk.dk"/>
    <s v="Integreret"/>
    <n v="28"/>
    <n v="0"/>
    <n v="44"/>
    <n v="0"/>
    <n v="0"/>
    <n v="0"/>
    <n v="0"/>
    <s v="ja"/>
    <n v="1"/>
    <n v="0"/>
    <n v="5"/>
    <n v="5"/>
    <n v="4"/>
    <n v="5"/>
    <n v="0"/>
    <n v="5"/>
    <n v="0"/>
    <n v="0"/>
    <n v="5"/>
    <n v="0"/>
    <n v="75000"/>
    <n v="0"/>
    <n v="0"/>
    <s v="Ja"/>
    <s v="nej"/>
    <s v="Marianne Bertelsen"/>
    <n v="2007"/>
    <n v="30"/>
    <n v="0"/>
    <s v="Pædagog"/>
    <s v="Har været ansat i Albertslund kommune hvor alle får mad - deltaget i køkkenarbejde"/>
    <s v="Hygiejne, økologikursus (Dogme)"/>
    <n v="0"/>
    <n v="0"/>
    <n v="0"/>
    <n v="0"/>
    <n v="0"/>
    <n v="0"/>
    <n v="0"/>
    <n v="95"/>
    <n v="0"/>
    <n v="2"/>
    <n v="2"/>
    <s v="Ja"/>
    <s v="Nej"/>
    <s v="Ja"/>
    <s v="Ja"/>
    <s v="Men har ikke pt. Køkkenkapacitet, se vedlagte"/>
    <s v="Ja"/>
    <s v="Delte meninger om madordning i BH, glade for lokal mad"/>
    <s v="Ja"/>
    <s v="Men ser store udfordringer i at inst. Er delt i to"/>
    <s v="Nej"/>
    <s v="Vil gerne benytte Madhusets tilbud"/>
    <n v="0"/>
    <s v="produktionskøkken"/>
    <s v="nej"/>
    <s v="Mindre"/>
    <s v="Ingen"/>
    <s v="Nej"/>
    <n v="0"/>
    <n v="0"/>
    <n v="0"/>
    <n v="0"/>
    <n v="0"/>
    <n v="0"/>
    <n v="0"/>
    <n v="0"/>
    <n v="0"/>
    <s v="Men er umiddelbart ikke indrettet til også at dække børnehavens behov"/>
    <s v="Birgitte Glerup / Nanna"/>
    <s v="26.2.2009"/>
    <n v="0"/>
    <n v="1"/>
    <n v="0"/>
    <n v="0"/>
    <n v="2"/>
    <n v="0"/>
    <n v="0"/>
    <n v="0"/>
    <n v="0"/>
    <n v="0"/>
    <n v="2"/>
    <n v="0"/>
    <n v="0"/>
    <n v="0"/>
    <n v="0"/>
    <n v="0"/>
    <n v="0"/>
    <n v="0"/>
    <n v="1"/>
    <n v="1"/>
    <n v="20"/>
    <s v="Miele"/>
    <n v="0"/>
    <s v="Ja"/>
    <n v="10"/>
    <s v="Nej"/>
    <s v="Ja"/>
    <s v="Nej"/>
    <n v="3"/>
    <s v="ingen plads"/>
    <s v="Vug og BH er fordelt i 2 bygninger, Vug har prod. Køk BH har ikke. _x000a_Evt. model: Alt laves i vug og transporteres til BH, BH vasker selv op i lille køk. _x000a_Vug køk opgraderes m. kogebord m. 4/5 plader._x000a_Kan det lille køk i BH godkendes til modtagerkøkken? Er det tilladt at transpotere mad, hvordan? "/>
    <n v="0"/>
    <x v="0"/>
    <s v="Valby"/>
    <n v="27"/>
    <n v="0"/>
    <n v="44"/>
    <n v="0"/>
    <n v="0"/>
    <n v="0"/>
    <n v="0"/>
    <n v="0"/>
    <n v="0"/>
    <n v="0"/>
    <n v="0"/>
    <n v="0"/>
    <n v="0"/>
    <n v="0"/>
    <n v="108576.61"/>
    <s v="37654"/>
  </r>
  <r>
    <x v="0"/>
    <x v="371"/>
    <s v="Børnehuset Solstrålen"/>
    <x v="3"/>
    <s v="Høffdingsvej 43"/>
    <n v="2500"/>
    <s v="Valby"/>
    <n v="36177656"/>
    <s v="solstraalen@buf.kk.dk"/>
    <s v="Camilla Sørensen"/>
    <n v="0"/>
    <n v="0"/>
    <s v="1137@buf.kk.dk"/>
    <s v="Integreret"/>
    <n v="28"/>
    <n v="0"/>
    <n v="44"/>
    <n v="0"/>
    <n v="0"/>
    <n v="0"/>
    <n v="0"/>
    <s v="ja"/>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1"/>
    <n v="0"/>
    <n v="0"/>
    <n v="0"/>
    <n v="0"/>
    <n v="0"/>
    <n v="0"/>
    <n v="0"/>
    <n v="0"/>
    <n v="1"/>
    <n v="0"/>
    <n v="0"/>
    <n v="0"/>
    <n v="0"/>
    <n v="0"/>
    <n v="0"/>
    <n v="0"/>
    <n v="0"/>
    <n v="1"/>
    <n v="20"/>
    <s v="Miele"/>
    <n v="0"/>
    <n v="0"/>
    <n v="0"/>
    <n v="0"/>
    <n v="0"/>
    <n v="0"/>
    <n v="0"/>
    <s v="ingen plads"/>
    <n v="0"/>
    <n v="0"/>
    <x v="0"/>
    <s v="Valby"/>
    <n v="27"/>
    <n v="0"/>
    <n v="44"/>
    <n v="0"/>
    <n v="0"/>
    <n v="0"/>
    <n v="0"/>
    <n v="0"/>
    <n v="0"/>
    <n v="0"/>
    <n v="0"/>
    <n v="0"/>
    <n v="0"/>
    <n v="0"/>
    <n v="108576.61"/>
    <s v="37654"/>
  </r>
  <r>
    <x v="0"/>
    <x v="372"/>
    <s v="Den integrerede institution Dybendalsvej"/>
    <x v="4"/>
    <s v="Dybendalsvej 65"/>
    <n v="2720"/>
    <s v="Vanløse"/>
    <s v="38 71 97 09"/>
    <s v="35519@buf.kk.dk"/>
    <s v="Marianne Manley Hansen"/>
    <n v="38195658"/>
    <n v="38719709"/>
    <s v="35519@buf.kk.dk"/>
    <s v="Integreret"/>
    <n v="12"/>
    <n v="0"/>
    <n v="37"/>
    <n v="0"/>
    <n v="0"/>
    <n v="0"/>
    <n v="0"/>
    <s v="Nej"/>
    <n v="0"/>
    <n v="0"/>
    <n v="5"/>
    <n v="5"/>
    <n v="5"/>
    <n v="5"/>
    <n v="0"/>
    <n v="5"/>
    <n v="0"/>
    <n v="0"/>
    <n v="5"/>
    <n v="0"/>
    <n v="59000"/>
    <n v="10000"/>
    <n v="0"/>
    <s v="Ja"/>
    <s v="nej"/>
    <s v="Lydia"/>
    <n v="2008"/>
    <n v="20"/>
    <n v="0"/>
    <s v="ufaglært"/>
    <s v="ved ikke (er sygemeldt)"/>
    <n v="0"/>
    <n v="0"/>
    <n v="0"/>
    <n v="0"/>
    <n v="0"/>
    <n v="0"/>
    <n v="0"/>
    <n v="0"/>
    <n v="85"/>
    <n v="90"/>
    <n v="1"/>
    <n v="1"/>
    <s v="Ja"/>
    <s v="Nej"/>
    <s v="Ja"/>
    <s v="Ja"/>
    <s v="Det kniber med pladsen, men er indstillet på at lave noget mad selv. Er dog bange for at der vil gå for meget tid fra børnene"/>
    <s v="Nej"/>
    <s v="skeptiske pga manglende info om hvilken mad der kommer"/>
    <s v="Nej"/>
    <n v="0"/>
    <s v="Nej"/>
    <s v="måske"/>
    <n v="0"/>
    <s v="Køkken blandet tilvirk"/>
    <n v="0"/>
    <n v="0"/>
    <n v="0"/>
    <n v="0"/>
    <n v="0"/>
    <n v="0"/>
    <n v="0"/>
    <s v="Ja"/>
    <n v="0"/>
    <s v="Større"/>
    <s v="ovn, kogeplader, køleskabe"/>
    <n v="0"/>
    <n v="0"/>
    <n v="0"/>
    <s v="Mariah / Sine"/>
    <d v="2009-03-16T00:00:00"/>
    <n v="0"/>
    <n v="0"/>
    <n v="1"/>
    <n v="4"/>
    <n v="0"/>
    <n v="0"/>
    <n v="1"/>
    <n v="0"/>
    <n v="0"/>
    <n v="0"/>
    <n v="1"/>
    <n v="0"/>
    <n v="0"/>
    <n v="1"/>
    <n v="0"/>
    <n v="0"/>
    <n v="0"/>
    <n v="0"/>
    <n v="1"/>
    <n v="1"/>
    <n v="25"/>
    <s v="Miele"/>
    <n v="3"/>
    <s v="Nej"/>
    <n v="0"/>
    <s v="Ja"/>
    <s v="Nej"/>
    <s v="Nej"/>
    <n v="1"/>
    <s v="Begrænset"/>
    <n v="0"/>
    <n v="0"/>
    <x v="0"/>
    <s v="Vanløse/Brønshøj-Husum"/>
    <n v="12"/>
    <n v="0"/>
    <n v="37"/>
    <n v="0"/>
    <n v="0"/>
    <n v="0"/>
    <n v="0"/>
    <n v="0"/>
    <n v="0"/>
    <n v="0"/>
    <n v="0"/>
    <n v="0"/>
    <n v="0"/>
    <n v="0"/>
    <n v="58041.58"/>
    <s v="35519"/>
  </r>
  <r>
    <x v="0"/>
    <x v="373"/>
    <s v="Riiset"/>
    <x v="4"/>
    <s v="Bellahøjvej 46"/>
    <n v="2700"/>
    <s v="Brønshøj"/>
    <s v="38 28 87 99"/>
    <s v="35527@buf.kk.dk"/>
    <n v="0"/>
    <s v="."/>
    <s v="."/>
    <n v="0"/>
    <s v="Integreret"/>
    <n v="40"/>
    <n v="0"/>
    <n v="40"/>
    <n v="0"/>
    <n v="0"/>
    <n v="0"/>
    <n v="0"/>
    <n v="0"/>
    <n v="0"/>
    <n v="0"/>
    <n v="5"/>
    <n v="0"/>
    <n v="5"/>
    <n v="5"/>
    <n v="0"/>
    <n v="5"/>
    <n v="5"/>
    <n v="0"/>
    <n v="5"/>
    <n v="0"/>
    <n v="187500"/>
    <n v="40000"/>
    <n v="0"/>
    <n v="0"/>
    <n v="0"/>
    <n v="0"/>
    <n v="0"/>
    <n v="0"/>
    <n v="0"/>
    <n v="0"/>
    <n v="0"/>
    <n v="0"/>
    <n v="0"/>
    <n v="0"/>
    <n v="0"/>
    <n v="0"/>
    <n v="0"/>
    <n v="0"/>
    <n v="0"/>
    <n v="95"/>
    <n v="95"/>
    <n v="0"/>
    <n v="1"/>
    <s v="Ja"/>
    <s v="Nej"/>
    <s v="nej"/>
    <s v="Ja"/>
    <n v="0"/>
    <s v="Ja"/>
    <n v="0"/>
    <s v="Ja"/>
    <n v="0"/>
    <s v="Nej"/>
    <n v="0"/>
    <n v="0"/>
    <s v="Modtagerkøkken"/>
    <s v="nej"/>
    <n v="0"/>
    <n v="0"/>
    <n v="0"/>
    <n v="0"/>
    <n v="0"/>
    <n v="0"/>
    <n v="0"/>
    <n v="0"/>
    <n v="0"/>
    <n v="0"/>
    <n v="0"/>
    <n v="0"/>
    <n v="0"/>
    <s v="Lone Voss"/>
    <n v="0"/>
    <n v="0"/>
    <n v="1"/>
    <n v="0"/>
    <n v="4"/>
    <n v="1"/>
    <n v="0"/>
    <n v="0"/>
    <n v="0"/>
    <n v="0"/>
    <n v="3"/>
    <n v="0"/>
    <n v="0"/>
    <n v="0"/>
    <n v="0"/>
    <n v="0"/>
    <n v="0"/>
    <n v="0"/>
    <n v="0"/>
    <n v="1"/>
    <n v="1"/>
    <n v="120"/>
    <s v="Bosch"/>
    <n v="1"/>
    <s v="Nej"/>
    <n v="0"/>
    <s v="Nej"/>
    <s v="Nej"/>
    <s v="Nej"/>
    <n v="2"/>
    <s v="ingen plads"/>
    <n v="0"/>
    <n v="0"/>
    <x v="0"/>
    <s v="Vanløse/Brønshøj-Husum"/>
    <n v="40"/>
    <n v="0"/>
    <n v="40"/>
    <n v="0"/>
    <n v="0"/>
    <n v="0"/>
    <n v="0"/>
    <n v="0"/>
    <n v="0"/>
    <n v="0"/>
    <n v="0"/>
    <n v="0"/>
    <n v="0"/>
    <n v="0"/>
    <n v="152715.21"/>
    <s v="35527"/>
  </r>
  <r>
    <x v="0"/>
    <x v="374"/>
    <s v="Damhuset"/>
    <x v="4"/>
    <s v="Ålekistevej 12"/>
    <n v="2720"/>
    <s v="Vanløse"/>
    <s v="38 74 38 01"/>
    <s v="35535@buf.kk.dk"/>
    <s v="Bente Rasmussen (konst.)"/>
    <n v="0"/>
    <n v="0"/>
    <s v="damhuset@mail.tele.dk"/>
    <s v="Integreret"/>
    <n v="16"/>
    <n v="0"/>
    <n v="38"/>
    <n v="0"/>
    <n v="0"/>
    <n v="0"/>
    <n v="0"/>
    <s v="Nej"/>
    <n v="0"/>
    <n v="0"/>
    <n v="5"/>
    <n v="5"/>
    <n v="5"/>
    <n v="5"/>
    <n v="0"/>
    <n v="5"/>
    <n v="0"/>
    <n v="0"/>
    <n v="5"/>
    <n v="0"/>
    <n v="104000"/>
    <n v="45000"/>
    <n v="0"/>
    <n v="0"/>
    <n v="0"/>
    <n v="0"/>
    <n v="0"/>
    <n v="0"/>
    <n v="0"/>
    <n v="0"/>
    <n v="0"/>
    <n v="0"/>
    <n v="0"/>
    <n v="0"/>
    <n v="0"/>
    <n v="0"/>
    <n v="0"/>
    <n v="0"/>
    <n v="0"/>
    <n v="95"/>
    <n v="95"/>
    <n v="1"/>
    <n v="1"/>
    <s v="nej"/>
    <s v="Nej"/>
    <s v="Ja"/>
    <s v="Ja"/>
    <n v="0"/>
    <s v="Ja"/>
    <n v="0"/>
    <s v="Ja"/>
    <n v="0"/>
    <s v="ja"/>
    <s v="Regner med de har en. Hun er evt. interesseret i Kbh Madhus kurser."/>
    <n v="0"/>
    <s v="produktionskøkken"/>
    <s v="nej"/>
    <s v="Mindre"/>
    <s v="Mindre"/>
    <s v="Nej"/>
    <s v="to ovne i stedet for dårligt fungerende hæve/sænkebord. Indbygning af ekstra vask (hvis det kræves af fødevaremyndighederne). To nye høje køleskabe + 1 fryser (evt. 2 i bordhøjde). Der skal en lille ombygning til for det hele være der. Arkitekt??"/>
    <n v="0"/>
    <n v="0"/>
    <n v="0"/>
    <n v="0"/>
    <n v="0"/>
    <n v="0"/>
    <n v="0"/>
    <n v="0"/>
    <s v="Personale er nye så der skal opbygges kostudvalg og sundhedspolitik"/>
    <s v="Birgitte Glerup / Sine"/>
    <d v="2009-03-25T00:00:00"/>
    <n v="0"/>
    <n v="0"/>
    <n v="1"/>
    <n v="4"/>
    <n v="1"/>
    <n v="1"/>
    <n v="0"/>
    <n v="0"/>
    <n v="0"/>
    <n v="2"/>
    <n v="1"/>
    <n v="0"/>
    <n v="0"/>
    <n v="0"/>
    <n v="0"/>
    <n v="2"/>
    <n v="0"/>
    <n v="0"/>
    <n v="0"/>
    <n v="1"/>
    <n v="20"/>
    <s v="Miele"/>
    <n v="7"/>
    <s v="Ja"/>
    <n v="0"/>
    <s v="Nej"/>
    <s v="Ja"/>
    <s v="Nej"/>
    <n v="1"/>
    <s v="ingen plads"/>
    <s v="Bordplads vil blive reduceret efter lille men nødvendig ombygning. Fint køkken, der kan blive rigtig velfungerende. Stor velvilje overfor lokal produktion. Har ansat en pædagog der meget gerne vil have køkkenstillingen."/>
    <n v="0"/>
    <x v="0"/>
    <s v="Vanløse/Brønshøj-Husum"/>
    <n v="16"/>
    <n v="0"/>
    <n v="37"/>
    <n v="0"/>
    <n v="0"/>
    <n v="0"/>
    <n v="0"/>
    <n v="0"/>
    <n v="0"/>
    <n v="0"/>
    <n v="0"/>
    <n v="0"/>
    <n v="0"/>
    <n v="0"/>
    <n v="71988.58"/>
    <s v="35535"/>
  </r>
  <r>
    <x v="0"/>
    <x v="375"/>
    <s v="Grønnebakken"/>
    <x v="4"/>
    <s v="Frederiksgårds Allé 17"/>
    <n v="2720"/>
    <s v="Vanløse"/>
    <s v="38 86 51 90"/>
    <s v="35536@buf.kk.dk"/>
    <s v="Nanna Agerlin Petersen"/>
    <n v="38749164"/>
    <n v="38865190"/>
    <s v="35536@buf.kk.dk"/>
    <s v="Integreret"/>
    <n v="24"/>
    <n v="0"/>
    <n v="40"/>
    <n v="0"/>
    <n v="0"/>
    <n v="0"/>
    <n v="0"/>
    <s v="Nej"/>
    <n v="0"/>
    <n v="0"/>
    <n v="5"/>
    <n v="5"/>
    <n v="5"/>
    <n v="5"/>
    <n v="0"/>
    <n v="5"/>
    <n v="0"/>
    <n v="0"/>
    <n v="5"/>
    <n v="0"/>
    <n v="60000"/>
    <n v="0"/>
    <n v="0"/>
    <s v="Ja"/>
    <s v="nej"/>
    <s v="Annie Holm"/>
    <n v="1995"/>
    <n v="34"/>
    <n v="0"/>
    <n v="0"/>
    <s v="40 års erfaring"/>
    <s v="Ø.O.F., SUHR'S"/>
    <n v="0"/>
    <n v="0"/>
    <n v="0"/>
    <n v="0"/>
    <n v="0"/>
    <n v="0"/>
    <n v="0"/>
    <n v="75"/>
    <n v="75"/>
    <n v="1"/>
    <n v="1"/>
    <s v="Ja"/>
    <s v="Nej"/>
    <s v="Ja"/>
    <s v="Ja"/>
    <n v="0"/>
    <s v="Ja"/>
    <n v="0"/>
    <s v="Nej"/>
    <s v="tager mest på tur og vil ikke have at de skal blive begrænset pga maden"/>
    <s v="ja"/>
    <s v="Vil måske gerne have hjælp"/>
    <n v="0"/>
    <s v="produktionskøkken"/>
    <s v="nej"/>
    <s v="Mindre"/>
    <s v="Ingen"/>
    <s v="Nej"/>
    <s v="et nyt komfur, evt. ny opvasker og fryser"/>
    <n v="0"/>
    <n v="0"/>
    <n v="0"/>
    <n v="0"/>
    <n v="0"/>
    <n v="0"/>
    <n v="0"/>
    <n v="0"/>
    <n v="0"/>
    <s v="Cathrine Jerrik / Sine"/>
    <d v="2009-03-12T00:00:00"/>
    <n v="0"/>
    <n v="1"/>
    <n v="0"/>
    <n v="4"/>
    <n v="0"/>
    <n v="1"/>
    <n v="0"/>
    <n v="0"/>
    <n v="0"/>
    <n v="0"/>
    <n v="2"/>
    <n v="0"/>
    <n v="0"/>
    <n v="1"/>
    <n v="0"/>
    <n v="1"/>
    <n v="1"/>
    <n v="0"/>
    <n v="0"/>
    <n v="1"/>
    <n v="20"/>
    <s v="Miele"/>
    <n v="4"/>
    <s v="Nej"/>
    <n v="0"/>
    <s v="Ja"/>
    <s v="Ja"/>
    <s v="Nej"/>
    <n v="1"/>
    <s v="Begrænset"/>
    <s v="Trænger til nyt komfur + emhætte"/>
    <n v="0"/>
    <x v="0"/>
    <s v="Vanløse/Brønshøj-Husum"/>
    <n v="24"/>
    <n v="0"/>
    <n v="40"/>
    <n v="0"/>
    <n v="0"/>
    <n v="0"/>
    <n v="0"/>
    <n v="0"/>
    <n v="0"/>
    <n v="0"/>
    <n v="0"/>
    <n v="0"/>
    <n v="0"/>
    <n v="0"/>
    <n v="60111.46"/>
    <s v="35536"/>
  </r>
  <r>
    <x v="0"/>
    <x v="376"/>
    <s v="Børnehuset Spiretoppen"/>
    <x v="4"/>
    <s v="Linde Allé 32"/>
    <n v="2720"/>
    <s v="Vanløse"/>
    <s v="38 79 60 50"/>
    <s v="35677@buf.kk.dk"/>
    <s v="Vivi Gutfelt"/>
    <n v="38606690"/>
    <n v="38796050"/>
    <s v="spiretoppen@spiretoppen.dk"/>
    <s v="Integreret"/>
    <n v="13"/>
    <n v="0"/>
    <n v="44"/>
    <n v="0"/>
    <n v="0"/>
    <n v="0"/>
    <n v="0"/>
    <s v="Nej"/>
    <n v="0"/>
    <n v="0"/>
    <n v="5"/>
    <n v="5"/>
    <n v="3"/>
    <n v="5"/>
    <n v="0"/>
    <n v="5"/>
    <n v="0"/>
    <n v="0"/>
    <n v="5"/>
    <n v="0"/>
    <n v="110000"/>
    <n v="0"/>
    <n v="0"/>
    <n v="0"/>
    <n v="0"/>
    <n v="0"/>
    <n v="0"/>
    <n v="0"/>
    <n v="0"/>
    <n v="0"/>
    <n v="0"/>
    <n v="0"/>
    <n v="0"/>
    <n v="0"/>
    <n v="0"/>
    <n v="0"/>
    <n v="0"/>
    <n v="0"/>
    <n v="0"/>
    <n v="90"/>
    <n v="90"/>
    <n v="2"/>
    <n v="2"/>
    <s v="Ja"/>
    <s v="Nej"/>
    <s v="Ja"/>
    <s v="Nej"/>
    <n v="0"/>
    <s v="Nej"/>
    <n v="0"/>
    <s v="Nej"/>
    <n v="0"/>
    <n v="0"/>
    <s v="Har ikke taget stilling"/>
    <n v="0"/>
    <s v="produktionskøkken"/>
    <s v="nej"/>
    <s v="Mindre"/>
    <s v="Ingen"/>
    <s v="Nej"/>
    <s v="Industriopvaskemaskine eller hurtiger og størrer. Evt. lidt ekstra køleplads"/>
    <n v="0"/>
    <n v="0"/>
    <n v="0"/>
    <n v="0"/>
    <n v="0"/>
    <n v="0"/>
    <n v="0"/>
    <n v="0"/>
    <n v="0"/>
    <s v="Birgitte Glerup / Nanna"/>
    <d v="2009-03-13T00:00:00"/>
    <n v="0"/>
    <n v="0"/>
    <n v="1"/>
    <n v="4"/>
    <n v="0"/>
    <n v="2"/>
    <n v="0"/>
    <n v="0"/>
    <n v="0"/>
    <n v="0"/>
    <n v="2"/>
    <n v="0"/>
    <n v="0"/>
    <n v="0"/>
    <n v="0"/>
    <n v="0"/>
    <n v="1"/>
    <n v="0"/>
    <n v="0"/>
    <n v="1"/>
    <n v="20"/>
    <s v="Miele"/>
    <n v="5"/>
    <s v="Nej"/>
    <n v="0"/>
    <s v="Ja"/>
    <s v="Ja"/>
    <s v="Nej"/>
    <n v="2"/>
    <s v="God plads"/>
    <s v="Lederen ved godt at opgaven skal løses, men ønsker det ikke. Er dog samarbejdsvillig nu da det skal være"/>
    <n v="0"/>
    <x v="0"/>
    <s v="Vanløse/Brønshøj-Husum"/>
    <n v="13"/>
    <n v="0"/>
    <n v="44"/>
    <n v="0"/>
    <n v="0"/>
    <n v="0"/>
    <n v="0"/>
    <n v="0"/>
    <n v="0"/>
    <n v="0"/>
    <n v="0"/>
    <n v="0"/>
    <n v="0"/>
    <n v="0"/>
    <n v="120538.56"/>
    <s v="35677"/>
  </r>
  <r>
    <x v="0"/>
    <x v="377"/>
    <s v="HUSUMVOLD menigheds Børnehave/Vuggestue"/>
    <x v="4"/>
    <s v="Vindingevej 16"/>
    <n v="2700"/>
    <s v="Brønshøj"/>
    <s v="38 80 46 10"/>
    <s v="egernes@email.dk"/>
    <s v="Dorte Zachariasen"/>
    <n v="38285804"/>
    <n v="0"/>
    <s v="35682@buf.kk.dk"/>
    <s v="Integreret"/>
    <n v="24"/>
    <n v="0"/>
    <n v="44"/>
    <n v="0"/>
    <n v="0"/>
    <n v="0"/>
    <n v="0"/>
    <s v="Nej"/>
    <n v="0"/>
    <n v="0"/>
    <n v="5"/>
    <n v="5"/>
    <n v="5"/>
    <n v="5"/>
    <n v="0"/>
    <n v="5"/>
    <n v="0"/>
    <n v="1"/>
    <n v="5"/>
    <n v="0"/>
    <n v="90000"/>
    <n v="50000"/>
    <n v="0"/>
    <s v="Ja"/>
    <s v="nej"/>
    <s v="Charlotte Riel"/>
    <n v="2003"/>
    <n v="30"/>
    <n v="0"/>
    <n v="0"/>
    <n v="0"/>
    <s v="madkurser"/>
    <n v="0"/>
    <n v="0"/>
    <n v="0"/>
    <n v="0"/>
    <n v="0"/>
    <n v="0"/>
    <n v="0"/>
    <n v="75"/>
    <n v="95"/>
    <n v="2"/>
    <n v="2"/>
    <s v="Ja"/>
    <s v="Nej"/>
    <s v="Ja"/>
    <s v="Ja"/>
    <s v="vil gerne selv lave mad til børnehavebørn"/>
    <n v="0"/>
    <n v="0"/>
    <n v="0"/>
    <n v="0"/>
    <s v="ja"/>
    <s v="ved ikke men vil gerne selv være med til at bestemme"/>
    <n v="0"/>
    <s v="produktionskøkken"/>
    <s v="nej"/>
    <s v="Mindre"/>
    <s v="Ingen"/>
    <s v="Nej"/>
    <s v="ovn, hæve/sænke kogebord. Udskiftning af en ekstra grøntsagsrobot"/>
    <n v="0"/>
    <n v="0"/>
    <n v="0"/>
    <n v="0"/>
    <n v="0"/>
    <n v="0"/>
    <n v="0"/>
    <n v="0"/>
    <s v="Når børnehavebørnene skal have mad, er køkken status m. blandet tilvirkning. Det vil være godt med udskiftning af eksisterende køkkenbord til et stålbord"/>
    <s v="Lone Voss / Sine"/>
    <d v="2009-03-09T00:00:00"/>
    <n v="0"/>
    <n v="0"/>
    <n v="1"/>
    <n v="5"/>
    <n v="0"/>
    <n v="2"/>
    <n v="0"/>
    <n v="0"/>
    <n v="0"/>
    <n v="0"/>
    <n v="1"/>
    <n v="0"/>
    <n v="0"/>
    <n v="0"/>
    <n v="0"/>
    <n v="0"/>
    <n v="1"/>
    <n v="0"/>
    <n v="0"/>
    <n v="1"/>
    <n v="20"/>
    <s v="Miele"/>
    <n v="4"/>
    <s v="Ja"/>
    <n v="10"/>
    <s v="Nej"/>
    <s v="Nej"/>
    <s v="Nej"/>
    <n v="2"/>
    <s v="Begrænset"/>
    <s v="Kan starte op 1. jan 2010 med begrændet moadlavning til alle.Der er nogle anskaffelser som skal til for at det bliver optimalt."/>
    <n v="0"/>
    <x v="0"/>
    <s v="Vanløse/Brønshøj-Husum"/>
    <n v="24"/>
    <n v="0"/>
    <n v="44"/>
    <n v="0"/>
    <n v="0"/>
    <n v="0"/>
    <n v="0"/>
    <n v="0"/>
    <n v="0"/>
    <n v="0"/>
    <n v="0"/>
    <n v="0"/>
    <n v="0"/>
    <n v="0"/>
    <n v="120919.11"/>
    <s v="35682"/>
  </r>
  <r>
    <x v="0"/>
    <x v="378"/>
    <s v="Børnehuset stjernen vuggestue"/>
    <x v="4"/>
    <s v="Arkaderne 58"/>
    <n v="2700"/>
    <s v="Brønshøj"/>
    <s v="38 60 34 47"/>
    <s v="37306@buf.kk.dk"/>
    <s v="Joan Larsen"/>
    <n v="36707724"/>
    <n v="0"/>
    <s v="37306@buf.kk.dk"/>
    <s v="Integreret"/>
    <n v="34"/>
    <n v="0"/>
    <n v="63"/>
    <n v="0"/>
    <n v="0"/>
    <n v="0"/>
    <n v="0"/>
    <s v="ja"/>
    <n v="2"/>
    <n v="1"/>
    <n v="5"/>
    <n v="5"/>
    <n v="5"/>
    <n v="5"/>
    <n v="0"/>
    <n v="5"/>
    <n v="0"/>
    <n v="1"/>
    <n v="5"/>
    <n v="0"/>
    <n v="130"/>
    <n v="100"/>
    <n v="0"/>
    <s v="Ja"/>
    <n v="0"/>
    <s v="Tomoko Abe"/>
    <n v="2008"/>
    <n v="20"/>
    <n v="0"/>
    <s v="Jura fra Japan"/>
    <s v="restaurantsarbejde i Japan"/>
    <s v="Kbh Madhus: Det økologiske køkken"/>
    <n v="0"/>
    <n v="0"/>
    <n v="0"/>
    <n v="0"/>
    <n v="0"/>
    <n v="0"/>
    <n v="0"/>
    <n v="88"/>
    <n v="80"/>
    <n v="2"/>
    <n v="1"/>
    <s v="nej"/>
    <s v="Nej"/>
    <s v="Ja"/>
    <n v="0"/>
    <n v="0"/>
    <n v="0"/>
    <n v="0"/>
    <n v="0"/>
    <n v="0"/>
    <n v="0"/>
    <n v="0"/>
    <n v="0"/>
    <s v="produktionskøkken"/>
    <s v="Ja"/>
    <s v="Ingen"/>
    <s v="Ingen"/>
    <s v="Nej"/>
    <n v="0"/>
    <s v="Ingen"/>
    <s v="Ingen"/>
    <s v="Nej"/>
    <n v="0"/>
    <n v="0"/>
    <n v="0"/>
    <n v="0"/>
    <n v="0"/>
    <n v="0"/>
    <s v="Birgitte Glerup / Sine"/>
    <d v="2009-03-04T00:00:00"/>
    <n v="0"/>
    <n v="0"/>
    <n v="1"/>
    <n v="5"/>
    <n v="0"/>
    <n v="2"/>
    <n v="0"/>
    <n v="0"/>
    <n v="0"/>
    <n v="1"/>
    <n v="1"/>
    <n v="0"/>
    <n v="0"/>
    <n v="0"/>
    <n v="0"/>
    <n v="1"/>
    <n v="0"/>
    <n v="0"/>
    <n v="0"/>
    <n v="1"/>
    <n v="20"/>
    <s v="Miele"/>
    <n v="6"/>
    <s v="Ja"/>
    <n v="0"/>
    <s v="Nej"/>
    <s v="Nej"/>
    <s v="Nej"/>
    <n v="1"/>
    <s v="God plads"/>
    <n v="0"/>
    <n v="0"/>
    <x v="0"/>
    <s v="Vanløse/Brønshøj-Husum"/>
    <n v="34"/>
    <n v="0"/>
    <n v="63"/>
    <n v="0"/>
    <n v="0"/>
    <n v="0"/>
    <n v="0"/>
    <n v="0"/>
    <n v="0"/>
    <n v="0"/>
    <n v="0"/>
    <n v="0"/>
    <n v="0"/>
    <n v="0"/>
    <n v="173770.25"/>
    <s v="37306"/>
  </r>
  <r>
    <x v="0"/>
    <x v="379"/>
    <s v="Børnehuset stjernen vuggestue"/>
    <x v="4"/>
    <s v="Arkaderne 58"/>
    <n v="2700"/>
    <s v="Brønshøj"/>
    <s v="38 60 34 47"/>
    <s v="37306@buf.kk.dk"/>
    <s v="Joan Larsen"/>
    <n v="36707724"/>
    <n v="0"/>
    <s v="37306@buf.kk.dk"/>
    <s v="Integreret"/>
    <n v="34"/>
    <n v="0"/>
    <n v="63"/>
    <n v="0"/>
    <n v="0"/>
    <n v="0"/>
    <n v="0"/>
    <s v="ja"/>
    <n v="0"/>
    <n v="0"/>
    <n v="0"/>
    <n v="0"/>
    <n v="0"/>
    <n v="0"/>
    <n v="0"/>
    <n v="0"/>
    <n v="0"/>
    <n v="0"/>
    <n v="0"/>
    <n v="0"/>
    <n v="0"/>
    <n v="0"/>
    <n v="0"/>
    <s v="Ja"/>
    <n v="0"/>
    <s v="Kirsten Nielsen"/>
    <n v="1998"/>
    <n v="37"/>
    <n v="0"/>
    <s v="Udlært smørrebrødsjomfru. Uddannet på hotel"/>
    <s v="Bodega/plejehjem/anden vuggestue"/>
    <s v="økologikursus"/>
    <n v="0"/>
    <n v="0"/>
    <n v="0"/>
    <n v="0"/>
    <n v="0"/>
    <n v="0"/>
    <n v="0"/>
    <n v="88"/>
    <n v="0"/>
    <n v="0"/>
    <n v="0"/>
    <n v="0"/>
    <n v="0"/>
    <n v="0"/>
    <n v="0"/>
    <n v="0"/>
    <n v="0"/>
    <n v="0"/>
    <n v="0"/>
    <n v="0"/>
    <n v="0"/>
    <n v="0"/>
    <n v="0"/>
    <s v="produktionskøkken"/>
    <s v="Ja"/>
    <s v="Ingen"/>
    <s v="Ingen"/>
    <s v="Nej"/>
    <n v="0"/>
    <n v="0"/>
    <n v="0"/>
    <n v="0"/>
    <n v="0"/>
    <n v="0"/>
    <n v="0"/>
    <n v="0"/>
    <n v="0"/>
    <n v="0"/>
    <s v="Birgitte Glerup / Sine"/>
    <d v="2009-03-04T00:00:00"/>
    <n v="0"/>
    <n v="0"/>
    <n v="1"/>
    <n v="6"/>
    <n v="2"/>
    <n v="2"/>
    <n v="0"/>
    <n v="0"/>
    <n v="0"/>
    <n v="1"/>
    <n v="1"/>
    <n v="0"/>
    <n v="0"/>
    <n v="0"/>
    <n v="0"/>
    <n v="1"/>
    <n v="0"/>
    <n v="0"/>
    <n v="1"/>
    <n v="1"/>
    <n v="3"/>
    <s v="Hobert"/>
    <n v="5"/>
    <s v="Ja"/>
    <n v="10"/>
    <s v="Nej"/>
    <s v="Nej"/>
    <s v="ja"/>
    <n v="2"/>
    <s v="God plads"/>
    <n v="0"/>
    <n v="0"/>
    <x v="0"/>
    <s v="Vanløse/Brønshøj-Husum"/>
    <n v="34"/>
    <n v="0"/>
    <n v="63"/>
    <n v="0"/>
    <n v="0"/>
    <n v="0"/>
    <n v="0"/>
    <n v="0"/>
    <n v="0"/>
    <n v="0"/>
    <n v="0"/>
    <n v="0"/>
    <n v="0"/>
    <n v="0"/>
    <n v="173770.25"/>
    <s v="37306"/>
  </r>
  <r>
    <x v="0"/>
    <x v="380"/>
    <s v="Pandekagehuset"/>
    <x v="4"/>
    <s v="Skjulhøj Allé 52"/>
    <n v="2720"/>
    <s v="Vanløse"/>
    <s v="38 76 07 90"/>
    <s v="37317@buf.kk.dk"/>
    <s v="Lene Bjerrehus Nielsen"/>
    <n v="48361195"/>
    <n v="38760790"/>
    <s v="37317@buf.kk.dk"/>
    <s v="Integreret"/>
    <n v="28"/>
    <n v="0"/>
    <n v="66"/>
    <n v="0"/>
    <n v="0"/>
    <n v="0"/>
    <n v="0"/>
    <s v="Nej"/>
    <n v="0"/>
    <n v="0"/>
    <n v="5"/>
    <n v="5"/>
    <n v="4"/>
    <n v="5"/>
    <n v="0"/>
    <n v="5"/>
    <n v="0"/>
    <n v="0"/>
    <n v="5"/>
    <n v="0"/>
    <n v="180000"/>
    <n v="20000"/>
    <n v="0"/>
    <s v="Ja"/>
    <n v="0"/>
    <s v="Zlata Jaganjac"/>
    <n v="2009"/>
    <n v="5"/>
    <n v="0"/>
    <n v="0"/>
    <n v="0"/>
    <s v="hygiejne/egenkontrol"/>
    <n v="0"/>
    <n v="0"/>
    <n v="0"/>
    <n v="0"/>
    <n v="0"/>
    <n v="0"/>
    <n v="0"/>
    <n v="95"/>
    <n v="95"/>
    <n v="2"/>
    <n v="2"/>
    <s v="Ja"/>
    <s v="ja"/>
    <s v="Ja"/>
    <s v="Ja"/>
    <n v="0"/>
    <s v="Ja"/>
    <n v="0"/>
    <s v="Ja"/>
    <n v="0"/>
    <s v="ja"/>
    <n v="0"/>
    <n v="0"/>
    <s v="produktionskøkken"/>
    <s v="Ja"/>
    <s v="Ingen"/>
    <s v="Ingen"/>
    <s v="Nej"/>
    <n v="0"/>
    <s v="Ingen"/>
    <s v="Ingen"/>
    <s v="Nej"/>
    <n v="0"/>
    <s v="Ingen"/>
    <n v="0"/>
    <s v="Ingen"/>
    <n v="0"/>
    <n v="0"/>
    <s v="Cathrine Jerrik / Sine"/>
    <n v="0"/>
    <n v="0"/>
    <n v="0"/>
    <n v="1"/>
    <n v="5"/>
    <n v="0"/>
    <n v="2"/>
    <n v="0"/>
    <n v="0"/>
    <n v="0"/>
    <n v="0"/>
    <n v="2"/>
    <n v="0"/>
    <n v="0"/>
    <n v="0"/>
    <n v="0"/>
    <n v="0"/>
    <n v="2"/>
    <n v="0"/>
    <n v="0"/>
    <n v="1"/>
    <n v="2"/>
    <s v="Hobart"/>
    <n v="3.5"/>
    <s v="Ja"/>
    <n v="0"/>
    <s v="Nej"/>
    <s v="Ja"/>
    <s v="Nej"/>
    <n v="2"/>
    <s v="God plads"/>
    <n v="0"/>
    <n v="0"/>
    <x v="0"/>
    <s v="Vanløse/Brønshøj-Husum"/>
    <n v="26"/>
    <n v="0"/>
    <n v="62"/>
    <n v="0"/>
    <n v="0"/>
    <n v="0"/>
    <n v="0"/>
    <n v="0"/>
    <n v="0"/>
    <n v="0"/>
    <n v="0"/>
    <n v="0"/>
    <n v="0"/>
    <n v="0"/>
    <n v="177203.55"/>
    <s v="37317"/>
  </r>
  <r>
    <x v="0"/>
    <x v="381"/>
    <s v="Mosen"/>
    <x v="4"/>
    <s v="Åkandevej 43"/>
    <n v="2700"/>
    <s v="Brønshøj"/>
    <s v="38 60 58 12"/>
    <s v="37382@buf.kk.dk"/>
    <s v="Hanne Rasmussen"/>
    <n v="0"/>
    <n v="0"/>
    <s v="37382@buf.kk.dk"/>
    <s v="Integreret"/>
    <n v="36"/>
    <n v="0"/>
    <n v="66"/>
    <n v="0"/>
    <n v="0"/>
    <n v="0"/>
    <n v="0"/>
    <s v="Nej"/>
    <n v="0"/>
    <n v="0"/>
    <n v="5"/>
    <n v="5"/>
    <n v="5"/>
    <n v="5"/>
    <n v="0"/>
    <n v="5"/>
    <n v="5"/>
    <n v="1"/>
    <n v="5"/>
    <n v="0"/>
    <n v="0"/>
    <n v="0"/>
    <n v="0"/>
    <s v="Ja"/>
    <s v="nej"/>
    <s v="Anja Ejlersen"/>
    <n v="1996"/>
    <n v="37"/>
    <n v="0"/>
    <n v="0"/>
    <s v="masser af erfaring"/>
    <s v="grøn. Øko."/>
    <n v="0"/>
    <n v="0"/>
    <n v="0"/>
    <n v="0"/>
    <n v="0"/>
    <n v="0"/>
    <n v="0"/>
    <n v="100"/>
    <n v="100"/>
    <n v="2"/>
    <n v="2"/>
    <s v="Ja"/>
    <s v="ja"/>
    <s v="Ja"/>
    <n v="0"/>
    <n v="0"/>
    <n v="0"/>
    <n v="0"/>
    <n v="0"/>
    <n v="0"/>
    <n v="0"/>
    <s v="vil gerne have hjælp"/>
    <n v="0"/>
    <s v="produktionskøkken"/>
    <s v="nej"/>
    <s v="Mindre"/>
    <s v="Ingen"/>
    <s v="Nej"/>
    <s v="hæve/sænke kogebord, svaleskab"/>
    <n v="0"/>
    <n v="0"/>
    <n v="0"/>
    <n v="0"/>
    <n v="0"/>
    <n v="0"/>
    <n v="0"/>
    <n v="0"/>
    <s v="dejligt køkken"/>
    <s v="Lone Voss / Sine"/>
    <d v="2009-03-09T00:00:00"/>
    <n v="0"/>
    <n v="0"/>
    <n v="1"/>
    <n v="4"/>
    <n v="0"/>
    <n v="0"/>
    <n v="1"/>
    <n v="1"/>
    <n v="10"/>
    <n v="1"/>
    <n v="1"/>
    <n v="0"/>
    <n v="0"/>
    <n v="0"/>
    <n v="0"/>
    <n v="0"/>
    <n v="1"/>
    <n v="0"/>
    <n v="0"/>
    <n v="1"/>
    <n v="2"/>
    <s v="Ken"/>
    <n v="3"/>
    <s v="Ja"/>
    <n v="10"/>
    <s v="Nej"/>
    <s v="Nej"/>
    <s v="ja"/>
    <n v="2"/>
    <s v="Begrænset"/>
    <n v="0"/>
    <n v="0"/>
    <x v="0"/>
    <s v="Vanløse/Brønshøj-Husum"/>
    <n v="36"/>
    <n v="0"/>
    <n v="66"/>
    <n v="0"/>
    <n v="0"/>
    <n v="0"/>
    <n v="0"/>
    <n v="0"/>
    <n v="6"/>
    <n v="0"/>
    <n v="0"/>
    <n v="0"/>
    <n v="0"/>
    <n v="0"/>
    <n v="346016.8"/>
    <s v="37382"/>
  </r>
  <r>
    <x v="0"/>
    <x v="382"/>
    <s v="Landsbyen"/>
    <x v="4"/>
    <s v="Grøndalsvænge Allé 25"/>
    <n v="2400"/>
    <s v="København NV"/>
    <s v="38 14 66 50"/>
    <s v="landsbyen@buf.kk.dk"/>
    <s v="Steen Nielsen"/>
    <n v="0"/>
    <n v="38146650"/>
    <s v="37441@buf.kk.dk"/>
    <s v="Integreret"/>
    <n v="60"/>
    <n v="0"/>
    <n v="88"/>
    <n v="0"/>
    <n v="0"/>
    <n v="0"/>
    <n v="0"/>
    <s v="Nej"/>
    <n v="0"/>
    <n v="0"/>
    <n v="5"/>
    <n v="0"/>
    <n v="5"/>
    <n v="5"/>
    <n v="0"/>
    <n v="5"/>
    <n v="0"/>
    <n v="0"/>
    <n v="5"/>
    <n v="0"/>
    <n v="200000"/>
    <n v="100000"/>
    <n v="0"/>
    <s v="Ja"/>
    <n v="0"/>
    <s v="Ursula"/>
    <n v="2008"/>
    <n v="33"/>
    <n v="0"/>
    <s v="ufaglært. Hoppede fra ernærings og husholdningsuddannelsen halvvejs igennem."/>
    <s v="½ års erfaring fra andet køkken"/>
    <n v="0"/>
    <s v="Lotte"/>
    <n v="0"/>
    <n v="20"/>
    <n v="0"/>
    <s v="Pæd. Medhjælper (ufaglært)"/>
    <n v="0"/>
    <s v="hygiejnekurser. Er tilmeldt børnemad og fiskekursus i Kbh Madhus"/>
    <n v="78"/>
    <n v="100"/>
    <n v="2"/>
    <n v="2"/>
    <s v="Ja"/>
    <s v="ja"/>
    <s v="Ja"/>
    <s v="Nej"/>
    <s v="Har prøvet det før på frivillig basis. Økonoma ofte syg, hvilket er et stort problem. Kan finde på at sige sit job op."/>
    <s v="Ja"/>
    <s v="meget gerne"/>
    <s v="Nej"/>
    <s v="pga dårlige erfaringer med meget sygdom, der slog bunden ud af økonomien."/>
    <s v="Nej"/>
    <s v="vil meget gerne have hjælp"/>
    <n v="0"/>
    <s v="produktionskøkken"/>
    <s v="nej"/>
    <s v="Mindre"/>
    <s v="Ingen"/>
    <s v="Nej"/>
    <s v="En ekstra opvaskemaskine er vigtigt. Eller alt ok."/>
    <n v="0"/>
    <n v="0"/>
    <n v="0"/>
    <n v="0"/>
    <n v="0"/>
    <n v="0"/>
    <n v="0"/>
    <n v="0"/>
    <n v="0"/>
    <s v="Mariah / Sine"/>
    <d v="2009-03-05T00:00:00"/>
    <n v="0"/>
    <n v="0"/>
    <n v="2"/>
    <n v="4"/>
    <n v="0"/>
    <n v="0"/>
    <n v="1"/>
    <n v="0"/>
    <n v="10"/>
    <n v="0"/>
    <n v="2"/>
    <n v="2"/>
    <n v="0"/>
    <n v="0"/>
    <n v="0"/>
    <n v="0"/>
    <n v="0"/>
    <n v="2"/>
    <n v="0"/>
    <n v="1"/>
    <n v="1"/>
    <s v="Miele"/>
    <n v="4"/>
    <s v="Ja"/>
    <n v="15"/>
    <s v="Nej"/>
    <s v="Ja"/>
    <s v="ja"/>
    <n v="3"/>
    <s v="God plads"/>
    <s v="Opvaskemaskinen er en flaskehals når der kommer service fra 130 børn. 20 timer om ugen er udelukkende til opvask."/>
    <n v="0"/>
    <x v="0"/>
    <s v="Vanløse/Brønshøj-Husum"/>
    <n v="60"/>
    <n v="0"/>
    <n v="88"/>
    <n v="0"/>
    <n v="0"/>
    <n v="0"/>
    <n v="0"/>
    <n v="0"/>
    <n v="0"/>
    <n v="0"/>
    <n v="0"/>
    <n v="0"/>
    <n v="0"/>
    <n v="0"/>
    <n v="307597.61"/>
    <s v="37441"/>
  </r>
  <r>
    <x v="0"/>
    <x v="383"/>
    <s v="Eventyrhuset"/>
    <x v="4"/>
    <s v="Degnemose Allé 28"/>
    <n v="2700"/>
    <s v="Brønshøj"/>
    <s v="38 80 34 50"/>
    <s v="37444@buf.kk.dk"/>
    <s v="Maiken Belfalas"/>
    <n v="0"/>
    <n v="0"/>
    <s v="37444@buf.kk.dk"/>
    <s v="Integreret"/>
    <n v="12"/>
    <n v="0"/>
    <n v="22"/>
    <n v="0"/>
    <n v="0"/>
    <n v="0"/>
    <n v="0"/>
    <s v="Nej"/>
    <n v="0"/>
    <n v="0"/>
    <n v="5"/>
    <n v="5"/>
    <n v="3"/>
    <n v="5"/>
    <n v="0"/>
    <n v="5"/>
    <n v="0"/>
    <n v="0"/>
    <n v="5"/>
    <n v="0"/>
    <n v="0"/>
    <n v="0"/>
    <n v="0"/>
    <s v="Ja"/>
    <n v="0"/>
    <s v="Birgitta Nielsen"/>
    <n v="0"/>
    <n v="15"/>
    <n v="0"/>
    <n v="0"/>
    <n v="0"/>
    <n v="0"/>
    <n v="0"/>
    <n v="0"/>
    <n v="0"/>
    <n v="0"/>
    <n v="0"/>
    <n v="0"/>
    <n v="0"/>
    <n v="75"/>
    <n v="75"/>
    <n v="2"/>
    <n v="2"/>
    <s v="Ja"/>
    <s v="Nej"/>
    <s v="Ja"/>
    <n v="0"/>
    <n v="0"/>
    <n v="0"/>
    <n v="0"/>
    <n v="0"/>
    <n v="0"/>
    <n v="0"/>
    <s v="Lederen er langtidssygemeldt (ingen ved rigtig noget)"/>
    <n v="0"/>
    <s v="produktionskøkken"/>
    <s v="nej"/>
    <s v="Mindre"/>
    <s v="Ingen"/>
    <s v="Nej"/>
    <s v="varmluftsovn. Bjørn røremaskine 10 liter"/>
    <n v="0"/>
    <n v="0"/>
    <n v="0"/>
    <n v="0"/>
    <n v="0"/>
    <n v="0"/>
    <n v="0"/>
    <n v="0"/>
    <s v="godt køkken. Komfur lidt lavt. Ønskeligt hæve/sænke kogebord (men det eksisterende kan bruges fra start)"/>
    <s v="Lone Voss"/>
    <d v="2009-03-10T00:00:00"/>
    <n v="0"/>
    <n v="0"/>
    <n v="1"/>
    <n v="4"/>
    <n v="0"/>
    <n v="1"/>
    <n v="0"/>
    <n v="0"/>
    <n v="0"/>
    <n v="0"/>
    <n v="1"/>
    <n v="0"/>
    <n v="0"/>
    <n v="0"/>
    <n v="0"/>
    <n v="0"/>
    <n v="1"/>
    <n v="0"/>
    <n v="0"/>
    <n v="1"/>
    <n v="20"/>
    <s v="Miele"/>
    <n v="4"/>
    <s v="Nej"/>
    <n v="0"/>
    <s v="Ja"/>
    <s v="Ja"/>
    <s v="Nej"/>
    <n v="2"/>
    <s v="Begrænset"/>
    <s v="Lidt bedre opbevaring"/>
    <n v="0"/>
    <x v="0"/>
    <s v="Vanløse/Brønshøj-Husum"/>
    <n v="12"/>
    <n v="0"/>
    <n v="22"/>
    <n v="0"/>
    <n v="0"/>
    <n v="0"/>
    <n v="0"/>
    <n v="0"/>
    <n v="0"/>
    <n v="0"/>
    <n v="0"/>
    <n v="0"/>
    <n v="0"/>
    <n v="0"/>
    <n v="44207.32"/>
    <s v="37444"/>
  </r>
  <r>
    <x v="0"/>
    <x v="384"/>
    <s v="Drivhuset"/>
    <x v="4"/>
    <s v="Floras Allé 16"/>
    <n v="2720"/>
    <s v="Vanløse"/>
    <s v="38 79 08 49"/>
    <s v="37448@buf.kk.dk"/>
    <s v="Pia Boesgaard"/>
    <n v="0"/>
    <n v="0"/>
    <s v="37448@buf.kk.dk"/>
    <s v="Integreret"/>
    <n v="42"/>
    <n v="0"/>
    <n v="56"/>
    <n v="0"/>
    <n v="0"/>
    <n v="0"/>
    <n v="0"/>
    <s v="Nej"/>
    <n v="0"/>
    <n v="0"/>
    <n v="5"/>
    <n v="5"/>
    <n v="5"/>
    <n v="5"/>
    <n v="0"/>
    <n v="5"/>
    <n v="5"/>
    <n v="5"/>
    <n v="5"/>
    <n v="0"/>
    <n v="110000"/>
    <n v="0"/>
    <n v="0"/>
    <s v="Ja"/>
    <s v="nej"/>
    <s v="Betina Madsen"/>
    <n v="2004"/>
    <n v="35"/>
    <n v="0"/>
    <s v="køkkenassistent"/>
    <s v="16 års erfaring"/>
    <s v="ø.o.f."/>
    <s v="Rikke Christensen"/>
    <n v="2006"/>
    <n v="35"/>
    <n v="0"/>
    <s v="køkkenassistent"/>
    <n v="0"/>
    <s v="miljøkontrollen"/>
    <n v="98"/>
    <n v="98"/>
    <n v="1"/>
    <n v="1"/>
    <s v="Ja"/>
    <s v="Nej"/>
    <s v="Ja"/>
    <s v="Ja"/>
    <n v="0"/>
    <s v="Ja"/>
    <n v="0"/>
    <s v="Ja"/>
    <n v="0"/>
    <s v="ja"/>
    <n v="0"/>
    <n v="0"/>
    <s v="produktionskøkken"/>
    <s v="Ja"/>
    <n v="0"/>
    <n v="0"/>
    <n v="0"/>
    <n v="0"/>
    <n v="0"/>
    <n v="0"/>
    <n v="0"/>
    <n v="0"/>
    <n v="0"/>
    <n v="0"/>
    <n v="0"/>
    <n v="0"/>
    <s v="potentiel som mentor inst."/>
    <s v="Cathrine Jerrik / Sine"/>
    <d v="2009-03-09T00:00:00"/>
    <n v="0"/>
    <n v="0"/>
    <n v="1"/>
    <n v="6"/>
    <n v="0"/>
    <n v="0"/>
    <n v="0"/>
    <n v="1"/>
    <n v="10"/>
    <n v="0"/>
    <n v="2"/>
    <n v="0"/>
    <n v="0"/>
    <n v="0"/>
    <n v="0"/>
    <n v="0"/>
    <n v="2"/>
    <n v="0"/>
    <n v="0"/>
    <n v="1"/>
    <n v="3"/>
    <s v="Hobart"/>
    <n v="3.5"/>
    <s v="Ja"/>
    <n v="0"/>
    <s v="Nej"/>
    <s v="Nej"/>
    <s v="ja"/>
    <n v="3"/>
    <s v="Begrænset"/>
    <s v="Deres lagerplads er ikke så stor men fungere godt."/>
    <n v="0"/>
    <x v="0"/>
    <s v="Vanløse/Brønshøj-Husum"/>
    <n v="36"/>
    <n v="0"/>
    <n v="44"/>
    <n v="0"/>
    <n v="0"/>
    <n v="0"/>
    <n v="0"/>
    <n v="0"/>
    <n v="0"/>
    <n v="0"/>
    <n v="0"/>
    <n v="0"/>
    <n v="0"/>
    <n v="0"/>
    <n v="145247.53"/>
    <s v="37448"/>
  </r>
  <r>
    <x v="0"/>
    <x v="385"/>
    <s v="Arken"/>
    <x v="4"/>
    <s v="Vindingevej 20"/>
    <n v="2700"/>
    <s v="Brønshøj"/>
    <s v="38 80 56 10"/>
    <s v="37451@buf.kk.dk"/>
    <s v="Maj-Lis Alstrup"/>
    <n v="38601795"/>
    <n v="0"/>
    <s v="37451@buf.kk.dk"/>
    <s v="Integreret"/>
    <n v="14"/>
    <n v="0"/>
    <n v="46"/>
    <n v="0"/>
    <n v="0"/>
    <n v="0"/>
    <n v="0"/>
    <s v="Nej"/>
    <n v="0"/>
    <n v="0"/>
    <n v="5"/>
    <n v="5"/>
    <n v="4"/>
    <n v="5"/>
    <n v="0"/>
    <n v="5"/>
    <n v="0"/>
    <n v="0"/>
    <n v="5"/>
    <n v="0"/>
    <n v="40000"/>
    <n v="30000"/>
    <n v="0"/>
    <s v="Ja"/>
    <s v="nej"/>
    <s v="Stine Gry Hansen"/>
    <n v="2006"/>
    <n v="32"/>
    <n v="0"/>
    <s v="Ernærings og husholdningsøkonom fra Ankerhus - går på sundhedsfremme"/>
    <s v="arb. På plejehjem m. dementer - mad + pleje"/>
    <s v="økologikursus"/>
    <n v="0"/>
    <n v="0"/>
    <n v="0"/>
    <n v="0"/>
    <n v="0"/>
    <n v="0"/>
    <n v="0"/>
    <n v="99"/>
    <n v="99"/>
    <n v="3"/>
    <n v="2"/>
    <s v="Ja"/>
    <s v="Nej"/>
    <s v="Ja"/>
    <s v="Ja"/>
    <n v="0"/>
    <s v="Ja"/>
    <n v="0"/>
    <s v="Ja"/>
    <n v="0"/>
    <s v="ja"/>
    <s v="Vil gerne høre mere - evt. deltid"/>
    <n v="0"/>
    <s v="produktionskøkken"/>
    <s v="nej"/>
    <s v="Mindre"/>
    <s v="Ingen"/>
    <s v="Nej"/>
    <s v="ekstra fryser. Evt. ekstra ovn"/>
    <n v="0"/>
    <n v="0"/>
    <n v="0"/>
    <n v="0"/>
    <n v="0"/>
    <n v="0"/>
    <n v="0"/>
    <n v="0"/>
    <s v="Mentor institution"/>
    <s v="Birgitte Glerup / Sine"/>
    <d v="2009-03-10T00:00:00"/>
    <n v="0"/>
    <n v="0"/>
    <n v="1"/>
    <n v="4"/>
    <n v="0"/>
    <n v="1"/>
    <n v="0"/>
    <n v="0"/>
    <n v="0"/>
    <n v="0"/>
    <n v="2"/>
    <n v="0"/>
    <n v="0"/>
    <n v="0"/>
    <n v="0"/>
    <n v="0"/>
    <n v="1"/>
    <n v="0"/>
    <n v="0"/>
    <n v="1"/>
    <n v="13"/>
    <s v="Ken"/>
    <n v="8"/>
    <s v="Ja"/>
    <n v="5"/>
    <s v="Nej"/>
    <s v="Ja"/>
    <s v="Nej"/>
    <n v="2"/>
    <s v="God plads"/>
    <n v="0"/>
    <n v="0"/>
    <x v="0"/>
    <s v="Vanløse/Brønshøj-Husum"/>
    <n v="14"/>
    <n v="0"/>
    <n v="44"/>
    <n v="0"/>
    <n v="0"/>
    <n v="0"/>
    <n v="0"/>
    <n v="0"/>
    <n v="8"/>
    <n v="0"/>
    <n v="0"/>
    <n v="0"/>
    <n v="0"/>
    <n v="0"/>
    <n v="96232.02"/>
    <s v="37451"/>
  </r>
  <r>
    <x v="0"/>
    <x v="386"/>
    <s v="Stjerneskuddet"/>
    <x v="4"/>
    <s v="Vanløse Allé 39"/>
    <n v="2720"/>
    <s v="Vanløse"/>
    <s v="38 71 85 55 el. 38 71 15 35"/>
    <s v="37470@buf.kk.dk"/>
    <s v="Karen Kraft Hedelund"/>
    <n v="0"/>
    <n v="0"/>
    <s v="37470@buf.kk.dk"/>
    <s v="Integreret"/>
    <n v="24"/>
    <n v="0"/>
    <n v="44"/>
    <n v="0"/>
    <n v="0"/>
    <n v="0"/>
    <n v="0"/>
    <s v="Nej"/>
    <n v="0"/>
    <n v="0"/>
    <n v="5"/>
    <n v="5"/>
    <n v="5"/>
    <n v="5"/>
    <n v="0"/>
    <n v="5"/>
    <n v="0"/>
    <n v="0"/>
    <n v="5"/>
    <n v="0"/>
    <n v="120000"/>
    <n v="0"/>
    <n v="0"/>
    <s v="Ja"/>
    <n v="0"/>
    <s v="Sara Jepsen"/>
    <n v="2008"/>
    <n v="35"/>
    <n v="0"/>
    <s v="kok"/>
    <n v="0"/>
    <n v="0"/>
    <n v="0"/>
    <n v="0"/>
    <n v="0"/>
    <n v="0"/>
    <n v="0"/>
    <n v="0"/>
    <n v="0"/>
    <n v="95"/>
    <n v="95"/>
    <n v="2"/>
    <n v="1"/>
    <s v="Ja"/>
    <s v="Nej"/>
    <s v="Ja"/>
    <s v="Nej"/>
    <n v="0"/>
    <s v="Ja"/>
    <n v="0"/>
    <s v="Nej"/>
    <n v="0"/>
    <n v="0"/>
    <n v="0"/>
    <n v="0"/>
    <s v="produktionskøkken"/>
    <n v="0"/>
    <n v="0"/>
    <n v="0"/>
    <n v="0"/>
    <n v="0"/>
    <n v="0"/>
    <n v="0"/>
    <n v="0"/>
    <n v="0"/>
    <n v="0"/>
    <n v="0"/>
    <n v="0"/>
    <n v="0"/>
    <n v="0"/>
    <s v="Cathrine Jerrik / Sine"/>
    <n v="0"/>
    <n v="0"/>
    <n v="0"/>
    <n v="1"/>
    <n v="5"/>
    <n v="0"/>
    <n v="2"/>
    <n v="0"/>
    <n v="0"/>
    <n v="0"/>
    <n v="0"/>
    <n v="1"/>
    <n v="0"/>
    <n v="0"/>
    <n v="1"/>
    <n v="0"/>
    <n v="1"/>
    <n v="0"/>
    <n v="0"/>
    <n v="1"/>
    <n v="1"/>
    <n v="45"/>
    <s v="Miele"/>
    <n v="4"/>
    <s v="Ja"/>
    <n v="0"/>
    <s v="Nej"/>
    <s v="Ja"/>
    <s v="Nej"/>
    <n v="2"/>
    <s v="God plads"/>
    <s v="ønsker ikke at lave maden selv."/>
    <n v="0"/>
    <x v="0"/>
    <s v="Vanløse/Brønshøj-Husum"/>
    <n v="24"/>
    <n v="0"/>
    <n v="44"/>
    <n v="0"/>
    <n v="0"/>
    <n v="0"/>
    <n v="0"/>
    <n v="0"/>
    <n v="0"/>
    <n v="0"/>
    <n v="0"/>
    <n v="0"/>
    <n v="0"/>
    <n v="0"/>
    <n v="121673.41"/>
    <s v="37470"/>
  </r>
  <r>
    <x v="0"/>
    <x v="387"/>
    <s v="Slottet"/>
    <x v="4"/>
    <s v="Svenskelejren 7"/>
    <n v="2700"/>
    <s v="Brønshøj"/>
    <s v="38 81 38 33"/>
    <s v="37471@buf.kk.dk"/>
    <s v="Tine Kratholm"/>
    <n v="36781977"/>
    <n v="0"/>
    <s v="37471@buf.kk.dk"/>
    <s v="Integreret"/>
    <n v="39"/>
    <n v="0"/>
    <n v="44"/>
    <n v="0"/>
    <n v="0"/>
    <n v="0"/>
    <n v="0"/>
    <s v="Nej"/>
    <n v="0"/>
    <n v="0"/>
    <n v="5"/>
    <n v="5"/>
    <n v="3"/>
    <n v="5"/>
    <n v="0"/>
    <n v="5"/>
    <n v="0"/>
    <n v="0"/>
    <n v="5"/>
    <n v="0"/>
    <n v="100000"/>
    <n v="0"/>
    <n v="0"/>
    <s v="Ja"/>
    <s v="nej"/>
    <s v="Dennis Sørensen"/>
    <n v="2006"/>
    <n v="32"/>
    <n v="0"/>
    <s v="kok"/>
    <s v="div. Køkkenarbejde"/>
    <s v="økologikursus"/>
    <n v="0"/>
    <n v="0"/>
    <n v="0"/>
    <n v="0"/>
    <n v="0"/>
    <n v="0"/>
    <n v="0"/>
    <n v="85"/>
    <n v="80"/>
    <n v="2"/>
    <n v="2"/>
    <s v="Ja"/>
    <s v="ja"/>
    <s v="Ja"/>
    <s v="Nej"/>
    <s v="Inst. Vil gerne give vuggestuen fuld forplejning og bage brød til bh's eftermiddagsmad. De ønsker frokost til bh udefra, da de ikke ser køkkekent som egnet."/>
    <s v="Nej"/>
    <s v="Støtter op om inst. Holdning, se ovenfor"/>
    <s v="Nej"/>
    <n v="0"/>
    <s v="Nej"/>
    <s v="mener de skal have flere hænder, også selvom frokost kommer udefra, da vg-børn skal have mad hverdag."/>
    <n v="0"/>
    <s v="produktionskøkken"/>
    <s v="nej"/>
    <s v="Mindre"/>
    <s v="Mindre"/>
    <s v="Nej"/>
    <s v="Konvektionsovn el ekstra alm ovne (2 stk). Nyt kogebord, da det gl. ikke virker. Inst. Mener fødevaremyndighederne vil kræve en vask mere. Ombygning af to rum til lagerplads m. evt. ekstra køkkenbordsplads, vil kunne løse problemet."/>
    <n v="0"/>
    <n v="0"/>
    <n v="0"/>
    <n v="0"/>
    <n v="0"/>
    <n v="0"/>
    <n v="0"/>
    <n v="0"/>
    <n v="0"/>
    <s v="Birgitte Glerup / Sine"/>
    <d v="2009-03-23T00:00:00"/>
    <n v="0"/>
    <n v="0"/>
    <n v="1"/>
    <n v="5"/>
    <n v="0"/>
    <n v="2"/>
    <n v="0"/>
    <n v="0"/>
    <n v="0"/>
    <n v="0"/>
    <n v="0"/>
    <n v="3"/>
    <n v="0"/>
    <n v="0"/>
    <n v="0"/>
    <n v="0"/>
    <n v="0"/>
    <n v="1"/>
    <n v="0"/>
    <n v="1"/>
    <n v="3"/>
    <s v="Miele"/>
    <n v="8"/>
    <s v="Ja"/>
    <n v="5"/>
    <s v="Nej"/>
    <s v="Ja"/>
    <s v="Nej"/>
    <n v="3"/>
    <s v="God plads"/>
    <s v="Køkkenet er svært at bygge om, da der er stor kogeø i midten bygget op m. fliser og søjler der gøre det svært at ændre. Opjustering kræves, hvis der skal laves mad til alle, men køkkenet er lidt svært at ændre. I mine øjne må ændringen ske i de to lagerrum. Detete er inst. meget skeptisk overfor."/>
    <n v="0"/>
    <x v="0"/>
    <s v="Vanløse/Brønshøj-Husum"/>
    <n v="36"/>
    <n v="0"/>
    <n v="44"/>
    <n v="0"/>
    <n v="0"/>
    <n v="0"/>
    <n v="0"/>
    <n v="0"/>
    <n v="0"/>
    <n v="0"/>
    <n v="0"/>
    <n v="0"/>
    <n v="0"/>
    <n v="0"/>
    <n v="157098.51"/>
    <s v="37471"/>
  </r>
  <r>
    <x v="0"/>
    <x v="388"/>
    <s v="Grostedet"/>
    <x v="4"/>
    <s v="Vingegavl 2"/>
    <n v="2700"/>
    <s v="Brønshøj"/>
    <s v="38 60 44 61"/>
    <s v="37472@buf.kk.dk"/>
    <s v="Svend Christiansen"/>
    <n v="36176841"/>
    <n v="0"/>
    <n v="0"/>
    <s v="Integreret"/>
    <n v="20"/>
    <n v="0"/>
    <n v="44"/>
    <n v="0"/>
    <n v="0"/>
    <n v="0"/>
    <n v="0"/>
    <s v="ja"/>
    <n v="2"/>
    <n v="0"/>
    <n v="5"/>
    <n v="5"/>
    <n v="5"/>
    <n v="5"/>
    <n v="0"/>
    <n v="5"/>
    <n v="0"/>
    <n v="1"/>
    <n v="5"/>
    <n v="0"/>
    <n v="150000"/>
    <n v="77000"/>
    <n v="0"/>
    <s v="Ja"/>
    <n v="0"/>
    <s v="Helene Petersen"/>
    <n v="2004"/>
    <n v="37"/>
    <n v="0"/>
    <s v="køkkenleder"/>
    <n v="0"/>
    <s v="økokurser"/>
    <n v="0"/>
    <n v="0"/>
    <n v="0"/>
    <n v="0"/>
    <n v="0"/>
    <n v="0"/>
    <n v="0"/>
    <n v="95"/>
    <n v="50"/>
    <n v="2"/>
    <n v="1"/>
    <s v="nej"/>
    <s v="Nej"/>
    <s v="nej"/>
    <s v="Ja"/>
    <n v="0"/>
    <s v="Ja"/>
    <n v="0"/>
    <s v="Ja"/>
    <n v="0"/>
    <s v="ja"/>
    <n v="0"/>
    <n v="0"/>
    <s v="produktionskøkken"/>
    <s v="Ja"/>
    <s v="Ingen"/>
    <s v="Ingen"/>
    <s v="Nej"/>
    <s v="evt. skabsfryser"/>
    <n v="0"/>
    <n v="0"/>
    <n v="0"/>
    <n v="0"/>
    <n v="0"/>
    <n v="0"/>
    <n v="0"/>
    <n v="0"/>
    <s v="oplagt mentor institution"/>
    <s v="Cathrine Jerrik / Sine"/>
    <n v="0"/>
    <n v="0"/>
    <n v="0"/>
    <n v="2"/>
    <n v="4"/>
    <n v="0"/>
    <n v="0"/>
    <n v="1"/>
    <n v="1"/>
    <n v="5"/>
    <n v="1"/>
    <n v="1"/>
    <n v="0"/>
    <n v="0"/>
    <n v="0"/>
    <n v="0"/>
    <n v="1"/>
    <n v="1"/>
    <n v="0"/>
    <n v="0"/>
    <n v="2"/>
    <n v="3"/>
    <s v="Ken"/>
    <n v="3"/>
    <s v="Ja"/>
    <n v="0"/>
    <s v="Nej"/>
    <s v="Nej"/>
    <s v="ja"/>
    <n v="2"/>
    <s v="God plads"/>
    <n v="0"/>
    <n v="0"/>
    <x v="0"/>
    <s v="Vanløse/Brønshøj-Husum"/>
    <n v="32"/>
    <n v="0"/>
    <n v="70"/>
    <n v="0"/>
    <n v="0"/>
    <n v="0"/>
    <n v="0"/>
    <n v="0"/>
    <n v="0"/>
    <n v="0"/>
    <n v="0"/>
    <n v="0"/>
    <n v="0"/>
    <n v="0"/>
    <n v="238026.52"/>
    <s v="37472"/>
  </r>
  <r>
    <x v="0"/>
    <x v="389"/>
    <s v="Børnehuset Toften"/>
    <x v="4"/>
    <s v="Toften 4"/>
    <n v="2700"/>
    <s v="Brønshøj"/>
    <s v="38 81 81 07"/>
    <s v="37480@buf.kk.dk"/>
    <s v="Hanne Schmidt"/>
    <n v="0"/>
    <n v="0"/>
    <s v="37480@buf.kk.dk"/>
    <s v="Integreret"/>
    <n v="39"/>
    <n v="0"/>
    <n v="44"/>
    <n v="0"/>
    <n v="0"/>
    <n v="0"/>
    <n v="0"/>
    <s v="Nej"/>
    <n v="0"/>
    <n v="0"/>
    <n v="5"/>
    <n v="5"/>
    <n v="5"/>
    <n v="5"/>
    <n v="0"/>
    <n v="5"/>
    <n v="0"/>
    <n v="0"/>
    <n v="5"/>
    <n v="0"/>
    <n v="75000"/>
    <n v="30000"/>
    <n v="0"/>
    <s v="Ja"/>
    <s v="nej"/>
    <s v="Anja"/>
    <n v="2003"/>
    <n v="37"/>
    <n v="0"/>
    <s v="økonoma"/>
    <n v="0"/>
    <n v="0"/>
    <n v="0"/>
    <n v="0"/>
    <n v="0"/>
    <n v="0"/>
    <n v="0"/>
    <n v="0"/>
    <n v="0"/>
    <n v="85"/>
    <n v="85"/>
    <n v="2"/>
    <n v="2"/>
    <s v="Ja"/>
    <s v="ja"/>
    <s v="Ja"/>
    <s v="Ja"/>
    <n v="0"/>
    <s v="Ja"/>
    <n v="0"/>
    <s v="Ja"/>
    <n v="0"/>
    <s v="ja"/>
    <s v="de har allerede en rengøringsdame der gerne vil i køkkenet i stedet."/>
    <n v="0"/>
    <s v="produktionskøkken"/>
    <s v="Ja"/>
    <s v="Større"/>
    <s v="Ingen"/>
    <s v="Nej"/>
    <s v="Kunne godt tænke sig en ny industri opvasker og kunne også bruge en konvektionsovn."/>
    <n v="0"/>
    <n v="0"/>
    <n v="0"/>
    <n v="0"/>
    <n v="0"/>
    <n v="0"/>
    <n v="0"/>
    <n v="0"/>
    <s v="Oplagt til mentor pga super køkken. Har prøvet at have praktikanter og de vil gerne indgå en madordning med nabobørnehave som de vil lave mad til efter årskifte."/>
    <s v="Cathrine Jerrik / Sine"/>
    <d v="2009-03-06T00:00:00"/>
    <n v="0"/>
    <n v="0"/>
    <n v="1"/>
    <n v="5"/>
    <n v="0"/>
    <n v="2"/>
    <n v="0"/>
    <n v="0"/>
    <n v="0"/>
    <n v="0"/>
    <n v="2"/>
    <n v="0"/>
    <n v="0"/>
    <n v="1"/>
    <n v="0"/>
    <n v="0"/>
    <n v="1"/>
    <n v="0"/>
    <n v="1"/>
    <n v="1"/>
    <n v="20"/>
    <s v="Miele"/>
    <n v="3"/>
    <s v="Nej"/>
    <n v="0"/>
    <s v="Ja"/>
    <s v="Ja"/>
    <s v="Nej"/>
    <n v="1"/>
    <s v="God plads"/>
    <s v="Det er super køkken med meget plads"/>
    <n v="0"/>
    <x v="0"/>
    <s v="Vanløse/Brønshøj-Husum"/>
    <n v="36"/>
    <n v="0"/>
    <n v="44"/>
    <n v="0"/>
    <n v="0"/>
    <n v="0"/>
    <n v="0"/>
    <n v="0"/>
    <n v="0"/>
    <n v="0"/>
    <n v="0"/>
    <n v="0"/>
    <n v="0"/>
    <n v="0"/>
    <n v="139516.45000000001"/>
    <s v="37480"/>
  </r>
  <r>
    <x v="0"/>
    <x v="390"/>
    <s v="Radisen"/>
    <x v="4"/>
    <s v="Dalbyvej 2"/>
    <n v="2700"/>
    <s v="Brønshøj"/>
    <s v="38 79 40 10"/>
    <s v="37485@buf.kk.dk"/>
    <s v="Henrik Steen-Knudsen"/>
    <n v="38714148"/>
    <n v="0"/>
    <s v="37485@buf.kk.dk"/>
    <s v="Integreret"/>
    <n v="24"/>
    <n v="0"/>
    <n v="44"/>
    <n v="0"/>
    <n v="0"/>
    <n v="0"/>
    <n v="0"/>
    <s v="Nej"/>
    <n v="0"/>
    <n v="0"/>
    <n v="5"/>
    <n v="5"/>
    <n v="3"/>
    <n v="5"/>
    <n v="0"/>
    <n v="5"/>
    <n v="5"/>
    <n v="2"/>
    <n v="5"/>
    <n v="0"/>
    <n v="70000"/>
    <n v="30000"/>
    <n v="0"/>
    <n v="0"/>
    <n v="0"/>
    <s v="Yvonne Jakobsen"/>
    <n v="1995"/>
    <n v="37"/>
    <n v="0"/>
    <n v="0"/>
    <s v="ca. 20 års erfaring"/>
    <s v="økokurser, hygiejne, egenkontrol"/>
    <n v="0"/>
    <n v="0"/>
    <n v="0"/>
    <n v="0"/>
    <n v="0"/>
    <n v="0"/>
    <n v="0"/>
    <n v="90"/>
    <n v="90"/>
    <n v="1"/>
    <n v="1"/>
    <s v="Ja"/>
    <s v="ja"/>
    <s v="Ja"/>
    <s v="Ja"/>
    <s v="Der skal bare ansættes en til i køkkenet - nok kun deltid"/>
    <s v="Ja"/>
    <n v="0"/>
    <s v="Ja"/>
    <n v="0"/>
    <n v="0"/>
    <s v="Det har de ikke taget stilling til."/>
    <n v="0"/>
    <s v="produktionskøkken"/>
    <s v="Ja"/>
    <s v="Større"/>
    <n v="0"/>
    <n v="0"/>
    <s v="ny industri-opvasker m tilbehør"/>
    <n v="0"/>
    <n v="0"/>
    <n v="0"/>
    <n v="0"/>
    <n v="0"/>
    <n v="0"/>
    <n v="0"/>
    <n v="0"/>
    <s v="Oplagte til være mentor. Har elite-smiley"/>
    <s v="Cathrine Jerrik/Sine"/>
    <d v="2009-03-03T00:00:00"/>
    <n v="0"/>
    <n v="0"/>
    <n v="1"/>
    <n v="5"/>
    <n v="0"/>
    <n v="0"/>
    <n v="1"/>
    <n v="1"/>
    <n v="10"/>
    <n v="2"/>
    <n v="2"/>
    <n v="0"/>
    <n v="0"/>
    <n v="0"/>
    <n v="0"/>
    <n v="0"/>
    <n v="1"/>
    <n v="0"/>
    <n v="0"/>
    <n v="1"/>
    <n v="0"/>
    <s v="Miele"/>
    <n v="2.5"/>
    <n v="0"/>
    <n v="0"/>
    <s v="Ja"/>
    <s v="Ja"/>
    <s v="Nej"/>
    <n v="2"/>
    <s v="God plads"/>
    <n v="0"/>
    <n v="0"/>
    <x v="0"/>
    <s v="Vanløse/Brønshøj-Husum"/>
    <n v="24"/>
    <n v="0"/>
    <n v="44"/>
    <n v="0"/>
    <n v="0"/>
    <n v="0"/>
    <n v="0"/>
    <n v="0"/>
    <n v="0"/>
    <n v="0"/>
    <n v="0"/>
    <n v="0"/>
    <n v="0"/>
    <n v="0"/>
    <n v="107693.25"/>
    <s v="37485"/>
  </r>
  <r>
    <x v="0"/>
    <x v="391"/>
    <s v="Lærkereden"/>
    <x v="4"/>
    <s v="Fuglsang Allé 97"/>
    <n v="2700"/>
    <s v="Brønshøj"/>
    <s v="38 79 23 44"/>
    <s v="37490@buf.kk.dk"/>
    <s v="Jane Remien Hansen"/>
    <n v="38740274"/>
    <n v="38792344"/>
    <s v="37490@buf.kk.dk"/>
    <s v="Integreret"/>
    <n v="24"/>
    <n v="0"/>
    <n v="44"/>
    <n v="0"/>
    <n v="0"/>
    <n v="0"/>
    <n v="0"/>
    <s v="Nej"/>
    <n v="0"/>
    <n v="0"/>
    <n v="5"/>
    <n v="5"/>
    <n v="5"/>
    <n v="5"/>
    <n v="5"/>
    <n v="5"/>
    <n v="0"/>
    <n v="2"/>
    <n v="5"/>
    <n v="5"/>
    <n v="180000"/>
    <n v="0"/>
    <n v="0"/>
    <s v="Ja"/>
    <s v="nej"/>
    <s v="Sofie Ågård"/>
    <n v="2007"/>
    <n v="37"/>
    <n v="0"/>
    <s v="fra Suhr's. Human ernæring"/>
    <n v="0"/>
    <n v="0"/>
    <s v="Pia de Renard"/>
    <n v="2002"/>
    <n v="15"/>
    <n v="0"/>
    <n v="0"/>
    <s v="kombi medarbejder"/>
    <n v="0"/>
    <n v="85"/>
    <n v="85"/>
    <n v="2"/>
    <n v="1"/>
    <s v="Ja"/>
    <s v="Nej"/>
    <s v="Ja"/>
    <s v="Ja"/>
    <s v="Der bliver lavet mad og de vil selvfølgelig gerne lave til børnehavebørnene."/>
    <n v="0"/>
    <n v="0"/>
    <n v="0"/>
    <n v="0"/>
    <s v="ja"/>
    <n v="0"/>
    <n v="0"/>
    <s v="produktionskøkken"/>
    <s v="Ja"/>
    <s v="Mindre"/>
    <s v="Ingen"/>
    <s v="Nej"/>
    <s v="ny opvaskemaskine. Pt. er kapaciteten ikke nok."/>
    <n v="0"/>
    <n v="0"/>
    <n v="0"/>
    <n v="0"/>
    <n v="0"/>
    <n v="0"/>
    <n v="0"/>
    <n v="0"/>
    <n v="0"/>
    <s v="Lone Voss / Sine"/>
    <d v="2009-03-05T00:00:00"/>
    <n v="0"/>
    <n v="0"/>
    <n v="1"/>
    <n v="5"/>
    <n v="0"/>
    <n v="0"/>
    <n v="1"/>
    <n v="0"/>
    <n v="9"/>
    <n v="1"/>
    <n v="1"/>
    <n v="0"/>
    <n v="0"/>
    <n v="0"/>
    <n v="0"/>
    <n v="1"/>
    <n v="0"/>
    <n v="0"/>
    <n v="1"/>
    <n v="1"/>
    <n v="20"/>
    <s v="Miele"/>
    <n v="4"/>
    <s v="Ja"/>
    <n v="10"/>
    <s v="Nej"/>
    <s v="Nej"/>
    <s v="ja"/>
    <n v="2"/>
    <s v="Begrænset"/>
    <s v="Rigtig dejligt køkken. Vil kunne starte op. På sigt andet kogebord og større røremaskine."/>
    <n v="0"/>
    <x v="0"/>
    <s v="Vanløse/Brønshøj-Husum"/>
    <n v="24"/>
    <n v="0"/>
    <n v="44"/>
    <n v="0"/>
    <n v="0"/>
    <n v="0"/>
    <n v="0"/>
    <n v="6"/>
    <n v="0"/>
    <n v="0"/>
    <n v="0"/>
    <n v="0"/>
    <n v="0"/>
    <n v="0"/>
    <n v="211508.25"/>
    <s v="37490"/>
  </r>
  <r>
    <x v="0"/>
    <x v="392"/>
    <s v="Firkløveret"/>
    <x v="4"/>
    <s v="Bogholder Allé 40"/>
    <n v="2720"/>
    <s v="Vanløse"/>
    <s v="38 71 68 22"/>
    <s v="37500@buf.kk.dk"/>
    <s v="Guli Werther"/>
    <n v="33238567"/>
    <n v="38716822"/>
    <s v="37500@buf.kk.dk"/>
    <s v="Integreret"/>
    <n v="24"/>
    <n v="0"/>
    <n v="44"/>
    <n v="0"/>
    <n v="0"/>
    <n v="0"/>
    <n v="0"/>
    <s v="Nej"/>
    <n v="0"/>
    <n v="0"/>
    <n v="5"/>
    <n v="5"/>
    <n v="5"/>
    <n v="5"/>
    <n v="0"/>
    <n v="5"/>
    <n v="0"/>
    <n v="0"/>
    <n v="5"/>
    <n v="0"/>
    <n v="90000"/>
    <n v="0"/>
    <n v="0"/>
    <s v="Ja"/>
    <n v="0"/>
    <s v="Lone Mikkelsen"/>
    <n v="2001"/>
    <n v="35"/>
    <n v="0"/>
    <n v="0"/>
    <s v="8-9 år"/>
    <s v="økokurser"/>
    <n v="0"/>
    <n v="0"/>
    <n v="0"/>
    <n v="0"/>
    <n v="0"/>
    <n v="0"/>
    <n v="0"/>
    <n v="90"/>
    <n v="100"/>
    <n v="1"/>
    <n v="1"/>
    <s v="Ja"/>
    <s v="Nej"/>
    <s v="Ja"/>
    <s v="Ja"/>
    <n v="0"/>
    <s v="Ja"/>
    <n v="0"/>
    <s v="Ja"/>
    <n v="0"/>
    <s v="Nej"/>
    <s v="vil gerne have hjælp"/>
    <n v="0"/>
    <s v="produktionskøkken"/>
    <s v="Ja"/>
    <s v="Ingen"/>
    <s v="Ingen"/>
    <s v="Nej"/>
    <n v="0"/>
    <s v="Ingen"/>
    <s v="Ingen"/>
    <s v="Nej"/>
    <n v="0"/>
    <s v="Ingen"/>
    <n v="0"/>
    <s v="Ingen"/>
    <n v="0"/>
    <n v="0"/>
    <s v="Cathrine Jerrik /Sine"/>
    <n v="0"/>
    <n v="0"/>
    <n v="0"/>
    <n v="1"/>
    <n v="5"/>
    <n v="0"/>
    <n v="2"/>
    <n v="0"/>
    <n v="0"/>
    <n v="0"/>
    <n v="0"/>
    <n v="2"/>
    <n v="0"/>
    <n v="0"/>
    <n v="0"/>
    <n v="0"/>
    <n v="0"/>
    <n v="1"/>
    <n v="0"/>
    <n v="0"/>
    <n v="1"/>
    <n v="3"/>
    <s v="Miele"/>
    <n v="4.5"/>
    <s v="Ja"/>
    <n v="0"/>
    <s v="Nej"/>
    <s v="Ja"/>
    <s v="Nej"/>
    <n v="2"/>
    <n v="0"/>
    <n v="0"/>
    <n v="0"/>
    <x v="0"/>
    <s v="Vanløse/Brønshøj-Husum"/>
    <n v="24"/>
    <n v="0"/>
    <n v="44"/>
    <n v="0"/>
    <n v="0"/>
    <n v="0"/>
    <n v="0"/>
    <n v="0"/>
    <n v="0"/>
    <n v="0"/>
    <n v="0"/>
    <n v="0"/>
    <n v="0"/>
    <n v="0"/>
    <n v="111588.72"/>
    <s v="37500"/>
  </r>
  <r>
    <x v="0"/>
    <x v="393"/>
    <s v="Børnegården i Vanløse"/>
    <x v="4"/>
    <s v="Tyborøn Allé 57"/>
    <n v="2720"/>
    <s v="Vanløse"/>
    <s v="38 71 19 77"/>
    <s v="37517@buf.kk.dk"/>
    <s v="Elisabeth Quistgaard"/>
    <n v="36415455"/>
    <n v="0"/>
    <s v="37517@buf.kk.dk"/>
    <s v="Integreret"/>
    <n v="36"/>
    <n v="0"/>
    <n v="82"/>
    <n v="0"/>
    <n v="0"/>
    <n v="0"/>
    <n v="0"/>
    <s v="ja"/>
    <n v="0"/>
    <n v="0"/>
    <n v="5"/>
    <n v="5"/>
    <n v="5"/>
    <n v="5"/>
    <n v="0"/>
    <n v="5"/>
    <n v="0"/>
    <n v="0"/>
    <n v="0"/>
    <n v="0"/>
    <n v="110000"/>
    <n v="0"/>
    <n v="0"/>
    <s v="Ja"/>
    <s v="nej"/>
    <s v="Ninna Hansen"/>
    <n v="2009"/>
    <n v="31"/>
    <n v="0"/>
    <s v="smørrebrødsjomfru"/>
    <s v="dagplejemor"/>
    <s v="ingen"/>
    <n v="0"/>
    <n v="0"/>
    <n v="0"/>
    <n v="0"/>
    <n v="0"/>
    <n v="0"/>
    <n v="0"/>
    <n v="98"/>
    <n v="100"/>
    <n v="1"/>
    <n v="1"/>
    <s v="Ja"/>
    <s v="Nej"/>
    <s v="Ja"/>
    <s v="Ja"/>
    <n v="0"/>
    <s v="Ja"/>
    <n v="0"/>
    <s v="Ja"/>
    <n v="0"/>
    <s v="Nej"/>
    <n v="0"/>
    <n v="0"/>
    <n v="0"/>
    <n v="0"/>
    <n v="0"/>
    <n v="0"/>
    <n v="0"/>
    <n v="0"/>
    <n v="0"/>
    <n v="0"/>
    <n v="0"/>
    <n v="0"/>
    <n v="0"/>
    <n v="0"/>
    <n v="0"/>
    <n v="0"/>
    <s v="Byggesag i gang. Mener de mangler kogeplader, ovn og køleskab. Der er mælkekøleskab og grøntsagskøleskab i kælderen. Bjørn til brødbagning. Der kommer ydereligere opvaskemaskine på en anden afdeling."/>
    <s v="Mariah"/>
    <n v="0"/>
    <n v="0"/>
    <n v="0"/>
    <n v="1"/>
    <n v="4"/>
    <n v="0"/>
    <n v="0"/>
    <n v="2"/>
    <n v="0"/>
    <n v="0"/>
    <n v="0"/>
    <n v="1"/>
    <n v="0"/>
    <n v="0"/>
    <n v="0"/>
    <n v="0"/>
    <n v="0"/>
    <n v="1"/>
    <n v="0"/>
    <n v="0"/>
    <n v="1"/>
    <n v="25"/>
    <s v="Miele"/>
    <n v="5"/>
    <s v="Ja"/>
    <n v="5"/>
    <s v="Nej"/>
    <s v="Nej"/>
    <s v="Nej"/>
    <n v="0"/>
    <n v="0"/>
    <s v="Byggesag i gang. Mener de mangler kogeplader, ovn og køleskab. Der er mælkekøleskab og grøntsagskøleskab i kælderen. Bjørn til brødbagning. Der kommer ydereligere opvaskemaskine på en anden afdeling."/>
    <n v="0"/>
    <x v="0"/>
    <s v="Vanløse/Brønshøj-Husum"/>
    <n v="22"/>
    <n v="0"/>
    <n v="82"/>
    <n v="0"/>
    <n v="0"/>
    <n v="0"/>
    <n v="0"/>
    <n v="0"/>
    <n v="0"/>
    <n v="0"/>
    <n v="0"/>
    <n v="0"/>
    <n v="0"/>
    <n v="0"/>
    <n v="110128.24"/>
    <s v="37517"/>
  </r>
  <r>
    <x v="0"/>
    <x v="394"/>
    <s v="Københavns kommunes integrerede institution"/>
    <x v="4"/>
    <s v="Midtfløjene 3"/>
    <n v="2700"/>
    <s v="Brønshøj."/>
    <s v="38 60 46 31"/>
    <s v="37534@buf.kk.dk"/>
    <s v="Anja Krause"/>
    <n v="35373579"/>
    <n v="0"/>
    <s v="37534@buf.kk.dk"/>
    <s v="Integreret"/>
    <n v="11"/>
    <n v="0"/>
    <n v="64"/>
    <n v="0"/>
    <n v="0"/>
    <n v="0"/>
    <n v="0"/>
    <s v="Nej"/>
    <n v="0"/>
    <n v="0"/>
    <n v="5"/>
    <n v="5"/>
    <n v="5"/>
    <n v="5"/>
    <n v="0"/>
    <n v="5"/>
    <n v="0"/>
    <n v="0"/>
    <n v="5"/>
    <n v="0"/>
    <n v="60000"/>
    <n v="100000"/>
    <n v="0"/>
    <s v="Ja"/>
    <s v="nej"/>
    <s v="Rosita Nkafu"/>
    <n v="2004"/>
    <n v="30"/>
    <n v="0"/>
    <s v="Halvdelen af et cater-kursus fra hotel- og restaurantionsskolen"/>
    <s v="cafearbejde"/>
    <s v="økologikursus"/>
    <n v="0"/>
    <n v="0"/>
    <n v="0"/>
    <n v="0"/>
    <n v="0"/>
    <n v="0"/>
    <n v="0"/>
    <n v="80"/>
    <n v="80"/>
    <n v="1"/>
    <n v="1"/>
    <s v="Ja"/>
    <s v="Nej"/>
    <s v="Ja"/>
    <n v="0"/>
    <n v="0"/>
    <n v="0"/>
    <n v="0"/>
    <n v="0"/>
    <n v="0"/>
    <n v="0"/>
    <n v="0"/>
    <n v="0"/>
    <s v="produktionskøkken"/>
    <s v="nej"/>
    <s v="Mindre"/>
    <s v="Ingen"/>
    <s v="Nej"/>
    <s v="Bedre udsugning + ovne (konvektion). Ønsker konvektionsovn, da en medarbejder så kan lave mad til alle børn (64 ekstra med børnehavemad)"/>
    <n v="0"/>
    <n v="0"/>
    <n v="0"/>
    <n v="0"/>
    <n v="0"/>
    <n v="0"/>
    <n v="0"/>
    <n v="0"/>
    <n v="0"/>
    <s v="Birgitte Glerup / Sine"/>
    <d v="2009-03-04T00:00:00"/>
    <n v="0"/>
    <n v="0"/>
    <n v="1"/>
    <n v="6"/>
    <n v="0"/>
    <n v="2"/>
    <n v="0"/>
    <n v="0"/>
    <n v="0"/>
    <n v="0"/>
    <n v="1"/>
    <n v="0"/>
    <n v="0"/>
    <n v="1"/>
    <n v="0"/>
    <n v="0"/>
    <n v="1"/>
    <n v="0"/>
    <n v="1"/>
    <n v="1"/>
    <n v="20"/>
    <s v="Miele"/>
    <n v="7"/>
    <s v="Nej"/>
    <n v="0"/>
    <s v="Ja"/>
    <s v="Ja"/>
    <s v="Nej"/>
    <n v="2"/>
    <s v="God plads"/>
    <n v="0"/>
    <n v="0"/>
    <x v="0"/>
    <s v="Vanløse/Brønshøj-Husum"/>
    <n v="11"/>
    <n v="0"/>
    <n v="64"/>
    <n v="0"/>
    <n v="0"/>
    <n v="0"/>
    <n v="0"/>
    <n v="0"/>
    <n v="0"/>
    <n v="0"/>
    <n v="0"/>
    <n v="0"/>
    <n v="0"/>
    <n v="0"/>
    <n v="171201.23"/>
    <s v="37534"/>
  </r>
  <r>
    <x v="0"/>
    <x v="395"/>
    <s v="Månestrålen"/>
    <x v="4"/>
    <s v="Vingegavl 10"/>
    <n v="2700"/>
    <s v="brønshøj"/>
    <s v="38 60 17 22"/>
    <s v="37536@buf.kk.dk"/>
    <s v="Lissi Lykkegård Jensen"/>
    <n v="38283776"/>
    <n v="0"/>
    <s v="37536@buf.kk.dk"/>
    <s v="Integreret"/>
    <n v="12"/>
    <n v="0"/>
    <n v="32"/>
    <n v="0"/>
    <n v="0"/>
    <n v="0"/>
    <n v="0"/>
    <s v="Nej"/>
    <n v="0"/>
    <n v="0"/>
    <n v="5"/>
    <n v="5"/>
    <n v="5"/>
    <n v="5"/>
    <n v="0"/>
    <n v="5"/>
    <n v="0"/>
    <n v="5"/>
    <n v="0"/>
    <n v="0"/>
    <n v="0"/>
    <n v="130000"/>
    <n v="0"/>
    <s v="Ja"/>
    <n v="0"/>
    <s v="Marija Boksic"/>
    <n v="2008"/>
    <n v="37"/>
    <n v="0"/>
    <s v="Teknisk tegner"/>
    <s v="fra 1994 og frem. Har siden da været i 3 inst. Køkkener"/>
    <s v="grøntkursus i Kbh Madhus"/>
    <n v="0"/>
    <n v="0"/>
    <n v="0"/>
    <n v="0"/>
    <n v="0"/>
    <n v="0"/>
    <n v="0"/>
    <n v="0"/>
    <n v="95"/>
    <n v="1"/>
    <n v="1"/>
    <s v="Ja"/>
    <s v="ja"/>
    <s v="Ja"/>
    <s v="Ja"/>
    <s v="Har i forvejen givet børnehavebørn mad i flere år."/>
    <s v="Ja"/>
    <s v="Er glade for den nuværende madordning m. mad/frokost til børnehavebørn"/>
    <s v="Ja"/>
    <n v="0"/>
    <s v="ja"/>
    <s v="har allerede"/>
    <n v="0"/>
    <s v="produktionskøkken"/>
    <s v="Ja"/>
    <s v="Ingen"/>
    <s v="Ingen"/>
    <s v="Nej"/>
    <n v="0"/>
    <n v="0"/>
    <n v="0"/>
    <n v="0"/>
    <n v="0"/>
    <n v="0"/>
    <n v="0"/>
    <n v="0"/>
    <n v="0"/>
    <n v="0"/>
    <s v="Birgitte Glerup / Sine"/>
    <d v="2009-03-04T00:00:00"/>
    <n v="0"/>
    <n v="0"/>
    <n v="1"/>
    <n v="4"/>
    <n v="0"/>
    <n v="1"/>
    <n v="0"/>
    <n v="0"/>
    <n v="0"/>
    <n v="0"/>
    <n v="2"/>
    <n v="0"/>
    <n v="0"/>
    <n v="0"/>
    <n v="0"/>
    <n v="0"/>
    <n v="1"/>
    <n v="0"/>
    <n v="0"/>
    <n v="1"/>
    <n v="20"/>
    <s v="Miele"/>
    <n v="4"/>
    <s v="Ja"/>
    <n v="8"/>
    <s v="Nej"/>
    <s v="Nej"/>
    <s v="Nej"/>
    <n v="2"/>
    <s v="God plads"/>
    <s v="Udendørs lagerplads"/>
    <n v="0"/>
    <x v="0"/>
    <s v="Vanløse/Brønshøj-Husum"/>
    <n v="11"/>
    <n v="0"/>
    <n v="32"/>
    <n v="0"/>
    <n v="0"/>
    <n v="0"/>
    <n v="0"/>
    <n v="0"/>
    <n v="8"/>
    <n v="0"/>
    <n v="0"/>
    <n v="0"/>
    <n v="0"/>
    <n v="0"/>
    <n v="147471.63"/>
    <s v="37536"/>
  </r>
  <r>
    <x v="0"/>
    <x v="396"/>
    <s v="Børnehuset Haven"/>
    <x v="4"/>
    <s v="Frederikssundsvej 277"/>
    <n v="2700"/>
    <s v="Brønshøj"/>
    <s v="3827 12 00"/>
    <s v="37537@buf.kk.dk"/>
    <s v="Ellen Aamand"/>
    <n v="0"/>
    <n v="0"/>
    <s v="37537@buf.kk.dk"/>
    <s v="Integreret"/>
    <n v="12"/>
    <n v="0"/>
    <n v="44"/>
    <n v="0"/>
    <n v="0"/>
    <n v="0"/>
    <n v="0"/>
    <s v="Nej"/>
    <n v="0"/>
    <n v="0"/>
    <n v="5"/>
    <n v="5"/>
    <n v="5"/>
    <n v="5"/>
    <n v="0"/>
    <n v="5"/>
    <n v="0"/>
    <n v="0"/>
    <n v="5"/>
    <n v="0"/>
    <n v="100000"/>
    <n v="0"/>
    <n v="0"/>
    <n v="0"/>
    <n v="0"/>
    <n v="0"/>
    <n v="0"/>
    <n v="0"/>
    <n v="0"/>
    <n v="0"/>
    <n v="0"/>
    <n v="0"/>
    <n v="0"/>
    <n v="0"/>
    <n v="0"/>
    <n v="0"/>
    <n v="0"/>
    <n v="0"/>
    <n v="0"/>
    <n v="70"/>
    <n v="70"/>
    <n v="1"/>
    <n v="1"/>
    <s v="Ja"/>
    <s v="Nej"/>
    <s v="Ja"/>
    <s v="Ja"/>
    <n v="0"/>
    <s v="Ja"/>
    <s v="Ikke debatteret endnu, men tror de er for"/>
    <s v="Ja"/>
    <n v="0"/>
    <s v="Nej"/>
    <s v="Vil gerne have en der starter i en 20-25 timers stilling evt. sideløbende m. kurser i madhuset. OBS! Denne stilling skal starte i aug 09 og være i vuggestuen og senere i bh"/>
    <n v="0"/>
    <s v="produktionskøkken"/>
    <s v="nej"/>
    <s v="Mindre"/>
    <s v="Ingen"/>
    <s v="Nej"/>
    <s v="Industriopvaskemaskine da der skal laves mad til 70. Evt. ny bordplade, da der er laminat m. huller, som kan være problematiske ift. Sundhedsstyrelsen. Ellers helt i top. Meget stort."/>
    <n v="0"/>
    <n v="0"/>
    <n v="0"/>
    <n v="0"/>
    <n v="0"/>
    <n v="0"/>
    <n v="0"/>
    <n v="0"/>
    <n v="0"/>
    <s v="Birgitte Glerup / Sine"/>
    <d v="2009-03-13T00:00:00"/>
    <n v="0"/>
    <n v="0"/>
    <n v="1"/>
    <n v="5"/>
    <n v="0"/>
    <n v="3"/>
    <n v="0"/>
    <n v="0"/>
    <n v="0"/>
    <n v="0"/>
    <n v="2"/>
    <n v="0"/>
    <n v="0"/>
    <n v="1"/>
    <n v="0"/>
    <n v="0"/>
    <n v="2"/>
    <n v="0"/>
    <n v="0"/>
    <n v="1"/>
    <n v="20"/>
    <s v="Miele"/>
    <n v="0"/>
    <s v="Ja"/>
    <n v="15"/>
    <s v="Nej"/>
    <s v="Nej"/>
    <s v="Nej"/>
    <n v="3"/>
    <s v="God plads"/>
    <s v="Vil rigtig gerne i gang med at lave mad. Får vuggestuen maden fra et cateringfirma og vil derfor gerne have en køkkenmedarbejder, der kan starte på deltid til sommer og så gå op på fuld tid. Får kun mad udefra, fordi det har været svært at skaffe køkkenpersonale,"/>
    <n v="0"/>
    <x v="0"/>
    <s v="Vanløse/Brønshøj-Husum"/>
    <n v="14"/>
    <n v="0"/>
    <n v="44"/>
    <n v="0"/>
    <n v="0"/>
    <n v="0"/>
    <n v="0"/>
    <n v="0"/>
    <n v="12"/>
    <n v="0"/>
    <n v="0"/>
    <n v="0"/>
    <n v="0"/>
    <n v="0"/>
    <n v="167246.04"/>
    <s v="37537"/>
  </r>
  <r>
    <x v="0"/>
    <x v="397"/>
    <s v="Skattekisten"/>
    <x v="4"/>
    <s v="Klitmøllervej 71"/>
    <n v="2720"/>
    <s v="Vanløse"/>
    <s v="38 74 94 24"/>
    <s v="37544@buf.kk.dk"/>
    <s v="Solveig A Lund"/>
    <n v="38718605"/>
    <n v="38749424"/>
    <s v="37544@buf.kk.dk"/>
    <s v="Integreret"/>
    <n v="39"/>
    <n v="0"/>
    <n v="54"/>
    <n v="0"/>
    <n v="0"/>
    <n v="0"/>
    <n v="0"/>
    <s v="Nej"/>
    <n v="0"/>
    <n v="0"/>
    <n v="5"/>
    <n v="5"/>
    <n v="5"/>
    <n v="5"/>
    <n v="0"/>
    <n v="5"/>
    <n v="0"/>
    <n v="0"/>
    <n v="5"/>
    <n v="0"/>
    <n v="115000"/>
    <n v="115000"/>
    <n v="0"/>
    <s v="Ja"/>
    <s v="nej"/>
    <s v="Grethe Hjulmand"/>
    <n v="1986"/>
    <n v="37"/>
    <n v="0"/>
    <n v="0"/>
    <s v="23-25 års erfaring"/>
    <s v="Økologisk Oplysnings Forbund, Hygiejne"/>
    <n v="0"/>
    <n v="0"/>
    <n v="0"/>
    <n v="0"/>
    <n v="0"/>
    <n v="0"/>
    <n v="0"/>
    <n v="100"/>
    <n v="0"/>
    <n v="2"/>
    <n v="2"/>
    <s v="Ja"/>
    <s v="ja"/>
    <s v="Ja"/>
    <s v="Ja"/>
    <n v="0"/>
    <s v="Ja"/>
    <n v="0"/>
    <s v="Ja"/>
    <s v="De er klar men i tvivl om hvor pengene kommer fra til ekstra personale timer"/>
    <s v="ja"/>
    <s v="De kan de godt selv"/>
    <n v="0"/>
    <s v="produktionskøkken"/>
    <s v="nej"/>
    <s v="Større"/>
    <s v="Mindre"/>
    <s v="Nej"/>
    <s v="En ny ovn (gerne konvektionsovn), rullebord i stål, en stor røremaskine"/>
    <n v="0"/>
    <n v="0"/>
    <n v="0"/>
    <n v="0"/>
    <n v="0"/>
    <n v="0"/>
    <n v="0"/>
    <n v="0"/>
    <n v="0"/>
    <s v="Cathrine Jerrik/Sine"/>
    <n v="0"/>
    <n v="0"/>
    <n v="0"/>
    <n v="1"/>
    <n v="4"/>
    <n v="0"/>
    <n v="2"/>
    <n v="0"/>
    <n v="0"/>
    <n v="0"/>
    <n v="1"/>
    <n v="2"/>
    <n v="0"/>
    <n v="0"/>
    <n v="0"/>
    <n v="0"/>
    <n v="0"/>
    <n v="1"/>
    <n v="0"/>
    <n v="0"/>
    <n v="1"/>
    <n v="4"/>
    <s v="Ken"/>
    <n v="3"/>
    <s v="Nej"/>
    <n v="0"/>
    <s v="Ja"/>
    <s v="Ja"/>
    <s v="ja"/>
    <n v="2"/>
    <s v="God plads"/>
    <s v="Fint lager"/>
    <n v="0"/>
    <x v="0"/>
    <s v="Vanløse/Brønshøj-Husum"/>
    <n v="39"/>
    <n v="0"/>
    <n v="54"/>
    <n v="0"/>
    <n v="0"/>
    <n v="0"/>
    <n v="0"/>
    <n v="0"/>
    <n v="0"/>
    <n v="0"/>
    <n v="0"/>
    <n v="0"/>
    <n v="0"/>
    <n v="0"/>
    <n v="161930.82999999999"/>
    <s v="37544"/>
  </r>
  <r>
    <x v="0"/>
    <x v="398"/>
    <s v="Den integrerede institution Grøndalslund"/>
    <x v="4"/>
    <s v="Ålekistevej 14"/>
    <n v="2720"/>
    <s v="Vanløse"/>
    <n v="38743023"/>
    <s v="37576@buf.kk.dk"/>
    <s v="Susanne Nielsen"/>
    <n v="0"/>
    <n v="0"/>
    <s v="37576@buf.kk.dk"/>
    <s v="Integreret"/>
    <n v="36"/>
    <n v="0"/>
    <n v="48"/>
    <n v="0"/>
    <n v="0"/>
    <n v="0"/>
    <n v="0"/>
    <s v="Nej"/>
    <n v="0"/>
    <n v="0"/>
    <n v="5"/>
    <n v="5"/>
    <n v="4"/>
    <n v="5"/>
    <n v="0"/>
    <n v="5"/>
    <n v="0"/>
    <n v="0"/>
    <n v="5"/>
    <n v="0"/>
    <n v="153600"/>
    <n v="38400"/>
    <n v="0"/>
    <s v="Ja"/>
    <s v="nej"/>
    <s v="Birgitte Larsen"/>
    <n v="2006"/>
    <n v="37"/>
    <n v="0"/>
    <s v="Køkkenleder"/>
    <s v="Erfaring fra andre institutioner"/>
    <n v="0"/>
    <n v="0"/>
    <n v="0"/>
    <n v="0"/>
    <n v="0"/>
    <n v="0"/>
    <n v="0"/>
    <n v="0"/>
    <n v="90"/>
    <n v="90"/>
    <n v="2"/>
    <n v="2"/>
    <s v="Ja"/>
    <s v="ja"/>
    <s v="Ja"/>
    <s v="Ja"/>
    <n v="0"/>
    <s v="Nej"/>
    <s v="Afventende, bekymrede - bliver det nu bedre end madpakken."/>
    <s v="Nej"/>
    <s v="som forældrene"/>
    <s v="Nej"/>
    <s v="Vil gerne have fra os"/>
    <n v="0"/>
    <s v="produktionskøkken"/>
    <s v="nej"/>
    <s v="Mindre"/>
    <s v="Ingen"/>
    <s v="Nej"/>
    <s v="Eksisterende ovn udskiftes. Kogebord skiftes til nyere med 4 plader (glaskeramisk)"/>
    <n v="0"/>
    <n v="0"/>
    <n v="0"/>
    <n v="0"/>
    <n v="0"/>
    <n v="0"/>
    <n v="0"/>
    <n v="0"/>
    <n v="0"/>
    <s v="Lone Voss/Sine"/>
    <d v="2009-03-16T00:00:00"/>
    <n v="0"/>
    <n v="0"/>
    <n v="1"/>
    <n v="4"/>
    <n v="0"/>
    <n v="0"/>
    <n v="1"/>
    <n v="0"/>
    <n v="3"/>
    <n v="0"/>
    <n v="2"/>
    <n v="0"/>
    <n v="0"/>
    <n v="1"/>
    <n v="0"/>
    <n v="0"/>
    <n v="2"/>
    <n v="0"/>
    <n v="1"/>
    <n v="1"/>
    <n v="0"/>
    <s v="Ken"/>
    <n v="5"/>
    <s v="Ja"/>
    <n v="20"/>
    <s v="Nej"/>
    <s v="Nej"/>
    <s v="ja"/>
    <n v="3"/>
    <s v="God plads"/>
    <n v="0"/>
    <n v="0"/>
    <x v="0"/>
    <s v="Vanløse/Brønshøj-Husum"/>
    <n v="36"/>
    <n v="0"/>
    <n v="48"/>
    <n v="0"/>
    <n v="0"/>
    <n v="0"/>
    <n v="0"/>
    <n v="0"/>
    <n v="0"/>
    <n v="0"/>
    <n v="0"/>
    <n v="0"/>
    <n v="0"/>
    <n v="0"/>
    <n v="157824.35999999999"/>
    <s v="37576"/>
  </r>
  <r>
    <x v="0"/>
    <x v="399"/>
    <s v="Børneplaneten Benediktegården"/>
    <x v="7"/>
    <s v="Spontinisvej 22"/>
    <n v="2450"/>
    <s v="København SV"/>
    <s v="36 17 17 71"/>
    <s v="35269@buf.kk.dk"/>
    <s v="Vicki Børgesen"/>
    <n v="0"/>
    <n v="0"/>
    <s v="35269@buf.kk.dk"/>
    <s v="Integreret"/>
    <n v="43"/>
    <n v="0"/>
    <n v="60"/>
    <n v="0"/>
    <n v="0"/>
    <n v="0"/>
    <n v="0"/>
    <s v="ja"/>
    <n v="2"/>
    <n v="1"/>
    <n v="5"/>
    <n v="5"/>
    <n v="5"/>
    <n v="5"/>
    <n v="0"/>
    <n v="5"/>
    <n v="5"/>
    <n v="0"/>
    <n v="5"/>
    <n v="0"/>
    <s v="Der er afsat 300000kr til 43 vuggestuebørn og 60 børnehavebørn."/>
    <n v="0"/>
    <n v="0"/>
    <s v="Ja"/>
    <s v="Ja"/>
    <s v="Anthran"/>
    <n v="1997"/>
    <n v="35"/>
    <n v="0"/>
    <s v="Ufaglært"/>
    <s v="12-15 års erfaring"/>
    <s v="Økologikursus ØOF"/>
    <n v="0"/>
    <n v="0"/>
    <n v="0"/>
    <n v="0"/>
    <n v="0"/>
    <n v="0"/>
    <n v="0"/>
    <n v="50"/>
    <n v="50"/>
    <n v="2"/>
    <n v="2"/>
    <s v="Ja"/>
    <s v="ja"/>
    <s v="Ja"/>
    <s v="Ja"/>
    <n v="0"/>
    <s v="Ja"/>
    <n v="0"/>
    <s v="Ja"/>
    <n v="0"/>
    <s v="ja"/>
    <s v="Vil herne have en ansat mere i 25-30 timer"/>
    <n v="0"/>
    <s v="produktionskøkken"/>
    <s v="Ja"/>
    <s v="Ingen"/>
    <s v="Mindre"/>
    <s v="Nej"/>
    <s v="evt. males."/>
    <n v="0"/>
    <n v="0"/>
    <n v="0"/>
    <n v="0"/>
    <n v="0"/>
    <n v="0"/>
    <n v="0"/>
    <n v="0"/>
    <n v="0"/>
    <s v="Cathrine Jerrik"/>
    <d v="2009-02-03T00:00:00"/>
    <n v="0"/>
    <n v="0"/>
    <n v="1"/>
    <n v="4"/>
    <n v="0"/>
    <n v="2"/>
    <n v="0"/>
    <n v="0"/>
    <n v="0"/>
    <n v="0"/>
    <n v="1"/>
    <n v="1"/>
    <n v="0"/>
    <n v="0"/>
    <n v="0"/>
    <n v="0"/>
    <n v="2"/>
    <n v="0"/>
    <n v="0"/>
    <n v="1"/>
    <n v="25"/>
    <s v="Miele"/>
    <n v="3"/>
    <s v="Nej"/>
    <n v="0"/>
    <s v="Nej"/>
    <s v="Ja"/>
    <s v="Nej"/>
    <n v="2"/>
    <s v="Begrænset"/>
    <s v="Institutionen er i 2 etager, så de ønsker sig en madelevator.."/>
    <n v="0"/>
    <x v="0"/>
    <s v="Vesterbro/Kgs.Enghave"/>
    <n v="43"/>
    <n v="0"/>
    <n v="60"/>
    <n v="0"/>
    <n v="0"/>
    <n v="0"/>
    <n v="0"/>
    <n v="0"/>
    <n v="0"/>
    <n v="0"/>
    <n v="0"/>
    <n v="0"/>
    <n v="0"/>
    <n v="0"/>
    <n v="253136.8"/>
    <s v="35269"/>
  </r>
  <r>
    <x v="0"/>
    <x v="400"/>
    <s v="Børneplaneten Benediktegården"/>
    <x v="7"/>
    <s v="Spontinisvej 22"/>
    <n v="2450"/>
    <s v="København SV"/>
    <s v="36 17 17 71"/>
    <s v="35269@buf.kk.dk"/>
    <s v="Vicki Børgesen"/>
    <n v="0"/>
    <n v="0"/>
    <s v="35269@buf.kk.dk"/>
    <s v="Integreret"/>
    <n v="43"/>
    <n v="0"/>
    <n v="60"/>
    <n v="0"/>
    <n v="0"/>
    <n v="0"/>
    <n v="0"/>
    <s v="ja"/>
    <n v="0"/>
    <n v="2"/>
    <n v="0"/>
    <n v="0"/>
    <n v="0"/>
    <n v="0"/>
    <n v="0"/>
    <n v="0"/>
    <n v="0"/>
    <n v="0"/>
    <n v="0"/>
    <n v="0"/>
    <n v="0"/>
    <n v="0"/>
    <n v="0"/>
    <n v="0"/>
    <n v="0"/>
    <n v="0"/>
    <n v="0"/>
    <n v="0"/>
    <n v="0"/>
    <n v="0"/>
    <n v="0"/>
    <n v="0"/>
    <n v="0"/>
    <n v="0"/>
    <n v="0"/>
    <n v="0"/>
    <n v="0"/>
    <n v="0"/>
    <n v="0"/>
    <n v="0"/>
    <n v="0"/>
    <n v="0"/>
    <n v="0"/>
    <n v="0"/>
    <n v="0"/>
    <n v="0"/>
    <n v="0"/>
    <n v="0"/>
    <n v="0"/>
    <n v="0"/>
    <n v="0"/>
    <n v="0"/>
    <n v="0"/>
    <n v="0"/>
    <n v="0"/>
    <s v="Køkken blandet tilvirk"/>
    <n v="0"/>
    <n v="0"/>
    <n v="0"/>
    <n v="0"/>
    <n v="0"/>
    <s v="Mindre"/>
    <s v="Mindre"/>
    <s v="Nej"/>
    <s v="Kræver fornyelse for at bliver godkendt af føædevarer myndighederne. Mangler bedre kølefaciliteter."/>
    <n v="0"/>
    <n v="0"/>
    <n v="0"/>
    <n v="0"/>
    <n v="0"/>
    <s v="Cathrine Jerrik"/>
    <d v="2009-02-03T00:00:00"/>
    <n v="0"/>
    <n v="0"/>
    <n v="1"/>
    <n v="4"/>
    <n v="0"/>
    <n v="2"/>
    <n v="0"/>
    <n v="0"/>
    <n v="0"/>
    <n v="0"/>
    <n v="1"/>
    <n v="0"/>
    <n v="0"/>
    <n v="0"/>
    <n v="0"/>
    <n v="0"/>
    <n v="1"/>
    <n v="0"/>
    <n v="0"/>
    <n v="1"/>
    <n v="25"/>
    <s v="Miele"/>
    <n v="3"/>
    <s v="Nej"/>
    <n v="0"/>
    <s v="Nej"/>
    <s v="Nej"/>
    <s v="Nej"/>
    <n v="2"/>
    <n v="0"/>
    <s v="gamle og små køleskabe. Ombygning påkrævet. Institutionen er i to etager så der ønskes madelevator, der findes et thekøkken i børnehavesektionen som tidligere har været produktionskøkken"/>
    <n v="0"/>
    <x v="0"/>
    <s v="Vesterbro/Kgs.Enghave"/>
    <n v="43"/>
    <n v="0"/>
    <n v="60"/>
    <n v="0"/>
    <n v="0"/>
    <n v="0"/>
    <n v="0"/>
    <n v="0"/>
    <n v="0"/>
    <n v="0"/>
    <n v="0"/>
    <n v="0"/>
    <n v="0"/>
    <n v="0"/>
    <n v="253136.8"/>
    <s v="35269"/>
  </r>
  <r>
    <x v="0"/>
    <x v="401"/>
    <s v="Børnehuset Colombus"/>
    <x v="7"/>
    <s v="Rejsbygade 8A"/>
    <n v="1759"/>
    <s v="København V"/>
    <s v="88 88 82 40"/>
    <s v="mail@columbus.kk.dk"/>
    <s v="Bente"/>
    <n v="33248986"/>
    <n v="0"/>
    <s v="35308@buf.kk.dk"/>
    <s v="Integreret"/>
    <n v="50"/>
    <n v="0"/>
    <n v="66"/>
    <n v="0"/>
    <n v="0"/>
    <n v="0"/>
    <n v="0"/>
    <s v="Nej"/>
    <n v="0"/>
    <n v="0"/>
    <n v="5"/>
    <n v="5"/>
    <n v="5"/>
    <n v="5"/>
    <n v="0"/>
    <n v="5"/>
    <n v="5"/>
    <n v="5"/>
    <n v="5"/>
    <n v="0"/>
    <n v="0"/>
    <n v="0"/>
    <n v="0"/>
    <s v="Ja"/>
    <s v="nej"/>
    <s v="Sara Østergaard"/>
    <n v="0"/>
    <n v="37"/>
    <n v="0"/>
    <s v="Kok"/>
    <n v="0"/>
    <n v="0"/>
    <s v="Birgitte"/>
    <n v="2008"/>
    <n v="20"/>
    <n v="0"/>
    <s v="ufaglært"/>
    <s v="10 års køkkenerfaring"/>
    <s v="hygiejne"/>
    <n v="0"/>
    <n v="0"/>
    <n v="1"/>
    <n v="1"/>
    <s v="Ja"/>
    <s v="Nej"/>
    <s v="nej"/>
    <s v="Ja"/>
    <s v="ved ikke"/>
    <n v="0"/>
    <n v="0"/>
    <n v="0"/>
    <n v="0"/>
    <s v="Nej"/>
    <n v="0"/>
    <n v="0"/>
    <s v="produktionskøkken"/>
    <s v="nej"/>
    <s v="Mindre"/>
    <n v="0"/>
    <n v="0"/>
    <s v="Hurtigere opvaskemaskine nødvendig"/>
    <n v="0"/>
    <n v="0"/>
    <n v="0"/>
    <n v="0"/>
    <n v="0"/>
    <n v="0"/>
    <n v="0"/>
    <n v="0"/>
    <n v="0"/>
    <s v="Mariah"/>
    <d v="2009-01-30T00:00:00"/>
    <n v="0"/>
    <n v="0"/>
    <n v="1"/>
    <n v="5"/>
    <n v="0"/>
    <n v="2"/>
    <n v="0"/>
    <n v="0"/>
    <n v="0"/>
    <n v="0"/>
    <n v="2"/>
    <n v="2"/>
    <n v="0"/>
    <n v="0"/>
    <n v="0"/>
    <n v="0"/>
    <n v="2"/>
    <n v="0"/>
    <n v="0"/>
    <n v="1"/>
    <n v="25"/>
    <s v="Miele Professional"/>
    <n v="10"/>
    <s v="Ja"/>
    <n v="12"/>
    <s v="Nej"/>
    <s v="Nej"/>
    <s v="Nej"/>
    <n v="4"/>
    <s v="God plads"/>
    <s v="Mangler kun en bedre opvaskemaskine"/>
    <n v="0"/>
    <x v="0"/>
    <s v="Vesterbro/Kgs.Enghave"/>
    <n v="52"/>
    <n v="0"/>
    <n v="66"/>
    <n v="0"/>
    <n v="0"/>
    <n v="0"/>
    <n v="0"/>
    <n v="0"/>
    <n v="0"/>
    <n v="0"/>
    <n v="0"/>
    <n v="0"/>
    <n v="0"/>
    <n v="0"/>
    <n v="15403.11"/>
    <s v="35308"/>
  </r>
  <r>
    <x v="0"/>
    <x v="402"/>
    <s v="Børnehuset Colombus"/>
    <x v="7"/>
    <s v="Rejsbygade 8A"/>
    <n v="1759"/>
    <s v="København V"/>
    <s v="88 88 82 40"/>
    <s v="mail@columbus.kk.dk"/>
    <s v="Bente"/>
    <n v="33248986"/>
    <n v="0"/>
    <s v="35308@buf.kk.dk"/>
    <s v="Integreret"/>
    <n v="50"/>
    <n v="0"/>
    <n v="66"/>
    <n v="0"/>
    <n v="0"/>
    <n v="0"/>
    <n v="0"/>
    <s v="Nej"/>
    <n v="0"/>
    <n v="0"/>
    <n v="0"/>
    <n v="0"/>
    <n v="0"/>
    <n v="0"/>
    <n v="0"/>
    <n v="0"/>
    <n v="0"/>
    <n v="0"/>
    <n v="0"/>
    <n v="0"/>
    <n v="0"/>
    <n v="0"/>
    <n v="0"/>
    <n v="0"/>
    <n v="0"/>
    <n v="0"/>
    <n v="0"/>
    <n v="0"/>
    <n v="0"/>
    <n v="0"/>
    <n v="0"/>
    <n v="0"/>
    <n v="0"/>
    <n v="0"/>
    <n v="0"/>
    <n v="0"/>
    <n v="0"/>
    <n v="0"/>
    <n v="0"/>
    <n v="0"/>
    <n v="0"/>
    <n v="0"/>
    <n v="0"/>
    <n v="0"/>
    <n v="0"/>
    <n v="0"/>
    <n v="0"/>
    <n v="0"/>
    <n v="0"/>
    <n v="0"/>
    <n v="0"/>
    <n v="0"/>
    <n v="0"/>
    <n v="0"/>
    <n v="0"/>
    <s v="Køkken begrænset tilvirk"/>
    <s v="nej"/>
    <s v="Mindre"/>
    <s v="Mindre"/>
    <s v="Nej"/>
    <s v="Dette skal vurderes: ekstra vask påkrævet? Rist i gulv påkrævet? Hæve opvaskemaskine påkrævet? Madhusvurdering: Der skal 1 ekstra varmluftovn"/>
    <n v="0"/>
    <n v="0"/>
    <n v="0"/>
    <n v="0"/>
    <n v="0"/>
    <n v="0"/>
    <n v="0"/>
    <n v="0"/>
    <n v="0"/>
    <s v="Birgitte Glerup"/>
    <d v="2009-01-30T00:00:00"/>
    <n v="0"/>
    <n v="1"/>
    <n v="0"/>
    <n v="4"/>
    <n v="1"/>
    <n v="0"/>
    <n v="0"/>
    <n v="0"/>
    <n v="0"/>
    <n v="0"/>
    <n v="3"/>
    <n v="0"/>
    <n v="0"/>
    <n v="0"/>
    <n v="0"/>
    <n v="0"/>
    <n v="0"/>
    <n v="0"/>
    <n v="0"/>
    <n v="1"/>
    <n v="20"/>
    <s v="Miele Professional"/>
    <n v="10"/>
    <s v="Nej"/>
    <n v="0"/>
    <s v="Nej"/>
    <s v="Ja"/>
    <s v="Nej"/>
    <n v="1"/>
    <s v="ingen plads"/>
    <s v="god plads i køkkenet"/>
    <n v="0"/>
    <x v="0"/>
    <s v="Vesterbro/Kgs.Enghave"/>
    <n v="52"/>
    <n v="0"/>
    <n v="66"/>
    <n v="0"/>
    <n v="0"/>
    <n v="0"/>
    <n v="0"/>
    <n v="0"/>
    <n v="0"/>
    <n v="0"/>
    <n v="0"/>
    <n v="0"/>
    <n v="0"/>
    <n v="0"/>
    <n v="15403.11"/>
    <s v="35308"/>
  </r>
  <r>
    <x v="0"/>
    <x v="403"/>
    <s v="Børnehuset Frederiksholm"/>
    <x v="7"/>
    <s v="Borgbjergsvej 30A"/>
    <n v="2450"/>
    <s v="København SV"/>
    <s v="33 31 69 96"/>
    <s v="35320@buf.kk.dk"/>
    <s v="Elisabeth Lunding"/>
    <n v="36462858"/>
    <n v="33316996"/>
    <s v="35320@buf.kk.dk"/>
    <s v="Integreret"/>
    <n v="16"/>
    <n v="0"/>
    <n v="44"/>
    <n v="0"/>
    <n v="0"/>
    <n v="0"/>
    <n v="0"/>
    <s v="Nej"/>
    <n v="0"/>
    <n v="0"/>
    <n v="5"/>
    <n v="5"/>
    <n v="3"/>
    <n v="5"/>
    <n v="0"/>
    <n v="5"/>
    <n v="0"/>
    <n v="0"/>
    <n v="5"/>
    <n v="0"/>
    <n v="44500"/>
    <n v="44500"/>
    <n v="0"/>
    <s v="Ja"/>
    <s v="nej"/>
    <s v="Janette Bandier"/>
    <n v="2007"/>
    <n v="20"/>
    <n v="0"/>
    <s v="køkkenassistent"/>
    <s v="som køkkenassistent"/>
    <s v="Egenkontrol"/>
    <n v="0"/>
    <n v="0"/>
    <n v="0"/>
    <n v="0"/>
    <n v="0"/>
    <n v="0"/>
    <n v="0"/>
    <n v="95"/>
    <n v="95"/>
    <n v="2"/>
    <n v="2"/>
    <s v="Ja"/>
    <s v="ja"/>
    <s v="Ja"/>
    <s v="Ja"/>
    <s v="Er meget negativ omkring ordningen."/>
    <s v="Ja"/>
    <s v="Men meget negative"/>
    <s v="Ja"/>
    <s v="Men meget negative"/>
    <s v="Nej"/>
    <n v="0"/>
    <n v="0"/>
    <s v="produktionskøkken"/>
    <s v="Ja"/>
    <s v="Mindre"/>
    <s v="Ingen"/>
    <s v="Nej"/>
    <s v="Køkkenet bliver brugt til vuggestuen"/>
    <n v="0"/>
    <n v="0"/>
    <n v="0"/>
    <n v="0"/>
    <n v="0"/>
    <n v="0"/>
    <n v="0"/>
    <n v="0"/>
    <n v="0"/>
    <s v="Cathrine Jerrik / Nanna"/>
    <d v="2009-03-09T00:00:00"/>
    <n v="0"/>
    <n v="1"/>
    <n v="0"/>
    <n v="0"/>
    <n v="0"/>
    <n v="1"/>
    <n v="0"/>
    <n v="0"/>
    <n v="0"/>
    <n v="1"/>
    <n v="0"/>
    <n v="0"/>
    <n v="0"/>
    <n v="0"/>
    <n v="0"/>
    <n v="1"/>
    <n v="0"/>
    <n v="0"/>
    <n v="0"/>
    <n v="1"/>
    <n v="20"/>
    <s v="Miele"/>
    <n v="2"/>
    <s v="Nej"/>
    <n v="0"/>
    <s v="Ja"/>
    <s v="Ja"/>
    <s v="Nej"/>
    <n v="2"/>
    <s v="God plads"/>
    <n v="0"/>
    <n v="0"/>
    <x v="0"/>
    <s v="Vesterbro/Kgs.Enghave"/>
    <n v="18"/>
    <n v="0"/>
    <n v="44"/>
    <n v="0"/>
    <n v="0"/>
    <n v="0"/>
    <n v="0"/>
    <n v="0"/>
    <n v="0"/>
    <n v="0"/>
    <n v="0"/>
    <n v="0"/>
    <n v="0"/>
    <n v="0"/>
    <n v="89587.18"/>
    <s v="35320"/>
  </r>
  <r>
    <x v="0"/>
    <x v="404"/>
    <s v="Børnehuset Frederiksholm"/>
    <x v="7"/>
    <s v="Borgbjergsvej 30A"/>
    <n v="2450"/>
    <s v="København SV"/>
    <s v="33 31 69 96"/>
    <s v="35320@buf.kk.dk"/>
    <s v="Elisabeth Lunding"/>
    <n v="36462858"/>
    <n v="33316996"/>
    <s v="35320@buf.kk.dk"/>
    <s v="Integreret"/>
    <n v="0"/>
    <n v="0"/>
    <n v="0"/>
    <n v="0"/>
    <n v="0"/>
    <n v="0"/>
    <n v="0"/>
    <n v="0"/>
    <n v="0"/>
    <n v="0"/>
    <n v="5"/>
    <n v="5"/>
    <n v="3"/>
    <n v="5"/>
    <n v="0"/>
    <n v="5"/>
    <n v="0"/>
    <n v="0"/>
    <n v="5"/>
    <n v="0"/>
    <n v="44500"/>
    <n v="44500"/>
    <n v="0"/>
    <n v="0"/>
    <n v="0"/>
    <n v="0"/>
    <n v="0"/>
    <n v="0"/>
    <n v="0"/>
    <n v="0"/>
    <n v="0"/>
    <n v="0"/>
    <n v="0"/>
    <n v="0"/>
    <n v="0"/>
    <n v="0"/>
    <n v="0"/>
    <n v="0"/>
    <n v="0"/>
    <n v="95"/>
    <n v="95"/>
    <n v="0"/>
    <n v="0"/>
    <n v="0"/>
    <n v="0"/>
    <n v="0"/>
    <n v="0"/>
    <n v="0"/>
    <n v="0"/>
    <n v="0"/>
    <n v="0"/>
    <n v="0"/>
    <n v="0"/>
    <n v="0"/>
    <n v="0"/>
    <s v="Ved ikke"/>
    <n v="0"/>
    <n v="0"/>
    <n v="0"/>
    <n v="0"/>
    <n v="0"/>
    <n v="0"/>
    <n v="0"/>
    <n v="0"/>
    <n v="0"/>
    <n v="0"/>
    <n v="0"/>
    <n v="0"/>
    <n v="0"/>
    <n v="0"/>
    <n v="0"/>
    <d v="1899-12-30T00:00:00"/>
    <n v="0"/>
    <n v="1"/>
    <n v="0"/>
    <n v="0"/>
    <n v="0"/>
    <n v="0"/>
    <n v="0"/>
    <n v="0"/>
    <n v="0"/>
    <n v="1"/>
    <n v="0"/>
    <n v="0"/>
    <n v="0"/>
    <n v="0"/>
    <n v="0"/>
    <n v="1"/>
    <n v="0"/>
    <n v="0"/>
    <n v="0"/>
    <n v="1"/>
    <n v="20"/>
    <s v="miele"/>
    <n v="6"/>
    <n v="0"/>
    <n v="0"/>
    <n v="0"/>
    <n v="0"/>
    <n v="0"/>
    <n v="1"/>
    <s v="ingen plads"/>
    <n v="0"/>
    <n v="0"/>
    <x v="0"/>
    <s v="Vesterbro/Kgs.Enghave"/>
    <n v="18"/>
    <n v="0"/>
    <n v="44"/>
    <n v="0"/>
    <n v="0"/>
    <n v="0"/>
    <n v="0"/>
    <n v="0"/>
    <n v="0"/>
    <n v="0"/>
    <n v="0"/>
    <n v="0"/>
    <n v="0"/>
    <n v="0"/>
    <n v="89587.18"/>
    <s v="35320"/>
  </r>
  <r>
    <x v="0"/>
    <x v="405"/>
    <s v="Saxoly Børnehus"/>
    <x v="7"/>
    <s v="Saxogade 104A"/>
    <n v="1662"/>
    <s v="København V"/>
    <s v="33 21 56 56"/>
    <s v="35433@buf.kk.dk"/>
    <s v="Irene Handt"/>
    <n v="0"/>
    <n v="0"/>
    <s v="35433@buf.kk.dk"/>
    <s v="Integreret"/>
    <n v="36"/>
    <n v="0"/>
    <n v="84"/>
    <n v="0"/>
    <n v="0"/>
    <n v="0"/>
    <n v="0"/>
    <s v="ja"/>
    <n v="3"/>
    <n v="1"/>
    <n v="5"/>
    <n v="5"/>
    <n v="5"/>
    <n v="5"/>
    <n v="0"/>
    <n v="5"/>
    <n v="5"/>
    <n v="0"/>
    <n v="5"/>
    <n v="0"/>
    <n v="10000"/>
    <n v="10000"/>
    <n v="0"/>
    <s v="Ja"/>
    <s v="nej"/>
    <s v="Berit Andersen"/>
    <n v="2008"/>
    <n v="35"/>
    <n v="0"/>
    <s v="Ernæringsassistent"/>
    <s v="12 år med mad til børn"/>
    <n v="0"/>
    <n v="0"/>
    <n v="0"/>
    <n v="0"/>
    <n v="0"/>
    <n v="0"/>
    <n v="0"/>
    <n v="0"/>
    <n v="90"/>
    <n v="90"/>
    <n v="2"/>
    <n v="2"/>
    <s v="Ja"/>
    <s v="Nej"/>
    <s v="Ja"/>
    <n v="0"/>
    <s v="Ved ikke. De vil gerne selv lave mad, men har endnu ikke taget stilling til det, pga. interne problemer"/>
    <s v="Ja"/>
    <n v="0"/>
    <s v="Ja"/>
    <n v="0"/>
    <s v="Nej"/>
    <s v="Vil evt. gerne have hjælp"/>
    <n v="0"/>
    <s v="produktionskøkken"/>
    <s v="Ja"/>
    <s v="Ingen"/>
    <s v="Ingen"/>
    <s v="Nej"/>
    <n v="0"/>
    <n v="0"/>
    <n v="0"/>
    <n v="0"/>
    <n v="0"/>
    <n v="0"/>
    <n v="0"/>
    <n v="0"/>
    <n v="0"/>
    <n v="0"/>
    <s v="Cathrine / Nanna"/>
    <d v="2009-02-26T00:00:00"/>
    <n v="0"/>
    <n v="0"/>
    <n v="1"/>
    <n v="5"/>
    <n v="0"/>
    <n v="2"/>
    <n v="0"/>
    <n v="0"/>
    <n v="0"/>
    <n v="0"/>
    <n v="2"/>
    <n v="0"/>
    <n v="0"/>
    <n v="0"/>
    <n v="0"/>
    <n v="0"/>
    <n v="2"/>
    <n v="0"/>
    <n v="0"/>
    <n v="1"/>
    <n v="25"/>
    <s v="Miele"/>
    <n v="3"/>
    <s v="Nej"/>
    <n v="0"/>
    <s v="Ja"/>
    <s v="Ja"/>
    <s v="Nej"/>
    <n v="4"/>
    <s v="Begrænset"/>
    <s v="Skabsplads i køkken, men intet lager._x000a_Nyt lækkert køkken"/>
    <n v="0"/>
    <x v="0"/>
    <s v="Vesterbro/Kgs.Enghave"/>
    <n v="36"/>
    <n v="0"/>
    <n v="84"/>
    <n v="0"/>
    <n v="0"/>
    <n v="0"/>
    <n v="0"/>
    <n v="0"/>
    <n v="0"/>
    <n v="0"/>
    <n v="0"/>
    <n v="0"/>
    <n v="0"/>
    <n v="0"/>
    <n v="260094.35"/>
    <s v="35433"/>
  </r>
  <r>
    <x v="0"/>
    <x v="406"/>
    <s v="Saxoly Børnehus"/>
    <x v="7"/>
    <s v="Saxogade 104A"/>
    <n v="1662"/>
    <s v="København V"/>
    <s v="33 21 56 56"/>
    <s v="35433@buf.kk.dk"/>
    <s v="Irene Handt"/>
    <n v="0"/>
    <n v="0"/>
    <s v="35433@buf.kk.dk"/>
    <s v="Integreret"/>
    <n v="36"/>
    <n v="0"/>
    <n v="84"/>
    <n v="0"/>
    <n v="0"/>
    <n v="0"/>
    <n v="0"/>
    <s v="ja"/>
    <n v="3"/>
    <n v="1"/>
    <n v="5"/>
    <n v="5"/>
    <n v="5"/>
    <n v="5"/>
    <n v="0"/>
    <n v="5"/>
    <n v="5"/>
    <n v="0"/>
    <n v="5"/>
    <n v="0"/>
    <n v="10000"/>
    <n v="10000"/>
    <n v="0"/>
    <s v="Ja"/>
    <s v="nej"/>
    <n v="0"/>
    <n v="0"/>
    <n v="0"/>
    <n v="0"/>
    <n v="0"/>
    <n v="0"/>
    <n v="0"/>
    <n v="0"/>
    <n v="0"/>
    <n v="0"/>
    <n v="0"/>
    <n v="0"/>
    <n v="0"/>
    <n v="0"/>
    <n v="90"/>
    <n v="90"/>
    <n v="2"/>
    <n v="2"/>
    <s v="Ja"/>
    <s v="Nej"/>
    <s v="Ja"/>
    <n v="0"/>
    <n v="0"/>
    <n v="0"/>
    <n v="0"/>
    <n v="0"/>
    <n v="0"/>
    <n v="0"/>
    <n v="0"/>
    <n v="0"/>
    <s v="Køkken begrænset tilvirk"/>
    <n v="0"/>
    <s v="Mindre"/>
    <s v="Mindre"/>
    <s v="Nej"/>
    <s v="Nye køkkenelementer er påkrævet, før det kan tages i brug igen"/>
    <n v="0"/>
    <n v="0"/>
    <n v="0"/>
    <n v="0"/>
    <n v="0"/>
    <n v="0"/>
    <n v="0"/>
    <n v="0"/>
    <n v="0"/>
    <s v="Cathrine / Nanna"/>
    <d v="2009-02-26T00:00:00"/>
    <n v="0"/>
    <n v="1"/>
    <n v="0"/>
    <n v="0"/>
    <n v="0"/>
    <n v="0"/>
    <n v="0"/>
    <n v="0"/>
    <n v="0"/>
    <n v="0"/>
    <n v="1"/>
    <n v="0"/>
    <n v="0"/>
    <n v="0"/>
    <n v="0"/>
    <n v="0"/>
    <n v="0"/>
    <n v="0"/>
    <n v="0"/>
    <n v="1"/>
    <n v="25"/>
    <s v="Miele"/>
    <n v="1"/>
    <s v="Nej"/>
    <n v="0"/>
    <s v="Nej"/>
    <s v="Nej"/>
    <s v="Nej"/>
    <n v="2"/>
    <s v="Begrænset"/>
    <s v="Skabsplads i køkken , men intet lager"/>
    <n v="0"/>
    <x v="0"/>
    <s v="Vesterbro/Kgs.Enghave"/>
    <n v="36"/>
    <n v="0"/>
    <n v="84"/>
    <n v="0"/>
    <n v="0"/>
    <n v="0"/>
    <n v="0"/>
    <n v="0"/>
    <n v="0"/>
    <n v="0"/>
    <n v="0"/>
    <n v="0"/>
    <n v="0"/>
    <n v="0"/>
    <n v="260094.35"/>
    <s v="35433"/>
  </r>
  <r>
    <x v="0"/>
    <x v="407"/>
    <s v="Saxoly Børnehus"/>
    <x v="7"/>
    <s v="Saxogade 104A"/>
    <n v="1662"/>
    <s v="København V"/>
    <s v="33 21 56 56"/>
    <s v="35433@buf.kk.dk"/>
    <s v="Irene Handt"/>
    <n v="0"/>
    <n v="0"/>
    <s v="35433@buf.kk.dk"/>
    <s v="Integreret"/>
    <n v="36"/>
    <n v="0"/>
    <n v="84"/>
    <n v="0"/>
    <n v="0"/>
    <n v="0"/>
    <n v="0"/>
    <s v="ja"/>
    <n v="3"/>
    <n v="1"/>
    <n v="5"/>
    <n v="5"/>
    <n v="5"/>
    <n v="5"/>
    <n v="0"/>
    <n v="5"/>
    <n v="5"/>
    <n v="0"/>
    <n v="5"/>
    <n v="0"/>
    <n v="10000"/>
    <n v="10000"/>
    <n v="0"/>
    <s v="Ja"/>
    <s v="nej"/>
    <n v="0"/>
    <n v="0"/>
    <n v="0"/>
    <n v="0"/>
    <n v="0"/>
    <n v="0"/>
    <n v="0"/>
    <n v="0"/>
    <n v="0"/>
    <n v="0"/>
    <n v="0"/>
    <n v="0"/>
    <n v="0"/>
    <n v="0"/>
    <n v="90"/>
    <n v="90"/>
    <n v="2"/>
    <n v="2"/>
    <s v="Ja"/>
    <s v="Nej"/>
    <s v="Ja"/>
    <n v="0"/>
    <n v="0"/>
    <n v="0"/>
    <n v="0"/>
    <n v="0"/>
    <n v="0"/>
    <n v="0"/>
    <n v="0"/>
    <n v="0"/>
    <s v="produktionskøkken"/>
    <n v="0"/>
    <s v="Mindre"/>
    <s v="Mindre"/>
    <s v="Nej"/>
    <s v="Køkkenet har ikke været brugt længe. Trænger til en kærlig hånd inden brug. Males "/>
    <n v="0"/>
    <n v="0"/>
    <n v="0"/>
    <n v="0"/>
    <n v="0"/>
    <n v="0"/>
    <n v="0"/>
    <n v="0"/>
    <n v="0"/>
    <s v="Cathrine / Nanna"/>
    <d v="2009-02-26T00:00:00"/>
    <n v="0"/>
    <n v="0"/>
    <n v="1"/>
    <n v="4"/>
    <n v="0"/>
    <n v="1"/>
    <n v="0"/>
    <n v="0"/>
    <n v="0"/>
    <n v="0"/>
    <n v="2"/>
    <n v="0"/>
    <n v="0"/>
    <n v="0"/>
    <n v="0"/>
    <n v="0"/>
    <n v="1"/>
    <n v="0"/>
    <n v="0"/>
    <n v="1"/>
    <n v="25"/>
    <s v="Miele"/>
    <n v="2.5"/>
    <s v="Nej"/>
    <n v="0"/>
    <s v="Nej"/>
    <s v="Nej"/>
    <s v="Nej"/>
    <n v="2"/>
    <s v="Begrænset"/>
    <s v="Køkken 3 i Børnehaven på Sønderboulevard, kun med de store børn. 51 børn hvor 11 dagligt kører ud til udflytterbørnehave"/>
    <n v="0"/>
    <x v="0"/>
    <s v="Vesterbro/Kgs.Enghave"/>
    <n v="36"/>
    <n v="0"/>
    <n v="84"/>
    <n v="0"/>
    <n v="0"/>
    <n v="0"/>
    <n v="0"/>
    <n v="0"/>
    <n v="0"/>
    <n v="0"/>
    <n v="0"/>
    <n v="0"/>
    <n v="0"/>
    <n v="0"/>
    <n v="260094.35"/>
    <s v="35433"/>
  </r>
  <r>
    <x v="0"/>
    <x v="408"/>
    <s v="Saxogården"/>
    <x v="7"/>
    <s v="Dannebrogsgade 34"/>
    <n v="1660"/>
    <s v="København V"/>
    <s v="33 21 41 97"/>
    <s v="saxogaarden@mail.dk"/>
    <s v="Charlotte Oscilowski"/>
    <n v="33290042"/>
    <n v="0"/>
    <s v="35550@buf.kk.dk"/>
    <s v="Integreret"/>
    <n v="32"/>
    <n v="0"/>
    <n v="55"/>
    <n v="40"/>
    <n v="0"/>
    <n v="0"/>
    <n v="0"/>
    <s v="Nej"/>
    <n v="0"/>
    <n v="0"/>
    <n v="5"/>
    <n v="5"/>
    <n v="4"/>
    <n v="5"/>
    <n v="0"/>
    <n v="5"/>
    <n v="0"/>
    <n v="0"/>
    <n v="5"/>
    <n v="0"/>
    <n v="230000"/>
    <n v="20000"/>
    <n v="0"/>
    <s v="Ja"/>
    <s v="nej"/>
    <s v="Zita Pedersen"/>
    <n v="2007"/>
    <n v="35"/>
    <n v="0"/>
    <s v="Næsten køkkenleder"/>
    <s v="25 års køkkenerfaring"/>
    <s v="Rodfrugter, bagekurser, barnemad, ernæringssammensætning"/>
    <n v="0"/>
    <n v="0"/>
    <n v="0"/>
    <n v="0"/>
    <n v="0"/>
    <n v="0"/>
    <n v="0"/>
    <n v="80"/>
    <n v="80"/>
    <n v="2"/>
    <n v="2"/>
    <s v="Ja"/>
    <s v="Nej"/>
    <s v="nej"/>
    <s v="Ja"/>
    <s v="Med opnormering af personale, anslår selv det kræver 20 timer mere"/>
    <s v="Ja"/>
    <n v="0"/>
    <s v="Ja"/>
    <s v="Er bekymret for hvad institutionen gør ved sygdom i køkkenet"/>
    <s v="Nej"/>
    <n v="0"/>
    <n v="0"/>
    <s v="produktionskøkken"/>
    <s v="nej"/>
    <s v="Ingen"/>
    <s v="Mindre"/>
    <s v="ja"/>
    <s v="Der mangler opbevaringsplads og afløb i gulvet"/>
    <n v="0"/>
    <n v="0"/>
    <n v="0"/>
    <n v="0"/>
    <n v="0"/>
    <n v="0"/>
    <n v="0"/>
    <n v="0"/>
    <n v="0"/>
    <s v="Mariah/ Margrethe"/>
    <d v="2009-01-22T00:00:00"/>
    <n v="0"/>
    <n v="0"/>
    <n v="1"/>
    <n v="10"/>
    <n v="2"/>
    <n v="0"/>
    <n v="0"/>
    <n v="0"/>
    <n v="0"/>
    <n v="0"/>
    <n v="3"/>
    <n v="0"/>
    <n v="0"/>
    <n v="0"/>
    <n v="0"/>
    <n v="2"/>
    <n v="0"/>
    <n v="0"/>
    <n v="1"/>
    <n v="1"/>
    <n v="2"/>
    <s v="Wexiödisk"/>
    <n v="5"/>
    <s v="Ja"/>
    <n v="12"/>
    <s v="Nej"/>
    <s v="Nej"/>
    <s v="ja"/>
    <n v="2"/>
    <s v="ingen plads"/>
    <s v="Der er ingen afløb i gulvet."/>
    <n v="0"/>
    <x v="0"/>
    <s v="Vesterbro/Kgs.Enghave"/>
    <n v="41"/>
    <n v="0"/>
    <n v="42"/>
    <n v="40"/>
    <n v="0"/>
    <n v="0"/>
    <n v="0"/>
    <n v="0"/>
    <n v="0"/>
    <n v="0"/>
    <n v="0"/>
    <n v="0"/>
    <n v="0"/>
    <n v="0"/>
    <n v="216250.94"/>
    <s v="35550"/>
  </r>
  <r>
    <x v="0"/>
    <x v="409"/>
    <s v="Syvstjernen"/>
    <x v="7"/>
    <s v="Dannebrogsgade 1"/>
    <n v="1665"/>
    <s v="København V"/>
    <s v="33 21 48 17"/>
    <s v="35558@buf.kk.dk"/>
    <s v="Ole Duelund"/>
    <n v="33257003"/>
    <n v="33244431"/>
    <s v="35558@buf.kk.dk"/>
    <s v="Integreret"/>
    <n v="22"/>
    <n v="0"/>
    <n v="26"/>
    <n v="0"/>
    <n v="0"/>
    <n v="0"/>
    <n v="0"/>
    <s v="Nej"/>
    <n v="0"/>
    <n v="0"/>
    <n v="5"/>
    <n v="5"/>
    <n v="4"/>
    <n v="5"/>
    <n v="0"/>
    <n v="5"/>
    <n v="5"/>
    <n v="0"/>
    <n v="5"/>
    <n v="0"/>
    <n v="83000"/>
    <n v="83000"/>
    <n v="0"/>
    <s v="Ja"/>
    <s v="nej"/>
    <s v="Tim Larsen"/>
    <n v="2005"/>
    <n v="20"/>
    <s v="mail@timlarsen.dk"/>
    <s v="Levnedsmiddeltekniker"/>
    <s v="fra andre køkkener"/>
    <n v="0"/>
    <n v="0"/>
    <n v="0"/>
    <n v="0"/>
    <n v="0"/>
    <n v="0"/>
    <n v="0"/>
    <n v="0"/>
    <n v="65"/>
    <n v="75"/>
    <n v="2"/>
    <n v="2"/>
    <s v="Ja"/>
    <s v="Nej"/>
    <s v="Ja"/>
    <s v="Nej"/>
    <s v="vil bare beholde madpakker til børnahavebørnene"/>
    <n v="0"/>
    <n v="0"/>
    <s v="Nej"/>
    <s v="Afventende, er omstillingsparat."/>
    <s v="Nej"/>
    <s v="Med rådgivning"/>
    <n v="0"/>
    <s v="Køkken blandet tilvirk"/>
    <n v="0"/>
    <n v="0"/>
    <n v="0"/>
    <n v="0"/>
    <n v="0"/>
    <n v="0"/>
    <s v="Større"/>
    <s v="Ja"/>
    <n v="0"/>
    <n v="0"/>
    <n v="0"/>
    <n v="0"/>
    <n v="0"/>
    <s v="for lille køkken, som ligger på 1. sal._x000a_Vg. og Bh. Ligger i stuen."/>
    <s v="Lone"/>
    <d v="2009-01-22T00:00:00"/>
    <n v="0"/>
    <n v="0"/>
    <n v="1"/>
    <n v="4"/>
    <n v="0"/>
    <n v="2"/>
    <n v="0"/>
    <n v="0"/>
    <n v="0"/>
    <n v="1"/>
    <n v="0"/>
    <n v="0"/>
    <n v="1"/>
    <n v="0"/>
    <n v="0"/>
    <n v="0"/>
    <n v="1"/>
    <n v="0"/>
    <n v="0"/>
    <n v="1"/>
    <n v="20"/>
    <s v="miele professional 6. 7859"/>
    <n v="2"/>
    <s v="Nej"/>
    <s v="Nej"/>
    <s v="Ja"/>
    <s v="Nej"/>
    <s v="Nej"/>
    <n v="3"/>
    <n v="0"/>
    <n v="0"/>
    <n v="0"/>
    <x v="0"/>
    <s v="Vesterbro/Kgs.Enghave"/>
    <n v="22"/>
    <n v="0"/>
    <n v="26"/>
    <n v="0"/>
    <n v="0"/>
    <n v="0"/>
    <n v="0"/>
    <n v="0"/>
    <n v="0"/>
    <n v="0"/>
    <n v="0"/>
    <n v="0"/>
    <n v="0"/>
    <n v="0"/>
    <n v="73845.56"/>
    <s v="35558"/>
  </r>
  <r>
    <x v="0"/>
    <x v="410"/>
    <s v="Enghave sogne integrerede institution"/>
    <x v="7"/>
    <s v="Slien 2"/>
    <n v="1766"/>
    <s v="København V"/>
    <s v="33 31 05 59"/>
    <s v="35585@buf.kk.dk"/>
    <s v="Henrik Maes"/>
    <n v="38801813"/>
    <n v="0"/>
    <s v="slien@pc.dk"/>
    <s v="Integreret"/>
    <n v="10"/>
    <n v="0"/>
    <n v="42"/>
    <n v="0"/>
    <n v="0"/>
    <n v="0"/>
    <n v="0"/>
    <s v="Nej"/>
    <n v="0"/>
    <n v="0"/>
    <n v="5"/>
    <n v="5"/>
    <n v="5"/>
    <n v="5"/>
    <n v="0"/>
    <n v="5"/>
    <n v="0"/>
    <n v="0"/>
    <n v="5"/>
    <n v="0"/>
    <n v="5047"/>
    <n v="32000"/>
    <s v="54.000 i alt"/>
    <s v="Ja"/>
    <s v="nej"/>
    <s v="Marianne Bitch"/>
    <n v="2009"/>
    <n v="20"/>
    <n v="0"/>
    <s v="kunstner"/>
    <s v="3 års køkken erfaring"/>
    <s v="Nej"/>
    <n v="0"/>
    <n v="0"/>
    <n v="0"/>
    <n v="0"/>
    <n v="0"/>
    <n v="0"/>
    <n v="0"/>
    <n v="92"/>
    <n v="92"/>
    <n v="3"/>
    <n v="2"/>
    <s v="nej"/>
    <s v="Nej"/>
    <s v="nej"/>
    <s v="Ja"/>
    <s v="laver ikke mad, men har lyst til at lave maden selv"/>
    <s v="Nej"/>
    <n v="0"/>
    <s v="Nej"/>
    <s v="Ynk og jammer"/>
    <s v="Nej"/>
    <n v="0"/>
    <n v="0"/>
    <s v="produktionskøkken"/>
    <s v="nej"/>
    <s v="Større"/>
    <s v="Større"/>
    <s v="ja"/>
    <s v="Pt. Meget lille prod. Køkken, nedslidt._x000a_Køkken udbygges, nye hårde hvidevare og andet"/>
    <n v="0"/>
    <n v="0"/>
    <n v="0"/>
    <n v="0"/>
    <n v="0"/>
    <n v="0"/>
    <n v="0"/>
    <n v="0"/>
    <n v="0"/>
    <s v="Lone Voss / Nanna"/>
    <d v="2009-02-02T00:00:00"/>
    <n v="0"/>
    <n v="1"/>
    <n v="0"/>
    <n v="0"/>
    <n v="0"/>
    <n v="0"/>
    <n v="0"/>
    <n v="0"/>
    <n v="0"/>
    <n v="0"/>
    <n v="1"/>
    <n v="0"/>
    <n v="0"/>
    <n v="0"/>
    <n v="0"/>
    <n v="1"/>
    <n v="0"/>
    <n v="0"/>
    <n v="0"/>
    <n v="1"/>
    <n v="0"/>
    <s v="Miele alm."/>
    <n v="1"/>
    <s v="Nej"/>
    <n v="0"/>
    <s v="Ja"/>
    <s v="Ja"/>
    <s v="ja"/>
    <n v="1"/>
    <s v="Begrænset"/>
    <n v="0"/>
    <n v="0"/>
    <x v="0"/>
    <s v="Vesterbro/Kgs.Enghave"/>
    <n v="10"/>
    <n v="0"/>
    <n v="42"/>
    <n v="0"/>
    <n v="0"/>
    <n v="0"/>
    <n v="0"/>
    <n v="0"/>
    <n v="0"/>
    <n v="0"/>
    <n v="0"/>
    <n v="0"/>
    <n v="0"/>
    <n v="0"/>
    <n v="43781.98"/>
    <s v="35585"/>
  </r>
  <r>
    <x v="0"/>
    <x v="411"/>
    <s v="Gethsemane integrerede institution"/>
    <x v="7"/>
    <s v="Sønder Boulevard 60"/>
    <n v="1720"/>
    <s v="København V"/>
    <s v="33 22 19 36"/>
    <s v="35586@buf.kk.dk"/>
    <s v="Lisbeth Fredslund"/>
    <n v="38868088"/>
    <n v="0"/>
    <s v="35586@buf.kk.dk"/>
    <s v="Integreret"/>
    <n v="11"/>
    <n v="0"/>
    <n v="20"/>
    <n v="0"/>
    <n v="0"/>
    <n v="0"/>
    <n v="0"/>
    <s v="Nej"/>
    <n v="0"/>
    <n v="0"/>
    <n v="5"/>
    <n v="0"/>
    <n v="5"/>
    <n v="5"/>
    <n v="0"/>
    <n v="3"/>
    <n v="0"/>
    <n v="3"/>
    <n v="3"/>
    <n v="0"/>
    <s v="Vuggestuen og børnehaven har fælles økonomi og bruger ca. 75000kr årligt på mad. Dette er inklusiv forplejning ved forældremøder og bestyrelsesmøder. Beløbet er blevet højere de sidste 3 år idet fødevarer priserne er blevet højere. Så sidste år havde vi e"/>
    <s v="Vuggestuen og børnehaven har fælles økonomi og bruger ca. 75000kr årligt på mad. Dette er inklusiv forplejning ved forældremøder og bestyrelsesmøder. Beløbet er blevet højere de sidste 3 år idet fødevarer priserne er blevet højere. Så sidste år havde vi e"/>
    <n v="0"/>
    <s v="Ja"/>
    <s v="nej"/>
    <s v="Yunko Herbst"/>
    <n v="2008"/>
    <n v="25"/>
    <n v="0"/>
    <s v="Praktik på Koefod Skole"/>
    <s v="Køkken asst. I KBH Seminarium"/>
    <s v="AMU Køkkenkursus 2 måneder"/>
    <n v="0"/>
    <n v="0"/>
    <n v="0"/>
    <n v="0"/>
    <n v="0"/>
    <n v="0"/>
    <n v="0"/>
    <n v="99"/>
    <n v="99"/>
    <n v="2"/>
    <n v="2"/>
    <s v="Ja"/>
    <s v="Nej"/>
    <s v="Ja"/>
    <n v="0"/>
    <n v="0"/>
    <n v="0"/>
    <n v="0"/>
    <n v="0"/>
    <n v="0"/>
    <s v="Nej"/>
    <n v="0"/>
    <n v="0"/>
    <s v="produktionskøkken"/>
    <s v="nej"/>
    <s v="Mindre"/>
    <s v="Mindre"/>
    <s v="ja"/>
    <s v="Lille køkken men kan godt lave mad, da BH-børn er på tur 2 x ugen og skal have madpakke/kold mad."/>
    <n v="0"/>
    <n v="0"/>
    <n v="0"/>
    <n v="0"/>
    <n v="0"/>
    <n v="0"/>
    <n v="0"/>
    <n v="0"/>
    <n v="0"/>
    <s v="Cathrine Jerrik"/>
    <d v="2009-02-04T00:00:00"/>
    <n v="0"/>
    <n v="1"/>
    <n v="0"/>
    <n v="0"/>
    <n v="0"/>
    <n v="0"/>
    <n v="0"/>
    <n v="0"/>
    <n v="0"/>
    <n v="1"/>
    <n v="0"/>
    <n v="0"/>
    <n v="0"/>
    <n v="0"/>
    <n v="0"/>
    <n v="1"/>
    <n v="0"/>
    <n v="0"/>
    <n v="0"/>
    <n v="1"/>
    <n v="20"/>
    <s v="Miele alm."/>
    <n v="3"/>
    <s v="Nej"/>
    <n v="0"/>
    <s v="Ja"/>
    <s v="Ja"/>
    <s v="Nej"/>
    <n v="2"/>
    <s v="Begrænset"/>
    <s v="Køkken fungerer fint med vare-lev. hver dag. _x000a_Køkkendame ønsker ikke flere timer, glad for arb. Køkkenet kunne sagtens bære mere køkkenhjælp "/>
    <n v="0"/>
    <x v="0"/>
    <s v="Vesterbro/Kgs.Enghave"/>
    <n v="11"/>
    <n v="0"/>
    <n v="20"/>
    <n v="0"/>
    <n v="0"/>
    <n v="0"/>
    <n v="0"/>
    <n v="0"/>
    <n v="0"/>
    <n v="0"/>
    <n v="0"/>
    <n v="0"/>
    <n v="0"/>
    <n v="0"/>
    <n v="88807.82"/>
    <s v="35586"/>
  </r>
  <r>
    <x v="0"/>
    <x v="412"/>
    <s v="Børnehuset bavnehøj"/>
    <x v="7"/>
    <s v="Tranehavevej 17"/>
    <n v="2450"/>
    <s v="København SV"/>
    <s v="33 31 44 39"/>
    <s v="35589@buf.kk.dk"/>
    <s v="Kirsten Larsen"/>
    <n v="38719618"/>
    <n v="0"/>
    <s v="bavnehoejbh-vug@mail.dk"/>
    <s v="Integreret"/>
    <n v="24"/>
    <n v="0"/>
    <n v="43"/>
    <n v="0"/>
    <n v="0"/>
    <n v="0"/>
    <n v="0"/>
    <s v="ja"/>
    <n v="2"/>
    <n v="1"/>
    <n v="5"/>
    <n v="5"/>
    <n v="5"/>
    <n v="5"/>
    <n v="0"/>
    <n v="5"/>
    <n v="0"/>
    <n v="2"/>
    <n v="5"/>
    <n v="0"/>
    <n v="70000"/>
    <n v="30000"/>
    <n v="0"/>
    <s v="Ja"/>
    <s v="nej"/>
    <s v="Lonnie Pedersen"/>
    <n v="2008"/>
    <n v="32"/>
    <s v="conniebetina@grafisk.dk"/>
    <n v="0"/>
    <n v="0"/>
    <s v="Hygiejne, bagekursus KBH"/>
    <n v="0"/>
    <n v="0"/>
    <n v="0"/>
    <n v="0"/>
    <n v="0"/>
    <n v="0"/>
    <n v="0"/>
    <n v="95"/>
    <n v="90"/>
    <n v="2"/>
    <n v="2"/>
    <s v="Ja"/>
    <s v="Nej"/>
    <s v="Ja"/>
    <s v="Ja"/>
    <s v="Er indstillet på at starte op med mad til alle 1.1.10._x000a_Der er nogle tanker vedrørende transport husene imellem"/>
    <s v="Ja"/>
    <n v="0"/>
    <s v="Ja"/>
    <s v="Godt med noget god sund mad, men varene skal være gode"/>
    <s v="Nej"/>
    <s v="Vil gerne have hjælp til ansættelse"/>
    <n v="0"/>
    <s v="produktionskøkken"/>
    <s v="nej"/>
    <s v="Mindre"/>
    <n v="0"/>
    <n v="0"/>
    <s v="Anskaffelse af køkkenmaskine + grøntsagsrobot. _x000a_"/>
    <n v="0"/>
    <n v="0"/>
    <n v="0"/>
    <n v="0"/>
    <n v="0"/>
    <n v="0"/>
    <n v="0"/>
    <n v="0"/>
    <s v="2 køkkener, 2 _x000a_Ingen forandringer - jo lagerplads skal der tænkes på"/>
    <s v="Lone Voss / Nanna"/>
    <d v="2009-02-02T00:00:00"/>
    <n v="0"/>
    <n v="0"/>
    <n v="1"/>
    <n v="0"/>
    <n v="0"/>
    <n v="2"/>
    <n v="0"/>
    <n v="0"/>
    <n v="0"/>
    <n v="0"/>
    <n v="7"/>
    <n v="0"/>
    <n v="0"/>
    <n v="0"/>
    <n v="0"/>
    <n v="0"/>
    <n v="1"/>
    <n v="0"/>
    <n v="1"/>
    <n v="1"/>
    <n v="20"/>
    <s v="Miele"/>
    <n v="2"/>
    <s v="Nej"/>
    <n v="0"/>
    <s v="Ja"/>
    <s v="Ja"/>
    <s v="Nej"/>
    <n v="2"/>
    <s v="Begrænset"/>
    <s v="Der er 2 køkkener 1 stort og 1 lille"/>
    <n v="0"/>
    <x v="0"/>
    <s v="Vesterbro/Kgs.Enghave"/>
    <n v="24"/>
    <n v="0"/>
    <n v="43"/>
    <n v="0"/>
    <n v="0"/>
    <n v="0"/>
    <n v="0"/>
    <n v="0"/>
    <n v="0"/>
    <n v="0"/>
    <n v="0"/>
    <n v="0"/>
    <n v="0"/>
    <n v="0"/>
    <n v="59398.44"/>
    <s v="35589"/>
  </r>
  <r>
    <x v="0"/>
    <x v="413"/>
    <s v="Børnehuset bavnehøj"/>
    <x v="7"/>
    <s v="Tranehavevej 17"/>
    <n v="2450"/>
    <s v="København SV"/>
    <s v="33 31 44 39"/>
    <s v="35589@buf.kk.dk"/>
    <s v="Kirsten Larsen"/>
    <n v="38719618"/>
    <n v="0"/>
    <s v="bavnehoejbh-vug@mail.dk"/>
    <s v="Integreret"/>
    <n v="24"/>
    <n v="0"/>
    <n v="43"/>
    <n v="0"/>
    <n v="0"/>
    <n v="0"/>
    <n v="0"/>
    <s v="ja"/>
    <n v="2"/>
    <n v="1"/>
    <n v="5"/>
    <n v="5"/>
    <n v="5"/>
    <n v="5"/>
    <n v="0"/>
    <n v="5"/>
    <n v="0"/>
    <n v="2"/>
    <n v="5"/>
    <n v="0"/>
    <n v="70000"/>
    <n v="30000"/>
    <n v="0"/>
    <s v="Ja"/>
    <s v="nej"/>
    <s v="Lonnie Pedersen"/>
    <n v="2008"/>
    <n v="32"/>
    <s v="conniebetina@grafisk.dk"/>
    <n v="0"/>
    <n v="0"/>
    <s v="Hygiejne, bagekursus KBH"/>
    <n v="0"/>
    <n v="0"/>
    <n v="0"/>
    <n v="0"/>
    <n v="0"/>
    <n v="0"/>
    <n v="0"/>
    <n v="95"/>
    <n v="90"/>
    <n v="2"/>
    <n v="2"/>
    <n v="0"/>
    <n v="0"/>
    <n v="0"/>
    <n v="0"/>
    <n v="0"/>
    <n v="0"/>
    <n v="0"/>
    <n v="0"/>
    <n v="0"/>
    <n v="0"/>
    <n v="0"/>
    <n v="0"/>
    <s v="produktionskøkken"/>
    <s v="nej"/>
    <s v="Mindre"/>
    <n v="0"/>
    <n v="0"/>
    <n v="0"/>
    <n v="0"/>
    <n v="0"/>
    <n v="0"/>
    <n v="0"/>
    <n v="0"/>
    <n v="0"/>
    <n v="0"/>
    <n v="0"/>
    <s v="2 køkkener, 2 _x000a_Ingen forandringer - jo lagerplads skal der tænkes på"/>
    <s v="Lone Voss / Nanna"/>
    <d v="2009-02-02T00:00:00"/>
    <n v="0"/>
    <n v="0"/>
    <n v="1"/>
    <n v="0"/>
    <n v="0"/>
    <n v="1"/>
    <n v="0"/>
    <n v="0"/>
    <n v="0"/>
    <n v="0"/>
    <n v="7"/>
    <n v="0"/>
    <n v="0"/>
    <n v="0"/>
    <n v="0"/>
    <n v="0"/>
    <n v="1"/>
    <n v="0"/>
    <n v="0"/>
    <n v="1"/>
    <n v="20"/>
    <s v="Miele"/>
    <n v="2"/>
    <s v="Nej"/>
    <n v="0"/>
    <s v="Ja"/>
    <s v="Ja"/>
    <s v="Nej"/>
    <n v="1"/>
    <s v="Begrænset"/>
    <s v="Der er 2 køkkener 1 stort og 1 lille"/>
    <n v="0"/>
    <x v="0"/>
    <s v="Vesterbro/Kgs.Enghave"/>
    <n v="24"/>
    <n v="0"/>
    <n v="43"/>
    <n v="0"/>
    <n v="0"/>
    <n v="0"/>
    <n v="0"/>
    <n v="0"/>
    <n v="0"/>
    <n v="0"/>
    <n v="0"/>
    <n v="0"/>
    <n v="0"/>
    <n v="0"/>
    <n v="59398.44"/>
    <s v="35589"/>
  </r>
  <r>
    <x v="0"/>
    <x v="414"/>
    <s v="Børnehuset Klatretræet"/>
    <x v="7"/>
    <s v="Estlandsgade 4"/>
    <n v="1724"/>
    <s v="København V"/>
    <s v="33 22 66 46"/>
    <s v="37235@buf.kk.dk"/>
    <s v="Annete Vedel Pedersen"/>
    <n v="43545649"/>
    <n v="0"/>
    <s v="37235@buf.kk.dk"/>
    <s v="Integreret"/>
    <n v="30"/>
    <n v="0"/>
    <n v="48"/>
    <n v="0"/>
    <n v="0"/>
    <n v="0"/>
    <n v="0"/>
    <s v="Nej"/>
    <n v="0"/>
    <n v="0"/>
    <n v="5"/>
    <n v="5"/>
    <n v="3"/>
    <n v="5"/>
    <n v="0"/>
    <n v="5"/>
    <n v="0"/>
    <n v="0"/>
    <n v="5"/>
    <n v="0"/>
    <n v="55000"/>
    <n v="55000"/>
    <n v="0"/>
    <s v="Ja"/>
    <s v="nej"/>
    <s v="Rahma Olsen"/>
    <n v="2008"/>
    <n v="29"/>
    <n v="0"/>
    <s v="Kosmetolog"/>
    <n v="0"/>
    <s v="Hygiejne"/>
    <n v="0"/>
    <n v="0"/>
    <n v="0"/>
    <n v="0"/>
    <n v="0"/>
    <n v="0"/>
    <n v="0"/>
    <n v="85"/>
    <n v="0"/>
    <n v="2"/>
    <n v="2"/>
    <s v="nej"/>
    <s v="ja"/>
    <s v="Ja"/>
    <s v="Ja"/>
    <n v="0"/>
    <n v="0"/>
    <s v="Ved ikke. Delte meniger"/>
    <s v="Ja"/>
    <n v="0"/>
    <s v="Nej"/>
    <s v="Ved endnu ikke."/>
    <n v="0"/>
    <s v="produktionskøkken"/>
    <s v="nej"/>
    <s v="Mindre"/>
    <s v="Ingen"/>
    <s v="Nej"/>
    <s v="2 - 4 ekstra kogeplader / blus"/>
    <n v="0"/>
    <n v="0"/>
    <n v="0"/>
    <n v="0"/>
    <n v="0"/>
    <n v="0"/>
    <n v="0"/>
    <n v="0"/>
    <n v="0"/>
    <s v="Birgitte Glerup / Nanna"/>
    <d v="2009-03-09T00:00:00"/>
    <n v="0"/>
    <n v="0"/>
    <n v="1"/>
    <n v="4"/>
    <n v="0"/>
    <n v="2"/>
    <n v="0"/>
    <n v="0"/>
    <n v="0"/>
    <n v="0"/>
    <n v="1"/>
    <n v="0"/>
    <n v="0"/>
    <n v="1"/>
    <n v="0"/>
    <n v="0"/>
    <n v="1"/>
    <n v="0"/>
    <n v="0"/>
    <n v="1"/>
    <n v="20"/>
    <s v="Miele"/>
    <n v="13"/>
    <s v="Nej"/>
    <n v="0"/>
    <s v="Ja"/>
    <s v="Ja"/>
    <s v="Nej"/>
    <n v="2"/>
    <s v="ingen plads"/>
    <s v="Den ene vask har 2 rum._x000a_Ingen lagerplads, men god plads i køkkenet._x000a_"/>
    <n v="0"/>
    <x v="0"/>
    <s v="Vesterbro/Kgs.Enghave"/>
    <n v="30"/>
    <n v="0"/>
    <n v="48"/>
    <n v="0"/>
    <n v="0"/>
    <n v="0"/>
    <n v="0"/>
    <n v="0"/>
    <n v="0"/>
    <n v="0"/>
    <n v="0"/>
    <n v="0"/>
    <n v="0"/>
    <n v="0"/>
    <n v="133406.54999999999"/>
    <s v="37235"/>
  </r>
  <r>
    <x v="0"/>
    <x v="415"/>
    <s v="Vuggestuen Himmelblå"/>
    <x v="7"/>
    <s v="Slesvigsgade 12"/>
    <n v="1762"/>
    <s v="København V"/>
    <s v="33 24 64 86"/>
    <s v="37260@buf.kk.dk"/>
    <s v="Hanne Thomsen"/>
    <n v="43436903"/>
    <n v="0"/>
    <s v="37260@buf.kk.dk"/>
    <s v="Integreret"/>
    <n v="30"/>
    <n v="0"/>
    <n v="0"/>
    <n v="0"/>
    <n v="0"/>
    <n v="0"/>
    <n v="0"/>
    <s v="Nej"/>
    <n v="0"/>
    <n v="0"/>
    <n v="5"/>
    <n v="5"/>
    <n v="5"/>
    <n v="5"/>
    <n v="0"/>
    <n v="0"/>
    <n v="0"/>
    <n v="0"/>
    <n v="0"/>
    <n v="0"/>
    <n v="65000"/>
    <n v="0"/>
    <n v="0"/>
    <s v="Ja"/>
    <s v="nej"/>
    <s v="Ivank meralde"/>
    <n v="2006"/>
    <n v="32"/>
    <n v="0"/>
    <s v="Uddannet kok i kroatien. SOSU grunduddannelse"/>
    <s v="flere år"/>
    <s v="Hygiejne, Økologiks grundkursus"/>
    <n v="0"/>
    <n v="0"/>
    <n v="0"/>
    <n v="0"/>
    <n v="0"/>
    <n v="0"/>
    <n v="0"/>
    <n v="75"/>
    <n v="0"/>
    <n v="2"/>
    <n v="0"/>
    <s v="Ja"/>
    <s v="Nej"/>
    <s v="Ja"/>
    <s v="Ja"/>
    <n v="0"/>
    <n v="0"/>
    <n v="0"/>
    <n v="0"/>
    <n v="0"/>
    <n v="0"/>
    <n v="0"/>
    <n v="0"/>
    <s v="produktionskøkken"/>
    <s v="nej"/>
    <s v="Større"/>
    <s v="Større"/>
    <s v="Nej"/>
    <s v="Køkkenet fungerer fint, men er noget nedslidt og trænger til at blive renoveret. Har et rengøringsrum der kunne indrages i køkkenet"/>
    <n v="0"/>
    <n v="0"/>
    <n v="0"/>
    <n v="0"/>
    <n v="0"/>
    <n v="0"/>
    <n v="0"/>
    <n v="0"/>
    <n v="0"/>
    <s v="Cathrine Jerrik / Nanna"/>
    <s v="10.2.2009"/>
    <n v="0"/>
    <n v="0"/>
    <n v="1"/>
    <n v="4"/>
    <n v="0"/>
    <n v="1"/>
    <n v="0"/>
    <n v="0"/>
    <n v="0"/>
    <n v="0"/>
    <n v="2"/>
    <n v="0"/>
    <n v="1"/>
    <n v="0"/>
    <n v="0"/>
    <n v="0"/>
    <n v="1"/>
    <n v="0"/>
    <n v="0"/>
    <n v="1"/>
    <n v="30"/>
    <s v="Miele"/>
    <n v="2.5"/>
    <s v="Nej"/>
    <n v="0"/>
    <s v="Ja"/>
    <s v="Ja"/>
    <s v="Nej"/>
    <n v="2"/>
    <s v="Begrænset"/>
    <s v="2 store skabe til lagerplads ønskes_x000a_Har mikroovn"/>
    <n v="0"/>
    <x v="1"/>
    <s v="Vesterbro/Kgs.Enghave"/>
    <n v="30"/>
    <n v="0"/>
    <n v="0"/>
    <n v="0"/>
    <n v="0"/>
    <n v="0"/>
    <n v="0"/>
    <n v="0"/>
    <n v="0"/>
    <n v="0"/>
    <n v="0"/>
    <n v="0"/>
    <n v="0"/>
    <n v="0"/>
    <n v="65678.28"/>
    <s v="37260"/>
  </r>
  <r>
    <x v="0"/>
    <x v="416"/>
    <s v="Transformeren"/>
    <x v="7"/>
    <s v="Enghave Plads 27"/>
    <n v="1670"/>
    <s v="København V"/>
    <s v="33 26 59 40"/>
    <s v="37315@buf.kk.dk"/>
    <s v="Ghita Bjørling"/>
    <n v="22574155"/>
    <n v="0"/>
    <s v="37315@buf.kk.dk"/>
    <s v="Integreret"/>
    <n v="36"/>
    <n v="0"/>
    <n v="72"/>
    <n v="0"/>
    <n v="0"/>
    <n v="0"/>
    <n v="0"/>
    <s v="Nej"/>
    <n v="0"/>
    <n v="0"/>
    <n v="5"/>
    <n v="5"/>
    <n v="3"/>
    <n v="5"/>
    <n v="0"/>
    <n v="5"/>
    <n v="0"/>
    <n v="0"/>
    <n v="5"/>
    <n v="0"/>
    <n v="140000"/>
    <n v="0"/>
    <n v="0"/>
    <s v="Ja"/>
    <s v="nej"/>
    <s v="Christina"/>
    <n v="2004"/>
    <n v="34"/>
    <s v="christinastorgaard@....dk"/>
    <s v="PB i Ernæring og Sundhed"/>
    <s v="6 mdr i institution"/>
    <s v="Nej"/>
    <n v="0"/>
    <n v="0"/>
    <n v="0"/>
    <n v="0"/>
    <n v="0"/>
    <n v="0"/>
    <n v="0"/>
    <n v="98"/>
    <n v="0"/>
    <n v="1"/>
    <n v="1"/>
    <s v="Ja"/>
    <s v="Nej"/>
    <s v="Ja"/>
    <s v="Ja"/>
    <s v="Forholder sig afventende"/>
    <s v="Ja"/>
    <n v="0"/>
    <s v="Ja"/>
    <n v="0"/>
    <s v="Nej"/>
    <s v="vil tro de kan selv."/>
    <n v="0"/>
    <s v="produktionskøkken"/>
    <s v="nej"/>
    <s v="Mindre"/>
    <s v="Ingen"/>
    <s v="Nej"/>
    <s v="Hurtigere opvaskemaskine"/>
    <n v="0"/>
    <n v="0"/>
    <n v="0"/>
    <n v="0"/>
    <n v="0"/>
    <n v="0"/>
    <n v="0"/>
    <n v="0"/>
    <n v="0"/>
    <s v="Mariah"/>
    <d v="2009-02-02T00:00:00"/>
    <n v="0"/>
    <n v="1"/>
    <n v="0"/>
    <n v="4"/>
    <n v="2"/>
    <n v="0"/>
    <n v="0"/>
    <n v="0"/>
    <n v="0"/>
    <n v="0"/>
    <n v="2"/>
    <n v="0"/>
    <n v="0"/>
    <n v="0"/>
    <n v="0"/>
    <n v="0"/>
    <n v="1"/>
    <n v="0"/>
    <n v="0"/>
    <n v="1"/>
    <n v="25"/>
    <s v="Miele Professional"/>
    <n v="5"/>
    <s v="Ja"/>
    <n v="8"/>
    <s v="Nej"/>
    <s v="Ja"/>
    <s v="Nej"/>
    <n v="2"/>
    <s v="God plads"/>
    <s v="48 børn afsted i Udflytter en måned ad gangen. Udflytteren Ørholm har produktionskøkken som endnu ikke er besøgt."/>
    <n v="0"/>
    <x v="0"/>
    <s v="Vesterbro/Kgs.Enghave"/>
    <n v="36"/>
    <n v="0"/>
    <n v="72"/>
    <n v="0"/>
    <n v="0"/>
    <n v="0"/>
    <n v="0"/>
    <n v="0"/>
    <n v="0"/>
    <n v="0"/>
    <n v="0"/>
    <n v="0"/>
    <n v="0"/>
    <n v="0"/>
    <n v="169592.94"/>
    <s v="37315"/>
  </r>
  <r>
    <x v="0"/>
    <x v="417"/>
    <s v="Transformeren"/>
    <x v="7"/>
    <s v="Enghave Plads 27"/>
    <n v="1670"/>
    <s v="København V"/>
    <s v="33 26 59 40"/>
    <s v="37315@buf.kk.dk"/>
    <s v="Ghita Bjørling"/>
    <n v="22574155"/>
    <n v="0"/>
    <s v="37315@buf.kk.dk"/>
    <s v="Integreret"/>
    <n v="0"/>
    <n v="0"/>
    <n v="0"/>
    <n v="0"/>
    <n v="0"/>
    <n v="0"/>
    <n v="0"/>
    <n v="0"/>
    <n v="0"/>
    <n v="0"/>
    <n v="5"/>
    <n v="5"/>
    <n v="3"/>
    <n v="5"/>
    <n v="0"/>
    <n v="5"/>
    <n v="0"/>
    <n v="0"/>
    <n v="5"/>
    <n v="0"/>
    <n v="140000"/>
    <n v="0"/>
    <n v="0"/>
    <n v="0"/>
    <n v="0"/>
    <n v="0"/>
    <n v="0"/>
    <n v="0"/>
    <n v="0"/>
    <n v="0"/>
    <n v="0"/>
    <n v="0"/>
    <n v="0"/>
    <n v="0"/>
    <n v="0"/>
    <n v="0"/>
    <n v="0"/>
    <n v="0"/>
    <n v="0"/>
    <n v="98"/>
    <n v="0"/>
    <n v="0"/>
    <n v="0"/>
    <n v="0"/>
    <n v="0"/>
    <n v="0"/>
    <n v="0"/>
    <n v="0"/>
    <n v="0"/>
    <n v="0"/>
    <n v="0"/>
    <n v="0"/>
    <n v="0"/>
    <n v="0"/>
    <n v="0"/>
    <s v="Ved ikke"/>
    <n v="0"/>
    <n v="0"/>
    <n v="0"/>
    <n v="0"/>
    <n v="0"/>
    <n v="0"/>
    <n v="0"/>
    <n v="0"/>
    <n v="0"/>
    <n v="0"/>
    <n v="0"/>
    <n v="0"/>
    <n v="0"/>
    <n v="0"/>
    <s v="lone"/>
    <d v="1899-12-30T00:00:00"/>
    <n v="0"/>
    <n v="1"/>
    <n v="0"/>
    <n v="0"/>
    <n v="0"/>
    <n v="0"/>
    <n v="0"/>
    <n v="0"/>
    <n v="0"/>
    <n v="0"/>
    <n v="2"/>
    <n v="0"/>
    <n v="0"/>
    <n v="0"/>
    <n v="0"/>
    <n v="0"/>
    <n v="1"/>
    <n v="0"/>
    <n v="0"/>
    <n v="1"/>
    <n v="2"/>
    <s v="miele"/>
    <n v="0"/>
    <n v="0"/>
    <n v="0"/>
    <s v="Ja"/>
    <n v="0"/>
    <n v="0"/>
    <n v="2"/>
    <s v="God plads"/>
    <n v="0"/>
    <n v="0"/>
    <x v="0"/>
    <s v="Vesterbro/Kgs.Enghave"/>
    <n v="36"/>
    <n v="0"/>
    <n v="72"/>
    <n v="0"/>
    <n v="0"/>
    <n v="0"/>
    <n v="0"/>
    <n v="0"/>
    <n v="0"/>
    <n v="0"/>
    <n v="0"/>
    <n v="0"/>
    <n v="0"/>
    <n v="0"/>
    <n v="169592.94"/>
    <s v="37315"/>
  </r>
  <r>
    <x v="0"/>
    <x v="418"/>
    <s v="Buegården"/>
    <x v="7"/>
    <s v="Oehlenschlægersgade 21A"/>
    <n v="1663"/>
    <s v="København V"/>
    <s v="33 21 92 81"/>
    <s v="37362@buf.kk.dk"/>
    <s v="Henriette Roselil Hedegaard"/>
    <n v="38332709"/>
    <n v="0"/>
    <s v="37362@faf.kk.dk"/>
    <s v="Integreret"/>
    <n v="22"/>
    <n v="0"/>
    <n v="60"/>
    <n v="0"/>
    <n v="0"/>
    <n v="0"/>
    <n v="0"/>
    <s v="ja"/>
    <n v="2"/>
    <n v="1"/>
    <n v="5"/>
    <n v="5"/>
    <n v="4"/>
    <n v="5"/>
    <n v="0"/>
    <n v="5"/>
    <n v="0"/>
    <n v="0"/>
    <n v="5"/>
    <n v="0"/>
    <n v="75000"/>
    <n v="0"/>
    <n v="0"/>
    <s v="Ja"/>
    <s v="nej"/>
    <s v="Christine Jenzsch"/>
    <n v="2008"/>
    <n v="30"/>
    <n v="0"/>
    <s v="lavet mad i 3½ år i kantine. Bl.a. Meyers personale-restaurant"/>
    <s v="15 år erfaring"/>
    <s v="Omlægning til Økologi, 1998, Økologisk oplysningsforbund."/>
    <n v="0"/>
    <n v="0"/>
    <n v="0"/>
    <n v="0"/>
    <n v="0"/>
    <n v="0"/>
    <n v="0"/>
    <n v="98"/>
    <n v="85"/>
    <n v="1"/>
    <n v="1"/>
    <s v="Ja"/>
    <s v="Nej"/>
    <s v="Ja"/>
    <s v="Ja"/>
    <s v="Vil meget gerne selv stå for maden, hvis køkkenet kan ombygges og der er penge til det."/>
    <s v="Ja"/>
    <s v="Positive. Men vil helst have mad fra vuggestuekøkken i stedet for børnehavens anretter-køkken."/>
    <s v="Ja"/>
    <s v="positive"/>
    <s v="Nej"/>
    <s v="Finder det svært at finde personale"/>
    <n v="0"/>
    <s v="produktionskøkken"/>
    <n v="0"/>
    <n v="0"/>
    <n v="0"/>
    <n v="0"/>
    <n v="0"/>
    <s v="Mindre"/>
    <s v="Ingen"/>
    <s v="Nej"/>
    <n v="0"/>
    <n v="0"/>
    <n v="0"/>
    <n v="0"/>
    <n v="0"/>
    <s v="Køkkenet er fint, men hvis der skal være større produktion skal køkkenet evt. ombygges. En væg kan rives ned."/>
    <s v="Cathrine"/>
    <n v="0"/>
    <n v="0"/>
    <n v="0"/>
    <n v="1"/>
    <n v="0"/>
    <n v="2"/>
    <n v="0"/>
    <n v="0"/>
    <n v="0"/>
    <n v="0"/>
    <n v="0"/>
    <n v="3"/>
    <n v="0"/>
    <n v="0"/>
    <n v="0"/>
    <n v="0"/>
    <n v="1"/>
    <n v="1"/>
    <n v="0"/>
    <n v="0"/>
    <n v="1"/>
    <n v="20"/>
    <s v="Miele"/>
    <n v="0"/>
    <s v="Ja"/>
    <n v="5"/>
    <s v="Nej"/>
    <s v="Ja"/>
    <s v="Nej"/>
    <n v="2"/>
    <s v="Begrænset"/>
    <s v="Børnehaven står for ombygning og vil gerne vente med at deres konferencerum bliver i standsat, hvis tilstødende køkken skal udbygges og rummet vil skulle inddrages og en væg fjernes"/>
    <n v="0"/>
    <x v="0"/>
    <s v="Vesterbro/Kgs.Enghave"/>
    <n v="22"/>
    <n v="0"/>
    <n v="55"/>
    <n v="0"/>
    <n v="0"/>
    <n v="0"/>
    <n v="0"/>
    <n v="0"/>
    <n v="0"/>
    <n v="0"/>
    <n v="0"/>
    <n v="0"/>
    <n v="0"/>
    <n v="0"/>
    <n v="98674.02"/>
    <s v="37362"/>
  </r>
  <r>
    <x v="0"/>
    <x v="419"/>
    <s v="Buegården"/>
    <x v="7"/>
    <s v="Oehlenschlægersgade 21A"/>
    <n v="1663"/>
    <s v="København V"/>
    <s v="33 21 92 81"/>
    <s v="37362@buf.kk.dk"/>
    <s v="Henriette Roselil Hedegaard"/>
    <n v="38332709"/>
    <n v="0"/>
    <s v="37362@faf.kk.dk"/>
    <s v="Integreret"/>
    <n v="22"/>
    <n v="0"/>
    <n v="60"/>
    <n v="0"/>
    <n v="0"/>
    <n v="0"/>
    <n v="0"/>
    <s v="ja"/>
    <n v="2"/>
    <n v="2"/>
    <n v="0"/>
    <n v="0"/>
    <n v="0"/>
    <n v="0"/>
    <n v="0"/>
    <n v="0"/>
    <n v="0"/>
    <n v="0"/>
    <n v="0"/>
    <n v="0"/>
    <n v="0"/>
    <n v="0"/>
    <n v="0"/>
    <n v="0"/>
    <n v="0"/>
    <n v="0"/>
    <n v="0"/>
    <n v="0"/>
    <n v="0"/>
    <n v="0"/>
    <n v="0"/>
    <n v="0"/>
    <n v="0"/>
    <n v="0"/>
    <n v="0"/>
    <n v="0"/>
    <n v="0"/>
    <n v="0"/>
    <n v="0"/>
    <n v="0"/>
    <n v="0"/>
    <n v="0"/>
    <n v="0"/>
    <n v="0"/>
    <n v="0"/>
    <n v="0"/>
    <n v="0"/>
    <n v="0"/>
    <n v="0"/>
    <n v="0"/>
    <n v="0"/>
    <n v="0"/>
    <n v="0"/>
    <n v="0"/>
    <n v="0"/>
    <s v="Køkken blandet tilvirk"/>
    <s v="nej"/>
    <n v="0"/>
    <n v="0"/>
    <n v="0"/>
    <n v="0"/>
    <n v="0"/>
    <n v="0"/>
    <n v="0"/>
    <n v="0"/>
    <n v="0"/>
    <n v="0"/>
    <n v="0"/>
    <n v="0"/>
    <s v="Dette køkken kan umiddelbart bruges som koldt køkken."/>
    <s v="Cathrine"/>
    <n v="0"/>
    <n v="0"/>
    <n v="1"/>
    <n v="0"/>
    <n v="0"/>
    <n v="0"/>
    <n v="0"/>
    <n v="0"/>
    <n v="0"/>
    <n v="0"/>
    <n v="1"/>
    <n v="1"/>
    <n v="0"/>
    <n v="0"/>
    <n v="0"/>
    <n v="0"/>
    <n v="1"/>
    <n v="1"/>
    <n v="0"/>
    <n v="0"/>
    <n v="1"/>
    <n v="20"/>
    <s v="Miele"/>
    <n v="0"/>
    <s v="Nej"/>
    <n v="0"/>
    <s v="Nej"/>
    <s v="Nej"/>
    <s v="Nej"/>
    <n v="1"/>
    <s v="Begrænset"/>
    <n v="0"/>
    <n v="0"/>
    <x v="0"/>
    <s v="Vesterbro/Kgs.Enghave"/>
    <n v="22"/>
    <n v="0"/>
    <n v="55"/>
    <n v="0"/>
    <n v="0"/>
    <n v="0"/>
    <n v="0"/>
    <n v="0"/>
    <n v="0"/>
    <n v="0"/>
    <n v="0"/>
    <n v="0"/>
    <n v="0"/>
    <n v="0"/>
    <n v="98674.02"/>
    <s v="37362"/>
  </r>
  <r>
    <x v="0"/>
    <x v="420"/>
    <s v="Absalonshave"/>
    <x v="7"/>
    <s v="Absalonsgade 33"/>
    <n v="1658"/>
    <s v="København V"/>
    <s v="33 24 28 87"/>
    <s v="37459@buf.kk.dk"/>
    <s v="Anna Marie Møller"/>
    <n v="32519212"/>
    <n v="0"/>
    <n v="0"/>
    <s v="Integreret"/>
    <n v="36"/>
    <n v="0"/>
    <n v="44"/>
    <n v="0"/>
    <n v="0"/>
    <n v="0"/>
    <n v="0"/>
    <s v="Nej"/>
    <n v="0"/>
    <n v="0"/>
    <n v="5"/>
    <n v="5"/>
    <n v="4"/>
    <n v="5"/>
    <n v="0"/>
    <n v="5"/>
    <n v="0"/>
    <n v="0"/>
    <n v="5"/>
    <n v="0"/>
    <n v="120000"/>
    <n v="50000"/>
    <n v="0"/>
    <s v="Ja"/>
    <s v="nej"/>
    <s v="Susanne"/>
    <n v="2005"/>
    <n v="25"/>
    <s v="sus.hes@ablivawel.dk"/>
    <n v="0"/>
    <s v="Medarbejder for andre køkner"/>
    <s v="Økologisk oplysnings forbund"/>
    <s v="Charlotte Nonboe"/>
    <n v="1991"/>
    <n v="5"/>
    <s v="c-nonboe@jubii.dk"/>
    <n v="0"/>
    <s v="Charlotte laver eftermiddagsmad til alle"/>
    <s v="diverse kurser, bl.a. hygiejne"/>
    <n v="98"/>
    <n v="98"/>
    <n v="2"/>
    <n v="2"/>
    <s v="Ja"/>
    <s v="Nej"/>
    <s v="Ja"/>
    <s v="Ja"/>
    <s v="Vil gerne lave maden selv. Susanne vil gerne arbejde flere timer"/>
    <s v="Ja"/>
    <s v="Bakker op om beslutningen"/>
    <s v="Ja"/>
    <s v="positive"/>
    <s v="ja"/>
    <n v="0"/>
    <n v="0"/>
    <s v="produktionskøkken"/>
    <s v="nej"/>
    <s v="Mindre"/>
    <s v="Mindre"/>
    <s v="Nej"/>
    <s v="Bedre komfur, større rørmaskine._x000a_Fungerende kolonialrum med vaske og røremaskine, kan udnyttes bedre (flere hylder, bedre oprydning) Rulle borde ved opvaskemaskine - vil afhjælpe løft + vrid"/>
    <n v="0"/>
    <n v="0"/>
    <n v="0"/>
    <n v="0"/>
    <n v="0"/>
    <n v="0"/>
    <n v="0"/>
    <n v="0"/>
    <s v="Vil gerne være mentor og raites"/>
    <s v="Lone Voss / Nanna"/>
    <d v="2009-01-23T00:00:00"/>
    <n v="0"/>
    <n v="0"/>
    <n v="0"/>
    <n v="0"/>
    <n v="0"/>
    <n v="0"/>
    <n v="0"/>
    <n v="0"/>
    <n v="0"/>
    <n v="0"/>
    <n v="0"/>
    <n v="0"/>
    <n v="0"/>
    <n v="0"/>
    <n v="0"/>
    <n v="0"/>
    <n v="0"/>
    <n v="0"/>
    <n v="0"/>
    <n v="0"/>
    <n v="0"/>
    <n v="0"/>
    <n v="0"/>
    <n v="0"/>
    <n v="0"/>
    <n v="0"/>
    <n v="0"/>
    <n v="0"/>
    <n v="0"/>
    <n v="0"/>
    <n v="0"/>
    <n v="0"/>
    <x v="0"/>
    <s v="Vesterbro/Kgs.Enghave"/>
    <n v="41"/>
    <n v="0"/>
    <n v="44"/>
    <n v="0"/>
    <n v="0"/>
    <n v="0"/>
    <n v="0"/>
    <n v="0"/>
    <n v="0"/>
    <n v="0"/>
    <n v="0"/>
    <n v="0"/>
    <n v="0"/>
    <n v="0"/>
    <n v="207037.62"/>
    <s v="37459"/>
  </r>
  <r>
    <x v="0"/>
    <x v="421"/>
    <s v="Børnehuset Scandiagade"/>
    <x v="7"/>
    <s v="Scandiagade 100"/>
    <n v="2450"/>
    <s v="København SV"/>
    <s v="36 46 27 33"/>
    <s v="37491@buf.kk.dk"/>
    <s v="JENS KÆRSDAHL"/>
    <n v="46153830"/>
    <n v="36462733"/>
    <s v="37491@buf.kk.dk"/>
    <s v="Integreret"/>
    <n v="41"/>
    <n v="0"/>
    <n v="66"/>
    <n v="0"/>
    <n v="0"/>
    <n v="0"/>
    <n v="0"/>
    <s v="ja"/>
    <n v="2"/>
    <n v="1"/>
    <n v="5"/>
    <n v="5"/>
    <n v="5"/>
    <n v="5"/>
    <n v="0"/>
    <n v="5"/>
    <n v="0"/>
    <n v="0"/>
    <n v="5"/>
    <n v="0"/>
    <n v="230880"/>
    <n v="230880"/>
    <n v="0"/>
    <s v="Ja"/>
    <s v="nej"/>
    <s v="Samira Elovamari"/>
    <n v="2008"/>
    <n v="37"/>
    <n v="0"/>
    <n v="0"/>
    <s v="3 år, lavet mad til hjemløse"/>
    <s v="Hygiejne"/>
    <n v="0"/>
    <n v="0"/>
    <n v="0"/>
    <n v="0"/>
    <n v="0"/>
    <n v="0"/>
    <n v="0"/>
    <n v="78"/>
    <n v="78"/>
    <n v="2"/>
    <n v="1"/>
    <s v="Ja"/>
    <s v="ja"/>
    <s v="Ja"/>
    <s v="Ja"/>
    <s v="Ønkser at lave buffet"/>
    <s v="Ja"/>
    <s v="de fleste bakker op, men nogle er skeptiske. Havde selv tænkt at starte forældrebetalt ordning"/>
    <s v="Ja"/>
    <s v="pædagoger skal overtales lidt"/>
    <s v="ja"/>
    <s v="Mener godt selv at kunne skaffe"/>
    <n v="0"/>
    <s v="produktionskøkken"/>
    <s v="nej"/>
    <s v="Mindre"/>
    <s v="Ingen"/>
    <s v="Nej"/>
    <s v="Ny opvaskemaskine, evt. mere ovnkapacitet og køkkenbord"/>
    <n v="0"/>
    <n v="0"/>
    <n v="0"/>
    <n v="0"/>
    <n v="0"/>
    <n v="0"/>
    <n v="0"/>
    <n v="0"/>
    <s v="Et bord i midten af lokale kan give plads til endnu en medarbejder. Har ansat køkkenleder i søsterinst. Som skal være planlægger"/>
    <s v="Mariah/Margrethe"/>
    <d v="2009-01-23T00:00:00"/>
    <n v="0"/>
    <n v="1"/>
    <n v="0"/>
    <n v="5"/>
    <n v="0"/>
    <n v="2"/>
    <n v="0"/>
    <n v="0"/>
    <n v="0"/>
    <n v="0"/>
    <n v="0"/>
    <n v="1"/>
    <n v="0"/>
    <n v="0"/>
    <n v="1"/>
    <n v="0"/>
    <n v="1"/>
    <n v="0"/>
    <n v="1"/>
    <n v="1"/>
    <n v="30"/>
    <s v="Miele Professional"/>
    <n v="4.5"/>
    <s v="Ja"/>
    <n v="12"/>
    <s v="Nej"/>
    <s v="Nej"/>
    <s v="Nej"/>
    <n v="2"/>
    <s v="God plads"/>
    <s v="Kørerklar hvis, ekstra bordplads og opvaskemaskine. Kan selv købe bord. Ønsker en grønsagsrobot"/>
    <n v="0"/>
    <x v="0"/>
    <s v="Vesterbro/Kgs.Enghave"/>
    <n v="106"/>
    <n v="0"/>
    <n v="66"/>
    <n v="0"/>
    <n v="0"/>
    <n v="0"/>
    <n v="0"/>
    <n v="0"/>
    <n v="0"/>
    <n v="0"/>
    <n v="0"/>
    <n v="0"/>
    <n v="0"/>
    <n v="0"/>
    <n v="305512.23"/>
    <s v="37491"/>
  </r>
  <r>
    <x v="0"/>
    <x v="422"/>
    <s v="Børnehuset Sluseholmen"/>
    <x v="7"/>
    <s v="Dexter Gordonsvej 1, st."/>
    <n v="2450"/>
    <s v="København SV"/>
    <n v="0"/>
    <n v="0"/>
    <s v="JENS KÆRSDAHL"/>
    <n v="46153830"/>
    <n v="36462733"/>
    <s v="37491@buf.kk.dk"/>
    <s v="Integreret"/>
    <n v="65"/>
    <n v="0"/>
    <n v="0"/>
    <n v="0"/>
    <n v="0"/>
    <n v="0"/>
    <n v="0"/>
    <s v="ja"/>
    <n v="2"/>
    <n v="2"/>
    <n v="5"/>
    <n v="5"/>
    <n v="5"/>
    <n v="5"/>
    <n v="0"/>
    <n v="0"/>
    <n v="0"/>
    <n v="0"/>
    <n v="0"/>
    <n v="0"/>
    <n v="203000"/>
    <n v="0"/>
    <n v="0"/>
    <n v="0"/>
    <n v="0"/>
    <n v="0"/>
    <n v="0"/>
    <n v="0"/>
    <n v="0"/>
    <n v="0"/>
    <n v="0"/>
    <n v="0"/>
    <n v="0"/>
    <n v="0"/>
    <n v="0"/>
    <n v="0"/>
    <n v="0"/>
    <n v="0"/>
    <n v="0"/>
    <n v="0"/>
    <n v="0"/>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esterbro/Kgs.Enghave"/>
    <n v="106"/>
    <n v="0"/>
    <n v="66"/>
    <n v="0"/>
    <n v="0"/>
    <n v="0"/>
    <n v="0"/>
    <n v="0"/>
    <n v="0"/>
    <n v="0"/>
    <n v="0"/>
    <n v="0"/>
    <n v="0"/>
    <n v="0"/>
    <n v="305512.23"/>
    <s v="37491"/>
  </r>
  <r>
    <x v="0"/>
    <x v="423"/>
    <s v="Enghave Remise"/>
    <x v="7"/>
    <s v="Enghavevej 88"/>
    <n v="2450"/>
    <s v="København SV"/>
    <s v="33 21 25 56"/>
    <s v="37501@buf.kk.dk"/>
    <s v="PIA JOHANSEN"/>
    <n v="36167070"/>
    <n v="33212556"/>
    <s v="37501@buf.kk.dk"/>
    <s v="Integreret"/>
    <n v="48"/>
    <n v="0"/>
    <n v="72"/>
    <n v="0"/>
    <n v="0"/>
    <n v="0"/>
    <n v="0"/>
    <s v="Nej"/>
    <n v="0"/>
    <n v="0"/>
    <n v="5"/>
    <n v="5"/>
    <n v="5"/>
    <n v="5"/>
    <n v="0"/>
    <n v="5"/>
    <n v="0"/>
    <n v="0"/>
    <n v="5"/>
    <n v="0"/>
    <n v="300000"/>
    <n v="0"/>
    <n v="0"/>
    <s v="Ja"/>
    <s v="nej"/>
    <s v="Emmy Guhle"/>
    <n v="2000"/>
    <n v="37"/>
    <n v="0"/>
    <s v="%"/>
    <s v="35 års efaring"/>
    <s v="bl.a. økologisk oplysningsforbund"/>
    <n v="0"/>
    <n v="0"/>
    <n v="0"/>
    <n v="0"/>
    <n v="0"/>
    <n v="0"/>
    <n v="0"/>
    <n v="97"/>
    <n v="97"/>
    <n v="2"/>
    <n v="2"/>
    <s v="Ja"/>
    <s v="ja"/>
    <s v="Ja"/>
    <s v="Ja"/>
    <s v="Vil gerne lave det hele selv, skal kun have ansat ekstra hjælp"/>
    <s v="Ja"/>
    <s v="meget positive"/>
    <s v="Ja"/>
    <s v="meget positive"/>
    <s v="Nej"/>
    <s v="kan sikkert godt selv skaffe noget hjælp"/>
    <n v="0"/>
    <s v="produktionskøkken"/>
    <s v="nej"/>
    <s v="Ingen"/>
    <s v="Mindre"/>
    <s v="Nej"/>
    <s v="Lidt ekstra potter/pander, tallerkner, et par skabe"/>
    <n v="0"/>
    <n v="0"/>
    <n v="0"/>
    <n v="0"/>
    <n v="0"/>
    <n v="0"/>
    <n v="0"/>
    <n v="0"/>
    <n v="0"/>
    <s v="Cathrine / Nanna"/>
    <d v="2009-02-04T00:00:00"/>
    <n v="0"/>
    <n v="0"/>
    <n v="1"/>
    <n v="5"/>
    <n v="3"/>
    <n v="0"/>
    <n v="0"/>
    <n v="0"/>
    <n v="0"/>
    <n v="0"/>
    <n v="3"/>
    <n v="0"/>
    <n v="0"/>
    <n v="0"/>
    <n v="0"/>
    <n v="0"/>
    <n v="3"/>
    <n v="0"/>
    <n v="0"/>
    <n v="1"/>
    <n v="4"/>
    <s v="Miele industri"/>
    <n v="5"/>
    <s v="Ja"/>
    <n v="30"/>
    <s v="Nej"/>
    <s v="Nej"/>
    <s v="ja"/>
    <n v="4"/>
    <s v="God plads"/>
    <s v="Kartoffel skræller. Meget proffessionelt og velfungerende, findes måske ikke bedre"/>
    <n v="0"/>
    <x v="0"/>
    <s v="Vesterbro/Kgs.Enghave"/>
    <n v="48"/>
    <n v="0"/>
    <n v="66"/>
    <n v="0"/>
    <n v="0"/>
    <n v="0"/>
    <n v="0"/>
    <n v="0"/>
    <n v="0"/>
    <n v="0"/>
    <n v="0"/>
    <n v="0"/>
    <n v="0"/>
    <n v="0"/>
    <n v="276672.84000000003"/>
    <s v="37501"/>
  </r>
  <r>
    <x v="0"/>
    <x v="424"/>
    <s v="Frederiksholm Børnegård"/>
    <x v="7"/>
    <s v="Hørdumsgade 51"/>
    <n v="2450"/>
    <s v="København SV"/>
    <s v="33 21 53 91"/>
    <s v="mail@wiinbladsgade.kk.dk"/>
    <s v="Henrik Schmidt"/>
    <n v="26185391"/>
    <s v="."/>
    <s v="heschm@wiinbladsgade.kk.dk"/>
    <s v="Integreret"/>
    <n v="44"/>
    <n v="0"/>
    <n v="80"/>
    <n v="50"/>
    <n v="50"/>
    <n v="0"/>
    <n v="0"/>
    <s v="Nej"/>
    <n v="0"/>
    <n v="0"/>
    <n v="5"/>
    <n v="5"/>
    <n v="4"/>
    <n v="5"/>
    <n v="0"/>
    <n v="5"/>
    <n v="0"/>
    <n v="0"/>
    <n v="5"/>
    <n v="0"/>
    <n v="0"/>
    <n v="0"/>
    <s v="Har ikke madregnskab"/>
    <s v="Ja"/>
    <s v="nej"/>
    <s v="Rafael"/>
    <n v="2008"/>
    <n v="30"/>
    <n v="0"/>
    <s v="Kok. Er interesseret i fuldtid"/>
    <n v="0"/>
    <n v="0"/>
    <n v="0"/>
    <n v="0"/>
    <n v="0"/>
    <n v="0"/>
    <n v="0"/>
    <n v="0"/>
    <n v="0"/>
    <n v="90"/>
    <n v="90"/>
    <n v="1"/>
    <n v="1"/>
    <s v="Ja"/>
    <s v="Nej"/>
    <s v="Ja"/>
    <s v="Ja"/>
    <s v="Lave mad selv. Evt. levere til Lupinen, ca. 40 børn"/>
    <s v="Ja"/>
    <s v="Vil ikke accepterer hal-al slagtet kød"/>
    <s v="Ja"/>
    <s v="positive"/>
    <s v="Nej"/>
    <n v="0"/>
    <n v="0"/>
    <s v="produktionskøkken"/>
    <s v="nej"/>
    <s v="Mindre"/>
    <s v="Mindre"/>
    <n v="0"/>
    <s v="Mere ovn-kapacitet"/>
    <n v="0"/>
    <n v="0"/>
    <n v="0"/>
    <n v="0"/>
    <n v="0"/>
    <n v="0"/>
    <n v="0"/>
    <n v="0"/>
    <n v="0"/>
    <s v="Mariah / Nanna "/>
    <n v="0"/>
    <n v="0"/>
    <n v="0"/>
    <n v="1"/>
    <n v="6"/>
    <n v="0"/>
    <n v="2"/>
    <n v="0"/>
    <n v="0"/>
    <n v="0"/>
    <n v="5"/>
    <n v="0"/>
    <n v="3"/>
    <n v="0"/>
    <n v="0"/>
    <n v="3"/>
    <n v="0"/>
    <n v="0"/>
    <n v="0"/>
    <n v="0"/>
    <n v="2"/>
    <n v="3"/>
    <s v="WD-4E"/>
    <n v="7"/>
    <s v="Ja"/>
    <n v="15"/>
    <s v="Nej"/>
    <s v="Nej"/>
    <s v="ja"/>
    <n v="3"/>
    <n v="0"/>
    <s v="Der er plads til flere ovne og service._x000a_Kører fisk og veg. mad_x000a_Flyt evt. opvaskemaskine, det giver gennemgangsplads._x000a_Inst. Ombygges 2009. etableres nyt BH-køkken, prod.-køkken holdes uden for ombyg"/>
    <n v="0"/>
    <x v="0"/>
    <s v="Vesterbro/Kgs.Enghave"/>
    <n v="48"/>
    <n v="0"/>
    <n v="80"/>
    <n v="50"/>
    <n v="25"/>
    <n v="25"/>
    <n v="0"/>
    <n v="0"/>
    <n v="0"/>
    <n v="0"/>
    <n v="0"/>
    <n v="0"/>
    <n v="0"/>
    <n v="0"/>
    <n v="211700.47"/>
    <s v="37546"/>
  </r>
  <r>
    <x v="0"/>
    <x v="425"/>
    <s v="Lærkereden"/>
    <x v="7"/>
    <s v="Erik Ejegods Gade 5"/>
    <s v="173l"/>
    <s v="København V"/>
    <s v="33 22 04 61"/>
    <s v="37547@buf.kk.dk"/>
    <s v="Ingrid Ljungberg Colmorten"/>
    <n v="35815009"/>
    <n v="0"/>
    <s v="37547@faf.kk.dk"/>
    <s v="Integreret"/>
    <n v="12"/>
    <n v="0"/>
    <n v="40"/>
    <n v="0"/>
    <n v="0"/>
    <n v="0"/>
    <n v="0"/>
    <s v="Nej"/>
    <n v="0"/>
    <n v="0"/>
    <n v="5"/>
    <n v="0"/>
    <n v="3"/>
    <n v="5"/>
    <n v="0"/>
    <n v="5"/>
    <n v="0"/>
    <n v="2"/>
    <n v="0"/>
    <n v="0"/>
    <n v="10000"/>
    <n v="10000"/>
    <s v="selv frugt med om eftermiddag"/>
    <s v="Ja"/>
    <s v="nej"/>
    <s v="Jonna"/>
    <n v="2007"/>
    <n v="20"/>
    <n v="0"/>
    <s v="Blomsterbinder"/>
    <s v="2 år"/>
    <s v="Hygiejne kursus"/>
    <n v="0"/>
    <n v="0"/>
    <n v="0"/>
    <n v="0"/>
    <n v="0"/>
    <n v="0"/>
    <n v="0"/>
    <n v="95"/>
    <n v="95"/>
    <n v="1"/>
    <n v="1"/>
    <s v="nej"/>
    <s v="ja"/>
    <s v="nej"/>
    <s v="Ja"/>
    <s v="Vil gerne selv lave mad, hvis nyt køkken. _x000a_Har overvejet mad udefra"/>
    <s v="Ja"/>
    <s v="Dejligt"/>
    <s v="Ja"/>
    <s v="er utilfreds med køk.med. Som tilsyneladende trænger til at komme på kursus."/>
    <s v="Nej"/>
    <s v="Vil gerne have hjælp"/>
    <n v="0"/>
    <s v="produktionskøkken"/>
    <s v="nej"/>
    <s v="Større"/>
    <s v="Mindre"/>
    <s v="Nej"/>
    <s v="evt. opvaskemaskine, stor røremaskine, skabe, (gamle skabe fra 70erne som splintre) åbne skabe ønskes"/>
    <s v="Større"/>
    <s v="Mindre"/>
    <n v="0"/>
    <n v="0"/>
    <n v="0"/>
    <n v="0"/>
    <n v="0"/>
    <n v="0"/>
    <n v="0"/>
    <s v="Mariah / Nanna"/>
    <d v="2009-01-27T00:00:00"/>
    <n v="0"/>
    <n v="1"/>
    <n v="0"/>
    <n v="0"/>
    <n v="0"/>
    <n v="1"/>
    <n v="0"/>
    <n v="0"/>
    <n v="0"/>
    <n v="0"/>
    <n v="0"/>
    <n v="2"/>
    <n v="0"/>
    <n v="0"/>
    <n v="0"/>
    <n v="0"/>
    <n v="1"/>
    <n v="0"/>
    <n v="0"/>
    <n v="1"/>
    <n v="25"/>
    <s v="Miele Proffessional"/>
    <n v="3.5"/>
    <s v="Nej"/>
    <n v="6"/>
    <s v="Ja"/>
    <s v="Nej"/>
    <s v="Nej"/>
    <n v="2"/>
    <s v="God plads"/>
    <s v="stort depot"/>
    <n v="0"/>
    <x v="0"/>
    <s v="Vesterbro/Kgs.Enghave"/>
    <n v="12"/>
    <n v="0"/>
    <n v="40"/>
    <n v="0"/>
    <n v="0"/>
    <n v="0"/>
    <n v="0"/>
    <n v="0"/>
    <n v="0"/>
    <n v="0"/>
    <n v="0"/>
    <n v="0"/>
    <n v="0"/>
    <n v="0"/>
    <n v="44860.160000000003"/>
    <s v="37547"/>
  </r>
  <r>
    <x v="0"/>
    <x v="426"/>
    <s v="Vesterbro Børnegård (Tidligere Hudegrunden og Skydebanen)"/>
    <x v="7"/>
    <s v="Absalonsgade 10"/>
    <n v="1658"/>
    <s v="København V"/>
    <n v="33241248"/>
    <s v="37548@buf.kk.dk"/>
    <s v="Pia Rørstrøm"/>
    <n v="0"/>
    <n v="0"/>
    <s v="37548@buf.kk.dk"/>
    <s v="Integreret"/>
    <n v="22"/>
    <n v="0"/>
    <n v="42"/>
    <n v="0"/>
    <n v="0"/>
    <n v="0"/>
    <n v="0"/>
    <s v="Nej"/>
    <n v="0"/>
    <n v="0"/>
    <n v="5"/>
    <n v="5"/>
    <n v="5"/>
    <n v="5"/>
    <n v="0"/>
    <n v="5"/>
    <n v="0"/>
    <n v="0"/>
    <n v="5"/>
    <n v="0"/>
    <n v="80000"/>
    <n v="30000"/>
    <n v="0"/>
    <s v="Ja"/>
    <s v="Ja"/>
    <s v="Karin Palm"/>
    <n v="2007"/>
    <n v="30"/>
    <n v="0"/>
    <n v="0"/>
    <n v="0"/>
    <s v="Tilmeldt kurser i madhuset"/>
    <s v="Sanyea"/>
    <n v="1992"/>
    <n v="5"/>
    <n v="0"/>
    <n v="0"/>
    <n v="0"/>
    <s v="Tilmeldt kurser i madhuset"/>
    <n v="85"/>
    <n v="85"/>
    <n v="3"/>
    <n v="2"/>
    <s v="Ja"/>
    <s v="ja"/>
    <s v="Ja"/>
    <s v="Ja"/>
    <s v="Men har ikke nogen løsning"/>
    <s v="Ja"/>
    <s v="positive"/>
    <s v="Ja"/>
    <s v="positive"/>
    <s v="Nej"/>
    <s v="Men vil gerne være med ind over."/>
    <n v="0"/>
    <s v="produktionskøkken"/>
    <s v="nej"/>
    <s v="Mindre"/>
    <s v="Mindre"/>
    <n v="0"/>
    <s v="Rørermaskine og komfur._x000a__x000a_"/>
    <n v="0"/>
    <n v="0"/>
    <n v="0"/>
    <n v="0"/>
    <n v="0"/>
    <n v="0"/>
    <n v="0"/>
    <n v="0"/>
    <s v="Køkken som er delvis åben. Indgang til fællessal og udearealer._x000a_Der er et prod.køk nr.2, som skal nedlægges"/>
    <s v="Lone Voss"/>
    <d v="2009-01-23T00:00:00"/>
    <n v="0"/>
    <n v="0"/>
    <n v="1"/>
    <n v="0"/>
    <n v="0"/>
    <n v="2"/>
    <n v="0"/>
    <n v="0"/>
    <n v="0"/>
    <n v="0"/>
    <n v="0"/>
    <n v="2"/>
    <n v="0"/>
    <n v="0"/>
    <n v="0"/>
    <n v="0"/>
    <n v="1"/>
    <n v="0"/>
    <n v="0"/>
    <n v="1"/>
    <n v="0"/>
    <s v="miele Professional 7879"/>
    <n v="3"/>
    <s v="Nej"/>
    <n v="0"/>
    <s v="Ja"/>
    <s v="Nej"/>
    <s v="Nej"/>
    <n v="2"/>
    <s v="Begrænset"/>
    <s v="Den ene håndvask er kun med koldt vand._x000a_Der er et køkken mere, men dette nedklægges"/>
    <n v="0"/>
    <x v="0"/>
    <s v="Vesterbro/Kgs.Enghave"/>
    <n v="22"/>
    <n v="0"/>
    <n v="42"/>
    <n v="0"/>
    <n v="0"/>
    <n v="0"/>
    <n v="0"/>
    <n v="0"/>
    <n v="0"/>
    <n v="0"/>
    <n v="0"/>
    <n v="0"/>
    <n v="0"/>
    <n v="0"/>
    <n v="76731.91"/>
    <s v="37548"/>
  </r>
  <r>
    <x v="0"/>
    <x v="427"/>
    <s v="Gravergården"/>
    <x v="7"/>
    <s v="Matthæusgade 3"/>
    <n v="1666"/>
    <s v="København V"/>
    <s v="33 22 62 86"/>
    <s v="37560@buf.kk.dk"/>
    <s v="Henrik Harald Schroeder Nielsen"/>
    <n v="32970729"/>
    <n v="0"/>
    <s v="227@buf.kk.dk"/>
    <s v="Integreret"/>
    <n v="22"/>
    <n v="0"/>
    <n v="42"/>
    <n v="60"/>
    <n v="0"/>
    <n v="0"/>
    <n v="0"/>
    <s v="Nej"/>
    <n v="0"/>
    <n v="0"/>
    <n v="5"/>
    <n v="5"/>
    <n v="5"/>
    <n v="5"/>
    <n v="0"/>
    <n v="5"/>
    <n v="0"/>
    <n v="0"/>
    <n v="5"/>
    <n v="0"/>
    <n v="0"/>
    <n v="0"/>
    <n v="0"/>
    <s v="Ja"/>
    <s v="Ja"/>
    <s v="Rita Rasmussen"/>
    <n v="2008"/>
    <n v="34"/>
    <s v="rita1502@hotmail.com"/>
    <s v="Pædagog"/>
    <n v="0"/>
    <s v="Hygiejne, menuplanlægning, intro kursus"/>
    <n v="0"/>
    <n v="0"/>
    <n v="0"/>
    <n v="0"/>
    <n v="0"/>
    <n v="0"/>
    <n v="0"/>
    <n v="85"/>
    <n v="85"/>
    <n v="2"/>
    <n v="2"/>
    <s v="nej"/>
    <s v="Nej"/>
    <s v="Ja"/>
    <s v="Ja"/>
    <s v="Har inden børnemadprojektet, fået lavet tegninger til udbygning af køkken. Vil gerne selv lave mad"/>
    <s v="Ja"/>
    <s v="Da forældremadpakkerne er rigtig gode, er de betænkelige"/>
    <s v="Ja"/>
    <s v="posistive, vil gerne. Nu det er bestemt, vil de få det bedste ud af det. "/>
    <s v="Nej"/>
    <s v="vil have hjælp"/>
    <n v="0"/>
    <s v="produktionskøkken"/>
    <s v="nej"/>
    <s v="Mindre"/>
    <s v="Større"/>
    <s v="Nej"/>
    <s v="Kan i begrænset omfang starte op 1.1.10. ½ af børnene tager ud af huset i uge af gangen, skal have madpakker med "/>
    <n v="0"/>
    <n v="0"/>
    <n v="0"/>
    <n v="0"/>
    <n v="0"/>
    <n v="0"/>
    <n v="0"/>
    <n v="0"/>
    <s v="Lederen Henriki er rigtig god og vil gerne bidrage med spisning. Hvis vi har brug for det vil han bruges. "/>
    <s v=" / Nanna"/>
    <n v="0"/>
    <n v="0"/>
    <n v="0"/>
    <n v="0"/>
    <n v="0"/>
    <n v="0"/>
    <n v="0"/>
    <n v="0"/>
    <n v="0"/>
    <n v="0"/>
    <n v="0"/>
    <n v="0"/>
    <n v="0"/>
    <n v="0"/>
    <n v="0"/>
    <n v="0"/>
    <n v="0"/>
    <n v="0"/>
    <n v="0"/>
    <n v="0"/>
    <n v="0"/>
    <n v="0"/>
    <n v="0"/>
    <n v="0"/>
    <n v="0"/>
    <n v="0"/>
    <n v="0"/>
    <n v="0"/>
    <n v="0"/>
    <n v="0"/>
    <n v="0"/>
    <n v="0"/>
    <n v="0"/>
    <x v="0"/>
    <s v="Vesterbro/Kgs.Enghave"/>
    <n v="24"/>
    <n v="0"/>
    <n v="42"/>
    <n v="60"/>
    <n v="0"/>
    <n v="0"/>
    <n v="0"/>
    <n v="0"/>
    <n v="0"/>
    <n v="0"/>
    <n v="0"/>
    <n v="0"/>
    <n v="0"/>
    <n v="0"/>
    <n v="284385.59999999998"/>
    <s v="37560"/>
  </r>
  <r>
    <x v="0"/>
    <x v="428"/>
    <s v="Kilden"/>
    <x v="5"/>
    <s v="Borgervænget 9A"/>
    <n v="2100"/>
    <s v="København Ø"/>
    <s v="39 20 56 91"/>
    <s v="bh.kilden@mail.dk"/>
    <s v="Lone B. Jensen"/>
    <n v="0"/>
    <n v="0"/>
    <s v="35425@buf.kk.dk"/>
    <s v="Integreret"/>
    <n v="12"/>
    <n v="0"/>
    <n v="40"/>
    <n v="0"/>
    <n v="0"/>
    <n v="0"/>
    <n v="0"/>
    <n v="0"/>
    <n v="0"/>
    <n v="0"/>
    <n v="5"/>
    <n v="5"/>
    <n v="0"/>
    <n v="5"/>
    <n v="0"/>
    <n v="5"/>
    <n v="5"/>
    <n v="0"/>
    <n v="5"/>
    <n v="0"/>
    <n v="75000"/>
    <n v="0"/>
    <n v="0"/>
    <s v="Ja"/>
    <n v="0"/>
    <s v="Susanne"/>
    <n v="1998"/>
    <n v="8"/>
    <n v="0"/>
    <s v="ufaglært"/>
    <n v="0"/>
    <s v="hygiejne, grøntsagskursus"/>
    <n v="0"/>
    <n v="0"/>
    <n v="0"/>
    <n v="0"/>
    <n v="0"/>
    <n v="0"/>
    <n v="0"/>
    <n v="90"/>
    <n v="90"/>
    <n v="1"/>
    <n v="1"/>
    <s v="Ja"/>
    <s v="Nej"/>
    <s v="Ja"/>
    <s v="Ja"/>
    <n v="0"/>
    <s v="Ja"/>
    <n v="0"/>
    <s v="Ja"/>
    <n v="0"/>
    <s v="ja"/>
    <n v="0"/>
    <n v="0"/>
    <s v="produktionskøkken"/>
    <n v="0"/>
    <n v="0"/>
    <n v="0"/>
    <n v="0"/>
    <n v="0"/>
    <n v="0"/>
    <n v="0"/>
    <n v="0"/>
    <n v="0"/>
    <n v="0"/>
    <n v="0"/>
    <n v="0"/>
    <n v="0"/>
    <s v="Køkken er revet ned, nytproduktionskøkken er planlagt. Der er kun rå vægge. Køkkenet er tegnet, institutionen venter på grønt lys fra BUF"/>
    <s v="Mariah / Sine"/>
    <d v="2009-03-17T00:00:00"/>
    <n v="0"/>
    <n v="0"/>
    <n v="0"/>
    <n v="0"/>
    <n v="0"/>
    <n v="0"/>
    <n v="0"/>
    <n v="0"/>
    <n v="0"/>
    <n v="0"/>
    <n v="0"/>
    <n v="0"/>
    <n v="0"/>
    <n v="0"/>
    <n v="0"/>
    <n v="0"/>
    <n v="0"/>
    <n v="0"/>
    <n v="0"/>
    <n v="0"/>
    <n v="0"/>
    <n v="0"/>
    <n v="0"/>
    <n v="0"/>
    <n v="0"/>
    <n v="0"/>
    <n v="0"/>
    <n v="0"/>
    <n v="0"/>
    <n v="0"/>
    <s v="Køkkenet eksisterer kun på tegninger. Kontakt Bianna fra Bygninger. Har tegnet køkkenet"/>
    <n v="0"/>
    <x v="0"/>
    <s v="Østerbro"/>
    <n v="12"/>
    <n v="0"/>
    <n v="40"/>
    <n v="0"/>
    <n v="0"/>
    <n v="0"/>
    <n v="0"/>
    <n v="0"/>
    <n v="0"/>
    <n v="0"/>
    <n v="0"/>
    <n v="0"/>
    <n v="0"/>
    <n v="0"/>
    <n v="59751.89"/>
    <s v="35425"/>
  </r>
  <r>
    <x v="0"/>
    <x v="429"/>
    <s v="Øster Fælled Børnehus"/>
    <x v="5"/>
    <s v="Borgmester Jensens Allé 33"/>
    <n v="2100"/>
    <s v="København Ø"/>
    <s v="35 43 10 74"/>
    <s v="35514@buf.kk.dk"/>
    <s v="Susanne Høegh Dreyer"/>
    <n v="35398396"/>
    <n v="35431074"/>
    <s v="35514@buf.kk.dk"/>
    <s v="Integreret"/>
    <n v="60"/>
    <n v="0"/>
    <n v="94"/>
    <n v="0"/>
    <n v="0"/>
    <n v="0"/>
    <n v="0"/>
    <s v="Nej"/>
    <n v="0"/>
    <n v="0"/>
    <n v="5"/>
    <n v="5"/>
    <n v="5"/>
    <n v="5"/>
    <n v="0"/>
    <n v="5"/>
    <n v="0"/>
    <n v="0"/>
    <n v="5"/>
    <n v="0"/>
    <n v="185000"/>
    <n v="0"/>
    <n v="0"/>
    <s v="Ja"/>
    <n v="0"/>
    <s v="Marlene Birkemose"/>
    <n v="2006"/>
    <n v="32"/>
    <n v="0"/>
    <s v="køkkenleder"/>
    <n v="0"/>
    <n v="0"/>
    <s v="Ling Yonggui"/>
    <n v="2005"/>
    <n v="27"/>
    <n v="0"/>
    <n v="0"/>
    <s v="10 års erfaring"/>
    <s v="hygiejne"/>
    <n v="80"/>
    <n v="0"/>
    <n v="0"/>
    <n v="0"/>
    <s v="Ja"/>
    <s v="Nej"/>
    <s v="Ja"/>
    <s v="Ja"/>
    <n v="0"/>
    <s v="Ja"/>
    <n v="0"/>
    <s v="Ja"/>
    <n v="0"/>
    <s v="ja"/>
    <n v="0"/>
    <n v="0"/>
    <s v="produktionskøkken"/>
    <s v="Ja"/>
    <s v="Mindre"/>
    <s v="Ingen"/>
    <s v="Nej"/>
    <s v="en grøntsagsrobot + brødskærer/maskine, omrokering af køkkenbord og elementer. Evt. et hæve/sænkebord m. vask"/>
    <n v="0"/>
    <n v="0"/>
    <n v="0"/>
    <n v="0"/>
    <n v="0"/>
    <n v="0"/>
    <n v="0"/>
    <n v="0"/>
    <n v="0"/>
    <s v="Cathrine Jerrik / Sine"/>
    <n v="0"/>
    <n v="0"/>
    <n v="0"/>
    <n v="1"/>
    <n v="5"/>
    <n v="0"/>
    <n v="0"/>
    <n v="1"/>
    <n v="1"/>
    <n v="10"/>
    <n v="0"/>
    <n v="3"/>
    <n v="0"/>
    <n v="0"/>
    <n v="0"/>
    <n v="0"/>
    <n v="2"/>
    <n v="0"/>
    <n v="0"/>
    <n v="0"/>
    <n v="1"/>
    <n v="20"/>
    <s v="Miele"/>
    <n v="3"/>
    <s v="Ja"/>
    <n v="0"/>
    <s v="Nej"/>
    <s v="Ja"/>
    <s v="Nej"/>
    <n v="3"/>
    <s v="God plads"/>
    <n v="0"/>
    <n v="0"/>
    <x v="0"/>
    <s v="Østerbro"/>
    <n v="48"/>
    <n v="0"/>
    <n v="94"/>
    <n v="0"/>
    <n v="0"/>
    <n v="0"/>
    <n v="0"/>
    <n v="0"/>
    <n v="0"/>
    <n v="0"/>
    <n v="0"/>
    <n v="0"/>
    <n v="0"/>
    <n v="0"/>
    <n v="205654.02"/>
    <s v="35514"/>
  </r>
  <r>
    <x v="0"/>
    <x v="430"/>
    <s v="Øster Fælled Børnehus"/>
    <x v="5"/>
    <s v="Borgmester Jensens Allé 33"/>
    <n v="2100"/>
    <s v="København Ø"/>
    <s v="35 43 10 74"/>
    <s v="35514@buf.kk.dk"/>
    <s v="Susanne Høegh Dreyer"/>
    <n v="35398396"/>
    <n v="35431074"/>
    <s v="35514@buf.kk.dk"/>
    <s v="Integreret"/>
    <n v="48"/>
    <n v="0"/>
    <n v="94"/>
    <n v="0"/>
    <n v="0"/>
    <n v="0"/>
    <n v="0"/>
    <s v="Nej"/>
    <n v="0"/>
    <n v="0"/>
    <n v="5"/>
    <n v="5"/>
    <n v="5"/>
    <n v="5"/>
    <n v="0"/>
    <n v="0"/>
    <n v="0"/>
    <n v="0"/>
    <n v="0"/>
    <n v="0"/>
    <n v="0"/>
    <n v="0"/>
    <n v="0"/>
    <n v="0"/>
    <n v="0"/>
    <n v="0"/>
    <n v="0"/>
    <n v="0"/>
    <n v="0"/>
    <n v="0"/>
    <n v="0"/>
    <n v="0"/>
    <n v="0"/>
    <n v="0"/>
    <n v="0"/>
    <n v="0"/>
    <n v="0"/>
    <n v="0"/>
    <n v="0"/>
    <n v="80"/>
    <n v="0"/>
    <n v="0"/>
    <n v="0"/>
    <n v="0"/>
    <n v="0"/>
    <n v="0"/>
    <n v="0"/>
    <n v="0"/>
    <n v="0"/>
    <n v="0"/>
    <n v="0"/>
    <n v="0"/>
    <n v="0"/>
    <n v="0"/>
    <n v="0"/>
    <s v="Køkken begrænset tilvirk"/>
    <n v="0"/>
    <n v="0"/>
    <n v="0"/>
    <n v="0"/>
    <n v="0"/>
    <s v="Mindre"/>
    <s v="Større"/>
    <s v="Nej"/>
    <s v="nyt kogebord og 2 ovne, grøntsagsrobot og et industrikøleskab"/>
    <n v="0"/>
    <n v="0"/>
    <n v="0"/>
    <n v="0"/>
    <n v="0"/>
    <s v="Cathrine Jerrik"/>
    <d v="2009-04-28T00:00:00"/>
    <n v="0"/>
    <n v="1"/>
    <n v="0"/>
    <n v="4"/>
    <n v="1"/>
    <n v="0"/>
    <n v="0"/>
    <n v="0"/>
    <n v="0"/>
    <n v="2"/>
    <n v="1"/>
    <n v="0"/>
    <n v="0"/>
    <n v="0"/>
    <n v="0"/>
    <n v="0"/>
    <n v="1"/>
    <n v="0"/>
    <n v="0"/>
    <n v="1"/>
    <n v="20"/>
    <s v="Miele"/>
    <n v="3"/>
    <s v="Ja"/>
    <n v="0"/>
    <s v="Nej"/>
    <s v="Nej"/>
    <s v="Nej"/>
    <n v="3"/>
    <s v="Begrænset"/>
    <n v="0"/>
    <n v="0"/>
    <x v="0"/>
    <s v="Østerbro"/>
    <n v="48"/>
    <n v="0"/>
    <n v="94"/>
    <n v="0"/>
    <n v="0"/>
    <n v="0"/>
    <n v="0"/>
    <n v="0"/>
    <n v="0"/>
    <n v="0"/>
    <n v="0"/>
    <n v="0"/>
    <n v="0"/>
    <n v="0"/>
    <n v="205654.02"/>
    <s v="35514"/>
  </r>
  <r>
    <x v="0"/>
    <x v="431"/>
    <s v="Rosalie"/>
    <x v="5"/>
    <s v="Helgesensgade 2"/>
    <n v="2100"/>
    <s v="København Ø"/>
    <s v="35 42 20 64"/>
    <s v="Rosalie@mail.dk"/>
    <s v="May Muhlendorf"/>
    <n v="35260079"/>
    <n v="31422064"/>
    <s v="35525@buf.kk.dk"/>
    <s v="Integreret"/>
    <n v="72"/>
    <n v="0"/>
    <n v="88"/>
    <n v="0"/>
    <n v="0"/>
    <n v="0"/>
    <n v="0"/>
    <s v="Nej"/>
    <n v="0"/>
    <n v="0"/>
    <n v="5"/>
    <n v="5"/>
    <n v="4"/>
    <n v="5"/>
    <n v="0"/>
    <n v="5"/>
    <n v="0"/>
    <n v="1"/>
    <n v="5"/>
    <n v="0"/>
    <n v="350000"/>
    <n v="0"/>
    <n v="0"/>
    <s v="Ja"/>
    <n v="0"/>
    <s v="Hanne Kortsen"/>
    <n v="1999"/>
    <n v="35"/>
    <n v="0"/>
    <n v="0"/>
    <s v="14 års erfaring fra køkkener"/>
    <n v="0"/>
    <s v="Jette Hansen"/>
    <n v="1984"/>
    <n v="37"/>
    <n v="0"/>
    <s v="køkkenleder"/>
    <n v="0"/>
    <n v="0"/>
    <n v="97"/>
    <n v="97"/>
    <n v="1"/>
    <n v="1"/>
    <s v="nej"/>
    <s v="ja"/>
    <s v="Ja"/>
    <s v="Nej"/>
    <s v="under ingen omstændigheder"/>
    <s v="Ja"/>
    <s v="ved ikke"/>
    <s v="Nej"/>
    <n v="0"/>
    <s v="Nej"/>
    <s v="lederen vil ikke i dialog om det."/>
    <n v="0"/>
    <s v="produktionskøkken"/>
    <s v="nej"/>
    <s v="Større"/>
    <s v="Ingen"/>
    <s v="Nej"/>
    <s v="endnu en kogeø, mere ovnkapacitet, grøntsagsrobot, evt. mere bordplads"/>
    <n v="0"/>
    <n v="0"/>
    <n v="0"/>
    <n v="0"/>
    <n v="0"/>
    <n v="0"/>
    <n v="0"/>
    <n v="0"/>
    <n v="0"/>
    <s v="Mariah / Sine"/>
    <d v="2009-03-21T00:00:00"/>
    <n v="0"/>
    <n v="0"/>
    <n v="2"/>
    <n v="4"/>
    <n v="0"/>
    <n v="0"/>
    <n v="0"/>
    <n v="1"/>
    <n v="0"/>
    <n v="0"/>
    <n v="1"/>
    <n v="2"/>
    <n v="0"/>
    <n v="0"/>
    <n v="0"/>
    <n v="0"/>
    <n v="0"/>
    <n v="1"/>
    <n v="0"/>
    <n v="1"/>
    <n v="2"/>
    <s v="Wexiodisk"/>
    <n v="7"/>
    <s v="Ja"/>
    <n v="15"/>
    <s v="Nej"/>
    <s v="Ja"/>
    <s v="Nej"/>
    <n v="3"/>
    <s v="God plads"/>
    <s v="165 børn inkl. Merindskrivning. Der er også grovkøkken"/>
    <n v="0"/>
    <x v="0"/>
    <s v="Østerbro"/>
    <n v="72"/>
    <n v="0"/>
    <n v="88"/>
    <n v="0"/>
    <n v="0"/>
    <n v="0"/>
    <n v="0"/>
    <n v="0"/>
    <n v="0"/>
    <n v="0"/>
    <n v="0"/>
    <n v="0"/>
    <n v="0"/>
    <n v="0"/>
    <n v="356351.5"/>
    <s v="35525"/>
  </r>
  <r>
    <x v="0"/>
    <x v="432"/>
    <s v="Børnehuset Skt. Jakob"/>
    <x v="5"/>
    <s v="Østerbrogade 57A"/>
    <n v="2100"/>
    <s v="København Ø"/>
    <s v="35 42 26 59"/>
    <s v="35675@buf.kk.dk"/>
    <s v="Jette Møller"/>
    <n v="0"/>
    <n v="0"/>
    <s v="admin@sct-jakob.dk"/>
    <s v="Integreret"/>
    <n v="12"/>
    <n v="0"/>
    <n v="44"/>
    <n v="0"/>
    <n v="0"/>
    <n v="0"/>
    <n v="0"/>
    <s v="Nej"/>
    <n v="0"/>
    <n v="0"/>
    <n v="5"/>
    <n v="5"/>
    <n v="5"/>
    <n v="5"/>
    <n v="0"/>
    <n v="5"/>
    <n v="0"/>
    <n v="0"/>
    <n v="5"/>
    <n v="0"/>
    <n v="125000"/>
    <n v="125000"/>
    <n v="0"/>
    <s v="Ja"/>
    <n v="0"/>
    <s v="Gitte"/>
    <n v="2002"/>
    <n v="31"/>
    <n v="0"/>
    <s v="ufaglært"/>
    <s v="10 år"/>
    <s v="ØOF"/>
    <n v="0"/>
    <n v="0"/>
    <n v="0"/>
    <n v="0"/>
    <n v="0"/>
    <n v="0"/>
    <n v="0"/>
    <n v="95"/>
    <n v="95"/>
    <n v="1"/>
    <n v="1"/>
    <s v="Ja"/>
    <s v="Nej"/>
    <s v="Ja"/>
    <s v="Ja"/>
    <n v="0"/>
    <s v="Ja"/>
    <n v="0"/>
    <s v="Ja"/>
    <n v="0"/>
    <s v="ja"/>
    <n v="0"/>
    <n v="0"/>
    <s v="produktionskøkken"/>
    <s v="nej"/>
    <s v="Mindre"/>
    <n v="0"/>
    <n v="0"/>
    <s v="mere ovnkapacitet"/>
    <n v="0"/>
    <n v="0"/>
    <n v="0"/>
    <n v="0"/>
    <n v="0"/>
    <n v="0"/>
    <n v="0"/>
    <n v="0"/>
    <n v="0"/>
    <n v="0"/>
    <n v="0"/>
    <n v="0"/>
    <n v="0"/>
    <n v="1"/>
    <n v="4"/>
    <n v="0"/>
    <n v="2"/>
    <n v="0"/>
    <n v="0"/>
    <n v="0"/>
    <n v="0"/>
    <n v="1"/>
    <n v="0"/>
    <n v="0"/>
    <n v="1"/>
    <n v="0"/>
    <n v="0"/>
    <n v="1"/>
    <n v="0"/>
    <n v="0"/>
    <n v="1"/>
    <n v="20"/>
    <s v="Miele"/>
    <n v="3"/>
    <s v="Ja"/>
    <n v="0"/>
    <n v="0"/>
    <s v="Ja"/>
    <s v="Nej"/>
    <n v="3"/>
    <s v="God plads"/>
    <n v="0"/>
    <n v="0"/>
    <x v="0"/>
    <s v="Østerbro"/>
    <n v="12"/>
    <n v="0"/>
    <n v="44"/>
    <n v="0"/>
    <n v="0"/>
    <n v="0"/>
    <n v="0"/>
    <n v="0"/>
    <n v="0"/>
    <n v="0"/>
    <n v="0"/>
    <n v="0"/>
    <n v="0"/>
    <n v="0"/>
    <n v="101804.9"/>
    <s v="35675"/>
  </r>
  <r>
    <x v="0"/>
    <x v="433"/>
    <s v="BørneRiget"/>
    <x v="5"/>
    <s v="Borgmester Jensens Allé 53"/>
    <n v="2100"/>
    <s v="København Ø"/>
    <s v="35 45 48 55"/>
    <s v="35685@buf.kk.dk"/>
    <s v="Rune Bjørklund"/>
    <n v="0"/>
    <n v="0"/>
    <s v="35685@buf.kk.dk"/>
    <s v="Integreret"/>
    <n v="46"/>
    <n v="0"/>
    <n v="66"/>
    <n v="0"/>
    <n v="0"/>
    <n v="0"/>
    <n v="0"/>
    <s v="ja"/>
    <n v="2"/>
    <n v="1"/>
    <n v="5"/>
    <n v="5"/>
    <n v="5"/>
    <n v="5"/>
    <n v="0"/>
    <n v="5"/>
    <n v="0"/>
    <n v="0"/>
    <n v="5"/>
    <n v="0"/>
    <n v="224125"/>
    <n v="224125"/>
    <n v="0"/>
    <s v="Ja"/>
    <n v="0"/>
    <s v="Marie Røjes "/>
    <n v="1998"/>
    <n v="35"/>
    <n v="0"/>
    <s v="PB"/>
    <n v="0"/>
    <n v="0"/>
    <s v="Helene Røen"/>
    <n v="2009"/>
    <n v="35"/>
    <n v="0"/>
    <n v="0"/>
    <n v="0"/>
    <n v="0"/>
    <n v="98"/>
    <n v="98"/>
    <n v="1"/>
    <n v="1"/>
    <s v="nej"/>
    <s v="Nej"/>
    <s v="Ja"/>
    <s v="Ja"/>
    <n v="0"/>
    <s v="Nej"/>
    <n v="0"/>
    <s v="Ja"/>
    <n v="0"/>
    <s v="ja"/>
    <n v="0"/>
    <n v="0"/>
    <s v="produktionskøkken"/>
    <s v="Ja"/>
    <s v="Mindre"/>
    <n v="0"/>
    <n v="0"/>
    <s v="konvektionsovn og en bjørn røremaskine"/>
    <n v="0"/>
    <n v="0"/>
    <n v="0"/>
    <n v="0"/>
    <n v="0"/>
    <n v="0"/>
    <n v="0"/>
    <n v="0"/>
    <n v="0"/>
    <s v="Cathrine"/>
    <s v="03.04"/>
    <n v="0"/>
    <n v="1"/>
    <n v="0"/>
    <n v="0"/>
    <n v="2"/>
    <n v="0"/>
    <n v="0"/>
    <n v="0"/>
    <n v="0"/>
    <n v="1"/>
    <n v="2"/>
    <n v="0"/>
    <n v="0"/>
    <n v="0"/>
    <n v="0"/>
    <n v="0"/>
    <n v="1"/>
    <n v="0"/>
    <n v="0"/>
    <n v="1"/>
    <n v="20"/>
    <s v="miele"/>
    <n v="2"/>
    <s v="Nej"/>
    <n v="0"/>
    <s v="Nej"/>
    <s v="Ja"/>
    <s v="Nej"/>
    <n v="2"/>
    <s v="God plads"/>
    <n v="0"/>
    <n v="0"/>
    <x v="0"/>
    <s v="Østerbro"/>
    <n v="46"/>
    <n v="0"/>
    <n v="66"/>
    <n v="0"/>
    <n v="0"/>
    <n v="0"/>
    <n v="0"/>
    <n v="0"/>
    <n v="0"/>
    <n v="0"/>
    <n v="0"/>
    <n v="0"/>
    <n v="0"/>
    <n v="0"/>
    <n v="202319.14"/>
    <s v="35685"/>
  </r>
  <r>
    <x v="0"/>
    <x v="434"/>
    <s v="BørneRiget"/>
    <x v="5"/>
    <s v="Borgmester Jensens Allé 53"/>
    <n v="2100"/>
    <s v="København Ø"/>
    <s v="35 45 48 55"/>
    <s v="35685@buf.kk.dk"/>
    <s v="Rune Bjørklund"/>
    <n v="0"/>
    <n v="0"/>
    <s v="35685@buf.kk.dk"/>
    <s v="Integreret"/>
    <n v="46"/>
    <n v="0"/>
    <n v="66"/>
    <n v="0"/>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s v="nej"/>
    <s v="Større"/>
    <s v="Mindre"/>
    <n v="0"/>
    <s v="køkkenet skal total renoveres"/>
    <n v="0"/>
    <n v="0"/>
    <n v="0"/>
    <n v="0"/>
    <n v="0"/>
    <n v="0"/>
    <n v="0"/>
    <n v="0"/>
    <n v="0"/>
    <n v="0"/>
    <n v="0"/>
    <n v="0"/>
    <n v="1"/>
    <n v="0"/>
    <n v="0"/>
    <n v="2"/>
    <n v="0"/>
    <n v="0"/>
    <n v="0"/>
    <n v="0"/>
    <n v="0"/>
    <n v="2"/>
    <n v="0"/>
    <n v="0"/>
    <n v="0"/>
    <n v="0"/>
    <n v="0"/>
    <n v="0"/>
    <n v="0"/>
    <n v="0"/>
    <n v="1"/>
    <n v="20"/>
    <s v="miele "/>
    <n v="2"/>
    <s v="Nej"/>
    <n v="0"/>
    <s v="Nej"/>
    <s v="Nej"/>
    <s v="Nej"/>
    <n v="2"/>
    <s v="God plads"/>
    <n v="0"/>
    <n v="0"/>
    <x v="0"/>
    <s v="Østerbro"/>
    <n v="46"/>
    <n v="0"/>
    <n v="66"/>
    <n v="0"/>
    <n v="0"/>
    <n v="0"/>
    <n v="0"/>
    <n v="0"/>
    <n v="0"/>
    <n v="0"/>
    <n v="0"/>
    <n v="0"/>
    <n v="0"/>
    <n v="0"/>
    <n v="202319.14"/>
    <s v="35685"/>
  </r>
  <r>
    <x v="0"/>
    <x v="435"/>
    <s v="Børnehuset Flora"/>
    <x v="5"/>
    <s v="Carl Nielsens Allé 27"/>
    <n v="2100"/>
    <s v="København Ø"/>
    <s v="39 12 60 10"/>
    <s v="37200@buf.kk.dk"/>
    <s v="Martina Daneland"/>
    <n v="0"/>
    <n v="0"/>
    <s v="37200@buf.kk.dk"/>
    <s v="Integreret"/>
    <n v="42"/>
    <n v="0"/>
    <n v="46"/>
    <n v="0"/>
    <n v="0"/>
    <n v="0"/>
    <n v="0"/>
    <s v="Nej"/>
    <n v="0"/>
    <n v="0"/>
    <n v="5"/>
    <n v="5"/>
    <n v="5"/>
    <n v="5"/>
    <n v="0"/>
    <n v="5"/>
    <n v="5"/>
    <n v="0"/>
    <n v="5"/>
    <n v="0"/>
    <n v="86400"/>
    <n v="44160"/>
    <n v="0"/>
    <s v="Ja"/>
    <n v="0"/>
    <s v="David Sandbegr"/>
    <n v="2009"/>
    <n v="37"/>
    <n v="0"/>
    <s v="kok"/>
    <n v="0"/>
    <n v="0"/>
    <n v="0"/>
    <n v="0"/>
    <n v="0"/>
    <n v="0"/>
    <n v="0"/>
    <n v="0"/>
    <n v="0"/>
    <n v="100"/>
    <n v="100"/>
    <n v="2"/>
    <n v="2"/>
    <s v="Ja"/>
    <s v="Nej"/>
    <s v="Ja"/>
    <s v="Ja"/>
    <n v="0"/>
    <s v="Ja"/>
    <n v="0"/>
    <s v="Ja"/>
    <n v="0"/>
    <s v="ja"/>
    <n v="0"/>
    <n v="0"/>
    <s v="produktionskøkken"/>
    <s v="Ja"/>
    <s v="Større"/>
    <n v="0"/>
    <n v="0"/>
    <s v="en konvektionsovn og en industri opvaskemaskine"/>
    <n v="0"/>
    <n v="0"/>
    <n v="0"/>
    <n v="0"/>
    <n v="0"/>
    <n v="0"/>
    <n v="0"/>
    <n v="0"/>
    <n v="0"/>
    <s v="Cathrine"/>
    <s v="03.04"/>
    <n v="0"/>
    <n v="0"/>
    <n v="1"/>
    <n v="5"/>
    <n v="0"/>
    <n v="2"/>
    <n v="0"/>
    <n v="0"/>
    <n v="0"/>
    <n v="0"/>
    <n v="2"/>
    <n v="0"/>
    <n v="0"/>
    <n v="0"/>
    <n v="0"/>
    <n v="0"/>
    <n v="2"/>
    <n v="0"/>
    <n v="0"/>
    <n v="2"/>
    <n v="20"/>
    <s v="miele"/>
    <n v="4"/>
    <s v="Nej"/>
    <n v="0"/>
    <s v="Ja"/>
    <s v="Ja"/>
    <s v="Nej"/>
    <n v="3"/>
    <s v="God plads"/>
    <n v="0"/>
    <n v="0"/>
    <x v="0"/>
    <s v="Østerbro"/>
    <n v="36"/>
    <n v="0"/>
    <n v="46"/>
    <n v="0"/>
    <n v="0"/>
    <n v="0"/>
    <n v="0"/>
    <n v="0"/>
    <n v="0"/>
    <n v="0"/>
    <n v="0"/>
    <n v="0"/>
    <n v="0"/>
    <n v="0"/>
    <n v="189295.68"/>
    <s v="37200"/>
  </r>
  <r>
    <x v="0"/>
    <x v="436"/>
    <s v="Konkylien"/>
    <x v="5"/>
    <s v="Forbindelsesvej 9"/>
    <n v="2100"/>
    <s v="København Ø"/>
    <s v="35 25 63 20"/>
    <s v="ey86@buf.kk.dk"/>
    <s v="Maj-Britt Nystrøm"/>
    <n v="0"/>
    <n v="0"/>
    <s v="37303@buf.kk.dk"/>
    <s v="Integreret"/>
    <n v="12"/>
    <n v="0"/>
    <n v="44"/>
    <n v="0"/>
    <n v="0"/>
    <n v="0"/>
    <n v="0"/>
    <s v="Nej"/>
    <n v="0"/>
    <n v="0"/>
    <n v="5"/>
    <n v="5"/>
    <n v="5"/>
    <n v="5"/>
    <n v="0"/>
    <n v="5"/>
    <n v="5"/>
    <n v="0"/>
    <n v="5"/>
    <n v="0"/>
    <n v="160000"/>
    <n v="0"/>
    <n v="0"/>
    <s v="Ja"/>
    <n v="0"/>
    <s v="Lise Jensen"/>
    <n v="2004"/>
    <n v="30"/>
    <n v="0"/>
    <s v="Køkkenassistent"/>
    <s v="10 år fra institution/plejehjem"/>
    <s v="økologikursus, ø.o.f."/>
    <n v="0"/>
    <n v="0"/>
    <n v="0"/>
    <n v="0"/>
    <n v="0"/>
    <n v="0"/>
    <n v="0"/>
    <n v="85"/>
    <n v="85"/>
    <n v="1"/>
    <n v="1"/>
    <s v="Ja"/>
    <s v="ja"/>
    <s v="Ja"/>
    <s v="Ja"/>
    <n v="0"/>
    <s v="Ja"/>
    <s v="afventer meget"/>
    <s v="Ja"/>
    <n v="0"/>
    <s v="ja"/>
    <n v="0"/>
    <n v="0"/>
    <s v="produktionskøkken"/>
    <s v="nej"/>
    <s v="Mindre"/>
    <s v="Ingen"/>
    <s v="Nej"/>
    <s v="grøntsagsrobot, hurtigere opvaskemaskine, en konvektionsovn eller større og flere ovne ( der er to meget små ovne)"/>
    <n v="0"/>
    <n v="0"/>
    <n v="0"/>
    <n v="0"/>
    <n v="0"/>
    <n v="0"/>
    <n v="0"/>
    <n v="0"/>
    <n v="0"/>
    <s v="Mariah / Sine"/>
    <d v="2009-03-25T00:00:00"/>
    <n v="0"/>
    <n v="0"/>
    <n v="1"/>
    <n v="5"/>
    <n v="0"/>
    <n v="2"/>
    <n v="0"/>
    <n v="0"/>
    <n v="0"/>
    <n v="0"/>
    <n v="1"/>
    <n v="0"/>
    <n v="0"/>
    <n v="1"/>
    <n v="0"/>
    <n v="0"/>
    <n v="2"/>
    <n v="0"/>
    <n v="0"/>
    <n v="1"/>
    <n v="25"/>
    <s v="Miele"/>
    <n v="6"/>
    <s v="Ja"/>
    <n v="8"/>
    <s v="Nej"/>
    <s v="Ja"/>
    <s v="Nej"/>
    <n v="2"/>
    <s v="God plads"/>
    <s v="velegnet til mentor inst. Men er ikke blevet spurgt derom."/>
    <n v="0"/>
    <x v="0"/>
    <s v="Østerbro"/>
    <n v="12"/>
    <n v="0"/>
    <n v="44"/>
    <n v="0"/>
    <n v="0"/>
    <n v="0"/>
    <n v="0"/>
    <n v="6"/>
    <n v="2"/>
    <n v="0"/>
    <n v="0"/>
    <n v="0"/>
    <n v="0"/>
    <n v="0"/>
    <n v="172848.45"/>
    <s v="37303"/>
  </r>
  <r>
    <x v="0"/>
    <x v="437"/>
    <s v="Himmelrummet"/>
    <x v="5"/>
    <s v="Bryggervangen 11"/>
    <n v="2100"/>
    <s v="København Ø"/>
    <s v="39 12 70 75"/>
    <s v="37307@buf.kk.dk"/>
    <s v="Jytte Ann Marie Christensen"/>
    <n v="0"/>
    <n v="0"/>
    <s v="Jytte Christensen@buf,kk,dk"/>
    <s v="Integreret"/>
    <n v="50"/>
    <n v="0"/>
    <n v="28"/>
    <n v="0"/>
    <n v="0"/>
    <n v="0"/>
    <n v="0"/>
    <s v="Nej"/>
    <n v="0"/>
    <n v="0"/>
    <n v="5"/>
    <n v="0"/>
    <n v="5"/>
    <n v="5"/>
    <n v="0"/>
    <n v="5"/>
    <n v="0"/>
    <n v="0"/>
    <n v="5"/>
    <n v="0"/>
    <n v="200000"/>
    <n v="0"/>
    <n v="0"/>
    <s v="Ja"/>
    <n v="0"/>
    <s v="Afaaf"/>
    <n v="2006"/>
    <n v="37"/>
    <n v="0"/>
    <n v="0"/>
    <s v="fra andre inst."/>
    <s v="øko."/>
    <n v="0"/>
    <n v="0"/>
    <n v="0"/>
    <n v="0"/>
    <n v="0"/>
    <n v="0"/>
    <n v="0"/>
    <n v="92"/>
    <n v="0"/>
    <n v="2"/>
    <n v="2"/>
    <s v="Ja"/>
    <s v="ja"/>
    <s v="Ja"/>
    <s v="Ja"/>
    <n v="0"/>
    <s v="Ja"/>
    <n v="0"/>
    <s v="Ja"/>
    <n v="0"/>
    <s v="Nej"/>
    <s v="vil gerne have en fra os"/>
    <n v="0"/>
    <s v="produktionskøkken"/>
    <s v="Ja"/>
    <s v="Mindre"/>
    <n v="0"/>
    <n v="0"/>
    <s v="en ovn mere og en opvaskemaskine"/>
    <n v="0"/>
    <n v="0"/>
    <n v="0"/>
    <n v="0"/>
    <n v="0"/>
    <n v="0"/>
    <n v="0"/>
    <n v="0"/>
    <s v="Meget stort glasparti, en hel væg, som giver et meget varmt køkken. Udvendige markiser og hvis det kan laves så de øverste vinduer kan åbnes."/>
    <s v="Lone"/>
    <s v="13.03"/>
    <n v="0"/>
    <n v="0"/>
    <n v="1"/>
    <n v="5"/>
    <n v="0"/>
    <n v="2"/>
    <n v="0"/>
    <n v="0"/>
    <n v="0"/>
    <n v="0"/>
    <n v="2"/>
    <n v="0"/>
    <n v="0"/>
    <n v="0"/>
    <n v="0"/>
    <n v="0"/>
    <n v="2"/>
    <n v="0"/>
    <n v="0"/>
    <n v="1"/>
    <n v="20"/>
    <s v="miele"/>
    <n v="5"/>
    <s v="Ja"/>
    <n v="10"/>
    <s v="Nej"/>
    <s v="Ja"/>
    <s v="ja"/>
    <n v="2"/>
    <s v="God plads"/>
    <n v="0"/>
    <n v="0"/>
    <x v="0"/>
    <s v="Østerbro"/>
    <n v="36"/>
    <n v="0"/>
    <n v="46"/>
    <n v="0"/>
    <n v="0"/>
    <n v="0"/>
    <n v="0"/>
    <n v="0"/>
    <n v="0"/>
    <n v="0"/>
    <n v="0"/>
    <n v="0"/>
    <n v="0"/>
    <n v="0"/>
    <n v="214217.4"/>
    <s v="37307"/>
  </r>
  <r>
    <x v="0"/>
    <x v="438"/>
    <s v="Pinocchio"/>
    <x v="5"/>
    <s v="Hans Knudsens Plads 1A"/>
    <n v="2100"/>
    <s v="København Ø"/>
    <s v="39 18 32 70"/>
    <s v="37411@buf.kk.dk"/>
    <s v="Dennis Nygaard Sørensen"/>
    <n v="26772654"/>
    <n v="39183270"/>
    <s v="KV41@buf.kk.dk"/>
    <s v="Integreret"/>
    <n v="21"/>
    <n v="0"/>
    <n v="64"/>
    <n v="0"/>
    <n v="0"/>
    <n v="0"/>
    <n v="0"/>
    <s v="ja"/>
    <n v="2"/>
    <n v="0"/>
    <n v="5"/>
    <n v="0"/>
    <n v="5"/>
    <n v="5"/>
    <n v="0"/>
    <n v="5"/>
    <n v="0"/>
    <n v="0"/>
    <n v="5"/>
    <n v="0"/>
    <n v="85000"/>
    <n v="0"/>
    <n v="0"/>
    <s v="Ja"/>
    <n v="0"/>
    <s v="Aksel Nielsen"/>
    <n v="2002"/>
    <n v="37"/>
    <n v="0"/>
    <s v="ufaglært"/>
    <s v="kantinebestyrer"/>
    <s v="hygiejne"/>
    <n v="0"/>
    <n v="0"/>
    <n v="0"/>
    <n v="0"/>
    <n v="0"/>
    <n v="0"/>
    <n v="0"/>
    <n v="75"/>
    <n v="75"/>
    <n v="2"/>
    <n v="2"/>
    <s v="Ja"/>
    <s v="Nej"/>
    <s v="Ja"/>
    <s v="Ja"/>
    <n v="0"/>
    <s v="Ja"/>
    <n v="0"/>
    <s v="Ja"/>
    <n v="0"/>
    <s v="Nej"/>
    <n v="0"/>
    <n v="0"/>
    <s v="produktionskøkken"/>
    <s v="Ja"/>
    <n v="0"/>
    <n v="0"/>
    <n v="0"/>
    <s v="Ingen hvis køkkenet kun skal blive ved med at lave mad til vuggestuen"/>
    <n v="0"/>
    <n v="0"/>
    <n v="0"/>
    <n v="0"/>
    <n v="0"/>
    <n v="0"/>
    <n v="0"/>
    <n v="0"/>
    <n v="0"/>
    <s v="Mariah"/>
    <n v="0"/>
    <n v="0"/>
    <n v="0"/>
    <n v="1"/>
    <n v="4"/>
    <n v="0"/>
    <n v="0"/>
    <n v="0"/>
    <n v="0"/>
    <n v="0"/>
    <n v="0"/>
    <n v="1"/>
    <n v="0"/>
    <n v="0"/>
    <n v="0"/>
    <n v="0"/>
    <n v="0"/>
    <n v="0"/>
    <n v="0"/>
    <n v="0"/>
    <n v="1"/>
    <n v="30"/>
    <s v="Miele Universal G7762"/>
    <n v="5"/>
    <s v="Ja"/>
    <n v="10"/>
    <n v="0"/>
    <s v="Ja"/>
    <s v="Nej"/>
    <n v="2"/>
    <s v="God plads"/>
    <s v="Flot og stort køkken i forhold til antallet af børn. Ligger på 2. sal. Børnehavens køkkken er placeret i stuen."/>
    <n v="0"/>
    <x v="0"/>
    <s v="Østerbro"/>
    <n v="21"/>
    <n v="0"/>
    <n v="64"/>
    <n v="0"/>
    <n v="0"/>
    <n v="0"/>
    <n v="0"/>
    <n v="0"/>
    <n v="0"/>
    <n v="0"/>
    <n v="0"/>
    <n v="0"/>
    <n v="0"/>
    <n v="0"/>
    <n v="203296.22"/>
    <s v="37411"/>
  </r>
  <r>
    <x v="0"/>
    <x v="439"/>
    <s v="Pinocchio"/>
    <x v="5"/>
    <s v="Hans Knudsens Plads 1A"/>
    <n v="2100"/>
    <s v="København Ø"/>
    <s v="39 18 32 70"/>
    <s v="37411@buf.kk.dk"/>
    <s v="Dennis Nygaard Sørensen"/>
    <n v="26772654"/>
    <n v="39183270"/>
    <s v="KV41@buf.kk.dk"/>
    <s v="Integreret"/>
    <n v="21"/>
    <n v="0"/>
    <n v="64"/>
    <n v="0"/>
    <n v="0"/>
    <n v="0"/>
    <n v="0"/>
    <s v="ja"/>
    <n v="0"/>
    <n v="0"/>
    <n v="0"/>
    <n v="0"/>
    <n v="0"/>
    <n v="0"/>
    <n v="0"/>
    <n v="0"/>
    <n v="0"/>
    <n v="0"/>
    <n v="0"/>
    <n v="0"/>
    <n v="0"/>
    <n v="0"/>
    <n v="0"/>
    <n v="0"/>
    <n v="0"/>
    <n v="0"/>
    <n v="0"/>
    <n v="0"/>
    <n v="0"/>
    <n v="0"/>
    <n v="0"/>
    <n v="0"/>
    <n v="0"/>
    <n v="0"/>
    <n v="0"/>
    <n v="0"/>
    <n v="0"/>
    <n v="0"/>
    <n v="0"/>
    <n v="0"/>
    <n v="0"/>
    <n v="0"/>
    <n v="0"/>
    <n v="0"/>
    <n v="0"/>
    <n v="0"/>
    <n v="0"/>
    <n v="0"/>
    <n v="0"/>
    <n v="0"/>
    <n v="0"/>
    <n v="0"/>
    <n v="0"/>
    <n v="0"/>
    <n v="0"/>
    <s v="Køkken blandet tilvirk"/>
    <n v="0"/>
    <s v="Større"/>
    <n v="0"/>
    <n v="0"/>
    <s v="Mere ovnkapacitet, køleplads, grøntsagsrobot, bjørn, en ekstra vask"/>
    <n v="0"/>
    <n v="0"/>
    <n v="0"/>
    <s v="Der er pt skimmelsvamp i køkkenet og det er ikke i brug. Køkkenet kan evt. producere til Bellmannsgade 23 når det kommer i brug."/>
    <n v="0"/>
    <n v="0"/>
    <n v="0"/>
    <n v="0"/>
    <n v="0"/>
    <n v="0"/>
    <n v="0"/>
    <n v="0"/>
    <n v="0"/>
    <n v="0"/>
    <n v="0"/>
    <n v="0"/>
    <n v="0"/>
    <n v="0"/>
    <n v="0"/>
    <n v="0"/>
    <n v="0"/>
    <n v="0"/>
    <n v="0"/>
    <n v="0"/>
    <n v="0"/>
    <n v="0"/>
    <n v="0"/>
    <n v="0"/>
    <n v="0"/>
    <n v="0"/>
    <n v="0"/>
    <n v="0"/>
    <n v="0"/>
    <n v="0"/>
    <n v="0"/>
    <n v="0"/>
    <n v="0"/>
    <n v="0"/>
    <n v="0"/>
    <n v="0"/>
    <n v="0"/>
    <n v="0"/>
    <n v="0"/>
    <x v="0"/>
    <s v="Østerbro"/>
    <n v="21"/>
    <n v="0"/>
    <n v="64"/>
    <n v="0"/>
    <n v="0"/>
    <n v="0"/>
    <n v="0"/>
    <n v="0"/>
    <n v="0"/>
    <n v="0"/>
    <n v="0"/>
    <n v="0"/>
    <n v="0"/>
    <n v="0"/>
    <n v="203296.22"/>
    <s v="37411"/>
  </r>
  <r>
    <x v="0"/>
    <x v="440"/>
    <s v="Kong Gurli "/>
    <x v="5"/>
    <s v="Gammel Kalkbrænderi Vej 5"/>
    <n v="2100"/>
    <s v="København Ø"/>
    <s v="35 47 60 00"/>
    <s v="37422@buf.kk.dk"/>
    <s v="Susanne Rasmussen"/>
    <n v="0"/>
    <n v="0"/>
    <s v="37422@buf.kk.dk"/>
    <s v="Integreret"/>
    <n v="24"/>
    <n v="0"/>
    <n v="44"/>
    <n v="0"/>
    <n v="0"/>
    <n v="0"/>
    <n v="0"/>
    <s v="Nej"/>
    <n v="0"/>
    <n v="0"/>
    <n v="5"/>
    <n v="5"/>
    <n v="5"/>
    <n v="5"/>
    <n v="0"/>
    <n v="5"/>
    <n v="0"/>
    <n v="0"/>
    <n v="5"/>
    <n v="0"/>
    <n v="100000"/>
    <n v="23500"/>
    <n v="0"/>
    <s v="Ja"/>
    <n v="0"/>
    <s v="Karin S. Hansen"/>
    <n v="2007"/>
    <n v="32"/>
    <n v="0"/>
    <n v="0"/>
    <n v="0"/>
    <s v="ø.o.f. hygieje m.m."/>
    <n v="0"/>
    <n v="0"/>
    <n v="0"/>
    <n v="0"/>
    <n v="0"/>
    <n v="0"/>
    <n v="0"/>
    <n v="98"/>
    <n v="92"/>
    <n v="1"/>
    <n v="1"/>
    <s v="Ja"/>
    <s v="ja"/>
    <s v="Ja"/>
    <s v="Ja"/>
    <n v="0"/>
    <s v="Ja"/>
    <n v="0"/>
    <s v="Ja"/>
    <n v="0"/>
    <s v="Nej"/>
    <s v="vil gerne have hjælp"/>
    <n v="0"/>
    <s v="produktionskøkken"/>
    <s v="Ja"/>
    <n v="0"/>
    <s v="Ingen"/>
    <s v="Nej"/>
    <s v="1 køl + 1 frys, udsugning over opvaskemaskine, 1 ovn, hæve/sænkeborde"/>
    <n v="0"/>
    <n v="0"/>
    <n v="0"/>
    <n v="0"/>
    <n v="0"/>
    <n v="0"/>
    <n v="0"/>
    <n v="0"/>
    <n v="0"/>
    <s v="Cathrine Jerrik / Sine"/>
    <n v="0"/>
    <n v="0"/>
    <n v="0"/>
    <n v="1"/>
    <n v="4"/>
    <n v="0"/>
    <n v="2"/>
    <n v="0"/>
    <n v="0"/>
    <n v="0"/>
    <n v="0"/>
    <n v="2"/>
    <n v="0"/>
    <n v="0"/>
    <n v="0"/>
    <n v="0"/>
    <n v="1"/>
    <n v="0"/>
    <n v="0"/>
    <n v="0"/>
    <n v="1"/>
    <n v="2"/>
    <s v="Miele"/>
    <n v="0"/>
    <s v="Ja"/>
    <n v="0"/>
    <s v="Nej"/>
    <s v="Nej"/>
    <s v="Nej"/>
    <n v="4"/>
    <s v="God plads"/>
    <n v="0"/>
    <n v="0"/>
    <x v="0"/>
    <s v="Østerbro"/>
    <n v="24"/>
    <n v="0"/>
    <n v="44"/>
    <n v="0"/>
    <n v="0"/>
    <n v="0"/>
    <n v="0"/>
    <n v="0"/>
    <n v="0"/>
    <n v="0"/>
    <n v="0"/>
    <n v="0"/>
    <n v="0"/>
    <n v="0"/>
    <n v="132646.92000000001"/>
    <s v="37422"/>
  </r>
  <r>
    <x v="0"/>
    <x v="441"/>
    <s v="Mågodtland"/>
    <x v="5"/>
    <s v="Odensegade 14"/>
    <n v="2100"/>
    <s v="København Ø"/>
    <s v="35 25 47 00"/>
    <s v="37442@buf.kk.dk"/>
    <s v="Flemming Klysner Nielsen"/>
    <n v="0"/>
    <n v="0"/>
    <s v="37442@buf.kk.dk"/>
    <s v="Integreret"/>
    <n v="60"/>
    <n v="0"/>
    <n v="72"/>
    <n v="0"/>
    <n v="0"/>
    <n v="0"/>
    <n v="0"/>
    <s v="Nej"/>
    <n v="0"/>
    <n v="0"/>
    <n v="5"/>
    <n v="5"/>
    <n v="5"/>
    <n v="5"/>
    <n v="0"/>
    <n v="0"/>
    <n v="0"/>
    <n v="0"/>
    <n v="5"/>
    <n v="0"/>
    <n v="140000"/>
    <n v="50000"/>
    <n v="0"/>
    <n v="0"/>
    <n v="0"/>
    <n v="0"/>
    <n v="0"/>
    <n v="0"/>
    <n v="0"/>
    <n v="0"/>
    <n v="0"/>
    <n v="0"/>
    <n v="0"/>
    <n v="0"/>
    <n v="0"/>
    <n v="0"/>
    <n v="0"/>
    <n v="0"/>
    <n v="0"/>
    <n v="80"/>
    <n v="75"/>
    <n v="0"/>
    <n v="0"/>
    <n v="0"/>
    <n v="0"/>
    <n v="0"/>
    <n v="0"/>
    <n v="0"/>
    <n v="0"/>
    <n v="0"/>
    <n v="0"/>
    <n v="0"/>
    <n v="0"/>
    <n v="0"/>
    <n v="0"/>
    <s v="Køkken begrænset tilvirk"/>
    <n v="0"/>
    <n v="0"/>
    <n v="0"/>
    <n v="0"/>
    <n v="0"/>
    <n v="0"/>
    <n v="0"/>
    <n v="0"/>
    <s v="Lukke rummet m. væg så køkken ville blive større og delvis lukket"/>
    <n v="0"/>
    <n v="0"/>
    <s v="Større"/>
    <s v="ovne, kogebord, røremaskine, foodprocessor/grøntsagsrobot, køkkenelementer"/>
    <n v="0"/>
    <s v="Cathrine Jerrik"/>
    <d v="2009-04-28T00:00:00"/>
    <n v="0"/>
    <n v="1"/>
    <n v="0"/>
    <n v="4"/>
    <n v="1"/>
    <n v="0"/>
    <n v="0"/>
    <n v="0"/>
    <n v="0"/>
    <n v="1"/>
    <n v="1"/>
    <n v="0"/>
    <n v="0"/>
    <n v="0"/>
    <n v="0"/>
    <n v="0"/>
    <n v="0"/>
    <n v="0"/>
    <n v="0"/>
    <n v="1"/>
    <n v="60"/>
    <s v="Miele"/>
    <n v="3.5"/>
    <s v="Nej"/>
    <n v="0"/>
    <s v="Nej"/>
    <s v="Nej"/>
    <s v="Nej"/>
    <n v="1"/>
    <s v="God plads"/>
    <s v="Åbent køkken indtil spiserum"/>
    <n v="0"/>
    <x v="0"/>
    <s v="Østerbro"/>
    <n v="72"/>
    <n v="0"/>
    <n v="72"/>
    <n v="0"/>
    <n v="0"/>
    <n v="0"/>
    <n v="0"/>
    <n v="0"/>
    <n v="0"/>
    <n v="0"/>
    <n v="0"/>
    <n v="0"/>
    <n v="0"/>
    <n v="0"/>
    <n v="211400.17"/>
    <s v="37442"/>
  </r>
  <r>
    <x v="0"/>
    <x v="442"/>
    <s v="Børnegården"/>
    <x v="5"/>
    <s v="Ryesgade 80"/>
    <n v="2100"/>
    <s v="København Ø."/>
    <s v="35 55 05 47"/>
    <s v="37457@buf.kk.dk"/>
    <s v="Jesper Ussing"/>
    <n v="0"/>
    <n v="0"/>
    <s v="37457@buf.kk.dk"/>
    <s v="Integreret"/>
    <n v="42"/>
    <n v="0"/>
    <n v="44"/>
    <n v="44"/>
    <n v="0"/>
    <n v="0"/>
    <n v="0"/>
    <s v="Nej"/>
    <n v="0"/>
    <n v="0"/>
    <n v="5"/>
    <n v="5"/>
    <n v="5"/>
    <n v="5"/>
    <n v="0"/>
    <n v="5"/>
    <n v="5"/>
    <n v="0"/>
    <n v="5"/>
    <n v="0"/>
    <n v="200000"/>
    <n v="0"/>
    <n v="0"/>
    <s v="Ja"/>
    <n v="0"/>
    <s v="Bettina Tarp"/>
    <n v="2000"/>
    <n v="35"/>
    <n v="0"/>
    <s v="køkkenassistent / ernæringsassistent"/>
    <s v="25 års erfaring"/>
    <s v="dogme-københavn"/>
    <n v="0"/>
    <n v="0"/>
    <n v="0"/>
    <n v="0"/>
    <n v="0"/>
    <n v="0"/>
    <n v="0"/>
    <n v="96"/>
    <n v="96"/>
    <n v="1"/>
    <n v="1"/>
    <s v="Ja"/>
    <s v="Nej"/>
    <s v="Ja"/>
    <s v="Ja"/>
    <n v="0"/>
    <s v="Ja"/>
    <s v="afventende men positive overfor det hvis det bliver god lokal mad."/>
    <s v="Ja"/>
    <n v="0"/>
    <s v="Nej"/>
    <n v="0"/>
    <n v="0"/>
    <s v="produktionskøkken"/>
    <s v="nej"/>
    <s v="Større"/>
    <s v="Ingen"/>
    <s v="Nej"/>
    <s v="ekstra køleskab, ekstra vask, ny og mere ergonomisk opvaskemaskine, konvektionsovn eller to ovne mere, hvilket ville være mere uhensigtsmæssigt. Skabe til opbevaring, større bjørn, ekstra svaleskab evt. kipsteger"/>
    <n v="0"/>
    <n v="0"/>
    <n v="0"/>
    <n v="0"/>
    <n v="0"/>
    <n v="0"/>
    <n v="0"/>
    <n v="0"/>
    <n v="0"/>
    <s v="Mariah / Sine"/>
    <d v="2009-03-25T00:00:00"/>
    <n v="0"/>
    <n v="0"/>
    <n v="1"/>
    <n v="5"/>
    <n v="0"/>
    <n v="2"/>
    <n v="0"/>
    <n v="0"/>
    <n v="0"/>
    <n v="0"/>
    <n v="2"/>
    <n v="0"/>
    <n v="0"/>
    <n v="1"/>
    <n v="0"/>
    <n v="0"/>
    <n v="2"/>
    <n v="0"/>
    <n v="0"/>
    <n v="1"/>
    <n v="2"/>
    <s v="Miele"/>
    <n v="3"/>
    <s v="Ja"/>
    <n v="8"/>
    <s v="Nej"/>
    <s v="Ja"/>
    <s v="ja"/>
    <n v="1"/>
    <s v="Begrænset"/>
    <s v="Der kunne med fordel etableres en kogeø midt i lokalet, så der kan blive plads til mere skabsopbevaring og bordplads, som er en stor mangel."/>
    <n v="0"/>
    <x v="0"/>
    <s v="Østerbro"/>
    <n v="36"/>
    <n v="0"/>
    <n v="44"/>
    <n v="44"/>
    <n v="0"/>
    <n v="0"/>
    <n v="0"/>
    <n v="0"/>
    <n v="0"/>
    <n v="0"/>
    <n v="0"/>
    <n v="0"/>
    <n v="0"/>
    <n v="0"/>
    <n v="275626.03000000003"/>
    <s v="37457"/>
  </r>
  <r>
    <x v="0"/>
    <x v="443"/>
    <s v="Rosengården"/>
    <x v="5"/>
    <s v="Rosenvængets Allé 18"/>
    <n v="2100"/>
    <s v="København Ø"/>
    <s v="35 55 60 00"/>
    <s v="37475@buf.kk.dk"/>
    <s v="Jens Normand"/>
    <n v="0"/>
    <n v="0"/>
    <s v="37475@buf.kk.dk"/>
    <s v="Integreret"/>
    <n v="36"/>
    <n v="0"/>
    <n v="84"/>
    <n v="0"/>
    <n v="0"/>
    <n v="0"/>
    <n v="0"/>
    <n v="0"/>
    <n v="0"/>
    <n v="0"/>
    <n v="0"/>
    <n v="0"/>
    <n v="0"/>
    <n v="0"/>
    <n v="0"/>
    <n v="0"/>
    <n v="0"/>
    <n v="0"/>
    <n v="0"/>
    <n v="0"/>
    <n v="0"/>
    <n v="0"/>
    <n v="0"/>
    <n v="0"/>
    <n v="0"/>
    <n v="0"/>
    <n v="0"/>
    <n v="0"/>
    <n v="0"/>
    <n v="0"/>
    <n v="0"/>
    <n v="0"/>
    <n v="0"/>
    <n v="0"/>
    <n v="0"/>
    <n v="0"/>
    <n v="0"/>
    <n v="0"/>
    <n v="0"/>
    <n v="0"/>
    <n v="0"/>
    <n v="0"/>
    <n v="0"/>
    <n v="0"/>
    <n v="0"/>
    <n v="0"/>
    <n v="0"/>
    <n v="0"/>
    <n v="0"/>
    <n v="0"/>
    <n v="0"/>
    <n v="0"/>
    <n v="0"/>
    <n v="0"/>
    <n v="0"/>
    <s v="Køkken begrænset tilvirk"/>
    <n v="0"/>
    <n v="0"/>
    <n v="0"/>
    <n v="0"/>
    <n v="0"/>
    <s v="Større"/>
    <s v="Større"/>
    <s v="Nej"/>
    <s v="Køkken er stort nok til en ombygning. Skal have en total renovering"/>
    <n v="0"/>
    <n v="0"/>
    <s v="Større"/>
    <s v="komfur, ovne, opvasker, nye køkkenelementer"/>
    <n v="0"/>
    <s v="Cathrine Jerrik"/>
    <d v="2009-04-28T00:00:00"/>
    <n v="0"/>
    <n v="1"/>
    <n v="0"/>
    <n v="4"/>
    <n v="1"/>
    <n v="0"/>
    <n v="0"/>
    <n v="0"/>
    <n v="0"/>
    <n v="0"/>
    <n v="2"/>
    <n v="0"/>
    <n v="0"/>
    <n v="0"/>
    <n v="0"/>
    <n v="1"/>
    <n v="0"/>
    <n v="0"/>
    <n v="0"/>
    <n v="1"/>
    <n v="60"/>
    <s v="Miele"/>
    <n v="5.5"/>
    <s v="Nej"/>
    <n v="0"/>
    <s v="Nej"/>
    <s v="Nej"/>
    <s v="Nej"/>
    <n v="1"/>
    <s v="Begrænset"/>
    <n v="0"/>
    <n v="0"/>
    <x v="0"/>
    <s v="Østerbro"/>
    <n v="36"/>
    <n v="0"/>
    <n v="84"/>
    <n v="0"/>
    <n v="0"/>
    <n v="0"/>
    <n v="0"/>
    <n v="0"/>
    <n v="0"/>
    <n v="0"/>
    <n v="0"/>
    <n v="0"/>
    <n v="0"/>
    <n v="0"/>
    <n v="218832.98"/>
    <s v="37475"/>
  </r>
  <r>
    <x v="0"/>
    <x v="444"/>
    <s v="Væksthuset"/>
    <x v="5"/>
    <s v="Rymarksvej 17"/>
    <n v="2900"/>
    <s v="Hellerup"/>
    <s v="39 27 24 26"/>
    <s v="37465@buf.kk.dk"/>
    <s v="Gitte Johannesen"/>
    <n v="0"/>
    <n v="0"/>
    <s v="37465@buf.kk.dk"/>
    <s v="Integreret"/>
    <n v="24"/>
    <n v="0"/>
    <n v="40"/>
    <n v="0"/>
    <n v="0"/>
    <n v="0"/>
    <n v="0"/>
    <s v="Nej"/>
    <n v="0"/>
    <n v="0"/>
    <n v="5"/>
    <n v="5"/>
    <n v="0"/>
    <n v="5"/>
    <n v="0"/>
    <n v="5"/>
    <n v="0"/>
    <n v="0"/>
    <n v="5"/>
    <n v="0"/>
    <n v="40000"/>
    <n v="0"/>
    <n v="0"/>
    <n v="0"/>
    <n v="0"/>
    <n v="0"/>
    <n v="0"/>
    <n v="0"/>
    <n v="0"/>
    <n v="0"/>
    <n v="0"/>
    <n v="0"/>
    <n v="0"/>
    <n v="0"/>
    <n v="0"/>
    <n v="0"/>
    <n v="0"/>
    <n v="0"/>
    <n v="0"/>
    <n v="99"/>
    <n v="0"/>
    <n v="0"/>
    <n v="0"/>
    <s v="Ja"/>
    <s v="Nej"/>
    <s v="Ja"/>
    <s v="Ja"/>
    <n v="0"/>
    <s v="Ja"/>
    <n v="0"/>
    <s v="Ja"/>
    <n v="0"/>
    <s v="Nej"/>
    <s v="vil gerne have hjælp"/>
    <n v="0"/>
    <s v="Køkken begrænset tilvirk"/>
    <n v="0"/>
    <n v="0"/>
    <n v="0"/>
    <n v="0"/>
    <n v="0"/>
    <n v="0"/>
    <s v="Mindre"/>
    <s v="Nej"/>
    <s v="trænger til at blive malet og nogle steder nye køkkenelementer"/>
    <n v="0"/>
    <n v="0"/>
    <s v="Mindre"/>
    <s v="kartoffelskræller, grøntrobot og mere køleplads"/>
    <n v="0"/>
    <s v="Cathrine Jerrik / Sine"/>
    <n v="0"/>
    <n v="0"/>
    <n v="0"/>
    <n v="1"/>
    <n v="4"/>
    <n v="0"/>
    <n v="2"/>
    <n v="0"/>
    <n v="0"/>
    <n v="0"/>
    <n v="0"/>
    <n v="2"/>
    <n v="0"/>
    <n v="0"/>
    <n v="0"/>
    <n v="0"/>
    <n v="0"/>
    <n v="1"/>
    <n v="0"/>
    <n v="0"/>
    <n v="1"/>
    <n v="20"/>
    <s v="Miele"/>
    <n v="4"/>
    <s v="Nej"/>
    <n v="0"/>
    <s v="Ja"/>
    <s v="Nej"/>
    <s v="Nej"/>
    <n v="2"/>
    <s v="God plads"/>
    <n v="0"/>
    <n v="0"/>
    <x v="0"/>
    <s v="Østerbro"/>
    <n v="60"/>
    <n v="0"/>
    <n v="40"/>
    <n v="0"/>
    <n v="0"/>
    <n v="0"/>
    <n v="0"/>
    <n v="0"/>
    <n v="0"/>
    <n v="0"/>
    <n v="0"/>
    <n v="0"/>
    <n v="0"/>
    <n v="0"/>
    <n v="122764.73"/>
    <s v="37465"/>
  </r>
  <r>
    <x v="0"/>
    <x v="445"/>
    <s v="Rosengården"/>
    <x v="5"/>
    <s v="Rosenvængets Allé 18"/>
    <n v="2100"/>
    <s v="København Ø"/>
    <s v="35 55 60 00"/>
    <s v="37475@buf.kk.dk"/>
    <s v="Jens Normand"/>
    <n v="0"/>
    <n v="0"/>
    <s v="37475@buf.kk.dk"/>
    <s v="Integreret"/>
    <n v="36"/>
    <n v="0"/>
    <n v="84"/>
    <n v="0"/>
    <n v="0"/>
    <n v="0"/>
    <n v="0"/>
    <s v="Nej"/>
    <n v="0"/>
    <n v="0"/>
    <n v="0"/>
    <n v="0"/>
    <n v="0"/>
    <n v="0"/>
    <n v="0"/>
    <n v="0"/>
    <n v="0"/>
    <n v="0"/>
    <n v="0"/>
    <n v="0"/>
    <n v="0"/>
    <n v="0"/>
    <n v="0"/>
    <n v="0"/>
    <n v="0"/>
    <n v="0"/>
    <n v="0"/>
    <n v="0"/>
    <n v="0"/>
    <n v="0"/>
    <n v="0"/>
    <n v="0"/>
    <n v="0"/>
    <n v="0"/>
    <n v="0"/>
    <n v="0"/>
    <n v="0"/>
    <n v="0"/>
    <n v="0"/>
    <n v="0"/>
    <n v="0"/>
    <n v="0"/>
    <n v="0"/>
    <s v="Ja"/>
    <s v="Nej"/>
    <n v="0"/>
    <s v="Ja"/>
    <s v="hvis der kommer midler til markiser til køkkenvinduer, da køkkenet er meget varmt og solrigt"/>
    <s v="Ja"/>
    <n v="0"/>
    <s v="Ja"/>
    <n v="0"/>
    <s v="Nej"/>
    <s v="Vil nok gerne have hjælp"/>
    <n v="0"/>
    <s v="Køkken begrænset tilvirk"/>
    <s v="nej"/>
    <n v="0"/>
    <n v="0"/>
    <n v="0"/>
    <n v="0"/>
    <s v="Mindre"/>
    <s v="Ingen"/>
    <s v="Nej"/>
    <s v="et nyt komfur/kogeø + en bedre udsugning samt markiser uden for køkkenvinduer. Evt. ny opvaskemaskine og udsugning"/>
    <n v="0"/>
    <n v="0"/>
    <n v="0"/>
    <n v="0"/>
    <n v="0"/>
    <s v="Cathrine Jerrik / Sine"/>
    <n v="0"/>
    <n v="0"/>
    <n v="0"/>
    <n v="1"/>
    <n v="4"/>
    <n v="0"/>
    <n v="2"/>
    <n v="0"/>
    <n v="0"/>
    <n v="0"/>
    <n v="2"/>
    <n v="1"/>
    <n v="0"/>
    <n v="0"/>
    <n v="0"/>
    <n v="0"/>
    <n v="0"/>
    <n v="0"/>
    <n v="0"/>
    <n v="0"/>
    <n v="1"/>
    <n v="20"/>
    <s v="Miele"/>
    <n v="4"/>
    <s v="Nej"/>
    <n v="0"/>
    <s v="Ja"/>
    <s v="Nej"/>
    <s v="Nej"/>
    <n v="2"/>
    <s v="Begrænset"/>
    <n v="0"/>
    <n v="0"/>
    <x v="0"/>
    <s v="Østerbro"/>
    <n v="36"/>
    <n v="0"/>
    <n v="84"/>
    <n v="0"/>
    <n v="0"/>
    <n v="0"/>
    <n v="0"/>
    <n v="0"/>
    <n v="0"/>
    <n v="0"/>
    <n v="0"/>
    <n v="0"/>
    <n v="0"/>
    <n v="0"/>
    <n v="218832.98"/>
    <s v="37475"/>
  </r>
  <r>
    <x v="0"/>
    <x v="446"/>
    <s v="Rosenvang"/>
    <x v="5"/>
    <s v="Præstøgade 17"/>
    <n v="2100"/>
    <s v="København Ø"/>
    <s v="35 26 17 77"/>
    <s v="jytte.schultz@buf.kk.dk"/>
    <s v="Jytte Schultz"/>
    <n v="0"/>
    <n v="0"/>
    <s v="37504@buf.kk.dk"/>
    <s v="Integreret"/>
    <n v="36"/>
    <n v="0"/>
    <n v="44"/>
    <n v="0"/>
    <n v="0"/>
    <n v="0"/>
    <n v="0"/>
    <s v="Nej"/>
    <n v="0"/>
    <n v="0"/>
    <n v="5"/>
    <n v="5"/>
    <n v="0"/>
    <n v="5"/>
    <n v="0"/>
    <n v="5"/>
    <n v="5"/>
    <n v="0"/>
    <n v="5"/>
    <n v="0"/>
    <n v="45000"/>
    <n v="45000"/>
    <n v="0"/>
    <s v="Nej"/>
    <s v="Ja"/>
    <s v="Pernille (vikar)"/>
    <n v="0"/>
    <n v="15"/>
    <n v="0"/>
    <n v="0"/>
    <n v="0"/>
    <n v="0"/>
    <s v="Sine (starter 1. april - 1. jan 2010)"/>
    <n v="0"/>
    <n v="15"/>
    <n v="0"/>
    <s v="ufaglært"/>
    <n v="0"/>
    <n v="0"/>
    <n v="95"/>
    <n v="95"/>
    <n v="1"/>
    <n v="1"/>
    <n v="0"/>
    <n v="0"/>
    <n v="0"/>
    <s v="Ja"/>
    <s v="er i tvivl om køkkenet er stort nok"/>
    <s v="Ja"/>
    <n v="0"/>
    <s v="Ja"/>
    <s v="men har mange forbehold"/>
    <s v="ja"/>
    <n v="0"/>
    <n v="0"/>
    <s v="Køkken blandet tilvirk"/>
    <s v="nej"/>
    <s v="Større"/>
    <s v="Ingen"/>
    <s v="Nej"/>
    <s v="grøntsagsrobot, køleskab, nye ovne (17 år gamle), mørklægning på vinduerne (der er meget varmt). Ny opvaskemaksine som supplement. Er i tvivl om udluftningen er ok."/>
    <n v="0"/>
    <n v="0"/>
    <n v="0"/>
    <n v="0"/>
    <n v="0"/>
    <n v="0"/>
    <n v="0"/>
    <n v="0"/>
    <n v="0"/>
    <s v="Mariah / Sine"/>
    <d v="2009-03-18T00:00:00"/>
    <n v="0"/>
    <n v="0"/>
    <n v="1"/>
    <n v="5"/>
    <n v="0"/>
    <n v="2"/>
    <n v="0"/>
    <n v="0"/>
    <n v="0"/>
    <n v="2"/>
    <n v="1"/>
    <n v="0"/>
    <n v="0"/>
    <n v="0"/>
    <n v="0"/>
    <n v="1"/>
    <n v="0"/>
    <n v="0"/>
    <n v="0"/>
    <n v="1"/>
    <n v="2"/>
    <s v="Eca Star 530F"/>
    <n v="5"/>
    <s v="Ja"/>
    <n v="12"/>
    <s v="Nej"/>
    <s v="Ja"/>
    <s v="Nej"/>
    <n v="2"/>
    <s v="Begrænset"/>
    <s v="mangler grøntsagsrobot, køleskab, ovnene er 17 år gamle. Der er et stort varmeproblem i køkkenet."/>
    <n v="0"/>
    <x v="0"/>
    <s v="Østerbro"/>
    <n v="36"/>
    <n v="0"/>
    <n v="44"/>
    <n v="0"/>
    <n v="0"/>
    <n v="0"/>
    <n v="0"/>
    <n v="0"/>
    <n v="0"/>
    <n v="0"/>
    <n v="0"/>
    <n v="0"/>
    <n v="0"/>
    <n v="0"/>
    <n v="120907.17"/>
    <s v="37504"/>
  </r>
  <r>
    <x v="0"/>
    <x v="447"/>
    <s v="Rosahaven"/>
    <x v="5"/>
    <s v="Krausesvej 7"/>
    <n v="2100"/>
    <s v="København Ø"/>
    <s v="35 38 77 39"/>
    <s v="H099@buf.kk.dk"/>
    <s v="Janne Khan"/>
    <n v="0"/>
    <n v="0"/>
    <s v="37510@buf.kk.dk"/>
    <s v="Integreret"/>
    <n v="36"/>
    <n v="0"/>
    <n v="44"/>
    <n v="0"/>
    <n v="0"/>
    <n v="0"/>
    <n v="0"/>
    <s v="ja"/>
    <n v="0"/>
    <n v="0"/>
    <n v="5"/>
    <n v="5"/>
    <n v="5"/>
    <n v="0"/>
    <n v="0"/>
    <n v="0"/>
    <n v="0"/>
    <n v="0"/>
    <n v="0"/>
    <n v="0"/>
    <n v="60000"/>
    <n v="0"/>
    <n v="0"/>
    <s v="Ja"/>
    <n v="0"/>
    <s v="Cecilia"/>
    <n v="2009"/>
    <n v="20"/>
    <n v="0"/>
    <n v="0"/>
    <s v="fra andet køkken"/>
    <s v="ingen (hygiejne på vej)"/>
    <n v="0"/>
    <n v="0"/>
    <n v="0"/>
    <n v="0"/>
    <n v="0"/>
    <n v="0"/>
    <n v="0"/>
    <n v="85"/>
    <n v="0"/>
    <n v="0"/>
    <n v="0"/>
    <s v="nej"/>
    <s v="Nej"/>
    <s v="nej"/>
    <s v="Ja"/>
    <s v="Hvis rammerne er i orden"/>
    <s v="Ja"/>
    <n v="0"/>
    <n v="0"/>
    <n v="0"/>
    <s v="Nej"/>
    <n v="0"/>
    <n v="0"/>
    <s v="Køkken blandet tilvirk"/>
    <n v="0"/>
    <n v="0"/>
    <n v="0"/>
    <n v="0"/>
    <n v="0"/>
    <s v="Mindre"/>
    <s v="Ingen"/>
    <s v="Nej"/>
    <s v="flere ovne, flere kogeplader, køleskab, konvektionsovn ville være god ide"/>
    <n v="0"/>
    <n v="0"/>
    <n v="0"/>
    <n v="0"/>
    <n v="0"/>
    <s v="Mariah / Sine"/>
    <d v="2009-03-18T00:00:00"/>
    <n v="0"/>
    <n v="0"/>
    <n v="1"/>
    <n v="4"/>
    <n v="2"/>
    <n v="0"/>
    <n v="0"/>
    <n v="0"/>
    <n v="0"/>
    <n v="0"/>
    <n v="2"/>
    <n v="0"/>
    <n v="0"/>
    <n v="0"/>
    <n v="0"/>
    <n v="0"/>
    <n v="2"/>
    <n v="0"/>
    <n v="0"/>
    <n v="1"/>
    <n v="25"/>
    <s v="Miele"/>
    <n v="4"/>
    <s v="Ja"/>
    <n v="10"/>
    <s v="Nej"/>
    <s v="Ja"/>
    <s v="Nej"/>
    <n v="2"/>
    <s v="God plads"/>
    <s v="Ovnene er meget gamle og uden varmluft. Der er bestilt en ny opvaskemaskine (samme model).Der er desuden en opvaskemaskine i børnehaven, samme mærke"/>
    <n v="0"/>
    <x v="0"/>
    <s v="Østerbro"/>
    <n v="36"/>
    <n v="0"/>
    <n v="44"/>
    <n v="0"/>
    <n v="0"/>
    <n v="0"/>
    <n v="0"/>
    <n v="0"/>
    <n v="0"/>
    <n v="0"/>
    <n v="0"/>
    <n v="0"/>
    <n v="0"/>
    <n v="0"/>
    <n v="43917.33"/>
    <s v="37510"/>
  </r>
  <r>
    <x v="0"/>
    <x v="448"/>
    <s v="Tryk 16"/>
    <x v="5"/>
    <s v="Randersgade 16"/>
    <n v="2100"/>
    <s v="København Ø"/>
    <s v="35 38 04 21"/>
    <s v="mail@tryk16.kk.dk"/>
    <s v="Cilvi Larsen"/>
    <n v="0"/>
    <n v="0"/>
    <s v="37521@buf.kk.dk"/>
    <s v="Integreret"/>
    <n v="0"/>
    <n v="0"/>
    <n v="22"/>
    <n v="66"/>
    <n v="0"/>
    <n v="0"/>
    <n v="0"/>
    <s v="ja"/>
    <n v="2"/>
    <n v="1"/>
    <n v="0"/>
    <n v="0"/>
    <n v="0"/>
    <n v="0"/>
    <n v="0"/>
    <n v="5"/>
    <n v="0"/>
    <n v="0"/>
    <n v="5"/>
    <n v="0"/>
    <n v="0"/>
    <n v="50000"/>
    <n v="0"/>
    <n v="0"/>
    <n v="0"/>
    <n v="0"/>
    <n v="0"/>
    <n v="0"/>
    <n v="0"/>
    <n v="0"/>
    <n v="0"/>
    <n v="0"/>
    <n v="0"/>
    <n v="0"/>
    <n v="0"/>
    <n v="0"/>
    <n v="0"/>
    <n v="0"/>
    <n v="0"/>
    <n v="0"/>
    <n v="100"/>
    <n v="0"/>
    <n v="1"/>
    <s v="Ja"/>
    <s v="Nej"/>
    <s v="Ja"/>
    <s v="Ja"/>
    <n v="0"/>
    <s v="Ja"/>
    <n v="0"/>
    <s v="Ja"/>
    <n v="0"/>
    <s v="Nej"/>
    <n v="0"/>
    <n v="0"/>
    <s v="produktionskøkken"/>
    <s v="Ja"/>
    <s v="Mindre"/>
    <n v="0"/>
    <n v="0"/>
    <n v="0"/>
    <n v="0"/>
    <n v="0"/>
    <n v="0"/>
    <n v="0"/>
    <n v="0"/>
    <n v="0"/>
    <n v="0"/>
    <n v="0"/>
    <s v="køkkenet høre til fritidshjemmet men kunne bruges til børnehaven får lavet sit eget."/>
    <s v="Cathrine"/>
    <s v="03.04"/>
    <n v="0"/>
    <n v="0"/>
    <n v="1"/>
    <n v="4"/>
    <n v="0"/>
    <n v="2"/>
    <n v="0"/>
    <n v="0"/>
    <n v="0"/>
    <n v="1"/>
    <n v="1"/>
    <n v="0"/>
    <n v="0"/>
    <n v="0"/>
    <n v="0"/>
    <n v="1"/>
    <n v="0"/>
    <n v="0"/>
    <n v="0"/>
    <n v="1"/>
    <n v="20"/>
    <s v="miele"/>
    <n v="4"/>
    <s v="Nej"/>
    <n v="0"/>
    <s v="Nej"/>
    <s v="Nej"/>
    <s v="Nej"/>
    <n v="2"/>
    <s v="God plads"/>
    <n v="0"/>
    <n v="0"/>
    <x v="0"/>
    <s v="Østerbro"/>
    <n v="0"/>
    <n v="0"/>
    <n v="22"/>
    <n v="66"/>
    <n v="0"/>
    <n v="0"/>
    <n v="0"/>
    <n v="0"/>
    <n v="0"/>
    <n v="0"/>
    <n v="0"/>
    <n v="0"/>
    <n v="0"/>
    <n v="0"/>
    <n v="89937.68"/>
    <s v="37521"/>
  </r>
  <r>
    <x v="0"/>
    <x v="449"/>
    <s v="Tryk 16"/>
    <x v="5"/>
    <s v="Randersgade 16"/>
    <n v="2100"/>
    <s v="København Ø"/>
    <s v="35 38 04 21"/>
    <s v="mail@tryk16.kk.dk"/>
    <s v="Cilvi Larsen"/>
    <n v="0"/>
    <n v="0"/>
    <s v="37521@buf.kk.dk"/>
    <s v="Integreret"/>
    <n v="0"/>
    <n v="0"/>
    <n v="22"/>
    <n v="66"/>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n v="0"/>
    <n v="0"/>
    <n v="0"/>
    <n v="0"/>
    <s v="køkkenet er gammelt og medslidt skal bygges om."/>
    <n v="0"/>
    <n v="0"/>
    <n v="0"/>
    <n v="0"/>
    <n v="0"/>
    <n v="0"/>
    <n v="0"/>
    <n v="0"/>
    <n v="0"/>
    <n v="0"/>
    <n v="0"/>
    <n v="0"/>
    <n v="1"/>
    <n v="0"/>
    <n v="0"/>
    <n v="0"/>
    <n v="0"/>
    <n v="0"/>
    <n v="0"/>
    <n v="0"/>
    <n v="1"/>
    <n v="0"/>
    <n v="0"/>
    <n v="0"/>
    <n v="0"/>
    <n v="0"/>
    <n v="1"/>
    <n v="0"/>
    <n v="0"/>
    <n v="0"/>
    <n v="1"/>
    <n v="20"/>
    <s v="miele"/>
    <n v="1"/>
    <n v="0"/>
    <n v="0"/>
    <n v="0"/>
    <n v="0"/>
    <n v="0"/>
    <n v="0"/>
    <n v="0"/>
    <n v="0"/>
    <n v="0"/>
    <x v="0"/>
    <s v="Østerbro"/>
    <n v="0"/>
    <n v="0"/>
    <n v="22"/>
    <n v="66"/>
    <n v="0"/>
    <n v="0"/>
    <n v="0"/>
    <n v="0"/>
    <n v="0"/>
    <n v="0"/>
    <n v="0"/>
    <n v="0"/>
    <n v="0"/>
    <n v="0"/>
    <n v="89937.68"/>
    <s v="37521"/>
  </r>
  <r>
    <x v="0"/>
    <x v="450"/>
    <s v="Kennedygården"/>
    <x v="5"/>
    <s v="Nøjsomhedsvej 8"/>
    <n v="2100"/>
    <s v="København Ø"/>
    <s v="35 38 50 77"/>
    <s v="fm50@buf.kk.dk"/>
    <s v="Vibeke Sager"/>
    <n v="36440205"/>
    <n v="0"/>
    <s v="535@buf.kk.dk"/>
    <s v="Integreret"/>
    <n v="46"/>
    <n v="0"/>
    <n v="70"/>
    <n v="0"/>
    <n v="0"/>
    <n v="0"/>
    <n v="0"/>
    <s v="ja"/>
    <n v="2"/>
    <n v="0"/>
    <n v="5"/>
    <n v="5"/>
    <n v="5"/>
    <n v="5"/>
    <n v="0"/>
    <n v="5"/>
    <n v="0"/>
    <n v="0"/>
    <n v="5"/>
    <n v="0"/>
    <n v="140000"/>
    <n v="100000"/>
    <n v="0"/>
    <s v="Ja"/>
    <n v="0"/>
    <s v="Jannie Hammershøj"/>
    <n v="2005"/>
    <n v="32"/>
    <n v="0"/>
    <n v="0"/>
    <s v="5 år fra børnehavekøkken + 3 år fra vuggestue"/>
    <n v="0"/>
    <s v="Annelise Jakobsen"/>
    <n v="1997"/>
    <n v="10"/>
    <n v="0"/>
    <n v="0"/>
    <s v="hjulpet til i køkkenet i 12 år"/>
    <s v="hygiejnekursus"/>
    <n v="70"/>
    <n v="70"/>
    <n v="1"/>
    <n v="1"/>
    <s v="Ja"/>
    <s v="ja"/>
    <s v="Ja"/>
    <s v="Ja"/>
    <n v="0"/>
    <s v="Ja"/>
    <n v="0"/>
    <s v="Ja"/>
    <n v="0"/>
    <s v="ja"/>
    <n v="0"/>
    <n v="0"/>
    <s v="produktionskøkken"/>
    <s v="nej"/>
    <s v="Større"/>
    <s v="Ingen"/>
    <s v="Nej"/>
    <s v="større bjørn, 2 ovne mere, hurtigere opvaskemaskine. Et lavere komfur (det er meget højt og uhensigtsmæssigt), grøntsagsrobot, evt. en vask mere (der er kun 1)"/>
    <n v="0"/>
    <n v="0"/>
    <n v="0"/>
    <n v="0"/>
    <n v="0"/>
    <n v="0"/>
    <n v="0"/>
    <n v="0"/>
    <n v="0"/>
    <s v="Mariah / Sine"/>
    <d v="2009-03-19T00:00:00"/>
    <n v="0"/>
    <n v="0"/>
    <n v="1"/>
    <n v="4"/>
    <n v="0"/>
    <n v="2"/>
    <n v="0"/>
    <n v="0"/>
    <n v="0"/>
    <n v="0"/>
    <n v="2"/>
    <n v="0"/>
    <n v="0"/>
    <n v="0"/>
    <n v="0"/>
    <n v="0"/>
    <n v="0"/>
    <n v="1"/>
    <n v="0"/>
    <n v="1"/>
    <n v="25"/>
    <s v="Miele"/>
    <n v="4"/>
    <s v="Ja"/>
    <n v="10"/>
    <s v="Nej"/>
    <s v="Ja"/>
    <s v="Nej"/>
    <n v="1"/>
    <s v="God plads"/>
    <n v="0"/>
    <n v="0"/>
    <x v="0"/>
    <s v="Østerbro"/>
    <n v="46"/>
    <n v="0"/>
    <n v="70"/>
    <n v="0"/>
    <n v="0"/>
    <n v="0"/>
    <n v="0"/>
    <n v="0"/>
    <n v="8"/>
    <n v="0"/>
    <n v="0"/>
    <n v="0"/>
    <n v="0"/>
    <n v="0"/>
    <n v="157035.62"/>
    <s v="37535"/>
  </r>
  <r>
    <x v="0"/>
    <x v="451"/>
    <s v="Studsgården"/>
    <x v="5"/>
    <s v="Studsgaardsgade 55"/>
    <n v="2100"/>
    <s v="København Ø"/>
    <s v="39 29 55 38"/>
    <s v="37567@buf.kk.dk"/>
    <s v="Ejvind Mortensen"/>
    <n v="35353899"/>
    <n v="0"/>
    <s v="37567@faf.kk.dk"/>
    <s v="Integreret"/>
    <n v="60"/>
    <n v="0"/>
    <n v="60"/>
    <n v="0"/>
    <n v="18"/>
    <n v="12"/>
    <n v="25"/>
    <s v="ja"/>
    <n v="7"/>
    <n v="0"/>
    <n v="5"/>
    <n v="0"/>
    <n v="5"/>
    <n v="5"/>
    <n v="0"/>
    <n v="5"/>
    <n v="0"/>
    <n v="5"/>
    <n v="5"/>
    <n v="0"/>
    <n v="220000"/>
    <n v="0"/>
    <n v="0"/>
    <s v="Ja"/>
    <n v="0"/>
    <s v="Charlotte"/>
    <n v="2005"/>
    <n v="34"/>
    <n v="0"/>
    <s v="ufaglært"/>
    <s v="3 år fra anden institution"/>
    <s v="den gode smag i store gryder"/>
    <n v="0"/>
    <n v="0"/>
    <n v="0"/>
    <n v="0"/>
    <n v="0"/>
    <n v="0"/>
    <n v="0"/>
    <n v="85"/>
    <n v="85"/>
    <n v="1"/>
    <n v="1"/>
    <s v="Ja"/>
    <s v="ja"/>
    <s v="Ja"/>
    <s v="Ja"/>
    <s v="gør det allerede"/>
    <s v="Ja"/>
    <s v="får det allerede"/>
    <s v="Ja"/>
    <s v="gør det allerede"/>
    <s v="ja"/>
    <s v="de er ved at rekruttere endnu en køkkenmedarbejde til 25 timmer pr uge"/>
    <n v="0"/>
    <s v="produktionskøkken"/>
    <s v="Ja"/>
    <s v="Ingen"/>
    <s v="Ingen"/>
    <s v="Nej"/>
    <n v="0"/>
    <n v="0"/>
    <n v="0"/>
    <n v="0"/>
    <n v="0"/>
    <n v="0"/>
    <n v="0"/>
    <n v="0"/>
    <n v="0"/>
    <n v="0"/>
    <n v="0"/>
    <n v="0"/>
    <n v="0"/>
    <n v="0"/>
    <n v="1"/>
    <n v="6"/>
    <n v="0"/>
    <n v="0"/>
    <n v="1"/>
    <n v="1"/>
    <n v="0"/>
    <n v="0"/>
    <n v="0"/>
    <n v="0"/>
    <n v="0"/>
    <n v="0"/>
    <n v="0"/>
    <n v="0"/>
    <n v="0"/>
    <n v="0"/>
    <n v="0"/>
    <n v="1"/>
    <n v="2"/>
    <s v="Wexiodisk"/>
    <n v="0"/>
    <s v="Ja"/>
    <n v="12"/>
    <s v="Nej"/>
    <s v="Ja"/>
    <s v="Nej"/>
    <n v="3"/>
    <s v="God plads"/>
    <s v="Alt kører super i forvejen. Mulig mentor inst. "/>
    <n v="0"/>
    <x v="0"/>
    <s v="Østerbro"/>
    <n v="50"/>
    <n v="0"/>
    <n v="60"/>
    <n v="0"/>
    <n v="18"/>
    <n v="12"/>
    <n v="25"/>
    <n v="0"/>
    <n v="6"/>
    <n v="0"/>
    <n v="0"/>
    <n v="0"/>
    <n v="0"/>
    <n v="0"/>
    <n v="242662.2"/>
    <s v="37567"/>
  </r>
  <r>
    <x v="0"/>
    <x v="452"/>
    <s v="Børnehuset på Tuborgvej"/>
    <x v="5"/>
    <s v="Tuborgvej 7"/>
    <n v="2900"/>
    <s v="Hellerup"/>
    <s v="39 62 08 83"/>
    <s v="37570@buf.kk.dk"/>
    <s v="Elisabeth Merrild"/>
    <n v="0"/>
    <n v="39620883"/>
    <s v="37570@buf.kk.dk"/>
    <s v="Integreret"/>
    <n v="23"/>
    <n v="0"/>
    <n v="32"/>
    <n v="0"/>
    <n v="0"/>
    <n v="0"/>
    <n v="0"/>
    <s v="Nej"/>
    <n v="0"/>
    <n v="0"/>
    <n v="0"/>
    <n v="5"/>
    <n v="4"/>
    <n v="5"/>
    <n v="0"/>
    <n v="0"/>
    <n v="0"/>
    <n v="0"/>
    <n v="5"/>
    <n v="0"/>
    <n v="80000"/>
    <n v="10000"/>
    <n v="0"/>
    <s v="Ja"/>
    <n v="0"/>
    <s v="Francesca Astori"/>
    <n v="2004"/>
    <n v="20"/>
    <n v="0"/>
    <n v="0"/>
    <s v="masser, undervisning"/>
    <s v="mange forskellige, ø.o.f. + madhuset"/>
    <n v="0"/>
    <n v="0"/>
    <n v="0"/>
    <n v="0"/>
    <n v="0"/>
    <n v="0"/>
    <n v="0"/>
    <n v="100"/>
    <n v="100"/>
    <n v="2"/>
    <n v="1"/>
    <s v="Ja"/>
    <s v="ja"/>
    <s v="Ja"/>
    <s v="Ja"/>
    <n v="0"/>
    <s v="Ja"/>
    <n v="0"/>
    <s v="Ja"/>
    <n v="0"/>
    <s v="Nej"/>
    <s v="Vil gerne have hjælp"/>
    <n v="0"/>
    <s v="Køkken blandet tilvirk"/>
    <n v="0"/>
    <n v="0"/>
    <n v="0"/>
    <n v="0"/>
    <n v="0"/>
    <s v="Mindre"/>
    <s v="Ingen"/>
    <s v="Nej"/>
    <s v="ovn, opvaskemaskine (den der er er træt og gammel), kogebord hæve/sænke, røremaskine"/>
    <n v="0"/>
    <n v="0"/>
    <n v="0"/>
    <n v="0"/>
    <s v="videreudvikling af køkken, blænde dør og etablere arbejdsbord og opbevaring"/>
    <s v="Lone Voss / Sine"/>
    <d v="2009-03-13T00:00:00"/>
    <n v="0"/>
    <n v="0"/>
    <n v="1"/>
    <n v="4"/>
    <n v="0"/>
    <n v="1"/>
    <n v="0"/>
    <n v="0"/>
    <n v="0"/>
    <n v="1"/>
    <n v="1"/>
    <n v="0"/>
    <n v="0"/>
    <n v="0"/>
    <n v="0"/>
    <n v="0"/>
    <n v="1"/>
    <n v="0"/>
    <n v="0"/>
    <n v="1"/>
    <n v="20"/>
    <s v="Miele"/>
    <n v="3"/>
    <s v="Nej"/>
    <n v="0"/>
    <s v="Ja"/>
    <s v="Ja"/>
    <s v="Nej"/>
    <n v="1"/>
    <s v="Begrænset"/>
    <s v="dårlige forhold (kælder med 'farlig' trappenedgang)"/>
    <n v="0"/>
    <x v="0"/>
    <s v="Østerbro"/>
    <n v="23"/>
    <n v="0"/>
    <n v="32"/>
    <n v="0"/>
    <n v="0"/>
    <n v="0"/>
    <n v="0"/>
    <n v="0"/>
    <n v="0"/>
    <n v="0"/>
    <n v="0"/>
    <n v="0"/>
    <n v="0"/>
    <n v="0"/>
    <n v="99321.64"/>
    <s v="37570"/>
  </r>
  <r>
    <x v="0"/>
    <x v="453"/>
    <s v="Artillerivejens vuggestue"/>
    <x v="0"/>
    <s v="Artillerivej 71B"/>
    <n v="2300"/>
    <s v="København S"/>
    <s v="32 57 31 85"/>
    <s v="35228@buf.kk.dk"/>
    <s v="Mai-Lis Hansen"/>
    <n v="32515962"/>
    <n v="26815962"/>
    <s v="35228@buf.kk.dk"/>
    <s v="Vuggestue"/>
    <n v="44"/>
    <n v="0"/>
    <n v="0"/>
    <n v="0"/>
    <n v="0"/>
    <n v="0"/>
    <n v="0"/>
    <n v="0"/>
    <n v="0"/>
    <n v="0"/>
    <n v="5"/>
    <n v="5"/>
    <n v="5"/>
    <n v="5"/>
    <n v="0"/>
    <n v="0"/>
    <n v="0"/>
    <n v="0"/>
    <n v="0"/>
    <n v="0"/>
    <n v="122844"/>
    <n v="0"/>
    <n v="0"/>
    <s v="Ja"/>
    <n v="0"/>
    <s v="Lis Jensen"/>
    <n v="0"/>
    <n v="31"/>
    <n v="0"/>
    <s v="Kok"/>
    <n v="0"/>
    <n v="0"/>
    <n v="0"/>
    <n v="0"/>
    <n v="0"/>
    <n v="0"/>
    <n v="0"/>
    <n v="0"/>
    <n v="0"/>
    <n v="97"/>
    <n v="0"/>
    <n v="2"/>
    <n v="0"/>
    <s v="Ja"/>
    <s v="Nej"/>
    <s v="Ja"/>
    <n v="0"/>
    <n v="0"/>
    <n v="0"/>
    <n v="0"/>
    <n v="0"/>
    <n v="0"/>
    <n v="0"/>
    <n v="0"/>
    <n v="0"/>
    <s v="produktionskøkken"/>
    <n v="0"/>
    <n v="0"/>
    <n v="0"/>
    <n v="0"/>
    <n v="0"/>
    <n v="0"/>
    <n v="0"/>
    <n v="0"/>
    <n v="0"/>
    <n v="0"/>
    <n v="0"/>
    <n v="0"/>
    <n v="0"/>
    <s v="Der laves kun vegetarisk mad"/>
    <d v="2009-06-09T00:00:00"/>
    <s v="Sine"/>
    <n v="0"/>
    <n v="0"/>
    <n v="0"/>
    <n v="0"/>
    <n v="0"/>
    <n v="0"/>
    <n v="0"/>
    <n v="0"/>
    <n v="0"/>
    <n v="0"/>
    <n v="0"/>
    <n v="0"/>
    <n v="0"/>
    <n v="0"/>
    <n v="0"/>
    <n v="0"/>
    <n v="0"/>
    <n v="0"/>
    <n v="0"/>
    <n v="0"/>
    <n v="0"/>
    <n v="0"/>
    <n v="0"/>
    <n v="0"/>
    <n v="0"/>
    <n v="0"/>
    <n v="0"/>
    <n v="0"/>
    <n v="0"/>
    <n v="0"/>
    <n v="0"/>
    <n v="0"/>
    <x v="1"/>
    <s v="Amager"/>
    <n v="44"/>
    <n v="0"/>
    <n v="0"/>
    <n v="0"/>
    <n v="0"/>
    <n v="0"/>
    <n v="0"/>
    <n v="0"/>
    <n v="0"/>
    <n v="0"/>
    <n v="0"/>
    <n v="0"/>
    <n v="0"/>
    <n v="0"/>
    <n v="98275.66"/>
    <s v="35228"/>
  </r>
  <r>
    <x v="0"/>
    <x v="454"/>
    <s v="Vuggestuen Tvebacken"/>
    <x v="0"/>
    <s v="Backersvej 107"/>
    <n v="2300"/>
    <s v="København S"/>
    <s v="32 55 99 40"/>
    <s v="metbre@buf.kk.dk"/>
    <s v="Marianne Wielund"/>
    <n v="0"/>
    <n v="0"/>
    <s v="37207@buf.kk.dk"/>
    <s v="Vuggestue"/>
    <n v="44"/>
    <n v="0"/>
    <n v="0"/>
    <n v="0"/>
    <n v="0"/>
    <n v="0"/>
    <n v="0"/>
    <s v="Nej"/>
    <n v="0"/>
    <n v="0"/>
    <n v="5"/>
    <n v="5"/>
    <n v="4"/>
    <n v="5"/>
    <n v="0"/>
    <n v="0"/>
    <n v="0"/>
    <n v="0"/>
    <n v="0"/>
    <n v="0"/>
    <n v="130000"/>
    <n v="0"/>
    <n v="0"/>
    <s v="Ja"/>
    <n v="0"/>
    <s v="Tine Kirkedal"/>
    <n v="0"/>
    <n v="30"/>
    <n v="0"/>
    <s v="ufaglært"/>
    <n v="0"/>
    <s v="div. Kurser"/>
    <n v="0"/>
    <n v="0"/>
    <n v="0"/>
    <n v="0"/>
    <n v="0"/>
    <n v="0"/>
    <n v="0"/>
    <n v="85"/>
    <n v="0"/>
    <n v="1"/>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44"/>
    <n v="0"/>
    <n v="0"/>
    <n v="0"/>
    <n v="0"/>
    <n v="0"/>
    <n v="0"/>
    <n v="0"/>
    <n v="0"/>
    <n v="0"/>
    <n v="0"/>
    <n v="0"/>
    <n v="0"/>
    <n v="0"/>
    <n v="133988.65"/>
    <s v="37207"/>
  </r>
  <r>
    <x v="0"/>
    <x v="455"/>
    <s v="Vuggestuen høstakken"/>
    <x v="0"/>
    <s v="Høstgildevej 2"/>
    <n v="2300"/>
    <s v="København S"/>
    <s v="32 52 46 10"/>
    <s v="37211@buf.kk.dk"/>
    <s v="Joan Birch Andersen"/>
    <n v="32517484"/>
    <n v="0"/>
    <s v="37211@buf.kk.dk"/>
    <s v="Vuggestue"/>
    <n v="33"/>
    <n v="0"/>
    <n v="0"/>
    <n v="0"/>
    <n v="0"/>
    <n v="0"/>
    <n v="0"/>
    <s v="Nej"/>
    <n v="0"/>
    <n v="0"/>
    <n v="5"/>
    <n v="5"/>
    <n v="5"/>
    <n v="5"/>
    <n v="0"/>
    <n v="0"/>
    <n v="0"/>
    <n v="0"/>
    <n v="0"/>
    <n v="0"/>
    <n v="90000"/>
    <n v="0"/>
    <n v="0"/>
    <s v="Ja"/>
    <n v="0"/>
    <s v="Kirsten"/>
    <n v="0"/>
    <n v="30"/>
    <n v="0"/>
    <s v="ufaglært"/>
    <s v="køkken på plejehjem"/>
    <s v="div. Kurser"/>
    <n v="0"/>
    <n v="0"/>
    <n v="0"/>
    <n v="0"/>
    <n v="0"/>
    <n v="0"/>
    <n v="0"/>
    <n v="70"/>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33"/>
    <n v="0"/>
    <n v="0"/>
    <n v="0"/>
    <n v="0"/>
    <n v="0"/>
    <n v="0"/>
    <n v="0"/>
    <n v="0"/>
    <n v="0"/>
    <n v="0"/>
    <n v="0"/>
    <n v="0"/>
    <n v="0"/>
    <n v="130451.14"/>
    <s v="37211"/>
  </r>
  <r>
    <x v="0"/>
    <x v="456"/>
    <s v="Vuggestuen Kolibrien"/>
    <x v="0"/>
    <s v="Amagerfælledvej 99"/>
    <n v="2300"/>
    <s v="København S"/>
    <s v="32 59 50 60"/>
    <s v="37226@buf.kk.dk"/>
    <s v="Lone Lindstrøm Andersen"/>
    <n v="33240221"/>
    <n v="0"/>
    <s v="37226@buf.kk.dk"/>
    <s v="Vuggestue"/>
    <n v="25"/>
    <n v="0"/>
    <n v="0"/>
    <n v="0"/>
    <n v="0"/>
    <n v="0"/>
    <n v="0"/>
    <s v="Nej"/>
    <n v="0"/>
    <n v="0"/>
    <n v="5"/>
    <n v="5"/>
    <n v="3"/>
    <n v="5"/>
    <n v="0"/>
    <n v="0"/>
    <n v="0"/>
    <n v="0"/>
    <n v="0"/>
    <n v="0"/>
    <n v="70000"/>
    <n v="0"/>
    <n v="0"/>
    <s v="Ja"/>
    <n v="0"/>
    <s v="Susanne"/>
    <n v="0"/>
    <n v="24"/>
    <n v="0"/>
    <s v="økonoma"/>
    <n v="0"/>
    <n v="0"/>
    <n v="0"/>
    <n v="0"/>
    <n v="0"/>
    <n v="0"/>
    <n v="0"/>
    <n v="0"/>
    <n v="0"/>
    <n v="98"/>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25"/>
    <n v="0"/>
    <n v="0"/>
    <n v="0"/>
    <n v="0"/>
    <n v="0"/>
    <n v="0"/>
    <n v="0"/>
    <n v="0"/>
    <n v="0"/>
    <n v="0"/>
    <n v="0"/>
    <n v="0"/>
    <n v="0"/>
    <n v="78874.720000000001"/>
    <s v="37226"/>
  </r>
  <r>
    <x v="0"/>
    <x v="457"/>
    <s v="&quot;Alletiders&quot;"/>
    <x v="0"/>
    <s v="Amagerfælledvej 101"/>
    <n v="2300"/>
    <s v="København S"/>
    <s v="32 59 53 37"/>
    <s v="37227@buf.kk.dk"/>
    <s v="Gerd Madsen"/>
    <n v="32538505"/>
    <n v="0"/>
    <s v="37227@buf.kk.dk"/>
    <s v="Vuggestue"/>
    <n v="36"/>
    <n v="0"/>
    <n v="0"/>
    <n v="0"/>
    <n v="0"/>
    <n v="0"/>
    <n v="0"/>
    <s v="Nej"/>
    <n v="0"/>
    <n v="0"/>
    <n v="5"/>
    <n v="5"/>
    <n v="5"/>
    <n v="5"/>
    <n v="0"/>
    <n v="0"/>
    <n v="0"/>
    <n v="0"/>
    <n v="0"/>
    <n v="0"/>
    <n v="100000"/>
    <n v="0"/>
    <n v="0"/>
    <s v="Ja"/>
    <n v="0"/>
    <s v="Jeff"/>
    <n v="0"/>
    <n v="25"/>
    <n v="0"/>
    <s v="kok"/>
    <n v="0"/>
    <n v="0"/>
    <n v="0"/>
    <n v="0"/>
    <n v="0"/>
    <n v="0"/>
    <n v="0"/>
    <n v="0"/>
    <n v="0"/>
    <n v="92"/>
    <n v="0"/>
    <n v="1"/>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33"/>
    <n v="0"/>
    <n v="0"/>
    <n v="0"/>
    <n v="0"/>
    <n v="0"/>
    <n v="0"/>
    <n v="0"/>
    <n v="0"/>
    <n v="0"/>
    <n v="0"/>
    <n v="0"/>
    <n v="0"/>
    <n v="0"/>
    <n v="80932.92"/>
    <s v="37227"/>
  </r>
  <r>
    <x v="0"/>
    <x v="458"/>
    <s v="Sundholm Vuggestue"/>
    <x v="0"/>
    <s v="Sundholmsvej 38A"/>
    <n v="2300"/>
    <s v="Købehavn S"/>
    <n v="32641020"/>
    <s v="lw19@buf.kk.dk"/>
    <s v="Astrid Kjeldsen"/>
    <n v="32585966"/>
    <n v="32641020"/>
    <s v="37241@buf.kk.dk"/>
    <s v="Vuggestue"/>
    <n v="45"/>
    <n v="0"/>
    <n v="0"/>
    <n v="0"/>
    <n v="0"/>
    <n v="0"/>
    <n v="0"/>
    <s v="Nej"/>
    <n v="0"/>
    <n v="0"/>
    <n v="5"/>
    <n v="5"/>
    <n v="4"/>
    <n v="5"/>
    <n v="0"/>
    <n v="0"/>
    <n v="0"/>
    <n v="0"/>
    <n v="0"/>
    <n v="0"/>
    <n v="156000"/>
    <n v="0"/>
    <n v="0"/>
    <s v="Ja"/>
    <n v="0"/>
    <s v="Pia"/>
    <n v="0"/>
    <n v="30"/>
    <n v="0"/>
    <s v="køkkenassistent"/>
    <n v="0"/>
    <n v="0"/>
    <n v="0"/>
    <n v="0"/>
    <n v="0"/>
    <n v="0"/>
    <n v="0"/>
    <n v="0"/>
    <n v="0"/>
    <n v="90"/>
    <n v="0"/>
    <n v="2"/>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45"/>
    <n v="0"/>
    <n v="0"/>
    <n v="0"/>
    <n v="0"/>
    <n v="0"/>
    <n v="0"/>
    <n v="0"/>
    <n v="0"/>
    <n v="0"/>
    <n v="0"/>
    <n v="0"/>
    <n v="0"/>
    <n v="0"/>
    <n v="10543.5"/>
    <s v="37241"/>
  </r>
  <r>
    <x v="0"/>
    <x v="459"/>
    <s v="Ingolf"/>
    <x v="0"/>
    <s v="Ingolfs Allé 8"/>
    <n v="2300"/>
    <s v="København S"/>
    <s v="32 58 07 81"/>
    <s v="ingolf@buf.kk.dk"/>
    <s v="Hanne Grethe Møller"/>
    <n v="32971491"/>
    <n v="0"/>
    <s v="37242@buf.kk.dk"/>
    <s v="Vuggestue"/>
    <n v="32"/>
    <n v="0"/>
    <n v="0"/>
    <n v="0"/>
    <n v="0"/>
    <n v="0"/>
    <n v="0"/>
    <s v="Nej"/>
    <n v="0"/>
    <n v="0"/>
    <n v="0"/>
    <n v="5"/>
    <n v="3"/>
    <n v="5"/>
    <n v="0"/>
    <n v="0"/>
    <n v="0"/>
    <n v="0"/>
    <n v="0"/>
    <n v="0"/>
    <n v="92000"/>
    <n v="0"/>
    <n v="0"/>
    <s v="Ja"/>
    <n v="0"/>
    <s v="Anette"/>
    <n v="0"/>
    <n v="20"/>
    <n v="0"/>
    <s v="ufaglært"/>
    <n v="0"/>
    <n v="0"/>
    <n v="0"/>
    <n v="0"/>
    <n v="0"/>
    <n v="0"/>
    <n v="0"/>
    <n v="0"/>
    <n v="0"/>
    <n v="90"/>
    <n v="0"/>
    <n v="1"/>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32"/>
    <n v="0"/>
    <n v="0"/>
    <n v="0"/>
    <n v="0"/>
    <n v="0"/>
    <n v="0"/>
    <n v="0"/>
    <n v="0"/>
    <n v="0"/>
    <n v="0"/>
    <n v="0"/>
    <n v="0"/>
    <n v="0"/>
    <n v="73635.839999999997"/>
    <s v="37242"/>
  </r>
  <r>
    <x v="0"/>
    <x v="460"/>
    <s v="Firkløveren"/>
    <x v="0"/>
    <s v="Peder Lykkes Vej 79"/>
    <n v="2300"/>
    <s v="København S"/>
    <s v="32 58 87 30"/>
    <s v="z972@buf.kk.dk"/>
    <s v="Hanne Viinblad Nielsen"/>
    <n v="32525926"/>
    <n v="0"/>
    <s v="37250@buf.kk.dk"/>
    <s v="Vuggestue"/>
    <n v="44"/>
    <n v="0"/>
    <n v="0"/>
    <n v="0"/>
    <n v="0"/>
    <n v="0"/>
    <n v="0"/>
    <s v="Nej"/>
    <n v="0"/>
    <n v="0"/>
    <n v="5"/>
    <n v="5"/>
    <n v="5"/>
    <n v="5"/>
    <n v="0"/>
    <n v="0"/>
    <n v="0"/>
    <n v="0"/>
    <n v="0"/>
    <n v="0"/>
    <n v="130000"/>
    <n v="0"/>
    <n v="0"/>
    <s v="Ja"/>
    <n v="0"/>
    <s v="Hanne"/>
    <n v="0"/>
    <n v="37"/>
    <n v="0"/>
    <s v="økonoma"/>
    <n v="0"/>
    <n v="0"/>
    <n v="0"/>
    <n v="0"/>
    <n v="0"/>
    <n v="0"/>
    <n v="0"/>
    <n v="0"/>
    <n v="0"/>
    <n v="75"/>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44"/>
    <n v="0"/>
    <n v="0"/>
    <n v="0"/>
    <n v="0"/>
    <n v="0"/>
    <n v="0"/>
    <n v="0"/>
    <n v="0"/>
    <n v="0"/>
    <n v="0"/>
    <n v="0"/>
    <n v="0"/>
    <n v="0"/>
    <n v="190834.79"/>
    <s v="37250"/>
  </r>
  <r>
    <x v="0"/>
    <x v="461"/>
    <s v="Vuggestuen Kastanien"/>
    <x v="0"/>
    <s v="Holmbladsgade 33"/>
    <n v="2300"/>
    <s v="København S"/>
    <s v="32 57 36 93"/>
    <s v="vuggest.kastanien@buf.kk.dk"/>
    <s v="Charlotte Mauritzen"/>
    <n v="33231549"/>
    <n v="0"/>
    <s v="37254@buf.kk.dk"/>
    <s v="Vuggestue"/>
    <n v="44"/>
    <n v="0"/>
    <n v="0"/>
    <n v="0"/>
    <n v="0"/>
    <n v="0"/>
    <n v="0"/>
    <s v="Nej"/>
    <n v="0"/>
    <n v="0"/>
    <n v="5"/>
    <n v="5"/>
    <n v="5"/>
    <n v="5"/>
    <n v="0"/>
    <n v="0"/>
    <n v="0"/>
    <n v="0"/>
    <n v="0"/>
    <n v="0"/>
    <n v="150000"/>
    <n v="0"/>
    <n v="0"/>
    <s v="Ja"/>
    <n v="0"/>
    <s v="Britt"/>
    <n v="0"/>
    <n v="30"/>
    <n v="0"/>
    <s v="ufaglært"/>
    <n v="0"/>
    <n v="0"/>
    <n v="0"/>
    <n v="0"/>
    <n v="0"/>
    <n v="0"/>
    <n v="0"/>
    <n v="0"/>
    <n v="0"/>
    <n v="75"/>
    <n v="0"/>
    <n v="2"/>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Amager"/>
    <n v="44"/>
    <n v="0"/>
    <n v="0"/>
    <n v="0"/>
    <n v="0"/>
    <n v="0"/>
    <n v="0"/>
    <n v="0"/>
    <n v="0"/>
    <n v="0"/>
    <n v="0"/>
    <n v="0"/>
    <n v="0"/>
    <n v="0"/>
    <n v="158144.43"/>
    <s v="37254"/>
  </r>
  <r>
    <x v="0"/>
    <x v="462"/>
    <s v="Vuggestuen Svanereden"/>
    <x v="0"/>
    <s v="Ved Stadsgraven 11"/>
    <n v="2300"/>
    <s v="København S"/>
    <s v="32 95 33 56"/>
    <s v="37269@buf.kk.dk"/>
    <s v="Jacky Dayagi Lund"/>
    <n v="32542673"/>
    <n v="0"/>
    <s v="37269@buf.kk.dk"/>
    <s v="Vuggestue"/>
    <n v="48"/>
    <n v="0"/>
    <n v="0"/>
    <n v="0"/>
    <n v="0"/>
    <n v="0"/>
    <n v="0"/>
    <s v="Nej"/>
    <n v="0"/>
    <n v="0"/>
    <n v="5"/>
    <n v="0"/>
    <n v="4"/>
    <n v="5"/>
    <n v="0"/>
    <n v="0"/>
    <n v="0"/>
    <n v="0"/>
    <n v="0"/>
    <n v="0"/>
    <n v="144000"/>
    <n v="0"/>
    <n v="0"/>
    <s v="Ja"/>
    <n v="0"/>
    <s v="Gitte Ottesen"/>
    <n v="0"/>
    <n v="32"/>
    <n v="0"/>
    <s v="ufaglært"/>
    <n v="0"/>
    <n v="0"/>
    <n v="0"/>
    <n v="0"/>
    <n v="0"/>
    <n v="0"/>
    <n v="0"/>
    <n v="0"/>
    <n v="0"/>
    <n v="90"/>
    <n v="0"/>
    <n v="1"/>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Amager"/>
    <n v="48"/>
    <n v="0"/>
    <n v="0"/>
    <n v="0"/>
    <n v="0"/>
    <n v="0"/>
    <n v="0"/>
    <n v="0"/>
    <n v="0"/>
    <n v="0"/>
    <n v="0"/>
    <n v="0"/>
    <n v="0"/>
    <n v="0"/>
    <n v="121634.78"/>
    <s v="37269"/>
  </r>
  <r>
    <x v="0"/>
    <x v="463"/>
    <s v="Det lille Univers"/>
    <x v="0"/>
    <s v="Njalsgade 101"/>
    <n v="2300"/>
    <s v="København S"/>
    <s v="32 54 15 51"/>
    <s v="37282@buf.kk.dk"/>
    <s v="Heidi Stephensen"/>
    <n v="38812853"/>
    <n v="0"/>
    <s v="37282@buf.kk.dk"/>
    <s v="Vuggestue"/>
    <n v="60"/>
    <n v="0"/>
    <n v="0"/>
    <n v="0"/>
    <n v="0"/>
    <n v="0"/>
    <n v="0"/>
    <n v="0"/>
    <n v="0"/>
    <n v="0"/>
    <n v="5"/>
    <n v="5"/>
    <n v="5"/>
    <n v="5"/>
    <n v="0"/>
    <n v="0"/>
    <n v="0"/>
    <n v="0"/>
    <n v="0"/>
    <n v="0"/>
    <n v="140000"/>
    <n v="0"/>
    <n v="0"/>
    <s v="Ja"/>
    <n v="0"/>
    <s v="Sarah Høeg"/>
    <n v="0"/>
    <n v="37"/>
    <n v="0"/>
    <s v="kok"/>
    <n v="0"/>
    <n v="0"/>
    <n v="0"/>
    <n v="0"/>
    <n v="0"/>
    <n v="0"/>
    <n v="0"/>
    <n v="0"/>
    <n v="0"/>
    <n v="80"/>
    <n v="0"/>
    <n v="1"/>
    <n v="0"/>
    <s v="Ja"/>
    <s v="ja"/>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Amager"/>
    <n v="60"/>
    <n v="0"/>
    <n v="0"/>
    <n v="0"/>
    <n v="0"/>
    <n v="0"/>
    <n v="0"/>
    <n v="0"/>
    <n v="0"/>
    <n v="0"/>
    <n v="0"/>
    <n v="0"/>
    <n v="0"/>
    <n v="0"/>
    <n v="200586.28"/>
    <s v="37282"/>
  </r>
  <r>
    <x v="0"/>
    <x v="464"/>
    <s v="Vuggestuen på Følfodvej"/>
    <x v="0"/>
    <s v="Følfodvej 118"/>
    <n v="2300"/>
    <s v="København S"/>
    <s v="32 50 00 54"/>
    <s v="37294@buf.kk.dk"/>
    <s v="Lisbeth Stephansen"/>
    <n v="32513904"/>
    <n v="0"/>
    <s v="37294@buf.kk.dk"/>
    <s v="Vuggestue"/>
    <n v="33"/>
    <n v="0"/>
    <n v="0"/>
    <n v="0"/>
    <n v="0"/>
    <n v="0"/>
    <n v="0"/>
    <n v="0"/>
    <n v="0"/>
    <n v="0"/>
    <n v="0"/>
    <n v="5"/>
    <n v="5"/>
    <n v="5"/>
    <n v="0"/>
    <n v="0"/>
    <n v="0"/>
    <n v="0"/>
    <n v="0"/>
    <n v="0"/>
    <n v="118750"/>
    <n v="0"/>
    <n v="0"/>
    <s v="Ja"/>
    <s v="nej"/>
    <s v="Dorte Nielsen"/>
    <n v="0"/>
    <n v="31"/>
    <n v="0"/>
    <s v="ufaglært"/>
    <n v="0"/>
    <n v="0"/>
    <n v="0"/>
    <n v="0"/>
    <n v="0"/>
    <n v="0"/>
    <n v="0"/>
    <n v="0"/>
    <n v="0"/>
    <n v="92"/>
    <n v="0"/>
    <n v="2"/>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Amager"/>
    <n v="33"/>
    <n v="0"/>
    <n v="0"/>
    <n v="0"/>
    <n v="0"/>
    <n v="0"/>
    <n v="0"/>
    <n v="0"/>
    <n v="0"/>
    <n v="0"/>
    <n v="0"/>
    <n v="0"/>
    <n v="0"/>
    <n v="0"/>
    <n v="92437.04"/>
    <s v="37294"/>
  </r>
  <r>
    <x v="0"/>
    <x v="465"/>
    <s v="Vuggestuen Urtepotten"/>
    <x v="0"/>
    <s v="Backersvej 70"/>
    <n v="2300"/>
    <s v="København S"/>
    <s v="32 55 53 51"/>
    <s v="37297@buf.kk.dk"/>
    <s v="Hanne Bach Andersen"/>
    <n v="32977030"/>
    <n v="0"/>
    <s v="37297@buf.kk.dk"/>
    <s v="Vuggestue"/>
    <n v="48"/>
    <n v="0"/>
    <n v="0"/>
    <n v="0"/>
    <n v="0"/>
    <n v="0"/>
    <n v="0"/>
    <n v="0"/>
    <n v="0"/>
    <n v="0"/>
    <n v="5"/>
    <n v="0"/>
    <n v="5"/>
    <n v="5"/>
    <n v="0"/>
    <n v="0"/>
    <n v="0"/>
    <n v="0"/>
    <n v="0"/>
    <n v="0"/>
    <n v="144000"/>
    <n v="0"/>
    <n v="0"/>
    <s v="Ja"/>
    <n v="0"/>
    <s v="Rita"/>
    <n v="0"/>
    <n v="34"/>
    <n v="0"/>
    <s v="ernærings &amp; husholdningsøkonom"/>
    <n v="0"/>
    <n v="0"/>
    <n v="0"/>
    <n v="0"/>
    <n v="0"/>
    <n v="0"/>
    <n v="0"/>
    <n v="0"/>
    <n v="0"/>
    <n v="89"/>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44"/>
    <n v="0"/>
    <n v="0"/>
    <n v="0"/>
    <n v="0"/>
    <n v="0"/>
    <n v="0"/>
    <n v="0"/>
    <n v="0"/>
    <n v="0"/>
    <n v="0"/>
    <n v="0"/>
    <n v="0"/>
    <n v="0"/>
    <n v="155066.78"/>
    <s v="37297"/>
  </r>
  <r>
    <x v="0"/>
    <x v="466"/>
    <s v="Skattekisten"/>
    <x v="0"/>
    <s v="Vejlands Allé 55"/>
    <n v="2300"/>
    <s v="København S"/>
    <s v="32 46 01 01"/>
    <s v="37326@buf.kk.dk"/>
    <s v="Lone Ploug Poulsen"/>
    <n v="32977509"/>
    <n v="0"/>
    <s v="37326@buf.kk.dk"/>
    <s v="Vuggestue"/>
    <n v="60"/>
    <n v="0"/>
    <n v="0"/>
    <n v="0"/>
    <n v="0"/>
    <n v="0"/>
    <n v="0"/>
    <n v="0"/>
    <n v="0"/>
    <n v="0"/>
    <n v="5"/>
    <n v="5"/>
    <n v="5"/>
    <n v="5"/>
    <n v="0"/>
    <n v="0"/>
    <n v="0"/>
    <n v="0"/>
    <n v="0"/>
    <n v="0"/>
    <n v="210000"/>
    <n v="0"/>
    <n v="0"/>
    <s v="Ja"/>
    <n v="0"/>
    <s v="Lis Brønnum"/>
    <n v="0"/>
    <n v="37"/>
    <n v="0"/>
    <s v="faglært"/>
    <n v="0"/>
    <n v="0"/>
    <n v="0"/>
    <n v="0"/>
    <n v="0"/>
    <n v="0"/>
    <n v="0"/>
    <n v="0"/>
    <n v="0"/>
    <n v="98"/>
    <n v="0"/>
    <n v="2"/>
    <n v="0"/>
    <s v="Ja"/>
    <s v="ja"/>
    <s v="Ja"/>
    <n v="0"/>
    <n v="0"/>
    <n v="0"/>
    <n v="0"/>
    <n v="0"/>
    <n v="0"/>
    <n v="0"/>
    <n v="0"/>
    <n v="0"/>
    <s v="produktionskøkken"/>
    <n v="0"/>
    <n v="0"/>
    <n v="0"/>
    <n v="0"/>
    <n v="0"/>
    <n v="0"/>
    <n v="0"/>
    <n v="0"/>
    <n v="0"/>
    <n v="0"/>
    <n v="0"/>
    <n v="0"/>
    <n v="0"/>
    <s v="Nomering er pt på 70 børn frem til marts 2010. Vil gerne være mentor institution"/>
    <s v="Sine"/>
    <d v="2009-05-27T00:00:00"/>
    <n v="0"/>
    <n v="0"/>
    <n v="0"/>
    <n v="0"/>
    <n v="0"/>
    <n v="0"/>
    <n v="0"/>
    <n v="0"/>
    <n v="0"/>
    <n v="0"/>
    <n v="0"/>
    <n v="0"/>
    <n v="0"/>
    <n v="0"/>
    <n v="0"/>
    <n v="0"/>
    <n v="0"/>
    <n v="0"/>
    <n v="0"/>
    <n v="0"/>
    <n v="0"/>
    <n v="0"/>
    <n v="0"/>
    <n v="0"/>
    <n v="0"/>
    <n v="0"/>
    <n v="0"/>
    <n v="0"/>
    <n v="0"/>
    <n v="0"/>
    <n v="0"/>
    <n v="0"/>
    <x v="1"/>
    <s v="Amager"/>
    <n v="65"/>
    <n v="0"/>
    <n v="0"/>
    <n v="0"/>
    <n v="0"/>
    <n v="0"/>
    <n v="0"/>
    <n v="0"/>
    <n v="0"/>
    <n v="0"/>
    <n v="0"/>
    <n v="0"/>
    <n v="0"/>
    <n v="0"/>
    <n v="203144.98"/>
    <s v="37326"/>
  </r>
  <r>
    <x v="0"/>
    <x v="467"/>
    <s v="M-husets vuggestue"/>
    <x v="0"/>
    <s v="Ørestads Boulevard 57B"/>
    <n v="2300"/>
    <s v="København S"/>
    <s v="32 46 00 30"/>
    <s v="37330@buf.kk.dk"/>
    <s v="Heidi Kragskov Bruun"/>
    <n v="28572160"/>
    <n v="0"/>
    <s v="37330@buf.kk.dk"/>
    <s v="Vuggestue"/>
    <n v="52"/>
    <n v="0"/>
    <n v="0"/>
    <n v="0"/>
    <n v="0"/>
    <n v="0"/>
    <n v="0"/>
    <n v="0"/>
    <n v="0"/>
    <n v="0"/>
    <n v="5"/>
    <n v="5"/>
    <n v="5"/>
    <n v="5"/>
    <n v="0"/>
    <n v="0"/>
    <n v="0"/>
    <n v="0"/>
    <n v="0"/>
    <n v="0"/>
    <n v="200000"/>
    <n v="0"/>
    <n v="0"/>
    <s v="Ja"/>
    <n v="0"/>
    <s v="Lotte Albek"/>
    <n v="2007"/>
    <n v="35"/>
    <n v="0"/>
    <s v="butiksslagter"/>
    <s v="30 års erfaring"/>
    <s v="egenkontrol, madhusets 'mellemmåltider'"/>
    <n v="0"/>
    <n v="0"/>
    <n v="0"/>
    <n v="0"/>
    <n v="0"/>
    <n v="0"/>
    <n v="0"/>
    <n v="97"/>
    <n v="0"/>
    <n v="1"/>
    <n v="0"/>
    <s v="Ja"/>
    <s v="Nej"/>
    <s v="Ja"/>
    <n v="0"/>
    <n v="0"/>
    <n v="0"/>
    <n v="0"/>
    <n v="0"/>
    <n v="0"/>
    <n v="0"/>
    <n v="0"/>
    <n v="0"/>
    <s v="produktionskøkken"/>
    <n v="0"/>
    <n v="0"/>
    <n v="0"/>
    <n v="0"/>
    <n v="0"/>
    <n v="0"/>
    <n v="0"/>
    <n v="0"/>
    <n v="0"/>
    <n v="0"/>
    <n v="0"/>
    <n v="0"/>
    <n v="0"/>
    <n v="0"/>
    <s v="Cathrine"/>
    <n v="0"/>
    <n v="0"/>
    <n v="0"/>
    <n v="1"/>
    <n v="4"/>
    <n v="0"/>
    <n v="2"/>
    <n v="0"/>
    <n v="0"/>
    <n v="0"/>
    <n v="0"/>
    <n v="2"/>
    <n v="0"/>
    <n v="0"/>
    <n v="0"/>
    <n v="0"/>
    <n v="0"/>
    <n v="1"/>
    <n v="0"/>
    <n v="0"/>
    <n v="1"/>
    <n v="20"/>
    <s v="Miele"/>
    <n v="10"/>
    <s v="Ja"/>
    <n v="0"/>
    <s v="Nej"/>
    <s v="Ja"/>
    <s v="Nej"/>
    <n v="3"/>
    <s v="God plads"/>
    <n v="0"/>
    <n v="0"/>
    <x v="1"/>
    <s v="Amager"/>
    <n v="48"/>
    <n v="0"/>
    <n v="0"/>
    <n v="0"/>
    <n v="0"/>
    <n v="0"/>
    <n v="0"/>
    <n v="0"/>
    <n v="0"/>
    <n v="0"/>
    <n v="0"/>
    <n v="0"/>
    <n v="0"/>
    <n v="0"/>
    <n v="186744.93"/>
    <s v="37330"/>
  </r>
  <r>
    <x v="0"/>
    <x v="468"/>
    <s v="Sejlhuset"/>
    <x v="0"/>
    <s v="Edvard Thomsens Vej 37"/>
    <s v="2300 K"/>
    <s v="København S"/>
    <n v="32622212"/>
    <s v="37333@faf.kk.dk"/>
    <s v="Hanne Arnsberg-Rude"/>
    <n v="20271222"/>
    <n v="0"/>
    <s v="37333@buf.kk.dk"/>
    <s v="Vuggestue"/>
    <n v="70"/>
    <n v="0"/>
    <n v="0"/>
    <n v="0"/>
    <n v="0"/>
    <n v="0"/>
    <n v="0"/>
    <n v="0"/>
    <n v="0"/>
    <n v="0"/>
    <n v="0"/>
    <n v="5"/>
    <n v="5"/>
    <n v="5"/>
    <n v="0"/>
    <n v="0"/>
    <n v="0"/>
    <n v="0"/>
    <n v="0"/>
    <n v="0"/>
    <n v="240000"/>
    <n v="0"/>
    <n v="0"/>
    <s v="Ja"/>
    <n v="0"/>
    <s v="Anja"/>
    <n v="2008"/>
    <n v="37"/>
    <n v="0"/>
    <s v="faglært"/>
    <n v="0"/>
    <n v="0"/>
    <n v="0"/>
    <n v="0"/>
    <n v="0"/>
    <n v="0"/>
    <n v="0"/>
    <n v="0"/>
    <n v="0"/>
    <n v="95"/>
    <n v="0"/>
    <n v="1"/>
    <n v="0"/>
    <s v="Ja"/>
    <s v="ja"/>
    <s v="Ja"/>
    <n v="0"/>
    <n v="0"/>
    <n v="0"/>
    <n v="0"/>
    <n v="0"/>
    <n v="0"/>
    <n v="0"/>
    <n v="0"/>
    <n v="0"/>
    <s v="produktionskøkken"/>
    <n v="0"/>
    <n v="0"/>
    <n v="0"/>
    <n v="0"/>
    <n v="0"/>
    <n v="0"/>
    <n v="0"/>
    <n v="0"/>
    <n v="0"/>
    <n v="0"/>
    <n v="0"/>
    <n v="0"/>
    <n v="0"/>
    <n v="0"/>
    <s v="Sine"/>
    <d v="2009-05-27T00:00:00"/>
    <n v="0"/>
    <n v="0"/>
    <n v="0"/>
    <n v="0"/>
    <n v="0"/>
    <n v="0"/>
    <n v="0"/>
    <n v="0"/>
    <n v="0"/>
    <n v="0"/>
    <n v="0"/>
    <n v="0"/>
    <n v="0"/>
    <n v="0"/>
    <n v="0"/>
    <n v="0"/>
    <n v="0"/>
    <n v="0"/>
    <n v="0"/>
    <n v="0"/>
    <n v="0"/>
    <n v="0"/>
    <n v="0"/>
    <n v="0"/>
    <n v="0"/>
    <n v="0"/>
    <n v="0"/>
    <n v="0"/>
    <n v="0"/>
    <n v="0"/>
    <n v="0"/>
    <n v="0"/>
    <x v="1"/>
    <s v="Amager"/>
    <n v="60"/>
    <n v="0"/>
    <n v="0"/>
    <n v="0"/>
    <n v="0"/>
    <n v="0"/>
    <n v="0"/>
    <n v="0"/>
    <n v="0"/>
    <n v="0"/>
    <n v="0"/>
    <n v="0"/>
    <n v="0"/>
    <n v="0"/>
    <n v="156983.51"/>
    <s v="37333"/>
  </r>
  <r>
    <x v="0"/>
    <x v="469"/>
    <s v="Smørhullet"/>
    <x v="0"/>
    <s v="Dagøgade 8"/>
    <n v="2300"/>
    <s v="København S"/>
    <s v="32 95 15 44"/>
    <s v="37476@buf.kk.dk"/>
    <s v="Helle Bak Andersen"/>
    <n v="30528919"/>
    <n v="32951544"/>
    <s v="37476@buf.kk.dk"/>
    <s v="Vuggestue"/>
    <n v="42"/>
    <n v="0"/>
    <n v="0"/>
    <n v="0"/>
    <n v="0"/>
    <n v="0"/>
    <n v="0"/>
    <s v="Nej"/>
    <n v="0"/>
    <n v="0"/>
    <n v="5"/>
    <n v="5"/>
    <n v="5"/>
    <n v="5"/>
    <n v="0"/>
    <n v="0"/>
    <n v="0"/>
    <n v="0"/>
    <n v="0"/>
    <n v="0"/>
    <n v="93000"/>
    <n v="0"/>
    <n v="0"/>
    <s v="Ja"/>
    <n v="0"/>
    <s v="Lonni Jensen"/>
    <n v="2007"/>
    <n v="30"/>
    <n v="0"/>
    <s v="køkkenasssistent"/>
    <s v="Vil gerne være mentor"/>
    <n v="0"/>
    <n v="0"/>
    <n v="0"/>
    <n v="0"/>
    <n v="0"/>
    <n v="0"/>
    <n v="0"/>
    <n v="0"/>
    <n v="90"/>
    <n v="0"/>
    <n v="2"/>
    <n v="0"/>
    <s v="Ja"/>
    <s v="ja"/>
    <s v="Ja"/>
    <n v="0"/>
    <n v="0"/>
    <n v="0"/>
    <n v="0"/>
    <n v="0"/>
    <n v="0"/>
    <n v="0"/>
    <n v="0"/>
    <n v="0"/>
    <s v="produktionskøkken"/>
    <n v="0"/>
    <n v="0"/>
    <n v="0"/>
    <n v="0"/>
    <n v="0"/>
    <n v="0"/>
    <n v="0"/>
    <n v="0"/>
    <n v="0"/>
    <n v="0"/>
    <n v="0"/>
    <n v="0"/>
    <n v="0"/>
    <n v="0"/>
    <s v="Cathrine Joachim Jerrik"/>
    <s v="30.3"/>
    <n v="0"/>
    <n v="0"/>
    <n v="1"/>
    <n v="5"/>
    <n v="0"/>
    <n v="2"/>
    <n v="0"/>
    <n v="0"/>
    <n v="0"/>
    <n v="0"/>
    <n v="2"/>
    <n v="0"/>
    <n v="0"/>
    <n v="0"/>
    <n v="0"/>
    <n v="0"/>
    <n v="1"/>
    <n v="0"/>
    <n v="1"/>
    <n v="1"/>
    <n v="30"/>
    <s v="Miele"/>
    <n v="3"/>
    <n v="0"/>
    <n v="0"/>
    <s v="Ja"/>
    <s v="Ja"/>
    <n v="0"/>
    <n v="3"/>
    <s v="God plads"/>
    <n v="0"/>
    <n v="0"/>
    <x v="1"/>
    <s v="Amager"/>
    <n v="39"/>
    <n v="0"/>
    <n v="0"/>
    <n v="0"/>
    <n v="0"/>
    <n v="0"/>
    <n v="0"/>
    <n v="0"/>
    <n v="0"/>
    <n v="0"/>
    <n v="0"/>
    <n v="0"/>
    <n v="0"/>
    <n v="0"/>
    <n v="90521.72"/>
    <s v="37476"/>
  </r>
  <r>
    <x v="0"/>
    <x v="470"/>
    <s v="Bispebjerg vuggestue"/>
    <x v="6"/>
    <s v="Sadelmagervej 4"/>
    <n v="2400"/>
    <s v="København NV"/>
    <n v="35812008"/>
    <s v="mail@bispebjergvuggestue.dk"/>
    <s v="Jytte Holm Rievers"/>
    <n v="38606248"/>
    <n v="0"/>
    <s v="35266@buf.kk.dk"/>
    <s v="Vuggestue"/>
    <n v="22"/>
    <n v="0"/>
    <n v="0"/>
    <n v="0"/>
    <n v="0"/>
    <n v="0"/>
    <n v="0"/>
    <n v="0"/>
    <n v="0"/>
    <n v="0"/>
    <n v="5"/>
    <n v="5"/>
    <n v="5"/>
    <n v="5"/>
    <n v="0"/>
    <n v="0"/>
    <n v="0"/>
    <n v="0"/>
    <n v="0"/>
    <n v="0"/>
    <n v="78000"/>
    <n v="0"/>
    <n v="0"/>
    <s v="Ja"/>
    <n v="0"/>
    <s v="Lone Overby"/>
    <n v="0"/>
    <n v="20"/>
    <n v="0"/>
    <s v="smørrebrødsjomfru"/>
    <s v="20 års erfaring fra vuggestuer"/>
    <n v="0"/>
    <n v="0"/>
    <n v="0"/>
    <n v="0"/>
    <n v="0"/>
    <n v="0"/>
    <n v="0"/>
    <n v="0"/>
    <n v="75"/>
    <n v="0"/>
    <n v="1"/>
    <n v="0"/>
    <s v="nej"/>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Bispebjerg"/>
    <n v="22"/>
    <n v="0"/>
    <n v="0"/>
    <n v="0"/>
    <n v="0"/>
    <n v="0"/>
    <n v="0"/>
    <n v="0"/>
    <n v="0"/>
    <n v="0"/>
    <n v="0"/>
    <n v="0"/>
    <n v="0"/>
    <n v="0"/>
    <n v="63547.87"/>
    <s v="35266"/>
  </r>
  <r>
    <x v="0"/>
    <x v="471"/>
    <s v="Vuggestuen Filosofvænget"/>
    <x v="6"/>
    <s v="Filosofvænget 17"/>
    <n v="2400"/>
    <s v="København NV"/>
    <s v="38 81 97 05"/>
    <s v="37237@buf.kk.dk"/>
    <s v="Nina Hansen"/>
    <n v="35851525"/>
    <n v="0"/>
    <s v="37237@buf.kk.dk"/>
    <s v="Vuggestue"/>
    <n v="66"/>
    <n v="0"/>
    <n v="0"/>
    <n v="0"/>
    <n v="0"/>
    <n v="0"/>
    <n v="0"/>
    <n v="0"/>
    <n v="0"/>
    <n v="0"/>
    <n v="5"/>
    <n v="5"/>
    <n v="5"/>
    <n v="5"/>
    <n v="0"/>
    <n v="0"/>
    <n v="0"/>
    <n v="0"/>
    <n v="0"/>
    <n v="0"/>
    <n v="168923"/>
    <n v="0"/>
    <n v="0"/>
    <s v="Ja"/>
    <n v="0"/>
    <s v="Jette Gram"/>
    <n v="1997"/>
    <n v="37"/>
    <n v="0"/>
    <s v="Ufaglært"/>
    <n v="0"/>
    <s v="div. Kurser"/>
    <n v="0"/>
    <n v="0"/>
    <n v="0"/>
    <n v="0"/>
    <n v="0"/>
    <n v="0"/>
    <n v="0"/>
    <n v="97"/>
    <n v="0"/>
    <n v="1"/>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Bispebjerg"/>
    <n v="66"/>
    <n v="0"/>
    <n v="0"/>
    <n v="0"/>
    <n v="0"/>
    <n v="0"/>
    <n v="0"/>
    <n v="0"/>
    <n v="0"/>
    <n v="0"/>
    <n v="0"/>
    <n v="0"/>
    <n v="0"/>
    <n v="0"/>
    <n v="168923.36"/>
    <s v="37237"/>
  </r>
  <r>
    <x v="0"/>
    <x v="472"/>
    <s v="Solstrålen"/>
    <x v="6"/>
    <s v="Tagensvej 186H"/>
    <n v="2400"/>
    <s v="København NV"/>
    <s v="35 86 88 10"/>
    <s v="hq84@buf.kk.dk"/>
    <s v="Helena Gregersen"/>
    <n v="27597214"/>
    <n v="0"/>
    <s v="37240@buf.kk.dk"/>
    <s v="Vuggestue"/>
    <n v="70"/>
    <n v="0"/>
    <n v="0"/>
    <n v="0"/>
    <n v="0"/>
    <n v="0"/>
    <n v="0"/>
    <n v="0"/>
    <n v="0"/>
    <n v="0"/>
    <n v="5"/>
    <n v="5"/>
    <n v="5"/>
    <n v="5"/>
    <n v="0"/>
    <n v="0"/>
    <n v="0"/>
    <n v="0"/>
    <n v="0"/>
    <n v="0"/>
    <n v="204178"/>
    <n v="0"/>
    <n v="0"/>
    <s v="Ja"/>
    <n v="0"/>
    <s v="Maibritt"/>
    <n v="0"/>
    <n v="37"/>
    <n v="0"/>
    <s v="ufaglært"/>
    <n v="0"/>
    <s v="div kurser"/>
    <n v="0"/>
    <n v="0"/>
    <n v="0"/>
    <n v="0"/>
    <n v="0"/>
    <n v="0"/>
    <n v="0"/>
    <n v="99"/>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Bispebjerg"/>
    <n v="60"/>
    <n v="0"/>
    <n v="0"/>
    <n v="0"/>
    <n v="0"/>
    <n v="0"/>
    <n v="0"/>
    <n v="0"/>
    <n v="0"/>
    <n v="0"/>
    <n v="0"/>
    <n v="0"/>
    <n v="0"/>
    <n v="0"/>
    <n v="168909.97"/>
    <s v="37240"/>
  </r>
  <r>
    <x v="0"/>
    <x v="473"/>
    <s v="Vuggestuen Væksthuset"/>
    <x v="6"/>
    <s v="Tuborgvej 233"/>
    <n v="2400"/>
    <s v="København NV"/>
    <n v="35811572"/>
    <s v="37267@buf.kk.dk"/>
    <s v="Inge Pedersen Grønlund"/>
    <n v="36171601"/>
    <n v="0"/>
    <s v="37267@buf.kk.dk"/>
    <s v="Vuggestue"/>
    <n v="86"/>
    <n v="0"/>
    <n v="0"/>
    <n v="0"/>
    <n v="0"/>
    <n v="0"/>
    <n v="0"/>
    <n v="0"/>
    <n v="0"/>
    <n v="0"/>
    <n v="5"/>
    <n v="5"/>
    <n v="5"/>
    <n v="5"/>
    <n v="0"/>
    <n v="0"/>
    <n v="0"/>
    <n v="0"/>
    <n v="0"/>
    <n v="0"/>
    <n v="191000"/>
    <n v="0"/>
    <n v="0"/>
    <s v="Ja"/>
    <n v="0"/>
    <s v="Elsa Jensen"/>
    <n v="0"/>
    <n v="37"/>
    <n v="0"/>
    <s v="smørrebrødsjomfru"/>
    <n v="0"/>
    <n v="0"/>
    <n v="0"/>
    <n v="0"/>
    <n v="0"/>
    <n v="0"/>
    <n v="0"/>
    <n v="0"/>
    <n v="0"/>
    <n v="75"/>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Bispebjerg"/>
    <n v="80"/>
    <n v="0"/>
    <n v="0"/>
    <n v="0"/>
    <n v="0"/>
    <n v="0"/>
    <n v="0"/>
    <n v="0"/>
    <n v="0"/>
    <n v="0"/>
    <n v="0"/>
    <n v="0"/>
    <n v="0"/>
    <n v="0"/>
    <n v="291494.33"/>
    <s v="37267"/>
  </r>
  <r>
    <x v="0"/>
    <x v="474"/>
    <s v="Enighedens Børnehus"/>
    <x v="6"/>
    <s v="Bygmestervej 9"/>
    <n v="2400"/>
    <s v="København NV"/>
    <n v="35314600"/>
    <s v="37319@buf.kk.dk"/>
    <s v="Marianne Bentsen"/>
    <n v="35826616"/>
    <n v="0"/>
    <s v="37319@buf.kk.dk"/>
    <s v="Vuggestue"/>
    <n v="70"/>
    <n v="0"/>
    <n v="0"/>
    <n v="0"/>
    <n v="0"/>
    <n v="0"/>
    <n v="0"/>
    <n v="0"/>
    <n v="0"/>
    <n v="0"/>
    <n v="5"/>
    <n v="5"/>
    <n v="5"/>
    <n v="5"/>
    <n v="0"/>
    <n v="0"/>
    <n v="0"/>
    <n v="0"/>
    <n v="0"/>
    <n v="0"/>
    <n v="145000"/>
    <n v="0"/>
    <n v="0"/>
    <s v="Ja"/>
    <n v="0"/>
    <s v="Mikkel"/>
    <n v="0"/>
    <n v="37"/>
    <n v="0"/>
    <s v="kok"/>
    <n v="0"/>
    <n v="0"/>
    <s v="Barry"/>
    <n v="0"/>
    <n v="20"/>
    <n v="0"/>
    <s v="ufaglært"/>
    <n v="0"/>
    <n v="0"/>
    <n v="99"/>
    <n v="0"/>
    <n v="1"/>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Bispebjerg"/>
    <n v="60"/>
    <n v="0"/>
    <n v="0"/>
    <n v="0"/>
    <n v="0"/>
    <n v="0"/>
    <n v="0"/>
    <n v="0"/>
    <n v="0"/>
    <n v="0"/>
    <n v="0"/>
    <n v="0"/>
    <n v="0"/>
    <n v="0"/>
    <n v="146983.95000000001"/>
    <s v="37319"/>
  </r>
  <r>
    <x v="0"/>
    <x v="475"/>
    <s v="Studenterrådets Vuggestue"/>
    <x v="1"/>
    <s v="Krystalgade 16"/>
    <n v="1172"/>
    <s v="København K"/>
    <s v="33 14 49 11"/>
    <s v="35249@buf.kk.dk"/>
    <s v="Charlotte Kronborg"/>
    <n v="0"/>
    <n v="33144911"/>
    <s v="35249@buf.kk.dk"/>
    <s v="Vuggestue"/>
    <n v="32"/>
    <n v="0"/>
    <n v="0"/>
    <n v="0"/>
    <n v="0"/>
    <n v="0"/>
    <n v="0"/>
    <s v="Nej"/>
    <n v="0"/>
    <n v="0"/>
    <n v="0"/>
    <n v="5"/>
    <n v="5"/>
    <n v="5"/>
    <n v="0"/>
    <n v="0"/>
    <n v="0"/>
    <n v="0"/>
    <n v="0"/>
    <n v="0"/>
    <n v="120000"/>
    <n v="0"/>
    <n v="0"/>
    <s v="Ja"/>
    <n v="0"/>
    <s v="Gudiny Hansen"/>
    <n v="2008"/>
    <n v="34"/>
    <n v="0"/>
    <s v="Udlært bager"/>
    <n v="0"/>
    <n v="0"/>
    <n v="0"/>
    <n v="0"/>
    <n v="0"/>
    <n v="0"/>
    <n v="0"/>
    <n v="0"/>
    <n v="0"/>
    <n v="85"/>
    <n v="0"/>
    <n v="0"/>
    <n v="0"/>
    <s v="nej"/>
    <s v="Nej"/>
    <s v="Ja"/>
    <n v="0"/>
    <n v="0"/>
    <n v="0"/>
    <n v="0"/>
    <n v="0"/>
    <n v="0"/>
    <n v="0"/>
    <n v="0"/>
    <n v="0"/>
    <s v="produktionskøkken"/>
    <s v="Ja"/>
    <n v="0"/>
    <n v="0"/>
    <n v="0"/>
    <n v="0"/>
    <n v="0"/>
    <n v="0"/>
    <n v="0"/>
    <n v="0"/>
    <n v="0"/>
    <n v="0"/>
    <n v="0"/>
    <n v="0"/>
    <n v="0"/>
    <s v="Cathrine"/>
    <n v="0"/>
    <n v="0"/>
    <n v="0"/>
    <n v="1"/>
    <n v="4"/>
    <n v="0"/>
    <n v="2"/>
    <n v="0"/>
    <n v="0"/>
    <n v="0"/>
    <n v="0"/>
    <n v="2"/>
    <n v="0"/>
    <n v="0"/>
    <n v="0"/>
    <n v="0"/>
    <n v="0"/>
    <n v="1"/>
    <n v="0"/>
    <n v="0"/>
    <n v="1"/>
    <n v="20"/>
    <s v="Miele"/>
    <n v="3.5"/>
    <s v="Nej"/>
    <n v="0"/>
    <s v="Ja"/>
    <s v="Ja"/>
    <s v="Nej"/>
    <n v="2"/>
    <s v="God plads"/>
    <n v="0"/>
    <n v="0"/>
    <x v="1"/>
    <s v="Indre By"/>
    <n v="32"/>
    <n v="0"/>
    <n v="0"/>
    <n v="0"/>
    <n v="0"/>
    <n v="0"/>
    <n v="0"/>
    <n v="0"/>
    <n v="0"/>
    <n v="0"/>
    <n v="0"/>
    <n v="0"/>
    <n v="0"/>
    <n v="0"/>
    <n v="101712.98"/>
    <s v="35249"/>
  </r>
  <r>
    <x v="0"/>
    <x v="476"/>
    <s v="Sofiegårdens Vuggestue"/>
    <x v="1"/>
    <s v="Overgaden Oven Vandet 32B"/>
    <n v="1415"/>
    <s v="København K"/>
    <s v="32 54 88 55"/>
    <s v="35258@buf.kk.dk"/>
    <s v="Lone Danielsen (koll led)"/>
    <n v="38339835"/>
    <n v="0"/>
    <s v="35258@buf.kk.dk"/>
    <s v="Vuggestue"/>
    <n v="43"/>
    <n v="0"/>
    <n v="0"/>
    <n v="0"/>
    <n v="0"/>
    <n v="0"/>
    <n v="0"/>
    <s v="Nej"/>
    <n v="0"/>
    <n v="0"/>
    <n v="5"/>
    <n v="5"/>
    <n v="4"/>
    <n v="5"/>
    <n v="0"/>
    <n v="0"/>
    <n v="0"/>
    <n v="0"/>
    <n v="0"/>
    <n v="0"/>
    <n v="120000"/>
    <n v="0"/>
    <n v="0"/>
    <s v="Ja"/>
    <n v="0"/>
    <s v="Sofie Moth"/>
    <n v="2006"/>
    <n v="33"/>
    <n v="0"/>
    <n v="0"/>
    <n v="0"/>
    <s v="hygiejne, økokurser, madhuset, kostkompagniet"/>
    <n v="0"/>
    <n v="0"/>
    <n v="0"/>
    <n v="0"/>
    <n v="0"/>
    <n v="0"/>
    <n v="0"/>
    <n v="85"/>
    <n v="0"/>
    <n v="1"/>
    <n v="0"/>
    <s v="Ja"/>
    <s v="Nej"/>
    <s v="Ja"/>
    <s v="Ja"/>
    <n v="0"/>
    <s v="Ja"/>
    <n v="0"/>
    <s v="Ja"/>
    <n v="0"/>
    <n v="0"/>
    <n v="0"/>
    <n v="0"/>
    <s v="produktionskøkken"/>
    <s v="Ja"/>
    <s v="Mindre"/>
    <n v="0"/>
    <n v="0"/>
    <s v="Kunne godt bruge en større røremaskine"/>
    <n v="0"/>
    <n v="0"/>
    <n v="0"/>
    <n v="0"/>
    <n v="0"/>
    <n v="0"/>
    <n v="0"/>
    <n v="0"/>
    <n v="0"/>
    <s v="Cathrine Jerrik"/>
    <d v="2009-04-02T00:00:00"/>
    <n v="0"/>
    <n v="0"/>
    <n v="1"/>
    <n v="4"/>
    <n v="0"/>
    <n v="0"/>
    <n v="0"/>
    <n v="0"/>
    <n v="0"/>
    <n v="2"/>
    <n v="0"/>
    <n v="0"/>
    <n v="0"/>
    <n v="0"/>
    <n v="0"/>
    <n v="2"/>
    <n v="0"/>
    <n v="0"/>
    <n v="0"/>
    <n v="1"/>
    <n v="20"/>
    <s v="Miele"/>
    <n v="3"/>
    <s v="Nej"/>
    <n v="0"/>
    <s v="Ja"/>
    <s v="Ja"/>
    <n v="0"/>
    <n v="2"/>
    <s v="God plads"/>
    <n v="0"/>
    <n v="0"/>
    <x v="1"/>
    <s v="Indre By"/>
    <n v="43"/>
    <n v="0"/>
    <n v="0"/>
    <n v="0"/>
    <n v="0"/>
    <n v="0"/>
    <n v="0"/>
    <n v="0"/>
    <n v="0"/>
    <n v="0"/>
    <n v="0"/>
    <n v="0"/>
    <n v="0"/>
    <n v="0"/>
    <n v="154540.70000000001"/>
    <s v="35258"/>
  </r>
  <r>
    <x v="0"/>
    <x v="477"/>
    <s v="Trekløveren"/>
    <x v="1"/>
    <s v="Rigensgade 21A"/>
    <n v="1316"/>
    <s v="København K"/>
    <s v="33 11 15 96"/>
    <s v="35262@buf.kk.dk"/>
    <s v="Helle Lund"/>
    <n v="0"/>
    <n v="0"/>
    <s v="35262@buf.kk.dk"/>
    <s v="Vuggestue"/>
    <n v="89"/>
    <n v="0"/>
    <n v="0"/>
    <n v="0"/>
    <n v="0"/>
    <n v="0"/>
    <n v="0"/>
    <s v="ja"/>
    <n v="3"/>
    <n v="1"/>
    <n v="5"/>
    <n v="5"/>
    <n v="5"/>
    <n v="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1"/>
    <s v="Indre By"/>
    <n v="89"/>
    <n v="0"/>
    <n v="0"/>
    <n v="0"/>
    <n v="0"/>
    <n v="0"/>
    <n v="0"/>
    <n v="0"/>
    <n v="0"/>
    <n v="0"/>
    <n v="0"/>
    <n v="0"/>
    <n v="0"/>
    <n v="0"/>
    <n v="215013.19"/>
    <s v="35262"/>
  </r>
  <r>
    <x v="0"/>
    <x v="478"/>
    <s v="Berlinske Vuggestue"/>
    <x v="1"/>
    <s v="Store Regnegade 2"/>
    <n v="1110"/>
    <s v="København K"/>
    <s v="33 13 16 05"/>
    <s v="35283@buf.kk.dk"/>
    <s v="Peter Kaiser Lund"/>
    <n v="35357359"/>
    <n v="0"/>
    <s v="35283@buf.kk.dk"/>
    <s v="Vuggestue"/>
    <n v="30"/>
    <n v="0"/>
    <n v="0"/>
    <n v="0"/>
    <n v="0"/>
    <n v="0"/>
    <n v="0"/>
    <s v="Nej"/>
    <n v="0"/>
    <n v="0"/>
    <n v="0"/>
    <n v="5"/>
    <n v="5"/>
    <n v="5"/>
    <n v="0"/>
    <n v="0"/>
    <n v="0"/>
    <n v="0"/>
    <n v="0"/>
    <n v="0"/>
    <n v="80000"/>
    <n v="0"/>
    <n v="0"/>
    <s v="Ja"/>
    <n v="0"/>
    <s v="Merethe Ernst Christensen"/>
    <n v="0"/>
    <n v="25"/>
    <n v="0"/>
    <n v="0"/>
    <n v="0"/>
    <n v="0"/>
    <n v="0"/>
    <n v="0"/>
    <n v="0"/>
    <n v="0"/>
    <n v="0"/>
    <n v="0"/>
    <n v="0"/>
    <n v="80"/>
    <n v="0"/>
    <n v="0"/>
    <n v="0"/>
    <s v="Ja"/>
    <s v="Nej"/>
    <s v="Ja"/>
    <n v="0"/>
    <n v="0"/>
    <n v="0"/>
    <n v="0"/>
    <n v="0"/>
    <n v="0"/>
    <n v="0"/>
    <n v="0"/>
    <n v="0"/>
    <s v="produktionskøkken"/>
    <n v="0"/>
    <n v="0"/>
    <n v="0"/>
    <n v="0"/>
    <n v="0"/>
    <n v="0"/>
    <n v="0"/>
    <n v="0"/>
    <n v="0"/>
    <n v="0"/>
    <n v="0"/>
    <n v="0"/>
    <n v="0"/>
    <n v="0"/>
    <s v="Sine"/>
    <d v="2009-05-19T00:00:00"/>
    <n v="0"/>
    <n v="0"/>
    <n v="0"/>
    <n v="0"/>
    <n v="0"/>
    <n v="0"/>
    <n v="0"/>
    <n v="0"/>
    <n v="0"/>
    <n v="0"/>
    <n v="0"/>
    <n v="0"/>
    <n v="0"/>
    <n v="0"/>
    <n v="0"/>
    <n v="0"/>
    <n v="0"/>
    <n v="0"/>
    <n v="0"/>
    <n v="0"/>
    <n v="0"/>
    <n v="0"/>
    <n v="0"/>
    <n v="0"/>
    <n v="0"/>
    <n v="0"/>
    <n v="0"/>
    <n v="0"/>
    <n v="0"/>
    <n v="0"/>
    <n v="0"/>
    <n v="0"/>
    <x v="1"/>
    <s v="Indre By"/>
    <n v="30"/>
    <n v="0"/>
    <n v="0"/>
    <n v="0"/>
    <n v="0"/>
    <n v="0"/>
    <n v="0"/>
    <n v="0"/>
    <n v="0"/>
    <n v="0"/>
    <n v="0"/>
    <n v="0"/>
    <n v="0"/>
    <n v="0"/>
    <n v="85028.42"/>
    <s v="35283"/>
  </r>
  <r>
    <x v="0"/>
    <x v="479"/>
    <s v="Smørklatten"/>
    <x v="1"/>
    <s v="Christianshavns Voldgade 5B"/>
    <n v="1424"/>
    <s v="København K"/>
    <s v="32 57 46 41"/>
    <s v="37233@buf.kk.dk"/>
    <s v="Connie Jacko"/>
    <n v="32556043"/>
    <n v="0"/>
    <s v="37233@buf.kk.dk"/>
    <s v="Vuggestue"/>
    <n v="22"/>
    <n v="0"/>
    <n v="0"/>
    <n v="0"/>
    <n v="0"/>
    <n v="0"/>
    <n v="0"/>
    <s v="Nej"/>
    <n v="0"/>
    <n v="0"/>
    <n v="5"/>
    <n v="5"/>
    <n v="5"/>
    <n v="5"/>
    <n v="0"/>
    <n v="0"/>
    <n v="0"/>
    <n v="0"/>
    <n v="0"/>
    <n v="0"/>
    <n v="60000"/>
    <n v="0"/>
    <n v="0"/>
    <s v="Ja"/>
    <n v="0"/>
    <s v="Connie"/>
    <n v="0"/>
    <n v="22"/>
    <n v="0"/>
    <s v="ufaglært"/>
    <n v="0"/>
    <s v="div kurser"/>
    <n v="0"/>
    <n v="0"/>
    <n v="0"/>
    <n v="0"/>
    <n v="0"/>
    <n v="0"/>
    <n v="0"/>
    <n v="95"/>
    <n v="0"/>
    <n v="1"/>
    <n v="0"/>
    <s v="Ja"/>
    <s v="Nej"/>
    <s v="nej"/>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Indre By"/>
    <n v="22"/>
    <n v="0"/>
    <n v="0"/>
    <n v="0"/>
    <n v="0"/>
    <n v="0"/>
    <n v="0"/>
    <n v="0"/>
    <n v="0"/>
    <n v="0"/>
    <n v="0"/>
    <n v="0"/>
    <n v="0"/>
    <n v="0"/>
    <n v="61406.79"/>
    <s v="37233"/>
  </r>
  <r>
    <x v="0"/>
    <x v="480"/>
    <s v="Vuggestuen Trekanten"/>
    <x v="1"/>
    <s v="Prinsessegade 78"/>
    <n v="1422"/>
    <s v="København K"/>
    <s v="32 54 32 55"/>
    <s v="trekanten@sol.dk"/>
    <s v="Vivi Tind Andersen (koll. led.)"/>
    <n v="32841502"/>
    <n v="0"/>
    <s v="37252@buf.kk.dk"/>
    <s v="Vuggestue"/>
    <n v="45"/>
    <n v="0"/>
    <n v="0"/>
    <n v="0"/>
    <n v="0"/>
    <n v="0"/>
    <n v="0"/>
    <n v="0"/>
    <n v="0"/>
    <n v="0"/>
    <n v="5"/>
    <n v="5"/>
    <n v="4"/>
    <n v="5"/>
    <n v="0"/>
    <n v="0"/>
    <n v="0"/>
    <n v="0"/>
    <n v="0"/>
    <n v="0"/>
    <n v="144000"/>
    <n v="0"/>
    <n v="0"/>
    <s v="Ja"/>
    <n v="0"/>
    <s v="Lina Niebuhr"/>
    <n v="1981"/>
    <n v="30"/>
    <n v="0"/>
    <n v="0"/>
    <n v="0"/>
    <n v="0"/>
    <n v="0"/>
    <n v="0"/>
    <n v="0"/>
    <n v="0"/>
    <n v="0"/>
    <n v="0"/>
    <n v="0"/>
    <n v="97"/>
    <n v="0"/>
    <n v="0"/>
    <n v="0"/>
    <s v="nej"/>
    <s v="Nej"/>
    <s v="Ja"/>
    <n v="0"/>
    <n v="0"/>
    <n v="0"/>
    <n v="0"/>
    <n v="0"/>
    <n v="0"/>
    <n v="0"/>
    <n v="0"/>
    <n v="0"/>
    <s v="produktionskøkken"/>
    <n v="0"/>
    <n v="0"/>
    <n v="0"/>
    <n v="0"/>
    <n v="0"/>
    <n v="0"/>
    <n v="0"/>
    <n v="0"/>
    <n v="0"/>
    <n v="0"/>
    <n v="0"/>
    <n v="0"/>
    <n v="0"/>
    <n v="0"/>
    <s v="Sine"/>
    <d v="2009-05-19T00:00:00"/>
    <n v="0"/>
    <n v="0"/>
    <n v="0"/>
    <n v="0"/>
    <n v="0"/>
    <n v="0"/>
    <n v="0"/>
    <n v="0"/>
    <n v="0"/>
    <n v="0"/>
    <n v="0"/>
    <n v="0"/>
    <n v="0"/>
    <n v="0"/>
    <n v="0"/>
    <n v="0"/>
    <n v="0"/>
    <n v="0"/>
    <n v="0"/>
    <n v="0"/>
    <n v="0"/>
    <n v="0"/>
    <n v="0"/>
    <n v="0"/>
    <n v="0"/>
    <n v="0"/>
    <n v="0"/>
    <n v="0"/>
    <n v="0"/>
    <n v="0"/>
    <n v="0"/>
    <n v="0"/>
    <x v="1"/>
    <s v="Indre By"/>
    <n v="45"/>
    <n v="0"/>
    <n v="0"/>
    <n v="0"/>
    <n v="0"/>
    <n v="0"/>
    <n v="0"/>
    <n v="0"/>
    <n v="0"/>
    <n v="0"/>
    <n v="0"/>
    <n v="0"/>
    <n v="0"/>
    <n v="0"/>
    <n v="139304.6"/>
    <s v="37252"/>
  </r>
  <r>
    <x v="0"/>
    <x v="481"/>
    <s v="Vuggestuen Søstjernen"/>
    <x v="1"/>
    <s v="Nyropsgade 16"/>
    <n v="1602"/>
    <s v="København V"/>
    <n v="0"/>
    <s v="haabil@buf.kk.dk"/>
    <s v="hanne abildgaard Jensen"/>
    <n v="33137782"/>
    <n v="0"/>
    <s v="37259@buf.kk.dk"/>
    <s v="Vuggestue"/>
    <n v="32"/>
    <n v="0"/>
    <n v="0"/>
    <n v="0"/>
    <n v="0"/>
    <n v="0"/>
    <n v="0"/>
    <s v="Nej"/>
    <n v="0"/>
    <n v="0"/>
    <n v="5"/>
    <n v="5"/>
    <n v="5"/>
    <n v="5"/>
    <n v="0"/>
    <n v="0"/>
    <n v="0"/>
    <n v="0"/>
    <n v="0"/>
    <n v="0"/>
    <n v="0"/>
    <n v="0"/>
    <n v="0"/>
    <s v="Ja"/>
    <n v="0"/>
    <s v="Canan"/>
    <n v="0"/>
    <n v="30"/>
    <n v="0"/>
    <n v="0"/>
    <s v="1 1/2 år i delikatesseforretning"/>
    <n v="0"/>
    <n v="0"/>
    <n v="0"/>
    <n v="0"/>
    <n v="0"/>
    <n v="0"/>
    <n v="0"/>
    <n v="0"/>
    <n v="99"/>
    <n v="0"/>
    <n v="2"/>
    <n v="0"/>
    <s v="Ja"/>
    <s v="ja"/>
    <s v="Ja"/>
    <n v="0"/>
    <n v="0"/>
    <n v="0"/>
    <n v="0"/>
    <n v="0"/>
    <n v="0"/>
    <n v="0"/>
    <n v="0"/>
    <n v="0"/>
    <s v="produktionskøkken"/>
    <n v="0"/>
    <n v="0"/>
    <n v="0"/>
    <n v="0"/>
    <n v="0"/>
    <n v="0"/>
    <n v="0"/>
    <n v="0"/>
    <n v="0"/>
    <n v="0"/>
    <n v="0"/>
    <n v="0"/>
    <n v="0"/>
    <n v="0"/>
    <s v="Mariah/Sine"/>
    <d v="2009-02-05T00:00:00"/>
    <n v="0"/>
    <n v="0"/>
    <n v="1"/>
    <n v="4"/>
    <n v="0"/>
    <n v="0"/>
    <n v="2"/>
    <n v="0"/>
    <n v="0"/>
    <n v="0"/>
    <n v="2"/>
    <n v="0"/>
    <n v="0"/>
    <n v="0"/>
    <n v="0"/>
    <n v="0"/>
    <n v="1"/>
    <n v="0"/>
    <n v="0"/>
    <n v="0"/>
    <n v="25"/>
    <s v="Miele"/>
    <n v="3"/>
    <s v="Ja"/>
    <n v="8"/>
    <n v="0"/>
    <n v="0"/>
    <s v="ja"/>
    <n v="3"/>
    <n v="0"/>
    <n v="0"/>
    <n v="0"/>
    <x v="1"/>
    <s v="Indre By"/>
    <n v="32"/>
    <n v="0"/>
    <n v="0"/>
    <n v="0"/>
    <n v="0"/>
    <n v="0"/>
    <n v="0"/>
    <n v="0"/>
    <n v="0"/>
    <n v="0"/>
    <n v="0"/>
    <n v="0"/>
    <n v="0"/>
    <n v="0"/>
    <n v="91223.71"/>
    <s v="37259"/>
  </r>
  <r>
    <x v="0"/>
    <x v="482"/>
    <s v="Vuggestuen Tietgensgade"/>
    <x v="1"/>
    <s v="Tietgensgade 31C"/>
    <n v="1704"/>
    <s v="Kbh V"/>
    <n v="0"/>
    <s v="37288@buf.kk.dk"/>
    <s v="Anne Jensen"/>
    <n v="0"/>
    <n v="33177900"/>
    <s v="37288@buf.kk.dk"/>
    <s v="Vuggestue"/>
    <n v="70"/>
    <n v="0"/>
    <n v="0"/>
    <n v="0"/>
    <n v="0"/>
    <n v="0"/>
    <n v="0"/>
    <n v="0"/>
    <n v="0"/>
    <n v="0"/>
    <n v="5"/>
    <n v="5"/>
    <n v="5"/>
    <n v="5"/>
    <n v="0"/>
    <n v="0"/>
    <n v="0"/>
    <n v="0"/>
    <n v="0"/>
    <n v="0"/>
    <n v="240000"/>
    <n v="0"/>
    <n v="0"/>
    <s v="Ja"/>
    <n v="0"/>
    <s v="Fatima Hadziadic"/>
    <n v="2006"/>
    <n v="35"/>
    <n v="0"/>
    <s v="næsten færdig med kokkeudd."/>
    <n v="0"/>
    <n v="0"/>
    <s v="Er ved at ansætte køkkenhjælper"/>
    <n v="0"/>
    <n v="15"/>
    <n v="0"/>
    <n v="0"/>
    <n v="0"/>
    <n v="0"/>
    <n v="100"/>
    <n v="0"/>
    <n v="1"/>
    <n v="0"/>
    <s v="Ja"/>
    <s v="ja"/>
    <s v="nej"/>
    <n v="0"/>
    <n v="0"/>
    <n v="0"/>
    <n v="0"/>
    <n v="0"/>
    <n v="0"/>
    <n v="0"/>
    <n v="0"/>
    <n v="0"/>
    <s v="produktionskøkken"/>
    <n v="0"/>
    <n v="0"/>
    <n v="0"/>
    <n v="0"/>
    <n v="0"/>
    <n v="0"/>
    <n v="0"/>
    <n v="0"/>
    <n v="0"/>
    <n v="0"/>
    <n v="0"/>
    <n v="0"/>
    <n v="0"/>
    <s v="I løbet af året ændres nomeringen til 108 børn. Der arbejdes på løsning af forbedring af køkken, så der kan produceres mad til alle 108 børn bl.a. skal garderobe inkluderes i køkkenet"/>
    <s v="Sine"/>
    <d v="2009-05-19T00:00:00"/>
    <n v="0"/>
    <n v="0"/>
    <n v="0"/>
    <n v="0"/>
    <n v="0"/>
    <n v="0"/>
    <n v="0"/>
    <n v="0"/>
    <n v="0"/>
    <n v="0"/>
    <n v="0"/>
    <n v="0"/>
    <n v="0"/>
    <n v="0"/>
    <n v="0"/>
    <n v="0"/>
    <n v="0"/>
    <n v="0"/>
    <n v="0"/>
    <n v="0"/>
    <n v="0"/>
    <n v="0"/>
    <n v="0"/>
    <n v="0"/>
    <n v="0"/>
    <n v="0"/>
    <n v="0"/>
    <n v="0"/>
    <n v="0"/>
    <n v="0"/>
    <n v="0"/>
    <n v="0"/>
    <x v="1"/>
    <s v="Indre By"/>
    <n v="70"/>
    <n v="0"/>
    <n v="0"/>
    <n v="0"/>
    <n v="0"/>
    <n v="0"/>
    <n v="0"/>
    <n v="0"/>
    <n v="0"/>
    <n v="0"/>
    <n v="0"/>
    <n v="0"/>
    <n v="0"/>
    <n v="0"/>
    <n v="267845.55"/>
    <s v="37288"/>
  </r>
  <r>
    <x v="0"/>
    <x v="483"/>
    <s v="Dosseringens vuggestue"/>
    <x v="2"/>
    <s v="Ewaldsgade 1"/>
    <n v="2200"/>
    <s v="København N"/>
    <s v="35 35 40 31"/>
    <s v="35235@buf.kk.dk"/>
    <s v="Vibeke Due"/>
    <n v="35355354"/>
    <n v="0"/>
    <s v="35235@buf.kk.dk"/>
    <s v="Vuggestue"/>
    <n v="84"/>
    <n v="0"/>
    <n v="0"/>
    <n v="0"/>
    <n v="0"/>
    <n v="0"/>
    <n v="0"/>
    <n v="0"/>
    <n v="0"/>
    <n v="0"/>
    <n v="5"/>
    <n v="5"/>
    <n v="4"/>
    <n v="5"/>
    <n v="0"/>
    <n v="0"/>
    <n v="0"/>
    <n v="0"/>
    <n v="0"/>
    <n v="0"/>
    <n v="250000"/>
    <n v="0"/>
    <n v="0"/>
    <s v="Ja"/>
    <n v="0"/>
    <s v="Bodil Tillerup"/>
    <n v="0"/>
    <n v="37"/>
    <n v="0"/>
    <n v="0"/>
    <n v="0"/>
    <s v="økokursus"/>
    <n v="0"/>
    <n v="0"/>
    <n v="0"/>
    <n v="0"/>
    <n v="0"/>
    <n v="0"/>
    <n v="0"/>
    <n v="80"/>
    <n v="0"/>
    <n v="1"/>
    <n v="0"/>
    <s v="Ja"/>
    <s v="ja"/>
    <s v="Ja"/>
    <n v="0"/>
    <n v="0"/>
    <n v="0"/>
    <n v="0"/>
    <n v="0"/>
    <n v="0"/>
    <n v="0"/>
    <n v="0"/>
    <n v="0"/>
    <s v="produktionskøkken"/>
    <n v="0"/>
    <n v="0"/>
    <n v="0"/>
    <n v="0"/>
    <n v="0"/>
    <n v="0"/>
    <n v="0"/>
    <n v="0"/>
    <n v="0"/>
    <n v="0"/>
    <n v="0"/>
    <n v="0"/>
    <n v="0"/>
    <s v="Køkkendamen får hjælp svarende til en ½-tidsstilling. Der er ingen fastansat i denne stilling men rengørings/pædagogisk personal skiftes til at give en hånd med. Om sommeren bliver der kun lavet frokost 3 gange om ugen."/>
    <s v="Sine"/>
    <d v="2009-05-19T00:00:00"/>
    <n v="0"/>
    <n v="0"/>
    <n v="0"/>
    <n v="0"/>
    <n v="0"/>
    <n v="0"/>
    <n v="0"/>
    <n v="0"/>
    <n v="0"/>
    <n v="0"/>
    <n v="0"/>
    <n v="0"/>
    <n v="0"/>
    <n v="0"/>
    <n v="0"/>
    <n v="0"/>
    <n v="0"/>
    <n v="0"/>
    <n v="0"/>
    <n v="0"/>
    <n v="0"/>
    <n v="0"/>
    <n v="0"/>
    <n v="0"/>
    <n v="0"/>
    <n v="0"/>
    <n v="0"/>
    <n v="0"/>
    <n v="0"/>
    <n v="0"/>
    <n v="0"/>
    <n v="0"/>
    <x v="1"/>
    <s v="Nørrebro"/>
    <n v="84"/>
    <n v="0"/>
    <n v="0"/>
    <n v="0"/>
    <n v="0"/>
    <n v="0"/>
    <n v="0"/>
    <n v="0"/>
    <n v="0"/>
    <n v="0"/>
    <n v="0"/>
    <n v="0"/>
    <n v="0"/>
    <n v="0"/>
    <n v="236842.65"/>
    <s v="35235"/>
  </r>
  <r>
    <x v="0"/>
    <x v="484"/>
    <s v="Røde Rose"/>
    <x v="2"/>
    <s v="Jagtvej 141"/>
    <n v="2200"/>
    <s v="København N"/>
    <s v="35 83 00 72"/>
    <s v="35245@buf.kk.dk"/>
    <s v="Anette Nielsen (kollektivt ledet)"/>
    <n v="39674881"/>
    <n v="0"/>
    <s v="35245@buf.kk.dk"/>
    <s v="Vuggestue"/>
    <n v="23"/>
    <n v="0"/>
    <n v="0"/>
    <n v="0"/>
    <n v="0"/>
    <n v="0"/>
    <n v="0"/>
    <n v="0"/>
    <n v="0"/>
    <n v="0"/>
    <n v="5"/>
    <n v="5"/>
    <n v="4"/>
    <n v="5"/>
    <n v="0"/>
    <n v="0"/>
    <n v="0"/>
    <n v="0"/>
    <n v="0"/>
    <n v="0"/>
    <n v="88400"/>
    <n v="0"/>
    <n v="0"/>
    <s v="Ja"/>
    <n v="0"/>
    <s v="Ronnie Junker"/>
    <n v="2007"/>
    <n v="30"/>
    <n v="0"/>
    <s v="grundskole på kokkeudd."/>
    <s v="10 års erfaring"/>
    <s v="hygiejne"/>
    <n v="0"/>
    <n v="0"/>
    <n v="0"/>
    <n v="0"/>
    <n v="0"/>
    <n v="0"/>
    <n v="0"/>
    <n v="86"/>
    <n v="0"/>
    <n v="1"/>
    <n v="0"/>
    <s v="Ja"/>
    <s v="Nej"/>
    <s v="Ja"/>
    <n v="0"/>
    <n v="0"/>
    <n v="0"/>
    <n v="0"/>
    <n v="0"/>
    <n v="0"/>
    <n v="0"/>
    <n v="0"/>
    <n v="0"/>
    <s v="produktionskøkken"/>
    <n v="0"/>
    <n v="0"/>
    <n v="0"/>
    <n v="0"/>
    <n v="0"/>
    <n v="0"/>
    <n v="0"/>
    <n v="0"/>
    <n v="0"/>
    <n v="0"/>
    <n v="0"/>
    <n v="0"/>
    <n v="0"/>
    <n v="0"/>
    <s v="Cathrine Jerrik"/>
    <d v="2009-04-20T00:00:00"/>
    <n v="0"/>
    <n v="0"/>
    <n v="1"/>
    <n v="4"/>
    <n v="0"/>
    <n v="2"/>
    <n v="0"/>
    <n v="0"/>
    <n v="0"/>
    <n v="0"/>
    <n v="1"/>
    <n v="0"/>
    <n v="0"/>
    <n v="0"/>
    <n v="0"/>
    <n v="0"/>
    <n v="1"/>
    <n v="0"/>
    <n v="0"/>
    <n v="1"/>
    <n v="20"/>
    <s v="Miele"/>
    <n v="3"/>
    <s v="Nej"/>
    <n v="0"/>
    <s v="Nej"/>
    <s v="Nej"/>
    <s v="Nej"/>
    <n v="1"/>
    <s v="Begrænset"/>
    <n v="0"/>
    <n v="0"/>
    <x v="1"/>
    <s v="Nørrebro"/>
    <n v="23"/>
    <n v="0"/>
    <n v="0"/>
    <n v="0"/>
    <n v="0"/>
    <n v="0"/>
    <n v="0"/>
    <n v="0"/>
    <n v="0"/>
    <n v="0"/>
    <n v="0"/>
    <n v="0"/>
    <n v="0"/>
    <n v="0"/>
    <n v="77731.19"/>
    <s v="35245"/>
  </r>
  <r>
    <x v="0"/>
    <x v="485"/>
    <s v="Vuggestuen v. Egmont H. Petersens Kollegium"/>
    <x v="2"/>
    <s v="Nørre Allé 75"/>
    <n v="2100"/>
    <s v="København Ø."/>
    <s v="35 35 54 78"/>
    <s v="35255@buf.kk.dk"/>
    <s v="Anne Henriksen"/>
    <n v="0"/>
    <n v="0"/>
    <s v="352552@buf.kk.dk"/>
    <s v="Vuggestue"/>
    <n v="24"/>
    <n v="0"/>
    <n v="0"/>
    <n v="0"/>
    <n v="0"/>
    <n v="0"/>
    <n v="0"/>
    <n v="0"/>
    <n v="0"/>
    <n v="0"/>
    <n v="5"/>
    <n v="5"/>
    <n v="5"/>
    <n v="5"/>
    <n v="0"/>
    <n v="0"/>
    <n v="0"/>
    <n v="0"/>
    <n v="0"/>
    <n v="0"/>
    <n v="85000"/>
    <n v="0"/>
    <n v="0"/>
    <s v="Ja"/>
    <n v="0"/>
    <s v="Pernille Olsen"/>
    <n v="2008"/>
    <n v="25"/>
    <n v="0"/>
    <s v="Professionsbachelor fra Suhrs"/>
    <n v="0"/>
    <n v="0"/>
    <n v="0"/>
    <n v="0"/>
    <n v="0"/>
    <n v="0"/>
    <n v="0"/>
    <n v="0"/>
    <n v="0"/>
    <n v="95"/>
    <n v="0"/>
    <n v="1"/>
    <n v="0"/>
    <s v="Ja"/>
    <s v="Nej"/>
    <s v="Ja"/>
    <n v="0"/>
    <n v="0"/>
    <n v="0"/>
    <n v="0"/>
    <n v="0"/>
    <n v="0"/>
    <n v="0"/>
    <n v="0"/>
    <n v="0"/>
    <s v="produktionskøkken"/>
    <n v="0"/>
    <n v="0"/>
    <n v="0"/>
    <n v="0"/>
    <n v="0"/>
    <n v="0"/>
    <n v="0"/>
    <n v="0"/>
    <n v="0"/>
    <n v="0"/>
    <n v="0"/>
    <n v="0"/>
    <n v="0"/>
    <n v="0"/>
    <s v="Cathrine Jerrik"/>
    <d v="1899-12-30T00:00:00"/>
    <n v="0"/>
    <n v="0"/>
    <n v="1"/>
    <n v="4"/>
    <n v="0"/>
    <n v="1"/>
    <n v="0"/>
    <n v="0"/>
    <n v="0"/>
    <n v="0"/>
    <n v="1"/>
    <n v="0"/>
    <n v="0"/>
    <n v="1"/>
    <n v="0"/>
    <n v="0"/>
    <n v="1"/>
    <n v="0"/>
    <n v="0"/>
    <n v="1"/>
    <n v="25"/>
    <s v="Miele"/>
    <n v="3"/>
    <s v="Nej"/>
    <n v="0"/>
    <s v="Ja"/>
    <s v="Ja"/>
    <s v="Nej"/>
    <n v="2"/>
    <s v="God plads"/>
    <n v="0"/>
    <n v="0"/>
    <x v="1"/>
    <s v="Nørrebro"/>
    <n v="24"/>
    <n v="0"/>
    <n v="0"/>
    <n v="0"/>
    <n v="0"/>
    <n v="0"/>
    <n v="0"/>
    <n v="0"/>
    <n v="0"/>
    <n v="0"/>
    <n v="0"/>
    <n v="0"/>
    <n v="0"/>
    <n v="0"/>
    <n v="95293.19"/>
    <s v="35255"/>
  </r>
  <r>
    <x v="0"/>
    <x v="486"/>
    <s v="Den Gule Prik"/>
    <x v="2"/>
    <s v="Baggesensgade 1"/>
    <n v="2200"/>
    <s v="København N"/>
    <s v="35 39 99 29"/>
    <s v="35256@buf.kk.dk"/>
    <s v="Birgitta Carlsen"/>
    <n v="33322365"/>
    <n v="0"/>
    <s v="35256@buf.kk.dk"/>
    <s v="Vuggestue"/>
    <n v="24"/>
    <n v="0"/>
    <n v="0"/>
    <n v="0"/>
    <n v="0"/>
    <n v="0"/>
    <n v="0"/>
    <n v="0"/>
    <n v="0"/>
    <n v="0"/>
    <n v="5"/>
    <n v="5"/>
    <n v="5"/>
    <n v="5"/>
    <n v="0"/>
    <n v="0"/>
    <n v="0"/>
    <n v="0"/>
    <n v="0"/>
    <n v="0"/>
    <n v="100000"/>
    <n v="0"/>
    <n v="0"/>
    <s v="Ja"/>
    <n v="0"/>
    <s v="Nana Cl. Nielsen"/>
    <n v="2008"/>
    <n v="30"/>
    <n v="0"/>
    <s v="kok"/>
    <s v="kantinejobs - EraOra mm. Alsidig køkkenerfaring"/>
    <n v="0"/>
    <n v="0"/>
    <n v="0"/>
    <n v="0"/>
    <n v="0"/>
    <n v="0"/>
    <n v="0"/>
    <n v="0"/>
    <n v="97"/>
    <n v="0"/>
    <n v="2"/>
    <n v="0"/>
    <s v="Ja"/>
    <s v="Nej"/>
    <s v="Ja"/>
    <n v="0"/>
    <n v="0"/>
    <n v="0"/>
    <n v="0"/>
    <n v="0"/>
    <n v="0"/>
    <n v="0"/>
    <n v="0"/>
    <n v="0"/>
    <s v="produktionskøkken"/>
    <s v="Ja"/>
    <n v="0"/>
    <n v="0"/>
    <n v="0"/>
    <n v="0"/>
    <n v="0"/>
    <n v="0"/>
    <n v="0"/>
    <n v="0"/>
    <n v="0"/>
    <n v="0"/>
    <n v="0"/>
    <n v="0"/>
    <n v="0"/>
    <s v="Birgitte Glerup"/>
    <d v="2009-03-19T00:00:00"/>
    <n v="0"/>
    <n v="0"/>
    <n v="1"/>
    <n v="4"/>
    <n v="1"/>
    <n v="1"/>
    <n v="0"/>
    <n v="0"/>
    <n v="0"/>
    <n v="1"/>
    <n v="1"/>
    <n v="0"/>
    <n v="0"/>
    <n v="1"/>
    <n v="0"/>
    <n v="0"/>
    <n v="0"/>
    <n v="1"/>
    <n v="0"/>
    <n v="1"/>
    <n v="20"/>
    <s v="Miele"/>
    <n v="0"/>
    <s v="Ja"/>
    <n v="0"/>
    <s v="Nej"/>
    <s v="Ja"/>
    <s v="Nej"/>
    <n v="2"/>
    <s v="God plads"/>
    <s v="Madhuskommentar: Fantastisk sted med god atmosfære. Top mentor-egnede, er dog skeptisk overfor tidsforbruget i netværkstanken"/>
    <n v="0"/>
    <x v="1"/>
    <s v="Nørrebro"/>
    <n v="24"/>
    <n v="0"/>
    <n v="0"/>
    <n v="0"/>
    <n v="0"/>
    <n v="0"/>
    <n v="0"/>
    <n v="0"/>
    <n v="0"/>
    <n v="0"/>
    <n v="0"/>
    <n v="0"/>
    <n v="0"/>
    <n v="0"/>
    <n v="69008.37"/>
    <s v="35256"/>
  </r>
  <r>
    <x v="0"/>
    <x v="487"/>
    <s v="Kollegiegårdens vuggestue"/>
    <x v="2"/>
    <s v="Tagensvej 52"/>
    <n v="2200"/>
    <s v="København N"/>
    <s v="35 83 30 34"/>
    <s v="35270@buf.kk.dk"/>
    <s v="Christina Camilla Wennecke"/>
    <n v="0"/>
    <n v="0"/>
    <s v="35270@buf.kk.dk"/>
    <s v="Vuggestue"/>
    <n v="25"/>
    <n v="0"/>
    <n v="0"/>
    <n v="0"/>
    <n v="0"/>
    <n v="0"/>
    <n v="0"/>
    <n v="0"/>
    <n v="0"/>
    <n v="0"/>
    <n v="0"/>
    <n v="5"/>
    <n v="4"/>
    <n v="5"/>
    <n v="0"/>
    <n v="0"/>
    <n v="0"/>
    <n v="0"/>
    <n v="0"/>
    <n v="0"/>
    <n v="80000"/>
    <n v="0"/>
    <n v="0"/>
    <s v="Ja"/>
    <n v="0"/>
    <s v="Gulzar-Salah Kabla"/>
    <n v="2002"/>
    <n v="16"/>
    <n v="0"/>
    <n v="0"/>
    <n v="0"/>
    <s v="Hygiejne, økokursus"/>
    <n v="0"/>
    <n v="0"/>
    <n v="0"/>
    <n v="0"/>
    <n v="0"/>
    <n v="0"/>
    <n v="0"/>
    <n v="80"/>
    <n v="0"/>
    <n v="1"/>
    <n v="0"/>
    <s v="Ja"/>
    <s v="Nej"/>
    <s v="Ja"/>
    <n v="0"/>
    <n v="0"/>
    <n v="0"/>
    <n v="0"/>
    <n v="0"/>
    <n v="0"/>
    <n v="0"/>
    <n v="0"/>
    <n v="0"/>
    <s v="produktionskøkken"/>
    <n v="0"/>
    <n v="0"/>
    <n v="0"/>
    <n v="0"/>
    <n v="0"/>
    <n v="0"/>
    <n v="0"/>
    <n v="0"/>
    <n v="0"/>
    <n v="0"/>
    <n v="0"/>
    <n v="0"/>
    <n v="0"/>
    <n v="0"/>
    <s v="Cathrine"/>
    <d v="2009-04-20T00:00:00"/>
    <n v="0"/>
    <n v="1"/>
    <n v="0"/>
    <n v="4"/>
    <n v="1"/>
    <n v="0"/>
    <n v="0"/>
    <n v="0"/>
    <n v="0"/>
    <n v="0"/>
    <n v="1"/>
    <n v="0"/>
    <n v="0"/>
    <n v="0"/>
    <n v="0"/>
    <n v="0"/>
    <n v="1"/>
    <n v="0"/>
    <n v="0"/>
    <n v="1"/>
    <n v="20"/>
    <s v="Miele"/>
    <n v="3"/>
    <s v="Nej"/>
    <n v="0"/>
    <s v="Ja"/>
    <s v="Ja"/>
    <s v="Nej"/>
    <n v="2"/>
    <s v="Begrænset"/>
    <n v="0"/>
    <n v="0"/>
    <x v="1"/>
    <s v="Nørrebro"/>
    <n v="25"/>
    <n v="0"/>
    <n v="0"/>
    <n v="0"/>
    <n v="0"/>
    <n v="0"/>
    <n v="0"/>
    <n v="0"/>
    <n v="0"/>
    <n v="0"/>
    <n v="0"/>
    <n v="0"/>
    <n v="0"/>
    <n v="0"/>
    <n v="75813.58"/>
    <s v="35270"/>
  </r>
  <r>
    <x v="0"/>
    <x v="488"/>
    <s v="Jagtvejens Asyl"/>
    <x v="2"/>
    <s v="Prinsesse Charlottes Gade 59"/>
    <n v="2200"/>
    <s v="København N"/>
    <s v="35 37 06 26"/>
    <s v="35541@buf.kk.dk"/>
    <s v="MARLENE BJERREGAARD"/>
    <n v="44581626"/>
    <n v="0"/>
    <s v="35541@buf.kk.dk"/>
    <s v="Vuggestue"/>
    <n v="22"/>
    <n v="0"/>
    <n v="0"/>
    <n v="0"/>
    <n v="0"/>
    <n v="0"/>
    <n v="0"/>
    <n v="0"/>
    <n v="0"/>
    <n v="0"/>
    <n v="5"/>
    <n v="5"/>
    <n v="5"/>
    <n v="5"/>
    <n v="0"/>
    <n v="0"/>
    <n v="0"/>
    <n v="0"/>
    <n v="0"/>
    <n v="0"/>
    <n v="0"/>
    <n v="0"/>
    <n v="0"/>
    <s v="Ja"/>
    <n v="0"/>
    <s v="Hanan"/>
    <n v="0"/>
    <n v="25"/>
    <n v="0"/>
    <s v="ufaglært"/>
    <n v="0"/>
    <n v="0"/>
    <n v="0"/>
    <n v="0"/>
    <n v="0"/>
    <n v="0"/>
    <n v="0"/>
    <n v="0"/>
    <n v="0"/>
    <n v="98"/>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Nørrebro"/>
    <n v="22"/>
    <n v="0"/>
    <n v="0"/>
    <n v="0"/>
    <n v="0"/>
    <n v="0"/>
    <n v="0"/>
    <n v="0"/>
    <n v="0"/>
    <n v="0"/>
    <n v="0"/>
    <n v="0"/>
    <n v="0"/>
    <n v="0"/>
    <n v="79140.41"/>
    <s v="35541"/>
  </r>
  <r>
    <x v="0"/>
    <x v="489"/>
    <s v="Mosters Hus"/>
    <x v="2"/>
    <s v="Møllegade 35"/>
    <n v="2200"/>
    <s v="København N"/>
    <s v="35 24 08 80"/>
    <s v="37203@buf.kk.dk"/>
    <s v="Auroba Saleh"/>
    <n v="35388522"/>
    <n v="0"/>
    <s v="37203@buf.kk.dk"/>
    <s v="Vuggestue"/>
    <n v="60"/>
    <n v="0"/>
    <n v="0"/>
    <n v="0"/>
    <n v="0"/>
    <n v="0"/>
    <n v="0"/>
    <n v="0"/>
    <n v="0"/>
    <n v="0"/>
    <n v="5"/>
    <n v="5"/>
    <n v="5"/>
    <n v="5"/>
    <n v="0"/>
    <n v="0"/>
    <n v="0"/>
    <n v="0"/>
    <n v="0"/>
    <n v="0"/>
    <n v="140000"/>
    <n v="0"/>
    <n v="0"/>
    <s v="Ja"/>
    <n v="0"/>
    <s v="Malene Blankschön"/>
    <n v="2008"/>
    <n v="37"/>
    <n v="0"/>
    <s v="køkkenleder"/>
    <s v="div. Inst (plejehjem og hospital), kantine"/>
    <s v="kartoffelkursus, frugthuset, pasta i øof"/>
    <n v="0"/>
    <n v="0"/>
    <n v="0"/>
    <n v="0"/>
    <n v="0"/>
    <n v="0"/>
    <n v="0"/>
    <n v="90"/>
    <n v="0"/>
    <n v="1"/>
    <n v="0"/>
    <s v="Ja"/>
    <s v="Nej"/>
    <s v="Ja"/>
    <n v="0"/>
    <n v="0"/>
    <n v="0"/>
    <n v="0"/>
    <n v="0"/>
    <n v="0"/>
    <n v="0"/>
    <n v="0"/>
    <n v="0"/>
    <s v="produktionskøkken"/>
    <s v="Ja"/>
    <n v="0"/>
    <n v="0"/>
    <n v="0"/>
    <n v="0"/>
    <n v="0"/>
    <n v="0"/>
    <n v="0"/>
    <n v="0"/>
    <n v="0"/>
    <n v="0"/>
    <n v="0"/>
    <n v="0"/>
    <n v="0"/>
    <s v="Birgitte"/>
    <d v="2009-03-18T00:00:00"/>
    <n v="0"/>
    <n v="0"/>
    <n v="1"/>
    <n v="5"/>
    <n v="2"/>
    <n v="2"/>
    <n v="0"/>
    <n v="0"/>
    <n v="0"/>
    <n v="0"/>
    <n v="0"/>
    <n v="2"/>
    <n v="0"/>
    <n v="0"/>
    <n v="0"/>
    <n v="0"/>
    <n v="0"/>
    <n v="2"/>
    <n v="0"/>
    <n v="1"/>
    <n v="20"/>
    <s v="Miele"/>
    <n v="9"/>
    <s v="Ja"/>
    <n v="5"/>
    <s v="Nej"/>
    <s v="Ja"/>
    <s v="Nej"/>
    <n v="2"/>
    <s v="God plads"/>
    <n v="0"/>
    <n v="0"/>
    <x v="1"/>
    <s v="Nørrebro"/>
    <n v="60"/>
    <n v="0"/>
    <n v="0"/>
    <n v="0"/>
    <n v="0"/>
    <n v="0"/>
    <n v="0"/>
    <n v="0"/>
    <n v="0"/>
    <n v="0"/>
    <n v="0"/>
    <n v="0"/>
    <n v="0"/>
    <n v="0"/>
    <n v="212351.66"/>
    <s v="37203"/>
  </r>
  <r>
    <x v="0"/>
    <x v="490"/>
    <s v="Vuggestuen Krummerne"/>
    <x v="2"/>
    <s v="Ryesgade, Over Gården 27B"/>
    <n v="2200"/>
    <s v="København N"/>
    <s v="35 39 19 55"/>
    <s v="37255@buf.kk.dk"/>
    <s v="Eva Gjøe"/>
    <n v="39661856"/>
    <n v="0"/>
    <s v="37255@buf.kk.dk"/>
    <s v="Vuggestue"/>
    <n v="44"/>
    <n v="0"/>
    <n v="0"/>
    <n v="0"/>
    <n v="0"/>
    <n v="0"/>
    <n v="0"/>
    <n v="0"/>
    <n v="0"/>
    <n v="0"/>
    <n v="5"/>
    <n v="5"/>
    <n v="4"/>
    <n v="5"/>
    <n v="0"/>
    <n v="0"/>
    <n v="0"/>
    <n v="0"/>
    <n v="0"/>
    <n v="0"/>
    <n v="125000"/>
    <n v="0"/>
    <n v="0"/>
    <s v="Ja"/>
    <n v="0"/>
    <s v="Gurli Lise"/>
    <n v="2007"/>
    <n v="37"/>
    <n v="0"/>
    <s v="faglært"/>
    <n v="0"/>
    <n v="0"/>
    <n v="0"/>
    <n v="0"/>
    <n v="0"/>
    <n v="0"/>
    <n v="0"/>
    <n v="0"/>
    <n v="0"/>
    <n v="98"/>
    <n v="0"/>
    <n v="2"/>
    <n v="0"/>
    <s v="Ja"/>
    <s v="Nej"/>
    <s v="Ja"/>
    <n v="0"/>
    <n v="0"/>
    <n v="0"/>
    <n v="0"/>
    <n v="0"/>
    <n v="0"/>
    <n v="0"/>
    <n v="0"/>
    <n v="0"/>
    <s v="produktionskøkken"/>
    <n v="0"/>
    <n v="0"/>
    <n v="0"/>
    <n v="0"/>
    <n v="0"/>
    <n v="0"/>
    <n v="0"/>
    <n v="0"/>
    <n v="0"/>
    <n v="0"/>
    <n v="0"/>
    <n v="0"/>
    <n v="0"/>
    <s v="Har madpakker med 3 uger om sommeren når køkkendamen har ferie. Ved ikke hvor de skal få ekstra penge til at lave mad alle ugens dage."/>
    <s v="Sine"/>
    <d v="2009-05-19T00:00:00"/>
    <n v="0"/>
    <n v="0"/>
    <n v="0"/>
    <n v="0"/>
    <n v="0"/>
    <n v="0"/>
    <n v="0"/>
    <n v="0"/>
    <n v="0"/>
    <n v="0"/>
    <n v="0"/>
    <n v="0"/>
    <n v="0"/>
    <n v="0"/>
    <n v="0"/>
    <n v="0"/>
    <n v="0"/>
    <n v="0"/>
    <n v="0"/>
    <n v="0"/>
    <n v="0"/>
    <n v="0"/>
    <n v="0"/>
    <n v="0"/>
    <n v="0"/>
    <n v="0"/>
    <n v="0"/>
    <n v="0"/>
    <n v="0"/>
    <n v="0"/>
    <n v="0"/>
    <n v="0"/>
    <x v="1"/>
    <s v="Nørrebro"/>
    <n v="44"/>
    <n v="0"/>
    <n v="0"/>
    <n v="0"/>
    <n v="0"/>
    <n v="0"/>
    <n v="0"/>
    <n v="0"/>
    <n v="0"/>
    <n v="0"/>
    <n v="0"/>
    <n v="0"/>
    <n v="0"/>
    <n v="0"/>
    <n v="100149.78"/>
    <s v="37255"/>
  </r>
  <r>
    <x v="0"/>
    <x v="491"/>
    <s v="Erle-perlen"/>
    <x v="2"/>
    <s v="Stefansgade 48"/>
    <n v="2200"/>
    <s v="København N"/>
    <n v="38198091"/>
    <s v="37261@buf.kk.dk"/>
    <s v="Birgit Simonsen"/>
    <n v="33130092"/>
    <n v="0"/>
    <s v="37261@buf.kk.dk"/>
    <s v="Vuggestue"/>
    <n v="33"/>
    <n v="0"/>
    <n v="0"/>
    <n v="0"/>
    <n v="0"/>
    <n v="0"/>
    <n v="0"/>
    <n v="0"/>
    <n v="0"/>
    <n v="0"/>
    <n v="0"/>
    <n v="5"/>
    <n v="5"/>
    <n v="5"/>
    <n v="0"/>
    <n v="0"/>
    <n v="0"/>
    <n v="0"/>
    <n v="0"/>
    <n v="0"/>
    <n v="100000"/>
    <n v="0"/>
    <n v="0"/>
    <s v="Ja"/>
    <n v="0"/>
    <s v="Lissi"/>
    <n v="2003"/>
    <n v="36"/>
    <n v="0"/>
    <n v="0"/>
    <n v="0"/>
    <n v="0"/>
    <n v="0"/>
    <n v="0"/>
    <n v="0"/>
    <n v="0"/>
    <n v="0"/>
    <n v="0"/>
    <n v="0"/>
    <n v="80"/>
    <n v="0"/>
    <n v="1"/>
    <n v="0"/>
    <s v="nej"/>
    <s v="Nej"/>
    <s v="Ja"/>
    <n v="0"/>
    <n v="0"/>
    <n v="0"/>
    <n v="0"/>
    <n v="0"/>
    <n v="0"/>
    <n v="0"/>
    <n v="0"/>
    <n v="0"/>
    <s v="produktionskøkken"/>
    <n v="0"/>
    <n v="0"/>
    <n v="0"/>
    <n v="0"/>
    <n v="0"/>
    <n v="0"/>
    <n v="0"/>
    <n v="0"/>
    <n v="0"/>
    <n v="0"/>
    <n v="0"/>
    <n v="0"/>
    <n v="0"/>
    <s v="Køkkendamen laver mad 4 dage om ugen. Den sidste dag laver en pædagogmedhjælper mad og køkkendamen passer børnene"/>
    <s v="Sine"/>
    <d v="2009-05-19T00:00:00"/>
    <n v="0"/>
    <n v="0"/>
    <n v="0"/>
    <n v="0"/>
    <n v="0"/>
    <n v="0"/>
    <n v="0"/>
    <n v="0"/>
    <n v="0"/>
    <n v="0"/>
    <n v="0"/>
    <n v="0"/>
    <n v="0"/>
    <n v="0"/>
    <n v="0"/>
    <n v="0"/>
    <n v="0"/>
    <n v="0"/>
    <n v="0"/>
    <n v="0"/>
    <n v="0"/>
    <n v="0"/>
    <n v="0"/>
    <n v="0"/>
    <n v="0"/>
    <n v="0"/>
    <n v="0"/>
    <n v="0"/>
    <n v="0"/>
    <n v="0"/>
    <n v="0"/>
    <n v="0"/>
    <x v="1"/>
    <s v="Nørrebro"/>
    <n v="33"/>
    <n v="0"/>
    <n v="0"/>
    <n v="0"/>
    <n v="0"/>
    <n v="0"/>
    <n v="0"/>
    <n v="0"/>
    <n v="0"/>
    <n v="0"/>
    <n v="0"/>
    <n v="0"/>
    <n v="0"/>
    <n v="0"/>
    <n v="99681.89"/>
    <s v="37261"/>
  </r>
  <r>
    <x v="0"/>
    <x v="492"/>
    <s v="Guldberg"/>
    <x v="2"/>
    <s v="Arresøgade 20"/>
    <n v="2200"/>
    <s v="København N"/>
    <s v="35 39 75 86"/>
    <s v="37277@buf.kk.dk"/>
    <s v="Lizette My Jøhncke"/>
    <n v="32551470"/>
    <n v="0"/>
    <s v="37277@buf.kk.dk"/>
    <s v="Vuggestue"/>
    <n v="24"/>
    <n v="0"/>
    <n v="0"/>
    <n v="0"/>
    <n v="0"/>
    <n v="0"/>
    <n v="0"/>
    <s v="Nej"/>
    <n v="0"/>
    <n v="0"/>
    <n v="5"/>
    <n v="5"/>
    <n v="5"/>
    <n v="5"/>
    <n v="0"/>
    <n v="0"/>
    <n v="0"/>
    <n v="0"/>
    <n v="0"/>
    <n v="0"/>
    <n v="138852"/>
    <n v="0"/>
    <n v="0"/>
    <s v="Ja"/>
    <n v="0"/>
    <n v="0"/>
    <n v="2009"/>
    <n v="30"/>
    <n v="0"/>
    <s v="ufaglært"/>
    <n v="0"/>
    <s v="hygiejne/køkkenkursus"/>
    <n v="0"/>
    <n v="0"/>
    <n v="0"/>
    <n v="0"/>
    <n v="0"/>
    <n v="0"/>
    <n v="0"/>
    <n v="98"/>
    <n v="0"/>
    <n v="2"/>
    <n v="0"/>
    <s v="Ja"/>
    <s v="Nej"/>
    <s v="Ja"/>
    <n v="0"/>
    <n v="0"/>
    <n v="0"/>
    <n v="0"/>
    <n v="0"/>
    <n v="0"/>
    <n v="0"/>
    <n v="0"/>
    <n v="0"/>
    <s v="produktionskøkken"/>
    <n v="0"/>
    <n v="0"/>
    <n v="0"/>
    <n v="0"/>
    <n v="0"/>
    <n v="0"/>
    <n v="0"/>
    <n v="0"/>
    <n v="0"/>
    <n v="0"/>
    <n v="0"/>
    <n v="0"/>
    <n v="0"/>
    <s v="Der bliver kun lavet mad i institutionen 2 dage om ugen. De andre dage får de leveret mad fra VIKAOSMAD"/>
    <s v="Sine"/>
    <d v="2009-05-19T00:00:00"/>
    <n v="0"/>
    <n v="0"/>
    <n v="0"/>
    <n v="0"/>
    <n v="0"/>
    <n v="0"/>
    <n v="0"/>
    <n v="0"/>
    <n v="0"/>
    <n v="0"/>
    <n v="0"/>
    <n v="0"/>
    <n v="0"/>
    <n v="0"/>
    <n v="0"/>
    <n v="0"/>
    <n v="0"/>
    <n v="0"/>
    <n v="0"/>
    <n v="0"/>
    <n v="0"/>
    <n v="0"/>
    <n v="0"/>
    <n v="0"/>
    <n v="0"/>
    <n v="0"/>
    <n v="0"/>
    <n v="0"/>
    <n v="0"/>
    <n v="0"/>
    <n v="0"/>
    <n v="0"/>
    <x v="1"/>
    <s v="Nørrebro"/>
    <n v="24"/>
    <n v="0"/>
    <n v="0"/>
    <n v="0"/>
    <n v="0"/>
    <n v="0"/>
    <n v="0"/>
    <n v="0"/>
    <n v="0"/>
    <n v="0"/>
    <n v="0"/>
    <n v="0"/>
    <n v="0"/>
    <n v="0"/>
    <n v="123781.31"/>
    <s v="37277"/>
  </r>
  <r>
    <x v="0"/>
    <x v="493"/>
    <s v="Stenrosen"/>
    <x v="2"/>
    <s v="Titangade 7"/>
    <n v="2200"/>
    <s v="København N"/>
    <s v="35 31 70 50"/>
    <s v="37467@buf.kk.dk"/>
    <s v="Linda Hansen"/>
    <n v="0"/>
    <n v="0"/>
    <s v="37467@buf.kk.dk"/>
    <s v="Vuggestue"/>
    <n v="72"/>
    <n v="0"/>
    <n v="0"/>
    <n v="0"/>
    <n v="0"/>
    <n v="0"/>
    <n v="0"/>
    <n v="0"/>
    <n v="0"/>
    <n v="0"/>
    <n v="5"/>
    <n v="5"/>
    <n v="5"/>
    <n v="5"/>
    <n v="0"/>
    <n v="0"/>
    <n v="0"/>
    <n v="0"/>
    <n v="0"/>
    <n v="0"/>
    <n v="215000"/>
    <n v="0"/>
    <n v="0"/>
    <s v="Ja"/>
    <n v="0"/>
    <s v="Thomas Andersen"/>
    <n v="2009"/>
    <n v="37"/>
    <n v="0"/>
    <s v="kok"/>
    <s v="hotel, restaurant, arb. I London på sushi restaurant"/>
    <n v="0"/>
    <s v="Christian Cumberland"/>
    <n v="2006"/>
    <n v="37"/>
    <n v="0"/>
    <s v="catering kantine assistent"/>
    <s v="div. Praktik"/>
    <n v="0"/>
    <n v="95"/>
    <n v="0"/>
    <n v="2"/>
    <n v="0"/>
    <s v="nej"/>
    <s v="ja"/>
    <s v="Ja"/>
    <n v="0"/>
    <n v="0"/>
    <n v="0"/>
    <n v="0"/>
    <n v="0"/>
    <n v="0"/>
    <n v="0"/>
    <n v="0"/>
    <n v="0"/>
    <s v="produktionskøkken"/>
    <s v="Ja"/>
    <n v="0"/>
    <n v="0"/>
    <n v="0"/>
    <n v="0"/>
    <n v="0"/>
    <n v="0"/>
    <n v="0"/>
    <n v="0"/>
    <n v="0"/>
    <n v="0"/>
    <n v="0"/>
    <n v="0"/>
    <n v="0"/>
    <s v="Birgitte"/>
    <d v="2009-03-31T00:00:00"/>
    <n v="0"/>
    <n v="0"/>
    <n v="1"/>
    <n v="5"/>
    <n v="0"/>
    <n v="0"/>
    <n v="1"/>
    <n v="0"/>
    <n v="10"/>
    <n v="0"/>
    <n v="0"/>
    <n v="3"/>
    <n v="0"/>
    <n v="0"/>
    <n v="0"/>
    <n v="0"/>
    <n v="0"/>
    <n v="2"/>
    <n v="1"/>
    <n v="1"/>
    <n v="2"/>
    <s v="Miele"/>
    <n v="8"/>
    <s v="Ja"/>
    <n v="30"/>
    <s v="Nej"/>
    <s v="Ja"/>
    <s v="ja"/>
    <n v="3"/>
    <s v="God plads"/>
    <s v="Institutionen vel gerne lave mad til Titania, Titansgade (børnehave.. Måske vuggestue?)"/>
    <n v="0"/>
    <x v="0"/>
    <s v="Nørrebro"/>
    <n v="72"/>
    <n v="0"/>
    <n v="0"/>
    <n v="0"/>
    <n v="0"/>
    <n v="0"/>
    <n v="0"/>
    <n v="0"/>
    <n v="0"/>
    <n v="0"/>
    <n v="0"/>
    <n v="0"/>
    <n v="0"/>
    <n v="0"/>
    <n v="243463.6"/>
    <s v="37467"/>
  </r>
  <r>
    <x v="0"/>
    <x v="494"/>
    <s v="Vuggestuen Solsikken"/>
    <x v="3"/>
    <s v="Annexstræde 29"/>
    <n v="2500"/>
    <s v="Valby"/>
    <s v="36 16 23 11"/>
    <s v="35226@buf.kk.dk"/>
    <s v="Lisbet Vatne Nielsen"/>
    <n v="38331506"/>
    <n v="0"/>
    <s v="vuggesol@mail.dk"/>
    <s v="Vuggestue"/>
    <n v="22"/>
    <n v="0"/>
    <n v="0"/>
    <n v="0"/>
    <n v="0"/>
    <n v="0"/>
    <n v="0"/>
    <s v="Nej"/>
    <n v="0"/>
    <n v="0"/>
    <n v="5"/>
    <n v="5"/>
    <n v="5"/>
    <n v="5"/>
    <n v="0"/>
    <n v="0"/>
    <n v="0"/>
    <n v="0"/>
    <n v="0"/>
    <n v="0"/>
    <n v="80000"/>
    <n v="0"/>
    <n v="0"/>
    <s v="Ja"/>
    <s v="nej"/>
    <s v="Rasmus Mortensen"/>
    <n v="2008"/>
    <n v="24"/>
    <n v="0"/>
    <s v="kok"/>
    <s v="Udlært for 1 ½ år siden"/>
    <s v="%"/>
    <n v="0"/>
    <n v="0"/>
    <n v="0"/>
    <n v="0"/>
    <n v="0"/>
    <n v="0"/>
    <n v="0"/>
    <n v="40"/>
    <n v="0"/>
    <n v="2"/>
    <n v="0"/>
    <s v="Ja"/>
    <s v="Nej"/>
    <s v="Ja"/>
    <s v="Ja"/>
    <n v="0"/>
    <s v="Ja"/>
    <n v="0"/>
    <s v="Ja"/>
    <n v="0"/>
    <s v="ja"/>
    <n v="0"/>
    <n v="0"/>
    <s v="produktionskøkken"/>
    <s v="Ja"/>
    <s v="Mindre"/>
    <s v="Ingen"/>
    <s v="Nej"/>
    <s v="Vil gerne have ny emhætte"/>
    <n v="0"/>
    <n v="0"/>
    <n v="0"/>
    <n v="0"/>
    <n v="0"/>
    <n v="0"/>
    <n v="0"/>
    <n v="0"/>
    <n v="0"/>
    <s v="Cathrine / Nanna"/>
    <d v="2009-02-12T00:00:00"/>
    <n v="0"/>
    <n v="1"/>
    <n v="0"/>
    <n v="0"/>
    <n v="0"/>
    <n v="2"/>
    <n v="0"/>
    <n v="0"/>
    <n v="0"/>
    <n v="0"/>
    <n v="1"/>
    <n v="0"/>
    <n v="1"/>
    <n v="0"/>
    <n v="0"/>
    <n v="0"/>
    <n v="1"/>
    <n v="0"/>
    <n v="0"/>
    <n v="1"/>
    <n v="25"/>
    <s v="Miele"/>
    <n v="3"/>
    <s v="Nej"/>
    <n v="0"/>
    <s v="Nej"/>
    <s v="Ja"/>
    <s v="Nej"/>
    <n v="1"/>
    <s v="Begrænset"/>
    <s v="Skabsplads i køkken"/>
    <n v="0"/>
    <x v="1"/>
    <s v="Valby"/>
    <n v="22"/>
    <n v="0"/>
    <n v="0"/>
    <n v="0"/>
    <n v="0"/>
    <n v="0"/>
    <n v="0"/>
    <n v="0"/>
    <n v="0"/>
    <n v="0"/>
    <n v="0"/>
    <n v="0"/>
    <n v="0"/>
    <n v="0"/>
    <n v="69527.88"/>
    <s v="35226"/>
  </r>
  <r>
    <x v="0"/>
    <x v="495"/>
    <s v="Kastaniehuset"/>
    <x v="3"/>
    <s v="Vigerslev Allé 175"/>
    <n v="2500"/>
    <s v="Valby"/>
    <n v="36464587"/>
    <s v="35275@buf.kk.dk"/>
    <s v="Connie Feldmann"/>
    <n v="36164048"/>
    <n v="0"/>
    <s v="35275@buf.kk.dk"/>
    <s v="Vuggestue"/>
    <n v="33"/>
    <n v="0"/>
    <n v="0"/>
    <n v="0"/>
    <n v="0"/>
    <n v="0"/>
    <n v="0"/>
    <s v="Nej"/>
    <n v="0"/>
    <n v="0"/>
    <n v="5"/>
    <n v="5"/>
    <n v="5"/>
    <n v="5"/>
    <n v="0"/>
    <n v="0"/>
    <n v="0"/>
    <n v="0"/>
    <n v="0"/>
    <n v="0"/>
    <n v="100625"/>
    <n v="0"/>
    <n v="0"/>
    <s v="Ja"/>
    <n v="0"/>
    <s v="Dorthe"/>
    <n v="0"/>
    <n v="30"/>
    <n v="0"/>
    <s v="ufaglært"/>
    <n v="0"/>
    <n v="0"/>
    <n v="0"/>
    <n v="0"/>
    <n v="0"/>
    <n v="0"/>
    <n v="0"/>
    <n v="0"/>
    <n v="0"/>
    <n v="25"/>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Valby"/>
    <n v="33"/>
    <n v="0"/>
    <n v="0"/>
    <n v="0"/>
    <n v="0"/>
    <n v="0"/>
    <n v="0"/>
    <n v="0"/>
    <n v="0"/>
    <n v="0"/>
    <n v="0"/>
    <n v="0"/>
    <n v="0"/>
    <n v="0"/>
    <n v="94842.51"/>
    <s v="35275"/>
  </r>
  <r>
    <x v="0"/>
    <x v="496"/>
    <s v="Vuggestuen Regnbuen"/>
    <x v="3"/>
    <s v="Lukretiavej 12"/>
    <n v="2500"/>
    <s v="Valby"/>
    <s v="36 16 99 97"/>
    <s v="37220@buf.kk.dk"/>
    <s v="katrina Hoffmark"/>
    <n v="38747778"/>
    <n v="36169997"/>
    <s v="37220@buf.kk.dk"/>
    <s v="Vuggestue"/>
    <n v="33"/>
    <n v="0"/>
    <n v="0"/>
    <n v="0"/>
    <n v="0"/>
    <n v="0"/>
    <n v="0"/>
    <n v="0"/>
    <n v="0"/>
    <n v="0"/>
    <n v="5"/>
    <n v="5"/>
    <n v="5"/>
    <n v="5"/>
    <n v="0"/>
    <n v="0"/>
    <n v="0"/>
    <n v="0"/>
    <n v="0"/>
    <n v="0"/>
    <n v="120000"/>
    <n v="0"/>
    <n v="0"/>
    <s v="Ja"/>
    <n v="0"/>
    <s v="Lone Ottesen"/>
    <n v="0"/>
    <n v="32"/>
    <n v="0"/>
    <s v="ufaglært"/>
    <n v="0"/>
    <s v="div. Kurser"/>
    <n v="0"/>
    <n v="0"/>
    <n v="0"/>
    <n v="0"/>
    <n v="0"/>
    <n v="0"/>
    <n v="0"/>
    <n v="92"/>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Valby"/>
    <n v="36"/>
    <n v="0"/>
    <n v="0"/>
    <n v="0"/>
    <n v="0"/>
    <n v="0"/>
    <n v="0"/>
    <n v="0"/>
    <n v="0"/>
    <n v="0"/>
    <n v="0"/>
    <n v="0"/>
    <n v="0"/>
    <n v="0"/>
    <n v="118815.93"/>
    <s v="37220"/>
  </r>
  <r>
    <x v="0"/>
    <x v="497"/>
    <s v="Vuggestuen Kongehuset"/>
    <x v="3"/>
    <s v="Sjælør Boulevard 153"/>
    <n v="2500"/>
    <s v="Valby"/>
    <s v="36 16 88 85"/>
    <s v="fk31@buf.kk.dk"/>
    <s v="Dorte Psilander"/>
    <n v="38713276"/>
    <n v="36168885"/>
    <s v="37283@buf.kk.dk"/>
    <s v="Vuggestue"/>
    <n v="48"/>
    <n v="0"/>
    <n v="0"/>
    <n v="0"/>
    <n v="0"/>
    <n v="0"/>
    <n v="0"/>
    <n v="0"/>
    <n v="0"/>
    <n v="0"/>
    <n v="5"/>
    <n v="5"/>
    <n v="4"/>
    <n v="5"/>
    <n v="0"/>
    <n v="0"/>
    <n v="0"/>
    <n v="0"/>
    <n v="0"/>
    <n v="0"/>
    <n v="120000"/>
    <n v="0"/>
    <n v="0"/>
    <s v="Ja"/>
    <n v="0"/>
    <s v="Elsemarie"/>
    <n v="0"/>
    <n v="32"/>
    <n v="0"/>
    <s v="smørrebrødsjomfru"/>
    <n v="0"/>
    <n v="0"/>
    <n v="0"/>
    <n v="0"/>
    <n v="0"/>
    <n v="0"/>
    <n v="0"/>
    <n v="0"/>
    <n v="0"/>
    <n v="85"/>
    <n v="0"/>
    <n v="1"/>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Valby"/>
    <n v="48"/>
    <n v="0"/>
    <n v="0"/>
    <n v="0"/>
    <n v="0"/>
    <n v="0"/>
    <n v="0"/>
    <n v="0"/>
    <n v="0"/>
    <n v="0"/>
    <n v="0"/>
    <n v="0"/>
    <n v="0"/>
    <n v="0"/>
    <n v="116524.93"/>
    <s v="37283"/>
  </r>
  <r>
    <x v="0"/>
    <x v="498"/>
    <s v="Vuggestuen Mosestykket"/>
    <x v="3"/>
    <s v="Mosestykket 5"/>
    <n v="2500"/>
    <s v="Valby"/>
    <s v="36 30 85 41"/>
    <s v="nina.nyberg@buf.kk.dk"/>
    <s v="Nina Petersen Nyberg"/>
    <n v="36727980"/>
    <n v="0"/>
    <s v="37296@buf.kk.dk"/>
    <s v="Vuggestue"/>
    <n v="40"/>
    <n v="0"/>
    <n v="0"/>
    <n v="0"/>
    <n v="0"/>
    <n v="0"/>
    <n v="0"/>
    <n v="0"/>
    <n v="0"/>
    <n v="0"/>
    <n v="5"/>
    <n v="5"/>
    <n v="4"/>
    <n v="5"/>
    <n v="0"/>
    <n v="0"/>
    <n v="0"/>
    <n v="0"/>
    <n v="0"/>
    <n v="0"/>
    <n v="110000"/>
    <n v="0"/>
    <n v="0"/>
    <s v="Ja"/>
    <n v="0"/>
    <s v="Isra Muhamed"/>
    <n v="0"/>
    <n v="33"/>
    <n v="0"/>
    <s v="ufaglært"/>
    <n v="0"/>
    <s v="hygiejnekursus"/>
    <n v="0"/>
    <n v="0"/>
    <n v="0"/>
    <n v="0"/>
    <n v="0"/>
    <n v="0"/>
    <n v="0"/>
    <n v="90"/>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Valby"/>
    <n v="44"/>
    <n v="0"/>
    <n v="0"/>
    <n v="0"/>
    <n v="0"/>
    <n v="0"/>
    <n v="0"/>
    <n v="0"/>
    <n v="0"/>
    <n v="0"/>
    <n v="0"/>
    <n v="0"/>
    <n v="0"/>
    <n v="0"/>
    <n v="107868.95"/>
    <s v="37296"/>
  </r>
  <r>
    <x v="0"/>
    <x v="499"/>
    <s v="Vuggestuen Voldparken"/>
    <x v="4"/>
    <s v="Arildsgård 9"/>
    <n v="2700"/>
    <s v="Brønshøj"/>
    <s v="38 60 17 55"/>
    <s v="35227@buf.kk.dk"/>
    <s v="Henrik Hansen"/>
    <n v="38800898"/>
    <n v="0"/>
    <s v="35227@buf.kk.dk"/>
    <s v="Vuggestue"/>
    <n v="72"/>
    <n v="0"/>
    <n v="0"/>
    <n v="0"/>
    <n v="0"/>
    <n v="0"/>
    <n v="0"/>
    <n v="0"/>
    <n v="0"/>
    <n v="0"/>
    <n v="5"/>
    <n v="5"/>
    <n v="4"/>
    <n v="5"/>
    <n v="0"/>
    <n v="0"/>
    <n v="0"/>
    <n v="0"/>
    <n v="0"/>
    <n v="0"/>
    <n v="250000"/>
    <n v="0"/>
    <n v="0"/>
    <s v="Ja"/>
    <n v="0"/>
    <s v="Gennet"/>
    <n v="0"/>
    <n v="35"/>
    <n v="0"/>
    <s v="kantineassistent"/>
    <n v="0"/>
    <n v="0"/>
    <n v="0"/>
    <n v="0"/>
    <n v="0"/>
    <n v="0"/>
    <n v="0"/>
    <n v="0"/>
    <n v="0"/>
    <n v="35"/>
    <n v="0"/>
    <n v="1"/>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Vanløse/Brønshøj-Husum"/>
    <n v="67"/>
    <n v="0"/>
    <n v="0"/>
    <n v="0"/>
    <n v="0"/>
    <n v="0"/>
    <n v="0"/>
    <n v="0"/>
    <n v="0"/>
    <n v="0"/>
    <n v="0"/>
    <n v="0"/>
    <n v="0"/>
    <n v="0"/>
    <n v="196831.41"/>
    <s v="35227"/>
  </r>
  <r>
    <x v="0"/>
    <x v="500"/>
    <s v="Korsagergård Vuggestue"/>
    <x v="4"/>
    <s v="Korsager Allé 16"/>
    <n v="2700"/>
    <s v="Brønshøj"/>
    <s v="38 28 06 50"/>
    <s v="35248@buf.kk.dk"/>
    <s v="Pia Mackeldey"/>
    <n v="39400150"/>
    <n v="0"/>
    <s v="35248@buf.kk.dk"/>
    <s v="Vuggestue"/>
    <n v="44"/>
    <n v="0"/>
    <n v="0"/>
    <n v="0"/>
    <n v="0"/>
    <n v="0"/>
    <n v="0"/>
    <n v="0"/>
    <n v="0"/>
    <n v="0"/>
    <n v="5"/>
    <n v="5"/>
    <n v="3"/>
    <n v="5"/>
    <n v="0"/>
    <n v="0"/>
    <n v="0"/>
    <n v="0"/>
    <n v="0"/>
    <n v="0"/>
    <n v="132000"/>
    <n v="0"/>
    <n v="0"/>
    <s v="Ja"/>
    <n v="0"/>
    <n v="0"/>
    <n v="0"/>
    <n v="33"/>
    <n v="0"/>
    <s v="ufaglært"/>
    <s v="20 års erfaring fra vuggestue"/>
    <n v="0"/>
    <n v="0"/>
    <n v="0"/>
    <n v="0"/>
    <n v="0"/>
    <n v="0"/>
    <n v="0"/>
    <n v="0"/>
    <n v="90"/>
    <n v="0"/>
    <n v="1"/>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44"/>
    <n v="0"/>
    <n v="0"/>
    <n v="0"/>
    <n v="0"/>
    <n v="0"/>
    <n v="0"/>
    <n v="0"/>
    <n v="0"/>
    <n v="0"/>
    <n v="0"/>
    <n v="0"/>
    <n v="0"/>
    <n v="0"/>
    <n v="98809.35"/>
    <s v="35248"/>
  </r>
  <r>
    <x v="0"/>
    <x v="501"/>
    <s v="Adventskirkens Vuggestue"/>
    <x v="4"/>
    <s v="Randbølvej 63"/>
    <n v="2720"/>
    <s v="Vanløse"/>
    <s v="38 77 03 30"/>
    <s v="35259@buf.kk.dk"/>
    <s v="Tina Pedersen"/>
    <n v="38609125"/>
    <n v="0"/>
    <s v="35259@buf.kk.dk"/>
    <s v="Vuggestue"/>
    <n v="64"/>
    <n v="0"/>
    <n v="0"/>
    <n v="0"/>
    <n v="0"/>
    <n v="0"/>
    <n v="0"/>
    <s v="ja"/>
    <n v="2"/>
    <n v="1"/>
    <n v="5"/>
    <n v="5"/>
    <n v="0"/>
    <n v="5"/>
    <n v="0"/>
    <n v="0"/>
    <n v="0"/>
    <n v="0"/>
    <n v="0"/>
    <n v="0"/>
    <n v="100000"/>
    <n v="0"/>
    <n v="0"/>
    <n v="0"/>
    <n v="0"/>
    <n v="0"/>
    <n v="0"/>
    <n v="0"/>
    <n v="0"/>
    <n v="0"/>
    <n v="0"/>
    <n v="0"/>
    <n v="0"/>
    <n v="0"/>
    <n v="0"/>
    <n v="0"/>
    <n v="0"/>
    <n v="0"/>
    <n v="0"/>
    <n v="80"/>
    <n v="0"/>
    <n v="2"/>
    <n v="0"/>
    <s v="Ja"/>
    <s v="Nej"/>
    <s v="Ja"/>
    <s v="Ja"/>
    <n v="0"/>
    <s v="Ja"/>
    <n v="0"/>
    <s v="Ja"/>
    <s v="vil gerne lave mad, men vil have køkkenpersonale til at lave maden"/>
    <s v="Nej"/>
    <s v="vil gerne have vores hjælp"/>
    <n v="0"/>
    <s v="produktionskøkken"/>
    <s v="nej"/>
    <n v="0"/>
    <n v="0"/>
    <n v="0"/>
    <s v="Køkkenet har ikke været brugt i 7 år så der skal en større gennemgang af bl.a. opvaskemaskine, komfur etc. Samt grundig rengøring inden køkkenets tilstand kan vurderes"/>
    <n v="0"/>
    <n v="0"/>
    <n v="0"/>
    <n v="0"/>
    <n v="0"/>
    <n v="0"/>
    <n v="0"/>
    <n v="0"/>
    <s v="Der kan laves mad fra 1. jan 2010 hvis ovenstående gennemgåes. På sigt vil en renovering af eksisterende køkken komme på tale."/>
    <s v="Lone Voss / Sine"/>
    <d v="2009-03-05T00:00:00"/>
    <n v="0"/>
    <n v="0"/>
    <n v="1"/>
    <n v="4"/>
    <n v="0"/>
    <n v="0"/>
    <n v="1"/>
    <n v="0"/>
    <n v="3"/>
    <n v="1"/>
    <n v="1"/>
    <n v="0"/>
    <n v="1"/>
    <n v="0"/>
    <n v="0"/>
    <n v="0"/>
    <n v="0"/>
    <n v="0"/>
    <n v="1"/>
    <n v="1"/>
    <n v="2"/>
    <s v="Ken"/>
    <n v="0"/>
    <s v="Nej"/>
    <n v="0"/>
    <s v="Nej"/>
    <s v="Nej"/>
    <s v="Nej"/>
    <n v="2"/>
    <s v="God plads"/>
    <s v="Fysisk liggere lagerrum i kælderen. Dårlig tilgangsforhold"/>
    <n v="0"/>
    <x v="1"/>
    <s v="Vanløse/Brønshøj-Husum"/>
    <n v="64"/>
    <n v="0"/>
    <n v="0"/>
    <n v="0"/>
    <n v="0"/>
    <n v="0"/>
    <n v="0"/>
    <n v="0"/>
    <n v="0"/>
    <n v="0"/>
    <n v="0"/>
    <n v="0"/>
    <n v="0"/>
    <n v="0"/>
    <n v="79325.75"/>
    <s v="35259"/>
  </r>
  <r>
    <x v="0"/>
    <x v="502"/>
    <s v="Ungdomsgårdens Vuggestue"/>
    <x v="4"/>
    <s v="Smørumvej 197"/>
    <n v="2700"/>
    <s v="Brønshøj"/>
    <s v="38 28 17 62"/>
    <s v="35268@buf.kk.dk"/>
    <s v="Hanne Blomhøj"/>
    <n v="38801433"/>
    <n v="0"/>
    <s v="35268@buf.kk.dk"/>
    <s v="Vuggestue"/>
    <n v="53"/>
    <n v="0"/>
    <n v="0"/>
    <n v="0"/>
    <n v="0"/>
    <n v="0"/>
    <n v="0"/>
    <n v="0"/>
    <n v="0"/>
    <n v="0"/>
    <n v="5"/>
    <n v="5"/>
    <n v="5"/>
    <n v="5"/>
    <n v="0"/>
    <n v="0"/>
    <n v="0"/>
    <n v="0"/>
    <n v="0"/>
    <n v="0"/>
    <n v="180000"/>
    <n v="0"/>
    <n v="0"/>
    <s v="Ja"/>
    <n v="0"/>
    <s v="Sonja"/>
    <n v="0"/>
    <n v="37"/>
    <n v="0"/>
    <s v="køkkenleder"/>
    <n v="0"/>
    <n v="0"/>
    <s v="Kirsten"/>
    <n v="0"/>
    <n v="20"/>
    <n v="0"/>
    <s v="ufaglært"/>
    <n v="0"/>
    <n v="0"/>
    <n v="100"/>
    <n v="0"/>
    <n v="0"/>
    <n v="0"/>
    <n v="0"/>
    <n v="0"/>
    <n v="0"/>
    <n v="0"/>
    <n v="0"/>
    <n v="0"/>
    <n v="0"/>
    <n v="0"/>
    <n v="0"/>
    <n v="0"/>
    <n v="0"/>
    <n v="0"/>
    <s v="produktionskøkken"/>
    <n v="0"/>
    <n v="0"/>
    <n v="0"/>
    <n v="0"/>
    <n v="0"/>
    <n v="0"/>
    <n v="0"/>
    <n v="0"/>
    <n v="0"/>
    <n v="0"/>
    <n v="0"/>
    <n v="0"/>
    <n v="0"/>
    <n v="0"/>
    <s v="Sine"/>
    <d v="2009-06-09T00:00:00"/>
    <n v="0"/>
    <n v="0"/>
    <n v="0"/>
    <n v="0"/>
    <n v="0"/>
    <n v="0"/>
    <n v="0"/>
    <n v="0"/>
    <n v="0"/>
    <n v="0"/>
    <n v="0"/>
    <n v="0"/>
    <n v="0"/>
    <n v="0"/>
    <n v="0"/>
    <n v="0"/>
    <n v="0"/>
    <n v="0"/>
    <n v="0"/>
    <n v="0"/>
    <n v="0"/>
    <n v="0"/>
    <n v="0"/>
    <n v="0"/>
    <n v="0"/>
    <n v="0"/>
    <n v="0"/>
    <n v="0"/>
    <n v="0"/>
    <n v="0"/>
    <n v="0"/>
    <n v="0"/>
    <x v="1"/>
    <s v="Vanløse/Brønshøj-Husum"/>
    <n v="53"/>
    <n v="0"/>
    <n v="0"/>
    <n v="0"/>
    <n v="0"/>
    <n v="0"/>
    <n v="0"/>
    <n v="0"/>
    <n v="0"/>
    <n v="0"/>
    <n v="0"/>
    <n v="0"/>
    <n v="0"/>
    <n v="0"/>
    <n v="144070.38"/>
    <s v="35268"/>
  </r>
  <r>
    <x v="0"/>
    <x v="503"/>
    <s v="Vuggestuen  "/>
    <x v="4"/>
    <s v="Præstegårds Allé 29"/>
    <n v="2700"/>
    <s v="Brønshøj"/>
    <s v="38 28 38 66"/>
    <s v="35278@buf.kk.dk"/>
    <s v="Lisbeth Maj Jensen"/>
    <n v="38800620"/>
    <n v="0"/>
    <s v="35278@buf.kk.dk"/>
    <s v="Vuggestue"/>
    <n v="20"/>
    <n v="0"/>
    <n v="0"/>
    <n v="0"/>
    <n v="0"/>
    <n v="0"/>
    <n v="0"/>
    <s v="Nej"/>
    <n v="0"/>
    <n v="0"/>
    <n v="5"/>
    <n v="5"/>
    <n v="4"/>
    <n v="5"/>
    <n v="0"/>
    <n v="0"/>
    <n v="0"/>
    <n v="0"/>
    <n v="0"/>
    <n v="0"/>
    <n v="60000"/>
    <n v="0"/>
    <n v="0"/>
    <s v="Ja"/>
    <n v="0"/>
    <s v="Anette"/>
    <n v="0"/>
    <n v="20"/>
    <n v="0"/>
    <s v="Husholdningslærer fra Suhrs"/>
    <n v="0"/>
    <n v="0"/>
    <n v="0"/>
    <n v="0"/>
    <n v="0"/>
    <n v="0"/>
    <n v="0"/>
    <n v="0"/>
    <n v="0"/>
    <n v="75"/>
    <n v="0"/>
    <n v="2"/>
    <n v="0"/>
    <s v="Ja"/>
    <s v="ja"/>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20"/>
    <n v="0"/>
    <n v="0"/>
    <n v="0"/>
    <n v="0"/>
    <n v="0"/>
    <n v="0"/>
    <n v="0"/>
    <n v="0"/>
    <n v="0"/>
    <n v="0"/>
    <n v="0"/>
    <n v="0"/>
    <n v="0"/>
    <n v="58546.1"/>
    <s v="35278"/>
  </r>
  <r>
    <x v="0"/>
    <x v="504"/>
    <s v="Kastanie Alle"/>
    <x v="4"/>
    <s v="Kastanie Allé 2D"/>
    <n v="2720"/>
    <s v="Vanløse"/>
    <s v="38 74 79 26"/>
    <s v="37208@buf.kk.dk"/>
    <s v="Jonna Ranild"/>
    <n v="38747524"/>
    <n v="38747926"/>
    <s v="37208@buf.kk.dk"/>
    <s v="Vuggestue"/>
    <n v="60"/>
    <n v="0"/>
    <n v="0"/>
    <n v="0"/>
    <n v="0"/>
    <n v="0"/>
    <n v="0"/>
    <s v="Nej"/>
    <n v="0"/>
    <n v="0"/>
    <n v="5"/>
    <n v="0"/>
    <n v="5"/>
    <n v="5"/>
    <n v="0"/>
    <n v="0"/>
    <n v="0"/>
    <n v="0"/>
    <n v="0"/>
    <n v="0"/>
    <n v="140000"/>
    <n v="0"/>
    <n v="0"/>
    <s v="Ja"/>
    <n v="0"/>
    <s v="Annie"/>
    <n v="0"/>
    <n v="32"/>
    <n v="0"/>
    <s v="Ufaglært"/>
    <n v="0"/>
    <n v="0"/>
    <n v="0"/>
    <n v="0"/>
    <n v="0"/>
    <n v="0"/>
    <n v="0"/>
    <n v="0"/>
    <n v="0"/>
    <n v="92"/>
    <n v="0"/>
    <n v="1"/>
    <n v="0"/>
    <s v="Ja"/>
    <s v="ja"/>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60"/>
    <n v="0"/>
    <n v="0"/>
    <n v="0"/>
    <n v="0"/>
    <n v="0"/>
    <n v="0"/>
    <n v="0"/>
    <n v="0"/>
    <n v="0"/>
    <n v="0"/>
    <n v="0"/>
    <n v="0"/>
    <n v="0"/>
    <n v="162619.82"/>
    <s v="37208"/>
  </r>
  <r>
    <x v="0"/>
    <x v="505"/>
    <s v="Vuggestuen Haletudsen"/>
    <x v="4"/>
    <s v="Kabbelejevej 8"/>
    <n v="2700"/>
    <s v="Brønshøj"/>
    <s v="38 80 02 40"/>
    <s v="s460@buf.kk.dk"/>
    <s v="Jette Saltoft Pedersen"/>
    <n v="0"/>
    <n v="0"/>
    <s v="37209@buf.kk.dk"/>
    <s v="Vuggestue"/>
    <n v="33"/>
    <n v="0"/>
    <n v="0"/>
    <n v="0"/>
    <n v="0"/>
    <n v="0"/>
    <n v="0"/>
    <s v="Nej"/>
    <n v="0"/>
    <n v="0"/>
    <n v="5"/>
    <n v="5"/>
    <n v="3"/>
    <n v="5"/>
    <n v="0"/>
    <n v="0"/>
    <n v="0"/>
    <n v="0"/>
    <n v="0"/>
    <n v="0"/>
    <n v="95557"/>
    <n v="0"/>
    <n v="0"/>
    <s v="Ja"/>
    <n v="0"/>
    <n v="0"/>
    <n v="0"/>
    <n v="21"/>
    <n v="0"/>
    <s v="ufaglært"/>
    <n v="0"/>
    <n v="0"/>
    <n v="0"/>
    <n v="0"/>
    <n v="0"/>
    <n v="0"/>
    <n v="0"/>
    <n v="0"/>
    <n v="0"/>
    <n v="95"/>
    <n v="0"/>
    <n v="1"/>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33"/>
    <n v="0"/>
    <n v="0"/>
    <n v="0"/>
    <n v="0"/>
    <n v="0"/>
    <n v="0"/>
    <n v="0"/>
    <n v="0"/>
    <n v="0"/>
    <n v="0"/>
    <n v="0"/>
    <n v="0"/>
    <n v="0"/>
    <n v="67514.679999999993"/>
    <s v="37209"/>
  </r>
  <r>
    <x v="0"/>
    <x v="506"/>
    <s v="Rødkilde vuggestue"/>
    <x v="4"/>
    <s v="Bellahøjvej 48"/>
    <n v="2700"/>
    <s v="Brønshøj"/>
    <s v="38 60 36 31"/>
    <s v="37212@buf.kk.dk"/>
    <s v="Lisbeth Helene Kisum"/>
    <n v="0"/>
    <n v="38603631"/>
    <s v="37212@buf.kk.dk"/>
    <s v="Vuggestue"/>
    <n v="84"/>
    <n v="0"/>
    <n v="0"/>
    <n v="0"/>
    <n v="0"/>
    <n v="0"/>
    <n v="0"/>
    <s v="Nej"/>
    <n v="0"/>
    <n v="0"/>
    <n v="5"/>
    <n v="5"/>
    <n v="5"/>
    <n v="5"/>
    <n v="0"/>
    <n v="0"/>
    <n v="0"/>
    <n v="0"/>
    <n v="0"/>
    <n v="0"/>
    <n v="189940"/>
    <n v="0"/>
    <n v="0"/>
    <s v="Ja"/>
    <n v="0"/>
    <s v="Anne Dorit"/>
    <n v="0"/>
    <n v="35"/>
    <n v="0"/>
    <s v="Ufaglært"/>
    <n v="0"/>
    <n v="0"/>
    <s v="Lotte"/>
    <n v="0"/>
    <n v="30"/>
    <n v="0"/>
    <s v="Tjener"/>
    <n v="0"/>
    <n v="0"/>
    <n v="90"/>
    <n v="0"/>
    <n v="1"/>
    <n v="0"/>
    <s v="Ja"/>
    <s v="ja"/>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80"/>
    <n v="0"/>
    <n v="0"/>
    <n v="0"/>
    <n v="0"/>
    <n v="0"/>
    <n v="0"/>
    <n v="0"/>
    <n v="0"/>
    <n v="0"/>
    <n v="0"/>
    <n v="0"/>
    <n v="0"/>
    <n v="0"/>
    <n v="189940.1"/>
    <s v="37212"/>
  </r>
  <r>
    <x v="0"/>
    <x v="507"/>
    <s v="Stoppestedet"/>
    <x v="4"/>
    <s v="Husumvej 40"/>
    <n v="2700"/>
    <s v="Brønshøj"/>
    <s v="38 28 02 26"/>
    <s v="37213@buf.kk.dk"/>
    <s v="Helle Marianne Søemod"/>
    <n v="0"/>
    <n v="0"/>
    <s v="37213@buf.kk.dk"/>
    <s v="Vuggestue"/>
    <n v="22"/>
    <n v="0"/>
    <n v="0"/>
    <n v="0"/>
    <n v="0"/>
    <n v="0"/>
    <n v="0"/>
    <s v="Nej"/>
    <n v="0"/>
    <n v="0"/>
    <n v="5"/>
    <n v="5"/>
    <n v="4"/>
    <n v="5"/>
    <n v="0"/>
    <n v="0"/>
    <n v="0"/>
    <n v="0"/>
    <n v="0"/>
    <n v="0"/>
    <n v="70000"/>
    <n v="0"/>
    <n v="0"/>
    <s v="Ja"/>
    <n v="0"/>
    <s v="Linda K Jensen"/>
    <n v="0"/>
    <n v="25"/>
    <n v="0"/>
    <s v="Sygeplejeske"/>
    <n v="0"/>
    <n v="0"/>
    <n v="0"/>
    <n v="0"/>
    <n v="0"/>
    <n v="0"/>
    <n v="0"/>
    <n v="0"/>
    <n v="0"/>
    <n v="80"/>
    <n v="0"/>
    <n v="2"/>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22"/>
    <n v="0"/>
    <n v="0"/>
    <n v="0"/>
    <n v="0"/>
    <n v="0"/>
    <n v="0"/>
    <n v="0"/>
    <n v="0"/>
    <n v="0"/>
    <n v="0"/>
    <n v="0"/>
    <n v="0"/>
    <n v="0"/>
    <n v="69426.350000000006"/>
    <s v="37213"/>
  </r>
  <r>
    <x v="0"/>
    <x v="508"/>
    <s v="Vandpytten"/>
    <x v="4"/>
    <s v="Slotsherrensvej 81"/>
    <n v="2720"/>
    <s v="Vanløse"/>
    <s v="38 71 79 94"/>
    <s v="37214@buf.kk.dk"/>
    <s v="Lisbeth Hardy-Hansen."/>
    <n v="0"/>
    <n v="0"/>
    <s v="37214@buf.kk.dk"/>
    <s v="Vuggestue"/>
    <n v="33"/>
    <n v="0"/>
    <n v="0"/>
    <n v="0"/>
    <n v="0"/>
    <n v="0"/>
    <n v="0"/>
    <s v="Nej"/>
    <n v="0"/>
    <n v="0"/>
    <n v="5"/>
    <n v="5"/>
    <n v="4"/>
    <n v="5"/>
    <n v="0"/>
    <n v="0"/>
    <n v="0"/>
    <n v="0"/>
    <n v="0"/>
    <n v="0"/>
    <n v="79597"/>
    <n v="0"/>
    <n v="0"/>
    <s v="Ja"/>
    <n v="0"/>
    <s v="Bente"/>
    <n v="0"/>
    <n v="28"/>
    <n v="0"/>
    <s v="Ufaglært"/>
    <n v="0"/>
    <s v="div. Kurser"/>
    <n v="0"/>
    <n v="0"/>
    <n v="0"/>
    <n v="0"/>
    <n v="0"/>
    <n v="0"/>
    <n v="0"/>
    <n v="85"/>
    <n v="0"/>
    <n v="2"/>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33"/>
    <n v="0"/>
    <n v="0"/>
    <n v="0"/>
    <n v="0"/>
    <n v="0"/>
    <n v="0"/>
    <n v="0"/>
    <n v="0"/>
    <n v="0"/>
    <n v="0"/>
    <n v="0"/>
    <n v="0"/>
    <n v="0"/>
    <n v="79596.75"/>
    <s v="37214"/>
  </r>
  <r>
    <x v="0"/>
    <x v="509"/>
    <s v="Svanen"/>
    <x v="4"/>
    <s v="Brønshøjvej 30"/>
    <n v="2700"/>
    <s v="Brønshøj"/>
    <s v="38 81 04 92"/>
    <s v="37218@buf.kk.dk"/>
    <s v="Anni Lind"/>
    <n v="0"/>
    <n v="0"/>
    <s v="37218@buf.kk.dk"/>
    <s v="Vuggestue"/>
    <n v="36"/>
    <n v="0"/>
    <n v="0"/>
    <n v="0"/>
    <n v="0"/>
    <n v="0"/>
    <n v="0"/>
    <s v="Nej"/>
    <n v="0"/>
    <n v="0"/>
    <n v="5"/>
    <n v="5"/>
    <n v="5"/>
    <n v="5"/>
    <n v="0"/>
    <n v="0"/>
    <n v="0"/>
    <n v="0"/>
    <n v="0"/>
    <n v="0"/>
    <n v="100000"/>
    <n v="0"/>
    <n v="0"/>
    <s v="Ja"/>
    <n v="0"/>
    <s v="Lars Sørensen"/>
    <n v="0"/>
    <n v="35"/>
    <n v="0"/>
    <s v="Mangler et ½år af kokkeuddannelsen"/>
    <n v="0"/>
    <n v="0"/>
    <n v="0"/>
    <n v="0"/>
    <n v="0"/>
    <n v="0"/>
    <n v="0"/>
    <n v="0"/>
    <n v="0"/>
    <n v="85"/>
    <n v="0"/>
    <n v="1"/>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36"/>
    <n v="0"/>
    <n v="0"/>
    <n v="0"/>
    <n v="0"/>
    <n v="0"/>
    <n v="0"/>
    <n v="0"/>
    <n v="0"/>
    <n v="0"/>
    <n v="0"/>
    <n v="0"/>
    <n v="0"/>
    <n v="0"/>
    <n v="98510.720000000001"/>
    <s v="37218"/>
  </r>
  <r>
    <x v="0"/>
    <x v="510"/>
    <s v="Børnehjørnet"/>
    <x v="4"/>
    <s v="Bogholder Allé 59"/>
    <n v="2720"/>
    <s v="Vanløse"/>
    <s v="38 71 86 14"/>
    <s v="37231@buf.kk.dk"/>
    <s v="Helle Dennung"/>
    <n v="38865828"/>
    <n v="38718614"/>
    <s v="37231@buf.kk.dk"/>
    <s v="Vuggestue"/>
    <n v="22"/>
    <n v="0"/>
    <n v="0"/>
    <n v="0"/>
    <n v="0"/>
    <n v="0"/>
    <n v="0"/>
    <s v="Nej"/>
    <n v="0"/>
    <n v="0"/>
    <n v="5"/>
    <n v="0"/>
    <n v="4"/>
    <n v="5"/>
    <n v="0"/>
    <n v="0"/>
    <n v="0"/>
    <n v="0"/>
    <n v="0"/>
    <n v="0"/>
    <n v="63511"/>
    <n v="0"/>
    <n v="0"/>
    <s v="Ja"/>
    <n v="0"/>
    <s v="Marianne"/>
    <n v="0"/>
    <n v="32"/>
    <n v="0"/>
    <s v="Ufaglært"/>
    <n v="0"/>
    <s v="Div. Kurser"/>
    <n v="0"/>
    <n v="0"/>
    <n v="0"/>
    <n v="0"/>
    <n v="0"/>
    <n v="0"/>
    <n v="0"/>
    <n v="97"/>
    <n v="0"/>
    <n v="2"/>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22"/>
    <n v="0"/>
    <n v="0"/>
    <n v="0"/>
    <n v="0"/>
    <n v="0"/>
    <n v="0"/>
    <n v="0"/>
    <n v="0"/>
    <n v="0"/>
    <n v="0"/>
    <n v="0"/>
    <n v="0"/>
    <n v="0"/>
    <n v="63510.879999999997"/>
    <s v="37231"/>
  </r>
  <r>
    <x v="0"/>
    <x v="511"/>
    <s v="Kernehuset"/>
    <x v="4"/>
    <s v="Tyborøn Allé 55"/>
    <n v="2720"/>
    <s v="Vanløse"/>
    <s v="38 71 21 76"/>
    <s v="37268@buf.kk.dk"/>
    <s v="Anna Andersen"/>
    <n v="47315747"/>
    <n v="38712176"/>
    <s v="37268@buf.kk.dk"/>
    <s v="Vuggestue"/>
    <n v="87"/>
    <n v="0"/>
    <n v="0"/>
    <n v="0"/>
    <n v="0"/>
    <n v="0"/>
    <n v="0"/>
    <n v="0"/>
    <n v="0"/>
    <n v="0"/>
    <n v="5"/>
    <n v="0"/>
    <n v="5"/>
    <n v="0"/>
    <n v="0"/>
    <n v="0"/>
    <n v="0"/>
    <n v="0"/>
    <n v="0"/>
    <n v="0"/>
    <n v="415410"/>
    <n v="0"/>
    <n v="0"/>
    <s v="Ja"/>
    <n v="0"/>
    <s v="Lea"/>
    <n v="0"/>
    <n v="30"/>
    <n v="0"/>
    <s v="Ufaglært"/>
    <n v="0"/>
    <n v="0"/>
    <n v="0"/>
    <n v="0"/>
    <n v="0"/>
    <n v="0"/>
    <n v="0"/>
    <n v="0"/>
    <n v="0"/>
    <n v="85"/>
    <n v="0"/>
    <n v="2"/>
    <n v="0"/>
    <s v="Ja"/>
    <s v="ja"/>
    <s v="nej"/>
    <n v="0"/>
    <n v="0"/>
    <n v="0"/>
    <n v="0"/>
    <n v="0"/>
    <n v="0"/>
    <n v="0"/>
    <n v="0"/>
    <n v="0"/>
    <s v="produktionskøkken"/>
    <n v="0"/>
    <n v="0"/>
    <n v="0"/>
    <n v="0"/>
    <n v="0"/>
    <n v="0"/>
    <n v="0"/>
    <n v="0"/>
    <n v="0"/>
    <n v="0"/>
    <n v="0"/>
    <n v="0"/>
    <n v="0"/>
    <s v="Vedr. økonomi, så er beløbet højere end normalt fordi køkkendamen har haft barsel og de i den periode har fået mad udefra."/>
    <s v="Sine"/>
    <d v="2009-05-26T00:00:00"/>
    <n v="0"/>
    <n v="0"/>
    <n v="0"/>
    <n v="0"/>
    <n v="0"/>
    <n v="0"/>
    <n v="0"/>
    <n v="0"/>
    <n v="0"/>
    <n v="0"/>
    <n v="0"/>
    <n v="0"/>
    <n v="0"/>
    <n v="0"/>
    <n v="0"/>
    <n v="0"/>
    <n v="0"/>
    <n v="0"/>
    <n v="0"/>
    <n v="0"/>
    <n v="0"/>
    <n v="0"/>
    <n v="0"/>
    <n v="0"/>
    <n v="0"/>
    <n v="0"/>
    <n v="0"/>
    <n v="0"/>
    <n v="0"/>
    <n v="0"/>
    <n v="0"/>
    <n v="0"/>
    <x v="1"/>
    <s v="Vanløse/Brønshøj-Husum"/>
    <n v="87"/>
    <n v="0"/>
    <n v="0"/>
    <n v="0"/>
    <n v="0"/>
    <n v="0"/>
    <n v="0"/>
    <n v="0"/>
    <n v="0"/>
    <n v="0"/>
    <n v="0"/>
    <n v="0"/>
    <n v="0"/>
    <n v="0"/>
    <n v="415410.81"/>
    <s v="37268"/>
  </r>
  <r>
    <x v="0"/>
    <x v="512"/>
    <s v="Vuggestuen Vinkelager"/>
    <x v="4"/>
    <s v="Vinkelager 36"/>
    <n v="2720"/>
    <s v="Vanløse"/>
    <s v="38 74 43 23"/>
    <s v="37271@buf.kk.dk"/>
    <s v="Birgitte Persson"/>
    <n v="32955751"/>
    <n v="38744323"/>
    <s v="37271@buf.kk.dk"/>
    <s v="Vuggestue"/>
    <n v="33"/>
    <n v="0"/>
    <n v="0"/>
    <n v="0"/>
    <n v="0"/>
    <n v="0"/>
    <n v="0"/>
    <n v="0"/>
    <n v="0"/>
    <n v="0"/>
    <n v="5"/>
    <n v="5"/>
    <n v="5"/>
    <n v="5"/>
    <n v="0"/>
    <n v="0"/>
    <n v="0"/>
    <n v="0"/>
    <n v="0"/>
    <n v="0"/>
    <n v="75000"/>
    <n v="0"/>
    <n v="0"/>
    <s v="Ja"/>
    <n v="0"/>
    <s v="Yvonne"/>
    <n v="0"/>
    <n v="30"/>
    <n v="0"/>
    <s v="ufaglært"/>
    <n v="0"/>
    <s v="div. Kurser"/>
    <n v="0"/>
    <n v="0"/>
    <n v="0"/>
    <n v="0"/>
    <n v="0"/>
    <n v="0"/>
    <n v="0"/>
    <n v="80"/>
    <n v="0"/>
    <n v="1"/>
    <n v="0"/>
    <s v="Ja"/>
    <s v="ja"/>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33"/>
    <n v="0"/>
    <n v="0"/>
    <n v="0"/>
    <n v="0"/>
    <n v="0"/>
    <n v="0"/>
    <n v="0"/>
    <n v="0"/>
    <n v="0"/>
    <n v="0"/>
    <n v="0"/>
    <n v="0"/>
    <n v="0"/>
    <n v="100500.83"/>
    <s v="37271"/>
  </r>
  <r>
    <x v="0"/>
    <x v="513"/>
    <s v="Vuggestuen Rugvej"/>
    <x v="4"/>
    <s v="Rugvej 12"/>
    <n v="2700"/>
    <s v="Brønshøj"/>
    <s v="38 60 82 47"/>
    <s v="37298@buf.kk.dk"/>
    <s v="Dorte Bang Jensen"/>
    <n v="44446210"/>
    <n v="0"/>
    <s v="37298@buf.kk.dk"/>
    <s v="Vuggestue"/>
    <n v="44"/>
    <n v="0"/>
    <n v="0"/>
    <n v="0"/>
    <n v="0"/>
    <n v="0"/>
    <n v="0"/>
    <s v="Nej"/>
    <n v="0"/>
    <n v="0"/>
    <n v="5"/>
    <n v="5"/>
    <n v="4"/>
    <n v="5"/>
    <n v="0"/>
    <n v="0"/>
    <n v="0"/>
    <n v="0"/>
    <n v="0"/>
    <n v="0"/>
    <n v="131852"/>
    <n v="0"/>
    <n v="0"/>
    <s v="Ja"/>
    <n v="0"/>
    <s v="Helle"/>
    <n v="0"/>
    <n v="32"/>
    <n v="0"/>
    <s v="Ufaglært"/>
    <n v="0"/>
    <n v="0"/>
    <n v="0"/>
    <n v="0"/>
    <n v="0"/>
    <n v="0"/>
    <n v="0"/>
    <n v="0"/>
    <n v="0"/>
    <n v="92"/>
    <n v="0"/>
    <n v="2"/>
    <n v="0"/>
    <s v="Ja"/>
    <s v="ja"/>
    <s v="Ja"/>
    <n v="0"/>
    <n v="0"/>
    <n v="0"/>
    <n v="0"/>
    <n v="0"/>
    <n v="0"/>
    <n v="0"/>
    <n v="0"/>
    <n v="0"/>
    <s v="produktionskøkken"/>
    <n v="0"/>
    <n v="0"/>
    <n v="0"/>
    <n v="0"/>
    <n v="0"/>
    <n v="0"/>
    <n v="0"/>
    <n v="0"/>
    <n v="0"/>
    <n v="0"/>
    <n v="0"/>
    <n v="0"/>
    <n v="0"/>
    <s v="Køkken er renoveret for ca. 10 år siden. Køkken er lille men fungerer godt."/>
    <s v="Sine"/>
    <d v="2009-05-26T00:00:00"/>
    <n v="0"/>
    <n v="0"/>
    <n v="0"/>
    <n v="0"/>
    <n v="0"/>
    <n v="0"/>
    <n v="0"/>
    <n v="0"/>
    <n v="0"/>
    <n v="0"/>
    <n v="0"/>
    <n v="0"/>
    <n v="0"/>
    <n v="0"/>
    <n v="0"/>
    <n v="0"/>
    <n v="0"/>
    <n v="0"/>
    <n v="0"/>
    <n v="0"/>
    <n v="0"/>
    <n v="0"/>
    <n v="0"/>
    <n v="0"/>
    <n v="0"/>
    <n v="0"/>
    <n v="0"/>
    <n v="0"/>
    <n v="0"/>
    <n v="0"/>
    <n v="0"/>
    <n v="0"/>
    <x v="1"/>
    <s v="Vanløse/Brønshøj-Husum"/>
    <n v="44"/>
    <n v="0"/>
    <n v="0"/>
    <n v="0"/>
    <n v="0"/>
    <n v="0"/>
    <n v="0"/>
    <n v="0"/>
    <n v="0"/>
    <n v="0"/>
    <n v="0"/>
    <n v="0"/>
    <n v="0"/>
    <n v="0"/>
    <n v="131852.14000000001"/>
    <s v="37298"/>
  </r>
  <r>
    <x v="0"/>
    <x v="514"/>
    <s v="Mini Ajax"/>
    <x v="7"/>
    <s v="Bavnehøj Allé 32"/>
    <n v="2450"/>
    <s v="København SV"/>
    <s v="33 26 04 80"/>
    <n v="0"/>
    <s v="Dorthe Thomsen Larsen"/>
    <n v="33260480"/>
    <n v="26141151"/>
    <s v="miniajax@miniajax.dk"/>
    <s v="Vuggestue"/>
    <n v="60"/>
    <n v="0"/>
    <n v="0"/>
    <n v="0"/>
    <n v="0"/>
    <n v="0"/>
    <n v="0"/>
    <s v="Nej"/>
    <n v="0"/>
    <n v="0"/>
    <n v="5"/>
    <n v="5"/>
    <n v="5"/>
    <n v="5"/>
    <n v="0"/>
    <n v="0"/>
    <n v="0"/>
    <n v="0"/>
    <n v="0"/>
    <n v="0"/>
    <n v="25000"/>
    <n v="0"/>
    <n v="0"/>
    <s v="Ja"/>
    <s v="nej"/>
    <s v="John Krogh"/>
    <n v="2004"/>
    <n v="37"/>
    <s v="johnkrogh@tiscali.dk"/>
    <n v="0"/>
    <s v="Køkken erfaring"/>
    <s v="Hygiejne, Ø.O.F. Madhus kurser "/>
    <n v="0"/>
    <n v="0"/>
    <n v="0"/>
    <n v="0"/>
    <n v="0"/>
    <n v="0"/>
    <n v="0"/>
    <n v="75"/>
    <n v="0"/>
    <n v="2"/>
    <n v="0"/>
    <s v="Ja"/>
    <s v="Nej"/>
    <s v="Ja"/>
    <s v="Ja"/>
    <n v="0"/>
    <n v="0"/>
    <n v="0"/>
    <n v="0"/>
    <n v="0"/>
    <n v="0"/>
    <n v="0"/>
    <n v="0"/>
    <s v="produktionskøkken"/>
    <s v="Ja"/>
    <s v="Ingen"/>
    <s v="Ingen"/>
    <s v="Nej"/>
    <n v="0"/>
    <n v="0"/>
    <n v="0"/>
    <n v="0"/>
    <n v="0"/>
    <n v="0"/>
    <n v="0"/>
    <n v="0"/>
    <n v="0"/>
    <n v="0"/>
    <s v="Lone Voss / Nanna"/>
    <d v="2009-02-06T00:00:00"/>
    <n v="0"/>
    <n v="0"/>
    <n v="1"/>
    <n v="0"/>
    <n v="0"/>
    <n v="3"/>
    <n v="0"/>
    <n v="0"/>
    <n v="0"/>
    <n v="0"/>
    <n v="2"/>
    <n v="0"/>
    <n v="0"/>
    <n v="0"/>
    <n v="0"/>
    <n v="0"/>
    <n v="2"/>
    <n v="0"/>
    <n v="0"/>
    <n v="1"/>
    <n v="17"/>
    <s v="Miele professionel 67859"/>
    <n v="3"/>
    <s v="Ja"/>
    <n v="20"/>
    <s v="Nej"/>
    <s v="Nej"/>
    <s v="Nej"/>
    <n v="3"/>
    <s v="God plads"/>
    <s v=" Kartoffelskræller_x000a_                                                                                                                                                                                                                                                                Dejligt køkken"/>
    <n v="0"/>
    <x v="1"/>
    <s v="Vesterbro/Kgs.Enghave"/>
    <n v="60"/>
    <n v="0"/>
    <n v="0"/>
    <n v="0"/>
    <n v="0"/>
    <n v="0"/>
    <n v="0"/>
    <n v="6"/>
    <n v="0"/>
    <n v="0"/>
    <n v="0"/>
    <n v="0"/>
    <n v="0"/>
    <n v="0"/>
    <n v="200246.26"/>
    <s v="35229"/>
  </r>
  <r>
    <x v="0"/>
    <x v="515"/>
    <s v="Red Barnets Vuggestue"/>
    <x v="7"/>
    <s v="Händelsvej 68"/>
    <n v="2450"/>
    <s v="København SV"/>
    <s v="36 46 02 17"/>
    <s v="35242@buf.kk.dk"/>
    <s v="Peter Hansen"/>
    <n v="0"/>
    <n v="0"/>
    <n v="0"/>
    <s v="Vuggestue"/>
    <n v="44"/>
    <n v="0"/>
    <n v="0"/>
    <n v="0"/>
    <n v="0"/>
    <n v="0"/>
    <n v="0"/>
    <s v="Nej"/>
    <n v="0"/>
    <n v="0"/>
    <n v="5"/>
    <n v="5"/>
    <n v="4"/>
    <n v="5"/>
    <n v="0"/>
    <n v="0"/>
    <n v="0"/>
    <n v="0"/>
    <n v="0"/>
    <n v="0"/>
    <n v="142000"/>
    <n v="0"/>
    <n v="0"/>
    <s v="Ja"/>
    <s v="nej"/>
    <s v="Birthe Fredriksen"/>
    <n v="1997"/>
    <n v="35"/>
    <n v="0"/>
    <n v="0"/>
    <s v="Arbejdet i køkken siden 1981"/>
    <s v="økologisk oplysningsforbund+ madhuset"/>
    <n v="0"/>
    <n v="0"/>
    <n v="0"/>
    <n v="0"/>
    <n v="0"/>
    <n v="0"/>
    <n v="0"/>
    <n v="81"/>
    <n v="0"/>
    <n v="2"/>
    <n v="0"/>
    <s v="Ja"/>
    <s v="ja"/>
    <s v="Ja"/>
    <s v="Ja"/>
    <s v="Ja, vil gerne lave mad"/>
    <s v="Ja"/>
    <s v="Posistive"/>
    <s v="Ja"/>
    <s v="Posistive"/>
    <s v="Nej"/>
    <n v="0"/>
    <n v="0"/>
    <s v="produktionskøkken"/>
    <s v="nej"/>
    <s v="Ingen"/>
    <s v="Mindre"/>
    <s v="Nej"/>
    <s v="Dejligt brugbart køkken, men nedslidt._x000a_Kræver ingen anskaffelser -nærmere en renovering"/>
    <n v="0"/>
    <n v="0"/>
    <n v="0"/>
    <n v="0"/>
    <n v="0"/>
    <n v="0"/>
    <n v="0"/>
    <n v="0"/>
    <n v="0"/>
    <s v="Cathrine Jerrik / Nanna"/>
    <s v="9.2.2009"/>
    <n v="0"/>
    <n v="2"/>
    <n v="0"/>
    <n v="0"/>
    <n v="0"/>
    <n v="2"/>
    <n v="0"/>
    <n v="0"/>
    <n v="0"/>
    <n v="1"/>
    <n v="2"/>
    <n v="0"/>
    <n v="1"/>
    <n v="0"/>
    <n v="0"/>
    <n v="1"/>
    <n v="2"/>
    <n v="0"/>
    <n v="0"/>
    <n v="0"/>
    <n v="20"/>
    <s v="Miele"/>
    <n v="0"/>
    <s v="Nej"/>
    <n v="0"/>
    <s v="Ja"/>
    <s v="Nej"/>
    <s v="ja"/>
    <n v="3"/>
    <s v="God plads"/>
    <s v="Kartoffelskræller_x000a__x000a_Godt køkken"/>
    <n v="0"/>
    <x v="1"/>
    <s v="Vesterbro/Kgs.Enghave"/>
    <n v="44"/>
    <n v="0"/>
    <n v="0"/>
    <n v="0"/>
    <n v="0"/>
    <n v="0"/>
    <n v="0"/>
    <n v="0"/>
    <n v="0"/>
    <n v="0"/>
    <n v="0"/>
    <n v="0"/>
    <n v="0"/>
    <n v="0"/>
    <n v="140876.87"/>
    <s v="35242"/>
  </r>
  <r>
    <x v="0"/>
    <x v="516"/>
    <s v="Vuggestuen Sjællandshuse"/>
    <x v="7"/>
    <s v="Natalie Zahles Vej 23"/>
    <n v="2450"/>
    <s v="København SV"/>
    <s v="33 21 18 24"/>
    <s v="35253@buf.kk.dk"/>
    <s v="Birgit Villemoes Larsen"/>
    <n v="38340985"/>
    <n v="0"/>
    <s v="35253@buf.kk.dk"/>
    <s v="Vuggestue"/>
    <n v="44"/>
    <n v="0"/>
    <n v="0"/>
    <n v="0"/>
    <n v="0"/>
    <n v="0"/>
    <n v="0"/>
    <s v="Nej"/>
    <n v="0"/>
    <n v="0"/>
    <n v="5"/>
    <n v="5"/>
    <n v="5"/>
    <n v="5"/>
    <n v="0"/>
    <n v="0"/>
    <n v="0"/>
    <n v="0"/>
    <n v="0"/>
    <n v="0"/>
    <n v="130000"/>
    <n v="0"/>
    <n v="0"/>
    <s v="Ja"/>
    <s v="nej"/>
    <s v="Anne Kramer"/>
    <n v="2008"/>
    <n v="30"/>
    <n v="0"/>
    <n v="0"/>
    <s v="5 år"/>
    <s v="hygiejne + egenkontrol"/>
    <n v="0"/>
    <n v="0"/>
    <n v="0"/>
    <n v="0"/>
    <n v="0"/>
    <n v="0"/>
    <n v="0"/>
    <n v="80"/>
    <n v="0"/>
    <n v="1"/>
    <n v="0"/>
    <s v="Ja"/>
    <s v="ja"/>
    <s v="Ja"/>
    <s v="Ja"/>
    <n v="0"/>
    <n v="0"/>
    <n v="0"/>
    <n v="0"/>
    <n v="0"/>
    <n v="0"/>
    <n v="0"/>
    <n v="0"/>
    <s v="produktionskøkken"/>
    <s v="Ja"/>
    <s v="Mindre"/>
    <s v="Mindre"/>
    <s v="Nej"/>
    <s v="evt. et større komfur, med  flere kogeplader"/>
    <n v="0"/>
    <n v="0"/>
    <n v="0"/>
    <n v="0"/>
    <n v="0"/>
    <n v="0"/>
    <n v="0"/>
    <n v="0"/>
    <n v="0"/>
    <s v="Catrine Jerrik"/>
    <d v="2009-02-10T00:00:00"/>
    <n v="0"/>
    <n v="1"/>
    <n v="0"/>
    <n v="4"/>
    <n v="1"/>
    <n v="1"/>
    <n v="0"/>
    <n v="0"/>
    <n v="0"/>
    <n v="0"/>
    <n v="2"/>
    <n v="0"/>
    <n v="0"/>
    <n v="1"/>
    <n v="0"/>
    <n v="0"/>
    <n v="0"/>
    <n v="0"/>
    <n v="1"/>
    <n v="1"/>
    <n v="30"/>
    <s v="Miele"/>
    <n v="5"/>
    <s v="Ja"/>
    <n v="0"/>
    <s v="Nej"/>
    <s v="Ja"/>
    <s v="Nej"/>
    <n v="1"/>
    <s v="God plads"/>
    <n v="0"/>
    <n v="0"/>
    <x v="1"/>
    <s v="Vesterbro/Kgs.Enghave"/>
    <n v="44"/>
    <n v="0"/>
    <n v="0"/>
    <n v="0"/>
    <n v="0"/>
    <n v="0"/>
    <n v="0"/>
    <n v="0"/>
    <n v="0"/>
    <n v="0"/>
    <n v="0"/>
    <n v="0"/>
    <n v="0"/>
    <n v="0"/>
    <n v="140425.06"/>
    <s v="35253"/>
  </r>
  <r>
    <x v="0"/>
    <x v="517"/>
    <s v="Solbakkens Vuggestue"/>
    <x v="7"/>
    <s v="Rektorparken 22"/>
    <n v="2450"/>
    <s v="København SV"/>
    <s v="33 31 31 01"/>
    <s v="35260@buf.kk.dk"/>
    <s v="PETER Hansen"/>
    <n v="46354751"/>
    <n v="33313101"/>
    <n v="0"/>
    <s v="Vuggestue"/>
    <n v="28"/>
    <n v="0"/>
    <n v="0"/>
    <n v="0"/>
    <n v="0"/>
    <n v="0"/>
    <n v="0"/>
    <s v="Nej"/>
    <n v="0"/>
    <n v="0"/>
    <n v="5"/>
    <n v="5"/>
    <n v="5"/>
    <n v="5"/>
    <n v="0"/>
    <n v="0"/>
    <n v="0"/>
    <n v="0"/>
    <n v="0"/>
    <n v="0"/>
    <n v="105000"/>
    <n v="0"/>
    <n v="0"/>
    <s v="Ja"/>
    <s v="nej"/>
    <s v="Marianne Jørgensen"/>
    <n v="2006"/>
    <n v="30"/>
    <n v="0"/>
    <s v="køkkenassistent"/>
    <s v="Udlært i 02"/>
    <s v="Økologisk oplysningsforbund"/>
    <n v="0"/>
    <n v="0"/>
    <n v="0"/>
    <n v="0"/>
    <n v="0"/>
    <n v="0"/>
    <n v="0"/>
    <n v="98"/>
    <n v="0"/>
    <n v="1"/>
    <n v="0"/>
    <s v="Ja"/>
    <s v="ja"/>
    <s v="Ja"/>
    <s v="Ja"/>
    <n v="0"/>
    <n v="0"/>
    <n v="0"/>
    <n v="0"/>
    <n v="0"/>
    <n v="0"/>
    <n v="0"/>
    <n v="0"/>
    <s v="produktionskøkken"/>
    <s v="Ja"/>
    <s v="Mindre"/>
    <s v="Ingen"/>
    <s v="Nej"/>
    <s v="meget fint køkken kunne godt leverer til andre Vuggestuer/børnehaver f.eks. Hvis en konvektionsovn blev intalleret"/>
    <n v="0"/>
    <n v="0"/>
    <n v="0"/>
    <n v="0"/>
    <n v="0"/>
    <n v="0"/>
    <n v="0"/>
    <n v="0"/>
    <n v="0"/>
    <s v="Cathrine Jerrik / Nanna"/>
    <s v="6.2.2009"/>
    <n v="0"/>
    <n v="0"/>
    <n v="0"/>
    <n v="4"/>
    <n v="0"/>
    <n v="2"/>
    <n v="0"/>
    <n v="0"/>
    <n v="0"/>
    <n v="1"/>
    <n v="2"/>
    <n v="0"/>
    <n v="0"/>
    <n v="0"/>
    <n v="0"/>
    <n v="1"/>
    <n v="3"/>
    <n v="0"/>
    <n v="0"/>
    <n v="1"/>
    <n v="20"/>
    <s v="Miele opvask alm. "/>
    <n v="0"/>
    <s v="Nej"/>
    <n v="0"/>
    <s v="Ja"/>
    <s v="Ja"/>
    <s v="Nej"/>
    <n v="3"/>
    <s v="God plads"/>
    <s v="Et velfungerende køkkener uden nogen mangler, dog ville det ifølge personalet værer rart med et svaleskab til grønt"/>
    <n v="0"/>
    <x v="1"/>
    <s v="Vesterbro/Kgs.Enghave"/>
    <n v="28"/>
    <n v="0"/>
    <n v="0"/>
    <n v="0"/>
    <n v="0"/>
    <n v="0"/>
    <n v="0"/>
    <n v="0"/>
    <n v="0"/>
    <n v="0"/>
    <n v="0"/>
    <n v="0"/>
    <n v="0"/>
    <n v="0"/>
    <n v="82461.75"/>
    <s v="35260"/>
  </r>
  <r>
    <x v="0"/>
    <x v="518"/>
    <s v="Vuggestuen Lyrskov"/>
    <x v="7"/>
    <s v="Lyrskovgade 8"/>
    <n v="1758"/>
    <s v="København V"/>
    <s v="33 31 85 88"/>
    <s v="35264@buf.kk.dk"/>
    <s v="Ingrid Melskens"/>
    <n v="32577002"/>
    <n v="0"/>
    <s v="vuggestuenlyrskv@gmail.com"/>
    <s v="Vuggestue"/>
    <n v="23"/>
    <n v="0"/>
    <n v="0"/>
    <n v="0"/>
    <n v="0"/>
    <n v="0"/>
    <n v="0"/>
    <s v="Nej"/>
    <n v="0"/>
    <n v="0"/>
    <n v="5"/>
    <n v="5"/>
    <n v="5"/>
    <n v="5"/>
    <n v="0"/>
    <n v="0"/>
    <n v="0"/>
    <n v="0"/>
    <n v="0"/>
    <n v="0"/>
    <n v="85000"/>
    <n v="0"/>
    <n v="0"/>
    <s v="Ja"/>
    <s v="nej"/>
    <s v="Isabelle Mattheus"/>
    <n v="2007"/>
    <n v="25"/>
    <n v="0"/>
    <s v="Smørrebrødsjomfru"/>
    <s v="10 år"/>
    <s v="AMU + 2 i madhuset. Økologisk oplysningsforbund"/>
    <n v="0"/>
    <n v="0"/>
    <n v="0"/>
    <n v="0"/>
    <n v="0"/>
    <n v="0"/>
    <n v="0"/>
    <n v="96"/>
    <n v="0"/>
    <n v="2"/>
    <n v="0"/>
    <s v="Ja"/>
    <s v="Nej"/>
    <s v="Ja"/>
    <s v="Ja"/>
    <n v="0"/>
    <n v="0"/>
    <n v="0"/>
    <n v="0"/>
    <n v="0"/>
    <n v="0"/>
    <n v="0"/>
    <n v="0"/>
    <s v="produktionskøkken"/>
    <s v="Ja"/>
    <s v="Ingen"/>
    <s v="Ingen"/>
    <s v="Nej"/>
    <s v="Vil gerne med i mentor ordning"/>
    <n v="0"/>
    <n v="0"/>
    <n v="0"/>
    <n v="0"/>
    <n v="0"/>
    <n v="0"/>
    <n v="0"/>
    <n v="0"/>
    <s v="Vil gerne med i mentor ordning"/>
    <s v="Cathrine Jerrik / Nanna"/>
    <s v="11.2.2009"/>
    <n v="0"/>
    <n v="1"/>
    <n v="0"/>
    <n v="0"/>
    <n v="0"/>
    <n v="2"/>
    <n v="0"/>
    <n v="0"/>
    <n v="0"/>
    <n v="0"/>
    <n v="2"/>
    <n v="0"/>
    <n v="0"/>
    <n v="0"/>
    <n v="0"/>
    <n v="2"/>
    <n v="0"/>
    <n v="0"/>
    <n v="0"/>
    <n v="1"/>
    <n v="20"/>
    <s v="Miele"/>
    <n v="3"/>
    <s v="Nej"/>
    <n v="0"/>
    <s v="Ja"/>
    <s v="Ja"/>
    <s v="Nej"/>
    <n v="2"/>
    <s v="God plads"/>
    <s v="Køkkenet er velfungerende og har lige fået 2 nye varmluftovne_x000a__x000a_gasblus"/>
    <n v="0"/>
    <x v="1"/>
    <s v="Vesterbro/Kgs.Enghave"/>
    <n v="23"/>
    <n v="0"/>
    <n v="0"/>
    <n v="0"/>
    <n v="0"/>
    <n v="0"/>
    <n v="0"/>
    <n v="0"/>
    <n v="0"/>
    <n v="0"/>
    <n v="0"/>
    <n v="0"/>
    <n v="0"/>
    <n v="0"/>
    <n v="65788.08"/>
    <s v="35264"/>
  </r>
  <r>
    <x v="0"/>
    <x v="519"/>
    <s v="Carlsberg Bryggeriernes Vuggestue"/>
    <x v="7"/>
    <s v="Vesterfælledvej 79"/>
    <n v="1750"/>
    <s v="København V"/>
    <s v="33 21 48 10"/>
    <s v="35274@buf.kk.dk"/>
    <s v="Vibeke Klemmesen"/>
    <n v="36467094"/>
    <n v="0"/>
    <s v="vk@faf.kk.dk"/>
    <s v="Vuggestue"/>
    <n v="44"/>
    <n v="0"/>
    <n v="0"/>
    <n v="0"/>
    <n v="0"/>
    <n v="0"/>
    <n v="0"/>
    <s v="Nej"/>
    <n v="0"/>
    <n v="0"/>
    <n v="5"/>
    <n v="0"/>
    <n v="4"/>
    <n v="5"/>
    <n v="0"/>
    <n v="0"/>
    <n v="0"/>
    <n v="0"/>
    <n v="0"/>
    <n v="0"/>
    <n v="84000"/>
    <n v="0"/>
    <n v="0"/>
    <s v="Ja"/>
    <s v="nej"/>
    <s v="Hanne Byrdal"/>
    <n v="2006"/>
    <n v="30"/>
    <n v="0"/>
    <s v="Smørrebrødsjomfru"/>
    <s v="masser"/>
    <s v="Hygiejne, kvalitetsskema"/>
    <n v="0"/>
    <n v="0"/>
    <n v="0"/>
    <n v="0"/>
    <n v="0"/>
    <n v="0"/>
    <n v="0"/>
    <n v="100"/>
    <n v="0"/>
    <n v="2"/>
    <n v="0"/>
    <s v="nej"/>
    <s v="Nej"/>
    <s v="Ja"/>
    <s v="Ja"/>
    <n v="0"/>
    <s v="Ja"/>
    <n v="0"/>
    <s v="Ja"/>
    <n v="0"/>
    <s v="ja"/>
    <n v="0"/>
    <n v="0"/>
    <s v="produktionskøkken"/>
    <s v="Ja"/>
    <s v="Ingen"/>
    <s v="Ingen"/>
    <s v="Nej"/>
    <n v="0"/>
    <n v="0"/>
    <n v="0"/>
    <n v="0"/>
    <n v="0"/>
    <n v="0"/>
    <n v="0"/>
    <n v="0"/>
    <n v="0"/>
    <n v="0"/>
    <s v="Lone Voss"/>
    <d v="2009-02-04T00:00:00"/>
    <n v="0"/>
    <n v="0"/>
    <n v="2"/>
    <n v="8"/>
    <n v="0"/>
    <n v="2"/>
    <n v="0"/>
    <n v="0"/>
    <n v="0"/>
    <n v="0"/>
    <n v="2"/>
    <n v="0"/>
    <n v="0"/>
    <n v="0"/>
    <n v="0"/>
    <n v="0"/>
    <n v="2"/>
    <n v="0"/>
    <n v="0"/>
    <n v="1"/>
    <n v="0"/>
    <s v="Miele"/>
    <n v="4"/>
    <s v="Nej"/>
    <n v="0"/>
    <s v="Ja"/>
    <s v="Ja"/>
    <s v="Nej"/>
    <n v="2"/>
    <n v="0"/>
    <s v="Har talt md Hanne Byrdal"/>
    <n v="0"/>
    <x v="1"/>
    <s v="Vesterbro/Kgs.Enghave"/>
    <n v="42"/>
    <n v="0"/>
    <n v="0"/>
    <n v="0"/>
    <n v="0"/>
    <n v="0"/>
    <n v="0"/>
    <n v="0"/>
    <n v="0"/>
    <n v="0"/>
    <n v="0"/>
    <n v="0"/>
    <n v="0"/>
    <n v="0"/>
    <n v="162728.34"/>
    <s v="35274"/>
  </r>
  <r>
    <x v="0"/>
    <x v="520"/>
    <s v="Sct. Matthæus Sogns Menigheds Vuggestue"/>
    <x v="7"/>
    <s v="Valdemarsgade 27"/>
    <n v="1665"/>
    <s v="København V"/>
    <s v="33 22 11 81"/>
    <s v="35276@buf.kk.dk"/>
    <s v="Bodil Bauer"/>
    <n v="0"/>
    <n v="0"/>
    <s v="vuggevalde@post.tele.dk"/>
    <s v="Vuggestue"/>
    <n v="20"/>
    <n v="0"/>
    <n v="0"/>
    <n v="0"/>
    <n v="0"/>
    <n v="0"/>
    <n v="0"/>
    <s v="Nej"/>
    <n v="0"/>
    <n v="0"/>
    <n v="5"/>
    <n v="5"/>
    <n v="4"/>
    <n v="4"/>
    <n v="0"/>
    <n v="0"/>
    <n v="0"/>
    <n v="0"/>
    <n v="0"/>
    <n v="0"/>
    <n v="70000"/>
    <n v="0"/>
    <n v="0"/>
    <s v="Ja"/>
    <s v="nej"/>
    <s v="Sara"/>
    <n v="2009"/>
    <n v="20"/>
    <n v="0"/>
    <n v="0"/>
    <n v="0"/>
    <n v="0"/>
    <n v="0"/>
    <n v="0"/>
    <n v="0"/>
    <n v="0"/>
    <n v="0"/>
    <n v="0"/>
    <n v="0"/>
    <n v="95"/>
    <n v="0"/>
    <n v="1"/>
    <n v="0"/>
    <s v="Ja"/>
    <s v="Nej"/>
    <s v="Ja"/>
    <s v="Ja"/>
    <n v="0"/>
    <n v="0"/>
    <n v="0"/>
    <n v="0"/>
    <n v="0"/>
    <n v="0"/>
    <n v="0"/>
    <n v="0"/>
    <s v="produktionskøkken"/>
    <s v="Ja"/>
    <s v="Ingen"/>
    <s v="Ingen"/>
    <s v="Nej"/>
    <s v="Rigtig godt køkken, men ligger i kælderen"/>
    <n v="0"/>
    <n v="0"/>
    <n v="0"/>
    <n v="0"/>
    <n v="0"/>
    <n v="0"/>
    <n v="0"/>
    <n v="0"/>
    <n v="0"/>
    <s v="Lone Voss / Nanna"/>
    <s v="4.2.2009"/>
    <n v="0"/>
    <n v="1"/>
    <n v="0"/>
    <n v="0"/>
    <n v="0"/>
    <n v="1"/>
    <n v="0"/>
    <n v="0"/>
    <n v="0"/>
    <n v="1"/>
    <n v="1"/>
    <n v="0"/>
    <n v="0"/>
    <n v="0"/>
    <n v="0"/>
    <n v="0"/>
    <n v="1"/>
    <n v="0"/>
    <n v="0"/>
    <n v="1"/>
    <n v="0"/>
    <s v="Miele"/>
    <n v="5"/>
    <s v="Nej"/>
    <n v="0"/>
    <s v="Ja"/>
    <s v="Ja"/>
    <s v="Nej"/>
    <n v="2"/>
    <s v="God plads"/>
    <s v="Dejligt køkken med god plads._x000a_Eneste minus er at det er i kælderen._x000a_Mulighed for at lave mad til andre inst., overvej en raiting"/>
    <n v="0"/>
    <x v="1"/>
    <s v="Vesterbro/Kgs.Enghave"/>
    <n v="20"/>
    <n v="0"/>
    <n v="0"/>
    <n v="0"/>
    <n v="0"/>
    <n v="0"/>
    <n v="0"/>
    <n v="0"/>
    <n v="0"/>
    <n v="0"/>
    <n v="0"/>
    <n v="0"/>
    <n v="0"/>
    <n v="0"/>
    <n v="59740.31"/>
    <s v="35276"/>
  </r>
  <r>
    <x v="0"/>
    <x v="521"/>
    <s v="Kastanjen"/>
    <x v="7"/>
    <s v="Erik Ejegods Gade 5"/>
    <n v="1731"/>
    <s v="København V"/>
    <s v="33 22 02 20"/>
    <s v="37234@buf.kk.dk"/>
    <s v="Eva Frisch"/>
    <n v="32544883"/>
    <n v="0"/>
    <s v="37234@faf.kk.dk"/>
    <s v="Vuggestue"/>
    <n v="48"/>
    <n v="0"/>
    <n v="0"/>
    <n v="0"/>
    <n v="0"/>
    <n v="0"/>
    <n v="0"/>
    <s v="Nej"/>
    <n v="0"/>
    <n v="0"/>
    <n v="5"/>
    <n v="5"/>
    <n v="3"/>
    <n v="5"/>
    <n v="0"/>
    <n v="0"/>
    <n v="0"/>
    <n v="0"/>
    <n v="0"/>
    <n v="0"/>
    <n v="116000"/>
    <n v="0"/>
    <n v="0"/>
    <s v="Ja"/>
    <s v="nej"/>
    <s v="Lena Jensen"/>
    <n v="1987"/>
    <n v="23"/>
    <n v="0"/>
    <s v="Køkkenassistent"/>
    <s v="23 års erfaring"/>
    <s v="økologisk oplysningsforbund"/>
    <n v="0"/>
    <n v="0"/>
    <n v="0"/>
    <n v="0"/>
    <n v="0"/>
    <n v="0"/>
    <n v="0"/>
    <n v="80"/>
    <n v="0"/>
    <n v="2"/>
    <n v="0"/>
    <s v="Ja"/>
    <s v="Nej"/>
    <s v="Ja"/>
    <s v="Ja"/>
    <s v="2 ekstra dage"/>
    <s v="Ja"/>
    <s v="2 ekstra dage"/>
    <s v="Ja"/>
    <s v="2 ekstra dage"/>
    <s v="Nej"/>
    <s v="evt. måske, vil gerne have hjælp"/>
    <n v="0"/>
    <s v="produktionskøkken"/>
    <s v="Ja"/>
    <s v="Ingen"/>
    <s v="Ingen"/>
    <s v="ja"/>
    <s v="ingen"/>
    <n v="0"/>
    <n v="0"/>
    <n v="0"/>
    <n v="0"/>
    <n v="0"/>
    <n v="0"/>
    <n v="0"/>
    <n v="0"/>
    <n v="0"/>
    <s v="Cathrine Jerrik / Nanna"/>
    <s v="26.2.2009"/>
    <n v="0"/>
    <n v="0"/>
    <n v="1"/>
    <n v="5"/>
    <n v="0"/>
    <n v="1"/>
    <n v="0"/>
    <n v="0"/>
    <n v="0"/>
    <n v="1"/>
    <n v="2"/>
    <n v="0"/>
    <n v="0"/>
    <n v="0"/>
    <n v="0"/>
    <n v="1"/>
    <n v="2"/>
    <n v="0"/>
    <n v="0"/>
    <n v="1"/>
    <n v="25"/>
    <s v="Miele"/>
    <n v="4"/>
    <s v="Nej"/>
    <n v="0"/>
    <s v="Ja"/>
    <s v="Nej"/>
    <s v="ja"/>
    <n v="3"/>
    <s v="God plads"/>
    <s v="Kartoffelskræller"/>
    <n v="0"/>
    <x v="1"/>
    <s v="Vesterbro/Kgs.Enghave"/>
    <n v="48"/>
    <n v="0"/>
    <n v="0"/>
    <n v="0"/>
    <n v="0"/>
    <n v="0"/>
    <n v="0"/>
    <n v="0"/>
    <n v="0"/>
    <n v="0"/>
    <n v="0"/>
    <n v="0"/>
    <n v="0"/>
    <n v="0"/>
    <n v="131293.41"/>
    <s v="37234"/>
  </r>
  <r>
    <x v="0"/>
    <x v="522"/>
    <s v="Vuggestuen Grønrisvej"/>
    <x v="7"/>
    <s v="Grønrisvej 11"/>
    <n v="2450"/>
    <s v="København SV"/>
    <s v="36 16 81 75"/>
    <s v="37293@buf.kk.dk"/>
    <s v="Lone Hedegård Sørensen"/>
    <n v="36172739"/>
    <n v="0"/>
    <s v="37293@buf.kk.dk"/>
    <s v="Vuggestue"/>
    <n v="33"/>
    <n v="0"/>
    <n v="0"/>
    <n v="0"/>
    <n v="0"/>
    <n v="0"/>
    <n v="0"/>
    <s v="Nej"/>
    <n v="0"/>
    <n v="0"/>
    <n v="5"/>
    <n v="5"/>
    <n v="5"/>
    <n v="5"/>
    <n v="0"/>
    <n v="0"/>
    <n v="0"/>
    <n v="0"/>
    <n v="0"/>
    <n v="0"/>
    <n v="0"/>
    <n v="0"/>
    <n v="0"/>
    <s v="Ja"/>
    <s v="nej"/>
    <s v="Birgitte Mølgård Jensen"/>
    <n v="2001"/>
    <n v="32"/>
    <n v="0"/>
    <s v="ufaglært i køkken, uddannet kontorass."/>
    <s v="10 år kantinearb. i inst. Kantineleder på hotel og restaurant."/>
    <s v="Økologikursus, div. Madhuset"/>
    <n v="0"/>
    <n v="0"/>
    <n v="0"/>
    <n v="0"/>
    <n v="0"/>
    <n v="0"/>
    <n v="0"/>
    <n v="81"/>
    <n v="0"/>
    <n v="2"/>
    <n v="0"/>
    <s v="Ja"/>
    <s v="Nej"/>
    <s v="Ja"/>
    <s v="Ja"/>
    <s v="Køkkenpersonalet er positivt stemt overfor at levere mad til børnahaven, hvis alt det praktiske falder på plads."/>
    <n v="0"/>
    <s v="Vides ikke. Kommer ny bestyrelse. Se 37372"/>
    <s v="Ja"/>
    <n v="0"/>
    <s v="ja"/>
    <s v="Men der skal muligvis mere end én person på. "/>
    <n v="0"/>
    <s v="produktionskøkken"/>
    <s v="Ja"/>
    <s v="Ingen"/>
    <s v="Ingen"/>
    <s v="Nej"/>
    <n v="0"/>
    <n v="0"/>
    <n v="0"/>
    <n v="0"/>
    <n v="0"/>
    <n v="0"/>
    <n v="0"/>
    <n v="0"/>
    <n v="0"/>
    <s v="Men Stedet der skal leveres til har evt. brug for køleskab og ovn."/>
    <s v="Birgitte Glerup"/>
    <d v="2009-02-20T00:00:00"/>
    <n v="0"/>
    <n v="0"/>
    <n v="1"/>
    <n v="4"/>
    <n v="0"/>
    <n v="0"/>
    <n v="0"/>
    <n v="0"/>
    <n v="0"/>
    <n v="0"/>
    <n v="2"/>
    <n v="0"/>
    <n v="0"/>
    <n v="0"/>
    <n v="0"/>
    <n v="0"/>
    <n v="1"/>
    <n v="0"/>
    <n v="0"/>
    <n v="1"/>
    <n v="20"/>
    <s v="Miele"/>
    <n v="4"/>
    <s v="Nej"/>
    <n v="0"/>
    <s v="Ja"/>
    <s v="Ja"/>
    <s v="Nej"/>
    <n v="0"/>
    <s v="God plads"/>
    <s v="Har kartoffelskræller. _x000a_"/>
    <s v="Skal sammenlægges med Stubmøllevej (37372)"/>
    <x v="1"/>
    <s v="Vesterbro/Kgs.Enghave"/>
    <n v="33"/>
    <n v="0"/>
    <n v="0"/>
    <n v="0"/>
    <n v="0"/>
    <n v="0"/>
    <n v="0"/>
    <n v="0"/>
    <n v="0"/>
    <n v="0"/>
    <n v="0"/>
    <n v="0"/>
    <n v="0"/>
    <n v="0"/>
    <n v="97778.76"/>
    <s v="37293"/>
  </r>
  <r>
    <x v="0"/>
    <x v="523"/>
    <s v="Humlebo vuggestue"/>
    <x v="7"/>
    <s v="Vesterfælledvej 19"/>
    <n v="1750"/>
    <s v="København V"/>
    <s v="33 21 81 14"/>
    <s v="37295@buf.kk.dk"/>
    <s v="Lisbet Nørlund"/>
    <n v="33220297"/>
    <n v="0"/>
    <s v="humlebo@buf.kk.dk"/>
    <s v="Vuggestue"/>
    <n v="33"/>
    <n v="0"/>
    <n v="0"/>
    <n v="0"/>
    <n v="0"/>
    <n v="0"/>
    <n v="0"/>
    <s v="Nej"/>
    <n v="0"/>
    <n v="0"/>
    <n v="5"/>
    <n v="5"/>
    <n v="5"/>
    <n v="5"/>
    <n v="0"/>
    <n v="0"/>
    <n v="0"/>
    <n v="0"/>
    <n v="0"/>
    <n v="0"/>
    <n v="120000"/>
    <n v="0"/>
    <n v="0"/>
    <n v="0"/>
    <n v="0"/>
    <s v="Marianne Christensen"/>
    <n v="1996"/>
    <n v="37"/>
    <n v="0"/>
    <s v="Økonoma"/>
    <n v="0"/>
    <s v="Øko-kurser"/>
    <n v="0"/>
    <n v="0"/>
    <n v="0"/>
    <n v="0"/>
    <n v="0"/>
    <n v="0"/>
    <n v="0"/>
    <n v="98"/>
    <n v="0"/>
    <n v="0"/>
    <n v="0"/>
    <n v="0"/>
    <n v="0"/>
    <n v="0"/>
    <s v="Ja"/>
    <n v="0"/>
    <s v="Ja"/>
    <n v="0"/>
    <s v="Ja"/>
    <n v="0"/>
    <s v="ja"/>
    <n v="0"/>
    <n v="0"/>
    <s v="produktionskøkken"/>
    <s v="Ja"/>
    <n v="0"/>
    <n v="0"/>
    <n v="0"/>
    <n v="0"/>
    <n v="0"/>
    <n v="0"/>
    <n v="0"/>
    <n v="0"/>
    <n v="0"/>
    <n v="0"/>
    <n v="0"/>
    <n v="0"/>
    <n v="0"/>
    <s v="Mariah ?"/>
    <s v="?"/>
    <n v="0"/>
    <n v="0"/>
    <n v="1"/>
    <n v="4"/>
    <n v="0"/>
    <n v="0"/>
    <n v="1"/>
    <n v="0"/>
    <n v="0"/>
    <n v="0"/>
    <n v="1"/>
    <n v="0"/>
    <n v="0"/>
    <n v="0"/>
    <n v="0"/>
    <n v="0"/>
    <n v="0"/>
    <n v="0"/>
    <n v="1"/>
    <n v="1"/>
    <n v="25"/>
    <s v="Miele Professional"/>
    <n v="5"/>
    <s v="Nej"/>
    <n v="0"/>
    <s v="Nej"/>
    <s v="Ja"/>
    <n v="0"/>
    <n v="2"/>
    <n v="0"/>
    <n v="0"/>
    <n v="0"/>
    <x v="1"/>
    <s v="Vesterbro/Kgs.Enghave"/>
    <n v="35"/>
    <n v="0"/>
    <n v="0"/>
    <n v="0"/>
    <n v="0"/>
    <n v="0"/>
    <n v="0"/>
    <n v="0"/>
    <n v="0"/>
    <n v="0"/>
    <n v="0"/>
    <n v="0"/>
    <n v="0"/>
    <n v="0"/>
    <n v="127618.68"/>
    <s v="37295"/>
  </r>
  <r>
    <x v="0"/>
    <x v="524"/>
    <s v="Vuggestuen Abel"/>
    <x v="7"/>
    <s v="Abel Cathrines Gade 17"/>
    <n v="1654"/>
    <s v="København V"/>
    <s v="33 85 40 31"/>
    <s v="37321@buf.kk.dk"/>
    <s v="Anne Larsen"/>
    <n v="33226153"/>
    <n v="0"/>
    <s v="37321@buf.kk.dk"/>
    <s v="Vuggestue"/>
    <n v="48"/>
    <n v="0"/>
    <n v="0"/>
    <n v="0"/>
    <n v="0"/>
    <n v="0"/>
    <n v="0"/>
    <s v="Nej"/>
    <n v="0"/>
    <n v="0"/>
    <n v="5"/>
    <n v="5"/>
    <n v="4"/>
    <n v="5"/>
    <n v="0"/>
    <n v="0"/>
    <n v="0"/>
    <n v="0"/>
    <n v="0"/>
    <n v="0"/>
    <n v="99000"/>
    <n v="0"/>
    <n v="0"/>
    <s v="Ja"/>
    <s v="nej"/>
    <s v="Jonathan Lucas"/>
    <n v="2008"/>
    <n v="37"/>
    <n v="0"/>
    <s v="Køkkenassistent og levnedsmideltekniker"/>
    <s v="15-20 år"/>
    <n v="0"/>
    <n v="0"/>
    <n v="0"/>
    <n v="0"/>
    <n v="0"/>
    <n v="0"/>
    <n v="0"/>
    <n v="0"/>
    <n v="97"/>
    <n v="0"/>
    <n v="1"/>
    <n v="0"/>
    <s v="Ja"/>
    <s v="Nej"/>
    <s v="Ja"/>
    <s v="Ja"/>
    <n v="0"/>
    <n v="0"/>
    <n v="0"/>
    <n v="0"/>
    <n v="0"/>
    <n v="0"/>
    <n v="0"/>
    <n v="0"/>
    <s v="produktionskøkken"/>
    <s v="Ja"/>
    <s v="Ingen"/>
    <s v="Ingen"/>
    <s v="Nej"/>
    <s v="Køkkenet er topkvalitet og fuldt udrustet, der skal intet gøres af forbedring"/>
    <n v="0"/>
    <n v="0"/>
    <n v="0"/>
    <n v="0"/>
    <n v="0"/>
    <n v="0"/>
    <n v="0"/>
    <n v="0"/>
    <s v="Køkkenet velegnet til merproduktion, sagtens en fordobling"/>
    <s v="Cathrine Jerrik / Nanna"/>
    <n v="0"/>
    <n v="0"/>
    <n v="0"/>
    <n v="1"/>
    <n v="4"/>
    <n v="0"/>
    <n v="3"/>
    <n v="0"/>
    <n v="0"/>
    <n v="0"/>
    <n v="1"/>
    <n v="2"/>
    <n v="0"/>
    <n v="0"/>
    <n v="0"/>
    <n v="0"/>
    <n v="0"/>
    <n v="1"/>
    <n v="0"/>
    <n v="0"/>
    <n v="1"/>
    <n v="4"/>
    <s v="Miele"/>
    <n v="3"/>
    <s v="Ja"/>
    <n v="12"/>
    <s v="Nej"/>
    <s v="Ja"/>
    <s v="Nej"/>
    <n v="3"/>
    <s v="God plads"/>
    <s v="Meget Nyt og stort køkken_x000a__x000a_Køkkenmedarejderen er på fuldt tid, selvom børnene har madpakke med 1 gang om ugen, da han er på stuerne som pæd.medhj."/>
    <n v="0"/>
    <x v="1"/>
    <s v="Vesterbro/Kgs.Enghave"/>
    <n v="48"/>
    <n v="0"/>
    <n v="0"/>
    <n v="0"/>
    <n v="0"/>
    <n v="0"/>
    <n v="0"/>
    <n v="0"/>
    <n v="0"/>
    <n v="0"/>
    <n v="0"/>
    <n v="0"/>
    <n v="0"/>
    <n v="0"/>
    <n v="147436.85"/>
    <s v="37321"/>
  </r>
  <r>
    <x v="0"/>
    <x v="525"/>
    <s v="Vuggestuen Lillefryd"/>
    <x v="7"/>
    <s v="Tøndergade 10"/>
    <n v="1752"/>
    <s v="København V"/>
    <s v="33 27 67 20"/>
    <s v="37322@buf.kk.dk"/>
    <n v="0"/>
    <s v="."/>
    <s v="."/>
    <s v="37322@buf.kk.dk"/>
    <s v="Vuggestue"/>
    <n v="36"/>
    <n v="0"/>
    <n v="0"/>
    <n v="0"/>
    <n v="0"/>
    <n v="0"/>
    <n v="0"/>
    <s v="Nej"/>
    <n v="0"/>
    <n v="0"/>
    <n v="5"/>
    <n v="5"/>
    <n v="5"/>
    <n v="5"/>
    <n v="0"/>
    <n v="0"/>
    <n v="0"/>
    <n v="0"/>
    <n v="0"/>
    <n v="0"/>
    <n v="88000"/>
    <n v="0"/>
    <n v="0"/>
    <s v="Ja"/>
    <s v="nej"/>
    <s v="Heidi Estrup"/>
    <n v="2008"/>
    <n v="28"/>
    <n v="0"/>
    <s v="Cater"/>
    <s v="Kantiner"/>
    <s v="Nej"/>
    <n v="0"/>
    <n v="0"/>
    <n v="0"/>
    <n v="0"/>
    <n v="0"/>
    <n v="0"/>
    <n v="0"/>
    <n v="97"/>
    <n v="0"/>
    <n v="0"/>
    <n v="0"/>
    <n v="0"/>
    <n v="0"/>
    <n v="0"/>
    <s v="Ja"/>
    <n v="0"/>
    <s v="Ja"/>
    <n v="0"/>
    <s v="Ja"/>
    <n v="0"/>
    <s v="ja"/>
    <n v="0"/>
    <n v="0"/>
    <s v="produktionskøkken"/>
    <s v="Ja"/>
    <s v="Ingen"/>
    <s v="Ingen"/>
    <s v="Nej"/>
    <n v="0"/>
    <n v="0"/>
    <n v="0"/>
    <n v="0"/>
    <n v="0"/>
    <n v="0"/>
    <n v="0"/>
    <n v="0"/>
    <n v="0"/>
    <n v="0"/>
    <n v="0"/>
    <n v="0"/>
    <n v="0"/>
    <n v="0"/>
    <n v="1"/>
    <n v="4"/>
    <n v="0"/>
    <n v="2"/>
    <n v="0"/>
    <n v="0"/>
    <n v="0"/>
    <n v="0"/>
    <n v="2"/>
    <n v="0"/>
    <n v="0"/>
    <n v="0"/>
    <n v="0"/>
    <n v="0"/>
    <n v="0"/>
    <n v="2"/>
    <n v="0"/>
    <n v="1"/>
    <n v="25"/>
    <s v="Miele Professional"/>
    <n v="5"/>
    <s v="Ja"/>
    <n v="8"/>
    <s v="Nej"/>
    <s v="Nej"/>
    <s v="Nej"/>
    <n v="3"/>
    <n v="0"/>
    <s v="Nyt køkken med alt udstyr i orden."/>
    <n v="0"/>
    <x v="1"/>
    <s v="Vesterbro/Kgs.Enghave"/>
    <n v="36"/>
    <n v="0"/>
    <n v="0"/>
    <n v="0"/>
    <n v="0"/>
    <n v="0"/>
    <n v="0"/>
    <n v="0"/>
    <n v="0"/>
    <n v="0"/>
    <n v="0"/>
    <n v="0"/>
    <n v="0"/>
    <n v="0"/>
    <n v="138958.24"/>
    <s v="37322"/>
  </r>
  <r>
    <x v="0"/>
    <x v="526"/>
    <s v="De 4 årstider"/>
    <x v="7"/>
    <s v="Viktoriagade 26"/>
    <n v="1655"/>
    <s v="København V"/>
    <s v="33 24 02 05"/>
    <s v="37423@buf.kk.dk"/>
    <s v="Fg. Susan Verstege"/>
    <n v="39181232"/>
    <n v="0"/>
    <s v="37423@buf.kk.dk"/>
    <s v="Vuggestue"/>
    <n v="56"/>
    <n v="0"/>
    <n v="0"/>
    <n v="0"/>
    <n v="0"/>
    <n v="0"/>
    <n v="0"/>
    <s v="Nej"/>
    <n v="0"/>
    <n v="0"/>
    <n v="5"/>
    <n v="5"/>
    <n v="5"/>
    <n v="5"/>
    <n v="0"/>
    <n v="0"/>
    <n v="0"/>
    <n v="0"/>
    <n v="0"/>
    <n v="0"/>
    <n v="135000"/>
    <n v="0"/>
    <n v="0"/>
    <s v="Ja"/>
    <s v="nej"/>
    <s v="Nikos Kaliviti"/>
    <n v="2003"/>
    <n v="35"/>
    <n v="0"/>
    <s v="Ingen"/>
    <s v="arbejdet siden 1998 som køkkenhjælp "/>
    <s v="økologisk oplysningsforbund"/>
    <n v="0"/>
    <n v="0"/>
    <n v="0"/>
    <n v="0"/>
    <n v="0"/>
    <n v="0"/>
    <n v="0"/>
    <n v="90"/>
    <n v="0"/>
    <n v="1"/>
    <n v="0"/>
    <s v="Ja"/>
    <s v="Nej"/>
    <s v="Ja"/>
    <s v="Ja"/>
    <n v="0"/>
    <n v="0"/>
    <n v="0"/>
    <n v="0"/>
    <n v="0"/>
    <n v="0"/>
    <n v="0"/>
    <n v="0"/>
    <s v="produktionskøkken"/>
    <s v="Ja"/>
    <s v="Ingen"/>
    <s v="Ingen"/>
    <s v="Nej"/>
    <n v="0"/>
    <n v="0"/>
    <n v="0"/>
    <n v="0"/>
    <n v="0"/>
    <n v="0"/>
    <n v="0"/>
    <n v="0"/>
    <n v="0"/>
    <s v="Køkkenet er fuldt udrustet og nyt velfungerende._x000a_Intet behov for anskaffelser eller udbygning"/>
    <s v="cathrine Jerrik / Nanna"/>
    <n v="0"/>
    <n v="0"/>
    <n v="0"/>
    <n v="1"/>
    <n v="4"/>
    <n v="0"/>
    <n v="2"/>
    <n v="0"/>
    <n v="0"/>
    <n v="0"/>
    <n v="0"/>
    <n v="2"/>
    <n v="0"/>
    <n v="0"/>
    <n v="0"/>
    <n v="0"/>
    <n v="0"/>
    <n v="1"/>
    <n v="0"/>
    <n v="0"/>
    <n v="1"/>
    <n v="4"/>
    <s v="Miele alm."/>
    <n v="3.5"/>
    <s v="Ja"/>
    <n v="0"/>
    <s v="Nej"/>
    <s v="Nej"/>
    <s v="ja"/>
    <n v="3"/>
    <s v="God plads"/>
    <s v="Meget fint køkken"/>
    <n v="0"/>
    <x v="1"/>
    <s v="Vesterbro/Kgs.Enghave"/>
    <n v="48"/>
    <n v="0"/>
    <n v="0"/>
    <n v="0"/>
    <n v="0"/>
    <n v="0"/>
    <n v="0"/>
    <n v="0"/>
    <n v="0"/>
    <n v="0"/>
    <n v="0"/>
    <n v="0"/>
    <n v="0"/>
    <n v="0"/>
    <n v="141500.51"/>
    <s v="37423"/>
  </r>
  <r>
    <x v="0"/>
    <x v="527"/>
    <s v="Børneringens Børnehus Rymarksvænge"/>
    <x v="5"/>
    <s v="Rymarksvej 19"/>
    <n v="2900"/>
    <s v="Hellerup"/>
    <s v="39 18 02 95"/>
    <s v="35263@buf.kk.dk"/>
    <s v="Kirsten Sandau Christensen"/>
    <n v="0"/>
    <n v="0"/>
    <s v="35263@buf.kk.dk"/>
    <s v="Vuggestue"/>
    <n v="78"/>
    <n v="0"/>
    <n v="0"/>
    <n v="0"/>
    <n v="0"/>
    <n v="0"/>
    <n v="0"/>
    <n v="0"/>
    <n v="0"/>
    <n v="0"/>
    <n v="0"/>
    <n v="5"/>
    <n v="5"/>
    <n v="0"/>
    <n v="0"/>
    <n v="0"/>
    <n v="0"/>
    <n v="0"/>
    <n v="0"/>
    <n v="0"/>
    <n v="0"/>
    <n v="0"/>
    <n v="0"/>
    <s v="Ja"/>
    <n v="0"/>
    <s v="Annelise Christensen"/>
    <n v="0"/>
    <n v="24"/>
    <n v="0"/>
    <n v="0"/>
    <s v="mange års erfaring"/>
    <s v="økokursus i madhuset"/>
    <n v="0"/>
    <n v="0"/>
    <n v="0"/>
    <n v="0"/>
    <n v="0"/>
    <n v="0"/>
    <n v="0"/>
    <n v="81"/>
    <n v="0"/>
    <n v="0"/>
    <n v="0"/>
    <s v="Ja"/>
    <s v="Nej"/>
    <s v="Ja"/>
    <n v="0"/>
    <n v="0"/>
    <n v="0"/>
    <n v="0"/>
    <n v="0"/>
    <n v="0"/>
    <n v="0"/>
    <n v="0"/>
    <n v="0"/>
    <s v="produktionskøkken"/>
    <s v="Ja"/>
    <n v="0"/>
    <n v="0"/>
    <n v="0"/>
    <n v="0"/>
    <n v="0"/>
    <n v="0"/>
    <n v="0"/>
    <n v="0"/>
    <n v="0"/>
    <n v="0"/>
    <n v="0"/>
    <n v="0"/>
    <s v="Der serveres mælk én gang ugentligt"/>
    <s v="Cathrine"/>
    <d v="2009-03-12T00:00:00"/>
    <n v="0"/>
    <n v="0"/>
    <n v="0"/>
    <n v="0"/>
    <n v="0"/>
    <n v="0"/>
    <n v="0"/>
    <n v="0"/>
    <n v="0"/>
    <n v="0"/>
    <n v="0"/>
    <n v="0"/>
    <n v="0"/>
    <n v="0"/>
    <n v="0"/>
    <n v="0"/>
    <n v="0"/>
    <n v="0"/>
    <n v="0"/>
    <n v="0"/>
    <n v="0"/>
    <n v="0"/>
    <n v="0"/>
    <n v="0"/>
    <n v="0"/>
    <n v="0"/>
    <n v="0"/>
    <n v="0"/>
    <n v="0"/>
    <n v="0"/>
    <s v="Køkkenet skal ombygges i løbet af 2009"/>
    <n v="0"/>
    <x v="1"/>
    <s v="Østerbro"/>
    <n v="78"/>
    <n v="0"/>
    <n v="0"/>
    <n v="0"/>
    <n v="0"/>
    <n v="0"/>
    <n v="0"/>
    <n v="0"/>
    <n v="0"/>
    <n v="0"/>
    <n v="0"/>
    <n v="0"/>
    <n v="0"/>
    <n v="0"/>
    <n v="163887.31"/>
    <s v="35263"/>
  </r>
  <r>
    <x v="0"/>
    <x v="528"/>
    <s v="Carl Nielsen"/>
    <x v="5"/>
    <s v="Carl Nielsens Allé 25"/>
    <n v="2100"/>
    <s v="København Ø"/>
    <s v="39 29 24 55"/>
    <s v="37205@buf.kk.dk"/>
    <s v="Susanne Bacher"/>
    <n v="0"/>
    <n v="39292455"/>
    <s v="37205@buf.kk.dk"/>
    <s v="Vuggestue"/>
    <n v="64"/>
    <n v="0"/>
    <n v="0"/>
    <n v="0"/>
    <n v="0"/>
    <n v="0"/>
    <n v="0"/>
    <n v="0"/>
    <n v="0"/>
    <n v="0"/>
    <n v="5"/>
    <n v="5"/>
    <n v="5"/>
    <n v="5"/>
    <n v="0"/>
    <n v="0"/>
    <n v="0"/>
    <n v="0"/>
    <n v="0"/>
    <n v="0"/>
    <n v="120000"/>
    <n v="0"/>
    <n v="0"/>
    <s v="Ja"/>
    <n v="0"/>
    <s v="Halima"/>
    <n v="2005"/>
    <n v="37"/>
    <n v="0"/>
    <s v="ernærings &amp; køkkenassistent"/>
    <n v="0"/>
    <s v="kbh madhus, økokursus, hygiejne bevis"/>
    <n v="0"/>
    <n v="0"/>
    <n v="0"/>
    <n v="0"/>
    <n v="0"/>
    <n v="0"/>
    <n v="0"/>
    <n v="95"/>
    <n v="0"/>
    <n v="1"/>
    <n v="0"/>
    <s v="Ja"/>
    <s v="Nej"/>
    <s v="Ja"/>
    <n v="0"/>
    <n v="0"/>
    <n v="0"/>
    <n v="0"/>
    <n v="0"/>
    <n v="0"/>
    <n v="0"/>
    <n v="0"/>
    <n v="0"/>
    <s v="produktionskøkken"/>
    <s v="Ja"/>
    <n v="0"/>
    <n v="0"/>
    <n v="0"/>
    <n v="0"/>
    <n v="0"/>
    <n v="0"/>
    <n v="0"/>
    <n v="0"/>
    <n v="0"/>
    <n v="0"/>
    <n v="0"/>
    <n v="0"/>
    <n v="0"/>
    <s v="Cathrine"/>
    <d v="2009-04-14T00:00:00"/>
    <n v="0"/>
    <n v="0"/>
    <n v="1"/>
    <n v="5"/>
    <n v="0"/>
    <n v="2"/>
    <n v="0"/>
    <n v="0"/>
    <n v="0"/>
    <n v="0"/>
    <n v="2"/>
    <n v="0"/>
    <n v="0"/>
    <n v="0"/>
    <n v="0"/>
    <n v="0"/>
    <n v="2"/>
    <n v="0"/>
    <n v="0"/>
    <n v="1"/>
    <n v="2"/>
    <s v="Wexiodisk"/>
    <n v="4"/>
    <s v="Ja"/>
    <n v="0"/>
    <s v="Nej"/>
    <s v="Ja"/>
    <s v="Nej"/>
    <n v="3"/>
    <s v="God plads"/>
    <s v="Stort dejligt køkken"/>
    <n v="0"/>
    <x v="1"/>
    <s v="Østerbro"/>
    <n v="60"/>
    <n v="0"/>
    <n v="0"/>
    <n v="0"/>
    <n v="0"/>
    <n v="0"/>
    <n v="0"/>
    <n v="0"/>
    <n v="0"/>
    <n v="0"/>
    <n v="0"/>
    <n v="0"/>
    <n v="0"/>
    <n v="0"/>
    <n v="228239.78"/>
    <s v="37205"/>
  </r>
  <r>
    <x v="0"/>
    <x v="529"/>
    <s v="Daginstitutionen Charlottehaven"/>
    <x v="5"/>
    <s v="Gammel Kalkbrænderi Vej 45"/>
    <n v="2100"/>
    <s v="København Ø"/>
    <s v="35 29 80 90"/>
    <s v="37210@buf.kk.dk"/>
    <s v="Trine Lønborg-Jensen"/>
    <n v="0"/>
    <n v="0"/>
    <s v="37210@buf.kk.dk"/>
    <s v="Vuggestue"/>
    <n v="70"/>
    <n v="0"/>
    <n v="0"/>
    <n v="0"/>
    <n v="0"/>
    <n v="0"/>
    <n v="0"/>
    <n v="0"/>
    <n v="0"/>
    <n v="0"/>
    <n v="5"/>
    <n v="5"/>
    <n v="5"/>
    <n v="5"/>
    <n v="0"/>
    <n v="0"/>
    <n v="0"/>
    <n v="0"/>
    <n v="0"/>
    <n v="0"/>
    <n v="160000"/>
    <n v="0"/>
    <n v="0"/>
    <s v="Ja"/>
    <n v="0"/>
    <s v="Lone Jakobsen"/>
    <n v="2005"/>
    <n v="37"/>
    <n v="0"/>
    <s v="bachelor fra Suhrs"/>
    <n v="0"/>
    <s v="ø.o.f. + kbh madhus"/>
    <s v="Camilla Thorsgaard"/>
    <n v="2008"/>
    <n v="25"/>
    <n v="0"/>
    <s v="ufaglært"/>
    <n v="0"/>
    <n v="0"/>
    <n v="85"/>
    <n v="0"/>
    <n v="1"/>
    <n v="0"/>
    <s v="Ja"/>
    <s v="ja"/>
    <s v="Ja"/>
    <n v="0"/>
    <n v="0"/>
    <n v="0"/>
    <n v="0"/>
    <n v="0"/>
    <n v="0"/>
    <n v="0"/>
    <n v="0"/>
    <n v="0"/>
    <s v="produktionskøkken"/>
    <n v="0"/>
    <n v="0"/>
    <n v="0"/>
    <n v="0"/>
    <n v="0"/>
    <n v="0"/>
    <n v="0"/>
    <n v="0"/>
    <n v="0"/>
    <n v="0"/>
    <n v="0"/>
    <n v="0"/>
    <n v="0"/>
    <n v="0"/>
    <s v="Cathrine"/>
    <d v="2009-04-20T00:00:00"/>
    <n v="0"/>
    <n v="0"/>
    <n v="1"/>
    <n v="5"/>
    <n v="0"/>
    <n v="2"/>
    <n v="0"/>
    <n v="0"/>
    <n v="0"/>
    <n v="0"/>
    <n v="3"/>
    <n v="0"/>
    <n v="0"/>
    <n v="0"/>
    <n v="0"/>
    <n v="0"/>
    <n v="2"/>
    <n v="0"/>
    <n v="0"/>
    <n v="1"/>
    <n v="20"/>
    <s v="Miele"/>
    <n v="10"/>
    <s v="Ja"/>
    <n v="0"/>
    <s v="Nej"/>
    <s v="Nej"/>
    <s v="ja"/>
    <n v="5"/>
    <s v="God plads"/>
    <n v="0"/>
    <n v="0"/>
    <x v="1"/>
    <s v="Østerbro"/>
    <n v="65"/>
    <n v="0"/>
    <n v="0"/>
    <n v="0"/>
    <n v="0"/>
    <n v="0"/>
    <n v="0"/>
    <n v="0"/>
    <n v="0"/>
    <n v="0"/>
    <n v="0"/>
    <n v="0"/>
    <n v="0"/>
    <n v="0"/>
    <n v="143744.13"/>
    <s v="37210"/>
  </r>
  <r>
    <x v="0"/>
    <x v="530"/>
    <s v="Smørhullet"/>
    <x v="5"/>
    <s v="Fanøgade 21"/>
    <n v="2100"/>
    <s v="København Ø"/>
    <s v="39 29 30 49"/>
    <s v="37249@buf.kk.dk"/>
    <s v="Marianne Wilmann Andersen"/>
    <n v="0"/>
    <n v="39293049"/>
    <s v="37249@buf.kk.dk"/>
    <s v="Vuggestue"/>
    <n v="60"/>
    <n v="0"/>
    <n v="0"/>
    <n v="0"/>
    <n v="0"/>
    <n v="0"/>
    <n v="0"/>
    <n v="0"/>
    <n v="0"/>
    <n v="0"/>
    <n v="5"/>
    <n v="5"/>
    <n v="5"/>
    <n v="5"/>
    <n v="0"/>
    <n v="0"/>
    <n v="0"/>
    <n v="0"/>
    <n v="0"/>
    <n v="0"/>
    <n v="210000"/>
    <n v="0"/>
    <n v="0"/>
    <s v="Ja"/>
    <n v="0"/>
    <s v="Ane Skov Olesen"/>
    <n v="2003"/>
    <n v="31"/>
    <n v="0"/>
    <s v="bachelor Suhrs"/>
    <n v="0"/>
    <n v="0"/>
    <n v="0"/>
    <n v="0"/>
    <n v="0"/>
    <n v="0"/>
    <n v="0"/>
    <n v="0"/>
    <n v="0"/>
    <n v="90"/>
    <n v="0"/>
    <n v="3"/>
    <n v="0"/>
    <s v="Ja"/>
    <s v="ja"/>
    <s v="Ja"/>
    <n v="0"/>
    <n v="0"/>
    <n v="0"/>
    <n v="0"/>
    <n v="0"/>
    <n v="0"/>
    <n v="0"/>
    <n v="0"/>
    <n v="0"/>
    <s v="produktionskøkken"/>
    <s v="Ja"/>
    <n v="0"/>
    <n v="0"/>
    <n v="0"/>
    <n v="0"/>
    <n v="0"/>
    <n v="0"/>
    <n v="0"/>
    <n v="0"/>
    <n v="0"/>
    <n v="0"/>
    <n v="0"/>
    <n v="0"/>
    <n v="0"/>
    <s v="Cathrine"/>
    <n v="0"/>
    <n v="0"/>
    <n v="0"/>
    <n v="1"/>
    <n v="5"/>
    <n v="0"/>
    <n v="2"/>
    <n v="0"/>
    <n v="0"/>
    <n v="0"/>
    <n v="0"/>
    <n v="2"/>
    <n v="0"/>
    <n v="0"/>
    <n v="1"/>
    <n v="0"/>
    <n v="0"/>
    <n v="2"/>
    <n v="0"/>
    <n v="0"/>
    <n v="1"/>
    <n v="2"/>
    <s v="Brønnum"/>
    <n v="0"/>
    <s v="Nej"/>
    <n v="0"/>
    <s v="Ja"/>
    <n v="0"/>
    <s v="ja"/>
    <n v="4"/>
    <s v="God plads"/>
    <s v="Super Køkken"/>
    <n v="0"/>
    <x v="1"/>
    <s v="Østerbro"/>
    <n v="65"/>
    <n v="0"/>
    <n v="0"/>
    <n v="0"/>
    <n v="0"/>
    <n v="0"/>
    <n v="0"/>
    <n v="0"/>
    <n v="0"/>
    <n v="0"/>
    <n v="0"/>
    <n v="0"/>
    <n v="0"/>
    <n v="0"/>
    <n v="154858.26"/>
    <s v="37249"/>
  </r>
  <r>
    <x v="0"/>
    <x v="531"/>
    <s v="Vuggestuen Æblehaven"/>
    <x v="5"/>
    <s v="Svendborggade 1"/>
    <n v="2100"/>
    <s v="København Ø"/>
    <s v="35 26 01 02"/>
    <s v="37265@buf.kk.dk"/>
    <s v="Kennet Sabin Suszkiewiecz"/>
    <n v="0"/>
    <n v="0"/>
    <s v="37265@buf.kk.dk"/>
    <s v="Vuggestue"/>
    <n v="53"/>
    <n v="0"/>
    <n v="0"/>
    <n v="0"/>
    <n v="0"/>
    <n v="0"/>
    <n v="0"/>
    <n v="0"/>
    <n v="0"/>
    <n v="0"/>
    <n v="5"/>
    <n v="5"/>
    <n v="4"/>
    <n v="5"/>
    <n v="0"/>
    <n v="0"/>
    <n v="0"/>
    <n v="0"/>
    <n v="0"/>
    <n v="0"/>
    <n v="348000"/>
    <n v="0"/>
    <n v="0"/>
    <s v="Ja"/>
    <n v="0"/>
    <s v="Sundus Khafa"/>
    <n v="2007"/>
    <n v="30"/>
    <n v="0"/>
    <s v="ufaglært"/>
    <s v="meget kompetent"/>
    <n v="0"/>
    <s v="Lillian Pedersen"/>
    <n v="2008"/>
    <n v="35"/>
    <n v="0"/>
    <s v="ufaglært"/>
    <s v="køkkenmedhjælper"/>
    <n v="0"/>
    <n v="85"/>
    <n v="0"/>
    <n v="2"/>
    <n v="0"/>
    <s v="Ja"/>
    <s v="ja"/>
    <s v="Ja"/>
    <n v="0"/>
    <n v="0"/>
    <n v="0"/>
    <n v="0"/>
    <n v="0"/>
    <n v="0"/>
    <n v="0"/>
    <n v="0"/>
    <n v="0"/>
    <s v="produktionskøkken"/>
    <s v="nej"/>
    <s v="Større"/>
    <n v="0"/>
    <n v="0"/>
    <s v="behøver virkelig en industriopvaskemaskine. Køkken er totalt nedslidt. Trænger meget til en total renovering og nye køkkenelementer"/>
    <n v="0"/>
    <n v="0"/>
    <n v="0"/>
    <n v="0"/>
    <n v="0"/>
    <n v="0"/>
    <n v="0"/>
    <n v="0"/>
    <n v="0"/>
    <s v="Cathrine"/>
    <n v="0"/>
    <n v="0"/>
    <n v="0"/>
    <n v="1"/>
    <n v="5"/>
    <n v="0"/>
    <n v="2"/>
    <n v="0"/>
    <n v="0"/>
    <n v="0"/>
    <n v="0"/>
    <n v="1"/>
    <n v="0"/>
    <n v="2"/>
    <n v="0"/>
    <n v="0"/>
    <n v="0"/>
    <n v="1"/>
    <n v="0"/>
    <n v="1"/>
    <n v="1"/>
    <n v="20"/>
    <s v="Miele"/>
    <n v="3"/>
    <s v="Nej"/>
    <n v="0"/>
    <s v="Ja"/>
    <s v="Nej"/>
    <s v="ja"/>
    <n v="2"/>
    <s v="Begrænset"/>
    <n v="0"/>
    <n v="0"/>
    <x v="1"/>
    <s v="Østerbro"/>
    <n v="53"/>
    <n v="0"/>
    <n v="0"/>
    <n v="0"/>
    <n v="0"/>
    <n v="0"/>
    <n v="0"/>
    <n v="0"/>
    <n v="0"/>
    <n v="0"/>
    <n v="0"/>
    <n v="0"/>
    <n v="0"/>
    <n v="0"/>
    <n v="132262.78"/>
    <s v="37265"/>
  </r>
  <r>
    <x v="0"/>
    <x v="532"/>
    <s v="kastanjetræet"/>
    <x v="5"/>
    <s v="Vordingborggade 25"/>
    <n v="2100"/>
    <s v="København Ø."/>
    <s v="35 42 49 86"/>
    <s v="lv98@buf.kk.dk"/>
    <s v="Mette Ostov"/>
    <n v="35263904"/>
    <n v="0"/>
    <s v="37272@buf.kk.dk"/>
    <s v="Vuggestue"/>
    <n v="46"/>
    <n v="0"/>
    <n v="0"/>
    <n v="0"/>
    <n v="0"/>
    <n v="0"/>
    <n v="0"/>
    <n v="0"/>
    <n v="0"/>
    <n v="0"/>
    <n v="5"/>
    <n v="5"/>
    <n v="5"/>
    <n v="5"/>
    <n v="0"/>
    <n v="0"/>
    <n v="0"/>
    <n v="0"/>
    <n v="0"/>
    <n v="0"/>
    <n v="108000"/>
    <n v="0"/>
    <n v="0"/>
    <s v="Ja"/>
    <n v="0"/>
    <s v="Bonnie Lindblad"/>
    <n v="2008"/>
    <n v="34"/>
    <n v="0"/>
    <s v="slagter"/>
    <n v="0"/>
    <n v="0"/>
    <n v="0"/>
    <n v="0"/>
    <n v="0"/>
    <n v="0"/>
    <n v="0"/>
    <n v="0"/>
    <n v="0"/>
    <n v="87"/>
    <n v="0"/>
    <n v="1"/>
    <n v="0"/>
    <s v="Ja"/>
    <s v="ja"/>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Østerbro"/>
    <n v="46"/>
    <n v="0"/>
    <n v="0"/>
    <n v="0"/>
    <n v="0"/>
    <n v="0"/>
    <n v="0"/>
    <n v="0"/>
    <n v="0"/>
    <n v="0"/>
    <n v="0"/>
    <n v="0"/>
    <n v="0"/>
    <n v="0"/>
    <n v="114036.59"/>
    <s v="37272"/>
  </r>
  <r>
    <x v="0"/>
    <x v="533"/>
    <s v="Vuggestuen Villa Rosa"/>
    <x v="5"/>
    <s v="Rosenvængets Sideallé 6"/>
    <n v="2100"/>
    <s v="København Ø"/>
    <s v="35 26 94 15"/>
    <s v="37279@buf.kk.dk"/>
    <s v="Anne-Vibeke Svarre"/>
    <n v="39203790"/>
    <n v="0"/>
    <s v="37279@buf.kk.dk"/>
    <s v="Vuggestue"/>
    <n v="54"/>
    <n v="0"/>
    <n v="0"/>
    <n v="0"/>
    <n v="0"/>
    <n v="0"/>
    <n v="0"/>
    <n v="0"/>
    <n v="0"/>
    <n v="0"/>
    <n v="5"/>
    <n v="5"/>
    <n v="5"/>
    <n v="5"/>
    <n v="0"/>
    <n v="0"/>
    <n v="0"/>
    <n v="0"/>
    <n v="0"/>
    <n v="0"/>
    <n v="160000"/>
    <n v="0"/>
    <n v="0"/>
    <s v="Ja"/>
    <n v="0"/>
    <s v="Dorthea Rasmussen"/>
    <n v="2005"/>
    <n v="37"/>
    <n v="0"/>
    <s v="Køkkenassistent"/>
    <n v="0"/>
    <s v="økologikursus"/>
    <n v="0"/>
    <n v="0"/>
    <n v="0"/>
    <n v="0"/>
    <n v="0"/>
    <n v="0"/>
    <n v="0"/>
    <n v="90"/>
    <n v="0"/>
    <n v="1"/>
    <n v="0"/>
    <s v="Ja"/>
    <s v="ja"/>
    <s v="Ja"/>
    <n v="0"/>
    <n v="0"/>
    <n v="0"/>
    <n v="0"/>
    <n v="0"/>
    <n v="0"/>
    <n v="0"/>
    <n v="0"/>
    <n v="0"/>
    <s v="produktionskøkken"/>
    <n v="0"/>
    <n v="0"/>
    <n v="0"/>
    <n v="0"/>
    <n v="0"/>
    <n v="0"/>
    <n v="0"/>
    <n v="0"/>
    <n v="0"/>
    <n v="0"/>
    <n v="0"/>
    <n v="0"/>
    <n v="0"/>
    <s v="elitesmiley"/>
    <s v="Sine"/>
    <d v="2009-05-19T00:00:00"/>
    <n v="0"/>
    <n v="0"/>
    <n v="0"/>
    <n v="0"/>
    <n v="0"/>
    <n v="0"/>
    <n v="0"/>
    <n v="0"/>
    <n v="0"/>
    <n v="0"/>
    <n v="0"/>
    <n v="0"/>
    <n v="0"/>
    <n v="0"/>
    <n v="0"/>
    <n v="0"/>
    <n v="0"/>
    <n v="0"/>
    <n v="0"/>
    <n v="0"/>
    <n v="0"/>
    <n v="0"/>
    <n v="0"/>
    <n v="0"/>
    <n v="0"/>
    <n v="0"/>
    <n v="0"/>
    <n v="0"/>
    <n v="0"/>
    <n v="0"/>
    <n v="0"/>
    <n v="0"/>
    <x v="1"/>
    <s v="Østerbro"/>
    <n v="54"/>
    <n v="0"/>
    <n v="0"/>
    <n v="0"/>
    <n v="0"/>
    <n v="0"/>
    <n v="0"/>
    <n v="0"/>
    <n v="0"/>
    <n v="0"/>
    <n v="0"/>
    <n v="0"/>
    <n v="0"/>
    <n v="0"/>
    <n v="143316.59"/>
    <s v="37279"/>
  </r>
  <r>
    <x v="0"/>
    <x v="534"/>
    <s v="Vuggestuen Luna"/>
    <x v="5"/>
    <s v="Reersøgade 17"/>
    <n v="2100"/>
    <s v="København Ø"/>
    <s v="39 20 96 61"/>
    <s v="37280@buf.kk.dk"/>
    <s v="Stella Chahi"/>
    <n v="35263439"/>
    <n v="0"/>
    <s v="37280@buf.kk.dk"/>
    <s v="Vuggestue"/>
    <n v="33"/>
    <n v="0"/>
    <n v="0"/>
    <n v="0"/>
    <n v="0"/>
    <n v="0"/>
    <n v="0"/>
    <n v="0"/>
    <n v="0"/>
    <n v="0"/>
    <n v="5"/>
    <n v="5"/>
    <n v="3"/>
    <n v="5"/>
    <n v="0"/>
    <n v="0"/>
    <n v="0"/>
    <n v="0"/>
    <n v="0"/>
    <n v="0"/>
    <n v="87500"/>
    <n v="0"/>
    <n v="0"/>
    <s v="Ja"/>
    <n v="0"/>
    <s v="Tanya Chappi"/>
    <n v="2001"/>
    <n v="31"/>
    <n v="0"/>
    <s v="ufaglært"/>
    <n v="0"/>
    <s v="hygiejne"/>
    <n v="0"/>
    <n v="0"/>
    <n v="0"/>
    <n v="0"/>
    <n v="0"/>
    <n v="0"/>
    <n v="0"/>
    <n v="75"/>
    <n v="0"/>
    <n v="2"/>
    <n v="0"/>
    <s v="Ja"/>
    <s v="Nej"/>
    <n v="0"/>
    <s v="Ja"/>
    <n v="0"/>
    <s v="Ja"/>
    <n v="0"/>
    <s v="Ja"/>
    <n v="0"/>
    <s v="ja"/>
    <n v="0"/>
    <n v="0"/>
    <s v="produktionskøkken"/>
    <s v="Ja"/>
    <n v="0"/>
    <n v="0"/>
    <n v="0"/>
    <n v="0"/>
    <n v="0"/>
    <n v="0"/>
    <n v="0"/>
    <n v="0"/>
    <n v="0"/>
    <n v="0"/>
    <n v="0"/>
    <n v="0"/>
    <n v="0"/>
    <s v="Cathrine"/>
    <n v="0"/>
    <n v="0"/>
    <n v="0"/>
    <n v="1"/>
    <n v="5"/>
    <n v="0"/>
    <n v="1"/>
    <n v="0"/>
    <n v="0"/>
    <n v="0"/>
    <n v="3"/>
    <n v="1"/>
    <n v="0"/>
    <n v="0"/>
    <n v="0"/>
    <n v="0"/>
    <n v="0"/>
    <n v="1"/>
    <n v="0"/>
    <n v="0"/>
    <n v="1"/>
    <n v="20"/>
    <s v="Miele"/>
    <n v="3"/>
    <s v="Nej"/>
    <n v="0"/>
    <s v="Ja"/>
    <s v="Ja"/>
    <n v="0"/>
    <n v="2"/>
    <s v="God plads"/>
    <n v="0"/>
    <n v="0"/>
    <x v="1"/>
    <s v="Østerbro"/>
    <n v="33"/>
    <n v="0"/>
    <n v="0"/>
    <n v="0"/>
    <n v="0"/>
    <n v="0"/>
    <n v="0"/>
    <n v="0"/>
    <n v="0"/>
    <n v="0"/>
    <n v="0"/>
    <n v="0"/>
    <n v="0"/>
    <n v="0"/>
    <n v="50981.120000000003"/>
    <s v="37280"/>
  </r>
  <r>
    <x v="0"/>
    <x v="535"/>
    <s v="Vuggestuen Mælkebøtten"/>
    <x v="5"/>
    <s v="Borgervænget 9B"/>
    <n v="2100"/>
    <s v="København Ø"/>
    <s v="39 18 22 55"/>
    <s v="37286@buf.kk.dk"/>
    <s v="Helle Rytterhus"/>
    <n v="39295523"/>
    <n v="0"/>
    <s v="37286@buf.kk.dk"/>
    <s v="Vuggestue"/>
    <n v="33"/>
    <n v="0"/>
    <n v="0"/>
    <n v="0"/>
    <n v="0"/>
    <n v="0"/>
    <n v="0"/>
    <n v="0"/>
    <n v="0"/>
    <n v="0"/>
    <n v="5"/>
    <n v="5"/>
    <n v="5"/>
    <n v="5"/>
    <n v="0"/>
    <n v="0"/>
    <n v="0"/>
    <n v="0"/>
    <n v="0"/>
    <n v="0"/>
    <n v="90000"/>
    <n v="0"/>
    <n v="0"/>
    <s v="Ja"/>
    <n v="0"/>
    <s v="Lisel Maymann"/>
    <n v="1996"/>
    <n v="10"/>
    <n v="0"/>
    <n v="0"/>
    <n v="0"/>
    <s v="hygiejnekursus"/>
    <n v="0"/>
    <n v="0"/>
    <n v="0"/>
    <n v="0"/>
    <n v="0"/>
    <n v="0"/>
    <n v="0"/>
    <n v="95"/>
    <n v="0"/>
    <n v="1"/>
    <n v="0"/>
    <s v="Ja"/>
    <s v="ja"/>
    <s v="Ja"/>
    <s v="Ja"/>
    <n v="0"/>
    <s v="Ja"/>
    <n v="0"/>
    <s v="Ja"/>
    <n v="0"/>
    <s v="ja"/>
    <n v="0"/>
    <n v="0"/>
    <s v="produktionskøkken"/>
    <s v="nej"/>
    <s v="Mindre"/>
    <s v="Mindre"/>
    <s v="Nej"/>
    <s v="et kogebord, udsugning, opvask skal hæves fra gulv + et hæve/sænkebord. Ekstra vask"/>
    <n v="0"/>
    <n v="0"/>
    <n v="0"/>
    <n v="0"/>
    <n v="0"/>
    <n v="0"/>
    <n v="0"/>
    <n v="0"/>
    <n v="0"/>
    <s v="Cathrine Jerrik"/>
    <d v="2009-04-14T00:00:00"/>
    <n v="0"/>
    <n v="0"/>
    <n v="1"/>
    <n v="4"/>
    <n v="0"/>
    <n v="2"/>
    <n v="0"/>
    <n v="0"/>
    <n v="0"/>
    <n v="3"/>
    <n v="0"/>
    <n v="0"/>
    <n v="0"/>
    <n v="0"/>
    <n v="0"/>
    <n v="1"/>
    <n v="1"/>
    <n v="0"/>
    <n v="0"/>
    <n v="1"/>
    <n v="20"/>
    <s v="Miele"/>
    <n v="3.5"/>
    <n v="0"/>
    <n v="0"/>
    <n v="0"/>
    <n v="0"/>
    <n v="0"/>
    <n v="2"/>
    <s v="God plads"/>
    <s v="godt lager"/>
    <n v="0"/>
    <x v="1"/>
    <s v="Østerbro"/>
    <n v="33"/>
    <n v="0"/>
    <n v="0"/>
    <n v="0"/>
    <n v="0"/>
    <n v="0"/>
    <n v="0"/>
    <n v="0"/>
    <n v="0"/>
    <n v="0"/>
    <n v="0"/>
    <n v="0"/>
    <n v="0"/>
    <n v="0"/>
    <n v="120466.72"/>
    <s v="37286"/>
  </r>
  <r>
    <x v="0"/>
    <x v="536"/>
    <s v="Fluen"/>
    <x v="5"/>
    <s v="Ringkøbinggade 4"/>
    <n v="2100"/>
    <s v="København Ø"/>
    <s v="35 38 24 25"/>
    <s v="37290@buf.kk.dk"/>
    <s v="Trine Panduro"/>
    <n v="33139931"/>
    <n v="0"/>
    <s v="37290@buf.kk.dk"/>
    <s v="Vuggestue"/>
    <n v="66"/>
    <n v="0"/>
    <n v="0"/>
    <n v="0"/>
    <n v="0"/>
    <n v="0"/>
    <n v="0"/>
    <s v="ja"/>
    <n v="2"/>
    <n v="1"/>
    <n v="5"/>
    <n v="5"/>
    <n v="4"/>
    <n v="5"/>
    <n v="0"/>
    <n v="0"/>
    <n v="0"/>
    <n v="0"/>
    <n v="0"/>
    <n v="0"/>
    <n v="360000"/>
    <n v="0"/>
    <n v="0"/>
    <s v="Ja"/>
    <n v="0"/>
    <s v="Helle Harkjær"/>
    <n v="1999"/>
    <n v="37"/>
    <n v="0"/>
    <s v="Husholdningslærer"/>
    <n v="0"/>
    <s v="økokurser"/>
    <s v="Jeanette"/>
    <n v="2003"/>
    <n v="32"/>
    <n v="0"/>
    <s v="ufaglært"/>
    <n v="0"/>
    <s v="økokurser, hygiejne"/>
    <n v="88"/>
    <n v="0"/>
    <n v="2"/>
    <n v="0"/>
    <s v="Ja"/>
    <s v="Nej"/>
    <s v="Ja"/>
    <n v="0"/>
    <n v="0"/>
    <n v="0"/>
    <n v="0"/>
    <n v="0"/>
    <n v="0"/>
    <n v="0"/>
    <n v="0"/>
    <n v="0"/>
    <s v="produktionskøkken"/>
    <s v="nej"/>
    <n v="0"/>
    <n v="0"/>
    <n v="0"/>
    <n v="0"/>
    <n v="0"/>
    <n v="0"/>
    <n v="0"/>
    <n v="0"/>
    <n v="0"/>
    <n v="0"/>
    <n v="0"/>
    <n v="0"/>
    <s v="Køkken skal ombygges pga sammenlægning"/>
    <s v="Cathrine"/>
    <n v="0"/>
    <n v="0"/>
    <n v="0"/>
    <n v="1"/>
    <n v="4"/>
    <n v="0"/>
    <n v="2"/>
    <n v="0"/>
    <n v="0"/>
    <n v="0"/>
    <n v="0"/>
    <n v="1"/>
    <n v="0"/>
    <n v="0"/>
    <n v="0"/>
    <n v="0"/>
    <n v="0"/>
    <n v="1"/>
    <n v="0"/>
    <n v="0"/>
    <n v="1"/>
    <n v="20"/>
    <s v="Miele"/>
    <n v="3"/>
    <s v="Nej"/>
    <n v="0"/>
    <s v="Ja"/>
    <s v="Nej"/>
    <s v="Nej"/>
    <n v="2"/>
    <s v="God plads"/>
    <n v="0"/>
    <n v="0"/>
    <x v="0"/>
    <s v="Østerbro"/>
    <n v="66"/>
    <n v="0"/>
    <n v="0"/>
    <n v="0"/>
    <n v="0"/>
    <n v="0"/>
    <n v="0"/>
    <n v="0"/>
    <n v="0"/>
    <n v="0"/>
    <n v="0"/>
    <n v="0"/>
    <n v="0"/>
    <n v="0"/>
    <n v="163605.99"/>
    <s v="37290"/>
  </r>
  <r>
    <x v="0"/>
    <x v="537"/>
    <s v="Fluen"/>
    <x v="5"/>
    <s v="Ringkøbinggade 4"/>
    <n v="2100"/>
    <s v="København Ø"/>
    <s v="35 38 24 25"/>
    <s v="37290@buf.kk.dk"/>
    <s v="Trine Panduro"/>
    <n v="33139931"/>
    <n v="0"/>
    <s v="37290@buf.kk.dk"/>
    <s v="Vuggestue"/>
    <n v="66"/>
    <n v="0"/>
    <n v="0"/>
    <n v="0"/>
    <n v="0"/>
    <n v="0"/>
    <n v="0"/>
    <s v="ja"/>
    <n v="2"/>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
    <n v="0"/>
    <n v="0"/>
    <n v="0"/>
    <n v="0"/>
    <n v="0"/>
    <n v="0"/>
    <n v="0"/>
    <n v="0"/>
    <n v="1"/>
    <n v="0"/>
    <n v="0"/>
    <n v="0"/>
    <n v="0"/>
    <n v="0"/>
    <n v="1"/>
    <n v="0"/>
    <n v="0"/>
    <n v="1"/>
    <n v="20"/>
    <s v="Miele"/>
    <n v="3"/>
    <s v="Nej"/>
    <n v="0"/>
    <s v="Ja"/>
    <s v="Nej"/>
    <s v="Nej"/>
    <n v="3"/>
    <s v="God plads"/>
    <n v="0"/>
    <n v="0"/>
    <x v="0"/>
    <s v="Østerbro"/>
    <n v="66"/>
    <n v="0"/>
    <n v="0"/>
    <n v="0"/>
    <n v="0"/>
    <n v="0"/>
    <n v="0"/>
    <n v="0"/>
    <n v="0"/>
    <n v="0"/>
    <n v="0"/>
    <n v="0"/>
    <n v="0"/>
    <n v="0"/>
    <n v="163605.99"/>
    <s v="37290"/>
  </r>
  <r>
    <x v="0"/>
    <x v="538"/>
    <s v="Vokseværket"/>
    <x v="5"/>
    <s v="Krausesvej 4"/>
    <n v="2100"/>
    <s v="København Ø"/>
    <s v="35 42 22 28"/>
    <s v="37291@buf.kk.dk"/>
    <s v="Janne Khan"/>
    <n v="0"/>
    <n v="0"/>
    <s v="37291@buf.kk.dk"/>
    <s v="Vuggestue"/>
    <n v="72"/>
    <n v="0"/>
    <n v="0"/>
    <n v="0"/>
    <n v="0"/>
    <n v="0"/>
    <n v="0"/>
    <s v="ja"/>
    <n v="2"/>
    <n v="1"/>
    <n v="5"/>
    <n v="5"/>
    <n v="4"/>
    <n v="0"/>
    <n v="0"/>
    <n v="0"/>
    <n v="0"/>
    <n v="0"/>
    <n v="0"/>
    <n v="0"/>
    <n v="160000"/>
    <n v="0"/>
    <n v="0"/>
    <s v="Ja"/>
    <n v="0"/>
    <s v="Viola Bækgaard"/>
    <n v="2008"/>
    <n v="20"/>
    <n v="0"/>
    <n v="0"/>
    <s v="lavet mad i 20 år"/>
    <s v="hygiejne"/>
    <n v="0"/>
    <n v="0"/>
    <n v="0"/>
    <n v="0"/>
    <n v="0"/>
    <n v="0"/>
    <n v="0"/>
    <n v="90"/>
    <n v="0"/>
    <n v="1"/>
    <n v="0"/>
    <s v="Ja"/>
    <s v="Nej"/>
    <s v="Ja"/>
    <n v="0"/>
    <s v="De er meget negative"/>
    <n v="0"/>
    <s v="de ved det ikke"/>
    <s v="Nej"/>
    <s v="De har ikke penge og er meget negative omkring fuld forplejning"/>
    <n v="0"/>
    <n v="0"/>
    <n v="0"/>
    <s v="produktionskøkken"/>
    <n v="0"/>
    <n v="0"/>
    <n v="0"/>
    <n v="0"/>
    <n v="0"/>
    <n v="0"/>
    <n v="0"/>
    <n v="0"/>
    <n v="0"/>
    <n v="0"/>
    <n v="0"/>
    <n v="0"/>
    <n v="0"/>
    <n v="0"/>
    <s v="Cathrine"/>
    <d v="2009-04-01T00:00:00"/>
    <n v="0"/>
    <n v="0"/>
    <n v="1"/>
    <n v="4"/>
    <n v="0"/>
    <n v="2"/>
    <n v="0"/>
    <n v="0"/>
    <n v="0"/>
    <n v="0"/>
    <n v="2"/>
    <n v="0"/>
    <n v="0"/>
    <n v="0"/>
    <n v="0"/>
    <n v="2"/>
    <n v="0"/>
    <n v="0"/>
    <n v="1"/>
    <n v="1"/>
    <n v="20"/>
    <s v="Miele"/>
    <n v="3"/>
    <s v="Nej"/>
    <n v="0"/>
    <s v="Ja"/>
    <s v="Ja"/>
    <s v="Nej"/>
    <n v="2"/>
    <s v="God plads"/>
    <n v="0"/>
    <n v="0"/>
    <x v="1"/>
    <s v="Østerbro"/>
    <n v="72"/>
    <n v="0"/>
    <n v="0"/>
    <n v="0"/>
    <n v="0"/>
    <n v="0"/>
    <n v="0"/>
    <n v="0"/>
    <n v="0"/>
    <n v="0"/>
    <n v="0"/>
    <n v="0"/>
    <n v="0"/>
    <n v="0"/>
    <n v="168339.79"/>
    <s v="37291"/>
  </r>
  <r>
    <x v="0"/>
    <x v="539"/>
    <s v="Vokseværket"/>
    <x v="5"/>
    <s v="Krausesvej 17"/>
    <n v="2100"/>
    <s v="København Ø"/>
    <s v="35 42 22 28"/>
    <s v="37291@buf.kk.dk"/>
    <s v="Janne Khan"/>
    <n v="0"/>
    <n v="0"/>
    <s v="37291@buf.kk.dk"/>
    <s v="Vuggestue"/>
    <n v="72"/>
    <n v="0"/>
    <n v="0"/>
    <n v="0"/>
    <n v="0"/>
    <n v="0"/>
    <n v="0"/>
    <s v="ja"/>
    <n v="2"/>
    <n v="2"/>
    <n v="0"/>
    <n v="0"/>
    <n v="0"/>
    <n v="0"/>
    <n v="0"/>
    <n v="0"/>
    <n v="0"/>
    <n v="0"/>
    <n v="0"/>
    <n v="0"/>
    <n v="0"/>
    <n v="0"/>
    <n v="0"/>
    <s v="Ja"/>
    <n v="0"/>
    <s v="Kurt Johansen"/>
    <n v="2008"/>
    <n v="20"/>
    <n v="0"/>
    <n v="0"/>
    <n v="0"/>
    <s v="hygiejne + madhusets økokursus"/>
    <n v="0"/>
    <n v="0"/>
    <n v="0"/>
    <n v="0"/>
    <n v="0"/>
    <n v="0"/>
    <n v="0"/>
    <n v="0"/>
    <n v="0"/>
    <n v="0"/>
    <n v="0"/>
    <n v="0"/>
    <n v="0"/>
    <n v="0"/>
    <n v="0"/>
    <n v="0"/>
    <n v="0"/>
    <n v="0"/>
    <n v="0"/>
    <n v="0"/>
    <n v="0"/>
    <n v="0"/>
    <n v="0"/>
    <s v="produktionskøkken"/>
    <s v="Ja"/>
    <n v="0"/>
    <n v="0"/>
    <n v="0"/>
    <n v="0"/>
    <n v="0"/>
    <n v="0"/>
    <n v="0"/>
    <n v="0"/>
    <n v="0"/>
    <n v="0"/>
    <n v="0"/>
    <n v="0"/>
    <n v="0"/>
    <s v="Cathrine"/>
    <d v="2009-04-01T00:00:00"/>
    <n v="0"/>
    <n v="0"/>
    <n v="1"/>
    <n v="4"/>
    <n v="0"/>
    <n v="2"/>
    <n v="0"/>
    <n v="0"/>
    <n v="0"/>
    <n v="0"/>
    <n v="2"/>
    <n v="0"/>
    <n v="0"/>
    <n v="0"/>
    <n v="0"/>
    <n v="0"/>
    <n v="1"/>
    <n v="0"/>
    <n v="0"/>
    <n v="1"/>
    <n v="20"/>
    <s v="Miele"/>
    <n v="3.5"/>
    <s v="Nej"/>
    <n v="0"/>
    <s v="Ja"/>
    <s v="Nej"/>
    <s v="Nej"/>
    <n v="3"/>
    <s v="God plads"/>
    <n v="0"/>
    <n v="0"/>
    <x v="1"/>
    <s v="Østerbro"/>
    <n v="72"/>
    <n v="0"/>
    <n v="0"/>
    <n v="0"/>
    <n v="0"/>
    <n v="0"/>
    <n v="0"/>
    <n v="0"/>
    <n v="0"/>
    <n v="0"/>
    <n v="0"/>
    <n v="0"/>
    <n v="0"/>
    <n v="0"/>
    <n v="168339.79"/>
    <s v="37291"/>
  </r>
  <r>
    <x v="0"/>
    <x v="540"/>
    <s v="Vuggestuen krausesvej 6"/>
    <x v="5"/>
    <s v="Krausesvej 6"/>
    <n v="2100"/>
    <s v="København Ø"/>
    <s v="35 42 29 88"/>
    <s v="37292@buf.kk.dk"/>
    <s v="Pia Karen Obel"/>
    <n v="32579332"/>
    <n v="0"/>
    <s v="37292@buf.kk.dk"/>
    <s v="Vuggestue"/>
    <n v="34"/>
    <n v="0"/>
    <n v="0"/>
    <n v="0"/>
    <n v="0"/>
    <n v="0"/>
    <n v="0"/>
    <n v="0"/>
    <n v="0"/>
    <n v="0"/>
    <n v="5"/>
    <n v="5"/>
    <n v="4"/>
    <n v="5"/>
    <n v="0"/>
    <n v="0"/>
    <n v="0"/>
    <n v="0"/>
    <n v="0"/>
    <n v="0"/>
    <n v="100000"/>
    <n v="0"/>
    <n v="0"/>
    <s v="Ja"/>
    <n v="0"/>
    <n v="0"/>
    <n v="2004"/>
    <n v="31"/>
    <n v="0"/>
    <s v="ufaglært"/>
    <n v="0"/>
    <s v="forskellige kurser - bla KBH Madhus, hygiejne kursus"/>
    <n v="0"/>
    <n v="0"/>
    <n v="0"/>
    <n v="0"/>
    <n v="0"/>
    <n v="0"/>
    <n v="0"/>
    <n v="90"/>
    <n v="0"/>
    <n v="0"/>
    <n v="0"/>
    <s v="Ja"/>
    <s v="Nej"/>
    <s v="Ja"/>
    <n v="0"/>
    <n v="0"/>
    <n v="0"/>
    <n v="0"/>
    <n v="0"/>
    <n v="0"/>
    <n v="0"/>
    <n v="0"/>
    <n v="0"/>
    <s v="produktionskøkken"/>
    <n v="0"/>
    <n v="0"/>
    <n v="0"/>
    <n v="0"/>
    <n v="0"/>
    <n v="0"/>
    <n v="0"/>
    <n v="0"/>
    <n v="0"/>
    <n v="0"/>
    <n v="0"/>
    <n v="0"/>
    <n v="0"/>
    <n v="0"/>
    <s v="Sine"/>
    <d v="2009-05-19T00:00:00"/>
    <n v="0"/>
    <n v="0"/>
    <n v="0"/>
    <n v="0"/>
    <n v="0"/>
    <n v="0"/>
    <n v="0"/>
    <n v="0"/>
    <n v="0"/>
    <n v="0"/>
    <n v="0"/>
    <n v="0"/>
    <n v="0"/>
    <n v="0"/>
    <n v="0"/>
    <n v="0"/>
    <n v="0"/>
    <n v="0"/>
    <n v="0"/>
    <n v="0"/>
    <n v="0"/>
    <n v="0"/>
    <n v="0"/>
    <n v="0"/>
    <n v="0"/>
    <n v="0"/>
    <n v="0"/>
    <n v="0"/>
    <n v="0"/>
    <n v="0"/>
    <n v="0"/>
    <n v="0"/>
    <x v="1"/>
    <s v="Østerbro"/>
    <n v="34"/>
    <n v="0"/>
    <n v="0"/>
    <n v="0"/>
    <n v="0"/>
    <n v="0"/>
    <n v="0"/>
    <n v="0"/>
    <n v="0"/>
    <n v="0"/>
    <n v="0"/>
    <n v="0"/>
    <n v="0"/>
    <n v="0"/>
    <n v="92335.01"/>
    <s v="37292"/>
  </r>
  <r>
    <x v="0"/>
    <x v="541"/>
    <s v="Akvariet"/>
    <x v="5"/>
    <s v="Næstvedgade 3"/>
    <n v="2100"/>
    <s v="København Ø"/>
    <s v="35 27 80 80"/>
    <s v="37302@buf.kk.dk"/>
    <s v="konst. Grethe Degn"/>
    <n v="0"/>
    <n v="0"/>
    <s v="37302@buf.kk.dk"/>
    <s v="Vuggestue"/>
    <n v="56"/>
    <n v="0"/>
    <n v="0"/>
    <n v="0"/>
    <n v="0"/>
    <n v="0"/>
    <n v="0"/>
    <n v="0"/>
    <n v="0"/>
    <n v="0"/>
    <n v="5"/>
    <n v="5"/>
    <n v="5"/>
    <n v="5"/>
    <n v="0"/>
    <n v="0"/>
    <n v="0"/>
    <n v="0"/>
    <n v="0"/>
    <n v="0"/>
    <n v="85"/>
    <n v="0"/>
    <n v="0"/>
    <s v="Ja"/>
    <n v="0"/>
    <s v="Rattiya"/>
    <n v="2008"/>
    <n v="37"/>
    <n v="0"/>
    <s v="ufaglært"/>
    <s v="mange års madlavning"/>
    <s v="hygiejne/egenkontrol, ø.o.f."/>
    <n v="0"/>
    <n v="0"/>
    <n v="0"/>
    <n v="0"/>
    <n v="0"/>
    <n v="0"/>
    <n v="0"/>
    <n v="80"/>
    <n v="0"/>
    <n v="1"/>
    <n v="0"/>
    <s v="nej"/>
    <s v="Nej"/>
    <s v="Ja"/>
    <n v="0"/>
    <n v="0"/>
    <n v="0"/>
    <n v="0"/>
    <n v="0"/>
    <n v="0"/>
    <n v="0"/>
    <n v="0"/>
    <n v="0"/>
    <s v="produktionskøkken"/>
    <s v="Ja"/>
    <n v="0"/>
    <n v="0"/>
    <n v="0"/>
    <n v="0"/>
    <n v="0"/>
    <n v="0"/>
    <n v="0"/>
    <n v="0"/>
    <n v="0"/>
    <n v="0"/>
    <n v="0"/>
    <n v="0"/>
    <s v="Meget dårlig udluftning. Køkken meget varmt pga bygningen"/>
    <s v="Cathrine"/>
    <n v="0"/>
    <n v="0"/>
    <n v="0"/>
    <n v="1"/>
    <n v="5"/>
    <n v="0"/>
    <n v="2"/>
    <n v="0"/>
    <n v="0"/>
    <n v="0"/>
    <n v="0"/>
    <n v="2"/>
    <n v="0"/>
    <n v="0"/>
    <n v="0"/>
    <n v="0"/>
    <n v="0"/>
    <n v="2"/>
    <n v="0"/>
    <n v="0"/>
    <n v="1"/>
    <n v="2"/>
    <s v="Wexiödisk"/>
    <n v="4"/>
    <s v="Nej"/>
    <n v="0"/>
    <s v="Ja"/>
    <n v="0"/>
    <n v="0"/>
    <n v="3"/>
    <s v="God plads"/>
    <n v="0"/>
    <n v="0"/>
    <x v="1"/>
    <s v="Østerbro"/>
    <n v="56"/>
    <n v="0"/>
    <n v="0"/>
    <n v="0"/>
    <n v="0"/>
    <n v="0"/>
    <n v="0"/>
    <n v="0"/>
    <n v="0"/>
    <n v="0"/>
    <n v="0"/>
    <n v="0"/>
    <n v="0"/>
    <n v="0"/>
    <n v="148741.93"/>
    <s v="37302"/>
  </r>
</pivotCacheRecords>
</file>

<file path=xl/pivotCache/pivotCacheRecords5.xml><?xml version="1.0" encoding="utf-8"?>
<pivotCacheRecords xmlns="http://schemas.openxmlformats.org/spreadsheetml/2006/main" xmlns:r="http://schemas.openxmlformats.org/officeDocument/2006/relationships" count="542">
  <r>
    <x v="0"/>
    <n v="35542"/>
    <s v="Ønskeøen"/>
    <x v="0"/>
    <s v="Moselgade 21"/>
    <n v="2300"/>
    <s v="København S"/>
    <s v="32 58 90 03"/>
    <s v="35542@buf.kk.dk"/>
    <s v="Walter Zaballos"/>
    <n v="0"/>
    <n v="0"/>
    <s v="35542@buf.kk.dk"/>
    <s v="Integreret"/>
    <n v="24"/>
    <n v="0"/>
    <n v="40"/>
    <n v="0"/>
    <n v="0"/>
    <n v="0"/>
    <n v="0"/>
    <n v="0"/>
    <n v="0"/>
    <n v="0"/>
    <n v="5"/>
    <n v="0"/>
    <n v="5"/>
    <n v="5"/>
    <n v="0"/>
    <n v="5"/>
    <n v="0"/>
    <n v="5"/>
    <n v="0"/>
    <n v="0"/>
    <n v="0"/>
    <n v="0"/>
    <n v="0"/>
    <s v="Ja"/>
    <n v="0"/>
    <s v="Jacob Bennetsen"/>
    <n v="2008"/>
    <n v="37"/>
    <n v="0"/>
    <s v="ufaglært"/>
    <s v="mange års madglæde"/>
    <s v="hygiejne"/>
    <n v="0"/>
    <n v="0"/>
    <n v="0"/>
    <n v="0"/>
    <n v="0"/>
    <n v="0"/>
    <n v="0"/>
    <n v="100"/>
    <n v="100"/>
    <n v="0"/>
    <n v="0"/>
    <s v="Ja"/>
    <s v="Nej"/>
    <s v="Ja"/>
    <s v="Ja"/>
    <n v="0"/>
    <s v="Ja"/>
    <n v="0"/>
    <s v="Ja"/>
    <n v="0"/>
    <s v="Nej"/>
    <s v="Vil gerne have hjælp til at rekruterer en ekstra medarbejder i køkken"/>
    <n v="0"/>
    <s v="produktionskøkken"/>
    <s v="Ja"/>
    <s v="Større"/>
    <s v="Ingen"/>
    <n v="0"/>
    <s v="En konvektionsovn er meget ønsket"/>
    <n v="0"/>
    <n v="0"/>
    <n v="0"/>
    <n v="0"/>
    <n v="0"/>
    <n v="0"/>
    <n v="0"/>
    <n v="0"/>
    <n v="0"/>
    <n v="0"/>
    <n v="0"/>
    <n v="0"/>
    <n v="0"/>
    <n v="1"/>
    <n v="4"/>
    <n v="0"/>
    <n v="2"/>
    <n v="0"/>
    <n v="0"/>
    <n v="0"/>
    <n v="1"/>
    <n v="2"/>
    <n v="0"/>
    <n v="0"/>
    <n v="0"/>
    <n v="0"/>
    <n v="1"/>
    <n v="0"/>
    <n v="0"/>
    <n v="1"/>
    <n v="1"/>
    <n v="2"/>
    <s v="Zanussi"/>
    <n v="10"/>
    <s v="Ja"/>
    <n v="20"/>
    <n v="0"/>
    <s v="Ja"/>
    <n v="0"/>
    <n v="4"/>
    <s v="God plads"/>
    <n v="0"/>
    <n v="0"/>
    <x v="0"/>
    <s v="Amager"/>
    <n v="24"/>
    <n v="0"/>
    <n v="40"/>
    <n v="111"/>
    <n v="36"/>
    <n v="9"/>
    <n v="0"/>
    <n v="0"/>
    <n v="0"/>
    <n v="0"/>
    <n v="0"/>
    <n v="0"/>
    <n v="0"/>
    <n v="0"/>
    <n v="157871.59"/>
  </r>
  <r>
    <x v="1"/>
    <n v="37215"/>
    <s v="Solstrålen"/>
    <x v="0"/>
    <s v="Tingvej 23"/>
    <n v="2300"/>
    <s v="København S"/>
    <s v="32 55 52 05"/>
    <s v="37215@buf.kk.dk"/>
    <s v="Gitte Ryt-Hansen"/>
    <n v="32580839"/>
    <n v="0"/>
    <s v="37215@buf.kk.dk"/>
    <s v="Vuggestue"/>
    <n v="0"/>
    <n v="0"/>
    <n v="0"/>
    <n v="0"/>
    <n v="0"/>
    <n v="0"/>
    <n v="0"/>
    <n v="0"/>
    <n v="0"/>
    <n v="0"/>
    <n v="0"/>
    <n v="0"/>
    <n v="0"/>
    <n v="0"/>
    <n v="0"/>
    <n v="0"/>
    <n v="0"/>
    <n v="0"/>
    <n v="0"/>
    <n v="0"/>
    <n v="90000"/>
    <n v="0"/>
    <n v="0"/>
    <n v="0"/>
    <n v="0"/>
    <n v="0"/>
    <n v="0"/>
    <n v="0"/>
    <n v="0"/>
    <n v="0"/>
    <n v="0"/>
    <n v="0"/>
    <n v="0"/>
    <n v="0"/>
    <n v="0"/>
    <n v="0"/>
    <n v="0"/>
    <n v="0"/>
    <n v="0"/>
    <n v="89"/>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1"/>
    <s v="Amager"/>
    <n v="36"/>
    <n v="0"/>
    <n v="0"/>
    <n v="0"/>
    <n v="0"/>
    <n v="0"/>
    <n v="0"/>
    <n v="0"/>
    <n v="0"/>
    <n v="0"/>
    <n v="0"/>
    <n v="0"/>
    <n v="0"/>
    <n v="0"/>
    <n v="96267.47"/>
  </r>
  <r>
    <x v="0"/>
    <n v="37312"/>
    <s v="Børnehaven Tyttebøvsen"/>
    <x v="0"/>
    <s v="Brydes Allé 46"/>
    <n v="2300"/>
    <s v="København S"/>
    <s v="32 59 55 50"/>
    <s v="37312@buf.kk.dk"/>
    <s v="Nancy Vinstrup"/>
    <n v="32521337"/>
    <n v="0"/>
    <s v="37312@buf.kk.dk"/>
    <s v="Børnehave"/>
    <n v="0"/>
    <n v="12"/>
    <n v="44"/>
    <n v="0"/>
    <n v="0"/>
    <n v="0"/>
    <n v="0"/>
    <s v="Nej"/>
    <n v="0"/>
    <n v="0"/>
    <n v="0"/>
    <n v="0"/>
    <n v="0"/>
    <n v="0"/>
    <n v="0"/>
    <n v="5"/>
    <n v="5"/>
    <n v="0"/>
    <n v="0"/>
    <n v="0"/>
    <n v="0"/>
    <n v="51000"/>
    <n v="0"/>
    <s v="Ja"/>
    <s v="nej"/>
    <s v="Lene"/>
    <n v="2007"/>
    <n v="10"/>
    <n v="0"/>
    <s v="smørrebrødsjomfru"/>
    <n v="0"/>
    <n v="0"/>
    <n v="0"/>
    <n v="0"/>
    <n v="0"/>
    <n v="0"/>
    <n v="0"/>
    <n v="0"/>
    <n v="0"/>
    <n v="0"/>
    <n v="100"/>
    <n v="0"/>
    <n v="2"/>
    <s v="Ja"/>
    <s v="Nej"/>
    <s v="nej"/>
    <s v="Ja"/>
    <n v="0"/>
    <s v="Ja"/>
    <n v="0"/>
    <s v="Ja"/>
    <n v="0"/>
    <s v="ja"/>
    <n v="0"/>
    <n v="0"/>
    <s v="produktionskøkken"/>
    <s v="nej"/>
    <s v="Større"/>
    <s v="Mindre"/>
    <n v="0"/>
    <s v="mere køleplads, flere kogeplader, røremaskine, grøntrobot, opvaskemaskinen skal op i niveau."/>
    <n v="0"/>
    <n v="0"/>
    <n v="0"/>
    <n v="0"/>
    <n v="0"/>
    <n v="0"/>
    <n v="0"/>
    <n v="0"/>
    <n v="0"/>
    <s v="Mariah"/>
    <s v="26.03.01"/>
    <n v="0"/>
    <n v="1"/>
    <n v="0"/>
    <n v="0"/>
    <n v="0"/>
    <n v="2"/>
    <n v="0"/>
    <n v="0"/>
    <n v="0"/>
    <n v="0"/>
    <n v="2"/>
    <n v="0"/>
    <n v="0"/>
    <n v="0"/>
    <n v="0"/>
    <n v="1"/>
    <n v="0"/>
    <n v="0"/>
    <n v="0"/>
    <n v="1"/>
    <n v="25"/>
    <s v="Miele professional"/>
    <n v="4"/>
    <s v="Nej"/>
    <n v="0"/>
    <s v="Nej"/>
    <s v="Nej"/>
    <s v="Nej"/>
    <n v="2"/>
    <s v="God plads"/>
    <s v="Køkkenet er indrettet med et bord så børnene kan være med. Bør ommøbbleres, så der bliver mere plads til den daglige produktion"/>
    <n v="0"/>
    <x v="2"/>
    <s v="Amager"/>
    <n v="0"/>
    <n v="12"/>
    <n v="44"/>
    <n v="0"/>
    <n v="0"/>
    <n v="0"/>
    <n v="0"/>
    <n v="0"/>
    <n v="0"/>
    <n v="0"/>
    <n v="0"/>
    <n v="0"/>
    <n v="0"/>
    <n v="0"/>
    <n v="67099"/>
  </r>
  <r>
    <x v="0"/>
    <n v="37458"/>
    <s v="Havkatten"/>
    <x v="0"/>
    <s v="Amager Strandvej 178"/>
    <n v="2300"/>
    <s v="København S"/>
    <s v="32 84 78 76"/>
    <s v="37458@buf.kk.dk"/>
    <s v="Lene Anette Hector Pedersen"/>
    <n v="32583131"/>
    <n v="0"/>
    <s v="37458@buf.kk.dk"/>
    <s v="Integreret"/>
    <n v="28"/>
    <n v="0"/>
    <n v="44"/>
    <n v="0"/>
    <n v="0"/>
    <n v="0"/>
    <n v="0"/>
    <s v="Nej"/>
    <n v="0"/>
    <n v="0"/>
    <n v="5"/>
    <n v="0"/>
    <n v="5"/>
    <n v="5"/>
    <n v="0"/>
    <n v="5"/>
    <n v="0"/>
    <n v="1"/>
    <n v="5"/>
    <n v="0"/>
    <n v="150000"/>
    <n v="0"/>
    <n v="0"/>
    <s v="Ja"/>
    <s v="nej"/>
    <s v="Terese Breidal"/>
    <n v="2003"/>
    <n v="37"/>
    <n v="0"/>
    <s v="Madhus og kostkompagniet"/>
    <n v="0"/>
    <n v="0"/>
    <n v="0"/>
    <n v="0"/>
    <n v="0"/>
    <n v="0"/>
    <n v="0"/>
    <n v="0"/>
    <n v="0"/>
    <n v="60"/>
    <n v="60"/>
    <n v="2"/>
    <n v="2"/>
    <s v="Ja"/>
    <s v="Nej"/>
    <s v="Ja"/>
    <s v="Ja"/>
    <n v="0"/>
    <s v="Ja"/>
    <n v="0"/>
    <s v="Ja"/>
    <n v="0"/>
    <s v="ja"/>
    <n v="0"/>
    <n v="0"/>
    <s v="produktionskøkken"/>
    <s v="Ja"/>
    <s v="Større"/>
    <s v="Ingen"/>
    <n v="0"/>
    <s v="Opvaskemaskine, en ovn el. udskiftning til konvektion, en vask, der må gerne komme mere bordplads - evt. i depot som kan fungere som grøntsagsrum."/>
    <n v="0"/>
    <n v="0"/>
    <n v="0"/>
    <n v="0"/>
    <n v="0"/>
    <n v="0"/>
    <n v="0"/>
    <n v="0"/>
    <s v="Dejligt køkken"/>
    <s v="Lone"/>
    <s v="31.03.09"/>
    <n v="0"/>
    <n v="0"/>
    <n v="1"/>
    <n v="5"/>
    <n v="0"/>
    <n v="2"/>
    <n v="0"/>
    <n v="0"/>
    <n v="0"/>
    <n v="0"/>
    <n v="2"/>
    <n v="0"/>
    <n v="0"/>
    <n v="0"/>
    <n v="0"/>
    <n v="0"/>
    <n v="1"/>
    <n v="0"/>
    <n v="1"/>
    <n v="1"/>
    <n v="20"/>
    <s v="Miele"/>
    <n v="4"/>
    <s v="Ja"/>
    <n v="10"/>
    <n v="0"/>
    <s v="Ja"/>
    <s v="Nej"/>
    <n v="1"/>
    <s v="Begrænset"/>
    <n v="0"/>
    <n v="0"/>
    <x v="0"/>
    <s v="Amager"/>
    <n v="28"/>
    <n v="0"/>
    <n v="44"/>
    <n v="0"/>
    <n v="0"/>
    <n v="0"/>
    <n v="0"/>
    <n v="0"/>
    <n v="0"/>
    <n v="0"/>
    <n v="0"/>
    <n v="0"/>
    <n v="0"/>
    <n v="0"/>
    <n v="149980.54"/>
  </r>
  <r>
    <x v="0"/>
    <n v="37488"/>
    <s v="Elverhøj"/>
    <x v="0"/>
    <s v="Glommensgade 8"/>
    <n v="2300"/>
    <s v="København S"/>
    <s v="32 84 11 38"/>
    <s v="37488@buf.kk.dk"/>
    <s v="Ella T. Darling"/>
    <n v="0"/>
    <n v="0"/>
    <s v="37488@buf.kk.dk"/>
    <s v="Integreret"/>
    <n v="42"/>
    <n v="0"/>
    <n v="56"/>
    <n v="0"/>
    <n v="0"/>
    <n v="0"/>
    <n v="0"/>
    <s v="Nej"/>
    <n v="0"/>
    <n v="0"/>
    <n v="5"/>
    <n v="5"/>
    <n v="5"/>
    <n v="5"/>
    <n v="0"/>
    <n v="5"/>
    <n v="5"/>
    <n v="0"/>
    <n v="5"/>
    <n v="0"/>
    <n v="200000"/>
    <n v="0"/>
    <n v="0"/>
    <s v="Ja"/>
    <s v="nej"/>
    <s v="Marzena"/>
    <n v="2000"/>
    <n v="36"/>
    <n v="0"/>
    <s v="ufaglært"/>
    <n v="0"/>
    <s v="økologikursus, kostkompagniet"/>
    <n v="0"/>
    <n v="0"/>
    <n v="0"/>
    <n v="0"/>
    <n v="0"/>
    <n v="0"/>
    <n v="0"/>
    <n v="65"/>
    <n v="65"/>
    <n v="1"/>
    <n v="1"/>
    <s v="Ja"/>
    <s v="Nej"/>
    <s v="Ja"/>
    <s v="Ja"/>
    <n v="0"/>
    <s v="Ja"/>
    <n v="0"/>
    <s v="Ja"/>
    <n v="0"/>
    <s v="Nej"/>
    <n v="0"/>
    <n v="0"/>
    <s v="produktionskøkken"/>
    <s v="nej"/>
    <s v="Mindre"/>
    <s v="Mindre"/>
    <s v="Nej"/>
    <s v="En kipsteger el. et kogebord mere, en større konvektionsovn, optimalt skal der etableres kogeø midt i lokalet. Ny grøntsagsrobot"/>
    <n v="0"/>
    <n v="0"/>
    <n v="0"/>
    <n v="0"/>
    <n v="0"/>
    <n v="0"/>
    <n v="0"/>
    <n v="0"/>
    <s v="Stort produktionskøkken men mangler udstyr for at kunne producere til 100 børn."/>
    <s v="Mariah"/>
    <s v="26.03.09"/>
    <n v="0"/>
    <n v="0"/>
    <n v="1"/>
    <n v="5"/>
    <n v="0"/>
    <n v="0"/>
    <n v="0"/>
    <n v="1"/>
    <n v="5"/>
    <n v="0"/>
    <n v="2"/>
    <n v="0"/>
    <n v="0"/>
    <n v="1"/>
    <n v="0"/>
    <n v="0"/>
    <n v="2"/>
    <n v="0"/>
    <n v="0"/>
    <n v="1"/>
    <n v="2"/>
    <s v="Hobart"/>
    <n v="5"/>
    <s v="Ja"/>
    <n v="15"/>
    <n v="0"/>
    <n v="0"/>
    <s v="ja"/>
    <n v="2"/>
    <s v="God plads"/>
    <n v="0"/>
    <n v="0"/>
    <x v="0"/>
    <s v="Amager"/>
    <n v="42"/>
    <n v="0"/>
    <n v="56"/>
    <n v="0"/>
    <n v="0"/>
    <n v="0"/>
    <n v="0"/>
    <n v="0"/>
    <n v="0"/>
    <n v="0"/>
    <n v="0"/>
    <n v="0"/>
    <n v="0"/>
    <n v="0"/>
    <n v="216540.46"/>
  </r>
  <r>
    <x v="0"/>
    <n v="37492"/>
    <s v="Snorretoppen"/>
    <x v="0"/>
    <s v="Snorresgade 12"/>
    <n v="2300"/>
    <s v="København S"/>
    <s v="32 64 01 50"/>
    <s v="37492@buf.kk.dk"/>
    <s v="Mai-Britt Bugge"/>
    <n v="35431601"/>
    <n v="26121601"/>
    <s v="37492@buf.kk.dk"/>
    <s v="Integreret"/>
    <n v="42"/>
    <n v="0"/>
    <n v="56"/>
    <n v="0"/>
    <n v="0"/>
    <n v="0"/>
    <n v="0"/>
    <s v="ja"/>
    <n v="2"/>
    <n v="1"/>
    <n v="5"/>
    <n v="5"/>
    <n v="4"/>
    <n v="5"/>
    <n v="0"/>
    <n v="5"/>
    <n v="0"/>
    <n v="0"/>
    <n v="5"/>
    <n v="0"/>
    <n v="500000"/>
    <n v="0"/>
    <n v="0"/>
    <s v="Ja"/>
    <s v="nej"/>
    <s v="jesper kiledal"/>
    <n v="2007"/>
    <n v="37"/>
    <n v="0"/>
    <s v="kok"/>
    <n v="0"/>
    <n v="0"/>
    <n v="0"/>
    <n v="0"/>
    <n v="0"/>
    <n v="0"/>
    <n v="0"/>
    <n v="0"/>
    <n v="0"/>
    <n v="70"/>
    <n v="70"/>
    <n v="1"/>
    <n v="1"/>
    <s v="Ja"/>
    <s v="ja"/>
    <s v="Ja"/>
    <s v="Ja"/>
    <s v="forholder sig afventende"/>
    <s v="Ja"/>
    <s v="ved ikke"/>
    <s v="Ja"/>
    <s v="ved ikke"/>
    <s v="Nej"/>
    <n v="0"/>
    <n v="0"/>
    <s v="produktionskøkken"/>
    <s v="nej"/>
    <s v="Mindre"/>
    <s v="Ingen"/>
    <n v="0"/>
    <n v="0"/>
    <n v="0"/>
    <n v="0"/>
    <n v="0"/>
    <n v="0"/>
    <n v="0"/>
    <n v="0"/>
    <n v="0"/>
    <n v="0"/>
    <n v="0"/>
    <s v="Mariah"/>
    <s v="30.03.09"/>
    <n v="0"/>
    <n v="0"/>
    <n v="1"/>
    <n v="5"/>
    <n v="0"/>
    <n v="0"/>
    <n v="0"/>
    <n v="1"/>
    <n v="10"/>
    <n v="0"/>
    <n v="0"/>
    <n v="2"/>
    <n v="0"/>
    <n v="0"/>
    <n v="0"/>
    <n v="0"/>
    <n v="0"/>
    <n v="0"/>
    <n v="0"/>
    <n v="1"/>
    <n v="2"/>
    <s v="ken"/>
    <n v="10"/>
    <s v="Ja"/>
    <n v="8"/>
    <n v="0"/>
    <s v="Nej"/>
    <s v="Nej"/>
    <n v="3"/>
    <s v="God plads"/>
    <n v="0"/>
    <n v="0"/>
    <x v="0"/>
    <s v="Amager"/>
    <n v="96"/>
    <n v="0"/>
    <n v="154"/>
    <n v="0"/>
    <n v="0"/>
    <n v="0"/>
    <n v="0"/>
    <n v="0"/>
    <n v="0"/>
    <n v="0"/>
    <n v="0"/>
    <n v="0"/>
    <n v="0"/>
    <n v="0"/>
    <n v="413977.99"/>
  </r>
  <r>
    <x v="0"/>
    <s v="37492_2"/>
    <s v="Snorretoppen"/>
    <x v="0"/>
    <s v="Snorresgade 12"/>
    <n v="2300"/>
    <s v="København S"/>
    <s v="32 64 01 50"/>
    <s v="37492@buf.kk.dk"/>
    <s v="Mai-Britt Bugge"/>
    <n v="35431601"/>
    <n v="26121601"/>
    <s v="37492@buf.kk.dk"/>
    <s v="Integreret"/>
    <n v="42"/>
    <n v="0"/>
    <n v="56"/>
    <n v="0"/>
    <n v="0"/>
    <n v="0"/>
    <n v="0"/>
    <s v="ja"/>
    <n v="0"/>
    <n v="0"/>
    <n v="0"/>
    <n v="0"/>
    <n v="0"/>
    <n v="0"/>
    <n v="0"/>
    <n v="0"/>
    <n v="0"/>
    <n v="0"/>
    <n v="0"/>
    <n v="0"/>
    <n v="0"/>
    <n v="0"/>
    <n v="0"/>
    <n v="0"/>
    <n v="0"/>
    <n v="0"/>
    <n v="0"/>
    <n v="0"/>
    <n v="0"/>
    <n v="0"/>
    <n v="0"/>
    <n v="0"/>
    <n v="0"/>
    <n v="0"/>
    <n v="0"/>
    <n v="0"/>
    <n v="0"/>
    <n v="0"/>
    <n v="0"/>
    <n v="0"/>
    <n v="0"/>
    <n v="0"/>
    <n v="0"/>
    <n v="0"/>
    <n v="0"/>
    <n v="0"/>
    <n v="0"/>
    <n v="0"/>
    <n v="0"/>
    <n v="0"/>
    <n v="0"/>
    <n v="0"/>
    <n v="0"/>
    <n v="0"/>
    <n v="0"/>
    <s v="produktionskøkken"/>
    <s v="nej"/>
    <s v="Ingen"/>
    <s v="Større"/>
    <n v="0"/>
    <s v="Køkkenet bør udvides og depot inddrages, der er et rum i kælderen, som kan fungere som depot i stadet"/>
    <n v="0"/>
    <n v="0"/>
    <n v="0"/>
    <n v="0"/>
    <n v="0"/>
    <n v="0"/>
    <n v="0"/>
    <n v="0"/>
    <n v="0"/>
    <s v="Mariah"/>
    <s v="30.03.09"/>
    <n v="0"/>
    <n v="0"/>
    <n v="1"/>
    <n v="5"/>
    <n v="0"/>
    <n v="0"/>
    <n v="0"/>
    <n v="1"/>
    <n v="10"/>
    <n v="0"/>
    <n v="0"/>
    <n v="3"/>
    <n v="0"/>
    <n v="0"/>
    <n v="0"/>
    <n v="0"/>
    <n v="1"/>
    <n v="0"/>
    <n v="0"/>
    <n v="1"/>
    <n v="2"/>
    <s v="Miele professional, G8072"/>
    <n v="4"/>
    <s v="Ja"/>
    <n v="20"/>
    <n v="0"/>
    <s v="Ja"/>
    <s v="ja"/>
    <n v="0"/>
    <s v="Begrænset"/>
    <s v="Der er ikke plads til at lave mad til alle børn"/>
    <n v="0"/>
    <x v="0"/>
    <s v="Amager"/>
    <n v="96"/>
    <n v="0"/>
    <n v="154"/>
    <n v="0"/>
    <n v="0"/>
    <n v="0"/>
    <n v="0"/>
    <n v="0"/>
    <n v="0"/>
    <n v="0"/>
    <n v="0"/>
    <n v="0"/>
    <n v="0"/>
    <n v="0"/>
    <n v="413977.99"/>
  </r>
  <r>
    <x v="0"/>
    <n v="37497"/>
    <s v="Galaxen"/>
    <x v="0"/>
    <s v="Øresundsvej 10"/>
    <n v="2300"/>
    <s v="København S"/>
    <s v="32 59 33 30"/>
    <s v="37497@buf.kk.dk"/>
    <s v="Jens Pallisgaard Iversen"/>
    <n v="32543389"/>
    <n v="0"/>
    <s v="37497@buf.kk.dk"/>
    <s v="Integreret"/>
    <n v="36"/>
    <n v="0"/>
    <n v="69"/>
    <n v="0"/>
    <n v="0"/>
    <n v="0"/>
    <n v="0"/>
    <s v="Nej"/>
    <n v="0"/>
    <n v="0"/>
    <n v="5"/>
    <n v="5"/>
    <n v="4"/>
    <n v="5"/>
    <n v="0"/>
    <n v="5"/>
    <n v="0"/>
    <n v="0"/>
    <n v="5"/>
    <n v="0"/>
    <n v="130000"/>
    <n v="10000"/>
    <n v="0"/>
    <s v="Ja"/>
    <s v="nej"/>
    <s v="Manuela Lopes"/>
    <n v="2008"/>
    <n v="37"/>
    <n v="0"/>
    <s v="1. del af ernæringsassistent"/>
    <n v="0"/>
    <s v="øko, ØOF, Madhus"/>
    <n v="0"/>
    <n v="0"/>
    <n v="0"/>
    <n v="0"/>
    <n v="0"/>
    <n v="0"/>
    <n v="0"/>
    <n v="99"/>
    <n v="99"/>
    <n v="2"/>
    <n v="1"/>
    <s v="Ja"/>
    <s v="Nej"/>
    <s v="Ja"/>
    <s v="Ja"/>
    <n v="0"/>
    <s v="Ja"/>
    <n v="0"/>
    <s v="Ja"/>
    <n v="0"/>
    <s v="Nej"/>
    <s v="Vil gerne have fra os"/>
    <n v="0"/>
    <s v="produktionskøkken"/>
    <s v="nej"/>
    <s v="Større"/>
    <s v="Mindre"/>
    <s v="ja"/>
    <s v="Skabes mere bordplads. Udskiftes opvaskemaskine til en hurtigere (Ken). Ovne udskift til en konvektion eller 1 mere. Røremaskine Bjørn, 10 l."/>
    <n v="0"/>
    <n v="0"/>
    <n v="0"/>
    <n v="0"/>
    <n v="0"/>
    <n v="0"/>
    <n v="0"/>
    <n v="0"/>
    <s v="Kan starte 1. jan ., med blandet produktion."/>
    <s v="Lone"/>
    <s v="31.03.09."/>
    <n v="0"/>
    <n v="0"/>
    <n v="1"/>
    <n v="5"/>
    <n v="2"/>
    <n v="2"/>
    <n v="0"/>
    <n v="0"/>
    <n v="0"/>
    <n v="2"/>
    <n v="0"/>
    <n v="0"/>
    <n v="0"/>
    <n v="1"/>
    <n v="0"/>
    <n v="1"/>
    <n v="0"/>
    <n v="1"/>
    <n v="0"/>
    <n v="1"/>
    <n v="20"/>
    <s v="Miele"/>
    <n v="3"/>
    <s v="Nej"/>
    <n v="0"/>
    <s v="Ja"/>
    <s v="Nej"/>
    <s v="ja"/>
    <n v="2"/>
    <s v="Begrænset"/>
    <n v="0"/>
    <n v="0"/>
    <x v="0"/>
    <s v="Amager"/>
    <n v="36"/>
    <n v="0"/>
    <n v="66"/>
    <n v="0"/>
    <n v="0"/>
    <n v="0"/>
    <n v="0"/>
    <n v="0"/>
    <n v="0"/>
    <n v="0"/>
    <n v="0"/>
    <n v="0"/>
    <n v="0"/>
    <n v="0"/>
    <n v="139509.01999999999"/>
  </r>
  <r>
    <x v="0"/>
    <n v="37507"/>
    <s v="Paletten"/>
    <x v="0"/>
    <s v="Øresundsvej 10B"/>
    <n v="2300"/>
    <s v="København S"/>
    <s v="32 84 05 56"/>
    <s v="37507@buf.kk.dk"/>
    <s v="Pernille Terese Engelund"/>
    <n v="32596058"/>
    <n v="0"/>
    <s v="37507@buf.kk.dk"/>
    <s v="Integreret"/>
    <n v="36"/>
    <n v="0"/>
    <n v="44"/>
    <n v="0"/>
    <n v="0"/>
    <n v="0"/>
    <n v="0"/>
    <s v="Nej"/>
    <n v="0"/>
    <n v="0"/>
    <n v="5"/>
    <n v="5"/>
    <n v="5"/>
    <n v="5"/>
    <n v="0"/>
    <n v="5"/>
    <n v="5"/>
    <n v="0"/>
    <n v="5"/>
    <n v="0"/>
    <n v="90000"/>
    <n v="50000"/>
    <n v="0"/>
    <s v="Ja"/>
    <s v="nej"/>
    <s v="Pristiana Christin"/>
    <n v="2008"/>
    <n v="32"/>
    <n v="0"/>
    <s v="køkkenassistent"/>
    <n v="0"/>
    <n v="0"/>
    <n v="0"/>
    <n v="0"/>
    <n v="0"/>
    <n v="0"/>
    <n v="0"/>
    <n v="0"/>
    <n v="0"/>
    <n v="75"/>
    <n v="75"/>
    <n v="2"/>
    <n v="2"/>
    <s v="Ja"/>
    <s v="Nej"/>
    <s v="nej"/>
    <s v="Ja"/>
    <n v="0"/>
    <s v="Ja"/>
    <n v="0"/>
    <s v="Ja"/>
    <n v="0"/>
    <s v="Nej"/>
    <s v="Vil gerne have fra os"/>
    <n v="0"/>
    <s v="produktionskøkken"/>
    <s v="Ja"/>
    <n v="0"/>
    <n v="0"/>
    <n v="0"/>
    <n v="0"/>
    <n v="0"/>
    <n v="0"/>
    <n v="0"/>
    <n v="0"/>
    <n v="0"/>
    <n v="0"/>
    <n v="0"/>
    <n v="0"/>
    <s v="På sigt for at produktion bliver optimal: Større ovn, opvaskemaskine (nedslidt), ny med bordafsætning god ide."/>
    <s v="Lone"/>
    <s v="31.03.09"/>
    <n v="0"/>
    <n v="0"/>
    <n v="1"/>
    <n v="5"/>
    <n v="0"/>
    <n v="0"/>
    <n v="1"/>
    <n v="0"/>
    <n v="5"/>
    <n v="0"/>
    <n v="1"/>
    <n v="0"/>
    <n v="0"/>
    <n v="0"/>
    <n v="0"/>
    <n v="0"/>
    <n v="0"/>
    <n v="0"/>
    <n v="1"/>
    <n v="1"/>
    <n v="3"/>
    <s v="Mach"/>
    <n v="4"/>
    <s v="Ja"/>
    <n v="10"/>
    <s v="Nej"/>
    <s v="Nej"/>
    <s v="ja"/>
    <n v="2"/>
    <s v="God plads"/>
    <n v="0"/>
    <n v="0"/>
    <x v="0"/>
    <s v="Amager"/>
    <n v="36"/>
    <n v="0"/>
    <n v="44"/>
    <n v="0"/>
    <n v="0"/>
    <n v="0"/>
    <n v="0"/>
    <n v="0"/>
    <n v="0"/>
    <n v="0"/>
    <n v="0"/>
    <n v="0"/>
    <n v="0"/>
    <n v="0"/>
    <n v="142195.41"/>
  </r>
  <r>
    <x v="0"/>
    <n v="37591"/>
    <s v="Gullandsgården"/>
    <x v="0"/>
    <s v="Gullandsgade 29"/>
    <n v="2300"/>
    <s v="København S"/>
    <s v="32 59 82 25"/>
    <s v="k480@buf.kk.dk"/>
    <s v="Anne-Gitte Kleis"/>
    <n v="32500053"/>
    <n v="0"/>
    <s v="37591@buf.kk.dk"/>
    <s v="Integreret"/>
    <n v="21"/>
    <n v="0"/>
    <n v="32"/>
    <n v="0"/>
    <n v="0"/>
    <n v="0"/>
    <n v="0"/>
    <s v="Nej"/>
    <n v="0"/>
    <n v="0"/>
    <n v="5"/>
    <n v="5"/>
    <n v="5"/>
    <n v="5"/>
    <n v="0"/>
    <n v="5"/>
    <n v="5"/>
    <n v="5"/>
    <n v="5"/>
    <n v="0"/>
    <n v="100000"/>
    <n v="70000"/>
    <n v="0"/>
    <s v="Ja"/>
    <s v="nej"/>
    <s v="Bylgja"/>
    <n v="1999"/>
    <n v="36"/>
    <n v="0"/>
    <n v="0"/>
    <s v="hotelkøkkener og DGB"/>
    <s v="HRS, grundforløb 10 år"/>
    <n v="0"/>
    <n v="0"/>
    <n v="0"/>
    <n v="0"/>
    <n v="0"/>
    <n v="0"/>
    <n v="0"/>
    <n v="88"/>
    <n v="88"/>
    <n v="1"/>
    <n v="1"/>
    <s v="nej"/>
    <s v="ja"/>
    <s v="Ja"/>
    <s v="Ja"/>
    <s v="Gør det allerede"/>
    <s v="Ja"/>
    <n v="0"/>
    <s v="Ja"/>
    <n v="0"/>
    <s v="ja"/>
    <n v="0"/>
    <n v="0"/>
    <s v="produktionskøkken"/>
    <s v="Ja"/>
    <n v="0"/>
    <n v="0"/>
    <s v="Nej"/>
    <n v="0"/>
    <n v="0"/>
    <n v="0"/>
    <n v="0"/>
    <n v="0"/>
    <n v="0"/>
    <n v="0"/>
    <n v="0"/>
    <n v="0"/>
    <s v="Er godt i gang med at producere mad, afventer dog, havd der skal ske med de børn, der skal med skovbus"/>
    <s v="Mariah"/>
    <s v="31.03.09"/>
    <n v="0"/>
    <n v="0"/>
    <n v="1"/>
    <n v="4"/>
    <n v="0"/>
    <n v="2"/>
    <n v="0"/>
    <n v="0"/>
    <n v="0"/>
    <n v="0"/>
    <n v="0"/>
    <n v="2"/>
    <n v="0"/>
    <n v="1"/>
    <n v="0"/>
    <n v="0"/>
    <n v="2"/>
    <n v="0"/>
    <n v="0"/>
    <n v="1"/>
    <n v="25"/>
    <s v="Miele professional"/>
    <n v="3"/>
    <s v="Ja"/>
    <n v="20"/>
    <n v="0"/>
    <s v="Ja"/>
    <s v="ja"/>
    <n v="2"/>
    <s v="God plads"/>
    <n v="0"/>
    <n v="0"/>
    <x v="0"/>
    <s v="Amager"/>
    <n v="21"/>
    <n v="0"/>
    <n v="32"/>
    <n v="0"/>
    <n v="0"/>
    <n v="0"/>
    <n v="0"/>
    <n v="0"/>
    <n v="0"/>
    <n v="0"/>
    <n v="0"/>
    <n v="0"/>
    <n v="0"/>
    <n v="0"/>
    <n v="238837.46"/>
  </r>
  <r>
    <x v="1"/>
    <n v="35257"/>
    <n v="0"/>
    <x v="1"/>
    <s v="Nørregade 37A"/>
    <n v="1165"/>
    <s v="København K"/>
    <s v="33 12 35 92"/>
    <s v="35257@buf.kk.dk"/>
    <s v="Hanne Vibeke Clay"/>
    <n v="35398199"/>
    <n v="0"/>
    <s v="35257@buf.kk.dk"/>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1"/>
    <s v="Indre By"/>
    <n v="46"/>
    <n v="0"/>
    <n v="0"/>
    <n v="0"/>
    <n v="0"/>
    <n v="0"/>
    <n v="0"/>
    <n v="0"/>
    <n v="0"/>
    <n v="0"/>
    <n v="0"/>
    <n v="0"/>
    <n v="0"/>
    <n v="0"/>
    <n v="160305.19"/>
  </r>
  <r>
    <x v="0"/>
    <n v="35282"/>
    <s v="Vuggestuen ved Botanisk Have"/>
    <x v="1"/>
    <s v="Sølvgade 83"/>
    <n v="1307"/>
    <s v="København K"/>
    <s v="33 15 08 04"/>
    <s v="35282@buf.kk.dk"/>
    <s v="Grethe Porsgaard (Kollektiv ledelse)"/>
    <n v="33230138"/>
    <n v="0"/>
    <s v="35282@buf.kk.dk"/>
    <s v="Vuggestue"/>
    <n v="0"/>
    <n v="0"/>
    <n v="0"/>
    <n v="0"/>
    <n v="0"/>
    <n v="0"/>
    <n v="0"/>
    <n v="0"/>
    <n v="0"/>
    <n v="0"/>
    <n v="5"/>
    <n v="5"/>
    <n v="5"/>
    <n v="5"/>
    <n v="0"/>
    <n v="0"/>
    <n v="0"/>
    <n v="0"/>
    <n v="0"/>
    <n v="0"/>
    <n v="90000"/>
    <n v="0"/>
    <n v="0"/>
    <s v="Ja"/>
    <n v="0"/>
    <s v="Lisbeth Porsbøl"/>
    <n v="2008"/>
    <n v="20"/>
    <n v="0"/>
    <s v="professionsbachelor fra Suhrs"/>
    <s v="god maderfaring"/>
    <n v="0"/>
    <n v="0"/>
    <n v="0"/>
    <n v="0"/>
    <n v="0"/>
    <n v="0"/>
    <n v="0"/>
    <n v="0"/>
    <n v="90"/>
    <n v="0"/>
    <n v="2"/>
    <n v="0"/>
    <s v="Ja"/>
    <s v="Nej"/>
    <s v="Ja"/>
    <s v="Ja"/>
    <n v="0"/>
    <s v="Ja"/>
    <n v="0"/>
    <s v="Ja"/>
    <n v="0"/>
    <s v="ja"/>
    <n v="0"/>
    <n v="0"/>
    <s v="produktionskøkken"/>
    <s v="Ja"/>
    <n v="0"/>
    <n v="0"/>
    <n v="0"/>
    <n v="0"/>
    <n v="0"/>
    <n v="0"/>
    <n v="0"/>
    <n v="0"/>
    <n v="0"/>
    <n v="0"/>
    <n v="0"/>
    <n v="0"/>
    <n v="0"/>
    <s v="Cathrine Joachim Jerrik"/>
    <s v="6.4.2009"/>
    <n v="0"/>
    <n v="1"/>
    <n v="0"/>
    <n v="0"/>
    <n v="0"/>
    <n v="0"/>
    <n v="0"/>
    <n v="0"/>
    <n v="0"/>
    <n v="1"/>
    <n v="0"/>
    <n v="0"/>
    <n v="1"/>
    <n v="0"/>
    <n v="0"/>
    <n v="0"/>
    <n v="0"/>
    <n v="0"/>
    <n v="1"/>
    <n v="1"/>
    <n v="20"/>
    <s v="Miele"/>
    <n v="4"/>
    <n v="0"/>
    <n v="0"/>
    <n v="0"/>
    <s v="Ja"/>
    <n v="0"/>
    <n v="2"/>
    <s v="Begrænset"/>
    <s v="Mener selv de har rigeligt med lagerplads, vil hellere købe ind ofte, så de får friske varer"/>
    <n v="0"/>
    <x v="1"/>
    <s v="Indre By"/>
    <n v="20"/>
    <n v="0"/>
    <n v="0"/>
    <n v="0"/>
    <n v="0"/>
    <n v="0"/>
    <n v="0"/>
    <n v="0"/>
    <n v="0"/>
    <n v="0"/>
    <n v="0"/>
    <n v="0"/>
    <n v="0"/>
    <n v="0"/>
    <n v="72634.080000000002"/>
  </r>
  <r>
    <x v="1"/>
    <n v="35434"/>
    <s v="Garnisons Sogns Menighedsbørnehave"/>
    <x v="1"/>
    <s v="Sankt Annæ Plads 4"/>
    <n v="1250"/>
    <s v="København K"/>
    <s v="33 13 22 45"/>
    <s v="35434@buf.kk.dk"/>
    <s v="Karen Poulsen-Hansen"/>
    <n v="0"/>
    <n v="0"/>
    <s v="35434@buf.kk.dk"/>
    <n v="0"/>
    <n v="0"/>
    <n v="0"/>
    <n v="0"/>
    <n v="0"/>
    <n v="0"/>
    <n v="0"/>
    <n v="0"/>
    <n v="0"/>
    <n v="0"/>
    <n v="0"/>
    <n v="0"/>
    <n v="0"/>
    <n v="0"/>
    <n v="0"/>
    <n v="0"/>
    <n v="0"/>
    <n v="5"/>
    <n v="0"/>
    <n v="0"/>
    <n v="0"/>
    <n v="0"/>
    <n v="7200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2"/>
    <s v="Indre By"/>
    <n v="0"/>
    <n v="7"/>
    <n v="31"/>
    <n v="0"/>
    <n v="0"/>
    <n v="0"/>
    <n v="0"/>
    <n v="0"/>
    <n v="0"/>
    <n v="0"/>
    <n v="0"/>
    <n v="0"/>
    <n v="0"/>
    <n v="0"/>
    <n v="43171.199999999997"/>
  </r>
  <r>
    <x v="0"/>
    <n v="35576"/>
    <s v="Frederik d. 6. Asyls Integ. Inst."/>
    <x v="1"/>
    <s v="Sankt Peders Stræde 12"/>
    <n v="1453"/>
    <s v="København K"/>
    <s v="33 11 24 00"/>
    <s v="frederiksasyl@mail.tele.dk"/>
    <s v="Bente Rasmussen"/>
    <n v="0"/>
    <n v="0"/>
    <s v="35576@buf.kk.dk"/>
    <s v="Integreret"/>
    <n v="24"/>
    <n v="0"/>
    <n v="40"/>
    <n v="0"/>
    <n v="0"/>
    <n v="0"/>
    <n v="0"/>
    <s v="Nej"/>
    <n v="0"/>
    <n v="0"/>
    <n v="5"/>
    <n v="5"/>
    <n v="4"/>
    <n v="5"/>
    <n v="0"/>
    <n v="5"/>
    <n v="0"/>
    <n v="0"/>
    <n v="5"/>
    <n v="0"/>
    <n v="0"/>
    <n v="0"/>
    <n v="0"/>
    <s v="Ja"/>
    <n v="0"/>
    <s v="Mikkel"/>
    <n v="2008"/>
    <n v="16"/>
    <n v="0"/>
    <s v="ufaglært"/>
    <n v="0"/>
    <n v="0"/>
    <n v="0"/>
    <n v="0"/>
    <n v="0"/>
    <n v="0"/>
    <n v="0"/>
    <n v="0"/>
    <n v="0"/>
    <n v="85"/>
    <n v="85"/>
    <n v="1"/>
    <n v="1"/>
    <s v="nej"/>
    <s v="Nej"/>
    <s v="Ja"/>
    <s v="Ja"/>
    <n v="0"/>
    <s v="Ja"/>
    <n v="0"/>
    <s v="Ja"/>
    <s v="kan ikke forestille sig det kan lade sig gøre"/>
    <s v="Nej"/>
    <n v="0"/>
    <n v="0"/>
    <s v="produktionskøkken"/>
    <s v="nej"/>
    <n v="0"/>
    <n v="0"/>
    <n v="0"/>
    <s v="Hurtigere opvaskemaskine, større kogebord, en ovn mere, et køleskab. En eller anden form for elevator ville være meget nødvendigt. Asylselskabets arktitekt har sagt det ikke kan lade sig gøre at etablere elevator"/>
    <n v="0"/>
    <n v="0"/>
    <n v="0"/>
    <n v="0"/>
    <n v="0"/>
    <n v="0"/>
    <n v="0"/>
    <n v="0"/>
    <s v="hvis der ikke etableres elevator er det et køkken med begrænset tilvirkning eller et modtagerkøkken."/>
    <s v="Mariah"/>
    <d v="2009-03-27T00:00:00"/>
    <n v="0"/>
    <n v="0"/>
    <n v="1"/>
    <n v="4"/>
    <n v="0"/>
    <n v="2"/>
    <n v="0"/>
    <n v="0"/>
    <n v="0"/>
    <n v="1"/>
    <n v="1"/>
    <n v="0"/>
    <n v="0"/>
    <n v="0"/>
    <n v="0"/>
    <n v="1"/>
    <n v="0"/>
    <n v="0"/>
    <n v="0"/>
    <n v="1"/>
    <n v="25"/>
    <s v="Miele professional"/>
    <n v="3"/>
    <n v="0"/>
    <n v="0"/>
    <s v="Ja"/>
    <s v="Nej"/>
    <s v="Nej"/>
    <n v="2"/>
    <s v="Begrænset"/>
    <s v="Der er 3 etager. Stuen og 1.ste sal er vuggestue. 2. og 3. sal er børnehave. Køkkenet ligger på 2. sal. De har i forvejen problemer med leverandørerne fordi maden skal op på 2. sal, der er ingen elevator. Der er påbud fra arbejdstilsynet pga trapperne."/>
    <n v="0"/>
    <x v="0"/>
    <s v="Indre By"/>
    <n v="24"/>
    <n v="0"/>
    <n v="40"/>
    <n v="0"/>
    <n v="0"/>
    <n v="0"/>
    <n v="0"/>
    <n v="0"/>
    <n v="0"/>
    <n v="0"/>
    <n v="0"/>
    <n v="0"/>
    <n v="0"/>
    <n v="0"/>
    <n v="110770.78"/>
  </r>
  <r>
    <x v="0"/>
    <n v="37573"/>
    <s v="Dronning Louise"/>
    <x v="1"/>
    <s v="Upsalagade 19"/>
    <n v="2100"/>
    <s v="København Ø"/>
    <s v="35 42 61 61"/>
    <s v="37573@buf.kk.dk"/>
    <s v="Søren Skogstad"/>
    <n v="0"/>
    <n v="0"/>
    <s v="37573@buf.kk.dk"/>
    <s v="Integreret"/>
    <n v="42"/>
    <n v="0"/>
    <n v="53"/>
    <n v="0"/>
    <n v="0"/>
    <n v="0"/>
    <n v="0"/>
    <s v="ja"/>
    <n v="2"/>
    <n v="1"/>
    <n v="5"/>
    <n v="5"/>
    <n v="5"/>
    <n v="5"/>
    <n v="0"/>
    <n v="5"/>
    <n v="0"/>
    <n v="0"/>
    <n v="5"/>
    <n v="0"/>
    <n v="100000"/>
    <n v="100000"/>
    <n v="0"/>
    <s v="Ja"/>
    <n v="0"/>
    <s v="Elisabeth Jensen"/>
    <n v="2007"/>
    <n v="25"/>
    <n v="0"/>
    <s v="ufaglært"/>
    <s v="14 års, 9 år som kok"/>
    <s v="hygiejne"/>
    <n v="0"/>
    <n v="0"/>
    <n v="0"/>
    <n v="0"/>
    <n v="0"/>
    <n v="0"/>
    <n v="0"/>
    <n v="75"/>
    <n v="75"/>
    <n v="1"/>
    <n v="0"/>
    <s v="Ja"/>
    <s v="Nej"/>
    <s v="Ja"/>
    <s v="Ja"/>
    <n v="0"/>
    <s v="Ja"/>
    <n v="0"/>
    <s v="Ja"/>
    <n v="0"/>
    <s v="Nej"/>
    <s v="De vil meget gerne have hjælp mht rekrutering af personale"/>
    <n v="0"/>
    <s v="produktionskøkken"/>
    <s v="Ja"/>
    <s v="Mindre"/>
    <s v="Ingen"/>
    <n v="0"/>
    <s v="Vuggestuen vil meget gerne have et nyt industri køleskab"/>
    <n v="0"/>
    <n v="0"/>
    <n v="0"/>
    <n v="0"/>
    <n v="0"/>
    <n v="0"/>
    <n v="0"/>
    <n v="0"/>
    <n v="0"/>
    <s v="Cathrine Joachim Jerrik"/>
    <s v="3.4.2009"/>
    <n v="0"/>
    <n v="0"/>
    <n v="1"/>
    <n v="4"/>
    <n v="0"/>
    <n v="2"/>
    <n v="0"/>
    <n v="0"/>
    <n v="0"/>
    <n v="1"/>
    <n v="1"/>
    <n v="0"/>
    <n v="2"/>
    <n v="0"/>
    <n v="0"/>
    <n v="0"/>
    <n v="1"/>
    <n v="0"/>
    <n v="1"/>
    <n v="1"/>
    <n v="2"/>
    <s v="Wexiödisk"/>
    <n v="5"/>
    <n v="0"/>
    <n v="0"/>
    <s v="Ja"/>
    <s v="Ja"/>
    <n v="0"/>
    <n v="4"/>
    <s v="God plads"/>
    <n v="0"/>
    <n v="0"/>
    <x v="0"/>
    <s v="Indre By"/>
    <n v="42"/>
    <n v="0"/>
    <n v="53"/>
    <n v="120"/>
    <n v="80"/>
    <n v="45"/>
    <n v="0"/>
    <n v="0"/>
    <n v="0"/>
    <n v="0"/>
    <n v="0"/>
    <n v="0"/>
    <n v="0"/>
    <n v="0"/>
    <n v="374623.6"/>
  </r>
  <r>
    <x v="0"/>
    <s v="37573_2"/>
    <s v="Dronning Louise"/>
    <x v="1"/>
    <s v="Upsalagade 19"/>
    <n v="2100"/>
    <s v="København Ø"/>
    <s v="35 42 61 61"/>
    <s v="37573@buf.kk.dk"/>
    <s v="Søren Skogstad"/>
    <n v="0"/>
    <n v="0"/>
    <s v="37573@buf.kk.dk"/>
    <s v="Integreret"/>
    <n v="42"/>
    <n v="0"/>
    <n v="53"/>
    <n v="0"/>
    <n v="0"/>
    <n v="0"/>
    <n v="0"/>
    <n v="0"/>
    <n v="0"/>
    <n v="0"/>
    <n v="0"/>
    <n v="0"/>
    <n v="0"/>
    <n v="0"/>
    <n v="0"/>
    <n v="0"/>
    <n v="0"/>
    <n v="0"/>
    <n v="0"/>
    <n v="0"/>
    <n v="0"/>
    <n v="0"/>
    <n v="0"/>
    <n v="0"/>
    <n v="0"/>
    <n v="0"/>
    <n v="0"/>
    <n v="0"/>
    <n v="0"/>
    <n v="0"/>
    <n v="0"/>
    <n v="0"/>
    <n v="0"/>
    <n v="0"/>
    <n v="0"/>
    <n v="0"/>
    <n v="0"/>
    <n v="0"/>
    <n v="0"/>
    <n v="0"/>
    <n v="0"/>
    <n v="0"/>
    <n v="0"/>
    <n v="0"/>
    <n v="0"/>
    <n v="0"/>
    <n v="0"/>
    <n v="0"/>
    <n v="0"/>
    <n v="0"/>
    <n v="0"/>
    <n v="0"/>
    <n v="0"/>
    <n v="0"/>
    <n v="0"/>
    <s v="Køkken begrænset tilvirk"/>
    <n v="0"/>
    <n v="0"/>
    <n v="0"/>
    <n v="0"/>
    <n v="0"/>
    <n v="0"/>
    <n v="0"/>
    <n v="0"/>
    <n v="0"/>
    <n v="0"/>
    <n v="0"/>
    <s v="Større"/>
    <s v="Nye kogeplader el. kogebord, en ekstra ovn, 2 nye køleskabe, 1 frys og bedre udsugning."/>
    <s v="køkkenmodulet er dårligt indrettet, skal flyttes om"/>
    <s v="Cathrine Joachim Jerrik"/>
    <s v="3.4.2009"/>
    <n v="0"/>
    <n v="0"/>
    <n v="0"/>
    <n v="4"/>
    <n v="0"/>
    <n v="2"/>
    <n v="0"/>
    <n v="0"/>
    <n v="0"/>
    <n v="0"/>
    <n v="1"/>
    <n v="0"/>
    <n v="0"/>
    <n v="0"/>
    <n v="0"/>
    <n v="0"/>
    <n v="0"/>
    <n v="0"/>
    <n v="0"/>
    <n v="1"/>
    <n v="20"/>
    <s v="Miele"/>
    <n v="5"/>
    <n v="0"/>
    <n v="0"/>
    <n v="0"/>
    <n v="0"/>
    <n v="0"/>
    <n v="2"/>
    <s v="Begrænset"/>
    <s v="Pænt køkken i børnehaven, men skal lige omrokeres lidt mht køkkenmodulerne, da de står helt forkert hvis der skal tilberedes mad dagligt."/>
    <n v="0"/>
    <x v="0"/>
    <s v="Indre By"/>
    <n v="42"/>
    <n v="0"/>
    <n v="53"/>
    <n v="120"/>
    <n v="80"/>
    <n v="45"/>
    <n v="0"/>
    <n v="0"/>
    <n v="0"/>
    <n v="0"/>
    <n v="0"/>
    <n v="0"/>
    <n v="0"/>
    <n v="0"/>
    <n v="374623.6"/>
  </r>
  <r>
    <x v="0"/>
    <n v="37585"/>
    <s v="Kastelsgården"/>
    <x v="1"/>
    <s v="Kastelsvej 62"/>
    <n v="2100"/>
    <s v="København Ø"/>
    <s v="35 26 63 01"/>
    <s v="37585@buf.kk.dk"/>
    <s v="Fogt Jon W."/>
    <n v="0"/>
    <n v="0"/>
    <s v="37585@buf.kk.dk"/>
    <s v="Integreret"/>
    <n v="44"/>
    <n v="0"/>
    <n v="66"/>
    <n v="0"/>
    <n v="0"/>
    <n v="0"/>
    <n v="0"/>
    <s v="ja"/>
    <n v="2"/>
    <n v="1"/>
    <n v="5"/>
    <n v="5"/>
    <n v="5"/>
    <n v="5"/>
    <n v="0"/>
    <n v="0"/>
    <n v="5"/>
    <n v="0"/>
    <n v="5"/>
    <n v="0"/>
    <n v="200000"/>
    <n v="200000"/>
    <n v="0"/>
    <s v="Ja"/>
    <n v="0"/>
    <s v="Pia Petersen"/>
    <n v="2006"/>
    <n v="35"/>
    <n v="0"/>
    <s v="Proffesionsbachelor fra Suhrs"/>
    <n v="0"/>
    <n v="0"/>
    <s v="Sine Mogensen"/>
    <n v="2004"/>
    <n v="25"/>
    <n v="0"/>
    <s v="ufaglært"/>
    <s v="5 års erfaring med madlavning"/>
    <n v="0"/>
    <n v="100"/>
    <n v="100"/>
    <n v="1"/>
    <n v="1"/>
    <s v="Ja"/>
    <s v="Nej"/>
    <s v="Ja"/>
    <s v="Ja"/>
    <n v="0"/>
    <s v="Ja"/>
    <n v="0"/>
    <s v="Ja"/>
    <n v="0"/>
    <n v="0"/>
    <n v="0"/>
    <n v="0"/>
    <s v="produktionskøkken"/>
    <s v="nej"/>
    <s v="Større"/>
    <s v="Ingen"/>
    <s v="ja"/>
    <s v="En konvektionsovn med 10 stik og en bedre udsugning. Da køkkenet ligger højt og institutionen ligger i forskellige åbne niveauer, vil det være nødvendigt at få en åben elevator til at transportere rulleborderne med maden.."/>
    <s v="Større"/>
    <s v="Ingen"/>
    <s v="Ja"/>
    <n v="0"/>
    <n v="0"/>
    <n v="0"/>
    <n v="0"/>
    <n v="0"/>
    <n v="0"/>
    <s v="Cathrine Joachim Jerrik"/>
    <s v="30.3.2009"/>
    <n v="0"/>
    <n v="0"/>
    <n v="1"/>
    <n v="5"/>
    <n v="0"/>
    <n v="2"/>
    <n v="0"/>
    <n v="0"/>
    <n v="0"/>
    <n v="2"/>
    <n v="1"/>
    <n v="0"/>
    <n v="0"/>
    <n v="0"/>
    <n v="0"/>
    <n v="1"/>
    <n v="3"/>
    <n v="0"/>
    <n v="0"/>
    <n v="1"/>
    <n v="2"/>
    <s v="Hobart"/>
    <n v="4"/>
    <s v="Ja"/>
    <n v="20"/>
    <s v="Nej"/>
    <s v="Ja"/>
    <s v="Nej"/>
    <n v="2"/>
    <s v="God plads"/>
    <s v="Dejligt stort lager"/>
    <n v="0"/>
    <x v="0"/>
    <s v="Indre By"/>
    <n v="44"/>
    <n v="0"/>
    <n v="66"/>
    <n v="0"/>
    <n v="0"/>
    <n v="0"/>
    <n v="0"/>
    <n v="0"/>
    <n v="0"/>
    <n v="0"/>
    <n v="0"/>
    <n v="0"/>
    <n v="0"/>
    <n v="0"/>
    <n v="223281.95"/>
  </r>
  <r>
    <x v="0"/>
    <s v="37585_2"/>
    <s v="Kastelsgården"/>
    <x v="1"/>
    <s v="Kastelsvej 62"/>
    <n v="2100"/>
    <s v="København Ø"/>
    <s v="35 26 63 01"/>
    <s v="37585@buf.kk.dk"/>
    <s v="Fogt Jon W."/>
    <n v="0"/>
    <n v="0"/>
    <s v="37585@buf.kk.dk"/>
    <s v="Integreret"/>
    <n v="44"/>
    <n v="0"/>
    <n v="66"/>
    <n v="0"/>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n v="0"/>
    <n v="0"/>
    <n v="0"/>
    <n v="0"/>
    <n v="0"/>
    <n v="0"/>
    <n v="0"/>
    <n v="0"/>
    <n v="0"/>
    <n v="0"/>
    <n v="0"/>
    <s v="Større"/>
    <s v="kogebord m 5 blus, 2 ovne eller konvektionsovn, køleskabe og udsugning."/>
    <s v="Køkkenet ligger i et køkken -alrum og bliver brugt som hyggerum og opvaskerum for børnehaven. Da vuggestuens køkken er et godt køkken i brug vil det være naturligt at bruge det og deres personale til at tilberede børnehavens måltider."/>
    <s v="Cathrine Joachim Jerrik"/>
    <s v="30.3.2009"/>
    <n v="0"/>
    <n v="1"/>
    <n v="0"/>
    <n v="0"/>
    <n v="0"/>
    <n v="0"/>
    <n v="0"/>
    <n v="0"/>
    <n v="0"/>
    <n v="2"/>
    <n v="1"/>
    <n v="0"/>
    <n v="0"/>
    <n v="0"/>
    <n v="0"/>
    <n v="0"/>
    <n v="0"/>
    <n v="0"/>
    <n v="0"/>
    <n v="1"/>
    <n v="20"/>
    <s v="Miele"/>
    <n v="3"/>
    <s v="Nej"/>
    <n v="0"/>
    <n v="0"/>
    <s v="Nej"/>
    <s v="Nej"/>
    <n v="1"/>
    <s v="Begrænset"/>
    <n v="0"/>
    <n v="0"/>
    <x v="0"/>
    <s v="Indre By"/>
    <n v="44"/>
    <n v="0"/>
    <n v="66"/>
    <n v="0"/>
    <n v="0"/>
    <n v="0"/>
    <n v="0"/>
    <n v="0"/>
    <n v="0"/>
    <n v="0"/>
    <n v="0"/>
    <n v="0"/>
    <n v="0"/>
    <n v="0"/>
    <n v="223281.95"/>
  </r>
  <r>
    <x v="0"/>
    <n v="37587"/>
    <s v="Caroline Amalie"/>
    <x v="1"/>
    <s v="Suensonsgade 65"/>
    <n v="1322"/>
    <s v="København K"/>
    <n v="33145004"/>
    <s v="37587@buf.kk.dk"/>
    <s v="Mette Rohde"/>
    <n v="0"/>
    <n v="0"/>
    <s v="37587@buf.kk.dk"/>
    <s v="Integreret"/>
    <n v="0"/>
    <n v="0"/>
    <n v="40"/>
    <n v="60"/>
    <n v="54"/>
    <n v="0"/>
    <n v="0"/>
    <s v="ja"/>
    <n v="2"/>
    <n v="1"/>
    <n v="0"/>
    <n v="0"/>
    <n v="0"/>
    <n v="0"/>
    <n v="0"/>
    <n v="5"/>
    <n v="0"/>
    <n v="0"/>
    <n v="5"/>
    <n v="0"/>
    <n v="0"/>
    <n v="142000"/>
    <n v="0"/>
    <n v="0"/>
    <n v="0"/>
    <n v="0"/>
    <n v="0"/>
    <n v="0"/>
    <n v="0"/>
    <n v="0"/>
    <n v="0"/>
    <n v="0"/>
    <n v="0"/>
    <n v="0"/>
    <n v="0"/>
    <n v="0"/>
    <n v="0"/>
    <n v="0"/>
    <n v="0"/>
    <n v="0"/>
    <n v="95"/>
    <n v="0"/>
    <n v="1"/>
    <s v="Ja"/>
    <s v="Nej"/>
    <s v="Ja"/>
    <n v="0"/>
    <s v="Køkkenet er ikke istand til at lave mad p.t. men efter en ombyggning vil de gerne selv lave maden"/>
    <s v="Ja"/>
    <n v="0"/>
    <n v="0"/>
    <n v="0"/>
    <s v="Nej"/>
    <s v="Vil meget gerne have hjælp mht rekrutering af køkken personale"/>
    <n v="0"/>
    <s v="Køkken begrænset tilvirk"/>
    <n v="0"/>
    <n v="0"/>
    <n v="0"/>
    <n v="0"/>
    <n v="0"/>
    <n v="0"/>
    <n v="0"/>
    <n v="0"/>
    <n v="0"/>
    <n v="0"/>
    <n v="0"/>
    <s v="Større"/>
    <s v="køkkenet mangler næsten det hele dog ikke opvasker"/>
    <s v="Køkkenet er nedslidt og meget lille, der er et stort tilstødende lokale der kunne sammenlægges med nuværende køkken, trænger til mere eller mindre alt nyt."/>
    <s v="Cathrine Joachim Jerrik"/>
    <s v="30.3.2009"/>
    <n v="0"/>
    <n v="0"/>
    <n v="0"/>
    <n v="4"/>
    <n v="0"/>
    <n v="1"/>
    <n v="0"/>
    <n v="0"/>
    <n v="0"/>
    <n v="2"/>
    <n v="1"/>
    <n v="0"/>
    <n v="0"/>
    <n v="0"/>
    <n v="0"/>
    <n v="1"/>
    <n v="1"/>
    <n v="0"/>
    <n v="0"/>
    <n v="1"/>
    <n v="20"/>
    <s v="Miele"/>
    <n v="3"/>
    <n v="0"/>
    <n v="0"/>
    <n v="0"/>
    <n v="0"/>
    <n v="0"/>
    <n v="1"/>
    <s v="Begrænset"/>
    <s v="Børnehavens køkken er helt småt og gammelt, men fritidshjemmet på toppen af institutionen har et top flot og korrekt indrettet køkken, der er bare ingen elevator. "/>
    <n v="0"/>
    <x v="0"/>
    <s v="Indre By"/>
    <n v="0"/>
    <n v="0"/>
    <n v="40"/>
    <n v="60"/>
    <n v="33"/>
    <n v="20"/>
    <n v="0"/>
    <n v="0"/>
    <n v="0"/>
    <n v="0"/>
    <n v="0"/>
    <n v="0"/>
    <n v="0"/>
    <n v="0"/>
    <n v="159719.04999999999"/>
  </r>
  <r>
    <x v="0"/>
    <s v="37587_2"/>
    <s v="Caroline Amalie"/>
    <x v="1"/>
    <s v="Suensonsgade 65"/>
    <n v="1322"/>
    <s v="København K"/>
    <n v="33145004"/>
    <s v="37587@buf.kk.dk"/>
    <s v="Mette Rohde"/>
    <n v="0"/>
    <n v="0"/>
    <s v="37587@buf.kk.dk"/>
    <s v="Integreret"/>
    <n v="0"/>
    <n v="0"/>
    <n v="40"/>
    <n v="60"/>
    <n v="54"/>
    <n v="0"/>
    <n v="0"/>
    <s v="ja"/>
    <n v="0"/>
    <n v="0"/>
    <n v="0"/>
    <n v="0"/>
    <n v="0"/>
    <n v="0"/>
    <n v="0"/>
    <n v="0"/>
    <n v="0"/>
    <n v="0"/>
    <n v="0"/>
    <n v="0"/>
    <n v="0"/>
    <n v="0"/>
    <n v="0"/>
    <n v="0"/>
    <n v="0"/>
    <n v="0"/>
    <n v="0"/>
    <n v="0"/>
    <n v="0"/>
    <n v="0"/>
    <n v="0"/>
    <n v="0"/>
    <n v="0"/>
    <n v="0"/>
    <n v="0"/>
    <n v="0"/>
    <n v="0"/>
    <n v="0"/>
    <n v="0"/>
    <n v="0"/>
    <n v="0"/>
    <n v="0"/>
    <n v="0"/>
    <n v="0"/>
    <n v="0"/>
    <n v="0"/>
    <n v="0"/>
    <n v="0"/>
    <n v="0"/>
    <n v="0"/>
    <n v="0"/>
    <n v="0"/>
    <n v="0"/>
    <n v="0"/>
    <n v="0"/>
    <s v="produktionskøkken"/>
    <s v="Ja"/>
    <s v="Ingen"/>
    <n v="0"/>
    <n v="0"/>
    <n v="0"/>
    <n v="0"/>
    <n v="0"/>
    <n v="0"/>
    <n v="0"/>
    <n v="0"/>
    <n v="0"/>
    <n v="0"/>
    <n v="0"/>
    <s v="Køkkenet kunne godt lave mad til børnehaven, men der er 3 etager ned og det tilhører fritidshjemmet"/>
    <n v="0"/>
    <n v="0"/>
    <n v="0"/>
    <n v="0"/>
    <n v="0"/>
    <n v="4"/>
    <n v="0"/>
    <n v="1"/>
    <n v="0"/>
    <n v="0"/>
    <n v="0"/>
    <n v="1"/>
    <n v="0"/>
    <n v="0"/>
    <n v="0"/>
    <n v="0"/>
    <n v="0"/>
    <n v="1"/>
    <n v="0"/>
    <n v="0"/>
    <n v="0"/>
    <n v="1"/>
    <n v="2"/>
    <s v="Elektrolux"/>
    <n v="5"/>
    <n v="0"/>
    <n v="0"/>
    <n v="0"/>
    <s v="Ja"/>
    <n v="0"/>
    <n v="2"/>
    <s v="God plads"/>
    <n v="0"/>
    <n v="0"/>
    <x v="0"/>
    <s v="Indre By"/>
    <n v="0"/>
    <n v="0"/>
    <n v="40"/>
    <n v="60"/>
    <n v="33"/>
    <n v="20"/>
    <n v="0"/>
    <n v="0"/>
    <n v="0"/>
    <n v="0"/>
    <n v="0"/>
    <n v="0"/>
    <n v="0"/>
    <n v="0"/>
    <n v="159719.04999999999"/>
  </r>
  <r>
    <x v="1"/>
    <n v="37202"/>
    <s v="Snorregården"/>
    <x v="2"/>
    <s v="Ragnhildgade 80"/>
    <n v="2100"/>
    <s v="København Ø"/>
    <s v="39 16 30 40"/>
    <s v="37202@buf.kk.dk"/>
    <s v="Rikke Nielsen"/>
    <n v="0"/>
    <n v="0"/>
    <s v="37202@buf.kk.dk"/>
    <n v="0"/>
    <n v="0"/>
    <n v="0"/>
    <n v="0"/>
    <n v="0"/>
    <n v="0"/>
    <n v="0"/>
    <n v="0"/>
    <n v="0"/>
    <n v="0"/>
    <n v="0"/>
    <n v="5"/>
    <n v="5"/>
    <n v="5"/>
    <n v="5"/>
    <n v="0"/>
    <n v="0"/>
    <n v="0"/>
    <n v="0"/>
    <n v="0"/>
    <n v="0"/>
    <n v="149760"/>
    <n v="0"/>
    <n v="0"/>
    <n v="0"/>
    <n v="0"/>
    <n v="0"/>
    <n v="0"/>
    <n v="0"/>
    <n v="0"/>
    <n v="0"/>
    <n v="0"/>
    <n v="0"/>
    <n v="0"/>
    <n v="0"/>
    <n v="0"/>
    <n v="0"/>
    <n v="0"/>
    <n v="0"/>
    <n v="0"/>
    <n v="9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1"/>
    <s v="Nørrebro"/>
    <n v="60"/>
    <n v="0"/>
    <n v="0"/>
    <n v="0"/>
    <n v="0"/>
    <n v="0"/>
    <n v="0"/>
    <n v="0"/>
    <n v="0"/>
    <n v="0"/>
    <n v="0"/>
    <n v="0"/>
    <n v="0"/>
    <n v="0"/>
    <n v="121095.96"/>
  </r>
  <r>
    <x v="1"/>
    <n v="37206"/>
    <s v="Titania"/>
    <x v="2"/>
    <s v="Titangade 3"/>
    <n v="2200"/>
    <s v="København N"/>
    <s v="35 86 86 90"/>
    <s v="37206@buf.kk.dk"/>
    <s v="Inger Gjerrild"/>
    <n v="39208302"/>
    <n v="0"/>
    <s v="37206@buf.kk.dk"/>
    <n v="0"/>
    <n v="0"/>
    <n v="0"/>
    <n v="0"/>
    <n v="0"/>
    <n v="0"/>
    <n v="0"/>
    <n v="0"/>
    <n v="0"/>
    <n v="0"/>
    <n v="0"/>
    <n v="0"/>
    <n v="0"/>
    <n v="0"/>
    <n v="0"/>
    <n v="0"/>
    <n v="0"/>
    <n v="0"/>
    <n v="0"/>
    <n v="0"/>
    <n v="0"/>
    <n v="110000"/>
    <n v="0"/>
    <n v="0"/>
    <n v="0"/>
    <n v="0"/>
    <n v="0"/>
    <n v="0"/>
    <n v="0"/>
    <n v="0"/>
    <n v="0"/>
    <n v="0"/>
    <n v="0"/>
    <n v="0"/>
    <n v="0"/>
    <n v="0"/>
    <n v="0"/>
    <n v="0"/>
    <n v="0"/>
    <n v="0"/>
    <n v="9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1"/>
    <s v="Nørrebro"/>
    <n v="48"/>
    <n v="0"/>
    <n v="0"/>
    <n v="0"/>
    <n v="0"/>
    <n v="0"/>
    <n v="0"/>
    <n v="0"/>
    <n v="0"/>
    <n v="0"/>
    <n v="0"/>
    <n v="0"/>
    <n v="0"/>
    <n v="0"/>
    <n v="137757.21"/>
  </r>
  <r>
    <x v="1"/>
    <n v="37219"/>
    <s v="Vuggestuen Fixkarreen"/>
    <x v="2"/>
    <s v="Jagtvej 105D"/>
    <n v="2200"/>
    <s v="København N"/>
    <s v="35 85 41 88"/>
    <s v="37219@buf.kk.dk"/>
    <s v="Nina Lentz"/>
    <n v="35261775"/>
    <n v="0"/>
    <s v="37219n@buf.kk.dk"/>
    <n v="0"/>
    <n v="0"/>
    <n v="0"/>
    <n v="0"/>
    <n v="0"/>
    <n v="0"/>
    <n v="0"/>
    <n v="0"/>
    <n v="0"/>
    <n v="0"/>
    <n v="0"/>
    <n v="5"/>
    <n v="0"/>
    <n v="4"/>
    <n v="5"/>
    <n v="0"/>
    <n v="0"/>
    <n v="0"/>
    <n v="0"/>
    <n v="0"/>
    <n v="0"/>
    <n v="85000"/>
    <n v="0"/>
    <n v="0"/>
    <n v="0"/>
    <n v="0"/>
    <n v="0"/>
    <n v="0"/>
    <n v="0"/>
    <n v="0"/>
    <n v="0"/>
    <n v="0"/>
    <n v="0"/>
    <n v="0"/>
    <n v="0"/>
    <n v="0"/>
    <n v="0"/>
    <n v="0"/>
    <n v="0"/>
    <n v="0"/>
    <n v="8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1"/>
    <s v="Nørrebro"/>
    <n v="44"/>
    <n v="0"/>
    <n v="0"/>
    <n v="0"/>
    <n v="0"/>
    <n v="0"/>
    <n v="0"/>
    <n v="0"/>
    <n v="0"/>
    <n v="0"/>
    <n v="0"/>
    <n v="0"/>
    <n v="0"/>
    <n v="0"/>
    <n v="79471.009999999995"/>
  </r>
  <r>
    <x v="1"/>
    <n v="37221"/>
    <s v="Troldebo"/>
    <x v="2"/>
    <s v="Tagensvej 113C"/>
    <n v="2200"/>
    <s v="København N"/>
    <s v="35 85 83 65"/>
    <s v="37221@buf.kk.dk"/>
    <s v="Johnna Stuhr Jørgensen"/>
    <n v="42916195"/>
    <n v="0"/>
    <s v="37221@buf.kk.dk"/>
    <n v="0"/>
    <n v="0"/>
    <n v="0"/>
    <n v="0"/>
    <n v="0"/>
    <n v="0"/>
    <n v="0"/>
    <n v="0"/>
    <n v="0"/>
    <n v="0"/>
    <n v="0"/>
    <n v="5"/>
    <n v="4"/>
    <n v="4"/>
    <n v="4"/>
    <n v="0"/>
    <n v="0"/>
    <n v="0"/>
    <n v="0"/>
    <n v="0"/>
    <n v="0"/>
    <n v="76000"/>
    <n v="0"/>
    <n v="0"/>
    <n v="0"/>
    <n v="0"/>
    <n v="0"/>
    <n v="0"/>
    <n v="0"/>
    <n v="0"/>
    <n v="0"/>
    <n v="0"/>
    <n v="0"/>
    <n v="0"/>
    <n v="0"/>
    <n v="0"/>
    <n v="0"/>
    <n v="0"/>
    <n v="0"/>
    <n v="0"/>
    <n v="97"/>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1"/>
    <s v="Nørrebro"/>
    <n v="41"/>
    <n v="0"/>
    <n v="0"/>
    <n v="0"/>
    <n v="0"/>
    <n v="0"/>
    <n v="0"/>
    <n v="0"/>
    <n v="0"/>
    <n v="0"/>
    <n v="0"/>
    <n v="0"/>
    <n v="0"/>
    <n v="0"/>
    <n v="102168.4"/>
  </r>
  <r>
    <x v="0"/>
    <s v="37245_2"/>
    <n v="0"/>
    <x v="2"/>
    <s v="Lundtoftegade 47"/>
    <n v="2200"/>
    <s v="København N"/>
    <s v="35 85 17 73"/>
    <s v="37245@buf.kk.dk"/>
    <s v="Susanne Elling"/>
    <n v="38102059"/>
    <n v="0"/>
    <s v="37245@buf.kk.dk"/>
    <n v="0"/>
    <n v="0"/>
    <n v="0"/>
    <n v="0"/>
    <n v="0"/>
    <n v="0"/>
    <n v="0"/>
    <n v="0"/>
    <n v="0"/>
    <n v="4"/>
    <n v="2"/>
    <n v="0"/>
    <n v="0"/>
    <n v="0"/>
    <n v="0"/>
    <n v="0"/>
    <n v="0"/>
    <n v="0"/>
    <n v="0"/>
    <n v="0"/>
    <n v="0"/>
    <n v="0"/>
    <n v="0"/>
    <n v="0"/>
    <n v="0"/>
    <n v="0"/>
    <n v="0"/>
    <n v="0"/>
    <n v="0"/>
    <n v="0"/>
    <n v="0"/>
    <n v="0"/>
    <n v="0"/>
    <n v="0"/>
    <n v="0"/>
    <n v="0"/>
    <n v="0"/>
    <n v="0"/>
    <n v="0"/>
    <n v="0"/>
    <n v="0"/>
    <n v="0"/>
    <n v="0"/>
    <n v="0"/>
    <n v="0"/>
    <n v="0"/>
    <n v="0"/>
    <n v="0"/>
    <n v="0"/>
    <n v="0"/>
    <n v="0"/>
    <n v="0"/>
    <n v="0"/>
    <n v="0"/>
    <n v="0"/>
    <n v="0"/>
    <s v="Køkken begrænset tilvirk"/>
    <n v="0"/>
    <n v="0"/>
    <n v="0"/>
    <n v="0"/>
    <s v="ej relevant, da der er flere køkkener"/>
    <n v="0"/>
    <n v="0"/>
    <n v="0"/>
    <n v="0"/>
    <n v="0"/>
    <n v="0"/>
    <n v="0"/>
    <n v="0"/>
    <n v="0"/>
    <s v="Birgitte Glerup / Sine"/>
    <d v="2009-03-15T00:00:00"/>
    <n v="0"/>
    <n v="1"/>
    <n v="0"/>
    <n v="4"/>
    <n v="1"/>
    <n v="0"/>
    <n v="0"/>
    <n v="0"/>
    <n v="0"/>
    <n v="1"/>
    <n v="0"/>
    <n v="0"/>
    <n v="1"/>
    <n v="0"/>
    <n v="0"/>
    <n v="0"/>
    <n v="0"/>
    <n v="0"/>
    <n v="0"/>
    <n v="1"/>
    <n v="20"/>
    <s v="Miele"/>
    <n v="5"/>
    <s v="Nej"/>
    <n v="0"/>
    <s v="Nej"/>
    <s v="Nej"/>
    <s v="Nej"/>
    <n v="2"/>
    <n v="0"/>
    <s v="Nedslidt 70'er køkken dog ok maskiner og fliser på væg"/>
    <n v="0"/>
    <x v="0"/>
    <s v="Nørrebro"/>
    <n v="48"/>
    <n v="0"/>
    <n v="108"/>
    <n v="0"/>
    <n v="0"/>
    <n v="0"/>
    <n v="0"/>
    <n v="0"/>
    <n v="0"/>
    <n v="0"/>
    <n v="0"/>
    <n v="0"/>
    <n v="0"/>
    <n v="0"/>
    <n v="259016.83"/>
  </r>
  <r>
    <x v="0"/>
    <s v="37245_3"/>
    <n v="0"/>
    <x v="2"/>
    <s v="Lundtoftegade 47"/>
    <n v="2200"/>
    <s v="København N"/>
    <s v="35 85 17 73"/>
    <s v="37245@buf.kk.dk"/>
    <s v="Susanne Elling"/>
    <n v="38102059"/>
    <n v="0"/>
    <s v="37245@buf.kk.dk"/>
    <n v="0"/>
    <n v="0"/>
    <n v="0"/>
    <n v="0"/>
    <n v="0"/>
    <n v="0"/>
    <n v="0"/>
    <n v="0"/>
    <n v="0"/>
    <n v="4"/>
    <n v="3"/>
    <n v="0"/>
    <n v="0"/>
    <n v="0"/>
    <n v="0"/>
    <n v="0"/>
    <n v="0"/>
    <n v="0"/>
    <n v="0"/>
    <n v="0"/>
    <n v="0"/>
    <n v="0"/>
    <n v="0"/>
    <n v="0"/>
    <n v="0"/>
    <n v="0"/>
    <n v="0"/>
    <n v="0"/>
    <n v="0"/>
    <n v="0"/>
    <n v="0"/>
    <n v="0"/>
    <n v="0"/>
    <n v="0"/>
    <n v="0"/>
    <n v="0"/>
    <n v="0"/>
    <n v="0"/>
    <n v="0"/>
    <n v="0"/>
    <n v="0"/>
    <n v="0"/>
    <n v="0"/>
    <n v="0"/>
    <n v="0"/>
    <n v="0"/>
    <n v="0"/>
    <n v="0"/>
    <n v="0"/>
    <n v="0"/>
    <n v="0"/>
    <n v="0"/>
    <n v="0"/>
    <n v="0"/>
    <n v="0"/>
    <n v="0"/>
    <s v="produktionskøkken"/>
    <s v="Ja"/>
    <s v="Ingen"/>
    <s v="Ingen"/>
    <s v="Nej"/>
    <n v="0"/>
    <n v="0"/>
    <n v="0"/>
    <n v="0"/>
    <n v="0"/>
    <n v="0"/>
    <n v="0"/>
    <n v="0"/>
    <n v="0"/>
    <n v="0"/>
    <s v="Birgitte Glerup / Sine"/>
    <d v="2009-03-15T00:00:00"/>
    <n v="0"/>
    <n v="1"/>
    <n v="0"/>
    <n v="4"/>
    <n v="0"/>
    <n v="2"/>
    <n v="0"/>
    <n v="0"/>
    <n v="0"/>
    <n v="1"/>
    <n v="2"/>
    <n v="0"/>
    <n v="0"/>
    <n v="0"/>
    <n v="0"/>
    <n v="1"/>
    <n v="0"/>
    <n v="0"/>
    <n v="0"/>
    <n v="1"/>
    <n v="20"/>
    <s v="Miele"/>
    <n v="4"/>
    <s v="Nej"/>
    <n v="0"/>
    <s v="Ja"/>
    <s v="Ja"/>
    <s v="Nej"/>
    <n v="1"/>
    <s v="God plads"/>
    <n v="0"/>
    <n v="0"/>
    <x v="0"/>
    <s v="Nørrebro"/>
    <n v="48"/>
    <n v="0"/>
    <n v="108"/>
    <n v="0"/>
    <n v="0"/>
    <n v="0"/>
    <n v="0"/>
    <n v="0"/>
    <n v="0"/>
    <n v="0"/>
    <n v="0"/>
    <n v="0"/>
    <n v="0"/>
    <n v="0"/>
    <n v="259016.83"/>
  </r>
  <r>
    <x v="0"/>
    <s v="37245_4"/>
    <n v="0"/>
    <x v="2"/>
    <s v="Lundtoftegade 47"/>
    <n v="2200"/>
    <s v="København N"/>
    <s v="35 85 17 73"/>
    <s v="37245@buf.kk.dk"/>
    <s v="Susanne Elling"/>
    <n v="38102059"/>
    <n v="0"/>
    <s v="37245@buf.kk.dk"/>
    <n v="0"/>
    <n v="0"/>
    <n v="0"/>
    <n v="0"/>
    <n v="0"/>
    <n v="0"/>
    <n v="0"/>
    <n v="0"/>
    <n v="0"/>
    <n v="4"/>
    <n v="4"/>
    <n v="0"/>
    <n v="0"/>
    <n v="0"/>
    <n v="0"/>
    <n v="0"/>
    <n v="0"/>
    <n v="0"/>
    <n v="0"/>
    <n v="0"/>
    <n v="0"/>
    <n v="0"/>
    <n v="0"/>
    <n v="0"/>
    <n v="0"/>
    <n v="0"/>
    <n v="0"/>
    <n v="0"/>
    <n v="0"/>
    <n v="0"/>
    <n v="0"/>
    <n v="0"/>
    <n v="0"/>
    <n v="0"/>
    <n v="0"/>
    <n v="0"/>
    <n v="0"/>
    <n v="0"/>
    <n v="0"/>
    <n v="0"/>
    <n v="0"/>
    <n v="0"/>
    <n v="0"/>
    <n v="0"/>
    <n v="0"/>
    <n v="0"/>
    <n v="0"/>
    <n v="0"/>
    <n v="0"/>
    <n v="0"/>
    <n v="0"/>
    <n v="0"/>
    <n v="0"/>
    <n v="0"/>
    <n v="0"/>
    <n v="0"/>
    <s v="produktionskøkken"/>
    <s v="Ja"/>
    <s v="Ingen"/>
    <s v="Ingen"/>
    <s v="Nej"/>
    <n v="0"/>
    <n v="0"/>
    <n v="0"/>
    <n v="0"/>
    <n v="0"/>
    <n v="0"/>
    <n v="0"/>
    <n v="0"/>
    <n v="0"/>
    <n v="0"/>
    <s v="Birgitte Glerup / Sine"/>
    <d v="2009-03-15T00:00:00"/>
    <n v="0"/>
    <n v="0"/>
    <n v="0"/>
    <n v="0"/>
    <n v="0"/>
    <n v="2"/>
    <n v="0"/>
    <n v="0"/>
    <n v="0"/>
    <n v="0"/>
    <n v="2"/>
    <n v="0"/>
    <n v="0"/>
    <n v="0"/>
    <n v="0"/>
    <n v="0"/>
    <n v="2"/>
    <n v="0"/>
    <n v="0"/>
    <n v="1"/>
    <n v="20"/>
    <s v="Miele"/>
    <n v="3"/>
    <s v="Nej"/>
    <n v="0"/>
    <s v="Ja"/>
    <s v="Ja"/>
    <s v="Nej"/>
    <n v="2"/>
    <s v="God plads"/>
    <s v="Køkkenet fungerer selvstændigt m egen køkkendame til 40 børn"/>
    <n v="0"/>
    <x v="0"/>
    <s v="Nørrebro"/>
    <n v="48"/>
    <n v="0"/>
    <n v="108"/>
    <n v="0"/>
    <n v="0"/>
    <n v="0"/>
    <n v="0"/>
    <n v="0"/>
    <n v="0"/>
    <n v="0"/>
    <n v="0"/>
    <n v="0"/>
    <n v="0"/>
    <n v="0"/>
    <n v="259016.83"/>
  </r>
  <r>
    <x v="0"/>
    <n v="37554"/>
    <s v="7 Springeren"/>
    <x v="2"/>
    <s v="Kapelvej 7A"/>
    <n v="2200"/>
    <s v="København N"/>
    <s v="35 39 33 19"/>
    <s v="37554@buf.kk.dk"/>
    <s v="Lonnie L. Florang"/>
    <n v="35356057"/>
    <n v="0"/>
    <s v="37554@buf.kk.dk"/>
    <n v="0"/>
    <n v="0"/>
    <n v="0"/>
    <n v="0"/>
    <n v="0"/>
    <n v="0"/>
    <n v="0"/>
    <n v="0"/>
    <s v="Nej"/>
    <n v="0"/>
    <n v="0"/>
    <n v="5"/>
    <n v="5"/>
    <n v="4"/>
    <n v="0"/>
    <n v="0"/>
    <n v="5"/>
    <n v="5"/>
    <n v="0"/>
    <n v="5"/>
    <n v="0"/>
    <n v="0"/>
    <n v="0"/>
    <n v="0"/>
    <s v="Ja"/>
    <n v="0"/>
    <s v="Else Pedersen"/>
    <n v="1996"/>
    <n v="32"/>
    <n v="0"/>
    <s v="ufaglært"/>
    <s v="minimum 13 år"/>
    <s v="økologisk oplysningsforbund"/>
    <n v="0"/>
    <n v="0"/>
    <n v="0"/>
    <n v="0"/>
    <n v="0"/>
    <n v="0"/>
    <n v="0"/>
    <n v="100"/>
    <n v="100"/>
    <n v="1"/>
    <n v="1"/>
    <s v="Ja"/>
    <s v="Nej"/>
    <s v="Ja"/>
    <s v="Ja"/>
    <n v="0"/>
    <s v="Ja"/>
    <n v="0"/>
    <s v="Ja"/>
    <n v="0"/>
    <s v="ja"/>
    <n v="0"/>
    <n v="0"/>
    <s v="produktionskøkken"/>
    <s v="nej"/>
    <s v="Mindre"/>
    <s v="Ingen"/>
    <n v="0"/>
    <s v="1 industrikøleskab, en ny industriopvasker, grønt robot, evt en kartoffelskræller"/>
    <n v="0"/>
    <n v="0"/>
    <n v="0"/>
    <n v="0"/>
    <n v="0"/>
    <n v="0"/>
    <n v="0"/>
    <n v="0"/>
    <n v="0"/>
    <s v="Cathrine Jerrik"/>
    <s v="23.4.2009"/>
    <n v="0"/>
    <n v="0"/>
    <n v="0"/>
    <n v="4"/>
    <n v="0"/>
    <n v="2"/>
    <n v="0"/>
    <n v="0"/>
    <n v="0"/>
    <n v="1"/>
    <n v="1"/>
    <n v="0"/>
    <n v="0"/>
    <n v="0"/>
    <n v="0"/>
    <n v="1"/>
    <n v="0"/>
    <n v="0"/>
    <n v="1"/>
    <n v="1"/>
    <n v="20"/>
    <s v="Miele"/>
    <n v="4"/>
    <n v="0"/>
    <n v="0"/>
    <s v="Ja"/>
    <n v="0"/>
    <n v="0"/>
    <n v="3"/>
    <s v="God plads"/>
    <s v="har en dejlig kælder der bruges til lager"/>
    <n v="0"/>
    <x v="0"/>
    <s v="Nørrebro"/>
    <n v="24"/>
    <n v="0"/>
    <n v="42"/>
    <n v="0"/>
    <n v="0"/>
    <n v="0"/>
    <n v="0"/>
    <n v="0"/>
    <n v="0"/>
    <n v="0"/>
    <n v="0"/>
    <n v="0"/>
    <n v="0"/>
    <n v="0"/>
    <n v="109175.88"/>
  </r>
  <r>
    <x v="1"/>
    <n v="37236"/>
    <s v="Valby Vuggestue"/>
    <x v="3"/>
    <s v="Eschrichtsvej 7"/>
    <n v="2500"/>
    <s v="Valby"/>
    <s v="36 17 00 74"/>
    <s v="37236@buf.kk.dk"/>
    <s v="Jan Mikkelsen"/>
    <n v="43905375"/>
    <n v="28314130"/>
    <s v="37236@buf.kk.dk"/>
    <n v="0"/>
    <n v="0"/>
    <n v="0"/>
    <n v="0"/>
    <n v="0"/>
    <n v="0"/>
    <n v="0"/>
    <n v="0"/>
    <n v="0"/>
    <n v="0"/>
    <n v="0"/>
    <n v="5"/>
    <n v="5"/>
    <n v="5"/>
    <n v="5"/>
    <n v="0"/>
    <n v="0"/>
    <n v="0"/>
    <n v="0"/>
    <n v="0"/>
    <n v="0"/>
    <n v="190000"/>
    <n v="0"/>
    <n v="0"/>
    <n v="0"/>
    <n v="0"/>
    <n v="0"/>
    <n v="0"/>
    <n v="0"/>
    <n v="0"/>
    <n v="0"/>
    <n v="0"/>
    <n v="0"/>
    <n v="0"/>
    <n v="0"/>
    <n v="0"/>
    <n v="0"/>
    <n v="0"/>
    <n v="0"/>
    <n v="0"/>
    <n v="85"/>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s v="MADHUS KOMMENTAR: Tilsutter mig lederens ønsker. Måske er en flytning af kogeborde ikke så vigtigt, men det andet er "/>
    <n v="0"/>
    <x v="1"/>
    <s v="Valby"/>
    <n v="74"/>
    <n v="0"/>
    <n v="0"/>
    <n v="0"/>
    <n v="0"/>
    <n v="0"/>
    <n v="0"/>
    <n v="0"/>
    <n v="0"/>
    <n v="0"/>
    <n v="0"/>
    <n v="0"/>
    <n v="0"/>
    <n v="0"/>
    <n v="208231.36"/>
  </r>
  <r>
    <x v="1"/>
    <n v="37556"/>
    <s v="Valnødden"/>
    <x v="3"/>
    <s v="Kettegårds Allé 65"/>
    <n v="2650"/>
    <s v="Hvidovre"/>
    <s v="36 78 65 91"/>
    <s v="37556@buf.kk.dk"/>
    <s v="Anette Marie Larsen"/>
    <n v="35356911"/>
    <n v="36786591"/>
    <s v="37556@buf.kk.dk"/>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0"/>
    <s v="Valby"/>
    <n v="23"/>
    <n v="0"/>
    <n v="12"/>
    <n v="0"/>
    <n v="0"/>
    <n v="0"/>
    <n v="0"/>
    <n v="0"/>
    <n v="0"/>
    <n v="0"/>
    <n v="0"/>
    <n v="0"/>
    <n v="0"/>
    <n v="0"/>
    <n v="109805.92"/>
  </r>
  <r>
    <x v="0"/>
    <n v="35501"/>
    <s v="Hyltebjerg Menighedsbørnehave"/>
    <x v="4"/>
    <s v="Ålekistevej 89"/>
    <n v="2720"/>
    <s v="Vanløse"/>
    <s v="38 71 45 87"/>
    <s v="35501@buf.kk.dk"/>
    <s v="Anne Grete Flint-Andersen"/>
    <n v="38749297"/>
    <n v="38714587"/>
    <s v="35501@buf.kk.dk"/>
    <n v="0"/>
    <n v="0"/>
    <n v="0"/>
    <n v="32"/>
    <n v="0"/>
    <n v="0"/>
    <n v="0"/>
    <n v="0"/>
    <s v="Nej"/>
    <n v="0"/>
    <n v="0"/>
    <n v="0"/>
    <n v="0"/>
    <n v="0"/>
    <n v="0"/>
    <n v="0"/>
    <n v="5"/>
    <n v="0"/>
    <n v="1"/>
    <n v="5"/>
    <n v="0"/>
    <n v="0"/>
    <n v="50000"/>
    <n v="0"/>
    <n v="0"/>
    <n v="0"/>
    <n v="0"/>
    <n v="0"/>
    <n v="0"/>
    <n v="0"/>
    <n v="0"/>
    <n v="0"/>
    <n v="0"/>
    <n v="0"/>
    <n v="0"/>
    <n v="0"/>
    <n v="0"/>
    <n v="0"/>
    <n v="0"/>
    <n v="0"/>
    <n v="0"/>
    <n v="78"/>
    <n v="0"/>
    <n v="1"/>
    <s v="Ja"/>
    <s v="Nej"/>
    <s v="Ja"/>
    <s v="Ja"/>
    <n v="0"/>
    <s v="Ja"/>
    <n v="0"/>
    <s v="Ja"/>
    <n v="0"/>
    <s v="Nej"/>
    <s v="vil gerne have hjælp"/>
    <n v="0"/>
    <s v="produktionskøkken"/>
    <s v="nej"/>
    <s v="Større"/>
    <n v="0"/>
    <n v="0"/>
    <s v="et nyt komfur, opvaskemaskine, industrikøleskab, og en emhætte"/>
    <n v="0"/>
    <n v="0"/>
    <n v="0"/>
    <n v="0"/>
    <n v="0"/>
    <n v="0"/>
    <n v="0"/>
    <n v="0"/>
    <n v="0"/>
    <s v="Cathrine Jerrik"/>
    <s v="20.4.2009"/>
    <n v="0"/>
    <n v="1"/>
    <n v="0"/>
    <n v="0"/>
    <n v="0"/>
    <n v="0"/>
    <n v="0"/>
    <n v="0"/>
    <n v="0"/>
    <n v="1"/>
    <n v="0"/>
    <n v="0"/>
    <n v="0"/>
    <n v="0"/>
    <n v="0"/>
    <n v="1"/>
    <n v="0"/>
    <n v="0"/>
    <n v="0"/>
    <n v="1"/>
    <n v="20"/>
    <s v="Miele"/>
    <n v="0"/>
    <s v="Ja"/>
    <n v="0"/>
    <n v="0"/>
    <s v="Ja"/>
    <n v="0"/>
    <n v="1"/>
    <s v="Begrænset"/>
    <n v="0"/>
    <n v="0"/>
    <x v="2"/>
    <s v="Vanløse/Brønshøj-Husum"/>
    <n v="0"/>
    <n v="0"/>
    <n v="32"/>
    <n v="0"/>
    <n v="0"/>
    <n v="0"/>
    <n v="0"/>
    <n v="0"/>
    <n v="0"/>
    <n v="0"/>
    <n v="0"/>
    <n v="0"/>
    <n v="0"/>
    <n v="0"/>
    <n v="46563.18"/>
  </r>
  <r>
    <x v="1"/>
    <n v="35565"/>
    <s v="Brønshøj-Husum Ungdomshus"/>
    <x v="4"/>
    <s v="*Frederikssundsvej 157"/>
    <n v="2700"/>
    <s v="Brønshøj"/>
    <s v="38 28 51 10"/>
    <s v="35565@buf.kk.dk"/>
    <s v="HELGE PEDERSEN"/>
    <n v="31800887"/>
    <n v="0"/>
    <n v="0"/>
    <n v="0"/>
    <n v="0"/>
    <n v="0"/>
    <n v="0"/>
    <n v="0"/>
    <n v="0"/>
    <n v="0"/>
    <n v="0"/>
    <n v="0"/>
    <n v="0"/>
    <n v="0"/>
    <n v="0"/>
    <n v="0"/>
    <n v="0"/>
    <n v="0"/>
    <n v="0"/>
    <n v="5"/>
    <n v="5"/>
    <n v="0"/>
    <n v="5"/>
    <n v="0"/>
    <n v="0"/>
    <n v="45000"/>
    <n v="0"/>
    <n v="0"/>
    <n v="0"/>
    <n v="0"/>
    <n v="0"/>
    <n v="0"/>
    <n v="0"/>
    <n v="0"/>
    <n v="0"/>
    <n v="0"/>
    <n v="0"/>
    <n v="0"/>
    <n v="0"/>
    <n v="0"/>
    <n v="0"/>
    <n v="0"/>
    <n v="0"/>
    <n v="0"/>
    <n v="2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nløse/Brønshøj-Husum"/>
    <n v="0"/>
    <n v="0"/>
    <n v="30"/>
    <n v="60"/>
    <n v="81"/>
    <n v="54"/>
    <n v="80"/>
    <n v="0"/>
    <n v="0"/>
    <n v="0"/>
    <n v="0"/>
    <n v="0"/>
    <n v="0"/>
    <n v="0"/>
    <n v="198619.46"/>
  </r>
  <r>
    <x v="1"/>
    <n v="35568"/>
    <n v="0"/>
    <x v="4"/>
    <s v="Terrasserne 40"/>
    <n v="2700"/>
    <s v="Brønshøj"/>
    <s v="38 60 11 78"/>
    <s v="35568@buf.kk.dk"/>
    <s v="Kim Valbjørn"/>
    <n v="0"/>
    <n v="0"/>
    <s v="Tfc@tingbjerg.dk"/>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3"/>
    <s v="Vanløse/Brønshøj-Husum"/>
    <n v="0"/>
    <n v="0"/>
    <n v="0"/>
    <n v="30"/>
    <n v="0"/>
    <n v="0"/>
    <n v="0"/>
    <n v="0"/>
    <n v="0"/>
    <n v="0"/>
    <n v="0"/>
    <n v="0"/>
    <n v="0"/>
    <n v="0"/>
    <n v="61040.66"/>
  </r>
  <r>
    <x v="1"/>
    <n v="37225"/>
    <s v="Andedammen"/>
    <x v="4"/>
    <s v="Hyltebjerg Allé 42"/>
    <n v="2720"/>
    <s v="Vanløse"/>
    <s v="38 76 07 31"/>
    <s v="37225@buf.kk.dk"/>
    <s v="Susanne Nielsen"/>
    <n v="46733648"/>
    <n v="38760731"/>
    <s v="37225@buf.kk.dk"/>
    <n v="0"/>
    <n v="0"/>
    <n v="0"/>
    <n v="0"/>
    <n v="0"/>
    <n v="0"/>
    <n v="0"/>
    <n v="0"/>
    <n v="0"/>
    <n v="0"/>
    <n v="0"/>
    <n v="5"/>
    <n v="5"/>
    <n v="4"/>
    <n v="5"/>
    <n v="0"/>
    <n v="0"/>
    <n v="0"/>
    <n v="3"/>
    <n v="5"/>
    <n v="0"/>
    <n v="0"/>
    <n v="0"/>
    <n v="0"/>
    <n v="0"/>
    <n v="0"/>
    <n v="0"/>
    <n v="0"/>
    <n v="0"/>
    <n v="0"/>
    <n v="0"/>
    <n v="0"/>
    <n v="0"/>
    <n v="0"/>
    <n v="0"/>
    <n v="0"/>
    <n v="0"/>
    <n v="0"/>
    <n v="0"/>
    <n v="0"/>
    <n v="90"/>
    <n v="9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anløse/Brønshøj-Husum"/>
    <n v="60"/>
    <n v="0"/>
    <n v="88"/>
    <n v="0"/>
    <n v="0"/>
    <n v="0"/>
    <n v="0"/>
    <n v="0"/>
    <n v="0"/>
    <n v="0"/>
    <n v="0"/>
    <n v="0"/>
    <n v="0"/>
    <n v="0"/>
    <n v="399509.46"/>
  </r>
  <r>
    <x v="0"/>
    <n v="37519"/>
    <s v="Børnehuset Bystævneparken"/>
    <x v="4"/>
    <s v="Bystævneparken 4"/>
    <n v="2700"/>
    <s v="Brønshøj"/>
    <s v="38 60 00 68"/>
    <s v="37519@buf.kk.dk"/>
    <s v="Johnny Christensen"/>
    <n v="38606595"/>
    <n v="0"/>
    <s v="37519@buf.kk.dk"/>
    <n v="0"/>
    <n v="14"/>
    <n v="0"/>
    <n v="44"/>
    <n v="0"/>
    <n v="0"/>
    <n v="0"/>
    <n v="0"/>
    <s v="Nej"/>
    <n v="0"/>
    <n v="0"/>
    <n v="5"/>
    <n v="5"/>
    <n v="5"/>
    <n v="5"/>
    <n v="0"/>
    <n v="5"/>
    <n v="0"/>
    <n v="0"/>
    <n v="5"/>
    <n v="0"/>
    <n v="90000"/>
    <n v="0"/>
    <n v="0"/>
    <s v="Ja"/>
    <n v="0"/>
    <s v="Gillinere"/>
    <n v="1989"/>
    <n v="32"/>
    <n v="0"/>
    <s v="ufaglært"/>
    <n v="0"/>
    <s v="hygiejne"/>
    <n v="0"/>
    <n v="0"/>
    <n v="0"/>
    <n v="0"/>
    <n v="0"/>
    <n v="0"/>
    <n v="0"/>
    <n v="92"/>
    <n v="92"/>
    <n v="1"/>
    <n v="1"/>
    <s v="Ja"/>
    <s v="Nej"/>
    <s v="nej"/>
    <s v="Ja"/>
    <n v="0"/>
    <s v="Ja"/>
    <n v="0"/>
    <s v="Ja"/>
    <n v="0"/>
    <s v="ja"/>
    <n v="0"/>
    <n v="0"/>
    <s v="produktionskøkken"/>
    <s v="nej"/>
    <n v="0"/>
    <n v="0"/>
    <n v="0"/>
    <s v="to nye køleskabe og en ovn"/>
    <n v="0"/>
    <n v="0"/>
    <n v="0"/>
    <s v="Overvejer at få maden fra centralkøkkenet Bystævneparken"/>
    <n v="0"/>
    <n v="0"/>
    <n v="0"/>
    <n v="0"/>
    <n v="0"/>
    <n v="0"/>
    <n v="0"/>
    <n v="0"/>
    <n v="0"/>
    <n v="1"/>
    <n v="4"/>
    <n v="0"/>
    <n v="1"/>
    <n v="0"/>
    <n v="0"/>
    <n v="0"/>
    <n v="0"/>
    <n v="1"/>
    <n v="0"/>
    <n v="1"/>
    <n v="0"/>
    <n v="0"/>
    <n v="1"/>
    <n v="0"/>
    <n v="0"/>
    <n v="0"/>
    <n v="1"/>
    <n v="3"/>
    <s v="Brønnum"/>
    <n v="2"/>
    <n v="0"/>
    <n v="0"/>
    <n v="0"/>
    <s v="Ja"/>
    <s v="Nej"/>
    <n v="1"/>
    <s v="Begrænset"/>
    <n v="0"/>
    <n v="0"/>
    <x v="0"/>
    <s v="Vanløse/Brønshøj-Husum"/>
    <n v="14"/>
    <n v="0"/>
    <n v="44"/>
    <n v="0"/>
    <n v="0"/>
    <n v="0"/>
    <n v="0"/>
    <n v="0"/>
    <n v="0"/>
    <n v="0"/>
    <n v="0"/>
    <n v="0"/>
    <n v="0"/>
    <n v="0"/>
    <n v="104998.56"/>
  </r>
  <r>
    <x v="1"/>
    <n v="37389"/>
    <s v="Grantofte Fredensgården"/>
    <x v="5"/>
    <s v="Ryesgade 62"/>
    <n v="2950"/>
    <s v="Vedbæk"/>
    <s v="45 89 04 24"/>
    <s v="37389@buf.kk.dk"/>
    <s v="Anne Stau Jensen"/>
    <n v="33116425"/>
    <n v="42890424"/>
    <s v="37389@buf.kk.dk"/>
    <n v="0"/>
    <n v="0"/>
    <n v="0"/>
    <n v="0"/>
    <n v="0"/>
    <n v="0"/>
    <n v="0"/>
    <n v="0"/>
    <n v="0"/>
    <n v="0"/>
    <n v="0"/>
    <n v="0"/>
    <n v="0"/>
    <n v="5"/>
    <n v="5"/>
    <n v="0"/>
    <n v="0"/>
    <n v="0"/>
    <n v="3"/>
    <n v="0"/>
    <n v="0"/>
    <n v="80000"/>
    <n v="44000"/>
    <n v="0"/>
    <n v="0"/>
    <n v="0"/>
    <n v="0"/>
    <n v="0"/>
    <n v="0"/>
    <n v="0"/>
    <n v="0"/>
    <n v="0"/>
    <n v="0"/>
    <n v="0"/>
    <n v="0"/>
    <n v="0"/>
    <n v="0"/>
    <n v="0"/>
    <n v="0"/>
    <n v="0"/>
    <n v="80"/>
    <n v="7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Østerbro"/>
    <n v="22"/>
    <n v="0"/>
    <n v="33"/>
    <n v="0"/>
    <n v="0"/>
    <n v="0"/>
    <n v="0"/>
    <n v="0"/>
    <n v="0"/>
    <n v="0"/>
    <n v="0"/>
    <n v="0"/>
    <n v="0"/>
    <n v="0"/>
    <n v="90629.56"/>
  </r>
  <r>
    <x v="0"/>
    <n v="37442"/>
    <s v="Mågodtland"/>
    <x v="5"/>
    <s v="Odensegade 14"/>
    <n v="2100"/>
    <s v="København Ø"/>
    <s v="35 25 47 00"/>
    <s v="37442@buf.kk.dk"/>
    <s v="Flemming Klysner Nielsen"/>
    <n v="0"/>
    <n v="0"/>
    <s v="37442@buf.kk.dk"/>
    <n v="0"/>
    <n v="72"/>
    <n v="0"/>
    <n v="72"/>
    <n v="0"/>
    <n v="0"/>
    <n v="0"/>
    <n v="0"/>
    <s v="Nej"/>
    <n v="0"/>
    <n v="0"/>
    <n v="5"/>
    <n v="5"/>
    <n v="5"/>
    <n v="5"/>
    <n v="0"/>
    <n v="5"/>
    <n v="0"/>
    <n v="0"/>
    <n v="5"/>
    <n v="0"/>
    <n v="140000"/>
    <n v="50000"/>
    <n v="0"/>
    <s v="Ja"/>
    <n v="0"/>
    <s v="Susanne Raahauge"/>
    <n v="2003"/>
    <n v="37"/>
    <n v="0"/>
    <s v="Økonoma"/>
    <n v="0"/>
    <n v="0"/>
    <n v="0"/>
    <n v="0"/>
    <n v="0"/>
    <n v="0"/>
    <n v="0"/>
    <n v="0"/>
    <n v="0"/>
    <n v="80"/>
    <n v="75"/>
    <n v="1"/>
    <n v="1"/>
    <s v="Ja"/>
    <s v="ja"/>
    <s v="Ja"/>
    <s v="Ja"/>
    <n v="0"/>
    <s v="Ja"/>
    <n v="0"/>
    <s v="Ja"/>
    <n v="0"/>
    <s v="Nej"/>
    <s v="vil have hjælp"/>
    <n v="0"/>
    <s v="produktionskøkken"/>
    <s v="Ja"/>
    <n v="0"/>
    <n v="0"/>
    <n v="0"/>
    <s v="På sigt: Komfur med større plader, fryser"/>
    <n v="0"/>
    <n v="0"/>
    <n v="0"/>
    <n v="0"/>
    <n v="0"/>
    <n v="0"/>
    <n v="0"/>
    <n v="0"/>
    <n v="0"/>
    <s v="Lone Voss"/>
    <n v="0"/>
    <n v="0"/>
    <n v="0"/>
    <n v="1"/>
    <n v="4"/>
    <n v="0"/>
    <n v="0"/>
    <n v="0"/>
    <n v="1"/>
    <n v="10"/>
    <n v="0"/>
    <n v="2"/>
    <n v="0"/>
    <n v="0"/>
    <n v="0"/>
    <n v="0"/>
    <n v="0"/>
    <n v="1"/>
    <n v="0"/>
    <n v="0"/>
    <n v="1"/>
    <n v="2"/>
    <s v="Stor Miele med hætte"/>
    <n v="5"/>
    <s v="Ja"/>
    <n v="20"/>
    <n v="0"/>
    <n v="0"/>
    <s v="ja"/>
    <n v="2"/>
    <s v="God plads"/>
    <s v="Udflytteren skal besøges"/>
    <n v="0"/>
    <x v="0"/>
    <s v="Østerbro"/>
    <n v="72"/>
    <n v="0"/>
    <n v="72"/>
    <n v="0"/>
    <n v="0"/>
    <n v="0"/>
    <n v="0"/>
    <n v="0"/>
    <n v="0"/>
    <n v="0"/>
    <n v="0"/>
    <n v="0"/>
    <n v="0"/>
    <n v="0"/>
    <n v="211400.17"/>
  </r>
  <r>
    <x v="0"/>
    <n v="37515"/>
    <s v="Egmontgården"/>
    <x v="5"/>
    <s v="Assensgade 2"/>
    <n v="2100"/>
    <s v="København Ø"/>
    <s v="35 38 92 42"/>
    <s v="37515@buf.kk.dk"/>
    <s v="Christine Louisa Bauchy"/>
    <n v="35428271"/>
    <n v="0"/>
    <s v="37515@buf.kk.dk"/>
    <n v="0"/>
    <n v="20"/>
    <n v="0"/>
    <n v="44"/>
    <n v="0"/>
    <n v="0"/>
    <n v="0"/>
    <n v="0"/>
    <s v="ja"/>
    <n v="2"/>
    <n v="1"/>
    <n v="5"/>
    <n v="5"/>
    <n v="5"/>
    <n v="5"/>
    <n v="0"/>
    <n v="5"/>
    <n v="0"/>
    <n v="0"/>
    <n v="5"/>
    <n v="0"/>
    <n v="115000"/>
    <n v="5000"/>
    <n v="0"/>
    <s v="Ja"/>
    <n v="0"/>
    <s v="Anna Fie Bak Nielsen"/>
    <n v="2009"/>
    <n v="30"/>
    <n v="0"/>
    <s v="proff bachelor fra Suhrs"/>
    <n v="0"/>
    <n v="0"/>
    <n v="0"/>
    <n v="0"/>
    <n v="0"/>
    <n v="0"/>
    <n v="0"/>
    <n v="0"/>
    <n v="0"/>
    <n v="90"/>
    <n v="100"/>
    <n v="2"/>
    <n v="1"/>
    <s v="Ja"/>
    <s v="ja"/>
    <s v="Ja"/>
    <s v="Ja"/>
    <n v="0"/>
    <s v="Ja"/>
    <n v="0"/>
    <s v="Ja"/>
    <n v="0"/>
    <s v="Nej"/>
    <n v="0"/>
    <n v="0"/>
    <s v="produktionskøkken"/>
    <s v="Ja"/>
    <s v="Mindre"/>
    <n v="0"/>
    <n v="0"/>
    <s v="Dette er køkkenet i Assensgade der laver mad til 10 vugge og 22 bh børn. Der mangler små ting som rive/snitte tilbehør til røremaskinen, pålægsmaskine samt større køleskab"/>
    <n v="0"/>
    <n v="0"/>
    <n v="0"/>
    <n v="0"/>
    <n v="0"/>
    <n v="0"/>
    <n v="0"/>
    <n v="0"/>
    <n v="0"/>
    <s v="Lone Voss"/>
    <d v="2009-03-17T00:00:00"/>
    <n v="0"/>
    <n v="0"/>
    <n v="1"/>
    <n v="4"/>
    <n v="0"/>
    <n v="1"/>
    <n v="0"/>
    <n v="0"/>
    <n v="0"/>
    <n v="2"/>
    <n v="0"/>
    <n v="0"/>
    <n v="0"/>
    <n v="0"/>
    <n v="0"/>
    <n v="1"/>
    <n v="0"/>
    <n v="0"/>
    <n v="0"/>
    <n v="1"/>
    <n v="2"/>
    <s v="ken"/>
    <n v="3"/>
    <n v="0"/>
    <n v="0"/>
    <s v="Ja"/>
    <s v="Ja"/>
    <s v="Nej"/>
    <n v="2"/>
    <s v="Begrænset"/>
    <s v="Dette er køkkenet i Assensgade, der er et køkken mere i Fåborggade"/>
    <n v="0"/>
    <x v="0"/>
    <s v="Østerbro"/>
    <n v="20"/>
    <n v="0"/>
    <n v="44"/>
    <n v="0"/>
    <n v="0"/>
    <n v="0"/>
    <n v="0"/>
    <n v="0"/>
    <n v="0"/>
    <n v="0"/>
    <n v="0"/>
    <n v="0"/>
    <n v="0"/>
    <n v="0"/>
    <n v="114176.63"/>
  </r>
  <r>
    <x v="0"/>
    <s v="37515_2"/>
    <s v="Egmontgården"/>
    <x v="5"/>
    <s v="Assensgade 2"/>
    <n v="2100"/>
    <s v="København Ø"/>
    <s v="35 38 92 42"/>
    <s v="37515@buf.kk.dk"/>
    <s v="Christine Louisa Bauchy"/>
    <n v="35428271"/>
    <n v="0"/>
    <s v="37515@buf.kk.dk"/>
    <n v="0"/>
    <n v="20"/>
    <n v="0"/>
    <n v="44"/>
    <n v="0"/>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n v="0"/>
    <n v="0"/>
    <n v="0"/>
    <n v="0"/>
    <n v="0"/>
    <n v="0"/>
    <n v="0"/>
    <n v="0"/>
    <n v="0"/>
    <n v="0"/>
    <n v="0"/>
    <n v="0"/>
    <n v="0"/>
    <n v="0"/>
    <n v="0"/>
    <d v="1899-12-30T00:00:00"/>
    <n v="0"/>
    <n v="1"/>
    <n v="0"/>
    <n v="0"/>
    <n v="0"/>
    <n v="0"/>
    <n v="0"/>
    <n v="0"/>
    <n v="0"/>
    <n v="1"/>
    <n v="0"/>
    <n v="0"/>
    <n v="0"/>
    <n v="0"/>
    <n v="0"/>
    <n v="1"/>
    <n v="0"/>
    <n v="0"/>
    <n v="0"/>
    <n v="1"/>
    <n v="20"/>
    <s v="Miele"/>
    <n v="2"/>
    <s v="Nej"/>
    <n v="0"/>
    <s v="Nej"/>
    <s v="Nej"/>
    <s v="Nej"/>
    <n v="2"/>
    <s v="ingen plads"/>
    <s v="Det &quot;store&quot; køkken i Assensgade eom pt laver mad til vugge børn i begge huse, har kapacitet til at lave noget maden til børnene i Fåborggade. Skal køkkenet der blive til produktionskøkken kræves nogen ombygning samt anskaffelse af inventar."/>
    <n v="0"/>
    <x v="0"/>
    <s v="Østerbro"/>
    <n v="20"/>
    <n v="0"/>
    <n v="44"/>
    <n v="0"/>
    <n v="0"/>
    <n v="0"/>
    <n v="0"/>
    <n v="0"/>
    <n v="0"/>
    <n v="0"/>
    <n v="0"/>
    <n v="0"/>
    <n v="0"/>
    <n v="0"/>
    <n v="114176.63"/>
  </r>
  <r>
    <x v="0"/>
    <n v="37516"/>
    <s v="Blomsterbedet"/>
    <x v="5"/>
    <s v="Borgervænget 13"/>
    <n v="2100"/>
    <s v="København Ø"/>
    <n v="0"/>
    <s v="mail@Kornblomsten.kk.dk"/>
    <s v="Birgitte Olsen"/>
    <n v="20607200"/>
    <n v="39183777"/>
    <s v="37590@buf.kk.dk"/>
    <n v="0"/>
    <n v="55"/>
    <n v="0"/>
    <n v="66"/>
    <n v="55"/>
    <n v="30"/>
    <n v="15"/>
    <n v="0"/>
    <s v="Nej"/>
    <n v="0"/>
    <n v="0"/>
    <n v="5"/>
    <n v="5"/>
    <n v="0"/>
    <n v="5"/>
    <n v="0"/>
    <n v="0"/>
    <n v="0"/>
    <n v="0"/>
    <n v="0"/>
    <n v="0"/>
    <n v="206250"/>
    <n v="0"/>
    <n v="0"/>
    <s v="Ja"/>
    <n v="0"/>
    <s v="Annelise"/>
    <n v="2008"/>
    <n v="37"/>
    <n v="0"/>
    <s v="ufaglært"/>
    <n v="0"/>
    <s v="hygiejne"/>
    <s v="Ayesha"/>
    <n v="2009"/>
    <n v="37"/>
    <n v="0"/>
    <s v="ufaglært"/>
    <n v="0"/>
    <s v="hygiejne"/>
    <n v="85"/>
    <n v="0"/>
    <n v="2"/>
    <n v="2"/>
    <s v="nej"/>
    <s v="ja"/>
    <s v="Ja"/>
    <s v="Ja"/>
    <s v="Venter på at køkkenet bliver færdigt, er ved at blive ombygget"/>
    <s v="Ja"/>
    <n v="0"/>
    <s v="Ja"/>
    <n v="0"/>
    <n v="0"/>
    <n v="0"/>
    <n v="0"/>
    <n v="0"/>
    <n v="0"/>
    <n v="0"/>
    <n v="0"/>
    <n v="0"/>
    <n v="0"/>
    <n v="0"/>
    <n v="0"/>
    <n v="0"/>
    <n v="0"/>
    <n v="0"/>
    <n v="0"/>
    <n v="0"/>
    <n v="0"/>
    <n v="0"/>
    <n v="0"/>
    <n v="0"/>
    <n v="0"/>
    <n v="0"/>
    <n v="0"/>
    <n v="0"/>
    <n v="0"/>
    <n v="0"/>
    <n v="0"/>
    <n v="0"/>
    <n v="0"/>
    <n v="0"/>
    <n v="0"/>
    <n v="0"/>
    <n v="0"/>
    <n v="0"/>
    <n v="0"/>
    <n v="0"/>
    <n v="0"/>
    <n v="0"/>
    <n v="0"/>
    <n v="0"/>
    <n v="0"/>
    <n v="0"/>
    <n v="0"/>
    <n v="0"/>
    <n v="0"/>
    <n v="0"/>
    <n v="0"/>
    <n v="0"/>
    <n v="0"/>
    <n v="0"/>
    <n v="0"/>
    <n v="0"/>
    <x v="0"/>
    <s v="Østerbro"/>
    <n v="55"/>
    <n v="0"/>
    <n v="66"/>
    <n v="55"/>
    <n v="30"/>
    <n v="15"/>
    <n v="0"/>
    <n v="0"/>
    <n v="0"/>
    <n v="0"/>
    <n v="0"/>
    <n v="0"/>
    <n v="0"/>
    <n v="0"/>
    <n v="252047.28"/>
  </r>
  <r>
    <x v="0"/>
    <s v="37535_2"/>
    <s v="Kennedygården"/>
    <x v="5"/>
    <s v="Nøjsomhedsvej 8"/>
    <n v="2100"/>
    <s v="København Ø"/>
    <s v="35 38 50 77"/>
    <s v="fm50@buf.kk.dk"/>
    <s v="Vibeke Sager"/>
    <n v="36440205"/>
    <n v="0"/>
    <s v="535@buf.kk.dk"/>
    <n v="0"/>
    <n v="46"/>
    <n v="0"/>
    <n v="70"/>
    <n v="0"/>
    <n v="0"/>
    <n v="0"/>
    <n v="0"/>
    <s v="j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1"/>
    <n v="4"/>
    <n v="0"/>
    <n v="4"/>
    <n v="0"/>
    <n v="0"/>
    <n v="0"/>
    <n v="0"/>
    <n v="3"/>
    <n v="0"/>
    <n v="0"/>
    <n v="0"/>
    <n v="0"/>
    <n v="0"/>
    <n v="1"/>
    <n v="0"/>
    <n v="0"/>
    <n v="1"/>
    <n v="2"/>
    <s v="Meiko"/>
    <n v="0"/>
    <s v="Ja"/>
    <n v="18"/>
    <s v="Nej"/>
    <s v="Ja"/>
    <s v="ja"/>
    <n v="2"/>
    <s v="God plads"/>
    <s v="vuggestuekøkken"/>
    <n v="0"/>
    <x v="0"/>
    <s v="Østerbro"/>
    <n v="46"/>
    <n v="0"/>
    <n v="70"/>
    <n v="0"/>
    <n v="0"/>
    <n v="0"/>
    <n v="0"/>
    <n v="0"/>
    <n v="8"/>
    <n v="0"/>
    <n v="0"/>
    <n v="0"/>
    <n v="0"/>
    <n v="0"/>
    <n v="157035.62"/>
  </r>
  <r>
    <x v="0"/>
    <n v="35303"/>
    <s v="Amsterdamvej Børnehave"/>
    <x v="0"/>
    <s v="Amsterdamvej 40"/>
    <n v="2300"/>
    <s v="København S"/>
    <s v="32 55 64 98"/>
    <s v="bhamsterdamvej@mail.dk"/>
    <s v="Claus Østergaard"/>
    <n v="32521543"/>
    <n v="0"/>
    <s v="35303@buf.kk.dk"/>
    <s v="Børnehave"/>
    <n v="0"/>
    <n v="0"/>
    <n v="35"/>
    <n v="0"/>
    <n v="0"/>
    <n v="0"/>
    <n v="0"/>
    <s v="Nej"/>
    <n v="0"/>
    <n v="0"/>
    <n v="0"/>
    <n v="0"/>
    <n v="0"/>
    <n v="0"/>
    <n v="0"/>
    <n v="5"/>
    <n v="0"/>
    <n v="1"/>
    <n v="5"/>
    <n v="0"/>
    <n v="0"/>
    <n v="0"/>
    <n v="0"/>
    <s v="Nej"/>
    <s v="Ja"/>
    <n v="0"/>
    <n v="0"/>
    <n v="0"/>
    <n v="0"/>
    <n v="0"/>
    <n v="0"/>
    <n v="0"/>
    <n v="0"/>
    <n v="0"/>
    <n v="0"/>
    <n v="0"/>
    <n v="0"/>
    <n v="0"/>
    <n v="0"/>
    <n v="0"/>
    <n v="50"/>
    <n v="0"/>
    <n v="2"/>
    <s v="Ja"/>
    <s v="Nej"/>
    <s v="Ja"/>
    <s v="Ja"/>
    <s v="Mor buffet 1 gang ugentligt"/>
    <s v="Ja"/>
    <s v="overfører erfaringer fra mdr.lig smør selv dag"/>
    <s v="Ja"/>
    <s v="overfører erfaringer fra mdr.lig smør selv dag"/>
    <s v="ja"/>
    <s v="evt. &quot;rengøringsdame&quot; til at starte projektet op i nogle år. Gerne tilbud af om kurser"/>
    <n v="0"/>
    <s v="Modtagerkøkken"/>
    <s v="nej"/>
    <s v="Mindre"/>
    <s v="Større"/>
    <n v="0"/>
    <s v="Bordplads og omrokering"/>
    <n v="0"/>
    <n v="0"/>
    <n v="0"/>
    <n v="0"/>
    <n v="0"/>
    <n v="0"/>
    <n v="0"/>
    <n v="0"/>
    <n v="0"/>
    <s v="Ayo / Nanna"/>
    <n v="39895"/>
    <n v="0"/>
    <n v="1"/>
    <n v="0"/>
    <n v="0"/>
    <n v="0"/>
    <n v="1"/>
    <n v="0"/>
    <n v="0"/>
    <n v="0"/>
    <n v="1"/>
    <n v="2"/>
    <n v="0"/>
    <n v="0"/>
    <n v="0"/>
    <n v="0"/>
    <n v="1"/>
    <n v="0"/>
    <n v="0"/>
    <n v="0"/>
    <n v="1"/>
    <n v="17"/>
    <s v="Miele"/>
    <n v="1.5"/>
    <s v="Nej"/>
    <n v="0"/>
    <s v="Nej"/>
    <s v="Nej"/>
    <s v="Nej"/>
    <n v="1"/>
    <s v="Begrænset"/>
    <s v="1 elpisker._x000a_Kontoret og køkkenet er i det samme rum. Meget typisk lejlighedsinstitution med bevidst valgt &quot;familiepræg&quot;"/>
    <n v="0"/>
    <x v="2"/>
    <s v="Amager"/>
    <n v="0"/>
    <n v="0"/>
    <n v="35"/>
    <n v="0"/>
    <n v="0"/>
    <n v="0"/>
    <n v="0"/>
    <n v="0"/>
    <n v="0"/>
    <n v="0"/>
    <n v="0"/>
    <n v="0"/>
    <n v="0"/>
    <n v="0"/>
    <n v="59976.22"/>
  </r>
  <r>
    <x v="0"/>
    <n v="35325"/>
    <s v="Nurnberggaarden"/>
    <x v="0"/>
    <s v="Bremensgade 42"/>
    <n v="2300"/>
    <s v="København S"/>
    <s v="32 59 12 07"/>
    <s v="info@nurnberggaarden.dk"/>
    <s v="Jeanne Freytag"/>
    <n v="0"/>
    <n v="0"/>
    <s v="35325@buf.kk.dk"/>
    <s v="Børnehave"/>
    <n v="0"/>
    <n v="12"/>
    <n v="20"/>
    <n v="0"/>
    <n v="0"/>
    <n v="0"/>
    <n v="0"/>
    <s v="Nej"/>
    <n v="0"/>
    <n v="0"/>
    <n v="0"/>
    <n v="0"/>
    <n v="0"/>
    <n v="0"/>
    <n v="0"/>
    <n v="5"/>
    <n v="0"/>
    <n v="0"/>
    <n v="5"/>
    <n v="0"/>
    <n v="0"/>
    <n v="55000"/>
    <n v="0"/>
    <s v="Nej"/>
    <s v="nej"/>
    <n v="0"/>
    <n v="0"/>
    <n v="0"/>
    <n v="0"/>
    <n v="0"/>
    <n v="0"/>
    <s v="Pædagoger sørger for morgenmad"/>
    <n v="0"/>
    <n v="0"/>
    <n v="0"/>
    <n v="0"/>
    <n v="0"/>
    <n v="0"/>
    <n v="0"/>
    <n v="0"/>
    <n v="75"/>
    <n v="0"/>
    <n v="2"/>
    <s v="Ja"/>
    <s v="Nej"/>
    <s v="Ja"/>
    <s v="Nej"/>
    <s v="Har ikke tid. Kun hvis der er ressourcer til ansættelse."/>
    <s v="Nej"/>
    <s v="Vil hellere have madpakker"/>
    <s v="Nej"/>
    <n v="0"/>
    <s v="Nej"/>
    <n v="0"/>
    <n v="0"/>
    <s v="Køkken begrænset tilvirk"/>
    <n v="0"/>
    <n v="0"/>
    <n v="0"/>
    <n v="0"/>
    <n v="0"/>
    <n v="0"/>
    <n v="0"/>
    <s v="Ja"/>
    <n v="0"/>
    <n v="0"/>
    <s v="Det er for lille til blandet"/>
    <s v="Større"/>
    <s v="Nyt komfur, gammelt, men mangler stort set alt inventar, men ok mstørrelse"/>
    <n v="0"/>
    <s v="margrethe og Nanna / Nanna"/>
    <d v="2009-03-25T00:00:00"/>
    <n v="0"/>
    <n v="1"/>
    <n v="0"/>
    <n v="0"/>
    <n v="1"/>
    <n v="0"/>
    <n v="0"/>
    <n v="0"/>
    <n v="0"/>
    <n v="0"/>
    <n v="1"/>
    <n v="0"/>
    <n v="0"/>
    <n v="0"/>
    <n v="0"/>
    <n v="1"/>
    <n v="0"/>
    <n v="0"/>
    <n v="0"/>
    <n v="1"/>
    <n v="25"/>
    <s v="Miele"/>
    <n v="3.5"/>
    <s v="Nej"/>
    <n v="0"/>
    <s v="Nej"/>
    <s v="Nej"/>
    <s v="Nej"/>
    <n v="2"/>
    <s v="ingen plads"/>
    <s v="Der er 1 vask m 2 rum_x000a_Komfuret er med gas"/>
    <n v="0"/>
    <x v="2"/>
    <s v="Amager"/>
    <n v="0"/>
    <n v="12"/>
    <n v="20"/>
    <n v="0"/>
    <n v="0"/>
    <n v="0"/>
    <n v="0"/>
    <n v="0"/>
    <n v="0"/>
    <n v="0"/>
    <n v="0"/>
    <n v="0"/>
    <n v="0"/>
    <n v="0"/>
    <n v="43271.11"/>
  </r>
  <r>
    <x v="0"/>
    <n v="35331"/>
    <s v="Røde Kors Børnehaven Nordstjernen"/>
    <x v="0"/>
    <s v="Lybækgade 31"/>
    <n v="2300"/>
    <s v="København S"/>
    <s v="32 55 77 94"/>
    <s v="bornehavennordstjernen@os.dk"/>
    <s v="Brian Sleimann"/>
    <n v="32521680"/>
    <n v="0"/>
    <s v="35331@buf.kk.dk"/>
    <s v="Børnehave"/>
    <n v="0"/>
    <n v="0"/>
    <n v="20"/>
    <n v="0"/>
    <n v="0"/>
    <n v="0"/>
    <n v="0"/>
    <s v="Nej"/>
    <n v="0"/>
    <n v="0"/>
    <n v="0"/>
    <n v="0"/>
    <n v="0"/>
    <n v="0"/>
    <n v="0"/>
    <n v="5"/>
    <n v="0"/>
    <n v="0"/>
    <n v="5"/>
    <n v="0"/>
    <n v="0"/>
    <n v="10000"/>
    <n v="0"/>
    <s v="Nej"/>
    <s v="Ja"/>
    <n v="0"/>
    <n v="0"/>
    <n v="0"/>
    <n v="0"/>
    <n v="0"/>
    <n v="0"/>
    <n v="0"/>
    <n v="0"/>
    <n v="0"/>
    <n v="0"/>
    <n v="0"/>
    <n v="0"/>
    <n v="0"/>
    <n v="0"/>
    <n v="0"/>
    <n v="50"/>
    <n v="0"/>
    <n v="2"/>
    <s v="Ja"/>
    <s v="Nej"/>
    <s v="Ja"/>
    <s v="Nej"/>
    <n v="0"/>
    <s v="Nej"/>
    <n v="0"/>
    <s v="Nej"/>
    <n v="0"/>
    <s v="ja"/>
    <n v="0"/>
    <n v="0"/>
    <s v="Køkken begrænset tilvirk"/>
    <n v="0"/>
    <n v="0"/>
    <n v="0"/>
    <n v="0"/>
    <n v="0"/>
    <n v="0"/>
    <n v="0"/>
    <n v="0"/>
    <n v="0"/>
    <s v="Større"/>
    <s v="Der er kun maskiner til husbehov, Der er intet lagerplads"/>
    <n v="0"/>
    <n v="0"/>
    <n v="0"/>
    <s v="Nanna og Margrethe"/>
    <d v="1899-12-30T00:00:00"/>
    <n v="0"/>
    <n v="1"/>
    <n v="0"/>
    <n v="0"/>
    <n v="0"/>
    <n v="0"/>
    <n v="0"/>
    <n v="0"/>
    <n v="0"/>
    <n v="1"/>
    <n v="0"/>
    <n v="0"/>
    <n v="1"/>
    <n v="0"/>
    <n v="0"/>
    <n v="0"/>
    <n v="0"/>
    <n v="0"/>
    <n v="0"/>
    <n v="1"/>
    <n v="124"/>
    <s v="BOSCH office - alm. Husmor"/>
    <n v="5"/>
    <s v="Nej"/>
    <n v="0"/>
    <s v="Nej"/>
    <s v="Nej"/>
    <s v="Nej"/>
    <n v="1"/>
    <s v="ingen plads"/>
    <s v="Køkken fra 2002_x000a_Der er microovn. Mangler servering, potter og pander. Meget gammelt komfur, 12 år._x000a_Problemer med flere kulture, vegetar?"/>
    <n v="0"/>
    <x v="2"/>
    <s v="Amager"/>
    <n v="0"/>
    <n v="0"/>
    <n v="20"/>
    <n v="0"/>
    <n v="0"/>
    <n v="0"/>
    <n v="0"/>
    <n v="0"/>
    <n v="0"/>
    <n v="0"/>
    <n v="0"/>
    <n v="0"/>
    <n v="0"/>
    <n v="0"/>
    <n v="43514.6"/>
  </r>
  <r>
    <x v="0"/>
    <n v="35351"/>
    <s v="Simon Peter MH. Børnehave"/>
    <x v="0"/>
    <s v="Gertsvej 14"/>
    <n v="2300"/>
    <s v="København S"/>
    <s v="32 50 84 82"/>
    <s v="simon.peter@mail.dk"/>
    <s v="Britt Nicolaisen"/>
    <n v="0"/>
    <n v="0"/>
    <s v="35351@buf.kk.dk"/>
    <s v="Børnehave"/>
    <n v="0"/>
    <n v="0"/>
    <n v="40"/>
    <n v="0"/>
    <n v="0"/>
    <n v="0"/>
    <n v="0"/>
    <s v="Nej"/>
    <n v="0"/>
    <n v="0"/>
    <n v="0"/>
    <n v="0"/>
    <n v="0"/>
    <n v="0"/>
    <n v="0"/>
    <n v="5"/>
    <n v="0"/>
    <n v="4"/>
    <n v="0"/>
    <n v="0"/>
    <n v="0"/>
    <n v="110000"/>
    <n v="0"/>
    <s v="Ja"/>
    <s v="nej"/>
    <s v="Janni"/>
    <n v="2009"/>
    <n v="20"/>
    <n v="0"/>
    <s v="ufaglært"/>
    <s v="Viakr i 6 måneder"/>
    <s v="Hygiejnekursus_x000a__x000a_Har 20 timer plus 10 timers rengøring"/>
    <n v="0"/>
    <n v="0"/>
    <n v="0"/>
    <n v="0"/>
    <n v="0"/>
    <n v="0"/>
    <n v="0"/>
    <n v="0"/>
    <n v="75"/>
    <n v="0"/>
    <n v="2"/>
    <s v="Ja"/>
    <s v="Nej"/>
    <s v="Ja"/>
    <s v="Ja"/>
    <n v="0"/>
    <s v="Ja"/>
    <n v="0"/>
    <s v="Ja"/>
    <n v="0"/>
    <s v="ja"/>
    <n v="0"/>
    <n v="0"/>
    <s v="Køkken blandet tilvirk"/>
    <s v="nej"/>
    <s v="Mindre"/>
    <s v="Ingen"/>
    <n v="0"/>
    <s v="En ekstra ovn, stavblenderm, ny opvaskemaskine. Køkkenet er et meget lille modulkøkken der i dag laver kold mad til alle. Der er ikke plads til mere komfur, men kunne godt lave mad et par gange om ugen, hvis de kan godkendes af fødevaremyndighederne."/>
    <n v="0"/>
    <n v="0"/>
    <n v="0"/>
    <n v="0"/>
    <n v="0"/>
    <n v="0"/>
    <n v="0"/>
    <n v="0"/>
    <n v="0"/>
    <s v="Mariah / Nanna "/>
    <d v="2009-04-01T00:00:00"/>
    <n v="0"/>
    <n v="0"/>
    <n v="1"/>
    <n v="4"/>
    <n v="0"/>
    <n v="1"/>
    <n v="0"/>
    <n v="0"/>
    <n v="0"/>
    <n v="2"/>
    <n v="0"/>
    <n v="0"/>
    <n v="0"/>
    <n v="0"/>
    <n v="0"/>
    <n v="1"/>
    <n v="0"/>
    <n v="0"/>
    <n v="0"/>
    <n v="1"/>
    <n v="25"/>
    <s v="Miele professional"/>
    <n v="3"/>
    <s v="Ja"/>
    <n v="0"/>
    <s v="Nej"/>
    <s v="Ja"/>
    <s v="Nej"/>
    <n v="2"/>
    <s v="ingen plads"/>
    <s v="Ingen plads, kun i køkkenskabe._x000a_Vask m. 2 rum"/>
    <n v="0"/>
    <x v="2"/>
    <s v="Amager"/>
    <n v="0"/>
    <n v="0"/>
    <n v="40"/>
    <n v="0"/>
    <n v="0"/>
    <n v="0"/>
    <n v="0"/>
    <n v="0"/>
    <n v="0"/>
    <n v="0"/>
    <n v="0"/>
    <n v="0"/>
    <n v="0"/>
    <n v="0"/>
    <n v="52812.56"/>
  </r>
  <r>
    <x v="0"/>
    <n v="35352"/>
    <s v="Sundby børnehave"/>
    <x v="0"/>
    <s v="Geysers Allé 2"/>
    <n v="2300"/>
    <s v="København S"/>
    <s v="32 55 69 27"/>
    <s v="sundby_bh@yahoo.dk"/>
    <s v="Lene Uhd Marcussen"/>
    <n v="0"/>
    <n v="0"/>
    <s v="35352@buf.kk.dk"/>
    <s v="Børnehave"/>
    <n v="0"/>
    <n v="12"/>
    <n v="44"/>
    <n v="0"/>
    <n v="0"/>
    <n v="0"/>
    <n v="0"/>
    <s v="Nej"/>
    <n v="0"/>
    <n v="0"/>
    <n v="0"/>
    <n v="0"/>
    <n v="0"/>
    <n v="0"/>
    <n v="0"/>
    <n v="5"/>
    <n v="0"/>
    <n v="0"/>
    <n v="5"/>
    <n v="0"/>
    <n v="0"/>
    <n v="90000"/>
    <n v="0"/>
    <s v="Ja"/>
    <s v="nej"/>
    <s v="Sus Walbom"/>
    <n v="2008"/>
    <n v="10"/>
    <n v="0"/>
    <n v="0"/>
    <s v="5-6 viften lybækgade"/>
    <n v="0"/>
    <n v="0"/>
    <n v="0"/>
    <n v="0"/>
    <n v="0"/>
    <n v="0"/>
    <n v="0"/>
    <n v="0"/>
    <n v="0"/>
    <n v="40"/>
    <n v="0"/>
    <n v="2"/>
    <s v="nej"/>
    <s v="Nej"/>
    <s v="Ja"/>
    <s v="Ja"/>
    <n v="0"/>
    <s v="Ja"/>
    <n v="0"/>
    <s v="Ja"/>
    <n v="0"/>
    <n v="0"/>
    <s v="Der er 10 timer i inst., info om ekstra medarbejder. Evt. kurser til Sus"/>
    <n v="0"/>
    <s v="Modtagerkøkken"/>
    <n v="0"/>
    <n v="0"/>
    <n v="0"/>
    <n v="0"/>
    <n v="0"/>
    <n v="0"/>
    <n v="0"/>
    <n v="0"/>
    <n v="0"/>
    <n v="0"/>
    <n v="0"/>
    <s v="Større"/>
    <n v="0"/>
    <s v="Mere bordplads evt. ekstra vask, evt. mere kogeplads"/>
    <s v="Ayo / Nanna"/>
    <n v="39896"/>
    <n v="0"/>
    <n v="0"/>
    <n v="1"/>
    <n v="5"/>
    <n v="0"/>
    <n v="2"/>
    <n v="0"/>
    <n v="0"/>
    <n v="0"/>
    <n v="0"/>
    <n v="1"/>
    <n v="0"/>
    <n v="0"/>
    <n v="0"/>
    <n v="0"/>
    <n v="0"/>
    <n v="1"/>
    <n v="0"/>
    <n v="1"/>
    <n v="1"/>
    <n v="20"/>
    <s v="Miele"/>
    <n v="3"/>
    <s v="Ja"/>
    <n v="4"/>
    <s v="Ja"/>
    <s v="Ja"/>
    <s v="Nej"/>
    <n v="1"/>
    <s v="Begrænset"/>
    <s v="Lager er i et værelse  11 km2 som kan udnyttes til køkken"/>
    <n v="0"/>
    <x v="2"/>
    <s v="Amager"/>
    <n v="0"/>
    <n v="12"/>
    <n v="44"/>
    <n v="0"/>
    <n v="0"/>
    <n v="0"/>
    <n v="0"/>
    <n v="0"/>
    <n v="0"/>
    <n v="0"/>
    <n v="0"/>
    <n v="0"/>
    <n v="0"/>
    <n v="0"/>
    <n v="66071.14"/>
  </r>
  <r>
    <x v="0"/>
    <n v="35354"/>
    <s v="Sundbyvester Menighedsbørnehave"/>
    <x v="0"/>
    <s v="Gullandsgade 8"/>
    <n v="2300"/>
    <s v="København S"/>
    <s v="32 58 08 79"/>
    <s v="35354@buf.kk.dk"/>
    <s v="Elna Borchorst"/>
    <n v="32971016"/>
    <n v="0"/>
    <s v="35354@buf.kk.dk"/>
    <s v="Børnehave"/>
    <n v="0"/>
    <n v="8"/>
    <n v="24"/>
    <n v="0"/>
    <n v="0"/>
    <n v="0"/>
    <n v="0"/>
    <s v="Nej"/>
    <n v="0"/>
    <n v="0"/>
    <n v="0"/>
    <n v="0"/>
    <n v="0"/>
    <n v="0"/>
    <n v="0"/>
    <n v="5"/>
    <n v="0"/>
    <n v="0"/>
    <n v="5"/>
    <n v="0"/>
    <n v="0"/>
    <n v="57000"/>
    <n v="0"/>
    <n v="0"/>
    <n v="0"/>
    <n v="0"/>
    <n v="0"/>
    <n v="0"/>
    <n v="0"/>
    <n v="0"/>
    <n v="0"/>
    <n v="0"/>
    <n v="0"/>
    <n v="0"/>
    <n v="0"/>
    <n v="0"/>
    <n v="0"/>
    <n v="0"/>
    <n v="0"/>
    <n v="0"/>
    <n v="90"/>
    <n v="0"/>
    <n v="1"/>
    <s v="Ja"/>
    <s v="Nej"/>
    <s v="Ja"/>
    <s v="Ja"/>
    <s v="meget ivrige for selv at lave mad"/>
    <s v="Ja"/>
    <n v="0"/>
    <s v="Ja"/>
    <n v="0"/>
    <s v="Nej"/>
    <s v="vil gerne have hjælp"/>
    <n v="0"/>
    <s v="Køkken begrænset tilvirk"/>
    <s v="nej"/>
    <n v="0"/>
    <n v="0"/>
    <n v="0"/>
    <n v="0"/>
    <s v="Mindre"/>
    <s v="Mindre"/>
    <s v="Nej"/>
    <s v="1-2 nye industrikøleskab + fryser, 1 ny varmluftsovn, 1 røremaskine, 1 food processor, en ny opvaskemaskine"/>
    <s v="Mindre"/>
    <s v="Miele industriopvasker, 1 ovn, køleskab + fryser"/>
    <n v="0"/>
    <n v="0"/>
    <s v="Køkken er fint og skal i teorien bare have nye køkkenelementer"/>
    <s v="Cathrine Jerrik / Sine"/>
    <d v="2009-04-23T00:00:00"/>
    <n v="0"/>
    <n v="1"/>
    <n v="0"/>
    <n v="4"/>
    <n v="1"/>
    <n v="0"/>
    <n v="0"/>
    <n v="0"/>
    <n v="0"/>
    <n v="1"/>
    <n v="0"/>
    <n v="0"/>
    <n v="0"/>
    <n v="0"/>
    <n v="0"/>
    <n v="0"/>
    <n v="0"/>
    <n v="0"/>
    <n v="0"/>
    <n v="1"/>
    <n v="65"/>
    <s v="Miele"/>
    <n v="2"/>
    <s v="Nej"/>
    <n v="0"/>
    <s v="Ja"/>
    <s v="Nej"/>
    <s v="Nej"/>
    <n v="2"/>
    <s v="Begrænset"/>
    <s v="Kan bruge et tilstødende lokale som lager. Et fint, men meget lidt indrettet køkken. Med nye elementer og isenkram vil det være et godt produktionskøkken"/>
    <n v="0"/>
    <x v="2"/>
    <s v="Amager"/>
    <n v="0"/>
    <n v="8"/>
    <n v="24"/>
    <n v="0"/>
    <n v="0"/>
    <n v="0"/>
    <n v="0"/>
    <n v="0"/>
    <n v="0"/>
    <n v="0"/>
    <n v="0"/>
    <n v="0"/>
    <n v="0"/>
    <n v="0"/>
    <n v="44921.16"/>
  </r>
  <r>
    <x v="0"/>
    <n v="35355"/>
    <s v="Anna Poulsens børnehave"/>
    <x v="0"/>
    <s v="Gunløgsgade 65"/>
    <n v="2300"/>
    <s v="København S"/>
    <s v="32 54 45 59"/>
    <s v="annapoulsen@mail.dk"/>
    <s v="Susanne Hansen"/>
    <n v="32570536"/>
    <n v="0"/>
    <s v="35355@buf.kk.dk"/>
    <s v="Børnehave"/>
    <n v="0"/>
    <n v="12"/>
    <n v="22"/>
    <n v="0"/>
    <n v="0"/>
    <n v="0"/>
    <n v="0"/>
    <s v="Nej"/>
    <n v="0"/>
    <n v="0"/>
    <n v="0"/>
    <n v="0"/>
    <n v="0"/>
    <n v="0"/>
    <n v="0"/>
    <n v="5"/>
    <n v="0"/>
    <n v="4"/>
    <n v="5"/>
    <n v="0"/>
    <n v="0"/>
    <n v="60000"/>
    <n v="0"/>
    <s v="Ja"/>
    <n v="0"/>
    <s v="Johan Werenskjold"/>
    <n v="1991"/>
    <n v="15"/>
    <n v="0"/>
    <s v="ufaglært"/>
    <s v="10 års kantinearb."/>
    <s v="Grundkursus hotel - og restaurent, øko - kursus og diverse andre fra Madhuset"/>
    <n v="0"/>
    <n v="0"/>
    <n v="0"/>
    <n v="0"/>
    <n v="0"/>
    <n v="0"/>
    <n v="0"/>
    <n v="0"/>
    <n v="0"/>
    <n v="0"/>
    <n v="1"/>
    <s v="nej"/>
    <s v="Nej"/>
    <s v="Ja"/>
    <n v="0"/>
    <n v="0"/>
    <n v="0"/>
    <n v="0"/>
    <n v="0"/>
    <n v="0"/>
    <n v="0"/>
    <n v="0"/>
    <n v="0"/>
    <s v="produktionskøkken"/>
    <n v="0"/>
    <n v="0"/>
    <n v="0"/>
    <n v="0"/>
    <s v="Fødevarerstyrelsen har været ude og tjekke de vender tilbage med om køkkenet kan godkendes- og hvis ja, hvad der skal til af opjusteringer. De har nævnt at der skal en ny bordplade- nye fronter på skabe. Ny opvaskemaskine ville være hensigtmæssig, institutionen er villlig til at betale noget af ombygningen."/>
    <n v="0"/>
    <n v="0"/>
    <n v="0"/>
    <n v="0"/>
    <n v="0"/>
    <n v="0"/>
    <n v="0"/>
    <n v="0"/>
    <n v="0"/>
    <s v="Birgitte"/>
    <s v="30.3.2009"/>
    <n v="0"/>
    <n v="1"/>
    <n v="0"/>
    <n v="0"/>
    <n v="0"/>
    <n v="1"/>
    <n v="0"/>
    <n v="0"/>
    <n v="0"/>
    <n v="2"/>
    <n v="0"/>
    <n v="0"/>
    <n v="0"/>
    <n v="0"/>
    <n v="0"/>
    <n v="1"/>
    <n v="0"/>
    <n v="0"/>
    <n v="1"/>
    <n v="1"/>
    <n v="60"/>
    <s v="Asko"/>
    <n v="0"/>
    <n v="0"/>
    <n v="0"/>
    <s v="Ja"/>
    <n v="0"/>
    <n v="0"/>
    <n v="1"/>
    <s v="Begrænset"/>
    <s v="Stedet vil  gerne fortsætte deres madlavning i eget køkken. Status fra FVST skal afvendtes og køkkenet sættes i stand ud fra deres anbefalinger."/>
    <n v="0"/>
    <x v="2"/>
    <s v="Amager"/>
    <n v="0"/>
    <n v="12"/>
    <n v="22"/>
    <n v="0"/>
    <n v="0"/>
    <n v="0"/>
    <n v="0"/>
    <n v="0"/>
    <n v="0"/>
    <n v="0"/>
    <n v="0"/>
    <n v="0"/>
    <n v="0"/>
    <n v="0"/>
    <n v="39549.160000000003"/>
  </r>
  <r>
    <x v="0"/>
    <n v="35383"/>
    <s v="Filip sogns menighedsbørnehave"/>
    <x v="0"/>
    <s v="Kastrupvej 57"/>
    <n v="2300"/>
    <s v="København S"/>
    <s v="32 55 38 67"/>
    <s v="filipbh@privat.dk"/>
    <s v="Lisbeth Preisler"/>
    <n v="0"/>
    <n v="0"/>
    <s v="35383@buf.kk.dk"/>
    <s v="Børnehave"/>
    <n v="0"/>
    <n v="0"/>
    <n v="31"/>
    <n v="0"/>
    <n v="0"/>
    <n v="0"/>
    <n v="0"/>
    <s v="Nej"/>
    <n v="0"/>
    <n v="0"/>
    <n v="0"/>
    <n v="0"/>
    <n v="0"/>
    <n v="0"/>
    <n v="0"/>
    <n v="0"/>
    <n v="0"/>
    <n v="0"/>
    <n v="5"/>
    <n v="0"/>
    <n v="0"/>
    <n v="40000"/>
    <n v="0"/>
    <n v="0"/>
    <n v="0"/>
    <n v="0"/>
    <n v="0"/>
    <n v="0"/>
    <n v="0"/>
    <n v="0"/>
    <n v="0"/>
    <n v="0"/>
    <n v="0"/>
    <n v="0"/>
    <n v="0"/>
    <n v="0"/>
    <n v="0"/>
    <n v="0"/>
    <n v="0"/>
    <n v="0"/>
    <n v="100"/>
    <n v="0"/>
    <n v="1"/>
    <s v="Ja"/>
    <s v="Nej"/>
    <s v="nej"/>
    <s v="Nej"/>
    <s v="Er glade for madpakker, kan ikke se at der er mulighed for egenproduktion"/>
    <n v="0"/>
    <s v="Afventende"/>
    <n v="0"/>
    <s v="ved ikke"/>
    <s v="Nej"/>
    <n v="0"/>
    <n v="0"/>
    <s v="Køkken begrænset tilvirk"/>
    <n v="0"/>
    <s v="Større"/>
    <s v="Mindre"/>
    <n v="0"/>
    <s v="Et nyt køkken. Størrelsen er ok, men køkkenet er meget gammelt og er nødt til at vlive skiftet. Der mangler ovn, kogeplader, køleskab, 1 vask, grøntsagsrobot og røremaskine"/>
    <n v="0"/>
    <n v="0"/>
    <n v="0"/>
    <n v="0"/>
    <n v="0"/>
    <n v="0"/>
    <n v="0"/>
    <n v="0"/>
    <n v="0"/>
    <s v="Mariah / Nanna"/>
    <d v="2009-03-26T00:00:00"/>
    <n v="0"/>
    <n v="1"/>
    <n v="0"/>
    <n v="0"/>
    <n v="0"/>
    <n v="0"/>
    <n v="0"/>
    <n v="0"/>
    <n v="0"/>
    <n v="1"/>
    <n v="1"/>
    <n v="0"/>
    <n v="0"/>
    <n v="0"/>
    <n v="0"/>
    <n v="0"/>
    <n v="0"/>
    <n v="0"/>
    <n v="0"/>
    <n v="1"/>
    <n v="25"/>
    <s v="Miele professional"/>
    <n v="3"/>
    <s v="Nej"/>
    <n v="0"/>
    <s v="Nej"/>
    <s v="Nej"/>
    <s v="Nej"/>
    <n v="1"/>
    <s v="ingen plads"/>
    <s v="3/4 små køleskabe på gangen til madpakker._x000a_Der ligger et toilet på den anden side af køkkenet der måske kunne inddrages. Der er trapper fra køkken op til stuer. Madelevator?"/>
    <n v="0"/>
    <x v="2"/>
    <s v="Amager"/>
    <n v="0"/>
    <n v="0"/>
    <n v="31"/>
    <n v="0"/>
    <n v="0"/>
    <n v="0"/>
    <n v="0"/>
    <n v="0"/>
    <n v="0"/>
    <n v="0"/>
    <n v="0"/>
    <n v="0"/>
    <n v="0"/>
    <n v="0"/>
    <n v="28746.5"/>
  </r>
  <r>
    <x v="0"/>
    <n v="35395"/>
    <s v=" Sundkirkens meninghedsbørnehave"/>
    <x v="0"/>
    <s v="Lodivej 7B"/>
    <n v="2300"/>
    <s v="København S"/>
    <s v="32 59 11 63"/>
    <s v="35395@buf.kk.dk"/>
    <s v="Jens Damh Rasmussen"/>
    <n v="26790098"/>
    <n v="0"/>
    <s v="35395@buf.kk.dk"/>
    <s v="Børnehave"/>
    <n v="0"/>
    <n v="0"/>
    <n v="40"/>
    <n v="0"/>
    <n v="0"/>
    <n v="0"/>
    <n v="0"/>
    <s v="Nej"/>
    <n v="0"/>
    <n v="0"/>
    <n v="0"/>
    <n v="0"/>
    <n v="0"/>
    <n v="0"/>
    <n v="0"/>
    <n v="5"/>
    <n v="0"/>
    <n v="0"/>
    <n v="5"/>
    <n v="0"/>
    <n v="0"/>
    <n v="90000"/>
    <n v="0"/>
    <s v="Ja"/>
    <s v="nej"/>
    <s v="Keltouma Oussaidi"/>
    <n v="2005"/>
    <n v="10"/>
    <n v="0"/>
    <n v="0"/>
    <n v="0"/>
    <n v="0"/>
    <n v="0"/>
    <n v="0"/>
    <n v="0"/>
    <n v="0"/>
    <n v="0"/>
    <n v="0"/>
    <n v="0"/>
    <n v="0"/>
    <n v="90"/>
    <n v="0"/>
    <n v="2"/>
    <s v="Ja"/>
    <s v="Nej"/>
    <s v="Ja"/>
    <s v="Ja"/>
    <n v="0"/>
    <s v="Ja"/>
    <n v="0"/>
    <s v="Ja"/>
    <n v="0"/>
    <n v="0"/>
    <s v="vides ikke"/>
    <n v="0"/>
    <s v="Køkken begrænset tilvirk"/>
    <n v="0"/>
    <n v="0"/>
    <n v="0"/>
    <n v="0"/>
    <n v="0"/>
    <n v="0"/>
    <n v="0"/>
    <n v="0"/>
    <n v="0"/>
    <n v="0"/>
    <n v="0"/>
    <n v="0"/>
    <n v="0"/>
    <s v="Køkkenet er ikke stort nok_x000a_Problemer på med el (opvaskemaskine og komfur) kan ikke fungerer sammen. Mangler 1 køleskab"/>
    <s v="Lone Voss / Nanna"/>
    <d v="2009-03-31T00:00:00"/>
    <n v="0"/>
    <n v="1"/>
    <n v="0"/>
    <n v="0"/>
    <n v="0"/>
    <n v="2"/>
    <n v="0"/>
    <n v="0"/>
    <n v="0"/>
    <n v="0"/>
    <n v="1"/>
    <n v="0"/>
    <n v="0"/>
    <n v="0"/>
    <n v="0"/>
    <n v="0"/>
    <n v="0"/>
    <n v="0"/>
    <n v="1"/>
    <n v="1"/>
    <n v="20"/>
    <s v="Miele"/>
    <n v="4"/>
    <s v="Nej"/>
    <n v="0"/>
    <s v="Ja"/>
    <s v="Nej"/>
    <s v="Nej"/>
    <n v="2"/>
    <s v="ingen plads"/>
    <n v="0"/>
    <n v="0"/>
    <x v="2"/>
    <s v="Amager"/>
    <n v="0"/>
    <n v="0"/>
    <n v="40"/>
    <n v="0"/>
    <n v="0"/>
    <n v="0"/>
    <n v="0"/>
    <n v="0"/>
    <n v="0"/>
    <n v="0"/>
    <n v="0"/>
    <n v="0"/>
    <n v="0"/>
    <n v="0"/>
    <n v="75033.06"/>
  </r>
  <r>
    <x v="0"/>
    <n v="35400"/>
    <s v="Røde Møllegade"/>
    <x v="0"/>
    <s v="Lyongade 30"/>
    <n v="2300"/>
    <s v="København S"/>
    <s v="32 58 51 00"/>
    <s v="35400@buf.kk.dk"/>
    <s v="Birgitte Rask Møgelmose"/>
    <n v="32522219"/>
    <n v="0"/>
    <s v="35400@buf.kk.dk"/>
    <s v="Børnehave"/>
    <n v="0"/>
    <n v="0"/>
    <n v="42"/>
    <n v="0"/>
    <n v="0"/>
    <n v="0"/>
    <n v="0"/>
    <s v="ja"/>
    <n v="2"/>
    <n v="1"/>
    <n v="0"/>
    <n v="0"/>
    <n v="0"/>
    <n v="0"/>
    <n v="0"/>
    <n v="5"/>
    <n v="5"/>
    <n v="0"/>
    <n v="5"/>
    <n v="0"/>
    <n v="0"/>
    <n v="67000"/>
    <n v="0"/>
    <n v="0"/>
    <n v="0"/>
    <n v="0"/>
    <n v="0"/>
    <n v="0"/>
    <n v="0"/>
    <n v="0"/>
    <n v="0"/>
    <n v="0"/>
    <n v="0"/>
    <n v="0"/>
    <n v="0"/>
    <n v="0"/>
    <n v="0"/>
    <n v="0"/>
    <n v="0"/>
    <n v="0"/>
    <n v="75"/>
    <n v="0"/>
    <n v="0"/>
    <s v="Ja"/>
    <s v="Nej"/>
    <s v="nej"/>
    <s v="Ja"/>
    <n v="0"/>
    <s v="Ja"/>
    <s v="tror"/>
    <s v="Ja"/>
    <s v="tror"/>
    <s v="Nej"/>
    <n v="0"/>
    <n v="0"/>
    <s v="Køkken blandet tilvirk"/>
    <n v="0"/>
    <n v="0"/>
    <n v="0"/>
    <n v="0"/>
    <n v="0"/>
    <s v="Mindre"/>
    <s v="Ingen"/>
    <s v="Nej"/>
    <s v="Det skal vurderes om køkkenet pladsmæssigt kan godkendes til produktion til 42 børn. Hvis det kan, skal der en hurtigere opvaskemaskine og mere køleplads til"/>
    <n v="0"/>
    <n v="0"/>
    <n v="0"/>
    <n v="0"/>
    <n v="0"/>
    <s v="Birgitte"/>
    <s v="31.03.09"/>
    <n v="0"/>
    <n v="1"/>
    <n v="0"/>
    <n v="0"/>
    <n v="0"/>
    <n v="0"/>
    <n v="0"/>
    <n v="0"/>
    <n v="0"/>
    <n v="2"/>
    <n v="0"/>
    <n v="0"/>
    <n v="0"/>
    <n v="0"/>
    <n v="0"/>
    <n v="1"/>
    <n v="0"/>
    <n v="0"/>
    <n v="0"/>
    <n v="1"/>
    <n v="90"/>
    <s v="Miele"/>
    <n v="4"/>
    <s v="Nej"/>
    <n v="0"/>
    <s v="Nej"/>
    <s v="Nej"/>
    <s v="Nej"/>
    <n v="1"/>
    <s v="ingen plads"/>
    <s v="Den vask der er, er med to rum. Meget stor vilje til egenproduktion, men lille plads. Inst. Er sammelagt af to. Ingen af køkkenerne er så store, at de med sikkerhed kan godkendes til produktion til 42.Køkkenet i Lyongade kunne godt rumme produktion ud fra kulinarisk betragtning med stram planlægning og løsning på køle/fryseplads."/>
    <n v="0"/>
    <x v="2"/>
    <s v="Amager"/>
    <n v="0"/>
    <n v="0"/>
    <n v="42"/>
    <n v="0"/>
    <n v="0"/>
    <n v="0"/>
    <n v="0"/>
    <n v="0"/>
    <n v="0"/>
    <n v="0"/>
    <n v="0"/>
    <n v="0"/>
    <n v="0"/>
    <n v="0"/>
    <n v="27851.38"/>
  </r>
  <r>
    <x v="0"/>
    <s v="35400_2"/>
    <s v="Røde Møllegade"/>
    <x v="0"/>
    <s v="Lyongade 30"/>
    <n v="2300"/>
    <s v="København S"/>
    <s v="32 58 51 00"/>
    <s v="35400@buf.kk.dk"/>
    <s v="Birgitte Rask Møgelmose"/>
    <n v="32522219"/>
    <n v="0"/>
    <s v="35400@buf.kk.dk"/>
    <s v="Børnehave"/>
    <n v="0"/>
    <n v="0"/>
    <n v="42"/>
    <n v="0"/>
    <n v="0"/>
    <n v="0"/>
    <n v="0"/>
    <s v="ja"/>
    <n v="0"/>
    <n v="2"/>
    <n v="0"/>
    <n v="0"/>
    <n v="0"/>
    <n v="0"/>
    <n v="0"/>
    <n v="0"/>
    <n v="0"/>
    <n v="0"/>
    <n v="0"/>
    <n v="0"/>
    <n v="0"/>
    <n v="0"/>
    <n v="0"/>
    <n v="0"/>
    <n v="0"/>
    <n v="0"/>
    <n v="0"/>
    <n v="0"/>
    <n v="0"/>
    <n v="0"/>
    <n v="0"/>
    <n v="0"/>
    <n v="0"/>
    <n v="0"/>
    <n v="0"/>
    <n v="0"/>
    <n v="0"/>
    <n v="0"/>
    <n v="0"/>
    <n v="0"/>
    <n v="0"/>
    <n v="0"/>
    <n v="0"/>
    <n v="0"/>
    <n v="0"/>
    <n v="0"/>
    <n v="0"/>
    <n v="0"/>
    <n v="0"/>
    <n v="0"/>
    <n v="0"/>
    <n v="0"/>
    <n v="0"/>
    <n v="0"/>
    <n v="0"/>
    <s v="Modtagerkøkken"/>
    <n v="0"/>
    <n v="0"/>
    <n v="0"/>
    <n v="0"/>
    <n v="0"/>
    <s v="Større"/>
    <s v="Større"/>
    <s v="Ja"/>
    <s v="Køkkenet ligger i et stort fællesrum, der gør, det ikke kan bruges til produktion, ej heller ved opgradering. Rummet er centrqalt i den meget lille inst., det ville ikke kunne inddrages til køkken umiddelbart - så skulle institutionen tænkes helt om (arkitekt)"/>
    <n v="0"/>
    <n v="0"/>
    <n v="0"/>
    <n v="0"/>
    <n v="0"/>
    <s v="Birgitte"/>
    <s v="31.03.09"/>
    <n v="0"/>
    <n v="1"/>
    <n v="0"/>
    <n v="0"/>
    <n v="0"/>
    <n v="0"/>
    <n v="0"/>
    <n v="0"/>
    <n v="0"/>
    <n v="1"/>
    <n v="0"/>
    <n v="0"/>
    <n v="0"/>
    <n v="0"/>
    <n v="0"/>
    <n v="1"/>
    <n v="0"/>
    <n v="0"/>
    <n v="0"/>
    <n v="1"/>
    <n v="90"/>
    <s v="Miele"/>
    <n v="4"/>
    <s v="Nej"/>
    <n v="0"/>
    <s v="Nej"/>
    <s v="Nej"/>
    <s v="Nej"/>
    <n v="1"/>
    <s v="ingen plads"/>
    <n v="0"/>
    <n v="0"/>
    <x v="2"/>
    <s v="Amager"/>
    <n v="0"/>
    <n v="0"/>
    <n v="42"/>
    <n v="0"/>
    <n v="0"/>
    <n v="0"/>
    <n v="0"/>
    <n v="0"/>
    <n v="0"/>
    <n v="0"/>
    <n v="0"/>
    <n v="0"/>
    <n v="0"/>
    <n v="0"/>
    <n v="27851.38"/>
  </r>
  <r>
    <x v="0"/>
    <n v="35402"/>
    <s v="Købnerkirkens børnehave"/>
    <x v="0"/>
    <s v="Hemsedalsgade 5"/>
    <n v="2300"/>
    <s v="København S"/>
    <s v="32 55 33 50"/>
    <s v="koebnerkirkensboernehave@paradis.dk"/>
    <s v="Dorthe Pedersen"/>
    <n v="0"/>
    <n v="0"/>
    <s v="35402@buf.kk.dk"/>
    <s v="Børnehave"/>
    <n v="0"/>
    <n v="9"/>
    <n v="45"/>
    <n v="0"/>
    <n v="0"/>
    <n v="0"/>
    <n v="0"/>
    <s v="Nej"/>
    <n v="0"/>
    <n v="0"/>
    <n v="0"/>
    <n v="0"/>
    <n v="0"/>
    <n v="0"/>
    <n v="0"/>
    <n v="0"/>
    <n v="0"/>
    <n v="5"/>
    <n v="5"/>
    <n v="0"/>
    <n v="0"/>
    <n v="60000"/>
    <n v="0"/>
    <s v="Ja"/>
    <s v="nej"/>
    <s v="Maninder"/>
    <n v="2001"/>
    <n v="20"/>
    <n v="0"/>
    <s v="ufaglært"/>
    <s v="?"/>
    <s v="Økologi hod Dogme KBH"/>
    <n v="0"/>
    <n v="0"/>
    <n v="0"/>
    <n v="0"/>
    <n v="0"/>
    <n v="0"/>
    <n v="0"/>
    <n v="0"/>
    <n v="90"/>
    <n v="0"/>
    <n v="1"/>
    <s v="Ja"/>
    <s v="Nej"/>
    <s v="Ja"/>
    <s v="Ja"/>
    <n v="0"/>
    <s v="Ja"/>
    <n v="0"/>
    <s v="Ja"/>
    <n v="0"/>
    <s v="ja"/>
    <s v="Køkkendamen vil gerne op i tid"/>
    <n v="0"/>
    <s v="produktionskøkken"/>
    <s v="nej"/>
    <s v="Større"/>
    <s v="Ingen"/>
    <s v="Nej"/>
    <s v="en Bjørn, grøntsagsrobot, ekstra kogeplader, ekstra køleskab, fryseskab"/>
    <n v="0"/>
    <n v="0"/>
    <n v="0"/>
    <n v="0"/>
    <n v="0"/>
    <n v="0"/>
    <n v="0"/>
    <n v="0"/>
    <n v="0"/>
    <s v="Mariah / Nanna"/>
    <d v="2009-03-26T00:00:00"/>
    <n v="0"/>
    <n v="0"/>
    <n v="1"/>
    <n v="5"/>
    <n v="1"/>
    <n v="2"/>
    <n v="0"/>
    <n v="0"/>
    <n v="0"/>
    <n v="1"/>
    <n v="0"/>
    <n v="0"/>
    <n v="0"/>
    <n v="0"/>
    <n v="0"/>
    <n v="1"/>
    <n v="0"/>
    <n v="0"/>
    <n v="0"/>
    <n v="1"/>
    <n v="25"/>
    <s v="Miele professianel"/>
    <n v="4"/>
    <s v="Nej"/>
    <n v="0"/>
    <s v="Ja"/>
    <s v="Nej"/>
    <s v="Nej"/>
    <n v="2"/>
    <s v="ingen plads"/>
    <s v="Ingen plads: kun køkkenskabe_x000a_Der er ingen opvarmning i køkkenet om vinteren der bliver derfor meget koldt"/>
    <n v="0"/>
    <x v="2"/>
    <s v="Amager"/>
    <n v="0"/>
    <n v="9"/>
    <n v="45"/>
    <n v="0"/>
    <n v="0"/>
    <n v="0"/>
    <n v="0"/>
    <n v="0"/>
    <n v="0"/>
    <n v="0"/>
    <n v="0"/>
    <n v="0"/>
    <n v="0"/>
    <n v="0"/>
    <n v="33540.43"/>
  </r>
  <r>
    <x v="0"/>
    <n v="35403"/>
    <s v="Marengsen"/>
    <x v="0"/>
    <s v="Marengovej 23"/>
    <n v="2300"/>
    <s v="København S"/>
    <s v="32 59 02 52"/>
    <s v="bhmarengo@mail.tele.dk"/>
    <s v="Susanne Garbers"/>
    <n v="0"/>
    <n v="0"/>
    <s v="35403@buf.kk.dk"/>
    <s v="Børnehave"/>
    <n v="0"/>
    <n v="12"/>
    <n v="40"/>
    <n v="0"/>
    <n v="0"/>
    <n v="0"/>
    <n v="0"/>
    <s v="Nej"/>
    <n v="0"/>
    <n v="0"/>
    <n v="0"/>
    <n v="0"/>
    <n v="0"/>
    <n v="0"/>
    <n v="0"/>
    <n v="5"/>
    <n v="0"/>
    <n v="0"/>
    <n v="0"/>
    <n v="0"/>
    <n v="0"/>
    <n v="36000"/>
    <n v="0"/>
    <n v="0"/>
    <n v="0"/>
    <n v="0"/>
    <n v="0"/>
    <n v="0"/>
    <n v="0"/>
    <n v="0"/>
    <n v="0"/>
    <n v="0"/>
    <n v="0"/>
    <n v="0"/>
    <n v="0"/>
    <n v="0"/>
    <n v="0"/>
    <n v="0"/>
    <n v="0"/>
    <n v="0"/>
    <n v="50"/>
    <n v="0"/>
    <n v="2"/>
    <s v="Ja"/>
    <s v="ja"/>
    <s v="Ja"/>
    <s v="Nej"/>
    <s v="Bekymret over ekstra arbejde for pæd personale ved sygdom, fri, ferie. Vikar komps. Ønskes. Lokal mad OK"/>
    <n v="0"/>
    <s v="Afventende"/>
    <s v="Ja"/>
    <s v="Hvis det kan lade sig gøre"/>
    <s v="Nej"/>
    <s v="Ønsker meget hjælp til at finde en køkkenmedarbejder med kompetencer"/>
    <n v="0"/>
    <s v="Køkken begrænset tilvirk"/>
    <n v="0"/>
    <n v="0"/>
    <n v="0"/>
    <n v="0"/>
    <n v="0"/>
    <n v="0"/>
    <n v="0"/>
    <n v="0"/>
    <n v="0"/>
    <s v="Større"/>
    <s v="1 komfur/1 ovn m. kogeplader, køleplads, evt. ekstra vask"/>
    <n v="0"/>
    <n v="0"/>
    <n v="0"/>
    <s v="Ayo / Nanna"/>
    <d v="2009-03-31T00:00:00"/>
    <n v="0"/>
    <n v="1"/>
    <n v="0"/>
    <n v="0"/>
    <n v="0"/>
    <n v="1"/>
    <n v="0"/>
    <n v="0"/>
    <n v="0"/>
    <n v="1"/>
    <n v="1"/>
    <n v="0"/>
    <n v="0"/>
    <n v="0"/>
    <n v="0"/>
    <n v="1"/>
    <n v="0"/>
    <n v="0"/>
    <n v="0"/>
    <n v="1"/>
    <n v="20"/>
    <s v="Miele"/>
    <n v="5"/>
    <s v="Nej"/>
    <n v="0"/>
    <s v="Nej"/>
    <s v="Nej"/>
    <s v="Nej"/>
    <n v="1"/>
    <s v="Begrænset"/>
    <n v="0"/>
    <n v="0"/>
    <x v="2"/>
    <s v="Amager"/>
    <n v="0"/>
    <n v="12"/>
    <n v="40"/>
    <n v="0"/>
    <n v="0"/>
    <n v="0"/>
    <n v="0"/>
    <n v="0"/>
    <n v="0"/>
    <n v="0"/>
    <n v="0"/>
    <n v="0"/>
    <n v="0"/>
    <n v="0"/>
    <n v="48765.34"/>
  </r>
  <r>
    <x v="0"/>
    <n v="35437"/>
    <s v="Hjems Børnehave"/>
    <x v="0"/>
    <s v="Ungarnsgade 32"/>
    <n v="2300"/>
    <s v="København S"/>
    <s v="32 59 47 58"/>
    <s v="35437@buf.kk.dk"/>
    <s v="Annie Harsbo"/>
    <n v="32516074"/>
    <n v="0"/>
    <s v="hjems@mail.dk"/>
    <s v="Børnehave"/>
    <n v="0"/>
    <n v="0"/>
    <n v="34"/>
    <n v="0"/>
    <n v="0"/>
    <n v="0"/>
    <n v="0"/>
    <s v="Nej"/>
    <n v="0"/>
    <n v="0"/>
    <n v="0"/>
    <n v="0"/>
    <n v="0"/>
    <n v="0"/>
    <n v="0"/>
    <n v="5"/>
    <n v="0"/>
    <n v="0"/>
    <n v="0"/>
    <n v="0"/>
    <n v="0"/>
    <n v="1500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2"/>
    <s v="Amager"/>
    <n v="0"/>
    <n v="0"/>
    <n v="34"/>
    <n v="0"/>
    <n v="0"/>
    <n v="0"/>
    <n v="0"/>
    <n v="0"/>
    <n v="0"/>
    <n v="0"/>
    <n v="0"/>
    <n v="0"/>
    <n v="0"/>
    <n v="0"/>
    <n v="26771.31"/>
  </r>
  <r>
    <x v="0"/>
    <n v="35445"/>
    <s v="Børnehaven Smyrnavej 22"/>
    <x v="0"/>
    <s v="Smyrnavej 22"/>
    <n v="2300"/>
    <s v="København S"/>
    <s v="32 59 58 70"/>
    <s v="35445@buf.kk.dk"/>
    <s v="Nina W. Larsen"/>
    <n v="35376832"/>
    <n v="0"/>
    <s v="35445@buf.kk.dk"/>
    <s v="Børnehave"/>
    <n v="0"/>
    <n v="0"/>
    <n v="20"/>
    <n v="0"/>
    <n v="0"/>
    <n v="0"/>
    <n v="0"/>
    <s v="Nej"/>
    <n v="0"/>
    <n v="0"/>
    <n v="0"/>
    <n v="0"/>
    <n v="0"/>
    <n v="0"/>
    <n v="0"/>
    <n v="0"/>
    <n v="4"/>
    <n v="4"/>
    <n v="0"/>
    <n v="0"/>
    <n v="0"/>
    <n v="40000"/>
    <n v="0"/>
    <s v="Ja"/>
    <s v="nej"/>
    <s v="Birgitte Hellbag Poulsen"/>
    <n v="1996"/>
    <n v="14"/>
    <n v="0"/>
    <n v="0"/>
    <n v="0"/>
    <n v="0"/>
    <n v="0"/>
    <n v="0"/>
    <n v="0"/>
    <n v="0"/>
    <n v="0"/>
    <n v="0"/>
    <n v="0"/>
    <n v="0"/>
    <n v="80"/>
    <n v="0"/>
    <n v="0"/>
    <s v="Ja"/>
    <s v="Nej"/>
    <s v="Ja"/>
    <s v="Ja"/>
    <n v="0"/>
    <s v="Ja"/>
    <n v="0"/>
    <s v="Ja"/>
    <n v="0"/>
    <n v="0"/>
    <s v="Har personale"/>
    <n v="0"/>
    <s v="Køkken begrænset tilvirk"/>
    <n v="0"/>
    <n v="0"/>
    <n v="0"/>
    <s v="ja"/>
    <n v="0"/>
    <n v="0"/>
    <n v="0"/>
    <s v="Ja"/>
    <n v="0"/>
    <n v="0"/>
    <n v="0"/>
    <n v="0"/>
    <n v="0"/>
    <s v="Viderefører nuværende ordning"/>
    <s v="Lone (pr. tlf.) / Nanna"/>
    <d v="2009-04-03T00:00:00"/>
    <n v="0"/>
    <n v="1"/>
    <n v="0"/>
    <n v="0"/>
    <n v="0"/>
    <n v="0"/>
    <n v="0"/>
    <n v="0"/>
    <n v="0"/>
    <n v="1"/>
    <n v="0"/>
    <n v="0"/>
    <n v="0"/>
    <n v="0"/>
    <n v="0"/>
    <n v="1"/>
    <n v="0"/>
    <n v="0"/>
    <n v="0"/>
    <n v="1"/>
    <n v="25"/>
    <s v="Miele"/>
    <n v="3"/>
    <s v="Nej"/>
    <n v="0"/>
    <s v="Nej"/>
    <s v="Ja"/>
    <s v="Nej"/>
    <n v="1"/>
    <s v="ingen plads"/>
    <n v="0"/>
    <n v="0"/>
    <x v="2"/>
    <s v="Amager"/>
    <n v="0"/>
    <n v="0"/>
    <n v="20"/>
    <n v="0"/>
    <n v="0"/>
    <n v="0"/>
    <n v="0"/>
    <n v="0"/>
    <n v="0"/>
    <n v="0"/>
    <n v="0"/>
    <n v="0"/>
    <n v="0"/>
    <n v="0"/>
    <n v="31592.2"/>
  </r>
  <r>
    <x v="0"/>
    <n v="35455"/>
    <s v="Amagerbro"/>
    <x v="0"/>
    <s v="Store Mølle Vej 13"/>
    <n v="2300"/>
    <s v="København S"/>
    <s v="32 54 75 66"/>
    <s v="35455@buf.kk.dk"/>
    <s v="Maj-Brith Andersen"/>
    <n v="32598289"/>
    <n v="0"/>
    <s v="boernehaven.amagerbro@mail.dk"/>
    <s v="Børnehave"/>
    <n v="0"/>
    <n v="12"/>
    <n v="42"/>
    <n v="0"/>
    <n v="0"/>
    <n v="0"/>
    <n v="0"/>
    <s v="Nej"/>
    <n v="0"/>
    <n v="0"/>
    <n v="0"/>
    <n v="0"/>
    <n v="0"/>
    <n v="0"/>
    <n v="0"/>
    <n v="5"/>
    <n v="0"/>
    <n v="0"/>
    <n v="0"/>
    <n v="0"/>
    <n v="0"/>
    <n v="0"/>
    <n v="0"/>
    <n v="0"/>
    <n v="0"/>
    <n v="0"/>
    <n v="0"/>
    <n v="0"/>
    <n v="0"/>
    <n v="0"/>
    <n v="0"/>
    <n v="0"/>
    <n v="0"/>
    <n v="0"/>
    <n v="0"/>
    <n v="0"/>
    <n v="0"/>
    <n v="0"/>
    <n v="0"/>
    <n v="0"/>
    <n v="80"/>
    <n v="0"/>
    <n v="0"/>
    <s v="Ja"/>
    <s v="Nej"/>
    <s v="nej"/>
    <s v="Ja"/>
    <n v="0"/>
    <s v="Ja"/>
    <n v="0"/>
    <s v="Ja"/>
    <n v="0"/>
    <s v="Nej"/>
    <s v="Kontakter muligvis madhuset for hjælp"/>
    <n v="0"/>
    <s v="produktionskøkken"/>
    <s v="nej"/>
    <s v="Mindre"/>
    <s v="Mindre"/>
    <s v="Nej"/>
    <s v="Flytte og hæve opvaskemaskine. Ekstra vask. Ekstra ovn. Ekstra flytbar kogeplade"/>
    <n v="0"/>
    <n v="0"/>
    <n v="0"/>
    <n v="0"/>
    <n v="0"/>
    <n v="0"/>
    <n v="0"/>
    <n v="0"/>
    <n v="0"/>
    <s v="Birgitte / Nanna"/>
    <n v="39897"/>
    <n v="0"/>
    <n v="0"/>
    <n v="1"/>
    <n v="4"/>
    <n v="0"/>
    <n v="1"/>
    <n v="0"/>
    <n v="0"/>
    <n v="0"/>
    <n v="3"/>
    <n v="0"/>
    <n v="1"/>
    <n v="0"/>
    <n v="1"/>
    <n v="0"/>
    <n v="0"/>
    <n v="0"/>
    <n v="0"/>
    <n v="0"/>
    <n v="1"/>
    <n v="20"/>
    <s v="Miele"/>
    <n v="8"/>
    <s v="Nej"/>
    <n v="0"/>
    <s v="Nej"/>
    <s v="Ja"/>
    <s v="Nej"/>
    <n v="1"/>
    <s v="Begrænset"/>
    <s v="Køkken ikke smiley-godkendt, men kunne sikkert godt blive det._x000a_Bygningen skal rives ned. Foreslås inst. får midlertidig godkendelse til at lave mad til alle. Hvis godkendes: 1 ekstra ovn plus 1 kogeplade ( som evt. selv vil købe) _x000a_Uddyb : se skema"/>
    <n v="0"/>
    <x v="2"/>
    <s v="Amager"/>
    <n v="0"/>
    <n v="12"/>
    <n v="42"/>
    <n v="0"/>
    <n v="0"/>
    <n v="0"/>
    <n v="0"/>
    <n v="0"/>
    <n v="0"/>
    <n v="0"/>
    <n v="0"/>
    <n v="0"/>
    <n v="0"/>
    <n v="0"/>
    <n v="56007.74"/>
  </r>
  <r>
    <x v="0"/>
    <n v="35456"/>
    <s v="Møllelængdens Børnehave"/>
    <x v="0"/>
    <s v="Store Mølle Vej 44"/>
    <n v="2300"/>
    <s v="København S"/>
    <s v="32 95 39 28"/>
    <s v="35456@buf.kk.dk"/>
    <s v="May Soelberg"/>
    <n v="32979052"/>
    <n v="0"/>
    <s v="35456@buf.kk.dk"/>
    <s v="Børnehave"/>
    <n v="0"/>
    <n v="0"/>
    <n v="30"/>
    <n v="0"/>
    <n v="0"/>
    <n v="0"/>
    <n v="0"/>
    <s v="Nej"/>
    <n v="0"/>
    <n v="0"/>
    <n v="0"/>
    <n v="0"/>
    <n v="0"/>
    <n v="0"/>
    <n v="0"/>
    <n v="5"/>
    <n v="0"/>
    <n v="0"/>
    <n v="5"/>
    <n v="0"/>
    <n v="0"/>
    <n v="37000"/>
    <n v="0"/>
    <s v="Nej"/>
    <s v="Ja"/>
    <n v="0"/>
    <n v="0"/>
    <n v="0"/>
    <n v="0"/>
    <n v="0"/>
    <n v="0"/>
    <n v="0"/>
    <n v="0"/>
    <n v="0"/>
    <n v="0"/>
    <n v="0"/>
    <n v="0"/>
    <n v="0"/>
    <n v="0"/>
    <n v="0"/>
    <n v="75"/>
    <n v="0"/>
    <n v="1"/>
    <s v="Ja"/>
    <s v="Nej"/>
    <s v="nej"/>
    <s v="Ja"/>
    <s v="Halvdelen af børnene tager dagligt i bus til Vestskoven hvor de har et lille hus med et ok køkken hvor de godt kunne lave smør selv mad"/>
    <s v="Ja"/>
    <n v="0"/>
    <s v="Ja"/>
    <n v="0"/>
    <s v="Nej"/>
    <s v="vil gerne have hjælp"/>
    <n v="0"/>
    <s v="Køkken begrænset tilvirk"/>
    <n v="0"/>
    <n v="0"/>
    <n v="0"/>
    <n v="0"/>
    <n v="0"/>
    <n v="0"/>
    <n v="0"/>
    <n v="0"/>
    <n v="0"/>
    <n v="0"/>
    <n v="0"/>
    <s v="Større"/>
    <n v="0"/>
    <s v="Køkkenet trænger til at blive totalt renoveret, da det er meget nedslidt og gammelt. Et nyt køleskab og mindre fryser ønskes."/>
    <s v="Cathrine Joachim Jerrik"/>
    <s v="2.4.2009"/>
    <n v="0"/>
    <n v="1"/>
    <n v="0"/>
    <n v="0"/>
    <n v="0"/>
    <n v="0"/>
    <n v="0"/>
    <n v="0"/>
    <n v="0"/>
    <n v="2"/>
    <n v="0"/>
    <n v="0"/>
    <n v="0"/>
    <n v="0"/>
    <n v="0"/>
    <n v="1"/>
    <n v="0"/>
    <n v="0"/>
    <n v="0"/>
    <n v="1"/>
    <n v="20"/>
    <s v="Miele"/>
    <n v="0"/>
    <n v="0"/>
    <n v="0"/>
    <s v="Ja"/>
    <n v="0"/>
    <n v="0"/>
    <n v="1"/>
    <s v="Begrænset"/>
    <n v="0"/>
    <n v="0"/>
    <x v="2"/>
    <s v="Amager"/>
    <n v="0"/>
    <n v="0"/>
    <n v="30"/>
    <n v="0"/>
    <n v="0"/>
    <n v="0"/>
    <n v="0"/>
    <n v="0"/>
    <n v="0"/>
    <n v="0"/>
    <n v="0"/>
    <n v="0"/>
    <n v="0"/>
    <n v="0"/>
    <n v="25919.599999999999"/>
  </r>
  <r>
    <x v="0"/>
    <s v="35456_u"/>
    <s v="Møllelængdens Børnehave"/>
    <x v="0"/>
    <s v="Store Mølle Vej 44"/>
    <n v="2300"/>
    <s v="København S"/>
    <s v="32 95 39 28"/>
    <s v="35456@buf.kk.dk"/>
    <s v="May Soelberg"/>
    <n v="32979052"/>
    <n v="0"/>
    <s v="35456@buf.kk.dk"/>
    <s v="Børnehave"/>
    <n v="0"/>
    <n v="0"/>
    <n v="30"/>
    <n v="0"/>
    <n v="0"/>
    <n v="0"/>
    <n v="0"/>
    <s v="Nej"/>
    <n v="0"/>
    <n v="0"/>
    <n v="0"/>
    <n v="0"/>
    <n v="0"/>
    <n v="0"/>
    <n v="0"/>
    <n v="5"/>
    <n v="0"/>
    <n v="0"/>
    <n v="5"/>
    <n v="0"/>
    <n v="0"/>
    <n v="37000"/>
    <n v="0"/>
    <n v="0"/>
    <n v="0"/>
    <n v="0"/>
    <n v="0"/>
    <n v="0"/>
    <n v="0"/>
    <n v="0"/>
    <n v="0"/>
    <n v="0"/>
    <n v="0"/>
    <n v="0"/>
    <n v="0"/>
    <n v="0"/>
    <n v="0"/>
    <n v="0"/>
    <n v="0"/>
    <n v="0"/>
    <n v="75"/>
    <n v="0"/>
    <n v="0"/>
    <n v="0"/>
    <n v="0"/>
    <n v="0"/>
    <n v="0"/>
    <n v="0"/>
    <n v="0"/>
    <n v="0"/>
    <n v="0"/>
    <n v="0"/>
    <n v="0"/>
    <n v="0"/>
    <n v="0"/>
    <s v="Køkken begrænset tilvirk"/>
    <n v="0"/>
    <n v="0"/>
    <n v="0"/>
    <n v="0"/>
    <n v="0"/>
    <n v="0"/>
    <n v="0"/>
    <n v="0"/>
    <n v="0"/>
    <n v="0"/>
    <n v="0"/>
    <n v="0"/>
    <n v="0"/>
    <n v="0"/>
    <s v="Birgitte Glerup"/>
    <d v="1899-12-30T00:00:00"/>
    <n v="0"/>
    <n v="1"/>
    <n v="0"/>
    <n v="4"/>
    <n v="1"/>
    <n v="0"/>
    <n v="0"/>
    <n v="0"/>
    <n v="0"/>
    <n v="0"/>
    <n v="1"/>
    <n v="0"/>
    <n v="0"/>
    <n v="0"/>
    <n v="0"/>
    <n v="0"/>
    <n v="0"/>
    <n v="0"/>
    <n v="0"/>
    <n v="1"/>
    <n v="60"/>
    <s v="ved ikke"/>
    <n v="2"/>
    <s v="Nej"/>
    <n v="0"/>
    <s v="Nej"/>
    <s v="Nej"/>
    <s v="Nej"/>
    <n v="1"/>
    <s v="ingen plads"/>
    <s v="Køkknet var i parcelhuset, da blev lavet om fra beboelse til udflytter v. skov- og naturstyrelsen"/>
    <n v="0"/>
    <x v="2"/>
    <s v="Amager"/>
    <n v="0"/>
    <n v="0"/>
    <n v="30"/>
    <n v="0"/>
    <n v="0"/>
    <n v="0"/>
    <n v="0"/>
    <n v="0"/>
    <n v="0"/>
    <n v="0"/>
    <n v="0"/>
    <n v="0"/>
    <n v="0"/>
    <n v="0"/>
    <n v="25919.599999999999"/>
  </r>
  <r>
    <x v="0"/>
    <n v="35460"/>
    <s v="Himmel og Hav"/>
    <x v="0"/>
    <s v="Sundbyvestervej 37"/>
    <n v="2300"/>
    <s v="København S"/>
    <s v="32 55 62 63"/>
    <s v="himmeloghav37@hotmail.com"/>
    <s v="Birthe H Larsen"/>
    <n v="43542159"/>
    <n v="0"/>
    <s v="35460@buf.kk.dk"/>
    <s v="Børnehave"/>
    <n v="0"/>
    <n v="0"/>
    <n v="44"/>
    <n v="0"/>
    <n v="0"/>
    <n v="0"/>
    <n v="0"/>
    <s v="Nej"/>
    <n v="0"/>
    <n v="0"/>
    <n v="0"/>
    <n v="0"/>
    <n v="0"/>
    <n v="0"/>
    <n v="0"/>
    <n v="5"/>
    <n v="0"/>
    <n v="0"/>
    <n v="5"/>
    <n v="0"/>
    <n v="0"/>
    <n v="46000"/>
    <n v="0"/>
    <s v="Ja"/>
    <s v="nej"/>
    <s v="Maria Katarina Oyba"/>
    <n v="2008"/>
    <n v="5"/>
    <n v="0"/>
    <s v="Ufagllært"/>
    <s v="%"/>
    <s v="Hygiejnekursus"/>
    <n v="0"/>
    <n v="0"/>
    <n v="0"/>
    <n v="0"/>
    <n v="0"/>
    <n v="0"/>
    <n v="0"/>
    <n v="0"/>
    <n v="60"/>
    <n v="0"/>
    <n v="2"/>
    <s v="Ja"/>
    <s v="Nej"/>
    <s v="nej"/>
    <s v="Ja"/>
    <n v="0"/>
    <s v="Ja"/>
    <s v="er ret overbevist om"/>
    <s v="Ja"/>
    <n v="0"/>
    <s v="Nej"/>
    <n v="0"/>
    <n v="0"/>
    <s v="Køkken begrænset tilvirk"/>
    <s v="nej"/>
    <s v="Mindre"/>
    <s v="Mindre"/>
    <n v="0"/>
    <s v="ekstra ovn, for at kunne producere. Der skal tages stilling af FVT. om det kan godkendes, for nedslidt? Evt. midlertidig godkendelse og senere ombygning ( Nye elementer og bordplade)"/>
    <n v="0"/>
    <n v="0"/>
    <n v="0"/>
    <n v="0"/>
    <n v="0"/>
    <n v="0"/>
    <n v="0"/>
    <n v="0"/>
    <n v="0"/>
    <s v="Birgitte / Nanna"/>
    <d v="2009-03-30T00:00:00"/>
    <n v="0"/>
    <n v="0"/>
    <n v="1"/>
    <n v="4"/>
    <n v="0"/>
    <n v="1"/>
    <n v="0"/>
    <n v="0"/>
    <n v="0"/>
    <n v="1"/>
    <n v="0"/>
    <n v="1"/>
    <n v="0"/>
    <n v="0"/>
    <n v="0"/>
    <n v="1"/>
    <n v="0"/>
    <n v="0"/>
    <n v="1"/>
    <n v="1"/>
    <n v="20"/>
    <s v="Miele"/>
    <n v="5"/>
    <s v="Nej"/>
    <n v="0"/>
    <s v="Ja"/>
    <s v="Ja"/>
    <s v="Nej"/>
    <n v="1"/>
    <n v="0"/>
    <s v="1 vask m 2 rum_x000a_Kommunen har overtaget stedets ejendom. Inst. lejer og er selvejende. Kommunen vil evt. lægge penge i istandsættelse. _x000a_Indfører mere økologi"/>
    <n v="0"/>
    <x v="2"/>
    <s v="Amager"/>
    <n v="0"/>
    <n v="0"/>
    <n v="44"/>
    <n v="0"/>
    <n v="0"/>
    <n v="0"/>
    <n v="0"/>
    <n v="0"/>
    <n v="0"/>
    <n v="0"/>
    <n v="0"/>
    <n v="0"/>
    <n v="0"/>
    <n v="0"/>
    <n v="66549.429999999993"/>
  </r>
  <r>
    <x v="0"/>
    <n v="35472"/>
    <s v="Folkebørnehaven Tjørnehækken"/>
    <x v="0"/>
    <s v="Tjørnerækken 2"/>
    <n v="2300"/>
    <s v="København S"/>
    <s v="32 57 27 31"/>
    <s v="35472@buf.kk.dk"/>
    <s v="PIA VINTER HANSEN"/>
    <n v="32518753"/>
    <n v="0"/>
    <s v="35472@buf.kk.dk"/>
    <s v="Børnehave"/>
    <n v="0"/>
    <n v="8"/>
    <n v="16"/>
    <n v="0"/>
    <n v="0"/>
    <n v="0"/>
    <n v="0"/>
    <n v="0"/>
    <n v="0"/>
    <n v="0"/>
    <n v="0"/>
    <n v="0"/>
    <n v="0"/>
    <n v="0"/>
    <n v="0"/>
    <n v="5"/>
    <n v="5"/>
    <n v="0"/>
    <n v="5"/>
    <n v="0"/>
    <n v="0"/>
    <n v="12000"/>
    <n v="0"/>
    <n v="0"/>
    <n v="0"/>
    <n v="0"/>
    <n v="0"/>
    <n v="0"/>
    <n v="0"/>
    <n v="0"/>
    <n v="0"/>
    <n v="0"/>
    <n v="0"/>
    <n v="0"/>
    <n v="0"/>
    <n v="0"/>
    <n v="0"/>
    <n v="0"/>
    <n v="0"/>
    <n v="0"/>
    <n v="80"/>
    <n v="0"/>
    <n v="1"/>
    <s v="Ja"/>
    <s v="Nej"/>
    <s v="nej"/>
    <s v="Nej"/>
    <n v="0"/>
    <n v="0"/>
    <s v="?"/>
    <s v="Nej"/>
    <n v="0"/>
    <s v="Nej"/>
    <s v="vil gerne have hjælp"/>
    <n v="0"/>
    <s v="Køkken begrænset tilvirk"/>
    <s v="nej"/>
    <n v="0"/>
    <n v="0"/>
    <s v="ja"/>
    <s v="Kan ikke udbygges eller ændres"/>
    <n v="0"/>
    <n v="0"/>
    <n v="0"/>
    <n v="0"/>
    <n v="0"/>
    <n v="0"/>
    <n v="0"/>
    <n v="0"/>
    <n v="0"/>
    <s v="Lone Voss"/>
    <d v="1899-12-30T00:00:00"/>
    <n v="0"/>
    <n v="1"/>
    <n v="0"/>
    <n v="4"/>
    <n v="1"/>
    <n v="0"/>
    <n v="0"/>
    <n v="0"/>
    <n v="0"/>
    <n v="1"/>
    <n v="0"/>
    <n v="0"/>
    <n v="0"/>
    <n v="0"/>
    <n v="0"/>
    <n v="1"/>
    <n v="0"/>
    <n v="0"/>
    <n v="0"/>
    <n v="1"/>
    <n v="20"/>
    <s v="Miele"/>
    <n v="2"/>
    <s v="Nej"/>
    <n v="0"/>
    <s v="Nej"/>
    <s v="Nej"/>
    <s v="Nej"/>
    <n v="1"/>
    <s v="ingen plads"/>
    <n v="0"/>
    <n v="0"/>
    <x v="2"/>
    <s v="Amager"/>
    <n v="0"/>
    <n v="8"/>
    <n v="16"/>
    <n v="0"/>
    <n v="0"/>
    <n v="0"/>
    <n v="0"/>
    <n v="0"/>
    <n v="0"/>
    <n v="0"/>
    <n v="0"/>
    <n v="0"/>
    <n v="0"/>
    <n v="0"/>
    <n v="14109.98"/>
  </r>
  <r>
    <x v="0"/>
    <n v="35475"/>
    <s v="Børnehaven Mælkevejen"/>
    <x v="0"/>
    <s v="Tycho Brahes Allé 30"/>
    <n v="2300"/>
    <s v="København S"/>
    <s v="32 55 66 52"/>
    <s v="35475@buf.kk.dk"/>
    <s v="Kristina Tranbjerg Kristensen"/>
    <n v="38875806"/>
    <n v="0"/>
    <s v="35475@buf.kk.dk"/>
    <s v="Børnehave"/>
    <n v="0"/>
    <n v="0"/>
    <n v="41"/>
    <n v="0"/>
    <n v="0"/>
    <n v="0"/>
    <n v="0"/>
    <s v="Nej"/>
    <n v="0"/>
    <n v="0"/>
    <n v="0"/>
    <n v="0"/>
    <n v="0"/>
    <n v="0"/>
    <n v="0"/>
    <n v="5"/>
    <n v="0"/>
    <n v="0"/>
    <n v="5"/>
    <n v="0"/>
    <n v="0"/>
    <n v="43256"/>
    <n v="0"/>
    <s v="Ja"/>
    <s v="nej"/>
    <s v="Karina Sommer"/>
    <n v="2000"/>
    <n v="15"/>
    <n v="0"/>
    <s v="ufaglært"/>
    <s v="nej"/>
    <n v="0"/>
    <n v="0"/>
    <n v="0"/>
    <n v="0"/>
    <n v="0"/>
    <n v="0"/>
    <n v="0"/>
    <n v="0"/>
    <n v="0"/>
    <n v="100"/>
    <n v="0"/>
    <n v="2"/>
    <s v="Ja"/>
    <s v="Nej"/>
    <s v="Ja"/>
    <s v="Ja"/>
    <n v="0"/>
    <s v="Ja"/>
    <n v="0"/>
    <s v="Ja"/>
    <n v="0"/>
    <s v="ja"/>
    <s v="rengøring/køkkenpersonale fortsætter, er evt. interesseret i kurser"/>
    <n v="0"/>
    <s v="Køkken begrænset tilvirk"/>
    <s v="nej"/>
    <n v="0"/>
    <n v="0"/>
    <n v="0"/>
    <n v="0"/>
    <s v="Større"/>
    <s v="Større"/>
    <s v="Nej"/>
    <s v="der er god plads men køkkenet er nedslidt. Der mangler to ekstra ovne. Komfuret er nedslidt, så nye kogeplader. 1 nyt halv køl/halv frys i fuld højde. Nye låger på elementer + nye stålbodplader"/>
    <n v="0"/>
    <n v="0"/>
    <n v="0"/>
    <n v="0"/>
    <n v="0"/>
    <s v="Birgitte Glerup/Sine"/>
    <d v="2009-03-15T00:00:00"/>
    <n v="0"/>
    <n v="1"/>
    <n v="0"/>
    <n v="4"/>
    <n v="1"/>
    <n v="0"/>
    <n v="0"/>
    <n v="0"/>
    <n v="0"/>
    <n v="0"/>
    <n v="1"/>
    <n v="0"/>
    <n v="0"/>
    <n v="0"/>
    <n v="0"/>
    <n v="1"/>
    <n v="0"/>
    <n v="0"/>
    <n v="0"/>
    <n v="1"/>
    <n v="20"/>
    <s v="Miele"/>
    <n v="4"/>
    <s v="Ja"/>
    <n v="8"/>
    <s v="Nej"/>
    <s v="Nej"/>
    <s v="Nej"/>
    <n v="1"/>
    <s v="ingen plads"/>
    <s v="Institutionen har selv indhentet tilbud på skrabet renovering af køkken, som vil koste ca. 230000,- (jeg anbefaler ekstra ovn). De har ikke råd til hele den istandsættelse og vil gerne have hjælp til så meget som muligt. OBS: Kan køkkenet godkendes af FVST ved den planlagte renovering? (en vask m. to rum og linoleum på gulvet?)"/>
    <n v="0"/>
    <x v="2"/>
    <s v="Amager"/>
    <n v="0"/>
    <n v="0"/>
    <n v="41"/>
    <n v="0"/>
    <n v="0"/>
    <n v="0"/>
    <n v="0"/>
    <n v="0"/>
    <n v="0"/>
    <n v="0"/>
    <n v="0"/>
    <n v="0"/>
    <n v="0"/>
    <n v="0"/>
    <n v="48692.14"/>
  </r>
  <r>
    <x v="0"/>
    <s v="35475_u"/>
    <s v="Børnehaven Mælkevejen"/>
    <x v="0"/>
    <s v="Tycho Brahes Allé 30"/>
    <n v="2300"/>
    <s v="København S"/>
    <s v="32 55 66 52"/>
    <s v="35475@buf.kk.dk"/>
    <s v="Kristina Tranbjerg Kristensen"/>
    <n v="38875806"/>
    <n v="0"/>
    <s v="35475@buf.kk.dk"/>
    <s v="Børnehave"/>
    <n v="0"/>
    <n v="0"/>
    <n v="41"/>
    <n v="0"/>
    <n v="0"/>
    <n v="0"/>
    <n v="0"/>
    <s v="Nej"/>
    <n v="0"/>
    <n v="0"/>
    <n v="0"/>
    <n v="0"/>
    <n v="0"/>
    <n v="0"/>
    <n v="0"/>
    <n v="5"/>
    <n v="0"/>
    <n v="0"/>
    <n v="5"/>
    <n v="0"/>
    <n v="0"/>
    <n v="43256"/>
    <n v="0"/>
    <n v="0"/>
    <n v="0"/>
    <n v="0"/>
    <n v="0"/>
    <n v="0"/>
    <n v="0"/>
    <n v="0"/>
    <n v="0"/>
    <n v="0"/>
    <n v="0"/>
    <n v="0"/>
    <n v="0"/>
    <n v="0"/>
    <n v="0"/>
    <n v="0"/>
    <n v="0"/>
    <n v="0"/>
    <n v="100"/>
    <n v="0"/>
    <n v="0"/>
    <n v="0"/>
    <n v="0"/>
    <n v="0"/>
    <n v="0"/>
    <n v="0"/>
    <n v="0"/>
    <n v="0"/>
    <n v="0"/>
    <n v="0"/>
    <n v="0"/>
    <n v="0"/>
    <n v="0"/>
    <n v="0"/>
    <n v="0"/>
    <n v="0"/>
    <n v="0"/>
    <n v="0"/>
    <n v="0"/>
    <n v="0"/>
    <n v="0"/>
    <n v="0"/>
    <n v="0"/>
    <n v="0"/>
    <n v="0"/>
    <n v="0"/>
    <n v="0"/>
    <n v="0"/>
    <s v="Birgitte Glerup"/>
    <d v="1899-12-30T00:00:00"/>
    <n v="0"/>
    <n v="1"/>
    <n v="0"/>
    <n v="4"/>
    <n v="1"/>
    <n v="0"/>
    <n v="0"/>
    <n v="0"/>
    <n v="0"/>
    <n v="0"/>
    <n v="1"/>
    <n v="0"/>
    <n v="0"/>
    <n v="0"/>
    <n v="0"/>
    <n v="1"/>
    <n v="0"/>
    <n v="0"/>
    <n v="0"/>
    <n v="0"/>
    <n v="0"/>
    <n v="0"/>
    <n v="5"/>
    <s v="Nej"/>
    <n v="0"/>
    <s v="Nej"/>
    <s v="Nej"/>
    <s v="Nej"/>
    <n v="1"/>
    <s v="ingen plads"/>
    <n v="0"/>
    <n v="0"/>
    <x v="2"/>
    <s v="Amager"/>
    <n v="0"/>
    <n v="0"/>
    <n v="41"/>
    <n v="0"/>
    <n v="0"/>
    <n v="0"/>
    <n v="0"/>
    <n v="0"/>
    <n v="0"/>
    <n v="0"/>
    <n v="0"/>
    <n v="0"/>
    <n v="0"/>
    <n v="0"/>
    <n v="48692.14"/>
  </r>
  <r>
    <x v="0"/>
    <n v="35526"/>
    <s v="Den integrerede institution Krudtuglen"/>
    <x v="0"/>
    <s v="Artillerivej 71A"/>
    <n v="2300"/>
    <s v="København S"/>
    <s v="32 57 27 29"/>
    <s v="35526@buf.kk.dk"/>
    <s v="Pia Lykke Pedersen"/>
    <n v="32961107"/>
    <n v="0"/>
    <s v="35526@buf.kk.dk"/>
    <s v="Børnehave"/>
    <n v="0"/>
    <n v="0"/>
    <n v="33"/>
    <n v="0"/>
    <n v="0"/>
    <n v="0"/>
    <n v="0"/>
    <s v="Nej"/>
    <n v="0"/>
    <n v="0"/>
    <n v="0"/>
    <n v="0"/>
    <n v="0"/>
    <n v="0"/>
    <n v="0"/>
    <n v="5"/>
    <n v="0"/>
    <n v="0"/>
    <n v="5"/>
    <n v="0"/>
    <n v="0"/>
    <n v="40000"/>
    <n v="0"/>
    <n v="0"/>
    <n v="0"/>
    <n v="0"/>
    <n v="0"/>
    <n v="0"/>
    <n v="0"/>
    <n v="0"/>
    <n v="0"/>
    <n v="0"/>
    <n v="0"/>
    <n v="0"/>
    <n v="0"/>
    <n v="0"/>
    <n v="0"/>
    <n v="0"/>
    <n v="0"/>
    <n v="0"/>
    <n v="20"/>
    <n v="0"/>
    <n v="1"/>
    <s v="Ja"/>
    <s v="Nej"/>
    <s v="Ja"/>
    <s v="Ja"/>
    <n v="0"/>
    <s v="Ja"/>
    <n v="0"/>
    <s v="Ja"/>
    <n v="0"/>
    <s v="ja"/>
    <s v="vil gerne have hjælp"/>
    <n v="0"/>
    <s v="produktionskøkken"/>
    <s v="nej"/>
    <s v="Mindre"/>
    <s v="Mindre"/>
    <n v="0"/>
    <s v="Helt køleskab, nyt komfur, evt. en fryser, en røremaskine, foodprocessor"/>
    <n v="0"/>
    <n v="0"/>
    <n v="0"/>
    <n v="0"/>
    <n v="0"/>
    <n v="0"/>
    <n v="0"/>
    <n v="0"/>
    <n v="0"/>
    <s v="Cathrine / Nanna"/>
    <d v="1899-12-30T00:00:00"/>
    <n v="0"/>
    <n v="1"/>
    <n v="0"/>
    <n v="0"/>
    <n v="0"/>
    <n v="1"/>
    <n v="0"/>
    <n v="0"/>
    <n v="0"/>
    <n v="1"/>
    <n v="0"/>
    <n v="0"/>
    <n v="0"/>
    <n v="0"/>
    <n v="0"/>
    <n v="1"/>
    <n v="0"/>
    <n v="0"/>
    <n v="0"/>
    <n v="1"/>
    <n v="20"/>
    <s v="Miele"/>
    <n v="3"/>
    <s v="Nej"/>
    <n v="0"/>
    <s v="Nej"/>
    <s v="Nej"/>
    <s v="Nej"/>
    <n v="2"/>
    <s v="Begrænset"/>
    <s v="(2 ½ vask) _x000a_et lille rum er delvist i brug til lager"/>
    <n v="0"/>
    <x v="0"/>
    <s v="Amager"/>
    <n v="0"/>
    <n v="0"/>
    <n v="31"/>
    <n v="70"/>
    <n v="0"/>
    <n v="0"/>
    <n v="0"/>
    <n v="0"/>
    <n v="0"/>
    <n v="0"/>
    <n v="0"/>
    <n v="0"/>
    <n v="0"/>
    <n v="0"/>
    <n v="89448.27"/>
  </r>
  <r>
    <x v="0"/>
    <s v="35526_u"/>
    <s v="Den integrerede institution Krudtuglen"/>
    <x v="0"/>
    <s v="Artillerivej 71A"/>
    <n v="2300"/>
    <s v="København S"/>
    <s v="32 57 27 29"/>
    <s v="35526@buf.kk.dk"/>
    <s v="Pia Lykke Pedersen"/>
    <n v="32961107"/>
    <n v="0"/>
    <s v="35526@buf.kk.dk"/>
    <s v="Børnehave"/>
    <n v="0"/>
    <n v="0"/>
    <n v="31"/>
    <n v="70"/>
    <n v="0"/>
    <n v="0"/>
    <n v="0"/>
    <n v="0"/>
    <n v="0"/>
    <n v="0"/>
    <n v="0"/>
    <n v="0"/>
    <n v="0"/>
    <n v="0"/>
    <n v="0"/>
    <n v="5"/>
    <n v="0"/>
    <n v="0"/>
    <n v="5"/>
    <n v="0"/>
    <n v="0"/>
    <n v="40000"/>
    <n v="0"/>
    <n v="0"/>
    <n v="0"/>
    <n v="0"/>
    <n v="0"/>
    <n v="0"/>
    <n v="0"/>
    <n v="0"/>
    <n v="0"/>
    <n v="0"/>
    <n v="0"/>
    <n v="0"/>
    <n v="0"/>
    <n v="0"/>
    <n v="0"/>
    <n v="0"/>
    <n v="0"/>
    <n v="0"/>
    <n v="20"/>
    <n v="0"/>
    <n v="2"/>
    <s v="nej"/>
    <s v="Nej"/>
    <s v="Ja"/>
    <s v="Ja"/>
    <n v="0"/>
    <s v="Ja"/>
    <n v="0"/>
    <s v="Ja"/>
    <n v="0"/>
    <s v="ja"/>
    <n v="0"/>
    <n v="0"/>
    <s v="produktionskøkken"/>
    <n v="0"/>
    <n v="0"/>
    <n v="0"/>
    <n v="0"/>
    <n v="0"/>
    <n v="0"/>
    <n v="0"/>
    <n v="0"/>
    <n v="0"/>
    <n v="0"/>
    <n v="0"/>
    <n v="0"/>
    <n v="0"/>
    <n v="0"/>
    <s v="Lone Voss"/>
    <d v="1899-12-30T00:00:00"/>
    <n v="0"/>
    <n v="1"/>
    <n v="0"/>
    <n v="4"/>
    <n v="1"/>
    <n v="0"/>
    <n v="0"/>
    <n v="0"/>
    <n v="0"/>
    <n v="0"/>
    <n v="1"/>
    <n v="0"/>
    <n v="0"/>
    <n v="0"/>
    <n v="0"/>
    <n v="1"/>
    <n v="0"/>
    <n v="0"/>
    <n v="0"/>
    <n v="1"/>
    <n v="0"/>
    <s v="husholdningsmaskine"/>
    <n v="4"/>
    <s v="Nej"/>
    <n v="0"/>
    <s v="Nej"/>
    <s v="Nej"/>
    <s v="Nej"/>
    <n v="2"/>
    <s v="God plads"/>
    <n v="0"/>
    <n v="0"/>
    <x v="0"/>
    <s v="Amager"/>
    <n v="0"/>
    <n v="0"/>
    <n v="31"/>
    <n v="70"/>
    <n v="0"/>
    <n v="0"/>
    <n v="0"/>
    <n v="0"/>
    <n v="0"/>
    <n v="0"/>
    <n v="0"/>
    <n v="0"/>
    <n v="0"/>
    <n v="0"/>
    <n v="89448.27"/>
  </r>
  <r>
    <x v="0"/>
    <n v="35552"/>
    <s v="Bryggehuset"/>
    <x v="0"/>
    <s v="Artillerivej 71D"/>
    <n v="2300"/>
    <s v="København S"/>
    <s v="32 54 19 49"/>
    <s v="35552@buf.kk.dk"/>
    <s v="Eva Hallberg"/>
    <n v="32582568"/>
    <n v="0"/>
    <s v="35552@buf.kk.dk"/>
    <s v="Børnehave"/>
    <n v="0"/>
    <n v="0"/>
    <n v="42"/>
    <n v="44"/>
    <n v="0"/>
    <n v="0"/>
    <n v="0"/>
    <s v="ja"/>
    <n v="2"/>
    <n v="0"/>
    <n v="0"/>
    <n v="0"/>
    <n v="0"/>
    <n v="0"/>
    <n v="0"/>
    <n v="5"/>
    <n v="0"/>
    <n v="0"/>
    <n v="5"/>
    <n v="0"/>
    <n v="0"/>
    <n v="35000"/>
    <n v="0"/>
    <n v="0"/>
    <n v="0"/>
    <n v="0"/>
    <n v="0"/>
    <n v="0"/>
    <n v="0"/>
    <n v="0"/>
    <n v="0"/>
    <n v="0"/>
    <n v="0"/>
    <n v="0"/>
    <n v="0"/>
    <n v="0"/>
    <n v="0"/>
    <n v="0"/>
    <n v="0"/>
    <n v="0"/>
    <n v="100"/>
    <n v="0"/>
    <n v="2"/>
    <s v="Ja"/>
    <s v="Nej"/>
    <s v="Ja"/>
    <s v="Ja"/>
    <n v="0"/>
    <s v="Ja"/>
    <n v="0"/>
    <s v="Ja"/>
    <n v="0"/>
    <n v="0"/>
    <s v="Måske, ved ikke"/>
    <n v="0"/>
    <s v="Køkken begrænset tilvirk"/>
    <s v="nej"/>
    <s v="Større"/>
    <s v="Større"/>
    <s v="ja"/>
    <s v="Nyt komfur, nye ovne, hævet opvasker"/>
    <n v="0"/>
    <n v="0"/>
    <n v="0"/>
    <n v="0"/>
    <n v="0"/>
    <n v="0"/>
    <s v="Større"/>
    <n v="0"/>
    <s v="Det andet køkken v. personalebord. Der bliver kun lavet the._x000a__x000a_Køkkenet skal totalt renoveres, men rigtig fint og stort"/>
    <s v="Cathrine / Nanna"/>
    <n v="0"/>
    <n v="0"/>
    <n v="1"/>
    <n v="0"/>
    <n v="0"/>
    <n v="0"/>
    <n v="1"/>
    <n v="0"/>
    <n v="0"/>
    <n v="0"/>
    <n v="0"/>
    <n v="0"/>
    <n v="0"/>
    <n v="1"/>
    <n v="1"/>
    <n v="0"/>
    <n v="1"/>
    <n v="0"/>
    <n v="0"/>
    <n v="0"/>
    <n v="1"/>
    <n v="20"/>
    <s v="Miele"/>
    <n v="2.5"/>
    <s v="Nej"/>
    <n v="0"/>
    <s v="Nej"/>
    <s v="Nej"/>
    <s v="Nej"/>
    <n v="1"/>
    <s v="Begrænset"/>
    <n v="0"/>
    <n v="0"/>
    <x v="0"/>
    <s v="Amager"/>
    <n v="0"/>
    <n v="0"/>
    <n v="42"/>
    <n v="44"/>
    <n v="0"/>
    <n v="0"/>
    <n v="0"/>
    <n v="0"/>
    <n v="0"/>
    <n v="0"/>
    <n v="0"/>
    <n v="0"/>
    <n v="0"/>
    <n v="0"/>
    <n v="74103.149999999994"/>
  </r>
  <r>
    <x v="0"/>
    <n v="35573"/>
    <s v="Sundby Sogns Integrerede Institution"/>
    <x v="0"/>
    <s v="Oliebladsgade 9"/>
    <n v="2300"/>
    <s v="København S"/>
    <s v="32 58 52 01"/>
    <s v="bigmama@post.tele.dk"/>
    <s v="Kate Dorph Andersen"/>
    <n v="32585390"/>
    <n v="0"/>
    <s v="35573@buf.kk.dk"/>
    <s v="Børnehave"/>
    <n v="0"/>
    <n v="0"/>
    <n v="44"/>
    <n v="40"/>
    <n v="0"/>
    <n v="0"/>
    <n v="0"/>
    <s v="ja"/>
    <n v="0"/>
    <n v="0"/>
    <n v="0"/>
    <n v="0"/>
    <n v="0"/>
    <n v="0"/>
    <n v="0"/>
    <n v="5"/>
    <n v="0"/>
    <n v="0"/>
    <n v="5"/>
    <n v="0"/>
    <n v="0"/>
    <n v="25000"/>
    <n v="0"/>
    <n v="0"/>
    <n v="0"/>
    <n v="0"/>
    <n v="0"/>
    <n v="0"/>
    <n v="0"/>
    <n v="0"/>
    <n v="0"/>
    <n v="0"/>
    <n v="0"/>
    <n v="0"/>
    <n v="0"/>
    <n v="0"/>
    <n v="0"/>
    <n v="0"/>
    <n v="0"/>
    <n v="0"/>
    <n v="60"/>
    <n v="0"/>
    <n v="2"/>
    <s v="nej"/>
    <s v="Nej"/>
    <s v="nej"/>
    <s v="Ja"/>
    <n v="0"/>
    <s v="Ja"/>
    <n v="0"/>
    <s v="Ja"/>
    <n v="0"/>
    <s v="Nej"/>
    <s v="Vil gerne have en fra pa"/>
    <n v="0"/>
    <s v="Modtagerkøkken"/>
    <s v="nej"/>
    <s v="Større"/>
    <s v="Større"/>
    <n v="0"/>
    <s v="Køkkenet bliver bygget om, og lavet til et produktionskøkken"/>
    <n v="0"/>
    <n v="0"/>
    <n v="0"/>
    <n v="0"/>
    <n v="0"/>
    <n v="0"/>
    <n v="0"/>
    <n v="0"/>
    <n v="0"/>
    <s v="Lone / Nanna"/>
    <d v="2009-04-02T00:00:00"/>
    <n v="0"/>
    <n v="1"/>
    <n v="0"/>
    <n v="0"/>
    <n v="0"/>
    <n v="0"/>
    <n v="0"/>
    <n v="0"/>
    <n v="0"/>
    <n v="1"/>
    <n v="0"/>
    <n v="0"/>
    <n v="0"/>
    <n v="0"/>
    <n v="0"/>
    <n v="1"/>
    <n v="0"/>
    <n v="0"/>
    <n v="0"/>
    <n v="1"/>
    <n v="20"/>
    <s v="Miele"/>
    <n v="2"/>
    <s v="Nej"/>
    <n v="0"/>
    <s v="Nej"/>
    <s v="Ja"/>
    <s v="Nej"/>
    <n v="1"/>
    <s v="God plads"/>
    <s v="der er 2 køkkener, men kun et skema. Ombygning af det ene eksisterende køkken til prod. Køkken. Det andet køkken får status som the køkken"/>
    <n v="0"/>
    <x v="0"/>
    <s v="Amager"/>
    <n v="0"/>
    <n v="0"/>
    <n v="20"/>
    <n v="64"/>
    <n v="0"/>
    <n v="0"/>
    <n v="0"/>
    <n v="0"/>
    <n v="0"/>
    <n v="0"/>
    <n v="0"/>
    <n v="0"/>
    <n v="0"/>
    <n v="0"/>
    <n v="23716.59"/>
  </r>
  <r>
    <x v="0"/>
    <n v="35595"/>
    <s v="Skolefritidshjemmet Skolen ved Sundet"/>
    <x v="0"/>
    <s v="Kaldæavej 14"/>
    <n v="2300"/>
    <s v="København S"/>
    <s v="32 55 00 14"/>
    <s v="35595@buf.kk.dk"/>
    <s v="Tonny Skriverbank Møller"/>
    <n v="40846767"/>
    <n v="0"/>
    <s v="35595@buf.kk.dk"/>
    <s v="Børnehave"/>
    <n v="0"/>
    <n v="0"/>
    <n v="44"/>
    <n v="132"/>
    <n v="48"/>
    <n v="32"/>
    <n v="0"/>
    <s v="Nej"/>
    <n v="0"/>
    <n v="0"/>
    <n v="0"/>
    <n v="0"/>
    <n v="0"/>
    <n v="0"/>
    <n v="0"/>
    <n v="5"/>
    <n v="0"/>
    <n v="0"/>
    <n v="5"/>
    <n v="0"/>
    <n v="0"/>
    <n v="0"/>
    <n v="0"/>
    <s v="Nej"/>
    <s v="nej"/>
    <n v="0"/>
    <n v="0"/>
    <n v="0"/>
    <n v="0"/>
    <n v="0"/>
    <n v="0"/>
    <n v="0"/>
    <n v="0"/>
    <n v="0"/>
    <n v="0"/>
    <n v="0"/>
    <n v="0"/>
    <n v="0"/>
    <n v="0"/>
    <n v="0"/>
    <n v="50"/>
    <n v="0"/>
    <n v="1"/>
    <s v="Ja"/>
    <s v="Nej"/>
    <s v="nej"/>
    <s v="Ja"/>
    <n v="0"/>
    <s v="Ja"/>
    <n v="0"/>
    <s v="Ja"/>
    <n v="0"/>
    <s v="Nej"/>
    <n v="0"/>
    <n v="0"/>
    <s v="Køkken blandet tilvirk"/>
    <s v="nej"/>
    <n v="0"/>
    <n v="0"/>
    <n v="0"/>
    <n v="0"/>
    <n v="0"/>
    <n v="0"/>
    <n v="0"/>
    <s v="Mere komfur plads. Evt. større opvaskemaskine"/>
    <n v="0"/>
    <n v="0"/>
    <n v="0"/>
    <n v="0"/>
    <s v="oplysninger baseret på telefon interview"/>
    <s v="Mariah / Sine"/>
    <d v="2009-04-30T00:00:00"/>
    <n v="0"/>
    <n v="1"/>
    <n v="0"/>
    <n v="4"/>
    <n v="0"/>
    <n v="1"/>
    <n v="0"/>
    <n v="0"/>
    <n v="0"/>
    <n v="1"/>
    <n v="3"/>
    <n v="0"/>
    <n v="0"/>
    <n v="0"/>
    <n v="0"/>
    <n v="0"/>
    <n v="0"/>
    <n v="0"/>
    <n v="1"/>
    <n v="1"/>
    <n v="30"/>
    <s v="Miele"/>
    <n v="4"/>
    <s v="Nej"/>
    <n v="0"/>
    <s v="Nej"/>
    <s v="Nej"/>
    <s v="Nej"/>
    <n v="1"/>
    <s v="Begrænset"/>
    <s v="udfyldt over telefonen"/>
    <n v="0"/>
    <x v="0"/>
    <s v="Amager"/>
    <n v="0"/>
    <n v="0"/>
    <n v="44"/>
    <n v="132"/>
    <n v="48"/>
    <n v="32"/>
    <n v="0"/>
    <n v="0"/>
    <n v="0"/>
    <n v="0"/>
    <n v="0"/>
    <n v="0"/>
    <n v="0"/>
    <n v="0"/>
    <n v="185297.6"/>
  </r>
  <r>
    <x v="0"/>
    <n v="37308"/>
    <s v="Poppelhuset"/>
    <x v="0"/>
    <s v="Backersvej 109"/>
    <n v="2300"/>
    <s v="København S"/>
    <s v="32 55 37 53"/>
    <s v="37308@buf.kk.dk"/>
    <s v="Hanne Kirsten Poulsen"/>
    <n v="32584917"/>
    <n v="0"/>
    <s v="37308@buf.kk.dk"/>
    <s v="Børnehave"/>
    <n v="0"/>
    <n v="0"/>
    <n v="60"/>
    <n v="0"/>
    <n v="0"/>
    <n v="0"/>
    <n v="0"/>
    <s v="Nej"/>
    <n v="0"/>
    <n v="0"/>
    <n v="0"/>
    <n v="0"/>
    <n v="0"/>
    <n v="0"/>
    <n v="0"/>
    <n v="5"/>
    <n v="0"/>
    <n v="0"/>
    <n v="0"/>
    <n v="0"/>
    <n v="0"/>
    <n v="30000"/>
    <n v="0"/>
    <n v="0"/>
    <n v="0"/>
    <n v="0"/>
    <n v="0"/>
    <n v="0"/>
    <n v="0"/>
    <n v="0"/>
    <n v="0"/>
    <n v="0"/>
    <n v="0"/>
    <n v="0"/>
    <n v="0"/>
    <n v="0"/>
    <n v="0"/>
    <n v="0"/>
    <n v="0"/>
    <n v="0"/>
    <n v="100"/>
    <n v="0"/>
    <n v="2"/>
    <s v="Ja"/>
    <s v="Nej"/>
    <s v="Ja"/>
    <s v="Nej"/>
    <s v="bekymret for sygdom og ferie hos køkkenpersonale"/>
    <n v="0"/>
    <s v="har ikke udtalt sig"/>
    <s v="Nej"/>
    <n v="0"/>
    <s v="Nej"/>
    <n v="0"/>
    <n v="0"/>
    <s v="Køkken blandet tilvirk"/>
    <n v="0"/>
    <n v="0"/>
    <n v="0"/>
    <n v="0"/>
    <n v="0"/>
    <s v="Mindre"/>
    <s v="Større"/>
    <n v="0"/>
    <s v="køkkenet er gammelt og slidt og trænger til en kærlig hånd"/>
    <n v="0"/>
    <n v="0"/>
    <n v="0"/>
    <n v="0"/>
    <n v="0"/>
    <s v="Ayo"/>
    <s v="26.03.09"/>
    <n v="0"/>
    <n v="0"/>
    <n v="1"/>
    <n v="4"/>
    <n v="2"/>
    <n v="0"/>
    <n v="0"/>
    <n v="0"/>
    <n v="0"/>
    <n v="1"/>
    <n v="1"/>
    <n v="0"/>
    <n v="0"/>
    <n v="0"/>
    <n v="0"/>
    <n v="0"/>
    <n v="1"/>
    <n v="0"/>
    <n v="0"/>
    <n v="1"/>
    <n v="20"/>
    <s v="Miele"/>
    <n v="4"/>
    <s v="Nej"/>
    <n v="0"/>
    <s v="Nej"/>
    <s v="Nej"/>
    <s v="Nej"/>
    <n v="2"/>
    <s v="Begrænset"/>
    <n v="0"/>
    <n v="0"/>
    <x v="2"/>
    <s v="Amager"/>
    <n v="0"/>
    <n v="0"/>
    <n v="60"/>
    <n v="0"/>
    <n v="0"/>
    <n v="0"/>
    <n v="0"/>
    <n v="0"/>
    <n v="0"/>
    <n v="0"/>
    <n v="0"/>
    <n v="0"/>
    <n v="0"/>
    <n v="0"/>
    <n v="38913.19"/>
  </r>
  <r>
    <x v="0"/>
    <n v="37350"/>
    <s v="Peder lykkes vej børnehave"/>
    <x v="0"/>
    <s v="Peder Lykkes Vej 77"/>
    <n v="2300"/>
    <s v="København S"/>
    <s v="32 58 87 43"/>
    <s v="37350@buf.kk.dk"/>
    <s v="Mitzi Tofte"/>
    <n v="32580532"/>
    <n v="0"/>
    <s v="37350@buf.kk.dk"/>
    <s v="Børnehave"/>
    <n v="0"/>
    <n v="0"/>
    <n v="41"/>
    <n v="0"/>
    <n v="0"/>
    <n v="0"/>
    <n v="0"/>
    <s v="Nej"/>
    <n v="0"/>
    <n v="0"/>
    <n v="0"/>
    <n v="0"/>
    <n v="0"/>
    <n v="0"/>
    <n v="0"/>
    <n v="5"/>
    <n v="0"/>
    <n v="0"/>
    <n v="5"/>
    <n v="0"/>
    <n v="0"/>
    <n v="50000"/>
    <n v="0"/>
    <n v="0"/>
    <n v="0"/>
    <n v="0"/>
    <n v="0"/>
    <n v="0"/>
    <n v="0"/>
    <n v="0"/>
    <n v="0"/>
    <n v="0"/>
    <n v="0"/>
    <n v="0"/>
    <n v="0"/>
    <n v="0"/>
    <n v="0"/>
    <n v="0"/>
    <n v="0"/>
    <n v="0"/>
    <n v="95"/>
    <n v="0"/>
    <n v="1"/>
    <s v="Ja"/>
    <s v="Nej"/>
    <s v="Ja"/>
    <s v="Nej"/>
    <s v="Umiddelbart nej, de afvendter hvad der bliver besluttet"/>
    <s v="Nej"/>
    <s v="de vendter sammen med pædagogerne/leder"/>
    <s v="Nej"/>
    <s v="samme"/>
    <s v="Nej"/>
    <n v="0"/>
    <n v="0"/>
    <s v="Køkken begrænset tilvirk"/>
    <n v="0"/>
    <n v="0"/>
    <n v="0"/>
    <n v="0"/>
    <n v="0"/>
    <n v="0"/>
    <n v="0"/>
    <n v="0"/>
    <n v="0"/>
    <n v="0"/>
    <n v="0"/>
    <s v="Større"/>
    <s v="generelt de fleste, da køkkenets maskiner er gamle og slidte."/>
    <s v="Køkkenet er et gammelt produktionskøkken der ikke har været i brug siden 2003"/>
    <s v="Cathrine Joachim Jerrik"/>
    <s v="31.3.2009"/>
    <n v="0"/>
    <n v="1"/>
    <n v="0"/>
    <n v="0"/>
    <n v="0"/>
    <n v="0"/>
    <n v="0"/>
    <n v="0"/>
    <n v="0"/>
    <n v="2"/>
    <n v="0"/>
    <n v="0"/>
    <n v="0"/>
    <n v="0"/>
    <n v="0"/>
    <n v="0"/>
    <n v="1"/>
    <n v="0"/>
    <n v="0"/>
    <n v="1"/>
    <n v="2"/>
    <s v="Meiko"/>
    <n v="4"/>
    <n v="0"/>
    <n v="0"/>
    <n v="0"/>
    <n v="0"/>
    <n v="0"/>
    <n v="1"/>
    <s v="Begrænset"/>
    <s v="Køkkenet kunne blive rigtigt godt hvis det får nye elementer og bordplader."/>
    <n v="0"/>
    <x v="2"/>
    <s v="Amager"/>
    <n v="0"/>
    <n v="0"/>
    <n v="41"/>
    <n v="0"/>
    <n v="0"/>
    <n v="0"/>
    <n v="0"/>
    <n v="0"/>
    <n v="0"/>
    <n v="0"/>
    <n v="0"/>
    <n v="0"/>
    <n v="0"/>
    <n v="0"/>
    <n v="60802.54"/>
  </r>
  <r>
    <x v="0"/>
    <n v="37378"/>
    <s v="Enveloppen"/>
    <x v="0"/>
    <s v="Ved Stadsgraven 11"/>
    <n v="2300"/>
    <s v="København S"/>
    <s v="32 95 90 64"/>
    <s v="37378@buf.kk.dk"/>
    <s v="Anne Lilholm"/>
    <n v="33221404"/>
    <n v="32959064"/>
    <s v="37378@buf.kk.dk"/>
    <s v="Børnehave"/>
    <n v="0"/>
    <n v="0"/>
    <n v="80"/>
    <n v="0"/>
    <n v="0"/>
    <n v="0"/>
    <n v="0"/>
    <s v="Nej"/>
    <n v="0"/>
    <n v="0"/>
    <n v="0"/>
    <n v="0"/>
    <n v="0"/>
    <n v="0"/>
    <n v="0"/>
    <n v="5"/>
    <n v="0"/>
    <n v="0"/>
    <n v="0"/>
    <n v="0"/>
    <n v="0"/>
    <n v="60000"/>
    <n v="0"/>
    <s v="Ja"/>
    <n v="0"/>
    <s v="Annie Sølvskov"/>
    <n v="1994"/>
    <n v="7"/>
    <n v="0"/>
    <s v="kok"/>
    <s v="kantine, restaurant, hotel og inst."/>
    <n v="0"/>
    <n v="0"/>
    <n v="0"/>
    <n v="0"/>
    <n v="0"/>
    <n v="0"/>
    <n v="0"/>
    <n v="0"/>
    <n v="0"/>
    <n v="95"/>
    <n v="0"/>
    <n v="2"/>
    <s v="Ja"/>
    <s v="Nej"/>
    <s v="nej"/>
    <s v="Ja"/>
    <n v="0"/>
    <s v="Ja"/>
    <s v="Har indtryk af, de vil tage vel imod"/>
    <s v="Ja"/>
    <s v="ja"/>
    <s v="ja"/>
    <n v="0"/>
    <n v="0"/>
    <s v="produktionskøkken"/>
    <s v="nej"/>
    <s v="Mindre"/>
    <s v="Ingen"/>
    <s v="Nej"/>
    <s v="Industriopvaskemaskine, 2 industrikøleskabe, ekstra ovn - konvektions ville være klar fordel, da der i dette delekøkken skal laves mad til rigtig mange børn (80+ca.50)"/>
    <n v="0"/>
    <n v="0"/>
    <s v="Ja"/>
    <s v="Man skal finde en praktisk løsning på hvor køle og fryseskabe skal stå."/>
    <n v="0"/>
    <n v="0"/>
    <n v="0"/>
    <n v="0"/>
    <n v="0"/>
    <s v="Birgitte "/>
    <s v="31.03.03."/>
    <n v="0"/>
    <n v="0"/>
    <n v="1"/>
    <n v="6"/>
    <n v="3"/>
    <n v="3"/>
    <n v="0"/>
    <n v="0"/>
    <n v="0"/>
    <n v="1"/>
    <n v="0"/>
    <n v="1"/>
    <n v="0"/>
    <n v="0"/>
    <n v="0"/>
    <n v="1"/>
    <n v="0"/>
    <n v="1"/>
    <n v="0"/>
    <n v="1"/>
    <n v="120"/>
    <s v="Asko"/>
    <n v="9"/>
    <s v="Ja"/>
    <n v="20"/>
    <s v="Nej"/>
    <s v="Ja"/>
    <s v="Nej"/>
    <n v="2"/>
    <s v="Begrænset"/>
    <s v="Institutionen ligger i et flere etagers hus, hvor dert også er ca. 50 vuggestuebørn i selvstændig inst.. Begge inst. Har brugsret til køkken i kælder. Her er en del af udstyret købet af vuggestuen, så bh kan ikke uden videre regne med brugsret til alt i skemaet. Den ene ovn er i stykker, derfor anbefales køb af mindst en. Der er fint samarbejde med vuggestue, så fælles madlavning kan sikkert lykkes. Hvis inst. får udstyr gennem denne pulje, kan de sikkert dele alt med vuggestue. Der er vedlagt tilstandsrapport på huset, da der er nogle ting som skal udbedres i løbet af nogle år. Der er kun madelevator til anden sal i huset, men børn på fire sale. Der er desuden en børnehavestue i hus på lejeplads. Inst. kan evt. løse madtransport ved at lade en del af børnene spise i fælles spisesal i stuen. "/>
    <n v="0"/>
    <x v="2"/>
    <s v="Amager"/>
    <n v="0"/>
    <n v="0"/>
    <n v="80"/>
    <n v="0"/>
    <n v="0"/>
    <n v="0"/>
    <n v="0"/>
    <n v="0"/>
    <n v="0"/>
    <n v="0"/>
    <n v="0"/>
    <n v="0"/>
    <n v="0"/>
    <n v="0"/>
    <n v="63876.88"/>
  </r>
  <r>
    <x v="0"/>
    <s v="37384_u"/>
    <s v="Hedehi"/>
    <x v="0"/>
    <s v="Hundige Strandvej 35"/>
    <n v="2670"/>
    <s v="Greve Strand"/>
    <s v="43 90 01 94"/>
    <s v="37384@buf.kk.dk"/>
    <s v="Jasmin Olsen"/>
    <n v="0"/>
    <n v="0"/>
    <s v="37384@buf.kk.dk"/>
    <s v="Børnehave"/>
    <n v="0"/>
    <n v="0"/>
    <n v="30"/>
    <n v="0"/>
    <n v="0"/>
    <n v="0"/>
    <n v="0"/>
    <s v="Nej"/>
    <n v="0"/>
    <n v="0"/>
    <n v="0"/>
    <n v="0"/>
    <n v="0"/>
    <n v="0"/>
    <n v="0"/>
    <n v="0"/>
    <n v="5"/>
    <n v="0"/>
    <n v="5"/>
    <n v="0"/>
    <n v="0"/>
    <n v="61000"/>
    <n v="0"/>
    <n v="0"/>
    <n v="0"/>
    <n v="0"/>
    <n v="0"/>
    <n v="0"/>
    <n v="0"/>
    <n v="0"/>
    <n v="0"/>
    <n v="0"/>
    <n v="0"/>
    <n v="0"/>
    <n v="0"/>
    <n v="0"/>
    <n v="0"/>
    <n v="0"/>
    <n v="0"/>
    <n v="0"/>
    <n v="90"/>
    <n v="0"/>
    <n v="0"/>
    <s v="nej"/>
    <s v="Nej"/>
    <s v="Ja"/>
    <s v="Ja"/>
    <n v="0"/>
    <n v="0"/>
    <s v="ved ikke"/>
    <s v="Nej"/>
    <n v="0"/>
    <s v="ja"/>
    <n v="0"/>
    <n v="0"/>
    <s v="produktionskøkken"/>
    <n v="0"/>
    <n v="0"/>
    <n v="0"/>
    <n v="0"/>
    <n v="0"/>
    <n v="0"/>
    <n v="0"/>
    <n v="0"/>
    <n v="0"/>
    <n v="0"/>
    <n v="0"/>
    <n v="0"/>
    <n v="0"/>
    <n v="0"/>
    <s v="Lone Voss"/>
    <d v="1899-12-30T00:00:00"/>
    <n v="0"/>
    <n v="0"/>
    <n v="1"/>
    <n v="4"/>
    <n v="0"/>
    <n v="1"/>
    <n v="0"/>
    <n v="0"/>
    <n v="0"/>
    <n v="0"/>
    <n v="1"/>
    <n v="0"/>
    <n v="0"/>
    <n v="0"/>
    <n v="0"/>
    <n v="1"/>
    <n v="0"/>
    <n v="0"/>
    <n v="0"/>
    <n v="1"/>
    <n v="20"/>
    <s v="Miele"/>
    <n v="2"/>
    <s v="Nej"/>
    <n v="0"/>
    <s v="Nej"/>
    <s v="Nej"/>
    <s v="Nej"/>
    <n v="1"/>
    <n v="0"/>
    <s v="Nyanskaffelse: ny ovn, køleskab. VIGTIGT: dårligt afløb fra håndvasken i køkkenet"/>
    <n v="0"/>
    <x v="2"/>
    <s v="Amager"/>
    <n v="0"/>
    <n v="0"/>
    <n v="30"/>
    <n v="0"/>
    <n v="0"/>
    <n v="0"/>
    <n v="0"/>
    <n v="0"/>
    <n v="0"/>
    <n v="0"/>
    <n v="0"/>
    <n v="0"/>
    <n v="0"/>
    <n v="0"/>
    <n v="84845.14"/>
  </r>
  <r>
    <x v="0"/>
    <s v="37388_u"/>
    <s v="Burlunden"/>
    <x v="0"/>
    <s v="Rosenlundvej 1"/>
    <n v="2791"/>
    <s v="Dragør"/>
    <s v="32 53 32 58"/>
    <s v="37388@buf.kk.dk"/>
    <s v="Arne Hansen"/>
    <n v="43545827"/>
    <n v="0"/>
    <s v="37388@buf.kk.dk"/>
    <s v="Børnehave"/>
    <n v="0"/>
    <n v="0"/>
    <n v="90"/>
    <n v="0"/>
    <n v="0"/>
    <n v="0"/>
    <n v="0"/>
    <s v="Nej"/>
    <n v="0"/>
    <n v="0"/>
    <n v="0"/>
    <n v="0"/>
    <n v="0"/>
    <n v="0"/>
    <n v="0"/>
    <n v="0"/>
    <n v="0"/>
    <n v="0"/>
    <n v="0"/>
    <n v="0"/>
    <n v="0"/>
    <n v="120000"/>
    <n v="0"/>
    <n v="0"/>
    <n v="0"/>
    <n v="0"/>
    <n v="0"/>
    <n v="0"/>
    <n v="0"/>
    <n v="0"/>
    <n v="0"/>
    <n v="0"/>
    <n v="0"/>
    <n v="0"/>
    <n v="0"/>
    <n v="0"/>
    <n v="0"/>
    <n v="0"/>
    <n v="0"/>
    <n v="0"/>
    <n v="80"/>
    <n v="0"/>
    <n v="1"/>
    <s v="Ja"/>
    <s v="ja"/>
    <n v="0"/>
    <s v="Ja"/>
    <s v="men mener ikke køkkenet kan godkendes"/>
    <s v="Ja"/>
    <s v="ville gerne hvis muligt"/>
    <s v="Ja"/>
    <n v="0"/>
    <n v="0"/>
    <s v="ej relevant pt."/>
    <n v="0"/>
    <s v="Modtagerkøkken"/>
    <n v="0"/>
    <n v="0"/>
    <n v="0"/>
    <n v="0"/>
    <n v="0"/>
    <s v="Større"/>
    <s v="Større"/>
    <n v="0"/>
    <s v="køkkenet skal ses, før det kan endeligt afgøres. Krydsene er sat ud fra telefonsamtale"/>
    <n v="0"/>
    <n v="0"/>
    <n v="0"/>
    <n v="0"/>
    <n v="0"/>
    <s v="Birgitte Glerup"/>
    <d v="2009-04-29T00:00:00"/>
    <n v="0"/>
    <n v="1"/>
    <n v="0"/>
    <n v="4"/>
    <n v="1"/>
    <n v="0"/>
    <n v="0"/>
    <n v="0"/>
    <n v="0"/>
    <n v="0"/>
    <n v="2"/>
    <n v="0"/>
    <n v="0"/>
    <n v="0"/>
    <n v="0"/>
    <n v="0"/>
    <n v="2"/>
    <n v="0"/>
    <n v="0"/>
    <n v="1"/>
    <n v="5"/>
    <s v="Angelo L100"/>
    <n v="0"/>
    <s v="Nej"/>
    <n v="0"/>
    <s v="Nej"/>
    <s v="Nej"/>
    <s v="Nej"/>
    <n v="3"/>
    <s v="God plads"/>
    <n v="0"/>
    <n v="0"/>
    <x v="2"/>
    <s v="Amager"/>
    <n v="0"/>
    <n v="0"/>
    <n v="90"/>
    <n v="0"/>
    <n v="0"/>
    <n v="0"/>
    <n v="0"/>
    <n v="0"/>
    <n v="0"/>
    <n v="0"/>
    <n v="0"/>
    <n v="0"/>
    <n v="0"/>
    <n v="0"/>
    <n v="93765.37"/>
  </r>
  <r>
    <x v="0"/>
    <n v="35311"/>
    <s v="Børnehaven Hurlumhej"/>
    <x v="6"/>
    <s v="Bispebjerg Bakke 6"/>
    <n v="2400"/>
    <s v="København NV"/>
    <n v="35811645"/>
    <s v="bisp6@mail.dk"/>
    <s v="Bettina Brandt"/>
    <n v="39201016"/>
    <n v="0"/>
    <s v="35311@buf.kk.dk"/>
    <s v="Børnehave"/>
    <n v="0"/>
    <n v="12"/>
    <n v="44"/>
    <n v="0"/>
    <n v="0"/>
    <n v="0"/>
    <n v="0"/>
    <s v="Nej"/>
    <n v="0"/>
    <n v="0"/>
    <n v="0"/>
    <n v="0"/>
    <n v="0"/>
    <n v="0"/>
    <n v="0"/>
    <n v="5"/>
    <n v="0"/>
    <n v="0"/>
    <n v="0"/>
    <n v="0"/>
    <n v="0"/>
    <n v="104000"/>
    <n v="0"/>
    <n v="0"/>
    <n v="0"/>
    <n v="0"/>
    <n v="0"/>
    <n v="0"/>
    <n v="0"/>
    <n v="0"/>
    <n v="0"/>
    <n v="0"/>
    <n v="0"/>
    <n v="0"/>
    <n v="0"/>
    <n v="0"/>
    <n v="0"/>
    <n v="0"/>
    <n v="0"/>
    <n v="0"/>
    <n v="45"/>
    <n v="0"/>
    <n v="2"/>
    <s v="Ja"/>
    <s v="Nej"/>
    <s v="nej"/>
    <s v="Ja"/>
    <s v="Hvis køkken og medarbejder er i orden"/>
    <s v="Ja"/>
    <s v="de taler meget om det og løsningen skal være bedre end madpakkerne"/>
    <s v="Ja"/>
    <n v="0"/>
    <s v="Nej"/>
    <s v="Vil gerne have hjælp fra os"/>
    <n v="0"/>
    <s v="Køkken begrænset tilvirk"/>
    <s v="nej"/>
    <n v="0"/>
    <n v="0"/>
    <n v="0"/>
    <n v="0"/>
    <n v="0"/>
    <s v="Større"/>
    <s v="Ja"/>
    <s v="Vil gerne have køkken så der kan laves mad"/>
    <n v="0"/>
    <n v="0"/>
    <n v="0"/>
    <n v="0"/>
    <s v="Gammelt og nedslidt. Skal have en ordentlig omgang (ombygning)"/>
    <s v="Lone Voss/Sine"/>
    <d v="2009-03-11T00:00:00"/>
    <n v="0"/>
    <n v="1"/>
    <n v="0"/>
    <n v="4"/>
    <n v="0"/>
    <n v="0"/>
    <n v="0"/>
    <n v="0"/>
    <n v="0"/>
    <n v="0"/>
    <n v="1"/>
    <n v="0"/>
    <n v="0"/>
    <n v="0"/>
    <n v="0"/>
    <n v="0"/>
    <n v="1"/>
    <n v="0"/>
    <n v="0"/>
    <n v="1"/>
    <n v="20"/>
    <s v="Miele"/>
    <n v="2"/>
    <s v="Nej"/>
    <n v="0"/>
    <s v="Nej"/>
    <s v="Ja"/>
    <s v="Nej"/>
    <n v="1"/>
    <s v="Begrænset"/>
    <n v="0"/>
    <n v="0"/>
    <x v="2"/>
    <s v="Bispebjerg"/>
    <n v="0"/>
    <n v="12"/>
    <n v="44"/>
    <n v="0"/>
    <n v="0"/>
    <n v="0"/>
    <n v="0"/>
    <n v="0"/>
    <n v="0"/>
    <n v="0"/>
    <n v="0"/>
    <n v="0"/>
    <n v="0"/>
    <n v="0"/>
    <n v="50675.69"/>
  </r>
  <r>
    <x v="0"/>
    <n v="35338"/>
    <s v="Fru Hedevig Baggers Børnehave"/>
    <x v="6"/>
    <s v="Frederiksborgvej 156A"/>
    <n v="2400"/>
    <s v="København NV"/>
    <s v="38 81 10 70"/>
    <s v="fruhedevigbagger@mail.dk"/>
    <s v="Ellinor Johansen"/>
    <n v="35380151"/>
    <n v="0"/>
    <s v="35338@buf.kk.dk"/>
    <s v="Børnehave"/>
    <n v="0"/>
    <n v="0"/>
    <n v="23"/>
    <n v="0"/>
    <n v="0"/>
    <n v="0"/>
    <n v="0"/>
    <s v="Nej"/>
    <n v="0"/>
    <n v="0"/>
    <n v="0"/>
    <n v="0"/>
    <n v="0"/>
    <n v="0"/>
    <n v="0"/>
    <n v="0"/>
    <n v="0"/>
    <n v="0"/>
    <n v="0"/>
    <n v="0"/>
    <n v="0"/>
    <n v="0"/>
    <n v="0"/>
    <s v="Nej"/>
    <s v="nej"/>
    <n v="0"/>
    <n v="0"/>
    <n v="0"/>
    <n v="0"/>
    <n v="0"/>
    <n v="0"/>
    <n v="0"/>
    <n v="0"/>
    <n v="0"/>
    <n v="0"/>
    <n v="0"/>
    <n v="0"/>
    <n v="0"/>
    <n v="0"/>
    <n v="0"/>
    <n v="0"/>
    <n v="0"/>
    <n v="0"/>
    <s v="Ja"/>
    <s v="Nej"/>
    <s v="nej"/>
    <s v="Ja"/>
    <s v="Hvis køkkenet bliver opgraderet og der følger køkkentimer med er de meget interesseret"/>
    <s v="Nej"/>
    <s v="Vil gerne beholde madpakkerne"/>
    <s v="Ja"/>
    <s v="Hvis omstændighederne er der."/>
    <s v="Nej"/>
    <n v="0"/>
    <n v="0"/>
    <s v="Køkken begrænset tilvirk"/>
    <s v="nej"/>
    <n v="0"/>
    <n v="0"/>
    <n v="0"/>
    <n v="0"/>
    <s v="Større"/>
    <s v="Mindre"/>
    <n v="0"/>
    <s v="Nye skabe, komfur og køleskab. Alt er noget gammelt. Fødevarekontrollen har sagt det er sidste gang køkkenet godkendes"/>
    <n v="0"/>
    <n v="0"/>
    <n v="0"/>
    <n v="0"/>
    <n v="0"/>
    <s v="Mariah/Sine"/>
    <d v="2009-02-27T00:00:00"/>
    <n v="0"/>
    <n v="1"/>
    <n v="0"/>
    <n v="4"/>
    <n v="0"/>
    <n v="0"/>
    <n v="0"/>
    <n v="0"/>
    <n v="0"/>
    <n v="1"/>
    <n v="1"/>
    <n v="0"/>
    <n v="0"/>
    <n v="0"/>
    <n v="0"/>
    <n v="0"/>
    <n v="0"/>
    <n v="0"/>
    <n v="0"/>
    <n v="1"/>
    <n v="45"/>
    <s v="Miele"/>
    <n v="2.5"/>
    <s v="Nej"/>
    <n v="0"/>
    <s v="Nej"/>
    <s v="Nej"/>
    <s v="Nej"/>
    <n v="1"/>
    <s v="ingen plads"/>
    <s v="Københavns Ejendomme har lavet tilstandsrapport og vuderet at køkkenet koster 150.000 kr excl. Hvidevarer"/>
    <n v="0"/>
    <x v="2"/>
    <s v="Bispebjerg"/>
    <n v="0"/>
    <n v="0"/>
    <n v="23"/>
    <n v="0"/>
    <n v="0"/>
    <n v="0"/>
    <n v="0"/>
    <n v="0"/>
    <n v="0"/>
    <n v="0"/>
    <n v="0"/>
    <n v="0"/>
    <n v="0"/>
    <n v="0"/>
    <n v="10296.6"/>
  </r>
  <r>
    <x v="0"/>
    <n v="35360"/>
    <s v="Folkebørnehaven"/>
    <x v="6"/>
    <s v="Hillerødgade 78"/>
    <n v="2200"/>
    <s v="København N"/>
    <s v="38 34 51 84"/>
    <s v="35360@buf.kk.dk"/>
    <s v="Kirsten Marie Kragh"/>
    <n v="0"/>
    <n v="0"/>
    <s v="38345184@mail.tele.dk"/>
    <s v="Børnehave"/>
    <n v="0"/>
    <n v="0"/>
    <n v="22"/>
    <n v="0"/>
    <n v="0"/>
    <n v="0"/>
    <n v="0"/>
    <s v="Nej"/>
    <n v="0"/>
    <n v="0"/>
    <n v="0"/>
    <n v="0"/>
    <n v="0"/>
    <n v="0"/>
    <n v="0"/>
    <n v="5"/>
    <n v="0"/>
    <n v="0"/>
    <n v="5"/>
    <n v="0"/>
    <n v="0"/>
    <n v="17000"/>
    <n v="0"/>
    <n v="0"/>
    <n v="0"/>
    <n v="0"/>
    <n v="0"/>
    <n v="0"/>
    <n v="0"/>
    <n v="0"/>
    <n v="0"/>
    <n v="0"/>
    <n v="0"/>
    <n v="0"/>
    <n v="0"/>
    <n v="0"/>
    <n v="0"/>
    <n v="0"/>
    <n v="0"/>
    <n v="0"/>
    <n v="0"/>
    <n v="0"/>
    <n v="1"/>
    <s v="nej"/>
    <s v="Nej"/>
    <n v="0"/>
    <s v="Ja"/>
    <n v="0"/>
    <n v="0"/>
    <s v="Vides ikke"/>
    <s v="Ja"/>
    <n v="0"/>
    <s v="Nej"/>
    <n v="0"/>
    <n v="0"/>
    <s v="Køkken blandet tilvirk"/>
    <n v="0"/>
    <s v="Mindre"/>
    <s v="Mindre"/>
    <n v="0"/>
    <s v="Nye køkkenskabe og evt. nyt komfur. Køkkenet er 30 år gammelt og skønnes ikke at være hygiejnemæssigt forsvarligt. Ekstra køleskab. Nye fliser på væggene"/>
    <n v="0"/>
    <n v="0"/>
    <n v="0"/>
    <n v="0"/>
    <n v="0"/>
    <n v="0"/>
    <n v="0"/>
    <n v="0"/>
    <s v="Leder og pødagoger vil gerne i gang hvis køkkenet kan blive hygiejnemæssigt forsvarligt"/>
    <n v="0"/>
    <d v="1899-12-30T00:00:00"/>
    <n v="0"/>
    <n v="1"/>
    <n v="0"/>
    <n v="0"/>
    <n v="0"/>
    <n v="0"/>
    <n v="0"/>
    <n v="0"/>
    <n v="0"/>
    <n v="1"/>
    <n v="0"/>
    <n v="0"/>
    <n v="0"/>
    <n v="0"/>
    <n v="0"/>
    <n v="1"/>
    <n v="0"/>
    <n v="0"/>
    <n v="0"/>
    <n v="0"/>
    <n v="25"/>
    <s v="Miele"/>
    <n v="4"/>
    <s v="Nej"/>
    <n v="0"/>
    <s v="Nej"/>
    <s v="Nej"/>
    <n v="0"/>
    <n v="2"/>
    <s v="Begrænset"/>
    <n v="0"/>
    <n v="0"/>
    <x v="2"/>
    <s v="Bispebjerg"/>
    <n v="0"/>
    <n v="0"/>
    <n v="22"/>
    <n v="0"/>
    <n v="0"/>
    <n v="0"/>
    <n v="0"/>
    <n v="0"/>
    <n v="0"/>
    <n v="0"/>
    <n v="0"/>
    <n v="0"/>
    <n v="0"/>
    <n v="0"/>
    <n v="17934.66"/>
  </r>
  <r>
    <x v="0"/>
    <n v="35362"/>
    <s v="Edel Liisbergs Børnehave"/>
    <x v="6"/>
    <s v="Hjortholms Allé 31"/>
    <n v="2400"/>
    <s v="København NV"/>
    <s v="38 28 40 18"/>
    <s v="35362@buf.kk.dk"/>
    <s v="Birgitte BØGELUND Pedersen"/>
    <n v="35550648"/>
    <n v="0"/>
    <s v="elii@firma.tele.dk"/>
    <s v="Børnehave"/>
    <n v="0"/>
    <n v="10"/>
    <n v="31"/>
    <n v="0"/>
    <n v="0"/>
    <n v="0"/>
    <n v="0"/>
    <n v="0"/>
    <n v="0"/>
    <n v="0"/>
    <n v="0"/>
    <n v="0"/>
    <n v="0"/>
    <n v="0"/>
    <n v="0"/>
    <n v="0"/>
    <n v="0"/>
    <n v="0"/>
    <n v="0"/>
    <n v="0"/>
    <n v="0"/>
    <n v="55000"/>
    <n v="0"/>
    <n v="0"/>
    <n v="0"/>
    <n v="0"/>
    <n v="0"/>
    <n v="0"/>
    <n v="0"/>
    <n v="0"/>
    <n v="0"/>
    <n v="0"/>
    <n v="0"/>
    <n v="0"/>
    <n v="0"/>
    <n v="0"/>
    <n v="0"/>
    <n v="0"/>
    <n v="0"/>
    <n v="0"/>
    <n v="85"/>
    <n v="0"/>
    <n v="1"/>
    <s v="nej"/>
    <s v="Nej"/>
    <s v="nej"/>
    <s v="Ja"/>
    <s v="Det vil være det optimale"/>
    <n v="0"/>
    <n v="0"/>
    <s v="Nej"/>
    <s v="Skeptisk. Pt har forældrene gode madpakker til børnene"/>
    <s v="ja"/>
    <n v="0"/>
    <n v="0"/>
    <s v="Køkken begrænset tilvirk"/>
    <n v="0"/>
    <n v="0"/>
    <n v="0"/>
    <n v="0"/>
    <n v="0"/>
    <n v="0"/>
    <n v="0"/>
    <s v="Ja"/>
    <s v="Meget lille køkken"/>
    <n v="0"/>
    <n v="0"/>
    <s v="Større"/>
    <n v="0"/>
    <s v="Meget lille køkken med lidt bordplads. Må have mad udefra."/>
    <s v="Lone Voss/Sine"/>
    <d v="2009-02-26T00:00:00"/>
    <n v="0"/>
    <n v="1"/>
    <n v="0"/>
    <n v="0"/>
    <n v="0"/>
    <n v="0"/>
    <n v="0"/>
    <n v="0"/>
    <n v="0"/>
    <n v="4"/>
    <n v="0"/>
    <n v="0"/>
    <n v="0"/>
    <n v="0"/>
    <n v="0"/>
    <n v="1"/>
    <n v="0"/>
    <n v="0"/>
    <n v="0"/>
    <n v="0"/>
    <n v="60"/>
    <s v="Miehle"/>
    <n v="1"/>
    <s v="Nej"/>
    <n v="0"/>
    <s v="Nej"/>
    <s v="Nej"/>
    <s v="Nej"/>
    <n v="1"/>
    <s v="Begrænset"/>
    <n v="0"/>
    <n v="0"/>
    <x v="2"/>
    <s v="Bispebjerg"/>
    <n v="0"/>
    <n v="12"/>
    <n v="31"/>
    <n v="0"/>
    <n v="0"/>
    <n v="0"/>
    <n v="0"/>
    <n v="0"/>
    <n v="0"/>
    <n v="0"/>
    <n v="0"/>
    <n v="0"/>
    <n v="0"/>
    <n v="0"/>
    <n v="33723.08"/>
  </r>
  <r>
    <x v="0"/>
    <n v="35380"/>
    <s v="Kantorparkens Børnehave"/>
    <x v="6"/>
    <s v="Kantorparken 14"/>
    <n v="2400"/>
    <s v="København NV"/>
    <s v="39 56 37 33"/>
    <s v="35380@buf.kk.dk"/>
    <s v="Inga Trans"/>
    <n v="39698060"/>
    <n v="0"/>
    <s v="35380@buf.kk.dk"/>
    <s v="Børnehave"/>
    <n v="0"/>
    <n v="12"/>
    <n v="28"/>
    <n v="0"/>
    <n v="0"/>
    <n v="0"/>
    <n v="0"/>
    <s v="Nej"/>
    <n v="0"/>
    <n v="0"/>
    <n v="0"/>
    <n v="0"/>
    <n v="0"/>
    <n v="0"/>
    <n v="0"/>
    <n v="1"/>
    <n v="0"/>
    <n v="1"/>
    <n v="0"/>
    <n v="0"/>
    <n v="0"/>
    <n v="0"/>
    <n v="0"/>
    <n v="0"/>
    <n v="0"/>
    <n v="0"/>
    <n v="0"/>
    <n v="0"/>
    <n v="0"/>
    <n v="0"/>
    <n v="0"/>
    <n v="0"/>
    <n v="0"/>
    <n v="0"/>
    <n v="0"/>
    <n v="0"/>
    <n v="0"/>
    <n v="0"/>
    <n v="0"/>
    <n v="0"/>
    <n v="78"/>
    <n v="0"/>
    <n v="2"/>
    <s v="nej"/>
    <s v="Nej"/>
    <n v="0"/>
    <n v="0"/>
    <s v="De vil helst lave maden selv men kun hvis de får kompetent personale. Dertil er de noget mistroiske over for hvad der skal ske."/>
    <s v="Ja"/>
    <s v="Ja umiddelbart men ikke uvillige overfor mad udefra"/>
    <s v="Ja"/>
    <s v="lederen ønsker at de selv laver maden"/>
    <s v="ja"/>
    <s v="De vil meget gerne have hjælp til rekrutteringen af personale"/>
    <n v="0"/>
    <s v="produktionskøkken"/>
    <s v="Ja"/>
    <s v="Mindre"/>
    <n v="0"/>
    <n v="0"/>
    <s v="nyt komfur og køleskab vil være at foretrække"/>
    <n v="0"/>
    <n v="0"/>
    <n v="0"/>
    <n v="0"/>
    <n v="0"/>
    <n v="0"/>
    <n v="0"/>
    <n v="0"/>
    <n v="0"/>
    <s v="Cathrine Jerrik/Sine"/>
    <d v="2009-02-18T00:00:00"/>
    <n v="0"/>
    <n v="1"/>
    <n v="0"/>
    <n v="0"/>
    <n v="0"/>
    <n v="0"/>
    <n v="0"/>
    <n v="0"/>
    <n v="0"/>
    <n v="1"/>
    <n v="0"/>
    <n v="0"/>
    <n v="0"/>
    <n v="0"/>
    <n v="0"/>
    <n v="1"/>
    <n v="0"/>
    <n v="0"/>
    <n v="0"/>
    <n v="0"/>
    <n v="25"/>
    <s v="Miele"/>
    <n v="2.5"/>
    <s v="Nej"/>
    <n v="0"/>
    <n v="0"/>
    <s v="Ja"/>
    <s v="Nej"/>
    <n v="2"/>
    <s v="Begrænset"/>
    <s v="Der var skabe på væggene"/>
    <n v="0"/>
    <x v="2"/>
    <s v="Bispebjerg"/>
    <n v="0"/>
    <n v="12"/>
    <n v="28"/>
    <n v="0"/>
    <n v="0"/>
    <n v="0"/>
    <n v="0"/>
    <n v="0"/>
    <n v="0"/>
    <n v="0"/>
    <n v="0"/>
    <n v="0"/>
    <n v="0"/>
    <n v="0"/>
    <n v="40925.839999999997"/>
  </r>
  <r>
    <x v="0"/>
    <n v="35389"/>
    <s v="Tagensbo børnehave"/>
    <x v="6"/>
    <s v="Landsdommervej 35"/>
    <n v="2400"/>
    <s v="København NV"/>
    <s v="35 81 44 74"/>
    <s v="tagensbo.bh@mail.tele.dk"/>
    <s v="Iben Møller Nielsen"/>
    <n v="35399204"/>
    <n v="0"/>
    <s v="35389@buf.kk.dk"/>
    <s v="Børnehave"/>
    <n v="0"/>
    <n v="6"/>
    <n v="32"/>
    <n v="0"/>
    <n v="0"/>
    <n v="0"/>
    <n v="0"/>
    <s v="Nej"/>
    <n v="0"/>
    <n v="0"/>
    <n v="0"/>
    <n v="0"/>
    <n v="0"/>
    <n v="0"/>
    <n v="0"/>
    <n v="5"/>
    <n v="0"/>
    <n v="0"/>
    <n v="5"/>
    <n v="0"/>
    <n v="0"/>
    <n v="60000"/>
    <n v="0"/>
    <n v="0"/>
    <n v="0"/>
    <n v="0"/>
    <n v="0"/>
    <n v="0"/>
    <n v="0"/>
    <n v="0"/>
    <n v="0"/>
    <n v="0"/>
    <n v="0"/>
    <n v="0"/>
    <n v="0"/>
    <n v="0"/>
    <n v="0"/>
    <n v="0"/>
    <n v="0"/>
    <n v="0"/>
    <n v="70"/>
    <n v="0"/>
    <n v="2"/>
    <s v="Ja"/>
    <s v="Nej"/>
    <s v="nej"/>
    <s v="Nej"/>
    <s v="Ønsker ikke selv at lave mad fordi økonomien er uafklaret. Hvis der er mulighed for 37 timer til en køkkenperson så er lederen meget interesseret."/>
    <n v="0"/>
    <s v="afventer"/>
    <s v="Nej"/>
    <n v="0"/>
    <s v="Nej"/>
    <n v="0"/>
    <n v="0"/>
    <s v="Køkken begrænset tilvirk"/>
    <n v="0"/>
    <n v="0"/>
    <n v="0"/>
    <n v="0"/>
    <n v="0"/>
    <n v="0"/>
    <n v="0"/>
    <n v="0"/>
    <n v="0"/>
    <n v="0"/>
    <n v="0"/>
    <s v="Større"/>
    <s v="2 induktions kogeplader. Evt. konvektionsovn. Lille Bjørn til brødbagning"/>
    <n v="0"/>
    <n v="0"/>
    <d v="1899-12-30T00:00:00"/>
    <n v="0"/>
    <n v="1"/>
    <n v="0"/>
    <n v="4"/>
    <n v="1"/>
    <n v="0"/>
    <n v="1"/>
    <n v="0"/>
    <n v="0"/>
    <n v="1"/>
    <n v="1"/>
    <n v="0"/>
    <n v="0"/>
    <n v="0"/>
    <n v="0"/>
    <n v="1"/>
    <n v="0"/>
    <n v="0"/>
    <n v="0"/>
    <n v="1"/>
    <n v="25"/>
    <s v="Miele"/>
    <n v="3"/>
    <s v="Nej"/>
    <n v="0"/>
    <s v="Ja"/>
    <s v="Nej"/>
    <s v="Nej"/>
    <n v="1"/>
    <s v="ingen plads"/>
    <s v="Der er kun opbevaringsplads i køkkenskabene"/>
    <n v="0"/>
    <x v="2"/>
    <s v="Bispebjerg"/>
    <n v="0"/>
    <n v="6"/>
    <n v="32"/>
    <n v="0"/>
    <n v="0"/>
    <n v="0"/>
    <n v="0"/>
    <n v="0"/>
    <n v="0"/>
    <n v="0"/>
    <n v="0"/>
    <n v="0"/>
    <n v="0"/>
    <n v="0"/>
    <n v="49877.5"/>
  </r>
  <r>
    <x v="0"/>
    <n v="35428"/>
    <n v="0"/>
    <x v="6"/>
    <s v="Rørsangervej 78"/>
    <n v="2400"/>
    <s v="København NV"/>
    <s v="38 34 53 30"/>
    <s v="35428@buf.kk.dk"/>
    <s v="Annette Lund"/>
    <n v="22135654"/>
    <n v="0"/>
    <s v="35428@buf.kk.dk"/>
    <s v="Børnehave"/>
    <n v="0"/>
    <n v="0"/>
    <n v="30"/>
    <n v="0"/>
    <n v="0"/>
    <n v="0"/>
    <n v="0"/>
    <s v="Nej"/>
    <n v="0"/>
    <n v="0"/>
    <n v="0"/>
    <n v="0"/>
    <n v="0"/>
    <n v="0"/>
    <n v="0"/>
    <n v="5"/>
    <n v="0"/>
    <n v="0"/>
    <n v="5"/>
    <n v="0"/>
    <n v="0"/>
    <n v="32000"/>
    <n v="0"/>
    <s v="Nej"/>
    <s v="nej"/>
    <n v="0"/>
    <n v="0"/>
    <n v="0"/>
    <n v="0"/>
    <n v="0"/>
    <n v="0"/>
    <n v="0"/>
    <n v="0"/>
    <n v="0"/>
    <n v="0"/>
    <n v="0"/>
    <n v="0"/>
    <n v="0"/>
    <n v="0"/>
    <n v="0"/>
    <n v="0"/>
    <n v="0"/>
    <n v="1"/>
    <s v="Ja"/>
    <s v="Nej"/>
    <s v="nej"/>
    <s v="Ja"/>
    <n v="0"/>
    <s v="Nej"/>
    <s v="ikke diskuteret endnu"/>
    <s v="Ja"/>
    <n v="0"/>
    <s v="ja"/>
    <s v="Ønsker at personalet uddannes på Kbh. Madhus."/>
    <n v="0"/>
    <s v="produktionskøkken"/>
    <s v="nej"/>
    <s v="Mindre"/>
    <s v="Større"/>
    <s v="Nej"/>
    <s v="Nye elementer + bordplade, hæve opvaskemaskine, to vaske, nyt komfur"/>
    <n v="0"/>
    <n v="0"/>
    <n v="0"/>
    <n v="0"/>
    <n v="0"/>
    <n v="0"/>
    <n v="0"/>
    <n v="0"/>
    <n v="0"/>
    <s v="Birgitte Glerup/Sine"/>
    <d v="2009-03-09T00:00:00"/>
    <n v="0"/>
    <n v="1"/>
    <n v="0"/>
    <n v="4"/>
    <n v="1"/>
    <n v="0"/>
    <n v="0"/>
    <n v="0"/>
    <n v="0"/>
    <n v="1"/>
    <n v="1"/>
    <n v="0"/>
    <n v="0"/>
    <n v="0"/>
    <n v="0"/>
    <n v="1"/>
    <n v="0"/>
    <n v="0"/>
    <n v="0"/>
    <n v="1"/>
    <n v="20"/>
    <s v="Miele"/>
    <n v="0"/>
    <s v="Nej"/>
    <n v="0"/>
    <s v="Nej"/>
    <s v="Nej"/>
    <s v="Nej"/>
    <n v="1"/>
    <s v="ingen plads"/>
    <s v="Fint rum til køkken. Kræver dog nye elementer. Vil gerne selv. Er lidt ærgelige over beslutningen men positive for at løse opgaven på en god måde. Vil meget gerne selv lave maden."/>
    <n v="0"/>
    <x v="2"/>
    <s v="Bispebjerg"/>
    <n v="0"/>
    <n v="0"/>
    <n v="30"/>
    <n v="0"/>
    <n v="0"/>
    <n v="0"/>
    <n v="0"/>
    <n v="0"/>
    <n v="0"/>
    <n v="0"/>
    <n v="0"/>
    <n v="0"/>
    <n v="0"/>
    <n v="0"/>
    <n v="26146.61"/>
  </r>
  <r>
    <x v="0"/>
    <n v="35430"/>
    <s v="Børnehaven Rådvadsvej"/>
    <x v="6"/>
    <s v="Rådvadsvej 142"/>
    <n v="2400"/>
    <s v="København NV"/>
    <s v="39 69 38 87"/>
    <s v="35430@buf.kk.dk"/>
    <s v="Arne Bunde Kristensen"/>
    <n v="38600867"/>
    <n v="0"/>
    <s v="35430@buf.kk.dk"/>
    <s v="Børnehave"/>
    <n v="0"/>
    <n v="0"/>
    <n v="22"/>
    <n v="0"/>
    <n v="0"/>
    <n v="0"/>
    <n v="0"/>
    <s v="Nej"/>
    <n v="0"/>
    <n v="0"/>
    <n v="0"/>
    <n v="0"/>
    <n v="0"/>
    <n v="0"/>
    <n v="0"/>
    <n v="5"/>
    <n v="5"/>
    <n v="2"/>
    <n v="5"/>
    <n v="0"/>
    <n v="0"/>
    <n v="35000"/>
    <n v="0"/>
    <s v="Ja"/>
    <s v="nej"/>
    <s v="Sajida Nasreen"/>
    <n v="2000"/>
    <n v="20"/>
    <n v="0"/>
    <n v="0"/>
    <n v="0"/>
    <n v="0"/>
    <n v="0"/>
    <n v="0"/>
    <n v="0"/>
    <n v="0"/>
    <n v="0"/>
    <n v="0"/>
    <n v="0"/>
    <n v="0"/>
    <n v="72"/>
    <n v="0"/>
    <n v="1"/>
    <s v="Ja"/>
    <s v="Nej"/>
    <s v="Ja"/>
    <s v="Ja"/>
    <n v="0"/>
    <s v="Ja"/>
    <n v="0"/>
    <s v="Ja"/>
    <n v="0"/>
    <s v="ja"/>
    <s v="har ønsker om at SAjda bliver i jobbet"/>
    <n v="0"/>
    <s v="produktionskøkken"/>
    <s v="Ja"/>
    <n v="0"/>
    <n v="0"/>
    <n v="0"/>
    <s v="Lukket skab til opbevaring af tørvarer, måske skal der kigges på deres gasblus."/>
    <n v="0"/>
    <n v="0"/>
    <n v="0"/>
    <n v="0"/>
    <n v="0"/>
    <n v="0"/>
    <n v="0"/>
    <n v="0"/>
    <n v="0"/>
    <s v="Lone Voss/Sine"/>
    <d v="2009-03-11T00:00:00"/>
    <n v="0"/>
    <n v="0"/>
    <n v="1"/>
    <n v="4"/>
    <n v="0"/>
    <n v="1"/>
    <n v="0"/>
    <n v="0"/>
    <n v="0"/>
    <n v="1"/>
    <n v="0"/>
    <n v="0"/>
    <n v="0"/>
    <n v="0"/>
    <n v="0"/>
    <n v="1"/>
    <n v="0"/>
    <n v="0"/>
    <n v="0"/>
    <n v="1"/>
    <n v="20"/>
    <s v="Miele"/>
    <n v="2"/>
    <s v="Nej"/>
    <n v="0"/>
    <s v="Ja"/>
    <s v="Nej"/>
    <s v="Nej"/>
    <n v="1"/>
    <s v="Begrænset"/>
    <n v="0"/>
    <n v="0"/>
    <x v="2"/>
    <s v="Bispebjerg"/>
    <n v="0"/>
    <n v="0"/>
    <n v="22"/>
    <n v="0"/>
    <n v="0"/>
    <n v="0"/>
    <n v="0"/>
    <n v="0"/>
    <n v="0"/>
    <n v="0"/>
    <n v="0"/>
    <n v="0"/>
    <n v="0"/>
    <n v="0"/>
    <n v="29882.13"/>
  </r>
  <r>
    <x v="0"/>
    <n v="35467"/>
    <s v="Børnehaven Bellis"/>
    <x v="6"/>
    <s v="Tagensvej 188"/>
    <n v="2400"/>
    <s v="København NV"/>
    <n v="35816800"/>
    <s v="37467@buf.kk.dk"/>
    <s v="Bente Bruun"/>
    <n v="0"/>
    <n v="0"/>
    <s v="bh.188@mail.tele.dk"/>
    <s v="Børnehave"/>
    <n v="0"/>
    <n v="12"/>
    <n v="40"/>
    <n v="0"/>
    <n v="0"/>
    <n v="0"/>
    <n v="0"/>
    <s v="Nej"/>
    <n v="0"/>
    <n v="0"/>
    <n v="0"/>
    <n v="0"/>
    <n v="0"/>
    <n v="0"/>
    <n v="0"/>
    <n v="5"/>
    <n v="0"/>
    <n v="0"/>
    <n v="0"/>
    <n v="0"/>
    <n v="0"/>
    <n v="43000"/>
    <n v="0"/>
    <n v="0"/>
    <n v="0"/>
    <n v="0"/>
    <n v="0"/>
    <n v="0"/>
    <n v="0"/>
    <n v="0"/>
    <n v="0"/>
    <n v="0"/>
    <n v="0"/>
    <n v="0"/>
    <n v="0"/>
    <n v="0"/>
    <n v="0"/>
    <n v="0"/>
    <n v="0"/>
    <n v="0"/>
    <n v="75"/>
    <n v="0"/>
    <n v="2"/>
    <s v="Ja"/>
    <s v="Nej"/>
    <s v="nej"/>
    <s v="Ja"/>
    <s v="Tænker ang. Lokal mad, evt. i samarbejde med de andre institutioner (solstrålen, Tagenshave, Hurlumhej)"/>
    <n v="0"/>
    <s v="Måske"/>
    <s v="Ja"/>
    <n v="0"/>
    <s v="Nej"/>
    <n v="0"/>
    <n v="0"/>
    <s v="Køkken begrænset tilvirk"/>
    <n v="0"/>
    <n v="0"/>
    <n v="0"/>
    <n v="0"/>
    <n v="0"/>
    <n v="0"/>
    <s v="Større"/>
    <s v="Nej"/>
    <s v="opvaskemaskine op i højde"/>
    <n v="0"/>
    <n v="0"/>
    <s v="Større"/>
    <s v="køleskab, ovn, røremaskine, grøntsagsrobot"/>
    <s v="Der vil kunne modtages komponenter og laves kold mad (med besvær)"/>
    <s v="Lone Voss/Sine"/>
    <d v="2009-02-26T00:00:00"/>
    <n v="0"/>
    <n v="1"/>
    <n v="0"/>
    <n v="0"/>
    <n v="0"/>
    <n v="1"/>
    <n v="0"/>
    <n v="0"/>
    <n v="0"/>
    <n v="1"/>
    <n v="0"/>
    <n v="0"/>
    <n v="0"/>
    <n v="0"/>
    <n v="0"/>
    <n v="1"/>
    <n v="0"/>
    <n v="0"/>
    <n v="0"/>
    <n v="0"/>
    <n v="25"/>
    <s v="Miele"/>
    <n v="1.5"/>
    <s v="Nej"/>
    <n v="0"/>
    <s v="Nej"/>
    <s v="Nej"/>
    <s v="Nej"/>
    <n v="1"/>
    <s v="God plads"/>
    <s v="Det optimale vil være en ombygning af køkken"/>
    <n v="0"/>
    <x v="2"/>
    <s v="Bispebjerg"/>
    <n v="0"/>
    <n v="12"/>
    <n v="40"/>
    <n v="0"/>
    <n v="0"/>
    <n v="0"/>
    <n v="0"/>
    <n v="0"/>
    <n v="0"/>
    <n v="0"/>
    <n v="0"/>
    <n v="0"/>
    <n v="0"/>
    <n v="0"/>
    <n v="35133.94"/>
  </r>
  <r>
    <x v="0"/>
    <n v="35523"/>
    <s v="Utterslev Kirkes Børnegård og udflytterbørnehaven Ellinge Strand"/>
    <x v="6"/>
    <s v="Ellinge Strand, Amtsvejen 324"/>
    <n v="2400"/>
    <s v="København NV"/>
    <s v="38 26 26 50"/>
    <s v="35523@buf.kk.dk"/>
    <s v="Margot Rousing Clemmensen"/>
    <n v="44911960"/>
    <n v="0"/>
    <s v="35523@buf.kk.dk"/>
    <s v="Børnehave"/>
    <n v="0"/>
    <n v="0"/>
    <n v="114"/>
    <n v="0"/>
    <n v="0"/>
    <n v="0"/>
    <n v="0"/>
    <s v="ja"/>
    <n v="2"/>
    <n v="1"/>
    <n v="0"/>
    <n v="0"/>
    <n v="0"/>
    <n v="0"/>
    <n v="0"/>
    <n v="5"/>
    <n v="5"/>
    <n v="0"/>
    <n v="5"/>
    <n v="0"/>
    <n v="0"/>
    <n v="175000"/>
    <n v="0"/>
    <n v="0"/>
    <n v="0"/>
    <n v="0"/>
    <n v="0"/>
    <n v="0"/>
    <n v="0"/>
    <n v="0"/>
    <n v="0"/>
    <n v="0"/>
    <n v="0"/>
    <n v="0"/>
    <n v="0"/>
    <n v="0"/>
    <n v="0"/>
    <n v="0"/>
    <n v="0"/>
    <n v="0"/>
    <n v="75"/>
    <n v="0"/>
    <n v="2"/>
    <s v="Ja"/>
    <s v="Nej"/>
    <s v="Ja"/>
    <s v="Ja"/>
    <n v="0"/>
    <s v="Ja"/>
    <n v="0"/>
    <s v="Ja"/>
    <s v="Hvis det er muligt at finde ordentligt og kompetent uddannet personale"/>
    <s v="Nej"/>
    <s v="vil meget gerne have hjælp"/>
    <n v="0"/>
    <s v="produktionskøkken"/>
    <s v="nej"/>
    <s v="Større"/>
    <s v="Mindre"/>
    <n v="0"/>
    <s v="Køleskab + fryserd. En konvektions ovn eller 2 varmluftsovne, evt. nyt komfur. En væg skal rives ned så køkkenet bliver større"/>
    <n v="0"/>
    <n v="0"/>
    <n v="0"/>
    <n v="0"/>
    <n v="0"/>
    <n v="0"/>
    <n v="0"/>
    <n v="0"/>
    <n v="0"/>
    <s v="Cathrine Jerrik/Sine"/>
    <d v="2009-02-25T00:00:00"/>
    <n v="0"/>
    <n v="0"/>
    <n v="0"/>
    <n v="4"/>
    <n v="0"/>
    <n v="0"/>
    <n v="1"/>
    <n v="0"/>
    <n v="0"/>
    <n v="3"/>
    <n v="1"/>
    <n v="0"/>
    <n v="0"/>
    <n v="0"/>
    <n v="0"/>
    <n v="0"/>
    <n v="1"/>
    <n v="0"/>
    <n v="0"/>
    <n v="2"/>
    <n v="25"/>
    <s v="Miele"/>
    <n v="2.5"/>
    <s v="Nej"/>
    <n v="0"/>
    <s v="Nej"/>
    <s v="Nej"/>
    <s v="Nej"/>
    <n v="1"/>
    <s v="Begrænset"/>
    <s v="Der er mulighed for stor lagerplads i kælder. Køkkenet er egentlig ok men kræver en kærlig hånd."/>
    <n v="0"/>
    <x v="2"/>
    <s v="Bispebjerg"/>
    <n v="0"/>
    <n v="0"/>
    <n v="114"/>
    <n v="0"/>
    <n v="0"/>
    <n v="0"/>
    <n v="0"/>
    <n v="0"/>
    <n v="8"/>
    <n v="0"/>
    <n v="0"/>
    <n v="0"/>
    <n v="0"/>
    <n v="0"/>
    <n v="173322.72"/>
  </r>
  <r>
    <x v="0"/>
    <s v="35523_2"/>
    <s v="Utterslev Kirkes Børnegård og udflytterbørnehaven Ellinge Strand"/>
    <x v="6"/>
    <s v="Ellinge Strand, Amtsvejen 324"/>
    <n v="2400"/>
    <s v="København NV"/>
    <s v="38 26 26 50"/>
    <s v="35523@buf.kk.dk"/>
    <s v="Margot Rousing Clemmensen"/>
    <n v="44911960"/>
    <n v="0"/>
    <s v="35523@buf.kk.dk"/>
    <s v="Børnehave"/>
    <n v="0"/>
    <n v="0"/>
    <n v="114"/>
    <n v="0"/>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n v="0"/>
    <n v="0"/>
    <n v="0"/>
    <n v="0"/>
    <n v="0"/>
    <n v="0"/>
    <n v="0"/>
    <n v="0"/>
    <s v="Der er ikke plads men kan godt bruges til at bage i."/>
    <n v="0"/>
    <n v="0"/>
    <n v="0"/>
    <n v="0"/>
    <s v="Det er et lille køkken der ligger i forlængelse af frokostrum for en af børnehavens stuer"/>
    <n v="0"/>
    <d v="1899-12-30T00:00:00"/>
    <n v="0"/>
    <n v="1"/>
    <n v="0"/>
    <n v="0"/>
    <n v="0"/>
    <n v="0"/>
    <n v="0"/>
    <n v="0"/>
    <n v="0"/>
    <n v="1"/>
    <n v="0"/>
    <n v="0"/>
    <n v="0"/>
    <n v="0"/>
    <n v="0"/>
    <n v="1"/>
    <n v="0"/>
    <n v="0"/>
    <n v="0"/>
    <n v="0"/>
    <n v="25"/>
    <s v="Miele"/>
    <n v="2"/>
    <s v="Nej"/>
    <n v="0"/>
    <s v="Nej"/>
    <s v="Nej"/>
    <s v="Nej"/>
    <n v="2"/>
    <s v="Begrænset"/>
    <n v="0"/>
    <n v="0"/>
    <x v="2"/>
    <s v="Bispebjerg"/>
    <n v="0"/>
    <n v="0"/>
    <n v="114"/>
    <n v="0"/>
    <n v="0"/>
    <n v="0"/>
    <n v="0"/>
    <n v="0"/>
    <n v="8"/>
    <n v="0"/>
    <n v="0"/>
    <n v="0"/>
    <n v="0"/>
    <n v="0"/>
    <n v="173322.72"/>
  </r>
  <r>
    <x v="0"/>
    <s v="35523_u"/>
    <s v="Utterslev Kirkes Børnegård og udflytterbørnehaven Ellinge Strand"/>
    <x v="6"/>
    <s v="Ellinge Strand, Amtsvejen 324"/>
    <n v="2400"/>
    <s v="København NV"/>
    <s v="38 26 26 50"/>
    <s v="35523@buf.kk.dk"/>
    <s v="Margot Rousing Clemmensen"/>
    <n v="44911960"/>
    <n v="0"/>
    <s v="35523@buf.kk.dk"/>
    <s v="Børnehave"/>
    <n v="0"/>
    <n v="0"/>
    <n v="114"/>
    <n v="0"/>
    <n v="0"/>
    <n v="0"/>
    <n v="0"/>
    <n v="0"/>
    <n v="0"/>
    <n v="0"/>
    <n v="0"/>
    <n v="0"/>
    <n v="0"/>
    <n v="0"/>
    <n v="0"/>
    <n v="5"/>
    <n v="5"/>
    <n v="0"/>
    <n v="5"/>
    <n v="0"/>
    <n v="0"/>
    <n v="175000"/>
    <n v="0"/>
    <n v="0"/>
    <n v="0"/>
    <n v="0"/>
    <n v="0"/>
    <n v="0"/>
    <n v="0"/>
    <n v="0"/>
    <n v="0"/>
    <n v="0"/>
    <n v="0"/>
    <n v="0"/>
    <n v="0"/>
    <n v="0"/>
    <n v="0"/>
    <n v="0"/>
    <n v="0"/>
    <n v="0"/>
    <n v="75"/>
    <n v="0"/>
    <n v="0"/>
    <n v="0"/>
    <n v="0"/>
    <n v="0"/>
    <n v="0"/>
    <n v="0"/>
    <n v="0"/>
    <n v="0"/>
    <n v="0"/>
    <n v="0"/>
    <n v="0"/>
    <n v="0"/>
    <n v="0"/>
    <s v="Køkken begrænset tilvirk"/>
    <n v="0"/>
    <n v="0"/>
    <n v="0"/>
    <n v="0"/>
    <n v="0"/>
    <n v="0"/>
    <s v="Større"/>
    <n v="0"/>
    <s v="køkkenelementer trænger til at blive skiftet ud, males, nye hårde hvidevarer"/>
    <n v="0"/>
    <n v="0"/>
    <n v="0"/>
    <s v="køleskab, ovne, røremaskine, grøntrobot"/>
    <s v="der er vist bevilget et beløb til at istandsætte køkken, men på ubestemt tid"/>
    <s v="Cathrine Jerrik"/>
    <d v="2009-04-28T00:00:00"/>
    <n v="0"/>
    <n v="2"/>
    <n v="0"/>
    <n v="0"/>
    <n v="0"/>
    <n v="0"/>
    <n v="0"/>
    <n v="0"/>
    <n v="0"/>
    <n v="0"/>
    <n v="2"/>
    <n v="0"/>
    <n v="0"/>
    <n v="0"/>
    <n v="0"/>
    <n v="0"/>
    <n v="0"/>
    <n v="0"/>
    <n v="1"/>
    <n v="1"/>
    <n v="20"/>
    <s v="Miele"/>
    <n v="5"/>
    <s v="Nej"/>
    <n v="0"/>
    <s v="Nej"/>
    <s v="Nej"/>
    <s v="Nej"/>
    <n v="3"/>
    <s v="Begrænset"/>
    <n v="0"/>
    <n v="0"/>
    <x v="2"/>
    <s v="Bispebjerg"/>
    <n v="0"/>
    <n v="0"/>
    <n v="114"/>
    <n v="0"/>
    <n v="0"/>
    <n v="0"/>
    <n v="0"/>
    <n v="0"/>
    <n v="8"/>
    <n v="0"/>
    <n v="0"/>
    <n v="0"/>
    <n v="0"/>
    <n v="0"/>
    <n v="173322.72"/>
  </r>
  <r>
    <x v="0"/>
    <n v="35528"/>
    <s v="Tagenshave"/>
    <x v="6"/>
    <s v="Tagensvej 188"/>
    <n v="2400"/>
    <s v="København NV"/>
    <n v="35814822"/>
    <s v="tagenshave@mail.tele.dk"/>
    <s v="Sus Dahl Hansen"/>
    <n v="35430712"/>
    <n v="0"/>
    <s v="35528@buf.kk.dk"/>
    <s v="Børnehave"/>
    <n v="0"/>
    <n v="0"/>
    <n v="22"/>
    <n v="50"/>
    <n v="0"/>
    <n v="0"/>
    <n v="0"/>
    <s v="Nej"/>
    <n v="0"/>
    <n v="0"/>
    <n v="0"/>
    <n v="0"/>
    <n v="0"/>
    <n v="0"/>
    <n v="0"/>
    <n v="5"/>
    <n v="5"/>
    <n v="1"/>
    <n v="5"/>
    <n v="0"/>
    <n v="0"/>
    <n v="50000"/>
    <n v="0"/>
    <s v="Nej"/>
    <s v="Ja"/>
    <s v="Kaare Svenson"/>
    <n v="0"/>
    <n v="0"/>
    <n v="0"/>
    <s v="Pædagog i fritidshjemmet. Laver mad i BH frokost hver torsdag og bager brød hver fredag"/>
    <n v="0"/>
    <n v="0"/>
    <n v="0"/>
    <n v="0"/>
    <n v="0"/>
    <n v="0"/>
    <n v="0"/>
    <n v="0"/>
    <n v="0"/>
    <n v="0"/>
    <n v="50"/>
    <n v="0"/>
    <n v="1"/>
    <s v="nej"/>
    <s v="Nej"/>
    <s v="nej"/>
    <s v="Ja"/>
    <n v="0"/>
    <s v="Ja"/>
    <n v="0"/>
    <s v="Ja"/>
    <n v="0"/>
    <s v="ja"/>
    <s v="ingen problem"/>
    <n v="0"/>
    <s v="produktionskøkken"/>
    <s v="Ja"/>
    <s v="Ingen"/>
    <s v="Mindre"/>
    <s v="Nej"/>
    <s v="En større vask. Der er en dobbelt vask med to små rum. Ønsker en med et stort rum og et mindre"/>
    <n v="0"/>
    <n v="0"/>
    <n v="0"/>
    <n v="0"/>
    <n v="0"/>
    <n v="0"/>
    <n v="0"/>
    <n v="0"/>
    <n v="0"/>
    <n v="0"/>
    <d v="1899-12-30T00:00:00"/>
    <n v="0"/>
    <n v="1"/>
    <n v="0"/>
    <n v="4"/>
    <n v="1"/>
    <n v="0"/>
    <n v="0"/>
    <n v="0"/>
    <n v="0"/>
    <n v="0"/>
    <n v="1"/>
    <n v="0"/>
    <n v="0"/>
    <n v="1"/>
    <n v="0"/>
    <n v="0"/>
    <n v="0"/>
    <n v="0"/>
    <n v="1"/>
    <n v="1"/>
    <n v="25"/>
    <s v="Miele"/>
    <n v="4"/>
    <s v="Nej"/>
    <n v="0"/>
    <s v="Ja"/>
    <s v="Nej"/>
    <s v="Nej"/>
    <n v="1"/>
    <s v="God plads"/>
    <s v="Køkken er nyrenoveret. Vasken er dog til gene"/>
    <n v="0"/>
    <x v="0"/>
    <s v="Bispebjerg"/>
    <n v="0"/>
    <n v="0"/>
    <n v="22"/>
    <n v="50"/>
    <n v="0"/>
    <n v="0"/>
    <n v="0"/>
    <n v="0"/>
    <n v="0"/>
    <n v="0"/>
    <n v="0"/>
    <n v="0"/>
    <n v="0"/>
    <n v="0"/>
    <n v="49885.89"/>
  </r>
  <r>
    <x v="0"/>
    <n v="35556"/>
    <s v="RYAC"/>
    <x v="6"/>
    <s v="Rymarksvej 13"/>
    <n v="2100"/>
    <s v="København Ø"/>
    <s v="39 29 41 65"/>
    <s v="35556@buf.kk.dk"/>
    <n v="0"/>
    <s v="."/>
    <s v="."/>
    <s v="35556@buf.kk.dk"/>
    <s v="Børnehave"/>
    <n v="0"/>
    <n v="0"/>
    <n v="49"/>
    <n v="44"/>
    <n v="120"/>
    <n v="55"/>
    <n v="115"/>
    <s v="Nej"/>
    <n v="0"/>
    <n v="0"/>
    <n v="0"/>
    <n v="0"/>
    <n v="0"/>
    <n v="0"/>
    <n v="0"/>
    <n v="5"/>
    <n v="0"/>
    <n v="0"/>
    <n v="5"/>
    <n v="0"/>
    <n v="0"/>
    <n v="25000"/>
    <n v="0"/>
    <n v="0"/>
    <n v="0"/>
    <n v="0"/>
    <n v="0"/>
    <n v="0"/>
    <n v="0"/>
    <n v="0"/>
    <n v="0"/>
    <n v="0"/>
    <n v="0"/>
    <n v="0"/>
    <n v="0"/>
    <n v="0"/>
    <n v="0"/>
    <n v="0"/>
    <n v="0"/>
    <n v="0"/>
    <n v="80"/>
    <n v="0"/>
    <n v="2"/>
    <s v="Ja"/>
    <s v="Nej"/>
    <s v="nej"/>
    <s v="Nej"/>
    <n v="0"/>
    <s v="Nej"/>
    <n v="0"/>
    <s v="Nej"/>
    <s v="Deres køkken er pt ikke egnet til at tilberede mad i til så mange. "/>
    <s v="Nej"/>
    <s v="Vil gerne have hjælp hvis de får køkken renoveret og skal ansætte køkkendame."/>
    <n v="0"/>
    <s v="Køkken begrænset tilvirk"/>
    <s v="nej"/>
    <s v="Større"/>
    <s v="Større"/>
    <n v="0"/>
    <s v="Det tilstødende toilet må gerne inddrages ved at rive væggen ned og gøre køkkenet større."/>
    <s v="Større"/>
    <s v="Større"/>
    <n v="0"/>
    <s v="Total renovation af køkken og vægge"/>
    <n v="0"/>
    <n v="0"/>
    <n v="0"/>
    <n v="0"/>
    <n v="0"/>
    <s v="Cathrine Jerrik/Sine"/>
    <d v="2009-03-12T00:00:00"/>
    <n v="0"/>
    <n v="1"/>
    <n v="0"/>
    <n v="0"/>
    <n v="0"/>
    <n v="0"/>
    <n v="0"/>
    <n v="0"/>
    <n v="0"/>
    <n v="2"/>
    <n v="1"/>
    <n v="0"/>
    <n v="0"/>
    <n v="0"/>
    <n v="0"/>
    <n v="0"/>
    <n v="0"/>
    <n v="0"/>
    <n v="0"/>
    <n v="1"/>
    <n v="20"/>
    <s v="Miele"/>
    <n v="2"/>
    <s v="Nej"/>
    <n v="0"/>
    <s v="Nej"/>
    <s v="Nej"/>
    <s v="Nej"/>
    <n v="1"/>
    <s v="Begrænset"/>
    <n v="0"/>
    <n v="0"/>
    <x v="0"/>
    <s v="Bispebjerg"/>
    <n v="0"/>
    <n v="0"/>
    <n v="44"/>
    <n v="44"/>
    <n v="120"/>
    <n v="55"/>
    <n v="115"/>
    <n v="0"/>
    <n v="0"/>
    <n v="0"/>
    <n v="0"/>
    <n v="0"/>
    <n v="0"/>
    <n v="0"/>
    <n v="151114.54"/>
  </r>
  <r>
    <x v="0"/>
    <s v="35580_u"/>
    <s v="TKs ungdomsgård"/>
    <x v="6"/>
    <s v="Tuborgvej 185"/>
    <n v="2400"/>
    <s v="København NV"/>
    <n v="35810243"/>
    <s v="burnehave@tk-ungdomsgaard.dk"/>
    <s v="Søren Pedersen"/>
    <n v="38609921"/>
    <n v="0"/>
    <s v="35580@buf.kk.dk"/>
    <s v="Børnehave"/>
    <n v="0"/>
    <n v="0"/>
    <n v="30"/>
    <n v="96"/>
    <n v="90"/>
    <n v="60"/>
    <n v="145"/>
    <n v="0"/>
    <n v="0"/>
    <n v="0"/>
    <n v="0"/>
    <n v="0"/>
    <n v="0"/>
    <n v="0"/>
    <n v="0"/>
    <n v="5"/>
    <n v="0"/>
    <n v="0"/>
    <n v="5"/>
    <n v="0"/>
    <n v="0"/>
    <n v="28000"/>
    <n v="0"/>
    <n v="0"/>
    <n v="0"/>
    <n v="0"/>
    <n v="0"/>
    <n v="0"/>
    <n v="0"/>
    <n v="0"/>
    <n v="0"/>
    <n v="0"/>
    <n v="0"/>
    <n v="0"/>
    <n v="0"/>
    <n v="0"/>
    <n v="0"/>
    <n v="0"/>
    <n v="0"/>
    <n v="0"/>
    <n v="50"/>
    <n v="0"/>
    <n v="1"/>
    <s v="nej"/>
    <s v="Nej"/>
    <s v="Ja"/>
    <n v="0"/>
    <n v="0"/>
    <n v="0"/>
    <n v="0"/>
    <n v="0"/>
    <n v="0"/>
    <n v="0"/>
    <n v="0"/>
    <n v="0"/>
    <s v="produktionskøkken"/>
    <n v="0"/>
    <n v="0"/>
    <n v="0"/>
    <n v="0"/>
    <n v="0"/>
    <n v="0"/>
    <n v="0"/>
    <n v="0"/>
    <n v="0"/>
    <n v="0"/>
    <n v="0"/>
    <n v="0"/>
    <n v="0"/>
    <n v="0"/>
    <s v="Lone Voss"/>
    <d v="1899-12-30T00:00:00"/>
    <n v="0"/>
    <n v="1"/>
    <n v="0"/>
    <n v="4"/>
    <n v="1"/>
    <n v="0"/>
    <n v="0"/>
    <n v="0"/>
    <n v="0"/>
    <n v="0"/>
    <n v="1"/>
    <n v="0"/>
    <n v="0"/>
    <n v="0"/>
    <n v="0"/>
    <n v="1"/>
    <n v="0"/>
    <n v="0"/>
    <n v="0"/>
    <n v="1"/>
    <n v="20"/>
    <s v="Miele"/>
    <n v="2"/>
    <s v="Nej"/>
    <n v="0"/>
    <s v="Ja"/>
    <s v="Nej"/>
    <s v="Nej"/>
    <n v="1"/>
    <s v="ingen plads"/>
    <n v="0"/>
    <n v="0"/>
    <x v="0"/>
    <s v="Bispebjerg"/>
    <n v="0"/>
    <n v="0"/>
    <n v="30"/>
    <n v="96"/>
    <n v="90"/>
    <n v="60"/>
    <n v="145"/>
    <n v="0"/>
    <n v="0"/>
    <n v="0"/>
    <n v="0"/>
    <n v="0"/>
    <n v="0"/>
    <n v="0"/>
    <n v="97659.49"/>
  </r>
  <r>
    <x v="0"/>
    <n v="37495"/>
    <s v="Borup"/>
    <x v="6"/>
    <s v="Borups Allé 261"/>
    <n v="2400"/>
    <s v="København NV"/>
    <n v="0"/>
    <s v="mail@borup.kk.dk"/>
    <s v="Ernst Westermann"/>
    <n v="38341976"/>
    <n v="38341172"/>
    <s v="37495@buf.kk.dk"/>
    <s v="Børnehave"/>
    <n v="0"/>
    <n v="0"/>
    <n v="22"/>
    <n v="44"/>
    <n v="66"/>
    <n v="44"/>
    <n v="90"/>
    <s v="Nej"/>
    <n v="0"/>
    <n v="0"/>
    <n v="0"/>
    <n v="0"/>
    <n v="0"/>
    <n v="0"/>
    <n v="0"/>
    <n v="5"/>
    <n v="0"/>
    <n v="0"/>
    <n v="5"/>
    <n v="0"/>
    <n v="0"/>
    <n v="45000"/>
    <n v="0"/>
    <n v="0"/>
    <s v="Ja"/>
    <n v="0"/>
    <n v="0"/>
    <n v="0"/>
    <n v="0"/>
    <n v="0"/>
    <n v="0"/>
    <n v="0"/>
    <n v="0"/>
    <n v="0"/>
    <n v="0"/>
    <n v="0"/>
    <n v="0"/>
    <n v="0"/>
    <n v="0"/>
    <n v="0"/>
    <n v="60"/>
    <n v="0"/>
    <n v="2"/>
    <s v="Ja"/>
    <s v="Nej"/>
    <s v="nej"/>
    <s v="Ja"/>
    <n v="0"/>
    <s v="Ja"/>
    <s v="delte meninger"/>
    <s v="Ja"/>
    <n v="0"/>
    <s v="Nej"/>
    <s v="vil gerne have hjælp"/>
    <n v="0"/>
    <s v="produktionskøkken"/>
    <s v="nej"/>
    <s v="Mindre"/>
    <n v="0"/>
    <n v="0"/>
    <s v="Ny bordplade ved den ene vask. Ny fuge ved en anden bordplade. Er i tvivl om lofterne kan godkendes af fødevarekontrollen. Opvaskemaskinen kører på sidste vers."/>
    <n v="0"/>
    <n v="0"/>
    <n v="0"/>
    <n v="0"/>
    <n v="0"/>
    <n v="0"/>
    <n v="0"/>
    <n v="0"/>
    <s v="Stort og flot rum der burde disponeres mere hensigtsmæssigt"/>
    <s v="Mariah"/>
    <d v="2009-03-04T00:00:00"/>
    <n v="0"/>
    <n v="0"/>
    <n v="1"/>
    <n v="4"/>
    <n v="0"/>
    <n v="0"/>
    <n v="2"/>
    <n v="0"/>
    <n v="0"/>
    <n v="0"/>
    <n v="2"/>
    <n v="0"/>
    <n v="0"/>
    <n v="0"/>
    <n v="0"/>
    <n v="0"/>
    <n v="1"/>
    <n v="0"/>
    <n v="0"/>
    <n v="1"/>
    <n v="25"/>
    <s v="Miele"/>
    <n v="4"/>
    <s v="Nej"/>
    <n v="0"/>
    <n v="0"/>
    <s v="Ja"/>
    <s v="Nej"/>
    <n v="2"/>
    <s v="God plads"/>
    <s v="Bordpladerne skal gøres hygiejnemæssigt forsvarlige. Er i tvivl om loftet kan godkendes (støjdæmpende gipsplader med små huller)."/>
    <n v="0"/>
    <x v="0"/>
    <s v="Bispebjerg"/>
    <n v="0"/>
    <n v="0"/>
    <n v="22"/>
    <n v="44"/>
    <n v="66"/>
    <n v="44"/>
    <n v="90"/>
    <n v="0"/>
    <n v="0"/>
    <n v="0"/>
    <n v="0"/>
    <n v="0"/>
    <n v="0"/>
    <n v="0"/>
    <n v="44883.47"/>
  </r>
  <r>
    <x v="0"/>
    <n v="37530"/>
    <s v="Dragen"/>
    <x v="6"/>
    <s v="Rymarksvej 11"/>
    <n v="2900"/>
    <s v="Hellerup"/>
    <s v="39 20 65 38"/>
    <s v="37530@buf.kk.dk"/>
    <s v="GRY BARNHOLDT"/>
    <n v="33242107"/>
    <n v="0"/>
    <s v="37530@buf.kk.dk"/>
    <s v="Børnehave"/>
    <n v="0"/>
    <n v="0"/>
    <n v="25"/>
    <n v="45"/>
    <n v="0"/>
    <n v="0"/>
    <n v="0"/>
    <s v="Nej"/>
    <n v="0"/>
    <n v="0"/>
    <n v="0"/>
    <n v="0"/>
    <n v="0"/>
    <n v="0"/>
    <n v="0"/>
    <n v="5"/>
    <n v="0"/>
    <n v="0"/>
    <n v="5"/>
    <n v="0"/>
    <n v="0"/>
    <n v="70000"/>
    <n v="0"/>
    <n v="0"/>
    <n v="0"/>
    <n v="0"/>
    <n v="0"/>
    <n v="0"/>
    <n v="0"/>
    <n v="0"/>
    <n v="0"/>
    <n v="0"/>
    <n v="0"/>
    <n v="0"/>
    <n v="0"/>
    <n v="0"/>
    <n v="0"/>
    <n v="0"/>
    <n v="0"/>
    <n v="0"/>
    <n v="75"/>
    <n v="0"/>
    <n v="1"/>
    <s v="Ja"/>
    <s v="Nej"/>
    <n v="0"/>
    <s v="Ja"/>
    <s v="Vil meget gerne selv"/>
    <s v="Ja"/>
    <n v="0"/>
    <s v="Ja"/>
    <n v="0"/>
    <n v="0"/>
    <s v="Vil meget gerne have hjælp til rekrutering, hvis det bliver aktuelt."/>
    <n v="0"/>
    <s v="produktionskøkken"/>
    <s v="Ja"/>
    <s v="Mindre"/>
    <s v="Mindre"/>
    <s v="ja"/>
    <s v="Køleskabe. Trænger til en omgang maling. Der skal nye køkkenelementer på lang sigt men køkkenet kan bruges."/>
    <n v="0"/>
    <n v="0"/>
    <n v="0"/>
    <n v="0"/>
    <n v="0"/>
    <n v="0"/>
    <n v="0"/>
    <n v="0"/>
    <n v="0"/>
    <s v="Cathrine Jerrik/Sine"/>
    <s v="17/2 2009"/>
    <n v="0"/>
    <n v="1"/>
    <n v="0"/>
    <n v="0"/>
    <n v="0"/>
    <n v="1"/>
    <n v="0"/>
    <n v="0"/>
    <n v="0"/>
    <n v="1"/>
    <n v="1"/>
    <n v="0"/>
    <n v="0"/>
    <n v="0"/>
    <n v="0"/>
    <n v="0"/>
    <n v="0"/>
    <n v="0"/>
    <n v="1"/>
    <n v="0"/>
    <n v="30"/>
    <s v="Miele"/>
    <n v="0"/>
    <n v="0"/>
    <n v="0"/>
    <n v="0"/>
    <n v="0"/>
    <n v="0"/>
    <n v="3"/>
    <s v="Begrænset"/>
    <s v="Stort køkken der nok trænger til en renovering + maling."/>
    <n v="0"/>
    <x v="0"/>
    <s v="Bispebjerg"/>
    <n v="0"/>
    <n v="0"/>
    <n v="25"/>
    <n v="45"/>
    <n v="0"/>
    <n v="0"/>
    <n v="0"/>
    <n v="0"/>
    <n v="0"/>
    <n v="0"/>
    <n v="0"/>
    <n v="0"/>
    <n v="0"/>
    <n v="0"/>
    <n v="78397.16"/>
  </r>
  <r>
    <x v="0"/>
    <n v="35330"/>
    <s v="Anna Wulffs Børnehave"/>
    <x v="1"/>
    <s v="Christianshavns Voldgade 63"/>
    <n v="1424"/>
    <s v="København K"/>
    <s v="32 54 11 13"/>
    <s v="35330@buf.kk.dk"/>
    <s v="Anne Dorte Smed"/>
    <n v="21575044"/>
    <n v="32541113"/>
    <s v="mail@annawulffs.dk"/>
    <s v="Børnehave"/>
    <n v="0"/>
    <n v="0"/>
    <n v="48"/>
    <n v="0"/>
    <n v="0"/>
    <n v="0"/>
    <n v="0"/>
    <s v="Nej"/>
    <n v="0"/>
    <n v="0"/>
    <n v="0"/>
    <n v="0"/>
    <n v="0"/>
    <n v="0"/>
    <n v="0"/>
    <n v="5"/>
    <n v="5"/>
    <n v="0"/>
    <n v="5"/>
    <n v="0"/>
    <n v="0"/>
    <n v="100000"/>
    <n v="0"/>
    <n v="0"/>
    <n v="0"/>
    <n v="0"/>
    <n v="0"/>
    <n v="0"/>
    <n v="0"/>
    <n v="0"/>
    <n v="0"/>
    <n v="0"/>
    <n v="0"/>
    <n v="0"/>
    <n v="0"/>
    <n v="0"/>
    <n v="0"/>
    <n v="0"/>
    <n v="0"/>
    <n v="0"/>
    <n v="100"/>
    <n v="0"/>
    <n v="1"/>
    <s v="Ja"/>
    <s v="Nej"/>
    <n v="0"/>
    <s v="Ja"/>
    <n v="0"/>
    <n v="0"/>
    <s v="Har ikke drøftet det med forældrene endnu"/>
    <s v="Ja"/>
    <n v="0"/>
    <s v="ja"/>
    <s v="vil meget gerne have hjælp"/>
    <n v="0"/>
    <n v="0"/>
    <n v="0"/>
    <s v="Større"/>
    <s v="Mindre"/>
    <s v="ja"/>
    <s v="Komfur, evt. konvektionsovn, men køkkenet kan sagtens tages i brug til en start."/>
    <n v="0"/>
    <s v="Mindre"/>
    <n v="0"/>
    <n v="0"/>
    <n v="0"/>
    <n v="0"/>
    <n v="0"/>
    <n v="0"/>
    <n v="0"/>
    <s v="Cathrine Jerrik/Sine"/>
    <d v="2009-02-16T00:00:00"/>
    <n v="0"/>
    <n v="0"/>
    <n v="0"/>
    <n v="4"/>
    <n v="0"/>
    <n v="1"/>
    <n v="0"/>
    <n v="0"/>
    <n v="0"/>
    <n v="0"/>
    <n v="1"/>
    <n v="0"/>
    <n v="1"/>
    <n v="0"/>
    <n v="0"/>
    <n v="0"/>
    <n v="0"/>
    <n v="0"/>
    <n v="1"/>
    <n v="0"/>
    <n v="25"/>
    <s v="Miele"/>
    <n v="2"/>
    <n v="0"/>
    <n v="0"/>
    <n v="0"/>
    <n v="0"/>
    <n v="0"/>
    <n v="1"/>
    <s v="Begrænset"/>
    <n v="0"/>
    <n v="0"/>
    <x v="2"/>
    <s v="Indre By"/>
    <n v="0"/>
    <n v="0"/>
    <n v="48"/>
    <n v="0"/>
    <n v="0"/>
    <n v="0"/>
    <n v="0"/>
    <n v="0"/>
    <n v="0"/>
    <n v="0"/>
    <n v="0"/>
    <n v="0"/>
    <n v="0"/>
    <n v="0"/>
    <n v="95672.54"/>
  </r>
  <r>
    <x v="0"/>
    <n v="35335"/>
    <s v="Vartov Børnehave"/>
    <x v="1"/>
    <s v="Farvergade 27F"/>
    <n v="1463"/>
    <s v="København K"/>
    <s v="33 13 96 72"/>
    <s v="vartov@vartovbh.dk"/>
    <s v="Mitzi Søgaard"/>
    <n v="0"/>
    <n v="0"/>
    <s v="35335@buf.kk.dk"/>
    <s v="Børnehave"/>
    <n v="0"/>
    <n v="0"/>
    <n v="45"/>
    <n v="0"/>
    <n v="0"/>
    <n v="0"/>
    <n v="0"/>
    <s v="Nej"/>
    <n v="0"/>
    <n v="0"/>
    <n v="0"/>
    <n v="0"/>
    <n v="0"/>
    <n v="0"/>
    <n v="0"/>
    <n v="5"/>
    <n v="0"/>
    <n v="0"/>
    <n v="5"/>
    <n v="0"/>
    <n v="0"/>
    <n v="50000"/>
    <n v="0"/>
    <s v="Nej"/>
    <n v="0"/>
    <n v="0"/>
    <n v="0"/>
    <n v="0"/>
    <n v="0"/>
    <n v="0"/>
    <n v="0"/>
    <n v="0"/>
    <n v="0"/>
    <n v="0"/>
    <n v="0"/>
    <n v="0"/>
    <n v="0"/>
    <n v="0"/>
    <n v="0"/>
    <n v="0"/>
    <n v="95"/>
    <n v="0"/>
    <n v="1"/>
    <s v="Ja"/>
    <s v="Nej"/>
    <s v="nej"/>
    <s v="Nej"/>
    <s v="dårlige køkkenforhold kombineret med at institutionen skal på tur hver dag."/>
    <s v="Nej"/>
    <s v="er meget skeptiske"/>
    <s v="Nej"/>
    <s v="er meget skeptiske"/>
    <s v="Nej"/>
    <n v="0"/>
    <n v="0"/>
    <s v="Køkken begrænset tilvirk"/>
    <n v="0"/>
    <n v="0"/>
    <n v="0"/>
    <n v="0"/>
    <n v="0"/>
    <s v="Mindre"/>
    <s v="Mindre"/>
    <s v="Nej"/>
    <s v="Køkkenet kan komme til at fungere hvis det udskiftes og opgraderes med koge/ovn kapacitet og mere køleplads. Det vil dog forsat være trængt. Sous-chefen mener ikke at man må inddrage noget af rummet ved siden af ellers ser jeg det som en oplagt muligt. Er i tvivl om størrelsen er ok selvom det bliver opgraderet. En udvidelse vil være god."/>
    <n v="0"/>
    <n v="0"/>
    <n v="0"/>
    <n v="0"/>
    <n v="0"/>
    <s v="Mariah / Sine"/>
    <d v="2009-03-24T00:00:00"/>
    <n v="0"/>
    <n v="0"/>
    <n v="1"/>
    <n v="4"/>
    <n v="1"/>
    <n v="0"/>
    <n v="0"/>
    <n v="0"/>
    <n v="0"/>
    <n v="1"/>
    <n v="1"/>
    <n v="0"/>
    <n v="0"/>
    <n v="0"/>
    <n v="0"/>
    <n v="1"/>
    <n v="0"/>
    <n v="0"/>
    <n v="0"/>
    <n v="1"/>
    <n v="25"/>
    <s v="Miele"/>
    <n v="3"/>
    <s v="Nej"/>
    <n v="0"/>
    <s v="Ja"/>
    <s v="Ja"/>
    <s v="Nej"/>
    <n v="1"/>
    <s v="Begrænset"/>
    <n v="0"/>
    <n v="0"/>
    <x v="2"/>
    <s v="Indre By"/>
    <n v="0"/>
    <n v="0"/>
    <n v="45"/>
    <n v="0"/>
    <n v="0"/>
    <n v="0"/>
    <n v="0"/>
    <n v="0"/>
    <n v="0"/>
    <n v="0"/>
    <n v="0"/>
    <n v="0"/>
    <n v="0"/>
    <n v="0"/>
    <n v="71666.52"/>
  </r>
  <r>
    <x v="0"/>
    <n v="35337"/>
    <s v="Sct. Pouls Sogns Menighedsbørnehave"/>
    <x v="1"/>
    <s v="Fredericiagade 84A"/>
    <n v="1310"/>
    <s v="København K"/>
    <s v="33 15 28 42"/>
    <s v="35337@buf.kk.dk"/>
    <s v="Sanne Krabek"/>
    <n v="0"/>
    <n v="33152842"/>
    <s v="35337@buf.kk.dk"/>
    <s v="Børnehave"/>
    <n v="0"/>
    <n v="0"/>
    <n v="21"/>
    <n v="0"/>
    <n v="0"/>
    <n v="0"/>
    <n v="0"/>
    <s v="Nej"/>
    <n v="0"/>
    <n v="0"/>
    <n v="0"/>
    <n v="0"/>
    <n v="0"/>
    <n v="0"/>
    <n v="0"/>
    <n v="5"/>
    <n v="5"/>
    <n v="1"/>
    <n v="5"/>
    <n v="0"/>
    <n v="0"/>
    <n v="50000"/>
    <n v="0"/>
    <n v="0"/>
    <n v="0"/>
    <n v="0"/>
    <n v="0"/>
    <n v="0"/>
    <n v="0"/>
    <n v="0"/>
    <n v="0"/>
    <n v="0"/>
    <n v="0"/>
    <n v="0"/>
    <n v="0"/>
    <n v="0"/>
    <n v="0"/>
    <n v="0"/>
    <n v="0"/>
    <n v="0"/>
    <n v="87"/>
    <n v="0"/>
    <n v="2"/>
    <s v="nej"/>
    <s v="Nej"/>
    <n v="0"/>
    <s v="Ja"/>
    <s v="laver mad 1 gang om ugen og vil gerne optimere det til hele ugen"/>
    <s v="Ja"/>
    <n v="0"/>
    <s v="Ja"/>
    <n v="0"/>
    <n v="0"/>
    <s v="Vil gerne have hjælp til evt. rekrutering"/>
    <n v="0"/>
    <s v="produktionskøkken"/>
    <s v="Ja"/>
    <s v="Ingen"/>
    <s v="Ingen"/>
    <n v="0"/>
    <s v="Køkkenet er nyt og pga det lille antal børn er det køreklart til at lave mad 5 dage ugentligt"/>
    <n v="0"/>
    <n v="0"/>
    <n v="0"/>
    <n v="0"/>
    <n v="0"/>
    <n v="0"/>
    <n v="0"/>
    <n v="0"/>
    <n v="0"/>
    <s v="Cathrine Jerrik/Sine"/>
    <d v="2009-02-19T00:00:00"/>
    <n v="0"/>
    <n v="1"/>
    <n v="0"/>
    <n v="0"/>
    <n v="0"/>
    <n v="1"/>
    <n v="0"/>
    <n v="0"/>
    <n v="0"/>
    <n v="1"/>
    <n v="1"/>
    <n v="0"/>
    <n v="0"/>
    <n v="0"/>
    <n v="0"/>
    <n v="0"/>
    <n v="0"/>
    <n v="0"/>
    <n v="0"/>
    <n v="0"/>
    <n v="25"/>
    <s v="Miele"/>
    <n v="1.5"/>
    <n v="0"/>
    <n v="0"/>
    <s v="Ja"/>
    <s v="Ja"/>
    <n v="0"/>
    <n v="2"/>
    <s v="Begrænset"/>
    <s v="Køkkenet er en del af børnehavens spiserum og kontor, så ikke meget plads til lager."/>
    <n v="0"/>
    <x v="2"/>
    <s v="Indre By"/>
    <n v="0"/>
    <n v="0"/>
    <n v="20"/>
    <n v="0"/>
    <n v="0"/>
    <n v="0"/>
    <n v="0"/>
    <n v="0"/>
    <n v="0"/>
    <n v="0"/>
    <n v="0"/>
    <n v="0"/>
    <n v="0"/>
    <n v="0"/>
    <n v="40538.839999999997"/>
  </r>
  <r>
    <x v="0"/>
    <n v="35361"/>
    <n v="0"/>
    <x v="1"/>
    <s v="Hjertensfrydsgade 1"/>
    <n v="1323"/>
    <s v="København K"/>
    <s v="33 15 45 16"/>
    <s v="35361@buf.kk.dk"/>
    <s v="Susan Eirod"/>
    <n v="35378812"/>
    <n v="0"/>
    <s v="35361@buf.kk.dk"/>
    <s v="Børnehave"/>
    <n v="0"/>
    <n v="0"/>
    <n v="20"/>
    <n v="0"/>
    <n v="0"/>
    <n v="0"/>
    <n v="0"/>
    <s v="Nej"/>
    <n v="0"/>
    <n v="0"/>
    <n v="0"/>
    <n v="0"/>
    <n v="0"/>
    <n v="0"/>
    <n v="0"/>
    <n v="0"/>
    <n v="0"/>
    <n v="0"/>
    <n v="0"/>
    <n v="0"/>
    <n v="0"/>
    <n v="0"/>
    <n v="0"/>
    <n v="0"/>
    <n v="0"/>
    <n v="0"/>
    <n v="0"/>
    <n v="0"/>
    <n v="0"/>
    <n v="0"/>
    <n v="0"/>
    <n v="0"/>
    <n v="0"/>
    <n v="0"/>
    <n v="0"/>
    <n v="0"/>
    <n v="0"/>
    <n v="0"/>
    <n v="0"/>
    <n v="0"/>
    <n v="0"/>
    <n v="0"/>
    <n v="1"/>
    <s v="Ja"/>
    <s v="Nej"/>
    <s v="Ja"/>
    <n v="0"/>
    <n v="0"/>
    <n v="0"/>
    <n v="0"/>
    <n v="0"/>
    <n v="0"/>
    <n v="0"/>
    <n v="0"/>
    <n v="0"/>
    <s v="Modtagerkøkken"/>
    <n v="0"/>
    <n v="0"/>
    <n v="0"/>
    <s v="ja"/>
    <n v="0"/>
    <n v="0"/>
    <n v="0"/>
    <n v="0"/>
    <n v="0"/>
    <n v="0"/>
    <n v="0"/>
    <n v="0"/>
    <n v="0"/>
    <n v="0"/>
    <s v="Cathrine Jerrik /Sine"/>
    <d v="2009-04-14T00:00:00"/>
    <n v="0"/>
    <n v="1"/>
    <n v="0"/>
    <n v="4"/>
    <n v="1"/>
    <n v="0"/>
    <n v="0"/>
    <n v="0"/>
    <n v="0"/>
    <n v="1"/>
    <n v="0"/>
    <n v="0"/>
    <n v="0"/>
    <n v="0"/>
    <n v="0"/>
    <n v="0"/>
    <n v="0"/>
    <n v="0"/>
    <n v="0"/>
    <n v="1"/>
    <n v="20"/>
    <s v="Miele"/>
    <n v="2"/>
    <s v="Nej"/>
    <n v="0"/>
    <s v="Nej"/>
    <s v="Nej"/>
    <s v="Nej"/>
    <n v="1"/>
    <s v="ingen plads"/>
    <s v="Mikrokøkken"/>
    <n v="0"/>
    <x v="2"/>
    <s v="Indre By"/>
    <n v="0"/>
    <n v="0"/>
    <n v="20"/>
    <n v="0"/>
    <n v="0"/>
    <n v="0"/>
    <n v="0"/>
    <n v="0"/>
    <n v="0"/>
    <n v="0"/>
    <n v="0"/>
    <n v="0"/>
    <n v="0"/>
    <n v="0"/>
    <n v="13878.4"/>
  </r>
  <r>
    <x v="0"/>
    <n v="35427"/>
    <s v="Hylet"/>
    <x v="1"/>
    <s v="Rømersgade 7"/>
    <n v="1362"/>
    <s v="København K"/>
    <s v="33 13 03 63"/>
    <s v="35427@buf.kk.dk"/>
    <s v="Karin Løvenskjold (kollektiv ledelse)"/>
    <n v="38286922"/>
    <n v="0"/>
    <s v="info@hylet.dk"/>
    <s v="Børnehave"/>
    <n v="0"/>
    <n v="0"/>
    <n v="28"/>
    <n v="0"/>
    <n v="0"/>
    <n v="0"/>
    <n v="0"/>
    <s v="Nej"/>
    <n v="0"/>
    <n v="0"/>
    <n v="0"/>
    <n v="0"/>
    <n v="0"/>
    <n v="0"/>
    <n v="0"/>
    <n v="5"/>
    <n v="0"/>
    <n v="5"/>
    <n v="5"/>
    <n v="0"/>
    <n v="0"/>
    <n v="145800"/>
    <n v="0"/>
    <n v="0"/>
    <n v="0"/>
    <s v="Refah Hadad"/>
    <n v="2008"/>
    <n v="5"/>
    <n v="0"/>
    <s v="ufaglært"/>
    <n v="0"/>
    <s v="hygiejne, storkøkkenprojekt"/>
    <n v="0"/>
    <n v="0"/>
    <n v="0"/>
    <n v="0"/>
    <n v="0"/>
    <n v="0"/>
    <n v="0"/>
    <n v="0"/>
    <n v="85"/>
    <n v="0"/>
    <n v="2"/>
    <s v="Ja"/>
    <s v="ja"/>
    <s v="Ja"/>
    <n v="0"/>
    <n v="0"/>
    <n v="0"/>
    <n v="0"/>
    <n v="0"/>
    <n v="0"/>
    <n v="0"/>
    <n v="0"/>
    <n v="0"/>
    <s v="produktionskøkken"/>
    <s v="nej"/>
    <s v="Mindre"/>
    <s v="Ingen"/>
    <s v="Nej"/>
    <s v="Køkkenet er gammelt men godkendt og bliver brugt dagligt til varm mad."/>
    <n v="0"/>
    <n v="0"/>
    <n v="0"/>
    <n v="0"/>
    <n v="0"/>
    <n v="0"/>
    <n v="0"/>
    <n v="0"/>
    <n v="0"/>
    <s v="Cathrine Jerrik/Sine"/>
    <d v="2009-02-17T00:00:00"/>
    <n v="0"/>
    <n v="1"/>
    <n v="0"/>
    <n v="0"/>
    <n v="0"/>
    <n v="1"/>
    <n v="0"/>
    <n v="0"/>
    <n v="0"/>
    <n v="0"/>
    <n v="1"/>
    <n v="0"/>
    <n v="0"/>
    <n v="0"/>
    <n v="0"/>
    <n v="1"/>
    <n v="0"/>
    <n v="0"/>
    <n v="0"/>
    <n v="0"/>
    <n v="25"/>
    <s v="Miele"/>
    <n v="4"/>
    <n v="0"/>
    <n v="0"/>
    <s v="Ja"/>
    <s v="Ja"/>
    <s v="ja"/>
    <n v="2"/>
    <s v="Begrænset"/>
    <n v="0"/>
    <n v="0"/>
    <x v="2"/>
    <s v="Indre By"/>
    <n v="0"/>
    <n v="0"/>
    <n v="27"/>
    <n v="0"/>
    <n v="0"/>
    <n v="0"/>
    <n v="0"/>
    <n v="0"/>
    <n v="0"/>
    <n v="0"/>
    <n v="0"/>
    <n v="0"/>
    <n v="0"/>
    <n v="0"/>
    <n v="49675.56"/>
  </r>
  <r>
    <x v="0"/>
    <n v="35435"/>
    <s v="Rudolf Steiner Børnehaven &quot;Sankt Gertrud&quot;"/>
    <x v="1"/>
    <s v="Sankt Gertruds Stræde 5"/>
    <n v="1129"/>
    <s v="København K"/>
    <s v="33 15 89 03"/>
    <s v="35435@buf.kk.dk"/>
    <s v="Maj-Britt Jensen"/>
    <n v="33323842"/>
    <n v="0"/>
    <s v="35435@buf.kk.dk"/>
    <s v="Børnehave"/>
    <n v="0"/>
    <n v="0"/>
    <n v="24"/>
    <n v="0"/>
    <n v="0"/>
    <n v="0"/>
    <n v="0"/>
    <s v="Nej"/>
    <n v="0"/>
    <n v="0"/>
    <n v="0"/>
    <n v="0"/>
    <n v="0"/>
    <n v="0"/>
    <n v="0"/>
    <n v="0"/>
    <n v="4"/>
    <n v="5"/>
    <n v="1"/>
    <n v="0"/>
    <n v="0"/>
    <n v="70000"/>
    <n v="0"/>
    <s v="Nej"/>
    <s v="Ja"/>
    <s v="Christina Larsen"/>
    <n v="2008"/>
    <n v="21"/>
    <n v="0"/>
    <s v="Pædagog"/>
    <s v="God til at lave mad"/>
    <s v="Er i gang med hygiejne kursus"/>
    <n v="0"/>
    <n v="0"/>
    <n v="0"/>
    <n v="0"/>
    <n v="0"/>
    <n v="0"/>
    <n v="0"/>
    <n v="0"/>
    <n v="100"/>
    <n v="0"/>
    <n v="0"/>
    <s v="Ja"/>
    <s v="Nej"/>
    <s v="Ja"/>
    <s v="Ja"/>
    <n v="0"/>
    <s v="Ja"/>
    <n v="0"/>
    <s v="Ja"/>
    <n v="0"/>
    <s v="ja"/>
    <n v="0"/>
    <n v="0"/>
    <s v="produktionskøkken"/>
    <s v="Ja"/>
    <s v="Ingen"/>
    <s v="Ingen"/>
    <n v="0"/>
    <n v="0"/>
    <n v="0"/>
    <n v="0"/>
    <n v="0"/>
    <n v="0"/>
    <n v="0"/>
    <n v="0"/>
    <n v="0"/>
    <n v="0"/>
    <n v="0"/>
    <s v="Birgitte Glerup / Nanna"/>
    <d v="2009-03-09T00:00:00"/>
    <n v="0"/>
    <n v="0"/>
    <n v="1"/>
    <n v="5"/>
    <n v="0"/>
    <n v="1"/>
    <n v="0"/>
    <n v="0"/>
    <n v="0"/>
    <n v="0"/>
    <n v="1"/>
    <n v="0"/>
    <n v="0"/>
    <n v="0"/>
    <n v="0"/>
    <n v="0"/>
    <n v="0"/>
    <n v="0"/>
    <n v="0"/>
    <n v="1"/>
    <n v="60"/>
    <s v="Miele"/>
    <n v="6"/>
    <s v="Nej"/>
    <n v="0"/>
    <s v="Nej"/>
    <s v="Nej"/>
    <s v="Nej"/>
    <n v="1"/>
    <s v="Begrænset"/>
    <s v="Gasblus. Vasken har 2 rum._x000a_Laver mad i forvejen, vegetar og kan sagtens kører videre. Fin menuplan. Har ikke eftermiddagsmad, da det er ½-dags."/>
    <n v="0"/>
    <x v="2"/>
    <s v="Indre By"/>
    <n v="0"/>
    <n v="0"/>
    <n v="22"/>
    <n v="0"/>
    <n v="0"/>
    <n v="0"/>
    <n v="0"/>
    <n v="0"/>
    <n v="0"/>
    <n v="0"/>
    <n v="0"/>
    <n v="0"/>
    <n v="0"/>
    <n v="0"/>
    <n v="69502.929999999993"/>
  </r>
  <r>
    <x v="0"/>
    <n v="35448"/>
    <n v="0"/>
    <x v="1"/>
    <s v="Sofiegade 7"/>
    <n v="1418"/>
    <s v="København K"/>
    <s v="32 54 08 20"/>
    <s v="35448@buf.kk.dk"/>
    <s v="Magrethe Søbæk Sørensen"/>
    <n v="32955390"/>
    <n v="0"/>
    <s v="35448@buf.kk.dk"/>
    <s v="Børnehave"/>
    <n v="0"/>
    <n v="0"/>
    <n v="20"/>
    <n v="0"/>
    <n v="0"/>
    <n v="0"/>
    <n v="0"/>
    <s v="Nej"/>
    <n v="0"/>
    <n v="0"/>
    <n v="0"/>
    <n v="0"/>
    <n v="0"/>
    <n v="0"/>
    <n v="0"/>
    <n v="5"/>
    <n v="0"/>
    <n v="0"/>
    <n v="5"/>
    <n v="0"/>
    <n v="0"/>
    <n v="32500"/>
    <n v="0"/>
    <n v="0"/>
    <n v="0"/>
    <n v="0"/>
    <n v="0"/>
    <n v="0"/>
    <n v="0"/>
    <n v="0"/>
    <n v="0"/>
    <n v="0"/>
    <n v="0"/>
    <n v="0"/>
    <n v="0"/>
    <n v="0"/>
    <n v="0"/>
    <n v="0"/>
    <n v="0"/>
    <n v="0"/>
    <n v="0"/>
    <n v="0"/>
    <n v="1"/>
    <s v="Ja"/>
    <s v="Nej"/>
    <s v="nej"/>
    <s v="Ja"/>
    <s v="køkkenet er meget lille men kunne godt have en lille ovn med kogeplader"/>
    <s v="Ja"/>
    <n v="0"/>
    <s v="Ja"/>
    <n v="0"/>
    <n v="0"/>
    <n v="0"/>
    <n v="0"/>
    <s v="Modtagerkøkken"/>
    <n v="0"/>
    <n v="0"/>
    <n v="0"/>
    <n v="0"/>
    <n v="0"/>
    <n v="0"/>
    <n v="0"/>
    <n v="0"/>
    <n v="0"/>
    <n v="0"/>
    <n v="0"/>
    <s v="Mindre"/>
    <n v="0"/>
    <s v="Nyt køleskab og ovn med kogeplader. "/>
    <n v="0"/>
    <d v="1899-12-30T00:00:00"/>
    <n v="0"/>
    <n v="0"/>
    <n v="0"/>
    <n v="0"/>
    <n v="0"/>
    <n v="0"/>
    <n v="0"/>
    <n v="0"/>
    <n v="0"/>
    <n v="1"/>
    <n v="0"/>
    <n v="0"/>
    <n v="0"/>
    <n v="0"/>
    <n v="0"/>
    <n v="1"/>
    <n v="0"/>
    <n v="0"/>
    <n v="0"/>
    <n v="1"/>
    <n v="60"/>
    <s v="Miele"/>
    <n v="0"/>
    <n v="0"/>
    <n v="0"/>
    <n v="0"/>
    <n v="0"/>
    <n v="0"/>
    <n v="1"/>
    <s v="Begrænset"/>
    <n v="0"/>
    <s v="køkkenet er åbent og meget lille, kan bruges til smørselv. Et tilstødende lokale kunne med held indrettes til køkken på sigt"/>
    <x v="2"/>
    <s v="Indre By"/>
    <n v="0"/>
    <n v="0"/>
    <n v="20"/>
    <n v="0"/>
    <n v="0"/>
    <n v="0"/>
    <n v="0"/>
    <n v="0"/>
    <n v="0"/>
    <n v="0"/>
    <n v="0"/>
    <n v="0"/>
    <n v="0"/>
    <n v="0"/>
    <n v="22786"/>
  </r>
  <r>
    <x v="0"/>
    <n v="35462"/>
    <n v="0"/>
    <x v="1"/>
    <s v="Øster Voldgade 4B"/>
    <n v="1307"/>
    <s v="København K"/>
    <s v="33 13 02 38"/>
    <s v="35462@buf.kk.dk"/>
    <s v="Birgitte C. Carstensen"/>
    <n v="33151958"/>
    <n v="0"/>
    <s v="35462@buf.kk.dk"/>
    <s v="Børnehave"/>
    <n v="0"/>
    <n v="0"/>
    <n v="34"/>
    <n v="0"/>
    <n v="0"/>
    <n v="0"/>
    <n v="0"/>
    <s v="Nej"/>
    <n v="0"/>
    <n v="0"/>
    <n v="0"/>
    <n v="0"/>
    <n v="0"/>
    <n v="0"/>
    <n v="0"/>
    <n v="5"/>
    <n v="5"/>
    <n v="0"/>
    <n v="5"/>
    <n v="0"/>
    <n v="70000"/>
    <n v="0"/>
    <n v="0"/>
    <n v="0"/>
    <n v="0"/>
    <n v="0"/>
    <n v="0"/>
    <n v="0"/>
    <n v="0"/>
    <n v="0"/>
    <n v="0"/>
    <n v="0"/>
    <n v="0"/>
    <n v="0"/>
    <n v="0"/>
    <n v="0"/>
    <n v="0"/>
    <n v="0"/>
    <n v="0"/>
    <n v="0"/>
    <n v="75"/>
    <n v="0"/>
    <n v="2"/>
    <s v="Ja"/>
    <s v="Nej"/>
    <s v="Ja"/>
    <s v="Ja"/>
    <s v="Absolut"/>
    <s v="Ja"/>
    <s v="Absolut"/>
    <s v="Ja"/>
    <s v="Absolut, bare køkkenet er godkendt"/>
    <s v="Nej"/>
    <s v="De vil gerne have hjælp"/>
    <n v="0"/>
    <s v="produktionskøkken"/>
    <s v="nej"/>
    <s v="Mindre"/>
    <s v="Ingen"/>
    <s v="Nej"/>
    <s v="En ny opvaskemskine"/>
    <n v="0"/>
    <n v="0"/>
    <n v="0"/>
    <n v="0"/>
    <n v="0"/>
    <n v="0"/>
    <n v="0"/>
    <n v="0"/>
    <n v="0"/>
    <s v="Cathrine Jerrik / Nanna"/>
    <d v="2009-03-06T00:00:00"/>
    <n v="0"/>
    <n v="1"/>
    <n v="0"/>
    <n v="0"/>
    <n v="0"/>
    <n v="0"/>
    <n v="1"/>
    <n v="0"/>
    <n v="0"/>
    <n v="3"/>
    <n v="1"/>
    <n v="0"/>
    <n v="0"/>
    <n v="0"/>
    <n v="0"/>
    <n v="1"/>
    <n v="0"/>
    <n v="0"/>
    <n v="1"/>
    <n v="1"/>
    <n v="40"/>
    <s v="Miele"/>
    <n v="3"/>
    <s v="Nej"/>
    <n v="0"/>
    <s v="Ja"/>
    <s v="Ja"/>
    <s v="Nej"/>
    <n v="3"/>
    <s v="God plads"/>
    <s v="Har stort loft somkan bruges til lager"/>
    <n v="0"/>
    <x v="2"/>
    <s v="Indre By"/>
    <n v="0"/>
    <n v="0"/>
    <n v="34"/>
    <n v="0"/>
    <n v="0"/>
    <n v="0"/>
    <n v="0"/>
    <n v="0"/>
    <n v="0"/>
    <n v="0"/>
    <n v="0"/>
    <n v="0"/>
    <n v="0"/>
    <n v="0"/>
    <n v="49309.15"/>
  </r>
  <r>
    <x v="0"/>
    <n v="35483"/>
    <s v="Helligåndskirkens Børnehave"/>
    <x v="1"/>
    <s v="Valkendorfsgade 36"/>
    <n v="1151"/>
    <s v="København K"/>
    <s v="33 15 80 57"/>
    <s v="35483@buf.kk.dk"/>
    <s v="Margrete Debois"/>
    <n v="0"/>
    <n v="0"/>
    <s v="35483@buf.kk.dk"/>
    <s v="Børnehave"/>
    <n v="0"/>
    <n v="6"/>
    <n v="24"/>
    <n v="0"/>
    <n v="0"/>
    <n v="0"/>
    <n v="0"/>
    <s v="Nej"/>
    <n v="0"/>
    <n v="0"/>
    <n v="0"/>
    <n v="0"/>
    <n v="0"/>
    <n v="0"/>
    <n v="0"/>
    <n v="0"/>
    <n v="4"/>
    <n v="0"/>
    <n v="5"/>
    <n v="0"/>
    <n v="0"/>
    <n v="25000"/>
    <n v="0"/>
    <n v="0"/>
    <n v="0"/>
    <n v="0"/>
    <n v="0"/>
    <n v="0"/>
    <n v="0"/>
    <n v="0"/>
    <n v="0"/>
    <n v="0"/>
    <n v="0"/>
    <n v="0"/>
    <n v="0"/>
    <n v="0"/>
    <n v="0"/>
    <n v="0"/>
    <n v="0"/>
    <n v="0"/>
    <n v="75"/>
    <n v="0"/>
    <n v="2"/>
    <s v="Ja"/>
    <s v="Nej"/>
    <s v="Ja"/>
    <s v="Ja"/>
    <s v="Men kun hvis køkken bliver godkendt."/>
    <s v="Ja"/>
    <n v="0"/>
    <s v="Ja"/>
    <n v="0"/>
    <s v="ja"/>
    <n v="0"/>
    <n v="0"/>
    <s v="produktionskøkken"/>
    <s v="nej"/>
    <s v="Større"/>
    <s v="Større"/>
    <s v="Nej"/>
    <s v="Køkkenet er egentligt godt nok, men vil nok ikke blive godkendt, skal nok renoveres og have nyt køleskab og fryser"/>
    <s v="Mindre"/>
    <s v="Større"/>
    <s v="Nej"/>
    <s v="Køkkenet er stort og pænt, men meget gammelt"/>
    <n v="0"/>
    <n v="0"/>
    <n v="0"/>
    <n v="0"/>
    <n v="0"/>
    <s v="Cathrine Jerrik / Nanna"/>
    <d v="2009-03-06T00:00:00"/>
    <n v="0"/>
    <n v="1"/>
    <n v="0"/>
    <n v="0"/>
    <n v="0"/>
    <n v="0"/>
    <n v="0"/>
    <n v="0"/>
    <n v="0"/>
    <n v="1"/>
    <n v="1"/>
    <n v="0"/>
    <n v="0"/>
    <n v="0"/>
    <n v="0"/>
    <n v="1"/>
    <n v="0"/>
    <n v="0"/>
    <n v="0"/>
    <n v="1"/>
    <n v="25"/>
    <s v="Miele"/>
    <n v="4"/>
    <s v="Nej"/>
    <n v="0"/>
    <s v="Ja"/>
    <s v="Ja"/>
    <s v="Nej"/>
    <n v="1"/>
    <s v="God plads"/>
    <s v="vask med 2 rum"/>
    <n v="0"/>
    <x v="2"/>
    <s v="Indre By"/>
    <n v="0"/>
    <n v="6"/>
    <n v="24"/>
    <n v="0"/>
    <n v="0"/>
    <n v="0"/>
    <n v="0"/>
    <n v="0"/>
    <n v="0"/>
    <n v="0"/>
    <n v="0"/>
    <n v="0"/>
    <n v="0"/>
    <n v="0"/>
    <n v="17581.22"/>
  </r>
  <r>
    <x v="0"/>
    <s v="35507_u"/>
    <s v="Holmens Sogns Udflytterbørnehave"/>
    <x v="1"/>
    <s v="Rosenlundvej 27"/>
    <n v="3540"/>
    <s v="Lynge"/>
    <n v="48187561"/>
    <s v="holmenudflytter@mail.tele.dk"/>
    <s v="Britta Ulnits"/>
    <n v="38715283"/>
    <n v="0"/>
    <s v="35507@buf.kk.dk"/>
    <s v="Børnehave"/>
    <n v="0"/>
    <n v="0"/>
    <n v="42"/>
    <n v="0"/>
    <n v="0"/>
    <n v="0"/>
    <n v="0"/>
    <s v="Nej"/>
    <n v="0"/>
    <n v="0"/>
    <n v="0"/>
    <n v="0"/>
    <n v="0"/>
    <n v="0"/>
    <n v="0"/>
    <n v="0"/>
    <n v="0"/>
    <n v="0"/>
    <n v="0"/>
    <n v="0"/>
    <n v="0"/>
    <n v="0"/>
    <n v="0"/>
    <s v="Ja"/>
    <n v="0"/>
    <s v="Tina Larsen"/>
    <n v="2006"/>
    <n v="15"/>
    <n v="0"/>
    <n v="0"/>
    <n v="0"/>
    <n v="0"/>
    <n v="0"/>
    <n v="0"/>
    <n v="0"/>
    <n v="0"/>
    <n v="0"/>
    <n v="0"/>
    <n v="0"/>
    <n v="0"/>
    <n v="0"/>
    <n v="0"/>
    <n v="0"/>
    <s v="nej"/>
    <s v="Nej"/>
    <s v="nej"/>
    <s v="Ja"/>
    <n v="0"/>
    <n v="0"/>
    <s v="ved ikke"/>
    <s v="Ja"/>
    <n v="0"/>
    <s v="ja"/>
    <n v="0"/>
    <n v="0"/>
    <n v="0"/>
    <n v="0"/>
    <n v="0"/>
    <n v="0"/>
    <n v="0"/>
    <n v="0"/>
    <n v="0"/>
    <n v="0"/>
    <n v="0"/>
    <n v="0"/>
    <n v="0"/>
    <n v="0"/>
    <n v="0"/>
    <n v="0"/>
    <n v="0"/>
    <s v="Lone"/>
    <d v="1899-12-30T00:00:00"/>
    <n v="0"/>
    <n v="1"/>
    <n v="0"/>
    <n v="4"/>
    <n v="1"/>
    <n v="0"/>
    <n v="0"/>
    <n v="0"/>
    <n v="0"/>
    <n v="0"/>
    <n v="1"/>
    <n v="0"/>
    <n v="0"/>
    <n v="0"/>
    <n v="0"/>
    <n v="0"/>
    <n v="1"/>
    <n v="0"/>
    <n v="0"/>
    <n v="1"/>
    <n v="20"/>
    <s v="Miele"/>
    <n v="2"/>
    <s v="Nej"/>
    <n v="0"/>
    <s v="Nej"/>
    <s v="Nej"/>
    <s v="Nej"/>
    <n v="2"/>
    <s v="God plads"/>
    <n v="0"/>
    <n v="0"/>
    <x v="2"/>
    <s v="Indre By"/>
    <n v="0"/>
    <n v="0"/>
    <n v="42"/>
    <n v="0"/>
    <n v="0"/>
    <n v="0"/>
    <n v="0"/>
    <n v="0"/>
    <n v="0"/>
    <n v="0"/>
    <n v="0"/>
    <n v="0"/>
    <n v="0"/>
    <n v="0"/>
    <n v="30786.02"/>
  </r>
  <r>
    <x v="0"/>
    <n v="35509"/>
    <s v="Bøgely"/>
    <x v="1"/>
    <s v="Rådvad  &quot;Bøgely&quot; 2"/>
    <n v="2800"/>
    <s v="Lyngby"/>
    <s v="45 80 32 63"/>
    <s v="35509@buf.kk.dk"/>
    <s v="Jette Ahrenst Jørgensen"/>
    <n v="0"/>
    <n v="0"/>
    <s v="35509@buf.kk.dk"/>
    <s v="Børnehave"/>
    <n v="0"/>
    <n v="0"/>
    <n v="66"/>
    <n v="0"/>
    <n v="0"/>
    <n v="0"/>
    <n v="0"/>
    <s v="Nej"/>
    <n v="0"/>
    <n v="0"/>
    <n v="0"/>
    <n v="0"/>
    <n v="0"/>
    <n v="0"/>
    <n v="0"/>
    <n v="0"/>
    <n v="0"/>
    <n v="0"/>
    <n v="5"/>
    <n v="0"/>
    <n v="0"/>
    <n v="5000"/>
    <n v="0"/>
    <s v="Nej"/>
    <n v="0"/>
    <n v="0"/>
    <n v="0"/>
    <n v="0"/>
    <n v="0"/>
    <n v="0"/>
    <n v="0"/>
    <n v="0"/>
    <n v="0"/>
    <n v="0"/>
    <n v="0"/>
    <n v="0"/>
    <n v="0"/>
    <n v="0"/>
    <n v="0"/>
    <n v="0"/>
    <n v="0"/>
    <n v="0"/>
    <n v="0"/>
    <s v="nej"/>
    <s v="Nej"/>
    <s v="nej"/>
    <n v="0"/>
    <n v="0"/>
    <n v="0"/>
    <n v="0"/>
    <n v="0"/>
    <n v="0"/>
    <n v="0"/>
    <s v="Problemer ift rekruttering af madpersonale pga beliggenhed."/>
    <n v="0"/>
    <s v="Køkken begrænset tilvirk"/>
    <n v="0"/>
    <n v="0"/>
    <n v="0"/>
    <n v="0"/>
    <n v="0"/>
    <s v="Større"/>
    <s v="Ingen"/>
    <s v="Nej"/>
    <s v="Industriopvaskemaskine, ovn - 1 ekstra, køl + frys nedslidt, evt. ny skabsfryser + skabskøl (industri), kogebord meget lavt og fungerer kun delvist."/>
    <n v="0"/>
    <n v="0"/>
    <n v="0"/>
    <n v="0"/>
    <s v="Opvaskemaskine er i et andet rum, som er gennemgang"/>
    <s v="Lone/Birgitte"/>
    <d v="2009-05-04T00:00:00"/>
    <n v="0"/>
    <n v="0"/>
    <n v="1"/>
    <n v="4"/>
    <n v="0"/>
    <n v="1"/>
    <n v="0"/>
    <n v="0"/>
    <n v="0"/>
    <n v="0"/>
    <n v="1"/>
    <n v="0"/>
    <n v="0"/>
    <n v="1"/>
    <n v="0"/>
    <n v="1"/>
    <n v="0"/>
    <n v="0"/>
    <n v="0"/>
    <n v="1"/>
    <n v="30"/>
    <s v="Miele"/>
    <n v="8"/>
    <s v="Nej"/>
    <n v="0"/>
    <s v="Nej"/>
    <s v="Nej"/>
    <s v="Nej"/>
    <n v="2"/>
    <s v="ingen plads"/>
    <s v="Problemstillinger der skal løses: 1) 22 børn + 3 voksne på 1. sal, der er ikke og kan ikke etableres spisning nedenunder (madelevator?) 2) Fredet bygning - ombygning under restriktioner 3)Rum m. opvaskemaskine er gennemgansrum for børn + voksne 4)Passage "/>
    <n v="0"/>
    <x v="2"/>
    <s v="Indre By"/>
    <n v="0"/>
    <n v="0"/>
    <n v="66"/>
    <n v="0"/>
    <n v="0"/>
    <n v="0"/>
    <n v="0"/>
    <n v="0"/>
    <n v="0"/>
    <n v="0"/>
    <n v="0"/>
    <n v="0"/>
    <n v="0"/>
    <n v="0"/>
    <n v="30819.360000000001"/>
  </r>
  <r>
    <x v="0"/>
    <s v="35510_u"/>
    <s v="Højbjerg"/>
    <x v="1"/>
    <s v="Sandbjergvej 42"/>
    <n v="3460"/>
    <s v="Birkerød"/>
    <s v="45 81 80 73"/>
    <s v="35510@buf.kk.dk"/>
    <s v="Marianne Dinesen"/>
    <n v="35350772"/>
    <n v="0"/>
    <s v="35510@buf.kk.dk"/>
    <s v="Børnehave"/>
    <n v="0"/>
    <n v="0"/>
    <n v="31"/>
    <n v="0"/>
    <n v="0"/>
    <n v="0"/>
    <n v="0"/>
    <n v="0"/>
    <n v="0"/>
    <n v="0"/>
    <n v="0"/>
    <n v="0"/>
    <n v="0"/>
    <n v="0"/>
    <n v="0"/>
    <n v="5"/>
    <n v="0"/>
    <n v="0"/>
    <n v="5"/>
    <n v="0"/>
    <n v="0"/>
    <n v="70000"/>
    <n v="0"/>
    <n v="0"/>
    <n v="0"/>
    <n v="0"/>
    <n v="0"/>
    <n v="0"/>
    <n v="0"/>
    <n v="0"/>
    <n v="0"/>
    <n v="0"/>
    <n v="0"/>
    <n v="0"/>
    <n v="0"/>
    <n v="0"/>
    <n v="0"/>
    <n v="0"/>
    <n v="0"/>
    <n v="0"/>
    <n v="100"/>
    <n v="0"/>
    <n v="0"/>
    <s v="Ja"/>
    <s v="Nej"/>
    <n v="0"/>
    <n v="0"/>
    <s v="ved ikke"/>
    <n v="0"/>
    <s v="ved ikke"/>
    <n v="0"/>
    <s v="ved ikke"/>
    <n v="0"/>
    <s v="ved ikke"/>
    <n v="0"/>
    <s v="Køkken blandet tilvirk"/>
    <n v="0"/>
    <n v="0"/>
    <n v="0"/>
    <n v="0"/>
    <s v="Hvis det kræves: skillevæg + hæve opvaskemaskine. Evt. ny skabsfryser + nyt fuldhøjde køleskab"/>
    <n v="0"/>
    <n v="0"/>
    <n v="0"/>
    <n v="0"/>
    <n v="0"/>
    <n v="0"/>
    <n v="0"/>
    <n v="0"/>
    <n v="0"/>
    <s v="Birgitte Glerup"/>
    <d v="2009-04-24T00:00:00"/>
    <n v="0"/>
    <n v="1"/>
    <n v="0"/>
    <n v="4"/>
    <n v="1"/>
    <n v="0"/>
    <n v="0"/>
    <n v="0"/>
    <n v="0"/>
    <n v="1"/>
    <n v="1"/>
    <n v="0"/>
    <n v="0"/>
    <n v="0"/>
    <n v="0"/>
    <n v="1"/>
    <n v="0"/>
    <n v="0"/>
    <n v="0"/>
    <n v="1"/>
    <n v="20"/>
    <s v="Miele"/>
    <n v="3"/>
    <s v="Ja"/>
    <n v="10"/>
    <s v="Nej"/>
    <s v="Nej"/>
    <s v="Nej"/>
    <n v="2"/>
    <n v="0"/>
    <s v="Der skal afklares: skal der skillevæg/foldedør op mellem køkken og spiseafd? Hvor mange vaske? Tilladt at producere uden rist + afløs i gulv? Opvaskemaskine - skal den hæves? Fliser på væg bag køkkenbordet?"/>
    <n v="0"/>
    <x v="2"/>
    <s v="Indre By"/>
    <n v="0"/>
    <n v="0"/>
    <n v="31"/>
    <n v="0"/>
    <n v="0"/>
    <n v="0"/>
    <n v="0"/>
    <n v="0"/>
    <n v="0"/>
    <n v="0"/>
    <n v="0"/>
    <n v="0"/>
    <n v="0"/>
    <n v="0"/>
    <n v="90520.22"/>
  </r>
  <r>
    <x v="0"/>
    <s v="35511_u"/>
    <s v="Trinitatis Sogns Udflytterbørnehave"/>
    <x v="1"/>
    <s v="Tranemosevej 39"/>
    <n v="2750"/>
    <s v="Ballerup"/>
    <s v="44 65 12 13"/>
    <s v="trinitatis@mail.dk"/>
    <s v="Tove Hammer"/>
    <n v="36497454"/>
    <n v="0"/>
    <s v="35511@buf.kk.dk"/>
    <s v="Børnehave"/>
    <n v="0"/>
    <n v="0"/>
    <n v="30"/>
    <n v="0"/>
    <n v="0"/>
    <n v="0"/>
    <n v="0"/>
    <s v="Nej"/>
    <n v="0"/>
    <n v="0"/>
    <n v="0"/>
    <n v="0"/>
    <n v="0"/>
    <n v="0"/>
    <n v="0"/>
    <n v="5"/>
    <n v="0"/>
    <n v="0"/>
    <n v="5"/>
    <n v="0"/>
    <n v="0"/>
    <n v="40000"/>
    <n v="0"/>
    <n v="0"/>
    <n v="0"/>
    <n v="0"/>
    <n v="0"/>
    <n v="0"/>
    <n v="0"/>
    <n v="0"/>
    <n v="0"/>
    <n v="0"/>
    <n v="0"/>
    <n v="0"/>
    <n v="0"/>
    <n v="0"/>
    <n v="0"/>
    <n v="0"/>
    <n v="0"/>
    <n v="0"/>
    <n v="90"/>
    <n v="0"/>
    <n v="0"/>
    <s v="nej"/>
    <s v="Nej"/>
    <s v="nej"/>
    <s v="Ja"/>
    <s v="der skal komme timer med"/>
    <s v="Ja"/>
    <n v="0"/>
    <s v="Ja"/>
    <n v="0"/>
    <s v="Nej"/>
    <s v="vil gerne have hjælp"/>
    <n v="0"/>
    <n v="0"/>
    <n v="0"/>
    <n v="0"/>
    <n v="0"/>
    <n v="0"/>
    <n v="0"/>
    <n v="0"/>
    <n v="0"/>
    <n v="0"/>
    <n v="0"/>
    <n v="0"/>
    <n v="0"/>
    <n v="0"/>
    <n v="0"/>
    <s v="der blev lavet mad i køkkenet indtil sommeren 2007. varm og kold mad"/>
    <s v="Lone Voss"/>
    <d v="1899-12-30T00:00:00"/>
    <n v="0"/>
    <n v="0"/>
    <n v="1"/>
    <n v="4"/>
    <n v="1"/>
    <n v="0"/>
    <n v="0"/>
    <n v="0"/>
    <n v="0"/>
    <n v="1"/>
    <n v="0"/>
    <n v="0"/>
    <n v="0"/>
    <n v="0"/>
    <n v="0"/>
    <n v="1"/>
    <n v="0"/>
    <n v="0"/>
    <n v="0"/>
    <n v="1"/>
    <n v="3"/>
    <s v="Industri"/>
    <n v="4"/>
    <s v="Nej"/>
    <n v="0"/>
    <s v="Ja"/>
    <s v="Ja"/>
    <s v="Nej"/>
    <n v="1"/>
    <s v="ingen plads"/>
    <s v="ovn"/>
    <n v="0"/>
    <x v="2"/>
    <s v="Indre By"/>
    <n v="0"/>
    <n v="0"/>
    <n v="30"/>
    <n v="0"/>
    <n v="0"/>
    <n v="0"/>
    <n v="0"/>
    <n v="0"/>
    <n v="0"/>
    <n v="0"/>
    <n v="0"/>
    <n v="0"/>
    <n v="0"/>
    <n v="0"/>
    <n v="29081.54"/>
  </r>
  <r>
    <x v="0"/>
    <n v="35571"/>
    <n v="0"/>
    <x v="1"/>
    <s v="Sankt Peders Stræde 4"/>
    <n v="1453"/>
    <s v="København K"/>
    <s v="33 13 62 58"/>
    <s v="35571@buf.kk.dk"/>
    <s v="Vibeke Sølling"/>
    <n v="39621212"/>
    <n v="0"/>
    <s v="35571@buf.kk.dk"/>
    <s v="Børnehave"/>
    <n v="0"/>
    <n v="0"/>
    <n v="22"/>
    <n v="60"/>
    <n v="0"/>
    <n v="0"/>
    <n v="0"/>
    <s v="ja"/>
    <n v="0"/>
    <n v="0"/>
    <n v="0"/>
    <n v="0"/>
    <n v="0"/>
    <n v="0"/>
    <n v="0"/>
    <n v="0"/>
    <n v="0"/>
    <n v="0"/>
    <n v="0"/>
    <n v="0"/>
    <n v="0"/>
    <n v="0"/>
    <n v="0"/>
    <s v="Nej"/>
    <s v="nej"/>
    <n v="0"/>
    <n v="0"/>
    <n v="0"/>
    <n v="0"/>
    <n v="0"/>
    <n v="0"/>
    <n v="0"/>
    <n v="0"/>
    <n v="0"/>
    <n v="0"/>
    <n v="0"/>
    <n v="0"/>
    <n v="0"/>
    <n v="0"/>
    <n v="0"/>
    <n v="0"/>
    <n v="0"/>
    <n v="1"/>
    <s v="Ja"/>
    <s v="Nej"/>
    <s v="Ja"/>
    <s v="Ja"/>
    <s v="Hvis der er råd til det, ellers vil de have det udefra"/>
    <s v="Ja"/>
    <s v="Se ovenfor"/>
    <s v="Ja"/>
    <s v="Se ovenfor"/>
    <s v="Nej"/>
    <s v="vil gerne have hjælp"/>
    <n v="0"/>
    <s v="produktionskøkken"/>
    <s v="nej"/>
    <s v="Større"/>
    <s v="Mindre"/>
    <s v="Nej"/>
    <s v="Stort dejligt køkken, men trænger til renovering, men brugbart._x000a_Nyt komfu, ny emhætte, nyt køleskab"/>
    <n v="0"/>
    <n v="0"/>
    <n v="0"/>
    <n v="0"/>
    <n v="0"/>
    <n v="0"/>
    <n v="0"/>
    <n v="0"/>
    <n v="0"/>
    <s v="Cathrine Jerrik / Nanna"/>
    <d v="2009-03-09T00:00:00"/>
    <n v="0"/>
    <n v="1"/>
    <n v="0"/>
    <n v="0"/>
    <n v="0"/>
    <n v="1"/>
    <n v="0"/>
    <n v="0"/>
    <n v="0"/>
    <n v="1"/>
    <n v="1"/>
    <n v="0"/>
    <n v="0"/>
    <n v="0"/>
    <n v="0"/>
    <n v="1"/>
    <n v="0"/>
    <n v="0"/>
    <n v="0"/>
    <n v="1"/>
    <n v="20"/>
    <s v="Miele"/>
    <n v="3.5"/>
    <s v="Nej"/>
    <n v="0"/>
    <s v="Nej"/>
    <s v="Nej"/>
    <s v="Nej"/>
    <n v="2"/>
    <s v="God plads"/>
    <n v="0"/>
    <n v="0"/>
    <x v="0"/>
    <s v="Indre By"/>
    <n v="0"/>
    <n v="0"/>
    <n v="22"/>
    <n v="60"/>
    <n v="0"/>
    <n v="0"/>
    <n v="0"/>
    <n v="0"/>
    <n v="0"/>
    <n v="0"/>
    <n v="0"/>
    <n v="0"/>
    <n v="0"/>
    <n v="0"/>
    <n v="21361.95"/>
  </r>
  <r>
    <x v="0"/>
    <s v="37379_u"/>
    <s v="Stokholmsgave Centrum"/>
    <x v="1"/>
    <s v="Klampenborgvej 135"/>
    <n v="2800"/>
    <s v="Lyngby"/>
    <s v="45 93 63 22"/>
    <s v="37379@buf.kk.dk"/>
    <s v="Heidi Barington"/>
    <n v="0"/>
    <n v="0"/>
    <s v="37379@buf.kk.dk"/>
    <s v="Børnehave"/>
    <n v="0"/>
    <n v="0"/>
    <n v="66"/>
    <n v="0"/>
    <n v="0"/>
    <n v="0"/>
    <n v="0"/>
    <n v="0"/>
    <n v="0"/>
    <n v="0"/>
    <n v="0"/>
    <n v="0"/>
    <n v="0"/>
    <n v="0"/>
    <n v="0"/>
    <n v="5"/>
    <n v="5"/>
    <n v="0"/>
    <n v="5"/>
    <n v="0"/>
    <n v="0"/>
    <n v="80000"/>
    <n v="0"/>
    <s v="Ja"/>
    <n v="0"/>
    <s v="Schantall Werleman"/>
    <n v="2009"/>
    <n v="25"/>
    <n v="0"/>
    <s v="studerende"/>
    <n v="0"/>
    <n v="0"/>
    <n v="0"/>
    <n v="0"/>
    <n v="0"/>
    <n v="0"/>
    <n v="0"/>
    <n v="0"/>
    <n v="0"/>
    <n v="0"/>
    <n v="90"/>
    <n v="0"/>
    <n v="1"/>
    <s v="Ja"/>
    <n v="0"/>
    <n v="0"/>
    <s v="Ja"/>
    <n v="0"/>
    <s v="Ja"/>
    <s v="tror"/>
    <s v="Ja"/>
    <n v="0"/>
    <s v="Nej"/>
    <s v="vil meget gerne benytte Madhuset ti hjælp"/>
    <n v="0"/>
    <s v="produktionskøkken"/>
    <s v="nej"/>
    <s v="Mindre"/>
    <s v="Ingen"/>
    <s v="Nej"/>
    <s v="ud fra samtale i tlf: nye ovne, nyt kogebord"/>
    <n v="0"/>
    <n v="0"/>
    <n v="0"/>
    <n v="0"/>
    <n v="0"/>
    <n v="0"/>
    <n v="0"/>
    <n v="0"/>
    <n v="0"/>
    <s v="Birgitte Glerup"/>
    <d v="2009-04-24T00:00:00"/>
    <n v="0"/>
    <n v="0"/>
    <n v="1"/>
    <n v="4"/>
    <n v="0"/>
    <n v="1"/>
    <n v="0"/>
    <n v="0"/>
    <n v="0"/>
    <n v="0"/>
    <n v="3"/>
    <n v="0"/>
    <n v="0"/>
    <n v="0"/>
    <n v="0"/>
    <n v="0"/>
    <n v="0"/>
    <n v="0"/>
    <n v="1"/>
    <n v="1"/>
    <n v="20"/>
    <s v="Miele"/>
    <n v="4"/>
    <s v="Ja"/>
    <n v="10"/>
    <s v="Nej"/>
    <s v="Nej"/>
    <s v="Nej"/>
    <n v="2"/>
    <s v="Begrænset"/>
    <n v="0"/>
    <n v="0"/>
    <x v="2"/>
    <s v="Indre By"/>
    <n v="0"/>
    <n v="0"/>
    <n v="66"/>
    <n v="0"/>
    <n v="0"/>
    <n v="0"/>
    <n v="0"/>
    <n v="0"/>
    <n v="0"/>
    <n v="0"/>
    <n v="0"/>
    <n v="0"/>
    <n v="0"/>
    <n v="0"/>
    <n v="85463.91"/>
  </r>
  <r>
    <x v="0"/>
    <n v="35312"/>
    <s v="Dronning Louise børnehave"/>
    <x v="2"/>
    <s v="Bjelkes Allé 45"/>
    <n v="2200"/>
    <s v="København N"/>
    <s v="35 85 79 69"/>
    <s v="35312@buf.kk.dk"/>
    <s v="Lone Sass Mønsted"/>
    <n v="38192558"/>
    <n v="0"/>
    <s v="35312@buf.kk.dk"/>
    <s v="Børnehave"/>
    <n v="0"/>
    <n v="0"/>
    <n v="48"/>
    <n v="0"/>
    <n v="0"/>
    <n v="0"/>
    <n v="0"/>
    <s v="Nej"/>
    <n v="0"/>
    <n v="0"/>
    <n v="0"/>
    <n v="0"/>
    <n v="0"/>
    <n v="0"/>
    <n v="0"/>
    <n v="0"/>
    <n v="0"/>
    <n v="0"/>
    <n v="5"/>
    <n v="0"/>
    <n v="0"/>
    <n v="0"/>
    <n v="0"/>
    <n v="0"/>
    <n v="0"/>
    <n v="0"/>
    <n v="0"/>
    <n v="0"/>
    <n v="0"/>
    <n v="0"/>
    <n v="0"/>
    <n v="0"/>
    <n v="0"/>
    <n v="0"/>
    <n v="0"/>
    <n v="0"/>
    <n v="0"/>
    <n v="0"/>
    <n v="0"/>
    <n v="0"/>
    <n v="90"/>
    <n v="0"/>
    <n v="1"/>
    <s v="nej"/>
    <s v="Nej"/>
    <s v="Ja"/>
    <s v="Ja"/>
    <n v="0"/>
    <s v="Ja"/>
    <n v="0"/>
    <s v="Ja"/>
    <n v="0"/>
    <s v="Nej"/>
    <n v="0"/>
    <n v="0"/>
    <s v="Køkken begrænset tilvirk"/>
    <s v="nej"/>
    <n v="0"/>
    <n v="0"/>
    <n v="0"/>
    <n v="0"/>
    <s v="Større"/>
    <s v="Større"/>
    <n v="0"/>
    <n v="0"/>
    <n v="0"/>
    <n v="0"/>
    <n v="0"/>
    <n v="0"/>
    <n v="0"/>
    <s v="Cathrine"/>
    <d v="1899-12-30T00:00:00"/>
    <n v="0"/>
    <n v="1"/>
    <n v="0"/>
    <n v="0"/>
    <n v="0"/>
    <n v="1"/>
    <n v="0"/>
    <n v="0"/>
    <n v="0"/>
    <n v="2"/>
    <n v="2"/>
    <n v="0"/>
    <n v="0"/>
    <n v="0"/>
    <n v="0"/>
    <n v="0"/>
    <n v="2"/>
    <n v="0"/>
    <n v="0"/>
    <n v="1"/>
    <n v="20"/>
    <s v="Miele"/>
    <n v="2"/>
    <s v="Nej"/>
    <n v="0"/>
    <s v="Nej"/>
    <n v="0"/>
    <s v="Nej"/>
    <n v="2"/>
    <s v="God plads"/>
    <n v="0"/>
    <n v="0"/>
    <x v="2"/>
    <s v="Nørrebro"/>
    <n v="0"/>
    <n v="6"/>
    <n v="44"/>
    <n v="0"/>
    <n v="0"/>
    <n v="0"/>
    <n v="0"/>
    <n v="0"/>
    <n v="0"/>
    <n v="0"/>
    <n v="0"/>
    <n v="0"/>
    <n v="0"/>
    <n v="0"/>
    <n v="40384.68"/>
  </r>
  <r>
    <x v="0"/>
    <n v="35357"/>
    <s v="Stefansgårdens Børnehave"/>
    <x v="2"/>
    <s v="Hellebækgade 29"/>
    <n v="2200"/>
    <s v="København N"/>
    <s v="35 85 38 81"/>
    <s v="35357@buf.kk.dk"/>
    <s v="Birgitte Munch Jørgensen"/>
    <n v="36462736"/>
    <n v="0"/>
    <s v="35357@buf.kk.dk"/>
    <s v="Børnehave"/>
    <n v="0"/>
    <n v="10"/>
    <n v="20"/>
    <n v="0"/>
    <n v="0"/>
    <n v="0"/>
    <n v="0"/>
    <s v="Nej"/>
    <n v="0"/>
    <n v="0"/>
    <n v="0"/>
    <n v="0"/>
    <n v="0"/>
    <n v="0"/>
    <n v="0"/>
    <n v="5"/>
    <n v="0"/>
    <n v="0"/>
    <n v="5"/>
    <n v="0"/>
    <n v="0"/>
    <n v="30000"/>
    <n v="0"/>
    <n v="0"/>
    <n v="0"/>
    <n v="0"/>
    <n v="0"/>
    <n v="0"/>
    <n v="0"/>
    <n v="0"/>
    <n v="0"/>
    <n v="0"/>
    <n v="0"/>
    <n v="0"/>
    <n v="0"/>
    <n v="0"/>
    <n v="0"/>
    <n v="0"/>
    <n v="0"/>
    <n v="0"/>
    <n v="90"/>
    <n v="0"/>
    <n v="1"/>
    <s v="Ja"/>
    <s v="Nej"/>
    <s v="Ja"/>
    <s v="Ja"/>
    <n v="0"/>
    <s v="Ja"/>
    <n v="0"/>
    <s v="Ja"/>
    <n v="0"/>
    <s v="Nej"/>
    <n v="0"/>
    <n v="0"/>
    <s v="Køkken begrænset tilvirk"/>
    <s v="nej"/>
    <n v="0"/>
    <s v="Større"/>
    <n v="0"/>
    <n v="0"/>
    <n v="0"/>
    <n v="0"/>
    <n v="0"/>
    <n v="0"/>
    <n v="0"/>
    <n v="0"/>
    <n v="0"/>
    <n v="0"/>
    <s v="en total renovering, køkkenet er mindre og ikke brugbar."/>
    <s v="Cathrine"/>
    <d v="1899-12-30T00:00:00"/>
    <n v="0"/>
    <n v="0"/>
    <n v="0"/>
    <n v="0"/>
    <n v="0"/>
    <n v="0"/>
    <n v="0"/>
    <n v="0"/>
    <n v="0"/>
    <n v="1"/>
    <n v="0"/>
    <n v="0"/>
    <n v="0"/>
    <n v="0"/>
    <n v="0"/>
    <n v="0"/>
    <n v="0"/>
    <n v="0"/>
    <n v="1"/>
    <n v="0"/>
    <n v="0"/>
    <n v="0"/>
    <n v="0"/>
    <s v="Nej"/>
    <n v="0"/>
    <s v="Nej"/>
    <s v="Nej"/>
    <s v="Nej"/>
    <n v="1"/>
    <s v="Begrænset"/>
    <n v="0"/>
    <n v="0"/>
    <x v="2"/>
    <s v="Nørrebro"/>
    <n v="0"/>
    <n v="10"/>
    <n v="20"/>
    <n v="0"/>
    <n v="0"/>
    <n v="0"/>
    <n v="0"/>
    <n v="0"/>
    <n v="0"/>
    <n v="0"/>
    <n v="0"/>
    <n v="0"/>
    <n v="0"/>
    <n v="0"/>
    <n v="28756.04"/>
  </r>
  <r>
    <x v="0"/>
    <n v="35359"/>
    <n v="0"/>
    <x v="2"/>
    <s v="Hermodsgade 23"/>
    <n v="2200"/>
    <s v="København N"/>
    <s v="35 81 92 94"/>
    <s v="35359@buf.kk.dk"/>
    <s v="Gitte Koldbye Schmidt"/>
    <n v="32969700"/>
    <n v="0"/>
    <s v="35359@buf.kk.dk"/>
    <s v="Børnehave"/>
    <n v="0"/>
    <n v="0"/>
    <n v="20"/>
    <n v="0"/>
    <n v="0"/>
    <n v="0"/>
    <n v="0"/>
    <s v="Nej"/>
    <n v="0"/>
    <n v="0"/>
    <n v="0"/>
    <n v="0"/>
    <n v="0"/>
    <n v="0"/>
    <n v="0"/>
    <n v="5"/>
    <n v="0"/>
    <n v="0"/>
    <n v="5"/>
    <n v="0"/>
    <n v="0"/>
    <n v="0"/>
    <n v="0"/>
    <n v="0"/>
    <n v="0"/>
    <n v="0"/>
    <n v="0"/>
    <n v="0"/>
    <n v="0"/>
    <n v="0"/>
    <n v="0"/>
    <n v="0"/>
    <n v="0"/>
    <n v="0"/>
    <n v="0"/>
    <n v="0"/>
    <n v="0"/>
    <n v="0"/>
    <n v="0"/>
    <n v="0"/>
    <n v="0"/>
    <n v="0"/>
    <n v="1"/>
    <s v="Ja"/>
    <s v="Nej"/>
    <s v="Ja"/>
    <s v="Ja"/>
    <s v="ikke muligt. P.g.a. aktuelle køkken forhold. "/>
    <s v="Ja"/>
    <n v="0"/>
    <s v="Ja"/>
    <s v="hvis det er muligt"/>
    <s v="ja"/>
    <n v="0"/>
    <n v="0"/>
    <s v="Køkken begrænset tilvirk"/>
    <n v="0"/>
    <n v="0"/>
    <n v="0"/>
    <n v="0"/>
    <n v="0"/>
    <s v="Mindre"/>
    <s v="Større"/>
    <n v="0"/>
    <s v="Køkkenet er gammelt, men lederen har sat penge af så de selv kan renoverer det."/>
    <n v="0"/>
    <n v="0"/>
    <n v="0"/>
    <n v="0"/>
    <n v="0"/>
    <s v="Cathrine"/>
    <s v="24.03"/>
    <n v="0"/>
    <n v="1"/>
    <n v="0"/>
    <n v="0"/>
    <n v="0"/>
    <n v="0"/>
    <n v="0"/>
    <n v="0"/>
    <n v="0"/>
    <n v="1"/>
    <n v="0"/>
    <n v="0"/>
    <n v="0"/>
    <n v="0"/>
    <n v="0"/>
    <n v="1"/>
    <n v="0"/>
    <n v="0"/>
    <n v="0"/>
    <n v="1"/>
    <n v="29"/>
    <s v="bosch"/>
    <n v="2"/>
    <n v="0"/>
    <n v="0"/>
    <s v="Ja"/>
    <s v="Ja"/>
    <n v="0"/>
    <n v="1"/>
    <s v="ingen plads"/>
    <s v="Bruger køkkenet som kontor, personalestue."/>
    <n v="0"/>
    <x v="2"/>
    <s v="Nørrebro"/>
    <n v="0"/>
    <n v="0"/>
    <n v="20"/>
    <n v="0"/>
    <n v="0"/>
    <n v="0"/>
    <n v="0"/>
    <n v="0"/>
    <n v="0"/>
    <n v="0"/>
    <n v="0"/>
    <n v="0"/>
    <n v="0"/>
    <n v="0"/>
    <n v="42726.16"/>
  </r>
  <r>
    <x v="0"/>
    <n v="35381"/>
    <s v="Linden"/>
    <x v="2"/>
    <s v="Kapelvej 36"/>
    <n v="2200"/>
    <s v="København N"/>
    <s v="35 39 43 38"/>
    <s v="35381@buf.kk.dk"/>
    <s v="Inge Kunkel-Bode"/>
    <n v="38742801"/>
    <n v="0"/>
    <s v="35381@buf.kk.dk"/>
    <s v="Børnehave"/>
    <n v="0"/>
    <n v="10"/>
    <n v="63"/>
    <n v="0"/>
    <n v="0"/>
    <n v="0"/>
    <n v="0"/>
    <s v="ja"/>
    <n v="2"/>
    <n v="1"/>
    <n v="0"/>
    <n v="0"/>
    <n v="0"/>
    <n v="0"/>
    <n v="0"/>
    <s v="Ja"/>
    <n v="0"/>
    <n v="0"/>
    <n v="0"/>
    <n v="0"/>
    <n v="0"/>
    <n v="100000"/>
    <n v="0"/>
    <n v="0"/>
    <n v="0"/>
    <n v="0"/>
    <n v="0"/>
    <n v="0"/>
    <n v="0"/>
    <n v="0"/>
    <n v="0"/>
    <n v="0"/>
    <n v="0"/>
    <n v="0"/>
    <n v="0"/>
    <n v="0"/>
    <n v="0"/>
    <n v="0"/>
    <n v="0"/>
    <n v="0"/>
    <n v="80"/>
    <n v="0"/>
    <n v="1"/>
    <s v="Ja"/>
    <s v="Nej"/>
    <s v="Ja"/>
    <s v="Ja"/>
    <n v="0"/>
    <s v="Ja"/>
    <n v="0"/>
    <s v="Ja"/>
    <s v="hvis pengene er til stede"/>
    <s v="Nej"/>
    <n v="0"/>
    <n v="0"/>
    <s v="produktionskøkken"/>
    <n v="0"/>
    <n v="0"/>
    <s v="Større"/>
    <n v="0"/>
    <s v="der skal etableres en elevator mellem etagerne"/>
    <n v="0"/>
    <n v="0"/>
    <n v="0"/>
    <n v="0"/>
    <n v="0"/>
    <n v="0"/>
    <n v="0"/>
    <n v="0"/>
    <n v="0"/>
    <s v="Cathrine"/>
    <d v="1899-12-30T00:00:00"/>
    <n v="0"/>
    <n v="0"/>
    <n v="1"/>
    <n v="5"/>
    <n v="1"/>
    <n v="0"/>
    <n v="0"/>
    <n v="0"/>
    <n v="0"/>
    <n v="0"/>
    <n v="2"/>
    <n v="0"/>
    <n v="0"/>
    <n v="0"/>
    <n v="0"/>
    <n v="0"/>
    <n v="2"/>
    <n v="0"/>
    <n v="0"/>
    <n v="2"/>
    <n v="20"/>
    <s v="Miele"/>
    <n v="4"/>
    <s v="Ja"/>
    <n v="0"/>
    <n v="0"/>
    <s v="Ja"/>
    <n v="0"/>
    <n v="2"/>
    <s v="God plads"/>
    <s v="køkkenet er virkeligt nyt har været i brug indtil for 4 år siden"/>
    <n v="0"/>
    <x v="2"/>
    <s v="Nørrebro"/>
    <n v="0"/>
    <n v="10"/>
    <n v="63"/>
    <n v="0"/>
    <n v="0"/>
    <n v="0"/>
    <n v="0"/>
    <n v="0"/>
    <n v="0"/>
    <n v="0"/>
    <n v="0"/>
    <n v="0"/>
    <n v="0"/>
    <n v="0"/>
    <n v="90513.74"/>
  </r>
  <r>
    <x v="0"/>
    <s v="35381_2"/>
    <s v="Linden"/>
    <x v="2"/>
    <s v="Kapelvej 36"/>
    <n v="2200"/>
    <s v="København N"/>
    <s v="35 39 43 38"/>
    <s v="35381@buf.kk.dk"/>
    <s v="Inge Kunkel-Bode"/>
    <n v="38742801"/>
    <n v="0"/>
    <s v="35381@buf.kk.dk"/>
    <s v="Børnehave"/>
    <n v="0"/>
    <n v="10"/>
    <n v="63"/>
    <n v="0"/>
    <n v="0"/>
    <n v="0"/>
    <n v="0"/>
    <s v="ja"/>
    <n v="0"/>
    <n v="0"/>
    <n v="0"/>
    <n v="0"/>
    <n v="0"/>
    <n v="0"/>
    <n v="0"/>
    <n v="0"/>
    <n v="0"/>
    <n v="0"/>
    <n v="0"/>
    <n v="0"/>
    <n v="0"/>
    <n v="0"/>
    <n v="0"/>
    <n v="0"/>
    <n v="0"/>
    <n v="0"/>
    <n v="0"/>
    <n v="0"/>
    <n v="0"/>
    <n v="0"/>
    <n v="0"/>
    <n v="0"/>
    <n v="0"/>
    <n v="0"/>
    <n v="0"/>
    <n v="0"/>
    <n v="0"/>
    <n v="0"/>
    <n v="0"/>
    <n v="0"/>
    <n v="0"/>
    <n v="0"/>
    <n v="0"/>
    <n v="0"/>
    <n v="0"/>
    <n v="0"/>
    <n v="0"/>
    <n v="0"/>
    <n v="0"/>
    <n v="0"/>
    <n v="0"/>
    <n v="0"/>
    <n v="0"/>
    <n v="0"/>
    <n v="0"/>
    <s v="produktionskøkken"/>
    <s v="nej"/>
    <n v="0"/>
    <s v="Større"/>
    <n v="0"/>
    <s v="køkkenet trænger til total renovering, er gammelt men kan bruges"/>
    <n v="0"/>
    <n v="0"/>
    <n v="0"/>
    <n v="0"/>
    <n v="0"/>
    <n v="0"/>
    <n v="0"/>
    <n v="0"/>
    <n v="0"/>
    <n v="0"/>
    <d v="1899-12-30T00:00:00"/>
    <n v="0"/>
    <n v="1"/>
    <n v="0"/>
    <n v="0"/>
    <n v="0"/>
    <n v="0"/>
    <n v="0"/>
    <n v="0"/>
    <n v="0"/>
    <n v="0"/>
    <n v="0"/>
    <n v="0"/>
    <n v="0"/>
    <n v="0"/>
    <n v="0"/>
    <n v="0"/>
    <n v="0"/>
    <n v="0"/>
    <n v="0"/>
    <n v="0"/>
    <n v="0"/>
    <n v="0"/>
    <n v="3"/>
    <n v="0"/>
    <n v="0"/>
    <n v="0"/>
    <n v="0"/>
    <n v="0"/>
    <n v="2"/>
    <s v="God plads"/>
    <n v="0"/>
    <n v="0"/>
    <x v="2"/>
    <s v="Nørrebro"/>
    <n v="0"/>
    <n v="10"/>
    <n v="63"/>
    <n v="0"/>
    <n v="0"/>
    <n v="0"/>
    <n v="0"/>
    <n v="0"/>
    <n v="0"/>
    <n v="0"/>
    <n v="0"/>
    <n v="0"/>
    <n v="0"/>
    <n v="0"/>
    <n v="90513.74"/>
  </r>
  <r>
    <x v="0"/>
    <n v="35471"/>
    <s v="Børnehaven Jordkloden"/>
    <x v="2"/>
    <s v="Tibirkegade 19"/>
    <n v="2200"/>
    <s v="København N"/>
    <s v="35 37 11 78"/>
    <s v="35471@buf.kk.dk"/>
    <s v="Helene Elsa-Johanna Johannessen"/>
    <n v="60771118"/>
    <n v="0"/>
    <s v="35471@buf.kk.dk"/>
    <s v="Børnehave"/>
    <n v="0"/>
    <n v="0"/>
    <n v="32"/>
    <n v="0"/>
    <n v="0"/>
    <n v="0"/>
    <n v="0"/>
    <s v="Nej"/>
    <n v="0"/>
    <n v="0"/>
    <n v="0"/>
    <n v="0"/>
    <n v="0"/>
    <n v="0"/>
    <n v="0"/>
    <n v="5"/>
    <n v="0"/>
    <n v="5"/>
    <n v="0"/>
    <n v="0"/>
    <n v="0"/>
    <n v="80000"/>
    <n v="0"/>
    <s v="Ja"/>
    <n v="0"/>
    <s v="Marianne Tandrup Bengani"/>
    <n v="1980"/>
    <n v="25"/>
    <n v="0"/>
    <n v="0"/>
    <s v="mange år"/>
    <s v="økokursus"/>
    <n v="0"/>
    <n v="0"/>
    <n v="0"/>
    <n v="0"/>
    <n v="0"/>
    <n v="0"/>
    <n v="0"/>
    <n v="0"/>
    <n v="75"/>
    <n v="0"/>
    <n v="1"/>
    <s v="Ja"/>
    <s v="Nej"/>
    <s v="Ja"/>
    <n v="0"/>
    <n v="0"/>
    <n v="0"/>
    <n v="0"/>
    <n v="0"/>
    <n v="0"/>
    <n v="0"/>
    <n v="0"/>
    <n v="0"/>
    <s v="produktionskøkken"/>
    <n v="0"/>
    <n v="0"/>
    <n v="0"/>
    <n v="0"/>
    <n v="0"/>
    <n v="0"/>
    <n v="0"/>
    <n v="0"/>
    <n v="0"/>
    <n v="0"/>
    <n v="0"/>
    <n v="0"/>
    <n v="0"/>
    <s v="en ny opvaskemaskine og 2 køleskabe, ønskes"/>
    <s v="Cathrine"/>
    <n v="0"/>
    <n v="0"/>
    <n v="0"/>
    <n v="1"/>
    <n v="4"/>
    <n v="0"/>
    <n v="0"/>
    <n v="0"/>
    <n v="0"/>
    <n v="0"/>
    <n v="0"/>
    <n v="1"/>
    <n v="0"/>
    <n v="0"/>
    <n v="0"/>
    <n v="0"/>
    <n v="0"/>
    <n v="0"/>
    <n v="0"/>
    <n v="1"/>
    <n v="1"/>
    <n v="20"/>
    <s v="Miele"/>
    <n v="0"/>
    <s v="Nej"/>
    <n v="0"/>
    <s v="Nej"/>
    <s v="Ja"/>
    <s v="ja"/>
    <n v="1"/>
    <s v="Begrænset"/>
    <n v="0"/>
    <n v="0"/>
    <x v="2"/>
    <s v="Nørrebro"/>
    <n v="0"/>
    <n v="0"/>
    <n v="32"/>
    <n v="0"/>
    <n v="0"/>
    <n v="0"/>
    <n v="0"/>
    <n v="0"/>
    <n v="0"/>
    <n v="0"/>
    <n v="0"/>
    <n v="0"/>
    <n v="0"/>
    <n v="0"/>
    <n v="60877.88"/>
  </r>
  <r>
    <x v="0"/>
    <n v="35477"/>
    <s v="Bethlehems Sogns Menighedsbørnehave"/>
    <x v="2"/>
    <s v="Tømrergade 9"/>
    <n v="2200"/>
    <s v="København N"/>
    <s v="35 39 59 77"/>
    <s v="35477@buf.kk.dk"/>
    <s v="Anne Mette Blicher"/>
    <n v="35398084"/>
    <n v="0"/>
    <s v="Betlehem.BH@gmail. Com"/>
    <s v="Børnehave"/>
    <n v="0"/>
    <n v="0"/>
    <n v="25"/>
    <n v="0"/>
    <n v="0"/>
    <n v="0"/>
    <n v="0"/>
    <s v="Nej"/>
    <n v="0"/>
    <n v="0"/>
    <n v="0"/>
    <n v="0"/>
    <n v="0"/>
    <n v="0"/>
    <n v="0"/>
    <n v="5"/>
    <n v="0"/>
    <n v="0"/>
    <n v="5"/>
    <n v="0"/>
    <n v="0"/>
    <n v="50000"/>
    <n v="0"/>
    <n v="0"/>
    <n v="0"/>
    <n v="0"/>
    <n v="0"/>
    <n v="0"/>
    <n v="0"/>
    <n v="0"/>
    <n v="0"/>
    <n v="0"/>
    <n v="0"/>
    <n v="0"/>
    <n v="0"/>
    <n v="0"/>
    <n v="0"/>
    <n v="0"/>
    <n v="0"/>
    <n v="0"/>
    <n v="85"/>
    <n v="0"/>
    <n v="2"/>
    <s v="nej"/>
    <s v="Nej"/>
    <s v="nej"/>
    <s v="Ja"/>
    <s v="hvis køkkenet kan godkendes. Kommunen har sagt at noget af stuen skal inddrages. Det mener jeg ikke er nødvendig."/>
    <s v="Ja"/>
    <n v="0"/>
    <s v="Ja"/>
    <n v="0"/>
    <s v="Nej"/>
    <n v="0"/>
    <n v="0"/>
    <s v="Køkken blandet tilvirk"/>
    <n v="0"/>
    <n v="0"/>
    <n v="0"/>
    <n v="0"/>
    <n v="0"/>
    <s v="Større"/>
    <n v="0"/>
    <n v="0"/>
    <s v="Nyt komfur, røremaskine, nye skabe de gamle krakelere."/>
    <n v="0"/>
    <n v="0"/>
    <n v="0"/>
    <n v="0"/>
    <n v="0"/>
    <s v="Mariah"/>
    <s v="20.03"/>
    <n v="0"/>
    <n v="1"/>
    <n v="0"/>
    <n v="0"/>
    <n v="0"/>
    <n v="1"/>
    <n v="0"/>
    <n v="0"/>
    <n v="0"/>
    <n v="0"/>
    <n v="1"/>
    <n v="0"/>
    <n v="0"/>
    <n v="0"/>
    <n v="0"/>
    <n v="1"/>
    <n v="0"/>
    <n v="0"/>
    <n v="0"/>
    <n v="1"/>
    <n v="45"/>
    <s v="simens"/>
    <n v="4"/>
    <s v="Nej"/>
    <n v="0"/>
    <s v="Nej"/>
    <n v="0"/>
    <s v="Nej"/>
    <n v="1"/>
    <s v="Begrænset"/>
    <s v="Dosseringens vuggestue vil gerne levere mad til denne børnehave"/>
    <n v="0"/>
    <x v="2"/>
    <s v="Nørrebro"/>
    <n v="0"/>
    <n v="0"/>
    <n v="24"/>
    <n v="0"/>
    <n v="0"/>
    <n v="0"/>
    <n v="0"/>
    <n v="0"/>
    <n v="1"/>
    <n v="0"/>
    <n v="0"/>
    <n v="0"/>
    <n v="0"/>
    <n v="0"/>
    <n v="40620.18"/>
  </r>
  <r>
    <x v="0"/>
    <s v="35505_u"/>
    <s v="Røde Rose II"/>
    <x v="2"/>
    <s v="Lyngevej 97"/>
    <n v="3660"/>
    <s v="Stenløse"/>
    <s v="48 18 42 30"/>
    <s v="35505@buf.kk.dk"/>
    <s v="Jens Høegh-Dreyer"/>
    <n v="35387716"/>
    <n v="0"/>
    <s v="35505@buf.kk.dk"/>
    <s v="Børnehave"/>
    <n v="0"/>
    <n v="0"/>
    <n v="20"/>
    <n v="0"/>
    <n v="0"/>
    <n v="0"/>
    <n v="0"/>
    <s v="Nej"/>
    <n v="0"/>
    <n v="0"/>
    <n v="0"/>
    <n v="0"/>
    <n v="0"/>
    <n v="0"/>
    <n v="0"/>
    <n v="0"/>
    <n v="0"/>
    <n v="3"/>
    <n v="5"/>
    <n v="0"/>
    <n v="0"/>
    <n v="0"/>
    <n v="0"/>
    <s v="Ja"/>
    <n v="0"/>
    <s v="Hanne Larsen"/>
    <n v="0"/>
    <n v="0"/>
    <n v="0"/>
    <n v="0"/>
    <n v="0"/>
    <n v="0"/>
    <n v="0"/>
    <n v="0"/>
    <n v="0"/>
    <n v="0"/>
    <n v="0"/>
    <n v="0"/>
    <n v="0"/>
    <n v="0"/>
    <n v="0"/>
    <n v="0"/>
    <n v="0"/>
    <n v="0"/>
    <n v="0"/>
    <n v="0"/>
    <n v="0"/>
    <n v="0"/>
    <n v="0"/>
    <n v="0"/>
    <n v="0"/>
    <n v="0"/>
    <n v="0"/>
    <n v="0"/>
    <n v="0"/>
    <s v="Køkken blandet tilvirk"/>
    <n v="0"/>
    <n v="0"/>
    <n v="0"/>
    <n v="0"/>
    <n v="0"/>
    <n v="0"/>
    <n v="0"/>
    <n v="0"/>
    <n v="0"/>
    <n v="0"/>
    <n v="0"/>
    <n v="0"/>
    <n v="0"/>
    <n v="0"/>
    <s v="Lone Voss"/>
    <d v="1899-12-30T00:00:00"/>
    <n v="0"/>
    <n v="0"/>
    <n v="1"/>
    <n v="4"/>
    <n v="0"/>
    <n v="2"/>
    <n v="0"/>
    <n v="0"/>
    <n v="0"/>
    <n v="3"/>
    <n v="0"/>
    <n v="0"/>
    <n v="0"/>
    <n v="0"/>
    <n v="0"/>
    <n v="1"/>
    <n v="0"/>
    <n v="0"/>
    <n v="0"/>
    <n v="1"/>
    <n v="20"/>
    <s v="Miele"/>
    <n v="2.5"/>
    <n v="0"/>
    <n v="0"/>
    <n v="0"/>
    <n v="0"/>
    <n v="0"/>
    <n v="2"/>
    <n v="0"/>
    <n v="0"/>
    <n v="0"/>
    <x v="2"/>
    <s v="Nørrebro"/>
    <n v="0"/>
    <n v="0"/>
    <n v="20"/>
    <n v="0"/>
    <n v="0"/>
    <n v="0"/>
    <n v="0"/>
    <n v="0"/>
    <n v="0"/>
    <n v="0"/>
    <n v="0"/>
    <n v="0"/>
    <n v="0"/>
    <n v="0"/>
    <n v="26040.560000000001"/>
  </r>
  <r>
    <x v="0"/>
    <s v="35506_u"/>
    <s v="Blokhuset"/>
    <x v="2"/>
    <s v="Rosenlundvej 25B"/>
    <n v="3540"/>
    <s v="Lynge"/>
    <s v="48 18 75 62"/>
    <s v="35506@buf.kk.dk"/>
    <s v="Flemming N. Bjaler"/>
    <n v="38869927"/>
    <n v="0"/>
    <s v="35506@buf.kk.dk"/>
    <s v="Børnehave"/>
    <n v="0"/>
    <n v="0"/>
    <n v="42"/>
    <n v="0"/>
    <n v="0"/>
    <n v="0"/>
    <n v="0"/>
    <s v="Nej"/>
    <n v="0"/>
    <n v="0"/>
    <n v="0"/>
    <n v="0"/>
    <n v="0"/>
    <n v="0"/>
    <n v="0"/>
    <n v="0"/>
    <n v="0"/>
    <n v="0"/>
    <n v="0"/>
    <n v="0"/>
    <n v="0"/>
    <n v="0"/>
    <n v="0"/>
    <n v="0"/>
    <n v="0"/>
    <n v="0"/>
    <n v="0"/>
    <n v="0"/>
    <n v="0"/>
    <n v="0"/>
    <n v="0"/>
    <n v="0"/>
    <n v="0"/>
    <n v="0"/>
    <n v="0"/>
    <n v="0"/>
    <n v="0"/>
    <n v="0"/>
    <n v="0"/>
    <n v="0"/>
    <n v="50"/>
    <n v="0"/>
    <n v="3"/>
    <n v="0"/>
    <n v="0"/>
    <n v="0"/>
    <n v="0"/>
    <n v="0"/>
    <n v="0"/>
    <n v="0"/>
    <n v="0"/>
    <n v="0"/>
    <n v="0"/>
    <n v="0"/>
    <n v="0"/>
    <s v="produktionskøkken"/>
    <n v="0"/>
    <n v="0"/>
    <n v="0"/>
    <n v="0"/>
    <n v="0"/>
    <n v="0"/>
    <n v="0"/>
    <n v="0"/>
    <n v="0"/>
    <n v="0"/>
    <n v="0"/>
    <n v="0"/>
    <n v="0"/>
    <s v="Er i gang med sammenlægning med Valhalla. Vil gerne arbejde på at få mad fra kommende moderinst. Valhalla"/>
    <s v="Lone Voss"/>
    <d v="1899-12-30T00:00:00"/>
    <n v="0"/>
    <n v="0"/>
    <n v="1"/>
    <n v="4"/>
    <n v="1"/>
    <n v="0"/>
    <n v="0"/>
    <n v="0"/>
    <n v="0"/>
    <n v="2"/>
    <n v="0"/>
    <n v="0"/>
    <n v="0"/>
    <n v="0"/>
    <n v="0"/>
    <n v="1"/>
    <n v="0"/>
    <n v="0"/>
    <n v="0"/>
    <n v="1"/>
    <n v="0"/>
    <s v="Miele"/>
    <n v="2"/>
    <n v="0"/>
    <n v="0"/>
    <n v="0"/>
    <n v="0"/>
    <n v="0"/>
    <n v="2"/>
    <n v="0"/>
    <n v="0"/>
    <n v="0"/>
    <x v="2"/>
    <s v="Nørrebro"/>
    <n v="0"/>
    <n v="0"/>
    <n v="42"/>
    <n v="0"/>
    <n v="0"/>
    <n v="0"/>
    <n v="0"/>
    <n v="0"/>
    <n v="0"/>
    <n v="0"/>
    <n v="0"/>
    <n v="0"/>
    <n v="0"/>
    <n v="0"/>
    <n v="61240.160000000003"/>
  </r>
  <r>
    <x v="0"/>
    <s v="35508_u"/>
    <s v="Udflytterbørnehaven Skjold"/>
    <x v="2"/>
    <s v="Rosenlundvej 25A"/>
    <n v="3540"/>
    <s v="Lynge"/>
    <s v="48 18 75 63"/>
    <s v="35508@buf.kk.dk"/>
    <s v="Morten Nellemose"/>
    <n v="38606975"/>
    <n v="0"/>
    <s v="35508@buf.kk.dk"/>
    <s v="Børnehave"/>
    <n v="0"/>
    <n v="0"/>
    <n v="42"/>
    <n v="0"/>
    <n v="0"/>
    <n v="0"/>
    <n v="0"/>
    <s v="Nej"/>
    <n v="0"/>
    <n v="0"/>
    <n v="0"/>
    <n v="0"/>
    <n v="0"/>
    <n v="0"/>
    <n v="0"/>
    <n v="0"/>
    <n v="5"/>
    <n v="5"/>
    <n v="5"/>
    <n v="0"/>
    <n v="0"/>
    <n v="137000"/>
    <n v="0"/>
    <s v="Ja"/>
    <n v="0"/>
    <s v="Karin Madsen"/>
    <n v="2007"/>
    <n v="28"/>
    <n v="0"/>
    <s v="køkkenassistent"/>
    <s v="25 års fra køkkener"/>
    <n v="0"/>
    <n v="0"/>
    <n v="0"/>
    <n v="0"/>
    <n v="0"/>
    <n v="0"/>
    <n v="0"/>
    <n v="0"/>
    <n v="0"/>
    <n v="80"/>
    <n v="0"/>
    <n v="1"/>
    <s v="nej"/>
    <s v="ja"/>
    <s v="Ja"/>
    <s v="Ja"/>
    <n v="0"/>
    <s v="Ja"/>
    <n v="0"/>
    <s v="Ja"/>
    <n v="0"/>
    <s v="ja"/>
    <n v="0"/>
    <n v="0"/>
    <s v="produktionskøkken"/>
    <s v="Ja"/>
    <n v="0"/>
    <n v="0"/>
    <n v="0"/>
    <s v="ønske om en hurtigere opvaskemaskine og en spulearm"/>
    <n v="0"/>
    <n v="0"/>
    <n v="0"/>
    <n v="0"/>
    <n v="0"/>
    <n v="0"/>
    <n v="0"/>
    <n v="0"/>
    <n v="0"/>
    <s v="Mariah"/>
    <d v="2009-04-20T00:00:00"/>
    <n v="0"/>
    <n v="0"/>
    <n v="1"/>
    <n v="4"/>
    <n v="0"/>
    <n v="1"/>
    <n v="0"/>
    <n v="1"/>
    <n v="10"/>
    <n v="1"/>
    <n v="0"/>
    <n v="1"/>
    <n v="1"/>
    <n v="0"/>
    <n v="0"/>
    <n v="1"/>
    <n v="1"/>
    <n v="0"/>
    <n v="0"/>
    <n v="1"/>
    <n v="25"/>
    <s v="Miele"/>
    <n v="2"/>
    <s v="Ja"/>
    <n v="10"/>
    <s v="Nej"/>
    <s v="Ja"/>
    <s v="Nej"/>
    <n v="3"/>
    <s v="Begrænset"/>
    <s v="Begrænset depot, kræver mindre."/>
    <n v="0"/>
    <x v="2"/>
    <s v="Nørrebro"/>
    <n v="0"/>
    <n v="0"/>
    <n v="42"/>
    <n v="0"/>
    <n v="0"/>
    <n v="0"/>
    <n v="0"/>
    <n v="0"/>
    <n v="0"/>
    <n v="0"/>
    <n v="0"/>
    <n v="0"/>
    <n v="0"/>
    <n v="0"/>
    <n v="13120.68"/>
  </r>
  <r>
    <x v="0"/>
    <s v="35512_u"/>
    <s v="Hudegården"/>
    <x v="2"/>
    <s v="Yderholmvej 25"/>
    <n v="2680"/>
    <s v="Solrød Strand"/>
    <s v="56 16 93 34"/>
    <s v="35512@buf.kk.dk"/>
    <s v="Bjarne Rene Jensen"/>
    <n v="0"/>
    <n v="0"/>
    <s v="35512@buf.kk.dk"/>
    <s v="Børnehave"/>
    <n v="0"/>
    <n v="0"/>
    <n v="34"/>
    <n v="0"/>
    <n v="0"/>
    <n v="0"/>
    <n v="0"/>
    <s v="Nej"/>
    <n v="0"/>
    <n v="0"/>
    <n v="0"/>
    <n v="0"/>
    <n v="0"/>
    <n v="0"/>
    <n v="0"/>
    <n v="0"/>
    <n v="0"/>
    <n v="0"/>
    <n v="0"/>
    <n v="0"/>
    <n v="0"/>
    <n v="0"/>
    <n v="0"/>
    <n v="0"/>
    <n v="0"/>
    <n v="0"/>
    <n v="0"/>
    <n v="0"/>
    <n v="0"/>
    <n v="0"/>
    <n v="0"/>
    <n v="0"/>
    <n v="0"/>
    <n v="0"/>
    <n v="0"/>
    <n v="0"/>
    <n v="0"/>
    <n v="0"/>
    <n v="0"/>
    <n v="0"/>
    <n v="90"/>
    <n v="0"/>
    <n v="1"/>
    <n v="0"/>
    <n v="0"/>
    <n v="0"/>
    <n v="0"/>
    <n v="0"/>
    <n v="0"/>
    <n v="0"/>
    <n v="0"/>
    <n v="0"/>
    <n v="0"/>
    <n v="0"/>
    <n v="0"/>
    <s v="Modtagerkøkken"/>
    <n v="0"/>
    <n v="0"/>
    <n v="0"/>
    <n v="0"/>
    <n v="0"/>
    <n v="0"/>
    <n v="0"/>
    <n v="0"/>
    <n v="0"/>
    <n v="0"/>
    <n v="0"/>
    <n v="0"/>
    <n v="0"/>
    <n v="0"/>
    <s v="Lone Voss"/>
    <d v="1899-12-30T00:00:00"/>
    <n v="0"/>
    <n v="1"/>
    <n v="0"/>
    <n v="4"/>
    <n v="1"/>
    <n v="0"/>
    <n v="0"/>
    <n v="0"/>
    <n v="0"/>
    <n v="1"/>
    <n v="0"/>
    <n v="0"/>
    <n v="0"/>
    <n v="0"/>
    <n v="0"/>
    <n v="1"/>
    <n v="0"/>
    <n v="0"/>
    <n v="0"/>
    <n v="1"/>
    <n v="0"/>
    <s v="Miele"/>
    <n v="2"/>
    <n v="0"/>
    <n v="0"/>
    <n v="0"/>
    <n v="0"/>
    <n v="0"/>
    <n v="1"/>
    <n v="0"/>
    <n v="0"/>
    <n v="0"/>
    <x v="2"/>
    <s v="Nørrebro"/>
    <n v="0"/>
    <n v="0"/>
    <n v="34"/>
    <n v="0"/>
    <n v="0"/>
    <n v="0"/>
    <n v="0"/>
    <n v="0"/>
    <n v="0"/>
    <n v="0"/>
    <n v="0"/>
    <n v="0"/>
    <n v="0"/>
    <n v="0"/>
    <n v="33380.339999999997"/>
  </r>
  <r>
    <x v="0"/>
    <n v="35597"/>
    <s v="Sct. Stefans Fritidscenter"/>
    <x v="2"/>
    <s v="Skodsborggade 6"/>
    <n v="2200"/>
    <s v="København N"/>
    <s v="35 85 20 92"/>
    <s v="35597@buf.kk.dk"/>
    <s v="ANNI STRØMSHOLT"/>
    <n v="57526366"/>
    <n v="0"/>
    <s v="35597@buf.kk.dk"/>
    <s v="Børnehave"/>
    <n v="0"/>
    <n v="0"/>
    <n v="22"/>
    <n v="160"/>
    <n v="48"/>
    <n v="32"/>
    <n v="30"/>
    <s v="ja"/>
    <n v="2"/>
    <n v="1"/>
    <n v="0"/>
    <n v="0"/>
    <n v="0"/>
    <n v="0"/>
    <n v="0"/>
    <n v="5"/>
    <n v="0"/>
    <n v="2"/>
    <n v="5"/>
    <n v="0"/>
    <n v="0"/>
    <n v="20000"/>
    <n v="0"/>
    <s v="Ja"/>
    <n v="0"/>
    <s v="Sara Eleish"/>
    <n v="2002"/>
    <n v="13"/>
    <n v="0"/>
    <s v="ufaglært"/>
    <n v="0"/>
    <s v="økokursus fra ØOF"/>
    <n v="0"/>
    <n v="0"/>
    <n v="0"/>
    <n v="0"/>
    <n v="0"/>
    <n v="0"/>
    <n v="0"/>
    <n v="0"/>
    <n v="80"/>
    <n v="0"/>
    <n v="2"/>
    <s v="nej"/>
    <s v="ja"/>
    <s v="Ja"/>
    <s v="Ja"/>
    <n v="0"/>
    <n v="0"/>
    <s v="ved ikke"/>
    <s v="Ja"/>
    <n v="0"/>
    <s v="Nej"/>
    <s v="vil gerne kontaktes"/>
    <n v="0"/>
    <s v="Køkken begrænset tilvirk"/>
    <n v="0"/>
    <n v="0"/>
    <n v="0"/>
    <n v="0"/>
    <n v="0"/>
    <n v="0"/>
    <n v="0"/>
    <n v="0"/>
    <n v="0"/>
    <n v="0"/>
    <n v="0"/>
    <s v="Ingen"/>
    <s v="køkkenet i børnehave er nyt men lille. Kan bruges til mellemmåltider og anretning"/>
    <n v="0"/>
    <s v="Cathrine Jerrik / sine"/>
    <d v="2009-04-22T00:00:00"/>
    <n v="0"/>
    <n v="1"/>
    <n v="0"/>
    <n v="4"/>
    <n v="0"/>
    <n v="1"/>
    <n v="0"/>
    <n v="0"/>
    <n v="0"/>
    <n v="0"/>
    <n v="1"/>
    <n v="0"/>
    <n v="0"/>
    <n v="0"/>
    <n v="0"/>
    <n v="1"/>
    <n v="0"/>
    <n v="0"/>
    <n v="0"/>
    <n v="1"/>
    <n v="20"/>
    <s v="Miele"/>
    <n v="2"/>
    <s v="Nej"/>
    <n v="0"/>
    <s v="Ja"/>
    <s v="Ja"/>
    <s v="Nej"/>
    <n v="1"/>
    <s v="Begrænset"/>
    <n v="0"/>
    <n v="0"/>
    <x v="0"/>
    <s v="Nørrebro"/>
    <n v="0"/>
    <n v="0"/>
    <n v="22"/>
    <n v="160"/>
    <n v="48"/>
    <n v="32"/>
    <n v="30"/>
    <n v="0"/>
    <n v="0"/>
    <n v="0"/>
    <n v="0"/>
    <n v="0"/>
    <n v="0"/>
    <n v="0"/>
    <n v="169614.4"/>
  </r>
  <r>
    <x v="0"/>
    <s v="35597_2 (fritidshjem)"/>
    <s v="Sct. Stefans Fritidscenter"/>
    <x v="2"/>
    <s v="Skodsborggade 6"/>
    <n v="2200"/>
    <s v="København N"/>
    <s v="35 85 20 92"/>
    <s v="35597@buf.kk.dk"/>
    <s v="ANNI STRØMSHOLT"/>
    <n v="57526366"/>
    <n v="0"/>
    <s v="35597@buf.kk.dk"/>
    <s v="Børnehave"/>
    <n v="0"/>
    <n v="0"/>
    <n v="22"/>
    <n v="160"/>
    <n v="48"/>
    <n v="32"/>
    <n v="30"/>
    <s v="ja"/>
    <n v="2"/>
    <n v="2"/>
    <n v="0"/>
    <n v="0"/>
    <n v="0"/>
    <n v="0"/>
    <n v="0"/>
    <n v="0"/>
    <n v="0"/>
    <n v="0"/>
    <n v="0"/>
    <n v="0"/>
    <n v="0"/>
    <n v="0"/>
    <n v="0"/>
    <n v="0"/>
    <n v="0"/>
    <n v="0"/>
    <n v="0"/>
    <n v="0"/>
    <n v="0"/>
    <n v="0"/>
    <n v="0"/>
    <n v="0"/>
    <n v="0"/>
    <n v="0"/>
    <n v="0"/>
    <n v="0"/>
    <n v="0"/>
    <n v="0"/>
    <n v="0"/>
    <n v="0"/>
    <n v="0"/>
    <n v="0"/>
    <n v="0"/>
    <n v="0"/>
    <n v="0"/>
    <n v="0"/>
    <n v="0"/>
    <n v="0"/>
    <n v="0"/>
    <n v="0"/>
    <n v="0"/>
    <n v="0"/>
    <n v="0"/>
    <n v="0"/>
    <n v="0"/>
    <s v="produktionskøkken"/>
    <s v="Ja"/>
    <s v="Ingen"/>
    <s v="Ingen"/>
    <s v="Nej"/>
    <n v="0"/>
    <n v="0"/>
    <n v="0"/>
    <n v="0"/>
    <n v="0"/>
    <n v="0"/>
    <n v="0"/>
    <n v="0"/>
    <n v="0"/>
    <n v="0"/>
    <s v="Cathrine Jerrik / sine"/>
    <d v="2009-04-22T00:00:00"/>
    <n v="0"/>
    <n v="1"/>
    <n v="0"/>
    <n v="4"/>
    <n v="0"/>
    <n v="1"/>
    <n v="0"/>
    <n v="0"/>
    <n v="0"/>
    <n v="2"/>
    <n v="0"/>
    <n v="0"/>
    <n v="0"/>
    <n v="0"/>
    <n v="0"/>
    <n v="1"/>
    <n v="0"/>
    <n v="0"/>
    <n v="0"/>
    <n v="1"/>
    <n v="20"/>
    <s v="Miele"/>
    <n v="4"/>
    <s v="Nej"/>
    <n v="0"/>
    <s v="Nej"/>
    <s v="Nej"/>
    <s v="Nej"/>
    <n v="2"/>
    <s v="God plads"/>
    <s v="et tørvarelager + grønt lager findes andet steds."/>
    <n v="0"/>
    <x v="0"/>
    <s v="Nørrebro"/>
    <n v="0"/>
    <n v="0"/>
    <n v="22"/>
    <n v="160"/>
    <n v="48"/>
    <n v="32"/>
    <n v="30"/>
    <n v="0"/>
    <n v="0"/>
    <n v="0"/>
    <n v="0"/>
    <n v="0"/>
    <n v="0"/>
    <n v="0"/>
    <n v="169614.4"/>
  </r>
  <r>
    <x v="0"/>
    <s v="37376_u"/>
    <s v="Stockholmsgave"/>
    <x v="2"/>
    <s v="Klampenborgvej 135"/>
    <n v="2800"/>
    <s v="Lyngby"/>
    <s v="45 93 53 11"/>
    <s v="37376@buf.kk.dk"/>
    <s v="Helle Kielstrup"/>
    <n v="38871780"/>
    <n v="0"/>
    <s v="37376@buf.kk.dk"/>
    <s v="Børnehave"/>
    <n v="0"/>
    <n v="0"/>
    <n v="66"/>
    <n v="0"/>
    <n v="0"/>
    <n v="0"/>
    <n v="0"/>
    <n v="0"/>
    <n v="0"/>
    <n v="0"/>
    <n v="0"/>
    <n v="0"/>
    <n v="0"/>
    <n v="0"/>
    <n v="0"/>
    <n v="0"/>
    <n v="5"/>
    <n v="0"/>
    <n v="5"/>
    <n v="0"/>
    <n v="0"/>
    <n v="100000"/>
    <n v="0"/>
    <s v="Ja"/>
    <n v="0"/>
    <s v="Hanefa"/>
    <n v="2008"/>
    <n v="18"/>
    <n v="0"/>
    <s v="nej"/>
    <n v="0"/>
    <s v="hygiejne"/>
    <n v="0"/>
    <n v="0"/>
    <n v="0"/>
    <n v="0"/>
    <n v="0"/>
    <n v="0"/>
    <n v="0"/>
    <n v="0"/>
    <n v="100"/>
    <n v="0"/>
    <n v="2"/>
    <s v="Ja"/>
    <s v="Nej"/>
    <s v="nej"/>
    <s v="Ja"/>
    <n v="0"/>
    <s v="Ja"/>
    <n v="0"/>
    <s v="Ja"/>
    <n v="0"/>
    <s v="ja"/>
    <s v="Køkkendamen er i flexjob og vil ikke have flere timer. Lederen vil nok fyre hende og ansætte en på flere timer."/>
    <n v="0"/>
    <s v="produktionskøkken"/>
    <n v="0"/>
    <n v="0"/>
    <n v="0"/>
    <n v="0"/>
    <s v="kartoffelskræller. 1 ny ovn"/>
    <n v="0"/>
    <n v="0"/>
    <n v="0"/>
    <n v="0"/>
    <n v="0"/>
    <n v="0"/>
    <n v="0"/>
    <n v="0"/>
    <n v="0"/>
    <s v="Mariah"/>
    <d v="2009-04-20T00:00:00"/>
    <n v="0"/>
    <n v="0"/>
    <n v="1"/>
    <n v="4"/>
    <n v="0"/>
    <n v="1"/>
    <n v="0"/>
    <n v="0"/>
    <n v="0"/>
    <n v="0"/>
    <n v="3"/>
    <n v="0"/>
    <n v="0"/>
    <n v="0"/>
    <n v="0"/>
    <n v="1"/>
    <n v="0"/>
    <n v="0"/>
    <n v="1"/>
    <n v="1"/>
    <n v="25"/>
    <s v="Miele"/>
    <n v="2"/>
    <s v="Nej"/>
    <n v="0"/>
    <s v="Ja"/>
    <s v="Ja"/>
    <s v="Nej"/>
    <n v="2"/>
    <s v="God plads"/>
    <s v="Børnehaven ønsker egen madmor til denne afdeling af Stokholmsgave. Nævner som problem at nogle børn af og til bliver i byen, hvor der kun er et rum m. køleskab. Er ikke glad for ordningen, men accepterer at maden laves på stedet"/>
    <n v="0"/>
    <x v="2"/>
    <s v="Nørrebro"/>
    <n v="0"/>
    <n v="0"/>
    <n v="66"/>
    <n v="0"/>
    <n v="0"/>
    <n v="0"/>
    <n v="0"/>
    <n v="0"/>
    <n v="0"/>
    <n v="0"/>
    <n v="0"/>
    <n v="0"/>
    <n v="0"/>
    <n v="0"/>
    <n v="102903.71"/>
  </r>
  <r>
    <x v="0"/>
    <s v="37386_u"/>
    <s v="Udflytterbørnehaven Nordstjernen"/>
    <x v="2"/>
    <s v="Frederikssundsvej 187A"/>
    <n v="3310"/>
    <s v="Ølsted"/>
    <s v="47 77 78 40"/>
    <s v="37386@buf.kk.dk"/>
    <s v="Johnna B. Christensen"/>
    <n v="35427250"/>
    <n v="0"/>
    <s v="37386@buf.kk.dk"/>
    <s v="Børnehave"/>
    <n v="0"/>
    <n v="0"/>
    <n v="38"/>
    <n v="0"/>
    <n v="0"/>
    <n v="0"/>
    <n v="0"/>
    <s v="Nej"/>
    <n v="0"/>
    <n v="0"/>
    <n v="0"/>
    <n v="0"/>
    <n v="0"/>
    <n v="0"/>
    <n v="0"/>
    <n v="0"/>
    <n v="5"/>
    <n v="3"/>
    <n v="5"/>
    <n v="0"/>
    <n v="0"/>
    <n v="75000"/>
    <n v="0"/>
    <s v="Ja"/>
    <n v="0"/>
    <s v="Karin"/>
    <n v="1995"/>
    <n v="25"/>
    <n v="0"/>
    <s v="butiksslagter"/>
    <s v="fra andre køkkener"/>
    <n v="0"/>
    <n v="0"/>
    <n v="0"/>
    <n v="0"/>
    <n v="0"/>
    <n v="0"/>
    <n v="0"/>
    <n v="0"/>
    <n v="0"/>
    <n v="95"/>
    <n v="0"/>
    <n v="0"/>
    <s v="Ja"/>
    <s v="Nej"/>
    <s v="Ja"/>
    <s v="Ja"/>
    <n v="0"/>
    <s v="Ja"/>
    <n v="0"/>
    <s v="Ja"/>
    <n v="0"/>
    <s v="ja"/>
    <s v="De vil lave en løsning hvor det er køkkendamen der med hjælp fra pædagogerne laver mad. Køkkendamen Karin er ansat 37 timer men gør også rent. Hun er 25 timer i køkkenet"/>
    <n v="0"/>
    <s v="produktionskøkken"/>
    <s v="Ja"/>
    <n v="0"/>
    <n v="0"/>
    <n v="0"/>
    <s v="Køkkenet bliver klar inden 1.1.2010"/>
    <n v="0"/>
    <n v="0"/>
    <n v="0"/>
    <n v="0"/>
    <n v="0"/>
    <n v="0"/>
    <n v="0"/>
    <n v="0"/>
    <n v="0"/>
    <s v="Mariah"/>
    <d v="2009-04-20T00:00:00"/>
    <n v="0"/>
    <n v="0"/>
    <n v="0"/>
    <n v="0"/>
    <n v="0"/>
    <n v="0"/>
    <n v="0"/>
    <n v="0"/>
    <n v="0"/>
    <n v="0"/>
    <n v="0"/>
    <n v="0"/>
    <n v="0"/>
    <n v="0"/>
    <n v="0"/>
    <n v="0"/>
    <n v="0"/>
    <n v="0"/>
    <n v="0"/>
    <n v="0"/>
    <n v="0"/>
    <n v="0"/>
    <n v="0"/>
    <n v="0"/>
    <n v="0"/>
    <n v="0"/>
    <n v="0"/>
    <n v="0"/>
    <n v="0"/>
    <n v="0"/>
    <s v="Køkkenet er ved at blive bygget om hos Vildrosen, som denne institution er ved at blive slået sammen med (1.5.2009). Nomeringen bliver 50 børn i alt. De er indstillet på at lave mad selv hver dag."/>
    <n v="0"/>
    <x v="2"/>
    <s v="Nørrebro"/>
    <n v="0"/>
    <n v="0"/>
    <n v="38"/>
    <n v="0"/>
    <n v="0"/>
    <n v="0"/>
    <n v="0"/>
    <n v="0"/>
    <n v="0"/>
    <n v="0"/>
    <n v="0"/>
    <n v="0"/>
    <n v="0"/>
    <n v="0"/>
    <n v="38238.51"/>
  </r>
  <r>
    <x v="0"/>
    <s v="37391_u"/>
    <s v="Ryvang 1"/>
    <x v="2"/>
    <s v="Rymarksvej 123"/>
    <n v="2900"/>
    <s v="Hellerup"/>
    <s v="39 29 28 63"/>
    <s v="37391@buf.kk.dk"/>
    <s v="Gitte Bille"/>
    <n v="36303537"/>
    <n v="0"/>
    <s v="37391@buf.kk.dk"/>
    <s v="Børnehave"/>
    <n v="0"/>
    <n v="0"/>
    <n v="64"/>
    <n v="0"/>
    <n v="0"/>
    <n v="0"/>
    <n v="0"/>
    <s v="Nej"/>
    <n v="0"/>
    <n v="0"/>
    <n v="0"/>
    <n v="0"/>
    <n v="0"/>
    <n v="0"/>
    <n v="0"/>
    <n v="5"/>
    <n v="0"/>
    <n v="0"/>
    <n v="5"/>
    <n v="0"/>
    <n v="0"/>
    <n v="115000"/>
    <n v="0"/>
    <s v="Ja"/>
    <n v="0"/>
    <s v="Charlotte Nielsen"/>
    <n v="2005"/>
    <n v="20"/>
    <n v="0"/>
    <s v="kok"/>
    <n v="0"/>
    <n v="0"/>
    <n v="0"/>
    <n v="0"/>
    <n v="0"/>
    <n v="0"/>
    <n v="0"/>
    <n v="0"/>
    <n v="0"/>
    <n v="0"/>
    <n v="99"/>
    <n v="0"/>
    <n v="1"/>
    <s v="Ja"/>
    <s v="Nej"/>
    <s v="Ja"/>
    <s v="Ja"/>
    <n v="0"/>
    <s v="Ja"/>
    <n v="0"/>
    <s v="Ja"/>
    <s v="hvis der er penge"/>
    <s v="ja"/>
    <n v="0"/>
    <n v="0"/>
    <s v="Køkken begrænset tilvirk"/>
    <n v="0"/>
    <n v="0"/>
    <n v="0"/>
    <n v="0"/>
    <n v="0"/>
    <s v="Større"/>
    <n v="0"/>
    <n v="0"/>
    <s v="har kun et husmoderkomfur."/>
    <n v="0"/>
    <n v="0"/>
    <n v="0"/>
    <n v="0"/>
    <n v="0"/>
    <s v="Cathrine Jerrik"/>
    <d v="2009-04-16T00:00:00"/>
    <n v="0"/>
    <n v="1"/>
    <n v="0"/>
    <n v="4"/>
    <n v="1"/>
    <n v="0"/>
    <n v="0"/>
    <n v="0"/>
    <n v="0"/>
    <n v="2"/>
    <n v="1"/>
    <n v="0"/>
    <n v="1"/>
    <n v="0"/>
    <n v="0"/>
    <n v="1"/>
    <n v="0"/>
    <n v="0"/>
    <n v="0"/>
    <n v="1"/>
    <n v="20"/>
    <s v="Miele"/>
    <n v="4"/>
    <s v="Nej"/>
    <n v="0"/>
    <s v="Ja"/>
    <s v="Nej"/>
    <s v="Nej"/>
    <n v="1"/>
    <s v="Begrænset"/>
    <n v="0"/>
    <n v="0"/>
    <x v="2"/>
    <s v="Nørrebro"/>
    <n v="0"/>
    <n v="0"/>
    <n v="64"/>
    <n v="0"/>
    <n v="0"/>
    <n v="0"/>
    <n v="0"/>
    <n v="0"/>
    <n v="0"/>
    <n v="0"/>
    <n v="0"/>
    <n v="0"/>
    <n v="0"/>
    <n v="0"/>
    <n v="120457.96"/>
  </r>
  <r>
    <x v="0"/>
    <s v="37395_u"/>
    <s v="Spanager"/>
    <x v="2"/>
    <s v="Spanagervej 14A"/>
    <n v="4623"/>
    <s v="Lille Skensved"/>
    <s v="56 82 12 22"/>
    <s v="37395@buf.kk.dk"/>
    <s v="Karina Brehm Christensen"/>
    <n v="38749495"/>
    <n v="0"/>
    <s v="37395@buf.kk.dk"/>
    <s v="Børnehave"/>
    <n v="0"/>
    <n v="0"/>
    <n v="40"/>
    <n v="0"/>
    <n v="0"/>
    <n v="0"/>
    <n v="0"/>
    <s v="Nej"/>
    <n v="0"/>
    <n v="0"/>
    <n v="0"/>
    <n v="0"/>
    <n v="0"/>
    <n v="0"/>
    <n v="0"/>
    <n v="5"/>
    <n v="0"/>
    <n v="0"/>
    <n v="5"/>
    <n v="0"/>
    <n v="0"/>
    <n v="225000"/>
    <n v="0"/>
    <n v="0"/>
    <n v="0"/>
    <n v="0"/>
    <n v="0"/>
    <n v="0"/>
    <n v="0"/>
    <n v="0"/>
    <n v="0"/>
    <n v="0"/>
    <n v="0"/>
    <n v="0"/>
    <n v="0"/>
    <n v="0"/>
    <n v="0"/>
    <n v="0"/>
    <n v="0"/>
    <n v="0"/>
    <n v="90"/>
    <n v="0"/>
    <n v="2"/>
    <n v="0"/>
    <n v="0"/>
    <n v="0"/>
    <s v="Ja"/>
    <n v="0"/>
    <n v="0"/>
    <n v="0"/>
    <n v="0"/>
    <n v="0"/>
    <n v="0"/>
    <n v="0"/>
    <n v="0"/>
    <s v="produktionskøkken"/>
    <n v="0"/>
    <n v="0"/>
    <n v="0"/>
    <n v="0"/>
    <n v="0"/>
    <n v="0"/>
    <n v="0"/>
    <n v="0"/>
    <n v="0"/>
    <n v="0"/>
    <n v="0"/>
    <n v="0"/>
    <n v="0"/>
    <n v="0"/>
    <s v="Lone Voss"/>
    <d v="2009-04-16T00:00:00"/>
    <n v="0"/>
    <n v="0"/>
    <n v="1"/>
    <n v="4"/>
    <n v="0"/>
    <n v="2"/>
    <n v="0"/>
    <n v="0"/>
    <n v="0"/>
    <n v="0"/>
    <n v="1"/>
    <n v="0"/>
    <n v="0"/>
    <n v="1"/>
    <n v="0"/>
    <n v="0"/>
    <n v="1"/>
    <n v="0"/>
    <n v="0"/>
    <n v="1"/>
    <n v="20"/>
    <s v="Miele"/>
    <n v="5"/>
    <s v="Nej"/>
    <n v="0"/>
    <s v="Ja"/>
    <s v="Nej"/>
    <s v="Nej"/>
    <n v="1"/>
    <s v="Begrænset"/>
    <n v="0"/>
    <n v="0"/>
    <x v="2"/>
    <s v="Nørrebro"/>
    <n v="0"/>
    <n v="0"/>
    <n v="40"/>
    <n v="0"/>
    <n v="0"/>
    <n v="0"/>
    <n v="0"/>
    <n v="0"/>
    <n v="0"/>
    <n v="0"/>
    <n v="0"/>
    <n v="0"/>
    <n v="0"/>
    <n v="0"/>
    <n v="52444.17"/>
  </r>
  <r>
    <x v="0"/>
    <n v="35313"/>
    <s v="Timotheus Sogns Børnehave"/>
    <x v="3"/>
    <s v="Blankavej 1"/>
    <n v="2500"/>
    <s v="Valby"/>
    <s v="36 30 02 18"/>
    <s v="35313@buf.kk.dk"/>
    <s v="Connie Britt Jacobsen"/>
    <n v="33258041"/>
    <n v="0"/>
    <s v="boernehaven@abblankavej"/>
    <s v="Børnehave"/>
    <n v="0"/>
    <n v="0"/>
    <n v="60"/>
    <n v="0"/>
    <n v="0"/>
    <n v="0"/>
    <n v="0"/>
    <n v="0"/>
    <n v="0"/>
    <n v="0"/>
    <n v="0"/>
    <n v="0"/>
    <n v="0"/>
    <n v="0"/>
    <n v="0"/>
    <n v="5"/>
    <n v="0"/>
    <n v="5"/>
    <n v="5"/>
    <n v="0"/>
    <n v="0"/>
    <n v="110000"/>
    <n v="0"/>
    <s v="Ja"/>
    <s v="nej"/>
    <s v="Ingeborg Nielsen"/>
    <n v="2007"/>
    <n v="20"/>
    <n v="0"/>
    <n v="0"/>
    <s v="siden 2007"/>
    <s v="Nej"/>
    <n v="0"/>
    <n v="0"/>
    <n v="0"/>
    <n v="0"/>
    <n v="0"/>
    <n v="0"/>
    <n v="0"/>
    <n v="0"/>
    <n v="90"/>
    <n v="0"/>
    <n v="2"/>
    <s v="Ja"/>
    <s v="ja"/>
    <s v="Ja"/>
    <n v="0"/>
    <n v="0"/>
    <n v="0"/>
    <n v="0"/>
    <n v="0"/>
    <n v="0"/>
    <n v="0"/>
    <n v="0"/>
    <n v="0"/>
    <s v="produktionskøkken"/>
    <s v="Ja"/>
    <s v="Mindre"/>
    <s v="Ingen"/>
    <s v="ja"/>
    <s v="En industriopvasker er det eneste"/>
    <n v="0"/>
    <n v="0"/>
    <n v="0"/>
    <n v="0"/>
    <n v="0"/>
    <n v="0"/>
    <n v="0"/>
    <n v="0"/>
    <n v="0"/>
    <s v="cathrine Jerrik / Nanna"/>
    <s v="20.2.2009"/>
    <n v="0"/>
    <n v="0"/>
    <n v="1"/>
    <n v="4"/>
    <n v="0"/>
    <n v="2"/>
    <n v="0"/>
    <n v="0"/>
    <n v="0"/>
    <n v="2"/>
    <n v="1"/>
    <n v="0"/>
    <n v="0"/>
    <n v="0"/>
    <n v="0"/>
    <n v="0"/>
    <n v="1"/>
    <n v="0"/>
    <n v="0"/>
    <n v="1"/>
    <n v="25"/>
    <s v="Miele"/>
    <n v="0"/>
    <n v="0"/>
    <n v="0"/>
    <s v="Ja"/>
    <s v="Ja"/>
    <s v="Nej"/>
    <n v="2"/>
    <s v="God plads"/>
    <s v="Dejlig stort og funktionelt køkken, helt perfekt"/>
    <n v="0"/>
    <x v="2"/>
    <s v="Valby"/>
    <n v="0"/>
    <n v="0"/>
    <n v="63"/>
    <n v="0"/>
    <n v="0"/>
    <n v="0"/>
    <n v="0"/>
    <n v="0"/>
    <n v="0"/>
    <n v="0"/>
    <n v="0"/>
    <n v="0"/>
    <n v="0"/>
    <n v="0"/>
    <n v="79681.89"/>
  </r>
  <r>
    <x v="0"/>
    <n v="35324"/>
    <s v="Ålholm Sogns Menighedsbørnehave"/>
    <x v="3"/>
    <s v="Bramslykkevej 36"/>
    <n v="2500"/>
    <s v="Valby"/>
    <s v="36 16 59 09"/>
    <s v="35324@buf.kk.dk"/>
    <s v="Elin Hovsgard"/>
    <n v="30953809"/>
    <n v="36165909"/>
    <s v="mail@aalholm-boernehave.dk"/>
    <s v="Børnehave"/>
    <n v="0"/>
    <n v="0"/>
    <n v="30"/>
    <n v="0"/>
    <n v="0"/>
    <n v="0"/>
    <n v="0"/>
    <s v="Nej"/>
    <n v="0"/>
    <n v="0"/>
    <n v="0"/>
    <n v="0"/>
    <n v="0"/>
    <n v="0"/>
    <n v="0"/>
    <n v="0"/>
    <n v="0"/>
    <n v="0"/>
    <n v="0"/>
    <n v="0"/>
    <n v="0"/>
    <n v="30000"/>
    <n v="0"/>
    <n v="0"/>
    <n v="0"/>
    <n v="0"/>
    <n v="0"/>
    <n v="0"/>
    <n v="0"/>
    <n v="0"/>
    <n v="0"/>
    <n v="0"/>
    <n v="0"/>
    <n v="0"/>
    <n v="0"/>
    <n v="0"/>
    <n v="0"/>
    <n v="0"/>
    <n v="0"/>
    <n v="0"/>
    <n v="0"/>
    <n v="0"/>
    <n v="2"/>
    <s v="Ja"/>
    <s v="Nej"/>
    <s v="nej"/>
    <n v="0"/>
    <s v="Meget skeptisk"/>
    <n v="0"/>
    <s v="Der har ikke været dialog omkring det"/>
    <s v="Nej"/>
    <n v="0"/>
    <s v="Nej"/>
    <n v="0"/>
    <n v="0"/>
    <s v="Køkken blandet tilvirk"/>
    <n v="0"/>
    <n v="0"/>
    <n v="0"/>
    <n v="0"/>
    <n v="0"/>
    <s v="Mindre"/>
    <n v="0"/>
    <n v="0"/>
    <s v="Der er ikke plads til depot. Ny opvaskemaskine påkrævet, kan ikke vaske til 60 grader"/>
    <n v="0"/>
    <s v="opvaskemaskine, evt. ekstra køleskab"/>
    <n v="0"/>
    <n v="0"/>
    <n v="0"/>
    <n v="0"/>
    <n v="0"/>
    <n v="0"/>
    <n v="1"/>
    <n v="0"/>
    <n v="0"/>
    <n v="0"/>
    <n v="1"/>
    <n v="0"/>
    <n v="0"/>
    <n v="0"/>
    <n v="2"/>
    <n v="0"/>
    <n v="0"/>
    <n v="0"/>
    <n v="0"/>
    <n v="0"/>
    <n v="0"/>
    <n v="0"/>
    <n v="0"/>
    <n v="0"/>
    <n v="0"/>
    <n v="120"/>
    <s v="Miele G640"/>
    <n v="3"/>
    <n v="0"/>
    <n v="0"/>
    <s v="Ja"/>
    <s v="Ja"/>
    <s v="Nej"/>
    <n v="1"/>
    <s v="ingen plads"/>
    <s v="Kun 1 vaks. Ingen fryser. Opvaskemaskine kan ikke bruges pga for lav temperatur"/>
    <n v="0"/>
    <x v="2"/>
    <s v="Valby"/>
    <n v="0"/>
    <n v="0"/>
    <n v="30"/>
    <n v="0"/>
    <n v="0"/>
    <n v="0"/>
    <n v="0"/>
    <n v="0"/>
    <n v="0"/>
    <n v="0"/>
    <n v="0"/>
    <n v="0"/>
    <n v="0"/>
    <n v="0"/>
    <n v="24148.26"/>
  </r>
  <r>
    <x v="0"/>
    <n v="35443"/>
    <s v="Vigerslev Sogns Meninhedsbørnehave"/>
    <x v="3"/>
    <s v="Skyttegårdvej 20"/>
    <n v="2500"/>
    <s v="Valby"/>
    <s v="36 17 84 00"/>
    <s v="35443@buf.kk.dk"/>
    <s v="Lise Fischer"/>
    <n v="43734846"/>
    <n v="0"/>
    <s v="vsm.bh@ofir.dk"/>
    <s v="Børnehave"/>
    <n v="0"/>
    <n v="12"/>
    <n v="22"/>
    <n v="0"/>
    <n v="0"/>
    <n v="0"/>
    <n v="0"/>
    <s v="Nej"/>
    <n v="0"/>
    <n v="0"/>
    <n v="0"/>
    <n v="0"/>
    <n v="0"/>
    <n v="0"/>
    <n v="0"/>
    <n v="5"/>
    <n v="5"/>
    <n v="4"/>
    <n v="5"/>
    <n v="0"/>
    <n v="0"/>
    <n v="70000"/>
    <n v="0"/>
    <s v="Ja"/>
    <n v="0"/>
    <s v="Pia Riboe"/>
    <n v="1990"/>
    <n v="15"/>
    <n v="0"/>
    <n v="0"/>
    <s v="19 års"/>
    <n v="0"/>
    <n v="0"/>
    <n v="0"/>
    <n v="0"/>
    <n v="0"/>
    <n v="0"/>
    <n v="0"/>
    <n v="0"/>
    <n v="0"/>
    <n v="40"/>
    <n v="0"/>
    <n v="2"/>
    <s v="Ja"/>
    <s v="Nej"/>
    <s v="Ja"/>
    <s v="Ja"/>
    <s v="De laver rugbrødsmad hver dag allerede"/>
    <s v="Ja"/>
    <n v="0"/>
    <s v="Ja"/>
    <n v="0"/>
    <s v="ja"/>
    <n v="0"/>
    <n v="0"/>
    <s v="Køkken begrænset tilvirk"/>
    <n v="0"/>
    <n v="0"/>
    <n v="0"/>
    <n v="0"/>
    <n v="0"/>
    <n v="0"/>
    <n v="0"/>
    <s v="Nej"/>
    <n v="0"/>
    <n v="0"/>
    <n v="0"/>
    <n v="0"/>
    <n v="0"/>
    <s v="Det er ikke muligt at gøre noget ved køkkenet. Det er så småt og der er ikke mulighed for at inddrage andre rum."/>
    <s v="Cathrine Jerrik/Sine"/>
    <d v="2009-02-13T00:00:00"/>
    <n v="0"/>
    <n v="0"/>
    <n v="0"/>
    <n v="2"/>
    <n v="0"/>
    <n v="1"/>
    <n v="0"/>
    <n v="0"/>
    <n v="0"/>
    <n v="1"/>
    <n v="1"/>
    <n v="0"/>
    <n v="0"/>
    <n v="0"/>
    <n v="0"/>
    <n v="0"/>
    <n v="2"/>
    <n v="0"/>
    <n v="0"/>
    <n v="0"/>
    <n v="20"/>
    <s v="Miele"/>
    <n v="2"/>
    <n v="0"/>
    <n v="0"/>
    <n v="0"/>
    <n v="0"/>
    <s v="ja"/>
    <n v="1"/>
    <s v="Begrænset"/>
    <n v="0"/>
    <n v="0"/>
    <x v="2"/>
    <s v="Valby"/>
    <n v="0"/>
    <n v="12"/>
    <n v="22"/>
    <n v="0"/>
    <n v="0"/>
    <n v="0"/>
    <n v="0"/>
    <n v="0"/>
    <n v="0"/>
    <n v="0"/>
    <n v="0"/>
    <n v="0"/>
    <n v="0"/>
    <n v="0"/>
    <n v="73366.37"/>
  </r>
  <r>
    <x v="0"/>
    <n v="37329"/>
    <s v="Børnehuset Hornemanns Vænge"/>
    <x v="3"/>
    <s v="Hornemanns Vænge 37"/>
    <n v="2500"/>
    <s v="Valby"/>
    <s v="36 46 44 68"/>
    <s v="37329@buf.kk.dk"/>
    <s v="Hanne Mørkved"/>
    <n v="36307423"/>
    <n v="0"/>
    <s v="37543@buf.kk.dk"/>
    <s v="Børnehave"/>
    <n v="0"/>
    <n v="0"/>
    <n v="40"/>
    <n v="45"/>
    <n v="0"/>
    <n v="0"/>
    <n v="0"/>
    <n v="0"/>
    <n v="0"/>
    <n v="0"/>
    <n v="0"/>
    <n v="0"/>
    <n v="0"/>
    <n v="0"/>
    <n v="0"/>
    <n v="0"/>
    <n v="0"/>
    <n v="0"/>
    <n v="5"/>
    <n v="0"/>
    <n v="0"/>
    <n v="0"/>
    <n v="0"/>
    <n v="0"/>
    <n v="0"/>
    <n v="0"/>
    <n v="0"/>
    <n v="0"/>
    <n v="0"/>
    <n v="0"/>
    <n v="0"/>
    <n v="0"/>
    <n v="0"/>
    <n v="0"/>
    <n v="0"/>
    <n v="0"/>
    <n v="0"/>
    <n v="0"/>
    <n v="0"/>
    <n v="0"/>
    <n v="40"/>
    <n v="0"/>
    <n v="0"/>
    <n v="0"/>
    <n v="0"/>
    <n v="0"/>
    <s v="Ja"/>
    <n v="0"/>
    <s v="Ja"/>
    <n v="0"/>
    <s v="Ja"/>
    <n v="0"/>
    <s v="Nej"/>
    <n v="0"/>
    <n v="0"/>
    <s v="produktionskøkken"/>
    <s v="nej"/>
    <s v="Mindre"/>
    <n v="0"/>
    <n v="0"/>
    <s v="Kan starte op med kold mad. Mangler ovn og køleskab (laver selv renovering af bordplader)"/>
    <n v="0"/>
    <n v="0"/>
    <n v="0"/>
    <n v="0"/>
    <n v="0"/>
    <n v="0"/>
    <n v="0"/>
    <n v="0"/>
    <s v="På sigt øges antallet af Bhbørn, fritidshjem flyttes._x000a_Pt. 40 BH-børn, når antallet øges, antageligt til det dobbelte, kan køkkenet ikke klare det"/>
    <s v="Lone Voss / Nanna"/>
    <s v="18.2.2009"/>
    <n v="0"/>
    <n v="0"/>
    <n v="1"/>
    <n v="4"/>
    <n v="0"/>
    <n v="1"/>
    <n v="0"/>
    <n v="0"/>
    <n v="0"/>
    <n v="1"/>
    <n v="1"/>
    <n v="0"/>
    <n v="0"/>
    <n v="0"/>
    <n v="0"/>
    <n v="1"/>
    <n v="0"/>
    <n v="0"/>
    <n v="0"/>
    <n v="1"/>
    <n v="20"/>
    <s v="Miele"/>
    <n v="4"/>
    <s v="Ja"/>
    <n v="10"/>
    <n v="0"/>
    <n v="0"/>
    <s v="ja"/>
    <n v="2"/>
    <s v="Begrænset"/>
    <s v="Samme leder som Mælkebøtten nr. 37543"/>
    <n v="0"/>
    <x v="0"/>
    <s v="Valby"/>
    <n v="9"/>
    <n v="0"/>
    <n v="40"/>
    <n v="45"/>
    <n v="0"/>
    <n v="0"/>
    <n v="0"/>
    <n v="0"/>
    <n v="0"/>
    <n v="8"/>
    <n v="0"/>
    <n v="0"/>
    <n v="0"/>
    <n v="0"/>
    <n v="80654.850000000006"/>
  </r>
  <r>
    <x v="0"/>
    <n v="37366"/>
    <s v="Labyrinten(skovbus)"/>
    <x v="3"/>
    <s v="Sjælør Boulevard 77"/>
    <n v="2500"/>
    <s v="Valby"/>
    <s v="36 30 43 95"/>
    <s v="37366@buf.kk.dk"/>
    <s v="Lisbeth Haugaard"/>
    <n v="36166710"/>
    <n v="0"/>
    <n v="0"/>
    <s v="Børnehave"/>
    <n v="0"/>
    <n v="0"/>
    <n v="48"/>
    <n v="0"/>
    <n v="0"/>
    <n v="0"/>
    <n v="0"/>
    <n v="0"/>
    <n v="0"/>
    <n v="0"/>
    <n v="0"/>
    <n v="0"/>
    <n v="0"/>
    <n v="0"/>
    <n v="0"/>
    <n v="5"/>
    <n v="0"/>
    <n v="0"/>
    <n v="5"/>
    <n v="0"/>
    <n v="0"/>
    <n v="0"/>
    <n v="0"/>
    <s v="Nej"/>
    <s v="nej"/>
    <n v="0"/>
    <n v="0"/>
    <n v="0"/>
    <n v="0"/>
    <n v="0"/>
    <n v="0"/>
    <n v="0"/>
    <n v="0"/>
    <n v="0"/>
    <n v="0"/>
    <n v="0"/>
    <n v="0"/>
    <n v="0"/>
    <n v="0"/>
    <n v="0"/>
    <n v="80"/>
    <n v="0"/>
    <n v="2"/>
    <s v="Ja"/>
    <s v="Nej"/>
    <s v="Ja"/>
    <s v="Ja"/>
    <s v="Med en hvis skepsis. Efter besøget vil de tage det op på personalemøde"/>
    <n v="0"/>
    <s v="Vides ikke"/>
    <s v="Ja"/>
    <s v="se ad. 1: Kodeord for husets ånd er flekibilitet impulsivt. Jeg har argumenteret for at det bedst imødekommes ved egen madordning. Det er de lydhøre overfor."/>
    <s v="ja"/>
    <s v="Ønsker stabil madmor pga. lille køkken og blandede børn. Nogen skal have turmad og nogle der er hjemme, men ofte på tur."/>
    <n v="0"/>
    <s v="produktionskøkken"/>
    <s v="nej"/>
    <s v="Mindre"/>
    <s v="Mindre"/>
    <s v="Nej"/>
    <s v="Ej godkendt til produktion, men madhuset vurdere at det kan._x000a_Evt. ombygges på længere sigt. Her og nu: 2 vaske?_x000a_Hæve opvaskemaskine, ekstra vask eller sispentation til én med to rum."/>
    <n v="0"/>
    <n v="0"/>
    <n v="0"/>
    <n v="0"/>
    <n v="0"/>
    <n v="0"/>
    <n v="0"/>
    <n v="0"/>
    <n v="0"/>
    <s v="Birgitte Glerup / Nanna"/>
    <d v="2009-03-05T00:00:00"/>
    <n v="0"/>
    <n v="2"/>
    <n v="0"/>
    <n v="0"/>
    <n v="0"/>
    <n v="2"/>
    <n v="0"/>
    <n v="0"/>
    <n v="0"/>
    <n v="3"/>
    <n v="0"/>
    <n v="0"/>
    <n v="0"/>
    <n v="0"/>
    <n v="0"/>
    <n v="2"/>
    <n v="0"/>
    <n v="0"/>
    <n v="0"/>
    <n v="1"/>
    <n v="20"/>
    <s v="Miele"/>
    <n v="5"/>
    <s v="Nej"/>
    <n v="0"/>
    <s v="Nej"/>
    <s v="Nej"/>
    <s v="Nej"/>
    <n v="1"/>
    <s v="ingen plads"/>
    <s v="Ingen lagerplads, det mangler!_x000a__x000a__x000a_MADHUSKOMMENTAR: Køkkenet er lille, men ud fra en madmæssig vurdering kan det sagtens lade sig gøre, at lave mad til det ønskede antal. Det vil dog på sigt være en fordel at udvide, det kan ske ved at tage lidt af personalestuen. Gulvpladsen er meget trang, der mangler køle/fryseplads._x000a_det skal afklares om køkkenet også for fødevarestyrelsens side kan godkendes til produktion. evt. med disp. til at lave mad til køkkenet kan ombygges._x000a_SPØRGSMÅL: Stedet har fast udflytter, med da det er pædagoger der kører bussen tager de andre steder han. (impulsiv er vigtigt) Kan der findes en køleløsning der kan køle 3-4 timer i bus?"/>
    <n v="0"/>
    <x v="2"/>
    <s v="Valby"/>
    <n v="0"/>
    <n v="0"/>
    <n v="42"/>
    <n v="0"/>
    <n v="0"/>
    <n v="0"/>
    <n v="0"/>
    <n v="0"/>
    <n v="6"/>
    <n v="0"/>
    <n v="0"/>
    <n v="0"/>
    <n v="0"/>
    <n v="0"/>
    <n v="49522.400000000001"/>
  </r>
  <r>
    <x v="0"/>
    <s v="37366_u"/>
    <s v="Labyrinten(skovbus)"/>
    <x v="3"/>
    <s v="Sjælør Boulevard 77"/>
    <n v="2500"/>
    <s v="Valby"/>
    <s v="36 30 43 95"/>
    <s v="37366@buf.kk.dk"/>
    <s v="Lisbeth Haugaard"/>
    <n v="36166710"/>
    <n v="0"/>
    <n v="0"/>
    <s v="Børnehave"/>
    <n v="0"/>
    <n v="0"/>
    <n v="42"/>
    <n v="0"/>
    <n v="0"/>
    <n v="0"/>
    <n v="0"/>
    <n v="0"/>
    <n v="0"/>
    <n v="0"/>
    <n v="0"/>
    <n v="0"/>
    <n v="0"/>
    <n v="0"/>
    <n v="0"/>
    <n v="0"/>
    <n v="0"/>
    <n v="0"/>
    <n v="0"/>
    <n v="0"/>
    <n v="0"/>
    <n v="0"/>
    <n v="0"/>
    <n v="0"/>
    <n v="0"/>
    <n v="0"/>
    <n v="0"/>
    <n v="0"/>
    <n v="0"/>
    <n v="0"/>
    <n v="0"/>
    <n v="0"/>
    <n v="0"/>
    <n v="0"/>
    <n v="0"/>
    <n v="0"/>
    <n v="0"/>
    <n v="0"/>
    <n v="0"/>
    <n v="0"/>
    <n v="80"/>
    <n v="0"/>
    <n v="0"/>
    <n v="0"/>
    <n v="0"/>
    <n v="0"/>
    <n v="0"/>
    <n v="0"/>
    <n v="0"/>
    <n v="0"/>
    <n v="0"/>
    <n v="0"/>
    <n v="0"/>
    <n v="0"/>
    <n v="0"/>
    <n v="0"/>
    <n v="0"/>
    <n v="0"/>
    <n v="0"/>
    <n v="0"/>
    <n v="0"/>
    <n v="0"/>
    <n v="0"/>
    <n v="0"/>
    <n v="0"/>
    <n v="0"/>
    <n v="0"/>
    <n v="0"/>
    <n v="0"/>
    <n v="0"/>
    <s v="Mariah"/>
    <d v="1899-12-30T00:00:00"/>
    <n v="0"/>
    <n v="0"/>
    <n v="0"/>
    <n v="0"/>
    <n v="0"/>
    <n v="0"/>
    <n v="0"/>
    <n v="0"/>
    <n v="0"/>
    <n v="0"/>
    <n v="0"/>
    <n v="0"/>
    <n v="0"/>
    <n v="0"/>
    <n v="0"/>
    <n v="0"/>
    <n v="0"/>
    <n v="0"/>
    <n v="0"/>
    <n v="0"/>
    <n v="0"/>
    <n v="0"/>
    <n v="0"/>
    <n v="0"/>
    <n v="0"/>
    <n v="0"/>
    <n v="0"/>
    <n v="0"/>
    <n v="0"/>
    <n v="0"/>
    <n v="0"/>
    <n v="0"/>
    <x v="2"/>
    <s v="Valby"/>
    <n v="0"/>
    <n v="0"/>
    <n v="42"/>
    <n v="0"/>
    <n v="0"/>
    <n v="0"/>
    <n v="0"/>
    <n v="0"/>
    <n v="6"/>
    <n v="0"/>
    <n v="0"/>
    <n v="0"/>
    <n v="0"/>
    <n v="0"/>
    <n v="49522.400000000001"/>
  </r>
  <r>
    <x v="0"/>
    <s v="37392_u"/>
    <s v="Ryvang 2"/>
    <x v="3"/>
    <s v="Rymarksvej 131"/>
    <n v="2900"/>
    <s v="Hellerup"/>
    <s v="39 29 54 58"/>
    <s v="37392@buf.kk.dk"/>
    <s v="Anne Kløjgaard"/>
    <n v="36474868"/>
    <n v="0"/>
    <s v="37392@buf.kk.dk"/>
    <s v="Børnehave"/>
    <n v="0"/>
    <n v="8"/>
    <n v="70"/>
    <n v="0"/>
    <n v="0"/>
    <n v="0"/>
    <n v="0"/>
    <s v="Nej"/>
    <n v="0"/>
    <n v="0"/>
    <n v="0"/>
    <n v="0"/>
    <n v="0"/>
    <n v="0"/>
    <n v="0"/>
    <n v="5"/>
    <n v="0"/>
    <n v="0"/>
    <n v="5"/>
    <n v="0"/>
    <n v="0"/>
    <n v="0"/>
    <n v="0"/>
    <s v="Ja"/>
    <n v="0"/>
    <s v="Hans Emil"/>
    <n v="0"/>
    <n v="37"/>
    <n v="0"/>
    <n v="0"/>
    <n v="0"/>
    <s v="kurser"/>
    <n v="0"/>
    <n v="0"/>
    <n v="0"/>
    <n v="0"/>
    <n v="0"/>
    <n v="0"/>
    <n v="0"/>
    <n v="0"/>
    <n v="75"/>
    <n v="0"/>
    <n v="1"/>
    <s v="Ja"/>
    <s v="Nej"/>
    <s v="nej"/>
    <n v="0"/>
    <n v="0"/>
    <n v="0"/>
    <n v="0"/>
    <n v="0"/>
    <n v="0"/>
    <n v="0"/>
    <n v="0"/>
    <n v="0"/>
    <s v="Køkken begrænset tilvirk"/>
    <n v="0"/>
    <n v="0"/>
    <n v="0"/>
    <n v="0"/>
    <n v="0"/>
    <n v="0"/>
    <n v="0"/>
    <n v="0"/>
    <n v="0"/>
    <n v="0"/>
    <n v="0"/>
    <n v="0"/>
    <n v="0"/>
    <n v="0"/>
    <s v="Mariah"/>
    <d v="1899-12-30T00:00:00"/>
    <n v="0"/>
    <n v="1"/>
    <n v="0"/>
    <n v="4"/>
    <n v="1"/>
    <n v="0"/>
    <n v="0"/>
    <n v="0"/>
    <n v="0"/>
    <n v="0"/>
    <n v="2"/>
    <n v="0"/>
    <n v="0"/>
    <n v="0"/>
    <n v="0"/>
    <n v="0"/>
    <n v="1"/>
    <n v="0"/>
    <n v="0"/>
    <n v="1"/>
    <n v="25"/>
    <s v="Miele"/>
    <n v="5"/>
    <s v="Nej"/>
    <n v="0"/>
    <s v="Ja"/>
    <s v="Nej"/>
    <s v="Nej"/>
    <n v="2"/>
    <s v="Begrænset"/>
    <n v="0"/>
    <n v="0"/>
    <x v="2"/>
    <s v="Valby"/>
    <n v="0"/>
    <n v="8"/>
    <n v="62"/>
    <n v="0"/>
    <n v="0"/>
    <n v="0"/>
    <n v="0"/>
    <n v="0"/>
    <n v="8"/>
    <n v="0"/>
    <n v="0"/>
    <n v="0"/>
    <n v="0"/>
    <n v="0"/>
    <n v="190738.12"/>
  </r>
  <r>
    <x v="0"/>
    <s v="37397_u"/>
    <s v="Frihedslyst"/>
    <x v="3"/>
    <s v="Ubberødvej 35"/>
    <n v="2970"/>
    <s v="Hørsholm"/>
    <s v="45 86 02 13"/>
    <s v="37397@buf.kk.dk"/>
    <s v="Anne-Marie Jacobsen"/>
    <n v="35429254"/>
    <n v="0"/>
    <s v="37397@buf.kk.dk"/>
    <s v="Børnehave"/>
    <n v="0"/>
    <n v="0"/>
    <n v="44"/>
    <n v="0"/>
    <n v="0"/>
    <n v="0"/>
    <n v="0"/>
    <s v="Nej"/>
    <n v="0"/>
    <n v="0"/>
    <n v="0"/>
    <n v="0"/>
    <n v="0"/>
    <n v="0"/>
    <n v="0"/>
    <n v="5"/>
    <n v="0"/>
    <n v="2"/>
    <n v="5"/>
    <n v="0"/>
    <n v="0"/>
    <n v="90000"/>
    <n v="0"/>
    <s v="Ja"/>
    <n v="0"/>
    <s v="Charlotte"/>
    <n v="2007"/>
    <n v="16"/>
    <n v="0"/>
    <s v="ufaglært"/>
    <s v="5 års erfaring"/>
    <n v="0"/>
    <n v="0"/>
    <n v="0"/>
    <n v="0"/>
    <n v="0"/>
    <n v="0"/>
    <n v="0"/>
    <n v="0"/>
    <n v="0"/>
    <n v="98"/>
    <n v="0"/>
    <n v="2"/>
    <s v="Ja"/>
    <s v="Nej"/>
    <s v="Ja"/>
    <s v="Ja"/>
    <n v="0"/>
    <s v="Ja"/>
    <n v="0"/>
    <s v="Ja"/>
    <n v="0"/>
    <s v="Nej"/>
    <s v="ved ikke"/>
    <n v="0"/>
    <s v="produktionskøkken"/>
    <s v="Ja"/>
    <n v="0"/>
    <n v="0"/>
    <n v="0"/>
    <s v="evt ekstra ovn og en granitplade ved kogebordet"/>
    <n v="0"/>
    <n v="0"/>
    <n v="0"/>
    <n v="0"/>
    <n v="0"/>
    <n v="0"/>
    <n v="0"/>
    <n v="0"/>
    <n v="0"/>
    <s v="Mariah"/>
    <d v="2009-04-22T00:00:00"/>
    <n v="0"/>
    <n v="0"/>
    <n v="1"/>
    <n v="4"/>
    <n v="0"/>
    <n v="0"/>
    <n v="1"/>
    <n v="0"/>
    <n v="3"/>
    <n v="0"/>
    <n v="1"/>
    <n v="1"/>
    <n v="0"/>
    <n v="0"/>
    <n v="0"/>
    <n v="1"/>
    <n v="0"/>
    <n v="0"/>
    <n v="1"/>
    <n v="1"/>
    <n v="2"/>
    <s v="ken"/>
    <n v="3"/>
    <s v="Ja"/>
    <n v="0"/>
    <s v="Ja"/>
    <s v="Ja"/>
    <s v="Nej"/>
    <n v="2"/>
    <s v="Begrænset"/>
    <n v="0"/>
    <n v="0"/>
    <x v="2"/>
    <s v="Valby"/>
    <n v="0"/>
    <n v="0"/>
    <n v="44"/>
    <n v="0"/>
    <n v="0"/>
    <n v="0"/>
    <n v="0"/>
    <n v="0"/>
    <n v="0"/>
    <n v="0"/>
    <n v="0"/>
    <n v="0"/>
    <n v="0"/>
    <n v="0"/>
    <n v="86657.13"/>
  </r>
  <r>
    <x v="0"/>
    <s v="37400_u"/>
    <s v="Kattinge Værk"/>
    <x v="3"/>
    <s v="Boserupvej 152"/>
    <n v="4000"/>
    <s v="Roskilde"/>
    <s v="46 35 27 76"/>
    <s v="37400@buf.kk.dk"/>
    <s v="Birthe Y. Nielsen"/>
    <n v="43648355"/>
    <n v="46352776"/>
    <s v="37400@buf.kk.dk"/>
    <s v="Børnehave"/>
    <n v="0"/>
    <n v="0"/>
    <n v="50"/>
    <n v="0"/>
    <n v="0"/>
    <n v="0"/>
    <n v="0"/>
    <s v="Nej"/>
    <n v="0"/>
    <n v="0"/>
    <n v="0"/>
    <n v="0"/>
    <n v="0"/>
    <n v="0"/>
    <n v="0"/>
    <n v="0"/>
    <n v="5"/>
    <n v="2"/>
    <n v="5"/>
    <n v="0"/>
    <n v="0"/>
    <n v="100000"/>
    <n v="0"/>
    <s v="Ja"/>
    <n v="0"/>
    <s v="Lisbeth"/>
    <n v="2003"/>
    <n v="17"/>
    <n v="0"/>
    <n v="0"/>
    <n v="0"/>
    <n v="0"/>
    <n v="0"/>
    <n v="0"/>
    <n v="0"/>
    <n v="0"/>
    <n v="0"/>
    <n v="0"/>
    <n v="0"/>
    <n v="0"/>
    <n v="97"/>
    <n v="0"/>
    <n v="1"/>
    <s v="Ja"/>
    <s v="Nej"/>
    <s v="Ja"/>
    <s v="Ja"/>
    <s v="hvis udbygning bevilges"/>
    <s v="Ja"/>
    <n v="0"/>
    <s v="Ja"/>
    <n v="0"/>
    <s v="Nej"/>
    <n v="0"/>
    <n v="0"/>
    <s v="Køkken begrænset tilvirk"/>
    <n v="0"/>
    <n v="0"/>
    <n v="0"/>
    <n v="0"/>
    <n v="0"/>
    <n v="0"/>
    <n v="0"/>
    <n v="0"/>
    <n v="0"/>
    <n v="0"/>
    <n v="0"/>
    <n v="0"/>
    <n v="0"/>
    <n v="0"/>
    <s v="Mariah"/>
    <d v="2009-04-23T00:00:00"/>
    <n v="0"/>
    <n v="1"/>
    <n v="0"/>
    <n v="4"/>
    <n v="1"/>
    <n v="0"/>
    <n v="0"/>
    <n v="0"/>
    <n v="0"/>
    <n v="0"/>
    <n v="1"/>
    <n v="0"/>
    <n v="0"/>
    <n v="0"/>
    <n v="0"/>
    <n v="0"/>
    <n v="1"/>
    <n v="0"/>
    <n v="0"/>
    <n v="1"/>
    <n v="25"/>
    <s v="Miele"/>
    <n v="3"/>
    <s v="Nej"/>
    <n v="0"/>
    <s v="Ja"/>
    <s v="Ja"/>
    <s v="Nej"/>
    <n v="1"/>
    <s v="Begrænset"/>
    <s v="har ansøgt om udbygning til grovkøkken for længe siden"/>
    <n v="0"/>
    <x v="2"/>
    <s v="Valby"/>
    <n v="0"/>
    <n v="0"/>
    <n v="42"/>
    <n v="0"/>
    <n v="0"/>
    <n v="0"/>
    <n v="0"/>
    <n v="0"/>
    <n v="8"/>
    <n v="0"/>
    <n v="0"/>
    <n v="0"/>
    <n v="0"/>
    <n v="0"/>
    <n v="129984.22"/>
  </r>
  <r>
    <x v="0"/>
    <n v="37416"/>
    <n v="0"/>
    <x v="3"/>
    <s v="Lykkebovej 9"/>
    <n v="2500"/>
    <s v="Valby"/>
    <n v="36430375"/>
    <s v="37416@buf.kk.dk"/>
    <s v="Birgit Andersen"/>
    <n v="32597337"/>
    <n v="0"/>
    <s v="G854@buf.kk.dk"/>
    <s v="Børnehave"/>
    <n v="0"/>
    <n v="0"/>
    <n v="22"/>
    <n v="0"/>
    <n v="0"/>
    <n v="0"/>
    <n v="0"/>
    <s v="Nej"/>
    <n v="0"/>
    <n v="0"/>
    <n v="0"/>
    <n v="0"/>
    <n v="0"/>
    <n v="0"/>
    <n v="0"/>
    <n v="0"/>
    <n v="5"/>
    <n v="5"/>
    <n v="5"/>
    <n v="0"/>
    <n v="0"/>
    <n v="0"/>
    <s v="Økonomi: flexibel"/>
    <s v="Ja"/>
    <s v="nej"/>
    <s v="Ingelise Kirkefeldt"/>
    <n v="2001"/>
    <n v="31"/>
    <n v="0"/>
    <s v="Økonoma"/>
    <s v="Siden 1972"/>
    <s v="Økologisk oplysningsforund"/>
    <n v="0"/>
    <n v="0"/>
    <n v="0"/>
    <n v="0"/>
    <n v="0"/>
    <n v="0"/>
    <n v="0"/>
    <n v="0"/>
    <n v="87"/>
    <n v="0"/>
    <n v="3"/>
    <s v="Ja"/>
    <s v="ja"/>
    <s v="Ja"/>
    <s v="Ja"/>
    <n v="0"/>
    <s v="Ja"/>
    <n v="0"/>
    <s v="Ja"/>
    <n v="0"/>
    <s v="ja"/>
    <n v="0"/>
    <n v="0"/>
    <s v="produktionskøkken"/>
    <s v="Ja"/>
    <s v="Ingen"/>
    <s v="Ingen"/>
    <s v="Nej"/>
    <s v="Det er et helt perfekt insrettet køkken, med alt hvad man kan ønske sig."/>
    <n v="0"/>
    <n v="0"/>
    <n v="0"/>
    <n v="0"/>
    <n v="0"/>
    <n v="0"/>
    <n v="0"/>
    <n v="0"/>
    <n v="0"/>
    <s v="Cathrine Jerrik / Nanna"/>
    <d v="2009-02-19T00:00:00"/>
    <n v="0"/>
    <n v="0"/>
    <n v="1"/>
    <n v="5"/>
    <n v="0"/>
    <n v="2"/>
    <n v="0"/>
    <n v="0"/>
    <n v="0"/>
    <n v="0"/>
    <n v="2"/>
    <n v="0"/>
    <n v="0"/>
    <n v="0"/>
    <n v="0"/>
    <n v="0"/>
    <n v="1"/>
    <n v="0"/>
    <n v="1"/>
    <n v="1"/>
    <n v="25"/>
    <s v="Miele"/>
    <n v="4"/>
    <s v="Nej"/>
    <n v="0"/>
    <s v="Ja"/>
    <s v="Nej"/>
    <s v="ja"/>
    <n v="4"/>
    <s v="God plads"/>
    <n v="0"/>
    <n v="0"/>
    <x v="4"/>
    <s v="Valby"/>
    <n v="0"/>
    <n v="0"/>
    <n v="0"/>
    <n v="0"/>
    <n v="0"/>
    <n v="0"/>
    <n v="0"/>
    <n v="0"/>
    <n v="0"/>
    <n v="0"/>
    <n v="0"/>
    <n v="0"/>
    <n v="24"/>
    <n v="0"/>
    <n v="0"/>
  </r>
  <r>
    <x v="0"/>
    <n v="37558"/>
    <s v="Lykkebo"/>
    <x v="3"/>
    <s v="Højsagervej 17"/>
    <n v="2500"/>
    <s v="Valby"/>
    <n v="36163345"/>
    <s v="mail@lykkebo.kk.dk"/>
    <s v="Poul Rasmussen/Katja Sten Pedersen"/>
    <n v="35269806"/>
    <n v="0"/>
    <s v="lykkebo@lykkebo.kk.dk"/>
    <s v="Børnehave"/>
    <n v="0"/>
    <n v="0"/>
    <n v="44"/>
    <n v="84"/>
    <n v="70"/>
    <n v="0"/>
    <n v="0"/>
    <s v="Nej"/>
    <n v="0"/>
    <n v="0"/>
    <n v="0"/>
    <n v="0"/>
    <n v="0"/>
    <n v="0"/>
    <n v="0"/>
    <n v="5"/>
    <n v="0"/>
    <n v="0"/>
    <n v="5"/>
    <n v="0"/>
    <n v="0"/>
    <n v="55000"/>
    <n v="0"/>
    <n v="0"/>
    <n v="0"/>
    <n v="0"/>
    <n v="0"/>
    <n v="0"/>
    <n v="0"/>
    <n v="0"/>
    <n v="0"/>
    <n v="0"/>
    <n v="0"/>
    <n v="0"/>
    <n v="0"/>
    <n v="0"/>
    <n v="0"/>
    <n v="0"/>
    <n v="0"/>
    <n v="0"/>
    <n v="98"/>
    <n v="0"/>
    <n v="1"/>
    <s v="Ja"/>
    <s v="ja"/>
    <s v="Ja"/>
    <s v="Ja"/>
    <n v="0"/>
    <s v="Ja"/>
    <s v="Hvis der bliver ansat personale til madlavning"/>
    <s v="Ja"/>
    <n v="0"/>
    <s v="Nej"/>
    <s v="Men vil gerne være med til at bestemme hvilken person der bliver ansat"/>
    <n v="0"/>
    <s v="Køkken begrænset tilvirk"/>
    <s v="nej"/>
    <s v="Mindre"/>
    <n v="0"/>
    <n v="0"/>
    <s v="ovn, kogeplade, gryder, potter og pander. "/>
    <n v="0"/>
    <n v="0"/>
    <n v="0"/>
    <n v="0"/>
    <n v="0"/>
    <n v="0"/>
    <s v="Mindre"/>
    <s v="kogeplade, ovn"/>
    <s v="kan til nød starte op med kold mad fra 1. jan 2010"/>
    <s v="Lone Voss/Sine"/>
    <s v="18/2 2009"/>
    <n v="0"/>
    <n v="0"/>
    <n v="0"/>
    <n v="4"/>
    <n v="0"/>
    <n v="1"/>
    <n v="0"/>
    <n v="0"/>
    <n v="0"/>
    <n v="0"/>
    <n v="2"/>
    <n v="0"/>
    <n v="0"/>
    <n v="0"/>
    <n v="0"/>
    <n v="1"/>
    <n v="0"/>
    <n v="0"/>
    <n v="0"/>
    <n v="0"/>
    <n v="25"/>
    <s v="Miele"/>
    <n v="2"/>
    <n v="0"/>
    <n v="0"/>
    <n v="0"/>
    <s v="Ja"/>
    <s v="ja"/>
    <n v="2"/>
    <s v="Begrænset"/>
    <n v="0"/>
    <n v="0"/>
    <x v="0"/>
    <s v="Valby"/>
    <n v="0"/>
    <n v="0"/>
    <n v="44"/>
    <n v="84"/>
    <n v="70"/>
    <n v="0"/>
    <n v="0"/>
    <n v="0"/>
    <n v="0"/>
    <n v="0"/>
    <n v="0"/>
    <n v="0"/>
    <n v="0"/>
    <n v="0"/>
    <n v="143805.14000000001"/>
  </r>
  <r>
    <x v="0"/>
    <n v="35305"/>
    <s v="Børnehaven Voldparken"/>
    <x v="4"/>
    <s v="Arildsgård 11"/>
    <n v="2700"/>
    <s v="Brønshøj"/>
    <s v="38 28 68 20"/>
    <s v="35305@buf.kk.dk"/>
    <s v="Anders Hansen"/>
    <n v="38608406"/>
    <n v="0"/>
    <s v="35305@buf.kk.dk"/>
    <s v="Børnehave"/>
    <n v="0"/>
    <n v="0"/>
    <n v="83"/>
    <n v="0"/>
    <n v="0"/>
    <n v="0"/>
    <n v="0"/>
    <s v="Nej"/>
    <n v="0"/>
    <n v="0"/>
    <n v="0"/>
    <n v="0"/>
    <n v="0"/>
    <n v="0"/>
    <n v="0"/>
    <n v="0"/>
    <n v="0"/>
    <n v="0"/>
    <n v="5"/>
    <n v="0"/>
    <n v="0"/>
    <n v="60000"/>
    <n v="0"/>
    <n v="0"/>
    <n v="0"/>
    <n v="0"/>
    <n v="0"/>
    <n v="0"/>
    <n v="0"/>
    <n v="0"/>
    <n v="0"/>
    <n v="0"/>
    <n v="0"/>
    <n v="0"/>
    <n v="0"/>
    <n v="0"/>
    <n v="0"/>
    <n v="0"/>
    <n v="0"/>
    <n v="0"/>
    <n v="0"/>
    <n v="0"/>
    <n v="1"/>
    <s v="nej"/>
    <s v="Nej"/>
    <s v="nej"/>
    <s v="Ja"/>
    <s v="De vil gerne lave mad selv men køkkenet behøver nye køkkenelementer + ny opvaskemaskine"/>
    <n v="0"/>
    <s v="De har ikke den helt store indsigt. Består hovedsagligt af forældre af anden etnisk oprindelse"/>
    <s v="Ja"/>
    <s v="Hvis køkkenet bliver ordnet"/>
    <s v="ja"/>
    <s v="Vil gerne have hjælp til rekrutering"/>
    <n v="0"/>
    <s v="produktionskøkken"/>
    <s v="nej"/>
    <s v="Større"/>
    <s v="Mindre"/>
    <n v="0"/>
    <s v="Maling og nye køkkenelementer + opvaskemaskine"/>
    <n v="0"/>
    <n v="0"/>
    <n v="0"/>
    <n v="0"/>
    <n v="0"/>
    <n v="0"/>
    <n v="0"/>
    <n v="0"/>
    <n v="0"/>
    <s v="Cathrine Jerrik/Sine"/>
    <d v="2009-02-27T00:00:00"/>
    <n v="0"/>
    <n v="1"/>
    <n v="0"/>
    <n v="0"/>
    <n v="0"/>
    <n v="0"/>
    <n v="0"/>
    <n v="0"/>
    <n v="0"/>
    <n v="0"/>
    <n v="1"/>
    <n v="0"/>
    <n v="0"/>
    <n v="0"/>
    <n v="0"/>
    <n v="1"/>
    <n v="0"/>
    <n v="0"/>
    <n v="0"/>
    <n v="0"/>
    <n v="40"/>
    <s v="Miele"/>
    <n v="4"/>
    <s v="Nej"/>
    <n v="0"/>
    <n v="0"/>
    <s v="Ja"/>
    <s v="Nej"/>
    <n v="2"/>
    <s v="Begrænset"/>
    <s v="Det er et fint køkken. Lagerplads er sparsomt pt men man kunne finde ekstra plads ved en omrokering"/>
    <n v="0"/>
    <x v="2"/>
    <s v="Vanløse/Brønshøj-Husum"/>
    <n v="0"/>
    <n v="0"/>
    <n v="83"/>
    <n v="0"/>
    <n v="0"/>
    <n v="0"/>
    <n v="0"/>
    <n v="0"/>
    <n v="0"/>
    <n v="0"/>
    <n v="0"/>
    <n v="0"/>
    <n v="0"/>
    <n v="0"/>
    <n v="120736.63"/>
  </r>
  <r>
    <x v="0"/>
    <n v="35309"/>
    <s v="Børnehaven Bellahøj"/>
    <x v="4"/>
    <s v="Bellahøjvej 42A"/>
    <n v="2700"/>
    <s v="Brønshøj"/>
    <s v="38 60 24 92"/>
    <s v="35309@buf.kk.dk"/>
    <s v="Mie Petersen"/>
    <n v="38819920"/>
    <n v="0"/>
    <s v="bornehaven.bellahoj@get2net.dk"/>
    <s v="Børnehave"/>
    <n v="0"/>
    <n v="0"/>
    <n v="69"/>
    <n v="0"/>
    <n v="0"/>
    <n v="0"/>
    <n v="0"/>
    <s v="Nej"/>
    <n v="0"/>
    <n v="0"/>
    <n v="0"/>
    <n v="0"/>
    <n v="0"/>
    <n v="0"/>
    <n v="0"/>
    <n v="5"/>
    <n v="0"/>
    <n v="1"/>
    <n v="5"/>
    <n v="0"/>
    <n v="0"/>
    <n v="83000"/>
    <n v="0"/>
    <s v="Ja"/>
    <n v="0"/>
    <s v="Gülhan Kiraz"/>
    <n v="2006"/>
    <n v="25"/>
    <n v="0"/>
    <s v="ingen"/>
    <s v="fabriksarb. 2 år"/>
    <s v="6 mdr. kantinepraktik + hygiejne"/>
    <n v="0"/>
    <n v="0"/>
    <n v="0"/>
    <n v="0"/>
    <n v="0"/>
    <n v="0"/>
    <n v="0"/>
    <n v="0"/>
    <n v="15"/>
    <n v="0"/>
    <n v="2"/>
    <s v="nej"/>
    <s v="Nej"/>
    <s v="Ja"/>
    <s v="Ja"/>
    <s v="Ønsker ikke mad udefra"/>
    <s v="Ja"/>
    <s v="Flere vil gerne bibeholde madpakker"/>
    <s v="Ja"/>
    <n v="0"/>
    <s v="ja"/>
    <s v="Nuværende køkkenmedarbejdet vil muligvis gerne gå op i tid."/>
    <n v="0"/>
    <s v="produktionskøkken"/>
    <s v="nej"/>
    <s v="Mindre"/>
    <s v="Mindre"/>
    <n v="0"/>
    <s v="Flytte opvaskemaskine for at den kan hæves. Evt. 2 vaske (fødevarestyrelsen?)"/>
    <n v="0"/>
    <n v="0"/>
    <n v="0"/>
    <n v="0"/>
    <n v="0"/>
    <n v="0"/>
    <n v="0"/>
    <n v="0"/>
    <n v="0"/>
    <s v="Birgitte Glerup/Sine"/>
    <d v="2009-03-02T00:00:00"/>
    <n v="0"/>
    <n v="1"/>
    <n v="0"/>
    <n v="0"/>
    <n v="0"/>
    <n v="1"/>
    <n v="0"/>
    <n v="0"/>
    <n v="0"/>
    <n v="1"/>
    <n v="1"/>
    <n v="0"/>
    <n v="0"/>
    <n v="0"/>
    <n v="0"/>
    <n v="0"/>
    <n v="1"/>
    <n v="0"/>
    <n v="0"/>
    <n v="0"/>
    <n v="20"/>
    <s v="Miele"/>
    <n v="7"/>
    <n v="0"/>
    <n v="0"/>
    <s v="Ja"/>
    <s v="Nej"/>
    <s v="Nej"/>
    <n v="0"/>
    <s v="ingen plads"/>
    <n v="0"/>
    <n v="0"/>
    <x v="2"/>
    <s v="Vanløse/Brønshøj-Husum"/>
    <n v="0"/>
    <n v="0"/>
    <n v="64"/>
    <n v="0"/>
    <n v="0"/>
    <n v="0"/>
    <n v="0"/>
    <n v="0"/>
    <n v="0"/>
    <n v="0"/>
    <n v="0"/>
    <n v="0"/>
    <n v="0"/>
    <n v="0"/>
    <n v="82171.37"/>
  </r>
  <r>
    <x v="0"/>
    <n v="35323"/>
    <s v="Engle"/>
    <x v="4"/>
    <s v="Borups Allé 249A"/>
    <n v="2400"/>
    <s v="København NV"/>
    <s v="38 34 04 76"/>
    <s v="engle@webspeed.dk"/>
    <s v="Dorthe Filtenborg Sørensen"/>
    <n v="0"/>
    <n v="0"/>
    <n v="0"/>
    <s v="Børnehave"/>
    <n v="0"/>
    <n v="5"/>
    <n v="22"/>
    <n v="0"/>
    <n v="0"/>
    <n v="0"/>
    <n v="0"/>
    <s v="Nej"/>
    <n v="0"/>
    <n v="0"/>
    <n v="0"/>
    <n v="0"/>
    <n v="0"/>
    <n v="0"/>
    <n v="0"/>
    <n v="5"/>
    <n v="0"/>
    <n v="0"/>
    <n v="5"/>
    <n v="0"/>
    <n v="0"/>
    <n v="25000"/>
    <n v="0"/>
    <n v="0"/>
    <n v="0"/>
    <n v="0"/>
    <n v="0"/>
    <n v="0"/>
    <n v="0"/>
    <n v="0"/>
    <n v="0"/>
    <n v="0"/>
    <n v="0"/>
    <n v="0"/>
    <n v="0"/>
    <n v="0"/>
    <n v="0"/>
    <n v="0"/>
    <n v="0"/>
    <n v="0"/>
    <n v="0"/>
    <n v="0"/>
    <n v="0"/>
    <s v="nej"/>
    <s v="Nej"/>
    <s v="nej"/>
    <s v="Nej"/>
    <s v="Er meget i tvivl. Er meget på tur."/>
    <n v="0"/>
    <n v="0"/>
    <n v="0"/>
    <n v="0"/>
    <n v="0"/>
    <n v="0"/>
    <n v="0"/>
    <s v="Køkken begrænset tilvirk"/>
    <s v="nej"/>
    <n v="0"/>
    <n v="0"/>
    <n v="0"/>
    <n v="0"/>
    <n v="0"/>
    <n v="0"/>
    <n v="0"/>
    <n v="0"/>
    <n v="0"/>
    <n v="0"/>
    <s v="Mindre"/>
    <s v="Ny opvaskemaskine (den nuværende kører på sidste vers). Ekstra køleskab i fuld højde"/>
    <n v="0"/>
    <s v="Mariah"/>
    <n v="0"/>
    <n v="0"/>
    <n v="1"/>
    <n v="0"/>
    <n v="4"/>
    <n v="1"/>
    <n v="0"/>
    <n v="1"/>
    <n v="0"/>
    <n v="0"/>
    <n v="2"/>
    <n v="0"/>
    <n v="0"/>
    <n v="0"/>
    <n v="0"/>
    <n v="0"/>
    <n v="1"/>
    <n v="0"/>
    <n v="0"/>
    <n v="0"/>
    <n v="1"/>
    <n v="25"/>
    <s v="Miele"/>
    <n v="0"/>
    <s v="Nej"/>
    <n v="0"/>
    <s v="Ja"/>
    <s v="Nej"/>
    <s v="Nej"/>
    <n v="1"/>
    <n v="0"/>
    <s v="fra 1. maj - 1. aug er de oppe på 32 børn."/>
    <n v="0"/>
    <x v="2"/>
    <s v="Vanløse/Brønshøj-Husum"/>
    <n v="0"/>
    <n v="5"/>
    <n v="22"/>
    <n v="0"/>
    <n v="0"/>
    <n v="0"/>
    <n v="0"/>
    <n v="0"/>
    <n v="0"/>
    <n v="0"/>
    <n v="0"/>
    <n v="0"/>
    <n v="0"/>
    <n v="0"/>
    <n v="20629.400000000001"/>
  </r>
  <r>
    <x v="0"/>
    <n v="35333"/>
    <s v="Slettegården"/>
    <x v="4"/>
    <s v="Dybendalsvej 33"/>
    <n v="2720"/>
    <s v="Vanløse"/>
    <s v="38 71 78 18"/>
    <s v="35333@buf.kk.dk"/>
    <s v="Morten Zeuthen Nielsen"/>
    <n v="22546888"/>
    <n v="38717818"/>
    <s v="35333@buf.kk.dk"/>
    <s v="Børnehave"/>
    <n v="0"/>
    <n v="0"/>
    <n v="22"/>
    <n v="0"/>
    <n v="0"/>
    <n v="0"/>
    <n v="0"/>
    <s v="Nej"/>
    <n v="0"/>
    <n v="0"/>
    <n v="0"/>
    <n v="0"/>
    <n v="0"/>
    <n v="0"/>
    <n v="0"/>
    <n v="0"/>
    <n v="0"/>
    <n v="0"/>
    <n v="0"/>
    <n v="0"/>
    <n v="0"/>
    <n v="0"/>
    <n v="0"/>
    <n v="0"/>
    <n v="0"/>
    <n v="0"/>
    <n v="0"/>
    <n v="0"/>
    <n v="0"/>
    <n v="0"/>
    <n v="0"/>
    <n v="0"/>
    <n v="0"/>
    <n v="0"/>
    <n v="0"/>
    <n v="0"/>
    <n v="0"/>
    <n v="0"/>
    <n v="0"/>
    <n v="0"/>
    <n v="90"/>
    <n v="0"/>
    <n v="1"/>
    <s v="Ja"/>
    <s v="Nej"/>
    <s v="nej"/>
    <s v="Ja"/>
    <s v="Vil gerne lave mad selv, men vil dels gerne vide om det lille køkken kan godkendes - og om der følger budget med."/>
    <n v="0"/>
    <s v="Blandet holding, afventende"/>
    <s v="Ja"/>
    <s v="Hvis der følger budget med"/>
    <s v="ja"/>
    <s v="Vil muligvis gerne have hjælp"/>
    <n v="0"/>
    <s v="produktionskøkken"/>
    <s v="Ja"/>
    <s v="Mindre"/>
    <s v="Ingen"/>
    <n v="0"/>
    <s v="større køleskab i fuld højde"/>
    <n v="0"/>
    <n v="0"/>
    <n v="0"/>
    <n v="0"/>
    <n v="0"/>
    <n v="0"/>
    <n v="0"/>
    <n v="0"/>
    <s v="Køkkenet er ikke godkendt til produktion af fødevaremyndighederne"/>
    <n v="0"/>
    <d v="1899-12-30T00:00:00"/>
    <n v="0"/>
    <n v="1"/>
    <n v="0"/>
    <n v="0"/>
    <n v="0"/>
    <n v="1"/>
    <n v="0"/>
    <n v="0"/>
    <n v="0"/>
    <n v="1"/>
    <n v="0"/>
    <n v="0"/>
    <n v="0"/>
    <n v="0"/>
    <n v="0"/>
    <n v="1"/>
    <n v="0"/>
    <n v="0"/>
    <n v="0"/>
    <n v="1"/>
    <n v="20"/>
    <s v="Miele"/>
    <n v="3"/>
    <n v="0"/>
    <n v="0"/>
    <s v="Nej"/>
    <s v="Ja"/>
    <s v="Nej"/>
    <n v="1"/>
    <s v="ingen plads"/>
    <s v="Det anbefales at udstyre køkkenet med et nyt køleskab i fuld højde. Det skal afklares om køkkenet kan smiley-godkendes, det har det ikke været tidligere."/>
    <n v="0"/>
    <x v="2"/>
    <s v="Vanløse/Brønshøj-Husum"/>
    <n v="0"/>
    <n v="0"/>
    <n v="22"/>
    <n v="0"/>
    <n v="0"/>
    <n v="0"/>
    <n v="0"/>
    <n v="0"/>
    <n v="0"/>
    <n v="0"/>
    <n v="0"/>
    <n v="0"/>
    <n v="0"/>
    <n v="0"/>
    <n v="16546.53"/>
  </r>
  <r>
    <x v="0"/>
    <n v="35341"/>
    <s v="Kollektivhuset Bella"/>
    <x v="4"/>
    <s v="Frederikssundsvej 123E"/>
    <n v="2700"/>
    <s v="Brønshøj"/>
    <s v="38 28 69 16"/>
    <s v="35341@buf.kk.dk"/>
    <s v="Pia Nordstrøm"/>
    <n v="0"/>
    <n v="0"/>
    <s v="35341@buf.kk.dk"/>
    <s v="Børnehave"/>
    <n v="0"/>
    <n v="0"/>
    <n v="64"/>
    <n v="0"/>
    <n v="0"/>
    <n v="0"/>
    <n v="0"/>
    <s v="Nej"/>
    <n v="0"/>
    <n v="0"/>
    <n v="0"/>
    <n v="0"/>
    <n v="0"/>
    <n v="0"/>
    <n v="0"/>
    <n v="5"/>
    <n v="0"/>
    <n v="0"/>
    <n v="5"/>
    <n v="0"/>
    <n v="0"/>
    <n v="24000"/>
    <n v="0"/>
    <n v="0"/>
    <n v="0"/>
    <n v="0"/>
    <n v="0"/>
    <n v="0"/>
    <n v="0"/>
    <n v="0"/>
    <n v="0"/>
    <n v="0"/>
    <n v="0"/>
    <n v="0"/>
    <n v="0"/>
    <n v="0"/>
    <n v="0"/>
    <n v="0"/>
    <n v="0"/>
    <n v="0"/>
    <n v="80"/>
    <n v="0"/>
    <n v="1"/>
    <s v="Ja"/>
    <s v="Nej"/>
    <s v="Ja"/>
    <s v="Ja"/>
    <n v="0"/>
    <n v="0"/>
    <s v="ved ikke"/>
    <s v="Ja"/>
    <n v="0"/>
    <n v="0"/>
    <s v="overvejer"/>
    <n v="0"/>
    <s v="Køkken begrænset tilvirk"/>
    <n v="0"/>
    <n v="0"/>
    <n v="0"/>
    <n v="0"/>
    <n v="0"/>
    <n v="0"/>
    <n v="0"/>
    <n v="0"/>
    <n v="0"/>
    <n v="0"/>
    <n v="0"/>
    <s v="Større"/>
    <n v="0"/>
    <s v="Pt. er de i gang med en sammenlægning. Der skal laves nyt køkken/alrum (evt. kontakt bygningsafdelingen)"/>
    <s v="Lone Voss / Sine"/>
    <d v="2009-03-05T00:00:00"/>
    <n v="0"/>
    <n v="1"/>
    <n v="0"/>
    <n v="4"/>
    <n v="0"/>
    <n v="1"/>
    <n v="0"/>
    <n v="0"/>
    <n v="0"/>
    <n v="0"/>
    <n v="2"/>
    <n v="0"/>
    <n v="1"/>
    <n v="0"/>
    <n v="0"/>
    <n v="0"/>
    <n v="0"/>
    <n v="0"/>
    <n v="0"/>
    <n v="1"/>
    <n v="20"/>
    <s v="Miele"/>
    <n v="2.5"/>
    <s v="Nej"/>
    <n v="0"/>
    <s v="Nej"/>
    <s v="Nej"/>
    <s v="Nej"/>
    <n v="1"/>
    <s v="ingen plads"/>
    <n v="0"/>
    <n v="0"/>
    <x v="2"/>
    <s v="Vanløse/Brønshøj-Husum"/>
    <n v="0"/>
    <n v="0"/>
    <n v="62"/>
    <n v="0"/>
    <n v="0"/>
    <n v="0"/>
    <n v="0"/>
    <n v="0"/>
    <n v="0"/>
    <n v="0"/>
    <n v="0"/>
    <n v="0"/>
    <n v="0"/>
    <n v="0"/>
    <n v="63475.27"/>
  </r>
  <r>
    <x v="0"/>
    <n v="35342"/>
    <s v="Husum Børnehave"/>
    <x v="4"/>
    <s v="Frederikssundsvej 298"/>
    <n v="2700"/>
    <s v="Brønshøj"/>
    <s v="38 28 45 65"/>
    <s v="35342@buf.kk.dk"/>
    <s v="Susanne Christensen"/>
    <n v="0"/>
    <n v="0"/>
    <s v="35342@buf.kk.dk"/>
    <s v="Børnehave"/>
    <n v="0"/>
    <n v="13"/>
    <n v="44"/>
    <n v="0"/>
    <n v="0"/>
    <n v="0"/>
    <n v="0"/>
    <s v="Nej"/>
    <n v="0"/>
    <n v="0"/>
    <n v="0"/>
    <n v="0"/>
    <n v="0"/>
    <n v="0"/>
    <n v="0"/>
    <n v="5"/>
    <n v="0"/>
    <n v="0"/>
    <n v="5"/>
    <n v="0"/>
    <n v="0"/>
    <n v="50000"/>
    <n v="0"/>
    <n v="0"/>
    <n v="0"/>
    <n v="0"/>
    <n v="0"/>
    <n v="0"/>
    <n v="0"/>
    <n v="0"/>
    <n v="0"/>
    <n v="0"/>
    <n v="0"/>
    <n v="0"/>
    <n v="0"/>
    <n v="0"/>
    <n v="0"/>
    <n v="0"/>
    <n v="0"/>
    <n v="0"/>
    <n v="85"/>
    <n v="0"/>
    <n v="1"/>
    <s v="Ja"/>
    <s v="Nej"/>
    <s v="Ja"/>
    <n v="0"/>
    <s v="Afventer hvad der bliver bestemt  i kommunen"/>
    <n v="0"/>
    <s v="Har endnu ikke taget stilling, men flertallet vil nok sige ja"/>
    <s v="Ja"/>
    <s v="Meget gerne, men kun hvis det kan blive uden for mange problemer"/>
    <s v="ja"/>
    <s v="Har allerede en aktuel person"/>
    <n v="0"/>
    <s v="produktionskøkken"/>
    <s v="nej"/>
    <s v="Mindre"/>
    <s v="Mindre"/>
    <s v="ja"/>
    <s v="Der skal males og et loft skal repareres. Evt. et nyt komfur eller 1 ovn mere + køleskab"/>
    <n v="0"/>
    <n v="0"/>
    <n v="0"/>
    <n v="0"/>
    <n v="0"/>
    <n v="0"/>
    <n v="0"/>
    <n v="0"/>
    <n v="0"/>
    <s v="Cathrine Jerrik/Sine"/>
    <d v="2009-03-02T00:00:00"/>
    <n v="0"/>
    <n v="1"/>
    <n v="0"/>
    <n v="0"/>
    <n v="0"/>
    <n v="0"/>
    <n v="0"/>
    <n v="0"/>
    <n v="0"/>
    <n v="3"/>
    <n v="1"/>
    <n v="0"/>
    <n v="0"/>
    <n v="0"/>
    <n v="0"/>
    <n v="1"/>
    <n v="0"/>
    <n v="0"/>
    <n v="1"/>
    <n v="1"/>
    <n v="25"/>
    <s v="Miele"/>
    <n v="3"/>
    <n v="0"/>
    <n v="0"/>
    <s v="Ja"/>
    <s v="Ja"/>
    <s v="Nej"/>
    <n v="2"/>
    <s v="Begrænset"/>
    <n v="0"/>
    <n v="0"/>
    <x v="2"/>
    <s v="Vanløse/Brønshøj-Husum"/>
    <n v="0"/>
    <n v="13"/>
    <n v="44"/>
    <n v="0"/>
    <n v="0"/>
    <n v="0"/>
    <n v="0"/>
    <n v="0"/>
    <n v="0"/>
    <n v="0"/>
    <n v="0"/>
    <n v="0"/>
    <n v="0"/>
    <n v="0"/>
    <n v="63934.68"/>
  </r>
  <r>
    <x v="0"/>
    <n v="35345"/>
    <s v="Børnehaven Lillefod"/>
    <x v="4"/>
    <s v="Præstegårds Allé 13"/>
    <n v="2700"/>
    <s v="Brønshøj"/>
    <s v="38 28 12 18"/>
    <s v="35345@buf.kk.dk"/>
    <s v="Betina Sahl Poulsen"/>
    <n v="38867077"/>
    <n v="0"/>
    <s v="lillefod@adslhome.dk"/>
    <s v="Børnehave"/>
    <n v="0"/>
    <n v="0"/>
    <n v="30"/>
    <n v="0"/>
    <n v="0"/>
    <n v="0"/>
    <n v="0"/>
    <s v="Nej"/>
    <n v="0"/>
    <n v="0"/>
    <n v="0"/>
    <n v="0"/>
    <n v="0"/>
    <n v="0"/>
    <n v="0"/>
    <n v="0"/>
    <n v="5"/>
    <n v="0"/>
    <n v="5"/>
    <n v="0"/>
    <n v="0"/>
    <n v="45000"/>
    <n v="0"/>
    <n v="0"/>
    <n v="0"/>
    <n v="0"/>
    <n v="0"/>
    <n v="0"/>
    <n v="0"/>
    <n v="0"/>
    <n v="0"/>
    <n v="0"/>
    <n v="0"/>
    <n v="0"/>
    <n v="0"/>
    <n v="0"/>
    <n v="0"/>
    <n v="0"/>
    <n v="0"/>
    <n v="0"/>
    <n v="95"/>
    <n v="0"/>
    <n v="0"/>
    <s v="Ja"/>
    <s v="Nej"/>
    <s v="nej"/>
    <s v="Ja"/>
    <s v="Vil under ingen omstændigheder have det udefra."/>
    <s v="Ja"/>
    <s v="Se ovenfor"/>
    <s v="Ja"/>
    <n v="0"/>
    <s v="Nej"/>
    <s v="Vil gerne have hjælp til rekruttering. Evt. før (gerne mandlig medarbejder)"/>
    <n v="0"/>
    <s v="Køkken begrænset tilvirk"/>
    <n v="0"/>
    <n v="0"/>
    <n v="0"/>
    <n v="0"/>
    <n v="0"/>
    <s v="Mindre"/>
    <s v="Mindre"/>
    <s v="Nej"/>
    <s v="Kogebord + hæve/sænkebord, evt. ekstra ovn. Tage nogle af de gamle elementer ned. Hæve opvaskemaskine. Nyt køleskab i fuld højde. Ekstra vask. "/>
    <n v="0"/>
    <n v="0"/>
    <n v="0"/>
    <n v="0"/>
    <n v="0"/>
    <s v="Birgitte Glerup /Sine"/>
    <d v="2009-03-12T00:00:00"/>
    <n v="0"/>
    <n v="0"/>
    <n v="1"/>
    <n v="4"/>
    <n v="0"/>
    <n v="1"/>
    <n v="0"/>
    <n v="0"/>
    <n v="0"/>
    <n v="1"/>
    <n v="0"/>
    <n v="0"/>
    <n v="1"/>
    <n v="0"/>
    <n v="0"/>
    <n v="0"/>
    <n v="0"/>
    <n v="0"/>
    <n v="1"/>
    <n v="1"/>
    <n v="20"/>
    <s v="Miele"/>
    <n v="8"/>
    <s v="Nej"/>
    <n v="0"/>
    <s v="Ja"/>
    <s v="Nej"/>
    <s v="Nej"/>
    <n v="1"/>
    <s v="Begrænset"/>
    <s v="Lederen gjorde opmærksom på: der er mulighed for storkøkken i kælderen, der leverer til andre inst. Dette køkken skal bygges op fra grunden."/>
    <n v="0"/>
    <x v="2"/>
    <s v="Vanløse/Brønshøj-Husum"/>
    <n v="0"/>
    <n v="0"/>
    <n v="30"/>
    <n v="0"/>
    <n v="0"/>
    <n v="0"/>
    <n v="0"/>
    <n v="0"/>
    <n v="0"/>
    <n v="0"/>
    <n v="0"/>
    <n v="0"/>
    <n v="0"/>
    <n v="0"/>
    <n v="50019.42"/>
  </r>
  <r>
    <x v="0"/>
    <s v="35365_u"/>
    <s v="Nordtoftegård"/>
    <x v="4"/>
    <s v="Yderholmvej 25B"/>
    <n v="2680"/>
    <s v="Solrød Strand"/>
    <s v="51 55 96 16"/>
    <s v="35365@buf.kk.dk"/>
    <s v="Pernille Fich"/>
    <n v="35431072"/>
    <n v="0"/>
    <s v="35365@buf.kk.dk"/>
    <s v="Børnehave"/>
    <n v="0"/>
    <n v="0"/>
    <n v="50"/>
    <n v="0"/>
    <n v="0"/>
    <n v="0"/>
    <n v="0"/>
    <s v="Nej"/>
    <n v="0"/>
    <n v="0"/>
    <n v="0"/>
    <n v="0"/>
    <n v="0"/>
    <n v="0"/>
    <n v="0"/>
    <n v="5"/>
    <n v="5"/>
    <n v="0"/>
    <n v="5"/>
    <n v="0"/>
    <n v="0"/>
    <n v="56000"/>
    <n v="0"/>
    <s v="Nej"/>
    <s v="Ja"/>
    <n v="0"/>
    <n v="0"/>
    <n v="15"/>
    <n v="0"/>
    <s v="Bager med børn"/>
    <n v="0"/>
    <n v="0"/>
    <n v="0"/>
    <n v="0"/>
    <n v="0"/>
    <n v="0"/>
    <n v="0"/>
    <n v="0"/>
    <n v="0"/>
    <n v="0"/>
    <n v="80"/>
    <n v="0"/>
    <n v="2"/>
    <s v="Ja"/>
    <s v="Nej"/>
    <s v="Ja"/>
    <s v="Nej"/>
    <n v="0"/>
    <s v="Nej"/>
    <n v="0"/>
    <s v="Nej"/>
    <n v="0"/>
    <n v="0"/>
    <n v="0"/>
    <n v="0"/>
    <s v="Modtagerkøkken"/>
    <n v="0"/>
    <n v="0"/>
    <n v="0"/>
    <n v="0"/>
    <n v="0"/>
    <n v="0"/>
    <n v="0"/>
    <n v="0"/>
    <n v="0"/>
    <n v="0"/>
    <n v="0"/>
    <n v="0"/>
    <n v="0"/>
    <n v="0"/>
    <s v="Lone Voss"/>
    <d v="1899-12-30T00:00:00"/>
    <n v="0"/>
    <n v="1"/>
    <n v="0"/>
    <n v="4"/>
    <n v="1"/>
    <n v="0"/>
    <n v="0"/>
    <n v="0"/>
    <n v="0"/>
    <n v="4"/>
    <n v="0"/>
    <n v="0"/>
    <n v="0"/>
    <n v="0"/>
    <n v="0"/>
    <n v="1"/>
    <n v="0"/>
    <n v="0"/>
    <n v="0"/>
    <n v="1"/>
    <n v="20"/>
    <s v="Miele"/>
    <n v="3"/>
    <s v="Nej"/>
    <n v="0"/>
    <s v="Ja"/>
    <s v="Ja"/>
    <s v="Nej"/>
    <n v="1"/>
    <s v="ingen plads"/>
    <n v="0"/>
    <n v="0"/>
    <x v="2"/>
    <s v="Vanløse/Brønshøj-Husum"/>
    <n v="0"/>
    <n v="0"/>
    <n v="50"/>
    <n v="0"/>
    <n v="0"/>
    <n v="0"/>
    <n v="0"/>
    <n v="0"/>
    <n v="0"/>
    <n v="0"/>
    <n v="0"/>
    <n v="0"/>
    <n v="0"/>
    <n v="0"/>
    <n v="56696.46"/>
  </r>
  <r>
    <x v="0"/>
    <n v="35367"/>
    <s v="Rundkørslen"/>
    <x v="4"/>
    <s v="Hvedevej 45"/>
    <n v="2700"/>
    <s v="Brønshøj"/>
    <s v="38 60 06 42"/>
    <s v="35367@buf.kk.dk"/>
    <s v="Elsebeth Jensen"/>
    <n v="38288061"/>
    <n v="0"/>
    <s v="bhhvedevej45@tiscali.dk"/>
    <s v="Børnehave"/>
    <n v="0"/>
    <n v="0"/>
    <n v="23"/>
    <n v="0"/>
    <n v="0"/>
    <n v="0"/>
    <n v="0"/>
    <s v="Nej"/>
    <n v="0"/>
    <n v="0"/>
    <n v="0"/>
    <n v="0"/>
    <n v="0"/>
    <n v="0"/>
    <n v="0"/>
    <n v="5"/>
    <n v="0"/>
    <n v="0"/>
    <n v="5"/>
    <n v="0"/>
    <n v="0"/>
    <n v="30000"/>
    <n v="0"/>
    <n v="0"/>
    <n v="0"/>
    <n v="0"/>
    <n v="0"/>
    <n v="0"/>
    <n v="0"/>
    <n v="0"/>
    <n v="0"/>
    <n v="0"/>
    <n v="0"/>
    <n v="0"/>
    <n v="0"/>
    <n v="0"/>
    <n v="0"/>
    <n v="0"/>
    <n v="0"/>
    <n v="0"/>
    <n v="80"/>
    <n v="0"/>
    <n v="0"/>
    <s v="Ja"/>
    <s v="Nej"/>
    <s v="nej"/>
    <s v="Ja"/>
    <s v="Ja helt klart, som pædagogisk aktivitet"/>
    <s v="Ja"/>
    <n v="0"/>
    <s v="Ja"/>
    <n v="0"/>
    <s v="ja"/>
    <s v="Henvender sig hvis de har brug for hjælp. Har evt. en i kikkerten."/>
    <n v="0"/>
    <s v="Køkken begrænset tilvirk"/>
    <n v="0"/>
    <n v="0"/>
    <n v="0"/>
    <n v="0"/>
    <n v="0"/>
    <s v="Mindre"/>
    <s v="Mindre"/>
    <s v="Nej"/>
    <s v="Der er plads til opsættelse af bordplade m. vask m. hævet opvaskemaskine ved siden af. Fliser på væg - er der krav om det??. Køkkenet ville fint kunne producere til 23 + voksne"/>
    <n v="0"/>
    <n v="0"/>
    <n v="0"/>
    <n v="0"/>
    <n v="0"/>
    <s v="Birgitte Glerup / Sine"/>
    <d v="2009-03-12T00:00:00"/>
    <n v="0"/>
    <n v="1"/>
    <n v="0"/>
    <n v="4"/>
    <n v="0"/>
    <n v="1"/>
    <n v="0"/>
    <n v="0"/>
    <n v="0"/>
    <n v="0"/>
    <n v="1"/>
    <n v="0"/>
    <n v="0"/>
    <n v="0"/>
    <n v="0"/>
    <n v="1"/>
    <n v="0"/>
    <n v="0"/>
    <n v="0"/>
    <n v="1"/>
    <n v="20"/>
    <s v="Miele"/>
    <n v="3"/>
    <s v="Nej"/>
    <n v="0"/>
    <s v="Nej"/>
    <s v="Ja"/>
    <s v="Nej"/>
    <n v="1"/>
    <s v="Begrænset"/>
    <s v="Institutionen vil meget gerne lave madenselv. Hvis der ikke er midler til istandsættelsen umiddelbart, vil de gerne godkendes til fx koldt køkken el. vegetar køkken til at starte med for at komme i gang - og så senere fuld produktion."/>
    <n v="0"/>
    <x v="2"/>
    <s v="Vanløse/Brønshøj-Husum"/>
    <n v="0"/>
    <n v="0"/>
    <n v="23"/>
    <n v="0"/>
    <n v="0"/>
    <n v="0"/>
    <n v="0"/>
    <n v="0"/>
    <n v="0"/>
    <n v="0"/>
    <n v="0"/>
    <n v="0"/>
    <n v="0"/>
    <n v="0"/>
    <n v="32308.02"/>
  </r>
  <r>
    <x v="0"/>
    <n v="35368"/>
    <s v="Børnehaven Ansgar"/>
    <x v="4"/>
    <s v="Hvidkildevej 10"/>
    <n v="2400"/>
    <s v="København NV"/>
    <s v="38 34 89 44"/>
    <s v="bh-ansgar@gfnet.dk"/>
    <s v="Anders Zeuthen"/>
    <n v="38869998"/>
    <n v="38348944"/>
    <s v="35368@buf.kk.dk"/>
    <s v="Børnehave"/>
    <n v="0"/>
    <n v="0"/>
    <n v="30"/>
    <n v="0"/>
    <n v="0"/>
    <n v="0"/>
    <n v="0"/>
    <s v="Nej"/>
    <n v="0"/>
    <n v="0"/>
    <n v="0"/>
    <n v="0"/>
    <n v="0"/>
    <n v="0"/>
    <n v="0"/>
    <n v="5"/>
    <n v="0"/>
    <n v="1"/>
    <n v="5"/>
    <n v="0"/>
    <n v="0"/>
    <n v="2000"/>
    <n v="0"/>
    <n v="0"/>
    <n v="0"/>
    <n v="0"/>
    <n v="0"/>
    <n v="0"/>
    <n v="0"/>
    <n v="0"/>
    <n v="0"/>
    <n v="0"/>
    <n v="0"/>
    <n v="0"/>
    <n v="0"/>
    <n v="0"/>
    <n v="0"/>
    <n v="0"/>
    <n v="0"/>
    <n v="0"/>
    <n v="90"/>
    <n v="0"/>
    <n v="1"/>
    <s v="Ja"/>
    <s v="Nej"/>
    <s v="Ja"/>
    <n v="0"/>
    <s v="holdningen er at søge den bedste løsning"/>
    <n v="0"/>
    <s v="ved ikke"/>
    <n v="0"/>
    <s v="holdningen er at søge den bedste løsning"/>
    <n v="0"/>
    <s v="vil lige se tiden an (hvor mange timer bliver der tildelt og andet)"/>
    <n v="0"/>
    <s v="Køkken begrænset tilvirk"/>
    <n v="0"/>
    <n v="0"/>
    <n v="0"/>
    <n v="0"/>
    <n v="0"/>
    <n v="0"/>
    <n v="0"/>
    <n v="0"/>
    <n v="0"/>
    <n v="0"/>
    <n v="0"/>
    <s v="Større"/>
    <s v="Komfur udskiftes med 2 kogeplader nedfælget i nyetableret køkkenbord. Skab nedlægges til ovnindsats. Ved bagdør etableres en arbejdsplads med plade som kan hænges på vægen."/>
    <s v="Dette kræves hvis der skal gang i køkkenet med begrænset tilvirkning."/>
    <s v="Lone Voss / Sine"/>
    <d v="2009-03-10T00:00:00"/>
    <n v="0"/>
    <n v="1"/>
    <n v="0"/>
    <n v="4"/>
    <n v="1"/>
    <n v="0"/>
    <n v="0"/>
    <n v="0"/>
    <n v="0"/>
    <n v="1"/>
    <n v="0"/>
    <n v="0"/>
    <n v="0"/>
    <n v="0"/>
    <n v="0"/>
    <n v="1"/>
    <n v="0"/>
    <n v="0"/>
    <n v="0"/>
    <n v="1"/>
    <n v="75"/>
    <s v="Miele"/>
    <n v="0"/>
    <s v="Nej"/>
    <n v="0"/>
    <s v="Nej"/>
    <s v="Nej"/>
    <s v="Nej"/>
    <n v="1"/>
    <s v="ingen plads"/>
    <s v="Opbevaring etableres. En hurtigere vaskemaskine"/>
    <n v="0"/>
    <x v="2"/>
    <s v="Vanløse/Brønshøj-Husum"/>
    <n v="0"/>
    <n v="0"/>
    <n v="30"/>
    <n v="0"/>
    <n v="0"/>
    <n v="0"/>
    <n v="0"/>
    <n v="0"/>
    <n v="0"/>
    <n v="0"/>
    <n v="0"/>
    <n v="0"/>
    <n v="0"/>
    <n v="0"/>
    <n v="33506.89"/>
  </r>
  <r>
    <x v="0"/>
    <n v="35372"/>
    <s v="Børnehaven &quot;Det gule hus&quot;"/>
    <x v="4"/>
    <s v="Håbets Allé 12"/>
    <n v="2700"/>
    <s v="Brønshøj"/>
    <s v="38 28 35 09"/>
    <s v="boernehavendgh@get2net.dk"/>
    <s v="Nina Nielsen"/>
    <n v="0"/>
    <n v="0"/>
    <s v="35372@buf.kk.dk"/>
    <s v="Børnehave"/>
    <n v="0"/>
    <n v="0"/>
    <n v="22"/>
    <n v="0"/>
    <n v="0"/>
    <n v="0"/>
    <n v="0"/>
    <s v="Nej"/>
    <n v="0"/>
    <n v="0"/>
    <n v="0"/>
    <n v="0"/>
    <n v="0"/>
    <n v="0"/>
    <n v="0"/>
    <n v="5"/>
    <n v="0"/>
    <n v="0"/>
    <n v="5"/>
    <n v="0"/>
    <n v="0"/>
    <n v="25000"/>
    <n v="0"/>
    <n v="0"/>
    <n v="0"/>
    <n v="0"/>
    <n v="0"/>
    <n v="0"/>
    <n v="0"/>
    <n v="0"/>
    <n v="0"/>
    <n v="0"/>
    <n v="0"/>
    <n v="0"/>
    <n v="0"/>
    <n v="0"/>
    <n v="0"/>
    <n v="0"/>
    <n v="0"/>
    <n v="0"/>
    <n v="100"/>
    <n v="0"/>
    <n v="2"/>
    <s v="Ja"/>
    <s v="Nej"/>
    <s v="nej"/>
    <s v="Ja"/>
    <s v="men køkkenet er langt fra køreklar"/>
    <s v="Ja"/>
    <n v="0"/>
    <s v="Ja"/>
    <n v="0"/>
    <s v="ja"/>
    <s v="men ikke relevant pt."/>
    <n v="0"/>
    <s v="Modtagerkøkken"/>
    <n v="0"/>
    <n v="0"/>
    <n v="0"/>
    <n v="0"/>
    <n v="0"/>
    <s v="Mindre"/>
    <s v="Større"/>
    <s v="Nej"/>
    <s v="Nye køkkenelementer + bordplade, opvaskemaskine, 2 vaske, køleskab"/>
    <n v="0"/>
    <n v="0"/>
    <s v="Mindre"/>
    <s v="Ny vaskbar bordplade"/>
    <n v="0"/>
    <s v="Birgitte Glerup / Sine"/>
    <d v="2009-03-09T00:00:00"/>
    <n v="0"/>
    <n v="1"/>
    <n v="0"/>
    <n v="4"/>
    <n v="0"/>
    <n v="1"/>
    <n v="0"/>
    <n v="0"/>
    <n v="0"/>
    <n v="1"/>
    <n v="1"/>
    <n v="0"/>
    <n v="0"/>
    <n v="0"/>
    <n v="0"/>
    <n v="1"/>
    <n v="0"/>
    <n v="0"/>
    <n v="0"/>
    <n v="1"/>
    <n v="60"/>
    <s v="Siemens"/>
    <n v="4"/>
    <s v="Nej"/>
    <n v="0"/>
    <s v="Nej"/>
    <s v="Nej"/>
    <s v="Nej"/>
    <n v="1"/>
    <s v="ingen plads"/>
    <s v="Lagerplads mulig hvis man må blande med anden lagerplads. Institutionen vil meget gerne lave al mad selv. De sætter måltidet meget højt og vil også gerne ofte spise i det fri. Der er et fint rum, men det kræver flere nyanskaffelser, bl.a. alle elementer. En lille opjustering til en start kunne også være en mulighed, så de kan lave noget af maden selv. Eller kun have kold mad. Spørgsmål fra institutionen: Kan de med mindre køkken opgraderes til at kunne lave noget af maden?"/>
    <n v="0"/>
    <x v="2"/>
    <s v="Vanløse/Brønshøj-Husum"/>
    <n v="0"/>
    <n v="0"/>
    <n v="21"/>
    <n v="0"/>
    <n v="0"/>
    <n v="0"/>
    <n v="0"/>
    <n v="0"/>
    <n v="0"/>
    <n v="0"/>
    <n v="0"/>
    <n v="0"/>
    <n v="0"/>
    <n v="0"/>
    <n v="50919.7"/>
  </r>
  <r>
    <x v="0"/>
    <n v="35377"/>
    <s v="Montessori"/>
    <x v="4"/>
    <s v="Jernbane Allé 24B"/>
    <n v="2720"/>
    <s v="Vanløse"/>
    <s v="38 74 31 49"/>
    <s v="37377@buf.kk.dk"/>
    <s v="Anette (Souschef) Rasmussen"/>
    <n v="0"/>
    <n v="38743149"/>
    <s v="35377@buf.kk.dk"/>
    <s v="Børnehave"/>
    <n v="0"/>
    <n v="0"/>
    <n v="12"/>
    <n v="0"/>
    <n v="0"/>
    <n v="0"/>
    <n v="0"/>
    <s v="Nej"/>
    <n v="0"/>
    <n v="0"/>
    <n v="0"/>
    <n v="0"/>
    <n v="0"/>
    <n v="0"/>
    <n v="0"/>
    <n v="0"/>
    <n v="0"/>
    <n v="1"/>
    <n v="0"/>
    <n v="0"/>
    <n v="0"/>
    <n v="12500"/>
    <n v="0"/>
    <n v="0"/>
    <n v="0"/>
    <n v="0"/>
    <n v="0"/>
    <n v="0"/>
    <n v="0"/>
    <n v="0"/>
    <n v="0"/>
    <n v="0"/>
    <n v="0"/>
    <n v="0"/>
    <n v="0"/>
    <n v="0"/>
    <n v="0"/>
    <n v="0"/>
    <n v="0"/>
    <n v="0"/>
    <n v="80"/>
    <n v="0"/>
    <n v="1"/>
    <s v="Ja"/>
    <s v="Nej"/>
    <s v="Ja"/>
    <s v="Ja"/>
    <s v="de laver mad en dag om ugen. Mere er ikke muligt"/>
    <s v="Nej"/>
    <n v="0"/>
    <s v="Nej"/>
    <n v="0"/>
    <n v="0"/>
    <s v="de har modtager køkken og bliver nødt til at få mad udefra."/>
    <n v="0"/>
    <s v="Modtagerkøkken"/>
    <n v="0"/>
    <n v="0"/>
    <n v="0"/>
    <n v="0"/>
    <n v="0"/>
    <n v="0"/>
    <n v="0"/>
    <n v="0"/>
    <n v="0"/>
    <n v="0"/>
    <n v="0"/>
    <n v="0"/>
    <n v="0"/>
    <s v="skal kontaktes vedr. leverandører når tiden nærmer sig. Er så lille at de ikke kan deltage i møder i Kbh Madhus"/>
    <s v="Cathrine Jerrik / Sine"/>
    <n v="0"/>
    <n v="0"/>
    <n v="1"/>
    <n v="0"/>
    <n v="2"/>
    <n v="0"/>
    <n v="0"/>
    <n v="0"/>
    <n v="0"/>
    <n v="0"/>
    <n v="1"/>
    <n v="0"/>
    <n v="0"/>
    <n v="0"/>
    <n v="0"/>
    <n v="0"/>
    <n v="0"/>
    <n v="0"/>
    <n v="0"/>
    <n v="0"/>
    <n v="0"/>
    <n v="0"/>
    <s v="vasker op i hånden"/>
    <n v="1"/>
    <s v="Nej"/>
    <n v="0"/>
    <s v="Nej"/>
    <s v="Nej"/>
    <s v="Nej"/>
    <n v="1"/>
    <s v="ingen plads"/>
    <n v="0"/>
    <n v="0"/>
    <x v="2"/>
    <s v="Vanløse/Brønshøj-Husum"/>
    <n v="0"/>
    <n v="0"/>
    <n v="12"/>
    <n v="0"/>
    <n v="0"/>
    <n v="0"/>
    <n v="0"/>
    <n v="0"/>
    <n v="0"/>
    <n v="0"/>
    <n v="0"/>
    <n v="0"/>
    <n v="0"/>
    <n v="0"/>
    <n v="7478.58"/>
  </r>
  <r>
    <x v="0"/>
    <n v="35379"/>
    <s v="Vanløse Folkebørnehave"/>
    <x v="4"/>
    <s v="Jyllingevej 39"/>
    <n v="2720"/>
    <s v="Vanløse"/>
    <s v="38 74 45 00"/>
    <s v="haven@mail.dk"/>
    <s v="Lis Carlsen"/>
    <n v="38873966"/>
    <n v="38744500"/>
    <s v="35379@buf.kk.dk"/>
    <s v="Børnehave"/>
    <n v="0"/>
    <n v="0"/>
    <n v="20"/>
    <n v="0"/>
    <n v="0"/>
    <n v="0"/>
    <n v="0"/>
    <s v="Nej"/>
    <n v="0"/>
    <n v="0"/>
    <n v="0"/>
    <n v="0"/>
    <n v="0"/>
    <n v="0"/>
    <n v="0"/>
    <n v="5"/>
    <n v="0"/>
    <n v="1"/>
    <n v="5"/>
    <n v="0"/>
    <n v="0"/>
    <n v="25000"/>
    <n v="0"/>
    <n v="0"/>
    <n v="0"/>
    <n v="0"/>
    <n v="0"/>
    <n v="0"/>
    <n v="0"/>
    <n v="0"/>
    <n v="0"/>
    <n v="0"/>
    <n v="0"/>
    <n v="0"/>
    <n v="0"/>
    <n v="0"/>
    <n v="0"/>
    <n v="0"/>
    <n v="0"/>
    <n v="0"/>
    <n v="40"/>
    <n v="0"/>
    <n v="1"/>
    <s v="Ja"/>
    <s v="Nej"/>
    <s v="Ja"/>
    <n v="0"/>
    <s v="?"/>
    <s v="Nej"/>
    <n v="0"/>
    <s v="Ja"/>
    <s v="Vil gerne med penge til køkken først"/>
    <s v="Nej"/>
    <n v="0"/>
    <n v="0"/>
    <s v="Køkken blandet tilvirk"/>
    <s v="nej"/>
    <s v="Større"/>
    <s v="Større"/>
    <s v="Nej"/>
    <s v="Køkkenet skal have nye køkkenelementer, så kunne det sagtens bruges til kold mad (rugbrødsmadder) og det er hvad huset leder ønsker de skal have, da de er meget på tur."/>
    <s v="Mindre"/>
    <s v="Ingen"/>
    <n v="0"/>
    <s v="Køkkenet trænger til en renovation og nye elementer. Meget lille køkken"/>
    <s v="Mindre"/>
    <s v="ønsker ny opvaskemaskine og evt. et ekstra køleskab"/>
    <n v="0"/>
    <n v="0"/>
    <n v="0"/>
    <s v="Cathrine Jerrik/Sine"/>
    <d v="2009-03-10T00:00:00"/>
    <n v="0"/>
    <n v="1"/>
    <n v="0"/>
    <n v="4"/>
    <n v="1"/>
    <n v="0"/>
    <n v="0"/>
    <n v="0"/>
    <n v="0"/>
    <n v="1"/>
    <n v="0"/>
    <n v="0"/>
    <n v="0"/>
    <n v="0"/>
    <n v="0"/>
    <n v="1"/>
    <n v="0"/>
    <n v="0"/>
    <n v="0"/>
    <n v="1"/>
    <n v="150"/>
    <s v="bosch"/>
    <n v="2"/>
    <s v="Nej"/>
    <n v="0"/>
    <s v="Nej"/>
    <s v="Nej"/>
    <s v="Nej"/>
    <n v="1"/>
    <s v="Begrænset"/>
    <n v="0"/>
    <n v="0"/>
    <x v="2"/>
    <s v="Vanløse/Brønshøj-Husum"/>
    <n v="0"/>
    <n v="0"/>
    <n v="20"/>
    <n v="0"/>
    <n v="0"/>
    <n v="0"/>
    <n v="0"/>
    <n v="0"/>
    <n v="0"/>
    <n v="0"/>
    <n v="0"/>
    <n v="0"/>
    <n v="0"/>
    <n v="0"/>
    <n v="15455.34"/>
  </r>
  <r>
    <x v="0"/>
    <n v="35386"/>
    <s v="Husum Menighedsbørnehave"/>
    <x v="4"/>
    <s v="Korsager Allé 16"/>
    <n v="2700"/>
    <s v="Brønshøj"/>
    <s v="38 28 41 40"/>
    <s v="35386@buf.kk.dk"/>
    <s v="Edith Høj Thyken"/>
    <n v="35352462"/>
    <n v="0"/>
    <s v="35386@buf.kk.dk"/>
    <s v="Børnehave"/>
    <n v="0"/>
    <n v="0"/>
    <n v="110"/>
    <n v="0"/>
    <n v="0"/>
    <n v="0"/>
    <n v="0"/>
    <s v="ja"/>
    <n v="2"/>
    <n v="1"/>
    <n v="0"/>
    <n v="0"/>
    <n v="0"/>
    <n v="0"/>
    <n v="0"/>
    <n v="5"/>
    <n v="0"/>
    <n v="0"/>
    <n v="5"/>
    <n v="0"/>
    <n v="0"/>
    <n v="99996"/>
    <n v="0"/>
    <n v="0"/>
    <n v="0"/>
    <n v="0"/>
    <n v="0"/>
    <n v="0"/>
    <n v="0"/>
    <n v="0"/>
    <n v="0"/>
    <n v="0"/>
    <n v="0"/>
    <n v="0"/>
    <n v="0"/>
    <n v="0"/>
    <n v="0"/>
    <n v="0"/>
    <n v="0"/>
    <n v="0"/>
    <n v="0"/>
    <n v="0"/>
    <n v="2"/>
    <s v="Ja"/>
    <s v="ja"/>
    <s v="Ja"/>
    <s v="Ja"/>
    <s v="I teorien ja, men køkkenet skal først ordnes"/>
    <s v="Ja"/>
    <s v="I teorien ja, men køkkenet skal først ordnes"/>
    <s v="Ja"/>
    <s v="Ja vil gerne hvis det kan lade sig gøre, men tvivler på det."/>
    <n v="0"/>
    <s v="De ved det ikke pt"/>
    <n v="0"/>
    <s v="produktionskøkken"/>
    <s v="nej"/>
    <s v="Større"/>
    <s v="Større"/>
    <s v="ja"/>
    <s v="Køkkenet skal have nye elementer og ordnes. Et nyt komfur + opvaskemaskine og ovne"/>
    <n v="0"/>
    <n v="0"/>
    <n v="0"/>
    <n v="0"/>
    <n v="0"/>
    <n v="0"/>
    <n v="0"/>
    <n v="0"/>
    <n v="0"/>
    <s v="Cathrine Jerrik/Sine"/>
    <d v="2009-03-03T00:00:00"/>
    <n v="0"/>
    <n v="1"/>
    <n v="0"/>
    <n v="0"/>
    <n v="0"/>
    <n v="0"/>
    <n v="0"/>
    <n v="0"/>
    <n v="0"/>
    <n v="1"/>
    <n v="1"/>
    <n v="0"/>
    <n v="0"/>
    <n v="0"/>
    <n v="0"/>
    <n v="0"/>
    <n v="0"/>
    <n v="0"/>
    <n v="1"/>
    <n v="1"/>
    <n v="0"/>
    <s v="Miele"/>
    <n v="3"/>
    <s v="Nej"/>
    <n v="0"/>
    <s v="Ja"/>
    <s v="Nej"/>
    <n v="0"/>
    <n v="1"/>
    <s v="God plads"/>
    <s v="Her er kælder der bruges til lager"/>
    <n v="0"/>
    <x v="2"/>
    <s v="Vanløse/Brønshøj-Husum"/>
    <n v="0"/>
    <n v="0"/>
    <n v="110"/>
    <n v="0"/>
    <n v="0"/>
    <n v="0"/>
    <n v="0"/>
    <n v="0"/>
    <n v="0"/>
    <n v="0"/>
    <n v="0"/>
    <n v="0"/>
    <n v="0"/>
    <n v="0"/>
    <n v="72775.990000000005"/>
  </r>
  <r>
    <x v="0"/>
    <s v="35386_2"/>
    <s v="Husum Menighedsbørnehave"/>
    <x v="4"/>
    <s v="Korsager Allé 16"/>
    <n v="2700"/>
    <s v="Brønshøj"/>
    <s v="38 28 41 40"/>
    <s v="35386@buf.kk.dk"/>
    <s v="Edith Høj Thyken"/>
    <n v="35352462"/>
    <n v="0"/>
    <s v="35386@buf.kk.dk"/>
    <s v="Børnehave"/>
    <n v="0"/>
    <n v="0"/>
    <n v="110"/>
    <n v="0"/>
    <n v="0"/>
    <n v="0"/>
    <n v="0"/>
    <s v="ja"/>
    <n v="0"/>
    <n v="2"/>
    <n v="0"/>
    <n v="0"/>
    <n v="0"/>
    <n v="0"/>
    <n v="0"/>
    <n v="0"/>
    <n v="0"/>
    <n v="0"/>
    <n v="0"/>
    <n v="0"/>
    <n v="0"/>
    <n v="0"/>
    <n v="0"/>
    <n v="0"/>
    <n v="0"/>
    <n v="0"/>
    <n v="0"/>
    <n v="0"/>
    <n v="0"/>
    <n v="0"/>
    <n v="0"/>
    <n v="0"/>
    <n v="0"/>
    <n v="0"/>
    <n v="0"/>
    <n v="0"/>
    <n v="0"/>
    <n v="0"/>
    <n v="0"/>
    <n v="0"/>
    <n v="0"/>
    <n v="0"/>
    <n v="0"/>
    <n v="0"/>
    <n v="0"/>
    <n v="0"/>
    <n v="0"/>
    <n v="0"/>
    <n v="0"/>
    <n v="0"/>
    <n v="0"/>
    <n v="0"/>
    <n v="0"/>
    <n v="0"/>
    <n v="0"/>
    <s v="Køkken blandet tilvirk"/>
    <n v="0"/>
    <n v="0"/>
    <n v="0"/>
    <n v="0"/>
    <n v="0"/>
    <s v="Mindre"/>
    <s v="Større"/>
    <n v="0"/>
    <s v="Køkkenet kræver en restaurering og en væg skal sættes op, da det er åbent ud mod gaderobe"/>
    <n v="0"/>
    <n v="0"/>
    <n v="0"/>
    <n v="0"/>
    <n v="0"/>
    <n v="0"/>
    <d v="1899-12-30T00:00:00"/>
    <n v="0"/>
    <n v="1"/>
    <n v="0"/>
    <n v="0"/>
    <n v="0"/>
    <n v="0"/>
    <n v="0"/>
    <n v="0"/>
    <n v="0"/>
    <n v="0"/>
    <n v="2"/>
    <n v="0"/>
    <n v="0"/>
    <n v="0"/>
    <n v="0"/>
    <n v="2"/>
    <n v="0"/>
    <n v="0"/>
    <n v="0"/>
    <n v="1"/>
    <n v="0"/>
    <s v="Miele"/>
    <n v="2.5"/>
    <s v="Nej"/>
    <n v="0"/>
    <s v="Nej"/>
    <s v="Nej"/>
    <s v="Nej"/>
    <n v="2"/>
    <s v="God plads"/>
    <s v="Køkkenet ligger på 2. sal men der er lager i kælderen"/>
    <n v="0"/>
    <x v="2"/>
    <s v="Vanløse/Brønshøj-Husum"/>
    <n v="0"/>
    <n v="0"/>
    <n v="110"/>
    <n v="0"/>
    <n v="0"/>
    <n v="0"/>
    <n v="0"/>
    <n v="0"/>
    <n v="0"/>
    <n v="0"/>
    <n v="0"/>
    <n v="0"/>
    <n v="0"/>
    <n v="0"/>
    <n v="72775.990000000005"/>
  </r>
  <r>
    <x v="0"/>
    <n v="35393"/>
    <s v="Børnehaven Lindehuset"/>
    <x v="4"/>
    <s v="Linde Allé 35"/>
    <n v="2720"/>
    <s v="Vanløse"/>
    <s v="38 71 06 10"/>
    <s v="35393@buf.kk.dk"/>
    <s v="Jane Lott"/>
    <n v="0"/>
    <n v="0"/>
    <s v="bh.lindehuset@tiscali.dk"/>
    <s v="Børnehave"/>
    <n v="0"/>
    <n v="0"/>
    <n v="32"/>
    <n v="0"/>
    <n v="0"/>
    <n v="0"/>
    <n v="0"/>
    <s v="Nej"/>
    <n v="0"/>
    <n v="0"/>
    <n v="0"/>
    <n v="0"/>
    <n v="0"/>
    <n v="0"/>
    <n v="0"/>
    <n v="5"/>
    <n v="0"/>
    <n v="0"/>
    <n v="5"/>
    <n v="0"/>
    <n v="0"/>
    <n v="40000"/>
    <n v="0"/>
    <n v="0"/>
    <n v="0"/>
    <n v="0"/>
    <n v="0"/>
    <n v="0"/>
    <n v="0"/>
    <n v="0"/>
    <n v="0"/>
    <n v="0"/>
    <n v="0"/>
    <n v="0"/>
    <n v="0"/>
    <n v="0"/>
    <n v="0"/>
    <n v="0"/>
    <n v="0"/>
    <n v="0"/>
    <n v="0"/>
    <n v="0"/>
    <n v="1"/>
    <s v="Ja"/>
    <s v="Nej"/>
    <s v="nej"/>
    <s v="Ja"/>
    <s v="det er ikke de baner der er tænkt i (se kommentar)"/>
    <s v="Nej"/>
    <s v="Ved ikke, da de har forholdt sig til anden løsning"/>
    <n v="0"/>
    <s v="Se ovenfor"/>
    <n v="0"/>
    <s v="ej relevant pt."/>
    <n v="0"/>
    <s v="Modtagerkøkken"/>
    <n v="0"/>
    <n v="0"/>
    <n v="0"/>
    <n v="0"/>
    <n v="0"/>
    <s v="Større"/>
    <s v="Større"/>
    <s v="Nej"/>
    <s v="Der er måske plads. Inst. Ønsker ikke at inddrage rum ved siden af køkken. Der skal helt nye elementer og bordplade,  mere køleplads, ekstra vask + ekstra ovn. Meget lille rum. Køkkenet vil blive mest optimalt m. sammenlægning"/>
    <s v="Mindre"/>
    <n v="0"/>
    <s v="Mindre"/>
    <n v="0"/>
    <n v="0"/>
    <s v="Birgitte Glerup/Sine"/>
    <d v="2009-03-13T00:00:00"/>
    <n v="0"/>
    <n v="1"/>
    <n v="0"/>
    <n v="4"/>
    <n v="0"/>
    <n v="1"/>
    <n v="0"/>
    <n v="0"/>
    <n v="0"/>
    <n v="0"/>
    <n v="1"/>
    <n v="0"/>
    <n v="0"/>
    <n v="0"/>
    <n v="0"/>
    <n v="0"/>
    <n v="0"/>
    <n v="0"/>
    <n v="0"/>
    <n v="1"/>
    <n v="75"/>
    <s v="Asko"/>
    <n v="0"/>
    <s v="Nej"/>
    <n v="0"/>
    <s v="Nej"/>
    <s v="Nej"/>
    <s v="Nej"/>
    <n v="1"/>
    <n v="0"/>
    <n v="0"/>
    <s v="Madhuskommentar: Børnehaven ligger i samme hus som et plejehjem, der gerne vil levere mad. Maden kan køres på rullebord uden at komme udenfor. De to inst. Har i forvejen meget samarbejde og vil meget gerne sørge for, at hentning af mad er en pædagogisk aktivitet - at børnene kender køkkenet og kommer der."/>
    <x v="2"/>
    <s v="Vanløse/Brønshøj-Husum"/>
    <n v="0"/>
    <n v="0"/>
    <n v="32"/>
    <n v="0"/>
    <n v="0"/>
    <n v="0"/>
    <n v="0"/>
    <n v="0"/>
    <n v="0"/>
    <n v="0"/>
    <n v="0"/>
    <n v="0"/>
    <n v="0"/>
    <n v="0"/>
    <n v="25880.94"/>
  </r>
  <r>
    <x v="0"/>
    <n v="35410"/>
    <s v="Parkhøj"/>
    <x v="4"/>
    <s v="Næsbyholmvej 14C"/>
    <n v="2700"/>
    <s v="Brønshøj"/>
    <s v="38 28 40 81"/>
    <s v="35410@buf.kk.dk"/>
    <s v="Søssan Nyboe"/>
    <n v="0"/>
    <n v="0"/>
    <s v="35410@buf.kk.dk"/>
    <s v="Børnehave"/>
    <n v="0"/>
    <n v="0"/>
    <n v="36"/>
    <n v="0"/>
    <n v="0"/>
    <n v="0"/>
    <n v="0"/>
    <s v="Nej"/>
    <n v="0"/>
    <n v="0"/>
    <n v="0"/>
    <n v="0"/>
    <n v="0"/>
    <n v="0"/>
    <n v="0"/>
    <n v="5"/>
    <n v="0"/>
    <n v="0"/>
    <n v="5"/>
    <n v="0"/>
    <n v="0"/>
    <n v="40000"/>
    <n v="0"/>
    <n v="0"/>
    <n v="0"/>
    <n v="0"/>
    <n v="0"/>
    <n v="0"/>
    <n v="0"/>
    <n v="0"/>
    <n v="0"/>
    <n v="0"/>
    <n v="0"/>
    <n v="0"/>
    <n v="0"/>
    <n v="0"/>
    <n v="0"/>
    <n v="0"/>
    <n v="0"/>
    <n v="0"/>
    <n v="100"/>
    <n v="0"/>
    <n v="1"/>
    <s v="Ja"/>
    <s v="Nej"/>
    <s v="Ja"/>
    <s v="Ja"/>
    <n v="0"/>
    <s v="Ja"/>
    <n v="0"/>
    <s v="Ja"/>
    <n v="0"/>
    <s v="Nej"/>
    <s v="Vil gerne have hjælp"/>
    <n v="0"/>
    <s v="produktionskøkken"/>
    <s v="Ja"/>
    <s v="Mindre"/>
    <s v="Ingen"/>
    <s v="Nej"/>
    <s v="Evt. en lille låge der deler køkken/alrum"/>
    <n v="0"/>
    <n v="0"/>
    <n v="0"/>
    <n v="0"/>
    <n v="0"/>
    <n v="0"/>
    <n v="0"/>
    <n v="0"/>
    <n v="0"/>
    <s v="Cathrine Jerrik / Sine"/>
    <d v="2009-03-12T00:00:00"/>
    <n v="0"/>
    <n v="0"/>
    <n v="1"/>
    <n v="4"/>
    <n v="0"/>
    <n v="1"/>
    <n v="0"/>
    <n v="0"/>
    <n v="0"/>
    <n v="2"/>
    <n v="0"/>
    <n v="0"/>
    <n v="0"/>
    <n v="0"/>
    <n v="0"/>
    <n v="1"/>
    <n v="0"/>
    <n v="0"/>
    <n v="0"/>
    <n v="1"/>
    <n v="20"/>
    <s v="Miele"/>
    <n v="2"/>
    <s v="Nej"/>
    <n v="0"/>
    <s v="Nej"/>
    <s v="Ja"/>
    <s v="Nej"/>
    <n v="1"/>
    <s v="Begrænset"/>
    <n v="0"/>
    <n v="0"/>
    <x v="2"/>
    <s v="Vanløse/Brønshøj-Husum"/>
    <n v="0"/>
    <n v="0"/>
    <n v="36"/>
    <n v="0"/>
    <n v="0"/>
    <n v="0"/>
    <n v="0"/>
    <n v="0"/>
    <n v="0"/>
    <n v="0"/>
    <n v="0"/>
    <n v="0"/>
    <n v="0"/>
    <n v="0"/>
    <n v="29890.9"/>
  </r>
  <r>
    <x v="0"/>
    <n v="35415"/>
    <s v="Børnehaven Regnbuen"/>
    <x v="4"/>
    <s v="Præstekærvej 3"/>
    <n v="2700"/>
    <s v="Brønshøj"/>
    <s v="38 28 00 24"/>
    <s v="35415@buf.kk.dk"/>
    <s v="Lis Holst Erdmann"/>
    <n v="0"/>
    <n v="0"/>
    <s v="35415@buf.kk.dk"/>
    <s v="Børnehave"/>
    <n v="0"/>
    <n v="0"/>
    <n v="66"/>
    <n v="0"/>
    <n v="0"/>
    <n v="0"/>
    <n v="0"/>
    <s v="ja"/>
    <n v="2"/>
    <n v="1"/>
    <n v="0"/>
    <n v="0"/>
    <n v="0"/>
    <n v="0"/>
    <n v="0"/>
    <n v="5"/>
    <n v="0"/>
    <n v="0"/>
    <n v="5"/>
    <n v="0"/>
    <n v="0"/>
    <n v="45000"/>
    <n v="0"/>
    <n v="0"/>
    <n v="0"/>
    <n v="0"/>
    <n v="0"/>
    <n v="0"/>
    <n v="0"/>
    <n v="0"/>
    <n v="0"/>
    <n v="0"/>
    <n v="0"/>
    <n v="0"/>
    <n v="0"/>
    <n v="0"/>
    <n v="0"/>
    <n v="0"/>
    <n v="0"/>
    <n v="0"/>
    <n v="25"/>
    <n v="0"/>
    <n v="1"/>
    <s v="Ja"/>
    <s v="Nej"/>
    <s v="nej"/>
    <s v="Ja"/>
    <n v="0"/>
    <s v="Ja"/>
    <s v="Er skeptisker overfor mad udefra"/>
    <s v="Ja"/>
    <n v="0"/>
    <s v="Nej"/>
    <n v="0"/>
    <n v="0"/>
    <s v="Køkken begrænset tilvirk"/>
    <n v="0"/>
    <n v="0"/>
    <n v="0"/>
    <n v="0"/>
    <n v="0"/>
    <s v="Større"/>
    <s v="Større"/>
    <s v="Nej"/>
    <s v="Nye vaskebare køkkenelementer. Ekstra komfur el. større. Konvektionsovn, ekstra vask, madelevator, da halvdelen af børnene spiser på 1. sal"/>
    <n v="0"/>
    <n v="0"/>
    <n v="0"/>
    <n v="0"/>
    <n v="0"/>
    <s v="Birgitte Glerup / Nanna"/>
    <d v="2009-03-12T00:00:00"/>
    <n v="0"/>
    <n v="1"/>
    <n v="0"/>
    <n v="0"/>
    <n v="0"/>
    <n v="1"/>
    <n v="0"/>
    <n v="0"/>
    <n v="0"/>
    <n v="1"/>
    <n v="0"/>
    <n v="0"/>
    <n v="0"/>
    <n v="0"/>
    <n v="0"/>
    <n v="1"/>
    <n v="0"/>
    <n v="0"/>
    <n v="0"/>
    <n v="1"/>
    <n v="20"/>
    <s v="Miele"/>
    <n v="4"/>
    <s v="Nej"/>
    <n v="0"/>
    <s v="Nej"/>
    <s v="Nej"/>
    <s v="Nej"/>
    <n v="1"/>
    <s v="ingen plads"/>
    <s v="Der er god plads i køkkenet._x000a_Der er 2 køkkener i stuen, 1 på 1 sal. Køkkenet ovenpå kan modtage mad nedefra og her bør servicen håndteres, men der er brug for madelevatoren, da det vel ikke er lovligt at lade personalet slæbe"/>
    <n v="0"/>
    <x v="2"/>
    <s v="Vanløse/Brønshøj-Husum"/>
    <n v="0"/>
    <n v="0"/>
    <n v="66"/>
    <n v="0"/>
    <n v="0"/>
    <n v="0"/>
    <n v="0"/>
    <n v="0"/>
    <n v="0"/>
    <n v="0"/>
    <n v="0"/>
    <n v="0"/>
    <n v="0"/>
    <n v="0"/>
    <n v="36736.83"/>
  </r>
  <r>
    <x v="0"/>
    <s v="35415_2"/>
    <s v="Børnehaven Regnbuen"/>
    <x v="4"/>
    <s v="Præstekærvej 3"/>
    <n v="2700"/>
    <s v="Brønshøj"/>
    <s v="38 28 00 24"/>
    <s v="35415@buf.kk.dk"/>
    <s v="Lis Holst Erdmann"/>
    <n v="0"/>
    <n v="0"/>
    <s v="35415@buf.kk.dk"/>
    <s v="Børnehave"/>
    <n v="0"/>
    <n v="0"/>
    <n v="66"/>
    <n v="0"/>
    <n v="0"/>
    <n v="0"/>
    <n v="0"/>
    <s v="ja"/>
    <n v="2"/>
    <n v="2"/>
    <n v="0"/>
    <n v="0"/>
    <n v="0"/>
    <n v="0"/>
    <n v="0"/>
    <n v="0"/>
    <n v="0"/>
    <n v="0"/>
    <n v="0"/>
    <n v="0"/>
    <n v="0"/>
    <n v="0"/>
    <n v="0"/>
    <n v="0"/>
    <n v="0"/>
    <n v="0"/>
    <n v="0"/>
    <n v="0"/>
    <n v="0"/>
    <n v="0"/>
    <n v="0"/>
    <n v="0"/>
    <n v="0"/>
    <n v="0"/>
    <n v="0"/>
    <n v="0"/>
    <n v="0"/>
    <n v="0"/>
    <n v="0"/>
    <n v="0"/>
    <n v="0"/>
    <n v="0"/>
    <n v="0"/>
    <n v="0"/>
    <n v="0"/>
    <n v="0"/>
    <n v="0"/>
    <n v="0"/>
    <n v="0"/>
    <n v="0"/>
    <n v="0"/>
    <n v="0"/>
    <n v="0"/>
    <n v="0"/>
    <n v="0"/>
    <s v="Modtagerkøkken"/>
    <n v="0"/>
    <n v="0"/>
    <n v="0"/>
    <n v="0"/>
    <n v="0"/>
    <n v="0"/>
    <n v="0"/>
    <n v="0"/>
    <n v="0"/>
    <n v="0"/>
    <n v="0"/>
    <n v="0"/>
    <n v="0"/>
    <n v="0"/>
    <s v="Birgitte Glerup / Nanna"/>
    <d v="2009-03-12T00:00:00"/>
    <n v="0"/>
    <n v="0"/>
    <n v="1"/>
    <n v="4"/>
    <n v="1"/>
    <n v="0"/>
    <n v="0"/>
    <n v="0"/>
    <n v="0"/>
    <n v="1"/>
    <n v="0"/>
    <n v="0"/>
    <n v="0"/>
    <n v="0"/>
    <n v="0"/>
    <n v="0"/>
    <n v="0"/>
    <n v="0"/>
    <n v="1"/>
    <n v="1"/>
    <n v="20"/>
    <s v="Miele"/>
    <n v="4"/>
    <s v="Nej"/>
    <s v="Nej"/>
    <s v="Nej"/>
    <s v="Nej"/>
    <s v="Nej"/>
    <n v="1"/>
    <s v="ingen plads"/>
    <n v="0"/>
    <n v="0"/>
    <x v="2"/>
    <s v="Vanløse/Brønshøj-Husum"/>
    <n v="0"/>
    <n v="0"/>
    <n v="66"/>
    <n v="0"/>
    <n v="0"/>
    <n v="0"/>
    <n v="0"/>
    <n v="0"/>
    <n v="0"/>
    <n v="0"/>
    <n v="0"/>
    <n v="0"/>
    <n v="0"/>
    <n v="0"/>
    <n v="36736.83"/>
  </r>
  <r>
    <x v="0"/>
    <n v="35442"/>
    <s v="Adventskirkens børnehave"/>
    <x v="4"/>
    <s v="Skibelundvej 20"/>
    <n v="2720"/>
    <s v="Vanløse"/>
    <s v="38 71 99 11"/>
    <s v="35442@buf.kk.dk"/>
    <s v="Liselotte Manniche"/>
    <n v="38798494"/>
    <n v="38719911"/>
    <s v="adventskirkensboernehave@tdcadsl.dk"/>
    <s v="Børnehave"/>
    <n v="0"/>
    <n v="0"/>
    <n v="44"/>
    <n v="0"/>
    <n v="0"/>
    <n v="0"/>
    <n v="0"/>
    <s v="ja"/>
    <n v="0"/>
    <n v="0"/>
    <n v="0"/>
    <n v="0"/>
    <n v="0"/>
    <n v="0"/>
    <n v="0"/>
    <n v="5"/>
    <n v="0"/>
    <n v="0"/>
    <n v="5"/>
    <n v="0"/>
    <n v="0"/>
    <n v="30000"/>
    <n v="0"/>
    <s v="Ja"/>
    <n v="0"/>
    <s v="Jette"/>
    <n v="2008"/>
    <n v="14"/>
    <n v="0"/>
    <n v="0"/>
    <n v="0"/>
    <n v="0"/>
    <n v="0"/>
    <n v="0"/>
    <n v="0"/>
    <n v="0"/>
    <n v="0"/>
    <n v="0"/>
    <n v="0"/>
    <n v="0"/>
    <n v="75"/>
    <n v="0"/>
    <n v="2"/>
    <s v="Ja"/>
    <s v="Nej"/>
    <s v="nej"/>
    <s v="Ja"/>
    <n v="0"/>
    <s v="Ja"/>
    <n v="0"/>
    <s v="Ja"/>
    <n v="0"/>
    <s v="Nej"/>
    <s v="vil gerne have hjælp fra os."/>
    <n v="0"/>
    <s v="Køkken begrænset tilvirk"/>
    <n v="0"/>
    <n v="0"/>
    <n v="0"/>
    <n v="0"/>
    <n v="0"/>
    <n v="0"/>
    <n v="0"/>
    <n v="0"/>
    <n v="0"/>
    <s v="Mindre"/>
    <s v="nyt kogebord, opvaskemaskine op i højde, en ovn mere, røremaskine (lille 10l skål), grøntsagsrobot"/>
    <n v="0"/>
    <n v="0"/>
    <n v="0"/>
    <s v="Lone Voss / Sine"/>
    <d v="2009-03-27T00:00:00"/>
    <n v="0"/>
    <n v="0"/>
    <n v="1"/>
    <n v="4"/>
    <n v="0"/>
    <n v="1"/>
    <n v="0"/>
    <n v="0"/>
    <n v="0"/>
    <n v="1"/>
    <n v="1"/>
    <n v="0"/>
    <n v="0"/>
    <n v="0"/>
    <n v="0"/>
    <n v="1"/>
    <n v="0"/>
    <n v="0"/>
    <n v="0"/>
    <n v="1"/>
    <n v="20"/>
    <s v="Miele"/>
    <n v="3"/>
    <s v="Nej"/>
    <n v="0"/>
    <s v="Ja"/>
    <s v="Nej"/>
    <s v="Nej"/>
    <n v="2"/>
    <s v="God plads"/>
    <n v="0"/>
    <n v="0"/>
    <x v="2"/>
    <s v="Vanløse/Brønshøj-Husum"/>
    <n v="0"/>
    <n v="0"/>
    <n v="44"/>
    <n v="0"/>
    <n v="0"/>
    <n v="0"/>
    <n v="0"/>
    <n v="0"/>
    <n v="0"/>
    <n v="0"/>
    <n v="0"/>
    <n v="0"/>
    <n v="0"/>
    <n v="0"/>
    <n v="71309.42"/>
  </r>
  <r>
    <x v="0"/>
    <n v="35446"/>
    <s v="Ungdomsgårdens Børnehave"/>
    <x v="4"/>
    <s v="Smørumvej 197"/>
    <n v="2700"/>
    <s v="Brønshøj"/>
    <s v="38 28 48 92"/>
    <s v="35446@buf.kk.dk"/>
    <s v="Anne Jakshøj"/>
    <n v="21296345"/>
    <n v="0"/>
    <s v="ungdomsgaardens-boernehave@borneringen.dk"/>
    <s v="Børnehave"/>
    <n v="0"/>
    <n v="0"/>
    <n v="53"/>
    <n v="0"/>
    <n v="0"/>
    <n v="0"/>
    <n v="0"/>
    <s v="Nej"/>
    <n v="0"/>
    <n v="0"/>
    <n v="0"/>
    <n v="0"/>
    <n v="0"/>
    <n v="0"/>
    <n v="0"/>
    <n v="5"/>
    <n v="0"/>
    <n v="0"/>
    <n v="5"/>
    <n v="0"/>
    <n v="0"/>
    <n v="55000"/>
    <n v="0"/>
    <n v="0"/>
    <n v="0"/>
    <n v="0"/>
    <n v="0"/>
    <n v="0"/>
    <n v="0"/>
    <n v="0"/>
    <n v="0"/>
    <n v="0"/>
    <n v="0"/>
    <n v="0"/>
    <n v="0"/>
    <n v="0"/>
    <n v="0"/>
    <n v="0"/>
    <n v="0"/>
    <n v="0"/>
    <n v="43"/>
    <n v="0"/>
    <n v="2"/>
    <s v="Ja"/>
    <s v="Nej"/>
    <s v="Ja"/>
    <s v="Ja"/>
    <s v="hvis økonomien, normering og snak med personale/forældrebestyrelse var på plads"/>
    <s v="Ja"/>
    <s v="Lederen tror at forældrene vil foretrække lokal mad"/>
    <s v="Ja"/>
    <s v="med ikke før der er talt grundigt om det."/>
    <n v="0"/>
    <s v="ej relevant endnu"/>
    <n v="0"/>
    <s v="Køkken begrænset tilvirk"/>
    <n v="0"/>
    <n v="0"/>
    <n v="0"/>
    <n v="0"/>
    <n v="0"/>
    <s v="Større"/>
    <s v="Større"/>
    <s v="Nej"/>
    <s v="Nye køkkenelementer, nye ovne, kogeplader + emhætte"/>
    <n v="0"/>
    <n v="0"/>
    <n v="0"/>
    <n v="0"/>
    <s v="Køkkenet er dog ikke smileygodkendt. Bruges af og til pædagogisk"/>
    <s v="Birgitte Glerup / Sine"/>
    <d v="2009-03-10T00:00:00"/>
    <n v="0"/>
    <n v="0"/>
    <n v="1"/>
    <n v="4"/>
    <n v="0"/>
    <n v="2"/>
    <n v="0"/>
    <n v="0"/>
    <n v="0"/>
    <n v="1"/>
    <n v="1"/>
    <n v="0"/>
    <n v="1"/>
    <n v="0"/>
    <n v="0"/>
    <n v="0"/>
    <n v="1"/>
    <n v="0"/>
    <n v="0"/>
    <n v="1"/>
    <n v="20"/>
    <s v="Miele"/>
    <n v="9"/>
    <s v="Nej"/>
    <n v="0"/>
    <s v="Nej"/>
    <s v="Ja"/>
    <s v="Nej"/>
    <n v="1"/>
    <s v="ingen plads"/>
    <s v="Dog stort køkken"/>
    <n v="0"/>
    <x v="2"/>
    <s v="Vanløse/Brønshøj-Husum"/>
    <n v="0"/>
    <n v="0"/>
    <n v="53"/>
    <n v="0"/>
    <n v="0"/>
    <n v="0"/>
    <n v="0"/>
    <n v="0"/>
    <n v="0"/>
    <n v="0"/>
    <n v="0"/>
    <n v="0"/>
    <n v="0"/>
    <n v="0"/>
    <n v="43174.04"/>
  </r>
  <r>
    <x v="0"/>
    <n v="35484"/>
    <s v="Humlebo Børnehave"/>
    <x v="4"/>
    <s v="Vallekildevej 88"/>
    <n v="2700"/>
    <s v="Brønshøj"/>
    <s v="38 28 61 50"/>
    <s v="35484@buf.kk.dk"/>
    <s v="Hanna Askholm"/>
    <n v="36706944"/>
    <n v="0"/>
    <s v="35484@buf.kk.dk"/>
    <s v="Børnehave"/>
    <n v="0"/>
    <n v="0"/>
    <n v="34"/>
    <n v="0"/>
    <n v="0"/>
    <n v="0"/>
    <n v="0"/>
    <n v="0"/>
    <n v="0"/>
    <n v="0"/>
    <n v="0"/>
    <n v="0"/>
    <n v="0"/>
    <n v="0"/>
    <n v="0"/>
    <n v="5"/>
    <n v="0"/>
    <n v="0"/>
    <n v="0"/>
    <n v="0"/>
    <n v="0"/>
    <s v="Kun morgenmad + lidt"/>
    <n v="0"/>
    <n v="0"/>
    <n v="0"/>
    <n v="0"/>
    <n v="0"/>
    <n v="0"/>
    <n v="0"/>
    <n v="0"/>
    <n v="0"/>
    <n v="0"/>
    <n v="0"/>
    <n v="0"/>
    <n v="0"/>
    <n v="0"/>
    <n v="0"/>
    <n v="0"/>
    <n v="0"/>
    <n v="0"/>
    <n v="80"/>
    <n v="0"/>
    <n v="1"/>
    <s v="Ja"/>
    <s v="Nej"/>
    <s v="Ja"/>
    <s v="Nej"/>
    <s v="Skal have mad udefra og vil helst have kold mad"/>
    <n v="0"/>
    <n v="0"/>
    <n v="0"/>
    <n v="0"/>
    <n v="0"/>
    <n v="0"/>
    <n v="0"/>
    <s v="Modtagerkøkken"/>
    <n v="0"/>
    <n v="0"/>
    <n v="0"/>
    <n v="0"/>
    <n v="0"/>
    <n v="0"/>
    <n v="0"/>
    <s v="Ja"/>
    <s v="Kan ikke lade sig gøre"/>
    <n v="0"/>
    <n v="0"/>
    <n v="0"/>
    <n v="0"/>
    <s v="Køkkenet er et tekøkken beliggende i de rum børnene befinder sig i."/>
    <s v="Cathrine Jerrik/Sine"/>
    <d v="2009-03-02T00:00:00"/>
    <n v="0"/>
    <n v="0"/>
    <n v="0"/>
    <n v="2"/>
    <n v="0"/>
    <n v="0"/>
    <n v="0"/>
    <n v="0"/>
    <n v="0"/>
    <n v="1"/>
    <n v="1"/>
    <n v="0"/>
    <n v="0"/>
    <n v="0"/>
    <n v="0"/>
    <n v="0"/>
    <n v="0"/>
    <n v="0"/>
    <n v="0"/>
    <n v="1"/>
    <n v="25"/>
    <s v="Miele"/>
    <n v="1"/>
    <s v="Nej"/>
    <n v="0"/>
    <s v="Nej"/>
    <s v="Nej"/>
    <s v="Nej"/>
    <n v="0"/>
    <s v="ingen plads"/>
    <n v="0"/>
    <n v="0"/>
    <x v="2"/>
    <s v="Vanløse/Brønshøj-Husum"/>
    <n v="0"/>
    <n v="0"/>
    <n v="34"/>
    <n v="0"/>
    <n v="0"/>
    <n v="0"/>
    <n v="0"/>
    <n v="0"/>
    <n v="0"/>
    <n v="0"/>
    <n v="0"/>
    <n v="0"/>
    <n v="0"/>
    <n v="0"/>
    <n v="25067.4"/>
  </r>
  <r>
    <x v="0"/>
    <n v="35492"/>
    <s v="Børnehaven Vinkelager"/>
    <x v="4"/>
    <s v="Vinkelager 40"/>
    <n v="2720"/>
    <s v="Vanløse"/>
    <s v="38 74 52 85"/>
    <s v="35492@buf.kk.dk"/>
    <s v="Tini Hansen"/>
    <n v="36708054"/>
    <n v="38745285"/>
    <s v="35492@buf.kk.dk"/>
    <s v="Børnehave"/>
    <n v="0"/>
    <n v="0"/>
    <n v="35"/>
    <n v="0"/>
    <n v="0"/>
    <n v="0"/>
    <n v="0"/>
    <s v="Nej"/>
    <n v="0"/>
    <n v="0"/>
    <n v="0"/>
    <n v="0"/>
    <n v="0"/>
    <n v="0"/>
    <n v="0"/>
    <n v="5"/>
    <n v="0"/>
    <n v="0"/>
    <n v="5"/>
    <n v="0"/>
    <n v="0"/>
    <n v="41250"/>
    <n v="0"/>
    <n v="0"/>
    <n v="0"/>
    <n v="0"/>
    <n v="0"/>
    <n v="0"/>
    <n v="0"/>
    <n v="0"/>
    <n v="0"/>
    <n v="0"/>
    <n v="0"/>
    <n v="0"/>
    <n v="0"/>
    <n v="0"/>
    <n v="0"/>
    <n v="0"/>
    <n v="0"/>
    <n v="0"/>
    <n v="85"/>
    <n v="0"/>
    <n v="2"/>
    <s v="Ja"/>
    <s v="Nej"/>
    <s v="nej"/>
    <s v="Ja"/>
    <s v="er meget bekymret for timetallet"/>
    <s v="Ja"/>
    <s v="er ikke interesseret i kommunale madpakker"/>
    <s v="Ja"/>
    <s v="venter spændt"/>
    <s v="Nej"/>
    <n v="0"/>
    <n v="0"/>
    <s v="Køkken begrænset tilvirk"/>
    <n v="0"/>
    <n v="0"/>
    <n v="0"/>
    <n v="0"/>
    <n v="0"/>
    <n v="0"/>
    <n v="0"/>
    <s v="Ja"/>
    <n v="0"/>
    <s v="Mindre"/>
    <s v="mere ovn/koge/køl kapacitet men det kniber med pladsen"/>
    <n v="0"/>
    <n v="0"/>
    <n v="0"/>
    <s v="Mariah / Sine"/>
    <d v="2009-03-19T00:00:00"/>
    <n v="0"/>
    <n v="1"/>
    <n v="0"/>
    <n v="4"/>
    <n v="1"/>
    <n v="0"/>
    <n v="0"/>
    <n v="0"/>
    <n v="0"/>
    <n v="0"/>
    <n v="1"/>
    <n v="0"/>
    <n v="0"/>
    <n v="0"/>
    <n v="0"/>
    <n v="1"/>
    <n v="0"/>
    <n v="0"/>
    <n v="0"/>
    <n v="1"/>
    <n v="25"/>
    <s v="Miele"/>
    <n v="4"/>
    <s v="Nej"/>
    <n v="0"/>
    <s v="Nej"/>
    <s v="Nej"/>
    <s v="Nej"/>
    <n v="1"/>
    <s v="Begrænset"/>
    <s v="Køkkenet er helt nyt. Ville være fint til 25 børn."/>
    <n v="0"/>
    <x v="2"/>
    <s v="Vanløse/Brønshøj-Husum"/>
    <n v="0"/>
    <n v="0"/>
    <n v="35"/>
    <n v="0"/>
    <n v="0"/>
    <n v="0"/>
    <n v="0"/>
    <n v="0"/>
    <n v="0"/>
    <n v="0"/>
    <n v="0"/>
    <n v="0"/>
    <n v="0"/>
    <n v="0"/>
    <n v="39383.379999999997"/>
  </r>
  <r>
    <x v="0"/>
    <n v="35493"/>
    <s v="Tingbjerg Legested"/>
    <x v="4"/>
    <s v="Virkefeltet 16"/>
    <n v="2700"/>
    <s v="Brønshøj"/>
    <s v="38 60 47 63"/>
    <s v="35493@buf.kk.dk"/>
    <s v="Kirsten Høft"/>
    <n v="42947996"/>
    <n v="0"/>
    <s v="35493@buf.kk.dk"/>
    <s v="Børnehave"/>
    <n v="0"/>
    <n v="0"/>
    <n v="30"/>
    <n v="0"/>
    <n v="0"/>
    <n v="0"/>
    <n v="0"/>
    <s v="Nej"/>
    <n v="0"/>
    <n v="0"/>
    <n v="0"/>
    <n v="0"/>
    <n v="0"/>
    <n v="0"/>
    <n v="0"/>
    <n v="0"/>
    <n v="0"/>
    <n v="0"/>
    <n v="0"/>
    <n v="0"/>
    <n v="0"/>
    <n v="0"/>
    <n v="0"/>
    <n v="0"/>
    <n v="0"/>
    <n v="0"/>
    <n v="0"/>
    <n v="0"/>
    <n v="0"/>
    <n v="0"/>
    <n v="0"/>
    <n v="0"/>
    <n v="0"/>
    <n v="0"/>
    <n v="0"/>
    <n v="0"/>
    <n v="0"/>
    <n v="0"/>
    <n v="0"/>
    <n v="0"/>
    <n v="0"/>
    <n v="0"/>
    <n v="1"/>
    <s v="nej"/>
    <s v="Nej"/>
    <s v="nej"/>
    <s v="Ja"/>
    <s v="Ja til smør selv"/>
    <s v="Ja"/>
    <n v="0"/>
    <s v="Ja"/>
    <n v="0"/>
    <n v="0"/>
    <s v="Ja tak det er aktuelt"/>
    <n v="0"/>
    <s v="produktionskøkken"/>
    <s v="Ja"/>
    <s v="Ingen"/>
    <s v="Ingen"/>
    <s v="Nej"/>
    <s v="en smule inventar i form af fade og skåle osv. Evt. ny opvasker"/>
    <n v="0"/>
    <n v="0"/>
    <n v="0"/>
    <n v="0"/>
    <n v="0"/>
    <n v="0"/>
    <n v="0"/>
    <n v="0"/>
    <s v="halvdagsbørnehave 20 timer om ugen. 100% tosproget børn."/>
    <n v="0"/>
    <n v="0"/>
    <n v="0"/>
    <n v="1"/>
    <n v="0"/>
    <n v="4"/>
    <n v="0"/>
    <n v="0"/>
    <n v="0"/>
    <n v="0"/>
    <n v="0"/>
    <n v="2"/>
    <n v="0"/>
    <n v="0"/>
    <n v="0"/>
    <n v="0"/>
    <n v="0"/>
    <n v="1"/>
    <n v="0"/>
    <n v="0"/>
    <n v="0"/>
    <n v="1"/>
    <n v="60"/>
    <s v="bosch"/>
    <n v="3"/>
    <s v="Nej"/>
    <n v="0"/>
    <s v="Nej"/>
    <s v="Nej"/>
    <s v="Nej"/>
    <n v="2"/>
    <s v="Begrænset"/>
    <n v="0"/>
    <n v="0"/>
    <x v="2"/>
    <s v="Vanløse/Brønshøj-Husum"/>
    <n v="0"/>
    <n v="0"/>
    <n v="30"/>
    <n v="0"/>
    <n v="0"/>
    <n v="0"/>
    <n v="0"/>
    <n v="0"/>
    <n v="0"/>
    <n v="0"/>
    <n v="0"/>
    <n v="0"/>
    <n v="0"/>
    <n v="0"/>
    <n v="5356"/>
  </r>
  <r>
    <x v="0"/>
    <n v="35543"/>
    <s v="Husum frit.hj -klub og skovbh"/>
    <x v="4"/>
    <s v="Kyringevej 1"/>
    <n v="2700"/>
    <s v="Brønshøj"/>
    <s v="38 60 67 09"/>
    <s v="aagols@buf.kk.dk"/>
    <s v="Åge Olsen"/>
    <n v="38289948"/>
    <n v="0"/>
    <s v="35543@buf.kk.dk"/>
    <s v="Børnehave"/>
    <n v="0"/>
    <n v="0"/>
    <n v="24"/>
    <n v="92"/>
    <n v="76"/>
    <n v="34"/>
    <n v="0"/>
    <s v="Nej"/>
    <n v="0"/>
    <n v="0"/>
    <n v="0"/>
    <n v="0"/>
    <n v="0"/>
    <n v="0"/>
    <n v="0"/>
    <n v="5"/>
    <n v="0"/>
    <n v="0"/>
    <n v="5"/>
    <n v="0"/>
    <n v="0"/>
    <n v="45000"/>
    <n v="0"/>
    <s v="Ja"/>
    <n v="0"/>
    <s v="Kate Bjerregaard"/>
    <n v="2007"/>
    <n v="12"/>
    <n v="0"/>
    <s v="Økonoma. Laver morgenmad til børnehave og fritidshjem"/>
    <n v="0"/>
    <n v="0"/>
    <n v="0"/>
    <n v="0"/>
    <n v="0"/>
    <n v="0"/>
    <n v="0"/>
    <n v="0"/>
    <n v="0"/>
    <n v="0"/>
    <n v="40"/>
    <n v="0"/>
    <n v="1"/>
    <s v="Ja"/>
    <s v="Nej"/>
    <s v="nej"/>
    <s v="Nej"/>
    <s v="lederen vil have madpakker udefra"/>
    <s v="Nej"/>
    <n v="0"/>
    <s v="Nej"/>
    <n v="0"/>
    <s v="Nej"/>
    <n v="0"/>
    <n v="0"/>
    <s v="produktionskøkken"/>
    <s v="Ja"/>
    <n v="0"/>
    <n v="0"/>
    <n v="0"/>
    <s v="køkkenet er et stort åbent køkken der vil skulle afskærmes. Er vurderet til produktionskøkken pga det lave antal børn"/>
    <n v="0"/>
    <n v="0"/>
    <n v="0"/>
    <n v="0"/>
    <n v="0"/>
    <n v="0"/>
    <n v="0"/>
    <n v="0"/>
    <s v="alle børnehavebørn er i udflytter hver dag. fritidshjemmet bruger også køkkenet. Lederen vil have madpakker udefra."/>
    <s v="Mariah"/>
    <n v="0"/>
    <n v="0"/>
    <n v="1"/>
    <n v="0"/>
    <n v="4"/>
    <n v="1"/>
    <n v="0"/>
    <n v="0"/>
    <n v="0"/>
    <n v="0"/>
    <n v="3"/>
    <n v="0"/>
    <n v="0"/>
    <n v="0"/>
    <n v="0"/>
    <n v="0"/>
    <n v="1"/>
    <n v="0"/>
    <n v="0"/>
    <n v="0"/>
    <n v="1"/>
    <n v="25"/>
    <s v="Miele"/>
    <n v="4"/>
    <s v="Nej"/>
    <n v="0"/>
    <s v="Nej"/>
    <s v="Nej"/>
    <s v="Nej"/>
    <n v="1"/>
    <s v="Begrænset"/>
    <s v="køleskabene bruges også af fritidshjemmet. Børnehaven har kun opsamling her. Lederen siger at køkkenet kun er fritidshjemmets. Om vinteren kører de til Nøddebo, hvor de har brugsret til et te-køkken. I sommerhalvåret kører de andre steder hen uden køkken."/>
    <n v="0"/>
    <x v="0"/>
    <s v="Vanløse/Brønshøj-Husum"/>
    <n v="0"/>
    <n v="0"/>
    <n v="24"/>
    <n v="92"/>
    <n v="76"/>
    <n v="34"/>
    <n v="0"/>
    <n v="0"/>
    <n v="0"/>
    <n v="0"/>
    <n v="0"/>
    <n v="0"/>
    <n v="0"/>
    <n v="0"/>
    <n v="131635.95000000001"/>
  </r>
  <r>
    <x v="0"/>
    <s v="35567_u"/>
    <s v="Brønshøj fritidscenter"/>
    <x v="4"/>
    <s v="Hegnshusene 9A"/>
    <n v="2700"/>
    <s v="Brønshøj"/>
    <s v="38 74 69 20"/>
    <s v="35567@buf.kk.dk"/>
    <s v="Arno Willy Nielsen"/>
    <n v="39292654"/>
    <n v="0"/>
    <s v="Bruk@mail.tele.dk"/>
    <s v="Børnehave"/>
    <n v="0"/>
    <n v="0"/>
    <n v="45"/>
    <n v="50"/>
    <n v="21"/>
    <n v="24"/>
    <n v="40"/>
    <n v="0"/>
    <n v="0"/>
    <n v="0"/>
    <n v="0"/>
    <n v="0"/>
    <n v="0"/>
    <n v="0"/>
    <n v="0"/>
    <n v="0"/>
    <n v="5"/>
    <n v="1"/>
    <n v="5"/>
    <n v="0"/>
    <n v="0"/>
    <n v="15000"/>
    <n v="0"/>
    <n v="0"/>
    <n v="0"/>
    <n v="0"/>
    <n v="0"/>
    <n v="0"/>
    <n v="0"/>
    <n v="0"/>
    <n v="0"/>
    <n v="0"/>
    <n v="0"/>
    <n v="0"/>
    <n v="0"/>
    <n v="0"/>
    <n v="0"/>
    <n v="0"/>
    <n v="0"/>
    <n v="0"/>
    <n v="60"/>
    <n v="0"/>
    <n v="0"/>
    <s v="nej"/>
    <s v="Nej"/>
    <s v="Ja"/>
    <s v="Nej"/>
    <n v="0"/>
    <s v="Nej"/>
    <n v="0"/>
    <s v="Nej"/>
    <n v="0"/>
    <n v="0"/>
    <n v="0"/>
    <n v="0"/>
    <n v="0"/>
    <n v="0"/>
    <n v="0"/>
    <n v="0"/>
    <n v="0"/>
    <n v="0"/>
    <n v="0"/>
    <n v="0"/>
    <n v="0"/>
    <n v="0"/>
    <n v="0"/>
    <n v="0"/>
    <n v="0"/>
    <n v="0"/>
    <n v="0"/>
    <s v="Lone Voss"/>
    <d v="1899-12-30T00:00:00"/>
    <n v="0"/>
    <n v="1"/>
    <n v="0"/>
    <n v="4"/>
    <n v="1"/>
    <n v="0"/>
    <n v="0"/>
    <n v="0"/>
    <n v="0"/>
    <n v="0"/>
    <n v="1"/>
    <n v="0"/>
    <n v="0"/>
    <n v="0"/>
    <n v="0"/>
    <n v="0"/>
    <n v="1"/>
    <n v="0"/>
    <n v="0"/>
    <n v="1"/>
    <n v="0"/>
    <n v="0"/>
    <n v="6"/>
    <s v="Nej"/>
    <n v="0"/>
    <s v="Nej"/>
    <s v="Nej"/>
    <s v="Nej"/>
    <n v="1"/>
    <s v="Begrænset"/>
    <n v="0"/>
    <n v="0"/>
    <x v="0"/>
    <s v="Vanløse/Brønshøj-Husum"/>
    <n v="0"/>
    <n v="0"/>
    <n v="45"/>
    <n v="50"/>
    <n v="21"/>
    <n v="24"/>
    <n v="40"/>
    <n v="0"/>
    <n v="0"/>
    <n v="0"/>
    <n v="0"/>
    <n v="0"/>
    <n v="0"/>
    <n v="0"/>
    <n v="44044.56"/>
  </r>
  <r>
    <x v="0"/>
    <n v="35579"/>
    <s v="Pakhuset"/>
    <x v="4"/>
    <s v="Tølløsevej 34"/>
    <n v="2700"/>
    <s v="Brønshøj"/>
    <s v="38 60 23 60"/>
    <s v="35579@buf.kk.dk"/>
    <s v="Else Klit Jensen"/>
    <n v="38608658"/>
    <n v="0"/>
    <s v="35579@buf.kk.dk"/>
    <s v="Børnehave"/>
    <n v="0"/>
    <n v="0"/>
    <n v="36"/>
    <n v="40"/>
    <n v="0"/>
    <n v="0"/>
    <n v="0"/>
    <s v="Nej"/>
    <n v="0"/>
    <n v="0"/>
    <n v="0"/>
    <n v="0"/>
    <n v="0"/>
    <n v="0"/>
    <n v="0"/>
    <n v="5"/>
    <n v="0"/>
    <n v="1"/>
    <n v="5"/>
    <n v="0"/>
    <n v="0"/>
    <n v="60000"/>
    <n v="0"/>
    <n v="0"/>
    <n v="0"/>
    <n v="0"/>
    <n v="0"/>
    <n v="0"/>
    <n v="0"/>
    <n v="0"/>
    <n v="0"/>
    <n v="0"/>
    <n v="0"/>
    <n v="0"/>
    <n v="0"/>
    <n v="0"/>
    <n v="0"/>
    <n v="0"/>
    <n v="0"/>
    <n v="0"/>
    <n v="90"/>
    <n v="0"/>
    <n v="2"/>
    <s v="Ja"/>
    <s v="Nej"/>
    <s v="nej"/>
    <s v="Nej"/>
    <s v="Vil helst have det udefra"/>
    <n v="0"/>
    <s v="De har ikke rigtig taget stilling og vil helst have madpakker"/>
    <s v="Nej"/>
    <s v="Vil helst have mad udefra"/>
    <n v="0"/>
    <s v="Vil gerne have hjælp"/>
    <n v="0"/>
    <s v="Køkken begrænset tilvirk"/>
    <n v="0"/>
    <n v="0"/>
    <n v="0"/>
    <n v="0"/>
    <n v="0"/>
    <s v="Større"/>
    <s v="Større"/>
    <s v="Ja"/>
    <s v="Køkkenet er meget lille men bliver brugt til madlavning til 1 sture af gangen ugentligt"/>
    <n v="0"/>
    <n v="0"/>
    <n v="0"/>
    <n v="0"/>
    <n v="0"/>
    <s v="Cathrine Jerrik/Sine"/>
    <d v="2009-02-27T00:00:00"/>
    <n v="0"/>
    <n v="1"/>
    <n v="0"/>
    <n v="0"/>
    <n v="0"/>
    <n v="0"/>
    <n v="0"/>
    <n v="0"/>
    <n v="0"/>
    <n v="3"/>
    <n v="0"/>
    <n v="0"/>
    <n v="0"/>
    <n v="0"/>
    <n v="0"/>
    <n v="1"/>
    <n v="0"/>
    <n v="0"/>
    <n v="0"/>
    <n v="0"/>
    <n v="25"/>
    <s v="Miele"/>
    <n v="2"/>
    <s v="Nej"/>
    <n v="0"/>
    <s v="Nej"/>
    <s v="Ja"/>
    <n v="0"/>
    <n v="1"/>
    <s v="Begrænset"/>
    <s v="Ikke noget lager andet end i køkkenet"/>
    <n v="0"/>
    <x v="0"/>
    <s v="Vanløse/Brønshøj-Husum"/>
    <n v="0"/>
    <n v="0"/>
    <n v="36"/>
    <n v="40"/>
    <n v="0"/>
    <n v="0"/>
    <n v="0"/>
    <n v="0"/>
    <n v="0"/>
    <n v="0"/>
    <n v="0"/>
    <n v="0"/>
    <n v="0"/>
    <n v="0"/>
    <n v="72516.19"/>
  </r>
  <r>
    <x v="0"/>
    <n v="37335"/>
    <s v="Børnehaven Valborg"/>
    <x v="4"/>
    <s v="Klingseyvej 9"/>
    <n v="2720"/>
    <s v="Vanløse"/>
    <s v="38 79 14 80"/>
    <s v="37335@buf.kk.dk"/>
    <s v="Trine Da Silva Weng"/>
    <n v="35358291"/>
    <n v="38791480"/>
    <s v="37335@buf.kk.dk"/>
    <s v="Børnehave"/>
    <n v="0"/>
    <n v="0"/>
    <n v="44"/>
    <n v="0"/>
    <n v="0"/>
    <n v="0"/>
    <n v="0"/>
    <s v="Nej"/>
    <n v="0"/>
    <n v="0"/>
    <n v="0"/>
    <n v="0"/>
    <n v="0"/>
    <n v="0"/>
    <n v="0"/>
    <n v="5"/>
    <n v="0"/>
    <n v="0"/>
    <n v="0"/>
    <n v="0"/>
    <n v="0"/>
    <n v="50000"/>
    <n v="0"/>
    <n v="0"/>
    <n v="0"/>
    <n v="0"/>
    <n v="0"/>
    <n v="0"/>
    <n v="0"/>
    <n v="0"/>
    <n v="0"/>
    <n v="0"/>
    <n v="0"/>
    <n v="0"/>
    <n v="0"/>
    <n v="0"/>
    <n v="0"/>
    <n v="0"/>
    <n v="0"/>
    <n v="0"/>
    <n v="100"/>
    <n v="0"/>
    <n v="2"/>
    <s v="Ja"/>
    <s v="Nej"/>
    <s v="Ja"/>
    <s v="Ja"/>
    <s v="Meget gerne"/>
    <s v="Ja"/>
    <s v="Meget gerne"/>
    <s v="Ja"/>
    <s v="Meget positive"/>
    <s v="ja"/>
    <s v="Men vil gerne have hjælp"/>
    <n v="0"/>
    <s v="produktionskøkken"/>
    <s v="nej"/>
    <s v="Større"/>
    <s v="Mindre"/>
    <s v="Nej"/>
    <s v="Kogebord + 2 nye ovne. Evt. nyt gulv + 1 nyt køleskab + evt. Miele opvaskemaskine"/>
    <n v="0"/>
    <n v="0"/>
    <n v="0"/>
    <n v="0"/>
    <n v="0"/>
    <n v="0"/>
    <n v="0"/>
    <n v="0"/>
    <n v="0"/>
    <s v="Cathrine Jerrik/Sine"/>
    <d v="2009-03-09T00:00:00"/>
    <n v="0"/>
    <n v="0"/>
    <n v="1"/>
    <n v="4"/>
    <n v="0"/>
    <n v="2"/>
    <n v="0"/>
    <n v="0"/>
    <n v="0"/>
    <n v="1"/>
    <n v="1"/>
    <n v="0"/>
    <n v="0"/>
    <n v="0"/>
    <n v="0"/>
    <n v="1"/>
    <n v="0"/>
    <n v="0"/>
    <n v="0"/>
    <n v="1"/>
    <n v="20"/>
    <s v="Miele"/>
    <n v="2.5"/>
    <s v="Nej"/>
    <n v="0"/>
    <s v="Ja"/>
    <s v="Ja"/>
    <s v="Nej"/>
    <n v="2"/>
    <s v="God plads"/>
    <s v="Dejligt køkken, god plads"/>
    <n v="0"/>
    <x v="2"/>
    <s v="Vanløse/Brønshøj-Husum"/>
    <n v="0"/>
    <n v="0"/>
    <n v="44"/>
    <n v="0"/>
    <n v="0"/>
    <n v="0"/>
    <n v="0"/>
    <n v="0"/>
    <n v="0"/>
    <n v="0"/>
    <n v="0"/>
    <n v="0"/>
    <n v="0"/>
    <n v="0"/>
    <n v="40678.85"/>
  </r>
  <r>
    <x v="0"/>
    <n v="37336"/>
    <s v="Vingesuset"/>
    <x v="4"/>
    <s v="Klitmøllervej 69"/>
    <n v="2720"/>
    <s v="Vanløse"/>
    <s v="38 77 89 01"/>
    <s v="37336@buf.kk.dk"/>
    <s v="Viggo Thommesen"/>
    <n v="59480441"/>
    <n v="38778901"/>
    <s v="37336@buf.kk.dk"/>
    <s v="Børnehave"/>
    <n v="0"/>
    <n v="0"/>
    <n v="64"/>
    <n v="0"/>
    <n v="0"/>
    <n v="0"/>
    <n v="0"/>
    <s v="Nej"/>
    <n v="0"/>
    <n v="0"/>
    <n v="0"/>
    <n v="0"/>
    <n v="0"/>
    <n v="0"/>
    <n v="0"/>
    <n v="5"/>
    <n v="0"/>
    <n v="3"/>
    <n v="5"/>
    <n v="0"/>
    <n v="0"/>
    <n v="86000"/>
    <n v="0"/>
    <s v="Ja"/>
    <n v="0"/>
    <s v="Molly Høm Carlsen"/>
    <n v="2004"/>
    <n v="22"/>
    <n v="0"/>
    <s v="afspændingspædagog"/>
    <s v="cafearbejde, kogekone"/>
    <s v="tilsmagning, fisk til hverdag - Kbh Madhus, hygiejne"/>
    <n v="0"/>
    <n v="0"/>
    <n v="0"/>
    <n v="0"/>
    <n v="0"/>
    <n v="0"/>
    <n v="0"/>
    <n v="0"/>
    <n v="95"/>
    <n v="0"/>
    <n v="2"/>
    <s v="nej"/>
    <s v="ja"/>
    <s v="Ja"/>
    <s v="Ja"/>
    <n v="0"/>
    <s v="Ja"/>
    <n v="0"/>
    <s v="Ja"/>
    <n v="0"/>
    <s v="Nej"/>
    <n v="0"/>
    <n v="0"/>
    <s v="produktionskøkken"/>
    <s v="Ja"/>
    <s v="Ingen"/>
    <s v="Ingen"/>
    <s v="Nej"/>
    <n v="0"/>
    <n v="0"/>
    <n v="0"/>
    <n v="0"/>
    <n v="0"/>
    <n v="0"/>
    <n v="0"/>
    <n v="0"/>
    <n v="0"/>
    <n v="0"/>
    <s v="Birgitte Glerup / Sine"/>
    <d v="2009-03-06T00:00:00"/>
    <n v="0"/>
    <n v="0"/>
    <n v="1"/>
    <n v="4"/>
    <n v="0"/>
    <n v="2"/>
    <n v="0"/>
    <n v="0"/>
    <n v="0"/>
    <n v="1"/>
    <n v="2"/>
    <n v="0"/>
    <n v="0"/>
    <n v="0"/>
    <n v="0"/>
    <n v="2"/>
    <n v="0"/>
    <n v="0"/>
    <n v="0"/>
    <n v="1"/>
    <n v="20"/>
    <s v="Miele"/>
    <n v="7.5"/>
    <s v="Nej"/>
    <n v="0"/>
    <s v="Ja"/>
    <s v="Nej"/>
    <s v="Nej"/>
    <n v="2"/>
    <s v="Begrænset"/>
    <n v="0"/>
    <s v="Madhus kommentar: Stedet er meget oplagt som mentorinst, udover de har flot menuplan, høj øko-procent, har de pr eget initiativ længe haft mad til børnehavebørn 3 gange om ugen. Dvs. praktikanter kan afprøve børnehavegruppen. Køkkendame med fantastisk overskud, vil rigtig gerne og har haft praktikanter før."/>
    <x v="2"/>
    <s v="Vanløse/Brønshøj-Husum"/>
    <n v="0"/>
    <n v="0"/>
    <n v="64"/>
    <n v="0"/>
    <n v="0"/>
    <n v="0"/>
    <n v="0"/>
    <n v="0"/>
    <n v="0"/>
    <n v="0"/>
    <n v="0"/>
    <n v="0"/>
    <n v="0"/>
    <n v="0"/>
    <n v="82922.13"/>
  </r>
  <r>
    <x v="0"/>
    <n v="37344"/>
    <s v="Børnehaven Muldager"/>
    <x v="4"/>
    <s v="Muldager 50B"/>
    <n v="2700"/>
    <s v="Brønshøj"/>
    <s v="44 94 42 43"/>
    <s v="37344@buf.kk.dk"/>
    <s v="Ellen Chakir"/>
    <n v="0"/>
    <n v="0"/>
    <s v="37344@buf.kk.dk"/>
    <s v="Børnehave"/>
    <n v="0"/>
    <n v="6"/>
    <n v="20"/>
    <n v="0"/>
    <n v="0"/>
    <n v="0"/>
    <n v="0"/>
    <s v="Nej"/>
    <n v="0"/>
    <n v="0"/>
    <n v="0"/>
    <n v="0"/>
    <n v="0"/>
    <n v="0"/>
    <n v="0"/>
    <n v="5"/>
    <n v="0"/>
    <n v="0"/>
    <n v="5"/>
    <n v="0"/>
    <n v="0"/>
    <n v="55000"/>
    <n v="0"/>
    <n v="0"/>
    <n v="0"/>
    <n v="0"/>
    <n v="0"/>
    <n v="0"/>
    <n v="0"/>
    <n v="0"/>
    <n v="0"/>
    <n v="0"/>
    <n v="0"/>
    <n v="0"/>
    <n v="0"/>
    <n v="0"/>
    <n v="0"/>
    <n v="0"/>
    <n v="0"/>
    <n v="0"/>
    <n v="100"/>
    <n v="0"/>
    <n v="2"/>
    <s v="Ja"/>
    <s v="Nej"/>
    <s v="Ja"/>
    <s v="Ja"/>
    <n v="0"/>
    <s v="Nej"/>
    <n v="0"/>
    <s v="Ja"/>
    <s v="når den ny kommer skal de nok få noget godt ud af det."/>
    <s v="ja"/>
    <s v="vil gerne have tilbud om kurser til køk. Medarbejder (har en person der vil i køkkenet)"/>
    <n v="0"/>
    <n v="0"/>
    <n v="0"/>
    <n v="0"/>
    <n v="0"/>
    <n v="0"/>
    <n v="0"/>
    <n v="0"/>
    <n v="0"/>
    <n v="0"/>
    <n v="0"/>
    <n v="0"/>
    <n v="0"/>
    <n v="0"/>
    <n v="0"/>
    <s v="Er i gang med en ombygning. Får nyt produktionskøkken, som er klar inden januar 2010"/>
    <s v="Lone Voss / Sine"/>
    <d v="2009-03-09T00:00:00"/>
    <n v="0"/>
    <n v="0"/>
    <n v="0"/>
    <n v="0"/>
    <n v="0"/>
    <n v="0"/>
    <n v="0"/>
    <n v="0"/>
    <n v="0"/>
    <n v="0"/>
    <n v="0"/>
    <n v="0"/>
    <n v="0"/>
    <n v="0"/>
    <n v="0"/>
    <n v="0"/>
    <n v="0"/>
    <n v="0"/>
    <n v="0"/>
    <n v="0"/>
    <n v="0"/>
    <n v="0"/>
    <n v="0"/>
    <n v="0"/>
    <n v="0"/>
    <n v="0"/>
    <n v="0"/>
    <n v="0"/>
    <n v="0"/>
    <n v="0"/>
    <n v="0"/>
    <n v="0"/>
    <x v="2"/>
    <s v="Vanløse/Brønshøj-Husum"/>
    <n v="0"/>
    <n v="6"/>
    <n v="20"/>
    <n v="0"/>
    <n v="0"/>
    <n v="0"/>
    <n v="0"/>
    <n v="0"/>
    <n v="0"/>
    <n v="0"/>
    <n v="0"/>
    <n v="0"/>
    <n v="0"/>
    <n v="0"/>
    <n v="67110.080000000002"/>
  </r>
  <r>
    <x v="0"/>
    <s v="37367_u"/>
    <s v="Udflytterbørnehave Vindsuset"/>
    <x v="4"/>
    <s v="Lille Lyngbyvej 11A"/>
    <s v="LI."/>
    <s v="Lyngby, Skævinge"/>
    <s v="48 21 21 08  ops. 38 81 30 80"/>
    <s v="37367@buf.kk.dk"/>
    <s v="Jette Olsen"/>
    <n v="0"/>
    <n v="0"/>
    <s v="37367@buf.kk.dk"/>
    <s v="Børnehave"/>
    <n v="0"/>
    <n v="0"/>
    <n v="50"/>
    <n v="0"/>
    <n v="0"/>
    <n v="0"/>
    <n v="0"/>
    <s v="Nej"/>
    <n v="0"/>
    <n v="0"/>
    <n v="0"/>
    <n v="0"/>
    <n v="0"/>
    <n v="0"/>
    <n v="0"/>
    <n v="5"/>
    <n v="5"/>
    <n v="0"/>
    <n v="5"/>
    <n v="0"/>
    <n v="0"/>
    <n v="70000"/>
    <n v="0"/>
    <s v="Ja"/>
    <n v="0"/>
    <s v="Signe Nørgård"/>
    <n v="2008"/>
    <n v="15"/>
    <n v="0"/>
    <n v="0"/>
    <n v="0"/>
    <n v="0"/>
    <n v="0"/>
    <n v="0"/>
    <n v="0"/>
    <n v="0"/>
    <n v="0"/>
    <n v="0"/>
    <n v="0"/>
    <n v="0"/>
    <n v="80"/>
    <n v="0"/>
    <n v="0"/>
    <s v="Ja"/>
    <s v="ja"/>
    <s v="Ja"/>
    <s v="Nej"/>
    <n v="0"/>
    <s v="Nej"/>
    <n v="0"/>
    <s v="Nej"/>
    <n v="0"/>
    <s v="ja"/>
    <n v="0"/>
    <n v="0"/>
    <s v="produktionskøkken"/>
    <n v="0"/>
    <n v="0"/>
    <n v="0"/>
    <n v="0"/>
    <n v="0"/>
    <n v="0"/>
    <n v="0"/>
    <n v="0"/>
    <n v="0"/>
    <n v="0"/>
    <n v="0"/>
    <n v="0"/>
    <n v="0"/>
    <n v="0"/>
    <s v="Lone Voss"/>
    <d v="1899-12-30T00:00:00"/>
    <n v="0"/>
    <n v="0"/>
    <n v="1"/>
    <n v="4"/>
    <n v="0"/>
    <n v="1"/>
    <n v="0"/>
    <n v="0"/>
    <n v="0"/>
    <n v="0"/>
    <n v="1"/>
    <n v="0"/>
    <n v="0"/>
    <n v="0"/>
    <n v="0"/>
    <n v="0"/>
    <n v="1"/>
    <n v="0"/>
    <n v="0"/>
    <n v="1"/>
    <n v="20"/>
    <s v="Miele"/>
    <n v="2"/>
    <s v="Nej"/>
    <n v="0"/>
    <s v="Ja"/>
    <s v="Ja"/>
    <s v="Nej"/>
    <n v="2"/>
    <s v="God plads"/>
    <n v="0"/>
    <n v="0"/>
    <x v="2"/>
    <s v="Vanløse/Brønshøj-Husum"/>
    <n v="0"/>
    <n v="0"/>
    <n v="50"/>
    <n v="0"/>
    <n v="0"/>
    <n v="0"/>
    <n v="0"/>
    <n v="0"/>
    <n v="0"/>
    <n v="0"/>
    <n v="0"/>
    <n v="0"/>
    <n v="0"/>
    <n v="0"/>
    <n v="76661.41"/>
  </r>
  <r>
    <x v="0"/>
    <n v="37370"/>
    <s v="Paletten"/>
    <x v="4"/>
    <s v="Højstrupvej 40"/>
    <n v="2720"/>
    <s v="Vanløse"/>
    <s v="38 71 87 27"/>
    <s v="37370@buf.kk.dk"/>
    <s v="Dorte Thomsen"/>
    <n v="38798785"/>
    <n v="38718727"/>
    <s v="37370@buf.kk.dk"/>
    <s v="Børnehave"/>
    <n v="0"/>
    <n v="0"/>
    <n v="44"/>
    <n v="0"/>
    <n v="0"/>
    <n v="0"/>
    <n v="0"/>
    <s v="Nej"/>
    <n v="0"/>
    <n v="0"/>
    <n v="0"/>
    <n v="0"/>
    <n v="0"/>
    <n v="0"/>
    <n v="0"/>
    <n v="5"/>
    <n v="0"/>
    <n v="0"/>
    <n v="5"/>
    <n v="0"/>
    <n v="0"/>
    <n v="50000"/>
    <n v="0"/>
    <n v="0"/>
    <n v="0"/>
    <n v="0"/>
    <n v="0"/>
    <n v="0"/>
    <n v="0"/>
    <n v="0"/>
    <n v="0"/>
    <n v="0"/>
    <n v="0"/>
    <n v="0"/>
    <n v="0"/>
    <n v="0"/>
    <n v="0"/>
    <n v="0"/>
    <n v="0"/>
    <n v="0"/>
    <n v="90"/>
    <n v="0"/>
    <n v="1"/>
    <s v="Ja"/>
    <s v="Nej"/>
    <s v="Ja"/>
    <s v="Ja"/>
    <n v="0"/>
    <s v="Ja"/>
    <n v="0"/>
    <s v="Ja"/>
    <n v="0"/>
    <s v="Nej"/>
    <s v="vil gerne have hjælp"/>
    <n v="0"/>
    <s v="produktionskøkken"/>
    <s v="nej"/>
    <s v="Mindre"/>
    <s v="Mindre"/>
    <s v="Nej"/>
    <s v="et nyt komfur, bordplade + vask og nye køkkenelementer. Ellers dejligt køkken men trænger til maling og evt. ny ovn"/>
    <n v="0"/>
    <n v="0"/>
    <n v="0"/>
    <n v="0"/>
    <n v="0"/>
    <n v="0"/>
    <n v="0"/>
    <n v="0"/>
    <n v="0"/>
    <s v="Cathrine Jerrik/Sine "/>
    <d v="2009-03-12T00:00:00"/>
    <n v="0"/>
    <n v="1"/>
    <n v="0"/>
    <n v="4"/>
    <n v="1"/>
    <n v="0"/>
    <n v="0"/>
    <n v="0"/>
    <n v="0"/>
    <n v="1"/>
    <n v="1"/>
    <n v="0"/>
    <n v="0"/>
    <n v="0"/>
    <n v="0"/>
    <n v="1"/>
    <n v="0"/>
    <n v="0"/>
    <n v="0"/>
    <n v="1"/>
    <n v="20"/>
    <s v="Miele"/>
    <n v="3"/>
    <s v="Nej"/>
    <n v="0"/>
    <s v="Ja"/>
    <s v="Nej"/>
    <s v="Nej"/>
    <n v="1"/>
    <s v="God plads"/>
    <n v="0"/>
    <n v="0"/>
    <x v="2"/>
    <s v="Vanløse/Brønshøj-Husum"/>
    <n v="0"/>
    <n v="0"/>
    <n v="44"/>
    <n v="0"/>
    <n v="0"/>
    <n v="0"/>
    <n v="0"/>
    <n v="0"/>
    <n v="0"/>
    <n v="0"/>
    <n v="0"/>
    <n v="0"/>
    <n v="0"/>
    <n v="0"/>
    <n v="54198.48"/>
  </r>
  <r>
    <x v="0"/>
    <n v="37375"/>
    <s v="Halvdagsbørnehaven Thyborøn"/>
    <x v="4"/>
    <s v="Tyborøn Allé 53"/>
    <n v="2720"/>
    <s v="Vanløse"/>
    <s v="38 74 29 03"/>
    <s v="37375@buf.kk.dk"/>
    <s v="Ingelise Rasmussen"/>
    <n v="0"/>
    <n v="38742903"/>
    <s v="37375@buf.kk.dk"/>
    <s v="Børnehave"/>
    <n v="0"/>
    <n v="0"/>
    <n v="20"/>
    <n v="0"/>
    <n v="0"/>
    <n v="0"/>
    <n v="0"/>
    <s v="Nej"/>
    <n v="0"/>
    <n v="0"/>
    <n v="0"/>
    <n v="0"/>
    <n v="0"/>
    <n v="0"/>
    <n v="0"/>
    <n v="0"/>
    <n v="5"/>
    <n v="0"/>
    <n v="0"/>
    <n v="0"/>
    <n v="0"/>
    <n v="17500"/>
    <n v="0"/>
    <s v="Nej"/>
    <n v="0"/>
    <n v="0"/>
    <n v="0"/>
    <n v="0"/>
    <n v="0"/>
    <n v="0"/>
    <n v="0"/>
    <n v="0"/>
    <n v="0"/>
    <n v="0"/>
    <n v="0"/>
    <n v="0"/>
    <n v="0"/>
    <n v="0"/>
    <n v="0"/>
    <n v="0"/>
    <n v="100"/>
    <n v="0"/>
    <n v="1"/>
    <s v="Ja"/>
    <s v="Nej"/>
    <s v="nej"/>
    <s v="Ja"/>
    <s v="det skal afklares om køkkenet kan rumme det ift fødevaremyndighederne"/>
    <s v="Nej"/>
    <s v="Det skal diskuteres. Forældregruppen vil gerne beholde madpakkerne. Har tilbudt at deltage i møde"/>
    <n v="0"/>
    <s v="ved ikke pt opfølgning"/>
    <s v="ja"/>
    <s v="hvis relevant"/>
    <n v="0"/>
    <s v="Køkken begrænset tilvirk"/>
    <s v="nej"/>
    <n v="0"/>
    <n v="0"/>
    <n v="0"/>
    <n v="0"/>
    <s v="Mindre"/>
    <s v="Ingen"/>
    <s v="Nej"/>
    <s v="2 vaske eller disp. Til dobbelt vask. Hurtigere opvaskemaskine"/>
    <n v="0"/>
    <n v="0"/>
    <n v="0"/>
    <n v="0"/>
    <n v="0"/>
    <s v="Birgitte Glerup / Sine"/>
    <d v="2009-03-06T00:00:00"/>
    <n v="0"/>
    <n v="1"/>
    <n v="0"/>
    <n v="4"/>
    <n v="0"/>
    <n v="1"/>
    <n v="0"/>
    <n v="0"/>
    <n v="0"/>
    <n v="1"/>
    <n v="0"/>
    <n v="0"/>
    <n v="0"/>
    <n v="0"/>
    <n v="0"/>
    <n v="1"/>
    <n v="0"/>
    <n v="0"/>
    <n v="0"/>
    <n v="1"/>
    <n v="120"/>
    <s v="bosch"/>
    <n v="3"/>
    <s v="Nej"/>
    <n v="0"/>
    <s v="Nej"/>
    <s v="Nej"/>
    <s v="Nej"/>
    <n v="1"/>
    <s v="ingen plads"/>
    <s v="Der skal følges op på om fødevarestyrelsen kan godkende køkkenet til produktion til 20 børn. Det anbefales at man i så fald veksler mellem varmt og koldt mad."/>
    <s v="Lederen er helt imod madordningen - dette ændrede sig dog gennem samtalen. Det krævede en del arbejde at få lederen i dialog om spørgsmålet, da stedet har været meget tilfredse med madpkker. Hvis køkkenet kan godkendes til produktion - og det ligger på kanten pga størrelse, dog k un 20 børn - lyder det som om de godt kunne tænke sig at lave mad selv. Ønsker slet ikke komponentløsning, vil gerne enten lave selv eller få bragt. Har lovet fortsat dialogang. afklaring fra fødevarestyrelsen"/>
    <x v="2"/>
    <s v="Vanløse/Brønshøj-Husum"/>
    <n v="0"/>
    <n v="0"/>
    <n v="20"/>
    <n v="0"/>
    <n v="0"/>
    <n v="0"/>
    <n v="0"/>
    <n v="0"/>
    <n v="0"/>
    <n v="0"/>
    <n v="0"/>
    <n v="0"/>
    <n v="0"/>
    <n v="0"/>
    <n v="24530.73"/>
  </r>
  <r>
    <x v="0"/>
    <s v="37393_u"/>
    <s v="Vanløse udflytterbørnehave"/>
    <x v="4"/>
    <s v="Spanagervej 14E"/>
    <n v="4623"/>
    <s v="Lille Skensved"/>
    <s v="56 82 20 54 / 56 82 20 78"/>
    <s v="37393@buf.kk.dk"/>
    <s v="Lone Jensen"/>
    <n v="77662077"/>
    <n v="56822054"/>
    <s v="37393@buf.kk.dk"/>
    <s v="Børnehave"/>
    <n v="0"/>
    <n v="0"/>
    <n v="44"/>
    <n v="0"/>
    <n v="0"/>
    <n v="0"/>
    <n v="0"/>
    <s v="Nej"/>
    <n v="0"/>
    <n v="0"/>
    <n v="0"/>
    <n v="0"/>
    <n v="0"/>
    <n v="0"/>
    <n v="0"/>
    <n v="5"/>
    <n v="0"/>
    <n v="0"/>
    <n v="5"/>
    <n v="0"/>
    <n v="0"/>
    <n v="50000"/>
    <n v="0"/>
    <s v="Nej"/>
    <n v="0"/>
    <n v="0"/>
    <n v="0"/>
    <n v="0"/>
    <n v="0"/>
    <n v="0"/>
    <n v="0"/>
    <n v="0"/>
    <n v="0"/>
    <n v="0"/>
    <n v="0"/>
    <n v="0"/>
    <n v="0"/>
    <n v="0"/>
    <n v="0"/>
    <n v="0"/>
    <n v="70"/>
    <n v="0"/>
    <n v="1"/>
    <s v="Ja"/>
    <s v="Nej"/>
    <s v="nej"/>
    <s v="Ja"/>
    <n v="0"/>
    <s v="Ja"/>
    <n v="0"/>
    <s v="Ja"/>
    <n v="0"/>
    <s v="Nej"/>
    <n v="0"/>
    <n v="0"/>
    <s v="Køkken blandet tilvirk"/>
    <n v="0"/>
    <n v="0"/>
    <n v="0"/>
    <n v="0"/>
    <n v="0"/>
    <n v="0"/>
    <n v="0"/>
    <n v="0"/>
    <n v="0"/>
    <n v="0"/>
    <n v="0"/>
    <n v="0"/>
    <n v="0"/>
    <n v="0"/>
    <s v="Mariah"/>
    <d v="2009-04-28T00:00:00"/>
    <n v="0"/>
    <n v="0"/>
    <n v="1"/>
    <n v="4"/>
    <n v="0"/>
    <n v="2"/>
    <n v="0"/>
    <n v="0"/>
    <n v="0"/>
    <n v="0"/>
    <n v="1"/>
    <n v="0"/>
    <n v="0"/>
    <n v="0"/>
    <n v="0"/>
    <n v="2"/>
    <n v="0"/>
    <n v="0"/>
    <n v="0"/>
    <n v="1"/>
    <n v="30"/>
    <s v="Miele"/>
    <n v="3"/>
    <s v="Nej"/>
    <n v="0"/>
    <n v="0"/>
    <s v="Nej"/>
    <s v="Nej"/>
    <n v="1"/>
    <s v="Begrænset"/>
    <n v="0"/>
    <n v="0"/>
    <x v="2"/>
    <s v="Vanløse/Brønshøj-Husum"/>
    <n v="0"/>
    <n v="0"/>
    <n v="44"/>
    <n v="0"/>
    <n v="0"/>
    <n v="0"/>
    <n v="0"/>
    <n v="0"/>
    <n v="0"/>
    <n v="0"/>
    <n v="0"/>
    <n v="0"/>
    <n v="0"/>
    <n v="0"/>
    <n v="54096.98"/>
  </r>
  <r>
    <x v="0"/>
    <n v="37398"/>
    <s v="Børnehuset Katholm"/>
    <x v="4"/>
    <s v="Jyllingevej 69"/>
    <n v="2720"/>
    <s v="Vanløse"/>
    <s v="38 74 35 85"/>
    <s v="37398@buf.kk.dk"/>
    <s v="Karin Rasmussen"/>
    <n v="38711774"/>
    <n v="38743585"/>
    <s v="37398@buf.kk.dk"/>
    <s v="Børnehave"/>
    <n v="0"/>
    <n v="0"/>
    <n v="22"/>
    <n v="0"/>
    <n v="0"/>
    <n v="0"/>
    <n v="0"/>
    <s v="Nej"/>
    <n v="0"/>
    <n v="0"/>
    <n v="0"/>
    <n v="0"/>
    <n v="0"/>
    <n v="0"/>
    <n v="0"/>
    <n v="5"/>
    <n v="0"/>
    <n v="0"/>
    <n v="5"/>
    <n v="0"/>
    <n v="0"/>
    <n v="43000"/>
    <n v="0"/>
    <s v="Ja"/>
    <n v="0"/>
    <s v="Lonnie Hvidtfeldt"/>
    <n v="2003"/>
    <n v="17"/>
    <n v="0"/>
    <s v="håndarbejdsuddannelse"/>
    <s v="9 år i anden vuggestue"/>
    <s v="hygiejne, Suhrs ugekursus, mål og vej - ØOF"/>
    <n v="0"/>
    <n v="0"/>
    <n v="0"/>
    <n v="0"/>
    <n v="0"/>
    <n v="0"/>
    <n v="0"/>
    <n v="0"/>
    <n v="95"/>
    <n v="0"/>
    <n v="1"/>
    <s v="Ja"/>
    <s v="Nej"/>
    <s v="Ja"/>
    <s v="Ja"/>
    <n v="0"/>
    <s v="Ja"/>
    <n v="0"/>
    <s v="Ja"/>
    <n v="0"/>
    <s v="ja"/>
    <s v="vender evt. tilbage hvis der er behov"/>
    <n v="0"/>
    <s v="produktionskøkken"/>
    <s v="nej"/>
    <s v="Mindre"/>
    <s v="Ingen"/>
    <s v="Nej"/>
    <s v="nyt komfurr skal indkøbes, hæve/sænke da køkkendamen har rygproblemer og arbejdsstyrelsen anbefaler. Ny ovn (ønsker konvektion). Fuld højde køleskab."/>
    <n v="0"/>
    <n v="0"/>
    <n v="0"/>
    <n v="0"/>
    <n v="0"/>
    <n v="0"/>
    <n v="0"/>
    <n v="0"/>
    <n v="0"/>
    <s v="Birgitte Glerup / Sine"/>
    <d v="2009-03-06T00:00:00"/>
    <n v="0"/>
    <n v="0"/>
    <n v="1"/>
    <n v="4"/>
    <n v="0"/>
    <n v="1"/>
    <n v="0"/>
    <n v="0"/>
    <n v="0"/>
    <n v="1"/>
    <n v="0"/>
    <n v="0"/>
    <n v="0"/>
    <n v="1"/>
    <n v="0"/>
    <n v="1"/>
    <n v="0"/>
    <n v="0"/>
    <n v="0"/>
    <n v="1"/>
    <n v="20"/>
    <s v="Miele"/>
    <n v="6"/>
    <s v="Nej"/>
    <n v="0"/>
    <s v="Ja"/>
    <s v="Nej"/>
    <s v="Nej"/>
    <n v="3"/>
    <s v="Begrænset"/>
    <s v="Inst. Rejsste spørgsmålet om basisgruppe børn, der har et nært forhold til madpakken hjemmefra. Bad dem kontakte mig, hvis det er et problem. Basisgruppen er dog glad for eftermiddagsmad fra husets køkken."/>
    <n v="0"/>
    <x v="2"/>
    <s v="Vanløse/Brønshøj-Husum"/>
    <n v="0"/>
    <n v="0"/>
    <n v="22"/>
    <n v="0"/>
    <n v="0"/>
    <n v="0"/>
    <n v="0"/>
    <n v="0"/>
    <n v="6"/>
    <n v="0"/>
    <n v="0"/>
    <n v="0"/>
    <n v="0"/>
    <n v="0"/>
    <n v="47517.4"/>
  </r>
  <r>
    <x v="0"/>
    <n v="37512"/>
    <n v="0"/>
    <x v="4"/>
    <s v="Håbets Allé 5"/>
    <n v="2700"/>
    <s v="Brønshøj"/>
    <s v="38 60 94 17"/>
    <s v="37512@buf.kk.dk"/>
    <s v="Henning Teissøe"/>
    <n v="38897778"/>
    <n v="0"/>
    <s v="37512@buf.kk.dk"/>
    <s v="Børnehave"/>
    <n v="0"/>
    <n v="0"/>
    <n v="22"/>
    <n v="44"/>
    <n v="0"/>
    <n v="0"/>
    <n v="0"/>
    <s v="Nej"/>
    <n v="0"/>
    <n v="0"/>
    <n v="0"/>
    <n v="0"/>
    <n v="0"/>
    <n v="0"/>
    <n v="0"/>
    <n v="5"/>
    <n v="0"/>
    <n v="1"/>
    <n v="0"/>
    <n v="0"/>
    <n v="0"/>
    <n v="0"/>
    <n v="0"/>
    <s v="Ja"/>
    <n v="0"/>
    <s v="Sofie Petersen"/>
    <n v="2008"/>
    <n v="4"/>
    <n v="0"/>
    <s v="Er pædagogmedhjælper i 30 timer om ugen hvoraf 4 af dem er som køkkenansvarlig"/>
    <n v="0"/>
    <n v="0"/>
    <n v="0"/>
    <n v="0"/>
    <n v="0"/>
    <n v="0"/>
    <n v="0"/>
    <n v="0"/>
    <n v="0"/>
    <n v="0"/>
    <n v="53"/>
    <n v="0"/>
    <n v="1"/>
    <s v="nej"/>
    <s v="Nej"/>
    <s v="Ja"/>
    <s v="Ja"/>
    <n v="0"/>
    <s v="Ja"/>
    <n v="0"/>
    <s v="Ja"/>
    <n v="0"/>
    <s v="ja"/>
    <s v="De vil nok selv kunne finde hjælp ellers ringer de"/>
    <n v="0"/>
    <s v="produktionskøkken"/>
    <s v="nej"/>
    <s v="Mindre"/>
    <s v="Mindre"/>
    <s v="Nej"/>
    <s v="Opvaskemaskine tiltrængt, et nyt komfur, evt. køleskab + stålbord med vask"/>
    <n v="0"/>
    <n v="0"/>
    <n v="0"/>
    <n v="0"/>
    <n v="0"/>
    <n v="0"/>
    <n v="0"/>
    <n v="0"/>
    <n v="0"/>
    <s v="Cathrine Jerrik / Sine"/>
    <d v="2009-03-12T00:00:00"/>
    <n v="0"/>
    <n v="1"/>
    <n v="0"/>
    <n v="4"/>
    <n v="0"/>
    <n v="1"/>
    <n v="0"/>
    <n v="0"/>
    <n v="0"/>
    <n v="0"/>
    <n v="1"/>
    <n v="0"/>
    <n v="0"/>
    <n v="0"/>
    <n v="0"/>
    <n v="0"/>
    <n v="1"/>
    <n v="0"/>
    <n v="0"/>
    <n v="1"/>
    <n v="30"/>
    <s v="Miele"/>
    <n v="2"/>
    <s v="Nej"/>
    <n v="0"/>
    <s v="Nej"/>
    <s v="Ja"/>
    <s v="Nej"/>
    <n v="1"/>
    <s v="Begrænset"/>
    <n v="0"/>
    <n v="0"/>
    <x v="0"/>
    <s v="Vanløse/Brønshøj-Husum"/>
    <n v="0"/>
    <n v="0"/>
    <n v="22"/>
    <n v="44"/>
    <n v="0"/>
    <n v="0"/>
    <n v="0"/>
    <n v="0"/>
    <n v="0"/>
    <n v="0"/>
    <n v="0"/>
    <n v="0"/>
    <n v="0"/>
    <n v="0"/>
    <n v="77122.509999999995"/>
  </r>
  <r>
    <x v="0"/>
    <n v="37584"/>
    <s v="Enghuset"/>
    <x v="4"/>
    <s v="Tyborøn Allé 47"/>
    <n v="2720"/>
    <s v="Vanløse"/>
    <s v="38 79 80 04 / 38 79 80 05"/>
    <s v="37584@buf.kk.dk"/>
    <s v="Susanne Christensen"/>
    <n v="44440380"/>
    <n v="38798004"/>
    <s v="37584@buf.kk.dk"/>
    <s v="Børnehave"/>
    <n v="0"/>
    <n v="0"/>
    <n v="34"/>
    <n v="54"/>
    <n v="0"/>
    <n v="0"/>
    <n v="0"/>
    <s v="ja"/>
    <n v="0"/>
    <n v="1"/>
    <n v="0"/>
    <n v="0"/>
    <n v="0"/>
    <n v="0"/>
    <n v="0"/>
    <n v="5"/>
    <n v="0"/>
    <n v="0"/>
    <n v="5"/>
    <n v="0"/>
    <n v="0"/>
    <n v="40000"/>
    <n v="0"/>
    <n v="0"/>
    <n v="0"/>
    <n v="0"/>
    <n v="0"/>
    <n v="0"/>
    <n v="0"/>
    <n v="0"/>
    <n v="0"/>
    <n v="0"/>
    <n v="0"/>
    <n v="0"/>
    <n v="0"/>
    <n v="0"/>
    <n v="0"/>
    <n v="0"/>
    <n v="0"/>
    <n v="0"/>
    <n v="93"/>
    <n v="0"/>
    <n v="2"/>
    <s v="Ja"/>
    <s v="Nej"/>
    <s v="nej"/>
    <s v="Ja"/>
    <n v="0"/>
    <n v="0"/>
    <n v="0"/>
    <s v="Ja"/>
    <n v="0"/>
    <n v="0"/>
    <n v="0"/>
    <n v="0"/>
    <s v="produktionskøkken"/>
    <s v="Ja"/>
    <s v="Mindre"/>
    <s v="Mindre"/>
    <s v="Nej"/>
    <s v="Køleskab, flere ovne, emhætte, stål rullebord, hævning af opvaskemaskine"/>
    <n v="0"/>
    <n v="0"/>
    <n v="0"/>
    <n v="0"/>
    <n v="0"/>
    <n v="0"/>
    <n v="0"/>
    <n v="0"/>
    <n v="0"/>
    <s v="Cathrine Jerrik /Sine"/>
    <d v="2009-03-04T00:00:00"/>
    <n v="0"/>
    <n v="0"/>
    <n v="1"/>
    <n v="4"/>
    <n v="0"/>
    <n v="1"/>
    <n v="0"/>
    <n v="0"/>
    <n v="0"/>
    <n v="1"/>
    <n v="1"/>
    <n v="0"/>
    <n v="1"/>
    <n v="0"/>
    <n v="0"/>
    <n v="1"/>
    <n v="0"/>
    <n v="0"/>
    <n v="1"/>
    <n v="1"/>
    <n v="25"/>
    <s v="Miele"/>
    <n v="3.5"/>
    <s v="Nej"/>
    <n v="0"/>
    <s v="Ja"/>
    <s v="Ja"/>
    <s v="Nej"/>
    <n v="2"/>
    <s v="Begrænset"/>
    <n v="0"/>
    <n v="0"/>
    <x v="0"/>
    <s v="Vanløse/Brønshøj-Husum"/>
    <n v="0"/>
    <n v="0"/>
    <n v="34"/>
    <n v="54"/>
    <n v="0"/>
    <n v="0"/>
    <n v="0"/>
    <n v="0"/>
    <n v="0"/>
    <n v="0"/>
    <n v="0"/>
    <n v="0"/>
    <n v="0"/>
    <n v="0"/>
    <n v="34888.01"/>
  </r>
  <r>
    <x v="1"/>
    <n v="35224"/>
    <s v="Barnets Hus"/>
    <x v="7"/>
    <s v="Amerikavej 15"/>
    <n v="1756"/>
    <s v="København V"/>
    <s v="33 25 10 88"/>
    <s v="ml.amerikavej@mail.dk"/>
    <s v="Maybritt Larson"/>
    <n v="44440537"/>
    <n v="0"/>
    <s v="35224@buf.kk.dk"/>
    <s v="Børnehave"/>
    <n v="0"/>
    <n v="0"/>
    <n v="0"/>
    <n v="0"/>
    <n v="0"/>
    <n v="0"/>
    <n v="0"/>
    <n v="0"/>
    <n v="0"/>
    <n v="0"/>
    <n v="5"/>
    <n v="5"/>
    <n v="4"/>
    <n v="5"/>
    <n v="0"/>
    <n v="0"/>
    <n v="0"/>
    <n v="0"/>
    <n v="0"/>
    <n v="0"/>
    <n v="323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1"/>
    <s v="Vesterbro/Kgs.Enghave"/>
    <n v="100"/>
    <n v="0"/>
    <n v="0"/>
    <n v="0"/>
    <n v="0"/>
    <n v="0"/>
    <n v="0"/>
    <n v="0"/>
    <n v="0"/>
    <n v="0"/>
    <n v="0"/>
    <n v="0"/>
    <n v="0"/>
    <n v="0"/>
    <n v="0"/>
  </r>
  <r>
    <x v="0"/>
    <n v="35347"/>
    <s v="Kongerosen"/>
    <x v="7"/>
    <s v="Valdemarsgade 10"/>
    <n v="1665"/>
    <s v="København V"/>
    <s v="33 86 09 31"/>
    <s v="37547@buf.kk.dk"/>
    <s v="Bjarne Nielsen"/>
    <n v="77305086"/>
    <n v="0"/>
    <s v="kongerosen@mail.dk"/>
    <s v="Børnehave"/>
    <n v="0"/>
    <n v="0"/>
    <n v="66"/>
    <n v="0"/>
    <n v="0"/>
    <n v="0"/>
    <n v="0"/>
    <s v="Nej"/>
    <n v="0"/>
    <n v="0"/>
    <n v="0"/>
    <n v="0"/>
    <n v="0"/>
    <n v="0"/>
    <n v="0"/>
    <n v="5"/>
    <n v="0"/>
    <n v="0"/>
    <n v="5"/>
    <n v="0"/>
    <n v="0"/>
    <n v="90000"/>
    <n v="0"/>
    <s v="Nej"/>
    <s v="nej"/>
    <n v="0"/>
    <n v="0"/>
    <n v="0"/>
    <n v="0"/>
    <n v="0"/>
    <n v="0"/>
    <n v="0"/>
    <n v="0"/>
    <n v="0"/>
    <n v="0"/>
    <n v="0"/>
    <n v="0"/>
    <n v="0"/>
    <n v="0"/>
    <n v="0"/>
    <n v="86"/>
    <n v="0"/>
    <n v="1"/>
    <s v="Ja"/>
    <s v="ja"/>
    <s v="nej"/>
    <s v="Ja"/>
    <s v="Vil gerne vende det i bestyrelsen og personalegruppen"/>
    <s v="Ja"/>
    <n v="0"/>
    <s v="Ja"/>
    <n v="0"/>
    <s v="Nej"/>
    <n v="0"/>
    <n v="0"/>
    <s v="Køkken begrænset tilvirk"/>
    <s v="nej"/>
    <n v="0"/>
    <n v="0"/>
    <n v="0"/>
    <n v="0"/>
    <s v="Større"/>
    <s v="Større"/>
    <s v="Nej"/>
    <n v="0"/>
    <s v="Større"/>
    <s v="komfur, opvaskemaskine, ovn"/>
    <n v="0"/>
    <n v="0"/>
    <s v="Der er plads. Der skal muligvis rist i gulv, vægge med fliser, nye elementer."/>
    <s v="Birgitte Glerup / Nanna"/>
    <d v="2009-03-11T00:00:00"/>
    <n v="0"/>
    <n v="0"/>
    <n v="1"/>
    <n v="4"/>
    <n v="0"/>
    <n v="2"/>
    <n v="0"/>
    <n v="0"/>
    <n v="0"/>
    <n v="2"/>
    <n v="1"/>
    <n v="0"/>
    <n v="0"/>
    <n v="0"/>
    <n v="0"/>
    <n v="0"/>
    <n v="1"/>
    <n v="0"/>
    <n v="0"/>
    <n v="1"/>
    <n v="20"/>
    <s v="Miele"/>
    <n v="7"/>
    <s v="Nej"/>
    <n v="0"/>
    <s v="Nej"/>
    <s v="Nej"/>
    <s v="Nej"/>
    <n v="2"/>
    <s v="Begrænset"/>
    <s v="Den ene vaske har 2 rum._x000a_Hvis blot der skal varmes mad/koges pasta skal der ny ovn (konvektion) og nye kogeplader da det er defekt."/>
    <n v="0"/>
    <x v="2"/>
    <s v="Vesterbro/Kgs.Enghave"/>
    <n v="0"/>
    <n v="0"/>
    <n v="66"/>
    <n v="0"/>
    <n v="0"/>
    <n v="0"/>
    <n v="0"/>
    <n v="0"/>
    <n v="0"/>
    <n v="0"/>
    <n v="0"/>
    <n v="0"/>
    <n v="0"/>
    <n v="0"/>
    <n v="71594.22"/>
  </r>
  <r>
    <x v="0"/>
    <s v="35347_u"/>
    <s v="Kongerosen"/>
    <x v="7"/>
    <s v="Valdemarsgade 10"/>
    <n v="1665"/>
    <s v="København V"/>
    <n v="33861050"/>
    <s v="37547@buf.kk.dk"/>
    <s v="Bjarne Nielsen"/>
    <n v="77305086"/>
    <n v="0"/>
    <s v="kongerosen@mail.dk"/>
    <s v="Børnehave"/>
    <n v="0"/>
    <n v="0"/>
    <n v="0"/>
    <n v="0"/>
    <n v="0"/>
    <n v="0"/>
    <n v="0"/>
    <n v="0"/>
    <n v="0"/>
    <n v="0"/>
    <n v="0"/>
    <n v="0"/>
    <n v="0"/>
    <n v="0"/>
    <n v="0"/>
    <n v="5"/>
    <n v="0"/>
    <n v="0"/>
    <n v="5"/>
    <n v="0"/>
    <n v="0"/>
    <n v="90000"/>
    <n v="0"/>
    <n v="0"/>
    <n v="0"/>
    <n v="0"/>
    <n v="0"/>
    <n v="0"/>
    <n v="0"/>
    <n v="0"/>
    <n v="0"/>
    <n v="0"/>
    <n v="0"/>
    <n v="0"/>
    <n v="0"/>
    <n v="0"/>
    <n v="0"/>
    <n v="0"/>
    <n v="0"/>
    <n v="0"/>
    <n v="86"/>
    <n v="0"/>
    <n v="0"/>
    <n v="0"/>
    <n v="0"/>
    <n v="0"/>
    <n v="0"/>
    <n v="0"/>
    <n v="0"/>
    <n v="0"/>
    <n v="0"/>
    <n v="0"/>
    <n v="0"/>
    <n v="0"/>
    <n v="0"/>
    <s v="Modtagerkøkken"/>
    <n v="0"/>
    <n v="0"/>
    <n v="0"/>
    <n v="0"/>
    <n v="0"/>
    <n v="0"/>
    <n v="0"/>
    <n v="0"/>
    <n v="0"/>
    <n v="0"/>
    <n v="0"/>
    <n v="0"/>
    <n v="0"/>
    <n v="0"/>
    <n v="0"/>
    <d v="1899-12-30T00:00:00"/>
    <n v="0"/>
    <n v="1"/>
    <n v="0"/>
    <n v="0"/>
    <n v="0"/>
    <n v="0"/>
    <n v="0"/>
    <n v="0"/>
    <n v="0"/>
    <n v="0"/>
    <n v="1"/>
    <n v="0"/>
    <n v="0"/>
    <n v="0"/>
    <n v="0"/>
    <n v="0"/>
    <n v="0"/>
    <n v="0"/>
    <n v="0"/>
    <n v="1"/>
    <n v="120"/>
    <s v="bosch"/>
    <n v="1"/>
    <n v="0"/>
    <n v="0"/>
    <n v="0"/>
    <n v="0"/>
    <n v="0"/>
    <n v="1"/>
    <s v="ingen plads"/>
    <n v="0"/>
    <s v="ikke godkendt til madlavning, gammel træhytte, mus i køkkenet"/>
    <x v="2"/>
    <s v="Vesterbro/Kgs.Enghave"/>
    <n v="0"/>
    <n v="0"/>
    <n v="66"/>
    <n v="0"/>
    <n v="0"/>
    <n v="0"/>
    <n v="0"/>
    <n v="0"/>
    <n v="0"/>
    <n v="0"/>
    <n v="0"/>
    <n v="0"/>
    <n v="0"/>
    <n v="0"/>
    <n v="71594.22"/>
  </r>
  <r>
    <x v="0"/>
    <n v="35411"/>
    <s v="Børnehaven Ønskeøen"/>
    <x v="7"/>
    <s v="Oehlenschlægersgade 33"/>
    <n v="1663"/>
    <s v="København V"/>
    <s v="33 22 44 79"/>
    <s v="35411@buf.kk.dk"/>
    <s v="Dorte Camilla Sarkez"/>
    <n v="32952353"/>
    <n v="33316723"/>
    <s v="sommerfugl1@get2net.dk"/>
    <s v="Børnehave"/>
    <n v="0"/>
    <n v="0"/>
    <n v="36"/>
    <n v="0"/>
    <n v="0"/>
    <n v="0"/>
    <n v="0"/>
    <s v="Nej"/>
    <n v="0"/>
    <n v="0"/>
    <n v="0"/>
    <n v="0"/>
    <n v="0"/>
    <n v="0"/>
    <n v="0"/>
    <n v="5"/>
    <n v="3"/>
    <n v="0"/>
    <n v="3"/>
    <n v="0"/>
    <n v="0"/>
    <n v="0"/>
    <n v="0"/>
    <s v="Nej"/>
    <s v="nej"/>
    <n v="0"/>
    <n v="0"/>
    <n v="0"/>
    <n v="0"/>
    <n v="0"/>
    <n v="0"/>
    <n v="0"/>
    <n v="0"/>
    <n v="0"/>
    <n v="0"/>
    <n v="0"/>
    <n v="0"/>
    <n v="0"/>
    <n v="0"/>
    <n v="0"/>
    <n v="50"/>
    <n v="0"/>
    <n v="0"/>
    <s v="Ja"/>
    <s v="Nej"/>
    <s v="nej"/>
    <s v="Ja"/>
    <s v="Men vil gerne vende det i personalegruppem før der tages endelig stilling"/>
    <n v="0"/>
    <s v="ved det ikke"/>
    <n v="0"/>
    <s v="ved ikke"/>
    <s v="Nej"/>
    <s v="Ved ikke, skal have ombygget først, har behov, men hendvender sig selv"/>
    <n v="0"/>
    <s v="Modtagerkøkken"/>
    <n v="0"/>
    <n v="0"/>
    <n v="0"/>
    <n v="0"/>
    <n v="0"/>
    <s v="Større"/>
    <s v="Større"/>
    <s v="Nej"/>
    <s v="Køkkenet vil blive ombygget i april, betalt af KK pga. sammenlægning"/>
    <n v="0"/>
    <n v="0"/>
    <n v="0"/>
    <n v="0"/>
    <n v="0"/>
    <s v="Birgitte Glerup/ Nanna"/>
    <d v="2009-03-11T00:00:00"/>
    <n v="0"/>
    <n v="0"/>
    <n v="0"/>
    <n v="0"/>
    <n v="0"/>
    <n v="0"/>
    <n v="0"/>
    <n v="0"/>
    <n v="0"/>
    <n v="0"/>
    <n v="0"/>
    <n v="0"/>
    <n v="0"/>
    <n v="0"/>
    <n v="0"/>
    <n v="0"/>
    <n v="0"/>
    <n v="0"/>
    <n v="0"/>
    <n v="0"/>
    <n v="0"/>
    <n v="0"/>
    <n v="0"/>
    <s v="Nej"/>
    <n v="0"/>
    <s v="Nej"/>
    <s v="Nej"/>
    <s v="Nej"/>
    <n v="0"/>
    <s v="ingen plads"/>
    <s v="Da køkkenet ombygges i april, har jeg bedt inst. kontakte os, hvis der opstår problemer i den forbindelse. Ellers er planen, at de får nyt prod. Køkken og kan lave mad selv fra årsskiftet."/>
    <n v="0"/>
    <x v="2"/>
    <s v="Vesterbro/Kgs.Enghave"/>
    <n v="0"/>
    <n v="0"/>
    <n v="36"/>
    <n v="0"/>
    <n v="0"/>
    <n v="0"/>
    <n v="0"/>
    <n v="0"/>
    <n v="0"/>
    <n v="0"/>
    <n v="0"/>
    <n v="0"/>
    <n v="0"/>
    <n v="0"/>
    <n v="21861.200000000001"/>
  </r>
  <r>
    <x v="0"/>
    <n v="35416"/>
    <s v="Menighedsbørnehaven Rahbek"/>
    <x v="7"/>
    <s v="Rahbeks Alle 17"/>
    <n v="1801"/>
    <s v="Frederiksberg C"/>
    <s v="33 21 99 48"/>
    <s v="35416@buf.kk.dk"/>
    <s v="Elizabeth Andersen"/>
    <n v="21836680"/>
    <n v="0"/>
    <s v="35416@buf.kk.dk"/>
    <s v="Børnehave"/>
    <n v="0"/>
    <n v="0"/>
    <n v="50"/>
    <n v="0"/>
    <n v="0"/>
    <n v="0"/>
    <n v="0"/>
    <s v="Nej"/>
    <n v="0"/>
    <n v="0"/>
    <n v="0"/>
    <n v="0"/>
    <n v="0"/>
    <n v="0"/>
    <n v="0"/>
    <n v="5"/>
    <n v="0"/>
    <n v="0"/>
    <n v="5"/>
    <n v="0"/>
    <n v="0"/>
    <n v="75000"/>
    <n v="0"/>
    <s v="Nej"/>
    <s v="Ja"/>
    <s v="Sarah Lindegaard"/>
    <n v="2007"/>
    <n v="7"/>
    <n v="0"/>
    <n v="0"/>
    <n v="0"/>
    <s v="Øko-arangementer"/>
    <n v="0"/>
    <n v="0"/>
    <n v="0"/>
    <n v="0"/>
    <n v="0"/>
    <n v="0"/>
    <n v="0"/>
    <n v="0"/>
    <n v="95"/>
    <n v="0"/>
    <n v="2"/>
    <s v="nej"/>
    <s v="Nej"/>
    <s v="nej"/>
    <s v="Ja"/>
    <s v="Hvis køkkenfaciliterne bliver forbedret"/>
    <n v="0"/>
    <s v="afventer"/>
    <s v="Ja"/>
    <n v="0"/>
    <s v="Nej"/>
    <n v="0"/>
    <n v="0"/>
    <s v="Køkken begrænset tilvirk"/>
    <n v="0"/>
    <n v="0"/>
    <n v="0"/>
    <n v="0"/>
    <n v="0"/>
    <n v="0"/>
    <n v="0"/>
    <n v="0"/>
    <n v="0"/>
    <s v="Større"/>
    <s v="køleskab, komfur og bordplads"/>
    <n v="0"/>
    <n v="0"/>
    <s v="mangler plads og depotplads"/>
    <s v="Mariah"/>
    <d v="2009-02-02T00:00:00"/>
    <n v="0"/>
    <n v="1"/>
    <n v="0"/>
    <n v="4"/>
    <n v="0"/>
    <n v="1"/>
    <n v="0"/>
    <n v="0"/>
    <n v="0"/>
    <n v="0"/>
    <n v="1"/>
    <n v="0"/>
    <n v="0"/>
    <n v="0"/>
    <n v="0"/>
    <n v="0"/>
    <n v="1"/>
    <n v="0"/>
    <n v="0"/>
    <n v="1"/>
    <n v="25"/>
    <s v="Miele professional"/>
    <n v="3"/>
    <s v="Nej"/>
    <n v="0"/>
    <s v="Ja"/>
    <s v="Nej"/>
    <s v="Nej"/>
    <n v="2"/>
    <s v="Begrænset"/>
    <s v="Meget lille depotrum. Vil kræve mere køleplads, komfur og bordplads. Pladsmangel og Lagermangel."/>
    <n v="0"/>
    <x v="2"/>
    <s v="Vesterbro/Kgs.Enghave"/>
    <n v="0"/>
    <n v="0"/>
    <n v="50"/>
    <n v="0"/>
    <n v="0"/>
    <n v="0"/>
    <n v="0"/>
    <n v="0"/>
    <n v="0"/>
    <n v="0"/>
    <n v="0"/>
    <n v="0"/>
    <n v="0"/>
    <n v="0"/>
    <n v="63990.7"/>
  </r>
  <r>
    <x v="0"/>
    <n v="35431"/>
    <s v="Apostelkirkens Menighedsbørnehave"/>
    <x v="7"/>
    <s v="Saxogade 13"/>
    <n v="1662"/>
    <s v="København V"/>
    <s v="33 22 97 32"/>
    <s v="35431@buf.kk.dk"/>
    <s v="Lisbeth Cronberg Ipsen"/>
    <n v="33250507"/>
    <n v="0"/>
    <s v="bvh-saxo13@mail.dk"/>
    <s v="Børnehave"/>
    <n v="0"/>
    <n v="0"/>
    <n v="20"/>
    <n v="0"/>
    <n v="0"/>
    <n v="0"/>
    <n v="0"/>
    <s v="Nej"/>
    <n v="0"/>
    <n v="0"/>
    <n v="0"/>
    <n v="0"/>
    <n v="0"/>
    <n v="0"/>
    <n v="0"/>
    <n v="0"/>
    <n v="0"/>
    <n v="0"/>
    <n v="0"/>
    <n v="0"/>
    <n v="0"/>
    <n v="0"/>
    <n v="0"/>
    <s v="Nej"/>
    <s v="nej"/>
    <n v="0"/>
    <n v="0"/>
    <n v="0"/>
    <n v="0"/>
    <n v="0"/>
    <n v="0"/>
    <n v="0"/>
    <n v="0"/>
    <n v="0"/>
    <n v="0"/>
    <n v="0"/>
    <n v="0"/>
    <n v="0"/>
    <n v="0"/>
    <n v="0"/>
    <n v="0"/>
    <n v="0"/>
    <n v="4"/>
    <s v="nej"/>
    <s v="Nej"/>
    <s v="nej"/>
    <s v="Nej"/>
    <s v="afventer hvilke udbudsløsninger der kommer"/>
    <s v="Nej"/>
    <s v="De er splittet"/>
    <n v="0"/>
    <n v="0"/>
    <n v="0"/>
    <n v="0"/>
    <n v="0"/>
    <n v="0"/>
    <s v="nej"/>
    <n v="0"/>
    <n v="0"/>
    <n v="0"/>
    <n v="0"/>
    <n v="0"/>
    <n v="0"/>
    <n v="0"/>
    <n v="0"/>
    <n v="0"/>
    <n v="0"/>
    <n v="0"/>
    <n v="0"/>
    <s v="De er intet køkken og der er ikke plads."/>
    <n v="0"/>
    <n v="0"/>
    <n v="0"/>
    <n v="0"/>
    <n v="0"/>
    <n v="0"/>
    <n v="0"/>
    <n v="0"/>
    <n v="0"/>
    <n v="0"/>
    <n v="0"/>
    <n v="2"/>
    <n v="0"/>
    <n v="0"/>
    <n v="0"/>
    <n v="0"/>
    <n v="0"/>
    <n v="0"/>
    <n v="0"/>
    <n v="0"/>
    <n v="0"/>
    <n v="0"/>
    <n v="0"/>
    <n v="0"/>
    <n v="0"/>
    <s v="Nej"/>
    <n v="0"/>
    <s v="Nej"/>
    <s v="Nej"/>
    <s v="Nej"/>
    <n v="1"/>
    <s v="ingen plads"/>
    <s v="Ligger i kirkens lokaler"/>
    <n v="0"/>
    <x v="2"/>
    <s v="Vesterbro/Kgs.Enghave"/>
    <n v="0"/>
    <n v="0"/>
    <n v="20"/>
    <n v="0"/>
    <n v="0"/>
    <n v="0"/>
    <n v="0"/>
    <n v="0"/>
    <n v="0"/>
    <n v="0"/>
    <n v="0"/>
    <n v="0"/>
    <n v="0"/>
    <n v="0"/>
    <n v="13603.14"/>
  </r>
  <r>
    <x v="0"/>
    <n v="35440"/>
    <s v="Asmundsminde"/>
    <x v="7"/>
    <s v="Brunemarksvej 15"/>
    <n v="3490"/>
    <s v="Kvistgård"/>
    <s v="49 19 15 58"/>
    <s v="35440@buf.kk.dk"/>
    <s v="kollektiv ledelse kontaktperson Inger Vad"/>
    <n v="47345300"/>
    <n v="0"/>
    <s v="35440@buf.kk.dk"/>
    <s v="Børnehave"/>
    <n v="0"/>
    <n v="0"/>
    <n v="0"/>
    <n v="0"/>
    <n v="0"/>
    <n v="0"/>
    <n v="0"/>
    <n v="0"/>
    <n v="0"/>
    <n v="0"/>
    <n v="0"/>
    <n v="0"/>
    <n v="0"/>
    <n v="0"/>
    <n v="0"/>
    <n v="0"/>
    <n v="0"/>
    <n v="0"/>
    <n v="0"/>
    <n v="0"/>
    <n v="0"/>
    <n v="0"/>
    <n v="0"/>
    <n v="0"/>
    <n v="0"/>
    <n v="0"/>
    <n v="0"/>
    <n v="0"/>
    <n v="0"/>
    <n v="0"/>
    <n v="0"/>
    <n v="0"/>
    <n v="0"/>
    <n v="0"/>
    <n v="0"/>
    <n v="0"/>
    <n v="0"/>
    <n v="0"/>
    <n v="0"/>
    <n v="0"/>
    <n v="95"/>
    <n v="0"/>
    <n v="2"/>
    <s v="Ja"/>
    <s v="Nej"/>
    <s v="nej"/>
    <s v="Ja"/>
    <s v="Vil gerne selv, tror dog ikke det er realistisk"/>
    <n v="0"/>
    <s v="forholder sig afventende"/>
    <n v="0"/>
    <s v="bekymring for udflugter, og for kvaliteten af færdig mad"/>
    <s v="Nej"/>
    <n v="0"/>
    <n v="0"/>
    <s v="Køkken begrænset tilvirk"/>
    <n v="0"/>
    <n v="0"/>
    <n v="0"/>
    <n v="0"/>
    <n v="0"/>
    <n v="0"/>
    <n v="0"/>
    <n v="0"/>
    <n v="0"/>
    <n v="0"/>
    <n v="0"/>
    <s v="Større"/>
    <n v="0"/>
    <s v="Overflader, vægge og skabe skal opdateres så det er hygiejnemæssigt forsvarligt. Ny opvaskemaskine og mere koge/ovn kapacitet kræves"/>
    <n v="0"/>
    <n v="0"/>
    <n v="0"/>
    <n v="1"/>
    <n v="0"/>
    <n v="0"/>
    <n v="0"/>
    <n v="0"/>
    <n v="0"/>
    <n v="0"/>
    <n v="0"/>
    <n v="1"/>
    <n v="1"/>
    <n v="0"/>
    <n v="0"/>
    <n v="0"/>
    <n v="0"/>
    <n v="1"/>
    <n v="0"/>
    <n v="0"/>
    <n v="0"/>
    <n v="1"/>
    <n v="45"/>
    <s v="Bosch Automatic"/>
    <n v="3"/>
    <n v="0"/>
    <n v="0"/>
    <s v="Ja"/>
    <s v="Nej"/>
    <s v="Nej"/>
    <n v="1"/>
    <s v="Begrænset"/>
    <n v="0"/>
    <n v="0"/>
    <x v="2"/>
    <s v="Vesterbro/Kgs.Enghave"/>
    <n v="0"/>
    <n v="0"/>
    <n v="20"/>
    <n v="0"/>
    <n v="0"/>
    <n v="0"/>
    <n v="0"/>
    <n v="0"/>
    <n v="8"/>
    <n v="0"/>
    <n v="0"/>
    <n v="0"/>
    <n v="0"/>
    <n v="0"/>
    <n v="95330.26"/>
  </r>
  <r>
    <x v="0"/>
    <s v="35440_u"/>
    <s v="Asmundsminde"/>
    <x v="7"/>
    <s v="Brunemarksvej 15"/>
    <n v="3490"/>
    <s v="Kvistgård"/>
    <s v="49 19 15 58"/>
    <s v="asmundsminde@mail.dk"/>
    <s v="kollektiv ledelse kontaktperson Inger Vad"/>
    <n v="47345300"/>
    <n v="0"/>
    <s v="35440@buf.kk.dk"/>
    <s v="Børnehave"/>
    <n v="0"/>
    <n v="0"/>
    <n v="0"/>
    <n v="0"/>
    <n v="0"/>
    <n v="0"/>
    <n v="0"/>
    <n v="0"/>
    <n v="0"/>
    <n v="0"/>
    <n v="0"/>
    <n v="0"/>
    <n v="0"/>
    <n v="0"/>
    <n v="0"/>
    <n v="5"/>
    <n v="5"/>
    <n v="5"/>
    <n v="5"/>
    <n v="5"/>
    <n v="0"/>
    <n v="0"/>
    <n v="0"/>
    <s v="Ja"/>
    <n v="0"/>
    <s v="Jill Eid"/>
    <n v="2000"/>
    <n v="22"/>
    <n v="0"/>
    <n v="0"/>
    <n v="0"/>
    <s v="øko kurser"/>
    <n v="0"/>
    <n v="0"/>
    <n v="0"/>
    <n v="0"/>
    <n v="0"/>
    <n v="0"/>
    <n v="0"/>
    <n v="0"/>
    <n v="95"/>
    <n v="0"/>
    <n v="1"/>
    <s v="Ja"/>
    <s v="ja"/>
    <s v="Ja"/>
    <n v="0"/>
    <n v="0"/>
    <n v="0"/>
    <n v="0"/>
    <n v="0"/>
    <n v="0"/>
    <n v="0"/>
    <n v="0"/>
    <n v="0"/>
    <s v="produktionskøkken"/>
    <n v="0"/>
    <n v="0"/>
    <n v="0"/>
    <n v="0"/>
    <n v="0"/>
    <n v="0"/>
    <n v="0"/>
    <n v="0"/>
    <n v="0"/>
    <n v="0"/>
    <n v="0"/>
    <n v="0"/>
    <n v="0"/>
    <n v="0"/>
    <s v="lone"/>
    <d v="1899-12-30T00:00:00"/>
    <n v="0"/>
    <n v="0"/>
    <n v="1"/>
    <n v="4"/>
    <n v="0"/>
    <n v="2"/>
    <n v="0"/>
    <n v="0"/>
    <n v="0"/>
    <n v="1"/>
    <n v="1"/>
    <n v="0"/>
    <n v="0"/>
    <n v="0"/>
    <n v="0"/>
    <n v="0"/>
    <n v="1"/>
    <n v="0"/>
    <n v="0"/>
    <n v="1"/>
    <n v="20"/>
    <s v="Miele"/>
    <n v="7"/>
    <n v="0"/>
    <n v="0"/>
    <s v="Ja"/>
    <s v="Ja"/>
    <n v="0"/>
    <n v="2"/>
    <s v="God plads"/>
    <n v="0"/>
    <n v="0"/>
    <x v="2"/>
    <s v="Vesterbro/Kgs.Enghave"/>
    <n v="0"/>
    <n v="0"/>
    <n v="20"/>
    <n v="0"/>
    <n v="0"/>
    <n v="0"/>
    <n v="0"/>
    <n v="0"/>
    <n v="8"/>
    <n v="0"/>
    <n v="0"/>
    <n v="0"/>
    <n v="0"/>
    <n v="0"/>
    <n v="95330.26"/>
  </r>
  <r>
    <x v="0"/>
    <n v="35464"/>
    <s v="Absalon Sogns Menighedsbørnehave"/>
    <x v="7"/>
    <s v="Sønder Boulevard 73"/>
    <n v="1720"/>
    <s v="København V"/>
    <s v="33 22 06 01"/>
    <s v="35464@buf.kk.dk"/>
    <s v="Louise Theede"/>
    <n v="33220601"/>
    <n v="0"/>
    <s v="absalon.bh@postkasse.com"/>
    <s v="Børnehave"/>
    <n v="0"/>
    <n v="0"/>
    <n v="34"/>
    <n v="0"/>
    <n v="0"/>
    <n v="0"/>
    <n v="0"/>
    <s v="Nej"/>
    <n v="0"/>
    <n v="0"/>
    <n v="0"/>
    <n v="0"/>
    <n v="0"/>
    <n v="0"/>
    <n v="0"/>
    <n v="5"/>
    <n v="0"/>
    <n v="0"/>
    <n v="5"/>
    <n v="0"/>
    <n v="0"/>
    <n v="25000"/>
    <n v="0"/>
    <s v="Nej"/>
    <s v="Ja"/>
    <n v="0"/>
    <n v="0"/>
    <n v="0"/>
    <n v="0"/>
    <n v="0"/>
    <n v="0"/>
    <n v="0"/>
    <n v="0"/>
    <n v="0"/>
    <n v="0"/>
    <n v="0"/>
    <n v="0"/>
    <n v="0"/>
    <n v="0"/>
    <n v="0"/>
    <n v="95"/>
    <n v="0"/>
    <n v="2"/>
    <s v="Ja"/>
    <s v="Nej"/>
    <s v="nej"/>
    <s v="Ja"/>
    <s v="Tror dog ikke det er realistisk."/>
    <n v="0"/>
    <s v="forholder sig afventende"/>
    <s v="Nej"/>
    <s v="bekymring for udflugter, og for kvaliteten af færdig mad"/>
    <s v="Nej"/>
    <n v="0"/>
    <n v="0"/>
    <s v="Køkken begrænset tilvirk"/>
    <n v="0"/>
    <n v="0"/>
    <n v="0"/>
    <n v="0"/>
    <n v="0"/>
    <n v="0"/>
    <n v="0"/>
    <n v="0"/>
    <n v="0"/>
    <s v="Større"/>
    <n v="0"/>
    <n v="0"/>
    <n v="0"/>
    <s v="Overflader, vægge og skabe skal opdateres så det er hygiejnemæssigt forsvarligt. Ny opvaskemaskine og mere koge/ovn kapacitet kræves"/>
    <n v="0"/>
    <n v="0"/>
    <n v="0"/>
    <n v="1"/>
    <n v="0"/>
    <n v="0"/>
    <n v="0"/>
    <n v="0"/>
    <n v="0"/>
    <n v="0"/>
    <n v="0"/>
    <n v="1"/>
    <n v="1"/>
    <n v="0"/>
    <n v="0"/>
    <n v="0"/>
    <n v="0"/>
    <n v="1"/>
    <n v="0"/>
    <n v="0"/>
    <n v="0"/>
    <n v="1"/>
    <n v="45"/>
    <s v="Bosch Automatic"/>
    <n v="3"/>
    <s v="Nej"/>
    <n v="0"/>
    <s v="Ja"/>
    <s v="Nej"/>
    <s v="Nej"/>
    <n v="1"/>
    <s v="Begrænset"/>
    <n v="0"/>
    <n v="0"/>
    <x v="2"/>
    <s v="Vesterbro/Kgs.Enghave"/>
    <n v="0"/>
    <n v="0"/>
    <n v="34"/>
    <n v="0"/>
    <n v="0"/>
    <n v="0"/>
    <n v="0"/>
    <n v="0"/>
    <n v="0"/>
    <n v="0"/>
    <n v="0"/>
    <n v="0"/>
    <n v="0"/>
    <n v="0"/>
    <n v="29643.37"/>
  </r>
  <r>
    <x v="0"/>
    <n v="35574"/>
    <s v="Dansk Røde Kors Integrerede institution &quot;Lupinen&quot;"/>
    <x v="7"/>
    <s v="Louis Pios Gade 12"/>
    <n v="2450"/>
    <s v="København SV"/>
    <s v="33 21 73 12"/>
    <s v="35574@buf.kk.dk"/>
    <s v="Johnny Jensen"/>
    <n v="32583085"/>
    <n v="0"/>
    <s v="Lupinen@pc.dk"/>
    <s v="Børnehave"/>
    <n v="0"/>
    <n v="0"/>
    <n v="40"/>
    <n v="22"/>
    <n v="0"/>
    <n v="0"/>
    <n v="0"/>
    <s v="Nej"/>
    <n v="0"/>
    <n v="0"/>
    <n v="0"/>
    <n v="0"/>
    <n v="0"/>
    <n v="0"/>
    <n v="0"/>
    <n v="5"/>
    <n v="0"/>
    <n v="0"/>
    <n v="5"/>
    <n v="0"/>
    <n v="0"/>
    <n v="60000"/>
    <n v="0"/>
    <s v="Nej"/>
    <s v="Ja"/>
    <s v="Zakia Onib"/>
    <n v="2000"/>
    <n v="5"/>
    <n v="0"/>
    <n v="0"/>
    <s v="Pædagogmedhjælper der laver mad til børnehaven 1 gang månedligt"/>
    <n v="0"/>
    <n v="0"/>
    <n v="0"/>
    <n v="0"/>
    <n v="0"/>
    <n v="0"/>
    <n v="0"/>
    <n v="0"/>
    <n v="0"/>
    <n v="25"/>
    <n v="0"/>
    <n v="2"/>
    <s v="Ja"/>
    <s v="Nej"/>
    <s v="Ja"/>
    <s v="Ja"/>
    <s v="Lavede mad 3 gange om ugen tidligere."/>
    <s v="Ja"/>
    <s v="Er meget positive"/>
    <s v="Ja"/>
    <s v="Vil gerne selv stå for madlavning"/>
    <s v="Nej"/>
    <s v="evt. Zakia, men evt. brug for mere."/>
    <n v="0"/>
    <s v="produktionskøkken"/>
    <s v="Ja"/>
    <s v="Mindre"/>
    <s v="Ingen"/>
    <s v="Nej"/>
    <s v="evt. et ekstra køleskab"/>
    <n v="0"/>
    <n v="0"/>
    <n v="0"/>
    <n v="0"/>
    <n v="0"/>
    <n v="0"/>
    <n v="0"/>
    <n v="0"/>
    <s v="Køkkenet er parat til brug med det samme."/>
    <d v="2009-02-06T00:00:00"/>
    <s v="Cathrine Jerrik"/>
    <n v="0"/>
    <n v="0"/>
    <n v="1"/>
    <n v="4"/>
    <n v="0"/>
    <n v="2"/>
    <n v="0"/>
    <n v="0"/>
    <n v="0"/>
    <n v="1"/>
    <n v="2"/>
    <n v="0"/>
    <n v="0"/>
    <n v="0"/>
    <n v="0"/>
    <n v="0"/>
    <n v="1"/>
    <n v="0"/>
    <n v="0"/>
    <n v="1"/>
    <n v="1"/>
    <s v="Miele alm"/>
    <n v="20"/>
    <s v="Nej"/>
    <n v="0"/>
    <s v="Ja"/>
    <s v="Ja"/>
    <s v="Nej"/>
    <n v="3"/>
    <s v="God plads"/>
    <s v="fint brugbart køkken. Stort. Istandsat for 10 år siden og meget velholdt"/>
    <n v="0"/>
    <x v="0"/>
    <s v="Vesterbro/Kgs.Enghave"/>
    <n v="0"/>
    <n v="0"/>
    <n v="40"/>
    <n v="22"/>
    <n v="0"/>
    <n v="0"/>
    <n v="0"/>
    <n v="0"/>
    <n v="0"/>
    <n v="0"/>
    <n v="0"/>
    <n v="0"/>
    <n v="0"/>
    <n v="0"/>
    <n v="68825.42"/>
  </r>
  <r>
    <x v="0"/>
    <n v="35582"/>
    <s v="Carlsberg Børnehave og Fritidshjem"/>
    <x v="7"/>
    <s v="Vesterfælledvej 75"/>
    <n v="1750"/>
    <s v="København V"/>
    <s v="33 21 36 65"/>
    <s v="35582@buf.kk.dk"/>
    <s v="Kirsti Zøller"/>
    <n v="38192279"/>
    <n v="0"/>
    <s v="cbboern@get2net.dk"/>
    <s v="Børnehave"/>
    <n v="0"/>
    <n v="0"/>
    <n v="50"/>
    <n v="20"/>
    <n v="0"/>
    <n v="0"/>
    <n v="0"/>
    <s v="Nej"/>
    <n v="0"/>
    <n v="0"/>
    <n v="0"/>
    <n v="0"/>
    <n v="0"/>
    <n v="0"/>
    <n v="0"/>
    <n v="5"/>
    <n v="5"/>
    <n v="0"/>
    <n v="5"/>
    <n v="0"/>
    <n v="0"/>
    <n v="60000"/>
    <s v="incl. mælk + mellemmålt til frit.hj. "/>
    <s v="Ja"/>
    <s v="nej"/>
    <s v="Lisbeth Topp"/>
    <n v="2008"/>
    <n v="16"/>
    <n v="0"/>
    <n v="0"/>
    <s v="Social og sundheds asst."/>
    <s v="Hygiejne kursus"/>
    <n v="0"/>
    <n v="0"/>
    <n v="0"/>
    <n v="0"/>
    <n v="0"/>
    <n v="0"/>
    <n v="0"/>
    <n v="0"/>
    <n v="100"/>
    <n v="0"/>
    <n v="2"/>
    <s v="nej"/>
    <s v="Nej"/>
    <s v="nej"/>
    <s v="Ja"/>
    <s v="Svært at overskue, mange særlige behov. Frygter rigitg mange lægeerklæringer"/>
    <s v="Ja"/>
    <s v="Mange er glade for at slippe"/>
    <s v="Nej"/>
    <s v="Ser det som besværligt"/>
    <s v="Nej"/>
    <n v="0"/>
    <n v="0"/>
    <s v="Køkken begrænset tilvirk"/>
    <s v="nej"/>
    <n v="0"/>
    <n v="0"/>
    <n v="0"/>
    <n v="0"/>
    <n v="0"/>
    <n v="0"/>
    <n v="0"/>
    <n v="0"/>
    <s v="Mindre"/>
    <n v="0"/>
    <n v="0"/>
    <n v="0"/>
    <n v="0"/>
    <s v="Mariah / Nanna"/>
    <n v="0"/>
    <n v="0"/>
    <n v="1"/>
    <n v="0"/>
    <n v="0"/>
    <n v="0"/>
    <n v="1"/>
    <n v="0"/>
    <n v="0"/>
    <n v="0"/>
    <n v="0"/>
    <n v="2"/>
    <n v="0"/>
    <n v="0"/>
    <n v="0"/>
    <n v="0"/>
    <n v="0"/>
    <n v="1"/>
    <n v="0"/>
    <n v="0"/>
    <n v="1"/>
    <n v="0"/>
    <s v="Miele professional"/>
    <n v="4"/>
    <s v="Nej"/>
    <n v="0"/>
    <s v="Nej"/>
    <s v="Nej"/>
    <s v="Nej"/>
    <n v="2"/>
    <s v="Begrænset"/>
    <s v="Åbent køkken m. begrænset udstyr. _x000a_Køkkendame er opsagt 1/6-09, hvor morgenmad og mellemmåltider afskaffes"/>
    <n v="0"/>
    <x v="0"/>
    <s v="Vesterbro/Kgs.Enghave"/>
    <n v="0"/>
    <n v="0"/>
    <n v="50"/>
    <n v="20"/>
    <n v="0"/>
    <n v="0"/>
    <n v="0"/>
    <n v="0"/>
    <n v="0"/>
    <n v="0"/>
    <n v="0"/>
    <n v="0"/>
    <n v="0"/>
    <n v="0"/>
    <n v="88296.09"/>
  </r>
  <r>
    <x v="0"/>
    <n v="37372"/>
    <s v="Stubmøllen"/>
    <x v="7"/>
    <s v="Stubmøllevej 10"/>
    <n v="2450"/>
    <s v="København SV"/>
    <s v="36 17 62 02"/>
    <s v="37372@buf.kk.dk"/>
    <s v="John Elsted"/>
    <n v="38605706"/>
    <n v="0"/>
    <s v="37372@buf.kk.dk"/>
    <s v="Børnehave"/>
    <n v="0"/>
    <n v="0"/>
    <n v="42"/>
    <n v="0"/>
    <n v="0"/>
    <n v="0"/>
    <n v="0"/>
    <s v="Nej"/>
    <n v="0"/>
    <n v="0"/>
    <n v="0"/>
    <n v="0"/>
    <n v="0"/>
    <n v="0"/>
    <n v="0"/>
    <n v="5"/>
    <n v="0"/>
    <n v="0"/>
    <n v="5"/>
    <n v="0"/>
    <n v="0"/>
    <n v="65000"/>
    <n v="0"/>
    <s v="Nej"/>
    <s v="Ja"/>
    <n v="0"/>
    <n v="0"/>
    <n v="0"/>
    <n v="0"/>
    <s v="laver eftermiddagsmad"/>
    <n v="0"/>
    <n v="0"/>
    <n v="0"/>
    <n v="0"/>
    <n v="0"/>
    <n v="0"/>
    <n v="0"/>
    <n v="0"/>
    <n v="0"/>
    <n v="0"/>
    <n v="80"/>
    <n v="0"/>
    <n v="2"/>
    <s v="Ja"/>
    <s v="Nej"/>
    <s v="nej"/>
    <s v="Ja"/>
    <s v="Har meget lyst til at maden bliver lavet i inst. "/>
    <s v="Ja"/>
    <s v="Meget poosistive over for mad i inst."/>
    <s v="Ja"/>
    <s v="Meget interesseret. Vil gerne være med til at &quot;styre&quot; hvad børnene spiser"/>
    <s v="Nej"/>
    <n v="0"/>
    <n v="0"/>
    <s v="produktionskøkken"/>
    <s v="nej"/>
    <s v="Mindre"/>
    <s v="Mindre"/>
    <s v="Nej"/>
    <s v="Opvaskemaskinen skal have udsugning ( iflg. Myndighederne)"/>
    <n v="0"/>
    <n v="0"/>
    <n v="0"/>
    <n v="0"/>
    <n v="0"/>
    <n v="0"/>
    <n v="0"/>
    <n v="0"/>
    <n v="0"/>
    <s v="Lone Voss"/>
    <d v="2009-02-06T00:00:00"/>
    <n v="0"/>
    <n v="1"/>
    <n v="0"/>
    <n v="0"/>
    <n v="0"/>
    <n v="1"/>
    <n v="0"/>
    <n v="0"/>
    <n v="0"/>
    <n v="0"/>
    <n v="1"/>
    <n v="0"/>
    <n v="0"/>
    <n v="0"/>
    <n v="0"/>
    <n v="1"/>
    <n v="0"/>
    <n v="0"/>
    <n v="0"/>
    <n v="1"/>
    <n v="20"/>
    <s v="Miele"/>
    <n v="0"/>
    <s v="Nej"/>
    <n v="0"/>
    <s v="Ja"/>
    <s v="Ja"/>
    <s v="Nej"/>
    <n v="1"/>
    <s v="God plads"/>
    <s v="_x000a_Kan godt starte op d. 1.1.10 _x000a_Sammenlægges med 37293 ( vuggestue) Kan evt. samarbejde om maden_x000a_"/>
    <n v="0"/>
    <x v="2"/>
    <s v="Vesterbro/Kgs.Enghave"/>
    <n v="0"/>
    <n v="0"/>
    <n v="42"/>
    <n v="0"/>
    <n v="0"/>
    <n v="0"/>
    <n v="0"/>
    <n v="0"/>
    <n v="0"/>
    <n v="0"/>
    <n v="0"/>
    <n v="0"/>
    <n v="0"/>
    <n v="0"/>
    <n v="59290.95"/>
  </r>
  <r>
    <x v="0"/>
    <s v="37385_u"/>
    <s v="Hastrup"/>
    <x v="7"/>
    <s v="Grønnegade 1"/>
    <n v="4621"/>
    <s v="Gadstrup"/>
    <s v="46 15 13 50"/>
    <s v="37385@buf.kk.dk"/>
    <s v="Grethe Eriksen"/>
    <n v="38111330"/>
    <n v="0"/>
    <s v="37385@buf.kk.dk"/>
    <s v="Børnehave"/>
    <n v="0"/>
    <n v="0"/>
    <n v="42"/>
    <n v="0"/>
    <n v="0"/>
    <n v="0"/>
    <n v="0"/>
    <s v="Nej"/>
    <n v="0"/>
    <n v="0"/>
    <n v="0"/>
    <n v="0"/>
    <n v="0"/>
    <n v="0"/>
    <n v="0"/>
    <n v="0"/>
    <n v="0"/>
    <n v="0"/>
    <n v="0"/>
    <n v="0"/>
    <n v="0"/>
    <n v="0"/>
    <n v="0"/>
    <n v="0"/>
    <n v="0"/>
    <n v="0"/>
    <n v="0"/>
    <n v="0"/>
    <n v="0"/>
    <n v="0"/>
    <n v="0"/>
    <n v="0"/>
    <n v="0"/>
    <n v="0"/>
    <n v="0"/>
    <n v="0"/>
    <n v="0"/>
    <n v="0"/>
    <n v="0"/>
    <n v="0"/>
    <n v="80"/>
    <n v="0"/>
    <n v="1"/>
    <s v="Ja"/>
    <s v="Nej"/>
    <s v="nej"/>
    <s v="Nej"/>
    <n v="0"/>
    <n v="0"/>
    <n v="0"/>
    <n v="0"/>
    <n v="0"/>
    <n v="0"/>
    <n v="0"/>
    <n v="0"/>
    <n v="0"/>
    <n v="0"/>
    <n v="0"/>
    <n v="0"/>
    <n v="0"/>
    <n v="0"/>
    <n v="0"/>
    <n v="0"/>
    <n v="0"/>
    <n v="0"/>
    <n v="0"/>
    <n v="0"/>
    <n v="0"/>
    <n v="0"/>
    <n v="0"/>
    <s v="Lone"/>
    <d v="1899-12-30T00:00:00"/>
    <n v="0"/>
    <n v="0"/>
    <n v="1"/>
    <n v="4"/>
    <n v="0"/>
    <n v="1"/>
    <n v="0"/>
    <n v="0"/>
    <n v="0"/>
    <n v="0"/>
    <n v="1"/>
    <n v="0"/>
    <n v="0"/>
    <n v="0"/>
    <n v="0"/>
    <n v="0"/>
    <n v="1"/>
    <n v="0"/>
    <n v="0"/>
    <n v="1"/>
    <n v="20"/>
    <s v="Miele"/>
    <n v="3"/>
    <s v="Nej"/>
    <n v="0"/>
    <s v="Ja"/>
    <s v="Nej"/>
    <s v="Nej"/>
    <n v="1"/>
    <s v="ingen plads"/>
    <n v="0"/>
    <n v="0"/>
    <x v="2"/>
    <s v="Vesterbro/Kgs.Enghave"/>
    <n v="0"/>
    <n v="0"/>
    <n v="42"/>
    <n v="0"/>
    <n v="0"/>
    <n v="0"/>
    <n v="0"/>
    <n v="0"/>
    <n v="0"/>
    <n v="0"/>
    <n v="0"/>
    <n v="0"/>
    <n v="0"/>
    <n v="0"/>
    <n v="22148.57"/>
  </r>
  <r>
    <x v="0"/>
    <s v="37387_u"/>
    <s v="Troldhytten"/>
    <x v="7"/>
    <s v="Mørkhøj Bygade 10"/>
    <n v="2860"/>
    <s v="Søborg"/>
    <s v="39 56 47 03 el. 04"/>
    <s v="37387@buf.kk.dk"/>
    <s v="Judith Nordfred"/>
    <n v="45939405"/>
    <n v="0"/>
    <s v="37387@buf.kk.dk"/>
    <s v="Børnehave"/>
    <n v="0"/>
    <n v="0"/>
    <n v="50"/>
    <n v="0"/>
    <n v="0"/>
    <n v="0"/>
    <n v="0"/>
    <s v="Nej"/>
    <n v="0"/>
    <n v="0"/>
    <n v="0"/>
    <n v="0"/>
    <n v="0"/>
    <n v="0"/>
    <n v="0"/>
    <n v="5"/>
    <n v="5"/>
    <n v="0"/>
    <n v="5"/>
    <n v="0"/>
    <n v="0"/>
    <n v="50000"/>
    <n v="0"/>
    <n v="0"/>
    <n v="0"/>
    <n v="0"/>
    <n v="0"/>
    <n v="0"/>
    <n v="0"/>
    <n v="0"/>
    <n v="0"/>
    <n v="0"/>
    <n v="0"/>
    <n v="0"/>
    <n v="0"/>
    <n v="0"/>
    <n v="0"/>
    <n v="0"/>
    <n v="0"/>
    <n v="0"/>
    <n v="75"/>
    <n v="0"/>
    <n v="1"/>
    <s v="nej"/>
    <s v="Nej"/>
    <s v="Ja"/>
    <s v="Nej"/>
    <n v="0"/>
    <n v="0"/>
    <n v="0"/>
    <n v="0"/>
    <n v="0"/>
    <n v="0"/>
    <n v="0"/>
    <n v="0"/>
    <n v="0"/>
    <n v="0"/>
    <n v="0"/>
    <n v="0"/>
    <n v="0"/>
    <n v="0"/>
    <n v="0"/>
    <n v="0"/>
    <n v="0"/>
    <n v="0"/>
    <n v="0"/>
    <n v="0"/>
    <n v="0"/>
    <n v="0"/>
    <n v="0"/>
    <s v="Lone Voss"/>
    <d v="1899-12-30T00:00:00"/>
    <n v="0"/>
    <n v="0"/>
    <n v="1"/>
    <n v="4"/>
    <n v="0"/>
    <n v="1"/>
    <n v="0"/>
    <n v="0"/>
    <n v="0"/>
    <n v="1"/>
    <n v="1"/>
    <n v="0"/>
    <n v="0"/>
    <n v="0"/>
    <n v="0"/>
    <n v="1"/>
    <n v="0"/>
    <n v="0"/>
    <n v="0"/>
    <n v="1"/>
    <n v="20"/>
    <s v="Miele"/>
    <n v="5"/>
    <s v="Nej"/>
    <n v="0"/>
    <s v="Ja"/>
    <s v="Nej"/>
    <s v="Nej"/>
    <n v="2"/>
    <s v="Begrænset"/>
    <s v="Grov køkken - alm. Køkken"/>
    <n v="0"/>
    <x v="2"/>
    <s v="Vesterbro/Kgs.Enghave"/>
    <n v="0"/>
    <n v="0"/>
    <n v="50"/>
    <n v="0"/>
    <n v="0"/>
    <n v="0"/>
    <n v="0"/>
    <n v="0"/>
    <n v="0"/>
    <n v="0"/>
    <n v="0"/>
    <n v="0"/>
    <n v="0"/>
    <n v="0"/>
    <n v="57221.3"/>
  </r>
  <r>
    <x v="0"/>
    <n v="37563"/>
    <s v="Børnehaven Hestestalden"/>
    <x v="7"/>
    <s v="Gasværksvej 14"/>
    <n v="1656"/>
    <s v="København V"/>
    <s v="33 21 49 67"/>
    <s v="37563@buf.kk.dk"/>
    <s v="Susanne Fabricius"/>
    <n v="33224413"/>
    <n v="0"/>
    <s v="susanne.fabricius@buf.kk.dk"/>
    <s v="Børnehave"/>
    <n v="0"/>
    <n v="0"/>
    <n v="104"/>
    <n v="0"/>
    <n v="0"/>
    <n v="0"/>
    <n v="0"/>
    <s v="ja"/>
    <n v="2"/>
    <n v="1"/>
    <n v="0"/>
    <n v="0"/>
    <n v="0"/>
    <n v="0"/>
    <n v="0"/>
    <n v="5"/>
    <n v="0"/>
    <n v="0"/>
    <n v="5"/>
    <n v="0"/>
    <n v="0"/>
    <n v="75000"/>
    <n v="0"/>
    <s v="Nej"/>
    <s v="nej"/>
    <n v="0"/>
    <n v="0"/>
    <n v="0"/>
    <n v="0"/>
    <n v="0"/>
    <n v="0"/>
    <n v="0"/>
    <n v="0"/>
    <n v="0"/>
    <n v="0"/>
    <n v="0"/>
    <n v="0"/>
    <n v="0"/>
    <n v="0"/>
    <n v="0"/>
    <n v="98"/>
    <n v="0"/>
    <n v="2"/>
    <s v="Ja"/>
    <s v="Nej"/>
    <s v="Ja"/>
    <s v="Ja"/>
    <s v="Vil gerne have tilbudt begge dele (hj. Lavet mad og madpakker). Der er 50 børn i udflytter ad gangen"/>
    <n v="0"/>
    <n v="0"/>
    <s v="Ja"/>
    <s v="Når det ikke kan være anderledes"/>
    <s v="Nej"/>
    <s v="Vil gerne  have en madfar"/>
    <n v="0"/>
    <s v="Køkken begrænset tilvirk"/>
    <s v="nej"/>
    <n v="0"/>
    <n v="0"/>
    <n v="0"/>
    <n v="0"/>
    <n v="0"/>
    <s v="Større"/>
    <n v="0"/>
    <n v="0"/>
    <s v="Større"/>
    <s v="Større opvaskemaskine, kogebord, køleskabe, fryser, ovn, røremaskine, grøntsagsrobot"/>
    <n v="0"/>
    <n v="0"/>
    <s v="Halvdelen af børnene er udflytter, 14 dage ad gangen"/>
    <s v="Lone Voss / Nanna"/>
    <d v="2009-03-12T00:00:00"/>
    <n v="0"/>
    <n v="1"/>
    <n v="0"/>
    <n v="0"/>
    <n v="0"/>
    <n v="1"/>
    <n v="0"/>
    <n v="0"/>
    <n v="0"/>
    <n v="0"/>
    <n v="1"/>
    <n v="0"/>
    <n v="0"/>
    <n v="0"/>
    <n v="0"/>
    <n v="1"/>
    <n v="0"/>
    <n v="0"/>
    <n v="0"/>
    <n v="1"/>
    <n v="20"/>
    <s v="Miele"/>
    <n v="3"/>
    <s v="Nej"/>
    <n v="0"/>
    <s v="Nej"/>
    <s v="Nej"/>
    <s v="Nej"/>
    <n v="2"/>
    <s v="Begrænset"/>
    <s v="Har et rum i huset, som kan indrettes som lager. Fx til konserves og ting pakket i plastik - dårligt klima, der ville evt. kunne stå en kummefryser"/>
    <n v="0"/>
    <x v="2"/>
    <s v="Vesterbro/Kgs.Enghave"/>
    <n v="0"/>
    <n v="0"/>
    <n v="104"/>
    <n v="0"/>
    <n v="0"/>
    <n v="0"/>
    <n v="0"/>
    <n v="0"/>
    <n v="0"/>
    <n v="0"/>
    <n v="0"/>
    <n v="0"/>
    <n v="0"/>
    <n v="0"/>
    <n v="125224.91"/>
  </r>
  <r>
    <x v="0"/>
    <s v="37563_u"/>
    <s v="Børnehaven Hestestalden"/>
    <x v="7"/>
    <s v="Gasværksvej 14"/>
    <n v="1656"/>
    <s v="København V"/>
    <s v="33 21 49 67"/>
    <s v="37563@buf.kk.dk"/>
    <s v="Susanne Fabricius"/>
    <n v="33224413"/>
    <n v="0"/>
    <s v="susanne.fabricius@buf.kk.dk"/>
    <s v="Børnehave"/>
    <n v="0"/>
    <n v="0"/>
    <n v="104"/>
    <n v="0"/>
    <n v="0"/>
    <n v="0"/>
    <n v="0"/>
    <s v="Nej"/>
    <n v="0"/>
    <n v="0"/>
    <n v="0"/>
    <n v="0"/>
    <n v="0"/>
    <n v="0"/>
    <n v="0"/>
    <n v="5"/>
    <n v="0"/>
    <n v="0"/>
    <n v="5"/>
    <n v="0"/>
    <n v="0"/>
    <n v="75000"/>
    <n v="0"/>
    <n v="0"/>
    <n v="0"/>
    <n v="0"/>
    <n v="0"/>
    <n v="0"/>
    <n v="0"/>
    <n v="0"/>
    <n v="0"/>
    <n v="0"/>
    <n v="0"/>
    <n v="0"/>
    <n v="0"/>
    <n v="0"/>
    <n v="0"/>
    <n v="0"/>
    <n v="0"/>
    <n v="0"/>
    <n v="98"/>
    <n v="0"/>
    <n v="1"/>
    <n v="0"/>
    <n v="0"/>
    <n v="0"/>
    <s v="Nej"/>
    <s v="Har ikke overvejet det. Afventer"/>
    <n v="0"/>
    <n v="0"/>
    <n v="0"/>
    <n v="0"/>
    <n v="0"/>
    <n v="0"/>
    <n v="0"/>
    <s v="Køkken begrænset tilvirk"/>
    <n v="0"/>
    <n v="0"/>
    <n v="0"/>
    <n v="0"/>
    <n v="0"/>
    <n v="0"/>
    <n v="0"/>
    <n v="0"/>
    <n v="0"/>
    <n v="0"/>
    <n v="0"/>
    <n v="0"/>
    <n v="0"/>
    <n v="0"/>
    <s v="Mariah"/>
    <d v="2009-04-21T00:00:00"/>
    <n v="0"/>
    <n v="1"/>
    <n v="0"/>
    <n v="4"/>
    <n v="1"/>
    <n v="0"/>
    <n v="0"/>
    <n v="0"/>
    <n v="0"/>
    <n v="1"/>
    <n v="0"/>
    <n v="0"/>
    <n v="0"/>
    <n v="0"/>
    <n v="0"/>
    <n v="1"/>
    <n v="0"/>
    <n v="0"/>
    <n v="0"/>
    <n v="1"/>
    <n v="0"/>
    <n v="0"/>
    <n v="0"/>
    <s v="Nej"/>
    <n v="0"/>
    <s v="Nej"/>
    <s v="Nej"/>
    <s v="Nej"/>
    <n v="1"/>
    <n v="0"/>
    <n v="0"/>
    <n v="0"/>
    <x v="2"/>
    <s v="Vesterbro/Kgs.Enghave"/>
    <n v="0"/>
    <n v="0"/>
    <n v="104"/>
    <n v="0"/>
    <n v="0"/>
    <n v="0"/>
    <n v="0"/>
    <n v="0"/>
    <n v="0"/>
    <n v="0"/>
    <n v="0"/>
    <n v="0"/>
    <n v="0"/>
    <n v="0"/>
    <n v="125224.91"/>
  </r>
  <r>
    <x v="0"/>
    <n v="37638"/>
    <s v="Bavnehøj Børnehave og fritidshjem"/>
    <x v="7"/>
    <s v="V.A. Borgens Vej 10"/>
    <n v="2450"/>
    <s v="København SV"/>
    <s v="33 21 08 48"/>
    <s v="mail@bavnehoej.kk.dk"/>
    <s v="LENA QUIST"/>
    <n v="35859679"/>
    <n v="33210848"/>
    <s v="37638@buf.kk.dk"/>
    <s v="Børnehave"/>
    <n v="0"/>
    <n v="0"/>
    <n v="25"/>
    <n v="0"/>
    <n v="0"/>
    <n v="0"/>
    <n v="0"/>
    <s v="Nej"/>
    <n v="0"/>
    <n v="0"/>
    <n v="0"/>
    <n v="0"/>
    <n v="0"/>
    <n v="0"/>
    <n v="0"/>
    <n v="5"/>
    <n v="0"/>
    <n v="0"/>
    <n v="5"/>
    <n v="0"/>
    <n v="0"/>
    <n v="25000"/>
    <n v="0"/>
    <s v="Nej"/>
    <s v="nej"/>
    <n v="0"/>
    <n v="0"/>
    <n v="0"/>
    <n v="0"/>
    <n v="0"/>
    <n v="0"/>
    <n v="0"/>
    <n v="0"/>
    <n v="0"/>
    <n v="0"/>
    <n v="0"/>
    <n v="0"/>
    <n v="0"/>
    <n v="0"/>
    <n v="0"/>
    <n v="50"/>
    <n v="0"/>
    <n v="2"/>
    <s v="Ja"/>
    <s v="Nej"/>
    <s v="nej"/>
    <s v="Ja"/>
    <n v="0"/>
    <n v="0"/>
    <s v="vides ikke"/>
    <n v="0"/>
    <s v="vides ikke"/>
    <s v="Nej"/>
    <s v="Vil gerne have hjælp"/>
    <n v="0"/>
    <s v="Køkken begrænset tilvirk"/>
    <s v="nej"/>
    <n v="0"/>
    <n v="0"/>
    <n v="0"/>
    <n v="0"/>
    <n v="0"/>
    <s v="Større"/>
    <n v="0"/>
    <n v="0"/>
    <s v="Mindre"/>
    <n v="0"/>
    <n v="0"/>
    <n v="0"/>
    <s v="Opvaskemaskine op i højde. Ombygning af det eksisternende, hvis det skal blive et produktionskøkken"/>
    <s v="Lone Voss / Nanna"/>
    <d v="2009-03-10T00:00:00"/>
    <n v="0"/>
    <n v="1"/>
    <n v="0"/>
    <n v="0"/>
    <n v="1"/>
    <n v="0"/>
    <n v="0"/>
    <n v="0"/>
    <n v="0"/>
    <n v="1"/>
    <n v="1"/>
    <n v="0"/>
    <n v="0"/>
    <n v="0"/>
    <n v="0"/>
    <n v="1"/>
    <n v="0"/>
    <n v="0"/>
    <n v="0"/>
    <n v="1"/>
    <n v="35"/>
    <s v="Miele"/>
    <n v="3"/>
    <s v="Nej"/>
    <n v="0"/>
    <s v="Ja"/>
    <s v="Nej"/>
    <s v="Nej"/>
    <n v="1"/>
    <s v="ingen plads"/>
    <s v="Lager: Depotrum i kælderen, men dårlig mulighed i køkkenet."/>
    <n v="0"/>
    <x v="0"/>
    <s v="Vesterbro/Kgs.Enghave"/>
    <n v="0"/>
    <n v="0"/>
    <n v="22"/>
    <n v="44"/>
    <n v="0"/>
    <n v="0"/>
    <n v="0"/>
    <n v="0"/>
    <n v="0"/>
    <n v="0"/>
    <n v="0"/>
    <n v="0"/>
    <n v="0"/>
    <n v="0"/>
    <n v="26266"/>
  </r>
  <r>
    <x v="0"/>
    <n v="35307"/>
    <s v="Børnehuset Hjortøgade 3 og 10"/>
    <x v="5"/>
    <s v="Hjortøgade 3"/>
    <n v="2100"/>
    <s v="København Ø"/>
    <s v="39 20 24 83"/>
    <s v="35307@buf.kk.dk"/>
    <s v="Henrik Dankert"/>
    <n v="21261009"/>
    <n v="39181320"/>
    <s v="35307@buf.kk.dk"/>
    <s v="Børnehave"/>
    <n v="0"/>
    <n v="0"/>
    <n v="62"/>
    <n v="0"/>
    <n v="0"/>
    <n v="0"/>
    <n v="0"/>
    <s v="ja"/>
    <n v="1"/>
    <n v="1"/>
    <n v="0"/>
    <n v="0"/>
    <n v="0"/>
    <n v="0"/>
    <n v="0"/>
    <n v="5"/>
    <n v="0"/>
    <n v="0"/>
    <n v="5"/>
    <n v="0"/>
    <n v="0"/>
    <n v="60000"/>
    <n v="0"/>
    <n v="0"/>
    <n v="0"/>
    <n v="0"/>
    <n v="0"/>
    <n v="0"/>
    <n v="0"/>
    <n v="0"/>
    <n v="0"/>
    <n v="0"/>
    <n v="0"/>
    <n v="0"/>
    <n v="0"/>
    <n v="0"/>
    <n v="0"/>
    <n v="0"/>
    <n v="0"/>
    <n v="0"/>
    <n v="50"/>
    <n v="0"/>
    <n v="2"/>
    <s v="Ja"/>
    <s v="Nej"/>
    <s v="Ja"/>
    <s v="Ja"/>
    <s v="hvis muligheden er der"/>
    <s v="Ja"/>
    <n v="0"/>
    <s v="Ja"/>
    <n v="0"/>
    <s v="Nej"/>
    <n v="0"/>
    <n v="0"/>
    <s v="Køkken blandet tilvirk"/>
    <s v="nej"/>
    <s v="Mindre"/>
    <n v="0"/>
    <n v="0"/>
    <s v="Opvaskemaskine"/>
    <n v="0"/>
    <n v="0"/>
    <n v="0"/>
    <n v="0"/>
    <n v="0"/>
    <n v="0"/>
    <n v="0"/>
    <n v="0"/>
    <s v="Hjortøgade 10, hvor der er 20 børn"/>
    <s v="Lone Voss"/>
    <d v="2009-03-17T00:00:00"/>
    <n v="0"/>
    <n v="0"/>
    <n v="1"/>
    <n v="4"/>
    <n v="0"/>
    <n v="1"/>
    <n v="0"/>
    <n v="0"/>
    <n v="0"/>
    <n v="0"/>
    <n v="1"/>
    <n v="0"/>
    <n v="0"/>
    <n v="0"/>
    <n v="0"/>
    <n v="1"/>
    <n v="0"/>
    <n v="0"/>
    <n v="0"/>
    <n v="1"/>
    <n v="130"/>
    <s v="Siemens"/>
    <n v="3"/>
    <s v="Nej"/>
    <n v="0"/>
    <s v="Nej"/>
    <s v="Ja"/>
    <s v="Nej"/>
    <n v="1"/>
    <s v="Begrænset"/>
    <n v="0"/>
    <n v="0"/>
    <x v="2"/>
    <s v="Østerbro"/>
    <n v="0"/>
    <n v="0"/>
    <n v="62"/>
    <n v="0"/>
    <n v="0"/>
    <n v="0"/>
    <n v="0"/>
    <n v="0"/>
    <n v="0"/>
    <n v="0"/>
    <n v="0"/>
    <n v="0"/>
    <n v="0"/>
    <n v="0"/>
    <n v="49061.919999999998"/>
  </r>
  <r>
    <x v="0"/>
    <s v="35307_2"/>
    <s v="Børnehuset Hjortøgade 3 og 10"/>
    <x v="5"/>
    <s v="Hjortøgade 3"/>
    <n v="2100"/>
    <s v="København Ø"/>
    <s v="39 20 24 83"/>
    <s v="35307@buf.kk.dk"/>
    <s v="Henrik Dankert"/>
    <n v="21261009"/>
    <n v="39181320"/>
    <s v="35307@buf.kk.dk"/>
    <s v="Børnehave"/>
    <n v="0"/>
    <n v="0"/>
    <n v="62"/>
    <n v="0"/>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n v="0"/>
    <n v="0"/>
    <n v="0"/>
    <n v="0"/>
    <n v="0"/>
    <n v="0"/>
    <n v="0"/>
    <n v="0"/>
    <n v="0"/>
    <s v="Større"/>
    <n v="0"/>
    <n v="0"/>
    <n v="0"/>
    <s v="Nyt komfur, maskiner, opvaskemaskine, ombygning"/>
    <s v="Lone Voss"/>
    <n v="0"/>
    <n v="0"/>
    <n v="0"/>
    <n v="0"/>
    <n v="0"/>
    <n v="1"/>
    <n v="0"/>
    <n v="0"/>
    <n v="0"/>
    <n v="0"/>
    <n v="0"/>
    <n v="1"/>
    <n v="0"/>
    <n v="0"/>
    <n v="0"/>
    <n v="0"/>
    <n v="0"/>
    <n v="0"/>
    <n v="0"/>
    <n v="0"/>
    <n v="1"/>
    <n v="0"/>
    <s v="Miele"/>
    <n v="0"/>
    <n v="0"/>
    <n v="0"/>
    <n v="0"/>
    <n v="0"/>
    <n v="0"/>
    <n v="0"/>
    <n v="0"/>
    <s v="meget gammelt og nedslidt for småt til at lave mad."/>
    <n v="0"/>
    <x v="2"/>
    <s v="Østerbro"/>
    <n v="0"/>
    <n v="0"/>
    <n v="62"/>
    <n v="0"/>
    <n v="0"/>
    <n v="0"/>
    <n v="0"/>
    <n v="0"/>
    <n v="0"/>
    <n v="0"/>
    <n v="0"/>
    <n v="0"/>
    <n v="0"/>
    <n v="0"/>
    <n v="49061.919999999998"/>
  </r>
  <r>
    <x v="0"/>
    <n v="35321"/>
    <s v="Børnehaven Ragnarok"/>
    <x v="5"/>
    <s v="Borgmester Jensens Allé 1"/>
    <n v="2100"/>
    <s v="København Ø"/>
    <s v="35 38 76 11"/>
    <s v="BH-ragnarok@mail.dk"/>
    <s v="Susanne Overgaard"/>
    <n v="0"/>
    <n v="35387611"/>
    <s v="35321@buf.kk.dk"/>
    <s v="Børnehave"/>
    <n v="0"/>
    <n v="0"/>
    <n v="22"/>
    <n v="0"/>
    <n v="0"/>
    <n v="0"/>
    <n v="0"/>
    <s v="Nej"/>
    <n v="0"/>
    <n v="0"/>
    <n v="0"/>
    <n v="0"/>
    <n v="0"/>
    <n v="0"/>
    <n v="0"/>
    <n v="0"/>
    <n v="0"/>
    <n v="0"/>
    <n v="5"/>
    <n v="0"/>
    <n v="0"/>
    <n v="2500"/>
    <n v="0"/>
    <n v="0"/>
    <n v="0"/>
    <n v="0"/>
    <n v="0"/>
    <n v="0"/>
    <n v="0"/>
    <n v="0"/>
    <n v="0"/>
    <n v="0"/>
    <n v="0"/>
    <n v="0"/>
    <n v="0"/>
    <n v="0"/>
    <n v="0"/>
    <n v="0"/>
    <n v="0"/>
    <n v="0"/>
    <n v="80"/>
    <n v="0"/>
    <n v="1"/>
    <s v="Ja"/>
    <s v="Nej"/>
    <s v="Ja"/>
    <s v="Nej"/>
    <s v="der er ikke muligheder for det"/>
    <s v="Nej"/>
    <n v="0"/>
    <s v="Ja"/>
    <n v="0"/>
    <n v="0"/>
    <n v="0"/>
    <n v="0"/>
    <s v="Modtagerkøkken"/>
    <n v="0"/>
    <n v="0"/>
    <n v="0"/>
    <s v="ja"/>
    <n v="0"/>
    <n v="0"/>
    <n v="0"/>
    <n v="0"/>
    <n v="0"/>
    <n v="0"/>
    <n v="0"/>
    <n v="0"/>
    <n v="0"/>
    <s v="det er ikke muligt at opgradere"/>
    <s v="Lone"/>
    <s v="13.03"/>
    <n v="0"/>
    <n v="1"/>
    <n v="0"/>
    <n v="0"/>
    <n v="0"/>
    <n v="0"/>
    <n v="0"/>
    <n v="0"/>
    <n v="0"/>
    <n v="1"/>
    <n v="0"/>
    <n v="0"/>
    <n v="0"/>
    <n v="0"/>
    <n v="0"/>
    <n v="0"/>
    <n v="0"/>
    <n v="0"/>
    <n v="0"/>
    <n v="0"/>
    <n v="0"/>
    <n v="0"/>
    <n v="1"/>
    <s v="Nej"/>
    <n v="0"/>
    <s v="Nej"/>
    <s v="Nej"/>
    <s v="Nej"/>
    <n v="1"/>
    <s v="ingen plads"/>
    <s v="Hvis det kan etableres vil en opvaskemaskine være på sin plads."/>
    <n v="0"/>
    <x v="2"/>
    <s v="Østerbro"/>
    <n v="0"/>
    <n v="0"/>
    <n v="22"/>
    <n v="0"/>
    <n v="0"/>
    <n v="0"/>
    <n v="0"/>
    <n v="0"/>
    <n v="0"/>
    <n v="0"/>
    <n v="0"/>
    <n v="0"/>
    <n v="0"/>
    <n v="0"/>
    <n v="18341.16"/>
  </r>
  <r>
    <x v="0"/>
    <n v="35346"/>
    <s v="Hans Egede Sogns"/>
    <x v="5"/>
    <s v="Gammel Kalkbrænderi Vej 11"/>
    <n v="2100"/>
    <s v="København Ø"/>
    <s v="35 42 43 14"/>
    <s v="35346@buf.kk.dk"/>
    <s v="Hanne Behrendt Jensen"/>
    <n v="35352953"/>
    <n v="0"/>
    <s v="35346@buf.kk.dk"/>
    <s v="Børnehave"/>
    <n v="0"/>
    <n v="0"/>
    <n v="46"/>
    <n v="0"/>
    <n v="0"/>
    <n v="0"/>
    <n v="0"/>
    <s v="Nej"/>
    <n v="0"/>
    <n v="0"/>
    <n v="0"/>
    <n v="0"/>
    <n v="0"/>
    <n v="0"/>
    <n v="0"/>
    <n v="5"/>
    <n v="0"/>
    <n v="0"/>
    <n v="5"/>
    <n v="0"/>
    <n v="0"/>
    <n v="0"/>
    <n v="0"/>
    <n v="0"/>
    <n v="0"/>
    <n v="0"/>
    <n v="0"/>
    <n v="0"/>
    <n v="0"/>
    <n v="0"/>
    <n v="0"/>
    <n v="0"/>
    <n v="0"/>
    <n v="0"/>
    <n v="0"/>
    <n v="0"/>
    <n v="0"/>
    <n v="0"/>
    <n v="0"/>
    <n v="0"/>
    <n v="95"/>
    <n v="0"/>
    <n v="1"/>
    <s v="Ja"/>
    <s v="Nej"/>
    <s v="Ja"/>
    <s v="Ja"/>
    <n v="0"/>
    <s v="Ja"/>
    <n v="0"/>
    <s v="Ja"/>
    <n v="0"/>
    <s v="Nej"/>
    <s v="vil gerne have hjælp"/>
    <n v="0"/>
    <s v="produktionskøkken"/>
    <s v="nej"/>
    <s v="Mindre"/>
    <n v="0"/>
    <n v="0"/>
    <s v="2 nye ovne, 5 nye kogeplader, stålbord med vask, stort køleskab"/>
    <n v="0"/>
    <n v="0"/>
    <n v="0"/>
    <n v="0"/>
    <n v="0"/>
    <n v="0"/>
    <n v="0"/>
    <n v="0"/>
    <n v="0"/>
    <s v="Cathrine"/>
    <s v="03.04"/>
    <n v="0"/>
    <n v="1"/>
    <n v="0"/>
    <n v="0"/>
    <n v="0"/>
    <n v="0"/>
    <n v="0"/>
    <n v="0"/>
    <n v="0"/>
    <n v="1"/>
    <n v="1"/>
    <n v="0"/>
    <n v="0"/>
    <n v="0"/>
    <n v="0"/>
    <n v="0"/>
    <n v="0"/>
    <n v="0"/>
    <n v="0"/>
    <n v="1"/>
    <n v="20"/>
    <s v="Miele"/>
    <n v="3"/>
    <s v="Nej"/>
    <n v="0"/>
    <s v="Nej"/>
    <s v="Nej"/>
    <s v="Nej"/>
    <n v="2"/>
    <s v="God plads"/>
    <n v="0"/>
    <n v="0"/>
    <x v="2"/>
    <s v="Østerbro"/>
    <n v="0"/>
    <n v="0"/>
    <n v="59"/>
    <n v="0"/>
    <n v="0"/>
    <n v="0"/>
    <n v="0"/>
    <n v="0"/>
    <n v="0"/>
    <n v="0"/>
    <n v="0"/>
    <n v="0"/>
    <n v="0"/>
    <n v="0"/>
    <n v="30105.26"/>
  </r>
  <r>
    <x v="0"/>
    <n v="35358"/>
    <s v="Folkebørnehaven"/>
    <x v="5"/>
    <s v="Helsingborggade 24"/>
    <n v="2100"/>
    <s v="København Ø"/>
    <s v="39 20 84 23"/>
    <s v="35358@buf.kk.dk"/>
    <s v="Gertie Christensen"/>
    <n v="35269063"/>
    <n v="0"/>
    <s v="35358@buf.kk.dk"/>
    <s v="Børnehave"/>
    <n v="0"/>
    <n v="12"/>
    <n v="20"/>
    <n v="0"/>
    <n v="0"/>
    <n v="0"/>
    <n v="0"/>
    <s v="Nej"/>
    <n v="0"/>
    <n v="0"/>
    <n v="0"/>
    <n v="0"/>
    <n v="0"/>
    <n v="0"/>
    <n v="0"/>
    <n v="5"/>
    <n v="0"/>
    <n v="0"/>
    <n v="0"/>
    <n v="0"/>
    <n v="0"/>
    <n v="0"/>
    <n v="0"/>
    <n v="0"/>
    <n v="0"/>
    <n v="0"/>
    <n v="0"/>
    <n v="0"/>
    <n v="0"/>
    <n v="0"/>
    <n v="0"/>
    <n v="0"/>
    <n v="0"/>
    <n v="0"/>
    <n v="0"/>
    <n v="0"/>
    <n v="0"/>
    <n v="0"/>
    <n v="0"/>
    <n v="0"/>
    <n v="100"/>
    <n v="0"/>
    <n v="3"/>
    <s v="nej"/>
    <s v="Nej"/>
    <s v="nej"/>
    <s v="Nej"/>
    <s v="fysisk er det ikke muligt"/>
    <s v="Nej"/>
    <s v="blandet, afventende, venter på udfald"/>
    <s v="Nej"/>
    <s v="det samme som forældrene"/>
    <n v="0"/>
    <s v="har et plejehjem som nabo, Kildevældssogns plejehjem. Inst. har tænkt om de kunne få leveret mad derfra."/>
    <n v="0"/>
    <s v="Køkken begrænset tilvirk"/>
    <n v="0"/>
    <n v="0"/>
    <n v="0"/>
    <n v="0"/>
    <n v="0"/>
    <n v="0"/>
    <n v="0"/>
    <n v="0"/>
    <n v="0"/>
    <n v="0"/>
    <n v="0"/>
    <n v="0"/>
    <n v="0"/>
    <s v="kan ikke opgraderes. Trænger til opfriskning generelt"/>
    <s v="Lone Voss / Sine"/>
    <d v="2009-03-24T00:00:00"/>
    <n v="0"/>
    <n v="1"/>
    <n v="0"/>
    <n v="4"/>
    <n v="1"/>
    <n v="0"/>
    <n v="0"/>
    <n v="0"/>
    <n v="0"/>
    <n v="1"/>
    <n v="0"/>
    <n v="0"/>
    <n v="0"/>
    <n v="0"/>
    <n v="0"/>
    <n v="1"/>
    <n v="0"/>
    <n v="0"/>
    <n v="0"/>
    <n v="1"/>
    <n v="70"/>
    <s v="bosch"/>
    <n v="1"/>
    <s v="Nej"/>
    <n v="0"/>
    <s v="Nej"/>
    <s v="Nej"/>
    <s v="Nej"/>
    <n v="1"/>
    <s v="ingen plads"/>
    <s v="Mulighed for kummefryser i kælderen"/>
    <n v="0"/>
    <x v="2"/>
    <s v="Østerbro"/>
    <n v="0"/>
    <n v="12"/>
    <n v="20"/>
    <n v="0"/>
    <n v="0"/>
    <n v="0"/>
    <n v="0"/>
    <n v="0"/>
    <n v="0"/>
    <n v="0"/>
    <n v="0"/>
    <n v="0"/>
    <n v="0"/>
    <n v="0"/>
    <n v="37540.28"/>
  </r>
  <r>
    <x v="0"/>
    <n v="35385"/>
    <s v="David sogns børnehave"/>
    <x v="5"/>
    <s v="Koldinggade 11A"/>
    <n v="2100"/>
    <s v="København Ø"/>
    <s v="35 42 29 60"/>
    <s v="davidsognsbh@mail.dk"/>
    <s v="Anett Gjedsig"/>
    <n v="0"/>
    <n v="0"/>
    <s v="35385@buf.kk.dk"/>
    <s v="Børnehave"/>
    <n v="0"/>
    <n v="0"/>
    <n v="40"/>
    <n v="0"/>
    <n v="0"/>
    <n v="0"/>
    <n v="0"/>
    <s v="Nej"/>
    <n v="0"/>
    <n v="0"/>
    <n v="0"/>
    <n v="0"/>
    <n v="0"/>
    <n v="0"/>
    <n v="0"/>
    <n v="5"/>
    <n v="0"/>
    <n v="0"/>
    <n v="5"/>
    <n v="0"/>
    <n v="0"/>
    <n v="68372"/>
    <n v="0"/>
    <n v="0"/>
    <n v="0"/>
    <n v="0"/>
    <n v="0"/>
    <n v="0"/>
    <n v="0"/>
    <n v="0"/>
    <n v="0"/>
    <n v="0"/>
    <n v="0"/>
    <n v="0"/>
    <n v="0"/>
    <n v="0"/>
    <n v="0"/>
    <n v="0"/>
    <n v="0"/>
    <n v="0"/>
    <n v="75"/>
    <n v="0"/>
    <n v="2"/>
    <s v="Ja"/>
    <s v="Nej"/>
    <s v="nej"/>
    <s v="Nej"/>
    <s v="Der er ikke mulighed for det"/>
    <s v="Ja"/>
    <s v="kvaliteten skal være i orden of der skal være mad nok"/>
    <s v="Ja"/>
    <n v="0"/>
    <s v="Nej"/>
    <n v="0"/>
    <n v="0"/>
    <s v="Køkken begrænset tilvirk"/>
    <n v="0"/>
    <n v="0"/>
    <n v="0"/>
    <s v="ja"/>
    <s v="køkkenet er ikke stort nok og der er ikke mulighed for udvidelse"/>
    <n v="0"/>
    <n v="0"/>
    <n v="0"/>
    <n v="0"/>
    <n v="0"/>
    <n v="0"/>
    <n v="0"/>
    <n v="0"/>
    <n v="0"/>
    <s v="Mariah"/>
    <s v="23/3 09"/>
    <n v="0"/>
    <n v="1"/>
    <n v="0"/>
    <n v="0"/>
    <n v="0"/>
    <n v="0"/>
    <n v="0"/>
    <n v="0"/>
    <n v="0"/>
    <n v="0"/>
    <n v="1"/>
    <n v="0"/>
    <n v="0"/>
    <n v="0"/>
    <n v="0"/>
    <n v="1"/>
    <n v="0"/>
    <n v="0"/>
    <n v="0"/>
    <n v="1"/>
    <n v="25"/>
    <s v="Miele professional"/>
    <n v="1"/>
    <s v="Nej"/>
    <n v="0"/>
    <s v="Ja"/>
    <s v="Nej"/>
    <s v="Nej"/>
    <n v="2"/>
    <s v="ingen plads"/>
    <s v="Der er 3 køleskabe mere på stuerne"/>
    <n v="0"/>
    <x v="2"/>
    <s v="Østerbro"/>
    <n v="0"/>
    <n v="0"/>
    <n v="40"/>
    <n v="0"/>
    <n v="0"/>
    <n v="0"/>
    <n v="0"/>
    <n v="0"/>
    <n v="0"/>
    <n v="0"/>
    <n v="0"/>
    <n v="0"/>
    <n v="0"/>
    <n v="0"/>
    <n v="54697.599999999999"/>
  </r>
  <r>
    <x v="0"/>
    <n v="35394"/>
    <s v="Frihavns Sogns Børnehave"/>
    <x v="5"/>
    <s v="Livjægergade 43"/>
    <n v="2100"/>
    <s v="København Ø"/>
    <s v="35 42 53 97"/>
    <s v="35394@buf.kk.dk"/>
    <s v="Betina Laursen"/>
    <n v="0"/>
    <n v="0"/>
    <s v="35394@buf.kk.dk"/>
    <s v="Børnehave"/>
    <n v="0"/>
    <n v="0"/>
    <n v="32"/>
    <n v="0"/>
    <n v="0"/>
    <n v="0"/>
    <n v="0"/>
    <s v="Nej"/>
    <n v="0"/>
    <n v="0"/>
    <n v="0"/>
    <n v="0"/>
    <n v="0"/>
    <n v="0"/>
    <n v="0"/>
    <n v="5"/>
    <n v="5"/>
    <n v="0"/>
    <n v="0"/>
    <n v="0"/>
    <n v="0"/>
    <n v="45000"/>
    <n v="0"/>
    <n v="0"/>
    <n v="0"/>
    <n v="0"/>
    <n v="0"/>
    <n v="0"/>
    <n v="0"/>
    <n v="0"/>
    <n v="0"/>
    <n v="0"/>
    <n v="0"/>
    <n v="0"/>
    <n v="0"/>
    <n v="0"/>
    <n v="0"/>
    <n v="0"/>
    <n v="0"/>
    <n v="0"/>
    <n v="50"/>
    <n v="0"/>
    <n v="1"/>
    <s v="Ja"/>
    <s v="Nej"/>
    <s v="nej"/>
    <s v="Ja"/>
    <s v="fysisk ser det svært ud pga køkken"/>
    <s v="Nej"/>
    <s v="blandet"/>
    <s v="Nej"/>
    <s v="afventende, ikke super positive, bekymring ang økonomi"/>
    <s v="Nej"/>
    <s v="kommer an på time antal, andre tanker."/>
    <n v="0"/>
    <s v="Modtagerkøkken"/>
    <n v="0"/>
    <n v="0"/>
    <n v="0"/>
    <n v="0"/>
    <n v="0"/>
    <n v="0"/>
    <n v="0"/>
    <n v="0"/>
    <n v="0"/>
    <n v="0"/>
    <n v="0"/>
    <n v="0"/>
    <n v="0"/>
    <s v="meget lille køkken. Ingen muligheder for udbygning.bliver også brugt som personalerum."/>
    <s v="Lone Voss / Sine"/>
    <d v="2009-03-24T00:00:00"/>
    <n v="0"/>
    <n v="1"/>
    <n v="0"/>
    <n v="4"/>
    <n v="1"/>
    <n v="0"/>
    <n v="0"/>
    <n v="0"/>
    <n v="0"/>
    <n v="1"/>
    <n v="0"/>
    <n v="0"/>
    <n v="0"/>
    <n v="0"/>
    <n v="0"/>
    <n v="1"/>
    <n v="0"/>
    <n v="0"/>
    <n v="0"/>
    <n v="1"/>
    <n v="20"/>
    <s v="Miele"/>
    <n v="0.5"/>
    <s v="Nej"/>
    <n v="0"/>
    <s v="Nej"/>
    <s v="Nej"/>
    <s v="Nej"/>
    <n v="1"/>
    <s v="ingen plads"/>
    <n v="0"/>
    <n v="0"/>
    <x v="2"/>
    <s v="Østerbro"/>
    <n v="0"/>
    <n v="0"/>
    <n v="30"/>
    <n v="0"/>
    <n v="0"/>
    <n v="0"/>
    <n v="0"/>
    <n v="0"/>
    <n v="0"/>
    <n v="0"/>
    <n v="0"/>
    <n v="0"/>
    <n v="0"/>
    <n v="0"/>
    <n v="25738"/>
  </r>
  <r>
    <x v="0"/>
    <n v="35414"/>
    <s v="Strandkvartyerets Børnehave"/>
    <x v="5"/>
    <s v="Otto Mallings Gade 12"/>
    <n v="2100"/>
    <s v="København Ø"/>
    <s v="39 20 60 72"/>
    <s v="35414@buf.kk.dk"/>
    <s v="Christin Hjelvik"/>
    <n v="0"/>
    <n v="0"/>
    <s v="35414@buf.kk.dk"/>
    <s v="Børnehave"/>
    <n v="0"/>
    <n v="0"/>
    <n v="20"/>
    <n v="0"/>
    <n v="0"/>
    <n v="0"/>
    <n v="0"/>
    <s v="Nej"/>
    <n v="0"/>
    <n v="0"/>
    <n v="0"/>
    <n v="0"/>
    <n v="0"/>
    <n v="0"/>
    <n v="0"/>
    <n v="5"/>
    <n v="0"/>
    <n v="0"/>
    <n v="5"/>
    <n v="0"/>
    <n v="0"/>
    <n v="0"/>
    <n v="0"/>
    <n v="0"/>
    <n v="0"/>
    <n v="0"/>
    <n v="0"/>
    <n v="0"/>
    <n v="0"/>
    <n v="0"/>
    <n v="0"/>
    <n v="0"/>
    <n v="0"/>
    <n v="0"/>
    <n v="0"/>
    <n v="0"/>
    <n v="0"/>
    <n v="0"/>
    <n v="0"/>
    <n v="0"/>
    <n v="0"/>
    <n v="0"/>
    <n v="0"/>
    <s v="nej"/>
    <s v="Nej"/>
    <s v="Ja"/>
    <s v="Nej"/>
    <s v="køkkenet er for lille og i meget dårlig stand"/>
    <s v="Nej"/>
    <n v="0"/>
    <s v="Nej"/>
    <n v="0"/>
    <n v="0"/>
    <n v="0"/>
    <n v="0"/>
    <s v="Modtagerkøkken"/>
    <s v="nej"/>
    <n v="0"/>
    <n v="0"/>
    <s v="ja"/>
    <n v="0"/>
    <n v="0"/>
    <n v="0"/>
    <n v="0"/>
    <n v="0"/>
    <n v="0"/>
    <n v="0"/>
    <n v="0"/>
    <n v="0"/>
    <n v="0"/>
    <s v="Cathrine"/>
    <s v="31.03"/>
    <n v="0"/>
    <n v="1"/>
    <n v="0"/>
    <n v="0"/>
    <n v="0"/>
    <n v="0"/>
    <n v="0"/>
    <n v="0"/>
    <n v="0"/>
    <n v="1"/>
    <n v="0"/>
    <n v="0"/>
    <n v="0"/>
    <n v="0"/>
    <n v="0"/>
    <n v="1"/>
    <n v="0"/>
    <n v="0"/>
    <n v="0"/>
    <n v="1"/>
    <n v="60"/>
    <s v="Miele"/>
    <n v="2"/>
    <s v="Nej"/>
    <n v="0"/>
    <s v="Nej"/>
    <s v="Nej"/>
    <s v="Nej"/>
    <n v="1"/>
    <s v="Begrænset"/>
    <n v="0"/>
    <n v="0"/>
    <x v="2"/>
    <s v="Østerbro"/>
    <n v="0"/>
    <n v="0"/>
    <n v="20"/>
    <n v="0"/>
    <n v="0"/>
    <n v="0"/>
    <n v="0"/>
    <n v="0"/>
    <n v="0"/>
    <n v="0"/>
    <n v="0"/>
    <n v="0"/>
    <n v="0"/>
    <n v="0"/>
    <n v="35118.769999999997"/>
  </r>
  <r>
    <x v="0"/>
    <n v="35421"/>
    <s v="Fredens sogns børnehave"/>
    <x v="5"/>
    <s v="Ryesgade 68B"/>
    <n v="2100"/>
    <s v="København Ø"/>
    <s v="35 37 05 49"/>
    <s v="35421@buf.kk.dk"/>
    <s v="Monica Andersen"/>
    <n v="0"/>
    <n v="0"/>
    <s v="35421@buf.kk.dk"/>
    <s v="Børnehave"/>
    <n v="0"/>
    <n v="0"/>
    <n v="45"/>
    <n v="0"/>
    <n v="0"/>
    <n v="0"/>
    <n v="0"/>
    <s v="Nej"/>
    <n v="0"/>
    <n v="0"/>
    <n v="0"/>
    <n v="0"/>
    <n v="0"/>
    <n v="0"/>
    <n v="0"/>
    <n v="5"/>
    <n v="0"/>
    <n v="0"/>
    <n v="5"/>
    <n v="0"/>
    <n v="0"/>
    <n v="0"/>
    <n v="0"/>
    <n v="0"/>
    <n v="0"/>
    <n v="0"/>
    <n v="0"/>
    <n v="0"/>
    <n v="0"/>
    <n v="0"/>
    <n v="0"/>
    <n v="0"/>
    <n v="0"/>
    <n v="0"/>
    <n v="0"/>
    <n v="0"/>
    <n v="0"/>
    <n v="0"/>
    <n v="0"/>
    <n v="0"/>
    <n v="40"/>
    <n v="0"/>
    <n v="0"/>
    <s v="nej"/>
    <s v="Nej"/>
    <s v="nej"/>
    <s v="Nej"/>
    <s v="Mener ikke der er plads"/>
    <s v="Ja"/>
    <s v="forholder sig afventende"/>
    <s v="Nej"/>
    <n v="0"/>
    <s v="Nej"/>
    <n v="0"/>
    <n v="0"/>
    <n v="0"/>
    <n v="0"/>
    <n v="0"/>
    <n v="0"/>
    <n v="0"/>
    <n v="0"/>
    <n v="0"/>
    <n v="0"/>
    <n v="0"/>
    <s v="Toilet/depot bør inddrages og nyt køkken etableres. Der er 30 børn på 1.ste sal og ingen elevator, madelevator nødvendig"/>
    <n v="0"/>
    <n v="0"/>
    <s v="Større"/>
    <n v="0"/>
    <s v="Mere ovnkapacitet, nye bordplader, opvaskemaskinen op i højden, mere køleplads."/>
    <n v="0"/>
    <n v="0"/>
    <n v="0"/>
    <n v="1"/>
    <n v="0"/>
    <n v="0"/>
    <n v="0"/>
    <n v="0"/>
    <n v="0"/>
    <n v="0"/>
    <n v="0"/>
    <n v="0"/>
    <n v="1"/>
    <n v="0"/>
    <n v="0"/>
    <n v="0"/>
    <n v="0"/>
    <n v="0"/>
    <n v="0"/>
    <n v="0"/>
    <n v="0"/>
    <n v="1"/>
    <n v="25"/>
    <s v="Miele professional"/>
    <n v="0"/>
    <s v="Nej"/>
    <n v="0"/>
    <s v="Nej"/>
    <s v="Nej"/>
    <s v="Nej"/>
    <n v="0"/>
    <s v="Begrænset"/>
    <s v="Der er 3 køleskabe mere på stuerne"/>
    <n v="0"/>
    <x v="2"/>
    <s v="Østerbro"/>
    <n v="0"/>
    <n v="0"/>
    <n v="45"/>
    <n v="0"/>
    <n v="0"/>
    <n v="0"/>
    <n v="0"/>
    <n v="0"/>
    <n v="0"/>
    <n v="0"/>
    <n v="0"/>
    <n v="0"/>
    <n v="0"/>
    <n v="0"/>
    <n v="62355.89"/>
  </r>
  <r>
    <x v="0"/>
    <s v="35436_u"/>
    <s v="Luther Kirkens udflytterbørnehave"/>
    <x v="5"/>
    <s v="Kollerødvej 72"/>
    <n v="3540"/>
    <s v="Lynge"/>
    <s v="48 19 25 15"/>
    <s v="35436@buf.kk.dk"/>
    <s v="Camilla Petersen"/>
    <n v="0"/>
    <n v="0"/>
    <s v="35436@buf.kk.dk"/>
    <s v="Børnehave"/>
    <n v="0"/>
    <n v="0"/>
    <n v="54"/>
    <n v="0"/>
    <n v="0"/>
    <n v="0"/>
    <n v="0"/>
    <s v="Nej"/>
    <n v="0"/>
    <n v="0"/>
    <n v="0"/>
    <n v="0"/>
    <n v="0"/>
    <n v="0"/>
    <n v="0"/>
    <n v="5"/>
    <n v="0"/>
    <n v="0"/>
    <n v="5"/>
    <n v="0"/>
    <n v="0"/>
    <n v="72000"/>
    <n v="0"/>
    <s v="Nej"/>
    <s v="Ja"/>
    <n v="0"/>
    <n v="0"/>
    <n v="0"/>
    <n v="0"/>
    <n v="0"/>
    <n v="0"/>
    <n v="0"/>
    <n v="0"/>
    <n v="0"/>
    <n v="0"/>
    <n v="0"/>
    <n v="0"/>
    <n v="0"/>
    <n v="0"/>
    <n v="0"/>
    <n v="80"/>
    <n v="0"/>
    <n v="0"/>
    <s v="Ja"/>
    <s v="Nej"/>
    <s v="Ja"/>
    <s v="Ja"/>
    <n v="0"/>
    <s v="Ja"/>
    <n v="0"/>
    <s v="Ja"/>
    <n v="0"/>
    <s v="ja"/>
    <n v="0"/>
    <n v="0"/>
    <s v="Køkken begrænset tilvirk"/>
    <n v="0"/>
    <n v="0"/>
    <n v="0"/>
    <n v="0"/>
    <n v="0"/>
    <n v="0"/>
    <n v="0"/>
    <n v="0"/>
    <n v="0"/>
    <n v="0"/>
    <n v="0"/>
    <s v="Mindre"/>
    <s v="nye køkkenelementer, ovn og fryser + køl"/>
    <n v="0"/>
    <s v="Cathrine Jerrik"/>
    <d v="2009-04-24T00:00:00"/>
    <n v="0"/>
    <n v="1"/>
    <n v="0"/>
    <n v="4"/>
    <n v="1"/>
    <n v="0"/>
    <n v="0"/>
    <n v="0"/>
    <n v="0"/>
    <n v="0"/>
    <n v="1"/>
    <n v="0"/>
    <n v="0"/>
    <n v="0"/>
    <n v="0"/>
    <n v="0"/>
    <n v="0"/>
    <n v="0"/>
    <n v="0"/>
    <n v="1"/>
    <n v="62"/>
    <s v="Miele"/>
    <n v="2.5"/>
    <s v="Nej"/>
    <n v="0"/>
    <s v="Ja"/>
    <s v="Ja"/>
    <s v="Nej"/>
    <n v="2"/>
    <s v="Begrænset"/>
    <n v="0"/>
    <n v="0"/>
    <x v="2"/>
    <s v="Østerbro"/>
    <n v="0"/>
    <n v="0"/>
    <n v="54"/>
    <n v="0"/>
    <n v="0"/>
    <n v="0"/>
    <n v="0"/>
    <n v="0"/>
    <n v="0"/>
    <n v="0"/>
    <n v="0"/>
    <n v="0"/>
    <n v="0"/>
    <n v="0"/>
    <n v="30599.98"/>
  </r>
  <r>
    <x v="0"/>
    <n v="35451"/>
    <s v="Stadens Vænge"/>
    <x v="5"/>
    <s v="Stadens Vænge 5"/>
    <n v="2100"/>
    <s v="København Ø"/>
    <s v="39 20 72 53"/>
    <s v="35451@buf.kk.dk"/>
    <s v="Anne-Marie Eckardt"/>
    <n v="32540056"/>
    <n v="0"/>
    <s v="35451@buf.kk.dk"/>
    <s v="Børnehave"/>
    <n v="0"/>
    <n v="0"/>
    <n v="24"/>
    <n v="0"/>
    <n v="0"/>
    <n v="0"/>
    <n v="0"/>
    <s v="Nej"/>
    <n v="0"/>
    <n v="0"/>
    <n v="0"/>
    <n v="0"/>
    <n v="0"/>
    <n v="0"/>
    <n v="0"/>
    <n v="5"/>
    <n v="0"/>
    <n v="3"/>
    <n v="5"/>
    <n v="0"/>
    <n v="0"/>
    <n v="62500"/>
    <n v="0"/>
    <s v="Ja"/>
    <n v="0"/>
    <s v="Hakima"/>
    <n v="2008"/>
    <n v="32"/>
    <n v="0"/>
    <s v="ufaglært"/>
    <n v="0"/>
    <s v="hygiejne"/>
    <n v="0"/>
    <n v="0"/>
    <n v="0"/>
    <n v="0"/>
    <n v="0"/>
    <n v="0"/>
    <n v="0"/>
    <n v="0"/>
    <n v="98"/>
    <n v="0"/>
    <n v="1"/>
    <s v="Ja"/>
    <s v="Nej"/>
    <s v="Ja"/>
    <s v="Ja"/>
    <n v="0"/>
    <s v="Ja"/>
    <n v="0"/>
    <s v="Ja"/>
    <n v="0"/>
    <s v="ja"/>
    <n v="0"/>
    <n v="0"/>
    <s v="produktionskøkken"/>
    <s v="Ja"/>
    <n v="0"/>
    <n v="0"/>
    <n v="0"/>
    <n v="0"/>
    <n v="0"/>
    <n v="0"/>
    <n v="0"/>
    <n v="0"/>
    <n v="0"/>
    <n v="0"/>
    <n v="0"/>
    <n v="0"/>
    <n v="0"/>
    <n v="0"/>
    <n v="0"/>
    <n v="0"/>
    <n v="1"/>
    <n v="0"/>
    <n v="0"/>
    <n v="0"/>
    <n v="1"/>
    <n v="0"/>
    <n v="0"/>
    <n v="0"/>
    <n v="2"/>
    <n v="0"/>
    <n v="0"/>
    <n v="1"/>
    <n v="0"/>
    <n v="0"/>
    <n v="1"/>
    <n v="0"/>
    <n v="0"/>
    <n v="0"/>
    <n v="1"/>
    <n v="20"/>
    <s v="Miele"/>
    <n v="4"/>
    <s v="Nej"/>
    <n v="0"/>
    <s v="Nej"/>
    <s v="Ja"/>
    <s v="Nej"/>
    <n v="2"/>
    <s v="Begrænset"/>
    <s v="Stort åbent køkken med en del skabsplads"/>
    <n v="0"/>
    <x v="2"/>
    <s v="Østerbro"/>
    <n v="0"/>
    <n v="0"/>
    <n v="24"/>
    <n v="0"/>
    <n v="0"/>
    <n v="0"/>
    <n v="0"/>
    <n v="0"/>
    <n v="0"/>
    <n v="0"/>
    <n v="0"/>
    <n v="0"/>
    <n v="0"/>
    <n v="0"/>
    <n v="52864.61"/>
  </r>
  <r>
    <x v="0"/>
    <n v="35468"/>
    <n v="0"/>
    <x v="5"/>
    <s v="Teglværksgade 1"/>
    <n v="2100"/>
    <s v="København Ø"/>
    <s v="39 20 86 57"/>
    <s v="35468@buf.kk.dk"/>
    <s v="Lotte Rud Priess"/>
    <n v="0"/>
    <n v="39208657"/>
    <s v="35468@buf.kk.dk"/>
    <s v="Børnehave"/>
    <n v="0"/>
    <n v="0"/>
    <n v="60"/>
    <n v="0"/>
    <n v="0"/>
    <n v="0"/>
    <n v="0"/>
    <s v="Nej"/>
    <n v="0"/>
    <n v="0"/>
    <n v="0"/>
    <n v="0"/>
    <n v="0"/>
    <n v="0"/>
    <n v="0"/>
    <n v="5"/>
    <n v="0"/>
    <n v="0"/>
    <n v="5"/>
    <n v="0"/>
    <n v="0"/>
    <n v="0"/>
    <n v="0"/>
    <s v="Nej"/>
    <s v="nej"/>
    <n v="0"/>
    <n v="0"/>
    <n v="0"/>
    <n v="0"/>
    <n v="0"/>
    <n v="0"/>
    <n v="0"/>
    <n v="0"/>
    <n v="0"/>
    <n v="0"/>
    <n v="0"/>
    <n v="0"/>
    <n v="0"/>
    <n v="0"/>
    <n v="98"/>
    <n v="0"/>
    <n v="1"/>
    <n v="1"/>
    <s v="Ja"/>
    <s v="Nej"/>
    <s v="Ja"/>
    <s v="Ja"/>
    <n v="0"/>
    <s v="Ja"/>
    <n v="0"/>
    <s v="Ja"/>
    <n v="0"/>
    <s v="Nej"/>
    <n v="0"/>
    <n v="0"/>
    <s v="produktionskøkken"/>
    <s v="nej"/>
    <s v="Mindre"/>
    <n v="0"/>
    <n v="0"/>
    <s v="et køleskab, et nyt komfur med flere blus, røremaskine"/>
    <n v="0"/>
    <n v="0"/>
    <n v="0"/>
    <n v="0"/>
    <n v="0"/>
    <n v="0"/>
    <n v="0"/>
    <n v="0"/>
    <n v="0"/>
    <n v="0"/>
    <n v="0"/>
    <n v="0"/>
    <n v="1"/>
    <n v="0"/>
    <n v="0"/>
    <n v="0"/>
    <n v="2"/>
    <n v="0"/>
    <n v="0"/>
    <n v="0"/>
    <n v="1"/>
    <n v="0"/>
    <n v="0"/>
    <n v="1"/>
    <n v="0"/>
    <n v="0"/>
    <n v="1"/>
    <n v="0"/>
    <n v="0"/>
    <n v="0"/>
    <n v="1"/>
    <n v="20"/>
    <s v="Miele"/>
    <n v="4"/>
    <s v="Nej"/>
    <n v="0"/>
    <s v="Nej"/>
    <s v="Ja"/>
    <s v="Nej"/>
    <n v="2"/>
    <s v="God plads"/>
    <n v="0"/>
    <n v="0"/>
    <x v="2"/>
    <s v="Østerbro"/>
    <n v="0"/>
    <n v="0"/>
    <n v="60"/>
    <n v="0"/>
    <n v="0"/>
    <n v="0"/>
    <n v="0"/>
    <n v="0"/>
    <n v="0"/>
    <n v="0"/>
    <n v="0"/>
    <n v="0"/>
    <n v="0"/>
    <n v="0"/>
    <n v="45842.1"/>
  </r>
  <r>
    <x v="0"/>
    <n v="35488"/>
    <s v="Børnehaven Tussenelda"/>
    <x v="5"/>
    <s v="Viborggade 15"/>
    <n v="2100"/>
    <s v="København Ø"/>
    <s v="35 26 50 20"/>
    <s v="35488@buf.kk.dk"/>
    <s v="Lis Fjelstrup"/>
    <n v="35814280"/>
    <n v="0"/>
    <s v="35488@buf.kk.dk"/>
    <s v="Børnehave"/>
    <n v="0"/>
    <n v="0"/>
    <n v="20"/>
    <n v="0"/>
    <n v="0"/>
    <n v="0"/>
    <n v="0"/>
    <s v="Nej"/>
    <n v="0"/>
    <n v="0"/>
    <n v="0"/>
    <n v="0"/>
    <n v="0"/>
    <n v="0"/>
    <n v="0"/>
    <n v="0"/>
    <n v="0"/>
    <n v="0"/>
    <n v="5"/>
    <n v="0"/>
    <n v="0"/>
    <n v="22500"/>
    <n v="0"/>
    <n v="0"/>
    <n v="0"/>
    <n v="0"/>
    <n v="0"/>
    <n v="0"/>
    <n v="0"/>
    <n v="0"/>
    <n v="0"/>
    <n v="0"/>
    <n v="0"/>
    <n v="0"/>
    <n v="0"/>
    <n v="0"/>
    <n v="0"/>
    <n v="0"/>
    <n v="0"/>
    <n v="0"/>
    <n v="80"/>
    <n v="0"/>
    <n v="1"/>
    <s v="Ja"/>
    <s v="Nej"/>
    <s v="Ja"/>
    <s v="Nej"/>
    <s v="meget lille køkken"/>
    <s v="Nej"/>
    <n v="0"/>
    <s v="Nej"/>
    <n v="0"/>
    <s v="Nej"/>
    <n v="0"/>
    <n v="0"/>
    <s v="Køkken begrænset tilvirk"/>
    <n v="0"/>
    <n v="0"/>
    <n v="0"/>
    <s v="ja"/>
    <n v="0"/>
    <n v="0"/>
    <n v="0"/>
    <n v="0"/>
    <n v="0"/>
    <n v="0"/>
    <n v="0"/>
    <n v="0"/>
    <n v="0"/>
    <n v="0"/>
    <s v="Cathrine"/>
    <s v="03.03"/>
    <n v="0"/>
    <n v="1"/>
    <n v="0"/>
    <n v="0"/>
    <n v="0"/>
    <n v="0"/>
    <n v="0"/>
    <n v="0"/>
    <n v="0"/>
    <n v="1"/>
    <n v="0"/>
    <n v="0"/>
    <n v="0"/>
    <n v="0"/>
    <n v="0"/>
    <n v="1"/>
    <n v="0"/>
    <n v="0"/>
    <n v="0"/>
    <n v="1"/>
    <n v="20"/>
    <s v="Miele"/>
    <n v="1"/>
    <s v="Nej"/>
    <n v="0"/>
    <s v="Nej"/>
    <s v="Ja"/>
    <s v="Nej"/>
    <n v="1"/>
    <s v="Begrænset"/>
    <n v="0"/>
    <n v="0"/>
    <x v="2"/>
    <s v="Østerbro"/>
    <n v="0"/>
    <n v="0"/>
    <n v="20"/>
    <n v="0"/>
    <n v="0"/>
    <n v="0"/>
    <n v="0"/>
    <n v="0"/>
    <n v="0"/>
    <n v="0"/>
    <n v="0"/>
    <n v="0"/>
    <n v="0"/>
    <n v="0"/>
    <n v="30896.34"/>
  </r>
  <r>
    <x v="0"/>
    <n v="35495"/>
    <s v="Frihavns Sogns Menigheds Børnehave"/>
    <x v="5"/>
    <s v="Willemoesgade 68"/>
    <n v="2100"/>
    <s v="København Ø"/>
    <s v="35 26 47 41"/>
    <s v="35495@buf.kk.dk"/>
    <s v="Annette Paine"/>
    <n v="39672023"/>
    <n v="0"/>
    <s v="35495@buf.kk.dk"/>
    <s v="Børnehave"/>
    <n v="0"/>
    <n v="0"/>
    <n v="22"/>
    <n v="0"/>
    <n v="0"/>
    <n v="0"/>
    <n v="0"/>
    <s v="Nej"/>
    <n v="0"/>
    <n v="0"/>
    <n v="0"/>
    <n v="0"/>
    <n v="0"/>
    <n v="0"/>
    <n v="0"/>
    <n v="5"/>
    <n v="0"/>
    <n v="0"/>
    <n v="0"/>
    <n v="0"/>
    <n v="0"/>
    <n v="0"/>
    <n v="0"/>
    <s v="Nej"/>
    <s v="nej"/>
    <n v="0"/>
    <n v="0"/>
    <n v="0"/>
    <n v="0"/>
    <n v="0"/>
    <n v="0"/>
    <n v="0"/>
    <n v="0"/>
    <n v="0"/>
    <n v="0"/>
    <n v="0"/>
    <n v="0"/>
    <n v="0"/>
    <n v="0"/>
    <n v="0"/>
    <n v="75"/>
    <n v="0"/>
    <n v="1"/>
    <s v="nej"/>
    <s v="Nej"/>
    <s v="nej"/>
    <s v="Nej"/>
    <s v="ej relevant"/>
    <s v="Nej"/>
    <s v="ej relevant"/>
    <s v="Nej"/>
    <s v="ej relevant"/>
    <s v="Nej"/>
    <s v="ej relevant"/>
    <n v="0"/>
    <s v="Modtagerkøkken"/>
    <n v="0"/>
    <n v="0"/>
    <n v="0"/>
    <n v="0"/>
    <n v="0"/>
    <n v="0"/>
    <n v="0"/>
    <s v="Ja"/>
    <n v="0"/>
    <n v="0"/>
    <n v="0"/>
    <n v="0"/>
    <n v="0"/>
    <s v="der skal nok ekstra køleplads til for at kunne modtage mad."/>
    <s v="Birgitte Glerup / Sine"/>
    <d v="2009-03-19T00:00:00"/>
    <n v="0"/>
    <n v="1"/>
    <n v="0"/>
    <n v="4"/>
    <n v="0"/>
    <n v="1"/>
    <n v="0"/>
    <n v="0"/>
    <n v="0"/>
    <n v="1"/>
    <n v="0"/>
    <n v="0"/>
    <n v="0"/>
    <n v="0"/>
    <n v="0"/>
    <n v="0"/>
    <n v="0"/>
    <n v="0"/>
    <n v="0"/>
    <n v="1"/>
    <n v="20"/>
    <s v="Miele"/>
    <n v="3"/>
    <s v="Nej"/>
    <n v="0"/>
    <s v="Ja"/>
    <s v="Ja"/>
    <s v="Nej"/>
    <n v="1"/>
    <s v="ingen plads"/>
    <s v="Køkkenet kunne godt servere frugt/brød til eftermiddagsmad, men det er meget lille. Det vil være svært at skaffe plads til et ekstra køleskab. Når opvaskemaskinen er åben, er køkkengulvet blokeret, så der kan ikke arbejdes i køkkenet. Ombygningvil være en udfordring, da man skulle inddrage et kontor (som også er personalestue og meget lille), der ikke kan være andre steder i huset."/>
    <n v="0"/>
    <x v="2"/>
    <s v="Østerbro"/>
    <n v="0"/>
    <n v="0"/>
    <n v="22"/>
    <n v="0"/>
    <n v="0"/>
    <n v="0"/>
    <n v="0"/>
    <n v="0"/>
    <n v="0"/>
    <n v="0"/>
    <n v="0"/>
    <n v="0"/>
    <n v="0"/>
    <n v="0"/>
    <n v="9322.85"/>
  </r>
  <r>
    <x v="0"/>
    <n v="35497"/>
    <s v="Børnehaven Æbelø"/>
    <x v="5"/>
    <s v="Æbeløgade 25"/>
    <n v="2100"/>
    <s v="København Ø"/>
    <s v="39 29 67 08"/>
    <s v="35497@buf.kk.dk"/>
    <s v="GRETHE MØLLER"/>
    <n v="0"/>
    <n v="0"/>
    <s v="35497@buf.kk.dk"/>
    <s v="Børnehave"/>
    <n v="0"/>
    <n v="0"/>
    <n v="22"/>
    <n v="0"/>
    <n v="0"/>
    <n v="0"/>
    <n v="0"/>
    <s v="Nej"/>
    <n v="0"/>
    <n v="0"/>
    <n v="0"/>
    <n v="0"/>
    <n v="0"/>
    <n v="0"/>
    <n v="0"/>
    <n v="5"/>
    <n v="0"/>
    <n v="4"/>
    <n v="5"/>
    <n v="0"/>
    <n v="0"/>
    <n v="20000"/>
    <n v="0"/>
    <s v="Ja"/>
    <n v="0"/>
    <s v="Charlotte"/>
    <n v="2005"/>
    <n v="15"/>
    <n v="0"/>
    <s v="PB i ernæring og sundhed"/>
    <n v="0"/>
    <n v="0"/>
    <n v="0"/>
    <n v="0"/>
    <n v="0"/>
    <n v="0"/>
    <n v="0"/>
    <n v="0"/>
    <n v="0"/>
    <n v="0"/>
    <n v="80"/>
    <n v="0"/>
    <n v="1"/>
    <s v="Ja"/>
    <s v="Nej"/>
    <s v="Ja"/>
    <s v="Ja"/>
    <n v="0"/>
    <s v="Ja"/>
    <n v="0"/>
    <s v="Ja"/>
    <n v="0"/>
    <s v="ja"/>
    <s v="ikke nødvendigt"/>
    <n v="0"/>
    <s v="Køkken blandet tilvirk"/>
    <n v="0"/>
    <n v="0"/>
    <n v="0"/>
    <n v="0"/>
    <n v="0"/>
    <s v="Mindre"/>
    <s v="Ingen"/>
    <s v="Nej"/>
    <s v="nyt komfur + emhætte (defekt), potter &amp; pander, ekstra køleskab eller evt. større køleskab end det nuværende"/>
    <n v="0"/>
    <n v="0"/>
    <n v="0"/>
    <n v="0"/>
    <s v="gammelt 80'er køkken"/>
    <s v="Mariah / Sine"/>
    <n v="0"/>
    <n v="0"/>
    <n v="1"/>
    <n v="0"/>
    <n v="4"/>
    <n v="1"/>
    <n v="0"/>
    <n v="1"/>
    <n v="0"/>
    <n v="0"/>
    <n v="0"/>
    <n v="1"/>
    <n v="0"/>
    <n v="0"/>
    <n v="0"/>
    <n v="0"/>
    <n v="0"/>
    <n v="0"/>
    <n v="0"/>
    <n v="1"/>
    <n v="1"/>
    <n v="25"/>
    <s v="Miele"/>
    <n v="2"/>
    <s v="Nej"/>
    <n v="0"/>
    <s v="Ja"/>
    <s v="Ja"/>
    <s v="Nej"/>
    <n v="0"/>
    <s v="Begrænset"/>
    <n v="0"/>
    <n v="0"/>
    <x v="2"/>
    <s v="Østerbro"/>
    <n v="0"/>
    <n v="0"/>
    <n v="20"/>
    <n v="0"/>
    <n v="0"/>
    <n v="0"/>
    <n v="0"/>
    <n v="0"/>
    <n v="0"/>
    <n v="0"/>
    <n v="0"/>
    <n v="0"/>
    <n v="0"/>
    <n v="0"/>
    <n v="20268.23"/>
  </r>
  <r>
    <x v="0"/>
    <n v="35498"/>
    <s v="Olriks Børnehave"/>
    <x v="5"/>
    <s v="Østbanegade 151"/>
    <n v="2100"/>
    <s v="København Ø"/>
    <n v="35429191"/>
    <s v="lx32@buf.kk.dk"/>
    <s v="Kari Strøm"/>
    <n v="38715809"/>
    <n v="0"/>
    <s v="35498@buf.kk.dk"/>
    <s v="Børnehave"/>
    <n v="0"/>
    <n v="0"/>
    <n v="20"/>
    <n v="0"/>
    <n v="0"/>
    <n v="0"/>
    <n v="0"/>
    <s v="Nej"/>
    <n v="0"/>
    <n v="0"/>
    <n v="0"/>
    <n v="0"/>
    <n v="0"/>
    <n v="0"/>
    <n v="0"/>
    <n v="5"/>
    <n v="0"/>
    <n v="1"/>
    <n v="5"/>
    <n v="0"/>
    <n v="0"/>
    <n v="22000"/>
    <n v="0"/>
    <s v="Nej"/>
    <n v="0"/>
    <n v="0"/>
    <n v="0"/>
    <n v="0"/>
    <n v="0"/>
    <n v="0"/>
    <n v="0"/>
    <n v="0"/>
    <n v="0"/>
    <n v="0"/>
    <n v="0"/>
    <n v="0"/>
    <n v="0"/>
    <n v="0"/>
    <n v="0"/>
    <n v="0"/>
    <n v="40"/>
    <n v="0"/>
    <n v="1"/>
    <s v="nej"/>
    <s v="Nej"/>
    <s v="Ja"/>
    <s v="Nej"/>
    <s v="De kan ikke se det kan lade sig gøre"/>
    <s v="Ja"/>
    <s v="Forholder sig afventende"/>
    <n v="0"/>
    <s v="ca. halvdelen er positive"/>
    <s v="Nej"/>
    <n v="0"/>
    <n v="0"/>
    <s v="Køkken begrænset tilvirk"/>
    <n v="0"/>
    <n v="0"/>
    <n v="0"/>
    <n v="0"/>
    <n v="0"/>
    <n v="0"/>
    <n v="0"/>
    <s v="Ja"/>
    <n v="0"/>
    <n v="0"/>
    <n v="0"/>
    <s v="Mindre"/>
    <s v="et nyt komfur, køl er minimum"/>
    <s v="De har et stort pladsproblem. Køkkenet er uhensigtsmæssigt indrettet."/>
    <s v="Mariah / Sine"/>
    <d v="2009-03-19T00:00:00"/>
    <n v="0"/>
    <n v="0"/>
    <n v="1"/>
    <n v="4"/>
    <n v="1"/>
    <n v="0"/>
    <n v="0"/>
    <n v="0"/>
    <n v="0"/>
    <n v="1"/>
    <n v="0"/>
    <n v="0"/>
    <n v="0"/>
    <n v="0"/>
    <n v="0"/>
    <n v="1"/>
    <n v="0"/>
    <n v="0"/>
    <n v="0"/>
    <n v="1"/>
    <n v="30"/>
    <s v="Miele"/>
    <n v="2"/>
    <s v="Nej"/>
    <n v="0"/>
    <s v="Nej"/>
    <s v="Nej"/>
    <s v="Nej"/>
    <n v="1"/>
    <s v="ingen plads"/>
    <s v="Ovnen er en lille bordovn. Meget lille køkken. Gammelt. Kun én vask. Har kun tilladelse til kold mad."/>
    <n v="0"/>
    <x v="2"/>
    <s v="Østerbro"/>
    <n v="0"/>
    <n v="0"/>
    <n v="20"/>
    <n v="0"/>
    <n v="0"/>
    <n v="0"/>
    <n v="0"/>
    <n v="0"/>
    <n v="0"/>
    <n v="0"/>
    <n v="0"/>
    <n v="0"/>
    <n v="0"/>
    <n v="0"/>
    <n v="23488.04"/>
  </r>
  <r>
    <x v="0"/>
    <n v="35554"/>
    <s v="Krausesvej"/>
    <x v="5"/>
    <s v="Krausesvej 5"/>
    <n v="2100"/>
    <s v="København Ø"/>
    <s v="35 38 39 50"/>
    <s v="35554@buf.kk.dk"/>
    <s v="KOLLEKTIV LEDET V/ Erik Larsen"/>
    <n v="0"/>
    <n v="0"/>
    <s v="35554@buf.kk.dk"/>
    <s v="Børnehave"/>
    <n v="0"/>
    <n v="0"/>
    <n v="45"/>
    <n v="20"/>
    <n v="0"/>
    <n v="0"/>
    <n v="0"/>
    <s v="Nej"/>
    <n v="0"/>
    <n v="0"/>
    <n v="0"/>
    <n v="0"/>
    <n v="0"/>
    <n v="0"/>
    <n v="0"/>
    <n v="5"/>
    <n v="0"/>
    <n v="0"/>
    <n v="5"/>
    <n v="0"/>
    <n v="0"/>
    <n v="0"/>
    <n v="0"/>
    <n v="0"/>
    <n v="0"/>
    <n v="0"/>
    <n v="0"/>
    <n v="0"/>
    <n v="0"/>
    <n v="0"/>
    <n v="0"/>
    <n v="0"/>
    <n v="0"/>
    <n v="0"/>
    <n v="0"/>
    <n v="0"/>
    <n v="0"/>
    <n v="0"/>
    <n v="0"/>
    <n v="0"/>
    <n v="75"/>
    <n v="0"/>
    <n v="0"/>
    <s v="nej"/>
    <s v="Nej"/>
    <s v="Ja"/>
    <s v="Ja"/>
    <n v="0"/>
    <s v="Ja"/>
    <n v="0"/>
    <s v="Ja"/>
    <n v="0"/>
    <s v="Nej"/>
    <n v="0"/>
    <n v="0"/>
    <s v="produktionskøkken"/>
    <s v="Ja"/>
    <s v="Mindre"/>
    <s v="Ingen"/>
    <s v="Nej"/>
    <s v="en disk/halvvæg sætter op ud i rummet, et køleskab."/>
    <n v="0"/>
    <n v="0"/>
    <n v="0"/>
    <n v="0"/>
    <n v="0"/>
    <n v="0"/>
    <n v="0"/>
    <n v="0"/>
    <s v="HTH køkkenmoduler. Køkkenet er 1,5 år gammelt"/>
    <s v="Cathrine Jerrik / Sine"/>
    <n v="0"/>
    <n v="0"/>
    <n v="0"/>
    <n v="1"/>
    <n v="5"/>
    <n v="0"/>
    <n v="2"/>
    <n v="0"/>
    <n v="0"/>
    <n v="0"/>
    <n v="0"/>
    <n v="2"/>
    <n v="0"/>
    <n v="0"/>
    <n v="0"/>
    <n v="0"/>
    <n v="0"/>
    <n v="0"/>
    <n v="0"/>
    <n v="1"/>
    <n v="1"/>
    <n v="20"/>
    <s v="Miele"/>
    <n v="4"/>
    <s v="Nej"/>
    <n v="0"/>
    <s v="Nej"/>
    <s v="Ja"/>
    <s v="Nej"/>
    <n v="2"/>
    <s v="God plads"/>
    <n v="0"/>
    <n v="0"/>
    <x v="0"/>
    <s v="Østerbro"/>
    <n v="0"/>
    <n v="0"/>
    <n v="45"/>
    <n v="20"/>
    <n v="0"/>
    <n v="0"/>
    <n v="0"/>
    <n v="0"/>
    <n v="0"/>
    <n v="0"/>
    <n v="0"/>
    <n v="0"/>
    <n v="0"/>
    <n v="0"/>
    <n v="40058.58"/>
  </r>
  <r>
    <x v="0"/>
    <n v="35575"/>
    <s v="Rosenborg"/>
    <x v="5"/>
    <s v="Rosenvængets Allé 28"/>
    <n v="2100"/>
    <s v="København Ø"/>
    <s v="35 42 20 32"/>
    <s v="35575@buf.kk.dk"/>
    <s v="Doris Larsen"/>
    <n v="0"/>
    <n v="0"/>
    <s v="35575@buf.kk.dk"/>
    <s v="Børnehave"/>
    <n v="39"/>
    <n v="0"/>
    <n v="46"/>
    <n v="0"/>
    <n v="0"/>
    <n v="0"/>
    <n v="0"/>
    <s v="Nej"/>
    <n v="0"/>
    <n v="0"/>
    <n v="5"/>
    <n v="0"/>
    <n v="0"/>
    <n v="5"/>
    <n v="0"/>
    <n v="5"/>
    <n v="0"/>
    <n v="0"/>
    <n v="5"/>
    <n v="0"/>
    <n v="0"/>
    <n v="192000"/>
    <n v="0"/>
    <s v="Ja"/>
    <n v="0"/>
    <s v="Minna Frederiksen"/>
    <n v="2002"/>
    <n v="16"/>
    <n v="0"/>
    <n v="0"/>
    <n v="0"/>
    <s v="Madhuset, ØOF"/>
    <n v="0"/>
    <n v="0"/>
    <n v="0"/>
    <n v="0"/>
    <n v="0"/>
    <n v="0"/>
    <n v="0"/>
    <n v="0"/>
    <n v="97"/>
    <n v="0"/>
    <n v="0"/>
    <s v="Ja"/>
    <s v="ja"/>
    <s v="Ja"/>
    <s v="Ja"/>
    <n v="0"/>
    <s v="Ja"/>
    <n v="0"/>
    <s v="Ja"/>
    <n v="0"/>
    <s v="Nej"/>
    <n v="0"/>
    <n v="0"/>
    <s v="produktionskøkken"/>
    <s v="nej"/>
    <s v="Større"/>
    <n v="0"/>
    <n v="0"/>
    <s v="udsugningen dur ikke, en ny kræves, en konvektionsovn, nye vaske"/>
    <n v="0"/>
    <n v="0"/>
    <n v="0"/>
    <n v="0"/>
    <n v="0"/>
    <n v="0"/>
    <n v="0"/>
    <n v="0"/>
    <n v="0"/>
    <n v="0"/>
    <n v="0"/>
    <n v="0"/>
    <n v="0"/>
    <n v="1"/>
    <n v="5"/>
    <n v="0"/>
    <n v="2"/>
    <n v="0"/>
    <n v="0"/>
    <n v="0"/>
    <n v="0"/>
    <n v="3"/>
    <n v="0"/>
    <n v="0"/>
    <n v="0"/>
    <n v="0"/>
    <n v="3"/>
    <n v="0"/>
    <n v="0"/>
    <n v="0"/>
    <n v="1"/>
    <n v="2"/>
    <s v="ken"/>
    <n v="0"/>
    <s v="Ja"/>
    <n v="0"/>
    <n v="0"/>
    <s v="Ja"/>
    <n v="0"/>
    <n v="0"/>
    <s v="God plads"/>
    <n v="0"/>
    <n v="0"/>
    <x v="2"/>
    <s v="Østerbro"/>
    <n v="0"/>
    <n v="0"/>
    <n v="46"/>
    <n v="0"/>
    <n v="0"/>
    <n v="0"/>
    <n v="0"/>
    <n v="0"/>
    <n v="0"/>
    <n v="0"/>
    <n v="0"/>
    <n v="0"/>
    <n v="0"/>
    <n v="0"/>
    <n v="45586.73"/>
  </r>
  <r>
    <x v="0"/>
    <n v="35592"/>
    <s v="Sions Sogns Børnehve"/>
    <x v="5"/>
    <s v="Sionsgade 12"/>
    <n v="2100"/>
    <s v="København Ø"/>
    <s v="39 29 07 70"/>
    <s v="35592@buf.kk.dk"/>
    <s v="Monica Ankerstjerne Andersen"/>
    <n v="20577950"/>
    <n v="39290770"/>
    <s v="35592@buf.kk.dk"/>
    <s v="Børnehave"/>
    <n v="0"/>
    <n v="0"/>
    <n v="60"/>
    <n v="0"/>
    <n v="0"/>
    <n v="0"/>
    <n v="0"/>
    <s v="Nej"/>
    <n v="0"/>
    <n v="0"/>
    <n v="0"/>
    <n v="0"/>
    <n v="0"/>
    <n v="0"/>
    <n v="0"/>
    <n v="5"/>
    <n v="0"/>
    <n v="0"/>
    <n v="5"/>
    <n v="0"/>
    <n v="0"/>
    <n v="0"/>
    <n v="0"/>
    <n v="0"/>
    <n v="0"/>
    <n v="0"/>
    <n v="0"/>
    <n v="0"/>
    <n v="0"/>
    <n v="0"/>
    <n v="0"/>
    <n v="0"/>
    <n v="0"/>
    <n v="0"/>
    <n v="0"/>
    <n v="0"/>
    <n v="0"/>
    <n v="0"/>
    <n v="0"/>
    <n v="0"/>
    <n v="75"/>
    <n v="2"/>
    <n v="2"/>
    <s v="Ja"/>
    <s v="Nej"/>
    <s v="Ja"/>
    <s v="Ja"/>
    <n v="0"/>
    <s v="Ja"/>
    <n v="0"/>
    <s v="Ja"/>
    <n v="0"/>
    <s v="Nej"/>
    <s v="vil gerne have hjælp"/>
    <n v="0"/>
    <s v="Køkken begrænset tilvirk"/>
    <s v="nej"/>
    <n v="0"/>
    <s v="Større"/>
    <n v="0"/>
    <s v="ovne nyt komfur."/>
    <n v="0"/>
    <n v="0"/>
    <n v="0"/>
    <n v="0"/>
    <n v="0"/>
    <n v="0"/>
    <n v="0"/>
    <n v="0"/>
    <n v="0"/>
    <s v="Cathrine"/>
    <s v="03.04"/>
    <n v="0"/>
    <n v="1"/>
    <n v="0"/>
    <n v="0"/>
    <n v="0"/>
    <n v="0"/>
    <n v="0"/>
    <n v="0"/>
    <n v="0"/>
    <n v="0"/>
    <n v="1"/>
    <n v="0"/>
    <n v="0"/>
    <n v="0"/>
    <n v="0"/>
    <n v="0"/>
    <n v="0"/>
    <n v="1"/>
    <n v="0"/>
    <n v="1"/>
    <n v="20"/>
    <s v="Miele"/>
    <n v="0"/>
    <s v="Nej"/>
    <n v="0"/>
    <s v="Nej"/>
    <s v="Nej"/>
    <s v="Nej"/>
    <n v="2"/>
    <s v="Begrænset"/>
    <n v="0"/>
    <n v="0"/>
    <x v="2"/>
    <s v="Østerbro"/>
    <n v="0"/>
    <n v="0"/>
    <n v="60"/>
    <n v="0"/>
    <n v="0"/>
    <n v="0"/>
    <n v="0"/>
    <n v="0"/>
    <n v="0"/>
    <n v="0"/>
    <n v="0"/>
    <n v="0"/>
    <n v="0"/>
    <n v="0"/>
    <n v="61304.32"/>
  </r>
  <r>
    <x v="0"/>
    <n v="37331"/>
    <s v="Børnehaven Hvepsebo"/>
    <x v="5"/>
    <s v="Krausesvej 1"/>
    <n v="2100"/>
    <s v="København Ø"/>
    <n v="35250440"/>
    <s v="37331@buf.kk.dk"/>
    <s v="anne marie markussen"/>
    <n v="38800817"/>
    <n v="0"/>
    <s v="37331@buf.kk.dk"/>
    <s v="Børnehave"/>
    <n v="0"/>
    <n v="0"/>
    <n v="44"/>
    <n v="0"/>
    <n v="0"/>
    <n v="0"/>
    <n v="0"/>
    <s v="Nej"/>
    <n v="0"/>
    <n v="0"/>
    <n v="0"/>
    <n v="0"/>
    <n v="0"/>
    <n v="0"/>
    <n v="0"/>
    <n v="5"/>
    <n v="0"/>
    <n v="1"/>
    <n v="5"/>
    <n v="0"/>
    <n v="0"/>
    <n v="80000"/>
    <n v="0"/>
    <s v="Nej"/>
    <s v="Ja"/>
    <s v="Natascha (på barsel)"/>
    <n v="2008"/>
    <n v="15"/>
    <n v="0"/>
    <s v="ufaglært"/>
    <s v="?"/>
    <n v="0"/>
    <s v="Julia (vikar)"/>
    <n v="0"/>
    <n v="0"/>
    <n v="0"/>
    <n v="0"/>
    <n v="0"/>
    <n v="0"/>
    <n v="0"/>
    <n v="90"/>
    <n v="0"/>
    <n v="2"/>
    <s v="nej"/>
    <s v="Nej"/>
    <s v="Ja"/>
    <s v="Ja"/>
    <n v="0"/>
    <s v="Ja"/>
    <n v="0"/>
    <s v="Ja"/>
    <n v="0"/>
    <s v="ja"/>
    <n v="0"/>
    <n v="0"/>
    <s v="produktionskøkken"/>
    <s v="nej"/>
    <s v="Mindre"/>
    <s v="Ingen"/>
    <s v="Nej"/>
    <s v="en lille bjørn til brødbagning, grøntsagsrobot nødvendig"/>
    <n v="0"/>
    <n v="0"/>
    <n v="0"/>
    <n v="0"/>
    <n v="0"/>
    <n v="0"/>
    <n v="0"/>
    <n v="0"/>
    <n v="0"/>
    <s v="Mariah / Sine"/>
    <d v="2009-03-18T00:00:00"/>
    <n v="0"/>
    <n v="0"/>
    <n v="1"/>
    <n v="4"/>
    <n v="0"/>
    <n v="0"/>
    <n v="2"/>
    <n v="0"/>
    <n v="0"/>
    <n v="0"/>
    <n v="2"/>
    <n v="0"/>
    <n v="0"/>
    <n v="0"/>
    <n v="0"/>
    <n v="0"/>
    <n v="1"/>
    <n v="0"/>
    <n v="0"/>
    <n v="1"/>
    <n v="25"/>
    <s v="Miele"/>
    <n v="7"/>
    <s v="Nej"/>
    <n v="0"/>
    <s v="Ja"/>
    <s v="Ja"/>
    <s v="Nej"/>
    <n v="2"/>
    <s v="God plads"/>
    <s v="Mangler en lille bjørn til brød"/>
    <n v="0"/>
    <x v="2"/>
    <s v="Østerbro"/>
    <n v="0"/>
    <n v="0"/>
    <n v="38"/>
    <n v="0"/>
    <n v="0"/>
    <n v="0"/>
    <n v="0"/>
    <n v="0"/>
    <n v="6"/>
    <n v="0"/>
    <n v="0"/>
    <n v="0"/>
    <n v="0"/>
    <n v="0"/>
    <n v="75614.600000000006"/>
  </r>
  <r>
    <x v="0"/>
    <n v="37355"/>
    <s v="Børnehaven Ryesgade 60"/>
    <x v="5"/>
    <s v="Ryesgade 60"/>
    <n v="2100"/>
    <s v="København Ø."/>
    <s v="35 37 04 32"/>
    <s v="37355@buf.kk.dk"/>
    <s v="Poul Mose"/>
    <n v="0"/>
    <n v="0"/>
    <s v="37355@buf.kk.dk"/>
    <s v="Børnehave"/>
    <n v="0"/>
    <n v="0"/>
    <n v="60"/>
    <n v="0"/>
    <n v="0"/>
    <n v="0"/>
    <n v="0"/>
    <s v="Nej"/>
    <n v="0"/>
    <n v="0"/>
    <n v="0"/>
    <n v="0"/>
    <n v="0"/>
    <n v="0"/>
    <n v="0"/>
    <n v="5"/>
    <n v="0"/>
    <n v="2"/>
    <n v="0"/>
    <n v="0"/>
    <n v="0"/>
    <n v="60000"/>
    <n v="0"/>
    <n v="0"/>
    <n v="0"/>
    <n v="0"/>
    <n v="0"/>
    <n v="0"/>
    <n v="0"/>
    <n v="0"/>
    <n v="0"/>
    <n v="0"/>
    <n v="0"/>
    <n v="0"/>
    <n v="0"/>
    <n v="0"/>
    <n v="0"/>
    <n v="0"/>
    <n v="0"/>
    <n v="0"/>
    <n v="70"/>
    <n v="0"/>
    <n v="1"/>
    <s v="Ja"/>
    <s v="Nej"/>
    <s v="Ja"/>
    <s v="Ja"/>
    <n v="0"/>
    <s v="Ja"/>
    <n v="0"/>
    <s v="Ja"/>
    <n v="0"/>
    <s v="Nej"/>
    <n v="0"/>
    <n v="0"/>
    <s v="produktionskøkken"/>
    <s v="nej"/>
    <s v="Mindre"/>
    <n v="0"/>
    <n v="0"/>
    <s v="to nye keramiske blus, en ny industriopvaskemaskine og et køleskab"/>
    <n v="0"/>
    <n v="0"/>
    <n v="0"/>
    <n v="0"/>
    <n v="0"/>
    <n v="0"/>
    <n v="0"/>
    <n v="0"/>
    <n v="0"/>
    <n v="0"/>
    <n v="0"/>
    <n v="0"/>
    <n v="0"/>
    <n v="1"/>
    <n v="4"/>
    <n v="0"/>
    <n v="2"/>
    <n v="0"/>
    <n v="0"/>
    <n v="0"/>
    <n v="1"/>
    <n v="1"/>
    <n v="0"/>
    <n v="0"/>
    <n v="0"/>
    <n v="0"/>
    <n v="0"/>
    <n v="1"/>
    <n v="0"/>
    <n v="0"/>
    <n v="1"/>
    <n v="25"/>
    <s v="Miele"/>
    <n v="0"/>
    <s v="Nej"/>
    <n v="0"/>
    <n v="0"/>
    <s v="Ja"/>
    <s v="Nej"/>
    <n v="2"/>
    <s v="God plads"/>
    <n v="0"/>
    <n v="0"/>
    <x v="2"/>
    <s v="Østerbro"/>
    <n v="0"/>
    <n v="0"/>
    <n v="60"/>
    <n v="0"/>
    <n v="0"/>
    <n v="0"/>
    <n v="0"/>
    <n v="0"/>
    <n v="0"/>
    <n v="0"/>
    <n v="0"/>
    <n v="0"/>
    <n v="0"/>
    <n v="0"/>
    <n v="35826.44"/>
  </r>
  <r>
    <x v="0"/>
    <n v="37363"/>
    <s v="Børnehaven Østre Gasværk Syd"/>
    <x v="5"/>
    <s v="Sionsgade 5D"/>
    <n v="2100"/>
    <s v="København Ø"/>
    <s v="39 29 54 09"/>
    <s v="37363@buf.kk.dk"/>
    <s v="Karsten Therkildsen"/>
    <n v="38608938"/>
    <n v="0"/>
    <s v="37363@buf.kk.dk"/>
    <s v="Børnehave"/>
    <n v="0"/>
    <n v="0"/>
    <n v="42"/>
    <n v="0"/>
    <n v="0"/>
    <n v="0"/>
    <n v="0"/>
    <s v="Nej"/>
    <n v="0"/>
    <n v="0"/>
    <n v="0"/>
    <n v="0"/>
    <n v="0"/>
    <n v="0"/>
    <n v="0"/>
    <n v="5"/>
    <n v="0"/>
    <n v="1"/>
    <n v="5"/>
    <n v="0"/>
    <n v="0"/>
    <n v="40000"/>
    <n v="0"/>
    <s v="Ja"/>
    <n v="0"/>
    <s v="Vivane Petersen"/>
    <n v="2008"/>
    <n v="7"/>
    <n v="0"/>
    <s v="Pædagogmedhjælper"/>
    <n v="0"/>
    <n v="0"/>
    <n v="0"/>
    <n v="0"/>
    <n v="0"/>
    <n v="0"/>
    <n v="0"/>
    <n v="0"/>
    <n v="0"/>
    <n v="0"/>
    <n v="40"/>
    <n v="0"/>
    <n v="1"/>
    <s v="Ja"/>
    <s v="Nej"/>
    <s v="Ja"/>
    <s v="Ja"/>
    <n v="0"/>
    <s v="Ja"/>
    <n v="0"/>
    <s v="Ja"/>
    <n v="0"/>
    <s v="Nej"/>
    <n v="0"/>
    <n v="0"/>
    <s v="produktionskøkken"/>
    <s v="nej"/>
    <s v="Mindre"/>
    <n v="0"/>
    <n v="0"/>
    <s v="1 nyt komfur, 1 stort køleskab, nye køkkenelementer, males - evt. fliser på væg."/>
    <n v="0"/>
    <n v="0"/>
    <n v="0"/>
    <n v="0"/>
    <n v="0"/>
    <n v="0"/>
    <n v="0"/>
    <n v="0"/>
    <n v="0"/>
    <s v="Cathrine"/>
    <n v="0"/>
    <n v="0"/>
    <n v="1"/>
    <n v="0"/>
    <n v="0"/>
    <n v="0"/>
    <n v="1"/>
    <n v="0"/>
    <n v="0"/>
    <n v="0"/>
    <n v="2"/>
    <n v="0"/>
    <n v="0"/>
    <n v="0"/>
    <n v="0"/>
    <n v="0"/>
    <n v="1"/>
    <n v="0"/>
    <n v="0"/>
    <n v="0"/>
    <n v="1"/>
    <n v="20"/>
    <s v="Miele"/>
    <n v="3"/>
    <s v="Nej"/>
    <n v="0"/>
    <s v="Nej"/>
    <s v="Nej"/>
    <s v="Nej"/>
    <n v="4"/>
    <s v="Begrænset"/>
    <n v="0"/>
    <n v="0"/>
    <x v="2"/>
    <s v="Østerbro"/>
    <n v="0"/>
    <n v="0"/>
    <n v="42"/>
    <n v="0"/>
    <n v="0"/>
    <n v="0"/>
    <n v="0"/>
    <n v="0"/>
    <n v="0"/>
    <n v="0"/>
    <n v="0"/>
    <n v="0"/>
    <n v="0"/>
    <n v="0"/>
    <n v="38959.949999999997"/>
  </r>
  <r>
    <x v="0"/>
    <s v="37394_u"/>
    <s v="Adashøj"/>
    <x v="5"/>
    <s v="Nærum Gadekær 1"/>
    <n v="2850"/>
    <s v="Nærum"/>
    <s v="45 80 34 81"/>
    <s v="37394@buf.kk.dk"/>
    <s v="Anna Marie Hjorth"/>
    <n v="33132724"/>
    <n v="0"/>
    <s v="37394@buf.kk.dk"/>
    <s v="Børnehave"/>
    <n v="0"/>
    <n v="0"/>
    <n v="26"/>
    <n v="0"/>
    <n v="0"/>
    <n v="0"/>
    <n v="0"/>
    <s v="Nej"/>
    <n v="0"/>
    <n v="0"/>
    <n v="0"/>
    <n v="0"/>
    <n v="0"/>
    <n v="0"/>
    <n v="0"/>
    <n v="5"/>
    <n v="5"/>
    <n v="0"/>
    <n v="5"/>
    <n v="0"/>
    <n v="0"/>
    <n v="20000"/>
    <n v="0"/>
    <n v="0"/>
    <n v="0"/>
    <n v="0"/>
    <n v="0"/>
    <n v="0"/>
    <n v="0"/>
    <n v="0"/>
    <n v="0"/>
    <n v="0"/>
    <n v="0"/>
    <n v="0"/>
    <n v="0"/>
    <n v="0"/>
    <n v="0"/>
    <n v="0"/>
    <n v="0"/>
    <n v="0"/>
    <n v="75"/>
    <n v="0"/>
    <n v="1"/>
    <s v="nej"/>
    <s v="Nej"/>
    <s v="Ja"/>
    <s v="Ja"/>
    <n v="0"/>
    <s v="Ja"/>
    <n v="0"/>
    <s v="Ja"/>
    <n v="0"/>
    <s v="ja"/>
    <n v="0"/>
    <n v="0"/>
    <s v="Køkken begrænset tilvirk"/>
    <n v="0"/>
    <n v="0"/>
    <n v="0"/>
    <n v="0"/>
    <n v="0"/>
    <s v="Mindre"/>
    <s v="Mindre"/>
    <s v="Nej"/>
    <s v="Køleskab og nye køkkenelementer. Evt. en ny ovn"/>
    <n v="0"/>
    <n v="0"/>
    <s v="Mindre"/>
    <s v="Køkkenelementer fornyes. Køkken kan gøres større ved at en væg fjernes"/>
    <n v="0"/>
    <s v="Cathrine Jerrik"/>
    <d v="2009-04-24T00:00:00"/>
    <n v="0"/>
    <n v="1"/>
    <n v="0"/>
    <n v="4"/>
    <n v="1"/>
    <n v="0"/>
    <n v="0"/>
    <n v="0"/>
    <n v="0"/>
    <n v="0"/>
    <n v="1"/>
    <n v="0"/>
    <n v="0"/>
    <n v="0"/>
    <n v="0"/>
    <n v="0"/>
    <n v="1"/>
    <n v="0"/>
    <n v="0"/>
    <n v="1"/>
    <n v="20"/>
    <s v="Miele"/>
    <n v="4"/>
    <s v="Nej"/>
    <n v="0"/>
    <s v="Ja"/>
    <s v="Nej"/>
    <s v="Nej"/>
    <n v="1"/>
    <s v="God plads"/>
    <n v="0"/>
    <n v="0"/>
    <x v="2"/>
    <s v="Østerbro"/>
    <n v="0"/>
    <n v="0"/>
    <n v="26"/>
    <n v="0"/>
    <n v="0"/>
    <n v="0"/>
    <n v="0"/>
    <n v="0"/>
    <n v="0"/>
    <n v="0"/>
    <n v="0"/>
    <n v="0"/>
    <n v="0"/>
    <n v="0"/>
    <n v="26222.46"/>
  </r>
  <r>
    <x v="0"/>
    <s v="37412_u"/>
    <s v="Udflytterbørnehaven Kong Oscar"/>
    <x v="5"/>
    <s v="Mørkhøj Bygade 10"/>
    <n v="2860"/>
    <s v="Søborg"/>
    <s v="39 66 20 80"/>
    <s v="37412@buf.kk.dk"/>
    <s v="helle høpfner"/>
    <n v="0"/>
    <n v="0"/>
    <s v="37412@buf.kk.dk"/>
    <s v="Børnehave"/>
    <n v="0"/>
    <n v="0"/>
    <n v="50"/>
    <n v="0"/>
    <n v="0"/>
    <n v="0"/>
    <n v="0"/>
    <s v="Nej"/>
    <n v="0"/>
    <n v="0"/>
    <n v="0"/>
    <n v="0"/>
    <n v="0"/>
    <n v="0"/>
    <n v="0"/>
    <n v="5"/>
    <n v="5"/>
    <n v="0"/>
    <n v="5"/>
    <n v="0"/>
    <n v="0"/>
    <n v="65000"/>
    <n v="0"/>
    <s v="Nej"/>
    <n v="0"/>
    <n v="0"/>
    <n v="0"/>
    <n v="0"/>
    <n v="0"/>
    <n v="0"/>
    <n v="0"/>
    <n v="0"/>
    <n v="0"/>
    <n v="0"/>
    <n v="0"/>
    <n v="0"/>
    <n v="0"/>
    <n v="0"/>
    <n v="0"/>
    <n v="0"/>
    <n v="90"/>
    <n v="0"/>
    <n v="1"/>
    <s v="Ja"/>
    <s v="ja"/>
    <s v="Ja"/>
    <s v="Ja"/>
    <n v="0"/>
    <s v="Ja"/>
    <n v="0"/>
    <s v="Ja"/>
    <n v="0"/>
    <s v="Nej"/>
    <s v="vil gerne kontaktes"/>
    <n v="0"/>
    <s v="Køkken begrænset tilvirk"/>
    <n v="0"/>
    <n v="0"/>
    <n v="0"/>
    <n v="0"/>
    <n v="0"/>
    <n v="0"/>
    <n v="0"/>
    <n v="0"/>
    <n v="0"/>
    <n v="0"/>
    <n v="0"/>
    <n v="0"/>
    <n v="0"/>
    <s v="Åbent køkken delt i to rum. Jeg kan sagtens se at der kan laves mad. Med nogle forandringer og investeringer"/>
    <s v="Lone Voss"/>
    <d v="2009-04-24T00:00:00"/>
    <n v="0"/>
    <n v="0"/>
    <n v="1"/>
    <n v="4"/>
    <n v="0"/>
    <n v="1"/>
    <n v="0"/>
    <n v="0"/>
    <n v="0"/>
    <n v="3"/>
    <n v="0"/>
    <n v="0"/>
    <n v="0"/>
    <n v="0"/>
    <n v="0"/>
    <n v="1"/>
    <n v="1"/>
    <n v="0"/>
    <n v="0"/>
    <n v="1"/>
    <n v="20"/>
    <s v="Miele"/>
    <n v="4"/>
    <s v="Nej"/>
    <n v="0"/>
    <s v="Nej"/>
    <s v="Nej"/>
    <s v="Nej"/>
    <n v="3"/>
    <s v="Begrænset"/>
    <s v="Opvaskemaskinen fungerer ikke optimalt. Kogebord udskiftes. Der skal kigges på ovnene. Kapaciteten skal øges til 2 ovne, op i arbejdshøjde. Låge som kan 'lukke' køkkenet af. Røremaskine"/>
    <n v="0"/>
    <x v="2"/>
    <s v="Østerbro"/>
    <n v="0"/>
    <n v="0"/>
    <n v="50"/>
    <n v="0"/>
    <n v="0"/>
    <n v="0"/>
    <n v="0"/>
    <n v="0"/>
    <n v="0"/>
    <n v="0"/>
    <n v="0"/>
    <n v="0"/>
    <n v="0"/>
    <n v="0"/>
    <n v="77455.64"/>
  </r>
  <r>
    <x v="0"/>
    <s v="37482_u"/>
    <s v="VANDPYTTEN"/>
    <x v="5"/>
    <s v="Spanagervej 14F"/>
    <n v="4623"/>
    <s v="Lille Skensved"/>
    <s v="39 20 21 34 / 56 82 20 78"/>
    <s v="37482@buf.kk.dk"/>
    <s v="Jens Mortensen"/>
    <n v="27262078"/>
    <n v="56822078"/>
    <s v="37482@buf.kk.dk"/>
    <s v="Børnehave"/>
    <n v="0"/>
    <n v="0"/>
    <n v="43"/>
    <n v="0"/>
    <n v="0"/>
    <n v="0"/>
    <n v="0"/>
    <s v="Nej"/>
    <n v="0"/>
    <n v="0"/>
    <n v="0"/>
    <n v="0"/>
    <n v="0"/>
    <n v="0"/>
    <n v="0"/>
    <n v="5"/>
    <n v="2"/>
    <n v="2"/>
    <n v="5"/>
    <n v="0"/>
    <n v="0"/>
    <n v="80000"/>
    <n v="0"/>
    <s v="Ja"/>
    <n v="0"/>
    <s v="Marianne Holm"/>
    <n v="1998"/>
    <n v="25"/>
    <n v="0"/>
    <n v="0"/>
    <s v="9 års erfaring"/>
    <s v="hygiejne,forskellige"/>
    <n v="0"/>
    <n v="0"/>
    <n v="0"/>
    <n v="0"/>
    <n v="0"/>
    <n v="0"/>
    <n v="0"/>
    <n v="0"/>
    <n v="78"/>
    <n v="0"/>
    <n v="2"/>
    <s v="Ja"/>
    <s v="Nej"/>
    <s v="Ja"/>
    <s v="Ja"/>
    <n v="0"/>
    <s v="Ja"/>
    <n v="0"/>
    <s v="Ja"/>
    <n v="0"/>
    <s v="ja"/>
    <n v="0"/>
    <n v="0"/>
    <s v="produktionskøkken"/>
    <s v="Ja"/>
    <n v="0"/>
    <n v="0"/>
    <n v="0"/>
    <n v="0"/>
    <n v="0"/>
    <n v="0"/>
    <n v="0"/>
    <n v="0"/>
    <n v="0"/>
    <n v="0"/>
    <n v="0"/>
    <n v="0"/>
    <n v="0"/>
    <s v="Cathrine Jerrik"/>
    <d v="2009-04-24T00:00:00"/>
    <n v="0"/>
    <n v="0"/>
    <n v="1"/>
    <n v="5"/>
    <n v="0"/>
    <n v="2"/>
    <n v="0"/>
    <n v="0"/>
    <n v="0"/>
    <n v="3"/>
    <n v="1"/>
    <n v="0"/>
    <n v="0"/>
    <n v="0"/>
    <n v="0"/>
    <n v="0"/>
    <n v="1"/>
    <n v="0"/>
    <n v="0"/>
    <n v="1"/>
    <n v="20"/>
    <s v="Miele"/>
    <n v="5.5"/>
    <s v="Nej"/>
    <n v="0"/>
    <s v="Ja"/>
    <s v="Ja"/>
    <s v="Nej"/>
    <n v="4"/>
    <s v="Begrænset"/>
    <n v="0"/>
    <n v="0"/>
    <x v="2"/>
    <s v="Østerbro"/>
    <n v="0"/>
    <n v="0"/>
    <n v="43"/>
    <n v="0"/>
    <n v="0"/>
    <n v="0"/>
    <n v="0"/>
    <n v="0"/>
    <n v="0"/>
    <n v="0"/>
    <n v="0"/>
    <n v="0"/>
    <n v="0"/>
    <n v="0"/>
    <n v="70325.350000000006"/>
  </r>
  <r>
    <x v="0"/>
    <n v="37552"/>
    <s v="Bellmansgade 23"/>
    <x v="5"/>
    <s v="Bellmansgade 23"/>
    <n v="2100"/>
    <s v="København Ø"/>
    <s v="39 29 23 20"/>
    <s v="37552@buf.kk.dk"/>
    <s v="Dennis Nygaard Sørensen"/>
    <n v="0"/>
    <n v="39292320"/>
    <s v="37552@faf.kk.dk"/>
    <s v="Børnehave"/>
    <n v="0"/>
    <n v="0"/>
    <n v="38"/>
    <n v="38"/>
    <n v="0"/>
    <n v="0"/>
    <n v="0"/>
    <s v="Nej"/>
    <n v="0"/>
    <n v="0"/>
    <n v="0"/>
    <n v="0"/>
    <n v="0"/>
    <n v="0"/>
    <n v="0"/>
    <n v="5"/>
    <n v="0"/>
    <n v="0"/>
    <n v="5"/>
    <n v="0"/>
    <n v="0"/>
    <n v="40000"/>
    <n v="0"/>
    <s v="Nej"/>
    <n v="0"/>
    <n v="0"/>
    <n v="0"/>
    <n v="0"/>
    <n v="0"/>
    <n v="0"/>
    <n v="0"/>
    <n v="0"/>
    <n v="0"/>
    <n v="0"/>
    <n v="0"/>
    <n v="0"/>
    <n v="0"/>
    <n v="0"/>
    <n v="0"/>
    <n v="0"/>
    <n v="75"/>
    <n v="0"/>
    <n v="2"/>
    <s v="Ja"/>
    <s v="Nej"/>
    <s v="nej"/>
    <n v="0"/>
    <n v="0"/>
    <n v="0"/>
    <n v="0"/>
    <n v="0"/>
    <n v="0"/>
    <n v="0"/>
    <n v="0"/>
    <n v="0"/>
    <s v="Køkken begrænset tilvirk"/>
    <n v="0"/>
    <n v="0"/>
    <n v="0"/>
    <n v="0"/>
    <n v="0"/>
    <s v="Mindre"/>
    <s v="Mindre"/>
    <s v="Nej"/>
    <s v="køkkenet kan udvides, der ligger et lille depot op til, hvor væggen kan rives ned. Der er brug for endnu en ovn + ekstra køleplads. Røremaskine + grøntsagsrobot"/>
    <n v="0"/>
    <n v="0"/>
    <n v="0"/>
    <n v="0"/>
    <n v="0"/>
    <s v="Mariah / Sine"/>
    <n v="0"/>
    <n v="0"/>
    <n v="0"/>
    <n v="1"/>
    <n v="4"/>
    <n v="1"/>
    <n v="0"/>
    <n v="0"/>
    <n v="0"/>
    <n v="0"/>
    <n v="1"/>
    <n v="1"/>
    <n v="0"/>
    <n v="0"/>
    <n v="0"/>
    <n v="0"/>
    <n v="1"/>
    <n v="0"/>
    <n v="0"/>
    <n v="0"/>
    <n v="1"/>
    <n v="30"/>
    <s v="Miele"/>
    <n v="2"/>
    <s v="Nej"/>
    <n v="0"/>
    <s v="Nej"/>
    <s v="Nej"/>
    <s v="Nej"/>
    <n v="1"/>
    <s v="ingen plads"/>
    <s v="Depot er kun køkkenskabene. Samme leder som inst. 34411 Pinocchio. Leder foreslår at denne kan leverer mad. Der er ca. 500 meter mellem de to institutioner."/>
    <n v="0"/>
    <x v="0"/>
    <s v="Østerbro"/>
    <n v="0"/>
    <n v="0"/>
    <n v="38"/>
    <n v="38"/>
    <n v="0"/>
    <n v="0"/>
    <n v="0"/>
    <n v="0"/>
    <n v="0"/>
    <n v="0"/>
    <n v="0"/>
    <n v="0"/>
    <n v="0"/>
    <n v="0"/>
    <n v="55428.27"/>
  </r>
  <r>
    <x v="0"/>
    <n v="35225"/>
    <s v="Børneinstitutionen ved Statens Serumsinstitut"/>
    <x v="0"/>
    <s v="Amagerfælledvej 38"/>
    <n v="2300"/>
    <s v="København S"/>
    <s v="32 54 76 79"/>
    <s v="35225@buf.kk.dk"/>
    <s v="Ib Andresen / Peter Jespersen"/>
    <n v="0"/>
    <n v="32547084"/>
    <s v="bornehaven@mail.tele.dk"/>
    <s v="Integreret"/>
    <n v="24"/>
    <n v="0"/>
    <n v="36"/>
    <n v="0"/>
    <n v="0"/>
    <n v="0"/>
    <n v="0"/>
    <s v="ja"/>
    <n v="2"/>
    <n v="1"/>
    <n v="5"/>
    <n v="5"/>
    <n v="5"/>
    <n v="5"/>
    <n v="0"/>
    <n v="5"/>
    <n v="0"/>
    <n v="0"/>
    <n v="5"/>
    <n v="0"/>
    <n v="100000"/>
    <n v="0"/>
    <n v="0"/>
    <s v="Ja"/>
    <s v="nej"/>
    <s v="Bente"/>
    <n v="2004"/>
    <n v="21"/>
    <n v="0"/>
    <s v="ufaglært"/>
    <s v="7 år fra vuggestue"/>
    <s v="Obligatoriske kurser"/>
    <s v="Rita"/>
    <n v="2000"/>
    <n v="15"/>
    <n v="0"/>
    <s v="%"/>
    <s v="%"/>
    <s v="Obligatoriske kurser"/>
    <n v="80"/>
    <n v="80"/>
    <n v="2"/>
    <n v="2"/>
    <s v="nej"/>
    <s v="Nej"/>
    <s v="nej"/>
    <s v="Ja"/>
    <s v="Men kan ikke forestille sig det kan lade sig gøre, gammelt køkken der ikke er godkendt"/>
    <s v="Ja"/>
    <s v="Er skeptiske og bange for at maden evt. måtte komme udefra"/>
    <s v="Ja"/>
    <n v="0"/>
    <s v="Nej"/>
    <n v="0"/>
    <n v="0"/>
    <s v="Køkken begrænset tilvirk"/>
    <s v="nej"/>
    <n v="0"/>
    <n v="0"/>
    <n v="0"/>
    <n v="0"/>
    <s v="Større"/>
    <s v="Større"/>
    <n v="0"/>
    <s v="Der skal indrettes nyt køkken på lidt plads, ekstra kogeplade, ovn, opvaskemaskine. Køkken ikke godkendt."/>
    <n v="0"/>
    <n v="0"/>
    <n v="0"/>
    <n v="0"/>
    <s v="Lederen endte med at blive begejstret for tanken om lokal mad"/>
    <s v="mariah / Nanna"/>
    <n v="39903"/>
    <n v="0"/>
    <n v="1"/>
    <n v="0"/>
    <n v="0"/>
    <n v="0"/>
    <n v="0"/>
    <n v="0"/>
    <n v="0"/>
    <n v="0"/>
    <n v="3"/>
    <n v="0"/>
    <n v="0"/>
    <n v="0"/>
    <n v="0"/>
    <n v="0"/>
    <n v="1"/>
    <n v="0"/>
    <n v="0"/>
    <n v="0"/>
    <n v="0"/>
    <n v="0"/>
    <n v="0"/>
    <n v="0"/>
    <s v="Nej"/>
    <n v="0"/>
    <s v="Nej"/>
    <s v="Nej"/>
    <s v="Nej"/>
    <n v="1"/>
    <s v="ingen plads"/>
    <s v="Der kan evt. indrettes depot i kælderen"/>
    <n v="0"/>
    <x v="0"/>
    <s v="Amager"/>
    <n v="24"/>
    <n v="0"/>
    <n v="36"/>
    <n v="0"/>
    <n v="0"/>
    <n v="0"/>
    <n v="0"/>
    <n v="0"/>
    <n v="0"/>
    <n v="0"/>
    <n v="0"/>
    <n v="0"/>
    <n v="0"/>
    <n v="0"/>
    <n v="295249"/>
  </r>
  <r>
    <x v="0"/>
    <s v="35225_2"/>
    <s v="Børneinstitutionen ved Statens Serumsinstitut"/>
    <x v="0"/>
    <s v="Amagerfælledvej 38"/>
    <n v="2300"/>
    <s v="København S"/>
    <s v="32 54 76 79"/>
    <s v="35225@buf.kk.dk"/>
    <s v="Ib Andresen / Peter Jespersen"/>
    <n v="0"/>
    <n v="32547084"/>
    <s v="bornehaven@mail.tele.dk"/>
    <s v="Integreret"/>
    <n v="24"/>
    <n v="0"/>
    <n v="36"/>
    <n v="0"/>
    <n v="0"/>
    <n v="0"/>
    <n v="0"/>
    <s v="ja"/>
    <n v="2"/>
    <n v="1"/>
    <n v="0"/>
    <n v="0"/>
    <n v="0"/>
    <n v="0"/>
    <n v="0"/>
    <n v="0"/>
    <n v="0"/>
    <n v="0"/>
    <n v="0"/>
    <n v="0"/>
    <n v="0"/>
    <n v="0"/>
    <n v="0"/>
    <n v="0"/>
    <n v="0"/>
    <n v="0"/>
    <n v="0"/>
    <n v="0"/>
    <n v="0"/>
    <n v="0"/>
    <n v="0"/>
    <n v="0"/>
    <n v="0"/>
    <n v="0"/>
    <n v="0"/>
    <n v="0"/>
    <n v="0"/>
    <n v="0"/>
    <n v="0"/>
    <n v="0"/>
    <n v="0"/>
    <n v="0"/>
    <n v="0"/>
    <n v="0"/>
    <n v="0"/>
    <n v="0"/>
    <n v="0"/>
    <n v="0"/>
    <n v="0"/>
    <n v="0"/>
    <n v="0"/>
    <n v="0"/>
    <n v="0"/>
    <n v="0"/>
    <n v="0"/>
    <s v="produktionskøkken"/>
    <s v="Ja"/>
    <n v="0"/>
    <n v="0"/>
    <n v="0"/>
    <s v="Ingen hvis køkkenet kun skal lave mad til vuggestue. Køkkenet er modulkøkken på 10 km2. der er ikke kapacitet til at producerer til Bh"/>
    <n v="0"/>
    <n v="0"/>
    <n v="0"/>
    <n v="0"/>
    <n v="0"/>
    <n v="0"/>
    <n v="0"/>
    <n v="0"/>
    <n v="0"/>
    <s v="mariah / Nanna"/>
    <d v="2009-03-31T00:00:00"/>
    <n v="0"/>
    <n v="1"/>
    <n v="0"/>
    <n v="0"/>
    <n v="0"/>
    <n v="0"/>
    <n v="0"/>
    <n v="0"/>
    <n v="0"/>
    <n v="1"/>
    <n v="1"/>
    <n v="0"/>
    <n v="0"/>
    <n v="0"/>
    <n v="0"/>
    <n v="0"/>
    <n v="0"/>
    <n v="0"/>
    <n v="1"/>
    <n v="1"/>
    <n v="25"/>
    <s v="Miele professional"/>
    <n v="4"/>
    <s v="Nej"/>
    <n v="0"/>
    <s v="Ja"/>
    <s v="Ja"/>
    <s v="Nej"/>
    <n v="2"/>
    <s v="Begrænset"/>
    <s v="depot i kælder4, kun plads til vuggestue"/>
    <n v="0"/>
    <x v="0"/>
    <s v="Amager"/>
    <n v="24"/>
    <n v="0"/>
    <n v="36"/>
    <n v="0"/>
    <n v="0"/>
    <n v="0"/>
    <n v="0"/>
    <n v="0"/>
    <n v="0"/>
    <n v="0"/>
    <n v="0"/>
    <n v="0"/>
    <n v="0"/>
    <n v="0"/>
    <n v="295249"/>
  </r>
  <r>
    <x v="0"/>
    <n v="35246"/>
    <s v="Børnehuset Sundby Algåprd"/>
    <x v="0"/>
    <s v="Jens Warmings Vej 73-75"/>
    <n v="2300"/>
    <s v="København S"/>
    <s v="32 58 79 05"/>
    <s v="vugsa@email.dk"/>
    <s v="Lena Andersen"/>
    <n v="32582248"/>
    <n v="0"/>
    <s v="vugsa@email.dk"/>
    <s v="Integreret"/>
    <n v="50"/>
    <n v="0"/>
    <n v="60"/>
    <n v="0"/>
    <n v="0"/>
    <n v="0"/>
    <n v="0"/>
    <s v="ja"/>
    <n v="2"/>
    <n v="1"/>
    <n v="0"/>
    <n v="5"/>
    <n v="3"/>
    <n v="5"/>
    <n v="0"/>
    <n v="0"/>
    <n v="0"/>
    <n v="0"/>
    <n v="0"/>
    <n v="0"/>
    <n v="95000"/>
    <n v="0"/>
    <n v="0"/>
    <s v="Ja"/>
    <s v="nej"/>
    <s v="Guli Nasreen"/>
    <n v="2007"/>
    <n v="37"/>
    <n v="0"/>
    <s v="VUC / AOF"/>
    <s v="Kommunalt køkken som kørete mad ud. Kørte maden"/>
    <s v="økologisk børnemad, Partnerskabets kursus"/>
    <s v="Helle Adelsbæk"/>
    <n v="2008"/>
    <n v="20"/>
    <n v="0"/>
    <n v="0"/>
    <n v="0"/>
    <n v="0"/>
    <n v="100"/>
    <n v="100"/>
    <n v="3"/>
    <n v="3"/>
    <s v="nej"/>
    <s v="ja"/>
    <s v="nej"/>
    <s v="Ja"/>
    <s v="Ser store praktiske hindringer: 2 huse der lige er slået sammen."/>
    <s v="Ja"/>
    <n v="0"/>
    <s v="Ja"/>
    <n v="0"/>
    <s v="Nej"/>
    <n v="0"/>
    <n v="0"/>
    <s v="produktionskøkken"/>
    <s v="nej"/>
    <s v="Større"/>
    <s v="Større"/>
    <n v="0"/>
    <s v="Se vedlagte skemaer"/>
    <n v="0"/>
    <n v="0"/>
    <n v="0"/>
    <n v="0"/>
    <n v="0"/>
    <n v="0"/>
    <n v="0"/>
    <n v="0"/>
    <n v="0"/>
    <s v="Birgitte / Nanna"/>
    <d v="2009-03-26T00:00:00"/>
    <n v="0"/>
    <n v="0"/>
    <n v="1"/>
    <n v="5"/>
    <n v="0"/>
    <n v="2"/>
    <n v="0"/>
    <n v="0"/>
    <n v="0"/>
    <n v="1"/>
    <n v="1"/>
    <n v="1"/>
    <n v="0"/>
    <n v="0"/>
    <n v="0"/>
    <n v="0"/>
    <n v="0"/>
    <n v="1"/>
    <n v="0"/>
    <n v="1"/>
    <n v="3"/>
    <s v="Elektrolux"/>
    <n v="9"/>
    <s v="Ja"/>
    <n v="4"/>
    <s v="Nej"/>
    <s v="Nej"/>
    <s v="Nej"/>
    <n v="2"/>
    <s v="Begrænset"/>
    <s v="Der er to køkkener, stort i vuggestue lille i børnehave. Inst. Ny-sammenlagt skal ombygges, her ville samlet køk.løsning være relevant._x000a_Kan byggeplaner før sammenlægning revidres så der bliver fælles køk.løsning? Vug.køk. kan producere til alle men mangler lager og plads til rulle borde."/>
    <n v="0"/>
    <x v="0"/>
    <s v="Amager"/>
    <n v="47"/>
    <n v="0"/>
    <n v="79"/>
    <n v="0"/>
    <n v="0"/>
    <n v="0"/>
    <n v="0"/>
    <n v="0"/>
    <n v="0"/>
    <n v="0"/>
    <n v="0"/>
    <n v="0"/>
    <n v="0"/>
    <n v="0"/>
    <n v="115370.26"/>
  </r>
  <r>
    <x v="0"/>
    <s v="35246_2"/>
    <s v="Børnehuset Sundby Algåprd"/>
    <x v="0"/>
    <s v="Jens Warmings Vej 73-75"/>
    <n v="2300"/>
    <s v="København S"/>
    <s v="32 58 79 05"/>
    <s v="vugsa@email.dk"/>
    <s v="Lena Andersen"/>
    <n v="32582248"/>
    <n v="0"/>
    <s v="vugsa@email.dk"/>
    <s v="Integreret"/>
    <n v="0"/>
    <n v="0"/>
    <n v="0"/>
    <n v="0"/>
    <n v="0"/>
    <n v="0"/>
    <n v="0"/>
    <s v="ja"/>
    <n v="2"/>
    <n v="2"/>
    <n v="0"/>
    <n v="0"/>
    <n v="0"/>
    <n v="0"/>
    <n v="0"/>
    <n v="0"/>
    <n v="0"/>
    <n v="0"/>
    <n v="0"/>
    <n v="0"/>
    <n v="0"/>
    <n v="0"/>
    <n v="0"/>
    <n v="0"/>
    <n v="0"/>
    <n v="0"/>
    <n v="0"/>
    <n v="0"/>
    <n v="0"/>
    <n v="0"/>
    <n v="0"/>
    <n v="0"/>
    <n v="0"/>
    <n v="0"/>
    <n v="0"/>
    <n v="0"/>
    <n v="0"/>
    <n v="0"/>
    <n v="0"/>
    <n v="0"/>
    <n v="0"/>
    <n v="0"/>
    <n v="0"/>
    <n v="0"/>
    <n v="0"/>
    <n v="0"/>
    <n v="0"/>
    <n v="0"/>
    <n v="0"/>
    <n v="0"/>
    <n v="0"/>
    <n v="0"/>
    <n v="0"/>
    <n v="0"/>
    <n v="0"/>
    <s v="Modtagerkøkken"/>
    <s v="nej"/>
    <s v="Større"/>
    <s v="Større"/>
    <n v="0"/>
    <s v="2 vaske, ekstra kogeplader, ekstra ovn, nye elementer"/>
    <n v="0"/>
    <n v="0"/>
    <n v="0"/>
    <n v="0"/>
    <n v="0"/>
    <n v="0"/>
    <n v="0"/>
    <n v="0"/>
    <n v="0"/>
    <s v="Birgitte / Nanna"/>
    <n v="39899"/>
    <n v="0"/>
    <n v="1"/>
    <n v="0"/>
    <n v="0"/>
    <n v="0"/>
    <n v="1"/>
    <n v="0"/>
    <n v="0"/>
    <n v="0"/>
    <n v="2"/>
    <n v="0"/>
    <n v="0"/>
    <n v="0"/>
    <n v="1"/>
    <n v="0"/>
    <n v="1"/>
    <n v="0"/>
    <n v="0"/>
    <n v="0"/>
    <n v="1"/>
    <n v="20"/>
    <s v="Miele"/>
    <n v="4"/>
    <s v="Nej"/>
    <n v="0"/>
    <s v="Nej"/>
    <s v="Nej"/>
    <s v="Nej"/>
    <n v="1"/>
    <s v="ingen plads"/>
    <n v="0"/>
    <n v="0"/>
    <x v="0"/>
    <s v="Amager"/>
    <n v="47"/>
    <n v="0"/>
    <n v="79"/>
    <n v="0"/>
    <n v="0"/>
    <n v="0"/>
    <n v="0"/>
    <n v="0"/>
    <n v="0"/>
    <n v="0"/>
    <n v="0"/>
    <n v="0"/>
    <n v="0"/>
    <n v="0"/>
    <n v="115370.26"/>
  </r>
  <r>
    <x v="0"/>
    <n v="35405"/>
    <s v="Abildgården"/>
    <x v="0"/>
    <s v="Moselgade 24"/>
    <n v="2300"/>
    <s v="København S"/>
    <s v="32 58 48 41"/>
    <s v="35405@buf.kk.dk"/>
    <s v="Birgitte Pociot"/>
    <n v="32520245"/>
    <n v="0"/>
    <s v="35405@buf.kk.dk"/>
    <s v="Integreret"/>
    <n v="30"/>
    <n v="0"/>
    <n v="34"/>
    <n v="0"/>
    <n v="0"/>
    <n v="0"/>
    <n v="0"/>
    <s v="Nej"/>
    <n v="0"/>
    <n v="0"/>
    <n v="5"/>
    <n v="5"/>
    <n v="5"/>
    <n v="5"/>
    <n v="0"/>
    <n v="5"/>
    <n v="0"/>
    <n v="1"/>
    <n v="5"/>
    <n v="0"/>
    <n v="134000"/>
    <n v="134000"/>
    <n v="0"/>
    <s v="Ja"/>
    <n v="0"/>
    <s v="Adissa Haemidovic"/>
    <n v="2003"/>
    <n v="31"/>
    <n v="0"/>
    <s v="ufaglært, køkken tekniker i sit hjemland, tror det var Polen"/>
    <s v="en del"/>
    <s v="hygiejne og økologisk oplysningsforbund"/>
    <n v="0"/>
    <n v="0"/>
    <n v="0"/>
    <n v="0"/>
    <n v="0"/>
    <n v="0"/>
    <n v="0"/>
    <n v="80"/>
    <n v="70"/>
    <n v="2"/>
    <n v="2"/>
    <s v="Ja"/>
    <s v="Nej"/>
    <s v="Ja"/>
    <s v="Ja"/>
    <s v="institutionen laver dagligt mad til vuggestuen, men vil ikke kunne lave mad p.t. til børnehaven med pga et meget lille køkken."/>
    <s v="Ja"/>
    <n v="0"/>
    <s v="Ja"/>
    <n v="0"/>
    <s v="Nej"/>
    <n v="0"/>
    <n v="0"/>
    <s v="produktionskøkken"/>
    <s v="nej"/>
    <s v="Større"/>
    <s v="Større"/>
    <s v="Nej"/>
    <s v="Køkkenet skal udvides med et tilstødende lokale, der p.t. er kontor. Det kan rykkes ovenpå. Det er et gammelt og lille køkken, der kører på dispensation til madlavning til vuggestuen. Køkken har kun et alm komfur med en ovn, skal have mere ovn og køleskabe"/>
    <n v="0"/>
    <n v="0"/>
    <n v="0"/>
    <n v="0"/>
    <n v="0"/>
    <n v="0"/>
    <n v="0"/>
    <n v="0"/>
    <n v="0"/>
    <s v="Cathrine Joachim Jerrik"/>
    <s v="7.4.2009"/>
    <n v="0"/>
    <n v="1"/>
    <n v="0"/>
    <n v="0"/>
    <n v="0"/>
    <n v="0"/>
    <n v="0"/>
    <n v="0"/>
    <n v="0"/>
    <n v="2"/>
    <n v="0"/>
    <n v="0"/>
    <n v="0"/>
    <n v="0"/>
    <n v="0"/>
    <n v="0"/>
    <n v="0"/>
    <n v="0"/>
    <n v="1"/>
    <n v="1"/>
    <n v="20"/>
    <s v="Miele"/>
    <n v="3"/>
    <n v="0"/>
    <n v="0"/>
    <s v="Ja"/>
    <s v="Ja"/>
    <n v="0"/>
    <n v="1"/>
    <s v="Begrænset"/>
    <s v="Institutionen vil tage kontakt til nabo institutionen &quot;Ønskeøen&quot;  mht at få mad leveret derfra indtil deres eget køkken er stort nok til hele institutionen."/>
    <n v="0"/>
    <x v="0"/>
    <s v="Amager"/>
    <n v="30"/>
    <n v="0"/>
    <n v="34"/>
    <n v="0"/>
    <n v="0"/>
    <n v="0"/>
    <n v="0"/>
    <n v="0"/>
    <n v="0"/>
    <n v="0"/>
    <n v="0"/>
    <n v="0"/>
    <n v="0"/>
    <n v="0"/>
    <n v="107323.72"/>
  </r>
  <r>
    <x v="0"/>
    <n v="35408"/>
    <s v="Den flyvende kuffert "/>
    <x v="0"/>
    <s v="Nyrnberggade 33"/>
    <n v="2300"/>
    <s v="København S"/>
    <s v="32 57 14 06"/>
    <s v="35408@buf.kk.dk"/>
    <s v="Christina Viberg-Jespersen"/>
    <n v="23433007"/>
    <n v="0"/>
    <s v="35408@buf.kk.dk"/>
    <s v="Integreret"/>
    <n v="36"/>
    <n v="0"/>
    <n v="50"/>
    <n v="0"/>
    <n v="0"/>
    <n v="0"/>
    <n v="0"/>
    <s v="ja"/>
    <n v="2"/>
    <n v="1"/>
    <n v="5"/>
    <n v="5"/>
    <n v="5"/>
    <n v="5"/>
    <n v="0"/>
    <n v="5"/>
    <n v="0"/>
    <n v="0"/>
    <n v="5"/>
    <n v="0"/>
    <n v="15000"/>
    <n v="15000"/>
    <n v="0"/>
    <s v="Ja"/>
    <n v="0"/>
    <s v="Pia Jelbo"/>
    <n v="2004"/>
    <n v="37"/>
    <n v="0"/>
    <s v="Køkkenleder"/>
    <s v="mange år"/>
    <s v="økologisk oplysningsforbund"/>
    <n v="0"/>
    <n v="0"/>
    <n v="0"/>
    <n v="0"/>
    <n v="0"/>
    <n v="0"/>
    <n v="0"/>
    <n v="98"/>
    <n v="98"/>
    <n v="1"/>
    <n v="1"/>
    <s v="Ja"/>
    <s v="Nej"/>
    <s v="Ja"/>
    <s v="Ja"/>
    <s v="De ville gerne selv lave maden, men mener at køkken er for lille og at det ikke vil være muligt"/>
    <s v="Ja"/>
    <s v="men afvendter politikernes svar på alle deres spørgsmål"/>
    <s v="Nej"/>
    <s v="De kan ikke se hvordan det skal kunne lade sig gøre i det meget lille køkken de har.. Så vil gerne have ombygget køkkenet i vuggestuen så det kan lave mad til alle."/>
    <s v="Nej"/>
    <s v="vil gerne have hjælp nå de nårså langt "/>
    <n v="0"/>
    <s v="produktionskøkken"/>
    <s v="nej"/>
    <s v="Ingen"/>
    <s v="Ingen"/>
    <n v="0"/>
    <s v="Køkken er meget dårligt indrettet, nyt men ingen plads til en optimering mht at skulle lave mad til børnehaven med. Køkkenpersonalet er meget negativ omkring køkkenet og dets indretning, så var ikke opsat på at skulle kunne lave mad til flere."/>
    <n v="0"/>
    <n v="0"/>
    <n v="0"/>
    <n v="0"/>
    <n v="0"/>
    <n v="0"/>
    <n v="0"/>
    <n v="0"/>
    <n v="0"/>
    <s v="Cathrine Joachim Jerrik"/>
    <s v="3.4.2009"/>
    <n v="0"/>
    <n v="0"/>
    <n v="1"/>
    <n v="4"/>
    <n v="0"/>
    <n v="0"/>
    <n v="1"/>
    <n v="0"/>
    <n v="5"/>
    <n v="0"/>
    <n v="1"/>
    <n v="0"/>
    <n v="0"/>
    <n v="0"/>
    <n v="0"/>
    <n v="1"/>
    <n v="0"/>
    <n v="0"/>
    <n v="0"/>
    <n v="1"/>
    <n v="20"/>
    <s v="Miele"/>
    <n v="3"/>
    <n v="0"/>
    <n v="0"/>
    <s v="Ja"/>
    <s v="Ja"/>
    <n v="0"/>
    <n v="2"/>
    <s v="Begrænset"/>
    <s v="Køkken er meget dårligt indrettet og man må nok give køkkenpersonalet ret i at det vil være ret umuligt at skulle lave mad til børnehaven, da 30 af børnene hver dag tager i skoven og skal have smurt madpakker eller lign."/>
    <n v="0"/>
    <x v="0"/>
    <s v="Amager"/>
    <n v="36"/>
    <n v="0"/>
    <n v="50"/>
    <n v="0"/>
    <n v="0"/>
    <n v="0"/>
    <n v="0"/>
    <n v="0"/>
    <n v="0"/>
    <n v="0"/>
    <n v="0"/>
    <n v="0"/>
    <n v="0"/>
    <n v="0"/>
    <n v="132752.39000000001"/>
  </r>
  <r>
    <x v="0"/>
    <s v="35408_2"/>
    <s v="Den flyvende kuffert "/>
    <x v="0"/>
    <s v="Nyrnberggade 33"/>
    <n v="2300"/>
    <s v="København S"/>
    <s v="32 57 14 06"/>
    <s v="35408@buf.kk.dk"/>
    <s v="Christina Viberg-Jespersen"/>
    <n v="23433007"/>
    <n v="0"/>
    <s v="35408@buf.kk.dk"/>
    <s v="Integreret"/>
    <n v="36"/>
    <n v="0"/>
    <n v="50"/>
    <n v="0"/>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s v="nej"/>
    <s v="Større"/>
    <s v="Større"/>
    <s v="ja"/>
    <s v="Vuggestuens oprindelige køkken. Meget gammelt og ikke brugbart til fødevareproduktion p.t. Der er et tilstødende lokale der kunne inddrages så der kunne bygges et stort nyt køkken. "/>
    <s v="Større"/>
    <s v="Større"/>
    <s v="Ja"/>
    <n v="0"/>
    <n v="0"/>
    <n v="0"/>
    <n v="0"/>
    <n v="0"/>
    <n v="0"/>
    <s v="Cathrine Joachim Jerrik"/>
    <s v="3.4.2009"/>
    <n v="0"/>
    <n v="1"/>
    <n v="0"/>
    <n v="0"/>
    <n v="0"/>
    <n v="0"/>
    <n v="0"/>
    <n v="0"/>
    <n v="0"/>
    <n v="0"/>
    <n v="1"/>
    <n v="0"/>
    <n v="1"/>
    <n v="0"/>
    <n v="0"/>
    <n v="0"/>
    <n v="0"/>
    <n v="0"/>
    <n v="0"/>
    <n v="1"/>
    <n v="20"/>
    <s v="Miele"/>
    <n v="3"/>
    <n v="0"/>
    <n v="0"/>
    <n v="0"/>
    <n v="0"/>
    <n v="0"/>
    <n v="2"/>
    <s v="Begrænset"/>
    <n v="0"/>
    <n v="0"/>
    <x v="0"/>
    <s v="Amager"/>
    <n v="36"/>
    <n v="0"/>
    <n v="50"/>
    <n v="0"/>
    <n v="0"/>
    <n v="0"/>
    <n v="0"/>
    <n v="0"/>
    <n v="0"/>
    <n v="0"/>
    <n v="0"/>
    <n v="0"/>
    <n v="0"/>
    <n v="0"/>
    <n v="132752.39000000001"/>
  </r>
  <r>
    <x v="0"/>
    <n v="35532"/>
    <s v="Nathanael Sogns intergrerede institution"/>
    <x v="0"/>
    <s v="Holmbladsgade 21"/>
    <n v="2300"/>
    <s v="København S"/>
    <s v="32 54 28 38"/>
    <s v="35532@buf.kk.dk"/>
    <s v="ANNE MARIE FRANDSEN"/>
    <n v="35263347"/>
    <n v="0"/>
    <s v="35532@buf.kk.dk"/>
    <s v="Integreret"/>
    <n v="12"/>
    <n v="0"/>
    <n v="20"/>
    <n v="0"/>
    <n v="0"/>
    <n v="0"/>
    <n v="0"/>
    <s v="Nej"/>
    <n v="0"/>
    <n v="0"/>
    <n v="5"/>
    <n v="5"/>
    <n v="5"/>
    <n v="5"/>
    <n v="0"/>
    <n v="5"/>
    <n v="0"/>
    <n v="0"/>
    <n v="5"/>
    <n v="0"/>
    <n v="40000"/>
    <n v="25000"/>
    <n v="0"/>
    <s v="Ja"/>
    <n v="0"/>
    <s v="Hanne Pollish"/>
    <n v="2006"/>
    <n v="20"/>
    <n v="0"/>
    <s v="ufaglært"/>
    <n v="0"/>
    <s v="hygiejne og økokurser"/>
    <n v="0"/>
    <n v="0"/>
    <n v="0"/>
    <n v="0"/>
    <n v="0"/>
    <n v="0"/>
    <n v="0"/>
    <n v="90"/>
    <n v="90"/>
    <n v="2"/>
    <n v="0"/>
    <s v="Ja"/>
    <s v="Nej"/>
    <s v="Ja"/>
    <s v="Ja"/>
    <s v="Har besluttet med forældrebestyrelsen at de vil fortsætte med at have en madpakke dag om ugen efter årsskifte."/>
    <s v="Ja"/>
    <n v="0"/>
    <s v="Ja"/>
    <n v="0"/>
    <n v="0"/>
    <n v="0"/>
    <n v="0"/>
    <s v="produktionskøkken"/>
    <s v="nej"/>
    <s v="Større"/>
    <s v="Mindre"/>
    <n v="0"/>
    <s v="Et nyt komfur er ønsket. Pt er det 4 keramiske plader lagt ned i bordpladen, men de er små og virker ikke optimalt. En ekstra ovn og et køleskab"/>
    <n v="0"/>
    <n v="0"/>
    <n v="0"/>
    <n v="0"/>
    <n v="0"/>
    <n v="0"/>
    <n v="0"/>
    <n v="0"/>
    <n v="0"/>
    <s v="Cathrine Joachim Jerrik"/>
    <s v="2.4.2009"/>
    <n v="0"/>
    <n v="1"/>
    <n v="0"/>
    <n v="0"/>
    <n v="0"/>
    <n v="0"/>
    <n v="0"/>
    <n v="0"/>
    <n v="0"/>
    <n v="0"/>
    <n v="1"/>
    <n v="0"/>
    <n v="0"/>
    <n v="0"/>
    <n v="0"/>
    <n v="1"/>
    <n v="0"/>
    <n v="0"/>
    <n v="0"/>
    <n v="1"/>
    <n v="20"/>
    <s v="Miele"/>
    <n v="3"/>
    <n v="0"/>
    <n v="0"/>
    <s v="Ja"/>
    <s v="Ja"/>
    <n v="0"/>
    <n v="2"/>
    <s v="Begrænset"/>
    <s v="Et køkken fordelt på 2 små seperate rum, trænger til et nyt komfur og nye ovne hvis de skal kunne lave mad til børnehaven"/>
    <n v="0"/>
    <x v="0"/>
    <s v="Amager"/>
    <n v="12"/>
    <n v="0"/>
    <n v="20"/>
    <n v="0"/>
    <n v="0"/>
    <n v="0"/>
    <n v="0"/>
    <n v="0"/>
    <n v="0"/>
    <n v="0"/>
    <n v="0"/>
    <n v="0"/>
    <n v="0"/>
    <n v="0"/>
    <n v="42000.1"/>
  </r>
  <r>
    <x v="0"/>
    <s v="35542_u"/>
    <s v="Ønskeøen"/>
    <x v="0"/>
    <s v="Moselgade 21"/>
    <n v="2300"/>
    <s v="København S"/>
    <s v="32 58 90 03"/>
    <s v="35542@buf.kk.dk"/>
    <s v="Walter Zaballos"/>
    <n v="0"/>
    <n v="0"/>
    <s v="35542@buf.kk.dk"/>
    <s v="Integreret"/>
    <n v="24"/>
    <n v="0"/>
    <n v="40"/>
    <n v="111"/>
    <n v="36"/>
    <n v="9"/>
    <n v="0"/>
    <s v="Nej"/>
    <n v="0"/>
    <n v="0"/>
    <n v="5"/>
    <n v="0"/>
    <n v="5"/>
    <n v="5"/>
    <n v="0"/>
    <n v="0"/>
    <n v="0"/>
    <n v="0"/>
    <n v="0"/>
    <n v="0"/>
    <n v="0"/>
    <n v="0"/>
    <n v="0"/>
    <n v="0"/>
    <n v="0"/>
    <n v="0"/>
    <n v="0"/>
    <n v="0"/>
    <n v="0"/>
    <n v="0"/>
    <n v="0"/>
    <n v="0"/>
    <n v="0"/>
    <n v="0"/>
    <n v="0"/>
    <n v="0"/>
    <n v="0"/>
    <n v="0"/>
    <n v="0"/>
    <n v="100"/>
    <n v="100"/>
    <n v="0"/>
    <n v="0"/>
    <n v="0"/>
    <n v="0"/>
    <n v="0"/>
    <n v="0"/>
    <n v="0"/>
    <n v="0"/>
    <n v="0"/>
    <n v="0"/>
    <n v="0"/>
    <n v="0"/>
    <n v="0"/>
    <n v="0"/>
    <s v="Modtagerkøkken"/>
    <n v="0"/>
    <n v="0"/>
    <n v="0"/>
    <n v="0"/>
    <n v="0"/>
    <n v="0"/>
    <n v="0"/>
    <n v="0"/>
    <s v="Det vil formentlig ikke kunne lade sige gøre, da hytten benyttes af andre i weekenden"/>
    <n v="0"/>
    <n v="0"/>
    <n v="0"/>
    <n v="0"/>
    <n v="0"/>
    <s v="Birgitte Glerup"/>
    <d v="2009-04-29T00:00:00"/>
    <n v="0"/>
    <n v="1"/>
    <n v="0"/>
    <n v="4"/>
    <n v="1"/>
    <n v="0"/>
    <n v="0"/>
    <n v="0"/>
    <n v="0"/>
    <n v="0"/>
    <n v="1"/>
    <n v="0"/>
    <n v="0"/>
    <n v="0"/>
    <n v="0"/>
    <n v="1"/>
    <n v="0"/>
    <n v="0"/>
    <n v="0"/>
    <n v="0"/>
    <n v="0"/>
    <n v="0"/>
    <n v="2"/>
    <s v="Nej"/>
    <n v="0"/>
    <s v="Nej"/>
    <s v="Nej"/>
    <s v="Nej"/>
    <n v="1"/>
    <s v="ingen plads"/>
    <n v="0"/>
    <n v="0"/>
    <x v="0"/>
    <s v="Amager"/>
    <n v="24"/>
    <n v="0"/>
    <n v="40"/>
    <n v="111"/>
    <n v="36"/>
    <n v="9"/>
    <n v="0"/>
    <n v="0"/>
    <n v="0"/>
    <n v="0"/>
    <n v="0"/>
    <n v="0"/>
    <n v="0"/>
    <n v="0"/>
    <n v="157871.59"/>
  </r>
  <r>
    <x v="0"/>
    <n v="35555"/>
    <s v="Bryggen "/>
    <x v="0"/>
    <s v="Snorresgade 24"/>
    <n v="2300"/>
    <s v="København S"/>
    <s v="32 57 18 63"/>
    <s v="35555@buf.kk.dk"/>
    <s v="Susanne Thorn (konst. leder)"/>
    <n v="32570280"/>
    <s v="."/>
    <s v="35555@buf.kk.dk"/>
    <s v="Integreret"/>
    <n v="0"/>
    <n v="0"/>
    <n v="35"/>
    <n v="0"/>
    <n v="0"/>
    <n v="0"/>
    <n v="0"/>
    <s v="ja"/>
    <n v="2"/>
    <n v="1"/>
    <n v="5"/>
    <n v="5"/>
    <n v="5"/>
    <n v="5"/>
    <n v="0"/>
    <n v="5"/>
    <n v="0"/>
    <n v="0"/>
    <n v="5"/>
    <n v="0"/>
    <n v="0"/>
    <n v="170000"/>
    <n v="0"/>
    <s v="Ja"/>
    <s v="nej"/>
    <s v="Lita "/>
    <n v="2004"/>
    <n v="37"/>
    <n v="0"/>
    <s v="ufaglært"/>
    <s v="Rengøringdame"/>
    <s v="Forskellige kurser"/>
    <n v="0"/>
    <n v="0"/>
    <n v="0"/>
    <n v="0"/>
    <n v="0"/>
    <n v="0"/>
    <n v="0"/>
    <n v="99"/>
    <n v="99"/>
    <n v="2"/>
    <n v="1"/>
    <s v="Ja"/>
    <s v="Nej"/>
    <s v="Ja"/>
    <s v="Ja"/>
    <s v="Det forestilles at maden laves i nr. 24"/>
    <s v="Ja"/>
    <n v="0"/>
    <s v="Ja"/>
    <n v="0"/>
    <s v="Nej"/>
    <n v="0"/>
    <n v="0"/>
    <s v="Køkken begrænset tilvirk"/>
    <n v="0"/>
    <n v="0"/>
    <n v="0"/>
    <n v="0"/>
    <s v="En ny opvaskemaskine. Og ikke andet under forudsætning af at maden laves i nr. 24 som er en institution er indstillet på."/>
    <n v="0"/>
    <n v="0"/>
    <n v="0"/>
    <n v="0"/>
    <n v="0"/>
    <n v="0"/>
    <n v="0"/>
    <n v="0"/>
    <n v="0"/>
    <s v="Mariah / Nanna"/>
    <d v="2009-03-30T00:00:00"/>
    <n v="0"/>
    <n v="1"/>
    <n v="0"/>
    <n v="0"/>
    <n v="0"/>
    <n v="0"/>
    <n v="0"/>
    <n v="0"/>
    <n v="0"/>
    <n v="1"/>
    <n v="0"/>
    <n v="0"/>
    <n v="0"/>
    <n v="0"/>
    <n v="0"/>
    <n v="1"/>
    <n v="0"/>
    <n v="0"/>
    <n v="0"/>
    <n v="1"/>
    <n v="45"/>
    <s v="Miele"/>
    <n v="2"/>
    <s v="Nej"/>
    <n v="0"/>
    <s v="Ja"/>
    <s v="Nej"/>
    <s v="Nej"/>
    <n v="1"/>
    <s v="ingen plads"/>
    <s v="Et lille lejlighedskøkken. Der er problemer med opvaskemaskinen ikke vaske nok. Det er en indsugningsmaskine. _x000a__x000a_OBS Inst. 2 adresser. Snorregade 3 er gammel afdeling m. BH Snorregade 24 BH og vug. Se skema"/>
    <n v="0"/>
    <x v="0"/>
    <s v="Amager"/>
    <n v="36"/>
    <n v="0"/>
    <n v="57"/>
    <n v="0"/>
    <n v="0"/>
    <n v="0"/>
    <n v="0"/>
    <n v="0"/>
    <n v="0"/>
    <n v="0"/>
    <n v="0"/>
    <n v="0"/>
    <n v="0"/>
    <n v="0"/>
    <n v="44790.17"/>
  </r>
  <r>
    <x v="0"/>
    <s v="35555_2"/>
    <s v="Bryggen "/>
    <x v="0"/>
    <s v="Snorresgade 24"/>
    <n v="2300"/>
    <s v="København S"/>
    <s v="32 57 18 63"/>
    <s v="35555@buf.kk.dk"/>
    <s v="Susanne Thorn (konst. leder)"/>
    <n v="32570280"/>
    <s v="."/>
    <s v="35555@buf.kk.dk"/>
    <s v="Integreret"/>
    <n v="0"/>
    <n v="36"/>
    <n v="22"/>
    <n v="0"/>
    <n v="0"/>
    <n v="0"/>
    <n v="0"/>
    <s v="ja"/>
    <n v="2"/>
    <n v="2"/>
    <n v="0"/>
    <n v="0"/>
    <n v="0"/>
    <n v="0"/>
    <n v="0"/>
    <n v="0"/>
    <n v="0"/>
    <n v="0"/>
    <n v="0"/>
    <n v="0"/>
    <n v="0"/>
    <n v="0"/>
    <n v="0"/>
    <n v="0"/>
    <n v="0"/>
    <n v="0"/>
    <n v="0"/>
    <n v="0"/>
    <n v="0"/>
    <n v="0"/>
    <n v="0"/>
    <n v="0"/>
    <n v="0"/>
    <n v="0"/>
    <n v="0"/>
    <n v="0"/>
    <n v="0"/>
    <n v="0"/>
    <n v="0"/>
    <n v="0"/>
    <n v="0"/>
    <n v="0"/>
    <n v="0"/>
    <n v="0"/>
    <n v="0"/>
    <n v="0"/>
    <n v="0"/>
    <n v="0"/>
    <n v="0"/>
    <n v="0"/>
    <n v="0"/>
    <n v="0"/>
    <n v="0"/>
    <n v="0"/>
    <n v="0"/>
    <s v="produktionskøkken"/>
    <s v="nej"/>
    <n v="0"/>
    <n v="0"/>
    <n v="0"/>
    <s v="Hvis køk skal lave mad til nr. 3 og nr. 24 skal der: ekstra kogeplader, køl og fryseplads, stor bjørn, grøntsagsrobot._x000a_Transportløsning?: Christianiacykel eller hvad der er forsvarligt."/>
    <n v="0"/>
    <n v="0"/>
    <n v="0"/>
    <n v="0"/>
    <n v="0"/>
    <n v="0"/>
    <n v="0"/>
    <n v="0"/>
    <n v="0"/>
    <s v="Mariah / Nanna"/>
    <d v="2009-03-30T00:00:00"/>
    <n v="0"/>
    <n v="0"/>
    <n v="1"/>
    <n v="5"/>
    <n v="0"/>
    <n v="0"/>
    <n v="0"/>
    <n v="1"/>
    <n v="10"/>
    <n v="1"/>
    <n v="1"/>
    <n v="0"/>
    <n v="0"/>
    <n v="1"/>
    <n v="0"/>
    <n v="0"/>
    <n v="0"/>
    <n v="0"/>
    <n v="0"/>
    <n v="1"/>
    <n v="2"/>
    <s v="Wexiödisk"/>
    <n v="6"/>
    <s v="Ja"/>
    <n v="7"/>
    <s v="Nej"/>
    <s v="Nej"/>
    <s v="Nej"/>
    <n v="2"/>
    <s v="God plads"/>
    <s v="Plus håndvask._x000a_Opvaskemaskine hvor tingene skubbes ud til siden er stort ønske"/>
    <n v="0"/>
    <x v="0"/>
    <s v="Amager"/>
    <n v="36"/>
    <n v="0"/>
    <n v="57"/>
    <n v="0"/>
    <n v="0"/>
    <n v="0"/>
    <n v="0"/>
    <n v="0"/>
    <n v="0"/>
    <n v="0"/>
    <n v="0"/>
    <n v="0"/>
    <n v="0"/>
    <n v="0"/>
    <n v="44790.17"/>
  </r>
  <r>
    <x v="0"/>
    <n v="35563"/>
    <s v="Eksperimentalinstitutionen"/>
    <x v="0"/>
    <s v="Backersvej 113"/>
    <n v="2300"/>
    <s v="København S."/>
    <s v="32 59 19 50"/>
    <s v="eksper@eksper.dk"/>
    <s v="Jane Weltz"/>
    <n v="32578780"/>
    <n v="0"/>
    <s v="35563@buf.kk.dk"/>
    <s v="Integreret"/>
    <n v="20"/>
    <n v="0"/>
    <n v="40"/>
    <n v="0"/>
    <n v="0"/>
    <n v="0"/>
    <n v="0"/>
    <s v="Nej"/>
    <n v="0"/>
    <n v="0"/>
    <n v="5"/>
    <n v="5"/>
    <n v="5"/>
    <n v="5"/>
    <n v="0"/>
    <n v="5"/>
    <n v="0"/>
    <n v="0"/>
    <n v="5"/>
    <n v="0"/>
    <n v="165000"/>
    <n v="0"/>
    <n v="0"/>
    <s v="Ja"/>
    <s v="nej"/>
    <s v="Pia Christina Pedersen"/>
    <n v="2007"/>
    <n v="25"/>
    <s v="p.chr.pedersen@gmail.com"/>
    <s v="Ernæringsassistent"/>
    <s v="3-4 års køkkemerfaring"/>
    <s v="SUHRs, kostkompagniets kurser"/>
    <n v="0"/>
    <n v="0"/>
    <n v="0"/>
    <n v="0"/>
    <n v="0"/>
    <n v="0"/>
    <n v="0"/>
    <n v="95"/>
    <n v="95"/>
    <n v="3"/>
    <n v="3"/>
    <s v="nej"/>
    <s v="ja"/>
    <s v="Ja"/>
    <s v="Ja"/>
    <n v="0"/>
    <s v="Ja"/>
    <n v="0"/>
    <s v="Ja"/>
    <n v="0"/>
    <n v="0"/>
    <s v="Ønsker at blive informeret, søger en ekstra person der kan fungerer som køk.medhjælper. Vil gerne have info om time nomering"/>
    <n v="0"/>
    <s v="produktionskøkken"/>
    <s v="nej"/>
    <s v="Mindre"/>
    <s v="Mindre"/>
    <s v="Nej"/>
    <s v="Større vask, større kogeplader og gryder. Ønsker kaffe/the-plads flyttet. Mere køle/svale-plads, ønsker 3 minopvaskemaskine, rullebord til aflastningsbord. Mere service til børnene"/>
    <n v="0"/>
    <n v="0"/>
    <n v="0"/>
    <n v="0"/>
    <n v="0"/>
    <n v="0"/>
    <n v="0"/>
    <n v="0"/>
    <n v="0"/>
    <s v="Ayo "/>
    <d v="2009-03-23T00:00:00"/>
    <n v="0"/>
    <n v="0"/>
    <n v="1"/>
    <n v="5"/>
    <n v="0"/>
    <n v="2"/>
    <n v="0"/>
    <n v="0"/>
    <n v="0"/>
    <n v="0"/>
    <n v="3"/>
    <n v="0"/>
    <n v="0"/>
    <n v="0"/>
    <n v="0"/>
    <n v="0"/>
    <n v="2"/>
    <n v="0"/>
    <n v="0"/>
    <n v="1"/>
    <n v="10"/>
    <s v="Miele"/>
    <n v="3.5"/>
    <s v="Ja"/>
    <n v="0"/>
    <s v="Nej"/>
    <s v="Nej"/>
    <s v="Nej"/>
    <n v="2"/>
    <s v="Begrænset"/>
    <s v="Tørvare:OK_x000a_grøntsager: begrænset"/>
    <n v="0"/>
    <x v="0"/>
    <s v="Amager"/>
    <n v="10"/>
    <n v="0"/>
    <n v="20"/>
    <n v="0"/>
    <n v="0"/>
    <n v="0"/>
    <n v="0"/>
    <n v="10"/>
    <n v="20"/>
    <n v="0"/>
    <n v="0"/>
    <n v="0"/>
    <n v="0"/>
    <n v="0"/>
    <n v="165318.18"/>
  </r>
  <r>
    <x v="0"/>
    <n v="35679"/>
    <s v="Sundby Asyl"/>
    <x v="0"/>
    <s v="Frankrigsgade 3"/>
    <n v="2300"/>
    <s v="København S"/>
    <s v="32 58 30 01"/>
    <s v="sundby-asyl@mail.tele.dk"/>
    <s v="ORA MEYROWITSCH"/>
    <n v="32552042"/>
    <n v="0"/>
    <s v="35679@buf.kk.dk"/>
    <s v="Integreret"/>
    <n v="24"/>
    <n v="0"/>
    <n v="17"/>
    <n v="0"/>
    <n v="0"/>
    <n v="0"/>
    <n v="0"/>
    <s v="Nej"/>
    <n v="0"/>
    <n v="0"/>
    <n v="5"/>
    <n v="5"/>
    <n v="0"/>
    <n v="5"/>
    <n v="0"/>
    <n v="5"/>
    <n v="5"/>
    <n v="0"/>
    <n v="5"/>
    <n v="0"/>
    <n v="0"/>
    <n v="0"/>
    <n v="0"/>
    <s v="Nej"/>
    <n v="0"/>
    <n v="0"/>
    <n v="0"/>
    <n v="0"/>
    <n v="0"/>
    <n v="0"/>
    <n v="0"/>
    <n v="0"/>
    <n v="0"/>
    <n v="0"/>
    <n v="0"/>
    <n v="0"/>
    <n v="0"/>
    <n v="0"/>
    <n v="0"/>
    <n v="80"/>
    <n v="80"/>
    <n v="1"/>
    <n v="1"/>
    <s v="Ja"/>
    <s v="ja"/>
    <s v="nej"/>
    <s v="Ja"/>
    <s v="ønsker sig brændende et nyt køkken"/>
    <s v="Ja"/>
    <n v="0"/>
    <s v="Ja"/>
    <n v="0"/>
    <s v="ja"/>
    <s v="har en pædagog der gerne vil og som gerne vil have uddannelsen"/>
    <n v="0"/>
    <s v="Modtagerkøkken"/>
    <s v="nej"/>
    <s v="Større"/>
    <s v="Større"/>
    <n v="0"/>
    <s v="Nyt køkken inkl. Mad elevator. Tegninger foreligger. Produktionskøkken skal etableres. Der ligger en ansøgning hos bygningskontoret siden november 2008. Byggetilladelse er ansøgt. 800.000 ekskl. Moms med madelevator"/>
    <n v="0"/>
    <n v="0"/>
    <n v="0"/>
    <n v="0"/>
    <n v="0"/>
    <n v="0"/>
    <n v="0"/>
    <n v="0"/>
    <s v="sags nr: DW10381-872 Teknik og Miljøforvaltningen. Center for Byggeri"/>
    <s v="Mariah / Sine"/>
    <d v="2009-04-14T00:00:00"/>
    <n v="0"/>
    <n v="0"/>
    <n v="0"/>
    <n v="0"/>
    <n v="0"/>
    <n v="0"/>
    <n v="0"/>
    <n v="0"/>
    <n v="0"/>
    <n v="0"/>
    <n v="0"/>
    <n v="0"/>
    <n v="0"/>
    <n v="0"/>
    <n v="0"/>
    <n v="0"/>
    <n v="0"/>
    <n v="0"/>
    <n v="0"/>
    <n v="0"/>
    <n v="0"/>
    <n v="0"/>
    <n v="0"/>
    <n v="0"/>
    <n v="0"/>
    <n v="0"/>
    <n v="0"/>
    <n v="0"/>
    <n v="0"/>
    <n v="0"/>
    <s v="Køkkenet er ubrugeligt. Har en ansøgning hos Miljø og Teknin forvaltningen"/>
    <n v="0"/>
    <x v="0"/>
    <s v="Amager"/>
    <n v="24"/>
    <n v="0"/>
    <n v="17"/>
    <n v="0"/>
    <n v="0"/>
    <n v="0"/>
    <n v="0"/>
    <n v="0"/>
    <n v="0"/>
    <n v="0"/>
    <n v="0"/>
    <n v="0"/>
    <n v="0"/>
    <n v="0"/>
    <n v="63848.82"/>
  </r>
  <r>
    <x v="0"/>
    <n v="35683"/>
    <s v="Sundpark  "/>
    <x v="0"/>
    <s v="Strandlodsvej 73"/>
    <n v="2300"/>
    <s v="København S"/>
    <s v="32 84 16 00 lok. 10"/>
    <s v="35683@buf.kk.dk"/>
    <s v="Nina Loft"/>
    <n v="32571295"/>
    <n v="41176849"/>
    <s v="35683@buf.kk.dk"/>
    <s v="Integreret"/>
    <n v="36"/>
    <n v="0"/>
    <n v="44"/>
    <n v="0"/>
    <n v="0"/>
    <n v="0"/>
    <n v="0"/>
    <s v="Nej"/>
    <n v="0"/>
    <n v="0"/>
    <n v="5"/>
    <n v="5"/>
    <n v="5"/>
    <n v="5"/>
    <n v="0"/>
    <n v="5"/>
    <n v="0"/>
    <n v="0"/>
    <n v="5"/>
    <n v="0"/>
    <n v="230000"/>
    <n v="230000"/>
    <n v="0"/>
    <s v="Ja"/>
    <n v="0"/>
    <s v="Jonna Jensen"/>
    <n v="2006"/>
    <n v="37"/>
    <n v="0"/>
    <s v="Økonoma"/>
    <n v="0"/>
    <n v="0"/>
    <n v="0"/>
    <n v="0"/>
    <n v="0"/>
    <n v="0"/>
    <n v="0"/>
    <n v="0"/>
    <n v="0"/>
    <n v="78"/>
    <n v="78"/>
    <n v="1"/>
    <n v="1"/>
    <s v="Ja"/>
    <s v="ja"/>
    <s v="Ja"/>
    <s v="Ja"/>
    <n v="0"/>
    <s v="Ja"/>
    <n v="0"/>
    <s v="Ja"/>
    <n v="0"/>
    <s v="Nej"/>
    <s v="Vil gerne have hjælp til at rekruterer personale til køkken"/>
    <n v="0"/>
    <s v="produktionskøkken"/>
    <s v="nej"/>
    <s v="Større"/>
    <s v="Ingen"/>
    <n v="0"/>
    <s v="Der er ønske om en konvektionsovn og en stor røremaskine &quot;Bjørn&quot;, evt extra fryser"/>
    <n v="0"/>
    <n v="0"/>
    <n v="0"/>
    <n v="0"/>
    <n v="0"/>
    <n v="0"/>
    <n v="0"/>
    <n v="0"/>
    <n v="0"/>
    <s v="Cathrine Joachim Jerrik"/>
    <s v="3.4.2009"/>
    <n v="0"/>
    <n v="0"/>
    <n v="1"/>
    <n v="5"/>
    <n v="0"/>
    <n v="2"/>
    <n v="0"/>
    <n v="0"/>
    <n v="0"/>
    <n v="0"/>
    <n v="2"/>
    <n v="0"/>
    <n v="0"/>
    <n v="1"/>
    <n v="0"/>
    <n v="1"/>
    <n v="1"/>
    <n v="0"/>
    <n v="0"/>
    <n v="1"/>
    <n v="20"/>
    <s v="Miele"/>
    <n v="5"/>
    <n v="0"/>
    <n v="0"/>
    <s v="Ja"/>
    <n v="0"/>
    <n v="0"/>
    <n v="3"/>
    <s v="God plads"/>
    <n v="0"/>
    <n v="0"/>
    <x v="0"/>
    <s v="Amager"/>
    <n v="36"/>
    <n v="0"/>
    <n v="44"/>
    <n v="0"/>
    <n v="0"/>
    <n v="0"/>
    <n v="0"/>
    <n v="0"/>
    <n v="0"/>
    <n v="0"/>
    <n v="0"/>
    <n v="0"/>
    <n v="0"/>
    <n v="0"/>
    <n v="195257.06"/>
  </r>
  <r>
    <x v="0"/>
    <n v="37201"/>
    <s v="F/S Rosa"/>
    <x v="0"/>
    <s v="Øresundsvej 131"/>
    <n v="2300"/>
    <s v="København S"/>
    <s v="32 87 07 10"/>
    <s v="37201@buf.kk.dk"/>
    <s v="Henrik Ditlevsen"/>
    <n v="38891009"/>
    <n v="32870725"/>
    <s v="37201@buf.kk.dk"/>
    <s v="Integreret"/>
    <n v="62"/>
    <n v="0"/>
    <n v="66"/>
    <n v="0"/>
    <n v="0"/>
    <n v="0"/>
    <n v="0"/>
    <s v="Nej"/>
    <n v="0"/>
    <n v="0"/>
    <n v="0"/>
    <n v="0"/>
    <n v="5"/>
    <n v="0"/>
    <n v="0"/>
    <n v="0"/>
    <n v="0"/>
    <n v="0"/>
    <n v="0"/>
    <n v="0"/>
    <n v="150000"/>
    <n v="30000"/>
    <n v="0"/>
    <s v="Ja"/>
    <n v="0"/>
    <s v="Magdalena"/>
    <n v="2007"/>
    <n v="37"/>
    <n v="0"/>
    <s v="køkkenleder fra Polen"/>
    <s v="fra svenske institutioner"/>
    <n v="0"/>
    <n v="0"/>
    <n v="0"/>
    <n v="0"/>
    <n v="0"/>
    <n v="0"/>
    <n v="0"/>
    <n v="0"/>
    <n v="70"/>
    <n v="70"/>
    <n v="2"/>
    <n v="1"/>
    <s v="Ja"/>
    <s v="ja"/>
    <s v="Ja"/>
    <s v="Ja"/>
    <n v="0"/>
    <s v="Ja"/>
    <n v="0"/>
    <s v="Ja"/>
    <n v="0"/>
    <s v="ja"/>
    <n v="0"/>
    <n v="0"/>
    <s v="Køkken blandet tilvirk"/>
    <s v="Ja"/>
    <s v="Mindre"/>
    <s v="Mindre"/>
    <s v="Nej"/>
    <s v="mere køleskab/frysekapacitet. Man kunne etablere en kogeø i midten og dermed frigive plads ved vinduerne til køkkenbord som er en stor mangelvare. Flerekogeplader"/>
    <n v="0"/>
    <n v="0"/>
    <n v="0"/>
    <n v="0"/>
    <n v="0"/>
    <n v="0"/>
    <n v="0"/>
    <n v="0"/>
    <n v="0"/>
    <s v="Mariah / Sine"/>
    <d v="2009-04-14T00:00:00"/>
    <n v="0"/>
    <n v="0"/>
    <n v="1"/>
    <n v="5"/>
    <n v="0"/>
    <n v="0"/>
    <n v="1"/>
    <n v="0"/>
    <n v="0"/>
    <n v="0"/>
    <n v="0"/>
    <n v="2"/>
    <n v="0"/>
    <n v="0"/>
    <n v="1"/>
    <n v="0"/>
    <n v="0"/>
    <n v="2"/>
    <n v="0"/>
    <n v="1"/>
    <n v="4"/>
    <s v="ken"/>
    <n v="5"/>
    <s v="Ja"/>
    <n v="18"/>
    <s v="Ja"/>
    <s v="Ja"/>
    <s v="ja"/>
    <n v="3"/>
    <s v="ingen plads"/>
    <s v="bordplads er en kæmpe mangelvare, ligeså depot"/>
    <n v="0"/>
    <x v="0"/>
    <s v="Amager"/>
    <n v="64"/>
    <n v="0"/>
    <n v="66"/>
    <n v="0"/>
    <n v="0"/>
    <n v="0"/>
    <n v="0"/>
    <n v="0"/>
    <n v="0"/>
    <n v="0"/>
    <n v="0"/>
    <n v="0"/>
    <n v="0"/>
    <n v="0"/>
    <n v="196577.53"/>
  </r>
  <r>
    <x v="0"/>
    <n v="37246"/>
    <s v="Regnbuen/Lyspunktet"/>
    <x v="0"/>
    <s v="Lygtemagerstien 21"/>
    <n v="2300"/>
    <s v="København S"/>
    <s v="32 58 62 51"/>
    <s v="37246@buf.kk.dk"/>
    <s v="Dorte Pedersen"/>
    <n v="32962650"/>
    <n v="32586251"/>
    <s v="37246@buf.kk.dk"/>
    <s v="Integreret"/>
    <n v="34"/>
    <n v="0"/>
    <n v="40"/>
    <n v="0"/>
    <n v="0"/>
    <n v="0"/>
    <n v="0"/>
    <s v="Nej"/>
    <n v="0"/>
    <n v="0"/>
    <n v="5"/>
    <n v="5"/>
    <n v="5"/>
    <n v="5"/>
    <n v="0"/>
    <n v="5"/>
    <n v="0"/>
    <n v="0"/>
    <n v="5"/>
    <n v="0"/>
    <n v="80000"/>
    <n v="8000"/>
    <n v="0"/>
    <s v="Ja"/>
    <s v="nej"/>
    <s v="Birgitte Petersen"/>
    <n v="2007"/>
    <n v="30"/>
    <n v="0"/>
    <s v="ufaglært"/>
    <n v="0"/>
    <s v="hygiejne"/>
    <n v="0"/>
    <n v="0"/>
    <n v="0"/>
    <n v="0"/>
    <n v="0"/>
    <n v="0"/>
    <n v="0"/>
    <n v="85"/>
    <n v="25"/>
    <n v="3"/>
    <n v="3"/>
    <s v="Ja"/>
    <s v="ja"/>
    <s v="Ja"/>
    <s v="Ja"/>
    <n v="0"/>
    <s v="Ja"/>
    <n v="0"/>
    <s v="Ja"/>
    <n v="0"/>
    <s v="ja"/>
    <n v="0"/>
    <n v="0"/>
    <s v="produktionskøkken"/>
    <s v="nej"/>
    <n v="0"/>
    <n v="0"/>
    <n v="0"/>
    <s v="køkkenet skal ombygges da vuggestue og børnehave sammenlægges. Skulle gerne ske inden årsskifte"/>
    <n v="0"/>
    <n v="0"/>
    <n v="0"/>
    <n v="0"/>
    <n v="0"/>
    <n v="0"/>
    <n v="0"/>
    <n v="0"/>
    <n v="0"/>
    <s v="Cathrine Jerrik/Sine"/>
    <d v="2009-04-15T00:00:00"/>
    <n v="0"/>
    <n v="0"/>
    <n v="1"/>
    <n v="4"/>
    <n v="0"/>
    <n v="2"/>
    <n v="0"/>
    <n v="0"/>
    <n v="0"/>
    <n v="0"/>
    <n v="2"/>
    <n v="0"/>
    <n v="0"/>
    <n v="0"/>
    <n v="0"/>
    <n v="2"/>
    <n v="0"/>
    <n v="0"/>
    <n v="0"/>
    <n v="1"/>
    <n v="20"/>
    <s v="Miele"/>
    <n v="5"/>
    <s v="Nej"/>
    <n v="0"/>
    <s v="Ja"/>
    <s v="Ja"/>
    <s v="Nej"/>
    <n v="3"/>
    <s v="God plads"/>
    <n v="0"/>
    <n v="0"/>
    <x v="0"/>
    <s v="Amager"/>
    <n v="34"/>
    <n v="0"/>
    <n v="40"/>
    <n v="0"/>
    <n v="0"/>
    <n v="0"/>
    <n v="0"/>
    <n v="0"/>
    <n v="0"/>
    <n v="0"/>
    <n v="0"/>
    <n v="0"/>
    <n v="0"/>
    <n v="0"/>
    <n v="123508.67"/>
  </r>
  <r>
    <x v="0"/>
    <n v="37262"/>
    <s v="Stolemagerstien"/>
    <x v="0"/>
    <s v="Stolemagerstien 21"/>
    <n v="2300"/>
    <s v="København S"/>
    <s v="32 55 63 53"/>
    <s v="37262@buf.kk.dk"/>
    <n v="0"/>
    <s v="."/>
    <s v="."/>
    <s v="37262@buf.kk.dk"/>
    <s v="Integreret"/>
    <n v="33"/>
    <n v="0"/>
    <n v="42"/>
    <n v="0"/>
    <n v="0"/>
    <n v="0"/>
    <n v="0"/>
    <s v="Nej"/>
    <n v="0"/>
    <n v="0"/>
    <n v="5"/>
    <n v="5"/>
    <n v="5"/>
    <n v="5"/>
    <n v="0"/>
    <n v="5"/>
    <n v="5"/>
    <n v="0"/>
    <n v="5"/>
    <n v="0"/>
    <n v="160000"/>
    <n v="65000"/>
    <n v="0"/>
    <s v="Ja"/>
    <s v="nej"/>
    <s v="Yelda Gazier"/>
    <n v="2009"/>
    <n v="37"/>
    <n v="0"/>
    <s v="ufaglært"/>
    <n v="0"/>
    <s v="kommer"/>
    <n v="0"/>
    <n v="0"/>
    <n v="0"/>
    <n v="0"/>
    <n v="0"/>
    <n v="0"/>
    <n v="0"/>
    <n v="95"/>
    <n v="25"/>
    <n v="0"/>
    <n v="0"/>
    <s v="Ja"/>
    <s v="ja"/>
    <s v="Ja"/>
    <s v="Ja"/>
    <n v="0"/>
    <s v="Ja"/>
    <n v="0"/>
    <s v="Ja"/>
    <n v="0"/>
    <s v="ja"/>
    <s v="vil evt. gerne tilbydes hjælp"/>
    <n v="0"/>
    <s v="produktionskøkken"/>
    <s v="Ja"/>
    <s v="Mindre"/>
    <s v="Ingen"/>
    <s v="Nej"/>
    <s v="1 røremaskine, bjørn mellemstørrelse, stor stavblender, grønthakker (food processor)"/>
    <n v="0"/>
    <n v="0"/>
    <n v="0"/>
    <n v="0"/>
    <n v="0"/>
    <n v="0"/>
    <n v="0"/>
    <n v="0"/>
    <n v="0"/>
    <s v="Cathrine Jerrik/Sine"/>
    <d v="2009-04-15T00:00:00"/>
    <n v="0"/>
    <n v="0"/>
    <n v="1"/>
    <n v="4"/>
    <n v="0"/>
    <n v="2"/>
    <n v="0"/>
    <n v="0"/>
    <n v="0"/>
    <n v="0"/>
    <n v="2"/>
    <n v="0"/>
    <n v="0"/>
    <n v="0"/>
    <n v="0"/>
    <n v="0"/>
    <n v="1"/>
    <n v="0"/>
    <n v="0"/>
    <n v="1"/>
    <n v="20"/>
    <s v="Miele"/>
    <n v="5"/>
    <s v="Nej"/>
    <n v="0"/>
    <s v="Nej"/>
    <s v="Nej"/>
    <s v="Nej"/>
    <n v="3"/>
    <s v="God plads"/>
    <s v="Stort lager"/>
    <n v="0"/>
    <x v="0"/>
    <s v="Amager"/>
    <n v="33"/>
    <n v="0"/>
    <n v="42"/>
    <n v="0"/>
    <n v="0"/>
    <n v="0"/>
    <n v="0"/>
    <n v="0"/>
    <n v="0"/>
    <n v="0"/>
    <n v="0"/>
    <n v="0"/>
    <n v="0"/>
    <n v="0"/>
    <n v="119896.21"/>
  </r>
  <r>
    <x v="0"/>
    <n v="37263"/>
    <s v="Spiren"/>
    <x v="0"/>
    <s v="Amagerbrogade 262"/>
    <n v="2300"/>
    <s v="København S"/>
    <n v="26778793"/>
    <s v="37263@buf.kk.dk"/>
    <s v="Inge Steenbach"/>
    <n v="0"/>
    <n v="0"/>
    <s v="37263@buf.kk.dk"/>
    <s v="Integreret"/>
    <n v="42"/>
    <n v="0"/>
    <n v="60"/>
    <n v="0"/>
    <n v="0"/>
    <n v="0"/>
    <n v="0"/>
    <n v="0"/>
    <n v="0"/>
    <n v="0"/>
    <n v="5"/>
    <n v="5"/>
    <n v="3"/>
    <n v="5"/>
    <n v="0"/>
    <n v="5"/>
    <n v="0"/>
    <n v="0"/>
    <n v="5"/>
    <n v="0"/>
    <n v="120000"/>
    <n v="60000"/>
    <n v="0"/>
    <s v="Ja"/>
    <n v="0"/>
    <n v="0"/>
    <n v="0"/>
    <n v="20"/>
    <s v="Vikar for køkkenmedarb (de skal have ansat en ny)"/>
    <n v="0"/>
    <n v="0"/>
    <n v="0"/>
    <n v="0"/>
    <n v="0"/>
    <n v="0"/>
    <n v="0"/>
    <n v="0"/>
    <n v="0"/>
    <n v="0"/>
    <n v="75"/>
    <n v="80"/>
    <n v="2"/>
    <n v="1"/>
    <s v="nej"/>
    <s v="Nej"/>
    <s v="Ja"/>
    <s v="Ja"/>
    <n v="0"/>
    <s v="Ja"/>
    <n v="0"/>
    <s v="Ja"/>
    <n v="0"/>
    <s v="Nej"/>
    <s v="vil gerne have hjælp"/>
    <n v="0"/>
    <s v="produktionskøkken"/>
    <s v="Ja"/>
    <n v="0"/>
    <n v="0"/>
    <n v="0"/>
    <n v="0"/>
    <n v="0"/>
    <n v="0"/>
    <n v="0"/>
    <n v="0"/>
    <n v="0"/>
    <n v="0"/>
    <n v="0"/>
    <n v="0"/>
    <s v="Flytter til oktober til ny inst så bliver der ca. 110 børn fordelt på vg og bh"/>
    <s v="Lone Voss"/>
    <d v="1899-12-30T00:00:00"/>
    <n v="0"/>
    <n v="0"/>
    <n v="0"/>
    <n v="0"/>
    <n v="0"/>
    <n v="0"/>
    <n v="0"/>
    <n v="0"/>
    <n v="0"/>
    <n v="0"/>
    <n v="0"/>
    <n v="0"/>
    <n v="0"/>
    <n v="0"/>
    <n v="0"/>
    <n v="0"/>
    <n v="0"/>
    <n v="0"/>
    <n v="0"/>
    <n v="0"/>
    <n v="0"/>
    <n v="0"/>
    <n v="0"/>
    <n v="0"/>
    <n v="0"/>
    <n v="0"/>
    <n v="0"/>
    <n v="0"/>
    <n v="0"/>
    <n v="0"/>
    <s v="Køkkendelen er ikke udfyldt da inst. Flytter og får helt nyt køkken som kan lave mad til alle b ørnene. Har seet tegning over det nye køkken"/>
    <n v="0"/>
    <x v="0"/>
    <s v="Amager"/>
    <n v="42"/>
    <n v="0"/>
    <n v="60"/>
    <n v="0"/>
    <n v="0"/>
    <n v="0"/>
    <n v="0"/>
    <n v="0"/>
    <n v="0"/>
    <n v="0"/>
    <n v="0"/>
    <n v="0"/>
    <n v="0"/>
    <n v="0"/>
    <n v="149778.62"/>
  </r>
  <r>
    <x v="0"/>
    <n v="37316"/>
    <s v="Den integrerede institution Vanddråben"/>
    <x v="0"/>
    <s v="Kongelundsvej 79"/>
    <n v="2300"/>
    <s v="København S"/>
    <s v="32 46 06 20"/>
    <s v="2304@buf.kk.dk"/>
    <s v="Gitte Meyer Jensen"/>
    <n v="32520164"/>
    <n v="32460620"/>
    <s v="37316@buf.kk.dk"/>
    <s v="Integreret"/>
    <n v="42"/>
    <n v="0"/>
    <n v="44"/>
    <n v="0"/>
    <n v="0"/>
    <n v="0"/>
    <n v="0"/>
    <s v="Nej"/>
    <n v="0"/>
    <n v="0"/>
    <n v="5"/>
    <n v="5"/>
    <n v="5"/>
    <n v="5"/>
    <n v="0"/>
    <n v="5"/>
    <n v="5"/>
    <n v="1"/>
    <n v="5"/>
    <n v="0"/>
    <n v="80000"/>
    <n v="50000"/>
    <n v="0"/>
    <s v="Ja"/>
    <s v="nej"/>
    <s v="Gitte Nielsen"/>
    <n v="2005"/>
    <n v="35"/>
    <n v="0"/>
    <s v="kok fra 1997"/>
    <s v="3 år i anden inst."/>
    <s v="grøntasagskursus i Madhus"/>
    <n v="0"/>
    <n v="0"/>
    <n v="0"/>
    <n v="0"/>
    <n v="0"/>
    <n v="0"/>
    <n v="0"/>
    <n v="90"/>
    <n v="90"/>
    <n v="1"/>
    <n v="1"/>
    <s v="Ja"/>
    <s v="ja"/>
    <s v="Ja"/>
    <s v="Ja"/>
    <n v="0"/>
    <s v="Ja"/>
    <n v="0"/>
    <s v="Ja"/>
    <n v="0"/>
    <s v="ja"/>
    <n v="0"/>
    <n v="0"/>
    <s v="produktionskøkken"/>
    <s v="nej"/>
    <s v="Større"/>
    <s v="Mindre"/>
    <n v="0"/>
    <s v="2 ovne mere eller en stor ny konvektionsovn, grøntsagsrobot, den ene vask bør skiftes ud med en større. Hurtigere opvaskemaskine"/>
    <n v="0"/>
    <n v="0"/>
    <n v="0"/>
    <n v="0"/>
    <n v="0"/>
    <n v="0"/>
    <n v="0"/>
    <n v="0"/>
    <n v="0"/>
    <s v="Mariah"/>
    <s v="31.03.09"/>
    <n v="0"/>
    <n v="0"/>
    <n v="1"/>
    <n v="5"/>
    <n v="0"/>
    <n v="2"/>
    <n v="0"/>
    <n v="0"/>
    <n v="0"/>
    <n v="0"/>
    <n v="2"/>
    <n v="0"/>
    <n v="0"/>
    <n v="0"/>
    <n v="0"/>
    <n v="0"/>
    <n v="2"/>
    <n v="0"/>
    <n v="0"/>
    <n v="1"/>
    <n v="19"/>
    <s v="Miele professional"/>
    <n v="5"/>
    <s v="Nej"/>
    <n v="0"/>
    <s v="Ja"/>
    <n v="0"/>
    <n v="0"/>
    <n v="2"/>
    <s v="Begrænset"/>
    <n v="0"/>
    <n v="0"/>
    <x v="0"/>
    <s v="Amager"/>
    <n v="39"/>
    <n v="0"/>
    <n v="44"/>
    <n v="0"/>
    <n v="0"/>
    <n v="0"/>
    <n v="0"/>
    <n v="0"/>
    <n v="0"/>
    <n v="0"/>
    <n v="0"/>
    <n v="0"/>
    <n v="0"/>
    <n v="0"/>
    <n v="139262.32"/>
  </r>
  <r>
    <x v="0"/>
    <n v="37328"/>
    <s v="Jorden Rundt"/>
    <x v="0"/>
    <s v="Tom Kristensens Vej 8"/>
    <n v="2300"/>
    <s v="København S"/>
    <s v="32 64 02 00"/>
    <s v="37328@buf.kk.dk"/>
    <s v="Solvej Hansen"/>
    <n v="32953398"/>
    <n v="0"/>
    <s v="37328@buf.kk.dk"/>
    <s v="Integreret"/>
    <n v="36"/>
    <n v="0"/>
    <n v="44"/>
    <n v="0"/>
    <n v="0"/>
    <n v="0"/>
    <n v="0"/>
    <s v="Nej"/>
    <n v="0"/>
    <n v="0"/>
    <n v="5"/>
    <n v="5"/>
    <n v="5"/>
    <n v="5"/>
    <n v="0"/>
    <n v="5"/>
    <n v="5"/>
    <n v="1"/>
    <n v="5"/>
    <n v="0"/>
    <n v="65000"/>
    <n v="35000"/>
    <n v="0"/>
    <s v="Ja"/>
    <n v="0"/>
    <s v="Kirsten Nissen"/>
    <n v="2007"/>
    <n v="32"/>
    <n v="0"/>
    <s v="ufaglært"/>
    <s v="mange års"/>
    <s v="hygiejne"/>
    <n v="0"/>
    <n v="0"/>
    <n v="0"/>
    <n v="0"/>
    <n v="0"/>
    <n v="0"/>
    <n v="0"/>
    <n v="90"/>
    <n v="85"/>
    <n v="2"/>
    <n v="2"/>
    <s v="Ja"/>
    <s v="Nej"/>
    <s v="Ja"/>
    <s v="Ja"/>
    <n v="0"/>
    <s v="Ja"/>
    <n v="0"/>
    <s v="Ja"/>
    <n v="0"/>
    <s v="ja"/>
    <n v="0"/>
    <n v="0"/>
    <s v="produktionskøkken"/>
    <s v="nej"/>
    <s v="Større"/>
    <n v="0"/>
    <n v="0"/>
    <s v="en industriopvasker ex Miele der tager et par minutter, løftevogn &quot;Emma&quot; til den store Bjørn."/>
    <n v="0"/>
    <n v="0"/>
    <n v="0"/>
    <n v="0"/>
    <n v="0"/>
    <n v="0"/>
    <n v="0"/>
    <n v="0"/>
    <n v="0"/>
    <s v="Cathrine Joachim Jerrik"/>
    <s v="1.4.2009"/>
    <n v="0"/>
    <n v="0"/>
    <n v="1"/>
    <n v="4"/>
    <n v="0"/>
    <n v="2"/>
    <n v="0"/>
    <n v="0"/>
    <n v="0"/>
    <n v="0"/>
    <n v="2"/>
    <n v="0"/>
    <n v="0"/>
    <n v="0"/>
    <n v="0"/>
    <n v="0"/>
    <n v="2"/>
    <n v="0"/>
    <n v="0"/>
    <n v="1"/>
    <n v="20"/>
    <s v="Miele"/>
    <n v="3"/>
    <s v="Ja"/>
    <n v="30"/>
    <n v="0"/>
    <n v="0"/>
    <s v="ja"/>
    <n v="3"/>
    <s v="God plads"/>
    <s v="Køkkenet laver kun mad til børnene i nov-dec-jan ellers kører de med madpakker"/>
    <n v="0"/>
    <x v="0"/>
    <s v="Amager"/>
    <n v="40"/>
    <n v="0"/>
    <n v="44"/>
    <n v="0"/>
    <n v="0"/>
    <n v="0"/>
    <n v="0"/>
    <n v="0"/>
    <n v="0"/>
    <n v="0"/>
    <n v="0"/>
    <n v="0"/>
    <n v="0"/>
    <n v="0"/>
    <n v="135032.48000000001"/>
  </r>
  <r>
    <x v="0"/>
    <n v="37334"/>
    <s v="Børnehuset Gullfossgade"/>
    <x v="0"/>
    <s v="Gullfossgade 2"/>
    <n v="2300"/>
    <s v="København S"/>
    <s v="32 64 05 60"/>
    <s v="37334@buf.kk.dk"/>
    <s v="Kathrina Dauscha"/>
    <n v="26230276"/>
    <n v="32640560"/>
    <s v="37334@buf.kk.dk"/>
    <s v="Integreret"/>
    <n v="72"/>
    <n v="0"/>
    <n v="75"/>
    <n v="0"/>
    <n v="0"/>
    <n v="0"/>
    <n v="0"/>
    <s v="Nej"/>
    <n v="0"/>
    <n v="0"/>
    <n v="5"/>
    <n v="5"/>
    <n v="4"/>
    <n v="5"/>
    <n v="0"/>
    <n v="5"/>
    <n v="5"/>
    <n v="0"/>
    <n v="5"/>
    <n v="0"/>
    <n v="400000"/>
    <n v="0"/>
    <n v="0"/>
    <s v="Ja"/>
    <n v="0"/>
    <s v="Charlotte Hansen"/>
    <n v="2005"/>
    <n v="37"/>
    <n v="0"/>
    <s v="ufaglært"/>
    <s v="10 års erfaring"/>
    <s v="amu-pædagogisk arbejde, kost til småbørn, grøntkursus"/>
    <n v="0"/>
    <n v="0"/>
    <n v="0"/>
    <n v="0"/>
    <n v="0"/>
    <n v="0"/>
    <n v="0"/>
    <n v="80"/>
    <n v="80"/>
    <n v="2"/>
    <n v="2"/>
    <s v="Ja"/>
    <s v="Nej"/>
    <s v="Ja"/>
    <s v="Ja"/>
    <n v="0"/>
    <s v="Ja"/>
    <n v="0"/>
    <s v="Ja"/>
    <n v="0"/>
    <s v="Nej"/>
    <s v="vil gerne kontaktes vedr ansættelse af køkkenpersonale"/>
    <n v="0"/>
    <s v="produktionskøkken"/>
    <s v="Ja"/>
    <s v="Mindre"/>
    <n v="0"/>
    <n v="0"/>
    <s v="en kartoffelskræller er meget ønsket, og en grøntsagsrobot"/>
    <n v="0"/>
    <n v="0"/>
    <n v="0"/>
    <n v="0"/>
    <n v="0"/>
    <n v="0"/>
    <n v="0"/>
    <n v="0"/>
    <n v="0"/>
    <s v="Cathrine Jerrik"/>
    <s v="6.4.2009"/>
    <n v="0"/>
    <n v="0"/>
    <n v="1"/>
    <n v="5"/>
    <n v="0"/>
    <n v="3"/>
    <n v="0"/>
    <n v="0"/>
    <n v="0"/>
    <n v="1"/>
    <n v="3"/>
    <n v="0"/>
    <n v="0"/>
    <n v="0"/>
    <n v="0"/>
    <n v="0"/>
    <n v="2"/>
    <n v="0"/>
    <n v="0"/>
    <n v="1"/>
    <n v="2"/>
    <s v="Miele industri"/>
    <n v="10"/>
    <s v="Ja"/>
    <n v="20"/>
    <n v="0"/>
    <s v="Ja"/>
    <n v="0"/>
    <n v="3"/>
    <s v="God plads"/>
    <s v="Institutionen har 75 børnehavebørn som kører dagligt til skovbørnehave i Gribskov &quot;Hvidekilde&quot; hvor de har et hus, der er ny restaureret med køkken til at lave mad i, der skal bare ansættes en køkkenperson"/>
    <n v="0"/>
    <x v="0"/>
    <s v="Amager"/>
    <n v="72"/>
    <n v="0"/>
    <n v="45"/>
    <n v="0"/>
    <n v="0"/>
    <n v="0"/>
    <n v="0"/>
    <n v="0"/>
    <n v="0"/>
    <n v="0"/>
    <n v="0"/>
    <n v="0"/>
    <n v="0"/>
    <n v="0"/>
    <n v="414974.83"/>
  </r>
  <r>
    <x v="0"/>
    <s v="37334_u"/>
    <s v="Børnehuset Gullfossgade"/>
    <x v="0"/>
    <s v="Gullfossgade 2"/>
    <n v="2300"/>
    <s v="København S"/>
    <s v="32 64 05 60"/>
    <s v="37334@buf.kk.dk"/>
    <s v="Kathrina Dauscha"/>
    <n v="26230276"/>
    <n v="32640560"/>
    <s v="37334@buf.kk.dk"/>
    <s v="Integreret"/>
    <n v="72"/>
    <n v="0"/>
    <n v="75"/>
    <n v="0"/>
    <n v="0"/>
    <n v="0"/>
    <n v="0"/>
    <n v="0"/>
    <n v="0"/>
    <n v="0"/>
    <n v="5"/>
    <n v="5"/>
    <n v="4"/>
    <n v="5"/>
    <n v="0"/>
    <n v="5"/>
    <n v="5"/>
    <n v="0"/>
    <n v="0"/>
    <n v="0"/>
    <n v="400000"/>
    <n v="0"/>
    <n v="0"/>
    <n v="0"/>
    <n v="0"/>
    <n v="0"/>
    <n v="0"/>
    <n v="0"/>
    <n v="0"/>
    <n v="0"/>
    <n v="0"/>
    <n v="0"/>
    <n v="0"/>
    <n v="0"/>
    <n v="0"/>
    <n v="0"/>
    <n v="0"/>
    <n v="0"/>
    <n v="0"/>
    <n v="80"/>
    <n v="80"/>
    <n v="0"/>
    <n v="0"/>
    <n v="0"/>
    <n v="0"/>
    <n v="0"/>
    <n v="0"/>
    <n v="0"/>
    <n v="0"/>
    <n v="0"/>
    <n v="0"/>
    <n v="0"/>
    <s v="Nej"/>
    <n v="0"/>
    <n v="0"/>
    <s v="Ved ikke"/>
    <n v="0"/>
    <n v="0"/>
    <n v="0"/>
    <n v="0"/>
    <n v="0"/>
    <n v="0"/>
    <n v="0"/>
    <n v="0"/>
    <n v="0"/>
    <n v="0"/>
    <n v="0"/>
    <n v="0"/>
    <n v="0"/>
    <n v="0"/>
    <s v="Lone Voss"/>
    <d v="1899-12-30T00:00:00"/>
    <n v="0"/>
    <n v="0"/>
    <n v="0"/>
    <n v="0"/>
    <n v="0"/>
    <n v="0"/>
    <n v="0"/>
    <n v="0"/>
    <n v="0"/>
    <n v="0"/>
    <n v="0"/>
    <n v="0"/>
    <n v="0"/>
    <n v="0"/>
    <n v="0"/>
    <n v="0"/>
    <n v="0"/>
    <n v="0"/>
    <n v="0"/>
    <n v="0"/>
    <n v="0"/>
    <n v="0"/>
    <n v="0"/>
    <n v="0"/>
    <n v="0"/>
    <n v="0"/>
    <n v="0"/>
    <n v="0"/>
    <n v="0"/>
    <n v="0"/>
    <n v="0"/>
    <n v="0"/>
    <x v="0"/>
    <s v="Amager"/>
    <n v="72"/>
    <n v="0"/>
    <n v="45"/>
    <n v="0"/>
    <n v="0"/>
    <n v="0"/>
    <n v="0"/>
    <n v="0"/>
    <n v="0"/>
    <n v="0"/>
    <n v="0"/>
    <n v="0"/>
    <n v="0"/>
    <n v="0"/>
    <n v="414974.83"/>
  </r>
  <r>
    <x v="0"/>
    <n v="37421"/>
    <s v="Solsikken"/>
    <x v="0"/>
    <s v="Amagerfælledvej 97"/>
    <n v="2300"/>
    <s v="København S"/>
    <s v="32 59 50 58"/>
    <s v="37421@buf.kk.dk"/>
    <s v="Lisbeth Marianne Skaarup"/>
    <n v="32540078"/>
    <n v="0"/>
    <s v="37421@buf.kk.dk"/>
    <s v="Integreret"/>
    <n v="12"/>
    <n v="0"/>
    <n v="44"/>
    <n v="0"/>
    <n v="0"/>
    <n v="0"/>
    <n v="0"/>
    <n v="0"/>
    <n v="0"/>
    <n v="0"/>
    <n v="5"/>
    <n v="5"/>
    <n v="3"/>
    <n v="5"/>
    <n v="0"/>
    <n v="5"/>
    <n v="0"/>
    <n v="0"/>
    <n v="5"/>
    <n v="0"/>
    <n v="100000"/>
    <n v="70000"/>
    <n v="0"/>
    <s v="Ja"/>
    <n v="0"/>
    <s v="Isabella Winther"/>
    <n v="2004"/>
    <n v="15"/>
    <n v="0"/>
    <s v="ufaglært"/>
    <n v="0"/>
    <s v="hygiejne, miljøtjenesten, økokurser"/>
    <n v="0"/>
    <n v="0"/>
    <n v="0"/>
    <n v="0"/>
    <n v="0"/>
    <n v="0"/>
    <n v="0"/>
    <n v="85"/>
    <n v="100"/>
    <n v="2"/>
    <n v="2"/>
    <s v="Ja"/>
    <s v="Nej"/>
    <s v="Ja"/>
    <s v="Ja"/>
    <n v="0"/>
    <s v="Ja"/>
    <n v="0"/>
    <s v="Ja"/>
    <n v="0"/>
    <s v="Nej"/>
    <n v="0"/>
    <n v="0"/>
    <s v="produktionskøkken"/>
    <s v="Ja"/>
    <s v="Større"/>
    <n v="0"/>
    <n v="0"/>
    <s v="et nyt komfur, røremaskine, 2 køleskabe, 1 fryser"/>
    <n v="0"/>
    <n v="0"/>
    <n v="0"/>
    <n v="0"/>
    <n v="0"/>
    <n v="0"/>
    <n v="0"/>
    <n v="0"/>
    <n v="0"/>
    <s v="Cathrine Jerrik"/>
    <s v="3.4.2009"/>
    <n v="0"/>
    <n v="1"/>
    <n v="0"/>
    <n v="0"/>
    <n v="0"/>
    <n v="1"/>
    <n v="0"/>
    <n v="0"/>
    <n v="0"/>
    <n v="2"/>
    <n v="0"/>
    <n v="0"/>
    <n v="0"/>
    <n v="0"/>
    <n v="0"/>
    <n v="2"/>
    <n v="0"/>
    <n v="0"/>
    <n v="0"/>
    <n v="1"/>
    <n v="20"/>
    <s v="Miele"/>
    <n v="0"/>
    <n v="0"/>
    <n v="0"/>
    <s v="Ja"/>
    <s v="Ja"/>
    <n v="0"/>
    <n v="2"/>
    <s v="Begrænset"/>
    <n v="0"/>
    <n v="0"/>
    <x v="0"/>
    <s v="Amager"/>
    <n v="12"/>
    <n v="0"/>
    <n v="44"/>
    <n v="0"/>
    <n v="0"/>
    <n v="0"/>
    <n v="0"/>
    <n v="0"/>
    <n v="0"/>
    <n v="0"/>
    <n v="0"/>
    <n v="0"/>
    <n v="0"/>
    <n v="0"/>
    <n v="82936.210000000006"/>
  </r>
  <r>
    <x v="0"/>
    <n v="37445"/>
    <s v="Viften"/>
    <x v="0"/>
    <s v="Lybækgade 15"/>
    <n v="2300"/>
    <s v="København S"/>
    <s v="32 59 91 56"/>
    <s v="37445@buf.kk.dk"/>
    <s v="Lone Pedersen"/>
    <n v="32970272"/>
    <n v="0"/>
    <s v="37445@buf.kk.dk"/>
    <s v="Integreret"/>
    <n v="36"/>
    <n v="0"/>
    <n v="40"/>
    <n v="0"/>
    <n v="0"/>
    <n v="0"/>
    <n v="0"/>
    <s v="Nej"/>
    <n v="0"/>
    <n v="0"/>
    <n v="5"/>
    <n v="5"/>
    <n v="4"/>
    <n v="5"/>
    <n v="0"/>
    <n v="5"/>
    <n v="5"/>
    <n v="0"/>
    <n v="5"/>
    <n v="0"/>
    <n v="192000"/>
    <n v="0"/>
    <n v="0"/>
    <s v="Ja"/>
    <n v="0"/>
    <s v="lisbeth petersen"/>
    <n v="2007"/>
    <n v="30"/>
    <n v="0"/>
    <s v="køkkenleder"/>
    <s v="17 års erfaring fra døgninst. Køkken og kantine"/>
    <s v="masser"/>
    <n v="0"/>
    <n v="0"/>
    <n v="0"/>
    <n v="0"/>
    <n v="0"/>
    <n v="0"/>
    <n v="0"/>
    <n v="97"/>
    <n v="97"/>
    <n v="2"/>
    <n v="2"/>
    <s v="nej"/>
    <s v="ja"/>
    <s v="Ja"/>
    <s v="Ja"/>
    <n v="0"/>
    <s v="Ja"/>
    <n v="0"/>
    <s v="Ja"/>
    <n v="0"/>
    <n v="0"/>
    <s v="ved ikke"/>
    <n v="0"/>
    <s v="produktionskøkken"/>
    <s v="nej"/>
    <s v="Mindre"/>
    <s v="Mindre"/>
    <n v="0"/>
    <s v="konvektionsovn, køl, hurtigere opvaskemaskine"/>
    <n v="0"/>
    <n v="0"/>
    <n v="0"/>
    <n v="0"/>
    <n v="0"/>
    <n v="0"/>
    <n v="0"/>
    <n v="0"/>
    <s v="Da rumlepotbørnene er en usikkerhedsfaktor er det vanskeligt at fastlægge køkkenbehov"/>
    <s v="Ayo"/>
    <s v="24.03.09"/>
    <n v="0"/>
    <n v="0"/>
    <n v="1"/>
    <n v="4"/>
    <n v="0"/>
    <n v="2"/>
    <n v="0"/>
    <n v="0"/>
    <n v="0"/>
    <n v="0"/>
    <n v="3"/>
    <n v="0"/>
    <n v="0"/>
    <n v="0"/>
    <n v="0"/>
    <n v="0"/>
    <n v="1"/>
    <n v="0"/>
    <n v="0"/>
    <n v="1"/>
    <n v="20"/>
    <s v="Miele"/>
    <n v="4"/>
    <s v="Ja"/>
    <n v="15"/>
    <s v="Nej"/>
    <s v="Nej"/>
    <s v="ja"/>
    <n v="3"/>
    <s v="Begrænset"/>
    <s v="Der er skrevet 2½ vask. Lagereter fyldt op med køl + frys og fire hylder til kolonial"/>
    <n v="0"/>
    <x v="0"/>
    <s v="Amager"/>
    <n v="36"/>
    <n v="0"/>
    <n v="40"/>
    <n v="0"/>
    <n v="0"/>
    <n v="0"/>
    <n v="0"/>
    <n v="0"/>
    <n v="0"/>
    <n v="0"/>
    <n v="0"/>
    <n v="0"/>
    <n v="0"/>
    <n v="0"/>
    <n v="175014.74"/>
  </r>
  <r>
    <x v="0"/>
    <s v="37445_u"/>
    <s v="Viften"/>
    <x v="0"/>
    <s v="Lybækgade 15"/>
    <n v="2300"/>
    <s v="København S"/>
    <s v="32 59 91 56"/>
    <s v="37445@buf.kk.dk"/>
    <s v="Lone Pedersen"/>
    <n v="32970272"/>
    <n v="0"/>
    <s v="37445@buf.kk.dk"/>
    <s v="Integreret"/>
    <n v="36"/>
    <n v="0"/>
    <n v="40"/>
    <n v="0"/>
    <n v="0"/>
    <n v="0"/>
    <n v="0"/>
    <s v="Nej"/>
    <n v="0"/>
    <n v="0"/>
    <n v="5"/>
    <n v="5"/>
    <n v="4"/>
    <n v="5"/>
    <n v="0"/>
    <n v="5"/>
    <n v="5"/>
    <n v="0"/>
    <n v="5"/>
    <n v="0"/>
    <n v="0"/>
    <n v="0"/>
    <n v="0"/>
    <n v="0"/>
    <n v="0"/>
    <n v="0"/>
    <n v="0"/>
    <n v="0"/>
    <n v="0"/>
    <n v="0"/>
    <n v="0"/>
    <n v="0"/>
    <n v="0"/>
    <n v="0"/>
    <n v="0"/>
    <n v="0"/>
    <n v="0"/>
    <n v="0"/>
    <n v="0"/>
    <n v="97"/>
    <n v="97"/>
    <n v="0"/>
    <n v="0"/>
    <n v="0"/>
    <n v="0"/>
    <n v="0"/>
    <n v="0"/>
    <n v="0"/>
    <n v="0"/>
    <n v="0"/>
    <n v="0"/>
    <n v="0"/>
    <n v="0"/>
    <n v="0"/>
    <n v="0"/>
    <n v="0"/>
    <n v="0"/>
    <n v="0"/>
    <n v="0"/>
    <n v="0"/>
    <n v="0"/>
    <n v="0"/>
    <n v="0"/>
    <n v="0"/>
    <n v="0"/>
    <n v="0"/>
    <n v="0"/>
    <n v="0"/>
    <n v="0"/>
    <n v="0"/>
    <s v="Birgitte Glerup"/>
    <d v="2009-04-28T00:00:00"/>
    <n v="0"/>
    <n v="0"/>
    <n v="0"/>
    <n v="0"/>
    <n v="0"/>
    <n v="0"/>
    <n v="0"/>
    <n v="0"/>
    <n v="0"/>
    <n v="0"/>
    <n v="0"/>
    <n v="0"/>
    <n v="0"/>
    <n v="0"/>
    <n v="0"/>
    <n v="0"/>
    <n v="0"/>
    <n v="0"/>
    <n v="0"/>
    <n v="0"/>
    <n v="0"/>
    <n v="0"/>
    <n v="0"/>
    <n v="0"/>
    <n v="0"/>
    <n v="0"/>
    <n v="0"/>
    <n v="0"/>
    <n v="0"/>
    <n v="0"/>
    <n v="0"/>
    <n v="0"/>
    <x v="0"/>
    <s v="Amager"/>
    <n v="36"/>
    <n v="0"/>
    <n v="40"/>
    <n v="0"/>
    <n v="0"/>
    <n v="0"/>
    <n v="0"/>
    <n v="0"/>
    <n v="0"/>
    <n v="0"/>
    <n v="0"/>
    <n v="0"/>
    <n v="0"/>
    <n v="0"/>
    <n v="175014.74"/>
  </r>
  <r>
    <x v="0"/>
    <n v="37462"/>
    <s v="Altankassen"/>
    <x v="0"/>
    <s v="Amagerfælledvej 53"/>
    <n v="2300"/>
    <s v="København S"/>
    <s v="32 96 61 02"/>
    <s v="37462@buf.kk.dk"/>
    <s v="Helle Løkke Lundsteen"/>
    <n v="38869000"/>
    <n v="40546104"/>
    <s v="37462@buf.kk.dk"/>
    <s v="Integreret"/>
    <n v="42"/>
    <n v="0"/>
    <n v="66"/>
    <n v="30"/>
    <n v="0"/>
    <n v="0"/>
    <n v="0"/>
    <s v="Nej"/>
    <n v="0"/>
    <n v="0"/>
    <n v="5"/>
    <n v="5"/>
    <n v="5"/>
    <n v="5"/>
    <n v="5"/>
    <n v="5"/>
    <n v="0"/>
    <n v="0"/>
    <n v="5"/>
    <n v="0"/>
    <n v="100000"/>
    <n v="0"/>
    <n v="0"/>
    <s v="Ja"/>
    <n v="0"/>
    <s v="Sanne Brillo"/>
    <n v="1998"/>
    <n v="35"/>
    <n v="0"/>
    <s v="ufaglært"/>
    <s v="ingen"/>
    <n v="0"/>
    <n v="0"/>
    <n v="0"/>
    <n v="0"/>
    <n v="0"/>
    <n v="0"/>
    <n v="0"/>
    <n v="0"/>
    <n v="95"/>
    <n v="95"/>
    <n v="2"/>
    <n v="1"/>
    <s v="Ja"/>
    <s v="Nej"/>
    <s v="Ja"/>
    <s v="Nej"/>
    <n v="0"/>
    <s v="Nej"/>
    <s v="er afventende og bekymrede men glade for at slippe med bøvl med madpakker"/>
    <s v="Nej"/>
    <n v="0"/>
    <s v="Nej"/>
    <n v="0"/>
    <n v="0"/>
    <s v="Køkken blandet tilvirk"/>
    <n v="0"/>
    <n v="0"/>
    <n v="0"/>
    <n v="0"/>
    <n v="0"/>
    <s v="Større"/>
    <s v="Mindre"/>
    <s v="Nej"/>
    <s v="flere vaske, nyt kogebord med kipsteger. Væggen til depotet skal fjernes og gøres til et stort rum. Tunnelopvaskemaskine, 2 ovne mere eller en konvektionsovn, mere bordplads, flere skabe, større bjørn, mere køl og frys"/>
    <n v="0"/>
    <n v="0"/>
    <n v="0"/>
    <n v="0"/>
    <n v="0"/>
    <s v="Mariah / Sine"/>
    <d v="2009-04-16T00:00:00"/>
    <n v="0"/>
    <n v="0"/>
    <n v="1"/>
    <n v="5"/>
    <n v="0"/>
    <n v="2"/>
    <n v="0"/>
    <n v="0"/>
    <n v="0"/>
    <n v="0"/>
    <n v="3"/>
    <n v="0"/>
    <n v="0"/>
    <n v="0"/>
    <n v="0"/>
    <n v="0"/>
    <n v="1"/>
    <n v="0"/>
    <n v="0"/>
    <n v="1"/>
    <n v="2"/>
    <s v="Miele"/>
    <n v="5"/>
    <s v="Ja"/>
    <n v="10"/>
    <s v="Nej"/>
    <s v="Ja"/>
    <s v="Nej"/>
    <n v="1"/>
    <s v="Begrænset"/>
    <s v="der er et tilstødende kontor til køkkenet som også kunne inddrages hvis væggen væltes"/>
    <n v="0"/>
    <x v="0"/>
    <s v="Amager"/>
    <n v="36"/>
    <n v="0"/>
    <n v="66"/>
    <n v="30"/>
    <n v="0"/>
    <n v="0"/>
    <n v="0"/>
    <n v="0"/>
    <n v="0"/>
    <n v="0"/>
    <n v="0"/>
    <n v="0"/>
    <n v="0"/>
    <n v="0"/>
    <n v="186583.36"/>
  </r>
  <r>
    <x v="0"/>
    <n v="37477"/>
    <s v="Østen for solen"/>
    <x v="0"/>
    <s v="Røde Mellemvej 73"/>
    <n v="2300"/>
    <s v="København S"/>
    <s v="32 84 54 90"/>
    <s v="37477@buf.kk.dk"/>
    <s v="Vibeke Andersen"/>
    <n v="32528292"/>
    <n v="0"/>
    <s v="ostenforsolen@buf.kk.dk"/>
    <s v="Integreret"/>
    <n v="36"/>
    <n v="0"/>
    <n v="44"/>
    <n v="0"/>
    <n v="0"/>
    <n v="0"/>
    <n v="0"/>
    <s v="Nej"/>
    <n v="0"/>
    <n v="0"/>
    <n v="5"/>
    <n v="5"/>
    <n v="5"/>
    <n v="5"/>
    <n v="0"/>
    <n v="5"/>
    <n v="5"/>
    <n v="0"/>
    <n v="5"/>
    <n v="0"/>
    <n v="150000"/>
    <n v="50000"/>
    <n v="0"/>
    <s v="Ja"/>
    <s v="nej"/>
    <s v="Trine"/>
    <n v="2007"/>
    <n v="37"/>
    <n v="0"/>
    <s v="køkkenassistent"/>
    <n v="0"/>
    <n v="0"/>
    <n v="0"/>
    <n v="0"/>
    <n v="0"/>
    <n v="0"/>
    <n v="0"/>
    <n v="0"/>
    <n v="0"/>
    <n v="95"/>
    <n v="90"/>
    <n v="1"/>
    <n v="1"/>
    <s v="Ja"/>
    <s v="ja"/>
    <s v="nej"/>
    <s v="Ja"/>
    <s v="Er dog bekymret for økonomien"/>
    <s v="Ja"/>
    <n v="0"/>
    <s v="Ja"/>
    <s v="vil dog ikke bruge pædagogtimer"/>
    <s v="Nej"/>
    <n v="0"/>
    <n v="0"/>
    <s v="Køkken blandet tilvirk"/>
    <s v="nej"/>
    <s v="Mindre"/>
    <s v="Ingen"/>
    <s v="Nej"/>
    <s v="2 ovne eller 1 konvektionsovn. Grøntsagsrobot, mangler afsætningsplads, der er ikke rigtig plads til rullebord."/>
    <n v="0"/>
    <n v="0"/>
    <n v="0"/>
    <n v="0"/>
    <n v="0"/>
    <n v="0"/>
    <n v="0"/>
    <n v="0"/>
    <n v="0"/>
    <s v="Mariah"/>
    <s v="02.04.09."/>
    <n v="0"/>
    <n v="0"/>
    <n v="1"/>
    <n v="5"/>
    <n v="0"/>
    <n v="2"/>
    <n v="0"/>
    <n v="0"/>
    <n v="0"/>
    <n v="1"/>
    <n v="0"/>
    <n v="1"/>
    <n v="0"/>
    <n v="1"/>
    <n v="0"/>
    <n v="1"/>
    <n v="0"/>
    <n v="0"/>
    <n v="1"/>
    <n v="1"/>
    <n v="3"/>
    <s v="Ken Gazele 330"/>
    <n v="4"/>
    <s v="Ja"/>
    <n v="10"/>
    <s v="Nej"/>
    <s v="Nej"/>
    <s v="Nej"/>
    <n v="2"/>
    <s v="God plads"/>
    <n v="0"/>
    <n v="0"/>
    <x v="0"/>
    <s v="Amager"/>
    <n v="42"/>
    <n v="0"/>
    <n v="44"/>
    <n v="0"/>
    <n v="0"/>
    <n v="0"/>
    <n v="0"/>
    <n v="0"/>
    <n v="0"/>
    <n v="0"/>
    <n v="0"/>
    <n v="0"/>
    <n v="0"/>
    <n v="0"/>
    <n v="206927.39"/>
  </r>
  <r>
    <x v="0"/>
    <n v="37493"/>
    <s v="De 5 årstider"/>
    <x v="0"/>
    <s v="Englandsvej 170"/>
    <n v="2300"/>
    <s v="København s"/>
    <s v="32 84 30 58"/>
    <s v="37493@buf.kk.dk"/>
    <s v="Hanne Jensen, MENTOREGNET"/>
    <n v="41626770"/>
    <n v="0"/>
    <s v="37493@buf.kk.dk"/>
    <s v="Integreret"/>
    <n v="29"/>
    <n v="0"/>
    <n v="48"/>
    <n v="0"/>
    <n v="0"/>
    <n v="0"/>
    <n v="0"/>
    <n v="0"/>
    <n v="0"/>
    <n v="0"/>
    <n v="5"/>
    <n v="5"/>
    <n v="5"/>
    <n v="5"/>
    <n v="0"/>
    <n v="5"/>
    <n v="0"/>
    <n v="0"/>
    <n v="5"/>
    <n v="0"/>
    <n v="140000"/>
    <n v="60000"/>
    <n v="0"/>
    <s v="Ja"/>
    <n v="0"/>
    <s v="Judith Larsen"/>
    <n v="2001"/>
    <n v="37"/>
    <n v="0"/>
    <s v="køkkenassistent"/>
    <s v="specialbørnehave"/>
    <s v="økologikursus (dogme 2000)"/>
    <n v="0"/>
    <n v="0"/>
    <n v="0"/>
    <n v="0"/>
    <n v="0"/>
    <n v="0"/>
    <n v="0"/>
    <n v="97"/>
    <n v="97"/>
    <n v="1"/>
    <n v="2"/>
    <s v="Ja"/>
    <s v="ja"/>
    <s v="Ja"/>
    <s v="Ja"/>
    <n v="0"/>
    <s v="Ja"/>
    <n v="0"/>
    <s v="Ja"/>
    <s v="skal have talt om det men mener der er en positiv stemmning"/>
    <s v="Nej"/>
    <s v="vil gerne have hjælp"/>
    <n v="0"/>
    <s v="produktionskøkken"/>
    <s v="nej"/>
    <s v="Større"/>
    <n v="0"/>
    <n v="0"/>
    <s v="et nyt kogebord, nuværende er gammelt og udtjent. Ekstra køleskab og en varmluftsovn."/>
    <n v="0"/>
    <n v="0"/>
    <n v="0"/>
    <n v="0"/>
    <n v="0"/>
    <n v="0"/>
    <n v="0"/>
    <n v="0"/>
    <n v="0"/>
    <s v="Birgitte Glerup"/>
    <s v="26.3.2009"/>
    <n v="0"/>
    <n v="0"/>
    <n v="1"/>
    <n v="5"/>
    <n v="0"/>
    <n v="2"/>
    <n v="0"/>
    <n v="0"/>
    <n v="0"/>
    <n v="1"/>
    <n v="0"/>
    <n v="2"/>
    <n v="0"/>
    <n v="0"/>
    <n v="0"/>
    <n v="1"/>
    <n v="0"/>
    <n v="0"/>
    <n v="1"/>
    <n v="1"/>
    <n v="3"/>
    <s v="Miele"/>
    <n v="10"/>
    <n v="0"/>
    <n v="0"/>
    <s v="Ja"/>
    <s v="Ja"/>
    <n v="0"/>
    <n v="2"/>
    <s v="God plads"/>
    <n v="0"/>
    <n v="0"/>
    <x v="0"/>
    <s v="Amager"/>
    <n v="24"/>
    <n v="0"/>
    <n v="44"/>
    <n v="0"/>
    <n v="0"/>
    <n v="0"/>
    <n v="0"/>
    <n v="3"/>
    <n v="4"/>
    <n v="0"/>
    <n v="0"/>
    <n v="0"/>
    <n v="0"/>
    <n v="0"/>
    <n v="145940.79999999999"/>
  </r>
  <r>
    <x v="0"/>
    <s v="37497_u"/>
    <s v="Galaxen"/>
    <x v="0"/>
    <s v="Øresundsvej 10"/>
    <n v="2300"/>
    <s v="København S"/>
    <s v="32 59 33 30"/>
    <s v="37497@buf.kk.dk"/>
    <s v="Jens Pallisgaard Iversen"/>
    <n v="32543389"/>
    <n v="0"/>
    <s v="37497@buf.kk.dk"/>
    <s v="Integreret"/>
    <n v="36"/>
    <n v="0"/>
    <n v="66"/>
    <n v="0"/>
    <n v="0"/>
    <n v="0"/>
    <n v="0"/>
    <s v="Nej"/>
    <n v="0"/>
    <n v="0"/>
    <n v="0"/>
    <n v="0"/>
    <n v="0"/>
    <n v="0"/>
    <n v="0"/>
    <n v="5"/>
    <n v="0"/>
    <n v="0"/>
    <n v="5"/>
    <n v="0"/>
    <n v="130000"/>
    <n v="10000"/>
    <n v="0"/>
    <n v="0"/>
    <n v="0"/>
    <n v="0"/>
    <n v="0"/>
    <n v="0"/>
    <n v="0"/>
    <n v="0"/>
    <n v="0"/>
    <n v="0"/>
    <n v="0"/>
    <n v="0"/>
    <n v="0"/>
    <n v="0"/>
    <n v="0"/>
    <n v="0"/>
    <n v="0"/>
    <n v="99"/>
    <n v="99"/>
    <n v="0"/>
    <n v="0"/>
    <n v="0"/>
    <n v="0"/>
    <n v="0"/>
    <n v="0"/>
    <n v="0"/>
    <n v="0"/>
    <n v="0"/>
    <n v="0"/>
    <n v="0"/>
    <n v="0"/>
    <n v="0"/>
    <n v="0"/>
    <s v="Modtagerkøkken"/>
    <n v="0"/>
    <n v="0"/>
    <n v="0"/>
    <n v="0"/>
    <n v="0"/>
    <n v="0"/>
    <n v="0"/>
    <n v="0"/>
    <n v="0"/>
    <n v="0"/>
    <n v="0"/>
    <n v="0"/>
    <n v="0"/>
    <n v="0"/>
    <s v="Lone Voss"/>
    <d v="1899-12-30T00:00:00"/>
    <n v="0"/>
    <n v="0"/>
    <n v="1"/>
    <n v="4"/>
    <n v="1"/>
    <n v="0"/>
    <n v="0"/>
    <n v="0"/>
    <n v="0"/>
    <n v="1"/>
    <n v="0"/>
    <n v="0"/>
    <n v="0"/>
    <n v="0"/>
    <n v="0"/>
    <n v="0"/>
    <n v="0"/>
    <n v="0"/>
    <n v="0"/>
    <n v="1"/>
    <n v="20"/>
    <s v="Miele"/>
    <n v="2"/>
    <s v="Nej"/>
    <n v="0"/>
    <s v="Ja"/>
    <s v="Nej"/>
    <s v="Nej"/>
    <n v="1"/>
    <s v="Begrænset"/>
    <n v="0"/>
    <n v="0"/>
    <x v="0"/>
    <s v="Amager"/>
    <n v="36"/>
    <n v="0"/>
    <n v="66"/>
    <n v="0"/>
    <n v="0"/>
    <n v="0"/>
    <n v="0"/>
    <n v="0"/>
    <n v="0"/>
    <n v="0"/>
    <n v="0"/>
    <n v="0"/>
    <n v="0"/>
    <n v="0"/>
    <n v="139509.01999999999"/>
  </r>
  <r>
    <x v="0"/>
    <n v="37499"/>
    <s v="Himmelblå"/>
    <x v="0"/>
    <s v="Backersvej 111"/>
    <n v="2300"/>
    <s v="København S"/>
    <s v="32 59 11 40"/>
    <s v="37499@buf.kk.dk"/>
    <s v="Ebba Ørsted"/>
    <n v="32547609"/>
    <n v="0"/>
    <s v="37499@buf.kk.dk"/>
    <s v="Integreret"/>
    <n v="36"/>
    <n v="0"/>
    <n v="44"/>
    <n v="0"/>
    <n v="0"/>
    <n v="0"/>
    <n v="0"/>
    <s v="Nej"/>
    <n v="0"/>
    <n v="0"/>
    <n v="5"/>
    <n v="5"/>
    <n v="1"/>
    <n v="5"/>
    <n v="0"/>
    <n v="5"/>
    <n v="5"/>
    <n v="1"/>
    <n v="5"/>
    <n v="0"/>
    <n v="55000"/>
    <n v="55000"/>
    <n v="0"/>
    <s v="Ja"/>
    <n v="0"/>
    <s v="Majken Hammerum Hansen"/>
    <n v="2006"/>
    <n v="32"/>
    <n v="0"/>
    <s v="ufaglært"/>
    <n v="0"/>
    <s v="Hygiejne"/>
    <n v="0"/>
    <n v="0"/>
    <n v="0"/>
    <n v="0"/>
    <n v="0"/>
    <n v="0"/>
    <n v="0"/>
    <n v="60"/>
    <n v="60"/>
    <n v="2"/>
    <n v="2"/>
    <s v="Ja"/>
    <s v="Nej"/>
    <s v="Ja"/>
    <s v="Ja"/>
    <n v="0"/>
    <s v="Ja"/>
    <n v="0"/>
    <s v="Ja"/>
    <n v="0"/>
    <s v="Nej"/>
    <s v="ønsker hjælp med personale"/>
    <n v="0"/>
    <s v="produktionskøkken"/>
    <s v="nej"/>
    <s v="Større"/>
    <s v="Ingen"/>
    <n v="0"/>
    <s v="En industriopvasker, ex. Miele der tager 2 min. Et bord til deres røremaskine, Bjørn, da den står på køkkenbordet og fylder, samt en ekstra ovn"/>
    <n v="0"/>
    <n v="0"/>
    <n v="0"/>
    <n v="0"/>
    <n v="0"/>
    <n v="0"/>
    <n v="0"/>
    <n v="0"/>
    <n v="0"/>
    <s v="Cathrine Joachim Jerrik"/>
    <s v="3.4.2009"/>
    <n v="0"/>
    <n v="0"/>
    <n v="1"/>
    <n v="5"/>
    <n v="0"/>
    <n v="2"/>
    <n v="0"/>
    <n v="0"/>
    <n v="0"/>
    <n v="0"/>
    <n v="3"/>
    <n v="0"/>
    <n v="0"/>
    <n v="0"/>
    <n v="0"/>
    <n v="0"/>
    <n v="1"/>
    <n v="0"/>
    <n v="1"/>
    <n v="1"/>
    <n v="20"/>
    <s v="Miele"/>
    <n v="5"/>
    <n v="0"/>
    <n v="0"/>
    <s v="Ja"/>
    <n v="0"/>
    <s v="ja"/>
    <n v="2"/>
    <s v="God plads"/>
    <s v="Dejligt stort lager"/>
    <n v="0"/>
    <x v="0"/>
    <s v="Amager"/>
    <n v="36"/>
    <n v="0"/>
    <n v="44"/>
    <n v="0"/>
    <n v="0"/>
    <n v="0"/>
    <n v="0"/>
    <n v="0"/>
    <n v="0"/>
    <n v="0"/>
    <n v="0"/>
    <n v="0"/>
    <n v="0"/>
    <n v="0"/>
    <n v="118725.05"/>
  </r>
  <r>
    <x v="0"/>
    <n v="37506"/>
    <s v="Havblik"/>
    <x v="0"/>
    <s v="Gerbrandsvej 5D"/>
    <n v="2300"/>
    <s v="København S"/>
    <s v="32 59 90 51"/>
    <s v="37506@buf.kk.dk"/>
    <s v="Anne-Grethe Harpelunde Jensen, Konstitueret leder: Gudrun Olsen"/>
    <n v="32519946"/>
    <n v="0"/>
    <s v="37506@buf.kk.dk, havblink@buf.kk.dk"/>
    <s v="Integreret"/>
    <n v="36"/>
    <n v="0"/>
    <n v="44"/>
    <n v="0"/>
    <n v="0"/>
    <n v="0"/>
    <n v="0"/>
    <s v="Nej"/>
    <n v="0"/>
    <n v="0"/>
    <n v="5"/>
    <n v="5"/>
    <n v="0"/>
    <n v="5"/>
    <n v="0"/>
    <n v="5"/>
    <n v="5"/>
    <n v="0"/>
    <n v="5"/>
    <n v="0"/>
    <n v="130000"/>
    <n v="130000"/>
    <n v="0"/>
    <s v="Nej"/>
    <s v="Ja"/>
    <n v="0"/>
    <n v="0"/>
    <n v="0"/>
    <n v="0"/>
    <n v="0"/>
    <n v="0"/>
    <n v="0"/>
    <n v="0"/>
    <n v="0"/>
    <n v="0"/>
    <n v="0"/>
    <n v="0"/>
    <n v="0"/>
    <n v="0"/>
    <n v="80"/>
    <n v="80"/>
    <n v="1"/>
    <n v="1"/>
    <s v="Ja"/>
    <s v="ja"/>
    <s v="nej"/>
    <s v="Ja"/>
    <n v="0"/>
    <s v="Ja"/>
    <n v="0"/>
    <s v="Ja"/>
    <n v="0"/>
    <s v="Nej"/>
    <s v="Vil gerne have hjælp til ansættelse"/>
    <n v="0"/>
    <s v="produktionskøkken"/>
    <n v="0"/>
    <s v="Mindre"/>
    <s v="Ingen"/>
    <n v="0"/>
    <s v="Konvektionsovn"/>
    <n v="0"/>
    <n v="0"/>
    <n v="0"/>
    <n v="0"/>
    <n v="0"/>
    <n v="0"/>
    <n v="0"/>
    <n v="0"/>
    <n v="0"/>
    <s v="Cathrine Joachim Jerrik"/>
    <s v="23.3.2009"/>
    <n v="0"/>
    <n v="0"/>
    <n v="1"/>
    <n v="5"/>
    <n v="0"/>
    <n v="2"/>
    <n v="0"/>
    <n v="0"/>
    <n v="0"/>
    <n v="0"/>
    <n v="2"/>
    <n v="0"/>
    <n v="0"/>
    <n v="0"/>
    <n v="0"/>
    <n v="0"/>
    <n v="1"/>
    <n v="0"/>
    <n v="1"/>
    <n v="1"/>
    <n v="4"/>
    <s v="ken"/>
    <n v="4"/>
    <n v="0"/>
    <n v="0"/>
    <s v="Ja"/>
    <n v="0"/>
    <s v="ja"/>
    <n v="2"/>
    <s v="God plads"/>
    <n v="0"/>
    <n v="0"/>
    <x v="0"/>
    <s v="Amager"/>
    <n v="36"/>
    <n v="0"/>
    <n v="44"/>
    <n v="0"/>
    <n v="0"/>
    <n v="0"/>
    <n v="0"/>
    <n v="0"/>
    <n v="0"/>
    <n v="0"/>
    <n v="0"/>
    <n v="0"/>
    <n v="0"/>
    <n v="0"/>
    <n v="128831.2"/>
  </r>
  <r>
    <x v="0"/>
    <n v="37508"/>
    <s v="Nordlys"/>
    <x v="0"/>
    <s v="Gerbrandsvej 5C"/>
    <n v="2300"/>
    <s v="København S"/>
    <n v="32842112"/>
    <s v="DK51@buf.kk.dk"/>
    <s v="Annette Adamsen"/>
    <n v="0"/>
    <n v="0"/>
    <s v="37508@buf.kk.dk"/>
    <s v="Integreret"/>
    <n v="36"/>
    <n v="0"/>
    <n v="44"/>
    <n v="0"/>
    <n v="0"/>
    <n v="0"/>
    <n v="0"/>
    <s v="Nej"/>
    <n v="0"/>
    <n v="0"/>
    <n v="5"/>
    <n v="5"/>
    <n v="5"/>
    <n v="5"/>
    <n v="0"/>
    <n v="5"/>
    <n v="5"/>
    <n v="0"/>
    <n v="5"/>
    <n v="0"/>
    <n v="120000"/>
    <n v="0"/>
    <n v="0"/>
    <s v="Ja"/>
    <s v="nej"/>
    <s v="Karine Castella"/>
    <n v="2008"/>
    <n v="33"/>
    <n v="0"/>
    <s v="Ernæringsassistent"/>
    <s v="lavet mad på hospital"/>
    <n v="0"/>
    <s v="Nete"/>
    <n v="2006"/>
    <n v="15"/>
    <n v="0"/>
    <s v="Medhjælper til opvak"/>
    <n v="0"/>
    <n v="0"/>
    <n v="98"/>
    <n v="98"/>
    <n v="1"/>
    <n v="1"/>
    <s v="Ja"/>
    <s v="ja"/>
    <s v="nej"/>
    <s v="Ja"/>
    <s v="Hvis køkkenkapaciteten følger med"/>
    <s v="Ja"/>
    <n v="0"/>
    <s v="Ja"/>
    <n v="0"/>
    <s v="ja"/>
    <n v="0"/>
    <n v="0"/>
    <s v="Køkken blandet tilvirk"/>
    <s v="nej"/>
    <n v="0"/>
    <n v="0"/>
    <n v="0"/>
    <n v="0"/>
    <s v="Mindre"/>
    <s v="Mindre"/>
    <n v="0"/>
    <s v="en ekstra stor kogeplade, 2 ovne mere eller konvektionsovn, en ekstra fryser"/>
    <n v="0"/>
    <n v="0"/>
    <n v="0"/>
    <n v="0"/>
    <n v="0"/>
    <s v="Mariah / Nanna"/>
    <d v="2009-04-01T00:00:00"/>
    <n v="0"/>
    <n v="0"/>
    <n v="1"/>
    <n v="5"/>
    <n v="0"/>
    <n v="2"/>
    <n v="0"/>
    <n v="0"/>
    <n v="0"/>
    <n v="0"/>
    <n v="2"/>
    <n v="0"/>
    <n v="0"/>
    <n v="1"/>
    <n v="0"/>
    <n v="0"/>
    <n v="1"/>
    <n v="0"/>
    <n v="0"/>
    <n v="1"/>
    <n v="7"/>
    <s v="Ken Gazette 330"/>
    <n v="5"/>
    <s v="Ja"/>
    <n v="10"/>
    <s v="Nej"/>
    <s v="Nej"/>
    <s v="ja"/>
    <n v="1"/>
    <s v="Begrænset"/>
    <s v="Køleskab: 1 på gangen. Fryser: i depot. Ovn: 16 år gammel. Kogebord: 1 stor plade mere. Vask: 1 m 2 rum_x000a_Underskabe i depot til opvaring af service og kolonialvare. Mangler service og gryder"/>
    <n v="0"/>
    <x v="0"/>
    <s v="Amager"/>
    <n v="36"/>
    <n v="0"/>
    <n v="44"/>
    <n v="0"/>
    <n v="0"/>
    <n v="0"/>
    <n v="0"/>
    <n v="0"/>
    <n v="0"/>
    <n v="0"/>
    <n v="0"/>
    <n v="0"/>
    <n v="0"/>
    <n v="0"/>
    <n v="105854.7"/>
  </r>
  <r>
    <x v="0"/>
    <n v="37509"/>
    <s v="Søstjernen"/>
    <x v="0"/>
    <s v="Grækenlandsvej 90B"/>
    <n v="2300"/>
    <s v="København S"/>
    <s v="32 55 50 66(vug)/ 32 55 50 65(bhv)"/>
    <s v="37509@buf.kk.dk"/>
    <s v="Jimmy Munch Jakobsen, MENTOREGNET"/>
    <n v="32586957"/>
    <n v="0"/>
    <s v="37509@buf.kk.dk"/>
    <s v="Integreret"/>
    <n v="60"/>
    <n v="0"/>
    <n v="84"/>
    <n v="0"/>
    <n v="0"/>
    <n v="0"/>
    <n v="0"/>
    <s v="ja"/>
    <n v="0"/>
    <n v="0"/>
    <n v="5"/>
    <n v="5"/>
    <n v="5"/>
    <n v="5"/>
    <n v="0"/>
    <n v="5"/>
    <n v="0"/>
    <n v="0"/>
    <n v="5"/>
    <n v="0"/>
    <n v="170000"/>
    <n v="70000"/>
    <n v="0"/>
    <s v="Ja"/>
    <n v="0"/>
    <s v="Cojas Stamatis"/>
    <n v="1990"/>
    <n v="37"/>
    <n v="0"/>
    <s v="ufaglært"/>
    <s v="livslang erfaring"/>
    <s v="økologisk oplysningsforbund"/>
    <s v="Grigorios Antonaros"/>
    <n v="2008"/>
    <n v="18"/>
    <n v="0"/>
    <s v="ufaglært"/>
    <s v="fra andre køkkener"/>
    <n v="0"/>
    <n v="80"/>
    <n v="80"/>
    <n v="3"/>
    <n v="3"/>
    <s v="Ja"/>
    <s v="Nej"/>
    <s v="Ja"/>
    <s v="Ja"/>
    <n v="0"/>
    <s v="Ja"/>
    <n v="0"/>
    <s v="Ja"/>
    <s v="ønsker at maden skal laves i huset"/>
    <s v="ja"/>
    <n v="0"/>
    <n v="0"/>
    <s v="produktionskøkken"/>
    <s v="Ja"/>
    <s v="Mindre"/>
    <n v="0"/>
    <n v="0"/>
    <s v="stor 10 stik konvektionsovn, et industrikøleskab"/>
    <n v="0"/>
    <n v="0"/>
    <n v="0"/>
    <n v="0"/>
    <n v="0"/>
    <n v="0"/>
    <n v="0"/>
    <n v="0"/>
    <n v="0"/>
    <s v="Lone Voss"/>
    <s v="20.3.2009"/>
    <n v="0"/>
    <n v="0"/>
    <n v="1"/>
    <n v="6"/>
    <n v="0"/>
    <n v="3"/>
    <n v="0"/>
    <n v="0"/>
    <n v="0"/>
    <n v="0"/>
    <n v="1"/>
    <n v="0"/>
    <n v="0"/>
    <n v="1"/>
    <n v="0"/>
    <n v="0"/>
    <n v="2"/>
    <n v="0"/>
    <n v="0"/>
    <n v="1"/>
    <n v="6"/>
    <s v="Meiko"/>
    <n v="0"/>
    <s v="Ja"/>
    <n v="20"/>
    <n v="0"/>
    <n v="0"/>
    <s v="ja"/>
    <n v="3"/>
    <s v="Begrænset"/>
    <n v="0"/>
    <n v="0"/>
    <x v="0"/>
    <s v="Amager"/>
    <n v="60"/>
    <n v="0"/>
    <n v="80"/>
    <n v="0"/>
    <n v="0"/>
    <n v="0"/>
    <n v="0"/>
    <n v="0"/>
    <n v="0"/>
    <n v="0"/>
    <n v="0"/>
    <n v="0"/>
    <n v="0"/>
    <n v="0"/>
    <n v="310611.74"/>
  </r>
  <r>
    <x v="0"/>
    <n v="37524"/>
    <s v="Amagerhus"/>
    <x v="0"/>
    <s v="Boltonvej 1"/>
    <n v="2300"/>
    <s v="København S"/>
    <s v="32 58 54 36"/>
    <s v="37524@buf.kk.dk"/>
    <s v="Ruth Nielsen"/>
    <n v="32570758"/>
    <n v="0"/>
    <s v="37524@buf.kk.dk, amagerhus@buf.kk.dk"/>
    <s v="Integreret"/>
    <n v="0"/>
    <n v="0"/>
    <n v="66"/>
    <n v="44"/>
    <n v="0"/>
    <n v="0"/>
    <n v="0"/>
    <s v="Nej"/>
    <n v="0"/>
    <n v="0"/>
    <n v="0"/>
    <n v="0"/>
    <n v="0"/>
    <n v="0"/>
    <n v="0"/>
    <n v="5"/>
    <n v="0"/>
    <n v="0"/>
    <n v="5"/>
    <n v="0"/>
    <n v="0"/>
    <n v="120000"/>
    <n v="0"/>
    <s v="Ja"/>
    <n v="0"/>
    <s v="Qui Tran"/>
    <n v="2004"/>
    <n v="23"/>
    <s v="qui18@hotmail.com"/>
    <s v="køkkenassistent"/>
    <s v="1 år på Rigshospitalet, smørrebrødsforretning som selvstændig"/>
    <s v="øko og brød"/>
    <n v="0"/>
    <n v="0"/>
    <n v="0"/>
    <n v="0"/>
    <n v="0"/>
    <n v="0"/>
    <n v="0"/>
    <n v="0"/>
    <n v="80"/>
    <n v="0"/>
    <n v="2"/>
    <s v="Ja"/>
    <s v="Nej"/>
    <s v="Ja"/>
    <s v="Ja"/>
    <s v="afvendter om de har kapaciteten"/>
    <n v="0"/>
    <n v="0"/>
    <s v="Ja"/>
    <n v="0"/>
    <s v="Nej"/>
    <s v="Vil gerne have hjælp til rekruttering"/>
    <n v="0"/>
    <s v="Køkken blandet tilvirk"/>
    <n v="0"/>
    <n v="0"/>
    <n v="0"/>
    <n v="0"/>
    <n v="0"/>
    <n v="0"/>
    <n v="0"/>
    <n v="0"/>
    <n v="0"/>
    <n v="0"/>
    <n v="0"/>
    <s v="Større"/>
    <s v="nye ovne, komfur, "/>
    <s v="Køkkenet skal have mere lagerplads, og ombygges."/>
    <s v="Cathrine Joachim Jerrik"/>
    <s v="23.3.2009"/>
    <n v="0"/>
    <n v="0"/>
    <n v="1"/>
    <n v="4"/>
    <n v="0"/>
    <n v="2"/>
    <n v="0"/>
    <n v="0"/>
    <n v="0"/>
    <n v="1"/>
    <n v="1"/>
    <n v="0"/>
    <n v="0"/>
    <n v="0"/>
    <n v="0"/>
    <n v="0"/>
    <n v="1"/>
    <n v="0"/>
    <n v="0"/>
    <n v="1"/>
    <n v="20"/>
    <s v="Miele"/>
    <n v="4"/>
    <n v="0"/>
    <n v="0"/>
    <s v="Ja"/>
    <n v="0"/>
    <n v="0"/>
    <n v="1"/>
    <s v="Begrænset"/>
    <s v="åbent køkken uden dør til børnene, vil meget gerne bevare det åbne rum"/>
    <n v="0"/>
    <x v="0"/>
    <s v="Amager"/>
    <n v="0"/>
    <n v="0"/>
    <n v="66"/>
    <n v="44"/>
    <n v="0"/>
    <n v="0"/>
    <n v="0"/>
    <n v="0"/>
    <n v="0"/>
    <n v="0"/>
    <n v="0"/>
    <n v="0"/>
    <n v="0"/>
    <n v="0"/>
    <n v="162151.73000000001"/>
  </r>
  <r>
    <x v="0"/>
    <n v="37541"/>
    <s v="Blæksprutten"/>
    <x v="0"/>
    <s v="Amagerfælledvej 53"/>
    <n v="2300"/>
    <s v="København S"/>
    <s v="32 54 20 55 eller 32 54 23 91 intgr."/>
    <s v="37541@buf.kk.dk"/>
    <s v="Søren Lisberg, MENTOREGNET"/>
    <n v="32521908"/>
    <n v="20912391"/>
    <s v="37541@buf.kk.dk"/>
    <s v="Integreret"/>
    <n v="36"/>
    <n v="0"/>
    <n v="44"/>
    <n v="44"/>
    <n v="36"/>
    <n v="24"/>
    <n v="0"/>
    <n v="0"/>
    <n v="0"/>
    <n v="0"/>
    <n v="5"/>
    <n v="5"/>
    <n v="5"/>
    <n v="5"/>
    <n v="0"/>
    <n v="5"/>
    <n v="0"/>
    <n v="0"/>
    <n v="0"/>
    <n v="0"/>
    <n v="0"/>
    <n v="0"/>
    <n v="0"/>
    <s v="Ja"/>
    <n v="0"/>
    <s v="Camilla Andreasen"/>
    <n v="2005"/>
    <n v="37"/>
    <n v="0"/>
    <s v="ernærings- og husholdningsøkonom fra Ankerhus"/>
    <s v="andre inst. Oldfrue mm, undervisningserfaring"/>
    <n v="0"/>
    <n v="0"/>
    <n v="0"/>
    <n v="0"/>
    <n v="0"/>
    <n v="0"/>
    <n v="0"/>
    <n v="0"/>
    <n v="95"/>
    <n v="95"/>
    <n v="1"/>
    <n v="1"/>
    <s v="Ja"/>
    <s v="ja"/>
    <s v="Ja"/>
    <s v="Ja"/>
    <n v="0"/>
    <s v="Ja"/>
    <n v="0"/>
    <s v="Ja"/>
    <n v="0"/>
    <s v="Nej"/>
    <n v="0"/>
    <n v="0"/>
    <s v="produktionskøkken"/>
    <s v="nej"/>
    <s v="Mindre"/>
    <s v="Mindre"/>
    <n v="0"/>
    <s v="ny vask-separat, 2 nye industrikøleskabe"/>
    <n v="0"/>
    <n v="0"/>
    <n v="0"/>
    <n v="0"/>
    <n v="0"/>
    <n v="0"/>
    <n v="0"/>
    <n v="0"/>
    <n v="0"/>
    <s v="Birgitte Glerup"/>
    <s v="26.3.2009"/>
    <n v="0"/>
    <n v="1"/>
    <n v="5"/>
    <n v="0"/>
    <n v="0"/>
    <n v="2"/>
    <n v="0"/>
    <n v="0"/>
    <n v="0"/>
    <n v="0"/>
    <n v="0"/>
    <n v="2"/>
    <n v="0"/>
    <n v="0"/>
    <n v="0"/>
    <n v="0"/>
    <n v="0"/>
    <n v="0"/>
    <n v="1"/>
    <n v="1"/>
    <n v="2"/>
    <s v="Wexiödisk"/>
    <n v="7"/>
    <n v="0"/>
    <n v="0"/>
    <s v="Ja"/>
    <s v="Ja"/>
    <n v="0"/>
    <n v="1"/>
    <s v="God plads"/>
    <s v="Dejligt køkken med gode muligheder for stor produktion, fokus på mad og måltid."/>
    <n v="0"/>
    <x v="0"/>
    <s v="Amager"/>
    <n v="36"/>
    <n v="0"/>
    <n v="44"/>
    <n v="44"/>
    <n v="36"/>
    <n v="24"/>
    <n v="0"/>
    <n v="0"/>
    <n v="0"/>
    <n v="0"/>
    <n v="0"/>
    <n v="0"/>
    <n v="0"/>
    <n v="0"/>
    <n v="320000.81"/>
  </r>
  <r>
    <x v="0"/>
    <n v="37574"/>
    <s v="Hørgården"/>
    <x v="0"/>
    <s v="Brydes Allé 44"/>
    <n v="2300"/>
    <s v="København S"/>
    <s v="32 59 22 44"/>
    <s v="37574@buf.kk.dk"/>
    <s v="Lilian Schwartz"/>
    <n v="32953630"/>
    <n v="0"/>
    <s v="37574@buf.kk.dk"/>
    <s v="Integreret"/>
    <n v="0"/>
    <n v="0"/>
    <n v="22"/>
    <n v="22"/>
    <n v="0"/>
    <n v="0"/>
    <n v="0"/>
    <s v="Nej"/>
    <n v="0"/>
    <n v="0"/>
    <n v="0"/>
    <n v="0"/>
    <n v="0"/>
    <n v="0"/>
    <n v="0"/>
    <n v="5"/>
    <n v="0"/>
    <n v="0"/>
    <n v="5"/>
    <n v="0"/>
    <n v="0"/>
    <s v="ca. 1kr. pr. barn pr. dag"/>
    <n v="0"/>
    <n v="0"/>
    <n v="0"/>
    <n v="0"/>
    <n v="0"/>
    <n v="0"/>
    <n v="0"/>
    <n v="0"/>
    <n v="0"/>
    <n v="0"/>
    <n v="0"/>
    <n v="0"/>
    <n v="0"/>
    <n v="0"/>
    <n v="0"/>
    <n v="0"/>
    <n v="0"/>
    <n v="0"/>
    <n v="95"/>
    <n v="0"/>
    <n v="1"/>
    <s v="nej"/>
    <s v="Nej"/>
    <s v="nej"/>
    <s v="Ja"/>
    <n v="0"/>
    <n v="0"/>
    <n v="0"/>
    <s v="Ja"/>
    <n v="0"/>
    <s v="Nej"/>
    <s v="vil gerne have hjælp til rekrutering af personale"/>
    <n v="0"/>
    <s v="Køkken blandet tilvirk"/>
    <n v="0"/>
    <n v="0"/>
    <n v="0"/>
    <n v="0"/>
    <n v="0"/>
    <s v="Mindre"/>
    <s v="Ingen"/>
    <n v="0"/>
    <s v="der er brug for en ny varmeluftsovn og røremaskine"/>
    <n v="0"/>
    <n v="0"/>
    <n v="0"/>
    <n v="0"/>
    <n v="0"/>
    <s v="Lone Voss"/>
    <s v="?"/>
    <n v="0"/>
    <n v="1"/>
    <n v="0"/>
    <n v="0"/>
    <n v="0"/>
    <n v="0"/>
    <n v="0"/>
    <n v="0"/>
    <n v="0"/>
    <n v="1"/>
    <n v="1"/>
    <n v="0"/>
    <n v="0"/>
    <n v="0"/>
    <n v="0"/>
    <n v="1"/>
    <n v="0"/>
    <n v="0"/>
    <n v="0"/>
    <n v="1"/>
    <n v="20"/>
    <s v="Miele"/>
    <n v="0"/>
    <n v="0"/>
    <n v="0"/>
    <n v="0"/>
    <s v="Ja"/>
    <n v="0"/>
    <n v="2"/>
    <s v="Begrænset"/>
    <n v="0"/>
    <n v="0"/>
    <x v="0"/>
    <s v="Amager"/>
    <n v="0"/>
    <n v="0"/>
    <n v="22"/>
    <n v="22"/>
    <n v="0"/>
    <n v="0"/>
    <n v="0"/>
    <n v="0"/>
    <n v="0"/>
    <n v="0"/>
    <n v="0"/>
    <n v="0"/>
    <n v="0"/>
    <n v="0"/>
    <n v="31004.11"/>
  </r>
  <r>
    <x v="0"/>
    <n v="37575"/>
    <s v="Grøftekanten"/>
    <x v="0"/>
    <s v="Glommensgade 4"/>
    <n v="2300"/>
    <s v="København S"/>
    <s v="32 58 72 53 / 32 58 72 49"/>
    <s v="37575@buf.kk.dk, en17@buf.kk.dk"/>
    <s v="Hans-Henrik Brun Larsen"/>
    <n v="60805880"/>
    <n v="0"/>
    <s v="37575@buf.kk.dk"/>
    <s v="Integreret"/>
    <n v="23"/>
    <n v="0"/>
    <n v="60"/>
    <n v="0"/>
    <n v="0"/>
    <n v="0"/>
    <n v="0"/>
    <s v="Nej"/>
    <n v="0"/>
    <n v="0"/>
    <n v="5"/>
    <n v="0"/>
    <n v="5"/>
    <n v="5"/>
    <n v="0"/>
    <n v="5"/>
    <n v="0"/>
    <n v="5"/>
    <n v="5"/>
    <n v="0"/>
    <n v="180000"/>
    <n v="180000"/>
    <n v="0"/>
    <s v="Ja"/>
    <n v="0"/>
    <s v="Touriya Rachdi"/>
    <n v="2008"/>
    <n v="35"/>
    <n v="0"/>
    <s v="ufaglært"/>
    <n v="0"/>
    <n v="0"/>
    <n v="0"/>
    <n v="0"/>
    <n v="0"/>
    <n v="0"/>
    <n v="0"/>
    <n v="0"/>
    <n v="0"/>
    <n v="85"/>
    <n v="85"/>
    <n v="2"/>
    <n v="2"/>
    <s v="Ja"/>
    <s v="ja"/>
    <s v="Ja"/>
    <s v="Ja"/>
    <n v="0"/>
    <n v="0"/>
    <s v="ved det ikke"/>
    <s v="Ja"/>
    <n v="0"/>
    <s v="Nej"/>
    <s v="vil gerne have hjælp med rekrutering af personale"/>
    <n v="0"/>
    <s v="produktionskøkken"/>
    <s v="nej"/>
    <s v="Mindre"/>
    <s v="Mindre"/>
    <n v="0"/>
    <s v="grøntsagsrobot, en vask mere og mere bordplads, ny ovn, en fryser og køleskab. Når der skal laves mad til alle børnene er det et køkken med begrænset tilvirkning"/>
    <n v="0"/>
    <n v="0"/>
    <n v="0"/>
    <n v="0"/>
    <n v="0"/>
    <n v="0"/>
    <n v="0"/>
    <n v="0"/>
    <n v="0"/>
    <s v="Lone Voss"/>
    <s v="30.3.2009"/>
    <n v="0"/>
    <n v="0"/>
    <n v="1"/>
    <n v="4"/>
    <n v="0"/>
    <n v="2"/>
    <n v="0"/>
    <n v="0"/>
    <n v="0"/>
    <n v="1"/>
    <n v="1"/>
    <n v="0"/>
    <n v="0"/>
    <n v="0"/>
    <n v="0"/>
    <n v="1"/>
    <n v="1"/>
    <n v="0"/>
    <n v="0"/>
    <n v="1"/>
    <n v="2"/>
    <s v="Wexiödisk"/>
    <n v="4"/>
    <s v="Ja"/>
    <n v="10"/>
    <n v="0"/>
    <n v="0"/>
    <n v="0"/>
    <n v="2"/>
    <s v="Begrænset"/>
    <n v="0"/>
    <n v="0"/>
    <x v="0"/>
    <s v="Amager"/>
    <n v="23"/>
    <n v="0"/>
    <n v="60"/>
    <n v="0"/>
    <n v="0"/>
    <n v="0"/>
    <n v="0"/>
    <n v="0"/>
    <n v="0"/>
    <n v="0"/>
    <n v="0"/>
    <n v="0"/>
    <n v="0"/>
    <n v="0"/>
    <n v="196426.97"/>
  </r>
  <r>
    <x v="0"/>
    <n v="35332"/>
    <s v="Schous Børnehus"/>
    <x v="6"/>
    <s v="Dortheavej 75"/>
    <n v="2400"/>
    <s v="København NV"/>
    <s v="38 10 81 05"/>
    <s v="35332@buf.kk.dk"/>
    <s v="Ulla Nielsen"/>
    <n v="44680065"/>
    <n v="0"/>
    <s v="schousb@mail.tele.dk"/>
    <s v="Integreret"/>
    <n v="21"/>
    <n v="0"/>
    <n v="24"/>
    <n v="0"/>
    <n v="0"/>
    <n v="0"/>
    <n v="0"/>
    <s v="ja"/>
    <n v="2"/>
    <n v="0"/>
    <n v="5"/>
    <n v="0"/>
    <n v="5"/>
    <n v="5"/>
    <n v="0"/>
    <n v="5"/>
    <n v="0"/>
    <n v="1"/>
    <n v="5"/>
    <n v="0"/>
    <n v="120000"/>
    <n v="0"/>
    <n v="0"/>
    <s v="Ja"/>
    <n v="0"/>
    <s v="Lotta Bruun"/>
    <n v="2008"/>
    <n v="30"/>
    <n v="0"/>
    <s v="Suhr's"/>
    <n v="0"/>
    <n v="0"/>
    <n v="0"/>
    <n v="0"/>
    <n v="0"/>
    <n v="0"/>
    <n v="0"/>
    <n v="0"/>
    <n v="0"/>
    <n v="80"/>
    <n v="80"/>
    <n v="2"/>
    <n v="2"/>
    <s v="nej"/>
    <s v="ja"/>
    <s v="Ja"/>
    <s v="Ja"/>
    <s v="Der bliver lavet til vuggestue pt."/>
    <s v="Ja"/>
    <s v="Vil gerne have mad"/>
    <s v="Ja"/>
    <n v="0"/>
    <n v="0"/>
    <n v="0"/>
    <n v="0"/>
    <s v="produktionskøkken"/>
    <n v="0"/>
    <s v="Mindre"/>
    <n v="0"/>
    <n v="0"/>
    <s v="Vuggestue køkken har begrænset mulighed for at lave mere mad (mangler plads, ovn, køleskab)"/>
    <n v="0"/>
    <n v="0"/>
    <n v="0"/>
    <n v="0"/>
    <n v="0"/>
    <n v="0"/>
    <n v="0"/>
    <n v="0"/>
    <s v="Køkkenet i børnehaven trænger til stor opfriskning. Kan godt tages i brug til kold mad"/>
    <s v="Lone Voss/Sine"/>
    <d v="2009-02-20T00:00:00"/>
    <n v="0"/>
    <n v="0"/>
    <n v="1"/>
    <n v="4"/>
    <n v="0"/>
    <n v="2"/>
    <n v="0"/>
    <n v="0"/>
    <n v="0"/>
    <n v="2"/>
    <n v="0"/>
    <n v="0"/>
    <n v="1"/>
    <n v="0"/>
    <n v="0"/>
    <n v="1"/>
    <n v="0"/>
    <n v="0"/>
    <n v="0"/>
    <n v="0"/>
    <n v="0"/>
    <s v="Miele"/>
    <n v="2"/>
    <s v="Nej"/>
    <n v="0"/>
    <s v="Ja"/>
    <n v="0"/>
    <n v="0"/>
    <n v="2"/>
    <s v="Begrænset"/>
    <s v="Optimalt vil være at sætte køkken i børnehaven istand. Så der bliver lavet mad i 2 køkkener"/>
    <n v="0"/>
    <x v="0"/>
    <s v="Bispebjerg"/>
    <n v="21"/>
    <n v="0"/>
    <n v="24"/>
    <n v="0"/>
    <n v="0"/>
    <n v="0"/>
    <n v="0"/>
    <n v="0"/>
    <n v="0"/>
    <n v="0"/>
    <n v="0"/>
    <n v="0"/>
    <n v="0"/>
    <n v="0"/>
    <n v="101887.54"/>
  </r>
  <r>
    <x v="0"/>
    <s v="35332_2"/>
    <s v="Schous Børnehus"/>
    <x v="6"/>
    <s v="Dortheavej 75"/>
    <n v="2400"/>
    <s v="København NV"/>
    <s v="38 10 81 05"/>
    <s v="35332@buf.kk.dk"/>
    <s v="Ulla Nielsen"/>
    <n v="44680065"/>
    <n v="0"/>
    <s v="schousb@mail.tele.dk"/>
    <s v="Integreret"/>
    <n v="21"/>
    <n v="0"/>
    <n v="24"/>
    <n v="0"/>
    <n v="0"/>
    <n v="0"/>
    <n v="0"/>
    <s v="j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1"/>
    <n v="0"/>
    <n v="0"/>
    <n v="1"/>
    <n v="0"/>
    <n v="0"/>
    <n v="0"/>
    <n v="0"/>
    <n v="0"/>
    <n v="1"/>
    <n v="0"/>
    <n v="1"/>
    <n v="0"/>
    <n v="0"/>
    <n v="1"/>
    <n v="0"/>
    <n v="0"/>
    <n v="0"/>
    <n v="0"/>
    <n v="0"/>
    <s v="Miele"/>
    <n v="0"/>
    <s v="Ja"/>
    <n v="3"/>
    <n v="0"/>
    <n v="0"/>
    <n v="0"/>
    <n v="1"/>
    <n v="0"/>
    <s v="bordplade renoveres"/>
    <n v="0"/>
    <x v="0"/>
    <s v="Bispebjerg"/>
    <n v="21"/>
    <n v="0"/>
    <n v="24"/>
    <n v="0"/>
    <n v="0"/>
    <n v="0"/>
    <n v="0"/>
    <n v="0"/>
    <n v="0"/>
    <n v="0"/>
    <n v="0"/>
    <n v="0"/>
    <n v="0"/>
    <n v="0"/>
    <n v="101887.54"/>
  </r>
  <r>
    <x v="0"/>
    <n v="35534"/>
    <s v="Perlen"/>
    <x v="6"/>
    <s v="Landfogedvej 9"/>
    <n v="2400"/>
    <s v="København NV"/>
    <s v="38 10 41 20"/>
    <s v="35534@buf.kk.dk"/>
    <s v="Terese Duvå"/>
    <n v="43739495"/>
    <n v="0"/>
    <s v="35534@buf.kk.dk"/>
    <s v="Integreret"/>
    <n v="36"/>
    <n v="0"/>
    <n v="60"/>
    <n v="40"/>
    <n v="0"/>
    <n v="0"/>
    <n v="0"/>
    <s v="ja"/>
    <n v="2"/>
    <n v="1"/>
    <n v="5"/>
    <n v="5"/>
    <n v="5"/>
    <n v="5"/>
    <n v="0"/>
    <n v="5"/>
    <n v="0"/>
    <n v="0"/>
    <n v="5"/>
    <n v="0"/>
    <n v="75000"/>
    <n v="0"/>
    <n v="0"/>
    <s v="Ja"/>
    <s v="nej"/>
    <s v="Eva Jørgensen"/>
    <n v="2001"/>
    <n v="26"/>
    <n v="0"/>
    <s v="ingen"/>
    <s v="mange års erfaring fra køkkener"/>
    <s v="Dogmekursus"/>
    <n v="0"/>
    <n v="0"/>
    <n v="0"/>
    <n v="0"/>
    <n v="0"/>
    <n v="0"/>
    <n v="0"/>
    <n v="85"/>
    <n v="85"/>
    <n v="2"/>
    <n v="2"/>
    <s v="Ja"/>
    <s v="ja"/>
    <s v="Ja"/>
    <s v="Ja"/>
    <s v="Har ikke talt så meget om det endnu"/>
    <s v="Ja"/>
    <s v="Ved det ikke endnu men sous-chef tror at forældrene vil være begejstrede"/>
    <s v="Ja"/>
    <n v="0"/>
    <n v="0"/>
    <n v="0"/>
    <n v="0"/>
    <s v="produktionskøkken"/>
    <s v="nej"/>
    <s v="Større"/>
    <s v="Større"/>
    <s v="ja"/>
    <s v="Der skal væltes en væg og etableres mere koge/ovn-kapacitet."/>
    <n v="0"/>
    <n v="0"/>
    <n v="0"/>
    <n v="0"/>
    <n v="0"/>
    <n v="0"/>
    <n v="0"/>
    <n v="0"/>
    <n v="0"/>
    <n v="0"/>
    <d v="1899-12-30T00:00:00"/>
    <n v="0"/>
    <n v="0"/>
    <n v="1"/>
    <n v="4"/>
    <n v="0"/>
    <n v="0"/>
    <n v="2"/>
    <n v="0"/>
    <n v="0"/>
    <n v="0"/>
    <n v="2"/>
    <n v="0"/>
    <n v="0"/>
    <n v="0"/>
    <n v="0"/>
    <n v="0"/>
    <n v="1"/>
    <n v="0"/>
    <n v="1"/>
    <n v="1"/>
    <n v="3"/>
    <s v="Ken Gazelle"/>
    <n v="4"/>
    <s v="Ja"/>
    <n v="0"/>
    <s v="Nej"/>
    <s v="Ja"/>
    <s v="Nej"/>
    <n v="2"/>
    <n v="0"/>
    <s v="Køkkenet er inddelt i 3 små rum, hvilket ikke er hensigtsmæssigt hvis produktion skal øges. Væg bør væltes mellem to af rummene. Opvasken skal flyttes"/>
    <n v="0"/>
    <x v="0"/>
    <s v="Bispebjerg"/>
    <n v="36"/>
    <n v="0"/>
    <n v="60"/>
    <n v="40"/>
    <n v="0"/>
    <n v="0"/>
    <n v="0"/>
    <n v="0"/>
    <n v="0"/>
    <n v="0"/>
    <n v="0"/>
    <n v="0"/>
    <n v="0"/>
    <n v="0"/>
    <n v="181845.94"/>
  </r>
  <r>
    <x v="0"/>
    <s v="35534_2"/>
    <s v="Perlen"/>
    <x v="6"/>
    <s v="Landfogedvej 9"/>
    <n v="2400"/>
    <s v="København NV"/>
    <s v="38 10 41 20"/>
    <s v="35534@buf.kk.dk"/>
    <s v="Terese Duvå"/>
    <n v="43739495"/>
    <n v="0"/>
    <s v="35534@buf.kk.dk"/>
    <s v="Integreret"/>
    <n v="36"/>
    <n v="0"/>
    <n v="60"/>
    <n v="40"/>
    <n v="0"/>
    <n v="0"/>
    <n v="0"/>
    <s v="j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1"/>
    <n v="0"/>
    <n v="4"/>
    <n v="1"/>
    <n v="0"/>
    <n v="0"/>
    <n v="0"/>
    <n v="0"/>
    <n v="1"/>
    <n v="0"/>
    <n v="0"/>
    <n v="0"/>
    <n v="0"/>
    <n v="0"/>
    <n v="0"/>
    <n v="0"/>
    <n v="0"/>
    <n v="0"/>
    <n v="1"/>
    <n v="4"/>
    <s v="Miele"/>
    <n v="3"/>
    <s v="Nej"/>
    <n v="0"/>
    <s v="Nej"/>
    <s v="Nej"/>
    <s v="Nej"/>
    <n v="1"/>
    <n v="0"/>
    <s v="Der er plads til flere maskiner og bordplader, da der står et stort spiseborg m bænke og fylder i lokalet. Børnene bruger det til at bage på. Køkkenet ligger i børnehavedelen."/>
    <n v="0"/>
    <x v="0"/>
    <s v="Bispebjerg"/>
    <n v="36"/>
    <n v="0"/>
    <n v="60"/>
    <n v="40"/>
    <n v="0"/>
    <n v="0"/>
    <n v="0"/>
    <n v="0"/>
    <n v="0"/>
    <n v="0"/>
    <n v="0"/>
    <n v="0"/>
    <n v="0"/>
    <n v="0"/>
    <n v="181845.94"/>
  </r>
  <r>
    <x v="0"/>
    <n v="35547"/>
    <n v="0"/>
    <x v="6"/>
    <s v="Gemmet 10"/>
    <n v="2400"/>
    <s v="København NV"/>
    <s v="38 60 51 21"/>
    <s v="35547@buf.kk.dk"/>
    <s v="Merete Grave"/>
    <n v="38603946"/>
    <n v="0"/>
    <s v="35547@buf.kk.dk"/>
    <s v="Integreret"/>
    <n v="20"/>
    <n v="0"/>
    <n v="32"/>
    <n v="0"/>
    <n v="0"/>
    <n v="0"/>
    <n v="0"/>
    <s v="Nej"/>
    <n v="0"/>
    <n v="0"/>
    <n v="5"/>
    <n v="0"/>
    <n v="0"/>
    <n v="0"/>
    <n v="0"/>
    <n v="5"/>
    <n v="0"/>
    <n v="0"/>
    <n v="0"/>
    <n v="0"/>
    <n v="0"/>
    <n v="0"/>
    <n v="0"/>
    <n v="0"/>
    <n v="0"/>
    <n v="0"/>
    <n v="0"/>
    <n v="0"/>
    <n v="0"/>
    <n v="0"/>
    <n v="0"/>
    <n v="0"/>
    <n v="0"/>
    <n v="0"/>
    <n v="0"/>
    <n v="0"/>
    <n v="0"/>
    <n v="0"/>
    <n v="0"/>
    <n v="100"/>
    <n v="100"/>
    <n v="2"/>
    <n v="2"/>
    <s v="Ja"/>
    <s v="ja"/>
    <s v="Ja"/>
    <s v="Ja"/>
    <s v="Hvis det rette kompetente personale kan anskaffes"/>
    <s v="Nej"/>
    <s v="De vil helst fortsætte med madpakker"/>
    <s v="Nej"/>
    <s v="Kun hvis det er muligt at forsætte med &quot;madpakker&quot; smør-selv i 3-4 af ugens dage og personalet i køkkenet er kompetent"/>
    <s v="Nej"/>
    <s v="Vil gerne have hjælp"/>
    <n v="0"/>
    <s v="produktionskøkken"/>
    <s v="nej"/>
    <s v="Større"/>
    <s v="Mindre"/>
    <s v="ja"/>
    <s v="Køleskab + fryser, konvektionsovn, en ny bordplade, maling"/>
    <n v="0"/>
    <n v="0"/>
    <n v="0"/>
    <n v="0"/>
    <n v="0"/>
    <n v="0"/>
    <n v="0"/>
    <n v="0"/>
    <s v="Ok køkken kræver ekstra maskiner og en omgang maling"/>
    <s v="Cathrine Jerrik/Sine"/>
    <d v="2009-02-25T00:00:00"/>
    <n v="0"/>
    <n v="1"/>
    <n v="0"/>
    <n v="0"/>
    <n v="0"/>
    <n v="0"/>
    <n v="0"/>
    <n v="0"/>
    <n v="0"/>
    <n v="3"/>
    <n v="0"/>
    <n v="0"/>
    <n v="0"/>
    <n v="0"/>
    <n v="0"/>
    <n v="1"/>
    <n v="0"/>
    <n v="0"/>
    <n v="0"/>
    <n v="0"/>
    <n v="30"/>
    <s v="Miele"/>
    <n v="3.5"/>
    <n v="0"/>
    <n v="0"/>
    <n v="0"/>
    <n v="0"/>
    <n v="0"/>
    <n v="2"/>
    <s v="Begrænset"/>
    <s v="Har en kælder der ville kunne bruges til lager"/>
    <n v="0"/>
    <x v="0"/>
    <s v="Bispebjerg"/>
    <n v="20"/>
    <n v="0"/>
    <n v="32"/>
    <n v="0"/>
    <n v="0"/>
    <n v="0"/>
    <n v="0"/>
    <n v="0"/>
    <n v="0"/>
    <n v="0"/>
    <n v="0"/>
    <n v="0"/>
    <n v="0"/>
    <n v="0"/>
    <n v="41079.870000000003"/>
  </r>
  <r>
    <x v="0"/>
    <n v="35548"/>
    <n v="0"/>
    <x v="6"/>
    <s v="Bomhusvej 18"/>
    <n v="2100"/>
    <s v="København Ø"/>
    <s v="39 20 25 03"/>
    <s v="35548@buf.kk.dk"/>
    <s v="Ester Grün (orlov 1/9 2008 1/9 2009)"/>
    <n v="35380328"/>
    <n v="0"/>
    <s v="35548@buf.kk.dk"/>
    <s v="Integreret"/>
    <n v="28"/>
    <n v="0"/>
    <n v="42"/>
    <n v="0"/>
    <n v="0"/>
    <n v="0"/>
    <n v="0"/>
    <s v="Nej"/>
    <n v="0"/>
    <n v="0"/>
    <n v="5"/>
    <n v="5"/>
    <n v="5"/>
    <n v="5"/>
    <n v="0"/>
    <n v="5"/>
    <n v="5"/>
    <n v="5"/>
    <n v="5"/>
    <n v="0"/>
    <n v="0"/>
    <n v="0"/>
    <n v="0"/>
    <n v="0"/>
    <s v="Ja"/>
    <n v="0"/>
    <n v="0"/>
    <n v="0"/>
    <n v="0"/>
    <n v="0"/>
    <s v="Der er 2 af pædagogerne der tilbereder maden pt. Er ved at rekruttere personale"/>
    <n v="0"/>
    <n v="0"/>
    <n v="0"/>
    <n v="0"/>
    <n v="0"/>
    <n v="0"/>
    <n v="0"/>
    <n v="0"/>
    <n v="0"/>
    <n v="0"/>
    <n v="1"/>
    <n v="1"/>
    <s v="Ja"/>
    <s v="ja"/>
    <s v="Ja"/>
    <n v="0"/>
    <n v="0"/>
    <n v="0"/>
    <n v="0"/>
    <n v="0"/>
    <n v="0"/>
    <n v="0"/>
    <s v="Er ved at rekrutere. Vil godt have hjælp."/>
    <n v="0"/>
    <s v="produktionskøkken"/>
    <s v="Ja"/>
    <n v="0"/>
    <n v="0"/>
    <n v="0"/>
    <n v="0"/>
    <n v="0"/>
    <n v="0"/>
    <n v="0"/>
    <n v="0"/>
    <n v="0"/>
    <n v="0"/>
    <n v="0"/>
    <n v="0"/>
    <s v="Ingen investeringer nødvendige. Køkkenet bliver brugt hver dag."/>
    <s v="Cathrine Jerrik/Sine"/>
    <d v="2009-02-26T00:00:00"/>
    <n v="0"/>
    <n v="0"/>
    <n v="1"/>
    <n v="6"/>
    <n v="0"/>
    <n v="2"/>
    <n v="0"/>
    <n v="0"/>
    <n v="0"/>
    <n v="2"/>
    <n v="2"/>
    <n v="0"/>
    <n v="0"/>
    <n v="0"/>
    <n v="0"/>
    <n v="0"/>
    <n v="2"/>
    <n v="0"/>
    <n v="0"/>
    <n v="0"/>
    <n v="30"/>
    <s v="Miele"/>
    <n v="4"/>
    <n v="0"/>
    <n v="0"/>
    <s v="Ja"/>
    <s v="Ja"/>
    <n v="0"/>
    <n v="3"/>
    <s v="God plads"/>
    <s v="Super køkken"/>
    <n v="0"/>
    <x v="0"/>
    <s v="Bispebjerg"/>
    <n v="28"/>
    <n v="0"/>
    <n v="42"/>
    <n v="0"/>
    <n v="0"/>
    <n v="0"/>
    <n v="0"/>
    <n v="0"/>
    <n v="0"/>
    <n v="0"/>
    <n v="0"/>
    <n v="0"/>
    <n v="0"/>
    <n v="0"/>
    <n v="98796.61"/>
  </r>
  <r>
    <x v="0"/>
    <n v="35557"/>
    <s v="Muslingen"/>
    <x v="6"/>
    <s v="Hulgårds Plads 11"/>
    <n v="2400"/>
    <s v="København NV"/>
    <s v="38 71 19 82"/>
    <s v="35557@buf.kk.dk"/>
    <s v="Elsba Olsen"/>
    <n v="38280017"/>
    <n v="0"/>
    <s v="muslingenhp@mail.dk"/>
    <s v="Integreret"/>
    <n v="21"/>
    <n v="0"/>
    <n v="41"/>
    <n v="0"/>
    <n v="0"/>
    <n v="0"/>
    <n v="0"/>
    <s v="Nej"/>
    <n v="0"/>
    <n v="0"/>
    <n v="5"/>
    <n v="5"/>
    <n v="0"/>
    <n v="5"/>
    <n v="0"/>
    <n v="5"/>
    <n v="5"/>
    <n v="0"/>
    <n v="5"/>
    <n v="0"/>
    <n v="70000"/>
    <n v="110000"/>
    <n v="0"/>
    <n v="0"/>
    <n v="0"/>
    <n v="0"/>
    <n v="0"/>
    <n v="0"/>
    <n v="0"/>
    <n v="0"/>
    <n v="0"/>
    <n v="0"/>
    <n v="0"/>
    <n v="0"/>
    <n v="0"/>
    <n v="0"/>
    <n v="0"/>
    <n v="0"/>
    <n v="0"/>
    <n v="85"/>
    <n v="85"/>
    <n v="0"/>
    <n v="0"/>
    <n v="0"/>
    <n v="0"/>
    <n v="0"/>
    <s v="Ja"/>
    <s v="Institutionen er under ombygning og står først indflytningsklar til foråret"/>
    <n v="0"/>
    <n v="0"/>
    <s v="Ja"/>
    <s v="Hvis det kan lade sig gøre er de meget positive"/>
    <s v="ja"/>
    <s v="Kan umiddelbart godt selv men vil evt. gerne have lidt hjælp"/>
    <n v="0"/>
    <s v="produktionskøkken"/>
    <s v="nej"/>
    <s v="Større"/>
    <s v="Mindre"/>
    <s v="ja"/>
    <s v="Køkkenet trænger til nyt komfur, køleskabe og en omgang maling. Det er et fint køkken men kræver en kærlig hånd"/>
    <n v="0"/>
    <n v="0"/>
    <n v="0"/>
    <n v="0"/>
    <n v="0"/>
    <n v="0"/>
    <n v="0"/>
    <n v="0"/>
    <n v="0"/>
    <s v="Cathrine Jerrik/Sine"/>
    <d v="2009-02-19T00:00:00"/>
    <n v="0"/>
    <n v="1"/>
    <n v="0"/>
    <n v="0"/>
    <n v="0"/>
    <n v="1"/>
    <n v="0"/>
    <n v="0"/>
    <n v="0"/>
    <n v="0"/>
    <n v="1"/>
    <n v="0"/>
    <n v="0"/>
    <n v="0"/>
    <n v="0"/>
    <n v="0"/>
    <n v="0"/>
    <n v="0"/>
    <n v="0"/>
    <n v="0"/>
    <n v="30"/>
    <s v="Miele"/>
    <n v="2"/>
    <s v="Nej"/>
    <n v="0"/>
    <s v="Nej"/>
    <s v="Nej"/>
    <s v="Nej"/>
    <n v="2"/>
    <s v="God plads"/>
    <s v="Der er et fint lille rum der kan inddrages til tørlager"/>
    <n v="0"/>
    <x v="0"/>
    <s v="Bispebjerg"/>
    <n v="15"/>
    <n v="0"/>
    <n v="56"/>
    <n v="0"/>
    <n v="0"/>
    <n v="0"/>
    <n v="0"/>
    <n v="0"/>
    <n v="0"/>
    <n v="0"/>
    <n v="0"/>
    <n v="0"/>
    <n v="0"/>
    <n v="0"/>
    <n v="101618.3"/>
  </r>
  <r>
    <x v="0"/>
    <n v="35564"/>
    <s v="DII Dommerparkens Børnehave"/>
    <x v="6"/>
    <s v="Frimestervej 43"/>
    <n v="2400"/>
    <s v="København NV"/>
    <s v="38 81 57 77"/>
    <s v="35564@buf.kk.dk"/>
    <s v="Lene Erdman Gether"/>
    <n v="26798631"/>
    <n v="0"/>
    <s v="dommerparkens.boernehave@fsb31.telelet.dk"/>
    <s v="Integreret"/>
    <n v="10"/>
    <n v="0"/>
    <n v="22"/>
    <n v="0"/>
    <n v="0"/>
    <n v="0"/>
    <n v="0"/>
    <s v="Nej"/>
    <n v="0"/>
    <n v="0"/>
    <n v="5"/>
    <n v="5"/>
    <n v="5"/>
    <n v="5"/>
    <n v="0"/>
    <n v="5"/>
    <n v="0"/>
    <n v="0"/>
    <n v="5"/>
    <n v="0"/>
    <n v="50000"/>
    <n v="0"/>
    <n v="0"/>
    <s v="Ja"/>
    <s v="nej"/>
    <s v="Robert Tjoa"/>
    <n v="2009"/>
    <n v="20"/>
    <n v="0"/>
    <s v="stærkstrømsingenør"/>
    <s v="WHO: Køkkenchef i 26 år. Spisehuset - gæstekok, div. Andre steder"/>
    <s v="kantinelederkurser, er nu tilmeldt kursus i køkkenhygiejne"/>
    <n v="0"/>
    <n v="0"/>
    <n v="0"/>
    <n v="0"/>
    <n v="0"/>
    <n v="0"/>
    <n v="0"/>
    <n v="50"/>
    <n v="50"/>
    <n v="2"/>
    <n v="1"/>
    <s v="Ja"/>
    <s v="ja"/>
    <s v="Ja"/>
    <s v="Ja"/>
    <n v="0"/>
    <s v="Ja"/>
    <s v="ny leder men ikke helt sikker"/>
    <s v="Ja"/>
    <n v="0"/>
    <s v="ja"/>
    <s v="er blevet infomeret om at Madhuset ellers kan kontaktes"/>
    <n v="0"/>
    <s v="produktionskøkken"/>
    <s v="Ja"/>
    <n v="0"/>
    <n v="0"/>
    <n v="0"/>
    <n v="0"/>
    <n v="0"/>
    <n v="0"/>
    <n v="0"/>
    <n v="0"/>
    <n v="0"/>
    <n v="0"/>
    <n v="0"/>
    <n v="0"/>
    <n v="0"/>
    <s v="Birgitte Glerup/Sine"/>
    <d v="2009-02-26T00:00:00"/>
    <n v="0"/>
    <n v="0"/>
    <n v="0"/>
    <n v="4"/>
    <n v="0"/>
    <n v="1"/>
    <n v="0"/>
    <n v="0"/>
    <n v="0"/>
    <n v="0"/>
    <n v="1"/>
    <n v="0"/>
    <n v="0"/>
    <n v="0"/>
    <n v="0"/>
    <n v="0"/>
    <n v="1"/>
    <n v="0"/>
    <n v="0"/>
    <n v="0"/>
    <n v="20"/>
    <s v="Miele"/>
    <n v="5"/>
    <n v="0"/>
    <n v="0"/>
    <s v="Ja"/>
    <s v="Ja"/>
    <s v="Nej"/>
    <n v="2"/>
    <s v="God plads"/>
    <n v="0"/>
    <n v="0"/>
    <x v="0"/>
    <s v="Bispebjerg"/>
    <n v="10"/>
    <n v="0"/>
    <n v="22"/>
    <n v="0"/>
    <n v="0"/>
    <n v="0"/>
    <n v="0"/>
    <n v="0"/>
    <n v="0"/>
    <n v="0"/>
    <n v="0"/>
    <n v="0"/>
    <n v="0"/>
    <n v="0"/>
    <n v="37970.379999999997"/>
  </r>
  <r>
    <x v="0"/>
    <n v="35578"/>
    <s v="Lundehus kirkes vg/bh"/>
    <x v="6"/>
    <s v="Lyngbyvej 180"/>
    <n v="2100"/>
    <s v="København Ø"/>
    <s v="39 27 70 07"/>
    <s v="35578@buf.kk.dk"/>
    <s v="Vibeke Madsen"/>
    <n v="39565180"/>
    <n v="0"/>
    <s v="Lundehus@get2net.dk"/>
    <s v="Integreret"/>
    <n v="20"/>
    <n v="0"/>
    <n v="24"/>
    <n v="0"/>
    <n v="0"/>
    <n v="0"/>
    <n v="0"/>
    <s v="Nej"/>
    <n v="0"/>
    <n v="0"/>
    <n v="5"/>
    <n v="5"/>
    <n v="4"/>
    <n v="5"/>
    <n v="0"/>
    <n v="5"/>
    <n v="5"/>
    <n v="0"/>
    <n v="5"/>
    <n v="0"/>
    <n v="60000"/>
    <n v="24000"/>
    <n v="0"/>
    <s v="Ja"/>
    <n v="0"/>
    <s v="Søs Johansen"/>
    <n v="2000"/>
    <n v="22"/>
    <n v="0"/>
    <n v="0"/>
    <s v="9 års erfaring"/>
    <s v="Økologisk oplysningsforbund, hygiejne"/>
    <n v="0"/>
    <n v="0"/>
    <n v="0"/>
    <n v="0"/>
    <n v="0"/>
    <n v="0"/>
    <n v="0"/>
    <n v="75"/>
    <n v="75"/>
    <n v="2"/>
    <n v="2"/>
    <s v="Ja"/>
    <s v="Nej"/>
    <s v="Ja"/>
    <s v="Ja"/>
    <s v="Vil meget gerne"/>
    <s v="Ja"/>
    <s v="absolut"/>
    <s v="Ja"/>
    <s v="Vil meget gerne"/>
    <s v="ja"/>
    <s v="Måske vil de gerne have hjælp"/>
    <n v="0"/>
    <s v="produktionskøkken"/>
    <s v="Ja"/>
    <s v="Mindre"/>
    <s v="Ingen"/>
    <n v="0"/>
    <s v="komfur, ovn, køleskab"/>
    <n v="0"/>
    <n v="0"/>
    <n v="0"/>
    <n v="0"/>
    <n v="0"/>
    <n v="0"/>
    <n v="0"/>
    <n v="0"/>
    <n v="0"/>
    <s v="Cathrine Jerrik/Sine"/>
    <d v="2009-02-19T00:00:00"/>
    <n v="0"/>
    <n v="0"/>
    <n v="0"/>
    <n v="0"/>
    <n v="0"/>
    <n v="1"/>
    <n v="0"/>
    <n v="0"/>
    <n v="0"/>
    <n v="1"/>
    <n v="1"/>
    <n v="0"/>
    <n v="0"/>
    <n v="0"/>
    <n v="0"/>
    <n v="0"/>
    <n v="1"/>
    <n v="0"/>
    <n v="0"/>
    <n v="0"/>
    <n v="40"/>
    <s v="Miele"/>
    <n v="2"/>
    <n v="0"/>
    <n v="0"/>
    <s v="Ja"/>
    <s v="Ja"/>
    <n v="0"/>
    <n v="2"/>
    <s v="Begrænset"/>
    <s v="Pænt køkken i rigtig god stand men mangler q køleskab og ovn for at kunne tage børnehavebørnene med"/>
    <n v="0"/>
    <x v="0"/>
    <s v="Bispebjerg"/>
    <n v="20"/>
    <n v="0"/>
    <n v="24"/>
    <n v="0"/>
    <n v="0"/>
    <n v="0"/>
    <n v="0"/>
    <n v="0"/>
    <n v="0"/>
    <n v="0"/>
    <n v="0"/>
    <n v="0"/>
    <n v="0"/>
    <n v="0"/>
    <n v="62722.76"/>
  </r>
  <r>
    <x v="0"/>
    <n v="37264"/>
    <s v="Regnskoven"/>
    <x v="6"/>
    <s v="Strødamvej 28"/>
    <n v="2100"/>
    <s v="København Ø"/>
    <s v="39 20 84 30"/>
    <s v="37264@buf.kk.dk"/>
    <s v="LISE-LOTTE SENNIKSEN"/>
    <n v="39297616"/>
    <n v="0"/>
    <s v="37264@buf.kk.dk"/>
    <s v="Integreret"/>
    <n v="48"/>
    <n v="0"/>
    <n v="60"/>
    <n v="0"/>
    <n v="0"/>
    <n v="0"/>
    <n v="0"/>
    <s v="Nej"/>
    <n v="0"/>
    <n v="0"/>
    <n v="5"/>
    <n v="5"/>
    <n v="4"/>
    <n v="5"/>
    <n v="0"/>
    <n v="5"/>
    <n v="0"/>
    <n v="2"/>
    <n v="0"/>
    <n v="0"/>
    <n v="0"/>
    <n v="0"/>
    <n v="0"/>
    <s v="Ja"/>
    <s v="nej"/>
    <s v="Anita Heima"/>
    <n v="2007"/>
    <n v="34"/>
    <n v="0"/>
    <s v="Køkken og ernærings assistent"/>
    <n v="0"/>
    <n v="0"/>
    <s v="Nikitas Augoustakis"/>
    <n v="0"/>
    <n v="25"/>
    <n v="0"/>
    <n v="0"/>
    <s v="arbejdet i køkken i 27 år"/>
    <s v="økologisk oplysningsforbund"/>
    <n v="90"/>
    <n v="90"/>
    <n v="1"/>
    <n v="1"/>
    <s v="Ja"/>
    <s v="ja"/>
    <s v="Ja"/>
    <s v="Ja"/>
    <s v="De finder det indlysende at udvide med mad i alle ugens dage"/>
    <s v="Ja"/>
    <n v="0"/>
    <s v="Ja"/>
    <n v="0"/>
    <s v="ja"/>
    <s v="De er allerede ansat, skal bare have flere"/>
    <n v="0"/>
    <s v="produktionskøkken"/>
    <s v="Ja"/>
    <s v="Ingen"/>
    <s v="Ingen"/>
    <n v="0"/>
    <n v="0"/>
    <n v="0"/>
    <n v="0"/>
    <n v="0"/>
    <n v="0"/>
    <n v="0"/>
    <n v="0"/>
    <n v="0"/>
    <n v="0"/>
    <n v="0"/>
    <s v="Cathrine Jerrik/Sine"/>
    <s v="20/2 2009"/>
    <n v="0"/>
    <n v="0"/>
    <n v="1"/>
    <n v="5"/>
    <n v="0"/>
    <n v="2"/>
    <n v="0"/>
    <n v="1"/>
    <n v="0"/>
    <n v="0"/>
    <n v="2"/>
    <n v="0"/>
    <n v="0"/>
    <n v="0"/>
    <n v="0"/>
    <n v="0"/>
    <n v="1"/>
    <n v="0"/>
    <n v="2"/>
    <n v="0"/>
    <n v="3"/>
    <s v="Miele"/>
    <n v="5"/>
    <s v="Ja"/>
    <n v="0"/>
    <s v="Nej"/>
    <s v="Ja"/>
    <s v="ja"/>
    <n v="4"/>
    <s v="God plads"/>
    <n v="0"/>
    <n v="0"/>
    <x v="0"/>
    <s v="Bispebjerg"/>
    <n v="48"/>
    <n v="0"/>
    <n v="60"/>
    <n v="0"/>
    <n v="0"/>
    <n v="0"/>
    <n v="0"/>
    <n v="0"/>
    <n v="8"/>
    <n v="0"/>
    <n v="0"/>
    <n v="0"/>
    <n v="0"/>
    <n v="0"/>
    <n v="199006.44"/>
  </r>
  <r>
    <x v="0"/>
    <n v="37310"/>
    <s v="Bakketoppen"/>
    <x v="6"/>
    <s v="Bispebjerg Bakke 13"/>
    <n v="2400"/>
    <s v="København NV"/>
    <n v="35314070"/>
    <s v="37310@buf.kk.dk"/>
    <s v="Jette Johansson"/>
    <n v="0"/>
    <n v="0"/>
    <s v="37310@buf.kk.dk"/>
    <s v="Integreret"/>
    <n v="72"/>
    <n v="0"/>
    <n v="44"/>
    <n v="0"/>
    <n v="0"/>
    <n v="0"/>
    <n v="0"/>
    <s v="Nej"/>
    <n v="0"/>
    <n v="0"/>
    <n v="5"/>
    <n v="5"/>
    <n v="4"/>
    <n v="5"/>
    <n v="0"/>
    <n v="5"/>
    <n v="0"/>
    <n v="1"/>
    <n v="5"/>
    <n v="0"/>
    <n v="125000"/>
    <n v="50400"/>
    <n v="0"/>
    <s v="Ja"/>
    <n v="0"/>
    <s v="Susan"/>
    <n v="2007"/>
    <n v="37"/>
    <n v="0"/>
    <s v="ingen"/>
    <s v="7,5 år i institutionskøkkener"/>
    <s v="Småkurser. 3 ugers børnemad i HRS"/>
    <s v="Linda"/>
    <n v="2006"/>
    <n v="21"/>
    <n v="0"/>
    <s v="ingen"/>
    <s v="erfaring fra andre køkkener"/>
    <s v="HRS - grundforløb"/>
    <n v="86"/>
    <n v="86"/>
    <n v="1"/>
    <n v="1"/>
    <s v="Ja"/>
    <s v="ja"/>
    <s v="Ja"/>
    <s v="Ja"/>
    <n v="0"/>
    <s v="Ja"/>
    <s v="meget positivt stemt"/>
    <s v="Nej"/>
    <n v="0"/>
    <s v="ja"/>
    <s v="Det mener de godt. Linda kan ikke nødvendigvis arbejde mere"/>
    <n v="0"/>
    <s v="produktionskøkken"/>
    <s v="Ja"/>
    <n v="0"/>
    <n v="0"/>
    <n v="0"/>
    <s v="Klager over tunge løft fra komfur. Investere i gryder med net."/>
    <n v="0"/>
    <n v="0"/>
    <n v="0"/>
    <n v="0"/>
    <n v="0"/>
    <n v="0"/>
    <n v="0"/>
    <n v="0"/>
    <n v="0"/>
    <s v="Mariah/Sine"/>
    <d v="2009-02-17T00:00:00"/>
    <n v="0"/>
    <n v="0"/>
    <n v="2"/>
    <n v="4"/>
    <n v="0"/>
    <n v="0"/>
    <n v="0"/>
    <n v="0"/>
    <n v="10"/>
    <n v="0"/>
    <n v="0"/>
    <n v="2"/>
    <n v="0"/>
    <n v="0"/>
    <n v="1"/>
    <n v="0"/>
    <n v="0"/>
    <n v="2"/>
    <n v="0"/>
    <n v="0"/>
    <n v="3"/>
    <s v="Miele G7728"/>
    <n v="0"/>
    <s v="Ja"/>
    <n v="20"/>
    <n v="0"/>
    <s v="Nej"/>
    <s v="ja"/>
    <n v="3"/>
    <s v="God plads"/>
    <n v="0"/>
    <n v="0"/>
    <x v="0"/>
    <s v="Bispebjerg"/>
    <n v="72"/>
    <n v="0"/>
    <n v="44"/>
    <n v="0"/>
    <n v="0"/>
    <n v="0"/>
    <n v="0"/>
    <n v="0"/>
    <n v="0"/>
    <n v="0"/>
    <n v="0"/>
    <n v="0"/>
    <n v="0"/>
    <n v="0"/>
    <n v="165984.91"/>
  </r>
  <r>
    <x v="0"/>
    <n v="37418"/>
    <s v="Rypen"/>
    <x v="6"/>
    <s v="Ryparken 75"/>
    <n v="2100"/>
    <s v="København Ø"/>
    <s v="39 29 20 08"/>
    <s v="37418@buf.kk.dk"/>
    <s v="Ann Hansen Schwartz"/>
    <n v="0"/>
    <n v="0"/>
    <s v="rypen@buf.kk.dk"/>
    <s v="Integreret"/>
    <n v="36"/>
    <n v="0"/>
    <n v="30"/>
    <n v="0"/>
    <n v="0"/>
    <n v="0"/>
    <n v="0"/>
    <s v="Nej"/>
    <n v="0"/>
    <n v="0"/>
    <n v="5"/>
    <n v="5"/>
    <n v="5"/>
    <n v="5"/>
    <n v="0"/>
    <n v="0"/>
    <n v="0"/>
    <n v="1"/>
    <n v="1"/>
    <n v="0"/>
    <n v="116000"/>
    <n v="0"/>
    <n v="0"/>
    <s v="Ja"/>
    <n v="0"/>
    <s v="Marina"/>
    <n v="1999"/>
    <n v="33"/>
    <n v="0"/>
    <s v="Madlavningsteknologi fra Rusland 3,5 år, svarer til økonoma"/>
    <s v="5 år fra hospitalkøkken i Rusland"/>
    <s v="3 kurser i Madhus-regi"/>
    <n v="0"/>
    <n v="0"/>
    <n v="0"/>
    <n v="0"/>
    <n v="0"/>
    <n v="0"/>
    <n v="0"/>
    <n v="92"/>
    <n v="92"/>
    <n v="1"/>
    <n v="1"/>
    <s v="Ja"/>
    <s v="Nej"/>
    <s v="Ja"/>
    <s v="Ja"/>
    <s v="Er gået i gang med at udbygge køkken på eget initiativ, har selv sparet op til det. Vil starte op til maj med mad til børnehaven to gange ugentligt."/>
    <s v="Ja"/>
    <s v="stor opbakning"/>
    <s v="Ja"/>
    <n v="0"/>
    <n v="0"/>
    <s v="Har en i huset der skal på hygiejnekursus og være medhjælp i køkkenet"/>
    <n v="0"/>
    <s v="produktionskøkken"/>
    <n v="0"/>
    <n v="0"/>
    <n v="0"/>
    <n v="0"/>
    <s v="Alt bliver bygget om, køkkenet bliver helt anderledes"/>
    <n v="0"/>
    <n v="0"/>
    <n v="0"/>
    <n v="0"/>
    <n v="0"/>
    <n v="0"/>
    <n v="0"/>
    <n v="0"/>
    <n v="0"/>
    <n v="0"/>
    <d v="1899-12-30T00:00:00"/>
    <n v="0"/>
    <n v="0"/>
    <n v="0"/>
    <n v="0"/>
    <n v="0"/>
    <n v="0"/>
    <n v="0"/>
    <n v="0"/>
    <n v="0"/>
    <n v="0"/>
    <n v="0"/>
    <n v="0"/>
    <n v="0"/>
    <n v="0"/>
    <n v="0"/>
    <n v="0"/>
    <n v="0"/>
    <n v="0"/>
    <n v="0"/>
    <n v="0"/>
    <n v="0"/>
    <n v="0"/>
    <n v="0"/>
    <n v="0"/>
    <n v="0"/>
    <n v="0"/>
    <n v="0"/>
    <n v="0"/>
    <n v="0"/>
    <n v="0"/>
    <n v="0"/>
    <n v="0"/>
    <x v="0"/>
    <s v="Bispebjerg"/>
    <n v="36"/>
    <n v="0"/>
    <n v="30"/>
    <n v="0"/>
    <n v="0"/>
    <n v="0"/>
    <n v="0"/>
    <n v="0"/>
    <n v="0"/>
    <n v="0"/>
    <n v="0"/>
    <n v="0"/>
    <n v="0"/>
    <n v="0"/>
    <n v="92557.04"/>
  </r>
  <r>
    <x v="0"/>
    <n v="37425"/>
    <s v="Børnehuset Emdrup Søgård"/>
    <x v="6"/>
    <s v="Emdrup Vænge 194B"/>
    <n v="2100"/>
    <s v="København Ø"/>
    <s v="39 20 70 88"/>
    <s v="37425@buf.kk.dk"/>
    <s v="Jan Schollert Pedersen"/>
    <n v="27527088"/>
    <n v="0"/>
    <s v="37425@buf.kk.dk"/>
    <s v="Integreret"/>
    <n v="20"/>
    <n v="0"/>
    <n v="40"/>
    <n v="0"/>
    <n v="0"/>
    <n v="0"/>
    <n v="0"/>
    <s v="Nej"/>
    <n v="0"/>
    <n v="0"/>
    <n v="5"/>
    <n v="5"/>
    <n v="4"/>
    <n v="5"/>
    <n v="0"/>
    <n v="5"/>
    <n v="0"/>
    <n v="0"/>
    <n v="5"/>
    <n v="0"/>
    <n v="110000"/>
    <n v="0"/>
    <n v="0"/>
    <s v="Ja"/>
    <n v="0"/>
    <s v="Mette Thorsen"/>
    <n v="2005"/>
    <n v="30"/>
    <n v="0"/>
    <s v="Ernærings og husholdningsøkonom, cand. Scient i ernæring"/>
    <n v="0"/>
    <n v="0"/>
    <n v="0"/>
    <n v="0"/>
    <n v="0"/>
    <n v="0"/>
    <n v="0"/>
    <n v="0"/>
    <n v="0"/>
    <n v="90"/>
    <n v="85"/>
    <n v="2"/>
    <n v="1"/>
    <s v="Ja"/>
    <s v="ja"/>
    <s v="Ja"/>
    <s v="Ja"/>
    <s v="Meget lidt plads. Er villige til at være kreative"/>
    <s v="Ja"/>
    <s v="Er meget forgangere for lokal mad"/>
    <s v="Ja"/>
    <n v="0"/>
    <n v="0"/>
    <s v="Mette vil gerne op i tid og er fuld af gå-på-mod."/>
    <n v="0"/>
    <s v="Køkken blandet tilvirk"/>
    <n v="0"/>
    <s v="Større"/>
    <s v="Mindre"/>
    <n v="0"/>
    <s v="kogebord og ovne, eller helst konvektionsovn. Lille bjørn"/>
    <s v="Mindre"/>
    <n v="0"/>
    <n v="0"/>
    <s v="Køkkenet bør bygges ud i fællesrummet, ingen vægge skal væltes da der i forvejen er åbent. Kun adskilt af køkkenskabe"/>
    <s v="Mindre"/>
    <s v="kogebord + ovn eller ekstra komfur. Lille bjørn til brød"/>
    <n v="0"/>
    <n v="0"/>
    <s v="Porcelænet skal ud af køkkenet"/>
    <s v="Mariah/Sine"/>
    <d v="2009-02-17T00:00:00"/>
    <n v="0"/>
    <n v="1"/>
    <n v="0"/>
    <n v="0"/>
    <n v="0"/>
    <n v="1"/>
    <n v="0"/>
    <n v="0"/>
    <n v="0"/>
    <n v="1"/>
    <n v="2"/>
    <n v="0"/>
    <n v="0"/>
    <n v="0"/>
    <n v="0"/>
    <n v="0"/>
    <n v="0"/>
    <n v="0"/>
    <n v="0"/>
    <n v="0"/>
    <n v="25"/>
    <s v="Miele"/>
    <n v="6"/>
    <n v="0"/>
    <n v="0"/>
    <s v="Ja"/>
    <s v="Ja"/>
    <s v="Nej"/>
    <n v="2"/>
    <s v="Begrænset"/>
    <s v="Køkkendame indstillet på at lave mad til 40 børn mere. Kræver opvaskemaksinen flyttes + ekstra ovn og kogepladekapacitet. Dertil mangler en bjørn til brødbagning. Der er god mulighed for at udbygge køkkenet men de er villige til at gå i gang hvis blot ovn/kogekapacitet er i orden og opvaskefunktionen flyttes."/>
    <n v="0"/>
    <x v="0"/>
    <s v="Bispebjerg"/>
    <n v="20"/>
    <n v="0"/>
    <n v="40"/>
    <n v="0"/>
    <n v="0"/>
    <n v="0"/>
    <n v="0"/>
    <n v="0"/>
    <n v="0"/>
    <n v="0"/>
    <n v="0"/>
    <n v="0"/>
    <n v="0"/>
    <n v="0"/>
    <n v="105540.5"/>
  </r>
  <r>
    <x v="0"/>
    <n v="37429"/>
    <s v="Englegården"/>
    <x v="6"/>
    <s v="Frederiksborgvej 240"/>
    <n v="2860"/>
    <s v="Søborg"/>
    <s v="39 56 39 86"/>
    <s v="37429@buf.kk.dk"/>
    <s v="Elna Andersen"/>
    <n v="35645424"/>
    <n v="0"/>
    <s v="37429@faf.kk.dk"/>
    <s v="Integreret"/>
    <n v="36"/>
    <n v="0"/>
    <n v="44"/>
    <n v="0"/>
    <n v="0"/>
    <n v="0"/>
    <n v="0"/>
    <s v="Nej"/>
    <n v="0"/>
    <n v="0"/>
    <n v="5"/>
    <n v="5"/>
    <n v="5"/>
    <n v="5"/>
    <n v="0"/>
    <n v="5"/>
    <n v="0"/>
    <n v="5"/>
    <n v="5"/>
    <n v="0"/>
    <n v="125000"/>
    <n v="75000"/>
    <n v="0"/>
    <s v="Ja"/>
    <n v="0"/>
    <s v="Lizet Lundberg"/>
    <n v="2006"/>
    <n v="37"/>
    <n v="0"/>
    <n v="0"/>
    <n v="0"/>
    <s v="Masser af erfaring. Kurser i Madhuset"/>
    <s v="Susanne Hersig"/>
    <n v="2006"/>
    <n v="25"/>
    <n v="0"/>
    <n v="0"/>
    <n v="0"/>
    <n v="0"/>
    <n v="97"/>
    <n v="97"/>
    <n v="2"/>
    <n v="2"/>
    <s v="Ja"/>
    <s v="ja"/>
    <s v="Ja"/>
    <s v="Ja"/>
    <n v="0"/>
    <s v="Ja"/>
    <s v="Er meget forgangere for lokal mad"/>
    <s v="Ja"/>
    <n v="0"/>
    <n v="0"/>
    <s v="Børnehavebørn får mad. Forældre betalt ordning. Så det kører videre efter 1.1.2010"/>
    <n v="0"/>
    <s v="produktionskøkken"/>
    <s v="Ja"/>
    <s v="Mindre"/>
    <n v="0"/>
    <n v="0"/>
    <s v="dejligt m. ovn og ny bordplade"/>
    <n v="0"/>
    <n v="0"/>
    <n v="0"/>
    <n v="0"/>
    <n v="0"/>
    <n v="0"/>
    <n v="0"/>
    <n v="0"/>
    <s v="Vil gerne rates og være mentor."/>
    <s v="Lone Voss/Sine"/>
    <d v="2009-02-20T00:00:00"/>
    <n v="0"/>
    <n v="0"/>
    <n v="1"/>
    <n v="5"/>
    <n v="0"/>
    <n v="2"/>
    <n v="0"/>
    <n v="0"/>
    <n v="0"/>
    <n v="0"/>
    <n v="2"/>
    <n v="0"/>
    <n v="0"/>
    <n v="0"/>
    <n v="0"/>
    <n v="0"/>
    <n v="1"/>
    <n v="0"/>
    <n v="1"/>
    <n v="0"/>
    <n v="3"/>
    <s v="Miele"/>
    <n v="4"/>
    <s v="Ja"/>
    <n v="10"/>
    <n v="0"/>
    <n v="0"/>
    <s v="ja"/>
    <n v="3"/>
    <s v="God plads"/>
    <s v="En ovn og bordplade trænger til udskiftning"/>
    <n v="0"/>
    <x v="0"/>
    <s v="Bispebjerg"/>
    <n v="36"/>
    <n v="0"/>
    <n v="44"/>
    <n v="0"/>
    <n v="0"/>
    <n v="0"/>
    <n v="0"/>
    <n v="0"/>
    <n v="0"/>
    <n v="0"/>
    <n v="0"/>
    <n v="0"/>
    <n v="0"/>
    <n v="0"/>
    <n v="162660.91"/>
  </r>
  <r>
    <x v="0"/>
    <n v="37443"/>
    <s v="Klatretræet"/>
    <x v="6"/>
    <s v="Bispevej 23"/>
    <n v="2400"/>
    <s v="København NV"/>
    <s v="38 16 12 02"/>
    <s v="37443@buf.kk.dk"/>
    <s v="Yvonne Frederiksen"/>
    <n v="38810542"/>
    <n v="0"/>
    <s v="37443@buf.kk.dk"/>
    <s v="Integreret"/>
    <n v="42"/>
    <n v="0"/>
    <n v="44"/>
    <n v="0"/>
    <n v="0"/>
    <n v="0"/>
    <n v="0"/>
    <s v="Nej"/>
    <n v="0"/>
    <n v="0"/>
    <n v="5"/>
    <n v="5"/>
    <n v="5"/>
    <n v="5"/>
    <n v="0"/>
    <n v="5"/>
    <n v="5"/>
    <n v="1"/>
    <n v="5"/>
    <n v="0"/>
    <n v="138253"/>
    <n v="0"/>
    <n v="0"/>
    <s v="Ja"/>
    <s v="nej"/>
    <s v="Katarina Plaskett"/>
    <n v="2008"/>
    <n v="37"/>
    <n v="0"/>
    <s v="kok"/>
    <n v="0"/>
    <s v="diverse kurser, Ø.O.F. Madhuset"/>
    <n v="0"/>
    <n v="0"/>
    <n v="0"/>
    <n v="0"/>
    <n v="0"/>
    <n v="0"/>
    <n v="0"/>
    <n v="75"/>
    <n v="75"/>
    <n v="2"/>
    <n v="1"/>
    <s v="Ja"/>
    <s v="Nej"/>
    <s v="Ja"/>
    <n v="0"/>
    <n v="0"/>
    <n v="0"/>
    <n v="0"/>
    <n v="0"/>
    <n v="0"/>
    <n v="0"/>
    <n v="0"/>
    <n v="0"/>
    <s v="produktionskøkken"/>
    <s v="Ja"/>
    <s v="Mindre"/>
    <s v="Ingen"/>
    <s v="Nej"/>
    <s v="En ovn mere. Der er plads ved siden af de 2 der er der i forvejen."/>
    <n v="0"/>
    <n v="0"/>
    <n v="0"/>
    <n v="0"/>
    <n v="0"/>
    <n v="0"/>
    <n v="0"/>
    <n v="0"/>
    <s v="Dejligt, lyst og venligt køkken. God plads. Ingen problemer med at lave mad til alle."/>
    <s v="Lone Voss/Sine"/>
    <d v="2009-03-11T00:00:00"/>
    <n v="0"/>
    <n v="0"/>
    <n v="1"/>
    <n v="5"/>
    <n v="0"/>
    <n v="2"/>
    <n v="0"/>
    <n v="0"/>
    <n v="0"/>
    <n v="0"/>
    <n v="2"/>
    <n v="0"/>
    <n v="0"/>
    <n v="0"/>
    <n v="0"/>
    <n v="0"/>
    <n v="1"/>
    <n v="0"/>
    <n v="1"/>
    <n v="1"/>
    <n v="20"/>
    <s v="Miele"/>
    <n v="7.5"/>
    <s v="Ja"/>
    <n v="10"/>
    <s v="Nej"/>
    <s v="Nej"/>
    <s v="ja"/>
    <n v="3"/>
    <s v="God plads"/>
    <n v="0"/>
    <n v="0"/>
    <x v="0"/>
    <s v="Bispebjerg"/>
    <n v="36"/>
    <n v="0"/>
    <n v="44"/>
    <n v="0"/>
    <n v="0"/>
    <n v="0"/>
    <n v="0"/>
    <n v="0"/>
    <n v="0"/>
    <n v="0"/>
    <n v="0"/>
    <n v="0"/>
    <n v="0"/>
    <n v="0"/>
    <n v="163124.75"/>
  </r>
  <r>
    <x v="0"/>
    <n v="37456"/>
    <s v="Småbørnenes forsamlingshus"/>
    <x v="6"/>
    <s v="Glentevej 71"/>
    <n v="2400"/>
    <s v="København NV"/>
    <s v="38 19 67 19"/>
    <s v="37456@buf.kk.dk"/>
    <s v="Susanne"/>
    <n v="35387701"/>
    <n v="0"/>
    <s v="37456@buf.kk.dk"/>
    <s v="Integreret"/>
    <n v="36"/>
    <n v="0"/>
    <n v="44"/>
    <n v="0"/>
    <n v="0"/>
    <n v="0"/>
    <n v="0"/>
    <s v="Nej"/>
    <n v="0"/>
    <n v="0"/>
    <n v="5"/>
    <n v="5"/>
    <n v="4"/>
    <n v="5"/>
    <n v="0"/>
    <n v="5"/>
    <n v="0"/>
    <n v="0"/>
    <n v="5"/>
    <n v="0"/>
    <n v="144000"/>
    <n v="0"/>
    <n v="0"/>
    <s v="Ja"/>
    <n v="0"/>
    <s v="Sarah Thordsen"/>
    <n v="2008"/>
    <n v="37"/>
    <s v="sathor@buf.kk.dk"/>
    <n v="0"/>
    <s v="mad erfaring fra højskole"/>
    <n v="0"/>
    <n v="0"/>
    <n v="0"/>
    <n v="0"/>
    <n v="0"/>
    <n v="0"/>
    <n v="0"/>
    <n v="0"/>
    <n v="99"/>
    <n v="99"/>
    <n v="2"/>
    <n v="2"/>
    <s v="Ja"/>
    <s v="ja"/>
    <s v="Ja"/>
    <s v="Ja"/>
    <n v="0"/>
    <s v="Ja"/>
    <n v="0"/>
    <s v="Ja"/>
    <n v="0"/>
    <s v="Nej"/>
    <s v="Vil gerne have hjælp"/>
    <n v="0"/>
    <s v="produktionskøkken"/>
    <s v="Ja"/>
    <s v="Mindre"/>
    <n v="0"/>
    <s v="Nej"/>
    <s v="En hurtigere opvaskemaskine, 2 røreskåle á 10 l. til røremaskinen. En ovn mere (eller en større)"/>
    <n v="0"/>
    <n v="0"/>
    <n v="0"/>
    <n v="0"/>
    <n v="0"/>
    <n v="0"/>
    <n v="0"/>
    <n v="0"/>
    <s v="Ang. Ovnene: der er en som sidder for højt, den anden er ikke stabil. Vil måske gerne være mentor."/>
    <s v="Lone Voss/Sine"/>
    <d v="2009-03-11T00:00:00"/>
    <n v="0"/>
    <n v="0"/>
    <n v="1"/>
    <n v="5"/>
    <n v="0"/>
    <n v="2"/>
    <n v="0"/>
    <n v="0"/>
    <n v="0"/>
    <n v="0"/>
    <n v="2"/>
    <n v="0"/>
    <n v="0"/>
    <n v="0"/>
    <n v="0"/>
    <n v="0"/>
    <n v="2"/>
    <n v="0"/>
    <n v="0"/>
    <n v="1"/>
    <n v="25"/>
    <s v="Miele"/>
    <n v="5"/>
    <s v="Ja"/>
    <n v="10"/>
    <s v="Nej"/>
    <s v="Nej"/>
    <s v="ja"/>
    <n v="3"/>
    <s v="God plads"/>
    <s v="Ønskeligt at der bliver sat et hæve/sænke kogebord op i stedet for det eksisterende."/>
    <n v="0"/>
    <x v="0"/>
    <s v="Bispebjerg"/>
    <n v="36"/>
    <n v="0"/>
    <n v="40"/>
    <n v="0"/>
    <n v="0"/>
    <n v="0"/>
    <n v="0"/>
    <n v="0"/>
    <n v="0"/>
    <n v="0"/>
    <n v="0"/>
    <n v="0"/>
    <n v="0"/>
    <n v="0"/>
    <n v="157496.20000000001"/>
  </r>
  <r>
    <x v="0"/>
    <n v="37494"/>
    <s v="Ørnen"/>
    <x v="6"/>
    <s v="Ørnevej 90"/>
    <n v="2400"/>
    <s v="København NV"/>
    <s v="38 10 80 41"/>
    <s v="37494@buf.kk.dk"/>
    <s v="Mark Burvad"/>
    <n v="35818685"/>
    <n v="0"/>
    <s v="37494@buf.kk.dk"/>
    <s v="Integreret"/>
    <n v="48"/>
    <n v="0"/>
    <n v="46"/>
    <n v="0"/>
    <n v="0"/>
    <n v="0"/>
    <n v="0"/>
    <s v="Nej"/>
    <n v="0"/>
    <n v="0"/>
    <n v="0"/>
    <n v="0"/>
    <n v="0"/>
    <n v="5"/>
    <n v="0"/>
    <n v="0"/>
    <n v="0"/>
    <n v="0"/>
    <n v="5"/>
    <n v="0"/>
    <n v="268000"/>
    <n v="0"/>
    <n v="0"/>
    <s v="Ja"/>
    <s v="nej"/>
    <s v="Clara"/>
    <n v="2008"/>
    <n v="37"/>
    <n v="0"/>
    <s v="kok uddannet i Argentina"/>
    <s v="En del år på restaurant"/>
    <n v="0"/>
    <n v="0"/>
    <n v="0"/>
    <n v="0"/>
    <n v="0"/>
    <n v="0"/>
    <n v="0"/>
    <n v="0"/>
    <n v="100"/>
    <n v="100"/>
    <n v="2"/>
    <n v="2"/>
    <s v="nej"/>
    <s v="Nej"/>
    <s v="Ja"/>
    <s v="Ja"/>
    <s v="Er klar, parat og meget imødekommende"/>
    <s v="Ja"/>
    <n v="0"/>
    <s v="Ja"/>
    <n v="0"/>
    <s v="ja"/>
    <n v="0"/>
    <n v="0"/>
    <s v="produktionskøkken"/>
    <s v="nej"/>
    <s v="Større"/>
    <s v="Ingen"/>
    <s v="Nej"/>
    <s v="Nye og flere ovne eller en konvektionsovn vil være mere optimalt. Ovnene er små og gamle. En ekstra 3/4 fryser nødvendig. Nyt kogebord eller flere plader/supplerende kogebord. Nye skabe - de krakelere indeni. Er også påpeget af fødevarekontrollen. Der mangler pære der indikerer enhætten er i brug."/>
    <n v="0"/>
    <n v="0"/>
    <n v="0"/>
    <n v="0"/>
    <n v="0"/>
    <n v="0"/>
    <n v="0"/>
    <n v="0"/>
    <n v="0"/>
    <s v="Mariah/Sine"/>
    <d v="2009-03-05T00:00:00"/>
    <n v="0"/>
    <n v="0"/>
    <n v="1"/>
    <n v="4"/>
    <n v="0"/>
    <n v="2"/>
    <n v="0"/>
    <n v="0"/>
    <n v="0"/>
    <n v="4"/>
    <n v="1"/>
    <n v="0"/>
    <n v="0"/>
    <n v="0"/>
    <n v="0"/>
    <n v="2"/>
    <n v="1"/>
    <n v="0"/>
    <n v="0"/>
    <n v="1"/>
    <n v="2"/>
    <s v="Miele"/>
    <n v="5"/>
    <s v="Ja"/>
    <n v="10"/>
    <s v="Nej"/>
    <s v="Nej"/>
    <s v="ja"/>
    <n v="2"/>
    <s v="God plads"/>
    <n v="0"/>
    <n v="0"/>
    <x v="0"/>
    <s v="Bispebjerg"/>
    <n v="48"/>
    <n v="0"/>
    <n v="46"/>
    <n v="0"/>
    <n v="0"/>
    <n v="0"/>
    <n v="0"/>
    <n v="0"/>
    <n v="0"/>
    <n v="0"/>
    <n v="0"/>
    <n v="0"/>
    <n v="0"/>
    <n v="0"/>
    <n v="261528.46"/>
  </r>
  <r>
    <x v="0"/>
    <n v="37528"/>
    <s v="Ringertoften"/>
    <x v="6"/>
    <s v="Ringertoften 1"/>
    <n v="2400"/>
    <s v="København NV"/>
    <s v="38 10 52 53"/>
    <s v="37528@buf.kk.dk"/>
    <s v="Irene Ditzel"/>
    <n v="35395276"/>
    <n v="0"/>
    <s v="37528@buf.kk.dk"/>
    <s v="Integreret"/>
    <n v="48"/>
    <n v="0"/>
    <n v="60"/>
    <n v="54"/>
    <n v="0"/>
    <n v="0"/>
    <n v="0"/>
    <s v="ja"/>
    <n v="0"/>
    <n v="0"/>
    <n v="5"/>
    <n v="0"/>
    <n v="4"/>
    <n v="5"/>
    <n v="0"/>
    <n v="5"/>
    <n v="0"/>
    <n v="0"/>
    <n v="5"/>
    <n v="0"/>
    <n v="80000"/>
    <n v="0"/>
    <n v="0"/>
    <s v="Ja"/>
    <s v="nej"/>
    <s v="Bianka Milosec"/>
    <n v="2003"/>
    <n v="37"/>
    <n v="0"/>
    <n v="0"/>
    <s v="fra anden institution"/>
    <s v="Ø.O.F."/>
    <n v="0"/>
    <n v="0"/>
    <n v="0"/>
    <n v="0"/>
    <n v="0"/>
    <n v="0"/>
    <n v="0"/>
    <n v="0"/>
    <n v="25"/>
    <n v="1"/>
    <n v="1"/>
    <s v="Ja"/>
    <s v="Nej"/>
    <s v="Ja"/>
    <s v="Ja"/>
    <n v="0"/>
    <s v="Nej"/>
    <s v="Ved ikke"/>
    <s v="Ja"/>
    <n v="0"/>
    <s v="Nej"/>
    <s v="Vil gerne have en fra os."/>
    <n v="0"/>
    <s v="produktionskøkken"/>
    <n v="0"/>
    <n v="0"/>
    <n v="0"/>
    <n v="0"/>
    <n v="0"/>
    <n v="0"/>
    <n v="0"/>
    <n v="0"/>
    <n v="0"/>
    <n v="0"/>
    <n v="0"/>
    <n v="0"/>
    <n v="0"/>
    <s v="P.g.a. sammenlægning at vg + bh bliver der etableret ny køkken som har kapacitet til at lave mad til alle børn"/>
    <s v="Lone Voss/Sine"/>
    <d v="1899-12-30T00:00:00"/>
    <n v="0"/>
    <n v="0"/>
    <n v="0"/>
    <n v="0"/>
    <n v="0"/>
    <n v="0"/>
    <n v="0"/>
    <n v="0"/>
    <n v="0"/>
    <n v="0"/>
    <n v="0"/>
    <n v="0"/>
    <n v="0"/>
    <n v="0"/>
    <n v="0"/>
    <n v="0"/>
    <n v="0"/>
    <n v="0"/>
    <n v="0"/>
    <n v="0"/>
    <n v="0"/>
    <n v="0"/>
    <n v="0"/>
    <n v="0"/>
    <n v="0"/>
    <n v="0"/>
    <n v="0"/>
    <n v="0"/>
    <n v="0"/>
    <n v="0"/>
    <s v="Har ikke noteret noget da der etableres nyt køkken"/>
    <n v="0"/>
    <x v="0"/>
    <s v="Bispebjerg"/>
    <n v="48"/>
    <n v="0"/>
    <n v="60"/>
    <n v="54"/>
    <n v="0"/>
    <n v="0"/>
    <n v="0"/>
    <n v="0"/>
    <n v="0"/>
    <n v="0"/>
    <n v="0"/>
    <n v="0"/>
    <n v="0"/>
    <n v="0"/>
    <n v="226252.25"/>
  </r>
  <r>
    <x v="0"/>
    <n v="37555"/>
    <s v="Stærevænget"/>
    <x v="6"/>
    <s v="Stærevej 62"/>
    <n v="2400"/>
    <s v="København NV"/>
    <n v="38168180"/>
    <s v="37555@buf.kk.dk"/>
    <s v="Mimi Dalsgård"/>
    <n v="36307157"/>
    <n v="0"/>
    <s v="37555@buf.kk.dk"/>
    <s v="Integreret"/>
    <n v="22"/>
    <n v="0"/>
    <n v="40"/>
    <n v="0"/>
    <n v="0"/>
    <n v="0"/>
    <n v="0"/>
    <s v="Nej"/>
    <n v="0"/>
    <n v="0"/>
    <n v="5"/>
    <n v="5"/>
    <n v="5"/>
    <n v="5"/>
    <n v="0"/>
    <n v="5"/>
    <n v="0"/>
    <n v="0"/>
    <n v="5"/>
    <n v="0"/>
    <n v="150000"/>
    <n v="0"/>
    <n v="0"/>
    <s v="Ja"/>
    <s v="nej"/>
    <s v="Vibeke Henriksen"/>
    <n v="2008"/>
    <n v="30"/>
    <n v="0"/>
    <s v="Køkkenleder"/>
    <s v="Mange års køkkenerfaring"/>
    <n v="0"/>
    <n v="0"/>
    <n v="0"/>
    <n v="0"/>
    <n v="0"/>
    <n v="0"/>
    <n v="0"/>
    <n v="0"/>
    <n v="95"/>
    <n v="90"/>
    <n v="2"/>
    <n v="2"/>
    <s v="Ja"/>
    <s v="ja"/>
    <s v="Ja"/>
    <s v="Ja"/>
    <s v="Maden er en vigtig del af det pædagogiske arbejde"/>
    <s v="Ja"/>
    <n v="0"/>
    <s v="Ja"/>
    <n v="0"/>
    <s v="Nej"/>
    <n v="0"/>
    <n v="0"/>
    <s v="produktionskøkken"/>
    <s v="nej"/>
    <s v="Større"/>
    <s v="Ingen"/>
    <s v="Nej"/>
    <s v="Ny opvaskemaskine, konvektionsovn og grøntsagsrobot"/>
    <n v="0"/>
    <n v="0"/>
    <n v="0"/>
    <n v="0"/>
    <n v="0"/>
    <n v="0"/>
    <n v="0"/>
    <n v="0"/>
    <s v="gamle ovne, ofte repareret. Ligeså med opvaskemaskinen"/>
    <s v="Mariah"/>
    <n v="0"/>
    <n v="0"/>
    <n v="0"/>
    <n v="1"/>
    <n v="6"/>
    <n v="2"/>
    <n v="0"/>
    <n v="0"/>
    <n v="0"/>
    <n v="0"/>
    <n v="0"/>
    <n v="3"/>
    <n v="0"/>
    <n v="0"/>
    <n v="0"/>
    <n v="0"/>
    <n v="0"/>
    <n v="1"/>
    <n v="0"/>
    <n v="1"/>
    <n v="1"/>
    <n v="7"/>
    <s v="Miele"/>
    <n v="5"/>
    <s v="Ja"/>
    <n v="10"/>
    <s v="Nej"/>
    <s v="Nej"/>
    <s v="Nej"/>
    <n v="2"/>
    <s v="God plads"/>
    <s v="Konvektionsovn stort ønske + grøntsagsrobot og ny opvaskemaskine"/>
    <n v="0"/>
    <x v="0"/>
    <s v="Bispebjerg"/>
    <n v="22"/>
    <n v="0"/>
    <n v="40"/>
    <n v="0"/>
    <n v="0"/>
    <n v="0"/>
    <n v="0"/>
    <n v="0"/>
    <n v="0"/>
    <n v="0"/>
    <n v="0"/>
    <n v="0"/>
    <n v="0"/>
    <n v="0"/>
    <n v="120390.13"/>
  </r>
  <r>
    <x v="0"/>
    <n v="37580"/>
    <s v="Himmelbuen"/>
    <x v="6"/>
    <s v="Møntmestervej 54"/>
    <n v="2400"/>
    <s v="København NV"/>
    <n v="38102566"/>
    <s v="37580@buf.kk.dk"/>
    <s v="Hanne Rosenqvist"/>
    <n v="36307472"/>
    <n v="0"/>
    <s v="37580@buf.kk.dk"/>
    <s v="Integreret"/>
    <n v="45"/>
    <n v="0"/>
    <n v="40"/>
    <n v="0"/>
    <n v="0"/>
    <n v="0"/>
    <n v="0"/>
    <s v="ja"/>
    <n v="2"/>
    <n v="1"/>
    <n v="5"/>
    <n v="0"/>
    <n v="0"/>
    <n v="5"/>
    <n v="0"/>
    <n v="5"/>
    <n v="0"/>
    <n v="0"/>
    <n v="5"/>
    <n v="0"/>
    <n v="65000"/>
    <n v="65000"/>
    <n v="0"/>
    <n v="0"/>
    <n v="0"/>
    <n v="0"/>
    <n v="0"/>
    <n v="0"/>
    <n v="0"/>
    <n v="0"/>
    <n v="0"/>
    <n v="0"/>
    <n v="0"/>
    <n v="0"/>
    <n v="0"/>
    <n v="0"/>
    <n v="0"/>
    <n v="0"/>
    <n v="0"/>
    <n v="80"/>
    <n v="80"/>
    <n v="1"/>
    <n v="1"/>
    <s v="Ja"/>
    <s v="Nej"/>
    <s v="nej"/>
    <s v="Ja"/>
    <s v="Vuggestuens køkken er ikke anvendeligt iflg. Lederen. Vil gerne lave så meget som muligt selv."/>
    <s v="Ja"/>
    <s v="Generelt vil forældrene gerne have lokal mad"/>
    <s v="Ja"/>
    <n v="0"/>
    <s v="Nej"/>
    <n v="0"/>
    <n v="0"/>
    <s v="produktionskøkken"/>
    <s v="nej"/>
    <s v="Større"/>
    <s v="Ingen"/>
    <n v="0"/>
    <s v="Industriopvaskemaskine, konvektionsovn er et must, så man også kan koge i den og bage store portioner brød."/>
    <n v="0"/>
    <n v="0"/>
    <n v="0"/>
    <n v="0"/>
    <n v="0"/>
    <n v="0"/>
    <n v="0"/>
    <n v="0"/>
    <n v="0"/>
    <s v="Mariah"/>
    <d v="1899-12-30T00:00:00"/>
    <n v="0"/>
    <n v="0"/>
    <n v="1"/>
    <n v="5"/>
    <n v="0"/>
    <n v="2"/>
    <n v="0"/>
    <n v="0"/>
    <n v="0"/>
    <n v="3"/>
    <n v="0"/>
    <n v="0"/>
    <n v="1"/>
    <n v="0"/>
    <n v="0"/>
    <n v="1"/>
    <n v="0"/>
    <n v="0"/>
    <n v="0"/>
    <n v="1"/>
    <n v="25"/>
    <s v="Miele"/>
    <n v="4"/>
    <s v="Nej"/>
    <n v="0"/>
    <s v="Ja"/>
    <s v="Nej"/>
    <s v="Nej"/>
    <n v="1"/>
    <s v="Begrænset"/>
    <s v="Vuggestue på 1. og 2. sal med madelevator imellem. Køkken 1 er på 1. sal, ingen elevator til stuen. Der er 40 børnehavebørn i stuen, hvor køkken 2 er placeret (der er personaleelevator). Der mangler en radiator i køkkenet. Ingen varmekilde. Evt. plads i kælderen til opbevaring."/>
    <n v="0"/>
    <x v="0"/>
    <s v="Bispebjerg"/>
    <n v="45"/>
    <n v="0"/>
    <n v="40"/>
    <n v="0"/>
    <n v="0"/>
    <n v="0"/>
    <n v="0"/>
    <n v="0"/>
    <n v="0"/>
    <n v="0"/>
    <n v="0"/>
    <n v="0"/>
    <n v="0"/>
    <n v="0"/>
    <n v="64931.42"/>
  </r>
  <r>
    <x v="0"/>
    <s v="37580_2"/>
    <s v="Himmelbuen"/>
    <x v="6"/>
    <s v="Møntmestervej 54"/>
    <n v="2400"/>
    <s v="København NV"/>
    <n v="38102566"/>
    <s v="37580@buf.kk.dk"/>
    <s v="Hanne Rosenqvist"/>
    <n v="36307472"/>
    <n v="0"/>
    <s v="37580@buf.kk.dk"/>
    <s v="Integreret"/>
    <n v="45"/>
    <n v="0"/>
    <n v="40"/>
    <n v="0"/>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s v="nej"/>
    <n v="0"/>
    <n v="0"/>
    <n v="0"/>
    <n v="0"/>
    <s v="Større"/>
    <s v="Ingen"/>
    <s v="Nej"/>
    <s v="Nye skabe, køleskab"/>
    <n v="0"/>
    <n v="0"/>
    <n v="0"/>
    <n v="0"/>
    <s v="Åbent køkken/pædagogisk værksted fra 70'erne. Køkkenet kan evt. bruges til kold mad."/>
    <s v="Mariah"/>
    <d v="2009-02-25T00:00:00"/>
    <n v="0"/>
    <n v="1"/>
    <n v="0"/>
    <n v="4"/>
    <n v="1"/>
    <n v="0"/>
    <n v="0"/>
    <n v="0"/>
    <n v="0"/>
    <n v="0"/>
    <n v="1"/>
    <n v="0"/>
    <n v="0"/>
    <n v="0"/>
    <n v="0"/>
    <n v="0"/>
    <n v="0"/>
    <n v="0"/>
    <n v="0"/>
    <n v="1"/>
    <n v="25"/>
    <s v="Miele"/>
    <n v="5"/>
    <s v="Nej"/>
    <n v="0"/>
    <s v="Nej"/>
    <s v="Nej"/>
    <s v="Nej"/>
    <n v="0"/>
    <n v="0"/>
    <s v="Ingen ventilation, Fødevarekontrollen er meldt fra da der ikke laves mad."/>
    <n v="0"/>
    <x v="0"/>
    <s v="Bispebjerg"/>
    <n v="45"/>
    <n v="0"/>
    <n v="40"/>
    <n v="0"/>
    <n v="0"/>
    <n v="0"/>
    <n v="0"/>
    <n v="0"/>
    <n v="0"/>
    <n v="0"/>
    <n v="0"/>
    <n v="0"/>
    <n v="0"/>
    <n v="0"/>
    <n v="64931.42"/>
  </r>
  <r>
    <x v="0"/>
    <n v="37578"/>
    <s v="Jacob Holms Minde"/>
    <x v="0"/>
    <s v="Geislersgade 32"/>
    <n v="2300"/>
    <s v="København S"/>
    <s v="32 54 97 76"/>
    <s v="37578@buf.kk.dk"/>
    <s v="ELSE RASMUSSEN"/>
    <n v="32451817"/>
    <n v="0"/>
    <s v="37578@buf.kk.dk"/>
    <s v="Integreret"/>
    <n v="41"/>
    <n v="0"/>
    <n v="98"/>
    <n v="40"/>
    <n v="18"/>
    <n v="12"/>
    <n v="0"/>
    <n v="0"/>
    <n v="0"/>
    <n v="0"/>
    <n v="5"/>
    <n v="5"/>
    <n v="5"/>
    <n v="5"/>
    <n v="0"/>
    <n v="5"/>
    <n v="5"/>
    <n v="0"/>
    <n v="5"/>
    <n v="0"/>
    <n v="0"/>
    <n v="0"/>
    <n v="0"/>
    <s v="Ja"/>
    <n v="0"/>
    <s v="Louise Brun Rasmussen"/>
    <n v="2008"/>
    <n v="35"/>
    <n v="0"/>
    <s v="2 første år af kokkeudd. "/>
    <s v="7 års erfaring inden for køkkenb."/>
    <n v="0"/>
    <n v="0"/>
    <n v="0"/>
    <n v="0"/>
    <n v="0"/>
    <n v="0"/>
    <n v="0"/>
    <n v="0"/>
    <n v="60"/>
    <n v="75"/>
    <n v="2"/>
    <n v="2"/>
    <s v="Ja"/>
    <s v="ja"/>
    <s v="Ja"/>
    <s v="Ja"/>
    <n v="0"/>
    <s v="Ja"/>
    <n v="0"/>
    <s v="Ja"/>
    <n v="0"/>
    <s v="Nej"/>
    <s v="vil gerne have hjælp mht personale rekruttering"/>
    <n v="0"/>
    <s v="produktionskøkken"/>
    <n v="0"/>
    <n v="0"/>
    <n v="0"/>
    <n v="0"/>
    <s v="Køkkenet er i gang med en om- og tilbyggning, må gå ud fra at der er taget højde for at børnehavebørnene skal have mad efter årsskifte. Ønsker sig en røremaskine og grønt robot."/>
    <n v="0"/>
    <n v="0"/>
    <n v="0"/>
    <n v="0"/>
    <n v="0"/>
    <n v="0"/>
    <n v="0"/>
    <n v="0"/>
    <n v="0"/>
    <s v="Lone"/>
    <s v="30.3.09"/>
    <n v="0"/>
    <n v="0"/>
    <n v="1"/>
    <n v="5"/>
    <n v="0"/>
    <n v="2"/>
    <n v="0"/>
    <n v="0"/>
    <n v="0"/>
    <n v="0"/>
    <n v="2"/>
    <n v="0"/>
    <n v="0"/>
    <n v="0"/>
    <n v="0"/>
    <n v="0"/>
    <n v="1"/>
    <n v="0"/>
    <n v="0"/>
    <n v="1"/>
    <n v="2"/>
    <n v="0"/>
    <n v="3"/>
    <n v="0"/>
    <n v="0"/>
    <n v="0"/>
    <n v="0"/>
    <n v="0"/>
    <n v="2"/>
    <s v="Begrænset"/>
    <n v="0"/>
    <n v="0"/>
    <x v="0"/>
    <s v="Amager"/>
    <n v="41"/>
    <n v="0"/>
    <n v="98"/>
    <n v="40"/>
    <n v="18"/>
    <n v="12"/>
    <n v="0"/>
    <n v="0"/>
    <n v="0"/>
    <n v="0"/>
    <n v="0"/>
    <n v="0"/>
    <n v="0"/>
    <n v="0"/>
    <n v="200683.25"/>
  </r>
  <r>
    <x v="0"/>
    <s v="37578_u"/>
    <s v="Jacob Holms Minde"/>
    <x v="0"/>
    <s v="Geislersgade 32"/>
    <n v="2300"/>
    <s v="København S"/>
    <s v="32 54 97 76"/>
    <s v="37578@buf.kk.dk"/>
    <s v="ELSE RASMUSSEN"/>
    <n v="32451817"/>
    <n v="0"/>
    <s v="37578@buf.kk.dk"/>
    <s v="Integreret"/>
    <n v="41"/>
    <n v="0"/>
    <n v="98"/>
    <n v="40"/>
    <n v="18"/>
    <n v="12"/>
    <n v="0"/>
    <s v="Nej"/>
    <n v="0"/>
    <n v="0"/>
    <n v="5"/>
    <n v="5"/>
    <n v="5"/>
    <n v="5"/>
    <n v="0"/>
    <n v="5"/>
    <n v="0"/>
    <n v="0"/>
    <n v="5"/>
    <n v="0"/>
    <n v="0"/>
    <n v="0"/>
    <n v="0"/>
    <n v="0"/>
    <n v="0"/>
    <n v="0"/>
    <n v="0"/>
    <n v="0"/>
    <n v="0"/>
    <n v="0"/>
    <n v="0"/>
    <n v="0"/>
    <n v="0"/>
    <n v="0"/>
    <n v="0"/>
    <n v="0"/>
    <n v="0"/>
    <n v="0"/>
    <n v="0"/>
    <n v="60"/>
    <n v="75"/>
    <n v="0"/>
    <n v="0"/>
    <n v="0"/>
    <n v="0"/>
    <n v="0"/>
    <n v="0"/>
    <n v="0"/>
    <n v="0"/>
    <n v="0"/>
    <n v="0"/>
    <n v="0"/>
    <n v="0"/>
    <n v="0"/>
    <n v="0"/>
    <s v="Ved ikke"/>
    <n v="0"/>
    <n v="0"/>
    <n v="0"/>
    <n v="0"/>
    <n v="0"/>
    <n v="0"/>
    <n v="0"/>
    <n v="0"/>
    <n v="0"/>
    <n v="0"/>
    <n v="0"/>
    <n v="0"/>
    <n v="0"/>
    <n v="0"/>
    <s v="Birgitte Glerup"/>
    <d v="2009-04-28T00:00:00"/>
    <n v="0"/>
    <n v="0"/>
    <n v="1"/>
    <n v="4"/>
    <n v="0"/>
    <n v="2"/>
    <n v="0"/>
    <n v="0"/>
    <n v="0"/>
    <n v="0"/>
    <n v="0"/>
    <n v="2"/>
    <n v="0"/>
    <n v="0"/>
    <n v="0"/>
    <n v="1"/>
    <n v="0"/>
    <n v="0"/>
    <n v="0"/>
    <n v="1"/>
    <n v="20"/>
    <s v="Miele"/>
    <n v="5"/>
    <s v="Ja"/>
    <n v="10"/>
    <s v="Nej"/>
    <s v="Ja"/>
    <s v="Nej"/>
    <n v="3"/>
    <s v="ingen plads"/>
    <s v="der kan evt. findes mere lager plads"/>
    <n v="0"/>
    <x v="0"/>
    <s v="Amager"/>
    <n v="41"/>
    <n v="0"/>
    <n v="98"/>
    <n v="40"/>
    <n v="18"/>
    <n v="12"/>
    <n v="0"/>
    <n v="0"/>
    <n v="0"/>
    <n v="0"/>
    <n v="0"/>
    <n v="0"/>
    <n v="0"/>
    <n v="0"/>
    <n v="200683.25"/>
  </r>
  <r>
    <x v="0"/>
    <n v="37582"/>
    <s v="Den integrerede institution Peder Lykkes vej"/>
    <x v="0"/>
    <s v="Peder Lykkes Vej 75"/>
    <n v="2300"/>
    <s v="København S"/>
    <s v="32 58 87 42"/>
    <s v="37582@buf.kk.dk"/>
    <s v="Annette Jørgensen"/>
    <n v="32519227"/>
    <n v="0"/>
    <s v="37582@buf.kk.dk"/>
    <s v="Integreret"/>
    <n v="0"/>
    <n v="0"/>
    <n v="21"/>
    <n v="40"/>
    <n v="0"/>
    <n v="0"/>
    <n v="0"/>
    <s v="Nej"/>
    <n v="0"/>
    <n v="0"/>
    <n v="0"/>
    <n v="0"/>
    <n v="0"/>
    <n v="0"/>
    <n v="0"/>
    <n v="5"/>
    <n v="5"/>
    <n v="3"/>
    <n v="5"/>
    <n v="0"/>
    <n v="0"/>
    <n v="65000"/>
    <n v="0"/>
    <s v="Ja"/>
    <s v="nej"/>
    <s v="susanne juul petersen"/>
    <n v="1996"/>
    <n v="19"/>
    <n v="0"/>
    <n v="0"/>
    <n v="0"/>
    <s v="økologiomlægning, hjemmeplejen"/>
    <n v="0"/>
    <n v="0"/>
    <n v="0"/>
    <n v="0"/>
    <n v="0"/>
    <n v="0"/>
    <n v="0"/>
    <n v="0"/>
    <n v="99"/>
    <n v="0"/>
    <n v="2"/>
    <s v="Ja"/>
    <s v="Nej"/>
    <s v="Ja"/>
    <s v="Ja"/>
    <n v="0"/>
    <s v="Ja"/>
    <n v="0"/>
    <s v="Ja"/>
    <n v="0"/>
    <s v="Nej"/>
    <s v="meget gerne info om medarbejdere"/>
    <n v="0"/>
    <s v="Køkken begrænset tilvirk"/>
    <n v="0"/>
    <n v="0"/>
    <n v="0"/>
    <n v="0"/>
    <n v="0"/>
    <n v="0"/>
    <n v="0"/>
    <n v="0"/>
    <n v="0"/>
    <s v="Mindre"/>
    <s v="ekstra frys, røremaskine fx electrolux, mere kogeplade, ekstra køl"/>
    <n v="0"/>
    <n v="0"/>
    <n v="0"/>
    <s v="Ayo"/>
    <s v="24.03.09"/>
    <n v="0"/>
    <n v="1"/>
    <n v="0"/>
    <n v="0"/>
    <n v="0"/>
    <n v="0"/>
    <n v="0"/>
    <n v="0"/>
    <n v="0"/>
    <n v="2"/>
    <n v="0"/>
    <n v="0"/>
    <n v="0"/>
    <n v="0"/>
    <n v="0"/>
    <n v="1"/>
    <n v="0"/>
    <n v="0"/>
    <n v="0"/>
    <n v="1"/>
    <n v="20"/>
    <s v="miele"/>
    <n v="2"/>
    <s v="Nej"/>
    <n v="0"/>
    <s v="Nej"/>
    <s v="Ja"/>
    <s v="Nej"/>
    <n v="1"/>
    <s v="Begrænset"/>
    <s v="Smalt rum til viktualie"/>
    <n v="0"/>
    <x v="0"/>
    <s v="Amager"/>
    <n v="0"/>
    <n v="0"/>
    <n v="21"/>
    <n v="40"/>
    <n v="0"/>
    <n v="0"/>
    <n v="0"/>
    <n v="0"/>
    <n v="0"/>
    <n v="0"/>
    <n v="0"/>
    <n v="0"/>
    <n v="0"/>
    <n v="0"/>
    <n v="76184.570000000007"/>
  </r>
  <r>
    <x v="0"/>
    <s v="37591_u"/>
    <s v="Gullandsgården"/>
    <x v="0"/>
    <s v="Gullandsgade 29"/>
    <n v="2300"/>
    <s v="København S"/>
    <s v="32 59 82 25"/>
    <s v="k480@buf.kk.dk"/>
    <s v="Anne-Gitte Kleis"/>
    <n v="32500053"/>
    <n v="0"/>
    <s v="37591@buf.kk.dk"/>
    <s v="Integreret"/>
    <n v="21"/>
    <n v="0"/>
    <n v="32"/>
    <n v="0"/>
    <n v="0"/>
    <n v="0"/>
    <n v="0"/>
    <n v="0"/>
    <n v="0"/>
    <n v="0"/>
    <n v="5"/>
    <n v="5"/>
    <n v="5"/>
    <n v="5"/>
    <n v="0"/>
    <n v="5"/>
    <n v="5"/>
    <n v="1"/>
    <n v="5"/>
    <n v="0"/>
    <n v="100000"/>
    <n v="70000"/>
    <n v="0"/>
    <n v="0"/>
    <n v="0"/>
    <n v="0"/>
    <n v="0"/>
    <n v="0"/>
    <n v="0"/>
    <n v="0"/>
    <n v="0"/>
    <n v="0"/>
    <n v="0"/>
    <n v="0"/>
    <n v="0"/>
    <n v="0"/>
    <n v="0"/>
    <n v="0"/>
    <n v="0"/>
    <n v="88"/>
    <n v="88"/>
    <n v="0"/>
    <n v="0"/>
    <n v="0"/>
    <n v="0"/>
    <n v="0"/>
    <n v="0"/>
    <n v="0"/>
    <n v="0"/>
    <n v="0"/>
    <n v="0"/>
    <n v="0"/>
    <n v="0"/>
    <n v="0"/>
    <n v="0"/>
    <s v="Ved ikke"/>
    <n v="0"/>
    <n v="0"/>
    <n v="0"/>
    <n v="0"/>
    <n v="0"/>
    <n v="0"/>
    <n v="0"/>
    <n v="0"/>
    <n v="0"/>
    <n v="0"/>
    <n v="0"/>
    <n v="0"/>
    <n v="0"/>
    <n v="0"/>
    <s v="Birgitte Glerup"/>
    <d v="1899-12-30T00:00:00"/>
    <n v="0"/>
    <n v="1"/>
    <n v="0"/>
    <n v="4"/>
    <n v="1"/>
    <n v="0"/>
    <n v="0"/>
    <n v="0"/>
    <n v="0"/>
    <n v="1"/>
    <n v="0"/>
    <n v="0"/>
    <n v="0"/>
    <n v="0"/>
    <n v="0"/>
    <n v="1"/>
    <n v="0"/>
    <n v="0"/>
    <n v="0"/>
    <n v="0"/>
    <n v="0"/>
    <n v="0"/>
    <n v="1.5"/>
    <s v="Nej"/>
    <n v="0"/>
    <s v="Nej"/>
    <s v="Nej"/>
    <s v="Nej"/>
    <n v="1"/>
    <s v="ingen plads"/>
    <n v="0"/>
    <n v="0"/>
    <x v="0"/>
    <s v="Amager"/>
    <n v="21"/>
    <n v="0"/>
    <n v="32"/>
    <n v="0"/>
    <n v="0"/>
    <n v="0"/>
    <n v="0"/>
    <n v="0"/>
    <n v="0"/>
    <n v="0"/>
    <n v="0"/>
    <n v="0"/>
    <n v="0"/>
    <n v="0"/>
    <n v="238837.46"/>
  </r>
  <r>
    <x v="0"/>
    <n v="37592"/>
    <s v="Børnehuset Hundredemeterskoven"/>
    <x v="0"/>
    <s v="Engvej 35"/>
    <n v="2300"/>
    <s v="København S"/>
    <s v="32 58 01 05"/>
    <s v="37592@buf.kk.dk"/>
    <s v="Lone Ingeborg U. Christensen"/>
    <n v="32571928"/>
    <n v="0"/>
    <s v="37592@buf.kk.dk"/>
    <s v="Integreret"/>
    <n v="42"/>
    <n v="0"/>
    <n v="66"/>
    <n v="0"/>
    <n v="0"/>
    <n v="0"/>
    <n v="0"/>
    <s v="Nej"/>
    <n v="0"/>
    <n v="0"/>
    <n v="5"/>
    <n v="5"/>
    <n v="3"/>
    <n v="5"/>
    <n v="0"/>
    <n v="5"/>
    <n v="0"/>
    <n v="0"/>
    <n v="5"/>
    <n v="0"/>
    <n v="200000"/>
    <n v="200000"/>
    <n v="0"/>
    <s v="Ja"/>
    <n v="0"/>
    <s v="Susanne Hansen"/>
    <n v="2009"/>
    <n v="21"/>
    <n v="0"/>
    <s v="1 års erhvervs uddannelse indenfor kantine"/>
    <s v="mange års i kantine"/>
    <n v="0"/>
    <n v="0"/>
    <n v="0"/>
    <n v="0"/>
    <n v="0"/>
    <n v="0"/>
    <n v="0"/>
    <n v="0"/>
    <n v="90"/>
    <n v="90"/>
    <n v="2"/>
    <n v="2"/>
    <s v="Ja"/>
    <s v="Nej"/>
    <s v="Ja"/>
    <s v="Ja"/>
    <n v="0"/>
    <s v="Ja"/>
    <n v="0"/>
    <s v="Ja"/>
    <n v="0"/>
    <s v="Nej"/>
    <s v="Vil gerne have hjælp med rekrutering"/>
    <n v="0"/>
    <s v="produktionskøkken"/>
    <s v="nej"/>
    <s v="Større"/>
    <s v="Ingen"/>
    <n v="0"/>
    <s v="En konvektionsovn, en opvaskemaskine"/>
    <n v="0"/>
    <n v="0"/>
    <n v="0"/>
    <n v="0"/>
    <n v="0"/>
    <n v="0"/>
    <n v="0"/>
    <n v="0"/>
    <n v="0"/>
    <s v="Cathrine Joachim Jerrik"/>
    <s v="3.4.2009"/>
    <n v="0"/>
    <n v="0"/>
    <n v="1"/>
    <n v="5"/>
    <n v="0"/>
    <n v="3"/>
    <n v="0"/>
    <n v="0"/>
    <n v="0"/>
    <n v="2"/>
    <n v="3"/>
    <n v="0"/>
    <n v="0"/>
    <n v="0"/>
    <n v="0"/>
    <n v="0"/>
    <n v="1"/>
    <n v="0"/>
    <n v="0"/>
    <n v="1"/>
    <n v="4"/>
    <s v="Miele"/>
    <n v="5"/>
    <n v="0"/>
    <n v="0"/>
    <s v="Ja"/>
    <s v="Ja"/>
    <n v="0"/>
    <n v="3"/>
    <s v="God plads"/>
    <s v="stor kælder der kan tages i brug"/>
    <n v="0"/>
    <x v="0"/>
    <s v="Amager"/>
    <n v="38"/>
    <n v="0"/>
    <n v="66"/>
    <n v="0"/>
    <n v="0"/>
    <n v="0"/>
    <n v="0"/>
    <n v="0"/>
    <n v="0"/>
    <n v="0"/>
    <n v="0"/>
    <n v="0"/>
    <n v="0"/>
    <n v="0"/>
    <n v="217575.59"/>
  </r>
  <r>
    <x v="0"/>
    <n v="35236"/>
    <s v="Ministeriernes Børnehus"/>
    <x v="1"/>
    <s v="Vester Voldgade 123"/>
    <n v="1552"/>
    <s v="København K"/>
    <s v="33 15 75 48"/>
    <s v="35236@buf.kk.dk"/>
    <s v="Janne Lykke Hagemann"/>
    <n v="0"/>
    <n v="0"/>
    <s v="35236@buf.kk.dk"/>
    <s v="Integreret"/>
    <n v="38"/>
    <n v="0"/>
    <n v="60"/>
    <n v="0"/>
    <n v="0"/>
    <n v="0"/>
    <n v="0"/>
    <s v="Nej"/>
    <n v="0"/>
    <n v="0"/>
    <n v="5"/>
    <n v="5"/>
    <n v="5"/>
    <n v="5"/>
    <n v="0"/>
    <n v="5"/>
    <n v="0"/>
    <n v="0"/>
    <n v="5"/>
    <n v="0"/>
    <n v="180000"/>
    <n v="180000"/>
    <n v="0"/>
    <s v="Ja"/>
    <n v="0"/>
    <s v="Jeppe Køllner"/>
    <n v="2008"/>
    <n v="37"/>
    <n v="0"/>
    <s v="ingen"/>
    <s v="ingen rigtig professionel"/>
    <s v="hygiejne"/>
    <s v="Katrine Rath"/>
    <n v="0"/>
    <n v="20"/>
    <n v="0"/>
    <n v="0"/>
    <n v="0"/>
    <n v="0"/>
    <n v="90"/>
    <n v="90"/>
    <n v="1"/>
    <n v="1"/>
    <s v="nej"/>
    <s v="ja"/>
    <s v="Ja"/>
    <s v="Ja"/>
    <s v="de vil meget gerne selv"/>
    <s v="Ja"/>
    <s v="absolut"/>
    <s v="Ja"/>
    <s v="meget gerne"/>
    <s v="ja"/>
    <s v="Vil evt. gerne have hjælp, da leder gerne vil have en erfaren køkkenansvarlig (f.eks kok)"/>
    <n v="0"/>
    <s v="produktionskøkken"/>
    <s v="nej"/>
    <s v="Større"/>
    <s v="Mindre"/>
    <n v="0"/>
    <s v="ene køkken skal have en større opvaskemaskine og flere køleskabe. Trænger til en omgang maling"/>
    <n v="0"/>
    <s v="Mindre"/>
    <n v="0"/>
    <s v="Køkkenet kræver en renovation og evt. inddragelse af mindre rum, så det bliver større"/>
    <n v="0"/>
    <n v="0"/>
    <n v="0"/>
    <n v="0"/>
    <s v="Der er tale om 2 institutioner der er blevet sammenlagt. Det ene køkken er stort nok men kræver en renovering. Det andet køkken fungere"/>
    <s v="Cathrine Jerrik/Sinee"/>
    <d v="2009-02-16T00:00:00"/>
    <n v="0"/>
    <n v="0"/>
    <n v="0"/>
    <n v="4"/>
    <n v="0"/>
    <n v="0"/>
    <n v="1"/>
    <n v="0"/>
    <n v="0"/>
    <n v="0"/>
    <n v="1"/>
    <n v="0"/>
    <n v="0"/>
    <n v="0"/>
    <n v="0"/>
    <n v="0"/>
    <n v="1"/>
    <n v="0"/>
    <n v="0"/>
    <n v="0"/>
    <n v="20"/>
    <s v="Miele"/>
    <n v="4"/>
    <s v="Nej"/>
    <n v="0"/>
    <s v="Nej"/>
    <s v="Nej"/>
    <s v="Nej"/>
    <n v="3"/>
    <s v="Begrænset"/>
    <s v="Skabe (små) til lagerplads kunne trænge til flere hylder el. skabe på vægge til tørvarer osv."/>
    <n v="0"/>
    <x v="0"/>
    <s v="Indre By"/>
    <n v="38"/>
    <n v="0"/>
    <n v="60"/>
    <n v="0"/>
    <n v="0"/>
    <n v="0"/>
    <n v="0"/>
    <n v="0"/>
    <n v="0"/>
    <n v="0"/>
    <n v="0"/>
    <n v="0"/>
    <n v="0"/>
    <n v="0"/>
    <n v="194474.78"/>
  </r>
  <r>
    <x v="0"/>
    <n v="35250"/>
    <s v="Røde Ko"/>
    <x v="1"/>
    <s v="Købmagergade 47"/>
    <n v="1150"/>
    <s v="København K"/>
    <s v="33 14 64 30"/>
    <s v="35250@buf.kk.dk"/>
    <s v="Birgit Hjorth Jacobsen (kollektiv ledelse)"/>
    <n v="35380931"/>
    <n v="0"/>
    <s v="roedeko@get2net.dk"/>
    <s v="Integreret"/>
    <n v="24"/>
    <n v="0"/>
    <n v="20"/>
    <n v="0"/>
    <n v="0"/>
    <n v="0"/>
    <n v="0"/>
    <s v="ja"/>
    <n v="2"/>
    <n v="1"/>
    <n v="5"/>
    <n v="5"/>
    <n v="5"/>
    <n v="5"/>
    <n v="0"/>
    <n v="5"/>
    <n v="0"/>
    <n v="0"/>
    <n v="5"/>
    <n v="0"/>
    <n v="120000"/>
    <n v="0"/>
    <n v="0"/>
    <s v="Ja"/>
    <n v="0"/>
    <s v="Tina Finck Kjøller"/>
    <n v="2009"/>
    <n v="25"/>
    <n v="0"/>
    <n v="0"/>
    <s v="cafe"/>
    <s v="alm. Hygiejne"/>
    <n v="0"/>
    <n v="0"/>
    <n v="0"/>
    <n v="0"/>
    <n v="0"/>
    <n v="0"/>
    <n v="0"/>
    <n v="95"/>
    <n v="95"/>
    <n v="2"/>
    <n v="1"/>
    <s v="Ja"/>
    <s v="Nej"/>
    <s v="Ja"/>
    <s v="Ja"/>
    <n v="0"/>
    <s v="Ja"/>
    <n v="0"/>
    <s v="Ja"/>
    <n v="0"/>
    <s v="ja"/>
    <n v="0"/>
    <n v="0"/>
    <s v="produktionskøkken"/>
    <s v="nej"/>
    <s v="Mindre"/>
    <n v="0"/>
    <n v="0"/>
    <s v="kogeplader, køleskab, ovn, røremaskine"/>
    <n v="0"/>
    <n v="0"/>
    <n v="0"/>
    <n v="0"/>
    <n v="0"/>
    <n v="0"/>
    <n v="0"/>
    <n v="0"/>
    <n v="0"/>
    <s v="Lone Voss/Sine"/>
    <d v="2009-02-17T00:00:00"/>
    <n v="0"/>
    <n v="0"/>
    <n v="1"/>
    <n v="4"/>
    <n v="0"/>
    <n v="1"/>
    <n v="0"/>
    <n v="0"/>
    <n v="0"/>
    <n v="0"/>
    <n v="1"/>
    <n v="0"/>
    <n v="0"/>
    <n v="0"/>
    <n v="0"/>
    <n v="1"/>
    <n v="0"/>
    <n v="0"/>
    <n v="0"/>
    <n v="0"/>
    <n v="20"/>
    <s v="Miele"/>
    <n v="3"/>
    <n v="0"/>
    <n v="0"/>
    <s v="Ja"/>
    <s v="Ja"/>
    <s v="Nej"/>
    <n v="2"/>
    <s v="Begrænset"/>
    <s v="Har mulighed for lidt ekstra i krypperummet"/>
    <n v="0"/>
    <x v="0"/>
    <s v="Indre By"/>
    <n v="24"/>
    <n v="0"/>
    <n v="20"/>
    <n v="0"/>
    <n v="0"/>
    <n v="0"/>
    <n v="0"/>
    <n v="0"/>
    <n v="0"/>
    <n v="0"/>
    <n v="0"/>
    <n v="0"/>
    <n v="0"/>
    <n v="0"/>
    <n v="76687.5"/>
  </r>
  <r>
    <x v="0"/>
    <s v="35250_2"/>
    <s v="Røde Ko"/>
    <x v="1"/>
    <s v="Købmagergade 47"/>
    <n v="1150"/>
    <s v="København K"/>
    <s v="33 14 64 30"/>
    <s v="35250@buf.kk.dk"/>
    <s v="Birgit Hjorth Jacobsen (kollektiv ledelse)"/>
    <n v="35380931"/>
    <n v="0"/>
    <s v="roedeko@get2net.dk"/>
    <s v="Integreret"/>
    <n v="24"/>
    <n v="0"/>
    <n v="20"/>
    <n v="0"/>
    <n v="0"/>
    <n v="0"/>
    <n v="0"/>
    <s v="ja"/>
    <n v="2"/>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1"/>
    <n v="0"/>
    <n v="0"/>
    <n v="0"/>
    <n v="1"/>
    <n v="0"/>
    <n v="0"/>
    <n v="0"/>
    <n v="0"/>
    <n v="1"/>
    <n v="0"/>
    <n v="0"/>
    <n v="0"/>
    <n v="0"/>
    <n v="1"/>
    <n v="0"/>
    <n v="0"/>
    <n v="0"/>
    <n v="0"/>
    <n v="20"/>
    <s v="Miele"/>
    <n v="1.5"/>
    <n v="0"/>
    <n v="0"/>
    <n v="0"/>
    <n v="0"/>
    <n v="0"/>
    <n v="1"/>
    <n v="0"/>
    <n v="0"/>
    <n v="0"/>
    <x v="0"/>
    <s v="Indre By"/>
    <n v="24"/>
    <n v="0"/>
    <n v="20"/>
    <n v="0"/>
    <n v="0"/>
    <n v="0"/>
    <n v="0"/>
    <n v="0"/>
    <n v="0"/>
    <n v="0"/>
    <n v="0"/>
    <n v="0"/>
    <n v="0"/>
    <n v="0"/>
    <n v="76687.5"/>
  </r>
  <r>
    <x v="0"/>
    <s v="35250_u"/>
    <s v="Røde Ko"/>
    <x v="1"/>
    <s v="Købmagergade 47"/>
    <n v="1150"/>
    <s v="København K"/>
    <s v="33 14 64 30"/>
    <s v="35250@buf.kk.dk"/>
    <s v="Birgit Hjorth Jacobsen (kollektiv ledelse)"/>
    <n v="35380931"/>
    <n v="0"/>
    <s v="roedeko@get2net.dk"/>
    <s v="Integreret"/>
    <n v="24"/>
    <n v="0"/>
    <n v="20"/>
    <n v="0"/>
    <n v="0"/>
    <n v="0"/>
    <n v="0"/>
    <n v="0"/>
    <n v="0"/>
    <n v="0"/>
    <n v="0"/>
    <n v="0"/>
    <n v="0"/>
    <n v="0"/>
    <n v="0"/>
    <n v="0"/>
    <n v="0"/>
    <n v="0"/>
    <n v="0"/>
    <n v="0"/>
    <n v="0"/>
    <n v="0"/>
    <n v="0"/>
    <n v="0"/>
    <n v="0"/>
    <n v="0"/>
    <n v="0"/>
    <n v="0"/>
    <n v="0"/>
    <n v="0"/>
    <n v="0"/>
    <n v="0"/>
    <n v="0"/>
    <n v="0"/>
    <n v="0"/>
    <n v="0"/>
    <n v="0"/>
    <n v="0"/>
    <n v="0"/>
    <n v="95"/>
    <n v="95"/>
    <n v="0"/>
    <n v="0"/>
    <n v="0"/>
    <n v="0"/>
    <n v="0"/>
    <n v="0"/>
    <n v="0"/>
    <n v="0"/>
    <n v="0"/>
    <n v="0"/>
    <n v="0"/>
    <n v="0"/>
    <n v="0"/>
    <n v="0"/>
    <s v="Modtagerkøkken"/>
    <n v="0"/>
    <n v="0"/>
    <n v="0"/>
    <n v="0"/>
    <n v="0"/>
    <n v="0"/>
    <n v="0"/>
    <n v="0"/>
    <n v="0"/>
    <n v="0"/>
    <n v="0"/>
    <n v="0"/>
    <n v="0"/>
    <n v="0"/>
    <n v="0"/>
    <d v="1899-12-30T00:00:00"/>
    <n v="0"/>
    <n v="1"/>
    <n v="0"/>
    <n v="4"/>
    <n v="1"/>
    <n v="0"/>
    <n v="0"/>
    <n v="0"/>
    <n v="0"/>
    <n v="1"/>
    <n v="0"/>
    <n v="0"/>
    <n v="0"/>
    <n v="0"/>
    <n v="0"/>
    <n v="0"/>
    <n v="0"/>
    <n v="0"/>
    <n v="0"/>
    <n v="0"/>
    <n v="0"/>
    <n v="0"/>
    <n v="0"/>
    <s v="Nej"/>
    <n v="0"/>
    <n v="0"/>
    <n v="0"/>
    <n v="0"/>
    <n v="1"/>
    <n v="0"/>
    <s v="da stedet er nyt, kan de ikke huske alt"/>
    <n v="0"/>
    <x v="0"/>
    <s v="Indre By"/>
    <n v="24"/>
    <n v="0"/>
    <n v="20"/>
    <n v="0"/>
    <n v="0"/>
    <n v="0"/>
    <n v="0"/>
    <n v="0"/>
    <n v="0"/>
    <n v="0"/>
    <n v="0"/>
    <n v="0"/>
    <n v="0"/>
    <n v="0"/>
    <n v="76687.5"/>
  </r>
  <r>
    <x v="0"/>
    <n v="35518"/>
    <s v="Christianshavns Asyl"/>
    <x v="1"/>
    <s v="Amagergade 2"/>
    <n v="1423"/>
    <s v="København K"/>
    <s v="32 54 27 48"/>
    <s v="chr-asyl@mail.tele.dk"/>
    <s v="Ingelise Vig Christiansen"/>
    <n v="32500831"/>
    <n v="0"/>
    <s v="35518@buf.kk.dk"/>
    <s v="Integreret"/>
    <n v="12"/>
    <n v="0"/>
    <n v="33"/>
    <n v="0"/>
    <n v="0"/>
    <n v="0"/>
    <n v="0"/>
    <s v="Nej"/>
    <n v="0"/>
    <n v="0"/>
    <n v="5"/>
    <n v="5"/>
    <n v="4"/>
    <n v="5"/>
    <n v="0"/>
    <n v="5"/>
    <n v="0"/>
    <n v="0"/>
    <n v="5"/>
    <n v="0"/>
    <n v="91000"/>
    <n v="0"/>
    <n v="0"/>
    <s v="Ja"/>
    <n v="0"/>
    <s v="Helle Rise Jensen"/>
    <n v="2008"/>
    <n v="20"/>
    <n v="0"/>
    <s v="ufaglært"/>
    <n v="0"/>
    <s v="kurser i Madhuset og kostkompagniet"/>
    <n v="0"/>
    <n v="0"/>
    <n v="0"/>
    <n v="0"/>
    <n v="0"/>
    <n v="0"/>
    <n v="0"/>
    <n v="75"/>
    <n v="75"/>
    <n v="1"/>
    <n v="1"/>
    <s v="Ja"/>
    <s v="ja"/>
    <s v="Ja"/>
    <s v="Ja"/>
    <s v="er forbeholden"/>
    <s v="Ja"/>
    <s v="er meget afventende"/>
    <s v="Ja"/>
    <n v="0"/>
    <s v="Nej"/>
    <n v="0"/>
    <n v="0"/>
    <s v="Køkken blandet tilvirk"/>
    <n v="0"/>
    <n v="0"/>
    <n v="0"/>
    <n v="0"/>
    <s v="vil gerne have flyttet indgangsdøreen til køkkenet, hvilket vil give meget mere plads."/>
    <n v="0"/>
    <n v="0"/>
    <n v="0"/>
    <n v="0"/>
    <n v="0"/>
    <n v="0"/>
    <n v="0"/>
    <n v="0"/>
    <s v="11 børn tager afsted i minibus til 14. Køleskab mangler i bus. Har intet hus og tager forskellige steder hen. Kører kl. 9 hver morgen. Moderinstitutionen kan godt lave mad."/>
    <s v="Mariah / Sine"/>
    <d v="2009-04-15T00:00:00"/>
    <n v="0"/>
    <n v="0"/>
    <n v="1"/>
    <n v="4"/>
    <n v="0"/>
    <n v="1"/>
    <n v="0"/>
    <n v="0"/>
    <n v="0"/>
    <n v="0"/>
    <n v="2"/>
    <n v="0"/>
    <n v="0"/>
    <n v="0"/>
    <n v="0"/>
    <n v="1"/>
    <n v="0"/>
    <n v="0"/>
    <n v="0"/>
    <n v="1"/>
    <n v="25"/>
    <s v="Miele"/>
    <n v="4"/>
    <s v="Nej"/>
    <n v="0"/>
    <s v="Ja"/>
    <s v="Nej"/>
    <s v="Nej"/>
    <n v="2"/>
    <s v="ingen plads"/>
    <s v="mangler kogeplader og en ekstra ovn, ekstra køleskab og ekstra frysesr, foodprocessor, en bjørn. Er i tvivl om der er udsugning. Flere køkkenskabe til opbevaring"/>
    <n v="0"/>
    <x v="0"/>
    <s v="Indre By"/>
    <n v="12"/>
    <n v="0"/>
    <n v="33"/>
    <n v="0"/>
    <n v="0"/>
    <n v="0"/>
    <n v="0"/>
    <n v="0"/>
    <n v="0"/>
    <n v="0"/>
    <n v="0"/>
    <n v="0"/>
    <n v="0"/>
    <n v="0"/>
    <n v="83692.14"/>
  </r>
  <r>
    <x v="0"/>
    <n v="35544"/>
    <s v="Adelgården"/>
    <x v="1"/>
    <s v="Adelgade 1"/>
    <n v="1304"/>
    <s v="København K"/>
    <s v="33 12 60 54"/>
    <s v="35544@buf.kk.dk"/>
    <s v="DORTHE BRISTOW"/>
    <n v="0"/>
    <n v="0"/>
    <s v="35544@buf.kk.dk"/>
    <s v="Integreret"/>
    <n v="36"/>
    <n v="0"/>
    <n v="50"/>
    <n v="0"/>
    <n v="0"/>
    <n v="0"/>
    <n v="0"/>
    <s v="Nej"/>
    <n v="0"/>
    <n v="0"/>
    <n v="5"/>
    <n v="5"/>
    <n v="5"/>
    <n v="5"/>
    <n v="0"/>
    <n v="5"/>
    <n v="5"/>
    <n v="0"/>
    <n v="5"/>
    <n v="0"/>
    <n v="200000"/>
    <n v="0"/>
    <n v="0"/>
    <s v="Ja"/>
    <s v="nej"/>
    <s v="Kirsten Jensen"/>
    <n v="2005"/>
    <n v="30"/>
    <n v="0"/>
    <s v="PB fra Suhrs"/>
    <s v="12 år"/>
    <s v="Økologisk Oplysningsforbund"/>
    <n v="0"/>
    <n v="0"/>
    <n v="0"/>
    <n v="0"/>
    <n v="0"/>
    <n v="0"/>
    <n v="0"/>
    <n v="80"/>
    <n v="80"/>
    <n v="2"/>
    <n v="2"/>
    <s v="Ja"/>
    <s v="Nej"/>
    <s v="Ja"/>
    <s v="Ja"/>
    <s v="OBS. Børnehaven er udflytter og vil have madpakker leveret"/>
    <s v="Ja"/>
    <s v="Se ovenfor"/>
    <s v="Ja"/>
    <s v="Se ovenfor"/>
    <s v="Nej"/>
    <s v="Køkkenpersonale ønkser ikke at gå op i timer"/>
    <n v="0"/>
    <s v="produktionskøkken"/>
    <s v="Ja"/>
    <s v="Ingen"/>
    <s v="Ingen"/>
    <s v="Nej"/>
    <n v="0"/>
    <n v="0"/>
    <n v="0"/>
    <n v="0"/>
    <n v="0"/>
    <n v="0"/>
    <n v="0"/>
    <n v="0"/>
    <n v="0"/>
    <n v="0"/>
    <s v="Cathrine Jerrik / Nanna"/>
    <d v="2009-03-09T00:00:00"/>
    <n v="0"/>
    <n v="0"/>
    <n v="1"/>
    <n v="4"/>
    <n v="0"/>
    <n v="2"/>
    <n v="0"/>
    <n v="0"/>
    <n v="0"/>
    <n v="0"/>
    <n v="2"/>
    <n v="0"/>
    <n v="0"/>
    <n v="0"/>
    <n v="0"/>
    <n v="0"/>
    <n v="1"/>
    <n v="0"/>
    <n v="0"/>
    <n v="1"/>
    <n v="20"/>
    <s v="Miele"/>
    <n v="4.5"/>
    <s v="Ja"/>
    <n v="0"/>
    <s v="Ja"/>
    <s v="Nej"/>
    <s v="Nej"/>
    <n v="2"/>
    <s v="God plads"/>
    <n v="0"/>
    <n v="0"/>
    <x v="0"/>
    <s v="Indre By"/>
    <n v="36"/>
    <n v="0"/>
    <n v="50"/>
    <n v="0"/>
    <n v="0"/>
    <n v="0"/>
    <n v="0"/>
    <n v="0"/>
    <n v="0"/>
    <n v="0"/>
    <n v="0"/>
    <n v="0"/>
    <n v="0"/>
    <n v="0"/>
    <n v="164185.16"/>
  </r>
  <r>
    <x v="0"/>
    <s v="35544_u"/>
    <s v="Adelgården"/>
    <x v="1"/>
    <s v="Adelgade 1"/>
    <n v="1304"/>
    <s v="København K"/>
    <s v="33 12 60 54"/>
    <s v="35544@buf.kk.dk"/>
    <s v="DORTHE BRISTOW"/>
    <n v="0"/>
    <n v="0"/>
    <s v="35544@buf.kk.dk"/>
    <s v="Integreret"/>
    <n v="36"/>
    <n v="0"/>
    <n v="50"/>
    <n v="0"/>
    <n v="0"/>
    <n v="0"/>
    <n v="0"/>
    <n v="0"/>
    <n v="0"/>
    <n v="0"/>
    <n v="0"/>
    <n v="0"/>
    <n v="0"/>
    <n v="0"/>
    <n v="0"/>
    <n v="5"/>
    <n v="5"/>
    <n v="0"/>
    <n v="5"/>
    <n v="0"/>
    <n v="200000"/>
    <n v="0"/>
    <n v="0"/>
    <n v="0"/>
    <n v="0"/>
    <n v="0"/>
    <n v="0"/>
    <n v="0"/>
    <n v="0"/>
    <n v="0"/>
    <n v="0"/>
    <n v="0"/>
    <n v="0"/>
    <n v="0"/>
    <n v="0"/>
    <n v="0"/>
    <n v="0"/>
    <n v="0"/>
    <n v="0"/>
    <n v="80"/>
    <n v="80"/>
    <n v="0"/>
    <n v="0"/>
    <n v="0"/>
    <n v="0"/>
    <n v="0"/>
    <n v="0"/>
    <n v="0"/>
    <n v="0"/>
    <n v="0"/>
    <n v="0"/>
    <n v="0"/>
    <n v="0"/>
    <n v="0"/>
    <n v="0"/>
    <s v="Modtagerkøkken"/>
    <s v="nej"/>
    <s v="Ingen"/>
    <s v="Større"/>
    <n v="0"/>
    <s v="Leder fortæller at Sundhedsmyndighederne har udtalt at køkkenet skal adskilles bedre fra opholdsrum og fra høns udenfor for at kunne blive godkendt"/>
    <n v="0"/>
    <n v="0"/>
    <n v="0"/>
    <n v="0"/>
    <n v="0"/>
    <n v="0"/>
    <n v="0"/>
    <n v="0"/>
    <n v="0"/>
    <s v="Birgitte Glerup"/>
    <d v="2009-04-24T00:00:00"/>
    <n v="0"/>
    <n v="0"/>
    <n v="1"/>
    <n v="4"/>
    <n v="0"/>
    <n v="1"/>
    <n v="0"/>
    <n v="0"/>
    <n v="0"/>
    <n v="0"/>
    <n v="0"/>
    <n v="1"/>
    <n v="1"/>
    <n v="1"/>
    <n v="0"/>
    <n v="0"/>
    <n v="0"/>
    <n v="1"/>
    <n v="0"/>
    <n v="1"/>
    <n v="20"/>
    <s v="Miele"/>
    <n v="6"/>
    <s v="Ja"/>
    <n v="10"/>
    <s v="Nej"/>
    <s v="Nej"/>
    <s v="Nej"/>
    <n v="2"/>
    <s v="ingen plads"/>
    <n v="0"/>
    <n v="0"/>
    <x v="0"/>
    <s v="Indre By"/>
    <n v="36"/>
    <n v="0"/>
    <n v="50"/>
    <n v="0"/>
    <n v="0"/>
    <n v="0"/>
    <n v="0"/>
    <n v="0"/>
    <n v="0"/>
    <n v="0"/>
    <n v="0"/>
    <n v="0"/>
    <n v="0"/>
    <n v="0"/>
    <n v="164185.16"/>
  </r>
  <r>
    <x v="0"/>
    <n v="35560"/>
    <n v="0"/>
    <x v="1"/>
    <s v="Store Kongensgade 79"/>
    <n v="1264"/>
    <s v="København K"/>
    <s v="33 14 79 96"/>
    <s v="35560@buf.kk.dk"/>
    <s v="Susan Mellin"/>
    <n v="33322659"/>
    <n v="33147996"/>
    <s v="35560@buf.kk.dk"/>
    <s v="Integreret"/>
    <n v="12"/>
    <n v="0"/>
    <n v="24"/>
    <n v="24"/>
    <n v="0"/>
    <n v="0"/>
    <n v="0"/>
    <s v="Nej"/>
    <n v="0"/>
    <n v="0"/>
    <n v="5"/>
    <n v="0"/>
    <n v="0"/>
    <n v="5"/>
    <n v="0"/>
    <n v="5"/>
    <n v="0"/>
    <n v="0"/>
    <n v="5"/>
    <n v="0"/>
    <n v="0"/>
    <n v="0"/>
    <n v="0"/>
    <n v="0"/>
    <n v="0"/>
    <n v="0"/>
    <n v="0"/>
    <n v="0"/>
    <n v="0"/>
    <n v="0"/>
    <n v="0"/>
    <n v="0"/>
    <n v="0"/>
    <n v="0"/>
    <n v="0"/>
    <n v="0"/>
    <n v="0"/>
    <n v="0"/>
    <n v="0"/>
    <n v="55"/>
    <n v="55"/>
    <n v="1"/>
    <n v="1"/>
    <s v="Ja"/>
    <s v="Nej"/>
    <s v="Ja"/>
    <s v="Ja"/>
    <s v="meget positive"/>
    <s v="Ja"/>
    <s v="meget positive"/>
    <s v="Ja"/>
    <s v="meget positive"/>
    <s v="Nej"/>
    <s v="vil gerne have hjælp til rekrutering"/>
    <n v="0"/>
    <s v="produktionskøkken"/>
    <s v="Ja"/>
    <s v="Mindre"/>
    <n v="0"/>
    <n v="0"/>
    <s v="nyt komfur, evt. et køleskab."/>
    <n v="0"/>
    <n v="0"/>
    <n v="0"/>
    <n v="0"/>
    <n v="0"/>
    <n v="0"/>
    <n v="0"/>
    <n v="0"/>
    <s v="Meget fint, køreklart køkken, dog med en åben væg"/>
    <s v="Cathrine Jerrik/Sine"/>
    <d v="2009-02-26T00:00:00"/>
    <n v="0"/>
    <n v="1"/>
    <n v="0"/>
    <n v="0"/>
    <n v="0"/>
    <n v="0"/>
    <n v="0"/>
    <n v="0"/>
    <n v="0"/>
    <n v="0"/>
    <n v="2"/>
    <n v="0"/>
    <n v="0"/>
    <n v="0"/>
    <n v="0"/>
    <n v="0"/>
    <n v="1"/>
    <n v="0"/>
    <n v="0"/>
    <n v="0"/>
    <n v="25"/>
    <s v="Miele"/>
    <n v="4"/>
    <s v="Nej"/>
    <n v="0"/>
    <s v="Nej"/>
    <s v="Nej"/>
    <s v="Nej"/>
    <n v="2"/>
    <s v="Begrænset"/>
    <s v="Der er en kælder der kan tages i brug, eller ok skabsplads"/>
    <n v="0"/>
    <x v="0"/>
    <s v="Indre By"/>
    <n v="12"/>
    <n v="0"/>
    <n v="24"/>
    <n v="24"/>
    <n v="0"/>
    <n v="0"/>
    <n v="0"/>
    <n v="0"/>
    <n v="0"/>
    <n v="0"/>
    <n v="0"/>
    <n v="0"/>
    <n v="0"/>
    <n v="0"/>
    <n v="70495.69"/>
  </r>
  <r>
    <x v="0"/>
    <n v="35599"/>
    <s v="Langebro"/>
    <x v="1"/>
    <s v="Langebrogade 2"/>
    <n v="1411"/>
    <s v="København K"/>
    <s v="32 57 64 23"/>
    <s v="inst.langebro@mail.dk"/>
    <s v="Tony Jørgen Lindqvist"/>
    <n v="0"/>
    <n v="0"/>
    <s v="35599@buf.kk.dk"/>
    <s v="Integreret"/>
    <n v="11"/>
    <n v="0"/>
    <n v="20"/>
    <n v="0"/>
    <n v="0"/>
    <n v="0"/>
    <n v="0"/>
    <s v="Nej"/>
    <n v="0"/>
    <n v="0"/>
    <n v="5"/>
    <n v="5"/>
    <n v="4"/>
    <n v="5"/>
    <n v="0"/>
    <n v="5"/>
    <n v="5"/>
    <n v="1"/>
    <n v="5"/>
    <n v="0"/>
    <n v="90000"/>
    <n v="0"/>
    <n v="0"/>
    <s v="Ja"/>
    <n v="0"/>
    <s v="Helle Aastradsen"/>
    <n v="2009"/>
    <n v="20"/>
    <n v="0"/>
    <s v="pædagog"/>
    <s v="10-15 års"/>
    <s v="hygiejnekursus"/>
    <n v="0"/>
    <n v="0"/>
    <n v="0"/>
    <n v="0"/>
    <n v="0"/>
    <n v="0"/>
    <n v="0"/>
    <n v="99"/>
    <n v="99"/>
    <n v="1"/>
    <n v="1"/>
    <s v="Ja"/>
    <s v="ja"/>
    <s v="Ja"/>
    <s v="Ja"/>
    <n v="0"/>
    <s v="Ja"/>
    <n v="0"/>
    <s v="Ja"/>
    <n v="0"/>
    <s v="ja"/>
    <s v="Køkkendame vil gerne op i tid."/>
    <n v="0"/>
    <s v="produktionskøkken"/>
    <s v="nej"/>
    <s v="Mindre"/>
    <s v="Ingen"/>
    <s v="Nej"/>
    <s v="en ovn mere, en større røremaskine og en grøntsags robot"/>
    <n v="0"/>
    <n v="0"/>
    <n v="0"/>
    <n v="0"/>
    <n v="0"/>
    <n v="0"/>
    <n v="0"/>
    <n v="0"/>
    <n v="0"/>
    <s v="Mariah / Sine"/>
    <d v="2009-03-26T00:00:00"/>
    <n v="0"/>
    <n v="0"/>
    <n v="1"/>
    <n v="5"/>
    <n v="0"/>
    <n v="1"/>
    <n v="0"/>
    <n v="0"/>
    <n v="0"/>
    <n v="0"/>
    <n v="1"/>
    <n v="0"/>
    <n v="0"/>
    <n v="1"/>
    <n v="0"/>
    <n v="0"/>
    <n v="1"/>
    <n v="0"/>
    <n v="0"/>
    <n v="1"/>
    <n v="25"/>
    <s v="Miele"/>
    <n v="4"/>
    <s v="Nej"/>
    <n v="0"/>
    <s v="Ja"/>
    <s v="Nej"/>
    <s v="Nej"/>
    <n v="0"/>
    <s v="Begrænset"/>
    <s v="kogebordet mister varme når alle plader er i brug. Evt. suppleres med to induktionsplader"/>
    <n v="0"/>
    <x v="0"/>
    <s v="Indre By"/>
    <n v="11"/>
    <n v="0"/>
    <n v="20"/>
    <n v="0"/>
    <n v="0"/>
    <n v="0"/>
    <n v="0"/>
    <n v="0"/>
    <n v="0"/>
    <n v="0"/>
    <n v="0"/>
    <n v="0"/>
    <n v="0"/>
    <n v="0"/>
    <n v="90677.63"/>
  </r>
  <r>
    <x v="0"/>
    <n v="35687"/>
    <s v="Trinitatis Menigheds Børnehave og Vuggestue"/>
    <x v="1"/>
    <s v="Store Kannikestræde 8"/>
    <n v="1169"/>
    <s v="København K"/>
    <s v="33 13 23 72"/>
    <s v="trinitatis@tele2adsl.dk"/>
    <s v="Jolanta Laursen"/>
    <n v="35340416"/>
    <n v="0"/>
    <s v="35687@buf.kk.dk"/>
    <s v="Integreret"/>
    <n v="7"/>
    <n v="0"/>
    <n v="14"/>
    <n v="0"/>
    <n v="0"/>
    <n v="0"/>
    <n v="0"/>
    <s v="ja"/>
    <n v="0"/>
    <n v="0"/>
    <n v="5"/>
    <n v="5"/>
    <n v="1"/>
    <n v="5"/>
    <n v="0"/>
    <n v="5"/>
    <n v="5"/>
    <n v="2"/>
    <n v="5"/>
    <n v="0"/>
    <n v="15000"/>
    <n v="15000"/>
    <n v="0"/>
    <s v="Nej"/>
    <s v="nej"/>
    <n v="0"/>
    <n v="0"/>
    <n v="0"/>
    <n v="0"/>
    <n v="0"/>
    <n v="0"/>
    <n v="0"/>
    <n v="0"/>
    <n v="0"/>
    <n v="0"/>
    <n v="0"/>
    <n v="0"/>
    <n v="0"/>
    <n v="0"/>
    <n v="75"/>
    <n v="75"/>
    <n v="1"/>
    <n v="1"/>
    <s v="Ja"/>
    <s v="Nej"/>
    <s v="nej"/>
    <s v="Ja"/>
    <n v="0"/>
    <s v="Ja"/>
    <n v="0"/>
    <s v="Ja"/>
    <n v="0"/>
    <s v="Nej"/>
    <s v="Vil gerne benytte sig af os"/>
    <n v="0"/>
    <s v="Køkken begrænset tilvirk"/>
    <s v="nej"/>
    <n v="0"/>
    <n v="0"/>
    <n v="0"/>
    <n v="0"/>
    <n v="0"/>
    <n v="0"/>
    <n v="0"/>
    <n v="0"/>
    <s v="Mindre"/>
    <s v="Nyt køkkenbord og vask"/>
    <n v="0"/>
    <n v="0"/>
    <s v="&quot;Ombygning&quot;, flytning af ovn, køleskab, se vedlagte tegninger (Snak m. Lone, jeg ved ikke hvilke tegninger der refereres til)"/>
    <s v="Lone Voss / Nanna"/>
    <d v="2009-03-20T00:00:00"/>
    <n v="0"/>
    <n v="0"/>
    <n v="1"/>
    <n v="4"/>
    <n v="0"/>
    <n v="1"/>
    <n v="0"/>
    <n v="0"/>
    <n v="0"/>
    <n v="1"/>
    <n v="0"/>
    <n v="0"/>
    <n v="0"/>
    <n v="0"/>
    <n v="0"/>
    <n v="1"/>
    <n v="0"/>
    <n v="0"/>
    <n v="0"/>
    <n v="1"/>
    <n v="20"/>
    <s v="Miele"/>
    <n v="0.5"/>
    <s v="Nej"/>
    <s v="Nej"/>
    <s v="Nej"/>
    <s v="Nej"/>
    <s v="Nej"/>
    <n v="1"/>
    <s v="ingen plads"/>
    <n v="0"/>
    <n v="0"/>
    <x v="0"/>
    <s v="Indre By"/>
    <n v="7"/>
    <n v="0"/>
    <n v="14"/>
    <n v="0"/>
    <n v="0"/>
    <n v="0"/>
    <n v="0"/>
    <n v="0"/>
    <n v="0"/>
    <n v="0"/>
    <n v="0"/>
    <n v="0"/>
    <n v="0"/>
    <n v="0"/>
    <n v="22249.24"/>
  </r>
  <r>
    <x v="0"/>
    <n v="37204"/>
    <s v="Børnehuset Rudolf"/>
    <x v="1"/>
    <s v="Tietgensgade 31D"/>
    <n v="1704"/>
    <s v="København V"/>
    <s v="33 18 66 20"/>
    <s v="37204@buf.kk.dk"/>
    <s v="Katia Dahl Bøgvad"/>
    <n v="39632578"/>
    <n v="0"/>
    <s v="37204@buf.kk.dk"/>
    <s v="Integreret"/>
    <n v="44"/>
    <n v="0"/>
    <n v="44"/>
    <n v="0"/>
    <n v="0"/>
    <n v="0"/>
    <n v="0"/>
    <s v="Nej"/>
    <n v="0"/>
    <n v="0"/>
    <n v="5"/>
    <n v="5"/>
    <n v="5"/>
    <n v="5"/>
    <n v="0"/>
    <n v="5"/>
    <n v="5"/>
    <n v="5"/>
    <n v="5"/>
    <n v="0"/>
    <n v="125000"/>
    <n v="125000"/>
    <n v="0"/>
    <s v="Ja"/>
    <n v="0"/>
    <s v="Hanne Davidsen"/>
    <n v="2004"/>
    <n v="37"/>
    <n v="0"/>
    <s v="Økonomi"/>
    <s v="Døgninstitution"/>
    <s v="Øko-omlægning, ernæring, kantinedrift"/>
    <s v="Gai Mathiasen"/>
    <n v="2009"/>
    <n v="20"/>
    <n v="0"/>
    <s v="ufaglært"/>
    <s v="Rengøring - køkkenmedhjælp"/>
    <s v="Hygiejne sprogskole"/>
    <n v="90"/>
    <n v="90"/>
    <n v="1"/>
    <n v="1"/>
    <s v="Ja"/>
    <s v="Nej"/>
    <s v="Ja"/>
    <n v="0"/>
    <s v="Alle forældre betaler nu 100-300 kr pr md til &quot;madklub&quot;"/>
    <n v="0"/>
    <n v="0"/>
    <n v="0"/>
    <n v="0"/>
    <s v="ja"/>
    <s v="har allerede"/>
    <n v="0"/>
    <s v="produktionskøkken"/>
    <s v="nej"/>
    <s v="Større"/>
    <s v="Ingen"/>
    <n v="0"/>
    <s v="Industriopvaskemaskine, industri- eller fuld højde køleskab, ekstra ovn (vil selvfølgelig gerne erstatte de to gamle med konvektionsovn i stedet."/>
    <n v="0"/>
    <n v="0"/>
    <n v="0"/>
    <n v="0"/>
    <n v="0"/>
    <n v="0"/>
    <n v="0"/>
    <n v="0"/>
    <n v="0"/>
    <s v="Birgitte Glerup"/>
    <s v="14/4 2009"/>
    <n v="0"/>
    <n v="0"/>
    <n v="1"/>
    <n v="5"/>
    <n v="0"/>
    <n v="2"/>
    <n v="0"/>
    <n v="0"/>
    <n v="0"/>
    <n v="0"/>
    <n v="1"/>
    <n v="1"/>
    <n v="0"/>
    <n v="1"/>
    <n v="1"/>
    <n v="0"/>
    <n v="0"/>
    <n v="2"/>
    <n v="0"/>
    <n v="1"/>
    <n v="20"/>
    <s v="Miele"/>
    <n v="8"/>
    <s v="Ja"/>
    <n v="8"/>
    <n v="0"/>
    <s v="Ja"/>
    <s v="Nej"/>
    <n v="4"/>
    <s v="God plads"/>
    <s v="Institutionen vil gerne fortsætte som de har gjort længe. Køkkenet har længe haft brug for nye maskiner, men har ikke kunne klare det i det stramme budget."/>
    <n v="0"/>
    <x v="0"/>
    <s v="Indre By"/>
    <n v="36"/>
    <n v="0"/>
    <n v="44"/>
    <n v="0"/>
    <n v="0"/>
    <n v="0"/>
    <n v="0"/>
    <n v="0"/>
    <n v="0"/>
    <n v="0"/>
    <n v="0"/>
    <n v="0"/>
    <n v="0"/>
    <n v="0"/>
    <n v="290050.55"/>
  </r>
  <r>
    <x v="0"/>
    <s v="37216_u"/>
    <s v="100 meter skoven"/>
    <x v="1"/>
    <s v="Upsalagade 19"/>
    <n v="2100"/>
    <s v="København Ø"/>
    <s v="35 26 14 99/46 49 62 75"/>
    <s v="37216@buf.kk.dk"/>
    <s v="Inger Rynkjøb"/>
    <n v="0"/>
    <n v="0"/>
    <s v="37216b@buf.kk.dk"/>
    <s v="Integreret"/>
    <n v="42"/>
    <n v="0"/>
    <n v="50"/>
    <n v="0"/>
    <n v="0"/>
    <n v="0"/>
    <n v="0"/>
    <n v="0"/>
    <n v="0"/>
    <n v="0"/>
    <n v="0"/>
    <n v="0"/>
    <n v="0"/>
    <n v="0"/>
    <n v="0"/>
    <n v="0"/>
    <n v="0"/>
    <n v="0"/>
    <n v="0"/>
    <n v="0"/>
    <n v="0"/>
    <n v="0"/>
    <n v="0"/>
    <n v="0"/>
    <n v="0"/>
    <n v="0"/>
    <n v="0"/>
    <n v="0"/>
    <n v="0"/>
    <n v="0"/>
    <n v="0"/>
    <n v="0"/>
    <n v="0"/>
    <n v="0"/>
    <n v="0"/>
    <n v="0"/>
    <n v="0"/>
    <n v="0"/>
    <n v="0"/>
    <n v="0"/>
    <n v="0"/>
    <n v="0"/>
    <n v="0"/>
    <n v="0"/>
    <n v="0"/>
    <n v="0"/>
    <s v="Ja"/>
    <n v="0"/>
    <n v="0"/>
    <n v="0"/>
    <n v="0"/>
    <n v="0"/>
    <s v="Nej"/>
    <n v="0"/>
    <n v="0"/>
    <s v="produktionskøkken"/>
    <s v="nej"/>
    <s v="Mindre"/>
    <n v="0"/>
    <n v="0"/>
    <s v="ovn"/>
    <n v="0"/>
    <n v="0"/>
    <n v="0"/>
    <n v="0"/>
    <n v="0"/>
    <n v="0"/>
    <n v="0"/>
    <n v="0"/>
    <n v="0"/>
    <s v="Lone Voss"/>
    <d v="1899-12-30T00:00:00"/>
    <n v="0"/>
    <n v="0"/>
    <n v="1"/>
    <n v="4"/>
    <n v="0"/>
    <n v="1"/>
    <n v="0"/>
    <n v="0"/>
    <n v="0"/>
    <n v="0"/>
    <n v="2"/>
    <n v="0"/>
    <n v="0"/>
    <n v="0"/>
    <n v="0"/>
    <n v="0"/>
    <n v="1"/>
    <n v="0"/>
    <n v="0"/>
    <n v="1"/>
    <n v="20"/>
    <s v="Miele"/>
    <n v="2"/>
    <s v="Nej"/>
    <n v="0"/>
    <s v="Nej"/>
    <s v="Nej"/>
    <s v="Nej"/>
    <n v="1"/>
    <s v="God plads"/>
    <n v="0"/>
    <n v="0"/>
    <x v="0"/>
    <s v="Indre By"/>
    <n v="42"/>
    <n v="0"/>
    <n v="50"/>
    <n v="0"/>
    <n v="0"/>
    <n v="0"/>
    <n v="0"/>
    <n v="0"/>
    <n v="0"/>
    <n v="0"/>
    <n v="0"/>
    <n v="0"/>
    <n v="0"/>
    <n v="0"/>
    <n v="176968.99"/>
  </r>
  <r>
    <x v="0"/>
    <n v="37238"/>
    <s v="Den Grønne Kastanie"/>
    <x v="1"/>
    <s v="Gammeltoftsgade 13"/>
    <n v="1355"/>
    <s v="København K"/>
    <s v="33 12 03 36"/>
    <s v="37238@buf.kk.dk"/>
    <s v="Mette Bøgevig"/>
    <n v="0"/>
    <n v="0"/>
    <s v="37238@buf.kk.dk"/>
    <s v="Integreret"/>
    <n v="32"/>
    <n v="0"/>
    <n v="42"/>
    <n v="0"/>
    <n v="0"/>
    <n v="0"/>
    <n v="0"/>
    <s v="Nej"/>
    <n v="0"/>
    <n v="0"/>
    <n v="5"/>
    <n v="5"/>
    <n v="3"/>
    <n v="3"/>
    <n v="0"/>
    <n v="5"/>
    <n v="0"/>
    <n v="0"/>
    <n v="5"/>
    <n v="0"/>
    <n v="75000"/>
    <n v="25000"/>
    <n v="0"/>
    <s v="Ja"/>
    <n v="0"/>
    <s v="Anja Korkmaz"/>
    <n v="2008"/>
    <n v="33"/>
    <n v="0"/>
    <s v="cater"/>
    <n v="0"/>
    <n v="0"/>
    <n v="0"/>
    <n v="0"/>
    <n v="0"/>
    <n v="0"/>
    <n v="0"/>
    <n v="0"/>
    <n v="0"/>
    <n v="99"/>
    <n v="50"/>
    <n v="1"/>
    <n v="2"/>
    <s v="Ja"/>
    <s v="ja"/>
    <s v="Ja"/>
    <s v="Ja"/>
    <n v="0"/>
    <s v="Ja"/>
    <n v="0"/>
    <s v="Ja"/>
    <n v="0"/>
    <n v="0"/>
    <s v="der er ikke blevet talt om hvad der skal ske, så kan ikke udtale sig videre om hvad de vil gøre"/>
    <n v="0"/>
    <s v="produktionskøkken"/>
    <s v="nej"/>
    <s v="Større"/>
    <n v="0"/>
    <n v="0"/>
    <s v="1 nyt industrikøleskab, 1 stk Bjørn(røremaskine), nyt kogebord hvor der er plads til mere en 2 gryder på samme tid."/>
    <n v="0"/>
    <n v="0"/>
    <n v="0"/>
    <n v="0"/>
    <n v="0"/>
    <n v="0"/>
    <n v="0"/>
    <n v="0"/>
    <n v="0"/>
    <s v="Cathrine Jerrik"/>
    <s v="14.4.2009"/>
    <n v="0"/>
    <n v="0"/>
    <n v="1"/>
    <n v="2"/>
    <n v="0"/>
    <n v="2"/>
    <n v="0"/>
    <n v="0"/>
    <n v="0"/>
    <n v="1"/>
    <n v="1"/>
    <n v="0"/>
    <n v="0"/>
    <n v="0"/>
    <n v="0"/>
    <n v="2"/>
    <n v="0"/>
    <n v="0"/>
    <n v="0"/>
    <n v="1"/>
    <n v="20"/>
    <s v="Miele"/>
    <n v="4"/>
    <n v="0"/>
    <n v="0"/>
    <s v="Ja"/>
    <n v="0"/>
    <n v="0"/>
    <n v="3"/>
    <s v="God plads"/>
    <s v="Køkken er pt ok men hvis der skal til at laves mad til 74 børn bliver det som det er nu et køkken med blandet tilvirkning"/>
    <s v="Børnehaven vendter på en udmelding om de skal renoveres eller flyttes…"/>
    <x v="0"/>
    <s v="Indre By"/>
    <n v="32"/>
    <n v="0"/>
    <n v="42"/>
    <n v="0"/>
    <n v="0"/>
    <n v="0"/>
    <n v="0"/>
    <n v="0"/>
    <n v="0"/>
    <n v="0"/>
    <n v="0"/>
    <n v="0"/>
    <n v="0"/>
    <n v="0"/>
    <n v="122798.42"/>
  </r>
  <r>
    <x v="0"/>
    <n v="37273"/>
    <s v="Den Integrerede Institution Lundsgade"/>
    <x v="1"/>
    <s v="Lundsgade 14"/>
    <n v="2100"/>
    <s v="København Ø"/>
    <s v="35 26 13 93"/>
    <s v="37273@buf.kk.dk"/>
    <s v="Liv Underdal"/>
    <n v="0"/>
    <n v="0"/>
    <s v="37273@buf.kk.dk"/>
    <s v="Integreret"/>
    <n v="42"/>
    <n v="0"/>
    <n v="44"/>
    <n v="0"/>
    <n v="0"/>
    <n v="0"/>
    <n v="0"/>
    <s v="ja"/>
    <n v="2"/>
    <n v="1"/>
    <n v="5"/>
    <n v="5"/>
    <n v="5"/>
    <n v="5"/>
    <n v="0"/>
    <n v="5"/>
    <n v="0"/>
    <n v="0"/>
    <n v="5"/>
    <n v="0"/>
    <n v="105000"/>
    <n v="35000"/>
    <n v="0"/>
    <s v="Ja"/>
    <s v="nej"/>
    <s v="Christina Madsen"/>
    <n v="2001"/>
    <n v="37"/>
    <n v="0"/>
    <s v="køkkenassistent"/>
    <s v="Vikar i anden vuggestue"/>
    <s v="økologi og div. Andre"/>
    <n v="0"/>
    <n v="0"/>
    <n v="0"/>
    <n v="0"/>
    <n v="0"/>
    <n v="0"/>
    <n v="0"/>
    <n v="98"/>
    <n v="98"/>
    <n v="1"/>
    <n v="1"/>
    <s v="Ja"/>
    <s v="ja"/>
    <s v="Ja"/>
    <s v="Ja"/>
    <n v="0"/>
    <s v="Ja"/>
    <s v="tror"/>
    <s v="Ja"/>
    <n v="0"/>
    <n v="0"/>
    <s v="ved endnu ikke"/>
    <n v="0"/>
    <s v="produktionskøkken"/>
    <s v="nej"/>
    <s v="Mindre"/>
    <s v="Ingen"/>
    <s v="Nej"/>
    <s v="ekstra varmluftovn, kip-steger, ekstra fuldhøjde el. industrikøkken."/>
    <n v="0"/>
    <n v="0"/>
    <n v="0"/>
    <n v="0"/>
    <n v="0"/>
    <n v="0"/>
    <n v="0"/>
    <n v="0"/>
    <n v="0"/>
    <s v="Birgitte Glerup/ Sine"/>
    <d v="2009-04-20T00:00:00"/>
    <n v="0"/>
    <n v="0"/>
    <n v="1"/>
    <n v="5"/>
    <n v="0"/>
    <n v="2"/>
    <n v="0"/>
    <n v="0"/>
    <n v="0"/>
    <n v="2"/>
    <n v="0"/>
    <n v="0"/>
    <n v="0"/>
    <n v="0"/>
    <n v="0"/>
    <n v="0"/>
    <n v="2"/>
    <n v="0"/>
    <n v="0"/>
    <n v="1"/>
    <n v="20"/>
    <s v="Miele"/>
    <n v="8"/>
    <s v="Ja"/>
    <n v="8"/>
    <s v="Nej"/>
    <s v="Ja"/>
    <s v="Nej"/>
    <n v="1"/>
    <s v="God plads"/>
    <s v="der er skrevet nyt udstyr på da det ekstra køkken i børnehavens udstyr er nedslidt. OBS: elevator er emget lille ift. Transport af mad."/>
    <n v="0"/>
    <x v="0"/>
    <s v="Indre By"/>
    <n v="42"/>
    <n v="0"/>
    <n v="44"/>
    <n v="0"/>
    <n v="0"/>
    <n v="0"/>
    <n v="0"/>
    <n v="0"/>
    <n v="0"/>
    <n v="0"/>
    <n v="0"/>
    <n v="0"/>
    <n v="0"/>
    <n v="0"/>
    <n v="126467.1"/>
  </r>
  <r>
    <x v="0"/>
    <s v="37273_2"/>
    <s v="Den Integrerede Institution Lundsgade"/>
    <x v="1"/>
    <s v="Lundsgade 14"/>
    <n v="2100"/>
    <s v="København Ø"/>
    <s v="35 26 13 93"/>
    <s v="37273@buf.kk.dk"/>
    <s v="Liv Underdal"/>
    <n v="0"/>
    <n v="0"/>
    <s v="37273@buf.kk.dk"/>
    <s v="Integreret"/>
    <n v="42"/>
    <n v="0"/>
    <n v="44"/>
    <n v="0"/>
    <n v="0"/>
    <n v="0"/>
    <n v="0"/>
    <s v="ja"/>
    <n v="2"/>
    <n v="2"/>
    <n v="0"/>
    <n v="0"/>
    <n v="0"/>
    <n v="0"/>
    <n v="0"/>
    <n v="0"/>
    <n v="0"/>
    <n v="0"/>
    <n v="0"/>
    <n v="0"/>
    <n v="0"/>
    <n v="0"/>
    <n v="0"/>
    <n v="0"/>
    <n v="0"/>
    <n v="0"/>
    <n v="0"/>
    <n v="0"/>
    <n v="0"/>
    <n v="0"/>
    <n v="0"/>
    <n v="0"/>
    <n v="0"/>
    <n v="0"/>
    <n v="0"/>
    <n v="0"/>
    <n v="0"/>
    <n v="0"/>
    <n v="0"/>
    <n v="0"/>
    <n v="0"/>
    <n v="0"/>
    <n v="0"/>
    <n v="0"/>
    <n v="0"/>
    <n v="0"/>
    <n v="0"/>
    <n v="0"/>
    <n v="0"/>
    <n v="0"/>
    <n v="0"/>
    <n v="0"/>
    <n v="0"/>
    <n v="0"/>
    <n v="0"/>
    <s v="Køkken begrænset tilvirk"/>
    <n v="0"/>
    <n v="0"/>
    <n v="0"/>
    <n v="0"/>
    <n v="0"/>
    <n v="0"/>
    <n v="0"/>
    <n v="0"/>
    <n v="0"/>
    <n v="0"/>
    <n v="0"/>
    <n v="0"/>
    <n v="0"/>
    <s v="Inst. Ønsker ikke dette godkendt, da der i huset er velfungerende køkken der er stort nok til produktion til alle."/>
    <s v="Birgitte Glerup / Sine"/>
    <d v="2009-04-20T00:00:00"/>
    <n v="0"/>
    <n v="0"/>
    <n v="1"/>
    <n v="4"/>
    <n v="2"/>
    <n v="0"/>
    <n v="0"/>
    <n v="0"/>
    <n v="0"/>
    <n v="3"/>
    <n v="0"/>
    <n v="0"/>
    <n v="0"/>
    <n v="0"/>
    <n v="0"/>
    <n v="1"/>
    <n v="0"/>
    <n v="0"/>
    <n v="0"/>
    <n v="1"/>
    <n v="20"/>
    <s v="Miele"/>
    <n v="6"/>
    <s v="Nej"/>
    <n v="0"/>
    <s v="Nej"/>
    <s v="Nej"/>
    <s v="Nej"/>
    <n v="1"/>
    <s v="ingen plads"/>
    <s v="nedslidt udstyr"/>
    <n v="0"/>
    <x v="0"/>
    <s v="Indre By"/>
    <n v="42"/>
    <n v="0"/>
    <n v="44"/>
    <n v="0"/>
    <n v="0"/>
    <n v="0"/>
    <n v="0"/>
    <n v="0"/>
    <n v="0"/>
    <n v="0"/>
    <n v="0"/>
    <n v="0"/>
    <n v="0"/>
    <n v="0"/>
    <n v="126467.1"/>
  </r>
  <r>
    <x v="0"/>
    <n v="37351"/>
    <s v="Børnehuset på Holmen"/>
    <x v="1"/>
    <s v="Danneskiold-Samsøes Allé 37"/>
    <n v="1434"/>
    <s v="København K"/>
    <n v="32638821"/>
    <s v="37351@buf.kk.dk"/>
    <s v="Erik Sander Bojsen"/>
    <n v="0"/>
    <n v="0"/>
    <s v="37351@buf.kk.dk"/>
    <s v="Integreret"/>
    <n v="36"/>
    <n v="0"/>
    <n v="44"/>
    <n v="0"/>
    <n v="0"/>
    <n v="0"/>
    <n v="0"/>
    <s v="Nej"/>
    <n v="0"/>
    <n v="0"/>
    <n v="5"/>
    <n v="5"/>
    <n v="4"/>
    <n v="5"/>
    <n v="0"/>
    <n v="5"/>
    <n v="0"/>
    <n v="0"/>
    <n v="5"/>
    <n v="0"/>
    <n v="0"/>
    <n v="0"/>
    <n v="0"/>
    <s v="Ja"/>
    <n v="0"/>
    <s v="Camilla Christensen"/>
    <n v="2006"/>
    <n v="32"/>
    <n v="0"/>
    <s v="ufaglært, klinikassistent. Pt. På barsel indtil jan. 2010"/>
    <s v="?"/>
    <s v="?"/>
    <s v="Camilla Lennartz"/>
    <n v="2008"/>
    <n v="32"/>
    <n v="0"/>
    <s v="pædagog. Er barselsvikar"/>
    <s v="1 år fra anden institution"/>
    <s v="hygiejnekursus"/>
    <n v="85"/>
    <n v="85"/>
    <n v="1"/>
    <n v="1"/>
    <s v="nej"/>
    <s v="ja"/>
    <s v="Ja"/>
    <s v="Ja"/>
    <n v="0"/>
    <s v="Ja"/>
    <n v="0"/>
    <s v="Ja"/>
    <n v="0"/>
    <s v="Nej"/>
    <s v="måske vil den nuværende barselsvikar blive"/>
    <n v="0"/>
    <s v="produktionskøkken"/>
    <s v="nej"/>
    <s v="Ingen"/>
    <s v="Større"/>
    <s v="ja"/>
    <s v="Køkkenet er delt op med en væg i grovkøkken og alm. Køkken. Burde ombygges til et stort rum ellers er der ikke plads til at lave mad til 80 børn."/>
    <n v="0"/>
    <n v="0"/>
    <n v="0"/>
    <n v="0"/>
    <n v="0"/>
    <n v="0"/>
    <n v="0"/>
    <n v="0"/>
    <n v="0"/>
    <s v="Mariah / Sine"/>
    <d v="2009-03-26T00:00:00"/>
    <n v="0"/>
    <n v="0"/>
    <n v="1"/>
    <n v="5"/>
    <n v="0"/>
    <n v="2"/>
    <n v="0"/>
    <n v="0"/>
    <n v="0"/>
    <n v="0"/>
    <n v="2"/>
    <n v="0"/>
    <n v="0"/>
    <n v="1"/>
    <n v="0"/>
    <n v="1"/>
    <n v="1"/>
    <n v="0"/>
    <n v="0"/>
    <n v="1"/>
    <n v="3"/>
    <s v="Electrolux"/>
    <n v="5"/>
    <s v="Ja"/>
    <n v="8"/>
    <s v="Nej"/>
    <s v="Nej"/>
    <s v="ja"/>
    <n v="3"/>
    <s v="God plads"/>
    <s v="God plads i kælderen. Udover at gøre køkkenet til et stort rum mangler 2 ovne (eller konvektionsovn), et eller to køleskabe mere. Opvaskemaskine hvor bakkerne kan kører ud på et bord, spulearm, evt. ekstra fryser"/>
    <n v="0"/>
    <x v="0"/>
    <s v="Indre By"/>
    <n v="36"/>
    <n v="0"/>
    <n v="44"/>
    <n v="0"/>
    <n v="0"/>
    <n v="0"/>
    <n v="0"/>
    <n v="0"/>
    <n v="0"/>
    <n v="0"/>
    <n v="0"/>
    <n v="0"/>
    <n v="0"/>
    <n v="0"/>
    <n v="170995.9"/>
  </r>
  <r>
    <x v="0"/>
    <s v="37390_u"/>
    <s v="Mikkelborg"/>
    <x v="1"/>
    <s v="Rungsted Strandvej 320B"/>
    <n v="2970"/>
    <s v="Hørsholm"/>
    <s v="49 14 70 90"/>
    <s v="37390@buf.kk.dk"/>
    <s v="HANNE SCHORTMANN"/>
    <n v="31534264"/>
    <n v="0"/>
    <s v="37390@buf.kk.dk"/>
    <s v="Integreret"/>
    <n v="24"/>
    <n v="0"/>
    <n v="44"/>
    <n v="0"/>
    <n v="0"/>
    <n v="0"/>
    <n v="0"/>
    <s v="Nej"/>
    <n v="0"/>
    <n v="0"/>
    <n v="0"/>
    <n v="0"/>
    <n v="0"/>
    <n v="0"/>
    <n v="0"/>
    <n v="5"/>
    <n v="0"/>
    <n v="0"/>
    <n v="0"/>
    <n v="0"/>
    <n v="0"/>
    <n v="0"/>
    <n v="0"/>
    <n v="0"/>
    <n v="0"/>
    <n v="0"/>
    <n v="0"/>
    <n v="0"/>
    <n v="0"/>
    <n v="0"/>
    <n v="0"/>
    <n v="0"/>
    <n v="0"/>
    <n v="0"/>
    <n v="0"/>
    <n v="0"/>
    <n v="0"/>
    <n v="0"/>
    <n v="0"/>
    <n v="0"/>
    <n v="0"/>
    <n v="0"/>
    <n v="1"/>
    <s v="Ja"/>
    <s v="Nej"/>
    <s v="nej"/>
    <s v="Ja"/>
    <n v="0"/>
    <s v="Ja"/>
    <n v="0"/>
    <s v="Ja"/>
    <n v="0"/>
    <s v="Nej"/>
    <n v="0"/>
    <n v="0"/>
    <s v="Køkken begrænset tilvirk"/>
    <n v="0"/>
    <n v="0"/>
    <n v="0"/>
    <n v="0"/>
    <n v="0"/>
    <n v="0"/>
    <n v="0"/>
    <n v="0"/>
    <n v="0"/>
    <n v="0"/>
    <n v="0"/>
    <n v="0"/>
    <n v="0"/>
    <n v="0"/>
    <s v="Lone Voss"/>
    <d v="1899-12-30T00:00:00"/>
    <n v="0"/>
    <n v="1"/>
    <n v="0"/>
    <n v="4"/>
    <n v="1"/>
    <n v="0"/>
    <n v="0"/>
    <n v="0"/>
    <n v="0"/>
    <n v="0"/>
    <n v="1"/>
    <n v="0"/>
    <n v="0"/>
    <n v="0"/>
    <n v="0"/>
    <n v="0"/>
    <n v="1"/>
    <n v="0"/>
    <n v="0"/>
    <n v="1"/>
    <n v="20"/>
    <s v="Miele"/>
    <n v="4"/>
    <s v="Nej"/>
    <n v="0"/>
    <s v="Ja"/>
    <s v="Nej"/>
    <s v="Nej"/>
    <n v="2"/>
    <s v="Begrænset"/>
    <n v="0"/>
    <n v="0"/>
    <x v="0"/>
    <s v="Indre By"/>
    <n v="24"/>
    <n v="0"/>
    <n v="44"/>
    <n v="0"/>
    <n v="0"/>
    <n v="0"/>
    <n v="0"/>
    <n v="0"/>
    <n v="0"/>
    <n v="0"/>
    <n v="0"/>
    <n v="0"/>
    <n v="0"/>
    <n v="0"/>
    <n v="128238.39"/>
  </r>
  <r>
    <x v="0"/>
    <n v="37447"/>
    <n v="0"/>
    <x v="1"/>
    <s v="Prinsessegade 58"/>
    <n v="1422"/>
    <s v="København K"/>
    <s v="32 54 68 95"/>
    <s v="37447@buf.kk.dk"/>
    <s v="Pia Randa-Boldt"/>
    <n v="32540347"/>
    <n v="0"/>
    <s v="blikfang@faf.kk.dk"/>
    <s v="Integreret"/>
    <n v="28"/>
    <n v="0"/>
    <n v="44"/>
    <n v="0"/>
    <n v="0"/>
    <n v="0"/>
    <n v="0"/>
    <s v="Nej"/>
    <n v="0"/>
    <n v="0"/>
    <n v="5"/>
    <n v="5"/>
    <n v="4"/>
    <n v="5"/>
    <n v="0"/>
    <n v="5"/>
    <n v="0"/>
    <n v="0"/>
    <n v="5"/>
    <n v="0"/>
    <n v="110000"/>
    <n v="0"/>
    <n v="0"/>
    <s v="Nej"/>
    <s v="nej"/>
    <n v="0"/>
    <n v="0"/>
    <n v="0"/>
    <n v="0"/>
    <n v="0"/>
    <n v="0"/>
    <n v="0"/>
    <n v="0"/>
    <n v="0"/>
    <n v="0"/>
    <n v="0"/>
    <n v="0"/>
    <n v="0"/>
    <n v="0"/>
    <n v="95"/>
    <n v="95"/>
    <n v="1"/>
    <n v="1"/>
    <s v="Ja"/>
    <s v="ja"/>
    <s v="Ja"/>
    <s v="Ja"/>
    <n v="0"/>
    <s v="Ja"/>
    <s v="Leder er ret sikker, men emnet skal først tages op"/>
    <s v="Ja"/>
    <n v="0"/>
    <s v="Nej"/>
    <n v="0"/>
    <n v="0"/>
    <s v="produktionskøkken"/>
    <s v="nej"/>
    <s v="Mindre"/>
    <s v="Ingen"/>
    <s v="Nej"/>
    <s v="Esktra industrikøleskab"/>
    <n v="0"/>
    <n v="0"/>
    <n v="0"/>
    <n v="0"/>
    <n v="0"/>
    <n v="0"/>
    <n v="0"/>
    <n v="0"/>
    <n v="0"/>
    <s v="Birgitte Glerup / Nanna"/>
    <d v="2009-03-19T00:00:00"/>
    <n v="0"/>
    <n v="0"/>
    <n v="1"/>
    <n v="4"/>
    <n v="0"/>
    <n v="2"/>
    <n v="0"/>
    <n v="0"/>
    <n v="0"/>
    <n v="0"/>
    <n v="0"/>
    <n v="2"/>
    <n v="0"/>
    <n v="0"/>
    <n v="0"/>
    <n v="0"/>
    <n v="0"/>
    <n v="1"/>
    <n v="0"/>
    <n v="1"/>
    <n v="2"/>
    <s v="Hobart Industri"/>
    <n v="12"/>
    <s v="Ja"/>
    <n v="15"/>
    <s v="Nej"/>
    <s v="Nej"/>
    <s v="Nej"/>
    <n v="0"/>
    <s v="God plads"/>
    <s v="MADHUSKOMMENTAR: Vil meget gerne lave mad selv, men rejser 2 spørgsmål: 1. Hvem finansiere at der nu også slaæ serveres mad i køkkenpersonalets ferie? 2. Hvem finansiere nye gryder, service m.m.?"/>
    <n v="0"/>
    <x v="0"/>
    <s v="Indre By"/>
    <n v="26"/>
    <n v="0"/>
    <n v="44"/>
    <n v="0"/>
    <n v="0"/>
    <n v="0"/>
    <n v="0"/>
    <n v="0"/>
    <n v="0"/>
    <n v="0"/>
    <n v="0"/>
    <n v="0"/>
    <n v="0"/>
    <n v="0"/>
    <n v="104525.94"/>
  </r>
  <r>
    <x v="0"/>
    <n v="37452"/>
    <s v="Den integrerede Institution Kongehatten"/>
    <x v="1"/>
    <s v="Suhmsgade 4"/>
    <n v="1125"/>
    <s v="København K."/>
    <s v="33 11 32 75"/>
    <s v="37452@buf.kk.dk"/>
    <s v="Mette Møller"/>
    <n v="0"/>
    <n v="0"/>
    <s v="37452@buf.kk.dk"/>
    <s v="Integreret"/>
    <n v="24"/>
    <n v="0"/>
    <n v="0"/>
    <n v="0"/>
    <n v="0"/>
    <n v="0"/>
    <n v="0"/>
    <n v="0"/>
    <n v="0"/>
    <n v="0"/>
    <n v="5"/>
    <n v="5"/>
    <n v="5"/>
    <n v="5"/>
    <n v="0"/>
    <n v="5"/>
    <n v="5"/>
    <n v="0"/>
    <n v="5"/>
    <n v="0"/>
    <n v="0"/>
    <n v="0"/>
    <n v="0"/>
    <n v="0"/>
    <n v="0"/>
    <n v="0"/>
    <n v="0"/>
    <n v="0"/>
    <n v="0"/>
    <n v="0"/>
    <n v="0"/>
    <n v="0"/>
    <n v="0"/>
    <n v="0"/>
    <n v="0"/>
    <n v="0"/>
    <n v="0"/>
    <n v="0"/>
    <n v="0"/>
    <n v="95"/>
    <n v="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Indre By"/>
    <n v="24"/>
    <n v="0"/>
    <n v="44"/>
    <n v="0"/>
    <n v="0"/>
    <n v="0"/>
    <n v="0"/>
    <n v="0"/>
    <n v="0"/>
    <n v="0"/>
    <n v="0"/>
    <n v="0"/>
    <n v="0"/>
    <n v="0"/>
    <n v="126389.89"/>
  </r>
  <r>
    <x v="0"/>
    <s v="37452_u"/>
    <s v="Den integrerede Institution Kongehatten"/>
    <x v="1"/>
    <s v="Suhmsgade 4"/>
    <n v="1125"/>
    <s v="København K."/>
    <s v="33 11 32 75"/>
    <s v="37452@buf.kk.dk"/>
    <s v="Mette Møller"/>
    <n v="0"/>
    <n v="0"/>
    <s v="37452@buf.kk.dk"/>
    <s v="Integreret"/>
    <n v="24"/>
    <n v="0"/>
    <n v="44"/>
    <n v="0"/>
    <n v="0"/>
    <n v="0"/>
    <n v="0"/>
    <n v="0"/>
    <n v="0"/>
    <n v="0"/>
    <n v="5"/>
    <n v="5"/>
    <n v="5"/>
    <n v="5"/>
    <n v="0"/>
    <n v="5"/>
    <n v="5"/>
    <n v="0"/>
    <n v="5"/>
    <n v="0"/>
    <n v="0"/>
    <n v="0"/>
    <n v="0"/>
    <n v="0"/>
    <n v="0"/>
    <n v="0"/>
    <n v="0"/>
    <n v="0"/>
    <n v="0"/>
    <n v="0"/>
    <n v="0"/>
    <n v="0"/>
    <n v="0"/>
    <n v="0"/>
    <n v="0"/>
    <n v="0"/>
    <n v="0"/>
    <n v="0"/>
    <n v="0"/>
    <n v="95"/>
    <n v="95"/>
    <n v="0"/>
    <n v="0"/>
    <n v="0"/>
    <n v="0"/>
    <n v="0"/>
    <n v="0"/>
    <n v="0"/>
    <n v="0"/>
    <n v="0"/>
    <n v="0"/>
    <n v="0"/>
    <n v="0"/>
    <n v="0"/>
    <n v="0"/>
    <s v="Modtagerkøkken"/>
    <n v="0"/>
    <n v="0"/>
    <n v="0"/>
    <n v="0"/>
    <n v="0"/>
    <n v="0"/>
    <n v="0"/>
    <n v="0"/>
    <n v="0"/>
    <n v="0"/>
    <n v="0"/>
    <n v="0"/>
    <n v="0"/>
    <n v="0"/>
    <n v="0"/>
    <d v="1899-12-30T00:00:00"/>
    <n v="0"/>
    <n v="1"/>
    <n v="0"/>
    <n v="4"/>
    <n v="1"/>
    <n v="0"/>
    <n v="0"/>
    <n v="0"/>
    <n v="0"/>
    <n v="0"/>
    <n v="1"/>
    <n v="0"/>
    <n v="0"/>
    <n v="0"/>
    <n v="0"/>
    <n v="0"/>
    <n v="0"/>
    <n v="0"/>
    <n v="0"/>
    <n v="1"/>
    <n v="20"/>
    <s v="Miele"/>
    <n v="1.5"/>
    <s v="Nej"/>
    <n v="0"/>
    <s v="Nej"/>
    <s v="Nej"/>
    <s v="Nej"/>
    <n v="1"/>
    <s v="ingen plads"/>
    <n v="0"/>
    <n v="0"/>
    <x v="0"/>
    <s v="Indre By"/>
    <n v="24"/>
    <n v="0"/>
    <n v="44"/>
    <n v="0"/>
    <n v="0"/>
    <n v="0"/>
    <n v="0"/>
    <n v="0"/>
    <n v="0"/>
    <n v="0"/>
    <n v="0"/>
    <n v="0"/>
    <n v="0"/>
    <n v="0"/>
    <n v="126389.89"/>
  </r>
  <r>
    <x v="0"/>
    <n v="37464"/>
    <s v="Krudthuset"/>
    <x v="1"/>
    <s v="Refshalevej 1"/>
    <n v="1432"/>
    <s v="København K"/>
    <s v="32 96 06 88"/>
    <s v="37464@buf.kk.dk"/>
    <s v="Henrik Noesgaard-Pedersen"/>
    <n v="0"/>
    <n v="0"/>
    <s v="37464@buf.kk.dk"/>
    <s v="Integreret"/>
    <n v="35"/>
    <n v="0"/>
    <n v="44"/>
    <n v="0"/>
    <n v="0"/>
    <n v="0"/>
    <n v="0"/>
    <s v="Nej"/>
    <n v="0"/>
    <n v="0"/>
    <n v="5"/>
    <n v="5"/>
    <n v="4"/>
    <n v="5"/>
    <n v="0"/>
    <n v="5"/>
    <n v="0"/>
    <n v="0"/>
    <n v="5"/>
    <n v="0"/>
    <n v="120000"/>
    <n v="120000"/>
    <n v="0"/>
    <s v="Ja"/>
    <n v="0"/>
    <s v="Line Halkjær Laursen"/>
    <n v="2008"/>
    <n v="30"/>
    <n v="0"/>
    <s v="ufaglært"/>
    <n v="0"/>
    <s v="skal have et hygiejne kursus i april"/>
    <n v="0"/>
    <n v="0"/>
    <n v="0"/>
    <n v="0"/>
    <n v="0"/>
    <n v="0"/>
    <n v="0"/>
    <n v="80"/>
    <n v="80"/>
    <n v="1"/>
    <n v="1"/>
    <s v="Ja"/>
    <s v="Nej"/>
    <s v="Ja"/>
    <s v="Ja"/>
    <n v="0"/>
    <s v="Ja"/>
    <n v="0"/>
    <s v="Ja"/>
    <n v="0"/>
    <s v="Nej"/>
    <s v="vil gerne have hjælp"/>
    <n v="0"/>
    <s v="produktionskøkken"/>
    <n v="0"/>
    <s v="Større"/>
    <n v="0"/>
    <n v="0"/>
    <s v="en industriopvasker ex Miele, en konvektionsovn 10 stik, et stålrullebord"/>
    <n v="0"/>
    <n v="0"/>
    <n v="0"/>
    <n v="0"/>
    <n v="0"/>
    <n v="0"/>
    <n v="0"/>
    <n v="0"/>
    <n v="0"/>
    <s v="Cathrine Jerrik"/>
    <s v="31.3.2009"/>
    <n v="0"/>
    <n v="0"/>
    <n v="1"/>
    <n v="5"/>
    <n v="0"/>
    <n v="2"/>
    <n v="0"/>
    <n v="0"/>
    <n v="0"/>
    <n v="0"/>
    <n v="2"/>
    <n v="0"/>
    <n v="3"/>
    <n v="0"/>
    <n v="0"/>
    <n v="1"/>
    <n v="1"/>
    <n v="0"/>
    <n v="1"/>
    <n v="1"/>
    <n v="25"/>
    <s v="Miele"/>
    <n v="4"/>
    <n v="0"/>
    <n v="0"/>
    <s v="Ja"/>
    <s v="Ja"/>
    <n v="0"/>
    <n v="2"/>
    <s v="God plads"/>
    <n v="0"/>
    <n v="0"/>
    <x v="0"/>
    <s v="Indre By"/>
    <n v="35"/>
    <n v="0"/>
    <n v="44"/>
    <n v="0"/>
    <n v="0"/>
    <n v="0"/>
    <n v="0"/>
    <n v="0"/>
    <n v="0"/>
    <n v="0"/>
    <n v="0"/>
    <n v="0"/>
    <n v="0"/>
    <n v="0"/>
    <n v="107065.36"/>
  </r>
  <r>
    <x v="0"/>
    <n v="37483"/>
    <s v="Børnebastionen"/>
    <x v="1"/>
    <s v="Amagergade 6-8"/>
    <n v="1422"/>
    <s v="København K"/>
    <s v="32 96 33 15"/>
    <s v="37483@buf.kk.dk"/>
    <s v="Pia Annette Hansson"/>
    <n v="32504797"/>
    <n v="0"/>
    <s v="37483@buf.kk.dk"/>
    <s v="Integreret"/>
    <n v="20"/>
    <n v="0"/>
    <n v="42"/>
    <n v="0"/>
    <n v="0"/>
    <n v="0"/>
    <n v="0"/>
    <s v="Nej"/>
    <n v="0"/>
    <n v="0"/>
    <n v="5"/>
    <n v="5"/>
    <n v="4"/>
    <n v="5"/>
    <n v="0"/>
    <n v="5"/>
    <n v="0"/>
    <n v="0"/>
    <n v="5"/>
    <n v="0"/>
    <n v="0"/>
    <n v="0"/>
    <n v="0"/>
    <s v="Ja"/>
    <n v="0"/>
    <s v="Paul Tranberg"/>
    <n v="2002"/>
    <n v="28"/>
    <n v="0"/>
    <n v="0"/>
    <s v="års erfaring"/>
    <s v="i madhuset, ø.o.f."/>
    <n v="0"/>
    <n v="0"/>
    <n v="0"/>
    <n v="0"/>
    <n v="0"/>
    <n v="0"/>
    <n v="0"/>
    <n v="70"/>
    <n v="0"/>
    <n v="2"/>
    <n v="2"/>
    <s v="Ja"/>
    <s v="Nej"/>
    <s v="Ja"/>
    <s v="Ja"/>
    <n v="0"/>
    <s v="Ja"/>
    <n v="0"/>
    <s v="Ja"/>
    <n v="0"/>
    <s v="Nej"/>
    <n v="0"/>
    <n v="0"/>
    <s v="produktionskøkken"/>
    <s v="nej"/>
    <s v="Større"/>
    <s v="Ingen"/>
    <s v="Nej"/>
    <s v="2 nye ovne, køleskab + fryser, 1 rullebord"/>
    <n v="0"/>
    <n v="0"/>
    <n v="0"/>
    <n v="0"/>
    <n v="0"/>
    <n v="0"/>
    <n v="0"/>
    <n v="0"/>
    <n v="0"/>
    <s v="Cathrine Jerrik / Sine"/>
    <n v="0"/>
    <n v="0"/>
    <n v="0"/>
    <n v="1"/>
    <n v="4"/>
    <n v="0"/>
    <n v="2"/>
    <n v="0"/>
    <n v="0"/>
    <n v="0"/>
    <n v="2"/>
    <n v="0"/>
    <n v="0"/>
    <n v="0"/>
    <n v="0"/>
    <n v="0"/>
    <n v="0"/>
    <n v="1"/>
    <n v="0"/>
    <n v="0"/>
    <n v="1"/>
    <n v="20"/>
    <s v="Miele"/>
    <n v="0"/>
    <s v="Ja"/>
    <n v="0"/>
    <s v="Nej"/>
    <s v="Ja"/>
    <s v="Nej"/>
    <n v="1"/>
    <s v="Begrænset"/>
    <n v="0"/>
    <n v="0"/>
    <x v="0"/>
    <s v="Indre By"/>
    <n v="20"/>
    <n v="0"/>
    <n v="42"/>
    <n v="0"/>
    <n v="0"/>
    <n v="0"/>
    <n v="0"/>
    <n v="0"/>
    <n v="0"/>
    <n v="0"/>
    <n v="0"/>
    <n v="0"/>
    <n v="0"/>
    <n v="0"/>
    <n v="66845.38"/>
  </r>
  <r>
    <x v="0"/>
    <n v="37511"/>
    <s v="Ryttergården"/>
    <x v="1"/>
    <s v="Nansensgade 46"/>
    <n v="1366"/>
    <s v="København K"/>
    <s v="82 56 29 50"/>
    <s v="37511@buf.kk.dk"/>
    <s v="Anders Ulrik Jensen"/>
    <n v="0"/>
    <n v="0"/>
    <s v="37511@buf.kk.dk"/>
    <s v="Integreret"/>
    <n v="72"/>
    <n v="0"/>
    <n v="106"/>
    <n v="0"/>
    <n v="0"/>
    <n v="0"/>
    <n v="0"/>
    <s v="ja"/>
    <n v="3"/>
    <n v="1"/>
    <n v="5"/>
    <n v="5"/>
    <n v="3"/>
    <n v="5"/>
    <n v="0"/>
    <n v="5"/>
    <n v="5"/>
    <n v="0"/>
    <n v="5"/>
    <n v="0"/>
    <n v="275000"/>
    <n v="0"/>
    <n v="0"/>
    <s v="Ja"/>
    <n v="0"/>
    <s v="Laila Taarup"/>
    <n v="2004"/>
    <n v="37"/>
    <n v="0"/>
    <s v="ufaglært"/>
    <n v="0"/>
    <s v="ØOF-kurser"/>
    <s v="Christina"/>
    <n v="2008"/>
    <n v="35"/>
    <n v="0"/>
    <s v="Stopper nu. De skal finde en anden pr. 31. juli"/>
    <n v="0"/>
    <n v="0"/>
    <n v="92"/>
    <n v="92"/>
    <n v="2"/>
    <n v="2"/>
    <s v="Ja"/>
    <s v="Nej"/>
    <s v="Ja"/>
    <s v="Ja"/>
    <n v="0"/>
    <s v="Ja"/>
    <n v="0"/>
    <s v="Ja"/>
    <n v="0"/>
    <s v="ja"/>
    <n v="0"/>
    <n v="0"/>
    <s v="Køkken blandet tilvirk"/>
    <s v="nej"/>
    <s v="Større"/>
    <s v="Ingen"/>
    <s v="Nej"/>
    <s v="Alle maskiner skal opgraderes når der skal laves mad til dobbelt så mange børn. Større røremaskine, hurtigere opvaskemaskine, konvektionsovn eller mindst en ovn mere. Konvektionsovnen er vigtig at overveje da der også mangler kogeplader. Ekstra svaleskab."/>
    <n v="0"/>
    <n v="0"/>
    <n v="0"/>
    <n v="0"/>
    <n v="0"/>
    <n v="0"/>
    <n v="0"/>
    <n v="0"/>
    <s v="Har 3 små produktionskøkkener, hvor alt udstyr er underdimensioneret i forhold til antal børn."/>
    <s v="Mariah / Sine"/>
    <n v="0"/>
    <n v="0"/>
    <n v="0"/>
    <n v="1"/>
    <n v="4"/>
    <n v="0"/>
    <n v="2"/>
    <n v="0"/>
    <n v="0"/>
    <n v="0"/>
    <n v="2"/>
    <n v="1"/>
    <n v="0"/>
    <n v="0"/>
    <n v="0"/>
    <n v="0"/>
    <n v="1"/>
    <n v="0"/>
    <n v="0"/>
    <n v="0"/>
    <n v="1"/>
    <n v="25"/>
    <s v="Miele"/>
    <n v="3"/>
    <s v="Ja"/>
    <n v="8"/>
    <s v="Nej"/>
    <s v="Nej"/>
    <s v="Nej"/>
    <n v="1"/>
    <s v="Begrænset"/>
    <s v="Institutionen skal fragte mad mellem 4 etagere, hvilket er tidskrævende. De vil gerne have det tænket ind i timenomeringen. I kælderen har der engang været skolekøkken. Den optimale løsning ville være at etablere et stort  produktionskøkken her til alle børnene. Ville også skabe gode omstændigheder for køkkendamerne."/>
    <n v="0"/>
    <x v="0"/>
    <s v="Indre By"/>
    <n v="72"/>
    <n v="0"/>
    <n v="106"/>
    <n v="0"/>
    <n v="0"/>
    <n v="0"/>
    <n v="0"/>
    <n v="0"/>
    <n v="0"/>
    <n v="0"/>
    <n v="0"/>
    <n v="0"/>
    <n v="0"/>
    <n v="0"/>
    <n v="430670.42"/>
  </r>
  <r>
    <x v="0"/>
    <s v="37511_2"/>
    <s v="Ryttergården"/>
    <x v="1"/>
    <s v="Nansensgade 46"/>
    <n v="1366"/>
    <s v="København K"/>
    <s v="82 56 29 50"/>
    <s v="37511@buf.kk.dk"/>
    <s v="Anders Ulrik Jensen"/>
    <n v="0"/>
    <n v="0"/>
    <s v="37511@buf.kk.dk"/>
    <s v="Integreret"/>
    <n v="72"/>
    <n v="0"/>
    <n v="106"/>
    <n v="0"/>
    <n v="0"/>
    <n v="0"/>
    <n v="0"/>
    <s v="ja"/>
    <n v="3"/>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1"/>
    <n v="4"/>
    <n v="0"/>
    <n v="2"/>
    <n v="0"/>
    <n v="0"/>
    <n v="0"/>
    <n v="0"/>
    <n v="1"/>
    <n v="0"/>
    <n v="0"/>
    <n v="0"/>
    <n v="0"/>
    <n v="1"/>
    <n v="0"/>
    <n v="0"/>
    <n v="0"/>
    <n v="1"/>
    <n v="25"/>
    <s v="Miele"/>
    <n v="4"/>
    <s v="Ja"/>
    <n v="8"/>
    <s v="Nej"/>
    <s v="Nej"/>
    <s v="Nej"/>
    <n v="1"/>
    <s v="Begrænset"/>
    <n v="0"/>
    <n v="0"/>
    <x v="0"/>
    <s v="Indre By"/>
    <n v="72"/>
    <n v="0"/>
    <n v="106"/>
    <n v="0"/>
    <n v="0"/>
    <n v="0"/>
    <n v="0"/>
    <n v="0"/>
    <n v="0"/>
    <n v="0"/>
    <n v="0"/>
    <n v="0"/>
    <n v="0"/>
    <n v="0"/>
    <n v="430670.42"/>
  </r>
  <r>
    <x v="0"/>
    <s v="37511_3"/>
    <s v="Ryttergården"/>
    <x v="1"/>
    <s v="Nansensgade 46"/>
    <n v="1366"/>
    <s v="København K"/>
    <s v="82 56 29 50"/>
    <s v="37511@buf.kk.dk"/>
    <s v="Anders Ulrik Jensen"/>
    <n v="0"/>
    <n v="0"/>
    <s v="37511@buf.kk.dk"/>
    <s v="Integreret"/>
    <n v="72"/>
    <n v="0"/>
    <n v="106"/>
    <n v="0"/>
    <n v="0"/>
    <n v="0"/>
    <n v="0"/>
    <s v="ja"/>
    <n v="3"/>
    <n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1"/>
    <n v="4"/>
    <n v="0"/>
    <n v="2"/>
    <n v="0"/>
    <n v="0"/>
    <n v="0"/>
    <n v="0"/>
    <n v="1"/>
    <n v="0"/>
    <n v="0"/>
    <n v="0"/>
    <n v="0"/>
    <n v="1"/>
    <n v="0"/>
    <n v="0"/>
    <n v="0"/>
    <n v="1"/>
    <n v="25"/>
    <s v="Miele"/>
    <n v="3"/>
    <s v="Nej"/>
    <n v="0"/>
    <s v="Ja"/>
    <s v="Nej"/>
    <s v="Nej"/>
    <n v="1"/>
    <s v="Begrænset"/>
    <n v="0"/>
    <n v="0"/>
    <x v="0"/>
    <s v="Indre By"/>
    <n v="72"/>
    <n v="0"/>
    <n v="106"/>
    <n v="0"/>
    <n v="0"/>
    <n v="0"/>
    <n v="0"/>
    <n v="0"/>
    <n v="0"/>
    <n v="0"/>
    <n v="0"/>
    <n v="0"/>
    <n v="0"/>
    <n v="0"/>
    <n v="430670.42"/>
  </r>
  <r>
    <x v="0"/>
    <s v="37511_u"/>
    <s v="Nansensgade Børnehus"/>
    <x v="1"/>
    <s v="Nansensgade 46"/>
    <n v="1366"/>
    <s v="København K"/>
    <s v="82 56 29 50"/>
    <s v="37511@buf.kk.dk"/>
    <s v="Anders Ulrik Jensen"/>
    <n v="0"/>
    <n v="0"/>
    <s v="37511@buf.kk.dk"/>
    <s v="Integreret"/>
    <n v="72"/>
    <n v="0"/>
    <n v="10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0"/>
    <s v="Indre By"/>
    <n v="72"/>
    <n v="0"/>
    <n v="106"/>
    <n v="0"/>
    <n v="0"/>
    <n v="0"/>
    <n v="0"/>
    <n v="0"/>
    <n v="0"/>
    <n v="0"/>
    <n v="0"/>
    <n v="0"/>
    <n v="0"/>
    <n v="0"/>
    <n v="430670.42"/>
  </r>
  <r>
    <x v="0"/>
    <n v="37553"/>
    <s v="Københavns Kommunes Integrerede Børneinstitution &quot;Vartov&quot;"/>
    <x v="1"/>
    <s v="Farvergade 27H"/>
    <n v="1463"/>
    <s v="København K"/>
    <s v="33 14 28 70"/>
    <s v="37553@buf.kk.dk"/>
    <s v="Fransiska Tvede"/>
    <n v="33110315"/>
    <n v="0"/>
    <s v="37553@buf.kk.dk"/>
    <s v="Integreret"/>
    <n v="22"/>
    <n v="0"/>
    <n v="40"/>
    <n v="0"/>
    <n v="0"/>
    <n v="0"/>
    <n v="0"/>
    <s v="Nej"/>
    <n v="0"/>
    <n v="0"/>
    <n v="7"/>
    <n v="7"/>
    <n v="7"/>
    <n v="7"/>
    <n v="7"/>
    <n v="7"/>
    <n v="7"/>
    <n v="7"/>
    <n v="7"/>
    <n v="7"/>
    <n v="100000"/>
    <n v="100000"/>
    <n v="0"/>
    <s v="Ja"/>
    <n v="0"/>
    <s v="Søren Mustafa"/>
    <n v="2007"/>
    <n v="34"/>
    <n v="0"/>
    <n v="0"/>
    <s v="lang erfaring"/>
    <s v="køkkenkurser, dogme, hygiejne"/>
    <s v="Lotte Møller"/>
    <n v="1976"/>
    <n v="12"/>
    <n v="0"/>
    <n v="0"/>
    <s v="lang erfaring"/>
    <s v="masser"/>
    <n v="95"/>
    <n v="95"/>
    <n v="2"/>
    <n v="2"/>
    <s v="Ja"/>
    <s v="ja"/>
    <s v="Ja"/>
    <n v="0"/>
    <n v="0"/>
    <n v="0"/>
    <n v="0"/>
    <n v="0"/>
    <n v="0"/>
    <n v="0"/>
    <n v="0"/>
    <n v="0"/>
    <s v="produktionskøkken"/>
    <s v="Ja"/>
    <s v="Ingen"/>
    <s v="Ingen"/>
    <s v="Nej"/>
    <n v="0"/>
    <n v="0"/>
    <n v="0"/>
    <n v="0"/>
    <n v="0"/>
    <n v="0"/>
    <n v="0"/>
    <n v="0"/>
    <n v="0"/>
    <n v="0"/>
    <s v="Cathrine Jerrik / Sine"/>
    <d v="1899-12-30T00:00:00"/>
    <n v="0"/>
    <n v="0"/>
    <n v="1"/>
    <n v="5"/>
    <n v="0"/>
    <n v="2"/>
    <n v="0"/>
    <n v="0"/>
    <n v="0"/>
    <n v="2"/>
    <n v="1"/>
    <n v="0"/>
    <n v="0"/>
    <n v="0"/>
    <n v="0"/>
    <n v="1"/>
    <n v="0"/>
    <n v="0"/>
    <n v="1"/>
    <n v="1"/>
    <n v="20"/>
    <s v="Miele"/>
    <n v="6"/>
    <s v="Ja"/>
    <n v="0"/>
    <s v="Nej"/>
    <s v="Nej"/>
    <s v="Nej"/>
    <n v="2"/>
    <s v="God plads"/>
    <n v="0"/>
    <n v="0"/>
    <x v="0"/>
    <s v="Indre By"/>
    <n v="22"/>
    <n v="0"/>
    <n v="40"/>
    <n v="0"/>
    <n v="0"/>
    <n v="0"/>
    <n v="0"/>
    <n v="0"/>
    <n v="0"/>
    <n v="0"/>
    <n v="0"/>
    <n v="0"/>
    <n v="0"/>
    <n v="0"/>
    <n v="205011.98"/>
  </r>
  <r>
    <x v="0"/>
    <s v="37553_u"/>
    <s v="Københavns Kommunes Integrerede Børneinstitution &quot;Vartov&quot;"/>
    <x v="1"/>
    <s v="Farvergade 27H"/>
    <n v="1463"/>
    <s v="København K"/>
    <s v="33 14 28 70"/>
    <s v="37553@buf.kk.dk"/>
    <s v="Fransiska Tvede"/>
    <n v="33110315"/>
    <n v="0"/>
    <s v="37553@buf.kk.dk"/>
    <s v="Integreret"/>
    <n v="22"/>
    <n v="0"/>
    <n v="40"/>
    <n v="0"/>
    <n v="0"/>
    <n v="0"/>
    <n v="0"/>
    <n v="0"/>
    <n v="0"/>
    <n v="0"/>
    <n v="0"/>
    <n v="0"/>
    <n v="0"/>
    <n v="0"/>
    <n v="0"/>
    <n v="0"/>
    <n v="0"/>
    <n v="0"/>
    <n v="0"/>
    <n v="0"/>
    <n v="100000"/>
    <n v="100000"/>
    <n v="0"/>
    <n v="0"/>
    <n v="0"/>
    <n v="0"/>
    <n v="0"/>
    <n v="0"/>
    <n v="0"/>
    <n v="0"/>
    <n v="0"/>
    <n v="0"/>
    <n v="0"/>
    <n v="0"/>
    <n v="0"/>
    <n v="0"/>
    <n v="0"/>
    <n v="0"/>
    <n v="0"/>
    <n v="95"/>
    <n v="95"/>
    <n v="0"/>
    <n v="0"/>
    <n v="0"/>
    <n v="0"/>
    <n v="0"/>
    <n v="0"/>
    <n v="0"/>
    <n v="0"/>
    <n v="0"/>
    <n v="0"/>
    <n v="0"/>
    <n v="0"/>
    <n v="0"/>
    <n v="0"/>
    <s v="Køkken begrænset tilvirk"/>
    <n v="0"/>
    <n v="0"/>
    <n v="0"/>
    <n v="0"/>
    <n v="0"/>
    <n v="0"/>
    <n v="0"/>
    <n v="0"/>
    <n v="0"/>
    <n v="0"/>
    <n v="0"/>
    <n v="0"/>
    <n v="0"/>
    <n v="0"/>
    <n v="0"/>
    <d v="1899-12-30T00:00:00"/>
    <n v="0"/>
    <n v="0"/>
    <n v="1"/>
    <n v="4"/>
    <n v="1"/>
    <n v="0"/>
    <n v="0"/>
    <n v="0"/>
    <n v="0"/>
    <n v="1"/>
    <n v="1"/>
    <n v="0"/>
    <n v="0"/>
    <n v="0"/>
    <n v="0"/>
    <n v="1"/>
    <n v="0"/>
    <n v="0"/>
    <n v="0"/>
    <n v="1"/>
    <n v="20"/>
    <s v="Miele"/>
    <n v="2"/>
    <n v="0"/>
    <n v="0"/>
    <n v="0"/>
    <n v="0"/>
    <n v="0"/>
    <n v="1"/>
    <s v="Begrænset"/>
    <n v="0"/>
    <n v="0"/>
    <x v="0"/>
    <s v="Indre By"/>
    <n v="22"/>
    <n v="0"/>
    <n v="40"/>
    <n v="0"/>
    <n v="0"/>
    <n v="0"/>
    <n v="0"/>
    <n v="0"/>
    <n v="0"/>
    <n v="0"/>
    <n v="0"/>
    <n v="0"/>
    <n v="0"/>
    <n v="0"/>
    <n v="205011.98"/>
  </r>
  <r>
    <x v="0"/>
    <n v="35277"/>
    <n v="0"/>
    <x v="2"/>
    <s v="Blågårdsgade 15B"/>
    <n v="2200"/>
    <s v="København N"/>
    <s v="35 37 67 12"/>
    <s v="35277@buf.kk.dk"/>
    <s v="Jan Frölich"/>
    <n v="0"/>
    <n v="0"/>
    <s v="35277@buf.kk.dk"/>
    <s v="Integreret"/>
    <n v="24"/>
    <n v="0"/>
    <n v="42"/>
    <n v="0"/>
    <n v="0"/>
    <n v="0"/>
    <n v="0"/>
    <s v="Nej"/>
    <n v="0"/>
    <n v="0"/>
    <n v="5"/>
    <n v="5"/>
    <n v="5"/>
    <n v="5"/>
    <n v="0"/>
    <n v="5"/>
    <n v="0"/>
    <n v="0"/>
    <n v="5"/>
    <n v="0"/>
    <n v="70000"/>
    <n v="0"/>
    <n v="0"/>
    <n v="0"/>
    <n v="0"/>
    <n v="0"/>
    <n v="0"/>
    <n v="0"/>
    <n v="0"/>
    <n v="0"/>
    <n v="0"/>
    <n v="0"/>
    <n v="0"/>
    <n v="0"/>
    <n v="0"/>
    <n v="0"/>
    <n v="0"/>
    <n v="0"/>
    <n v="0"/>
    <n v="70"/>
    <n v="70"/>
    <n v="1"/>
    <n v="1"/>
    <s v="nej"/>
    <s v="Nej"/>
    <s v="Ja"/>
    <n v="0"/>
    <s v="ved ikke"/>
    <s v="Nej"/>
    <s v="vil helst have udefra det får vg.børnene nu"/>
    <s v="Ja"/>
    <n v="0"/>
    <s v="Nej"/>
    <n v="0"/>
    <n v="0"/>
    <s v="produktionskøkken"/>
    <s v="nej"/>
    <s v="Større"/>
    <s v="Større"/>
    <s v="ja"/>
    <s v="større kogebord, ovne, køleskab, røremaskine. Køkkenelementer"/>
    <n v="0"/>
    <n v="0"/>
    <n v="0"/>
    <n v="0"/>
    <n v="0"/>
    <n v="0"/>
    <n v="0"/>
    <n v="0"/>
    <n v="0"/>
    <s v="Birgitte"/>
    <s v="19.03"/>
    <n v="0"/>
    <n v="1"/>
    <n v="0"/>
    <n v="0"/>
    <n v="1"/>
    <n v="0"/>
    <n v="0"/>
    <n v="0"/>
    <n v="0"/>
    <n v="2"/>
    <n v="0"/>
    <n v="0"/>
    <n v="0"/>
    <n v="0"/>
    <n v="0"/>
    <n v="1"/>
    <n v="0"/>
    <n v="0"/>
    <n v="0"/>
    <n v="1"/>
    <n v="20"/>
    <s v="miele"/>
    <n v="0"/>
    <s v="Nej"/>
    <n v="0"/>
    <s v="Nej"/>
    <s v="Nej"/>
    <s v="Nej"/>
    <n v="2"/>
    <s v="ingen plads"/>
    <s v="Lige slået sammen vg. Og bh.. Der vil blive etableret tekøkken i stuen. Her bør indtænkes mulighed for opvaskemaskine, så service til børn i stuen kan hånteres der.. Køkken ligger ovenpå kunne evt. benyttes som koldt køkken. Der kommer elevator mellem de to etager."/>
    <n v="0"/>
    <x v="0"/>
    <s v="Nørrebro"/>
    <n v="24"/>
    <n v="0"/>
    <n v="42"/>
    <n v="0"/>
    <n v="0"/>
    <n v="0"/>
    <n v="0"/>
    <n v="0"/>
    <n v="0"/>
    <n v="0"/>
    <n v="0"/>
    <n v="0"/>
    <n v="0"/>
    <n v="0"/>
    <n v="205185.45"/>
  </r>
  <r>
    <x v="0"/>
    <n v="35314"/>
    <n v="0"/>
    <x v="2"/>
    <s v="Blegdamsvej 1C"/>
    <n v="2200"/>
    <s v="København N"/>
    <s v="35 39 09 75"/>
    <s v="35314@buf.kk.dk"/>
    <s v="ANNETTE PETERSEN"/>
    <n v="35381241"/>
    <n v="0"/>
    <s v="35314@buf.kk.dk"/>
    <s v="Integreret"/>
    <n v="0"/>
    <n v="0"/>
    <n v="60"/>
    <n v="60"/>
    <n v="50"/>
    <n v="37"/>
    <n v="30"/>
    <s v="Nej"/>
    <n v="0"/>
    <n v="0"/>
    <n v="0"/>
    <n v="0"/>
    <n v="0"/>
    <n v="0"/>
    <n v="0"/>
    <n v="5"/>
    <n v="0"/>
    <n v="1"/>
    <n v="5"/>
    <n v="0"/>
    <n v="0"/>
    <n v="0"/>
    <n v="0"/>
    <s v="Ja"/>
    <n v="0"/>
    <s v="Maria Hoydal"/>
    <n v="2009"/>
    <n v="25"/>
    <n v="0"/>
    <n v="0"/>
    <s v="3 år på hotel og resturantskolen, andre inst."/>
    <n v="0"/>
    <n v="0"/>
    <n v="0"/>
    <n v="0"/>
    <n v="0"/>
    <n v="0"/>
    <n v="0"/>
    <n v="0"/>
    <n v="0"/>
    <n v="70"/>
    <n v="0"/>
    <n v="1"/>
    <s v="Ja"/>
    <s v="ja"/>
    <s v="Ja"/>
    <s v="Ja"/>
    <n v="0"/>
    <s v="Ja"/>
    <n v="0"/>
    <s v="Ja"/>
    <n v="0"/>
    <s v="ja"/>
    <s v="Maria vil gerne have tilbudt kursus fra os"/>
    <n v="0"/>
    <s v="Køkken begrænset tilvirk"/>
    <n v="0"/>
    <n v="0"/>
    <n v="0"/>
    <n v="0"/>
    <n v="0"/>
    <n v="0"/>
    <n v="0"/>
    <n v="0"/>
    <n v="0"/>
    <s v="Mindre"/>
    <s v="ekstra ovn, røremaskine, opvaskemaskine op i arbejdshøjde"/>
    <n v="0"/>
    <n v="0"/>
    <s v="der er mulighed for udbygning ud mod garderoben. Som vil betyde at inst. kan få et produktionskøkken."/>
    <s v="Lone"/>
    <s v="24.03"/>
    <n v="0"/>
    <n v="1"/>
    <n v="0"/>
    <n v="0"/>
    <n v="0"/>
    <n v="0"/>
    <n v="0"/>
    <n v="0"/>
    <n v="0"/>
    <n v="1"/>
    <n v="0"/>
    <n v="0"/>
    <n v="0"/>
    <n v="0"/>
    <n v="0"/>
    <n v="1"/>
    <n v="0"/>
    <n v="0"/>
    <n v="0"/>
    <n v="1"/>
    <n v="20"/>
    <s v="mile"/>
    <n v="4"/>
    <s v="Nej"/>
    <n v="0"/>
    <s v="Nej"/>
    <s v="Nej"/>
    <s v="Nej"/>
    <n v="1"/>
    <s v="Begrænset"/>
    <n v="0"/>
    <n v="0"/>
    <x v="0"/>
    <s v="Nørrebro"/>
    <n v="0"/>
    <n v="0"/>
    <n v="60"/>
    <n v="60"/>
    <n v="50"/>
    <n v="37"/>
    <n v="30"/>
    <n v="0"/>
    <n v="0"/>
    <n v="0"/>
    <n v="0"/>
    <n v="0"/>
    <n v="0"/>
    <n v="0"/>
    <n v="92872.66"/>
  </r>
  <r>
    <x v="0"/>
    <n v="35326"/>
    <n v="0"/>
    <x v="2"/>
    <s v="Brohusgade 9"/>
    <n v="2200"/>
    <s v="København N"/>
    <n v="35200189"/>
    <s v="35326@buf.kk.dk"/>
    <s v="Anna Fisker"/>
    <n v="0"/>
    <n v="0"/>
    <s v="35326@buf.kk.dk"/>
    <s v="Integreret"/>
    <n v="53"/>
    <n v="0"/>
    <n v="72"/>
    <n v="80"/>
    <n v="0"/>
    <n v="0"/>
    <n v="0"/>
    <s v="Nej"/>
    <n v="0"/>
    <n v="0"/>
    <n v="5"/>
    <n v="5"/>
    <n v="5"/>
    <n v="5"/>
    <n v="0"/>
    <n v="5"/>
    <n v="5"/>
    <n v="5"/>
    <n v="5"/>
    <n v="0"/>
    <n v="384000"/>
    <n v="0"/>
    <n v="0"/>
    <s v="Ja"/>
    <n v="0"/>
    <s v="Nikolaj Løngren"/>
    <n v="2008"/>
    <n v="37"/>
    <n v="0"/>
    <s v="kok"/>
    <n v="0"/>
    <n v="0"/>
    <s v="Eva Aabel"/>
    <n v="2009"/>
    <n v="32"/>
    <n v="0"/>
    <s v="ufaglært"/>
    <n v="0"/>
    <n v="0"/>
    <n v="95"/>
    <n v="95"/>
    <n v="1"/>
    <n v="1"/>
    <s v="Ja"/>
    <s v="Nej"/>
    <s v="Ja"/>
    <s v="Ja"/>
    <n v="0"/>
    <s v="Ja"/>
    <n v="0"/>
    <s v="Ja"/>
    <n v="0"/>
    <n v="0"/>
    <s v="har ikke brug for flere hænder"/>
    <n v="0"/>
    <s v="produktionskøkken"/>
    <s v="Ja"/>
    <n v="0"/>
    <n v="0"/>
    <n v="0"/>
    <s v="påbud: emhættet over konvektionsovnen"/>
    <n v="0"/>
    <n v="0"/>
    <n v="0"/>
    <n v="0"/>
    <n v="0"/>
    <n v="0"/>
    <n v="0"/>
    <n v="0"/>
    <n v="0"/>
    <s v="Birgitte"/>
    <s v="18.03"/>
    <n v="0"/>
    <n v="0"/>
    <n v="1"/>
    <n v="6"/>
    <n v="0"/>
    <n v="0"/>
    <n v="0"/>
    <n v="1"/>
    <n v="10"/>
    <n v="1"/>
    <n v="0"/>
    <n v="3"/>
    <n v="0"/>
    <n v="0"/>
    <n v="0"/>
    <n v="0"/>
    <n v="0"/>
    <n v="2"/>
    <n v="1"/>
    <n v="1"/>
    <n v="4"/>
    <s v="ken"/>
    <n v="0"/>
    <s v="Ja"/>
    <n v="20"/>
    <s v="Nej"/>
    <s v="Ja"/>
    <s v="ja"/>
    <n v="0"/>
    <s v="God plads"/>
    <n v="0"/>
    <n v="0"/>
    <x v="0"/>
    <s v="Nørrebro"/>
    <n v="53"/>
    <n v="0"/>
    <n v="72"/>
    <n v="80"/>
    <n v="0"/>
    <n v="0"/>
    <n v="0"/>
    <n v="0"/>
    <n v="0"/>
    <n v="0"/>
    <n v="0"/>
    <n v="0"/>
    <n v="0"/>
    <n v="0"/>
    <n v="397618.47"/>
  </r>
  <r>
    <x v="0"/>
    <n v="35529"/>
    <s v="Haraldsgården"/>
    <x v="2"/>
    <s v="Ragnhildgade 2"/>
    <n v="2100"/>
    <s v="København Ø"/>
    <s v="39 29 71 55"/>
    <s v="mail@haraldsgaarden.dk"/>
    <n v="0"/>
    <s v="."/>
    <s v="."/>
    <s v="35356@buf.kk.dk"/>
    <s v="Integreret"/>
    <n v="36"/>
    <n v="0"/>
    <n v="64"/>
    <n v="40"/>
    <n v="21"/>
    <n v="14"/>
    <n v="0"/>
    <s v="ja"/>
    <n v="2"/>
    <n v="1"/>
    <n v="5"/>
    <n v="5"/>
    <n v="5"/>
    <n v="5"/>
    <n v="0"/>
    <n v="5"/>
    <n v="0"/>
    <n v="0"/>
    <n v="5"/>
    <n v="0"/>
    <n v="250000"/>
    <n v="0"/>
    <n v="0"/>
    <s v="Ja"/>
    <n v="0"/>
    <s v="Susanne barselsvikar for Sungul"/>
    <n v="2008"/>
    <n v="30"/>
    <n v="0"/>
    <n v="0"/>
    <n v="0"/>
    <n v="0"/>
    <n v="0"/>
    <n v="0"/>
    <n v="0"/>
    <n v="0"/>
    <n v="0"/>
    <n v="0"/>
    <n v="0"/>
    <n v="75"/>
    <n v="75"/>
    <n v="1"/>
    <n v="1"/>
    <s v="Ja"/>
    <s v="ja"/>
    <s v="Ja"/>
    <s v="Ja"/>
    <n v="0"/>
    <s v="Ja"/>
    <n v="0"/>
    <s v="Ja"/>
    <n v="0"/>
    <s v="Nej"/>
    <n v="0"/>
    <n v="0"/>
    <s v="produktionskøkken"/>
    <n v="0"/>
    <s v="Mindre"/>
    <s v="Større"/>
    <n v="0"/>
    <s v="ovn,kogeplade,køleskab"/>
    <n v="0"/>
    <n v="0"/>
    <n v="0"/>
    <n v="0"/>
    <n v="0"/>
    <n v="0"/>
    <n v="0"/>
    <n v="0"/>
    <s v="køkkenet skal udbygges"/>
    <s v="Mariah"/>
    <s v="25.03"/>
    <n v="0"/>
    <n v="0"/>
    <n v="1"/>
    <n v="4"/>
    <n v="0"/>
    <n v="2"/>
    <n v="0"/>
    <n v="0"/>
    <n v="0"/>
    <n v="1"/>
    <n v="1"/>
    <n v="0"/>
    <n v="0"/>
    <n v="0"/>
    <n v="0"/>
    <n v="0"/>
    <n v="1"/>
    <n v="0"/>
    <n v="0"/>
    <n v="1"/>
    <n v="25"/>
    <s v="miele"/>
    <n v="5"/>
    <s v="Nej"/>
    <n v="0"/>
    <s v="Ja"/>
    <s v="Ja"/>
    <n v="0"/>
    <n v="2"/>
    <s v="Begrænset"/>
    <s v="elevator bør indtænkes da børnehaven ligger på 1. sal"/>
    <n v="0"/>
    <x v="0"/>
    <s v="Nørrebro"/>
    <n v="36"/>
    <n v="0"/>
    <n v="64"/>
    <n v="40"/>
    <n v="21"/>
    <n v="14"/>
    <n v="0"/>
    <n v="0"/>
    <n v="0"/>
    <n v="0"/>
    <n v="0"/>
    <n v="0"/>
    <n v="0"/>
    <n v="0"/>
    <n v="0"/>
  </r>
  <r>
    <x v="0"/>
    <s v="35529_2"/>
    <s v="Haraldsgården"/>
    <x v="2"/>
    <s v="Ragnhildgade 2"/>
    <n v="2100"/>
    <s v="København Ø"/>
    <s v="39 29 71 55"/>
    <s v="mail@haraldsgaarden.dk"/>
    <n v="0"/>
    <s v="."/>
    <s v="."/>
    <s v="35356@buf.kk.dk"/>
    <s v="Integreret"/>
    <n v="36"/>
    <n v="0"/>
    <n v="64"/>
    <n v="40"/>
    <n v="21"/>
    <n v="14"/>
    <n v="0"/>
    <s v="j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4"/>
    <n v="0"/>
    <n v="1"/>
    <n v="0"/>
    <n v="0"/>
    <n v="0"/>
    <n v="0"/>
    <n v="1"/>
    <n v="0"/>
    <n v="0"/>
    <n v="0"/>
    <n v="0"/>
    <n v="1"/>
    <n v="0"/>
    <n v="0"/>
    <n v="0"/>
    <n v="1"/>
    <n v="25"/>
    <s v="miele"/>
    <n v="3"/>
    <n v="0"/>
    <n v="0"/>
    <n v="0"/>
    <n v="0"/>
    <n v="0"/>
    <n v="0"/>
    <n v="0"/>
    <n v="0"/>
    <n v="0"/>
    <x v="0"/>
    <s v="Nørrebro"/>
    <n v="36"/>
    <n v="0"/>
    <n v="64"/>
    <n v="40"/>
    <n v="21"/>
    <n v="14"/>
    <n v="0"/>
    <n v="0"/>
    <n v="0"/>
    <n v="0"/>
    <n v="0"/>
    <n v="0"/>
    <n v="0"/>
    <n v="0"/>
    <n v="0"/>
  </r>
  <r>
    <x v="0"/>
    <s v="35529_u"/>
    <s v="Haraldsgården"/>
    <x v="2"/>
    <s v="Ragnhildgade 2"/>
    <n v="2100"/>
    <s v="København Ø"/>
    <s v="39 29 71 55"/>
    <s v="mail@haraldsgaarden.dk"/>
    <n v="0"/>
    <s v="."/>
    <s v="."/>
    <s v="35356@buf.kk.dk"/>
    <s v="Integreret"/>
    <n v="36"/>
    <n v="0"/>
    <n v="64"/>
    <n v="40"/>
    <n v="21"/>
    <n v="1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s v="Mariah"/>
    <d v="2009-04-21T00:00:00"/>
    <n v="0"/>
    <n v="0"/>
    <n v="0"/>
    <n v="0"/>
    <n v="0"/>
    <n v="0"/>
    <n v="0"/>
    <n v="0"/>
    <n v="0"/>
    <n v="0"/>
    <n v="0"/>
    <n v="0"/>
    <n v="0"/>
    <n v="0"/>
    <n v="0"/>
    <n v="0"/>
    <n v="0"/>
    <n v="0"/>
    <n v="0"/>
    <n v="0"/>
    <n v="0"/>
    <n v="0"/>
    <n v="0"/>
    <n v="0"/>
    <n v="0"/>
    <n v="0"/>
    <n v="0"/>
    <n v="0"/>
    <n v="0"/>
    <n v="0"/>
    <n v="0"/>
    <s v="Skovbus"/>
    <x v="0"/>
    <s v="Nørrebro"/>
    <n v="36"/>
    <n v="0"/>
    <n v="64"/>
    <n v="40"/>
    <n v="21"/>
    <n v="14"/>
    <n v="0"/>
    <n v="0"/>
    <n v="0"/>
    <n v="0"/>
    <n v="0"/>
    <n v="0"/>
    <n v="0"/>
    <n v="0"/>
    <n v="0"/>
  </r>
  <r>
    <x v="0"/>
    <n v="35538"/>
    <s v="Blågård Sogns Børneinstitution "/>
    <x v="2"/>
    <s v="Stengade 35"/>
    <n v="2200"/>
    <s v="København N"/>
    <s v="35 39 39 99"/>
    <s v="35538@buf.kk.dk"/>
    <s v="Ruth Steen Hansen"/>
    <n v="35350258"/>
    <n v="0"/>
    <s v="35538@buf.kk.dk"/>
    <s v="Integreret"/>
    <n v="30"/>
    <n v="0"/>
    <n v="40"/>
    <n v="0"/>
    <n v="0"/>
    <n v="0"/>
    <n v="0"/>
    <s v="Nej"/>
    <n v="0"/>
    <n v="0"/>
    <n v="5"/>
    <n v="5"/>
    <n v="5"/>
    <n v="5"/>
    <n v="0"/>
    <n v="5"/>
    <n v="0"/>
    <n v="0"/>
    <n v="5"/>
    <n v="0"/>
    <n v="0"/>
    <n v="0"/>
    <n v="0"/>
    <s v="Ja"/>
    <n v="0"/>
    <s v="Heidi Jensen"/>
    <n v="2007"/>
    <n v="32"/>
    <n v="0"/>
    <s v="ufaglært"/>
    <s v="diverse køkkener. Pæd.medhjælper"/>
    <n v="0"/>
    <n v="0"/>
    <n v="0"/>
    <n v="0"/>
    <n v="0"/>
    <n v="0"/>
    <n v="0"/>
    <n v="0"/>
    <n v="85"/>
    <n v="85"/>
    <n v="2"/>
    <n v="2"/>
    <s v="Ja"/>
    <s v="Nej"/>
    <s v="Ja"/>
    <s v="Ja"/>
    <s v="køkkenet har tidligere lavet mad til så mange"/>
    <s v="Ja"/>
    <n v="0"/>
    <n v="0"/>
    <n v="0"/>
    <s v="Nej"/>
    <n v="0"/>
    <n v="0"/>
    <s v="produktionskøkken"/>
    <s v="Ja"/>
    <n v="0"/>
    <n v="0"/>
    <n v="0"/>
    <s v="ønske, kartoffelskræller"/>
    <n v="0"/>
    <n v="0"/>
    <n v="0"/>
    <n v="0"/>
    <n v="0"/>
    <n v="0"/>
    <n v="0"/>
    <n v="0"/>
    <n v="0"/>
    <s v="Birgitte"/>
    <s v="20.03"/>
    <n v="0"/>
    <n v="0"/>
    <n v="1"/>
    <n v="5"/>
    <n v="0"/>
    <n v="2"/>
    <n v="0"/>
    <n v="0"/>
    <n v="0"/>
    <n v="0"/>
    <n v="0"/>
    <n v="2"/>
    <n v="0"/>
    <n v="0"/>
    <n v="0"/>
    <n v="0"/>
    <n v="1"/>
    <n v="0"/>
    <n v="0"/>
    <n v="1"/>
    <n v="3"/>
    <s v="miele"/>
    <n v="0"/>
    <s v="Ja"/>
    <n v="0"/>
    <n v="0"/>
    <s v="Ja"/>
    <n v="0"/>
    <n v="3"/>
    <s v="Begrænset"/>
    <n v="0"/>
    <n v="0"/>
    <x v="0"/>
    <s v="Nørrebro"/>
    <n v="30"/>
    <n v="0"/>
    <n v="40"/>
    <n v="0"/>
    <n v="0"/>
    <n v="0"/>
    <n v="0"/>
    <n v="0"/>
    <n v="0"/>
    <n v="0"/>
    <n v="0"/>
    <n v="0"/>
    <n v="0"/>
    <n v="0"/>
    <n v="116122.6"/>
  </r>
  <r>
    <x v="0"/>
    <n v="35545"/>
    <n v="0"/>
    <x v="2"/>
    <s v="Korsgade 60"/>
    <n v="2200"/>
    <s v="København N"/>
    <n v="35301739"/>
    <s v="35545@buf.kk.dk"/>
    <s v="Sidsel Jost Bruun Jørgensen"/>
    <n v="36969006"/>
    <n v="0"/>
    <s v="35545@buf.kk.dk"/>
    <s v="Integreret"/>
    <n v="14"/>
    <n v="0"/>
    <n v="44"/>
    <n v="0"/>
    <n v="0"/>
    <n v="0"/>
    <n v="0"/>
    <s v="Nej"/>
    <n v="1"/>
    <n v="0"/>
    <n v="5"/>
    <n v="5"/>
    <n v="0"/>
    <n v="5"/>
    <n v="0"/>
    <n v="5"/>
    <n v="0"/>
    <n v="0"/>
    <n v="5"/>
    <n v="0"/>
    <n v="50000"/>
    <n v="0"/>
    <n v="0"/>
    <n v="0"/>
    <n v="0"/>
    <n v="0"/>
    <n v="0"/>
    <n v="0"/>
    <n v="0"/>
    <n v="0"/>
    <n v="0"/>
    <n v="0"/>
    <n v="0"/>
    <n v="0"/>
    <n v="0"/>
    <n v="0"/>
    <n v="0"/>
    <n v="0"/>
    <n v="0"/>
    <n v="95"/>
    <n v="95"/>
    <n v="2"/>
    <n v="2"/>
    <s v="Ja"/>
    <s v="Nej"/>
    <s v="nej"/>
    <s v="Ja"/>
    <s v="syntes ordningen er god, syntes ikke rammerne er iorden."/>
    <n v="0"/>
    <n v="0"/>
    <s v="Ja"/>
    <s v="syntes det er en stor opgave"/>
    <s v="Nej"/>
    <s v="vil gerne have fra os"/>
    <n v="0"/>
    <s v="produktionskøkken"/>
    <s v="nej"/>
    <s v="Mindre"/>
    <s v="Mindre"/>
    <n v="0"/>
    <s v="Hvis der skal laves mad til alle børnene, også dem i udflytter, kræves en større ændring i eksisterende køkken. Ellers er det opvaskemaskine op i højde, en ovn, faste underskabe og rørmaskine"/>
    <n v="0"/>
    <n v="0"/>
    <n v="0"/>
    <n v="0"/>
    <n v="0"/>
    <n v="0"/>
    <n v="0"/>
    <n v="0"/>
    <n v="0"/>
    <s v="Lone"/>
    <s v="24.03"/>
    <n v="0"/>
    <n v="0"/>
    <n v="1"/>
    <n v="4"/>
    <n v="0"/>
    <n v="1"/>
    <n v="0"/>
    <n v="0"/>
    <n v="0"/>
    <n v="0"/>
    <n v="1"/>
    <n v="0"/>
    <n v="0"/>
    <n v="0"/>
    <n v="0"/>
    <n v="0"/>
    <n v="1"/>
    <n v="0"/>
    <n v="0"/>
    <n v="1"/>
    <n v="20"/>
    <s v="mile"/>
    <n v="3"/>
    <s v="Nej"/>
    <n v="0"/>
    <s v="Nej"/>
    <s v="Nej"/>
    <s v="ja"/>
    <n v="3"/>
    <s v="God plads"/>
    <n v="0"/>
    <n v="0"/>
    <x v="0"/>
    <s v="Nørrebro"/>
    <n v="14"/>
    <n v="0"/>
    <n v="44"/>
    <n v="70"/>
    <n v="0"/>
    <n v="0"/>
    <n v="0"/>
    <n v="0"/>
    <n v="0"/>
    <n v="0"/>
    <n v="0"/>
    <n v="0"/>
    <n v="0"/>
    <n v="0"/>
    <n v="110855.55"/>
  </r>
  <r>
    <x v="0"/>
    <n v="35546"/>
    <s v="Panumhaven"/>
    <x v="2"/>
    <s v="Nørre Allé 4"/>
    <n v="2200"/>
    <s v="København N"/>
    <s v="35 42 55 51"/>
    <s v="35546@buf.kk.dk"/>
    <s v="Marica Kljucarie"/>
    <n v="39278383"/>
    <n v="0"/>
    <s v="35546@buf.kk.dk"/>
    <s v="Integreret"/>
    <n v="20"/>
    <n v="0"/>
    <n v="24"/>
    <n v="0"/>
    <n v="0"/>
    <n v="0"/>
    <n v="0"/>
    <s v="Nej"/>
    <n v="0"/>
    <n v="0"/>
    <n v="5"/>
    <n v="5"/>
    <n v="5"/>
    <n v="5"/>
    <n v="0"/>
    <n v="5"/>
    <n v="0"/>
    <n v="0"/>
    <n v="5"/>
    <n v="0"/>
    <s v="90000 til 100000"/>
    <s v="ikke udregnet"/>
    <n v="0"/>
    <s v="Ja"/>
    <n v="0"/>
    <s v="Anne Kathrine Niemanh"/>
    <n v="2007"/>
    <n v="20"/>
    <n v="0"/>
    <s v="kok"/>
    <s v="restaurent"/>
    <n v="0"/>
    <n v="0"/>
    <n v="0"/>
    <n v="0"/>
    <n v="0"/>
    <n v="0"/>
    <n v="0"/>
    <n v="0"/>
    <n v="75"/>
    <n v="75"/>
    <n v="2"/>
    <n v="1"/>
    <s v="Ja"/>
    <s v="Nej"/>
    <s v="Ja"/>
    <s v="Ja"/>
    <s v="er meget imod mad udefra"/>
    <s v="Ja"/>
    <n v="0"/>
    <s v="Ja"/>
    <n v="0"/>
    <s v="ja"/>
    <s v="de har"/>
    <n v="0"/>
    <s v="produktionskøkken"/>
    <s v="nej"/>
    <n v="0"/>
    <n v="0"/>
    <n v="0"/>
    <s v="evt. ekstra vask, se kommentar"/>
    <n v="0"/>
    <n v="0"/>
    <n v="0"/>
    <n v="0"/>
    <n v="0"/>
    <n v="0"/>
    <n v="0"/>
    <n v="0"/>
    <s v="inst. har midertidige lokaler og venter på nye, forventer der går 1-2 år. På dispensation har de lov til at lave mad til vg.børn, vil også gerne lave mad til bh.børn.Køkkenet kan sagtens rumme det, køkkenpersonalet er yderst fleksibel og vil gerne, så madhus anbefalingen er, at de får lov. Opvaskemaskine hæves, hvis teknisk muligt uden at tage bordplads."/>
    <n v="0"/>
    <d v="1899-12-30T00:00:00"/>
    <n v="0"/>
    <n v="0"/>
    <n v="1"/>
    <n v="4"/>
    <n v="1"/>
    <n v="1"/>
    <n v="0"/>
    <n v="0"/>
    <n v="0"/>
    <n v="3"/>
    <n v="0"/>
    <n v="0"/>
    <n v="0"/>
    <n v="1"/>
    <n v="0"/>
    <n v="1"/>
    <n v="0"/>
    <n v="0"/>
    <n v="0"/>
    <n v="1"/>
    <n v="20"/>
    <s v="mile"/>
    <n v="4"/>
    <n v="0"/>
    <n v="0"/>
    <s v="Ja"/>
    <s v="Ja"/>
    <n v="0"/>
    <n v="0"/>
    <s v="Begrænset"/>
    <n v="0"/>
    <n v="0"/>
    <x v="0"/>
    <s v="Nørrebro"/>
    <n v="20"/>
    <n v="0"/>
    <n v="24"/>
    <n v="0"/>
    <n v="0"/>
    <n v="0"/>
    <n v="0"/>
    <n v="0"/>
    <n v="0"/>
    <n v="0"/>
    <n v="0"/>
    <n v="0"/>
    <n v="0"/>
    <n v="0"/>
    <n v="73373.62"/>
  </r>
  <r>
    <x v="0"/>
    <n v="35551"/>
    <s v="Røde Rose III"/>
    <x v="2"/>
    <s v="Heimdalsgade 42"/>
    <n v="2200"/>
    <s v="København N"/>
    <s v="35 83 29 66"/>
    <s v="Rose-3@mail.tele.dk"/>
    <s v="Kollektiv ledelse Marianne Guldager"/>
    <n v="38867632"/>
    <n v="0"/>
    <s v="35551@buf.kk.dk"/>
    <s v="Integreret"/>
    <n v="22"/>
    <n v="0"/>
    <n v="44"/>
    <n v="0"/>
    <n v="0"/>
    <n v="0"/>
    <n v="0"/>
    <s v="Nej"/>
    <n v="0"/>
    <n v="0"/>
    <n v="5"/>
    <n v="5"/>
    <n v="4"/>
    <n v="5"/>
    <n v="0"/>
    <n v="5"/>
    <n v="5"/>
    <n v="3"/>
    <n v="5"/>
    <n v="0"/>
    <n v="140000"/>
    <n v="0"/>
    <n v="0"/>
    <s v="Ja"/>
    <n v="0"/>
    <s v="Anthony Farrington"/>
    <n v="1989"/>
    <n v="37"/>
    <n v="0"/>
    <n v="0"/>
    <n v="0"/>
    <s v="Camilla Plum kurser, Madhus"/>
    <n v="0"/>
    <n v="0"/>
    <n v="0"/>
    <n v="0"/>
    <n v="0"/>
    <n v="0"/>
    <n v="0"/>
    <n v="80"/>
    <n v="0"/>
    <n v="1"/>
    <n v="0"/>
    <s v="Ja"/>
    <s v="ja"/>
    <s v="Ja"/>
    <s v="Ja"/>
    <n v="0"/>
    <s v="Ja"/>
    <n v="0"/>
    <s v="Ja"/>
    <n v="0"/>
    <s v="Nej"/>
    <n v="0"/>
    <n v="0"/>
    <s v="produktionskøkken"/>
    <s v="nej"/>
    <s v="Mindre"/>
    <n v="0"/>
    <n v="0"/>
    <s v="større opvaskemaskine, service, røremaskine (bjørn), gryde"/>
    <n v="0"/>
    <n v="0"/>
    <n v="0"/>
    <n v="0"/>
    <n v="0"/>
    <n v="0"/>
    <n v="0"/>
    <n v="0"/>
    <s v="Da køkkenet et par gange om ugen laver mad til alle børnene, har de en fornemmelse af hvad det kommer til at betyde."/>
    <s v="Lone"/>
    <s v="16.03"/>
    <n v="0"/>
    <n v="0"/>
    <n v="1"/>
    <n v="5"/>
    <n v="0"/>
    <n v="3"/>
    <n v="0"/>
    <n v="0"/>
    <n v="0"/>
    <n v="0"/>
    <n v="2"/>
    <n v="0"/>
    <n v="0"/>
    <n v="1"/>
    <n v="0"/>
    <n v="0"/>
    <n v="0"/>
    <n v="0"/>
    <n v="1"/>
    <n v="1"/>
    <n v="20"/>
    <s v="miele"/>
    <n v="5"/>
    <s v="Nej"/>
    <n v="0"/>
    <s v="Ja"/>
    <s v="Nej"/>
    <s v="ja"/>
    <n v="2"/>
    <s v="God plads"/>
    <n v="0"/>
    <n v="0"/>
    <x v="0"/>
    <s v="Nørrebro"/>
    <n v="22"/>
    <n v="0"/>
    <n v="44"/>
    <n v="0"/>
    <n v="0"/>
    <n v="0"/>
    <n v="0"/>
    <n v="0"/>
    <n v="0"/>
    <n v="0"/>
    <n v="0"/>
    <n v="0"/>
    <n v="0"/>
    <n v="0"/>
    <n v="106929.45"/>
  </r>
  <r>
    <x v="0"/>
    <n v="35561"/>
    <n v="0"/>
    <x v="2"/>
    <s v="Læssøesgade 22"/>
    <n v="2200"/>
    <s v="København N"/>
    <n v="35355001"/>
    <s v="35561@buf.kk.dk"/>
    <s v="Christiane Pedersen"/>
    <n v="35434389"/>
    <n v="0"/>
    <s v="laesoegade@mail.tele.dk"/>
    <s v="Integreret"/>
    <n v="0"/>
    <n v="0"/>
    <n v="24"/>
    <n v="23"/>
    <n v="0"/>
    <n v="0"/>
    <n v="0"/>
    <s v="Nej"/>
    <n v="0"/>
    <n v="0"/>
    <n v="0"/>
    <n v="0"/>
    <n v="0"/>
    <n v="0"/>
    <n v="0"/>
    <n v="5"/>
    <n v="0"/>
    <n v="5"/>
    <n v="5"/>
    <n v="0"/>
    <n v="0"/>
    <n v="100000"/>
    <n v="0"/>
    <s v="Ja"/>
    <n v="0"/>
    <s v="Katrine Anker Møller"/>
    <n v="2008"/>
    <n v="34"/>
    <n v="0"/>
    <s v="Eh-økonom"/>
    <s v="15 års erfaring fra institutioner"/>
    <s v="blende mad, Madhuset. Øko-kurser hos dogme Kbh."/>
    <n v="0"/>
    <n v="0"/>
    <n v="0"/>
    <n v="0"/>
    <n v="0"/>
    <n v="0"/>
    <n v="0"/>
    <n v="0"/>
    <n v="75"/>
    <n v="0"/>
    <n v="2"/>
    <s v="Ja"/>
    <s v="ja"/>
    <s v="Ja"/>
    <s v="Ja"/>
    <n v="0"/>
    <s v="Ja"/>
    <n v="0"/>
    <s v="Ja"/>
    <n v="0"/>
    <s v="ja"/>
    <s v="de har"/>
    <n v="0"/>
    <s v="produktionskøkken"/>
    <s v="nej"/>
    <s v="Mindre"/>
    <n v="0"/>
    <n v="0"/>
    <s v="En lille Bjørn til brødbagning er et stort ønske. (der er også 23 fritidshjems børn der skal have mad) Robot til grøntsager."/>
    <n v="0"/>
    <n v="0"/>
    <n v="0"/>
    <n v="0"/>
    <n v="0"/>
    <n v="0"/>
    <n v="0"/>
    <n v="0"/>
    <n v="0"/>
    <s v="Mariah"/>
    <s v="23.03.09"/>
    <n v="0"/>
    <n v="0"/>
    <n v="1"/>
    <n v="4"/>
    <n v="0"/>
    <n v="2"/>
    <n v="0"/>
    <n v="0"/>
    <n v="0"/>
    <n v="0"/>
    <n v="2"/>
    <n v="0"/>
    <n v="0"/>
    <n v="0"/>
    <n v="0"/>
    <n v="0"/>
    <n v="0"/>
    <n v="0"/>
    <n v="1"/>
    <n v="1"/>
    <n v="25"/>
    <s v="mile"/>
    <n v="6"/>
    <n v="0"/>
    <n v="0"/>
    <n v="0"/>
    <s v="Ja"/>
    <s v="ja"/>
    <n v="2"/>
    <s v="God plads"/>
    <s v="Institutionen har allerede mad til alle"/>
    <n v="0"/>
    <x v="0"/>
    <s v="Nørrebro"/>
    <n v="0"/>
    <n v="0"/>
    <n v="19"/>
    <n v="11"/>
    <n v="0"/>
    <n v="0"/>
    <n v="0"/>
    <n v="0"/>
    <n v="5"/>
    <n v="5"/>
    <n v="0"/>
    <n v="0"/>
    <n v="0"/>
    <n v="0"/>
    <n v="92829.78"/>
  </r>
  <r>
    <x v="0"/>
    <n v="35594"/>
    <s v="Samuelsgaarden"/>
    <x v="2"/>
    <s v="Rådmandsgade 31"/>
    <n v="2200"/>
    <s v="København N"/>
    <s v="35 83 31 71"/>
    <s v="mail@samuelsgaarden.kk.dk"/>
    <s v="Carsten Allan Hansen"/>
    <n v="0"/>
    <n v="0"/>
    <s v="35265@buf.kk.dk"/>
    <s v="Integreret"/>
    <n v="33"/>
    <n v="0"/>
    <n v="60"/>
    <n v="84"/>
    <n v="25"/>
    <n v="15"/>
    <n v="0"/>
    <s v="Nej"/>
    <n v="0"/>
    <n v="0"/>
    <n v="5"/>
    <n v="5"/>
    <n v="5"/>
    <n v="5"/>
    <n v="5"/>
    <n v="5"/>
    <n v="0"/>
    <n v="0"/>
    <n v="5"/>
    <n v="0"/>
    <n v="72000"/>
    <n v="36000"/>
    <n v="0"/>
    <n v="0"/>
    <n v="0"/>
    <n v="0"/>
    <n v="0"/>
    <n v="0"/>
    <n v="0"/>
    <n v="0"/>
    <n v="0"/>
    <n v="0"/>
    <n v="0"/>
    <n v="0"/>
    <n v="0"/>
    <n v="0"/>
    <n v="0"/>
    <n v="0"/>
    <n v="0"/>
    <n v="60"/>
    <n v="60"/>
    <n v="2"/>
    <n v="2"/>
    <s v="Ja"/>
    <s v="Nej"/>
    <s v="Ja"/>
    <s v="Ja"/>
    <n v="0"/>
    <s v="Ja"/>
    <n v="0"/>
    <s v="Ja"/>
    <n v="0"/>
    <s v="Nej"/>
    <s v="vil gerne have hjælp"/>
    <n v="0"/>
    <s v="Køkken begrænset tilvirk"/>
    <n v="0"/>
    <n v="0"/>
    <n v="0"/>
    <n v="0"/>
    <s v="køkkenet er ikke i brug. Trænger til nye bordplader, bordplads,kogebord,ovne,udsugning,køl-frys."/>
    <n v="0"/>
    <n v="0"/>
    <n v="0"/>
    <n v="0"/>
    <n v="0"/>
    <n v="0"/>
    <n v="0"/>
    <n v="0"/>
    <n v="0"/>
    <s v="Cathrine"/>
    <s v="24.03"/>
    <n v="0"/>
    <n v="1"/>
    <n v="0"/>
    <n v="0"/>
    <n v="0"/>
    <n v="0"/>
    <n v="0"/>
    <n v="0"/>
    <n v="0"/>
    <n v="1"/>
    <n v="0"/>
    <n v="0"/>
    <n v="0"/>
    <n v="0"/>
    <n v="0"/>
    <n v="0"/>
    <n v="0"/>
    <n v="0"/>
    <n v="0"/>
    <n v="1"/>
    <n v="20"/>
    <s v="miele"/>
    <n v="2"/>
    <s v="Nej"/>
    <n v="0"/>
    <s v="Nej"/>
    <s v="Nej"/>
    <s v="Nej"/>
    <n v="1"/>
    <s v="Begrænset"/>
    <n v="0"/>
    <n v="0"/>
    <x v="0"/>
    <s v="Nørrebro"/>
    <n v="33"/>
    <n v="0"/>
    <n v="60"/>
    <n v="84"/>
    <n v="25"/>
    <n v="15"/>
    <n v="0"/>
    <n v="0"/>
    <n v="0"/>
    <n v="0"/>
    <n v="0"/>
    <n v="0"/>
    <n v="0"/>
    <n v="0"/>
    <n v="149124.46"/>
  </r>
  <r>
    <x v="0"/>
    <n v="37223"/>
    <s v="Møllehuset"/>
    <x v="2"/>
    <s v="Møllegade 33"/>
    <n v="2200"/>
    <s v="København N"/>
    <s v="35 20 92 00"/>
    <s v="37223@buf.kk.dk"/>
    <s v="Judith Hildebrand"/>
    <n v="35268644"/>
    <n v="26738035"/>
    <s v="37223@buf.kk.dk"/>
    <s v="Integreret"/>
    <n v="28"/>
    <n v="0"/>
    <n v="40"/>
    <n v="0"/>
    <n v="0"/>
    <n v="0"/>
    <n v="0"/>
    <s v="Nej"/>
    <n v="0"/>
    <n v="0"/>
    <n v="5"/>
    <n v="0"/>
    <n v="5"/>
    <n v="5"/>
    <n v="0"/>
    <n v="5"/>
    <n v="0"/>
    <n v="0"/>
    <n v="5"/>
    <n v="0"/>
    <n v="120000"/>
    <n v="0"/>
    <n v="0"/>
    <s v="Ja"/>
    <n v="0"/>
    <s v="Cheiron"/>
    <n v="2009"/>
    <n v="32"/>
    <n v="0"/>
    <s v="ufaglært"/>
    <s v="lavet mad"/>
    <n v="0"/>
    <n v="0"/>
    <n v="0"/>
    <n v="0"/>
    <n v="0"/>
    <n v="0"/>
    <n v="0"/>
    <n v="0"/>
    <n v="95"/>
    <n v="95"/>
    <n v="1"/>
    <n v="1"/>
    <s v="Ja"/>
    <s v="Nej"/>
    <s v="Ja"/>
    <s v="Ja"/>
    <n v="0"/>
    <s v="Ja"/>
    <n v="0"/>
    <s v="Ja"/>
    <n v="0"/>
    <s v="Nej"/>
    <n v="0"/>
    <n v="0"/>
    <s v="Køkken blandet tilvirk"/>
    <s v="nej"/>
    <n v="0"/>
    <n v="0"/>
    <n v="0"/>
    <n v="0"/>
    <s v="Større"/>
    <s v="Ingen"/>
    <s v="Nej"/>
    <s v="hurtigere opvaskemaskine, ønsker stålbordplade, en ekstra ovn, ekstra kogeplade, ekstra køleskab og fryder, spulearm. Den enen vask ønskes som dobbeltvask."/>
    <n v="0"/>
    <n v="0"/>
    <n v="0"/>
    <n v="0"/>
    <n v="0"/>
    <s v="Mariah / Sine"/>
    <d v="2009-05-03T00:00:00"/>
    <n v="0"/>
    <n v="0"/>
    <n v="1"/>
    <n v="4"/>
    <n v="0"/>
    <n v="2"/>
    <n v="0"/>
    <n v="0"/>
    <n v="0"/>
    <n v="0"/>
    <n v="2"/>
    <n v="0"/>
    <n v="0"/>
    <n v="0"/>
    <n v="0"/>
    <n v="0"/>
    <n v="1"/>
    <n v="0"/>
    <n v="0"/>
    <n v="1"/>
    <n v="25"/>
    <s v="Miele"/>
    <n v="5"/>
    <s v="Ja"/>
    <n v="20"/>
    <s v="Nej"/>
    <s v="Nej"/>
    <s v="Nej"/>
    <n v="2"/>
    <s v="Begrænset"/>
    <s v="Hvis det hele ikke kan bevilges ønsker institutionen at være med til at prioritere hvad der er mest nødvendigt. F.eks. Ekstra fryser, køleskab, ovn og opvaskemaskine"/>
    <n v="0"/>
    <x v="0"/>
    <s v="Nørrebro"/>
    <n v="28"/>
    <n v="0"/>
    <n v="40"/>
    <n v="0"/>
    <n v="0"/>
    <n v="0"/>
    <n v="0"/>
    <n v="0"/>
    <n v="0"/>
    <n v="0"/>
    <n v="0"/>
    <n v="0"/>
    <n v="0"/>
    <n v="0"/>
    <n v="131944.18"/>
  </r>
  <r>
    <x v="0"/>
    <n v="37229"/>
    <s v="Bifrost"/>
    <x v="2"/>
    <s v="Baldersgade 5"/>
    <n v="2200"/>
    <s v="København N"/>
    <s v="35 83 18 07"/>
    <s v="37229@buf.kk.dk"/>
    <s v="Kirsten Brandt"/>
    <n v="0"/>
    <n v="0"/>
    <s v="37229@buf.kk.dk"/>
    <s v="Integreret"/>
    <n v="32"/>
    <n v="0"/>
    <n v="42"/>
    <n v="0"/>
    <n v="0"/>
    <n v="0"/>
    <n v="0"/>
    <s v="ja"/>
    <n v="2"/>
    <n v="1"/>
    <n v="5"/>
    <n v="5"/>
    <n v="5"/>
    <n v="5"/>
    <n v="0"/>
    <n v="5"/>
    <n v="0"/>
    <n v="0"/>
    <n v="5"/>
    <n v="0"/>
    <n v="0"/>
    <n v="0"/>
    <n v="0"/>
    <s v="Ja"/>
    <n v="0"/>
    <s v="Kirsten Larsen"/>
    <n v="2008"/>
    <n v="30"/>
    <n v="0"/>
    <n v="0"/>
    <s v="års erfaring"/>
    <s v="hygiejne og økokurser (1 dags kurset)"/>
    <n v="0"/>
    <n v="0"/>
    <n v="0"/>
    <n v="0"/>
    <n v="0"/>
    <n v="0"/>
    <n v="0"/>
    <n v="0"/>
    <n v="0"/>
    <n v="2"/>
    <n v="2"/>
    <s v="nej"/>
    <s v="Nej"/>
    <s v="Ja"/>
    <s v="Ja"/>
    <n v="0"/>
    <s v="Ja"/>
    <n v="0"/>
    <s v="Ja"/>
    <n v="0"/>
    <s v="Nej"/>
    <s v="vil gerne have hjælp til personale rekruttering"/>
    <n v="0"/>
    <s v="Køkken begrænset tilvirk"/>
    <s v="nej"/>
    <s v="Større"/>
    <s v="Ingen"/>
    <s v="Nej"/>
    <s v="Køkkenet er fint men skal have nye elementer og nyt komfur + ovne, 1 køleskab ekstra"/>
    <n v="0"/>
    <n v="0"/>
    <n v="0"/>
    <n v="0"/>
    <n v="0"/>
    <n v="0"/>
    <s v="Større"/>
    <s v="komfur + ovn + køl"/>
    <n v="0"/>
    <s v="Cathrine Jerrik"/>
    <d v="2009-04-06T00:00:00"/>
    <n v="0"/>
    <n v="1"/>
    <n v="0"/>
    <n v="4"/>
    <n v="1"/>
    <n v="0"/>
    <n v="0"/>
    <n v="0"/>
    <n v="0"/>
    <n v="1"/>
    <n v="1"/>
    <n v="0"/>
    <n v="0"/>
    <n v="0"/>
    <n v="0"/>
    <n v="1"/>
    <n v="0"/>
    <n v="0"/>
    <n v="1"/>
    <n v="1"/>
    <n v="20"/>
    <s v="Miele"/>
    <n v="3.5"/>
    <s v="Nej"/>
    <n v="0"/>
    <s v="Nej"/>
    <s v="Ja"/>
    <s v="Nej"/>
    <n v="1"/>
    <s v="God plads"/>
    <n v="0"/>
    <n v="0"/>
    <x v="0"/>
    <s v="Nørrebro"/>
    <n v="32"/>
    <n v="0"/>
    <n v="42"/>
    <n v="0"/>
    <n v="0"/>
    <n v="0"/>
    <n v="0"/>
    <n v="0"/>
    <n v="0"/>
    <n v="0"/>
    <n v="0"/>
    <n v="0"/>
    <n v="0"/>
    <n v="0"/>
    <n v="121366.35"/>
  </r>
  <r>
    <x v="0"/>
    <s v="37229_2"/>
    <s v="Bifrost"/>
    <x v="2"/>
    <s v="Baldersgade 5"/>
    <n v="2200"/>
    <s v="København N"/>
    <s v="35 83 18 07"/>
    <s v="37229@buf.kk.dk"/>
    <s v="Kirsten Brandt"/>
    <n v="0"/>
    <n v="0"/>
    <s v="37229@buf.kk.dk"/>
    <s v="Integreret"/>
    <n v="32"/>
    <n v="0"/>
    <n v="42"/>
    <n v="0"/>
    <n v="0"/>
    <n v="0"/>
    <n v="0"/>
    <s v="ja"/>
    <n v="2"/>
    <n v="2"/>
    <n v="0"/>
    <n v="0"/>
    <n v="0"/>
    <n v="0"/>
    <n v="0"/>
    <n v="0"/>
    <n v="0"/>
    <n v="0"/>
    <n v="0"/>
    <n v="0"/>
    <n v="0"/>
    <n v="0"/>
    <n v="0"/>
    <n v="0"/>
    <n v="0"/>
    <n v="0"/>
    <n v="0"/>
    <n v="0"/>
    <n v="0"/>
    <n v="0"/>
    <n v="0"/>
    <n v="0"/>
    <n v="0"/>
    <n v="0"/>
    <n v="0"/>
    <n v="0"/>
    <n v="0"/>
    <n v="0"/>
    <n v="0"/>
    <n v="0"/>
    <n v="0"/>
    <n v="0"/>
    <n v="0"/>
    <n v="0"/>
    <n v="0"/>
    <n v="0"/>
    <n v="0"/>
    <n v="0"/>
    <n v="0"/>
    <n v="0"/>
    <n v="0"/>
    <n v="0"/>
    <n v="0"/>
    <n v="0"/>
    <n v="0"/>
    <s v="produktionskøkken"/>
    <s v="nej"/>
    <s v="Større"/>
    <s v="Større"/>
    <s v="Nej"/>
    <s v="Køkkenet trænger til en total renovering, nyt komfur og ovne. Meget nedslidt køkken"/>
    <n v="0"/>
    <n v="0"/>
    <n v="0"/>
    <n v="0"/>
    <n v="0"/>
    <n v="0"/>
    <n v="0"/>
    <n v="0"/>
    <n v="0"/>
    <s v="Cathrine Jerrik"/>
    <d v="2009-04-06T00:00:00"/>
    <n v="0"/>
    <n v="1"/>
    <n v="0"/>
    <n v="4"/>
    <n v="0"/>
    <n v="1"/>
    <n v="0"/>
    <n v="0"/>
    <n v="0"/>
    <n v="1"/>
    <n v="1"/>
    <n v="0"/>
    <n v="0"/>
    <n v="0"/>
    <n v="0"/>
    <n v="1"/>
    <n v="0"/>
    <n v="0"/>
    <n v="1"/>
    <n v="1"/>
    <n v="20"/>
    <s v="Miele"/>
    <n v="3.5"/>
    <s v="Nej"/>
    <n v="0"/>
    <s v="Ja"/>
    <s v="Nej"/>
    <s v="Nej"/>
    <n v="1"/>
    <s v="Begrænset"/>
    <n v="0"/>
    <n v="0"/>
    <x v="0"/>
    <s v="Nørrebro"/>
    <n v="32"/>
    <n v="0"/>
    <n v="42"/>
    <n v="0"/>
    <n v="0"/>
    <n v="0"/>
    <n v="0"/>
    <n v="0"/>
    <n v="0"/>
    <n v="0"/>
    <n v="0"/>
    <n v="0"/>
    <n v="0"/>
    <n v="0"/>
    <n v="121366.35"/>
  </r>
  <r>
    <x v="0"/>
    <n v="37245"/>
    <n v="0"/>
    <x v="2"/>
    <s v="Lundtoftegade 47"/>
    <n v="2200"/>
    <s v="København N"/>
    <s v="35 85 17 73"/>
    <s v="37245@buf.kk.dk"/>
    <s v="Susanne Elling"/>
    <n v="38102059"/>
    <n v="0"/>
    <s v="37245@buf.kk.dk"/>
    <s v="Integreret"/>
    <n v="52"/>
    <n v="0"/>
    <n v="108"/>
    <n v="0"/>
    <n v="0"/>
    <n v="0"/>
    <n v="0"/>
    <s v="ja"/>
    <n v="4"/>
    <n v="1"/>
    <n v="5"/>
    <n v="5"/>
    <n v="5"/>
    <n v="5"/>
    <n v="0"/>
    <n v="5"/>
    <n v="5"/>
    <n v="1"/>
    <n v="5"/>
    <n v="0"/>
    <n v="200000"/>
    <n v="0"/>
    <n v="0"/>
    <s v="Ja"/>
    <s v="nej"/>
    <s v="Nagas Tahira"/>
    <n v="2004"/>
    <n v="35"/>
    <n v="0"/>
    <s v="Skolelærer fra hjemland"/>
    <s v="rengøring"/>
    <s v="økologi"/>
    <s v="Birthe Petersen"/>
    <n v="1996"/>
    <n v="37"/>
    <n v="0"/>
    <s v="kontoruddannet"/>
    <s v="rengøring"/>
    <s v="økologi"/>
    <n v="99"/>
    <n v="99"/>
    <n v="2"/>
    <n v="2"/>
    <s v="Ja"/>
    <s v="Nej"/>
    <s v="Ja"/>
    <s v="Ja"/>
    <n v="0"/>
    <s v="Ja"/>
    <n v="0"/>
    <s v="Ja"/>
    <n v="0"/>
    <s v="Nej"/>
    <s v="vil gerne have hjælp fra Madhuset"/>
    <n v="0"/>
    <s v="produktionskøkken"/>
    <s v="nej"/>
    <s v="Mindre"/>
    <s v="Mindre"/>
    <s v="Nej"/>
    <s v="hæve opvaskemaskine, indkøb og indbygning af ekstra ovn. Industrirøremaskine med grøntsagssnitter"/>
    <n v="0"/>
    <n v="0"/>
    <n v="0"/>
    <n v="0"/>
    <n v="0"/>
    <n v="0"/>
    <n v="0"/>
    <n v="0"/>
    <n v="0"/>
    <s v="Birgitte Glerup / Sine"/>
    <d v="2009-03-15T00:00:00"/>
    <n v="0"/>
    <n v="0"/>
    <n v="1"/>
    <n v="4"/>
    <n v="0"/>
    <n v="1"/>
    <n v="0"/>
    <n v="0"/>
    <n v="0"/>
    <n v="1"/>
    <n v="0"/>
    <n v="0"/>
    <n v="0"/>
    <n v="1"/>
    <n v="0"/>
    <n v="1"/>
    <n v="0"/>
    <n v="0"/>
    <n v="1"/>
    <n v="1"/>
    <n v="20"/>
    <s v="Miele"/>
    <n v="5"/>
    <s v="Nej"/>
    <n v="0"/>
    <s v="Ja"/>
    <s v="Nej"/>
    <s v="Nej"/>
    <n v="2"/>
    <s v="ingen plads"/>
    <s v="I alt 4 køkkener, hvoraf de tre er i brug og smiley-godkendt. Inst. Ønsker at fortsætte med at producere i de tre køkkener. Det ville være optimalt, hvis der på længere sigt kunne etableres 1 samlet køkken (+madelevator og transportløsning ml. 2 inst.), men her og nu kan det fungere ved ansættelse af en ekstra og enkelte opjusteringer. Det er vigtigt at der kan produceres mad på to etager  i 'hovedhuset' for at undgå transport på trapper"/>
    <n v="0"/>
    <x v="0"/>
    <s v="Nørrebro"/>
    <n v="48"/>
    <n v="0"/>
    <n v="108"/>
    <n v="0"/>
    <n v="0"/>
    <n v="0"/>
    <n v="0"/>
    <n v="0"/>
    <n v="0"/>
    <n v="0"/>
    <n v="0"/>
    <n v="0"/>
    <n v="0"/>
    <n v="0"/>
    <n v="259016.83"/>
  </r>
  <r>
    <x v="0"/>
    <n v="37258"/>
    <s v="1'eren &amp; 11'eren"/>
    <x v="2"/>
    <s v="Rådmandsgade 1"/>
    <n v="2200"/>
    <s v="København N"/>
    <s v="35 83 96 12"/>
    <s v="37258@buf.kk.dk"/>
    <s v="Ditte Schneider"/>
    <n v="0"/>
    <n v="0"/>
    <s v="37258@buf.kk.dk"/>
    <s v="Integreret"/>
    <n v="44"/>
    <n v="0"/>
    <n v="54"/>
    <n v="42"/>
    <n v="0"/>
    <n v="0"/>
    <n v="0"/>
    <s v="ja"/>
    <n v="2"/>
    <n v="1"/>
    <n v="5"/>
    <n v="0"/>
    <n v="5"/>
    <n v="5"/>
    <n v="5"/>
    <n v="5"/>
    <n v="0"/>
    <n v="0"/>
    <n v="5"/>
    <n v="0"/>
    <n v="132000"/>
    <n v="70000"/>
    <n v="0"/>
    <s v="Ja"/>
    <n v="0"/>
    <s v="Anne Jensen"/>
    <n v="1993"/>
    <n v="35"/>
    <n v="0"/>
    <s v="Økonoma"/>
    <s v="cheføkonoma på plejehjem, hospital, plejehjem"/>
    <s v="økologikurser, madtemadage, lederkursus, fælles indkøbskurser, slanketerapeutuddannelse"/>
    <s v="Abderrahim Ghoussy"/>
    <n v="2003"/>
    <n v="20"/>
    <n v="0"/>
    <s v="bageruddannet fra Marokko (lært af familie)"/>
    <s v="cafearb. Kokkearb. Rengøring"/>
    <s v="økologisk brød"/>
    <n v="96"/>
    <n v="45"/>
    <n v="1"/>
    <n v="0"/>
    <s v="Ja"/>
    <s v="ja"/>
    <s v="Ja"/>
    <s v="Ja"/>
    <n v="0"/>
    <s v="Ja"/>
    <s v="tror"/>
    <s v="Ja"/>
    <n v="0"/>
    <s v="Nej"/>
    <n v="0"/>
    <n v="0"/>
    <s v="produktionskøkken"/>
    <s v="Ja"/>
    <s v="Ingen"/>
    <s v="Ingen"/>
    <s v="Nej"/>
    <n v="0"/>
    <n v="0"/>
    <n v="0"/>
    <n v="0"/>
    <n v="0"/>
    <n v="0"/>
    <n v="0"/>
    <n v="0"/>
    <n v="0"/>
    <n v="0"/>
    <s v="Birgitte Glerup / Sine"/>
    <d v="2009-04-20T00:00:00"/>
    <n v="0"/>
    <n v="0"/>
    <n v="1"/>
    <n v="4"/>
    <n v="0"/>
    <n v="0"/>
    <n v="1"/>
    <n v="0"/>
    <n v="10"/>
    <n v="0"/>
    <n v="1"/>
    <n v="0"/>
    <n v="0"/>
    <n v="1"/>
    <n v="0"/>
    <n v="0"/>
    <n v="1"/>
    <n v="0"/>
    <n v="1"/>
    <n v="1"/>
    <n v="20"/>
    <s v="Miele"/>
    <n v="6"/>
    <s v="Nej"/>
    <n v="0"/>
    <s v="Ja"/>
    <s v="Ja"/>
    <s v="Nej"/>
    <n v="2"/>
    <s v="God plads"/>
    <n v="0"/>
    <n v="0"/>
    <x v="0"/>
    <s v="Nørrebro"/>
    <n v="44"/>
    <n v="0"/>
    <n v="54"/>
    <n v="42"/>
    <n v="0"/>
    <n v="0"/>
    <n v="0"/>
    <n v="0"/>
    <n v="0"/>
    <n v="0"/>
    <n v="0"/>
    <n v="0"/>
    <n v="0"/>
    <n v="0"/>
    <n v="257404.42"/>
  </r>
  <r>
    <x v="0"/>
    <s v="37258_2"/>
    <s v="1'eren &amp; 11'eren"/>
    <x v="2"/>
    <s v="Rådmandsgade 1"/>
    <n v="2200"/>
    <s v="København N"/>
    <s v="35 83 96 12"/>
    <s v="37258@buf.kk.dk"/>
    <s v="Ditte Schneider"/>
    <n v="0"/>
    <n v="0"/>
    <s v="37258@buf.kk.dk"/>
    <s v="Integreret"/>
    <n v="44"/>
    <n v="0"/>
    <n v="54"/>
    <n v="42"/>
    <n v="0"/>
    <n v="0"/>
    <n v="0"/>
    <s v="ja"/>
    <n v="2"/>
    <n v="2"/>
    <n v="0"/>
    <n v="0"/>
    <n v="0"/>
    <n v="0"/>
    <n v="0"/>
    <n v="0"/>
    <n v="0"/>
    <n v="0"/>
    <n v="0"/>
    <n v="0"/>
    <n v="0"/>
    <n v="0"/>
    <n v="0"/>
    <n v="0"/>
    <n v="0"/>
    <n v="0"/>
    <n v="0"/>
    <n v="0"/>
    <n v="0"/>
    <n v="0"/>
    <n v="0"/>
    <n v="0"/>
    <n v="0"/>
    <n v="0"/>
    <n v="0"/>
    <n v="0"/>
    <n v="0"/>
    <n v="0"/>
    <n v="0"/>
    <n v="0"/>
    <n v="0"/>
    <n v="0"/>
    <n v="0"/>
    <n v="0"/>
    <n v="0"/>
    <n v="0"/>
    <n v="0"/>
    <n v="0"/>
    <n v="0"/>
    <n v="0"/>
    <n v="0"/>
    <n v="0"/>
    <n v="0"/>
    <n v="0"/>
    <n v="0"/>
    <s v="Køkken begrænset tilvirk"/>
    <s v="Ja"/>
    <s v="Ingen"/>
    <s v="Ingen"/>
    <s v="Nej"/>
    <s v="inst. Har ikke behov for mere i køkkenet, men det skal undersøges, om det er tilladt at lave frokostmåltid hver dag, da der nu kun laves eftermiddag/morgen"/>
    <n v="0"/>
    <n v="0"/>
    <n v="0"/>
    <n v="0"/>
    <n v="0"/>
    <n v="0"/>
    <n v="0"/>
    <n v="0"/>
    <n v="0"/>
    <s v="Birgitte Glerup / Sine"/>
    <d v="2009-04-20T00:00:00"/>
    <n v="0"/>
    <n v="0"/>
    <n v="1"/>
    <n v="4"/>
    <n v="0"/>
    <n v="2"/>
    <n v="0"/>
    <n v="0"/>
    <n v="0"/>
    <n v="1"/>
    <n v="1"/>
    <n v="0"/>
    <n v="0"/>
    <n v="0"/>
    <n v="0"/>
    <n v="1"/>
    <n v="1"/>
    <n v="0"/>
    <n v="0"/>
    <n v="1"/>
    <n v="20"/>
    <s v="Miele"/>
    <n v="0"/>
    <s v="Nej"/>
    <n v="0"/>
    <s v="Ja"/>
    <s v="Nej"/>
    <s v="Nej"/>
    <n v="1"/>
    <s v="God plads"/>
    <s v="Inst. Vil gerne producere selv til alle - men fordelt på de to køkkener der var før sammenlægningen evt. med lidt samarbejde også med fritidshjem."/>
    <n v="0"/>
    <x v="0"/>
    <s v="Nørrebro"/>
    <n v="44"/>
    <n v="0"/>
    <n v="54"/>
    <n v="42"/>
    <n v="0"/>
    <n v="0"/>
    <n v="0"/>
    <n v="0"/>
    <n v="0"/>
    <n v="0"/>
    <n v="0"/>
    <n v="0"/>
    <n v="0"/>
    <n v="0"/>
    <n v="257404.42"/>
  </r>
  <r>
    <x v="0"/>
    <n v="37318"/>
    <s v="Cismofytten"/>
    <x v="2"/>
    <s v="Nørrebrogade 155B"/>
    <n v="2200"/>
    <s v="København N"/>
    <s v="35 31 06 00"/>
    <s v="37318@buf.kk.dk"/>
    <s v="Käthe Sabinsky Koch"/>
    <n v="35381017"/>
    <n v="0"/>
    <s v="37318@buf.kk.dk"/>
    <s v="Integreret"/>
    <n v="42"/>
    <n v="0"/>
    <n v="66"/>
    <n v="0"/>
    <n v="0"/>
    <n v="0"/>
    <n v="0"/>
    <s v="Nej"/>
    <n v="0"/>
    <n v="0"/>
    <n v="5"/>
    <n v="5"/>
    <n v="4"/>
    <n v="5"/>
    <n v="0"/>
    <n v="5"/>
    <n v="0"/>
    <n v="0"/>
    <n v="5"/>
    <n v="0"/>
    <n v="120000"/>
    <n v="30000"/>
    <n v="0"/>
    <s v="Ja"/>
    <n v="0"/>
    <s v="Susanne Vedel"/>
    <n v="2008"/>
    <n v="37"/>
    <n v="0"/>
    <s v="Ernæringsassistent"/>
    <s v="hospitalskøkken, cafeteria, kantine"/>
    <n v="0"/>
    <n v="0"/>
    <n v="0"/>
    <n v="0"/>
    <n v="0"/>
    <n v="0"/>
    <n v="0"/>
    <n v="0"/>
    <n v="98"/>
    <n v="98"/>
    <n v="1"/>
    <n v="1"/>
    <s v="Ja"/>
    <s v="ja"/>
    <s v="Ja"/>
    <s v="Ja"/>
    <n v="0"/>
    <s v="Ja"/>
    <n v="0"/>
    <s v="Ja"/>
    <n v="0"/>
    <s v="Nej"/>
    <n v="0"/>
    <n v="0"/>
    <s v="produktionskøkken"/>
    <s v="nej"/>
    <s v="Mindre"/>
    <s v="Ingen"/>
    <n v="0"/>
    <s v="et industrikøleskab"/>
    <n v="0"/>
    <n v="0"/>
    <n v="0"/>
    <n v="0"/>
    <n v="0"/>
    <n v="0"/>
    <n v="0"/>
    <n v="0"/>
    <n v="0"/>
    <s v="Birgitte"/>
    <s v="25.03"/>
    <n v="0"/>
    <n v="0"/>
    <n v="1"/>
    <n v="4"/>
    <n v="0"/>
    <n v="3"/>
    <n v="0"/>
    <n v="0"/>
    <n v="0"/>
    <n v="0"/>
    <n v="0"/>
    <n v="3"/>
    <n v="0"/>
    <n v="0"/>
    <n v="0"/>
    <n v="0"/>
    <n v="0"/>
    <n v="2"/>
    <n v="0"/>
    <n v="1"/>
    <n v="3"/>
    <s v="mile"/>
    <n v="11"/>
    <s v="Ja"/>
    <n v="10"/>
    <n v="0"/>
    <s v="Ja"/>
    <n v="0"/>
    <n v="4"/>
    <s v="God plads"/>
    <n v="0"/>
    <n v="0"/>
    <x v="0"/>
    <s v="Nørrebro"/>
    <n v="36"/>
    <n v="0"/>
    <n v="66"/>
    <n v="0"/>
    <n v="0"/>
    <n v="0"/>
    <n v="0"/>
    <n v="0"/>
    <n v="0"/>
    <n v="0"/>
    <n v="0"/>
    <n v="0"/>
    <n v="0"/>
    <n v="0"/>
    <n v="196510.76"/>
  </r>
  <r>
    <x v="0"/>
    <s v="37396_u"/>
    <s v="Børnehuset land og by"/>
    <x v="2"/>
    <s v="Sjællandsgade 15"/>
    <n v="2970"/>
    <s v="Hørsholm"/>
    <s v="49 14 59 20"/>
    <s v="37396@buf.kk.dk"/>
    <s v="Maria Pilloni"/>
    <n v="0"/>
    <n v="0"/>
    <s v="37396@buf.kk.dk"/>
    <s v="Integreret"/>
    <n v="42"/>
    <n v="0"/>
    <n v="102"/>
    <n v="0"/>
    <n v="0"/>
    <n v="0"/>
    <n v="0"/>
    <n v="0"/>
    <n v="0"/>
    <n v="0"/>
    <n v="0"/>
    <n v="0"/>
    <n v="0"/>
    <n v="0"/>
    <n v="0"/>
    <n v="0"/>
    <n v="5"/>
    <n v="0"/>
    <n v="5"/>
    <n v="0"/>
    <n v="0"/>
    <n v="0"/>
    <n v="0"/>
    <s v="Nej"/>
    <n v="0"/>
    <n v="0"/>
    <n v="0"/>
    <n v="0"/>
    <n v="0"/>
    <n v="0"/>
    <n v="0"/>
    <n v="0"/>
    <n v="0"/>
    <n v="0"/>
    <n v="0"/>
    <n v="0"/>
    <n v="0"/>
    <n v="0"/>
    <n v="0"/>
    <n v="0"/>
    <n v="95"/>
    <n v="0"/>
    <n v="1"/>
    <s v="Ja"/>
    <s v="Nej"/>
    <s v="nej"/>
    <s v="Nej"/>
    <s v="vil kun have færdige madpakker"/>
    <s v="Nej"/>
    <s v="afventende"/>
    <s v="Nej"/>
    <n v="0"/>
    <s v="Nej"/>
    <n v="0"/>
    <n v="0"/>
    <s v="produktionskøkken"/>
    <n v="0"/>
    <n v="0"/>
    <n v="0"/>
    <n v="0"/>
    <n v="0"/>
    <n v="0"/>
    <n v="0"/>
    <n v="0"/>
    <n v="0"/>
    <n v="0"/>
    <n v="0"/>
    <n v="0"/>
    <n v="0"/>
    <n v="0"/>
    <s v="Mariah"/>
    <d v="2009-04-20T00:00:00"/>
    <n v="0"/>
    <n v="0"/>
    <n v="1"/>
    <n v="4"/>
    <n v="0"/>
    <n v="0"/>
    <n v="0"/>
    <n v="0"/>
    <n v="0"/>
    <n v="0"/>
    <n v="1"/>
    <n v="0"/>
    <n v="0"/>
    <n v="1"/>
    <n v="0"/>
    <n v="0"/>
    <n v="1"/>
    <n v="0"/>
    <n v="0"/>
    <n v="1"/>
    <n v="25"/>
    <s v="Miele"/>
    <n v="3"/>
    <s v="Nej"/>
    <n v="0"/>
    <n v="0"/>
    <s v="Nej"/>
    <s v="Nej"/>
    <n v="1"/>
    <s v="ingen plads"/>
    <s v="Ovnen virker ikke."/>
    <n v="0"/>
    <x v="0"/>
    <s v="Nørrebro"/>
    <n v="42"/>
    <n v="0"/>
    <n v="106"/>
    <n v="0"/>
    <n v="0"/>
    <n v="0"/>
    <n v="0"/>
    <n v="0"/>
    <n v="0"/>
    <n v="0"/>
    <n v="0"/>
    <n v="0"/>
    <n v="0"/>
    <n v="0"/>
    <n v="90998.720000000001"/>
  </r>
  <r>
    <x v="0"/>
    <n v="37406"/>
    <s v="Vildrosen"/>
    <x v="2"/>
    <s v="Sankt Hans Gade 27"/>
    <n v="2200"/>
    <s v="København N"/>
    <s v="47 50 11 17"/>
    <s v="37406@buf.kk.dk"/>
    <s v="konst. leder  Käthe Koch"/>
    <n v="0"/>
    <n v="0"/>
    <s v="37406@buf.kk.dk"/>
    <s v="Integreret"/>
    <n v="36"/>
    <n v="0"/>
    <n v="80"/>
    <n v="0"/>
    <n v="0"/>
    <n v="0"/>
    <n v="0"/>
    <s v="Nej"/>
    <n v="0"/>
    <n v="0"/>
    <n v="5"/>
    <n v="5"/>
    <n v="5"/>
    <n v="5"/>
    <n v="0"/>
    <n v="5"/>
    <n v="5"/>
    <n v="5"/>
    <n v="5"/>
    <n v="0"/>
    <n v="130000"/>
    <n v="120000"/>
    <n v="0"/>
    <s v="Ja"/>
    <n v="0"/>
    <s v="Stine Pedersen"/>
    <n v="2009"/>
    <n v="37"/>
    <n v="0"/>
    <s v="PB"/>
    <n v="0"/>
    <n v="0"/>
    <s v="Karin Edelhøj"/>
    <n v="1995"/>
    <n v="37"/>
    <n v="0"/>
    <n v="0"/>
    <n v="0"/>
    <s v="øko"/>
    <n v="90"/>
    <n v="85"/>
    <n v="1"/>
    <n v="0"/>
    <s v="nej"/>
    <s v="Nej"/>
    <s v="Ja"/>
    <s v="Ja"/>
    <n v="0"/>
    <s v="Ja"/>
    <n v="0"/>
    <s v="Ja"/>
    <n v="0"/>
    <n v="0"/>
    <n v="0"/>
    <n v="0"/>
    <s v="produktionskøkken"/>
    <s v="Ja"/>
    <n v="0"/>
    <n v="0"/>
    <n v="0"/>
    <n v="0"/>
    <n v="0"/>
    <n v="0"/>
    <n v="0"/>
    <n v="0"/>
    <n v="0"/>
    <n v="0"/>
    <n v="0"/>
    <n v="0"/>
    <n v="0"/>
    <s v="athrine"/>
    <s v="03.04"/>
    <n v="0"/>
    <n v="0"/>
    <n v="1"/>
    <n v="4"/>
    <n v="0"/>
    <n v="0"/>
    <n v="0"/>
    <n v="0"/>
    <n v="0"/>
    <n v="0"/>
    <n v="5"/>
    <n v="0"/>
    <n v="0"/>
    <n v="0"/>
    <n v="0"/>
    <n v="0"/>
    <n v="2"/>
    <n v="0"/>
    <n v="0"/>
    <n v="1"/>
    <n v="20"/>
    <s v="miele"/>
    <n v="4"/>
    <s v="Ja"/>
    <n v="0"/>
    <s v="Nej"/>
    <s v="Ja"/>
    <s v="Nej"/>
    <n v="3"/>
    <s v="God plads"/>
    <s v="udflytterbørnehaven Nordstjernen lægges sammen med denne inst. Til maj."/>
    <n v="0"/>
    <x v="0"/>
    <s v="Nørrebro"/>
    <n v="30"/>
    <n v="0"/>
    <n v="36"/>
    <n v="0"/>
    <n v="0"/>
    <n v="0"/>
    <n v="0"/>
    <n v="0"/>
    <n v="0"/>
    <n v="0"/>
    <n v="0"/>
    <n v="0"/>
    <n v="0"/>
    <n v="0"/>
    <n v="121286.36"/>
  </r>
  <r>
    <x v="0"/>
    <n v="37417"/>
    <s v="Valhalla"/>
    <x v="2"/>
    <s v="Baldersgade 3B"/>
    <n v="2200"/>
    <s v="København N"/>
    <s v="33 17 64 22"/>
    <s v="37417@buf.kk.dk"/>
    <s v="mette hjortholm"/>
    <n v="38749495"/>
    <n v="0"/>
    <s v="37417@buf.kk.dk"/>
    <s v="Integreret"/>
    <n v="42"/>
    <n v="0"/>
    <n v="42"/>
    <n v="0"/>
    <n v="0"/>
    <n v="0"/>
    <n v="0"/>
    <s v="Nej"/>
    <n v="0"/>
    <n v="0"/>
    <n v="5"/>
    <n v="5"/>
    <n v="5"/>
    <n v="5"/>
    <n v="0"/>
    <n v="0"/>
    <n v="5"/>
    <n v="0"/>
    <n v="5"/>
    <n v="0"/>
    <n v="100000"/>
    <n v="0"/>
    <n v="0"/>
    <s v="Ja"/>
    <n v="0"/>
    <s v="Samira"/>
    <n v="2008"/>
    <n v="25"/>
    <n v="0"/>
    <n v="0"/>
    <n v="0"/>
    <n v="0"/>
    <n v="0"/>
    <n v="0"/>
    <n v="0"/>
    <n v="0"/>
    <n v="0"/>
    <n v="0"/>
    <n v="0"/>
    <n v="95"/>
    <n v="95"/>
    <n v="0"/>
    <n v="0"/>
    <s v="Ja"/>
    <s v="Nej"/>
    <s v="Ja"/>
    <s v="Ja"/>
    <n v="0"/>
    <s v="Ja"/>
    <n v="0"/>
    <s v="Ja"/>
    <n v="0"/>
    <s v="ja"/>
    <n v="0"/>
    <n v="0"/>
    <s v="produktionskøkken"/>
    <s v="nej"/>
    <s v="Mindre"/>
    <n v="0"/>
    <n v="0"/>
    <s v="kontektionsovn, stor rørmaskine, kogebord, køleskab.ønsker mindre ombygning af køkkenbord."/>
    <n v="0"/>
    <n v="0"/>
    <n v="0"/>
    <n v="0"/>
    <n v="0"/>
    <n v="0"/>
    <n v="0"/>
    <n v="0"/>
    <n v="0"/>
    <s v="Birgitte"/>
    <s v="19.03"/>
    <n v="0"/>
    <n v="0"/>
    <n v="1"/>
    <n v="4"/>
    <n v="0"/>
    <n v="1"/>
    <n v="0"/>
    <n v="0"/>
    <n v="0"/>
    <n v="1"/>
    <n v="0"/>
    <n v="1"/>
    <n v="0"/>
    <n v="0"/>
    <n v="0"/>
    <n v="0"/>
    <n v="0"/>
    <n v="1"/>
    <n v="0"/>
    <n v="1"/>
    <n v="20"/>
    <s v="miele"/>
    <n v="15"/>
    <s v="Nej"/>
    <n v="0"/>
    <s v="Ja"/>
    <s v="Nej"/>
    <s v="Nej"/>
    <n v="2"/>
    <s v="God plads"/>
    <s v="det er et rigtigt godt og stort køkken, men der mangler en del maskiner for at opgradere, produktionen til alle børn."/>
    <n v="0"/>
    <x v="0"/>
    <s v="Nørrebro"/>
    <n v="12"/>
    <n v="0"/>
    <n v="44"/>
    <n v="0"/>
    <n v="0"/>
    <n v="0"/>
    <n v="0"/>
    <n v="0"/>
    <n v="0"/>
    <n v="0"/>
    <n v="0"/>
    <n v="0"/>
    <n v="0"/>
    <n v="0"/>
    <n v="70387.42"/>
  </r>
  <r>
    <x v="0"/>
    <n v="37427"/>
    <s v="Hønsehuset"/>
    <x v="2"/>
    <s v="Fælledvej 8"/>
    <n v="2200"/>
    <s v="København N"/>
    <s v="35 39 16 01"/>
    <s v="37427@buf.kk.dk"/>
    <s v="Monica Zober"/>
    <n v="0"/>
    <n v="0"/>
    <s v="37427@buf.kk.dk"/>
    <s v="Integreret"/>
    <n v="11"/>
    <n v="0"/>
    <n v="40"/>
    <n v="0"/>
    <n v="0"/>
    <n v="0"/>
    <n v="0"/>
    <s v="Nej"/>
    <n v="0"/>
    <n v="0"/>
    <n v="5"/>
    <n v="5"/>
    <n v="5"/>
    <n v="5"/>
    <n v="0"/>
    <n v="0"/>
    <n v="0"/>
    <n v="2"/>
    <n v="5"/>
    <n v="0"/>
    <n v="198000"/>
    <n v="0"/>
    <n v="0"/>
    <s v="Ja"/>
    <n v="0"/>
    <s v="Paz Ty Nielsen"/>
    <n v="1990"/>
    <n v="20"/>
    <n v="0"/>
    <s v="ufaglært"/>
    <n v="0"/>
    <s v="økologisk grundkursus"/>
    <n v="0"/>
    <n v="0"/>
    <n v="0"/>
    <n v="0"/>
    <n v="0"/>
    <n v="0"/>
    <n v="0"/>
    <n v="95"/>
    <n v="95"/>
    <n v="0"/>
    <n v="0"/>
    <s v="Ja"/>
    <s v="Nej"/>
    <s v="Ja"/>
    <s v="Ja"/>
    <n v="0"/>
    <s v="Ja"/>
    <n v="0"/>
    <s v="Ja"/>
    <n v="0"/>
    <s v="ja"/>
    <s v="har personale"/>
    <n v="0"/>
    <s v="produktionskøkken"/>
    <s v="Ja"/>
    <n v="0"/>
    <n v="0"/>
    <n v="0"/>
    <s v="det vil være en stor fordel at skaffe mere køkkenbordplads."/>
    <n v="0"/>
    <n v="0"/>
    <n v="0"/>
    <n v="0"/>
    <n v="0"/>
    <n v="0"/>
    <n v="0"/>
    <n v="0"/>
    <s v="Vil gerne bytte en konvektionsovn for 2 indbytnings ovne med varm luft-"/>
    <s v="Birgitte"/>
    <s v="25.03"/>
    <n v="0"/>
    <n v="0"/>
    <n v="2"/>
    <n v="8"/>
    <n v="0"/>
    <n v="0"/>
    <n v="1"/>
    <n v="0"/>
    <n v="6"/>
    <n v="1"/>
    <n v="0"/>
    <n v="1"/>
    <n v="0"/>
    <n v="0"/>
    <n v="0"/>
    <n v="0"/>
    <n v="0"/>
    <n v="0"/>
    <n v="1"/>
    <n v="1"/>
    <n v="3"/>
    <s v="ken"/>
    <n v="5"/>
    <n v="0"/>
    <n v="0"/>
    <s v="Ja"/>
    <s v="Ja"/>
    <n v="0"/>
    <n v="3"/>
    <s v="Begrænset"/>
    <s v="inst. kan ikke selv løfte den lille ændring, som det vil være en fordel at lave i køkkenet. Evt. tilladelse til at sløjfe 1 vask og opsætte køkkenbord og mere skabsplads."/>
    <n v="0"/>
    <x v="0"/>
    <s v="Nørrebro"/>
    <n v="11"/>
    <n v="0"/>
    <n v="40"/>
    <n v="0"/>
    <n v="0"/>
    <n v="0"/>
    <n v="0"/>
    <n v="0"/>
    <n v="0"/>
    <n v="0"/>
    <n v="0"/>
    <n v="0"/>
    <n v="0"/>
    <n v="0"/>
    <n v="89938.75"/>
  </r>
  <r>
    <x v="0"/>
    <n v="37428"/>
    <s v="Stenurten"/>
    <x v="2"/>
    <s v="Rantzausgade 53"/>
    <n v="2200"/>
    <s v="København N"/>
    <s v="35 35 53 32"/>
    <s v="37428@buf.kk.dk"/>
    <s v="Lisbeth Ryhl"/>
    <n v="38867624"/>
    <n v="0"/>
    <s v="37428@buf.kk.dk"/>
    <s v="Integreret"/>
    <n v="36"/>
    <n v="0"/>
    <n v="66"/>
    <n v="0"/>
    <n v="0"/>
    <n v="0"/>
    <n v="0"/>
    <s v="Nej"/>
    <n v="0"/>
    <n v="0"/>
    <n v="5"/>
    <n v="5"/>
    <n v="4"/>
    <n v="5"/>
    <n v="0"/>
    <n v="5"/>
    <n v="0"/>
    <n v="3"/>
    <n v="0"/>
    <n v="0"/>
    <n v="250000"/>
    <n v="250000"/>
    <n v="0"/>
    <s v="Ja"/>
    <n v="0"/>
    <s v="Morten Rasmussen"/>
    <n v="2007"/>
    <n v="30"/>
    <n v="0"/>
    <s v="butiksuddannet"/>
    <s v="hotel,restaurent,cafe, køkken"/>
    <n v="0"/>
    <n v="0"/>
    <n v="0"/>
    <n v="0"/>
    <n v="0"/>
    <n v="0"/>
    <n v="0"/>
    <n v="0"/>
    <n v="95"/>
    <n v="95"/>
    <n v="1"/>
    <n v="0"/>
    <s v="Ja"/>
    <s v="ja"/>
    <s v="Ja"/>
    <s v="Ja"/>
    <n v="0"/>
    <s v="Ja"/>
    <n v="0"/>
    <s v="Ja"/>
    <n v="0"/>
    <s v="Nej"/>
    <s v="vil gerne have hjælp fra os"/>
    <n v="0"/>
    <s v="produktionskøkken"/>
    <s v="nej"/>
    <s v="Mindre"/>
    <s v="Ingen"/>
    <n v="0"/>
    <s v="køb af ekstra ovn"/>
    <n v="0"/>
    <n v="0"/>
    <n v="0"/>
    <n v="0"/>
    <n v="0"/>
    <n v="0"/>
    <n v="0"/>
    <n v="0"/>
    <n v="0"/>
    <s v="Birgitte"/>
    <s v="18.03"/>
    <n v="0"/>
    <n v="0"/>
    <n v="1"/>
    <n v="5"/>
    <n v="0"/>
    <n v="2"/>
    <n v="0"/>
    <n v="0"/>
    <n v="0"/>
    <n v="0"/>
    <n v="2"/>
    <n v="0"/>
    <n v="0"/>
    <n v="0"/>
    <n v="0"/>
    <n v="0"/>
    <n v="1"/>
    <n v="0"/>
    <n v="1"/>
    <n v="2"/>
    <n v="20"/>
    <s v="miele"/>
    <n v="7"/>
    <s v="Ja"/>
    <n v="5"/>
    <n v="0"/>
    <n v="0"/>
    <n v="0"/>
    <n v="3"/>
    <s v="God plads"/>
    <n v="0"/>
    <n v="0"/>
    <x v="0"/>
    <s v="Nørrebro"/>
    <n v="36"/>
    <n v="0"/>
    <n v="66"/>
    <n v="0"/>
    <n v="0"/>
    <n v="0"/>
    <n v="0"/>
    <n v="0"/>
    <n v="0"/>
    <n v="0"/>
    <n v="0"/>
    <n v="0"/>
    <n v="0"/>
    <n v="0"/>
    <n v="195462.66"/>
  </r>
  <r>
    <x v="0"/>
    <n v="37460"/>
    <s v="BørneRaketten tidligere BørneJunglen"/>
    <x v="2"/>
    <s v="Rådmandsgade 38"/>
    <n v="2200"/>
    <s v="København N"/>
    <s v="35 85 59 58"/>
    <s v="37460@buf.kk.dk"/>
    <n v="0"/>
    <s v="."/>
    <s v="."/>
    <n v="0"/>
    <s v="Integreret"/>
    <n v="48"/>
    <n v="0"/>
    <n v="62"/>
    <n v="88"/>
    <n v="20"/>
    <n v="0"/>
    <n v="0"/>
    <s v="Nej"/>
    <n v="0"/>
    <n v="0"/>
    <n v="5"/>
    <n v="5"/>
    <n v="5"/>
    <n v="5"/>
    <n v="0"/>
    <n v="5"/>
    <n v="0"/>
    <n v="1"/>
    <n v="5"/>
    <n v="0"/>
    <n v="120000"/>
    <n v="120000"/>
    <n v="0"/>
    <s v="Ja"/>
    <n v="0"/>
    <s v="Connie Petersen"/>
    <n v="1999"/>
    <n v="32"/>
    <n v="0"/>
    <n v="0"/>
    <s v="mange års erfaring"/>
    <s v="øko"/>
    <s v="Trine Hansen"/>
    <n v="2004"/>
    <n v="32"/>
    <n v="0"/>
    <n v="0"/>
    <s v="mange års erfaring"/>
    <s v="øko"/>
    <n v="98"/>
    <n v="98"/>
    <n v="2"/>
    <n v="2"/>
    <s v="Ja"/>
    <s v="Nej"/>
    <s v="Ja"/>
    <s v="Ja"/>
    <n v="0"/>
    <s v="Ja"/>
    <n v="0"/>
    <s v="Ja"/>
    <n v="0"/>
    <s v="Nej"/>
    <n v="0"/>
    <n v="0"/>
    <s v="produktionskøkken"/>
    <s v="nej"/>
    <n v="0"/>
    <n v="0"/>
    <n v="0"/>
    <s v="skal ombygges for egen regning"/>
    <n v="0"/>
    <n v="0"/>
    <n v="0"/>
    <n v="0"/>
    <n v="0"/>
    <n v="0"/>
    <n v="0"/>
    <n v="0"/>
    <n v="0"/>
    <s v="Cathrine"/>
    <s v="24.03"/>
    <n v="0"/>
    <n v="0"/>
    <n v="1"/>
    <n v="5"/>
    <n v="0"/>
    <n v="0"/>
    <n v="0"/>
    <n v="0"/>
    <n v="0"/>
    <n v="0"/>
    <n v="2"/>
    <n v="0"/>
    <n v="0"/>
    <n v="0"/>
    <n v="0"/>
    <n v="0"/>
    <n v="2"/>
    <n v="0"/>
    <n v="0"/>
    <n v="1"/>
    <n v="25"/>
    <s v="miele"/>
    <n v="4"/>
    <n v="0"/>
    <n v="0"/>
    <s v="Ja"/>
    <s v="Ja"/>
    <n v="0"/>
    <n v="3"/>
    <s v="God plads"/>
    <n v="0"/>
    <n v="0"/>
    <x v="0"/>
    <s v="Nørrebro"/>
    <n v="48"/>
    <n v="0"/>
    <n v="62"/>
    <n v="88"/>
    <n v="0"/>
    <n v="0"/>
    <n v="0"/>
    <n v="0"/>
    <n v="0"/>
    <n v="0"/>
    <n v="0"/>
    <n v="0"/>
    <n v="0"/>
    <n v="0"/>
    <n v="258771.3"/>
  </r>
  <r>
    <x v="0"/>
    <s v="37460_u"/>
    <s v="BørneRaketten tidligere BørneJunglen"/>
    <x v="2"/>
    <s v="Rådmandsgade 38"/>
    <n v="2200"/>
    <s v="København N"/>
    <s v="35 85 59 58"/>
    <s v="37460@buf.kk.dk"/>
    <n v="0"/>
    <s v="."/>
    <s v="."/>
    <n v="0"/>
    <s v="Integreret"/>
    <n v="48"/>
    <n v="0"/>
    <n v="62"/>
    <n v="88"/>
    <n v="0"/>
    <n v="0"/>
    <n v="0"/>
    <n v="0"/>
    <n v="0"/>
    <n v="0"/>
    <n v="5"/>
    <n v="5"/>
    <n v="5"/>
    <n v="5"/>
    <n v="0"/>
    <n v="5"/>
    <n v="0"/>
    <n v="0"/>
    <n v="5"/>
    <n v="0"/>
    <n v="120000"/>
    <n v="120000"/>
    <n v="0"/>
    <n v="0"/>
    <n v="0"/>
    <n v="0"/>
    <n v="0"/>
    <n v="0"/>
    <n v="0"/>
    <n v="0"/>
    <n v="0"/>
    <n v="0"/>
    <n v="0"/>
    <n v="0"/>
    <n v="0"/>
    <n v="0"/>
    <n v="0"/>
    <n v="0"/>
    <n v="0"/>
    <n v="98"/>
    <n v="98"/>
    <n v="0"/>
    <n v="0"/>
    <n v="0"/>
    <n v="0"/>
    <n v="0"/>
    <n v="0"/>
    <n v="0"/>
    <n v="0"/>
    <n v="0"/>
    <n v="0"/>
    <n v="0"/>
    <n v="0"/>
    <n v="0"/>
    <n v="0"/>
    <n v="0"/>
    <n v="0"/>
    <n v="0"/>
    <n v="0"/>
    <n v="0"/>
    <n v="0"/>
    <n v="0"/>
    <n v="0"/>
    <n v="0"/>
    <n v="0"/>
    <n v="0"/>
    <n v="0"/>
    <n v="0"/>
    <n v="0"/>
    <n v="0"/>
    <s v="Mariah"/>
    <d v="2009-04-21T00:00:00"/>
    <n v="0"/>
    <n v="0"/>
    <n v="0"/>
    <n v="0"/>
    <n v="0"/>
    <n v="0"/>
    <n v="0"/>
    <n v="0"/>
    <n v="0"/>
    <n v="0"/>
    <n v="0"/>
    <n v="0"/>
    <n v="0"/>
    <n v="0"/>
    <n v="0"/>
    <n v="0"/>
    <n v="0"/>
    <n v="0"/>
    <n v="0"/>
    <n v="0"/>
    <n v="0"/>
    <n v="0"/>
    <n v="0"/>
    <n v="0"/>
    <n v="0"/>
    <n v="0"/>
    <n v="0"/>
    <n v="0"/>
    <n v="0"/>
    <n v="0"/>
    <n v="0"/>
    <n v="0"/>
    <x v="0"/>
    <s v="Nørrebro"/>
    <n v="48"/>
    <n v="0"/>
    <n v="62"/>
    <n v="88"/>
    <n v="0"/>
    <n v="0"/>
    <n v="0"/>
    <n v="0"/>
    <n v="0"/>
    <n v="0"/>
    <n v="0"/>
    <n v="0"/>
    <n v="0"/>
    <n v="0"/>
    <n v="258771.3"/>
  </r>
  <r>
    <x v="0"/>
    <n v="37473"/>
    <n v="0"/>
    <x v="2"/>
    <s v="Hothers Plads 22"/>
    <n v="2200"/>
    <s v="København N"/>
    <s v="35 84 19 49"/>
    <s v="37473@buf.kk.dk"/>
    <s v="May-Britt Andersen"/>
    <n v="35553285"/>
    <n v="0"/>
    <s v="37473@buf.kk.dk"/>
    <s v="Integreret"/>
    <n v="42"/>
    <n v="0"/>
    <n v="69"/>
    <n v="0"/>
    <n v="0"/>
    <n v="0"/>
    <n v="0"/>
    <s v="Nej"/>
    <n v="0"/>
    <n v="0"/>
    <n v="5"/>
    <n v="5"/>
    <n v="5"/>
    <n v="5"/>
    <n v="0"/>
    <n v="5"/>
    <n v="5"/>
    <n v="5"/>
    <n v="5"/>
    <n v="0"/>
    <n v="292000"/>
    <n v="0"/>
    <n v="0"/>
    <s v="Ja"/>
    <n v="0"/>
    <s v="Hanne Coskon"/>
    <n v="2008"/>
    <n v="37"/>
    <n v="0"/>
    <s v="ernæringsassistent"/>
    <n v="0"/>
    <s v="grønt.kursus kbh."/>
    <s v="Melauda Laamari "/>
    <n v="2004"/>
    <n v="32"/>
    <n v="0"/>
    <s v="ufaglært"/>
    <n v="0"/>
    <n v="0"/>
    <n v="90"/>
    <n v="90"/>
    <n v="2"/>
    <n v="1"/>
    <s v="Ja"/>
    <s v="Nej"/>
    <s v="Ja"/>
    <s v="Ja"/>
    <n v="0"/>
    <s v="Ja"/>
    <n v="0"/>
    <s v="Ja"/>
    <n v="0"/>
    <n v="0"/>
    <s v="ved ikke om der er behov, henvender sig"/>
    <n v="0"/>
    <s v="produktionskøkken"/>
    <s v="Ja"/>
    <n v="0"/>
    <n v="0"/>
    <n v="0"/>
    <n v="0"/>
    <n v="0"/>
    <n v="0"/>
    <n v="0"/>
    <n v="0"/>
    <n v="0"/>
    <n v="0"/>
    <n v="0"/>
    <n v="0"/>
    <n v="0"/>
    <s v="Birgitte"/>
    <d v="1899-12-30T00:00:00"/>
    <n v="0"/>
    <n v="0"/>
    <n v="1"/>
    <n v="5"/>
    <n v="0"/>
    <n v="3"/>
    <n v="0"/>
    <n v="0"/>
    <n v="0"/>
    <n v="0"/>
    <n v="0"/>
    <n v="3"/>
    <n v="0"/>
    <n v="0"/>
    <n v="0"/>
    <n v="0"/>
    <n v="0"/>
    <n v="1"/>
    <n v="0"/>
    <n v="1"/>
    <n v="3"/>
    <s v="wexiodisk"/>
    <n v="12"/>
    <s v="Ja"/>
    <n v="5"/>
    <s v="Nej"/>
    <s v="Ja"/>
    <s v="ja"/>
    <n v="2"/>
    <s v="God plads"/>
    <n v="0"/>
    <n v="0"/>
    <x v="0"/>
    <s v="Nørrebro"/>
    <n v="42"/>
    <n v="0"/>
    <n v="69"/>
    <n v="0"/>
    <n v="0"/>
    <n v="0"/>
    <n v="0"/>
    <n v="0"/>
    <n v="0"/>
    <n v="0"/>
    <n v="0"/>
    <n v="0"/>
    <n v="0"/>
    <n v="0"/>
    <n v="301415.98"/>
  </r>
  <r>
    <x v="0"/>
    <s v="37473_u"/>
    <s v="Asgård"/>
    <x v="2"/>
    <s v="Hothers Plads 22"/>
    <n v="2200"/>
    <s v="København N"/>
    <s v="35 84 19 49"/>
    <s v="37473@buf.kk.dk"/>
    <s v="May-Britt Andersen"/>
    <n v="35553285"/>
    <n v="0"/>
    <s v="37473@buf.kk.dk"/>
    <s v="Integreret"/>
    <n v="42"/>
    <n v="0"/>
    <n v="69"/>
    <n v="0"/>
    <n v="0"/>
    <n v="0"/>
    <n v="0"/>
    <s v="Nej"/>
    <n v="0"/>
    <n v="0"/>
    <n v="0"/>
    <n v="0"/>
    <n v="0"/>
    <n v="0"/>
    <n v="0"/>
    <n v="0"/>
    <n v="0"/>
    <n v="0"/>
    <n v="5"/>
    <n v="0"/>
    <n v="0"/>
    <n v="0"/>
    <n v="0"/>
    <n v="0"/>
    <n v="0"/>
    <n v="0"/>
    <n v="0"/>
    <n v="0"/>
    <n v="0"/>
    <n v="0"/>
    <n v="0"/>
    <n v="0"/>
    <n v="0"/>
    <n v="0"/>
    <n v="0"/>
    <n v="0"/>
    <n v="0"/>
    <n v="0"/>
    <n v="0"/>
    <n v="0"/>
    <n v="0"/>
    <n v="0"/>
    <n v="0"/>
    <n v="0"/>
    <n v="0"/>
    <n v="0"/>
    <n v="0"/>
    <n v="0"/>
    <n v="0"/>
    <n v="0"/>
    <n v="0"/>
    <n v="0"/>
    <n v="0"/>
    <n v="0"/>
    <n v="0"/>
    <n v="0"/>
    <n v="0"/>
    <n v="0"/>
    <n v="0"/>
    <n v="0"/>
    <n v="0"/>
    <n v="0"/>
    <n v="0"/>
    <n v="0"/>
    <n v="0"/>
    <n v="0"/>
    <n v="0"/>
    <n v="0"/>
    <n v="0"/>
    <n v="0"/>
    <s v="Mariah"/>
    <d v="2009-04-22T00:00:00"/>
    <n v="0"/>
    <n v="2"/>
    <n v="0"/>
    <n v="8"/>
    <n v="2"/>
    <n v="0"/>
    <n v="0"/>
    <n v="0"/>
    <n v="0"/>
    <n v="2"/>
    <n v="0"/>
    <n v="0"/>
    <n v="0"/>
    <n v="0"/>
    <n v="0"/>
    <n v="1"/>
    <n v="0"/>
    <n v="0"/>
    <n v="0"/>
    <n v="1"/>
    <n v="30"/>
    <n v="0"/>
    <n v="2"/>
    <s v="Nej"/>
    <n v="0"/>
    <s v="Nej"/>
    <s v="Nej"/>
    <s v="Nej"/>
    <n v="1"/>
    <s v="Begrænset"/>
    <n v="0"/>
    <n v="0"/>
    <x v="0"/>
    <s v="Nørrebro"/>
    <n v="42"/>
    <n v="0"/>
    <n v="69"/>
    <n v="0"/>
    <n v="0"/>
    <n v="0"/>
    <n v="0"/>
    <n v="0"/>
    <n v="0"/>
    <n v="0"/>
    <n v="0"/>
    <n v="0"/>
    <n v="0"/>
    <n v="0"/>
    <n v="301415.98"/>
  </r>
  <r>
    <x v="0"/>
    <n v="37474"/>
    <s v="Midgård"/>
    <x v="2"/>
    <s v="Hothers Plads 20"/>
    <n v="2200"/>
    <s v="København N"/>
    <s v="35 84 17 47"/>
    <s v="37474@buf.kk.dk"/>
    <s v="Tinna Erichsen"/>
    <n v="0"/>
    <n v="0"/>
    <s v="37474@buf.kk.dk"/>
    <s v="Integreret"/>
    <n v="56"/>
    <n v="0"/>
    <n v="88"/>
    <n v="0"/>
    <n v="0"/>
    <n v="0"/>
    <n v="0"/>
    <s v="Nej"/>
    <n v="0"/>
    <n v="0"/>
    <n v="5"/>
    <n v="5"/>
    <n v="4"/>
    <n v="5"/>
    <n v="0"/>
    <n v="5"/>
    <n v="0"/>
    <n v="4"/>
    <n v="5"/>
    <n v="0"/>
    <n v="154000"/>
    <n v="246000"/>
    <n v="0"/>
    <s v="Ja"/>
    <n v="0"/>
    <s v="Nadia Benini"/>
    <n v="2007"/>
    <n v="35"/>
    <n v="0"/>
    <s v="ufaglært"/>
    <s v="andet inst. køkken"/>
    <n v="0"/>
    <n v="0"/>
    <n v="0"/>
    <n v="0"/>
    <n v="0"/>
    <n v="0"/>
    <n v="0"/>
    <n v="0"/>
    <n v="90"/>
    <n v="90"/>
    <n v="2"/>
    <n v="2"/>
    <s v="Ja"/>
    <s v="ja"/>
    <s v="Ja"/>
    <s v="Ja"/>
    <s v="inst. vil gerne påtage sig at lave fuld forplejning."/>
    <s v="Ja"/>
    <n v="0"/>
    <s v="Ja"/>
    <n v="0"/>
    <s v="Nej"/>
    <s v="men har allerede behov fra august"/>
    <n v="0"/>
    <s v="produktionskøkken"/>
    <s v="Ja"/>
    <n v="0"/>
    <n v="0"/>
    <n v="0"/>
    <n v="0"/>
    <n v="0"/>
    <n v="0"/>
    <n v="0"/>
    <n v="0"/>
    <n v="0"/>
    <n v="0"/>
    <n v="0"/>
    <n v="0"/>
    <n v="0"/>
    <s v="Birgitte"/>
    <s v="29.03"/>
    <n v="0"/>
    <n v="0"/>
    <n v="1"/>
    <n v="5"/>
    <n v="0"/>
    <n v="3"/>
    <n v="0"/>
    <n v="0"/>
    <n v="0"/>
    <n v="0"/>
    <n v="0"/>
    <n v="3"/>
    <n v="0"/>
    <n v="0"/>
    <n v="2"/>
    <n v="0"/>
    <n v="0"/>
    <n v="0"/>
    <n v="0"/>
    <n v="1"/>
    <n v="3"/>
    <s v="elektrolux"/>
    <n v="10"/>
    <s v="Ja"/>
    <n v="5"/>
    <s v="Nej"/>
    <s v="Ja"/>
    <s v="Nej"/>
    <n v="2"/>
    <s v="God plads"/>
    <n v="0"/>
    <n v="0"/>
    <x v="0"/>
    <s v="Nørrebro"/>
    <n v="48"/>
    <n v="0"/>
    <n v="88"/>
    <n v="0"/>
    <n v="0"/>
    <n v="0"/>
    <n v="0"/>
    <n v="0"/>
    <n v="0"/>
    <n v="0"/>
    <n v="0"/>
    <n v="0"/>
    <n v="0"/>
    <n v="0"/>
    <n v="346244.39"/>
  </r>
  <r>
    <x v="0"/>
    <s v="37474_u"/>
    <s v="Midgård"/>
    <x v="2"/>
    <s v="Hothers Plads 20"/>
    <n v="2200"/>
    <s v="København N"/>
    <s v="35 84 17 47"/>
    <s v="37474@buf.kk.dk"/>
    <s v="Tinna Erichsen"/>
    <n v="0"/>
    <n v="0"/>
    <s v="37474@buf.kk.dk"/>
    <s v="Integreret"/>
    <n v="55"/>
    <n v="0"/>
    <n v="88"/>
    <n v="0"/>
    <n v="0"/>
    <n v="0"/>
    <n v="0"/>
    <s v="Nej"/>
    <n v="0"/>
    <n v="0"/>
    <n v="5"/>
    <n v="5"/>
    <n v="0"/>
    <n v="5"/>
    <n v="0"/>
    <n v="5"/>
    <n v="5"/>
    <n v="0"/>
    <n v="5"/>
    <n v="0"/>
    <n v="154000"/>
    <n v="246000"/>
    <n v="0"/>
    <s v="Nej"/>
    <n v="0"/>
    <n v="0"/>
    <n v="0"/>
    <n v="0"/>
    <n v="0"/>
    <n v="0"/>
    <n v="0"/>
    <n v="0"/>
    <n v="0"/>
    <n v="0"/>
    <n v="0"/>
    <n v="0"/>
    <n v="0"/>
    <n v="0"/>
    <n v="0"/>
    <n v="90"/>
    <n v="90"/>
    <n v="0"/>
    <n v="1"/>
    <n v="0"/>
    <n v="0"/>
    <n v="0"/>
    <s v="Ja"/>
    <n v="0"/>
    <s v="Ja"/>
    <n v="0"/>
    <s v="Ja"/>
    <n v="0"/>
    <n v="0"/>
    <n v="0"/>
    <n v="0"/>
    <s v="produktionskøkken"/>
    <s v="nej"/>
    <s v="Mindre"/>
    <s v="Ingen"/>
    <s v="Nej"/>
    <s v="en ny opvaskemaskine, et ekstra køleskab"/>
    <n v="0"/>
    <n v="0"/>
    <n v="0"/>
    <n v="0"/>
    <n v="0"/>
    <n v="0"/>
    <n v="0"/>
    <n v="0"/>
    <n v="0"/>
    <s v="Mariah"/>
    <d v="2009-04-21T00:00:00"/>
    <n v="0"/>
    <n v="1"/>
    <n v="0"/>
    <n v="4"/>
    <n v="0"/>
    <n v="1"/>
    <n v="0"/>
    <n v="0"/>
    <n v="0"/>
    <n v="0"/>
    <n v="1"/>
    <n v="0"/>
    <n v="0"/>
    <n v="0"/>
    <n v="0"/>
    <n v="0"/>
    <n v="1"/>
    <n v="0"/>
    <n v="0"/>
    <n v="1"/>
    <n v="25"/>
    <s v="Miele"/>
    <n v="4"/>
    <s v="Nej"/>
    <n v="0"/>
    <s v="Ja"/>
    <s v="Ja"/>
    <s v="Nej"/>
    <n v="2"/>
    <s v="Begrænset"/>
    <n v="0"/>
    <n v="0"/>
    <x v="0"/>
    <s v="Nørrebro"/>
    <n v="48"/>
    <n v="0"/>
    <n v="88"/>
    <n v="0"/>
    <n v="0"/>
    <n v="0"/>
    <n v="0"/>
    <n v="0"/>
    <n v="0"/>
    <n v="0"/>
    <n v="0"/>
    <n v="0"/>
    <n v="0"/>
    <n v="0"/>
    <n v="346244.39"/>
  </r>
  <r>
    <x v="0"/>
    <n v="37496"/>
    <s v="Kastanjehuset"/>
    <x v="2"/>
    <s v="Thit Jensens Vej 2"/>
    <n v="2200"/>
    <s v="København N"/>
    <s v="35 39 69 25"/>
    <s v="37496@buf.kk.dk"/>
    <s v="Birgit Rasmussen"/>
    <n v="36464018"/>
    <n v="0"/>
    <s v="37496@buf.kk.dk"/>
    <s v="Integreret"/>
    <n v="24"/>
    <n v="0"/>
    <n v="44"/>
    <n v="0"/>
    <n v="0"/>
    <n v="0"/>
    <n v="0"/>
    <s v="Nej"/>
    <n v="0"/>
    <n v="0"/>
    <n v="5"/>
    <n v="0"/>
    <n v="1"/>
    <n v="5"/>
    <n v="0"/>
    <n v="5"/>
    <n v="0"/>
    <n v="1"/>
    <n v="5"/>
    <n v="0"/>
    <n v="150000"/>
    <n v="0"/>
    <n v="0"/>
    <s v="Nej"/>
    <n v="0"/>
    <n v="0"/>
    <n v="0"/>
    <n v="0"/>
    <n v="0"/>
    <n v="0"/>
    <n v="0"/>
    <n v="0"/>
    <n v="0"/>
    <n v="0"/>
    <n v="0"/>
    <n v="0"/>
    <n v="0"/>
    <n v="0"/>
    <n v="0"/>
    <n v="90"/>
    <n v="90"/>
    <n v="1"/>
    <n v="1"/>
    <s v="Ja"/>
    <s v="Nej"/>
    <s v="Ja"/>
    <s v="Nej"/>
    <s v="mener køkkenet er for lille"/>
    <s v="Nej"/>
    <s v="er i gang med underskrifts indsamling"/>
    <s v="Nej"/>
    <s v="er glade for madpakkerne"/>
    <s v="Nej"/>
    <n v="0"/>
    <n v="0"/>
    <s v="Køkken begrænset tilvirk"/>
    <s v="nej"/>
    <s v="Mindre"/>
    <s v="Mindre"/>
    <n v="0"/>
    <s v="ovn,opvaskemaskine,køleskab.bordplade.Køkkenet bør udbygges."/>
    <n v="0"/>
    <n v="0"/>
    <n v="0"/>
    <n v="0"/>
    <n v="0"/>
    <n v="0"/>
    <n v="0"/>
    <n v="0"/>
    <s v="til max 30 børn ville det være et produktionskøkken."/>
    <s v="Mariah"/>
    <s v="24.03"/>
    <n v="0"/>
    <n v="0"/>
    <n v="1"/>
    <n v="4"/>
    <n v="0"/>
    <n v="0"/>
    <n v="1"/>
    <n v="0"/>
    <n v="0"/>
    <n v="0"/>
    <n v="2"/>
    <n v="0"/>
    <n v="0"/>
    <n v="0"/>
    <n v="0"/>
    <n v="0"/>
    <n v="1"/>
    <n v="0"/>
    <n v="0"/>
    <n v="1"/>
    <n v="25"/>
    <s v="miele"/>
    <n v="0"/>
    <n v="0"/>
    <n v="0"/>
    <s v="Ja"/>
    <n v="0"/>
    <n v="0"/>
    <n v="1"/>
    <s v="God plads"/>
    <n v="0"/>
    <n v="0"/>
    <x v="0"/>
    <s v="Nørrebro"/>
    <n v="24"/>
    <n v="0"/>
    <n v="44"/>
    <n v="0"/>
    <n v="0"/>
    <n v="0"/>
    <n v="0"/>
    <n v="0"/>
    <n v="0"/>
    <n v="0"/>
    <n v="0"/>
    <n v="0"/>
    <n v="0"/>
    <n v="0"/>
    <n v="140125.09"/>
  </r>
  <r>
    <x v="0"/>
    <n v="37498"/>
    <n v="0"/>
    <x v="2"/>
    <s v="Guldbergsgade 26"/>
    <n v="2200"/>
    <s v="København N"/>
    <s v="35 39 04 02"/>
    <s v="37498@buf.kk.dk"/>
    <s v="Merete Have Jensen"/>
    <n v="35351641"/>
    <n v="0"/>
    <s v="37498@buf.kk.dk"/>
    <s v="Integreret"/>
    <n v="36"/>
    <n v="0"/>
    <n v="46"/>
    <n v="0"/>
    <n v="0"/>
    <n v="0"/>
    <n v="0"/>
    <s v="Nej"/>
    <n v="0"/>
    <n v="0"/>
    <n v="5"/>
    <n v="5"/>
    <n v="5"/>
    <n v="5"/>
    <n v="0"/>
    <n v="0"/>
    <n v="2"/>
    <n v="0"/>
    <n v="5"/>
    <n v="0"/>
    <n v="100000"/>
    <n v="0"/>
    <n v="0"/>
    <s v="Ja"/>
    <n v="0"/>
    <s v="Marzuouka Aida"/>
    <n v="2005"/>
    <n v="35"/>
    <n v="0"/>
    <s v="ufaglært"/>
    <n v="0"/>
    <n v="0"/>
    <n v="0"/>
    <n v="0"/>
    <n v="0"/>
    <n v="0"/>
    <n v="0"/>
    <n v="0"/>
    <n v="0"/>
    <n v="99"/>
    <n v="99"/>
    <n v="2"/>
    <n v="2"/>
    <s v="Ja"/>
    <s v="Nej"/>
    <s v="Ja"/>
    <s v="Ja"/>
    <n v="0"/>
    <s v="Ja"/>
    <n v="0"/>
    <s v="Ja"/>
    <n v="0"/>
    <s v="Nej"/>
    <n v="0"/>
    <n v="0"/>
    <s v="produktionskøkken"/>
    <s v="Ja"/>
    <n v="0"/>
    <n v="0"/>
    <n v="0"/>
    <n v="0"/>
    <n v="0"/>
    <n v="0"/>
    <n v="0"/>
    <n v="0"/>
    <n v="0"/>
    <n v="0"/>
    <n v="0"/>
    <n v="0"/>
    <n v="0"/>
    <s v="Birgitte"/>
    <s v="18.03"/>
    <n v="0"/>
    <n v="0"/>
    <n v="1"/>
    <n v="4"/>
    <n v="0"/>
    <n v="0"/>
    <n v="0"/>
    <n v="1"/>
    <n v="5"/>
    <n v="0"/>
    <n v="0"/>
    <n v="2"/>
    <n v="0"/>
    <n v="0"/>
    <n v="0"/>
    <n v="0"/>
    <n v="0"/>
    <n v="1"/>
    <n v="0"/>
    <n v="1"/>
    <n v="3"/>
    <s v="wexiodisk"/>
    <n v="0"/>
    <s v="Ja"/>
    <n v="10"/>
    <s v="Nej"/>
    <s v="Ja"/>
    <s v="Nej"/>
    <n v="4"/>
    <n v="0"/>
    <s v="der kommer en køkken medarbejder tilbage fra barsel ved udgangen af året. Indtil da går lederen ind i arbejdet sammen med den anden i køkkenet. Lederen vil gerne sætte tid af til at være mentor."/>
    <n v="0"/>
    <x v="0"/>
    <s v="Nørrebro"/>
    <n v="36"/>
    <n v="0"/>
    <n v="46"/>
    <n v="0"/>
    <n v="0"/>
    <n v="0"/>
    <n v="0"/>
    <n v="0"/>
    <n v="0"/>
    <n v="0"/>
    <n v="0"/>
    <n v="0"/>
    <n v="0"/>
    <n v="0"/>
    <n v="135291.91"/>
  </r>
  <r>
    <x v="0"/>
    <n v="37502"/>
    <n v="0"/>
    <x v="2"/>
    <s v="Esromgade 2A"/>
    <n v="2200"/>
    <s v="København N"/>
    <s v="35 85 45 54"/>
    <s v="37502@buf.kk.dk"/>
    <s v="Pia Sjögren"/>
    <n v="35387665"/>
    <n v="0"/>
    <s v="37502@buf.kk.dk"/>
    <s v="Integreret"/>
    <n v="24"/>
    <n v="0"/>
    <n v="36"/>
    <n v="0"/>
    <n v="0"/>
    <n v="0"/>
    <n v="0"/>
    <s v="Nej"/>
    <n v="0"/>
    <n v="0"/>
    <n v="5"/>
    <n v="5"/>
    <n v="3"/>
    <n v="5"/>
    <n v="0"/>
    <n v="5"/>
    <n v="5"/>
    <n v="3"/>
    <n v="5"/>
    <n v="0"/>
    <n v="210000"/>
    <n v="0"/>
    <n v="0"/>
    <s v="Ja"/>
    <n v="0"/>
    <s v="Hannah Kanamat"/>
    <n v="2009"/>
    <n v="37"/>
    <n v="0"/>
    <n v="0"/>
    <n v="0"/>
    <n v="0"/>
    <n v="0"/>
    <n v="0"/>
    <n v="0"/>
    <n v="0"/>
    <n v="0"/>
    <n v="0"/>
    <n v="0"/>
    <n v="15"/>
    <n v="0"/>
    <n v="2"/>
    <n v="2"/>
    <s v="Ja"/>
    <s v="ja"/>
    <s v="Ja"/>
    <s v="Ja"/>
    <n v="0"/>
    <s v="Ja"/>
    <n v="0"/>
    <s v="Ja"/>
    <n v="0"/>
    <s v="Nej"/>
    <n v="0"/>
    <n v="0"/>
    <s v="produktionskøkken"/>
    <s v="Ja"/>
    <n v="0"/>
    <n v="0"/>
    <n v="0"/>
    <s v="vil meget gerne have fjernet 4 defekte kogeplader og isat en bordplade i stedet."/>
    <n v="0"/>
    <n v="0"/>
    <n v="0"/>
    <n v="0"/>
    <n v="0"/>
    <n v="0"/>
    <n v="0"/>
    <n v="0"/>
    <n v="0"/>
    <s v="Birgitte"/>
    <n v="0"/>
    <n v="0"/>
    <n v="0"/>
    <n v="1"/>
    <n v="6"/>
    <n v="0"/>
    <n v="0"/>
    <n v="0"/>
    <n v="1"/>
    <n v="8"/>
    <n v="0"/>
    <n v="2"/>
    <n v="1"/>
    <n v="0"/>
    <n v="0"/>
    <n v="0"/>
    <n v="0"/>
    <n v="2"/>
    <n v="0"/>
    <n v="0"/>
    <n v="1"/>
    <n v="3"/>
    <s v="elektrolux"/>
    <n v="7"/>
    <s v="Nej"/>
    <n v="0"/>
    <s v="Ja"/>
    <s v="Ja"/>
    <s v="Nej"/>
    <n v="2"/>
    <s v="God plads"/>
    <n v="0"/>
    <n v="0"/>
    <x v="0"/>
    <s v="Nørrebro"/>
    <n v="24"/>
    <n v="0"/>
    <n v="36"/>
    <n v="0"/>
    <n v="0"/>
    <n v="0"/>
    <n v="0"/>
    <n v="0"/>
    <n v="0"/>
    <n v="0"/>
    <n v="0"/>
    <n v="0"/>
    <n v="0"/>
    <n v="0"/>
    <n v="196879.94"/>
  </r>
  <r>
    <x v="0"/>
    <n v="37542"/>
    <s v="krible Krable"/>
    <x v="2"/>
    <s v="Aldersrogade 28"/>
    <n v="2200"/>
    <s v="København N"/>
    <s v="35 82 19 41"/>
    <s v="kriblekrable@buf.kk.dk"/>
    <s v="Susanne Springer"/>
    <n v="38104042"/>
    <n v="35821941"/>
    <s v="37542@buf.kk.dk"/>
    <s v="Integreret"/>
    <n v="27"/>
    <n v="0"/>
    <n v="62"/>
    <n v="0"/>
    <n v="0"/>
    <n v="0"/>
    <n v="0"/>
    <s v="Nej"/>
    <n v="0"/>
    <n v="0"/>
    <n v="5"/>
    <n v="5"/>
    <n v="5"/>
    <n v="5"/>
    <n v="0"/>
    <n v="5"/>
    <n v="5"/>
    <n v="0"/>
    <n v="5"/>
    <n v="0"/>
    <n v="180000"/>
    <n v="0"/>
    <n v="0"/>
    <s v="Ja"/>
    <n v="0"/>
    <s v="Nasren"/>
    <n v="2008"/>
    <n v="35"/>
    <n v="0"/>
    <s v="ufaglært"/>
    <s v="4 år fra inst.køkken"/>
    <s v="økologi"/>
    <n v="0"/>
    <n v="0"/>
    <n v="0"/>
    <n v="0"/>
    <n v="0"/>
    <n v="0"/>
    <n v="0"/>
    <n v="85"/>
    <n v="85"/>
    <n v="1"/>
    <n v="1"/>
    <s v="Ja"/>
    <s v="Nej"/>
    <s v="Ja"/>
    <s v="Ja"/>
    <n v="0"/>
    <s v="Ja"/>
    <n v="0"/>
    <s v="Ja"/>
    <n v="0"/>
    <s v="Nej"/>
    <n v="0"/>
    <n v="0"/>
    <s v="produktionskøkken"/>
    <s v="nej"/>
    <s v="Mindre"/>
    <n v="0"/>
    <n v="0"/>
    <s v="kartoffelskræller, en ovn mere, et større kogebord, grøntsagsrobot. Røremaskinen er ikke sikker."/>
    <n v="0"/>
    <n v="0"/>
    <n v="0"/>
    <n v="0"/>
    <n v="0"/>
    <n v="0"/>
    <n v="0"/>
    <n v="0"/>
    <n v="0"/>
    <s v="Mariah"/>
    <s v="24.03"/>
    <n v="0"/>
    <n v="0"/>
    <n v="1"/>
    <n v="4"/>
    <n v="0"/>
    <n v="2"/>
    <n v="0"/>
    <n v="0"/>
    <n v="0"/>
    <n v="0"/>
    <n v="0"/>
    <n v="0"/>
    <n v="0"/>
    <n v="0"/>
    <n v="0"/>
    <n v="0"/>
    <n v="1"/>
    <n v="0"/>
    <n v="1"/>
    <n v="1"/>
    <n v="3"/>
    <s v="SD40 PODAB"/>
    <n v="6"/>
    <s v="Ja"/>
    <n v="10"/>
    <s v="Ja"/>
    <s v="Nej"/>
    <s v="Nej"/>
    <n v="3"/>
    <n v="0"/>
    <n v="0"/>
    <n v="0"/>
    <x v="0"/>
    <s v="Nørrebro"/>
    <n v="27"/>
    <n v="0"/>
    <n v="62"/>
    <n v="0"/>
    <n v="0"/>
    <n v="0"/>
    <n v="0"/>
    <n v="2"/>
    <n v="4"/>
    <n v="0"/>
    <n v="0"/>
    <n v="0"/>
    <n v="0"/>
    <n v="0"/>
    <n v="179607.74"/>
  </r>
  <r>
    <x v="0"/>
    <s v="37542_u"/>
    <s v="krible Krable"/>
    <x v="2"/>
    <s v="Aldersrogade 28"/>
    <n v="2200"/>
    <s v="København N"/>
    <s v="35 82 19 41"/>
    <s v="kriblekrable@buf.kk.dk"/>
    <s v="Susanne Springer"/>
    <n v="38104042"/>
    <n v="35821941"/>
    <s v="37542@buf.kk.dk"/>
    <s v="Integreret"/>
    <n v="27"/>
    <n v="0"/>
    <n v="62"/>
    <n v="0"/>
    <n v="0"/>
    <n v="0"/>
    <n v="0"/>
    <s v="Nej"/>
    <n v="0"/>
    <n v="0"/>
    <n v="5"/>
    <n v="5"/>
    <n v="5"/>
    <n v="5"/>
    <n v="0"/>
    <n v="5"/>
    <n v="5"/>
    <n v="0"/>
    <n v="5"/>
    <n v="0"/>
    <n v="180000"/>
    <n v="180000"/>
    <n v="0"/>
    <n v="0"/>
    <n v="0"/>
    <n v="0"/>
    <n v="0"/>
    <n v="0"/>
    <n v="0"/>
    <n v="0"/>
    <n v="0"/>
    <n v="0"/>
    <n v="0"/>
    <n v="0"/>
    <n v="0"/>
    <n v="0"/>
    <n v="0"/>
    <n v="0"/>
    <n v="0"/>
    <n v="85"/>
    <n v="85"/>
    <n v="0"/>
    <n v="0"/>
    <n v="0"/>
    <n v="0"/>
    <n v="0"/>
    <n v="0"/>
    <n v="0"/>
    <n v="0"/>
    <n v="0"/>
    <n v="0"/>
    <n v="0"/>
    <n v="0"/>
    <n v="0"/>
    <n v="0"/>
    <s v="Modtagerkøkken"/>
    <n v="0"/>
    <n v="0"/>
    <n v="0"/>
    <n v="0"/>
    <n v="0"/>
    <n v="0"/>
    <n v="0"/>
    <n v="0"/>
    <n v="0"/>
    <n v="0"/>
    <n v="0"/>
    <n v="0"/>
    <n v="0"/>
    <n v="0"/>
    <s v="Lone Voss"/>
    <d v="1899-12-30T00:00:00"/>
    <n v="0"/>
    <n v="0"/>
    <n v="0"/>
    <n v="0"/>
    <n v="0"/>
    <n v="0"/>
    <n v="0"/>
    <n v="0"/>
    <n v="0"/>
    <n v="0"/>
    <n v="0"/>
    <n v="0"/>
    <n v="0"/>
    <n v="0"/>
    <n v="0"/>
    <n v="0"/>
    <n v="0"/>
    <n v="0"/>
    <n v="0"/>
    <n v="0"/>
    <n v="0"/>
    <n v="0"/>
    <n v="0"/>
    <n v="0"/>
    <n v="0"/>
    <n v="0"/>
    <n v="0"/>
    <n v="0"/>
    <n v="0"/>
    <n v="0"/>
    <n v="0"/>
    <s v="intet køkken (tekøkken)"/>
    <x v="0"/>
    <s v="Nørrebro"/>
    <n v="27"/>
    <n v="0"/>
    <n v="62"/>
    <n v="0"/>
    <n v="0"/>
    <n v="0"/>
    <n v="0"/>
    <n v="2"/>
    <n v="4"/>
    <n v="0"/>
    <n v="0"/>
    <n v="0"/>
    <n v="0"/>
    <n v="0"/>
    <n v="179607.74"/>
  </r>
  <r>
    <x v="0"/>
    <s v="37554_u"/>
    <s v="7 Springeren"/>
    <x v="2"/>
    <s v="Kapelvej 7A"/>
    <n v="2200"/>
    <s v="København N"/>
    <s v="35 39 33 19"/>
    <s v="37554@buf.kk.dk"/>
    <s v="Lonnie L. Florang"/>
    <n v="35356057"/>
    <n v="0"/>
    <s v="37554@buf.kk.dk"/>
    <s v="Integreret"/>
    <n v="24"/>
    <n v="0"/>
    <n v="42"/>
    <n v="0"/>
    <n v="0"/>
    <n v="0"/>
    <n v="0"/>
    <s v="Nej"/>
    <n v="0"/>
    <n v="0"/>
    <n v="5"/>
    <n v="5"/>
    <n v="4"/>
    <n v="0"/>
    <n v="0"/>
    <n v="5"/>
    <n v="5"/>
    <n v="5"/>
    <n v="5"/>
    <n v="0"/>
    <n v="0"/>
    <n v="0"/>
    <n v="0"/>
    <n v="0"/>
    <n v="0"/>
    <n v="0"/>
    <n v="0"/>
    <n v="0"/>
    <n v="0"/>
    <n v="0"/>
    <n v="0"/>
    <n v="0"/>
    <n v="0"/>
    <n v="0"/>
    <n v="0"/>
    <n v="0"/>
    <n v="0"/>
    <n v="0"/>
    <n v="0"/>
    <n v="0"/>
    <n v="0"/>
    <n v="0"/>
    <n v="0"/>
    <n v="0"/>
    <n v="0"/>
    <n v="0"/>
    <n v="0"/>
    <n v="0"/>
    <n v="0"/>
    <n v="0"/>
    <n v="0"/>
    <n v="0"/>
    <n v="0"/>
    <n v="0"/>
    <n v="0"/>
    <n v="0"/>
    <n v="0"/>
    <n v="0"/>
    <n v="0"/>
    <n v="0"/>
    <n v="0"/>
    <n v="0"/>
    <n v="0"/>
    <n v="0"/>
    <n v="0"/>
    <n v="0"/>
    <n v="0"/>
    <n v="0"/>
    <n v="0"/>
    <n v="0"/>
    <s v="Cathrine Jerrik"/>
    <d v="1899-12-30T00:00:00"/>
    <n v="0"/>
    <n v="1"/>
    <n v="0"/>
    <n v="4"/>
    <n v="1"/>
    <n v="0"/>
    <n v="0"/>
    <n v="0"/>
    <n v="0"/>
    <n v="0"/>
    <n v="1"/>
    <n v="0"/>
    <n v="0"/>
    <n v="0"/>
    <n v="0"/>
    <n v="0"/>
    <n v="1"/>
    <n v="0"/>
    <n v="0"/>
    <n v="1"/>
    <n v="20"/>
    <s v="Miele"/>
    <n v="2.5"/>
    <s v="Ja"/>
    <n v="0"/>
    <n v="0"/>
    <n v="0"/>
    <n v="0"/>
    <n v="2"/>
    <s v="Begrænset"/>
    <n v="0"/>
    <n v="0"/>
    <x v="0"/>
    <s v="Nørrebro"/>
    <n v="24"/>
    <n v="0"/>
    <n v="42"/>
    <n v="0"/>
    <n v="0"/>
    <n v="0"/>
    <n v="0"/>
    <n v="0"/>
    <n v="0"/>
    <n v="0"/>
    <n v="0"/>
    <n v="0"/>
    <n v="0"/>
    <n v="0"/>
    <n v="109175.88"/>
  </r>
  <r>
    <x v="0"/>
    <s v="37562_2"/>
    <n v="0"/>
    <x v="2"/>
    <s v="Agnes Henningsens Vej 8"/>
    <n v="2200"/>
    <s v="København N"/>
    <s v="35 39 99 76"/>
    <s v="37562@buf.kk.dk"/>
    <s v="Jytte Larsen"/>
    <n v="35381097"/>
    <n v="0"/>
    <s v="37562@buf.kk.dk"/>
    <s v="Integreret"/>
    <n v="30"/>
    <n v="0"/>
    <n v="40"/>
    <n v="0"/>
    <n v="0"/>
    <n v="0"/>
    <n v="0"/>
    <s v="ja"/>
    <n v="2"/>
    <n v="2"/>
    <n v="5"/>
    <n v="5"/>
    <n v="2"/>
    <n v="5"/>
    <n v="0"/>
    <n v="5"/>
    <n v="0"/>
    <n v="0"/>
    <n v="5"/>
    <n v="0"/>
    <n v="100000"/>
    <n v="0"/>
    <n v="0"/>
    <n v="0"/>
    <n v="0"/>
    <n v="0"/>
    <n v="0"/>
    <n v="0"/>
    <n v="0"/>
    <n v="0"/>
    <n v="0"/>
    <n v="0"/>
    <n v="0"/>
    <n v="0"/>
    <n v="0"/>
    <n v="0"/>
    <n v="0"/>
    <n v="0"/>
    <n v="0"/>
    <n v="50"/>
    <n v="0"/>
    <n v="1"/>
    <n v="1"/>
    <s v="Ja"/>
    <s v="Nej"/>
    <s v="Ja"/>
    <n v="0"/>
    <n v="0"/>
    <n v="0"/>
    <n v="0"/>
    <n v="0"/>
    <n v="0"/>
    <n v="0"/>
    <n v="0"/>
    <n v="0"/>
    <s v="Køkken begrænset tilvirk"/>
    <n v="0"/>
    <n v="0"/>
    <n v="0"/>
    <n v="0"/>
    <n v="0"/>
    <n v="0"/>
    <n v="0"/>
    <n v="0"/>
    <n v="0"/>
    <s v="Større"/>
    <s v="køleskab,nye elementer, 2 nye ovne, kogebord eller kogeplader, udsugnung over kogebord."/>
    <n v="0"/>
    <n v="0"/>
    <n v="0"/>
    <s v="Birgitte"/>
    <s v="01.04"/>
    <n v="0"/>
    <n v="0"/>
    <n v="1"/>
    <n v="4"/>
    <n v="0"/>
    <n v="1"/>
    <n v="0"/>
    <n v="0"/>
    <n v="0"/>
    <n v="1"/>
    <n v="1"/>
    <n v="0"/>
    <n v="0"/>
    <n v="0"/>
    <n v="0"/>
    <n v="1"/>
    <n v="0"/>
    <n v="0"/>
    <n v="1"/>
    <n v="1"/>
    <n v="20"/>
    <s v="miele"/>
    <n v="5"/>
    <s v="Nej"/>
    <n v="0"/>
    <s v="Ja"/>
    <s v="Ja"/>
    <s v="Nej"/>
    <n v="2"/>
    <s v="God plads"/>
    <s v="Stor vilje til at lave mad lokalt hvis køkkenet føres up to date. Stedet får pt. Leveret mad og vil gerne beholde denne efter 1 januar"/>
    <n v="0"/>
    <x v="0"/>
    <s v="Nørrebro"/>
    <n v="30"/>
    <n v="0"/>
    <n v="40"/>
    <n v="0"/>
    <n v="0"/>
    <n v="0"/>
    <n v="0"/>
    <n v="0"/>
    <n v="0"/>
    <n v="0"/>
    <n v="0"/>
    <n v="0"/>
    <n v="0"/>
    <n v="0"/>
    <n v="112029.53"/>
  </r>
  <r>
    <x v="0"/>
    <n v="37562"/>
    <n v="0"/>
    <x v="2"/>
    <s v="Agnes Henningsens Vej 8"/>
    <n v="2200"/>
    <s v="København N"/>
    <s v="35 39 99 76"/>
    <s v="37562@buf.kk.dk"/>
    <s v="Jytte Larsen"/>
    <n v="35381097"/>
    <n v="0"/>
    <s v="37562@buf.kk.dk"/>
    <s v="Integreret"/>
    <n v="30"/>
    <n v="0"/>
    <n v="40"/>
    <n v="0"/>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n v="0"/>
    <n v="0"/>
    <n v="0"/>
    <n v="0"/>
    <n v="0"/>
    <n v="0"/>
    <n v="0"/>
    <n v="0"/>
    <n v="0"/>
    <n v="0"/>
    <n v="0"/>
    <n v="0"/>
    <n v="0"/>
    <n v="0"/>
    <n v="0"/>
    <n v="0"/>
    <n v="0"/>
    <n v="1"/>
    <n v="0"/>
    <n v="0"/>
    <n v="0"/>
    <n v="0"/>
    <n v="0"/>
    <n v="0"/>
    <n v="0"/>
    <n v="0"/>
    <n v="1"/>
    <n v="0"/>
    <n v="0"/>
    <n v="0"/>
    <n v="0"/>
    <n v="0"/>
    <n v="0"/>
    <n v="0"/>
    <n v="0"/>
    <n v="1"/>
    <n v="20"/>
    <s v="miele"/>
    <n v="3"/>
    <s v="Nej"/>
    <n v="0"/>
    <s v="Nej"/>
    <s v="Nej"/>
    <s v="Nej"/>
    <n v="0"/>
    <s v="ingen plads"/>
    <s v="Køkkenet er stort nok til at håndtere børnehavens service i. Ej trapper mellem de to køkkener."/>
    <n v="0"/>
    <x v="0"/>
    <s v="Nørrebro"/>
    <n v="30"/>
    <n v="0"/>
    <n v="40"/>
    <n v="0"/>
    <n v="0"/>
    <n v="0"/>
    <n v="0"/>
    <n v="0"/>
    <n v="0"/>
    <n v="0"/>
    <n v="0"/>
    <n v="0"/>
    <n v="0"/>
    <n v="0"/>
    <n v="112029.53"/>
  </r>
  <r>
    <x v="0"/>
    <n v="37568"/>
    <n v="0"/>
    <x v="2"/>
    <s v="Thorupsgade 2"/>
    <n v="2200"/>
    <s v="København N"/>
    <s v="35 39 49 42"/>
    <s v="mail@murergaarden.kk.dk"/>
    <s v="Brita Fabricius"/>
    <n v="38345631"/>
    <n v="35394942"/>
    <s v="37568@buf.kk.dk"/>
    <s v="Integreret"/>
    <n v="28"/>
    <n v="0"/>
    <n v="34"/>
    <n v="49"/>
    <n v="30"/>
    <n v="30"/>
    <n v="0"/>
    <s v="Nej"/>
    <n v="0"/>
    <n v="0"/>
    <n v="5"/>
    <n v="5"/>
    <n v="5"/>
    <n v="5"/>
    <n v="5"/>
    <n v="5"/>
    <n v="0"/>
    <n v="1"/>
    <n v="5"/>
    <n v="0"/>
    <n v="100000"/>
    <n v="0"/>
    <n v="0"/>
    <s v="Ja"/>
    <n v="0"/>
    <s v="Anette Bellaovi"/>
    <n v="2002"/>
    <n v="34"/>
    <n v="0"/>
    <s v="ufaglært"/>
    <s v="mange års"/>
    <n v="0"/>
    <n v="0"/>
    <n v="0"/>
    <n v="0"/>
    <n v="0"/>
    <n v="0"/>
    <n v="0"/>
    <n v="0"/>
    <n v="0"/>
    <n v="0"/>
    <n v="1"/>
    <n v="1"/>
    <s v="Ja"/>
    <s v="Nej"/>
    <s v="Ja"/>
    <s v="Ja"/>
    <n v="0"/>
    <s v="Ja"/>
    <n v="0"/>
    <s v="Ja"/>
    <n v="0"/>
    <s v="Nej"/>
    <n v="0"/>
    <n v="0"/>
    <s v="produktionskøkken"/>
    <n v="0"/>
    <s v="Mindre"/>
    <s v="Mindre"/>
    <n v="0"/>
    <s v="ny opvaskemaskine. Bedre ovn kapacitet. Indrettes mere hensigtsmæssigt."/>
    <n v="0"/>
    <n v="0"/>
    <n v="0"/>
    <n v="0"/>
    <n v="0"/>
    <n v="0"/>
    <n v="0"/>
    <n v="0"/>
    <n v="0"/>
    <s v="Mariah"/>
    <s v="24.03"/>
    <n v="0"/>
    <n v="0"/>
    <n v="1"/>
    <n v="4"/>
    <n v="0"/>
    <n v="0"/>
    <n v="0"/>
    <n v="1"/>
    <n v="6"/>
    <n v="0"/>
    <n v="3"/>
    <n v="0"/>
    <n v="0"/>
    <n v="0"/>
    <n v="0"/>
    <n v="0"/>
    <n v="0"/>
    <n v="0"/>
    <n v="1"/>
    <n v="1"/>
    <n v="3"/>
    <s v="DIHR"/>
    <n v="6"/>
    <s v="Ja"/>
    <n v="10"/>
    <n v="0"/>
    <n v="0"/>
    <n v="0"/>
    <n v="2"/>
    <s v="God plads"/>
    <s v="Køkkenet burde indrettes på en anden måde. Der er ikke mulighed for at udvide. Emhætten er meget dårlig."/>
    <n v="0"/>
    <x v="0"/>
    <s v="Nørrebro"/>
    <n v="28"/>
    <n v="0"/>
    <n v="34"/>
    <n v="49"/>
    <n v="35"/>
    <n v="30"/>
    <n v="0"/>
    <n v="0"/>
    <n v="0"/>
    <n v="0"/>
    <n v="0"/>
    <n v="0"/>
    <n v="0"/>
    <n v="0"/>
    <n v="130758.44"/>
  </r>
  <r>
    <x v="0"/>
    <n v="37569"/>
    <n v="0"/>
    <x v="2"/>
    <s v="Allersgade 5"/>
    <n v="2200"/>
    <s v="København N"/>
    <s v="35 83 03 87"/>
    <s v="37569@buf.kk.dk"/>
    <s v="Kamilla Melgaard"/>
    <n v="0"/>
    <n v="0"/>
    <s v="37569@buf.kk.dk"/>
    <s v="Integreret"/>
    <n v="34"/>
    <n v="0"/>
    <n v="64"/>
    <n v="0"/>
    <n v="0"/>
    <n v="0"/>
    <n v="0"/>
    <s v="Nej"/>
    <n v="0"/>
    <n v="0"/>
    <n v="5"/>
    <n v="5"/>
    <n v="4"/>
    <n v="5"/>
    <n v="0"/>
    <n v="5"/>
    <n v="0"/>
    <n v="1"/>
    <n v="5"/>
    <n v="0"/>
    <n v="155000"/>
    <n v="0"/>
    <n v="0"/>
    <s v="Ja"/>
    <n v="0"/>
    <s v="Mearg mesfan"/>
    <n v="1998"/>
    <n v="37"/>
    <n v="0"/>
    <s v="næsten færdig som kok"/>
    <n v="0"/>
    <n v="0"/>
    <s v="Li Li"/>
    <n v="2007"/>
    <n v="0"/>
    <n v="0"/>
    <s v="ufaglært"/>
    <n v="0"/>
    <n v="0"/>
    <n v="60"/>
    <n v="60"/>
    <n v="1"/>
    <n v="1"/>
    <s v="Ja"/>
    <s v="ja"/>
    <s v="Ja"/>
    <n v="0"/>
    <n v="0"/>
    <n v="0"/>
    <n v="0"/>
    <n v="0"/>
    <n v="0"/>
    <s v="Nej"/>
    <n v="0"/>
    <n v="0"/>
    <s v="produktionskøkken"/>
    <s v="nej"/>
    <s v="Mindre"/>
    <s v="Mindre"/>
    <n v="0"/>
    <s v="ekstra vask, ny industri opvaskemaskine, kogebord med flere plader, konvektionsovn, køkkenskabe."/>
    <n v="0"/>
    <n v="0"/>
    <n v="0"/>
    <n v="0"/>
    <n v="0"/>
    <n v="0"/>
    <n v="0"/>
    <n v="0"/>
    <n v="0"/>
    <s v="Birgitte"/>
    <s v="23.03"/>
    <n v="0"/>
    <n v="0"/>
    <n v="1"/>
    <n v="4"/>
    <n v="0"/>
    <n v="2"/>
    <n v="0"/>
    <n v="0"/>
    <n v="0"/>
    <n v="2"/>
    <n v="2"/>
    <n v="0"/>
    <n v="0"/>
    <n v="0"/>
    <n v="0"/>
    <n v="1"/>
    <n v="0"/>
    <n v="0"/>
    <n v="0"/>
    <n v="1"/>
    <n v="3"/>
    <s v="miele"/>
    <n v="0"/>
    <s v="Ja"/>
    <n v="5"/>
    <n v="0"/>
    <s v="Ja"/>
    <n v="0"/>
    <n v="2"/>
    <s v="Begrænset"/>
    <n v="0"/>
    <n v="0"/>
    <x v="0"/>
    <s v="Nørrebro"/>
    <n v="34"/>
    <n v="0"/>
    <n v="64"/>
    <n v="0"/>
    <n v="0"/>
    <n v="0"/>
    <n v="0"/>
    <n v="0"/>
    <n v="0"/>
    <n v="0"/>
    <n v="0"/>
    <n v="0"/>
    <n v="0"/>
    <n v="0"/>
    <n v="149379.68"/>
  </r>
  <r>
    <x v="0"/>
    <s v="37569_u"/>
    <s v="Kålormen"/>
    <x v="2"/>
    <s v="Allersgade 5"/>
    <n v="2200"/>
    <s v="København N"/>
    <s v="35 83 03 87"/>
    <s v="37569@buf.kk.dk"/>
    <s v="Kamilla Melgaard"/>
    <n v="0"/>
    <n v="0"/>
    <s v="37569@buf.kk.dk"/>
    <s v="Integreret"/>
    <n v="34"/>
    <n v="0"/>
    <n v="64"/>
    <n v="0"/>
    <n v="0"/>
    <n v="0"/>
    <n v="0"/>
    <s v="Nej"/>
    <n v="0"/>
    <n v="0"/>
    <n v="0"/>
    <n v="0"/>
    <n v="0"/>
    <n v="0"/>
    <n v="0"/>
    <n v="0"/>
    <n v="0"/>
    <n v="0"/>
    <n v="0"/>
    <n v="0"/>
    <n v="0"/>
    <n v="0"/>
    <n v="0"/>
    <n v="0"/>
    <n v="0"/>
    <n v="0"/>
    <n v="0"/>
    <n v="0"/>
    <n v="0"/>
    <n v="0"/>
    <n v="0"/>
    <n v="0"/>
    <n v="0"/>
    <n v="0"/>
    <n v="0"/>
    <n v="0"/>
    <n v="0"/>
    <n v="0"/>
    <n v="0"/>
    <n v="0"/>
    <n v="0"/>
    <n v="0"/>
    <n v="0"/>
    <n v="0"/>
    <n v="0"/>
    <n v="0"/>
    <n v="0"/>
    <n v="0"/>
    <n v="0"/>
    <n v="0"/>
    <n v="0"/>
    <n v="0"/>
    <n v="0"/>
    <n v="0"/>
    <n v="0"/>
    <s v="Uoplyst"/>
    <n v="0"/>
    <n v="0"/>
    <n v="0"/>
    <n v="0"/>
    <n v="0"/>
    <n v="0"/>
    <n v="0"/>
    <n v="0"/>
    <n v="0"/>
    <n v="0"/>
    <n v="0"/>
    <n v="0"/>
    <n v="0"/>
    <n v="0"/>
    <s v="Mariah"/>
    <d v="2009-04-21T00:00:00"/>
    <n v="0"/>
    <n v="0"/>
    <n v="0"/>
    <n v="0"/>
    <n v="0"/>
    <n v="0"/>
    <n v="0"/>
    <n v="0"/>
    <n v="0"/>
    <n v="0"/>
    <n v="0"/>
    <n v="0"/>
    <n v="0"/>
    <n v="0"/>
    <n v="0"/>
    <n v="0"/>
    <n v="0"/>
    <n v="0"/>
    <n v="0"/>
    <n v="0"/>
    <n v="0"/>
    <n v="0"/>
    <n v="0"/>
    <n v="0"/>
    <n v="0"/>
    <n v="0"/>
    <n v="0"/>
    <n v="0"/>
    <n v="0"/>
    <n v="0"/>
    <n v="0"/>
    <s v="Skovbus"/>
    <x v="0"/>
    <s v="Nørrebro"/>
    <n v="34"/>
    <n v="0"/>
    <n v="64"/>
    <n v="0"/>
    <n v="0"/>
    <n v="0"/>
    <n v="0"/>
    <n v="0"/>
    <n v="0"/>
    <n v="0"/>
    <n v="0"/>
    <n v="0"/>
    <n v="0"/>
    <n v="0"/>
    <n v="149379.68"/>
  </r>
  <r>
    <x v="0"/>
    <n v="37571"/>
    <s v="Sølund"/>
    <x v="2"/>
    <s v="Ryesgade 22"/>
    <n v="2200"/>
    <s v="København N"/>
    <s v="35 39 02 12"/>
    <s v="37571@buf.kk.dk"/>
    <s v="Maj-Britt Nielsen"/>
    <n v="33225360"/>
    <n v="0"/>
    <s v="37571@buf.kk.dk"/>
    <s v="Integreret"/>
    <n v="26"/>
    <n v="0"/>
    <n v="40"/>
    <n v="0"/>
    <n v="0"/>
    <n v="0"/>
    <n v="0"/>
    <s v="Nej"/>
    <n v="0"/>
    <n v="0"/>
    <n v="5"/>
    <n v="0"/>
    <n v="4"/>
    <n v="5"/>
    <n v="0"/>
    <n v="5"/>
    <n v="0"/>
    <n v="0"/>
    <n v="5"/>
    <n v="0"/>
    <n v="80000"/>
    <n v="40000"/>
    <n v="0"/>
    <s v="Ja"/>
    <n v="0"/>
    <s v="Lone Holst"/>
    <n v="1997"/>
    <n v="35"/>
    <n v="0"/>
    <s v="nej"/>
    <s v="23 i plejehjemskøkken"/>
    <s v="øko kursus"/>
    <n v="0"/>
    <n v="0"/>
    <n v="0"/>
    <n v="0"/>
    <n v="0"/>
    <n v="0"/>
    <n v="0"/>
    <n v="92"/>
    <n v="92"/>
    <n v="1"/>
    <n v="1"/>
    <s v="nej"/>
    <s v="Nej"/>
    <s v="nej"/>
    <s v="Ja"/>
    <s v="hvis personale og opgradering af køkken følger med"/>
    <s v="Ja"/>
    <n v="0"/>
    <s v="Ja"/>
    <n v="0"/>
    <s v="ja"/>
    <n v="0"/>
    <n v="0"/>
    <s v="produktionskøkken"/>
    <s v="nej"/>
    <n v="0"/>
    <s v="Mindre"/>
    <n v="0"/>
    <s v="det optimale ville være at bryde væggen ned til rengøringsrummet ved siden af. Da der ellers mangler bordplads/opbevaringsplads og køleplads. Hurtigere opvaskemaskine, grøntsagsrobot, kartoffelskræller."/>
    <n v="0"/>
    <n v="0"/>
    <n v="0"/>
    <n v="0"/>
    <n v="0"/>
    <n v="0"/>
    <n v="0"/>
    <n v="0"/>
    <n v="0"/>
    <s v="Mariah"/>
    <s v="20.03"/>
    <n v="0"/>
    <n v="0"/>
    <n v="1"/>
    <n v="5"/>
    <n v="0"/>
    <n v="2"/>
    <n v="0"/>
    <n v="0"/>
    <n v="0"/>
    <n v="1"/>
    <n v="1"/>
    <n v="0"/>
    <n v="0"/>
    <n v="0"/>
    <n v="0"/>
    <n v="1"/>
    <n v="1"/>
    <n v="0"/>
    <n v="0"/>
    <n v="1"/>
    <n v="30"/>
    <s v="miele"/>
    <n v="3"/>
    <s v="Ja"/>
    <n v="18"/>
    <s v="Nej"/>
    <s v="Ja"/>
    <s v="Nej"/>
    <n v="3"/>
    <s v="Begrænset"/>
    <s v="væggen til gangen bør åbnes delvist da det ellers er svært at få mad ind og ud af køkkenet. Er i tvivl om der er nok ventilation."/>
    <n v="0"/>
    <x v="0"/>
    <s v="Nørrebro"/>
    <n v="26"/>
    <n v="0"/>
    <n v="40"/>
    <n v="0"/>
    <n v="0"/>
    <n v="0"/>
    <n v="0"/>
    <n v="0"/>
    <n v="0"/>
    <n v="0"/>
    <n v="0"/>
    <n v="0"/>
    <n v="0"/>
    <n v="0"/>
    <n v="81130.84"/>
  </r>
  <r>
    <x v="0"/>
    <n v="37599"/>
    <s v="Prinsesse Thyras Børnehus"/>
    <x v="2"/>
    <s v="Rantzausgade 48"/>
    <n v="2200"/>
    <s v="København N"/>
    <s v="35 39 57 03"/>
    <s v="37599@buf.kk.dk"/>
    <s v="Liselotte Christiansen"/>
    <n v="35397484"/>
    <n v="0"/>
    <s v="37599@buf.kk.dk"/>
    <s v="Integreret"/>
    <n v="10"/>
    <n v="0"/>
    <n v="35"/>
    <n v="0"/>
    <n v="0"/>
    <n v="0"/>
    <n v="0"/>
    <s v="Nej"/>
    <n v="0"/>
    <n v="0"/>
    <n v="5"/>
    <n v="0"/>
    <n v="4"/>
    <n v="5"/>
    <n v="0"/>
    <n v="5"/>
    <n v="0"/>
    <n v="3"/>
    <n v="5"/>
    <n v="0"/>
    <n v="95000"/>
    <n v="0"/>
    <n v="0"/>
    <s v="Ja"/>
    <n v="0"/>
    <s v="Abir Daovd"/>
    <n v="2007"/>
    <n v="24"/>
    <n v="0"/>
    <s v="ufaglært"/>
    <s v="cafe projekt"/>
    <n v="0"/>
    <n v="0"/>
    <n v="0"/>
    <n v="0"/>
    <n v="0"/>
    <n v="0"/>
    <n v="0"/>
    <n v="0"/>
    <n v="98"/>
    <n v="98"/>
    <n v="1"/>
    <n v="0"/>
    <s v="Ja"/>
    <s v="Nej"/>
    <s v="Ja"/>
    <s v="Ja"/>
    <n v="0"/>
    <s v="Ja"/>
    <n v="0"/>
    <s v="Ja"/>
    <n v="0"/>
    <s v="ja"/>
    <n v="0"/>
    <n v="0"/>
    <s v="produktionskøkken"/>
    <s v="Ja"/>
    <n v="0"/>
    <n v="0"/>
    <n v="0"/>
    <n v="0"/>
    <n v="0"/>
    <n v="0"/>
    <n v="0"/>
    <n v="0"/>
    <n v="0"/>
    <n v="0"/>
    <n v="0"/>
    <n v="0"/>
    <n v="0"/>
    <s v="Mariah"/>
    <d v="1899-12-30T00:00:00"/>
    <n v="0"/>
    <n v="0"/>
    <n v="1"/>
    <n v="4"/>
    <n v="0"/>
    <n v="2"/>
    <n v="1"/>
    <n v="0"/>
    <n v="0"/>
    <n v="0"/>
    <n v="2"/>
    <n v="0"/>
    <n v="0"/>
    <n v="0"/>
    <n v="0"/>
    <n v="0"/>
    <n v="1"/>
    <n v="0"/>
    <n v="0"/>
    <n v="1"/>
    <n v="25"/>
    <s v="miele"/>
    <n v="3"/>
    <s v="Nej"/>
    <n v="0"/>
    <s v="Ja"/>
    <s v="Nej"/>
    <s v="ja"/>
    <n v="2"/>
    <s v="Begrænset"/>
    <n v="0"/>
    <n v="0"/>
    <x v="0"/>
    <s v="Nørrebro"/>
    <n v="10"/>
    <n v="0"/>
    <n v="35"/>
    <n v="0"/>
    <n v="0"/>
    <n v="0"/>
    <n v="0"/>
    <n v="0"/>
    <n v="0"/>
    <n v="0"/>
    <n v="0"/>
    <n v="0"/>
    <n v="0"/>
    <n v="0"/>
    <n v="105287.62"/>
  </r>
  <r>
    <x v="0"/>
    <n v="35304"/>
    <s v="Spindegården"/>
    <x v="3"/>
    <s v="Traps Allé 15"/>
    <n v="2500"/>
    <s v="Valby"/>
    <n v="36178308"/>
    <s v="35304@buf.kk.dk"/>
    <s v="Birgitte Marie Jensen"/>
    <n v="0"/>
    <n v="0"/>
    <s v="spindegaarden@mail.dk"/>
    <s v="Integreret"/>
    <n v="42"/>
    <n v="0"/>
    <n v="66"/>
    <n v="0"/>
    <n v="0"/>
    <n v="0"/>
    <n v="0"/>
    <s v="Nej"/>
    <n v="0"/>
    <n v="0"/>
    <n v="5"/>
    <n v="5"/>
    <n v="5"/>
    <n v="5"/>
    <n v="0"/>
    <n v="5"/>
    <n v="0"/>
    <n v="5"/>
    <n v="0"/>
    <n v="0"/>
    <n v="250384"/>
    <n v="0"/>
    <s v="ex moms"/>
    <s v="Ja"/>
    <s v="Ja"/>
    <s v="Winnie Øgaard Nielsen"/>
    <n v="2006"/>
    <n v="37"/>
    <n v="0"/>
    <n v="0"/>
    <s v="10-15 år fra et cafeteria i sportshal."/>
    <s v="Kartoffelkursus i Madhus"/>
    <s v="Pædagog ordner eftermiddag"/>
    <n v="0"/>
    <n v="0"/>
    <n v="0"/>
    <n v="0"/>
    <n v="0"/>
    <n v="0"/>
    <n v="98"/>
    <n v="98"/>
    <n v="2"/>
    <n v="2"/>
    <s v="Ja"/>
    <s v="Nej"/>
    <s v="Ja"/>
    <s v="Ja"/>
    <s v="Gør det allerede_x000a_Ca. 20 børn i skoven m. egne madpakker.  Forældre kommer med brød/frugt på skift til eftermiddag. Pæd ordner/anretter/smør"/>
    <s v="Ja"/>
    <n v="0"/>
    <s v="Ja"/>
    <n v="0"/>
    <s v="ja"/>
    <n v="0"/>
    <n v="0"/>
    <s v="produktionskøkken"/>
    <s v="Ja"/>
    <s v="Mindre"/>
    <s v="Ingen"/>
    <s v="Nej"/>
    <s v="En konvektionsovn er ønsket. Det er svært at få 2 alm. Ovne til at slå til. Mangler 1 m stålplade som erstatning for defekt hæve/sænkebord der optager plads, men ikke kan bruges"/>
    <n v="0"/>
    <n v="0"/>
    <n v="0"/>
    <n v="0"/>
    <n v="0"/>
    <n v="0"/>
    <n v="0"/>
    <n v="0"/>
    <s v="Potentiel mentor intitution"/>
    <s v="Mariah / Nanna"/>
    <d v="2009-02-11T00:00:00"/>
    <n v="0"/>
    <n v="0"/>
    <n v="1"/>
    <n v="4"/>
    <n v="0"/>
    <n v="1"/>
    <n v="0"/>
    <n v="0"/>
    <n v="0"/>
    <n v="0"/>
    <n v="2"/>
    <n v="0"/>
    <n v="0"/>
    <n v="0"/>
    <n v="0"/>
    <n v="0"/>
    <n v="2"/>
    <n v="0"/>
    <n v="0"/>
    <n v="1"/>
    <n v="3"/>
    <s v="Hobart"/>
    <n v="5"/>
    <s v="Ja"/>
    <n v="10"/>
    <s v="Nej"/>
    <s v="Ja"/>
    <s v="ja"/>
    <n v="2"/>
    <s v="God plads"/>
    <s v="Har stegekip"/>
    <n v="0"/>
    <x v="0"/>
    <s v="Valby"/>
    <n v="42"/>
    <n v="0"/>
    <n v="66"/>
    <n v="0"/>
    <n v="0"/>
    <n v="0"/>
    <n v="0"/>
    <n v="0"/>
    <n v="0"/>
    <n v="0"/>
    <n v="0"/>
    <n v="0"/>
    <n v="0"/>
    <n v="0"/>
    <n v="250384.18"/>
  </r>
  <r>
    <x v="0"/>
    <s v="35304_u"/>
    <s v="Spindegården"/>
    <x v="3"/>
    <s v="Traps Allé 15"/>
    <n v="2500"/>
    <s v="Valby"/>
    <n v="36178308"/>
    <s v="35304@buf.kk.dk"/>
    <s v="Birgitte Marie Jensen"/>
    <n v="0"/>
    <n v="0"/>
    <s v="spindegaarden@mail.dk"/>
    <s v="Integreret"/>
    <n v="42"/>
    <n v="0"/>
    <n v="66"/>
    <n v="0"/>
    <n v="0"/>
    <n v="0"/>
    <n v="0"/>
    <n v="0"/>
    <n v="0"/>
    <n v="0"/>
    <n v="5"/>
    <n v="5"/>
    <n v="5"/>
    <n v="5"/>
    <n v="0"/>
    <n v="5"/>
    <n v="0"/>
    <n v="5"/>
    <n v="0"/>
    <n v="0"/>
    <n v="250384"/>
    <n v="0"/>
    <n v="0"/>
    <s v="Ja"/>
    <n v="0"/>
    <n v="0"/>
    <n v="0"/>
    <n v="0"/>
    <n v="0"/>
    <n v="0"/>
    <n v="0"/>
    <n v="0"/>
    <n v="0"/>
    <n v="0"/>
    <n v="0"/>
    <n v="0"/>
    <n v="0"/>
    <n v="0"/>
    <n v="0"/>
    <n v="98"/>
    <n v="98"/>
    <n v="0"/>
    <n v="2"/>
    <s v="Ja"/>
    <s v="ja"/>
    <s v="Ja"/>
    <n v="0"/>
    <n v="0"/>
    <n v="0"/>
    <n v="0"/>
    <n v="0"/>
    <n v="0"/>
    <n v="0"/>
    <n v="0"/>
    <n v="0"/>
    <s v="Modtagerkøkken"/>
    <n v="0"/>
    <n v="0"/>
    <n v="0"/>
    <n v="0"/>
    <n v="0"/>
    <n v="0"/>
    <n v="0"/>
    <n v="0"/>
    <n v="0"/>
    <n v="0"/>
    <n v="0"/>
    <n v="0"/>
    <n v="0"/>
    <n v="0"/>
    <s v="Lone Voss"/>
    <d v="1899-12-30T00:00:00"/>
    <n v="0"/>
    <n v="0"/>
    <n v="1"/>
    <n v="2"/>
    <n v="0"/>
    <n v="0"/>
    <n v="0"/>
    <n v="0"/>
    <n v="0"/>
    <n v="1"/>
    <n v="0"/>
    <n v="0"/>
    <n v="0"/>
    <n v="0"/>
    <n v="0"/>
    <n v="1"/>
    <n v="0"/>
    <n v="0"/>
    <n v="0"/>
    <n v="0"/>
    <n v="0"/>
    <n v="0"/>
    <n v="0.5"/>
    <s v="Nej"/>
    <n v="0"/>
    <s v="Nej"/>
    <s v="Nej"/>
    <s v="Nej"/>
    <n v="1"/>
    <s v="ingen plads"/>
    <n v="0"/>
    <n v="0"/>
    <x v="0"/>
    <s v="Valby"/>
    <n v="42"/>
    <n v="0"/>
    <n v="66"/>
    <n v="0"/>
    <n v="0"/>
    <n v="0"/>
    <n v="0"/>
    <n v="0"/>
    <n v="0"/>
    <n v="0"/>
    <n v="0"/>
    <n v="0"/>
    <n v="0"/>
    <n v="0"/>
    <n v="250384.18"/>
  </r>
  <r>
    <x v="0"/>
    <n v="35420"/>
    <s v="Integr. Inst. i Margretegården"/>
    <x v="3"/>
    <s v="Retortvej 49"/>
    <n v="2500"/>
    <s v="Valby"/>
    <s v="36 30 10 76"/>
    <s v="liboru@buf.kk.dk"/>
    <s v="Lisbeth Borup Jakobsen"/>
    <n v="0"/>
    <n v="0"/>
    <s v="35420@buf.kk.dk"/>
    <s v="Integreret"/>
    <n v="44"/>
    <n v="0"/>
    <n v="60"/>
    <n v="0"/>
    <n v="0"/>
    <n v="0"/>
    <n v="0"/>
    <n v="0"/>
    <n v="0"/>
    <n v="0"/>
    <n v="5"/>
    <n v="5"/>
    <n v="5"/>
    <n v="5"/>
    <n v="0"/>
    <n v="5"/>
    <n v="0"/>
    <n v="0"/>
    <n v="5"/>
    <n v="0"/>
    <n v="360000"/>
    <n v="0"/>
    <n v="0"/>
    <s v="Ja"/>
    <n v="0"/>
    <s v="Rannva"/>
    <n v="2007"/>
    <n v="37"/>
    <n v="0"/>
    <s v="Ba i ernæring og sundhed"/>
    <s v="1 års tidligere erfaring fra institutionskøkkener"/>
    <n v="0"/>
    <s v="Haijla"/>
    <n v="2008"/>
    <n v="36"/>
    <n v="0"/>
    <n v="0"/>
    <n v="0"/>
    <n v="0"/>
    <n v="98"/>
    <n v="98"/>
    <n v="0"/>
    <n v="0"/>
    <s v="Ja"/>
    <s v="Nej"/>
    <s v="Ja"/>
    <s v="Ja"/>
    <n v="0"/>
    <s v="Ja"/>
    <s v="Meget glade for lokal mad"/>
    <n v="0"/>
    <n v="0"/>
    <n v="0"/>
    <s v="De har to piger i jobtræning, som gerne vil have fast job i køkkenet"/>
    <n v="0"/>
    <s v="produktionskøkken"/>
    <s v="nej"/>
    <s v="Mindre"/>
    <s v="Større"/>
    <n v="0"/>
    <s v="Mere bordplads, nye gryder, kogeplader."/>
    <n v="0"/>
    <n v="0"/>
    <n v="0"/>
    <n v="0"/>
    <n v="0"/>
    <n v="0"/>
    <n v="0"/>
    <n v="0"/>
    <s v="Ser det selv som en udelukkende midlertidig løsning med nuværende køkken. Har fået lavet tegninger og byggetilladelse. Vil koste ca. 6-800.000 - kan evt. finansiere på til 300.000 selv"/>
    <n v="0"/>
    <d v="1899-12-30T00:00:00"/>
    <n v="0"/>
    <n v="0"/>
    <n v="0"/>
    <n v="5"/>
    <n v="0"/>
    <n v="2"/>
    <n v="0"/>
    <n v="0"/>
    <n v="0"/>
    <n v="0"/>
    <n v="2"/>
    <n v="0"/>
    <n v="1"/>
    <n v="0"/>
    <n v="0"/>
    <n v="0"/>
    <n v="0"/>
    <n v="0"/>
    <n v="1"/>
    <n v="0"/>
    <n v="25"/>
    <n v="0"/>
    <n v="0"/>
    <s v="Ja"/>
    <n v="10"/>
    <n v="0"/>
    <s v="Nej"/>
    <s v="Nej"/>
    <n v="2"/>
    <s v="God plads"/>
    <s v="Opbevaring i kælderen. Køkken delt op i to afdelinger adskilt af en gang. Ene fungerer som grovkøkken. Har ønske om at nedlægge 2 toiletter der ligger i forlængelse af køkkenet, og etablere dem et andet sted. Det ene køkken - grovkøkkenet - har mulighed for en bordplade mere. Børnehaven har selv opvaskemaskine og skal blive med med at vaske op selv."/>
    <n v="0"/>
    <x v="0"/>
    <s v="Valby"/>
    <n v="44"/>
    <n v="0"/>
    <n v="60"/>
    <n v="0"/>
    <n v="0"/>
    <n v="0"/>
    <n v="0"/>
    <n v="0"/>
    <n v="0"/>
    <n v="0"/>
    <n v="0"/>
    <n v="0"/>
    <n v="0"/>
    <n v="0"/>
    <n v="239806.4"/>
  </r>
  <r>
    <x v="0"/>
    <n v="35490"/>
    <s v="Henriksgårdens Børnehus"/>
    <x v="3"/>
    <s v="Vigerslev Allé 171"/>
    <n v="2500"/>
    <s v="Valby"/>
    <s v="36 46 45 82"/>
    <s v="35490@buf.kk.dk"/>
    <s v="Hanne Vielwerth"/>
    <n v="0"/>
    <n v="0"/>
    <s v="35490@buf.kk.dk"/>
    <s v="Integreret"/>
    <n v="24"/>
    <n v="0"/>
    <n v="65"/>
    <n v="0"/>
    <n v="0"/>
    <n v="0"/>
    <n v="0"/>
    <s v="ja"/>
    <n v="2"/>
    <n v="0"/>
    <n v="5"/>
    <n v="5"/>
    <n v="5"/>
    <n v="5"/>
    <n v="0"/>
    <n v="5"/>
    <n v="0"/>
    <n v="0"/>
    <n v="0"/>
    <n v="0"/>
    <n v="204000"/>
    <n v="0"/>
    <n v="0"/>
    <n v="0"/>
    <n v="0"/>
    <n v="0"/>
    <n v="0"/>
    <n v="0"/>
    <n v="0"/>
    <n v="0"/>
    <n v="0"/>
    <n v="0"/>
    <n v="0"/>
    <n v="0"/>
    <n v="0"/>
    <n v="0"/>
    <n v="0"/>
    <n v="0"/>
    <n v="0"/>
    <n v="50"/>
    <n v="75"/>
    <n v="1"/>
    <n v="1"/>
    <s v="nej"/>
    <s v="Nej"/>
    <s v="Ja"/>
    <s v="Ja"/>
    <s v="Så snart køkkenerne er køreklar er de parate til at lave maden selv"/>
    <s v="Ja"/>
    <n v="0"/>
    <s v="Ja"/>
    <n v="0"/>
    <s v="Nej"/>
    <s v="Måske, men kunne godt have brug for lidt hjælp"/>
    <n v="0"/>
    <s v="produktionskøkken"/>
    <s v="nej"/>
    <s v="Ingen"/>
    <s v="Større"/>
    <n v="0"/>
    <s v="En større ombygning, total renovering. De er meget gamle og slidte køkkener som er blevet lukket af miljøkontrollen"/>
    <n v="0"/>
    <n v="0"/>
    <n v="0"/>
    <n v="0"/>
    <n v="0"/>
    <n v="0"/>
    <n v="0"/>
    <n v="0"/>
    <s v="Vuggestuens køkken er lukket af myndighederne, de får pt. Mad udefra"/>
    <n v="0"/>
    <d v="1899-12-30T00:00:00"/>
    <n v="0"/>
    <n v="1"/>
    <n v="0"/>
    <n v="0"/>
    <n v="0"/>
    <n v="1"/>
    <n v="0"/>
    <n v="0"/>
    <n v="0"/>
    <n v="0"/>
    <n v="2"/>
    <n v="0"/>
    <n v="0"/>
    <n v="0"/>
    <n v="0"/>
    <n v="0"/>
    <n v="1"/>
    <n v="0"/>
    <n v="0"/>
    <n v="1"/>
    <n v="25"/>
    <s v="Miele"/>
    <n v="5"/>
    <n v="0"/>
    <n v="0"/>
    <n v="0"/>
    <n v="0"/>
    <s v="ja"/>
    <n v="2"/>
    <n v="0"/>
    <s v="Køkkenerne vil kræve ½ mill for at komme i brug"/>
    <n v="0"/>
    <x v="0"/>
    <s v="Valby"/>
    <n v="12"/>
    <n v="0"/>
    <n v="80"/>
    <n v="0"/>
    <n v="0"/>
    <n v="0"/>
    <n v="0"/>
    <n v="0"/>
    <n v="0"/>
    <n v="0"/>
    <n v="0"/>
    <n v="0"/>
    <n v="0"/>
    <n v="0"/>
    <n v="173571.34"/>
  </r>
  <r>
    <x v="0"/>
    <s v="35490_2"/>
    <s v="Henriksgårdens Børnehus"/>
    <x v="3"/>
    <s v="Vigerslev Allé 171"/>
    <n v="2500"/>
    <s v="Valby"/>
    <s v="36 46 45 82"/>
    <s v="35490@buf.kk.dk"/>
    <s v="Hanne Vielwerth"/>
    <n v="0"/>
    <n v="0"/>
    <s v="35490@buf.kk.dk"/>
    <s v="Integreret"/>
    <n v="24"/>
    <n v="0"/>
    <n v="65"/>
    <n v="0"/>
    <n v="0"/>
    <n v="0"/>
    <n v="0"/>
    <s v="ja"/>
    <n v="2"/>
    <n v="0"/>
    <n v="0"/>
    <n v="0"/>
    <n v="0"/>
    <n v="0"/>
    <n v="0"/>
    <n v="0"/>
    <n v="0"/>
    <n v="0"/>
    <n v="0"/>
    <n v="0"/>
    <n v="0"/>
    <n v="0"/>
    <n v="0"/>
    <n v="0"/>
    <n v="0"/>
    <n v="0"/>
    <n v="0"/>
    <n v="0"/>
    <n v="0"/>
    <n v="0"/>
    <n v="0"/>
    <n v="0"/>
    <n v="0"/>
    <n v="0"/>
    <n v="0"/>
    <n v="0"/>
    <n v="0"/>
    <n v="0"/>
    <n v="0"/>
    <n v="0"/>
    <n v="0"/>
    <n v="0"/>
    <n v="0"/>
    <n v="0"/>
    <n v="0"/>
    <n v="0"/>
    <n v="0"/>
    <n v="0"/>
    <n v="0"/>
    <n v="0"/>
    <n v="0"/>
    <n v="0"/>
    <n v="0"/>
    <n v="0"/>
    <n v="0"/>
    <s v="produktionskøkken"/>
    <s v="nej"/>
    <s v="Ingen"/>
    <s v="Større"/>
    <n v="0"/>
    <n v="0"/>
    <n v="0"/>
    <n v="0"/>
    <n v="0"/>
    <n v="0"/>
    <n v="0"/>
    <n v="0"/>
    <n v="0"/>
    <n v="0"/>
    <n v="0"/>
    <n v="0"/>
    <n v="0"/>
    <n v="0"/>
    <n v="1"/>
    <n v="0"/>
    <n v="0"/>
    <n v="0"/>
    <n v="1"/>
    <n v="0"/>
    <n v="0"/>
    <n v="0"/>
    <n v="0"/>
    <n v="3"/>
    <n v="0"/>
    <n v="0"/>
    <n v="0"/>
    <n v="0"/>
    <n v="0"/>
    <n v="0"/>
    <n v="0"/>
    <n v="0"/>
    <n v="1"/>
    <n v="25"/>
    <s v="Miele"/>
    <n v="3"/>
    <n v="0"/>
    <n v="0"/>
    <n v="0"/>
    <n v="0"/>
    <n v="0"/>
    <n v="2"/>
    <n v="0"/>
    <s v="Køkkenerne vil kræve ½ mill for at komme i brug"/>
    <n v="0"/>
    <x v="0"/>
    <s v="Valby"/>
    <n v="12"/>
    <n v="0"/>
    <n v="80"/>
    <n v="0"/>
    <n v="0"/>
    <n v="0"/>
    <n v="0"/>
    <n v="0"/>
    <n v="0"/>
    <n v="0"/>
    <n v="0"/>
    <n v="0"/>
    <n v="0"/>
    <n v="0"/>
    <n v="173571.34"/>
  </r>
  <r>
    <x v="0"/>
    <n v="35540"/>
    <s v="Margrethe Sogns Børnehus"/>
    <x v="3"/>
    <s v="Vigerslevvej 297"/>
    <n v="2500"/>
    <s v="Valby"/>
    <s v="36 17 81 08"/>
    <s v="35540@buf.kk.dk"/>
    <s v="Jonna Carlsen"/>
    <n v="36499441"/>
    <n v="0"/>
    <s v="msboernehus@mail.dk"/>
    <s v="Integreret"/>
    <n v="12"/>
    <n v="0"/>
    <n v="20"/>
    <n v="0"/>
    <n v="0"/>
    <n v="0"/>
    <n v="0"/>
    <s v="Nej"/>
    <n v="0"/>
    <n v="0"/>
    <n v="5"/>
    <n v="5"/>
    <n v="5"/>
    <n v="5"/>
    <n v="0"/>
    <n v="5"/>
    <n v="0"/>
    <n v="0"/>
    <n v="5"/>
    <n v="0"/>
    <n v="0"/>
    <n v="76253"/>
    <n v="0"/>
    <s v="Ja"/>
    <n v="0"/>
    <s v="Nevzere"/>
    <n v="2008"/>
    <n v="19"/>
    <n v="0"/>
    <s v="ufaglært"/>
    <s v="ingen"/>
    <s v="hygiejne"/>
    <n v="0"/>
    <n v="0"/>
    <n v="0"/>
    <n v="0"/>
    <n v="0"/>
    <n v="0"/>
    <n v="0"/>
    <n v="71"/>
    <n v="71"/>
    <n v="2"/>
    <n v="2"/>
    <s v="nej"/>
    <s v="Nej"/>
    <s v="Ja"/>
    <s v="Ja"/>
    <s v="ønsker kold mad på smør-selv basis"/>
    <n v="0"/>
    <s v="Er ikke positivt stemt for madordningen"/>
    <n v="0"/>
    <s v="delte meninger"/>
    <n v="0"/>
    <s v="Køkkendamen har ca. 20 timers rengøring om ugen og vil gerne op i tid på maddelen"/>
    <n v="0"/>
    <s v="Køkken blandet tilvirk"/>
    <n v="0"/>
    <s v="Mindre"/>
    <n v="0"/>
    <n v="0"/>
    <s v="Mere bordplads: opvaskemaskine kan vendes om og bordplade kan ligges henover. Der er plads til ekstra ovn"/>
    <n v="0"/>
    <n v="0"/>
    <n v="0"/>
    <n v="0"/>
    <s v="Mindre"/>
    <s v="bordplade, karruselskab, flytning af opvaskemaskine"/>
    <n v="0"/>
    <n v="0"/>
    <n v="0"/>
    <s v="Sine"/>
    <n v="0"/>
    <n v="0"/>
    <n v="1"/>
    <n v="0"/>
    <n v="0"/>
    <n v="0"/>
    <n v="1"/>
    <n v="0"/>
    <n v="0"/>
    <n v="0"/>
    <n v="0"/>
    <n v="1"/>
    <n v="1"/>
    <n v="0"/>
    <n v="0"/>
    <n v="0"/>
    <n v="0"/>
    <n v="0"/>
    <n v="0"/>
    <n v="0"/>
    <n v="0"/>
    <n v="25"/>
    <s v="Miele"/>
    <n v="1.5"/>
    <n v="0"/>
    <n v="0"/>
    <s v="Ja"/>
    <s v="Ja"/>
    <s v="Nej"/>
    <n v="1"/>
    <s v="Begrænset"/>
    <s v="der er 2 højskabe. Ikke plads til depot"/>
    <n v="0"/>
    <x v="0"/>
    <s v="Valby"/>
    <n v="12"/>
    <n v="0"/>
    <n v="20"/>
    <n v="0"/>
    <n v="0"/>
    <n v="0"/>
    <n v="0"/>
    <n v="0"/>
    <n v="0"/>
    <n v="0"/>
    <n v="0"/>
    <n v="0"/>
    <n v="0"/>
    <n v="0"/>
    <n v="45917.919999999998"/>
  </r>
  <r>
    <x v="0"/>
    <n v="35562"/>
    <s v="Valby børneasyl"/>
    <x v="3"/>
    <s v="Valby Tingsted 3"/>
    <n v="2500"/>
    <s v="Valby"/>
    <s v="36 16 17 87"/>
    <s v="35562@buf.kk.dk"/>
    <s v="Hanne Andreasen"/>
    <n v="54431225"/>
    <n v="0"/>
    <s v="valbyboerneasyl@12move.dk"/>
    <s v="Integreret"/>
    <n v="12"/>
    <n v="0"/>
    <n v="22"/>
    <n v="0"/>
    <n v="0"/>
    <n v="0"/>
    <n v="0"/>
    <s v="Nej"/>
    <n v="0"/>
    <n v="0"/>
    <n v="5"/>
    <n v="0"/>
    <n v="5"/>
    <n v="5"/>
    <n v="0"/>
    <n v="5"/>
    <n v="0"/>
    <n v="1"/>
    <n v="5"/>
    <n v="0"/>
    <n v="45000"/>
    <n v="40000"/>
    <n v="0"/>
    <s v="Ja"/>
    <n v="0"/>
    <s v="Kristina Ahlgreen Andersen"/>
    <n v="2006"/>
    <n v="25"/>
    <n v="0"/>
    <s v="tøjdesigner"/>
    <n v="0"/>
    <n v="0"/>
    <n v="0"/>
    <n v="0"/>
    <n v="0"/>
    <n v="0"/>
    <n v="0"/>
    <n v="0"/>
    <n v="0"/>
    <n v="90"/>
    <n v="90"/>
    <n v="2"/>
    <n v="2"/>
    <s v="Ja"/>
    <n v="0"/>
    <s v="Ja"/>
    <s v="Ja"/>
    <n v="0"/>
    <s v="Ja"/>
    <n v="0"/>
    <s v="Ja"/>
    <n v="0"/>
    <s v="ja"/>
    <n v="0"/>
    <n v="0"/>
    <s v="produktionskøkken"/>
    <n v="0"/>
    <s v="Mindre"/>
    <n v="0"/>
    <n v="0"/>
    <s v="ovn + køleskab"/>
    <n v="0"/>
    <n v="0"/>
    <n v="0"/>
    <n v="0"/>
    <n v="0"/>
    <n v="0"/>
    <n v="0"/>
    <n v="0"/>
    <s v="Vil gerne rates"/>
    <s v="Lone Voss/Sine"/>
    <d v="2009-02-16T00:00:00"/>
    <n v="0"/>
    <n v="1"/>
    <n v="0"/>
    <n v="0"/>
    <n v="0"/>
    <n v="1"/>
    <n v="0"/>
    <n v="0"/>
    <n v="0"/>
    <n v="0"/>
    <n v="1"/>
    <n v="0"/>
    <n v="0"/>
    <n v="0"/>
    <n v="0"/>
    <n v="1"/>
    <n v="0"/>
    <n v="0"/>
    <n v="1"/>
    <n v="0"/>
    <n v="0"/>
    <s v="Miele"/>
    <n v="3.5"/>
    <n v="0"/>
    <n v="0"/>
    <s v="Ja"/>
    <s v="Ja"/>
    <n v="0"/>
    <n v="3"/>
    <s v="Begrænset"/>
    <s v="Ganske ok køkken. Rum ved køkken indrettes til depot med hylder, der kan skabes lidt mere bordplads (hvis en dør må blendes)."/>
    <n v="0"/>
    <x v="0"/>
    <s v="Valby"/>
    <n v="12"/>
    <n v="0"/>
    <n v="22"/>
    <n v="0"/>
    <n v="0"/>
    <n v="0"/>
    <n v="0"/>
    <n v="0"/>
    <n v="0"/>
    <n v="0"/>
    <n v="0"/>
    <n v="0"/>
    <n v="0"/>
    <n v="0"/>
    <n v="69329.48"/>
  </r>
  <r>
    <x v="0"/>
    <n v="35572"/>
    <s v="Valbyhøj"/>
    <x v="3"/>
    <s v="Thyregodsvej 14"/>
    <n v="2500"/>
    <s v="Valby"/>
    <n v="36302379"/>
    <s v="35572@buf.kk.dk"/>
    <s v="Eva Bruus"/>
    <n v="43994667"/>
    <n v="0"/>
    <s v="35572@buf.kk.dk"/>
    <s v="Integreret"/>
    <n v="12"/>
    <n v="0"/>
    <n v="20"/>
    <n v="0"/>
    <n v="0"/>
    <n v="0"/>
    <n v="0"/>
    <s v="Nej"/>
    <n v="0"/>
    <n v="0"/>
    <n v="5"/>
    <n v="0"/>
    <n v="5"/>
    <n v="5"/>
    <n v="0"/>
    <n v="5"/>
    <n v="0"/>
    <n v="0"/>
    <n v="5"/>
    <n v="0"/>
    <n v="35000"/>
    <n v="0"/>
    <n v="0"/>
    <s v="Ja"/>
    <n v="0"/>
    <s v="Jeanne"/>
    <n v="2008"/>
    <n v="20"/>
    <n v="0"/>
    <n v="0"/>
    <n v="0"/>
    <n v="0"/>
    <n v="0"/>
    <n v="0"/>
    <n v="0"/>
    <n v="0"/>
    <n v="0"/>
    <n v="0"/>
    <n v="0"/>
    <n v="80"/>
    <n v="0"/>
    <n v="2"/>
    <n v="2"/>
    <s v="nej"/>
    <s v="Nej"/>
    <s v="Ja"/>
    <s v="Ja"/>
    <n v="0"/>
    <s v="Ja"/>
    <n v="0"/>
    <s v="Ja"/>
    <n v="0"/>
    <s v="ja"/>
    <s v="har personale"/>
    <n v="0"/>
    <s v="produktionskøkken"/>
    <s v="Ja"/>
    <n v="0"/>
    <n v="0"/>
    <n v="0"/>
    <n v="0"/>
    <n v="0"/>
    <n v="0"/>
    <n v="0"/>
    <n v="0"/>
    <n v="0"/>
    <n v="0"/>
    <n v="0"/>
    <n v="0"/>
    <s v="Institutionen er under ombygning, derfor er der foretaget telefoninterview"/>
    <s v="Lone Voss"/>
    <s v="1/4 09"/>
    <n v="0"/>
    <n v="0"/>
    <n v="0"/>
    <n v="0"/>
    <n v="0"/>
    <n v="0"/>
    <n v="0"/>
    <n v="0"/>
    <n v="0"/>
    <n v="0"/>
    <n v="0"/>
    <n v="0"/>
    <n v="0"/>
    <n v="0"/>
    <n v="0"/>
    <n v="0"/>
    <n v="0"/>
    <n v="0"/>
    <n v="0"/>
    <n v="0"/>
    <n v="0"/>
    <n v="0"/>
    <n v="0"/>
    <n v="0"/>
    <n v="0"/>
    <n v="0"/>
    <n v="0"/>
    <n v="0"/>
    <n v="0"/>
    <n v="0"/>
    <n v="0"/>
    <n v="0"/>
    <x v="0"/>
    <s v="Valby"/>
    <n v="12"/>
    <n v="0"/>
    <n v="20"/>
    <n v="0"/>
    <n v="0"/>
    <n v="0"/>
    <n v="0"/>
    <n v="0"/>
    <n v="0"/>
    <n v="0"/>
    <n v="0"/>
    <n v="0"/>
    <n v="0"/>
    <n v="0"/>
    <n v="57832.67"/>
  </r>
  <r>
    <x v="0"/>
    <n v="35581"/>
    <s v="Anne-Mariegården"/>
    <x v="3"/>
    <s v="Kirsebærhaven 8B"/>
    <n v="2500"/>
    <s v="Valby"/>
    <s v="36 17 46 89"/>
    <s v="35581@buf.kk.dk"/>
    <s v="Kenneth Jensen"/>
    <n v="0"/>
    <n v="0"/>
    <s v="35581@buf.kk.dk"/>
    <s v="Integreret"/>
    <n v="30"/>
    <n v="0"/>
    <n v="48"/>
    <n v="64"/>
    <n v="0"/>
    <n v="0"/>
    <n v="0"/>
    <s v="ja"/>
    <n v="2"/>
    <n v="0"/>
    <n v="5"/>
    <n v="5"/>
    <n v="5"/>
    <n v="5"/>
    <n v="0"/>
    <n v="5"/>
    <n v="0"/>
    <n v="2"/>
    <n v="5"/>
    <n v="0"/>
    <n v="110000"/>
    <n v="120000"/>
    <n v="0"/>
    <s v="Ja"/>
    <n v="0"/>
    <s v="Annette Larsen"/>
    <n v="0"/>
    <n v="34"/>
    <n v="0"/>
    <s v="ingen"/>
    <s v="mange års"/>
    <s v="ja men ved ikke hvilke"/>
    <s v="Nawruz Can"/>
    <n v="2009"/>
    <n v="15"/>
    <n v="0"/>
    <s v="ingen"/>
    <s v="ingen"/>
    <s v="hygiejne"/>
    <n v="95"/>
    <n v="80"/>
    <n v="2"/>
    <n v="2"/>
    <s v="nej"/>
    <s v="ja"/>
    <s v="Ja"/>
    <s v="Ja"/>
    <s v="Der er et fint køkken men det trænger til en omgang maling og nye køkkenelementer"/>
    <s v="Ja"/>
    <n v="0"/>
    <s v="Ja"/>
    <n v="0"/>
    <s v="ja"/>
    <n v="0"/>
    <n v="0"/>
    <s v="produktionskøkken"/>
    <s v="nej"/>
    <s v="Ingen"/>
    <s v="Mindre"/>
    <n v="0"/>
    <s v="en omgang maling, lidt ombygning. Evt. flere køleskabe. Evt. en konvektionsovn"/>
    <n v="0"/>
    <n v="0"/>
    <n v="0"/>
    <n v="0"/>
    <n v="0"/>
    <n v="0"/>
    <n v="0"/>
    <n v="0"/>
    <n v="0"/>
    <s v="Cathrine Jerrik/Sine"/>
    <d v="2009-02-18T00:00:00"/>
    <n v="0"/>
    <n v="0"/>
    <n v="0"/>
    <n v="4"/>
    <n v="1"/>
    <n v="1"/>
    <n v="0"/>
    <n v="0"/>
    <n v="0"/>
    <n v="0"/>
    <n v="3"/>
    <n v="0"/>
    <n v="0"/>
    <n v="1"/>
    <n v="0"/>
    <n v="0"/>
    <n v="1"/>
    <n v="0"/>
    <n v="0"/>
    <n v="0"/>
    <n v="20"/>
    <s v="Miele"/>
    <n v="4"/>
    <n v="0"/>
    <n v="0"/>
    <s v="Ja"/>
    <s v="Ja"/>
    <n v="0"/>
    <n v="2"/>
    <s v="God plads"/>
    <s v="God lagerplads da der er 2 seperate køkkener."/>
    <n v="0"/>
    <x v="0"/>
    <s v="Valby"/>
    <n v="30"/>
    <n v="0"/>
    <n v="48"/>
    <n v="64"/>
    <n v="0"/>
    <n v="0"/>
    <n v="0"/>
    <n v="0"/>
    <n v="0"/>
    <n v="0"/>
    <n v="0"/>
    <n v="0"/>
    <n v="0"/>
    <n v="0"/>
    <n v="227608.8"/>
  </r>
  <r>
    <x v="0"/>
    <s v="35581_2"/>
    <s v="Anne-Mariegården"/>
    <x v="3"/>
    <s v="Kirsebærhaven 8B"/>
    <n v="2500"/>
    <s v="Valby"/>
    <s v="36 17 46 89"/>
    <s v="35581@buf.kk.dk"/>
    <s v="Kenneth Jensen"/>
    <n v="0"/>
    <n v="0"/>
    <s v="35581@buf.kk.dk"/>
    <s v="Integreret"/>
    <n v="30"/>
    <n v="0"/>
    <n v="48"/>
    <n v="64"/>
    <n v="0"/>
    <n v="0"/>
    <n v="0"/>
    <s v="ja"/>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4"/>
    <n v="0"/>
    <n v="2"/>
    <n v="0"/>
    <n v="0"/>
    <n v="0"/>
    <n v="4"/>
    <n v="0"/>
    <n v="0"/>
    <n v="0"/>
    <n v="0"/>
    <n v="0"/>
    <n v="0"/>
    <n v="1"/>
    <n v="0"/>
    <n v="0"/>
    <n v="0"/>
    <n v="20"/>
    <s v="Miele"/>
    <n v="4"/>
    <n v="0"/>
    <n v="0"/>
    <n v="0"/>
    <n v="0"/>
    <n v="0"/>
    <n v="2"/>
    <s v="God plads"/>
    <n v="0"/>
    <n v="0"/>
    <x v="0"/>
    <s v="Valby"/>
    <n v="30"/>
    <n v="0"/>
    <n v="48"/>
    <n v="64"/>
    <n v="0"/>
    <n v="0"/>
    <n v="0"/>
    <n v="0"/>
    <n v="0"/>
    <n v="0"/>
    <n v="0"/>
    <n v="0"/>
    <n v="0"/>
    <n v="0"/>
    <n v="227608.8"/>
  </r>
  <r>
    <x v="0"/>
    <n v="35587"/>
    <n v="0"/>
    <x v="3"/>
    <s v="Stakledet 22"/>
    <n v="2500"/>
    <s v="Valby"/>
    <s v="36 30 33 02"/>
    <s v="35587@buf.kk.dk"/>
    <s v="Niels Rendlev"/>
    <n v="38790008"/>
    <n v="36303302"/>
    <s v="boernehuset@stakhaventelelet.dk"/>
    <s v="Integreret"/>
    <n v="14"/>
    <n v="0"/>
    <n v="40"/>
    <n v="0"/>
    <n v="0"/>
    <n v="0"/>
    <n v="0"/>
    <s v="Nej"/>
    <n v="0"/>
    <n v="0"/>
    <n v="5"/>
    <n v="5"/>
    <n v="5"/>
    <n v="5"/>
    <n v="0"/>
    <n v="5"/>
    <n v="0"/>
    <n v="5"/>
    <n v="5"/>
    <n v="0"/>
    <n v="261191"/>
    <n v="0"/>
    <n v="0"/>
    <s v="Ja"/>
    <s v="Ja"/>
    <s v="Charlotte Jørgensen"/>
    <n v="2008"/>
    <n v="18"/>
    <n v="0"/>
    <s v="præst"/>
    <n v="0"/>
    <n v="0"/>
    <n v="0"/>
    <n v="0"/>
    <n v="0"/>
    <n v="0"/>
    <n v="0"/>
    <n v="0"/>
    <n v="0"/>
    <n v="68"/>
    <n v="68"/>
    <n v="2"/>
    <n v="2"/>
    <s v="nej"/>
    <s v="Nej"/>
    <s v="Ja"/>
    <s v="Ja"/>
    <s v="Laver allerede mad (har forældrebetalt ordning) og vil selvfølgelig forsætte"/>
    <s v="Ja"/>
    <n v="0"/>
    <s v="Ja"/>
    <s v="det handler meget om mad i institutionen. Vigtigt"/>
    <s v="ja"/>
    <s v="skal passe ind i huset - har fri omgangstone."/>
    <n v="0"/>
    <s v="produktionskøkken"/>
    <s v="Ja"/>
    <n v="0"/>
    <n v="0"/>
    <n v="0"/>
    <s v="kunne godt bruge en større opvaskemaskine + bjørn røremaskine"/>
    <n v="0"/>
    <n v="0"/>
    <n v="0"/>
    <n v="0"/>
    <n v="0"/>
    <n v="0"/>
    <n v="0"/>
    <n v="0"/>
    <s v="Dejligt nyt køkken"/>
    <s v="Lone Voss/Sine"/>
    <d v="2009-02-17T00:00:00"/>
    <n v="0"/>
    <n v="0"/>
    <n v="0"/>
    <n v="4"/>
    <n v="0"/>
    <n v="2"/>
    <n v="0"/>
    <n v="0"/>
    <n v="0"/>
    <n v="0"/>
    <n v="2"/>
    <n v="0"/>
    <n v="0"/>
    <n v="0"/>
    <n v="0"/>
    <n v="0"/>
    <n v="1"/>
    <n v="0"/>
    <n v="0"/>
    <n v="0"/>
    <n v="25"/>
    <s v="Miele"/>
    <n v="4"/>
    <n v="0"/>
    <n v="0"/>
    <s v="Ja"/>
    <s v="Ja"/>
    <s v="Nej"/>
    <n v="2"/>
    <s v="God plads"/>
    <n v="0"/>
    <n v="0"/>
    <x v="0"/>
    <s v="Valby"/>
    <n v="14"/>
    <n v="0"/>
    <n v="40"/>
    <n v="0"/>
    <n v="0"/>
    <n v="0"/>
    <n v="0"/>
    <n v="0"/>
    <n v="0"/>
    <n v="0"/>
    <n v="0"/>
    <n v="0"/>
    <n v="0"/>
    <n v="0"/>
    <n v="213752.41"/>
  </r>
  <r>
    <x v="0"/>
    <n v="35681"/>
    <s v="Tryllefløjten"/>
    <x v="3"/>
    <s v="August Wimmers Vej 2"/>
    <n v="2500"/>
    <s v="Valby"/>
    <s v="36 44 09 06"/>
    <s v="35681@buf.kk.dk"/>
    <s v="Lise Garbers"/>
    <n v="0"/>
    <n v="0"/>
    <s v="lise.garbers@tryllefloejten.dk"/>
    <s v="Integreret"/>
    <n v="26"/>
    <n v="0"/>
    <n v="72"/>
    <n v="0"/>
    <n v="0"/>
    <n v="0"/>
    <n v="0"/>
    <s v="Nej"/>
    <n v="0"/>
    <n v="0"/>
    <n v="5"/>
    <n v="5"/>
    <n v="5"/>
    <n v="5"/>
    <n v="0"/>
    <n v="5"/>
    <n v="0"/>
    <n v="0"/>
    <n v="5"/>
    <n v="0"/>
    <n v="18000"/>
    <n v="18000"/>
    <n v="0"/>
    <s v="Ja"/>
    <s v="nej"/>
    <s v="Anna Jensen"/>
    <n v="2007"/>
    <n v="37"/>
    <n v="0"/>
    <s v="pro. Fra Suhrs"/>
    <s v="2 års erfaring"/>
    <s v="Madhus"/>
    <n v="0"/>
    <n v="0"/>
    <n v="0"/>
    <n v="0"/>
    <n v="0"/>
    <n v="0"/>
    <n v="0"/>
    <n v="98"/>
    <n v="98"/>
    <n v="2"/>
    <n v="2"/>
    <s v="nej"/>
    <s v="Nej"/>
    <s v="Ja"/>
    <s v="Ja"/>
    <s v="Nej: Køkkn er ikke i orden_x000a_ja: Køkken er stort nok "/>
    <s v="Ja"/>
    <s v="Orienteret og afventende"/>
    <s v="Ja"/>
    <s v="meget gerne"/>
    <s v="Nej"/>
    <s v="Måske"/>
    <n v="0"/>
    <s v="produktionskøkken"/>
    <s v="Ja"/>
    <s v="Større"/>
    <s v="Mindre"/>
    <s v="ja"/>
    <s v="Han vil starte op med rugbrød til børnene pr. 01.01.10"/>
    <n v="0"/>
    <n v="0"/>
    <n v="0"/>
    <n v="0"/>
    <n v="0"/>
    <n v="0"/>
    <n v="0"/>
    <n v="0"/>
    <s v="Ledernes ønsker: Rammerne er iorden. omBygning af kogebord, mere arbejdsplads, opvaskemaskine af de kunstige. Udskiftning af ovne"/>
    <s v="Lone Voss / Nanna"/>
    <s v="25.2.2209"/>
    <n v="0"/>
    <n v="0"/>
    <n v="1"/>
    <n v="5"/>
    <n v="0"/>
    <n v="2"/>
    <n v="0"/>
    <n v="0"/>
    <n v="0"/>
    <n v="0"/>
    <n v="2"/>
    <n v="0"/>
    <n v="0"/>
    <n v="0"/>
    <n v="0"/>
    <n v="0"/>
    <n v="2"/>
    <n v="0"/>
    <n v="0"/>
    <n v="1"/>
    <n v="25"/>
    <s v="Miele"/>
    <n v="10"/>
    <s v="Ja"/>
    <n v="12"/>
    <s v="Nej"/>
    <s v="Nej"/>
    <s v="ja"/>
    <n v="3"/>
    <s v="Begrænset"/>
    <s v="MADHUS KOMMENTAR: Tilsutter mig lederens ønsker. Måske er en flytning af kogeborde ikke så vigtigt, men det andet er "/>
    <n v="0"/>
    <x v="0"/>
    <s v="Valby"/>
    <n v="26"/>
    <n v="0"/>
    <n v="66"/>
    <n v="0"/>
    <n v="0"/>
    <n v="0"/>
    <n v="0"/>
    <n v="0"/>
    <n v="6"/>
    <n v="0"/>
    <n v="0"/>
    <n v="0"/>
    <n v="0"/>
    <n v="0"/>
    <n v="160082.04"/>
  </r>
  <r>
    <x v="0"/>
    <n v="37446"/>
    <s v="Eventyrhaven"/>
    <x v="3"/>
    <s v="Vigerslev Allé 10D"/>
    <n v="2500"/>
    <s v="Valby"/>
    <s v="36 14 04 10"/>
    <s v="37446@buf.kk.dk"/>
    <s v="Hanne Møller"/>
    <n v="0"/>
    <n v="36140410"/>
    <s v="37446@buf.kk.dk"/>
    <s v="Integreret"/>
    <n v="36"/>
    <n v="0"/>
    <n v="44"/>
    <n v="0"/>
    <n v="0"/>
    <n v="0"/>
    <n v="0"/>
    <s v="Nej"/>
    <n v="0"/>
    <n v="0"/>
    <n v="5"/>
    <n v="5"/>
    <n v="4"/>
    <n v="5"/>
    <n v="0"/>
    <n v="5"/>
    <n v="0"/>
    <n v="0"/>
    <n v="5"/>
    <n v="0"/>
    <n v="190000"/>
    <n v="180000"/>
    <n v="0"/>
    <s v="Ja"/>
    <n v="0"/>
    <s v="Josiane"/>
    <n v="2004"/>
    <n v="30"/>
    <n v="0"/>
    <s v="Køkkenleder fra Suhr's "/>
    <s v="siden 1990"/>
    <n v="0"/>
    <n v="0"/>
    <n v="0"/>
    <n v="0"/>
    <n v="0"/>
    <n v="0"/>
    <n v="0"/>
    <n v="0"/>
    <n v="100"/>
    <n v="100"/>
    <n v="2"/>
    <n v="2"/>
    <s v="Ja"/>
    <s v="Nej"/>
    <s v="Ja"/>
    <s v="Nej"/>
    <s v="ikke til børnehavebørnene"/>
    <s v="Ja"/>
    <n v="0"/>
    <s v="Nej"/>
    <s v="leder meget negativ omkring at skulle optimere til at lave mad til både vuggestue og børnehave"/>
    <s v="ja"/>
    <n v="0"/>
    <n v="0"/>
    <s v="produktionskøkken"/>
    <n v="0"/>
    <s v="Større"/>
    <n v="0"/>
    <n v="0"/>
    <s v="Køkkenet skal have en større opvaskemaskine og evt. en konvektionsovn + mere service"/>
    <n v="0"/>
    <n v="0"/>
    <n v="0"/>
    <n v="0"/>
    <n v="0"/>
    <n v="0"/>
    <n v="0"/>
    <n v="0"/>
    <s v="Køkkenet er 4 år gammelt og meget fint men personale og leder mener ikke det vil fungere at lave mad til børnehaven"/>
    <s v="Cathrine Jerrik/Sine"/>
    <d v="2009-02-16T00:00:00"/>
    <n v="0"/>
    <n v="0"/>
    <n v="0"/>
    <n v="5"/>
    <n v="0"/>
    <n v="2"/>
    <n v="0"/>
    <n v="0"/>
    <n v="0"/>
    <n v="0"/>
    <n v="2"/>
    <n v="0"/>
    <n v="0"/>
    <n v="0"/>
    <n v="0"/>
    <n v="0"/>
    <n v="2"/>
    <n v="0"/>
    <n v="0"/>
    <n v="1"/>
    <n v="25"/>
    <s v="Miele"/>
    <n v="0"/>
    <s v="Ja"/>
    <n v="3"/>
    <s v="Nej"/>
    <s v="Ja"/>
    <s v="Nej"/>
    <n v="3"/>
    <s v="God plads"/>
    <s v="Skulle have en konvektionsovn + større opvaskemaskine"/>
    <n v="0"/>
    <x v="0"/>
    <s v="Valby"/>
    <n v="36"/>
    <n v="0"/>
    <n v="44"/>
    <n v="0"/>
    <n v="0"/>
    <n v="0"/>
    <n v="0"/>
    <n v="0"/>
    <n v="0"/>
    <n v="0"/>
    <n v="0"/>
    <n v="0"/>
    <n v="0"/>
    <n v="0"/>
    <n v="171634.76"/>
  </r>
  <r>
    <x v="0"/>
    <n v="37478"/>
    <n v="0"/>
    <x v="3"/>
    <s v="Saxtorphsvej 31"/>
    <n v="2500"/>
    <s v="Valby"/>
    <s v="36 44 44 54"/>
    <s v="37478@buf.kk.dk"/>
    <s v="Helle Thaulov"/>
    <n v="0"/>
    <n v="0"/>
    <s v="37478@buf.kk.dk"/>
    <s v="Integreret"/>
    <n v="39"/>
    <n v="0"/>
    <n v="66"/>
    <n v="0"/>
    <n v="0"/>
    <n v="0"/>
    <n v="0"/>
    <s v="ja"/>
    <n v="2"/>
    <n v="1"/>
    <n v="5"/>
    <n v="5"/>
    <n v="5"/>
    <n v="5"/>
    <n v="0"/>
    <n v="5"/>
    <n v="5"/>
    <n v="0"/>
    <n v="5"/>
    <n v="0"/>
    <n v="250000"/>
    <n v="0"/>
    <n v="0"/>
    <s v="Ja"/>
    <s v="nej"/>
    <s v="Carina Lerche"/>
    <n v="2003"/>
    <n v="37"/>
    <n v="0"/>
    <s v="Ernæringsassistent"/>
    <s v="Arb. på cafe. Personalemad i IT-virksomhed, plejehjem, vuggestue"/>
    <s v="div. foredrag "/>
    <n v="0"/>
    <n v="0"/>
    <n v="0"/>
    <n v="0"/>
    <n v="0"/>
    <n v="0"/>
    <n v="0"/>
    <n v="90"/>
    <n v="0"/>
    <n v="2"/>
    <n v="2"/>
    <s v="Ja"/>
    <s v="ja"/>
    <s v="Ja"/>
    <s v="Ja"/>
    <s v="Med nogen skepsis"/>
    <s v="Ja"/>
    <s v="Leder mener de vil foretrække herfra"/>
    <s v="Ja"/>
    <s v="Med nogen skepsis"/>
    <s v="Nej"/>
    <s v="Skaffer selv, ellers ringer"/>
    <n v="0"/>
    <s v="produktionskøkken"/>
    <s v="nej"/>
    <s v="Større"/>
    <s v="Ingen"/>
    <s v="Nej"/>
    <s v="Konvektionsovn i stedet to gamle ovne, (el. 3 alm ovne / 2 Store), som ikke fungerer, Grøntsagsrum med ekstra vask og bordplade, der er plads til det. "/>
    <n v="0"/>
    <n v="0"/>
    <n v="0"/>
    <n v="0"/>
    <n v="0"/>
    <n v="0"/>
    <n v="0"/>
    <n v="0"/>
    <n v="0"/>
    <s v="Birgitte Glerup / Nanna"/>
    <d v="2009-03-11T00:00:00"/>
    <n v="0"/>
    <n v="0"/>
    <n v="1"/>
    <n v="6"/>
    <n v="0"/>
    <n v="2"/>
    <n v="0"/>
    <n v="0"/>
    <n v="0"/>
    <n v="0"/>
    <n v="2"/>
    <n v="0"/>
    <n v="0"/>
    <n v="0"/>
    <n v="0"/>
    <n v="0"/>
    <n v="2"/>
    <n v="0"/>
    <n v="1"/>
    <n v="1"/>
    <n v="2"/>
    <s v="Brønum / industri"/>
    <n v="8"/>
    <s v="Ja"/>
    <n v="10"/>
    <s v="Nej"/>
    <s v="Nej"/>
    <s v="Nej"/>
    <n v="2"/>
    <s v="God plads"/>
    <s v="MADHUSKOMMENTAR: Både køkkenpersonale og ledelse er meget skeptiske overfor madordningen. Jeg ser et meget fint, nyt og veludrustet køkken, der med få justeringer kan bruges som prod. Køkken til alle børnene i huset. Der er 27 børn i eget hus og ca. 20 m væk fra hovedhuset - der er flisegang i mellem. Der skal findes en trækvognsløsning el. et rullebord der kan køre maden ( Hvad siger fødevarestyrelsen?) "/>
    <n v="0"/>
    <x v="0"/>
    <s v="Valby"/>
    <n v="39"/>
    <n v="0"/>
    <n v="66"/>
    <n v="0"/>
    <n v="0"/>
    <n v="0"/>
    <n v="0"/>
    <n v="0"/>
    <n v="0"/>
    <n v="0"/>
    <n v="0"/>
    <n v="0"/>
    <n v="0"/>
    <n v="0"/>
    <n v="242098.07"/>
  </r>
  <r>
    <x v="0"/>
    <s v="37478_2"/>
    <n v="0"/>
    <x v="3"/>
    <s v="Saxtorphsvej 31"/>
    <n v="2500"/>
    <s v="Valby"/>
    <s v="36 44 44 54"/>
    <s v="37478@buf.kk.dk"/>
    <s v="Helle Thaulov"/>
    <n v="0"/>
    <n v="0"/>
    <s v="37478@buf.kk.dk"/>
    <s v="Integreret"/>
    <n v="39"/>
    <n v="0"/>
    <n v="66"/>
    <n v="0"/>
    <n v="0"/>
    <n v="0"/>
    <n v="0"/>
    <s v="ja"/>
    <n v="2"/>
    <n v="2"/>
    <n v="5"/>
    <n v="5"/>
    <n v="5"/>
    <n v="5"/>
    <n v="0"/>
    <n v="5"/>
    <n v="5"/>
    <n v="0"/>
    <n v="5"/>
    <n v="0"/>
    <n v="0"/>
    <n v="0"/>
    <n v="0"/>
    <s v="Ja"/>
    <s v="nej"/>
    <n v="0"/>
    <n v="0"/>
    <n v="0"/>
    <n v="0"/>
    <n v="0"/>
    <n v="0"/>
    <n v="0"/>
    <n v="0"/>
    <n v="0"/>
    <n v="0"/>
    <n v="0"/>
    <n v="0"/>
    <n v="0"/>
    <n v="0"/>
    <n v="0"/>
    <n v="0"/>
    <n v="0"/>
    <n v="0"/>
    <n v="0"/>
    <n v="0"/>
    <n v="0"/>
    <n v="0"/>
    <n v="0"/>
    <n v="0"/>
    <n v="0"/>
    <n v="0"/>
    <n v="0"/>
    <n v="0"/>
    <n v="0"/>
    <n v="0"/>
    <s v="Modtagerkøkken"/>
    <n v="0"/>
    <n v="0"/>
    <n v="0"/>
    <n v="0"/>
    <n v="0"/>
    <n v="0"/>
    <n v="0"/>
    <n v="0"/>
    <n v="0"/>
    <n v="0"/>
    <n v="0"/>
    <n v="0"/>
    <n v="0"/>
    <n v="0"/>
    <s v="Birgitte Glerup / Nanna"/>
    <d v="2009-03-11T00:00:00"/>
    <n v="0"/>
    <n v="0"/>
    <n v="0"/>
    <n v="0"/>
    <n v="0"/>
    <n v="10"/>
    <n v="0"/>
    <n v="0"/>
    <n v="0"/>
    <n v="2"/>
    <n v="0"/>
    <n v="0"/>
    <n v="0"/>
    <n v="0"/>
    <n v="0"/>
    <n v="0"/>
    <n v="0"/>
    <n v="0"/>
    <n v="1"/>
    <n v="1"/>
    <n v="90"/>
    <s v="Miele husholdnings"/>
    <n v="5"/>
    <s v="Nej"/>
    <n v="0"/>
    <s v="Nej"/>
    <s v="Nej"/>
    <s v="Nej"/>
    <n v="1"/>
    <s v="ingen plads"/>
    <s v="Microovn_x000a_Køkkenet egner sig fint til at modtage og servere mad til ca. 30 børn fra husets centrale køkken"/>
    <n v="0"/>
    <x v="0"/>
    <s v="Valby"/>
    <n v="39"/>
    <n v="0"/>
    <n v="66"/>
    <n v="0"/>
    <n v="0"/>
    <n v="0"/>
    <n v="0"/>
    <n v="0"/>
    <n v="0"/>
    <n v="0"/>
    <n v="0"/>
    <n v="0"/>
    <n v="0"/>
    <n v="0"/>
    <n v="242098.07"/>
  </r>
  <r>
    <x v="0"/>
    <n v="37487"/>
    <s v="Børnekompasset"/>
    <x v="3"/>
    <s v="Carl Th. Dreyers Vej 192"/>
    <n v="2500"/>
    <s v="Valby"/>
    <s v="36 46 12 33"/>
    <s v="37487@buf.kk.dk"/>
    <s v="Pia Lund Bakke - Har orlov indtil juni 09"/>
    <n v="36177209"/>
    <n v="0"/>
    <s v="amuller@tele2adsl.dk"/>
    <s v="Integreret"/>
    <n v="36"/>
    <n v="0"/>
    <n v="93"/>
    <n v="0"/>
    <n v="0"/>
    <n v="0"/>
    <n v="0"/>
    <s v="Nej"/>
    <n v="0"/>
    <n v="0"/>
    <n v="5"/>
    <n v="5"/>
    <n v="5"/>
    <n v="5"/>
    <n v="0"/>
    <n v="5"/>
    <n v="5"/>
    <n v="0"/>
    <n v="5"/>
    <n v="0"/>
    <n v="0"/>
    <n v="232626"/>
    <n v="0"/>
    <s v="Ja"/>
    <s v="nej"/>
    <s v="Anette Müller"/>
    <n v="1995"/>
    <n v="35"/>
    <n v="0"/>
    <s v="Ernæringsassistent"/>
    <s v="Yderligere 13 års erfaring fra institutioner"/>
    <s v="Dogmekursus, økologisk oplysningsforbund"/>
    <s v="Lone Sjolte"/>
    <n v="1997"/>
    <n v="25"/>
    <n v="0"/>
    <s v="salgsassistent"/>
    <s v="plejehjemskøkken i 2 år"/>
    <s v="Dogmekursus, økologisk oplysningsforbund"/>
    <n v="97"/>
    <n v="97"/>
    <n v="2"/>
    <n v="1"/>
    <s v="nej"/>
    <s v="Nej"/>
    <s v="Ja"/>
    <s v="Ja"/>
    <s v="Valby dream-team er i køkkenet"/>
    <n v="0"/>
    <s v="50% indvandrere med skeptiske forældre"/>
    <s v="Ja"/>
    <n v="0"/>
    <s v="ja"/>
    <s v="Lone vil gerne op i tid i køkkenet. Hun er i forvejen 37 timer men passer børn resten af tiden."/>
    <n v="0"/>
    <s v="produktionskøkken"/>
    <s v="nej"/>
    <s v="Mindre"/>
    <s v="Ingen"/>
    <s v="Nej"/>
    <s v="ny opvaskemaskine, flere store gryder, pander, fade og skåle"/>
    <n v="0"/>
    <n v="0"/>
    <n v="0"/>
    <n v="0"/>
    <n v="0"/>
    <n v="0"/>
    <n v="0"/>
    <n v="0"/>
    <s v="22 bh i Børnekompasset (går under betegnelsen Alléen). 25 bh i udflytter Børnekompasset Lupinen i Borup. 25 børn drager til Borup fra enten Alleen eller Børnekompasset i en 14 dages periode. Borup + Alléen har et modulkøkken med husmoderkomfur. Vil gerne være mentor. lederen er tilbage i juni."/>
    <s v="Mariah Malwicz/Sine"/>
    <d v="2009-02-17T00:00:00"/>
    <n v="0"/>
    <n v="0"/>
    <n v="1"/>
    <n v="5"/>
    <n v="0"/>
    <n v="0"/>
    <n v="1"/>
    <n v="0"/>
    <n v="8"/>
    <n v="0"/>
    <n v="3"/>
    <n v="0"/>
    <n v="0"/>
    <n v="0"/>
    <n v="0"/>
    <n v="0"/>
    <n v="0"/>
    <n v="0"/>
    <n v="1"/>
    <n v="1"/>
    <n v="25"/>
    <s v="Miele"/>
    <n v="3"/>
    <s v="Ja"/>
    <n v="8"/>
    <s v="Nej"/>
    <s v="Ja"/>
    <s v="ja"/>
    <n v="2"/>
    <s v="Begrænset"/>
    <s v="Køkkendamerne vurderer at afdelingen på Alléen kan producere med det køkken de har. Til gengæld vil udflytterdelen kræve mere koge/ovn kapacitet f.eks. Konvektionsovn. I Alléen laver pædagogerne mellemmåltider. I Borup laver en lokal køkkendame mellemmåltider og gør rent 15 timer om ugen (inkl. rengøring)."/>
    <n v="0"/>
    <x v="0"/>
    <s v="Valby"/>
    <n v="36"/>
    <n v="0"/>
    <n v="93"/>
    <n v="0"/>
    <n v="0"/>
    <n v="0"/>
    <n v="0"/>
    <n v="0"/>
    <n v="0"/>
    <n v="0"/>
    <n v="0"/>
    <n v="0"/>
    <n v="0"/>
    <n v="0"/>
    <n v="233382.28"/>
  </r>
  <r>
    <x v="0"/>
    <s v="37487_u"/>
    <s v="Børnekompasset"/>
    <x v="3"/>
    <s v="Carl Th. Dreyers Vej 192"/>
    <n v="2500"/>
    <s v="Valby"/>
    <s v="36 46 12 33"/>
    <s v="37487@buf.kk.dk"/>
    <s v="Pia Lund Bakke - Har orlov indtil juni 09"/>
    <n v="36177209"/>
    <n v="0"/>
    <s v="amuller@tele2adsl.dk"/>
    <s v="Integreret"/>
    <n v="36"/>
    <n v="0"/>
    <n v="93"/>
    <n v="0"/>
    <n v="0"/>
    <n v="0"/>
    <n v="0"/>
    <n v="0"/>
    <n v="0"/>
    <n v="0"/>
    <n v="5"/>
    <n v="5"/>
    <n v="5"/>
    <n v="5"/>
    <n v="0"/>
    <n v="5"/>
    <n v="5"/>
    <n v="0"/>
    <n v="5"/>
    <n v="0"/>
    <n v="0"/>
    <n v="232626"/>
    <n v="0"/>
    <s v="Ja"/>
    <n v="0"/>
    <n v="0"/>
    <n v="0"/>
    <n v="0"/>
    <n v="0"/>
    <n v="0"/>
    <n v="0"/>
    <n v="0"/>
    <n v="0"/>
    <n v="0"/>
    <n v="0"/>
    <n v="0"/>
    <n v="0"/>
    <n v="0"/>
    <n v="0"/>
    <n v="97"/>
    <n v="97"/>
    <n v="0"/>
    <n v="0"/>
    <n v="0"/>
    <n v="0"/>
    <n v="0"/>
    <n v="0"/>
    <n v="0"/>
    <n v="0"/>
    <n v="0"/>
    <n v="0"/>
    <n v="0"/>
    <n v="0"/>
    <n v="0"/>
    <n v="0"/>
    <s v="Køkken blandet tilvirk"/>
    <n v="0"/>
    <n v="0"/>
    <n v="0"/>
    <n v="0"/>
    <n v="0"/>
    <n v="0"/>
    <n v="0"/>
    <n v="0"/>
    <n v="0"/>
    <n v="0"/>
    <n v="0"/>
    <n v="0"/>
    <n v="0"/>
    <n v="0"/>
    <s v="Lone Voss"/>
    <d v="1899-12-30T00:00:00"/>
    <n v="0"/>
    <n v="1"/>
    <n v="0"/>
    <n v="4"/>
    <n v="1"/>
    <n v="0"/>
    <n v="0"/>
    <n v="0"/>
    <n v="0"/>
    <n v="0"/>
    <n v="2"/>
    <n v="0"/>
    <n v="0"/>
    <n v="0"/>
    <n v="0"/>
    <n v="1"/>
    <n v="0"/>
    <n v="0"/>
    <n v="0"/>
    <n v="1"/>
    <n v="20"/>
    <s v="Miele"/>
    <n v="3"/>
    <s v="Nej"/>
    <n v="0"/>
    <s v="Ja"/>
    <s v="Nej"/>
    <s v="Nej"/>
    <n v="1"/>
    <s v="Begrænset"/>
    <s v="større ovn, bedre komfur"/>
    <n v="0"/>
    <x v="0"/>
    <s v="Valby"/>
    <n v="36"/>
    <n v="0"/>
    <n v="93"/>
    <n v="0"/>
    <n v="0"/>
    <n v="0"/>
    <n v="0"/>
    <n v="0"/>
    <n v="0"/>
    <n v="0"/>
    <n v="0"/>
    <n v="0"/>
    <n v="0"/>
    <n v="0"/>
    <n v="233382.28"/>
  </r>
  <r>
    <x v="0"/>
    <n v="37523"/>
    <s v="Børnehuset Troldehøj"/>
    <x v="3"/>
    <s v="Gårdstedet 57"/>
    <n v="2500"/>
    <s v="Valby"/>
    <s v="36 17 86 16"/>
    <s v="37523@buf.kk.dk"/>
    <s v="Connie Rasmussen"/>
    <n v="0"/>
    <n v="0"/>
    <n v="0"/>
    <s v="Integreret"/>
    <n v="64"/>
    <n v="111"/>
    <n v="0"/>
    <n v="0"/>
    <n v="0"/>
    <n v="0"/>
    <n v="0"/>
    <n v="0"/>
    <n v="0"/>
    <n v="0"/>
    <n v="5"/>
    <n v="5"/>
    <n v="5"/>
    <n v="5"/>
    <n v="0"/>
    <n v="5"/>
    <n v="0"/>
    <n v="0"/>
    <n v="5"/>
    <n v="0"/>
    <n v="0"/>
    <n v="0"/>
    <n v="0"/>
    <s v="Ja"/>
    <s v="nej"/>
    <s v="Pia Kirkhammer"/>
    <n v="1993"/>
    <n v="33"/>
    <n v="0"/>
    <s v="køkkenassistnet"/>
    <s v="Masser af erfaring"/>
    <s v="Ø.O.F, Omlægningskursus"/>
    <s v="Iben Hammerlund"/>
    <n v="1992"/>
    <n v="31"/>
    <n v="0"/>
    <s v="Selvlært"/>
    <s v="Masser af erfaring"/>
    <s v="Ø.O.F, Omlægningskursus"/>
    <n v="82"/>
    <n v="82"/>
    <n v="2"/>
    <n v="2"/>
    <s v="Ja"/>
    <s v="ja"/>
    <s v="Ja"/>
    <s v="Ja"/>
    <n v="0"/>
    <s v="Ja"/>
    <n v="0"/>
    <s v="Ja"/>
    <n v="0"/>
    <s v="ja"/>
    <n v="0"/>
    <n v="0"/>
    <s v="produktionskøkken"/>
    <n v="0"/>
    <s v="Mindre"/>
    <s v="Mindre"/>
    <n v="0"/>
    <s v="Opvaskemaskine, konvektionsovne, kogeø"/>
    <n v="0"/>
    <n v="0"/>
    <n v="0"/>
    <n v="0"/>
    <n v="0"/>
    <n v="0"/>
    <n v="0"/>
    <n v="0"/>
    <s v="Der er 44 børn i udflytter BH._x000a_Udflytter BH (Mørdunggård, Lynge) der er køkken og køkkentimer_x000a_(Der er 3 modtager køk i inst.)"/>
    <s v="Lone Voss / Nanna"/>
    <s v="18.2.2009"/>
    <n v="0"/>
    <n v="0"/>
    <n v="1"/>
    <n v="6"/>
    <n v="0"/>
    <n v="3"/>
    <n v="0"/>
    <n v="0"/>
    <n v="0"/>
    <n v="0"/>
    <n v="2"/>
    <n v="0"/>
    <n v="0"/>
    <n v="0"/>
    <n v="0"/>
    <n v="0"/>
    <n v="3"/>
    <n v="0"/>
    <n v="0"/>
    <n v="1"/>
    <n v="20"/>
    <s v="Miele"/>
    <n v="6"/>
    <s v="Ja"/>
    <n v="28"/>
    <n v="0"/>
    <n v="0"/>
    <s v="ja"/>
    <n v="2"/>
    <s v="God plads"/>
    <s v="Der er en stor kipsteger_x000a__x000a_Bygningsafdelingen har været på besøg og er i gang med køkkenet, på et eller andet plan? (evt. gulv afløb)._x000a_Hele huset er i gang med en stor ombygnign"/>
    <n v="0"/>
    <x v="0"/>
    <s v="Valby"/>
    <n v="64"/>
    <n v="0"/>
    <n v="111"/>
    <n v="0"/>
    <n v="0"/>
    <n v="0"/>
    <n v="0"/>
    <n v="0"/>
    <n v="0"/>
    <n v="0"/>
    <n v="0"/>
    <n v="0"/>
    <n v="0"/>
    <n v="0"/>
    <n v="275594.99"/>
  </r>
  <r>
    <x v="0"/>
    <s v="37523_u"/>
    <s v="Børnehuset Troldehøj"/>
    <x v="3"/>
    <s v="Gårdstedet 57"/>
    <n v="2500"/>
    <s v="Valby"/>
    <s v="36 17 86 16"/>
    <s v="37523@buf.kk.dk"/>
    <s v="Connie Rasmussen"/>
    <n v="0"/>
    <n v="0"/>
    <n v="0"/>
    <s v="Integreret"/>
    <n v="64"/>
    <n v="0"/>
    <n v="111"/>
    <n v="0"/>
    <n v="0"/>
    <n v="0"/>
    <n v="0"/>
    <n v="0"/>
    <n v="0"/>
    <n v="0"/>
    <n v="5"/>
    <n v="5"/>
    <n v="5"/>
    <n v="5"/>
    <n v="0"/>
    <n v="5"/>
    <n v="0"/>
    <n v="0"/>
    <n v="5"/>
    <n v="0"/>
    <n v="0"/>
    <n v="0"/>
    <n v="0"/>
    <s v="Ja"/>
    <n v="0"/>
    <s v="skal have ansat en ny"/>
    <n v="0"/>
    <n v="15"/>
    <n v="0"/>
    <n v="0"/>
    <n v="0"/>
    <n v="0"/>
    <n v="0"/>
    <n v="0"/>
    <n v="0"/>
    <n v="0"/>
    <n v="0"/>
    <n v="0"/>
    <n v="0"/>
    <n v="80"/>
    <n v="80"/>
    <n v="0"/>
    <n v="2"/>
    <s v="nej"/>
    <s v="ja"/>
    <s v="Ja"/>
    <s v="Ja"/>
    <n v="0"/>
    <s v="Ja"/>
    <n v="0"/>
    <s v="Ja"/>
    <n v="0"/>
    <s v="Nej"/>
    <n v="0"/>
    <n v="0"/>
    <s v="produktionskøkken"/>
    <n v="0"/>
    <n v="0"/>
    <n v="0"/>
    <n v="0"/>
    <n v="0"/>
    <n v="0"/>
    <n v="0"/>
    <n v="0"/>
    <n v="0"/>
    <n v="0"/>
    <n v="0"/>
    <n v="0"/>
    <n v="0"/>
    <s v="opvaskemaskine skal op i arbejdshøjde. En ovn mere."/>
    <s v="Lone Voss"/>
    <d v="1899-12-30T00:00:00"/>
    <n v="0"/>
    <n v="0"/>
    <n v="1"/>
    <n v="4"/>
    <n v="0"/>
    <n v="1"/>
    <n v="0"/>
    <n v="0"/>
    <n v="0"/>
    <n v="1"/>
    <n v="1"/>
    <n v="0"/>
    <n v="0"/>
    <n v="0"/>
    <n v="0"/>
    <n v="1"/>
    <n v="0"/>
    <n v="0"/>
    <n v="0"/>
    <n v="1"/>
    <n v="2"/>
    <s v="Miele"/>
    <n v="4"/>
    <s v="Nej"/>
    <n v="0"/>
    <s v="Ja"/>
    <s v="Ja"/>
    <s v="Nej"/>
    <n v="2"/>
    <s v="God plads"/>
    <n v="0"/>
    <n v="0"/>
    <x v="0"/>
    <s v="Valby"/>
    <n v="64"/>
    <n v="0"/>
    <n v="111"/>
    <n v="0"/>
    <n v="0"/>
    <n v="0"/>
    <n v="0"/>
    <n v="0"/>
    <n v="0"/>
    <n v="0"/>
    <n v="0"/>
    <n v="0"/>
    <n v="0"/>
    <n v="0"/>
    <n v="275594.99"/>
  </r>
  <r>
    <x v="0"/>
    <n v="37539"/>
    <s v="Den instegrerede inst. Ellepilen"/>
    <x v="3"/>
    <s v="Ellestykket 32"/>
    <n v="2450"/>
    <s v="København SV"/>
    <s v="36 17 66 15"/>
    <s v="37539@buf.kk.dk"/>
    <s v="Martin Rosenquist Andersen"/>
    <n v="38868972"/>
    <n v="0"/>
    <s v="37539@buf.kk.dk"/>
    <s v="Integreret"/>
    <n v="36"/>
    <n v="0"/>
    <n v="65"/>
    <n v="25"/>
    <n v="0"/>
    <n v="0"/>
    <n v="0"/>
    <s v="Nej"/>
    <n v="0"/>
    <n v="0"/>
    <n v="5"/>
    <n v="5"/>
    <n v="5"/>
    <n v="5"/>
    <n v="0"/>
    <n v="5"/>
    <n v="5"/>
    <n v="5"/>
    <n v="5"/>
    <n v="5"/>
    <n v="230000"/>
    <n v="230000"/>
    <n v="0"/>
    <s v="Ja"/>
    <n v="0"/>
    <s v="Susanne Naugaard"/>
    <n v="2004"/>
    <n v="34"/>
    <n v="0"/>
    <n v="0"/>
    <s v="5 års erfaring"/>
    <s v="økologisk oplysnings forbund, Madhus kurser"/>
    <s v="Margrethe Hanberg"/>
    <n v="2009"/>
    <n v="15"/>
    <n v="0"/>
    <n v="0"/>
    <s v="3 års erfaring"/>
    <n v="0"/>
    <n v="95"/>
    <n v="95"/>
    <n v="2"/>
    <n v="2"/>
    <s v="Ja"/>
    <s v="Nej"/>
    <s v="Ja"/>
    <n v="0"/>
    <n v="0"/>
    <n v="0"/>
    <n v="0"/>
    <n v="0"/>
    <n v="0"/>
    <n v="0"/>
    <s v="Der er en 3. køkkenmedarbejde, som laver mad i udflytterbørnehaven"/>
    <n v="0"/>
    <s v="produktionskøkken"/>
    <n v="0"/>
    <n v="0"/>
    <n v="0"/>
    <n v="0"/>
    <s v="kunne godt bruge en konvektionsovn og ny industriovn"/>
    <n v="0"/>
    <n v="0"/>
    <n v="0"/>
    <n v="0"/>
    <n v="0"/>
    <n v="0"/>
    <n v="0"/>
    <n v="0"/>
    <n v="0"/>
    <n v="0"/>
    <n v="0"/>
    <n v="0"/>
    <n v="0"/>
    <n v="0"/>
    <n v="6"/>
    <n v="0"/>
    <n v="2"/>
    <n v="0"/>
    <n v="0"/>
    <n v="0"/>
    <n v="0"/>
    <n v="2"/>
    <n v="0"/>
    <n v="0"/>
    <n v="0"/>
    <n v="0"/>
    <n v="0"/>
    <n v="1"/>
    <n v="0"/>
    <n v="1"/>
    <n v="0"/>
    <n v="20"/>
    <s v="Miele"/>
    <n v="0"/>
    <n v="0"/>
    <n v="0"/>
    <s v="Ja"/>
    <s v="Ja"/>
    <s v="ja"/>
    <n v="3"/>
    <s v="Begrænset"/>
    <n v="0"/>
    <n v="0"/>
    <x v="0"/>
    <s v="Valby"/>
    <n v="36"/>
    <n v="0"/>
    <n v="60"/>
    <n v="25"/>
    <n v="6"/>
    <n v="4"/>
    <n v="0"/>
    <n v="0"/>
    <n v="0"/>
    <n v="0"/>
    <n v="0"/>
    <n v="0"/>
    <n v="0"/>
    <n v="0"/>
    <n v="204992.77"/>
  </r>
  <r>
    <x v="0"/>
    <n v="37543"/>
    <s v="Mælkebøtten"/>
    <x v="3"/>
    <s v="Centerparken 20"/>
    <n v="2500"/>
    <s v="Valby"/>
    <s v="36 17 88 38"/>
    <s v="37543@buf.kk.dk"/>
    <s v="Hanne Mørkved"/>
    <n v="0"/>
    <n v="0"/>
    <s v="37543@buf.kk.dk"/>
    <s v="Integreret"/>
    <n v="43"/>
    <n v="0"/>
    <n v="40"/>
    <n v="0"/>
    <n v="0"/>
    <n v="0"/>
    <n v="0"/>
    <s v="Nej"/>
    <n v="0"/>
    <n v="0"/>
    <n v="5"/>
    <n v="5"/>
    <n v="5"/>
    <n v="5"/>
    <n v="0"/>
    <n v="5"/>
    <n v="0"/>
    <n v="0"/>
    <n v="5"/>
    <n v="0"/>
    <n v="212000"/>
    <n v="212000"/>
    <n v="0"/>
    <s v="Ja"/>
    <s v="nej"/>
    <s v="Karina Christensen"/>
    <n v="2003"/>
    <n v="36"/>
    <n v="0"/>
    <s v="?"/>
    <n v="0"/>
    <n v="0"/>
    <n v="0"/>
    <n v="0"/>
    <n v="0"/>
    <n v="0"/>
    <n v="0"/>
    <n v="0"/>
    <n v="0"/>
    <n v="80"/>
    <n v="80"/>
    <n v="3"/>
    <n v="2"/>
    <s v="Ja"/>
    <s v="ja"/>
    <s v="Ja"/>
    <s v="Ja"/>
    <s v="Der er noget der, der skal optimeres til"/>
    <s v="Ja"/>
    <n v="0"/>
    <s v="Ja"/>
    <n v="0"/>
    <s v="Nej"/>
    <s v="Vil gerne have hjælp"/>
    <n v="0"/>
    <s v="produktionskøkken"/>
    <s v="nej"/>
    <n v="0"/>
    <s v="Større"/>
    <s v="ja"/>
    <s v="Gammelt, slidt._x000a_Inv.: hylder, bordplader, kogebord, (opvaskemaskine)_x000a_2 varmluftsovne ( Der er et lille rum ved køk der kan inddrages, vil være optimalt, kræver nedrivning af væg"/>
    <n v="0"/>
    <n v="0"/>
    <n v="0"/>
    <n v="0"/>
    <n v="0"/>
    <n v="0"/>
    <n v="0"/>
    <n v="0"/>
    <s v="Kan starte op med kold mad eller komponentmodellen udefra pr. 1.1.10. På sigt en ombygning af køk for at det er optimalt."/>
    <s v="Lone Voss / Nanna"/>
    <s v="18.2.2009"/>
    <n v="0"/>
    <n v="0"/>
    <n v="0"/>
    <n v="0"/>
    <n v="0"/>
    <n v="2"/>
    <n v="0"/>
    <n v="0"/>
    <n v="0"/>
    <n v="2"/>
    <n v="1"/>
    <n v="0"/>
    <n v="0"/>
    <n v="0"/>
    <n v="0"/>
    <n v="2"/>
    <n v="1"/>
    <n v="0"/>
    <n v="0"/>
    <n v="1"/>
    <n v="20"/>
    <s v="Miele"/>
    <n v="3"/>
    <s v="Ja"/>
    <n v="10"/>
    <n v="0"/>
    <n v="0"/>
    <s v="ja"/>
    <n v="2"/>
    <s v="Begrænset"/>
    <s v="Samme leder som Børnehuset Hornemanns Vænge, Hornemanns Vænge 37, 2500 Valby"/>
    <n v="0"/>
    <x v="0"/>
    <s v="Valby"/>
    <n v="45"/>
    <n v="0"/>
    <n v="40"/>
    <n v="0"/>
    <n v="0"/>
    <n v="0"/>
    <n v="0"/>
    <n v="0"/>
    <n v="0"/>
    <n v="0"/>
    <n v="0"/>
    <n v="0"/>
    <n v="0"/>
    <n v="0"/>
    <n v="216928.96"/>
  </r>
  <r>
    <x v="0"/>
    <n v="37545"/>
    <s v="Isbjørnen"/>
    <x v="3"/>
    <s v="Bymosevej 2"/>
    <n v="2500"/>
    <s v="Valby"/>
    <s v="36 46 76 89"/>
    <s v="37545@buf.kk.dk"/>
    <s v="Annette Jørgensen"/>
    <n v="36169213"/>
    <n v="0"/>
    <s v="37545@buf.kk.dk"/>
    <s v="Integreret"/>
    <n v="60"/>
    <n v="0"/>
    <n v="112"/>
    <n v="0"/>
    <n v="0"/>
    <n v="0"/>
    <n v="0"/>
    <s v="Nej"/>
    <n v="0"/>
    <n v="0"/>
    <n v="5"/>
    <n v="5"/>
    <n v="5"/>
    <n v="5"/>
    <n v="0"/>
    <n v="5"/>
    <n v="5"/>
    <n v="0"/>
    <n v="5"/>
    <n v="0"/>
    <n v="200000"/>
    <n v="200000"/>
    <n v="0"/>
    <s v="Ja"/>
    <s v="nej"/>
    <s v="Nina Johansen"/>
    <n v="2001"/>
    <n v="37"/>
    <n v="0"/>
    <s v="Køkkenassistnet"/>
    <s v="18 år i daginstitution."/>
    <s v="Mange fx økologi pg bage"/>
    <s v="Ninja Laursen"/>
    <n v="2007"/>
    <n v="20"/>
    <n v="0"/>
    <s v="Ernæringsassistent"/>
    <s v="Plejehjem"/>
    <s v="Økologi m.m. "/>
    <n v="100"/>
    <n v="100"/>
    <n v="3"/>
    <n v="2"/>
    <s v="Ja"/>
    <s v="ja"/>
    <s v="Ja"/>
    <s v="Ja"/>
    <n v="0"/>
    <s v="Ja"/>
    <n v="0"/>
    <s v="Ja"/>
    <n v="0"/>
    <s v="ja"/>
    <s v="Der er en 3. medarbejder. Ling Dia. Flexjob 20 timer, hun ligger udenfor nomering da hun er i flexjob. AMO kursus, bl.a. hygiejne"/>
    <n v="0"/>
    <s v="produktionskøkken"/>
    <s v="nej"/>
    <s v="Mindre"/>
    <s v="Ingen"/>
    <s v="Nej"/>
    <s v="Et hæve/sænke-bord e.l. til at stå frit i rummet, -køkkenø. Borde og stole. Ekstra skabe"/>
    <n v="0"/>
    <n v="0"/>
    <n v="0"/>
    <n v="0"/>
    <n v="0"/>
    <n v="0"/>
    <n v="0"/>
    <n v="0"/>
    <n v="0"/>
    <s v="Birgitte Glerup / Nanna"/>
    <d v="2009-03-05T00:00:00"/>
    <n v="0"/>
    <n v="0"/>
    <n v="1"/>
    <n v="6"/>
    <n v="0"/>
    <n v="1"/>
    <n v="0"/>
    <n v="0"/>
    <n v="0"/>
    <n v="0"/>
    <n v="0"/>
    <n v="3"/>
    <n v="0"/>
    <n v="0"/>
    <n v="1"/>
    <n v="1"/>
    <n v="0"/>
    <n v="1"/>
    <n v="1"/>
    <n v="1"/>
    <n v="2"/>
    <s v="Comenda"/>
    <n v="0"/>
    <s v="Ja"/>
    <n v="30"/>
    <s v="Nej"/>
    <s v="Ja"/>
    <s v="ja"/>
    <n v="3"/>
    <s v="Begrænset"/>
    <s v="Der er 44 børn i et andet hus, der er trapper imellem, så mad kan ej køres på trækvogn. Problemet kan løses ved at der dækkes op i &quot;hovedhuset&quot;_x000a_Kan borde stole finansieres?_x000a__x000a_MADHUSKOMMENTAR: Udover at alle ernærings-økologi-måltidspolitik(vedlagt) er der en god og venlig tone og meget stor rummelighed overfor person i flexjob. Stedet kunne være godt til praktikanter med behov for ekstra støtte."/>
    <n v="0"/>
    <x v="0"/>
    <s v="Valby"/>
    <n v="60"/>
    <n v="0"/>
    <n v="112"/>
    <n v="0"/>
    <n v="0"/>
    <n v="0"/>
    <n v="0"/>
    <n v="0"/>
    <n v="0"/>
    <n v="0"/>
    <n v="0"/>
    <n v="0"/>
    <n v="0"/>
    <n v="0"/>
    <n v="341191.47"/>
  </r>
  <r>
    <x v="0"/>
    <n v="37598"/>
    <s v="Villa Valby"/>
    <x v="3"/>
    <s v="Sjælør Boulevard 151"/>
    <n v="2500"/>
    <s v="Valby"/>
    <s v="36 16 82 32"/>
    <s v="fk08@buf.kk.dk"/>
    <s v="Lykke Abildgaard"/>
    <n v="36161185"/>
    <n v="0"/>
    <n v="0"/>
    <s v="Integreret"/>
    <n v="12"/>
    <n v="0"/>
    <n v="48"/>
    <n v="0"/>
    <n v="0"/>
    <n v="0"/>
    <n v="0"/>
    <n v="0"/>
    <n v="0"/>
    <n v="0"/>
    <n v="5"/>
    <n v="5"/>
    <n v="5"/>
    <n v="5"/>
    <n v="0"/>
    <n v="5"/>
    <n v="0"/>
    <n v="0"/>
    <n v="5"/>
    <n v="0"/>
    <n v="50000"/>
    <n v="50000"/>
    <n v="0"/>
    <s v="Ja"/>
    <s v="nej"/>
    <s v="Anette Jensen"/>
    <n v="1992"/>
    <n v="30"/>
    <n v="0"/>
    <s v="Ufaglært"/>
    <s v="Mange års erfaring, selvlært. Indgår på stuerne"/>
    <s v="Økologikursus. Hygiejne"/>
    <n v="0"/>
    <n v="0"/>
    <n v="0"/>
    <n v="0"/>
    <n v="0"/>
    <n v="0"/>
    <n v="0"/>
    <n v="90"/>
    <n v="90"/>
    <n v="2"/>
    <n v="2"/>
    <s v="Ja"/>
    <s v="ja"/>
    <s v="Ja"/>
    <s v="Ja"/>
    <n v="0"/>
    <s v="Ja"/>
    <s v="Der er ikke blevet talt om emnet, lederen sikker på at de bakker op"/>
    <s v="Ja"/>
    <n v="0"/>
    <s v="ja"/>
    <s v="Der spørges til levering af mad under køkkenpersonales sygdom  / kursus"/>
    <n v="0"/>
    <s v="produktionskøkken"/>
    <s v="Ja"/>
    <s v="Ingen"/>
    <s v="Ingen"/>
    <n v="0"/>
    <n v="0"/>
    <n v="0"/>
    <n v="0"/>
    <n v="0"/>
    <n v="0"/>
    <n v="0"/>
    <n v="0"/>
    <n v="0"/>
    <n v="0"/>
    <n v="0"/>
    <s v="Birgitte Glerup / Nanna"/>
    <s v="20.2.2009"/>
    <n v="0"/>
    <n v="0"/>
    <n v="1"/>
    <n v="5"/>
    <n v="0"/>
    <n v="2"/>
    <n v="0"/>
    <n v="0"/>
    <n v="0"/>
    <n v="0"/>
    <n v="2"/>
    <n v="0"/>
    <n v="0"/>
    <n v="0"/>
    <n v="0"/>
    <n v="0"/>
    <n v="1"/>
    <n v="0"/>
    <n v="0"/>
    <n v="1"/>
    <n v="20"/>
    <s v="Miele"/>
    <n v="4"/>
    <n v="0"/>
    <n v="5"/>
    <s v="Ja"/>
    <s v="Ja"/>
    <s v="Nej"/>
    <n v="3"/>
    <s v="God plads"/>
    <s v="MADHUSKOMMENTAR: Leder og personale er ikke glade for at skulle give børnemad. De har gjort det før 3 gange om ugen. Men de ved i inst. At de skal og vil hellere selv lave mad end have det udefra"/>
    <n v="0"/>
    <x v="0"/>
    <s v="Valby"/>
    <n v="12"/>
    <n v="0"/>
    <n v="40"/>
    <n v="0"/>
    <n v="0"/>
    <n v="0"/>
    <n v="0"/>
    <n v="0"/>
    <n v="8"/>
    <n v="0"/>
    <n v="0"/>
    <n v="0"/>
    <n v="0"/>
    <n v="0"/>
    <n v="103278.56"/>
  </r>
  <r>
    <x v="0"/>
    <n v="37654"/>
    <s v="Børnehuset Solstrålen"/>
    <x v="3"/>
    <s v="Høffdingsvej 43"/>
    <n v="2500"/>
    <s v="Valby"/>
    <n v="36177656"/>
    <s v="solstraalen@buf.kk.dk"/>
    <s v="Camilla Sørensen"/>
    <n v="0"/>
    <n v="0"/>
    <s v="1137@buf.kk.dk"/>
    <s v="Integreret"/>
    <n v="28"/>
    <n v="0"/>
    <n v="44"/>
    <n v="0"/>
    <n v="0"/>
    <n v="0"/>
    <n v="0"/>
    <s v="ja"/>
    <n v="1"/>
    <n v="0"/>
    <n v="5"/>
    <n v="5"/>
    <n v="4"/>
    <n v="5"/>
    <n v="0"/>
    <n v="5"/>
    <n v="0"/>
    <n v="0"/>
    <n v="5"/>
    <n v="0"/>
    <n v="75000"/>
    <n v="0"/>
    <n v="0"/>
    <s v="Ja"/>
    <s v="nej"/>
    <s v="Marianne Bertelsen"/>
    <n v="2007"/>
    <n v="30"/>
    <n v="0"/>
    <s v="Pædagog"/>
    <s v="Har været ansat i Albertslund kommune hvor alle får mad - deltaget i køkkenarbejde"/>
    <s v="Hygiejne, økologikursus (Dogme)"/>
    <n v="0"/>
    <n v="0"/>
    <n v="0"/>
    <n v="0"/>
    <n v="0"/>
    <n v="0"/>
    <n v="0"/>
    <n v="95"/>
    <n v="0"/>
    <n v="2"/>
    <n v="2"/>
    <s v="Ja"/>
    <s v="Nej"/>
    <s v="Ja"/>
    <s v="Ja"/>
    <s v="Men har ikke pt. Køkkenkapacitet, se vedlagte"/>
    <s v="Ja"/>
    <s v="Delte meninger om madordning i BH, glade for lokal mad"/>
    <s v="Ja"/>
    <s v="Men ser store udfordringer i at inst. Er delt i to"/>
    <s v="Nej"/>
    <s v="Vil gerne benytte Madhusets tilbud"/>
    <n v="0"/>
    <s v="produktionskøkken"/>
    <s v="nej"/>
    <s v="Mindre"/>
    <s v="Ingen"/>
    <s v="Nej"/>
    <n v="0"/>
    <n v="0"/>
    <n v="0"/>
    <n v="0"/>
    <n v="0"/>
    <n v="0"/>
    <n v="0"/>
    <n v="0"/>
    <n v="0"/>
    <s v="Men er umiddelbart ikke indrettet til også at dække børnehavens behov"/>
    <s v="Birgitte Glerup / Nanna"/>
    <s v="26.2.2009"/>
    <n v="0"/>
    <n v="1"/>
    <n v="0"/>
    <n v="0"/>
    <n v="2"/>
    <n v="0"/>
    <n v="0"/>
    <n v="0"/>
    <n v="0"/>
    <n v="0"/>
    <n v="2"/>
    <n v="0"/>
    <n v="0"/>
    <n v="0"/>
    <n v="0"/>
    <n v="0"/>
    <n v="0"/>
    <n v="0"/>
    <n v="1"/>
    <n v="1"/>
    <n v="20"/>
    <s v="Miele"/>
    <n v="0"/>
    <s v="Ja"/>
    <n v="10"/>
    <s v="Nej"/>
    <s v="Ja"/>
    <s v="Nej"/>
    <n v="3"/>
    <s v="ingen plads"/>
    <s v="Vug og BH er fordelt i 2 bygninger, Vug har prod. Køk BH har ikke. _x000a_Evt. model: Alt laves i vug og transporteres til BH, BH vasker selv op i lille køk. _x000a_Vug køk opgraderes m. kogebord m. 4/5 plader._x000a_Kan det lille køk i BH godkendes til modtagerkøkken? Er det tilladt at transpotere mad, hvordan? "/>
    <n v="0"/>
    <x v="0"/>
    <s v="Valby"/>
    <n v="27"/>
    <n v="0"/>
    <n v="44"/>
    <n v="0"/>
    <n v="0"/>
    <n v="0"/>
    <n v="0"/>
    <n v="0"/>
    <n v="0"/>
    <n v="0"/>
    <n v="0"/>
    <n v="0"/>
    <n v="0"/>
    <n v="0"/>
    <n v="108576.61"/>
  </r>
  <r>
    <x v="0"/>
    <s v="37654_2"/>
    <s v="Børnehuset Solstrålen"/>
    <x v="3"/>
    <s v="Høffdingsvej 43"/>
    <n v="2500"/>
    <s v="Valby"/>
    <n v="36177656"/>
    <s v="solstraalen@buf.kk.dk"/>
    <s v="Camilla Sørensen"/>
    <n v="0"/>
    <n v="0"/>
    <s v="1137@buf.kk.dk"/>
    <s v="Integreret"/>
    <n v="28"/>
    <n v="0"/>
    <n v="44"/>
    <n v="0"/>
    <n v="0"/>
    <n v="0"/>
    <n v="0"/>
    <s v="ja"/>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1"/>
    <n v="0"/>
    <n v="0"/>
    <n v="0"/>
    <n v="0"/>
    <n v="0"/>
    <n v="0"/>
    <n v="0"/>
    <n v="0"/>
    <n v="1"/>
    <n v="0"/>
    <n v="0"/>
    <n v="0"/>
    <n v="0"/>
    <n v="0"/>
    <n v="0"/>
    <n v="0"/>
    <n v="0"/>
    <n v="1"/>
    <n v="20"/>
    <s v="Miele"/>
    <n v="0"/>
    <n v="0"/>
    <n v="0"/>
    <n v="0"/>
    <n v="0"/>
    <n v="0"/>
    <n v="0"/>
    <s v="ingen plads"/>
    <n v="0"/>
    <n v="0"/>
    <x v="0"/>
    <s v="Valby"/>
    <n v="27"/>
    <n v="0"/>
    <n v="44"/>
    <n v="0"/>
    <n v="0"/>
    <n v="0"/>
    <n v="0"/>
    <n v="0"/>
    <n v="0"/>
    <n v="0"/>
    <n v="0"/>
    <n v="0"/>
    <n v="0"/>
    <n v="0"/>
    <n v="108576.61"/>
  </r>
  <r>
    <x v="0"/>
    <n v="35519"/>
    <s v="Den integrerede institution Dybendalsvej"/>
    <x v="4"/>
    <s v="Dybendalsvej 65"/>
    <n v="2720"/>
    <s v="Vanløse"/>
    <s v="38 71 97 09"/>
    <s v="35519@buf.kk.dk"/>
    <s v="Marianne Manley Hansen"/>
    <n v="38195658"/>
    <n v="38719709"/>
    <s v="35519@buf.kk.dk"/>
    <s v="Integreret"/>
    <n v="12"/>
    <n v="0"/>
    <n v="37"/>
    <n v="0"/>
    <n v="0"/>
    <n v="0"/>
    <n v="0"/>
    <s v="Nej"/>
    <n v="0"/>
    <n v="0"/>
    <n v="5"/>
    <n v="5"/>
    <n v="5"/>
    <n v="5"/>
    <n v="0"/>
    <n v="5"/>
    <n v="0"/>
    <n v="0"/>
    <n v="5"/>
    <n v="0"/>
    <n v="59000"/>
    <n v="10000"/>
    <n v="0"/>
    <s v="Ja"/>
    <s v="nej"/>
    <s v="Lydia"/>
    <n v="2008"/>
    <n v="20"/>
    <n v="0"/>
    <s v="ufaglært"/>
    <s v="ved ikke (er sygemeldt)"/>
    <n v="0"/>
    <n v="0"/>
    <n v="0"/>
    <n v="0"/>
    <n v="0"/>
    <n v="0"/>
    <n v="0"/>
    <n v="0"/>
    <n v="85"/>
    <n v="90"/>
    <n v="1"/>
    <n v="1"/>
    <s v="Ja"/>
    <s v="Nej"/>
    <s v="Ja"/>
    <s v="Ja"/>
    <s v="Det kniber med pladsen, men er indstillet på at lave noget mad selv. Er dog bange for at der vil gå for meget tid fra børnene"/>
    <s v="Nej"/>
    <s v="skeptiske pga manglende info om hvilken mad der kommer"/>
    <s v="Nej"/>
    <n v="0"/>
    <s v="Nej"/>
    <s v="måske"/>
    <n v="0"/>
    <s v="Køkken blandet tilvirk"/>
    <n v="0"/>
    <n v="0"/>
    <n v="0"/>
    <n v="0"/>
    <n v="0"/>
    <n v="0"/>
    <n v="0"/>
    <s v="Ja"/>
    <n v="0"/>
    <s v="Større"/>
    <s v="ovn, kogeplader, køleskabe"/>
    <n v="0"/>
    <n v="0"/>
    <n v="0"/>
    <s v="Mariah / Sine"/>
    <d v="2009-03-16T00:00:00"/>
    <n v="0"/>
    <n v="0"/>
    <n v="1"/>
    <n v="4"/>
    <n v="0"/>
    <n v="0"/>
    <n v="1"/>
    <n v="0"/>
    <n v="0"/>
    <n v="0"/>
    <n v="1"/>
    <n v="0"/>
    <n v="0"/>
    <n v="1"/>
    <n v="0"/>
    <n v="0"/>
    <n v="0"/>
    <n v="0"/>
    <n v="1"/>
    <n v="1"/>
    <n v="25"/>
    <s v="Miele"/>
    <n v="3"/>
    <s v="Nej"/>
    <n v="0"/>
    <s v="Ja"/>
    <s v="Nej"/>
    <s v="Nej"/>
    <n v="1"/>
    <s v="Begrænset"/>
    <n v="0"/>
    <n v="0"/>
    <x v="0"/>
    <s v="Vanløse/Brønshøj-Husum"/>
    <n v="12"/>
    <n v="0"/>
    <n v="37"/>
    <n v="0"/>
    <n v="0"/>
    <n v="0"/>
    <n v="0"/>
    <n v="0"/>
    <n v="0"/>
    <n v="0"/>
    <n v="0"/>
    <n v="0"/>
    <n v="0"/>
    <n v="0"/>
    <n v="58041.58"/>
  </r>
  <r>
    <x v="0"/>
    <n v="35527"/>
    <s v="Riiset"/>
    <x v="4"/>
    <s v="Bellahøjvej 46"/>
    <n v="2700"/>
    <s v="Brønshøj"/>
    <s v="38 28 87 99"/>
    <s v="35527@buf.kk.dk"/>
    <n v="0"/>
    <s v="."/>
    <s v="."/>
    <n v="0"/>
    <s v="Integreret"/>
    <n v="40"/>
    <n v="0"/>
    <n v="40"/>
    <n v="0"/>
    <n v="0"/>
    <n v="0"/>
    <n v="0"/>
    <n v="0"/>
    <n v="0"/>
    <n v="0"/>
    <n v="5"/>
    <n v="0"/>
    <n v="5"/>
    <n v="5"/>
    <n v="0"/>
    <n v="5"/>
    <n v="5"/>
    <n v="0"/>
    <n v="5"/>
    <n v="0"/>
    <n v="187500"/>
    <n v="40000"/>
    <n v="0"/>
    <n v="0"/>
    <n v="0"/>
    <n v="0"/>
    <n v="0"/>
    <n v="0"/>
    <n v="0"/>
    <n v="0"/>
    <n v="0"/>
    <n v="0"/>
    <n v="0"/>
    <n v="0"/>
    <n v="0"/>
    <n v="0"/>
    <n v="0"/>
    <n v="0"/>
    <n v="0"/>
    <n v="95"/>
    <n v="95"/>
    <n v="0"/>
    <n v="1"/>
    <s v="Ja"/>
    <s v="Nej"/>
    <s v="nej"/>
    <s v="Ja"/>
    <n v="0"/>
    <s v="Ja"/>
    <n v="0"/>
    <s v="Ja"/>
    <n v="0"/>
    <s v="Nej"/>
    <n v="0"/>
    <n v="0"/>
    <s v="Modtagerkøkken"/>
    <s v="nej"/>
    <n v="0"/>
    <n v="0"/>
    <n v="0"/>
    <n v="0"/>
    <n v="0"/>
    <n v="0"/>
    <n v="0"/>
    <n v="0"/>
    <n v="0"/>
    <n v="0"/>
    <n v="0"/>
    <n v="0"/>
    <n v="0"/>
    <s v="Lone Voss"/>
    <n v="0"/>
    <n v="0"/>
    <n v="1"/>
    <n v="0"/>
    <n v="4"/>
    <n v="1"/>
    <n v="0"/>
    <n v="0"/>
    <n v="0"/>
    <n v="0"/>
    <n v="3"/>
    <n v="0"/>
    <n v="0"/>
    <n v="0"/>
    <n v="0"/>
    <n v="0"/>
    <n v="0"/>
    <n v="0"/>
    <n v="0"/>
    <n v="1"/>
    <n v="1"/>
    <n v="120"/>
    <s v="Bosch"/>
    <n v="1"/>
    <s v="Nej"/>
    <n v="0"/>
    <s v="Nej"/>
    <s v="Nej"/>
    <s v="Nej"/>
    <n v="2"/>
    <s v="ingen plads"/>
    <n v="0"/>
    <n v="0"/>
    <x v="0"/>
    <s v="Vanløse/Brønshøj-Husum"/>
    <n v="40"/>
    <n v="0"/>
    <n v="40"/>
    <n v="0"/>
    <n v="0"/>
    <n v="0"/>
    <n v="0"/>
    <n v="0"/>
    <n v="0"/>
    <n v="0"/>
    <n v="0"/>
    <n v="0"/>
    <n v="0"/>
    <n v="0"/>
    <n v="152715.21"/>
  </r>
  <r>
    <x v="0"/>
    <n v="35535"/>
    <s v="Damhuset"/>
    <x v="4"/>
    <s v="Ålekistevej 12"/>
    <n v="2720"/>
    <s v="Vanløse"/>
    <s v="38 74 38 01"/>
    <s v="35535@buf.kk.dk"/>
    <s v="Bente Rasmussen (konst.)"/>
    <n v="0"/>
    <n v="0"/>
    <s v="damhuset@mail.tele.dk"/>
    <s v="Integreret"/>
    <n v="16"/>
    <n v="0"/>
    <n v="38"/>
    <n v="0"/>
    <n v="0"/>
    <n v="0"/>
    <n v="0"/>
    <s v="Nej"/>
    <n v="0"/>
    <n v="0"/>
    <n v="5"/>
    <n v="5"/>
    <n v="5"/>
    <n v="5"/>
    <n v="0"/>
    <n v="5"/>
    <n v="0"/>
    <n v="0"/>
    <n v="5"/>
    <n v="0"/>
    <n v="104000"/>
    <n v="45000"/>
    <n v="0"/>
    <n v="0"/>
    <n v="0"/>
    <n v="0"/>
    <n v="0"/>
    <n v="0"/>
    <n v="0"/>
    <n v="0"/>
    <n v="0"/>
    <n v="0"/>
    <n v="0"/>
    <n v="0"/>
    <n v="0"/>
    <n v="0"/>
    <n v="0"/>
    <n v="0"/>
    <n v="0"/>
    <n v="95"/>
    <n v="95"/>
    <n v="1"/>
    <n v="1"/>
    <s v="nej"/>
    <s v="Nej"/>
    <s v="Ja"/>
    <s v="Ja"/>
    <n v="0"/>
    <s v="Ja"/>
    <n v="0"/>
    <s v="Ja"/>
    <n v="0"/>
    <s v="ja"/>
    <s v="Regner med de har en. Hun er evt. interesseret i Kbh Madhus kurser."/>
    <n v="0"/>
    <s v="produktionskøkken"/>
    <s v="nej"/>
    <s v="Mindre"/>
    <s v="Mindre"/>
    <s v="Nej"/>
    <s v="to ovne i stedet for dårligt fungerende hæve/sænkebord. Indbygning af ekstra vask (hvis det kræves af fødevaremyndighederne). To nye høje køleskabe + 1 fryser (evt. 2 i bordhøjde). Der skal en lille ombygning til for det hele være der. Arkitekt??"/>
    <n v="0"/>
    <n v="0"/>
    <n v="0"/>
    <n v="0"/>
    <n v="0"/>
    <n v="0"/>
    <n v="0"/>
    <n v="0"/>
    <s v="Personale er nye så der skal opbygges kostudvalg og sundhedspolitik"/>
    <s v="Birgitte Glerup / Sine"/>
    <d v="2009-03-25T00:00:00"/>
    <n v="0"/>
    <n v="0"/>
    <n v="1"/>
    <n v="4"/>
    <n v="1"/>
    <n v="1"/>
    <n v="0"/>
    <n v="0"/>
    <n v="0"/>
    <n v="2"/>
    <n v="1"/>
    <n v="0"/>
    <n v="0"/>
    <n v="0"/>
    <n v="0"/>
    <n v="2"/>
    <n v="0"/>
    <n v="0"/>
    <n v="0"/>
    <n v="1"/>
    <n v="20"/>
    <s v="Miele"/>
    <n v="7"/>
    <s v="Ja"/>
    <n v="0"/>
    <s v="Nej"/>
    <s v="Ja"/>
    <s v="Nej"/>
    <n v="1"/>
    <s v="ingen plads"/>
    <s v="Bordplads vil blive reduceret efter lille men nødvendig ombygning. Fint køkken, der kan blive rigtig velfungerende. Stor velvilje overfor lokal produktion. Har ansat en pædagog der meget gerne vil have køkkenstillingen."/>
    <n v="0"/>
    <x v="0"/>
    <s v="Vanløse/Brønshøj-Husum"/>
    <n v="16"/>
    <n v="0"/>
    <n v="37"/>
    <n v="0"/>
    <n v="0"/>
    <n v="0"/>
    <n v="0"/>
    <n v="0"/>
    <n v="0"/>
    <n v="0"/>
    <n v="0"/>
    <n v="0"/>
    <n v="0"/>
    <n v="0"/>
    <n v="71988.58"/>
  </r>
  <r>
    <x v="0"/>
    <n v="35536"/>
    <s v="Grønnebakken"/>
    <x v="4"/>
    <s v="Frederiksgårds Allé 17"/>
    <n v="2720"/>
    <s v="Vanløse"/>
    <s v="38 86 51 90"/>
    <s v="35536@buf.kk.dk"/>
    <s v="Nanna Agerlin Petersen"/>
    <n v="38749164"/>
    <n v="38865190"/>
    <s v="35536@buf.kk.dk"/>
    <s v="Integreret"/>
    <n v="24"/>
    <n v="0"/>
    <n v="40"/>
    <n v="0"/>
    <n v="0"/>
    <n v="0"/>
    <n v="0"/>
    <s v="Nej"/>
    <n v="0"/>
    <n v="0"/>
    <n v="5"/>
    <n v="5"/>
    <n v="5"/>
    <n v="5"/>
    <n v="0"/>
    <n v="5"/>
    <n v="0"/>
    <n v="0"/>
    <n v="5"/>
    <n v="0"/>
    <n v="60000"/>
    <n v="0"/>
    <n v="0"/>
    <s v="Ja"/>
    <s v="nej"/>
    <s v="Annie Holm"/>
    <n v="1995"/>
    <n v="34"/>
    <n v="0"/>
    <n v="0"/>
    <s v="40 års erfaring"/>
    <s v="Ø.O.F., SUHR'S"/>
    <n v="0"/>
    <n v="0"/>
    <n v="0"/>
    <n v="0"/>
    <n v="0"/>
    <n v="0"/>
    <n v="0"/>
    <n v="75"/>
    <n v="75"/>
    <n v="1"/>
    <n v="1"/>
    <s v="Ja"/>
    <s v="Nej"/>
    <s v="Ja"/>
    <s v="Ja"/>
    <n v="0"/>
    <s v="Ja"/>
    <n v="0"/>
    <s v="Nej"/>
    <s v="tager mest på tur og vil ikke have at de skal blive begrænset pga maden"/>
    <s v="ja"/>
    <s v="Vil måske gerne have hjælp"/>
    <n v="0"/>
    <s v="produktionskøkken"/>
    <s v="nej"/>
    <s v="Mindre"/>
    <s v="Ingen"/>
    <s v="Nej"/>
    <s v="et nyt komfur, evt. ny opvasker og fryser"/>
    <n v="0"/>
    <n v="0"/>
    <n v="0"/>
    <n v="0"/>
    <n v="0"/>
    <n v="0"/>
    <n v="0"/>
    <n v="0"/>
    <n v="0"/>
    <s v="Cathrine Jerrik / Sine"/>
    <d v="2009-03-12T00:00:00"/>
    <n v="0"/>
    <n v="1"/>
    <n v="0"/>
    <n v="4"/>
    <n v="0"/>
    <n v="1"/>
    <n v="0"/>
    <n v="0"/>
    <n v="0"/>
    <n v="0"/>
    <n v="2"/>
    <n v="0"/>
    <n v="0"/>
    <n v="1"/>
    <n v="0"/>
    <n v="1"/>
    <n v="1"/>
    <n v="0"/>
    <n v="0"/>
    <n v="1"/>
    <n v="20"/>
    <s v="Miele"/>
    <n v="4"/>
    <s v="Nej"/>
    <n v="0"/>
    <s v="Ja"/>
    <s v="Ja"/>
    <s v="Nej"/>
    <n v="1"/>
    <s v="Begrænset"/>
    <s v="Trænger til nyt komfur + emhætte"/>
    <n v="0"/>
    <x v="0"/>
    <s v="Vanløse/Brønshøj-Husum"/>
    <n v="24"/>
    <n v="0"/>
    <n v="40"/>
    <n v="0"/>
    <n v="0"/>
    <n v="0"/>
    <n v="0"/>
    <n v="0"/>
    <n v="0"/>
    <n v="0"/>
    <n v="0"/>
    <n v="0"/>
    <n v="0"/>
    <n v="0"/>
    <n v="60111.46"/>
  </r>
  <r>
    <x v="0"/>
    <n v="35677"/>
    <s v="Børnehuset Spiretoppen"/>
    <x v="4"/>
    <s v="Linde Allé 32"/>
    <n v="2720"/>
    <s v="Vanløse"/>
    <s v="38 79 60 50"/>
    <s v="35677@buf.kk.dk"/>
    <s v="Vivi Gutfelt"/>
    <n v="38606690"/>
    <n v="38796050"/>
    <s v="spiretoppen@spiretoppen.dk"/>
    <s v="Integreret"/>
    <n v="13"/>
    <n v="0"/>
    <n v="44"/>
    <n v="0"/>
    <n v="0"/>
    <n v="0"/>
    <n v="0"/>
    <s v="Nej"/>
    <n v="0"/>
    <n v="0"/>
    <n v="5"/>
    <n v="5"/>
    <n v="3"/>
    <n v="5"/>
    <n v="0"/>
    <n v="5"/>
    <n v="0"/>
    <n v="0"/>
    <n v="5"/>
    <n v="0"/>
    <n v="110000"/>
    <n v="0"/>
    <n v="0"/>
    <n v="0"/>
    <n v="0"/>
    <n v="0"/>
    <n v="0"/>
    <n v="0"/>
    <n v="0"/>
    <n v="0"/>
    <n v="0"/>
    <n v="0"/>
    <n v="0"/>
    <n v="0"/>
    <n v="0"/>
    <n v="0"/>
    <n v="0"/>
    <n v="0"/>
    <n v="0"/>
    <n v="90"/>
    <n v="90"/>
    <n v="2"/>
    <n v="2"/>
    <s v="Ja"/>
    <s v="Nej"/>
    <s v="Ja"/>
    <s v="Nej"/>
    <n v="0"/>
    <s v="Nej"/>
    <n v="0"/>
    <s v="Nej"/>
    <n v="0"/>
    <n v="0"/>
    <s v="Har ikke taget stilling"/>
    <n v="0"/>
    <s v="produktionskøkken"/>
    <s v="nej"/>
    <s v="Mindre"/>
    <s v="Ingen"/>
    <s v="Nej"/>
    <s v="Industriopvaskemaskine eller hurtiger og størrer. Evt. lidt ekstra køleplads"/>
    <n v="0"/>
    <n v="0"/>
    <n v="0"/>
    <n v="0"/>
    <n v="0"/>
    <n v="0"/>
    <n v="0"/>
    <n v="0"/>
    <n v="0"/>
    <s v="Birgitte Glerup / Nanna"/>
    <d v="2009-03-13T00:00:00"/>
    <n v="0"/>
    <n v="0"/>
    <n v="1"/>
    <n v="4"/>
    <n v="0"/>
    <n v="2"/>
    <n v="0"/>
    <n v="0"/>
    <n v="0"/>
    <n v="0"/>
    <n v="2"/>
    <n v="0"/>
    <n v="0"/>
    <n v="0"/>
    <n v="0"/>
    <n v="0"/>
    <n v="1"/>
    <n v="0"/>
    <n v="0"/>
    <n v="1"/>
    <n v="20"/>
    <s v="Miele"/>
    <n v="5"/>
    <s v="Nej"/>
    <n v="0"/>
    <s v="Ja"/>
    <s v="Ja"/>
    <s v="Nej"/>
    <n v="2"/>
    <s v="God plads"/>
    <s v="Lederen ved godt at opgaven skal løses, men ønsker det ikke. Er dog samarbejdsvillig nu da det skal være"/>
    <n v="0"/>
    <x v="0"/>
    <s v="Vanløse/Brønshøj-Husum"/>
    <n v="13"/>
    <n v="0"/>
    <n v="44"/>
    <n v="0"/>
    <n v="0"/>
    <n v="0"/>
    <n v="0"/>
    <n v="0"/>
    <n v="0"/>
    <n v="0"/>
    <n v="0"/>
    <n v="0"/>
    <n v="0"/>
    <n v="0"/>
    <n v="120538.56"/>
  </r>
  <r>
    <x v="0"/>
    <n v="35682"/>
    <s v="HUSUMVOLD menigheds Børnehave/Vuggestue"/>
    <x v="4"/>
    <s v="Vindingevej 16"/>
    <n v="2700"/>
    <s v="Brønshøj"/>
    <s v="38 80 46 10"/>
    <s v="egernes@email.dk"/>
    <s v="Dorte Zachariasen"/>
    <n v="38285804"/>
    <n v="0"/>
    <s v="35682@buf.kk.dk"/>
    <s v="Integreret"/>
    <n v="24"/>
    <n v="0"/>
    <n v="44"/>
    <n v="0"/>
    <n v="0"/>
    <n v="0"/>
    <n v="0"/>
    <s v="Nej"/>
    <n v="0"/>
    <n v="0"/>
    <n v="5"/>
    <n v="5"/>
    <n v="5"/>
    <n v="5"/>
    <n v="0"/>
    <n v="5"/>
    <n v="0"/>
    <n v="1"/>
    <n v="5"/>
    <n v="0"/>
    <n v="90000"/>
    <n v="50000"/>
    <n v="0"/>
    <s v="Ja"/>
    <s v="nej"/>
    <s v="Charlotte Riel"/>
    <n v="2003"/>
    <n v="30"/>
    <n v="0"/>
    <n v="0"/>
    <n v="0"/>
    <s v="madkurser"/>
    <n v="0"/>
    <n v="0"/>
    <n v="0"/>
    <n v="0"/>
    <n v="0"/>
    <n v="0"/>
    <n v="0"/>
    <n v="75"/>
    <n v="95"/>
    <n v="2"/>
    <n v="2"/>
    <s v="Ja"/>
    <s v="Nej"/>
    <s v="Ja"/>
    <s v="Ja"/>
    <s v="vil gerne selv lave mad til børnehavebørn"/>
    <n v="0"/>
    <n v="0"/>
    <n v="0"/>
    <n v="0"/>
    <s v="ja"/>
    <s v="ved ikke men vil gerne selv være med til at bestemme"/>
    <n v="0"/>
    <s v="produktionskøkken"/>
    <s v="nej"/>
    <s v="Mindre"/>
    <s v="Ingen"/>
    <s v="Nej"/>
    <s v="ovn, hæve/sænke kogebord. Udskiftning af en ekstra grøntsagsrobot"/>
    <n v="0"/>
    <n v="0"/>
    <n v="0"/>
    <n v="0"/>
    <n v="0"/>
    <n v="0"/>
    <n v="0"/>
    <n v="0"/>
    <s v="Når børnehavebørnene skal have mad, er køkken status m. blandet tilvirkning. Det vil være godt med udskiftning af eksisterende køkkenbord til et stålbord"/>
    <s v="Lone Voss / Sine"/>
    <d v="2009-03-09T00:00:00"/>
    <n v="0"/>
    <n v="0"/>
    <n v="1"/>
    <n v="5"/>
    <n v="0"/>
    <n v="2"/>
    <n v="0"/>
    <n v="0"/>
    <n v="0"/>
    <n v="0"/>
    <n v="1"/>
    <n v="0"/>
    <n v="0"/>
    <n v="0"/>
    <n v="0"/>
    <n v="0"/>
    <n v="1"/>
    <n v="0"/>
    <n v="0"/>
    <n v="1"/>
    <n v="20"/>
    <s v="Miele"/>
    <n v="4"/>
    <s v="Ja"/>
    <n v="10"/>
    <s v="Nej"/>
    <s v="Nej"/>
    <s v="Nej"/>
    <n v="2"/>
    <s v="Begrænset"/>
    <s v="Kan starte op 1. jan 2010 med begrændet moadlavning til alle.Der er nogle anskaffelser som skal til for at det bliver optimalt."/>
    <n v="0"/>
    <x v="0"/>
    <s v="Vanløse/Brønshøj-Husum"/>
    <n v="24"/>
    <n v="0"/>
    <n v="44"/>
    <n v="0"/>
    <n v="0"/>
    <n v="0"/>
    <n v="0"/>
    <n v="0"/>
    <n v="0"/>
    <n v="0"/>
    <n v="0"/>
    <n v="0"/>
    <n v="0"/>
    <n v="0"/>
    <n v="120919.11"/>
  </r>
  <r>
    <x v="0"/>
    <n v="37306"/>
    <s v="Børnehuset stjernen vuggestue"/>
    <x v="4"/>
    <s v="Arkaderne 58"/>
    <n v="2700"/>
    <s v="Brønshøj"/>
    <s v="38 60 34 47"/>
    <s v="37306@buf.kk.dk"/>
    <s v="Joan Larsen"/>
    <n v="36707724"/>
    <n v="0"/>
    <s v="37306@buf.kk.dk"/>
    <s v="Integreret"/>
    <n v="34"/>
    <n v="0"/>
    <n v="63"/>
    <n v="0"/>
    <n v="0"/>
    <n v="0"/>
    <n v="0"/>
    <s v="ja"/>
    <n v="2"/>
    <n v="1"/>
    <n v="5"/>
    <n v="5"/>
    <n v="5"/>
    <n v="5"/>
    <n v="0"/>
    <n v="5"/>
    <n v="0"/>
    <n v="1"/>
    <n v="5"/>
    <n v="0"/>
    <n v="130"/>
    <n v="100"/>
    <n v="0"/>
    <s v="Ja"/>
    <n v="0"/>
    <s v="Tomoko Abe"/>
    <n v="2008"/>
    <n v="20"/>
    <n v="0"/>
    <s v="Jura fra Japan"/>
    <s v="restaurantsarbejde i Japan"/>
    <s v="Kbh Madhus: Det økologiske køkken"/>
    <n v="0"/>
    <n v="0"/>
    <n v="0"/>
    <n v="0"/>
    <n v="0"/>
    <n v="0"/>
    <n v="0"/>
    <n v="88"/>
    <n v="80"/>
    <n v="2"/>
    <n v="1"/>
    <s v="nej"/>
    <s v="Nej"/>
    <s v="Ja"/>
    <n v="0"/>
    <n v="0"/>
    <n v="0"/>
    <n v="0"/>
    <n v="0"/>
    <n v="0"/>
    <n v="0"/>
    <n v="0"/>
    <n v="0"/>
    <s v="produktionskøkken"/>
    <s v="Ja"/>
    <s v="Ingen"/>
    <s v="Ingen"/>
    <s v="Nej"/>
    <n v="0"/>
    <s v="Ingen"/>
    <s v="Ingen"/>
    <s v="Nej"/>
    <n v="0"/>
    <n v="0"/>
    <n v="0"/>
    <n v="0"/>
    <n v="0"/>
    <n v="0"/>
    <s v="Birgitte Glerup / Sine"/>
    <d v="2009-03-04T00:00:00"/>
    <n v="0"/>
    <n v="0"/>
    <n v="1"/>
    <n v="5"/>
    <n v="0"/>
    <n v="2"/>
    <n v="0"/>
    <n v="0"/>
    <n v="0"/>
    <n v="1"/>
    <n v="1"/>
    <n v="0"/>
    <n v="0"/>
    <n v="0"/>
    <n v="0"/>
    <n v="1"/>
    <n v="0"/>
    <n v="0"/>
    <n v="0"/>
    <n v="1"/>
    <n v="20"/>
    <s v="Miele"/>
    <n v="6"/>
    <s v="Ja"/>
    <n v="0"/>
    <s v="Nej"/>
    <s v="Nej"/>
    <s v="Nej"/>
    <n v="1"/>
    <s v="God plads"/>
    <n v="0"/>
    <n v="0"/>
    <x v="0"/>
    <s v="Vanløse/Brønshøj-Husum"/>
    <n v="34"/>
    <n v="0"/>
    <n v="63"/>
    <n v="0"/>
    <n v="0"/>
    <n v="0"/>
    <n v="0"/>
    <n v="0"/>
    <n v="0"/>
    <n v="0"/>
    <n v="0"/>
    <n v="0"/>
    <n v="0"/>
    <n v="0"/>
    <n v="173770.25"/>
  </r>
  <r>
    <x v="0"/>
    <s v="37306_2"/>
    <s v="Børnehuset stjernen vuggestue"/>
    <x v="4"/>
    <s v="Arkaderne 58"/>
    <n v="2700"/>
    <s v="Brønshøj"/>
    <s v="38 60 34 47"/>
    <s v="37306@buf.kk.dk"/>
    <s v="Joan Larsen"/>
    <n v="36707724"/>
    <n v="0"/>
    <s v="37306@buf.kk.dk"/>
    <s v="Integreret"/>
    <n v="34"/>
    <n v="0"/>
    <n v="63"/>
    <n v="0"/>
    <n v="0"/>
    <n v="0"/>
    <n v="0"/>
    <s v="ja"/>
    <n v="0"/>
    <n v="0"/>
    <n v="0"/>
    <n v="0"/>
    <n v="0"/>
    <n v="0"/>
    <n v="0"/>
    <n v="0"/>
    <n v="0"/>
    <n v="0"/>
    <n v="0"/>
    <n v="0"/>
    <n v="0"/>
    <n v="0"/>
    <n v="0"/>
    <s v="Ja"/>
    <n v="0"/>
    <s v="Kirsten Nielsen"/>
    <n v="1998"/>
    <n v="37"/>
    <n v="0"/>
    <s v="Udlært smørrebrødsjomfru. Uddannet på hotel"/>
    <s v="Bodega/plejehjem/anden vuggestue"/>
    <s v="økologikursus"/>
    <n v="0"/>
    <n v="0"/>
    <n v="0"/>
    <n v="0"/>
    <n v="0"/>
    <n v="0"/>
    <n v="0"/>
    <n v="88"/>
    <n v="0"/>
    <n v="0"/>
    <n v="0"/>
    <n v="0"/>
    <n v="0"/>
    <n v="0"/>
    <n v="0"/>
    <n v="0"/>
    <n v="0"/>
    <n v="0"/>
    <n v="0"/>
    <n v="0"/>
    <n v="0"/>
    <n v="0"/>
    <n v="0"/>
    <s v="produktionskøkken"/>
    <s v="Ja"/>
    <s v="Ingen"/>
    <s v="Ingen"/>
    <s v="Nej"/>
    <n v="0"/>
    <n v="0"/>
    <n v="0"/>
    <n v="0"/>
    <n v="0"/>
    <n v="0"/>
    <n v="0"/>
    <n v="0"/>
    <n v="0"/>
    <n v="0"/>
    <s v="Birgitte Glerup / Sine"/>
    <d v="2009-03-04T00:00:00"/>
    <n v="0"/>
    <n v="0"/>
    <n v="1"/>
    <n v="6"/>
    <n v="2"/>
    <n v="2"/>
    <n v="0"/>
    <n v="0"/>
    <n v="0"/>
    <n v="1"/>
    <n v="1"/>
    <n v="0"/>
    <n v="0"/>
    <n v="0"/>
    <n v="0"/>
    <n v="1"/>
    <n v="0"/>
    <n v="0"/>
    <n v="1"/>
    <n v="1"/>
    <n v="3"/>
    <s v="Hobert"/>
    <n v="5"/>
    <s v="Ja"/>
    <n v="10"/>
    <s v="Nej"/>
    <s v="Nej"/>
    <s v="ja"/>
    <n v="2"/>
    <s v="God plads"/>
    <n v="0"/>
    <n v="0"/>
    <x v="0"/>
    <s v="Vanløse/Brønshøj-Husum"/>
    <n v="34"/>
    <n v="0"/>
    <n v="63"/>
    <n v="0"/>
    <n v="0"/>
    <n v="0"/>
    <n v="0"/>
    <n v="0"/>
    <n v="0"/>
    <n v="0"/>
    <n v="0"/>
    <n v="0"/>
    <n v="0"/>
    <n v="0"/>
    <n v="173770.25"/>
  </r>
  <r>
    <x v="0"/>
    <n v="37317"/>
    <s v="Pandekagehuset"/>
    <x v="4"/>
    <s v="Skjulhøj Allé 52"/>
    <n v="2720"/>
    <s v="Vanløse"/>
    <s v="38 76 07 90"/>
    <s v="37317@buf.kk.dk"/>
    <s v="Lene Bjerrehus Nielsen"/>
    <n v="48361195"/>
    <n v="38760790"/>
    <s v="37317@buf.kk.dk"/>
    <s v="Integreret"/>
    <n v="28"/>
    <n v="0"/>
    <n v="66"/>
    <n v="0"/>
    <n v="0"/>
    <n v="0"/>
    <n v="0"/>
    <s v="Nej"/>
    <n v="0"/>
    <n v="0"/>
    <n v="5"/>
    <n v="5"/>
    <n v="4"/>
    <n v="5"/>
    <n v="0"/>
    <n v="5"/>
    <n v="0"/>
    <n v="0"/>
    <n v="5"/>
    <n v="0"/>
    <n v="180000"/>
    <n v="20000"/>
    <n v="0"/>
    <s v="Ja"/>
    <n v="0"/>
    <s v="Zlata Jaganjac"/>
    <n v="2009"/>
    <n v="5"/>
    <n v="0"/>
    <n v="0"/>
    <n v="0"/>
    <s v="hygiejne/egenkontrol"/>
    <n v="0"/>
    <n v="0"/>
    <n v="0"/>
    <n v="0"/>
    <n v="0"/>
    <n v="0"/>
    <n v="0"/>
    <n v="95"/>
    <n v="95"/>
    <n v="2"/>
    <n v="2"/>
    <s v="Ja"/>
    <s v="ja"/>
    <s v="Ja"/>
    <s v="Ja"/>
    <n v="0"/>
    <s v="Ja"/>
    <n v="0"/>
    <s v="Ja"/>
    <n v="0"/>
    <s v="ja"/>
    <n v="0"/>
    <n v="0"/>
    <s v="produktionskøkken"/>
    <s v="Ja"/>
    <s v="Ingen"/>
    <s v="Ingen"/>
    <s v="Nej"/>
    <n v="0"/>
    <s v="Ingen"/>
    <s v="Ingen"/>
    <s v="Nej"/>
    <n v="0"/>
    <s v="Ingen"/>
    <n v="0"/>
    <s v="Ingen"/>
    <n v="0"/>
    <n v="0"/>
    <s v="Cathrine Jerrik / Sine"/>
    <n v="0"/>
    <n v="0"/>
    <n v="0"/>
    <n v="1"/>
    <n v="5"/>
    <n v="0"/>
    <n v="2"/>
    <n v="0"/>
    <n v="0"/>
    <n v="0"/>
    <n v="0"/>
    <n v="2"/>
    <n v="0"/>
    <n v="0"/>
    <n v="0"/>
    <n v="0"/>
    <n v="0"/>
    <n v="2"/>
    <n v="0"/>
    <n v="0"/>
    <n v="1"/>
    <n v="2"/>
    <s v="Hobart"/>
    <n v="3.5"/>
    <s v="Ja"/>
    <n v="0"/>
    <s v="Nej"/>
    <s v="Ja"/>
    <s v="Nej"/>
    <n v="2"/>
    <s v="God plads"/>
    <n v="0"/>
    <n v="0"/>
    <x v="0"/>
    <s v="Vanløse/Brønshøj-Husum"/>
    <n v="26"/>
    <n v="0"/>
    <n v="62"/>
    <n v="0"/>
    <n v="0"/>
    <n v="0"/>
    <n v="0"/>
    <n v="0"/>
    <n v="0"/>
    <n v="0"/>
    <n v="0"/>
    <n v="0"/>
    <n v="0"/>
    <n v="0"/>
    <n v="177203.55"/>
  </r>
  <r>
    <x v="0"/>
    <n v="37382"/>
    <s v="Mosen"/>
    <x v="4"/>
    <s v="Åkandevej 43"/>
    <n v="2700"/>
    <s v="Brønshøj"/>
    <s v="38 60 58 12"/>
    <s v="37382@buf.kk.dk"/>
    <s v="Hanne Rasmussen"/>
    <n v="0"/>
    <n v="0"/>
    <s v="37382@buf.kk.dk"/>
    <s v="Integreret"/>
    <n v="36"/>
    <n v="0"/>
    <n v="66"/>
    <n v="0"/>
    <n v="0"/>
    <n v="0"/>
    <n v="0"/>
    <s v="Nej"/>
    <n v="0"/>
    <n v="0"/>
    <n v="5"/>
    <n v="5"/>
    <n v="5"/>
    <n v="5"/>
    <n v="0"/>
    <n v="5"/>
    <n v="5"/>
    <n v="1"/>
    <n v="5"/>
    <n v="0"/>
    <n v="0"/>
    <n v="0"/>
    <n v="0"/>
    <s v="Ja"/>
    <s v="nej"/>
    <s v="Anja Ejlersen"/>
    <n v="1996"/>
    <n v="37"/>
    <n v="0"/>
    <n v="0"/>
    <s v="masser af erfaring"/>
    <s v="grøn. Øko."/>
    <n v="0"/>
    <n v="0"/>
    <n v="0"/>
    <n v="0"/>
    <n v="0"/>
    <n v="0"/>
    <n v="0"/>
    <n v="100"/>
    <n v="100"/>
    <n v="2"/>
    <n v="2"/>
    <s v="Ja"/>
    <s v="ja"/>
    <s v="Ja"/>
    <n v="0"/>
    <n v="0"/>
    <n v="0"/>
    <n v="0"/>
    <n v="0"/>
    <n v="0"/>
    <n v="0"/>
    <s v="vil gerne have hjælp"/>
    <n v="0"/>
    <s v="produktionskøkken"/>
    <s v="nej"/>
    <s v="Mindre"/>
    <s v="Ingen"/>
    <s v="Nej"/>
    <s v="hæve/sænke kogebord, svaleskab"/>
    <n v="0"/>
    <n v="0"/>
    <n v="0"/>
    <n v="0"/>
    <n v="0"/>
    <n v="0"/>
    <n v="0"/>
    <n v="0"/>
    <s v="dejligt køkken"/>
    <s v="Lone Voss / Sine"/>
    <d v="2009-03-09T00:00:00"/>
    <n v="0"/>
    <n v="0"/>
    <n v="1"/>
    <n v="4"/>
    <n v="0"/>
    <n v="0"/>
    <n v="1"/>
    <n v="1"/>
    <n v="10"/>
    <n v="1"/>
    <n v="1"/>
    <n v="0"/>
    <n v="0"/>
    <n v="0"/>
    <n v="0"/>
    <n v="0"/>
    <n v="1"/>
    <n v="0"/>
    <n v="0"/>
    <n v="1"/>
    <n v="2"/>
    <s v="Ken"/>
    <n v="3"/>
    <s v="Ja"/>
    <n v="10"/>
    <s v="Nej"/>
    <s v="Nej"/>
    <s v="ja"/>
    <n v="2"/>
    <s v="Begrænset"/>
    <n v="0"/>
    <n v="0"/>
    <x v="0"/>
    <s v="Vanløse/Brønshøj-Husum"/>
    <n v="36"/>
    <n v="0"/>
    <n v="66"/>
    <n v="0"/>
    <n v="0"/>
    <n v="0"/>
    <n v="0"/>
    <n v="0"/>
    <n v="6"/>
    <n v="0"/>
    <n v="0"/>
    <n v="0"/>
    <n v="0"/>
    <n v="0"/>
    <n v="346016.8"/>
  </r>
  <r>
    <x v="0"/>
    <n v="37441"/>
    <s v="Landsbyen"/>
    <x v="4"/>
    <s v="Grøndalsvænge Allé 25"/>
    <n v="2400"/>
    <s v="København NV"/>
    <s v="38 14 66 50"/>
    <s v="landsbyen@buf.kk.dk"/>
    <s v="Steen Nielsen"/>
    <n v="0"/>
    <n v="38146650"/>
    <s v="37441@buf.kk.dk"/>
    <s v="Integreret"/>
    <n v="60"/>
    <n v="0"/>
    <n v="88"/>
    <n v="0"/>
    <n v="0"/>
    <n v="0"/>
    <n v="0"/>
    <s v="Nej"/>
    <n v="0"/>
    <n v="0"/>
    <n v="5"/>
    <n v="0"/>
    <n v="5"/>
    <n v="5"/>
    <n v="0"/>
    <n v="5"/>
    <n v="0"/>
    <n v="0"/>
    <n v="5"/>
    <n v="0"/>
    <n v="200000"/>
    <n v="100000"/>
    <n v="0"/>
    <s v="Ja"/>
    <n v="0"/>
    <s v="Ursula"/>
    <n v="2008"/>
    <n v="33"/>
    <n v="0"/>
    <s v="ufaglært. Hoppede fra ernærings og husholdningsuddannelsen halvvejs igennem."/>
    <s v="½ års erfaring fra andet køkken"/>
    <n v="0"/>
    <s v="Lotte"/>
    <n v="0"/>
    <n v="20"/>
    <n v="0"/>
    <s v="Pæd. Medhjælper (ufaglært)"/>
    <n v="0"/>
    <s v="hygiejnekurser. Er tilmeldt børnemad og fiskekursus i Kbh Madhus"/>
    <n v="78"/>
    <n v="100"/>
    <n v="2"/>
    <n v="2"/>
    <s v="Ja"/>
    <s v="ja"/>
    <s v="Ja"/>
    <s v="Nej"/>
    <s v="Har prøvet det før på frivillig basis. Økonoma ofte syg, hvilket er et stort problem. Kan finde på at sige sit job op."/>
    <s v="Ja"/>
    <s v="meget gerne"/>
    <s v="Nej"/>
    <s v="pga dårlige erfaringer med meget sygdom, der slog bunden ud af økonomien."/>
    <s v="Nej"/>
    <s v="vil meget gerne have hjælp"/>
    <n v="0"/>
    <s v="produktionskøkken"/>
    <s v="nej"/>
    <s v="Mindre"/>
    <s v="Ingen"/>
    <s v="Nej"/>
    <s v="En ekstra opvaskemaskine er vigtigt. Eller alt ok."/>
    <n v="0"/>
    <n v="0"/>
    <n v="0"/>
    <n v="0"/>
    <n v="0"/>
    <n v="0"/>
    <n v="0"/>
    <n v="0"/>
    <n v="0"/>
    <s v="Mariah / Sine"/>
    <d v="2009-03-05T00:00:00"/>
    <n v="0"/>
    <n v="0"/>
    <n v="2"/>
    <n v="4"/>
    <n v="0"/>
    <n v="0"/>
    <n v="1"/>
    <n v="0"/>
    <n v="10"/>
    <n v="0"/>
    <n v="2"/>
    <n v="2"/>
    <n v="0"/>
    <n v="0"/>
    <n v="0"/>
    <n v="0"/>
    <n v="0"/>
    <n v="2"/>
    <n v="0"/>
    <n v="1"/>
    <n v="1"/>
    <s v="Miele"/>
    <n v="4"/>
    <s v="Ja"/>
    <n v="15"/>
    <s v="Nej"/>
    <s v="Ja"/>
    <s v="ja"/>
    <n v="3"/>
    <s v="God plads"/>
    <s v="Opvaskemaskinen er en flaskehals når der kommer service fra 130 børn. 20 timer om ugen er udelukkende til opvask."/>
    <n v="0"/>
    <x v="0"/>
    <s v="Vanløse/Brønshøj-Husum"/>
    <n v="60"/>
    <n v="0"/>
    <n v="88"/>
    <n v="0"/>
    <n v="0"/>
    <n v="0"/>
    <n v="0"/>
    <n v="0"/>
    <n v="0"/>
    <n v="0"/>
    <n v="0"/>
    <n v="0"/>
    <n v="0"/>
    <n v="0"/>
    <n v="307597.61"/>
  </r>
  <r>
    <x v="0"/>
    <n v="37444"/>
    <s v="Eventyrhuset"/>
    <x v="4"/>
    <s v="Degnemose Allé 28"/>
    <n v="2700"/>
    <s v="Brønshøj"/>
    <s v="38 80 34 50"/>
    <s v="37444@buf.kk.dk"/>
    <s v="Maiken Belfalas"/>
    <n v="0"/>
    <n v="0"/>
    <s v="37444@buf.kk.dk"/>
    <s v="Integreret"/>
    <n v="12"/>
    <n v="0"/>
    <n v="22"/>
    <n v="0"/>
    <n v="0"/>
    <n v="0"/>
    <n v="0"/>
    <s v="Nej"/>
    <n v="0"/>
    <n v="0"/>
    <n v="5"/>
    <n v="5"/>
    <n v="3"/>
    <n v="5"/>
    <n v="0"/>
    <n v="5"/>
    <n v="0"/>
    <n v="0"/>
    <n v="5"/>
    <n v="0"/>
    <n v="0"/>
    <n v="0"/>
    <n v="0"/>
    <s v="Ja"/>
    <n v="0"/>
    <s v="Birgitta Nielsen"/>
    <n v="0"/>
    <n v="15"/>
    <n v="0"/>
    <n v="0"/>
    <n v="0"/>
    <n v="0"/>
    <n v="0"/>
    <n v="0"/>
    <n v="0"/>
    <n v="0"/>
    <n v="0"/>
    <n v="0"/>
    <n v="0"/>
    <n v="75"/>
    <n v="75"/>
    <n v="2"/>
    <n v="2"/>
    <s v="Ja"/>
    <s v="Nej"/>
    <s v="Ja"/>
    <n v="0"/>
    <n v="0"/>
    <n v="0"/>
    <n v="0"/>
    <n v="0"/>
    <n v="0"/>
    <n v="0"/>
    <s v="Lederen er langtidssygemeldt (ingen ved rigtig noget)"/>
    <n v="0"/>
    <s v="produktionskøkken"/>
    <s v="nej"/>
    <s v="Mindre"/>
    <s v="Ingen"/>
    <s v="Nej"/>
    <s v="varmluftsovn. Bjørn røremaskine 10 liter"/>
    <n v="0"/>
    <n v="0"/>
    <n v="0"/>
    <n v="0"/>
    <n v="0"/>
    <n v="0"/>
    <n v="0"/>
    <n v="0"/>
    <s v="godt køkken. Komfur lidt lavt. Ønskeligt hæve/sænke kogebord (men det eksisterende kan bruges fra start)"/>
    <s v="Lone Voss"/>
    <d v="2009-03-10T00:00:00"/>
    <n v="0"/>
    <n v="0"/>
    <n v="1"/>
    <n v="4"/>
    <n v="0"/>
    <n v="1"/>
    <n v="0"/>
    <n v="0"/>
    <n v="0"/>
    <n v="0"/>
    <n v="1"/>
    <n v="0"/>
    <n v="0"/>
    <n v="0"/>
    <n v="0"/>
    <n v="0"/>
    <n v="1"/>
    <n v="0"/>
    <n v="0"/>
    <n v="1"/>
    <n v="20"/>
    <s v="Miele"/>
    <n v="4"/>
    <s v="Nej"/>
    <n v="0"/>
    <s v="Ja"/>
    <s v="Ja"/>
    <s v="Nej"/>
    <n v="2"/>
    <s v="Begrænset"/>
    <s v="Lidt bedre opbevaring"/>
    <n v="0"/>
    <x v="0"/>
    <s v="Vanløse/Brønshøj-Husum"/>
    <n v="12"/>
    <n v="0"/>
    <n v="22"/>
    <n v="0"/>
    <n v="0"/>
    <n v="0"/>
    <n v="0"/>
    <n v="0"/>
    <n v="0"/>
    <n v="0"/>
    <n v="0"/>
    <n v="0"/>
    <n v="0"/>
    <n v="0"/>
    <n v="44207.32"/>
  </r>
  <r>
    <x v="0"/>
    <n v="37448"/>
    <s v="Drivhuset"/>
    <x v="4"/>
    <s v="Floras Allé 16"/>
    <n v="2720"/>
    <s v="Vanløse"/>
    <s v="38 79 08 49"/>
    <s v="37448@buf.kk.dk"/>
    <s v="Pia Boesgaard"/>
    <n v="0"/>
    <n v="0"/>
    <s v="37448@buf.kk.dk"/>
    <s v="Integreret"/>
    <n v="42"/>
    <n v="0"/>
    <n v="56"/>
    <n v="0"/>
    <n v="0"/>
    <n v="0"/>
    <n v="0"/>
    <s v="Nej"/>
    <n v="0"/>
    <n v="0"/>
    <n v="5"/>
    <n v="5"/>
    <n v="5"/>
    <n v="5"/>
    <n v="0"/>
    <n v="5"/>
    <n v="5"/>
    <n v="5"/>
    <n v="5"/>
    <n v="0"/>
    <n v="110000"/>
    <n v="0"/>
    <n v="0"/>
    <s v="Ja"/>
    <s v="nej"/>
    <s v="Betina Madsen"/>
    <n v="2004"/>
    <n v="35"/>
    <n v="0"/>
    <s v="køkkenassistent"/>
    <s v="16 års erfaring"/>
    <s v="ø.o.f."/>
    <s v="Rikke Christensen"/>
    <n v="2006"/>
    <n v="35"/>
    <n v="0"/>
    <s v="køkkenassistent"/>
    <n v="0"/>
    <s v="miljøkontrollen"/>
    <n v="98"/>
    <n v="98"/>
    <n v="1"/>
    <n v="1"/>
    <s v="Ja"/>
    <s v="Nej"/>
    <s v="Ja"/>
    <s v="Ja"/>
    <n v="0"/>
    <s v="Ja"/>
    <n v="0"/>
    <s v="Ja"/>
    <n v="0"/>
    <s v="ja"/>
    <n v="0"/>
    <n v="0"/>
    <s v="produktionskøkken"/>
    <s v="Ja"/>
    <n v="0"/>
    <n v="0"/>
    <n v="0"/>
    <n v="0"/>
    <n v="0"/>
    <n v="0"/>
    <n v="0"/>
    <n v="0"/>
    <n v="0"/>
    <n v="0"/>
    <n v="0"/>
    <n v="0"/>
    <s v="potentiel som mentor inst."/>
    <s v="Cathrine Jerrik / Sine"/>
    <d v="2009-03-09T00:00:00"/>
    <n v="0"/>
    <n v="0"/>
    <n v="1"/>
    <n v="6"/>
    <n v="0"/>
    <n v="0"/>
    <n v="0"/>
    <n v="1"/>
    <n v="10"/>
    <n v="0"/>
    <n v="2"/>
    <n v="0"/>
    <n v="0"/>
    <n v="0"/>
    <n v="0"/>
    <n v="0"/>
    <n v="2"/>
    <n v="0"/>
    <n v="0"/>
    <n v="1"/>
    <n v="3"/>
    <s v="Hobart"/>
    <n v="3.5"/>
    <s v="Ja"/>
    <n v="0"/>
    <s v="Nej"/>
    <s v="Nej"/>
    <s v="ja"/>
    <n v="3"/>
    <s v="Begrænset"/>
    <s v="Deres lagerplads er ikke så stor men fungere godt."/>
    <n v="0"/>
    <x v="0"/>
    <s v="Vanløse/Brønshøj-Husum"/>
    <n v="36"/>
    <n v="0"/>
    <n v="44"/>
    <n v="0"/>
    <n v="0"/>
    <n v="0"/>
    <n v="0"/>
    <n v="0"/>
    <n v="0"/>
    <n v="0"/>
    <n v="0"/>
    <n v="0"/>
    <n v="0"/>
    <n v="0"/>
    <n v="145247.53"/>
  </r>
  <r>
    <x v="0"/>
    <n v="37451"/>
    <s v="Arken"/>
    <x v="4"/>
    <s v="Vindingevej 20"/>
    <n v="2700"/>
    <s v="Brønshøj"/>
    <s v="38 80 56 10"/>
    <s v="37451@buf.kk.dk"/>
    <s v="Maj-Lis Alstrup"/>
    <n v="38601795"/>
    <n v="0"/>
    <s v="37451@buf.kk.dk"/>
    <s v="Integreret"/>
    <n v="14"/>
    <n v="0"/>
    <n v="46"/>
    <n v="0"/>
    <n v="0"/>
    <n v="0"/>
    <n v="0"/>
    <s v="Nej"/>
    <n v="0"/>
    <n v="0"/>
    <n v="5"/>
    <n v="5"/>
    <n v="4"/>
    <n v="5"/>
    <n v="0"/>
    <n v="5"/>
    <n v="0"/>
    <n v="0"/>
    <n v="5"/>
    <n v="0"/>
    <n v="40000"/>
    <n v="30000"/>
    <n v="0"/>
    <s v="Ja"/>
    <s v="nej"/>
    <s v="Stine Gry Hansen"/>
    <n v="2006"/>
    <n v="32"/>
    <n v="0"/>
    <s v="Ernærings og husholdningsøkonom fra Ankerhus - går på sundhedsfremme"/>
    <s v="arb. På plejehjem m. dementer - mad + pleje"/>
    <s v="økologikursus"/>
    <n v="0"/>
    <n v="0"/>
    <n v="0"/>
    <n v="0"/>
    <n v="0"/>
    <n v="0"/>
    <n v="0"/>
    <n v="99"/>
    <n v="99"/>
    <n v="3"/>
    <n v="2"/>
    <s v="Ja"/>
    <s v="Nej"/>
    <s v="Ja"/>
    <s v="Ja"/>
    <n v="0"/>
    <s v="Ja"/>
    <n v="0"/>
    <s v="Ja"/>
    <n v="0"/>
    <s v="ja"/>
    <s v="Vil gerne høre mere - evt. deltid"/>
    <n v="0"/>
    <s v="produktionskøkken"/>
    <s v="nej"/>
    <s v="Mindre"/>
    <s v="Ingen"/>
    <s v="Nej"/>
    <s v="ekstra fryser. Evt. ekstra ovn"/>
    <n v="0"/>
    <n v="0"/>
    <n v="0"/>
    <n v="0"/>
    <n v="0"/>
    <n v="0"/>
    <n v="0"/>
    <n v="0"/>
    <s v="Mentor institution"/>
    <s v="Birgitte Glerup / Sine"/>
    <d v="2009-03-10T00:00:00"/>
    <n v="0"/>
    <n v="0"/>
    <n v="1"/>
    <n v="4"/>
    <n v="0"/>
    <n v="1"/>
    <n v="0"/>
    <n v="0"/>
    <n v="0"/>
    <n v="0"/>
    <n v="2"/>
    <n v="0"/>
    <n v="0"/>
    <n v="0"/>
    <n v="0"/>
    <n v="0"/>
    <n v="1"/>
    <n v="0"/>
    <n v="0"/>
    <n v="1"/>
    <n v="13"/>
    <s v="Ken"/>
    <n v="8"/>
    <s v="Ja"/>
    <n v="5"/>
    <s v="Nej"/>
    <s v="Ja"/>
    <s v="Nej"/>
    <n v="2"/>
    <s v="God plads"/>
    <n v="0"/>
    <n v="0"/>
    <x v="0"/>
    <s v="Vanløse/Brønshøj-Husum"/>
    <n v="14"/>
    <n v="0"/>
    <n v="44"/>
    <n v="0"/>
    <n v="0"/>
    <n v="0"/>
    <n v="0"/>
    <n v="0"/>
    <n v="8"/>
    <n v="0"/>
    <n v="0"/>
    <n v="0"/>
    <n v="0"/>
    <n v="0"/>
    <n v="96232.02"/>
  </r>
  <r>
    <x v="0"/>
    <n v="37470"/>
    <s v="Stjerneskuddet"/>
    <x v="4"/>
    <s v="Vanløse Allé 39"/>
    <n v="2720"/>
    <s v="Vanløse"/>
    <s v="38 71 85 55 el. 38 71 15 35"/>
    <s v="37470@buf.kk.dk"/>
    <s v="Karen Kraft Hedelund"/>
    <n v="0"/>
    <n v="0"/>
    <s v="37470@buf.kk.dk"/>
    <s v="Integreret"/>
    <n v="24"/>
    <n v="0"/>
    <n v="44"/>
    <n v="0"/>
    <n v="0"/>
    <n v="0"/>
    <n v="0"/>
    <s v="Nej"/>
    <n v="0"/>
    <n v="0"/>
    <n v="5"/>
    <n v="5"/>
    <n v="5"/>
    <n v="5"/>
    <n v="0"/>
    <n v="5"/>
    <n v="0"/>
    <n v="0"/>
    <n v="5"/>
    <n v="0"/>
    <n v="120000"/>
    <n v="0"/>
    <n v="0"/>
    <s v="Ja"/>
    <n v="0"/>
    <s v="Sara Jepsen"/>
    <n v="2008"/>
    <n v="35"/>
    <n v="0"/>
    <s v="kok"/>
    <n v="0"/>
    <n v="0"/>
    <n v="0"/>
    <n v="0"/>
    <n v="0"/>
    <n v="0"/>
    <n v="0"/>
    <n v="0"/>
    <n v="0"/>
    <n v="95"/>
    <n v="95"/>
    <n v="2"/>
    <n v="1"/>
    <s v="Ja"/>
    <s v="Nej"/>
    <s v="Ja"/>
    <s v="Nej"/>
    <n v="0"/>
    <s v="Ja"/>
    <n v="0"/>
    <s v="Nej"/>
    <n v="0"/>
    <n v="0"/>
    <n v="0"/>
    <n v="0"/>
    <s v="produktionskøkken"/>
    <n v="0"/>
    <n v="0"/>
    <n v="0"/>
    <n v="0"/>
    <n v="0"/>
    <n v="0"/>
    <n v="0"/>
    <n v="0"/>
    <n v="0"/>
    <n v="0"/>
    <n v="0"/>
    <n v="0"/>
    <n v="0"/>
    <n v="0"/>
    <s v="Cathrine Jerrik / Sine"/>
    <n v="0"/>
    <n v="0"/>
    <n v="0"/>
    <n v="1"/>
    <n v="5"/>
    <n v="0"/>
    <n v="2"/>
    <n v="0"/>
    <n v="0"/>
    <n v="0"/>
    <n v="0"/>
    <n v="1"/>
    <n v="0"/>
    <n v="0"/>
    <n v="1"/>
    <n v="0"/>
    <n v="1"/>
    <n v="0"/>
    <n v="0"/>
    <n v="1"/>
    <n v="1"/>
    <n v="45"/>
    <s v="Miele"/>
    <n v="4"/>
    <s v="Ja"/>
    <n v="0"/>
    <s v="Nej"/>
    <s v="Ja"/>
    <s v="Nej"/>
    <n v="2"/>
    <s v="God plads"/>
    <s v="ønsker ikke at lave maden selv."/>
    <n v="0"/>
    <x v="0"/>
    <s v="Vanløse/Brønshøj-Husum"/>
    <n v="24"/>
    <n v="0"/>
    <n v="44"/>
    <n v="0"/>
    <n v="0"/>
    <n v="0"/>
    <n v="0"/>
    <n v="0"/>
    <n v="0"/>
    <n v="0"/>
    <n v="0"/>
    <n v="0"/>
    <n v="0"/>
    <n v="0"/>
    <n v="121673.41"/>
  </r>
  <r>
    <x v="0"/>
    <n v="37471"/>
    <s v="Slottet"/>
    <x v="4"/>
    <s v="Svenskelejren 7"/>
    <n v="2700"/>
    <s v="Brønshøj"/>
    <s v="38 81 38 33"/>
    <s v="37471@buf.kk.dk"/>
    <s v="Tine Kratholm"/>
    <n v="36781977"/>
    <n v="0"/>
    <s v="37471@buf.kk.dk"/>
    <s v="Integreret"/>
    <n v="39"/>
    <n v="0"/>
    <n v="44"/>
    <n v="0"/>
    <n v="0"/>
    <n v="0"/>
    <n v="0"/>
    <s v="Nej"/>
    <n v="0"/>
    <n v="0"/>
    <n v="5"/>
    <n v="5"/>
    <n v="3"/>
    <n v="5"/>
    <n v="0"/>
    <n v="5"/>
    <n v="0"/>
    <n v="0"/>
    <n v="5"/>
    <n v="0"/>
    <n v="100000"/>
    <n v="0"/>
    <n v="0"/>
    <s v="Ja"/>
    <s v="nej"/>
    <s v="Dennis Sørensen"/>
    <n v="2006"/>
    <n v="32"/>
    <n v="0"/>
    <s v="kok"/>
    <s v="div. Køkkenarbejde"/>
    <s v="økologikursus"/>
    <n v="0"/>
    <n v="0"/>
    <n v="0"/>
    <n v="0"/>
    <n v="0"/>
    <n v="0"/>
    <n v="0"/>
    <n v="85"/>
    <n v="80"/>
    <n v="2"/>
    <n v="2"/>
    <s v="Ja"/>
    <s v="ja"/>
    <s v="Ja"/>
    <s v="Nej"/>
    <s v="Inst. Vil gerne give vuggestuen fuld forplejning og bage brød til bh's eftermiddagsmad. De ønsker frokost til bh udefra, da de ikke ser køkkekent som egnet."/>
    <s v="Nej"/>
    <s v="Støtter op om inst. Holdning, se ovenfor"/>
    <s v="Nej"/>
    <n v="0"/>
    <s v="Nej"/>
    <s v="mener de skal have flere hænder, også selvom frokost kommer udefra, da vg-børn skal have mad hverdag."/>
    <n v="0"/>
    <s v="produktionskøkken"/>
    <s v="nej"/>
    <s v="Mindre"/>
    <s v="Mindre"/>
    <s v="Nej"/>
    <s v="Konvektionsovn el ekstra alm ovne (2 stk). Nyt kogebord, da det gl. ikke virker. Inst. Mener fødevaremyndighederne vil kræve en vask mere. Ombygning af to rum til lagerplads m. evt. ekstra køkkenbordsplads, vil kunne løse problemet."/>
    <n v="0"/>
    <n v="0"/>
    <n v="0"/>
    <n v="0"/>
    <n v="0"/>
    <n v="0"/>
    <n v="0"/>
    <n v="0"/>
    <n v="0"/>
    <s v="Birgitte Glerup / Sine"/>
    <d v="2009-03-23T00:00:00"/>
    <n v="0"/>
    <n v="0"/>
    <n v="1"/>
    <n v="5"/>
    <n v="0"/>
    <n v="2"/>
    <n v="0"/>
    <n v="0"/>
    <n v="0"/>
    <n v="0"/>
    <n v="0"/>
    <n v="3"/>
    <n v="0"/>
    <n v="0"/>
    <n v="0"/>
    <n v="0"/>
    <n v="0"/>
    <n v="1"/>
    <n v="0"/>
    <n v="1"/>
    <n v="3"/>
    <s v="Miele"/>
    <n v="8"/>
    <s v="Ja"/>
    <n v="5"/>
    <s v="Nej"/>
    <s v="Ja"/>
    <s v="Nej"/>
    <n v="3"/>
    <s v="God plads"/>
    <s v="Køkkenet er svært at bygge om, da der er stor kogeø i midten bygget op m. fliser og søjler der gøre det svært at ændre. Opjustering kræves, hvis der skal laves mad til alle, men køkkenet er lidt svært at ændre. I mine øjne må ændringen ske i de to lagerrum. Detete er inst. meget skeptisk overfor."/>
    <n v="0"/>
    <x v="0"/>
    <s v="Vanløse/Brønshøj-Husum"/>
    <n v="36"/>
    <n v="0"/>
    <n v="44"/>
    <n v="0"/>
    <n v="0"/>
    <n v="0"/>
    <n v="0"/>
    <n v="0"/>
    <n v="0"/>
    <n v="0"/>
    <n v="0"/>
    <n v="0"/>
    <n v="0"/>
    <n v="0"/>
    <n v="157098.51"/>
  </r>
  <r>
    <x v="0"/>
    <n v="37472"/>
    <s v="Grostedet"/>
    <x v="4"/>
    <s v="Vingegavl 2"/>
    <n v="2700"/>
    <s v="Brønshøj"/>
    <s v="38 60 44 61"/>
    <s v="37472@buf.kk.dk"/>
    <s v="Svend Christiansen"/>
    <n v="36176841"/>
    <n v="0"/>
    <n v="0"/>
    <s v="Integreret"/>
    <n v="20"/>
    <n v="0"/>
    <n v="44"/>
    <n v="0"/>
    <n v="0"/>
    <n v="0"/>
    <n v="0"/>
    <s v="ja"/>
    <n v="2"/>
    <n v="0"/>
    <n v="5"/>
    <n v="5"/>
    <n v="5"/>
    <n v="5"/>
    <n v="0"/>
    <n v="5"/>
    <n v="0"/>
    <n v="1"/>
    <n v="5"/>
    <n v="0"/>
    <n v="150000"/>
    <n v="77000"/>
    <n v="0"/>
    <s v="Ja"/>
    <n v="0"/>
    <s v="Helene Petersen"/>
    <n v="2004"/>
    <n v="37"/>
    <n v="0"/>
    <s v="køkkenleder"/>
    <n v="0"/>
    <s v="økokurser"/>
    <n v="0"/>
    <n v="0"/>
    <n v="0"/>
    <n v="0"/>
    <n v="0"/>
    <n v="0"/>
    <n v="0"/>
    <n v="95"/>
    <n v="50"/>
    <n v="2"/>
    <n v="1"/>
    <s v="nej"/>
    <s v="Nej"/>
    <s v="nej"/>
    <s v="Ja"/>
    <n v="0"/>
    <s v="Ja"/>
    <n v="0"/>
    <s v="Ja"/>
    <n v="0"/>
    <s v="ja"/>
    <n v="0"/>
    <n v="0"/>
    <s v="produktionskøkken"/>
    <s v="Ja"/>
    <s v="Ingen"/>
    <s v="Ingen"/>
    <s v="Nej"/>
    <s v="evt. skabsfryser"/>
    <n v="0"/>
    <n v="0"/>
    <n v="0"/>
    <n v="0"/>
    <n v="0"/>
    <n v="0"/>
    <n v="0"/>
    <n v="0"/>
    <s v="oplagt mentor institution"/>
    <s v="Cathrine Jerrik / Sine"/>
    <n v="0"/>
    <n v="0"/>
    <n v="0"/>
    <n v="2"/>
    <n v="4"/>
    <n v="0"/>
    <n v="0"/>
    <n v="1"/>
    <n v="1"/>
    <n v="5"/>
    <n v="1"/>
    <n v="1"/>
    <n v="0"/>
    <n v="0"/>
    <n v="0"/>
    <n v="0"/>
    <n v="1"/>
    <n v="1"/>
    <n v="0"/>
    <n v="0"/>
    <n v="2"/>
    <n v="3"/>
    <s v="Ken"/>
    <n v="3"/>
    <s v="Ja"/>
    <n v="0"/>
    <s v="Nej"/>
    <s v="Nej"/>
    <s v="ja"/>
    <n v="2"/>
    <s v="God plads"/>
    <n v="0"/>
    <n v="0"/>
    <x v="0"/>
    <s v="Vanløse/Brønshøj-Husum"/>
    <n v="32"/>
    <n v="0"/>
    <n v="70"/>
    <n v="0"/>
    <n v="0"/>
    <n v="0"/>
    <n v="0"/>
    <n v="0"/>
    <n v="0"/>
    <n v="0"/>
    <n v="0"/>
    <n v="0"/>
    <n v="0"/>
    <n v="0"/>
    <n v="238026.52"/>
  </r>
  <r>
    <x v="0"/>
    <n v="37480"/>
    <s v="Børnehuset Toften"/>
    <x v="4"/>
    <s v="Toften 4"/>
    <n v="2700"/>
    <s v="Brønshøj"/>
    <s v="38 81 81 07"/>
    <s v="37480@buf.kk.dk"/>
    <s v="Hanne Schmidt"/>
    <n v="0"/>
    <n v="0"/>
    <s v="37480@buf.kk.dk"/>
    <s v="Integreret"/>
    <n v="39"/>
    <n v="0"/>
    <n v="44"/>
    <n v="0"/>
    <n v="0"/>
    <n v="0"/>
    <n v="0"/>
    <s v="Nej"/>
    <n v="0"/>
    <n v="0"/>
    <n v="5"/>
    <n v="5"/>
    <n v="5"/>
    <n v="5"/>
    <n v="0"/>
    <n v="5"/>
    <n v="0"/>
    <n v="0"/>
    <n v="5"/>
    <n v="0"/>
    <n v="75000"/>
    <n v="30000"/>
    <n v="0"/>
    <s v="Ja"/>
    <s v="nej"/>
    <s v="Anja"/>
    <n v="2003"/>
    <n v="37"/>
    <n v="0"/>
    <s v="økonoma"/>
    <n v="0"/>
    <n v="0"/>
    <n v="0"/>
    <n v="0"/>
    <n v="0"/>
    <n v="0"/>
    <n v="0"/>
    <n v="0"/>
    <n v="0"/>
    <n v="85"/>
    <n v="85"/>
    <n v="2"/>
    <n v="2"/>
    <s v="Ja"/>
    <s v="ja"/>
    <s v="Ja"/>
    <s v="Ja"/>
    <n v="0"/>
    <s v="Ja"/>
    <n v="0"/>
    <s v="Ja"/>
    <n v="0"/>
    <s v="ja"/>
    <s v="de har allerede en rengøringsdame der gerne vil i køkkenet i stedet."/>
    <n v="0"/>
    <s v="produktionskøkken"/>
    <s v="Ja"/>
    <s v="Større"/>
    <s v="Ingen"/>
    <s v="Nej"/>
    <s v="Kunne godt tænke sig en ny industri opvasker og kunne også bruge en konvektionsovn."/>
    <n v="0"/>
    <n v="0"/>
    <n v="0"/>
    <n v="0"/>
    <n v="0"/>
    <n v="0"/>
    <n v="0"/>
    <n v="0"/>
    <s v="Oplagt til mentor pga super køkken. Har prøvet at have praktikanter og de vil gerne indgå en madordning med nabobørnehave som de vil lave mad til efter årskifte."/>
    <s v="Cathrine Jerrik / Sine"/>
    <d v="2009-03-06T00:00:00"/>
    <n v="0"/>
    <n v="0"/>
    <n v="1"/>
    <n v="5"/>
    <n v="0"/>
    <n v="2"/>
    <n v="0"/>
    <n v="0"/>
    <n v="0"/>
    <n v="0"/>
    <n v="2"/>
    <n v="0"/>
    <n v="0"/>
    <n v="1"/>
    <n v="0"/>
    <n v="0"/>
    <n v="1"/>
    <n v="0"/>
    <n v="1"/>
    <n v="1"/>
    <n v="20"/>
    <s v="Miele"/>
    <n v="3"/>
    <s v="Nej"/>
    <n v="0"/>
    <s v="Ja"/>
    <s v="Ja"/>
    <s v="Nej"/>
    <n v="1"/>
    <s v="God plads"/>
    <s v="Det er super køkken med meget plads"/>
    <n v="0"/>
    <x v="0"/>
    <s v="Vanløse/Brønshøj-Husum"/>
    <n v="36"/>
    <n v="0"/>
    <n v="44"/>
    <n v="0"/>
    <n v="0"/>
    <n v="0"/>
    <n v="0"/>
    <n v="0"/>
    <n v="0"/>
    <n v="0"/>
    <n v="0"/>
    <n v="0"/>
    <n v="0"/>
    <n v="0"/>
    <n v="139516.45000000001"/>
  </r>
  <r>
    <x v="0"/>
    <n v="37485"/>
    <s v="Radisen"/>
    <x v="4"/>
    <s v="Dalbyvej 2"/>
    <n v="2700"/>
    <s v="Brønshøj"/>
    <s v="38 79 40 10"/>
    <s v="37485@buf.kk.dk"/>
    <s v="Henrik Steen-Knudsen"/>
    <n v="38714148"/>
    <n v="0"/>
    <s v="37485@buf.kk.dk"/>
    <s v="Integreret"/>
    <n v="24"/>
    <n v="0"/>
    <n v="44"/>
    <n v="0"/>
    <n v="0"/>
    <n v="0"/>
    <n v="0"/>
    <s v="Nej"/>
    <n v="0"/>
    <n v="0"/>
    <n v="5"/>
    <n v="5"/>
    <n v="3"/>
    <n v="5"/>
    <n v="0"/>
    <n v="5"/>
    <n v="5"/>
    <n v="2"/>
    <n v="5"/>
    <n v="0"/>
    <n v="70000"/>
    <n v="30000"/>
    <n v="0"/>
    <n v="0"/>
    <n v="0"/>
    <s v="Yvonne Jakobsen"/>
    <n v="1995"/>
    <n v="37"/>
    <n v="0"/>
    <n v="0"/>
    <s v="ca. 20 års erfaring"/>
    <s v="økokurser, hygiejne, egenkontrol"/>
    <n v="0"/>
    <n v="0"/>
    <n v="0"/>
    <n v="0"/>
    <n v="0"/>
    <n v="0"/>
    <n v="0"/>
    <n v="90"/>
    <n v="90"/>
    <n v="1"/>
    <n v="1"/>
    <s v="Ja"/>
    <s v="ja"/>
    <s v="Ja"/>
    <s v="Ja"/>
    <s v="Der skal bare ansættes en til i køkkenet - nok kun deltid"/>
    <s v="Ja"/>
    <n v="0"/>
    <s v="Ja"/>
    <n v="0"/>
    <n v="0"/>
    <s v="Det har de ikke taget stilling til."/>
    <n v="0"/>
    <s v="produktionskøkken"/>
    <s v="Ja"/>
    <s v="Større"/>
    <n v="0"/>
    <n v="0"/>
    <s v="ny industri-opvasker m tilbehør"/>
    <n v="0"/>
    <n v="0"/>
    <n v="0"/>
    <n v="0"/>
    <n v="0"/>
    <n v="0"/>
    <n v="0"/>
    <n v="0"/>
    <s v="Oplagte til være mentor. Har elite-smiley"/>
    <s v="Cathrine Jerrik/Sine"/>
    <d v="2009-03-03T00:00:00"/>
    <n v="0"/>
    <n v="0"/>
    <n v="1"/>
    <n v="5"/>
    <n v="0"/>
    <n v="0"/>
    <n v="1"/>
    <n v="1"/>
    <n v="10"/>
    <n v="2"/>
    <n v="2"/>
    <n v="0"/>
    <n v="0"/>
    <n v="0"/>
    <n v="0"/>
    <n v="0"/>
    <n v="1"/>
    <n v="0"/>
    <n v="0"/>
    <n v="1"/>
    <n v="0"/>
    <s v="Miele"/>
    <n v="2.5"/>
    <n v="0"/>
    <n v="0"/>
    <s v="Ja"/>
    <s v="Ja"/>
    <s v="Nej"/>
    <n v="2"/>
    <s v="God plads"/>
    <n v="0"/>
    <n v="0"/>
    <x v="0"/>
    <s v="Vanløse/Brønshøj-Husum"/>
    <n v="24"/>
    <n v="0"/>
    <n v="44"/>
    <n v="0"/>
    <n v="0"/>
    <n v="0"/>
    <n v="0"/>
    <n v="0"/>
    <n v="0"/>
    <n v="0"/>
    <n v="0"/>
    <n v="0"/>
    <n v="0"/>
    <n v="0"/>
    <n v="107693.25"/>
  </r>
  <r>
    <x v="0"/>
    <n v="37490"/>
    <s v="Lærkereden"/>
    <x v="4"/>
    <s v="Fuglsang Allé 97"/>
    <n v="2700"/>
    <s v="Brønshøj"/>
    <s v="38 79 23 44"/>
    <s v="37490@buf.kk.dk"/>
    <s v="Jane Remien Hansen"/>
    <n v="38740274"/>
    <n v="38792344"/>
    <s v="37490@buf.kk.dk"/>
    <s v="Integreret"/>
    <n v="24"/>
    <n v="0"/>
    <n v="44"/>
    <n v="0"/>
    <n v="0"/>
    <n v="0"/>
    <n v="0"/>
    <s v="Nej"/>
    <n v="0"/>
    <n v="0"/>
    <n v="5"/>
    <n v="5"/>
    <n v="5"/>
    <n v="5"/>
    <n v="5"/>
    <n v="5"/>
    <n v="0"/>
    <n v="2"/>
    <n v="5"/>
    <n v="5"/>
    <n v="180000"/>
    <n v="0"/>
    <n v="0"/>
    <s v="Ja"/>
    <s v="nej"/>
    <s v="Sofie Ågård"/>
    <n v="2007"/>
    <n v="37"/>
    <n v="0"/>
    <s v="fra Suhr's. Human ernæring"/>
    <n v="0"/>
    <n v="0"/>
    <s v="Pia de Renard"/>
    <n v="2002"/>
    <n v="15"/>
    <n v="0"/>
    <n v="0"/>
    <s v="kombi medarbejder"/>
    <n v="0"/>
    <n v="85"/>
    <n v="85"/>
    <n v="2"/>
    <n v="1"/>
    <s v="Ja"/>
    <s v="Nej"/>
    <s v="Ja"/>
    <s v="Ja"/>
    <s v="Der bliver lavet mad og de vil selvfølgelig gerne lave til børnehavebørnene."/>
    <n v="0"/>
    <n v="0"/>
    <n v="0"/>
    <n v="0"/>
    <s v="ja"/>
    <n v="0"/>
    <n v="0"/>
    <s v="produktionskøkken"/>
    <s v="Ja"/>
    <s v="Mindre"/>
    <s v="Ingen"/>
    <s v="Nej"/>
    <s v="ny opvaskemaskine. Pt. er kapaciteten ikke nok."/>
    <n v="0"/>
    <n v="0"/>
    <n v="0"/>
    <n v="0"/>
    <n v="0"/>
    <n v="0"/>
    <n v="0"/>
    <n v="0"/>
    <n v="0"/>
    <s v="Lone Voss / Sine"/>
    <d v="2009-03-05T00:00:00"/>
    <n v="0"/>
    <n v="0"/>
    <n v="1"/>
    <n v="5"/>
    <n v="0"/>
    <n v="0"/>
    <n v="1"/>
    <n v="0"/>
    <n v="9"/>
    <n v="1"/>
    <n v="1"/>
    <n v="0"/>
    <n v="0"/>
    <n v="0"/>
    <n v="0"/>
    <n v="1"/>
    <n v="0"/>
    <n v="0"/>
    <n v="1"/>
    <n v="1"/>
    <n v="20"/>
    <s v="Miele"/>
    <n v="4"/>
    <s v="Ja"/>
    <n v="10"/>
    <s v="Nej"/>
    <s v="Nej"/>
    <s v="ja"/>
    <n v="2"/>
    <s v="Begrænset"/>
    <s v="Rigtig dejligt køkken. Vil kunne starte op. På sigt andet kogebord og større røremaskine."/>
    <n v="0"/>
    <x v="0"/>
    <s v="Vanløse/Brønshøj-Husum"/>
    <n v="24"/>
    <n v="0"/>
    <n v="44"/>
    <n v="0"/>
    <n v="0"/>
    <n v="0"/>
    <n v="0"/>
    <n v="6"/>
    <n v="0"/>
    <n v="0"/>
    <n v="0"/>
    <n v="0"/>
    <n v="0"/>
    <n v="0"/>
    <n v="211508.25"/>
  </r>
  <r>
    <x v="0"/>
    <n v="37500"/>
    <s v="Firkløveret"/>
    <x v="4"/>
    <s v="Bogholder Allé 40"/>
    <n v="2720"/>
    <s v="Vanløse"/>
    <s v="38 71 68 22"/>
    <s v="37500@buf.kk.dk"/>
    <s v="Guli Werther"/>
    <n v="33238567"/>
    <n v="38716822"/>
    <s v="37500@buf.kk.dk"/>
    <s v="Integreret"/>
    <n v="24"/>
    <n v="0"/>
    <n v="44"/>
    <n v="0"/>
    <n v="0"/>
    <n v="0"/>
    <n v="0"/>
    <s v="Nej"/>
    <n v="0"/>
    <n v="0"/>
    <n v="5"/>
    <n v="5"/>
    <n v="5"/>
    <n v="5"/>
    <n v="0"/>
    <n v="5"/>
    <n v="0"/>
    <n v="0"/>
    <n v="5"/>
    <n v="0"/>
    <n v="90000"/>
    <n v="0"/>
    <n v="0"/>
    <s v="Ja"/>
    <n v="0"/>
    <s v="Lone Mikkelsen"/>
    <n v="2001"/>
    <n v="35"/>
    <n v="0"/>
    <n v="0"/>
    <s v="8-9 år"/>
    <s v="økokurser"/>
    <n v="0"/>
    <n v="0"/>
    <n v="0"/>
    <n v="0"/>
    <n v="0"/>
    <n v="0"/>
    <n v="0"/>
    <n v="90"/>
    <n v="100"/>
    <n v="1"/>
    <n v="1"/>
    <s v="Ja"/>
    <s v="Nej"/>
    <s v="Ja"/>
    <s v="Ja"/>
    <n v="0"/>
    <s v="Ja"/>
    <n v="0"/>
    <s v="Ja"/>
    <n v="0"/>
    <s v="Nej"/>
    <s v="vil gerne have hjælp"/>
    <n v="0"/>
    <s v="produktionskøkken"/>
    <s v="Ja"/>
    <s v="Ingen"/>
    <s v="Ingen"/>
    <s v="Nej"/>
    <n v="0"/>
    <s v="Ingen"/>
    <s v="Ingen"/>
    <s v="Nej"/>
    <n v="0"/>
    <s v="Ingen"/>
    <n v="0"/>
    <s v="Ingen"/>
    <n v="0"/>
    <n v="0"/>
    <s v="Cathrine Jerrik /Sine"/>
    <n v="0"/>
    <n v="0"/>
    <n v="0"/>
    <n v="1"/>
    <n v="5"/>
    <n v="0"/>
    <n v="2"/>
    <n v="0"/>
    <n v="0"/>
    <n v="0"/>
    <n v="0"/>
    <n v="2"/>
    <n v="0"/>
    <n v="0"/>
    <n v="0"/>
    <n v="0"/>
    <n v="0"/>
    <n v="1"/>
    <n v="0"/>
    <n v="0"/>
    <n v="1"/>
    <n v="3"/>
    <s v="Miele"/>
    <n v="4.5"/>
    <s v="Ja"/>
    <n v="0"/>
    <s v="Nej"/>
    <s v="Ja"/>
    <s v="Nej"/>
    <n v="2"/>
    <n v="0"/>
    <n v="0"/>
    <n v="0"/>
    <x v="0"/>
    <s v="Vanløse/Brønshøj-Husum"/>
    <n v="24"/>
    <n v="0"/>
    <n v="44"/>
    <n v="0"/>
    <n v="0"/>
    <n v="0"/>
    <n v="0"/>
    <n v="0"/>
    <n v="0"/>
    <n v="0"/>
    <n v="0"/>
    <n v="0"/>
    <n v="0"/>
    <n v="0"/>
    <n v="111588.72"/>
  </r>
  <r>
    <x v="0"/>
    <n v="37517"/>
    <s v="Børnegården i Vanløse"/>
    <x v="4"/>
    <s v="Tyborøn Allé 57"/>
    <n v="2720"/>
    <s v="Vanløse"/>
    <s v="38 71 19 77"/>
    <s v="37517@buf.kk.dk"/>
    <s v="Elisabeth Quistgaard"/>
    <n v="36415455"/>
    <n v="0"/>
    <s v="37517@buf.kk.dk"/>
    <s v="Integreret"/>
    <n v="36"/>
    <n v="0"/>
    <n v="82"/>
    <n v="0"/>
    <n v="0"/>
    <n v="0"/>
    <n v="0"/>
    <s v="ja"/>
    <n v="0"/>
    <n v="0"/>
    <n v="5"/>
    <n v="5"/>
    <n v="5"/>
    <n v="5"/>
    <n v="0"/>
    <n v="5"/>
    <n v="0"/>
    <n v="0"/>
    <n v="0"/>
    <n v="0"/>
    <n v="110000"/>
    <n v="0"/>
    <n v="0"/>
    <s v="Ja"/>
    <s v="nej"/>
    <s v="Ninna Hansen"/>
    <n v="2009"/>
    <n v="31"/>
    <n v="0"/>
    <s v="smørrebrødsjomfru"/>
    <s v="dagplejemor"/>
    <s v="ingen"/>
    <n v="0"/>
    <n v="0"/>
    <n v="0"/>
    <n v="0"/>
    <n v="0"/>
    <n v="0"/>
    <n v="0"/>
    <n v="98"/>
    <n v="100"/>
    <n v="1"/>
    <n v="1"/>
    <s v="Ja"/>
    <s v="Nej"/>
    <s v="Ja"/>
    <s v="Ja"/>
    <n v="0"/>
    <s v="Ja"/>
    <n v="0"/>
    <s v="Ja"/>
    <n v="0"/>
    <s v="Nej"/>
    <n v="0"/>
    <n v="0"/>
    <n v="0"/>
    <n v="0"/>
    <n v="0"/>
    <n v="0"/>
    <n v="0"/>
    <n v="0"/>
    <n v="0"/>
    <n v="0"/>
    <n v="0"/>
    <n v="0"/>
    <n v="0"/>
    <n v="0"/>
    <n v="0"/>
    <n v="0"/>
    <s v="Byggesag i gang. Mener de mangler kogeplader, ovn og køleskab. Der er mælkekøleskab og grøntsagskøleskab i kælderen. Bjørn til brødbagning. Der kommer ydereligere opvaskemaskine på en anden afdeling."/>
    <s v="Mariah"/>
    <n v="0"/>
    <n v="0"/>
    <n v="0"/>
    <n v="1"/>
    <n v="4"/>
    <n v="0"/>
    <n v="0"/>
    <n v="2"/>
    <n v="0"/>
    <n v="0"/>
    <n v="0"/>
    <n v="1"/>
    <n v="0"/>
    <n v="0"/>
    <n v="0"/>
    <n v="0"/>
    <n v="0"/>
    <n v="1"/>
    <n v="0"/>
    <n v="0"/>
    <n v="1"/>
    <n v="25"/>
    <s v="Miele"/>
    <n v="5"/>
    <s v="Ja"/>
    <n v="5"/>
    <s v="Nej"/>
    <s v="Nej"/>
    <s v="Nej"/>
    <n v="0"/>
    <n v="0"/>
    <s v="Byggesag i gang. Mener de mangler kogeplader, ovn og køleskab. Der er mælkekøleskab og grøntsagskøleskab i kælderen. Bjørn til brødbagning. Der kommer ydereligere opvaskemaskine på en anden afdeling."/>
    <n v="0"/>
    <x v="0"/>
    <s v="Vanløse/Brønshøj-Husum"/>
    <n v="22"/>
    <n v="0"/>
    <n v="82"/>
    <n v="0"/>
    <n v="0"/>
    <n v="0"/>
    <n v="0"/>
    <n v="0"/>
    <n v="0"/>
    <n v="0"/>
    <n v="0"/>
    <n v="0"/>
    <n v="0"/>
    <n v="0"/>
    <n v="110128.24"/>
  </r>
  <r>
    <x v="0"/>
    <n v="37534"/>
    <s v="Københavns kommunes integrerede institution"/>
    <x v="4"/>
    <s v="Midtfløjene 3"/>
    <n v="2700"/>
    <s v="Brønshøj."/>
    <s v="38 60 46 31"/>
    <s v="37534@buf.kk.dk"/>
    <s v="Anja Krause"/>
    <n v="35373579"/>
    <n v="0"/>
    <s v="37534@buf.kk.dk"/>
    <s v="Integreret"/>
    <n v="11"/>
    <n v="0"/>
    <n v="64"/>
    <n v="0"/>
    <n v="0"/>
    <n v="0"/>
    <n v="0"/>
    <s v="Nej"/>
    <n v="0"/>
    <n v="0"/>
    <n v="5"/>
    <n v="5"/>
    <n v="5"/>
    <n v="5"/>
    <n v="0"/>
    <n v="5"/>
    <n v="0"/>
    <n v="0"/>
    <n v="5"/>
    <n v="0"/>
    <n v="60000"/>
    <n v="100000"/>
    <n v="0"/>
    <s v="Ja"/>
    <s v="nej"/>
    <s v="Rosita Nkafu"/>
    <n v="2004"/>
    <n v="30"/>
    <n v="0"/>
    <s v="Halvdelen af et cater-kursus fra hotel- og restaurantionsskolen"/>
    <s v="cafearbejde"/>
    <s v="økologikursus"/>
    <n v="0"/>
    <n v="0"/>
    <n v="0"/>
    <n v="0"/>
    <n v="0"/>
    <n v="0"/>
    <n v="0"/>
    <n v="80"/>
    <n v="80"/>
    <n v="1"/>
    <n v="1"/>
    <s v="Ja"/>
    <s v="Nej"/>
    <s v="Ja"/>
    <n v="0"/>
    <n v="0"/>
    <n v="0"/>
    <n v="0"/>
    <n v="0"/>
    <n v="0"/>
    <n v="0"/>
    <n v="0"/>
    <n v="0"/>
    <s v="produktionskøkken"/>
    <s v="nej"/>
    <s v="Mindre"/>
    <s v="Ingen"/>
    <s v="Nej"/>
    <s v="Bedre udsugning + ovne (konvektion). Ønsker konvektionsovn, da en medarbejder så kan lave mad til alle børn (64 ekstra med børnehavemad)"/>
    <n v="0"/>
    <n v="0"/>
    <n v="0"/>
    <n v="0"/>
    <n v="0"/>
    <n v="0"/>
    <n v="0"/>
    <n v="0"/>
    <n v="0"/>
    <s v="Birgitte Glerup / Sine"/>
    <d v="2009-03-04T00:00:00"/>
    <n v="0"/>
    <n v="0"/>
    <n v="1"/>
    <n v="6"/>
    <n v="0"/>
    <n v="2"/>
    <n v="0"/>
    <n v="0"/>
    <n v="0"/>
    <n v="0"/>
    <n v="1"/>
    <n v="0"/>
    <n v="0"/>
    <n v="1"/>
    <n v="0"/>
    <n v="0"/>
    <n v="1"/>
    <n v="0"/>
    <n v="1"/>
    <n v="1"/>
    <n v="20"/>
    <s v="Miele"/>
    <n v="7"/>
    <s v="Nej"/>
    <n v="0"/>
    <s v="Ja"/>
    <s v="Ja"/>
    <s v="Nej"/>
    <n v="2"/>
    <s v="God plads"/>
    <n v="0"/>
    <n v="0"/>
    <x v="0"/>
    <s v="Vanløse/Brønshøj-Husum"/>
    <n v="11"/>
    <n v="0"/>
    <n v="64"/>
    <n v="0"/>
    <n v="0"/>
    <n v="0"/>
    <n v="0"/>
    <n v="0"/>
    <n v="0"/>
    <n v="0"/>
    <n v="0"/>
    <n v="0"/>
    <n v="0"/>
    <n v="0"/>
    <n v="171201.23"/>
  </r>
  <r>
    <x v="0"/>
    <n v="37536"/>
    <s v="Månestrålen"/>
    <x v="4"/>
    <s v="Vingegavl 10"/>
    <n v="2700"/>
    <s v="brønshøj"/>
    <s v="38 60 17 22"/>
    <s v="37536@buf.kk.dk"/>
    <s v="Lissi Lykkegård Jensen"/>
    <n v="38283776"/>
    <n v="0"/>
    <s v="37536@buf.kk.dk"/>
    <s v="Integreret"/>
    <n v="12"/>
    <n v="0"/>
    <n v="32"/>
    <n v="0"/>
    <n v="0"/>
    <n v="0"/>
    <n v="0"/>
    <s v="Nej"/>
    <n v="0"/>
    <n v="0"/>
    <n v="5"/>
    <n v="5"/>
    <n v="5"/>
    <n v="5"/>
    <n v="0"/>
    <n v="5"/>
    <n v="0"/>
    <n v="5"/>
    <n v="0"/>
    <n v="0"/>
    <n v="0"/>
    <n v="130000"/>
    <n v="0"/>
    <s v="Ja"/>
    <n v="0"/>
    <s v="Marija Boksic"/>
    <n v="2008"/>
    <n v="37"/>
    <n v="0"/>
    <s v="Teknisk tegner"/>
    <s v="fra 1994 og frem. Har siden da været i 3 inst. Køkkener"/>
    <s v="grøntkursus i Kbh Madhus"/>
    <n v="0"/>
    <n v="0"/>
    <n v="0"/>
    <n v="0"/>
    <n v="0"/>
    <n v="0"/>
    <n v="0"/>
    <n v="0"/>
    <n v="95"/>
    <n v="1"/>
    <n v="1"/>
    <s v="Ja"/>
    <s v="ja"/>
    <s v="Ja"/>
    <s v="Ja"/>
    <s v="Har i forvejen givet børnehavebørn mad i flere år."/>
    <s v="Ja"/>
    <s v="Er glade for den nuværende madordning m. mad/frokost til børnehavebørn"/>
    <s v="Ja"/>
    <n v="0"/>
    <s v="ja"/>
    <s v="har allerede"/>
    <n v="0"/>
    <s v="produktionskøkken"/>
    <s v="Ja"/>
    <s v="Ingen"/>
    <s v="Ingen"/>
    <s v="Nej"/>
    <n v="0"/>
    <n v="0"/>
    <n v="0"/>
    <n v="0"/>
    <n v="0"/>
    <n v="0"/>
    <n v="0"/>
    <n v="0"/>
    <n v="0"/>
    <n v="0"/>
    <s v="Birgitte Glerup / Sine"/>
    <d v="2009-03-04T00:00:00"/>
    <n v="0"/>
    <n v="0"/>
    <n v="1"/>
    <n v="4"/>
    <n v="0"/>
    <n v="1"/>
    <n v="0"/>
    <n v="0"/>
    <n v="0"/>
    <n v="0"/>
    <n v="2"/>
    <n v="0"/>
    <n v="0"/>
    <n v="0"/>
    <n v="0"/>
    <n v="0"/>
    <n v="1"/>
    <n v="0"/>
    <n v="0"/>
    <n v="1"/>
    <n v="20"/>
    <s v="Miele"/>
    <n v="4"/>
    <s v="Ja"/>
    <n v="8"/>
    <s v="Nej"/>
    <s v="Nej"/>
    <s v="Nej"/>
    <n v="2"/>
    <s v="God plads"/>
    <s v="Udendørs lagerplads"/>
    <n v="0"/>
    <x v="0"/>
    <s v="Vanløse/Brønshøj-Husum"/>
    <n v="11"/>
    <n v="0"/>
    <n v="32"/>
    <n v="0"/>
    <n v="0"/>
    <n v="0"/>
    <n v="0"/>
    <n v="0"/>
    <n v="8"/>
    <n v="0"/>
    <n v="0"/>
    <n v="0"/>
    <n v="0"/>
    <n v="0"/>
    <n v="147471.63"/>
  </r>
  <r>
    <x v="0"/>
    <n v="37537"/>
    <s v="Børnehuset Haven"/>
    <x v="4"/>
    <s v="Frederikssundsvej 277"/>
    <n v="2700"/>
    <s v="Brønshøj"/>
    <s v="3827 12 00"/>
    <s v="37537@buf.kk.dk"/>
    <s v="Ellen Aamand"/>
    <n v="0"/>
    <n v="0"/>
    <s v="37537@buf.kk.dk"/>
    <s v="Integreret"/>
    <n v="12"/>
    <n v="0"/>
    <n v="44"/>
    <n v="0"/>
    <n v="0"/>
    <n v="0"/>
    <n v="0"/>
    <s v="Nej"/>
    <n v="0"/>
    <n v="0"/>
    <n v="5"/>
    <n v="5"/>
    <n v="5"/>
    <n v="5"/>
    <n v="0"/>
    <n v="5"/>
    <n v="0"/>
    <n v="0"/>
    <n v="5"/>
    <n v="0"/>
    <n v="100000"/>
    <n v="0"/>
    <n v="0"/>
    <n v="0"/>
    <n v="0"/>
    <n v="0"/>
    <n v="0"/>
    <n v="0"/>
    <n v="0"/>
    <n v="0"/>
    <n v="0"/>
    <n v="0"/>
    <n v="0"/>
    <n v="0"/>
    <n v="0"/>
    <n v="0"/>
    <n v="0"/>
    <n v="0"/>
    <n v="0"/>
    <n v="70"/>
    <n v="70"/>
    <n v="1"/>
    <n v="1"/>
    <s v="Ja"/>
    <s v="Nej"/>
    <s v="Ja"/>
    <s v="Ja"/>
    <n v="0"/>
    <s v="Ja"/>
    <s v="Ikke debatteret endnu, men tror de er for"/>
    <s v="Ja"/>
    <n v="0"/>
    <s v="Nej"/>
    <s v="Vil gerne have en der starter i en 20-25 timers stilling evt. sideløbende m. kurser i madhuset. OBS! Denne stilling skal starte i aug 09 og være i vuggestuen og senere i bh"/>
    <n v="0"/>
    <s v="produktionskøkken"/>
    <s v="nej"/>
    <s v="Mindre"/>
    <s v="Ingen"/>
    <s v="Nej"/>
    <s v="Industriopvaskemaskine da der skal laves mad til 70. Evt. ny bordplade, da der er laminat m. huller, som kan være problematiske ift. Sundhedsstyrelsen. Ellers helt i top. Meget stort."/>
    <n v="0"/>
    <n v="0"/>
    <n v="0"/>
    <n v="0"/>
    <n v="0"/>
    <n v="0"/>
    <n v="0"/>
    <n v="0"/>
    <n v="0"/>
    <s v="Birgitte Glerup / Sine"/>
    <d v="2009-03-13T00:00:00"/>
    <n v="0"/>
    <n v="0"/>
    <n v="1"/>
    <n v="5"/>
    <n v="0"/>
    <n v="3"/>
    <n v="0"/>
    <n v="0"/>
    <n v="0"/>
    <n v="0"/>
    <n v="2"/>
    <n v="0"/>
    <n v="0"/>
    <n v="1"/>
    <n v="0"/>
    <n v="0"/>
    <n v="2"/>
    <n v="0"/>
    <n v="0"/>
    <n v="1"/>
    <n v="20"/>
    <s v="Miele"/>
    <n v="0"/>
    <s v="Ja"/>
    <n v="15"/>
    <s v="Nej"/>
    <s v="Nej"/>
    <s v="Nej"/>
    <n v="3"/>
    <s v="God plads"/>
    <s v="Vil rigtig gerne i gang med at lave mad. Får vuggestuen maden fra et cateringfirma og vil derfor gerne have en køkkenmedarbejder, der kan starte på deltid til sommer og så gå op på fuld tid. Får kun mad udefra, fordi det har været svært at skaffe køkkenpersonale,"/>
    <n v="0"/>
    <x v="0"/>
    <s v="Vanløse/Brønshøj-Husum"/>
    <n v="14"/>
    <n v="0"/>
    <n v="44"/>
    <n v="0"/>
    <n v="0"/>
    <n v="0"/>
    <n v="0"/>
    <n v="0"/>
    <n v="12"/>
    <n v="0"/>
    <n v="0"/>
    <n v="0"/>
    <n v="0"/>
    <n v="0"/>
    <n v="167246.04"/>
  </r>
  <r>
    <x v="0"/>
    <n v="37544"/>
    <s v="Skattekisten"/>
    <x v="4"/>
    <s v="Klitmøllervej 71"/>
    <n v="2720"/>
    <s v="Vanløse"/>
    <s v="38 74 94 24"/>
    <s v="37544@buf.kk.dk"/>
    <s v="Solveig A Lund"/>
    <n v="38718605"/>
    <n v="38749424"/>
    <s v="37544@buf.kk.dk"/>
    <s v="Integreret"/>
    <n v="39"/>
    <n v="0"/>
    <n v="54"/>
    <n v="0"/>
    <n v="0"/>
    <n v="0"/>
    <n v="0"/>
    <s v="Nej"/>
    <n v="0"/>
    <n v="0"/>
    <n v="5"/>
    <n v="5"/>
    <n v="5"/>
    <n v="5"/>
    <n v="0"/>
    <n v="5"/>
    <n v="0"/>
    <n v="0"/>
    <n v="5"/>
    <n v="0"/>
    <n v="115000"/>
    <n v="115000"/>
    <n v="0"/>
    <s v="Ja"/>
    <s v="nej"/>
    <s v="Grethe Hjulmand"/>
    <n v="1986"/>
    <n v="37"/>
    <n v="0"/>
    <n v="0"/>
    <s v="23-25 års erfaring"/>
    <s v="Økologisk Oplysnings Forbund, Hygiejne"/>
    <n v="0"/>
    <n v="0"/>
    <n v="0"/>
    <n v="0"/>
    <n v="0"/>
    <n v="0"/>
    <n v="0"/>
    <n v="100"/>
    <n v="0"/>
    <n v="2"/>
    <n v="2"/>
    <s v="Ja"/>
    <s v="ja"/>
    <s v="Ja"/>
    <s v="Ja"/>
    <n v="0"/>
    <s v="Ja"/>
    <n v="0"/>
    <s v="Ja"/>
    <s v="De er klar men i tvivl om hvor pengene kommer fra til ekstra personale timer"/>
    <s v="ja"/>
    <s v="De kan de godt selv"/>
    <n v="0"/>
    <s v="produktionskøkken"/>
    <s v="nej"/>
    <s v="Større"/>
    <s v="Mindre"/>
    <s v="Nej"/>
    <s v="En ny ovn (gerne konvektionsovn), rullebord i stål, en stor røremaskine"/>
    <n v="0"/>
    <n v="0"/>
    <n v="0"/>
    <n v="0"/>
    <n v="0"/>
    <n v="0"/>
    <n v="0"/>
    <n v="0"/>
    <n v="0"/>
    <s v="Cathrine Jerrik/Sine"/>
    <n v="0"/>
    <n v="0"/>
    <n v="0"/>
    <n v="1"/>
    <n v="4"/>
    <n v="0"/>
    <n v="2"/>
    <n v="0"/>
    <n v="0"/>
    <n v="0"/>
    <n v="1"/>
    <n v="2"/>
    <n v="0"/>
    <n v="0"/>
    <n v="0"/>
    <n v="0"/>
    <n v="0"/>
    <n v="1"/>
    <n v="0"/>
    <n v="0"/>
    <n v="1"/>
    <n v="4"/>
    <s v="Ken"/>
    <n v="3"/>
    <s v="Nej"/>
    <n v="0"/>
    <s v="Ja"/>
    <s v="Ja"/>
    <s v="ja"/>
    <n v="2"/>
    <s v="God plads"/>
    <s v="Fint lager"/>
    <n v="0"/>
    <x v="0"/>
    <s v="Vanløse/Brønshøj-Husum"/>
    <n v="39"/>
    <n v="0"/>
    <n v="54"/>
    <n v="0"/>
    <n v="0"/>
    <n v="0"/>
    <n v="0"/>
    <n v="0"/>
    <n v="0"/>
    <n v="0"/>
    <n v="0"/>
    <n v="0"/>
    <n v="0"/>
    <n v="0"/>
    <n v="161930.82999999999"/>
  </r>
  <r>
    <x v="0"/>
    <n v="37576"/>
    <s v="Den integrerede institution Grøndalslund"/>
    <x v="4"/>
    <s v="Ålekistevej 14"/>
    <n v="2720"/>
    <s v="Vanløse"/>
    <n v="38743023"/>
    <s v="37576@buf.kk.dk"/>
    <s v="Susanne Nielsen"/>
    <n v="0"/>
    <n v="0"/>
    <s v="37576@buf.kk.dk"/>
    <s v="Integreret"/>
    <n v="36"/>
    <n v="0"/>
    <n v="48"/>
    <n v="0"/>
    <n v="0"/>
    <n v="0"/>
    <n v="0"/>
    <s v="Nej"/>
    <n v="0"/>
    <n v="0"/>
    <n v="5"/>
    <n v="5"/>
    <n v="4"/>
    <n v="5"/>
    <n v="0"/>
    <n v="5"/>
    <n v="0"/>
    <n v="0"/>
    <n v="5"/>
    <n v="0"/>
    <n v="153600"/>
    <n v="38400"/>
    <n v="0"/>
    <s v="Ja"/>
    <s v="nej"/>
    <s v="Birgitte Larsen"/>
    <n v="2006"/>
    <n v="37"/>
    <n v="0"/>
    <s v="Køkkenleder"/>
    <s v="Erfaring fra andre institutioner"/>
    <n v="0"/>
    <n v="0"/>
    <n v="0"/>
    <n v="0"/>
    <n v="0"/>
    <n v="0"/>
    <n v="0"/>
    <n v="0"/>
    <n v="90"/>
    <n v="90"/>
    <n v="2"/>
    <n v="2"/>
    <s v="Ja"/>
    <s v="ja"/>
    <s v="Ja"/>
    <s v="Ja"/>
    <n v="0"/>
    <s v="Nej"/>
    <s v="Afventende, bekymrede - bliver det nu bedre end madpakken."/>
    <s v="Nej"/>
    <s v="som forældrene"/>
    <s v="Nej"/>
    <s v="Vil gerne have fra os"/>
    <n v="0"/>
    <s v="produktionskøkken"/>
    <s v="nej"/>
    <s v="Mindre"/>
    <s v="Ingen"/>
    <s v="Nej"/>
    <s v="Eksisterende ovn udskiftes. Kogebord skiftes til nyere med 4 plader (glaskeramisk)"/>
    <n v="0"/>
    <n v="0"/>
    <n v="0"/>
    <n v="0"/>
    <n v="0"/>
    <n v="0"/>
    <n v="0"/>
    <n v="0"/>
    <n v="0"/>
    <s v="Lone Voss/Sine"/>
    <d v="2009-03-16T00:00:00"/>
    <n v="0"/>
    <n v="0"/>
    <n v="1"/>
    <n v="4"/>
    <n v="0"/>
    <n v="0"/>
    <n v="1"/>
    <n v="0"/>
    <n v="3"/>
    <n v="0"/>
    <n v="2"/>
    <n v="0"/>
    <n v="0"/>
    <n v="1"/>
    <n v="0"/>
    <n v="0"/>
    <n v="2"/>
    <n v="0"/>
    <n v="1"/>
    <n v="1"/>
    <n v="0"/>
    <s v="Ken"/>
    <n v="5"/>
    <s v="Ja"/>
    <n v="20"/>
    <s v="Nej"/>
    <s v="Nej"/>
    <s v="ja"/>
    <n v="3"/>
    <s v="God plads"/>
    <n v="0"/>
    <n v="0"/>
    <x v="0"/>
    <s v="Vanløse/Brønshøj-Husum"/>
    <n v="36"/>
    <n v="0"/>
    <n v="48"/>
    <n v="0"/>
    <n v="0"/>
    <n v="0"/>
    <n v="0"/>
    <n v="0"/>
    <n v="0"/>
    <n v="0"/>
    <n v="0"/>
    <n v="0"/>
    <n v="0"/>
    <n v="0"/>
    <n v="157824.35999999999"/>
  </r>
  <r>
    <x v="0"/>
    <n v="35269"/>
    <s v="Børneplaneten Benediktegården"/>
    <x v="7"/>
    <s v="Spontinisvej 22"/>
    <n v="2450"/>
    <s v="København SV"/>
    <s v="36 17 17 71"/>
    <s v="35269@buf.kk.dk"/>
    <s v="Vicki Børgesen"/>
    <n v="0"/>
    <n v="0"/>
    <s v="35269@buf.kk.dk"/>
    <s v="Integreret"/>
    <n v="43"/>
    <n v="0"/>
    <n v="60"/>
    <n v="0"/>
    <n v="0"/>
    <n v="0"/>
    <n v="0"/>
    <s v="ja"/>
    <n v="2"/>
    <n v="1"/>
    <n v="5"/>
    <n v="5"/>
    <n v="5"/>
    <n v="5"/>
    <n v="0"/>
    <n v="5"/>
    <n v="5"/>
    <n v="0"/>
    <n v="5"/>
    <n v="0"/>
    <s v="Der er afsat 300000kr til 43 vuggestuebørn og 60 børnehavebørn."/>
    <n v="0"/>
    <n v="0"/>
    <s v="Ja"/>
    <s v="Ja"/>
    <s v="Anthran"/>
    <n v="1997"/>
    <n v="35"/>
    <n v="0"/>
    <s v="Ufaglært"/>
    <s v="12-15 års erfaring"/>
    <s v="Økologikursus ØOF"/>
    <n v="0"/>
    <n v="0"/>
    <n v="0"/>
    <n v="0"/>
    <n v="0"/>
    <n v="0"/>
    <n v="0"/>
    <n v="50"/>
    <n v="50"/>
    <n v="2"/>
    <n v="2"/>
    <s v="Ja"/>
    <s v="ja"/>
    <s v="Ja"/>
    <s v="Ja"/>
    <n v="0"/>
    <s v="Ja"/>
    <n v="0"/>
    <s v="Ja"/>
    <n v="0"/>
    <s v="ja"/>
    <s v="Vil herne have en ansat mere i 25-30 timer"/>
    <n v="0"/>
    <s v="produktionskøkken"/>
    <s v="Ja"/>
    <s v="Ingen"/>
    <s v="Mindre"/>
    <s v="Nej"/>
    <s v="evt. males."/>
    <n v="0"/>
    <n v="0"/>
    <n v="0"/>
    <n v="0"/>
    <n v="0"/>
    <n v="0"/>
    <n v="0"/>
    <n v="0"/>
    <n v="0"/>
    <s v="Cathrine Jerrik"/>
    <d v="2009-02-03T00:00:00"/>
    <n v="0"/>
    <n v="0"/>
    <n v="1"/>
    <n v="4"/>
    <n v="0"/>
    <n v="2"/>
    <n v="0"/>
    <n v="0"/>
    <n v="0"/>
    <n v="0"/>
    <n v="1"/>
    <n v="1"/>
    <n v="0"/>
    <n v="0"/>
    <n v="0"/>
    <n v="0"/>
    <n v="2"/>
    <n v="0"/>
    <n v="0"/>
    <n v="1"/>
    <n v="25"/>
    <s v="Miele"/>
    <n v="3"/>
    <s v="Nej"/>
    <n v="0"/>
    <s v="Nej"/>
    <s v="Ja"/>
    <s v="Nej"/>
    <n v="2"/>
    <s v="Begrænset"/>
    <s v="Institutionen er i 2 etager, så de ønsker sig en madelevator.."/>
    <n v="0"/>
    <x v="0"/>
    <s v="Vesterbro/Kgs.Enghave"/>
    <n v="43"/>
    <n v="0"/>
    <n v="60"/>
    <n v="0"/>
    <n v="0"/>
    <n v="0"/>
    <n v="0"/>
    <n v="0"/>
    <n v="0"/>
    <n v="0"/>
    <n v="0"/>
    <n v="0"/>
    <n v="0"/>
    <n v="0"/>
    <n v="253136.8"/>
  </r>
  <r>
    <x v="0"/>
    <s v="35269_2"/>
    <s v="Børneplaneten Benediktegården"/>
    <x v="7"/>
    <s v="Spontinisvej 22"/>
    <n v="2450"/>
    <s v="København SV"/>
    <s v="36 17 17 71"/>
    <s v="35269@buf.kk.dk"/>
    <s v="Vicki Børgesen"/>
    <n v="0"/>
    <n v="0"/>
    <s v="35269@buf.kk.dk"/>
    <s v="Integreret"/>
    <n v="43"/>
    <n v="0"/>
    <n v="60"/>
    <n v="0"/>
    <n v="0"/>
    <n v="0"/>
    <n v="0"/>
    <s v="ja"/>
    <n v="0"/>
    <n v="2"/>
    <n v="0"/>
    <n v="0"/>
    <n v="0"/>
    <n v="0"/>
    <n v="0"/>
    <n v="0"/>
    <n v="0"/>
    <n v="0"/>
    <n v="0"/>
    <n v="0"/>
    <n v="0"/>
    <n v="0"/>
    <n v="0"/>
    <n v="0"/>
    <n v="0"/>
    <n v="0"/>
    <n v="0"/>
    <n v="0"/>
    <n v="0"/>
    <n v="0"/>
    <n v="0"/>
    <n v="0"/>
    <n v="0"/>
    <n v="0"/>
    <n v="0"/>
    <n v="0"/>
    <n v="0"/>
    <n v="0"/>
    <n v="0"/>
    <n v="0"/>
    <n v="0"/>
    <n v="0"/>
    <n v="0"/>
    <n v="0"/>
    <n v="0"/>
    <n v="0"/>
    <n v="0"/>
    <n v="0"/>
    <n v="0"/>
    <n v="0"/>
    <n v="0"/>
    <n v="0"/>
    <n v="0"/>
    <n v="0"/>
    <n v="0"/>
    <s v="Køkken blandet tilvirk"/>
    <n v="0"/>
    <n v="0"/>
    <n v="0"/>
    <n v="0"/>
    <n v="0"/>
    <s v="Mindre"/>
    <s v="Mindre"/>
    <s v="Nej"/>
    <s v="Kræver fornyelse for at bliver godkendt af føædevarer myndighederne. Mangler bedre kølefaciliteter."/>
    <n v="0"/>
    <n v="0"/>
    <n v="0"/>
    <n v="0"/>
    <n v="0"/>
    <s v="Cathrine Jerrik"/>
    <d v="2009-02-03T00:00:00"/>
    <n v="0"/>
    <n v="0"/>
    <n v="1"/>
    <n v="4"/>
    <n v="0"/>
    <n v="2"/>
    <n v="0"/>
    <n v="0"/>
    <n v="0"/>
    <n v="0"/>
    <n v="1"/>
    <n v="0"/>
    <n v="0"/>
    <n v="0"/>
    <n v="0"/>
    <n v="0"/>
    <n v="1"/>
    <n v="0"/>
    <n v="0"/>
    <n v="1"/>
    <n v="25"/>
    <s v="Miele"/>
    <n v="3"/>
    <s v="Nej"/>
    <n v="0"/>
    <s v="Nej"/>
    <s v="Nej"/>
    <s v="Nej"/>
    <n v="2"/>
    <n v="0"/>
    <s v="gamle og små køleskabe. Ombygning påkrævet. Institutionen er i to etager så der ønskes madelevator, der findes et thekøkken i børnehavesektionen som tidligere har været produktionskøkken"/>
    <n v="0"/>
    <x v="0"/>
    <s v="Vesterbro/Kgs.Enghave"/>
    <n v="43"/>
    <n v="0"/>
    <n v="60"/>
    <n v="0"/>
    <n v="0"/>
    <n v="0"/>
    <n v="0"/>
    <n v="0"/>
    <n v="0"/>
    <n v="0"/>
    <n v="0"/>
    <n v="0"/>
    <n v="0"/>
    <n v="0"/>
    <n v="253136.8"/>
  </r>
  <r>
    <x v="0"/>
    <n v="35308"/>
    <s v="Børnehuset Colombus"/>
    <x v="7"/>
    <s v="Rejsbygade 8A"/>
    <n v="1759"/>
    <s v="København V"/>
    <s v="88 88 82 40"/>
    <s v="mail@columbus.kk.dk"/>
    <s v="Bente"/>
    <n v="33248986"/>
    <n v="0"/>
    <s v="35308@buf.kk.dk"/>
    <s v="Integreret"/>
    <n v="50"/>
    <n v="0"/>
    <n v="66"/>
    <n v="0"/>
    <n v="0"/>
    <n v="0"/>
    <n v="0"/>
    <s v="Nej"/>
    <n v="0"/>
    <n v="0"/>
    <n v="5"/>
    <n v="5"/>
    <n v="5"/>
    <n v="5"/>
    <n v="0"/>
    <n v="5"/>
    <n v="5"/>
    <n v="5"/>
    <n v="5"/>
    <n v="0"/>
    <n v="0"/>
    <n v="0"/>
    <n v="0"/>
    <s v="Ja"/>
    <s v="nej"/>
    <s v="Sara Østergaard"/>
    <n v="0"/>
    <n v="37"/>
    <n v="0"/>
    <s v="Kok"/>
    <n v="0"/>
    <n v="0"/>
    <s v="Birgitte"/>
    <n v="2008"/>
    <n v="20"/>
    <n v="0"/>
    <s v="ufaglært"/>
    <s v="10 års køkkenerfaring"/>
    <s v="hygiejne"/>
    <n v="0"/>
    <n v="0"/>
    <n v="1"/>
    <n v="1"/>
    <s v="Ja"/>
    <s v="Nej"/>
    <s v="nej"/>
    <s v="Ja"/>
    <s v="ved ikke"/>
    <n v="0"/>
    <n v="0"/>
    <n v="0"/>
    <n v="0"/>
    <s v="Nej"/>
    <n v="0"/>
    <n v="0"/>
    <s v="produktionskøkken"/>
    <s v="nej"/>
    <s v="Mindre"/>
    <n v="0"/>
    <n v="0"/>
    <s v="Hurtigere opvaskemaskine nødvendig"/>
    <n v="0"/>
    <n v="0"/>
    <n v="0"/>
    <n v="0"/>
    <n v="0"/>
    <n v="0"/>
    <n v="0"/>
    <n v="0"/>
    <n v="0"/>
    <s v="Mariah"/>
    <d v="2009-01-30T00:00:00"/>
    <n v="0"/>
    <n v="0"/>
    <n v="1"/>
    <n v="5"/>
    <n v="0"/>
    <n v="2"/>
    <n v="0"/>
    <n v="0"/>
    <n v="0"/>
    <n v="0"/>
    <n v="2"/>
    <n v="2"/>
    <n v="0"/>
    <n v="0"/>
    <n v="0"/>
    <n v="0"/>
    <n v="2"/>
    <n v="0"/>
    <n v="0"/>
    <n v="1"/>
    <n v="25"/>
    <s v="Miele Professional"/>
    <n v="10"/>
    <s v="Ja"/>
    <n v="12"/>
    <s v="Nej"/>
    <s v="Nej"/>
    <s v="Nej"/>
    <n v="4"/>
    <s v="God plads"/>
    <s v="Mangler kun en bedre opvaskemaskine"/>
    <n v="0"/>
    <x v="0"/>
    <s v="Vesterbro/Kgs.Enghave"/>
    <n v="52"/>
    <n v="0"/>
    <n v="66"/>
    <n v="0"/>
    <n v="0"/>
    <n v="0"/>
    <n v="0"/>
    <n v="0"/>
    <n v="0"/>
    <n v="0"/>
    <n v="0"/>
    <n v="0"/>
    <n v="0"/>
    <n v="0"/>
    <n v="15403.11"/>
  </r>
  <r>
    <x v="0"/>
    <s v="35308_u"/>
    <s v="Børnehuset Colombus"/>
    <x v="7"/>
    <s v="Rejsbygade 8A"/>
    <n v="1759"/>
    <s v="København V"/>
    <s v="88 88 82 40"/>
    <s v="mail@columbus.kk.dk"/>
    <s v="Bente"/>
    <n v="33248986"/>
    <n v="0"/>
    <s v="35308@buf.kk.dk"/>
    <s v="Integreret"/>
    <n v="50"/>
    <n v="0"/>
    <n v="66"/>
    <n v="0"/>
    <n v="0"/>
    <n v="0"/>
    <n v="0"/>
    <s v="Nej"/>
    <n v="0"/>
    <n v="0"/>
    <n v="0"/>
    <n v="0"/>
    <n v="0"/>
    <n v="0"/>
    <n v="0"/>
    <n v="0"/>
    <n v="0"/>
    <n v="0"/>
    <n v="0"/>
    <n v="0"/>
    <n v="0"/>
    <n v="0"/>
    <n v="0"/>
    <n v="0"/>
    <n v="0"/>
    <n v="0"/>
    <n v="0"/>
    <n v="0"/>
    <n v="0"/>
    <n v="0"/>
    <n v="0"/>
    <n v="0"/>
    <n v="0"/>
    <n v="0"/>
    <n v="0"/>
    <n v="0"/>
    <n v="0"/>
    <n v="0"/>
    <n v="0"/>
    <n v="0"/>
    <n v="0"/>
    <n v="0"/>
    <n v="0"/>
    <n v="0"/>
    <n v="0"/>
    <n v="0"/>
    <n v="0"/>
    <n v="0"/>
    <n v="0"/>
    <n v="0"/>
    <n v="0"/>
    <n v="0"/>
    <n v="0"/>
    <n v="0"/>
    <n v="0"/>
    <s v="Køkken begrænset tilvirk"/>
    <s v="nej"/>
    <s v="Mindre"/>
    <s v="Mindre"/>
    <s v="Nej"/>
    <s v="Dette skal vurderes: ekstra vask påkrævet? Rist i gulv påkrævet? Hæve opvaskemaskine påkrævet? Madhusvurdering: Der skal 1 ekstra varmluftovn"/>
    <n v="0"/>
    <n v="0"/>
    <n v="0"/>
    <n v="0"/>
    <n v="0"/>
    <n v="0"/>
    <n v="0"/>
    <n v="0"/>
    <n v="0"/>
    <s v="Birgitte Glerup"/>
    <d v="2009-01-30T00:00:00"/>
    <n v="0"/>
    <n v="1"/>
    <n v="0"/>
    <n v="4"/>
    <n v="1"/>
    <n v="0"/>
    <n v="0"/>
    <n v="0"/>
    <n v="0"/>
    <n v="0"/>
    <n v="3"/>
    <n v="0"/>
    <n v="0"/>
    <n v="0"/>
    <n v="0"/>
    <n v="0"/>
    <n v="0"/>
    <n v="0"/>
    <n v="0"/>
    <n v="1"/>
    <n v="20"/>
    <s v="Miele Professional"/>
    <n v="10"/>
    <s v="Nej"/>
    <n v="0"/>
    <s v="Nej"/>
    <s v="Ja"/>
    <s v="Nej"/>
    <n v="1"/>
    <s v="ingen plads"/>
    <s v="god plads i køkkenet"/>
    <n v="0"/>
    <x v="0"/>
    <s v="Vesterbro/Kgs.Enghave"/>
    <n v="52"/>
    <n v="0"/>
    <n v="66"/>
    <n v="0"/>
    <n v="0"/>
    <n v="0"/>
    <n v="0"/>
    <n v="0"/>
    <n v="0"/>
    <n v="0"/>
    <n v="0"/>
    <n v="0"/>
    <n v="0"/>
    <n v="0"/>
    <n v="15403.11"/>
  </r>
  <r>
    <x v="0"/>
    <n v="35320"/>
    <s v="Børnehuset Frederiksholm"/>
    <x v="7"/>
    <s v="Borgbjergsvej 30A"/>
    <n v="2450"/>
    <s v="København SV"/>
    <s v="33 31 69 96"/>
    <s v="35320@buf.kk.dk"/>
    <s v="Elisabeth Lunding"/>
    <n v="36462858"/>
    <n v="33316996"/>
    <s v="35320@buf.kk.dk"/>
    <s v="Integreret"/>
    <n v="16"/>
    <n v="0"/>
    <n v="44"/>
    <n v="0"/>
    <n v="0"/>
    <n v="0"/>
    <n v="0"/>
    <s v="Nej"/>
    <n v="0"/>
    <n v="0"/>
    <n v="5"/>
    <n v="5"/>
    <n v="3"/>
    <n v="5"/>
    <n v="0"/>
    <n v="5"/>
    <n v="0"/>
    <n v="0"/>
    <n v="5"/>
    <n v="0"/>
    <n v="44500"/>
    <n v="44500"/>
    <n v="0"/>
    <s v="Ja"/>
    <s v="nej"/>
    <s v="Janette Bandier"/>
    <n v="2007"/>
    <n v="20"/>
    <n v="0"/>
    <s v="køkkenassistent"/>
    <s v="som køkkenassistent"/>
    <s v="Egenkontrol"/>
    <n v="0"/>
    <n v="0"/>
    <n v="0"/>
    <n v="0"/>
    <n v="0"/>
    <n v="0"/>
    <n v="0"/>
    <n v="95"/>
    <n v="95"/>
    <n v="2"/>
    <n v="2"/>
    <s v="Ja"/>
    <s v="ja"/>
    <s v="Ja"/>
    <s v="Ja"/>
    <s v="Er meget negativ omkring ordningen."/>
    <s v="Ja"/>
    <s v="Men meget negative"/>
    <s v="Ja"/>
    <s v="Men meget negative"/>
    <s v="Nej"/>
    <n v="0"/>
    <n v="0"/>
    <s v="produktionskøkken"/>
    <s v="Ja"/>
    <s v="Mindre"/>
    <s v="Ingen"/>
    <s v="Nej"/>
    <s v="Køkkenet bliver brugt til vuggestuen"/>
    <n v="0"/>
    <n v="0"/>
    <n v="0"/>
    <n v="0"/>
    <n v="0"/>
    <n v="0"/>
    <n v="0"/>
    <n v="0"/>
    <n v="0"/>
    <s v="Cathrine Jerrik / Nanna"/>
    <d v="2009-03-09T00:00:00"/>
    <n v="0"/>
    <n v="1"/>
    <n v="0"/>
    <n v="0"/>
    <n v="0"/>
    <n v="1"/>
    <n v="0"/>
    <n v="0"/>
    <n v="0"/>
    <n v="1"/>
    <n v="0"/>
    <n v="0"/>
    <n v="0"/>
    <n v="0"/>
    <n v="0"/>
    <n v="1"/>
    <n v="0"/>
    <n v="0"/>
    <n v="0"/>
    <n v="1"/>
    <n v="20"/>
    <s v="Miele"/>
    <n v="2"/>
    <s v="Nej"/>
    <n v="0"/>
    <s v="Ja"/>
    <s v="Ja"/>
    <s v="Nej"/>
    <n v="2"/>
    <s v="God plads"/>
    <n v="0"/>
    <n v="0"/>
    <x v="0"/>
    <s v="Vesterbro/Kgs.Enghave"/>
    <n v="18"/>
    <n v="0"/>
    <n v="44"/>
    <n v="0"/>
    <n v="0"/>
    <n v="0"/>
    <n v="0"/>
    <n v="0"/>
    <n v="0"/>
    <n v="0"/>
    <n v="0"/>
    <n v="0"/>
    <n v="0"/>
    <n v="0"/>
    <n v="89587.18"/>
  </r>
  <r>
    <x v="0"/>
    <s v="35320_u"/>
    <s v="Børnehuset Frederiksholm"/>
    <x v="7"/>
    <s v="Borgbjergsvej 30A"/>
    <n v="2450"/>
    <s v="København SV"/>
    <s v="33 31 69 96"/>
    <s v="35320@buf.kk.dk"/>
    <s v="Elisabeth Lunding"/>
    <n v="36462858"/>
    <n v="33316996"/>
    <s v="35320@buf.kk.dk"/>
    <s v="Integreret"/>
    <n v="0"/>
    <n v="0"/>
    <n v="0"/>
    <n v="0"/>
    <n v="0"/>
    <n v="0"/>
    <n v="0"/>
    <n v="0"/>
    <n v="0"/>
    <n v="0"/>
    <n v="5"/>
    <n v="5"/>
    <n v="3"/>
    <n v="5"/>
    <n v="0"/>
    <n v="5"/>
    <n v="0"/>
    <n v="0"/>
    <n v="5"/>
    <n v="0"/>
    <n v="44500"/>
    <n v="44500"/>
    <n v="0"/>
    <n v="0"/>
    <n v="0"/>
    <n v="0"/>
    <n v="0"/>
    <n v="0"/>
    <n v="0"/>
    <n v="0"/>
    <n v="0"/>
    <n v="0"/>
    <n v="0"/>
    <n v="0"/>
    <n v="0"/>
    <n v="0"/>
    <n v="0"/>
    <n v="0"/>
    <n v="0"/>
    <n v="95"/>
    <n v="95"/>
    <n v="0"/>
    <n v="0"/>
    <n v="0"/>
    <n v="0"/>
    <n v="0"/>
    <n v="0"/>
    <n v="0"/>
    <n v="0"/>
    <n v="0"/>
    <n v="0"/>
    <n v="0"/>
    <n v="0"/>
    <n v="0"/>
    <n v="0"/>
    <s v="Ved ikke"/>
    <n v="0"/>
    <n v="0"/>
    <n v="0"/>
    <n v="0"/>
    <n v="0"/>
    <n v="0"/>
    <n v="0"/>
    <n v="0"/>
    <n v="0"/>
    <n v="0"/>
    <n v="0"/>
    <n v="0"/>
    <n v="0"/>
    <n v="0"/>
    <n v="0"/>
    <d v="1899-12-30T00:00:00"/>
    <n v="0"/>
    <n v="1"/>
    <n v="0"/>
    <n v="0"/>
    <n v="0"/>
    <n v="0"/>
    <n v="0"/>
    <n v="0"/>
    <n v="0"/>
    <n v="1"/>
    <n v="0"/>
    <n v="0"/>
    <n v="0"/>
    <n v="0"/>
    <n v="0"/>
    <n v="1"/>
    <n v="0"/>
    <n v="0"/>
    <n v="0"/>
    <n v="1"/>
    <n v="20"/>
    <s v="miele"/>
    <n v="6"/>
    <n v="0"/>
    <n v="0"/>
    <n v="0"/>
    <n v="0"/>
    <n v="0"/>
    <n v="1"/>
    <s v="ingen plads"/>
    <n v="0"/>
    <n v="0"/>
    <x v="0"/>
    <s v="Vesterbro/Kgs.Enghave"/>
    <n v="18"/>
    <n v="0"/>
    <n v="44"/>
    <n v="0"/>
    <n v="0"/>
    <n v="0"/>
    <n v="0"/>
    <n v="0"/>
    <n v="0"/>
    <n v="0"/>
    <n v="0"/>
    <n v="0"/>
    <n v="0"/>
    <n v="0"/>
    <n v="89587.18"/>
  </r>
  <r>
    <x v="0"/>
    <n v="35433"/>
    <s v="Saxoly Børnehus"/>
    <x v="7"/>
    <s v="Saxogade 104A"/>
    <n v="1662"/>
    <s v="København V"/>
    <s v="33 21 56 56"/>
    <s v="35433@buf.kk.dk"/>
    <s v="Irene Handt"/>
    <n v="0"/>
    <n v="0"/>
    <s v="35433@buf.kk.dk"/>
    <s v="Integreret"/>
    <n v="36"/>
    <n v="0"/>
    <n v="84"/>
    <n v="0"/>
    <n v="0"/>
    <n v="0"/>
    <n v="0"/>
    <s v="ja"/>
    <n v="3"/>
    <n v="1"/>
    <n v="5"/>
    <n v="5"/>
    <n v="5"/>
    <n v="5"/>
    <n v="0"/>
    <n v="5"/>
    <n v="5"/>
    <n v="0"/>
    <n v="5"/>
    <n v="0"/>
    <n v="10000"/>
    <n v="10000"/>
    <n v="0"/>
    <s v="Ja"/>
    <s v="nej"/>
    <s v="Berit Andersen"/>
    <n v="2008"/>
    <n v="35"/>
    <n v="0"/>
    <s v="Ernæringsassistent"/>
    <s v="12 år med mad til børn"/>
    <n v="0"/>
    <n v="0"/>
    <n v="0"/>
    <n v="0"/>
    <n v="0"/>
    <n v="0"/>
    <n v="0"/>
    <n v="0"/>
    <n v="90"/>
    <n v="90"/>
    <n v="2"/>
    <n v="2"/>
    <s v="Ja"/>
    <s v="Nej"/>
    <s v="Ja"/>
    <n v="0"/>
    <s v="Ved ikke. De vil gerne selv lave mad, men har endnu ikke taget stilling til det, pga. interne problemer"/>
    <s v="Ja"/>
    <n v="0"/>
    <s v="Ja"/>
    <n v="0"/>
    <s v="Nej"/>
    <s v="Vil evt. gerne have hjælp"/>
    <n v="0"/>
    <s v="produktionskøkken"/>
    <s v="Ja"/>
    <s v="Ingen"/>
    <s v="Ingen"/>
    <s v="Nej"/>
    <n v="0"/>
    <n v="0"/>
    <n v="0"/>
    <n v="0"/>
    <n v="0"/>
    <n v="0"/>
    <n v="0"/>
    <n v="0"/>
    <n v="0"/>
    <n v="0"/>
    <s v="Cathrine / Nanna"/>
    <d v="2009-02-26T00:00:00"/>
    <n v="0"/>
    <n v="0"/>
    <n v="1"/>
    <n v="5"/>
    <n v="0"/>
    <n v="2"/>
    <n v="0"/>
    <n v="0"/>
    <n v="0"/>
    <n v="0"/>
    <n v="2"/>
    <n v="0"/>
    <n v="0"/>
    <n v="0"/>
    <n v="0"/>
    <n v="0"/>
    <n v="2"/>
    <n v="0"/>
    <n v="0"/>
    <n v="1"/>
    <n v="25"/>
    <s v="Miele"/>
    <n v="3"/>
    <s v="Nej"/>
    <n v="0"/>
    <s v="Ja"/>
    <s v="Ja"/>
    <s v="Nej"/>
    <n v="4"/>
    <s v="Begrænset"/>
    <s v="Skabsplads i køkken, men intet lager._x000a_Nyt lækkert køkken"/>
    <n v="0"/>
    <x v="0"/>
    <s v="Vesterbro/Kgs.Enghave"/>
    <n v="36"/>
    <n v="0"/>
    <n v="84"/>
    <n v="0"/>
    <n v="0"/>
    <n v="0"/>
    <n v="0"/>
    <n v="0"/>
    <n v="0"/>
    <n v="0"/>
    <n v="0"/>
    <n v="0"/>
    <n v="0"/>
    <n v="0"/>
    <n v="260094.35"/>
  </r>
  <r>
    <x v="0"/>
    <s v="35433_2"/>
    <s v="Saxoly Børnehus"/>
    <x v="7"/>
    <s v="Saxogade 104A"/>
    <n v="1662"/>
    <s v="København V"/>
    <s v="33 21 56 56"/>
    <s v="35433@buf.kk.dk"/>
    <s v="Irene Handt"/>
    <n v="0"/>
    <n v="0"/>
    <s v="35433@buf.kk.dk"/>
    <s v="Integreret"/>
    <n v="36"/>
    <n v="0"/>
    <n v="84"/>
    <n v="0"/>
    <n v="0"/>
    <n v="0"/>
    <n v="0"/>
    <s v="ja"/>
    <n v="3"/>
    <n v="1"/>
    <n v="5"/>
    <n v="5"/>
    <n v="5"/>
    <n v="5"/>
    <n v="0"/>
    <n v="5"/>
    <n v="5"/>
    <n v="0"/>
    <n v="5"/>
    <n v="0"/>
    <n v="10000"/>
    <n v="10000"/>
    <n v="0"/>
    <s v="Ja"/>
    <s v="nej"/>
    <n v="0"/>
    <n v="0"/>
    <n v="0"/>
    <n v="0"/>
    <n v="0"/>
    <n v="0"/>
    <n v="0"/>
    <n v="0"/>
    <n v="0"/>
    <n v="0"/>
    <n v="0"/>
    <n v="0"/>
    <n v="0"/>
    <n v="0"/>
    <n v="90"/>
    <n v="90"/>
    <n v="2"/>
    <n v="2"/>
    <s v="Ja"/>
    <s v="Nej"/>
    <s v="Ja"/>
    <n v="0"/>
    <n v="0"/>
    <n v="0"/>
    <n v="0"/>
    <n v="0"/>
    <n v="0"/>
    <n v="0"/>
    <n v="0"/>
    <n v="0"/>
    <s v="Køkken begrænset tilvirk"/>
    <n v="0"/>
    <s v="Mindre"/>
    <s v="Mindre"/>
    <s v="Nej"/>
    <s v="Nye køkkenelementer er påkrævet, før det kan tages i brug igen"/>
    <n v="0"/>
    <n v="0"/>
    <n v="0"/>
    <n v="0"/>
    <n v="0"/>
    <n v="0"/>
    <n v="0"/>
    <n v="0"/>
    <n v="0"/>
    <s v="Cathrine / Nanna"/>
    <d v="2009-02-26T00:00:00"/>
    <n v="0"/>
    <n v="1"/>
    <n v="0"/>
    <n v="0"/>
    <n v="0"/>
    <n v="0"/>
    <n v="0"/>
    <n v="0"/>
    <n v="0"/>
    <n v="0"/>
    <n v="1"/>
    <n v="0"/>
    <n v="0"/>
    <n v="0"/>
    <n v="0"/>
    <n v="0"/>
    <n v="0"/>
    <n v="0"/>
    <n v="0"/>
    <n v="1"/>
    <n v="25"/>
    <s v="Miele"/>
    <n v="1"/>
    <s v="Nej"/>
    <n v="0"/>
    <s v="Nej"/>
    <s v="Nej"/>
    <s v="Nej"/>
    <n v="2"/>
    <s v="Begrænset"/>
    <s v="Skabsplads i køkken , men intet lager"/>
    <n v="0"/>
    <x v="0"/>
    <s v="Vesterbro/Kgs.Enghave"/>
    <n v="36"/>
    <n v="0"/>
    <n v="84"/>
    <n v="0"/>
    <n v="0"/>
    <n v="0"/>
    <n v="0"/>
    <n v="0"/>
    <n v="0"/>
    <n v="0"/>
    <n v="0"/>
    <n v="0"/>
    <n v="0"/>
    <n v="0"/>
    <n v="260094.35"/>
  </r>
  <r>
    <x v="0"/>
    <s v="35433_3"/>
    <s v="Saxoly Børnehus"/>
    <x v="7"/>
    <s v="Saxogade 104A"/>
    <n v="1662"/>
    <s v="København V"/>
    <s v="33 21 56 56"/>
    <s v="35433@buf.kk.dk"/>
    <s v="Irene Handt"/>
    <n v="0"/>
    <n v="0"/>
    <s v="35433@buf.kk.dk"/>
    <s v="Integreret"/>
    <n v="36"/>
    <n v="0"/>
    <n v="84"/>
    <n v="0"/>
    <n v="0"/>
    <n v="0"/>
    <n v="0"/>
    <s v="ja"/>
    <n v="3"/>
    <n v="1"/>
    <n v="5"/>
    <n v="5"/>
    <n v="5"/>
    <n v="5"/>
    <n v="0"/>
    <n v="5"/>
    <n v="5"/>
    <n v="0"/>
    <n v="5"/>
    <n v="0"/>
    <n v="10000"/>
    <n v="10000"/>
    <n v="0"/>
    <s v="Ja"/>
    <s v="nej"/>
    <n v="0"/>
    <n v="0"/>
    <n v="0"/>
    <n v="0"/>
    <n v="0"/>
    <n v="0"/>
    <n v="0"/>
    <n v="0"/>
    <n v="0"/>
    <n v="0"/>
    <n v="0"/>
    <n v="0"/>
    <n v="0"/>
    <n v="0"/>
    <n v="90"/>
    <n v="90"/>
    <n v="2"/>
    <n v="2"/>
    <s v="Ja"/>
    <s v="Nej"/>
    <s v="Ja"/>
    <n v="0"/>
    <n v="0"/>
    <n v="0"/>
    <n v="0"/>
    <n v="0"/>
    <n v="0"/>
    <n v="0"/>
    <n v="0"/>
    <n v="0"/>
    <s v="produktionskøkken"/>
    <n v="0"/>
    <s v="Mindre"/>
    <s v="Mindre"/>
    <s v="Nej"/>
    <s v="Køkkenet har ikke været brugt længe. Trænger til en kærlig hånd inden brug. Males "/>
    <n v="0"/>
    <n v="0"/>
    <n v="0"/>
    <n v="0"/>
    <n v="0"/>
    <n v="0"/>
    <n v="0"/>
    <n v="0"/>
    <n v="0"/>
    <s v="Cathrine / Nanna"/>
    <d v="2009-02-26T00:00:00"/>
    <n v="0"/>
    <n v="0"/>
    <n v="1"/>
    <n v="4"/>
    <n v="0"/>
    <n v="1"/>
    <n v="0"/>
    <n v="0"/>
    <n v="0"/>
    <n v="0"/>
    <n v="2"/>
    <n v="0"/>
    <n v="0"/>
    <n v="0"/>
    <n v="0"/>
    <n v="0"/>
    <n v="1"/>
    <n v="0"/>
    <n v="0"/>
    <n v="1"/>
    <n v="25"/>
    <s v="Miele"/>
    <n v="2.5"/>
    <s v="Nej"/>
    <n v="0"/>
    <s v="Nej"/>
    <s v="Nej"/>
    <s v="Nej"/>
    <n v="2"/>
    <s v="Begrænset"/>
    <s v="Køkken 3 i Børnehaven på Sønderboulevard, kun med de store børn. 51 børn hvor 11 dagligt kører ud til udflytterbørnehave"/>
    <n v="0"/>
    <x v="0"/>
    <s v="Vesterbro/Kgs.Enghave"/>
    <n v="36"/>
    <n v="0"/>
    <n v="84"/>
    <n v="0"/>
    <n v="0"/>
    <n v="0"/>
    <n v="0"/>
    <n v="0"/>
    <n v="0"/>
    <n v="0"/>
    <n v="0"/>
    <n v="0"/>
    <n v="0"/>
    <n v="0"/>
    <n v="260094.35"/>
  </r>
  <r>
    <x v="0"/>
    <n v="35550"/>
    <s v="Saxogården"/>
    <x v="7"/>
    <s v="Dannebrogsgade 34"/>
    <n v="1660"/>
    <s v="København V"/>
    <s v="33 21 41 97"/>
    <s v="saxogaarden@mail.dk"/>
    <s v="Charlotte Oscilowski"/>
    <n v="33290042"/>
    <n v="0"/>
    <s v="35550@buf.kk.dk"/>
    <s v="Integreret"/>
    <n v="32"/>
    <n v="0"/>
    <n v="55"/>
    <n v="40"/>
    <n v="0"/>
    <n v="0"/>
    <n v="0"/>
    <s v="Nej"/>
    <n v="0"/>
    <n v="0"/>
    <n v="5"/>
    <n v="5"/>
    <n v="4"/>
    <n v="5"/>
    <n v="0"/>
    <n v="5"/>
    <n v="0"/>
    <n v="0"/>
    <n v="5"/>
    <n v="0"/>
    <n v="230000"/>
    <n v="20000"/>
    <n v="0"/>
    <s v="Ja"/>
    <s v="nej"/>
    <s v="Zita Pedersen"/>
    <n v="2007"/>
    <n v="35"/>
    <n v="0"/>
    <s v="Næsten køkkenleder"/>
    <s v="25 års køkkenerfaring"/>
    <s v="Rodfrugter, bagekurser, barnemad, ernæringssammensætning"/>
    <n v="0"/>
    <n v="0"/>
    <n v="0"/>
    <n v="0"/>
    <n v="0"/>
    <n v="0"/>
    <n v="0"/>
    <n v="80"/>
    <n v="80"/>
    <n v="2"/>
    <n v="2"/>
    <s v="Ja"/>
    <s v="Nej"/>
    <s v="nej"/>
    <s v="Ja"/>
    <s v="Med opnormering af personale, anslår selv det kræver 20 timer mere"/>
    <s v="Ja"/>
    <n v="0"/>
    <s v="Ja"/>
    <s v="Er bekymret for hvad institutionen gør ved sygdom i køkkenet"/>
    <s v="Nej"/>
    <n v="0"/>
    <n v="0"/>
    <s v="produktionskøkken"/>
    <s v="nej"/>
    <s v="Ingen"/>
    <s v="Mindre"/>
    <s v="ja"/>
    <s v="Der mangler opbevaringsplads og afløb i gulvet"/>
    <n v="0"/>
    <n v="0"/>
    <n v="0"/>
    <n v="0"/>
    <n v="0"/>
    <n v="0"/>
    <n v="0"/>
    <n v="0"/>
    <n v="0"/>
    <s v="Mariah/ Margrethe"/>
    <d v="2009-01-22T00:00:00"/>
    <n v="0"/>
    <n v="0"/>
    <n v="1"/>
    <n v="10"/>
    <n v="2"/>
    <n v="0"/>
    <n v="0"/>
    <n v="0"/>
    <n v="0"/>
    <n v="0"/>
    <n v="3"/>
    <n v="0"/>
    <n v="0"/>
    <n v="0"/>
    <n v="0"/>
    <n v="2"/>
    <n v="0"/>
    <n v="0"/>
    <n v="1"/>
    <n v="1"/>
    <n v="2"/>
    <s v="Wexiödisk"/>
    <n v="5"/>
    <s v="Ja"/>
    <n v="12"/>
    <s v="Nej"/>
    <s v="Nej"/>
    <s v="ja"/>
    <n v="2"/>
    <s v="ingen plads"/>
    <s v="Der er ingen afløb i gulvet."/>
    <n v="0"/>
    <x v="0"/>
    <s v="Vesterbro/Kgs.Enghave"/>
    <n v="41"/>
    <n v="0"/>
    <n v="42"/>
    <n v="40"/>
    <n v="0"/>
    <n v="0"/>
    <n v="0"/>
    <n v="0"/>
    <n v="0"/>
    <n v="0"/>
    <n v="0"/>
    <n v="0"/>
    <n v="0"/>
    <n v="0"/>
    <n v="216250.94"/>
  </r>
  <r>
    <x v="0"/>
    <n v="35558"/>
    <s v="Syvstjernen"/>
    <x v="7"/>
    <s v="Dannebrogsgade 1"/>
    <n v="1665"/>
    <s v="København V"/>
    <s v="33 21 48 17"/>
    <s v="35558@buf.kk.dk"/>
    <s v="Ole Duelund"/>
    <n v="33257003"/>
    <n v="33244431"/>
    <s v="35558@buf.kk.dk"/>
    <s v="Integreret"/>
    <n v="22"/>
    <n v="0"/>
    <n v="26"/>
    <n v="0"/>
    <n v="0"/>
    <n v="0"/>
    <n v="0"/>
    <s v="Nej"/>
    <n v="0"/>
    <n v="0"/>
    <n v="5"/>
    <n v="5"/>
    <n v="4"/>
    <n v="5"/>
    <n v="0"/>
    <n v="5"/>
    <n v="5"/>
    <n v="0"/>
    <n v="5"/>
    <n v="0"/>
    <n v="83000"/>
    <n v="83000"/>
    <n v="0"/>
    <s v="Ja"/>
    <s v="nej"/>
    <s v="Tim Larsen"/>
    <n v="2005"/>
    <n v="20"/>
    <s v="mail@timlarsen.dk"/>
    <s v="Levnedsmiddeltekniker"/>
    <s v="fra andre køkkener"/>
    <n v="0"/>
    <n v="0"/>
    <n v="0"/>
    <n v="0"/>
    <n v="0"/>
    <n v="0"/>
    <n v="0"/>
    <n v="0"/>
    <n v="65"/>
    <n v="75"/>
    <n v="2"/>
    <n v="2"/>
    <s v="Ja"/>
    <s v="Nej"/>
    <s v="Ja"/>
    <s v="Nej"/>
    <s v="vil bare beholde madpakker til børnahavebørnene"/>
    <n v="0"/>
    <n v="0"/>
    <s v="Nej"/>
    <s v="Afventende, er omstillingsparat."/>
    <s v="Nej"/>
    <s v="Med rådgivning"/>
    <n v="0"/>
    <s v="Køkken blandet tilvirk"/>
    <n v="0"/>
    <n v="0"/>
    <n v="0"/>
    <n v="0"/>
    <n v="0"/>
    <n v="0"/>
    <s v="Større"/>
    <s v="Ja"/>
    <n v="0"/>
    <n v="0"/>
    <n v="0"/>
    <n v="0"/>
    <n v="0"/>
    <s v="for lille køkken, som ligger på 1. sal._x000a_Vg. og Bh. Ligger i stuen."/>
    <s v="Lone"/>
    <d v="2009-01-22T00:00:00"/>
    <n v="0"/>
    <n v="0"/>
    <n v="1"/>
    <n v="4"/>
    <n v="0"/>
    <n v="2"/>
    <n v="0"/>
    <n v="0"/>
    <n v="0"/>
    <n v="1"/>
    <n v="0"/>
    <n v="0"/>
    <n v="1"/>
    <n v="0"/>
    <n v="0"/>
    <n v="0"/>
    <n v="1"/>
    <n v="0"/>
    <n v="0"/>
    <n v="1"/>
    <n v="20"/>
    <s v="miele professional 6. 7859"/>
    <n v="2"/>
    <s v="Nej"/>
    <s v="Nej"/>
    <s v="Ja"/>
    <s v="Nej"/>
    <s v="Nej"/>
    <n v="3"/>
    <n v="0"/>
    <n v="0"/>
    <n v="0"/>
    <x v="0"/>
    <s v="Vesterbro/Kgs.Enghave"/>
    <n v="22"/>
    <n v="0"/>
    <n v="26"/>
    <n v="0"/>
    <n v="0"/>
    <n v="0"/>
    <n v="0"/>
    <n v="0"/>
    <n v="0"/>
    <n v="0"/>
    <n v="0"/>
    <n v="0"/>
    <n v="0"/>
    <n v="0"/>
    <n v="73845.56"/>
  </r>
  <r>
    <x v="0"/>
    <n v="35585"/>
    <s v="Enghave sogne integrerede institution"/>
    <x v="7"/>
    <s v="Slien 2"/>
    <n v="1766"/>
    <s v="København V"/>
    <s v="33 31 05 59"/>
    <s v="35585@buf.kk.dk"/>
    <s v="Henrik Maes"/>
    <n v="38801813"/>
    <n v="0"/>
    <s v="slien@pc.dk"/>
    <s v="Integreret"/>
    <n v="10"/>
    <n v="0"/>
    <n v="42"/>
    <n v="0"/>
    <n v="0"/>
    <n v="0"/>
    <n v="0"/>
    <s v="Nej"/>
    <n v="0"/>
    <n v="0"/>
    <n v="5"/>
    <n v="5"/>
    <n v="5"/>
    <n v="5"/>
    <n v="0"/>
    <n v="5"/>
    <n v="0"/>
    <n v="0"/>
    <n v="5"/>
    <n v="0"/>
    <n v="5047"/>
    <n v="32000"/>
    <s v="54.000 i alt"/>
    <s v="Ja"/>
    <s v="nej"/>
    <s v="Marianne Bitch"/>
    <n v="2009"/>
    <n v="20"/>
    <n v="0"/>
    <s v="kunstner"/>
    <s v="3 års køkken erfaring"/>
    <s v="Nej"/>
    <n v="0"/>
    <n v="0"/>
    <n v="0"/>
    <n v="0"/>
    <n v="0"/>
    <n v="0"/>
    <n v="0"/>
    <n v="92"/>
    <n v="92"/>
    <n v="3"/>
    <n v="2"/>
    <s v="nej"/>
    <s v="Nej"/>
    <s v="nej"/>
    <s v="Ja"/>
    <s v="laver ikke mad, men har lyst til at lave maden selv"/>
    <s v="Nej"/>
    <n v="0"/>
    <s v="Nej"/>
    <s v="Ynk og jammer"/>
    <s v="Nej"/>
    <n v="0"/>
    <n v="0"/>
    <s v="produktionskøkken"/>
    <s v="nej"/>
    <s v="Større"/>
    <s v="Større"/>
    <s v="ja"/>
    <s v="Pt. Meget lille prod. Køkken, nedslidt._x000a_Køkken udbygges, nye hårde hvidevare og andet"/>
    <n v="0"/>
    <n v="0"/>
    <n v="0"/>
    <n v="0"/>
    <n v="0"/>
    <n v="0"/>
    <n v="0"/>
    <n v="0"/>
    <n v="0"/>
    <s v="Lone Voss / Nanna"/>
    <d v="2009-02-02T00:00:00"/>
    <n v="0"/>
    <n v="1"/>
    <n v="0"/>
    <n v="0"/>
    <n v="0"/>
    <n v="0"/>
    <n v="0"/>
    <n v="0"/>
    <n v="0"/>
    <n v="0"/>
    <n v="1"/>
    <n v="0"/>
    <n v="0"/>
    <n v="0"/>
    <n v="0"/>
    <n v="1"/>
    <n v="0"/>
    <n v="0"/>
    <n v="0"/>
    <n v="1"/>
    <n v="0"/>
    <s v="Miele alm."/>
    <n v="1"/>
    <s v="Nej"/>
    <n v="0"/>
    <s v="Ja"/>
    <s v="Ja"/>
    <s v="ja"/>
    <n v="1"/>
    <s v="Begrænset"/>
    <n v="0"/>
    <n v="0"/>
    <x v="0"/>
    <s v="Vesterbro/Kgs.Enghave"/>
    <n v="10"/>
    <n v="0"/>
    <n v="42"/>
    <n v="0"/>
    <n v="0"/>
    <n v="0"/>
    <n v="0"/>
    <n v="0"/>
    <n v="0"/>
    <n v="0"/>
    <n v="0"/>
    <n v="0"/>
    <n v="0"/>
    <n v="0"/>
    <n v="43781.98"/>
  </r>
  <r>
    <x v="0"/>
    <n v="35586"/>
    <s v="Gethsemane integrerede institution"/>
    <x v="7"/>
    <s v="Sønder Boulevard 60"/>
    <n v="1720"/>
    <s v="København V"/>
    <s v="33 22 19 36"/>
    <s v="35586@buf.kk.dk"/>
    <s v="Lisbeth Fredslund"/>
    <n v="38868088"/>
    <n v="0"/>
    <s v="35586@buf.kk.dk"/>
    <s v="Integreret"/>
    <n v="11"/>
    <n v="0"/>
    <n v="20"/>
    <n v="0"/>
    <n v="0"/>
    <n v="0"/>
    <n v="0"/>
    <s v="Nej"/>
    <n v="0"/>
    <n v="0"/>
    <n v="5"/>
    <n v="0"/>
    <n v="5"/>
    <n v="5"/>
    <n v="0"/>
    <n v="3"/>
    <n v="0"/>
    <n v="3"/>
    <n v="3"/>
    <n v="0"/>
    <s v="Vuggestuen og børnehaven har fælles økonomi og bruger ca. 75000kr årligt på mad. Dette er inklusiv forplejning ved forældremøder og bestyrelsesmøder. Beløbet er blevet højere de sidste 3 år idet fødevarer priserne er blevet højere. Så sidste år havde vi e"/>
    <s v="Vuggestuen og børnehaven har fælles økonomi og bruger ca. 75000kr årligt på mad. Dette er inklusiv forplejning ved forældremøder og bestyrelsesmøder. Beløbet er blevet højere de sidste 3 år idet fødevarer priserne er blevet højere. Så sidste år havde vi e"/>
    <n v="0"/>
    <s v="Ja"/>
    <s v="nej"/>
    <s v="Yunko Herbst"/>
    <n v="2008"/>
    <n v="25"/>
    <n v="0"/>
    <s v="Praktik på Koefod Skole"/>
    <s v="Køkken asst. I KBH Seminarium"/>
    <s v="AMU Køkkenkursus 2 måneder"/>
    <n v="0"/>
    <n v="0"/>
    <n v="0"/>
    <n v="0"/>
    <n v="0"/>
    <n v="0"/>
    <n v="0"/>
    <n v="99"/>
    <n v="99"/>
    <n v="2"/>
    <n v="2"/>
    <s v="Ja"/>
    <s v="Nej"/>
    <s v="Ja"/>
    <n v="0"/>
    <n v="0"/>
    <n v="0"/>
    <n v="0"/>
    <n v="0"/>
    <n v="0"/>
    <s v="Nej"/>
    <n v="0"/>
    <n v="0"/>
    <s v="produktionskøkken"/>
    <s v="nej"/>
    <s v="Mindre"/>
    <s v="Mindre"/>
    <s v="ja"/>
    <s v="Lille køkken men kan godt lave mad, da BH-børn er på tur 2 x ugen og skal have madpakke/kold mad."/>
    <n v="0"/>
    <n v="0"/>
    <n v="0"/>
    <n v="0"/>
    <n v="0"/>
    <n v="0"/>
    <n v="0"/>
    <n v="0"/>
    <n v="0"/>
    <s v="Cathrine Jerrik"/>
    <d v="2009-02-04T00:00:00"/>
    <n v="0"/>
    <n v="1"/>
    <n v="0"/>
    <n v="0"/>
    <n v="0"/>
    <n v="0"/>
    <n v="0"/>
    <n v="0"/>
    <n v="0"/>
    <n v="1"/>
    <n v="0"/>
    <n v="0"/>
    <n v="0"/>
    <n v="0"/>
    <n v="0"/>
    <n v="1"/>
    <n v="0"/>
    <n v="0"/>
    <n v="0"/>
    <n v="1"/>
    <n v="20"/>
    <s v="Miele alm."/>
    <n v="3"/>
    <s v="Nej"/>
    <n v="0"/>
    <s v="Ja"/>
    <s v="Ja"/>
    <s v="Nej"/>
    <n v="2"/>
    <s v="Begrænset"/>
    <s v="Køkken fungerer fint med vare-lev. hver dag. _x000a_Køkkendame ønsker ikke flere timer, glad for arb. Køkkenet kunne sagtens bære mere køkkenhjælp "/>
    <n v="0"/>
    <x v="0"/>
    <s v="Vesterbro/Kgs.Enghave"/>
    <n v="11"/>
    <n v="0"/>
    <n v="20"/>
    <n v="0"/>
    <n v="0"/>
    <n v="0"/>
    <n v="0"/>
    <n v="0"/>
    <n v="0"/>
    <n v="0"/>
    <n v="0"/>
    <n v="0"/>
    <n v="0"/>
    <n v="0"/>
    <n v="88807.82"/>
  </r>
  <r>
    <x v="0"/>
    <n v="35589"/>
    <s v="Børnehuset bavnehøj"/>
    <x v="7"/>
    <s v="Tranehavevej 17"/>
    <n v="2450"/>
    <s v="København SV"/>
    <s v="33 31 44 39"/>
    <s v="35589@buf.kk.dk"/>
    <s v="Kirsten Larsen"/>
    <n v="38719618"/>
    <n v="0"/>
    <s v="bavnehoejbh-vug@mail.dk"/>
    <s v="Integreret"/>
    <n v="24"/>
    <n v="0"/>
    <n v="43"/>
    <n v="0"/>
    <n v="0"/>
    <n v="0"/>
    <n v="0"/>
    <s v="ja"/>
    <n v="2"/>
    <n v="1"/>
    <n v="5"/>
    <n v="5"/>
    <n v="5"/>
    <n v="5"/>
    <n v="0"/>
    <n v="5"/>
    <n v="0"/>
    <n v="2"/>
    <n v="5"/>
    <n v="0"/>
    <n v="70000"/>
    <n v="30000"/>
    <n v="0"/>
    <s v="Ja"/>
    <s v="nej"/>
    <s v="Lonnie Pedersen"/>
    <n v="2008"/>
    <n v="32"/>
    <s v="conniebetina@grafisk.dk"/>
    <n v="0"/>
    <n v="0"/>
    <s v="Hygiejne, bagekursus KBH"/>
    <n v="0"/>
    <n v="0"/>
    <n v="0"/>
    <n v="0"/>
    <n v="0"/>
    <n v="0"/>
    <n v="0"/>
    <n v="95"/>
    <n v="90"/>
    <n v="2"/>
    <n v="2"/>
    <s v="Ja"/>
    <s v="Nej"/>
    <s v="Ja"/>
    <s v="Ja"/>
    <s v="Er indstillet på at starte op med mad til alle 1.1.10._x000a_Der er nogle tanker vedrørende transport husene imellem"/>
    <s v="Ja"/>
    <n v="0"/>
    <s v="Ja"/>
    <s v="Godt med noget god sund mad, men varene skal være gode"/>
    <s v="Nej"/>
    <s v="Vil gerne have hjælp til ansættelse"/>
    <n v="0"/>
    <s v="produktionskøkken"/>
    <s v="nej"/>
    <s v="Mindre"/>
    <n v="0"/>
    <n v="0"/>
    <s v="Anskaffelse af køkkenmaskine + grøntsagsrobot. _x000a_"/>
    <n v="0"/>
    <n v="0"/>
    <n v="0"/>
    <n v="0"/>
    <n v="0"/>
    <n v="0"/>
    <n v="0"/>
    <n v="0"/>
    <s v="2 køkkener, 2 _x000a_Ingen forandringer - jo lagerplads skal der tænkes på"/>
    <s v="Lone Voss / Nanna"/>
    <d v="2009-02-02T00:00:00"/>
    <n v="0"/>
    <n v="0"/>
    <n v="1"/>
    <n v="0"/>
    <n v="0"/>
    <n v="2"/>
    <n v="0"/>
    <n v="0"/>
    <n v="0"/>
    <n v="0"/>
    <n v="7"/>
    <n v="0"/>
    <n v="0"/>
    <n v="0"/>
    <n v="0"/>
    <n v="0"/>
    <n v="1"/>
    <n v="0"/>
    <n v="1"/>
    <n v="1"/>
    <n v="20"/>
    <s v="Miele"/>
    <n v="2"/>
    <s v="Nej"/>
    <n v="0"/>
    <s v="Ja"/>
    <s v="Ja"/>
    <s v="Nej"/>
    <n v="2"/>
    <s v="Begrænset"/>
    <s v="Der er 2 køkkener 1 stort og 1 lille"/>
    <n v="0"/>
    <x v="0"/>
    <s v="Vesterbro/Kgs.Enghave"/>
    <n v="24"/>
    <n v="0"/>
    <n v="43"/>
    <n v="0"/>
    <n v="0"/>
    <n v="0"/>
    <n v="0"/>
    <n v="0"/>
    <n v="0"/>
    <n v="0"/>
    <n v="0"/>
    <n v="0"/>
    <n v="0"/>
    <n v="0"/>
    <n v="59398.44"/>
  </r>
  <r>
    <x v="0"/>
    <s v="35589_2"/>
    <s v="Børnehuset bavnehøj"/>
    <x v="7"/>
    <s v="Tranehavevej 17"/>
    <n v="2450"/>
    <s v="København SV"/>
    <s v="33 31 44 39"/>
    <s v="35589@buf.kk.dk"/>
    <s v="Kirsten Larsen"/>
    <n v="38719618"/>
    <n v="0"/>
    <s v="bavnehoejbh-vug@mail.dk"/>
    <s v="Integreret"/>
    <n v="24"/>
    <n v="0"/>
    <n v="43"/>
    <n v="0"/>
    <n v="0"/>
    <n v="0"/>
    <n v="0"/>
    <s v="ja"/>
    <n v="2"/>
    <n v="1"/>
    <n v="5"/>
    <n v="5"/>
    <n v="5"/>
    <n v="5"/>
    <n v="0"/>
    <n v="5"/>
    <n v="0"/>
    <n v="2"/>
    <n v="5"/>
    <n v="0"/>
    <n v="70000"/>
    <n v="30000"/>
    <n v="0"/>
    <s v="Ja"/>
    <s v="nej"/>
    <s v="Lonnie Pedersen"/>
    <n v="2008"/>
    <n v="32"/>
    <s v="conniebetina@grafisk.dk"/>
    <n v="0"/>
    <n v="0"/>
    <s v="Hygiejne, bagekursus KBH"/>
    <n v="0"/>
    <n v="0"/>
    <n v="0"/>
    <n v="0"/>
    <n v="0"/>
    <n v="0"/>
    <n v="0"/>
    <n v="95"/>
    <n v="90"/>
    <n v="2"/>
    <n v="2"/>
    <n v="0"/>
    <n v="0"/>
    <n v="0"/>
    <n v="0"/>
    <n v="0"/>
    <n v="0"/>
    <n v="0"/>
    <n v="0"/>
    <n v="0"/>
    <n v="0"/>
    <n v="0"/>
    <n v="0"/>
    <s v="produktionskøkken"/>
    <s v="nej"/>
    <s v="Mindre"/>
    <n v="0"/>
    <n v="0"/>
    <n v="0"/>
    <n v="0"/>
    <n v="0"/>
    <n v="0"/>
    <n v="0"/>
    <n v="0"/>
    <n v="0"/>
    <n v="0"/>
    <n v="0"/>
    <s v="2 køkkener, 2 _x000a_Ingen forandringer - jo lagerplads skal der tænkes på"/>
    <s v="Lone Voss / Nanna"/>
    <d v="2009-02-02T00:00:00"/>
    <n v="0"/>
    <n v="0"/>
    <n v="1"/>
    <n v="0"/>
    <n v="0"/>
    <n v="1"/>
    <n v="0"/>
    <n v="0"/>
    <n v="0"/>
    <n v="0"/>
    <n v="7"/>
    <n v="0"/>
    <n v="0"/>
    <n v="0"/>
    <n v="0"/>
    <n v="0"/>
    <n v="1"/>
    <n v="0"/>
    <n v="0"/>
    <n v="1"/>
    <n v="20"/>
    <s v="Miele"/>
    <n v="2"/>
    <s v="Nej"/>
    <n v="0"/>
    <s v="Ja"/>
    <s v="Ja"/>
    <s v="Nej"/>
    <n v="1"/>
    <s v="Begrænset"/>
    <s v="Der er 2 køkkener 1 stort og 1 lille"/>
    <n v="0"/>
    <x v="0"/>
    <s v="Vesterbro/Kgs.Enghave"/>
    <n v="24"/>
    <n v="0"/>
    <n v="43"/>
    <n v="0"/>
    <n v="0"/>
    <n v="0"/>
    <n v="0"/>
    <n v="0"/>
    <n v="0"/>
    <n v="0"/>
    <n v="0"/>
    <n v="0"/>
    <n v="0"/>
    <n v="0"/>
    <n v="59398.44"/>
  </r>
  <r>
    <x v="0"/>
    <n v="37235"/>
    <s v="Børnehuset Klatretræet"/>
    <x v="7"/>
    <s v="Estlandsgade 4"/>
    <n v="1724"/>
    <s v="København V"/>
    <s v="33 22 66 46"/>
    <s v="37235@buf.kk.dk"/>
    <s v="Annete Vedel Pedersen"/>
    <n v="43545649"/>
    <n v="0"/>
    <s v="37235@buf.kk.dk"/>
    <s v="Integreret"/>
    <n v="30"/>
    <n v="0"/>
    <n v="48"/>
    <n v="0"/>
    <n v="0"/>
    <n v="0"/>
    <n v="0"/>
    <s v="Nej"/>
    <n v="0"/>
    <n v="0"/>
    <n v="5"/>
    <n v="5"/>
    <n v="3"/>
    <n v="5"/>
    <n v="0"/>
    <n v="5"/>
    <n v="0"/>
    <n v="0"/>
    <n v="5"/>
    <n v="0"/>
    <n v="55000"/>
    <n v="55000"/>
    <n v="0"/>
    <s v="Ja"/>
    <s v="nej"/>
    <s v="Rahma Olsen"/>
    <n v="2008"/>
    <n v="29"/>
    <n v="0"/>
    <s v="Kosmetolog"/>
    <n v="0"/>
    <s v="Hygiejne"/>
    <n v="0"/>
    <n v="0"/>
    <n v="0"/>
    <n v="0"/>
    <n v="0"/>
    <n v="0"/>
    <n v="0"/>
    <n v="85"/>
    <n v="0"/>
    <n v="2"/>
    <n v="2"/>
    <s v="nej"/>
    <s v="ja"/>
    <s v="Ja"/>
    <s v="Ja"/>
    <n v="0"/>
    <n v="0"/>
    <s v="Ved ikke. Delte meniger"/>
    <s v="Ja"/>
    <n v="0"/>
    <s v="Nej"/>
    <s v="Ved endnu ikke."/>
    <n v="0"/>
    <s v="produktionskøkken"/>
    <s v="nej"/>
    <s v="Mindre"/>
    <s v="Ingen"/>
    <s v="Nej"/>
    <s v="2 - 4 ekstra kogeplader / blus"/>
    <n v="0"/>
    <n v="0"/>
    <n v="0"/>
    <n v="0"/>
    <n v="0"/>
    <n v="0"/>
    <n v="0"/>
    <n v="0"/>
    <n v="0"/>
    <s v="Birgitte Glerup / Nanna"/>
    <d v="2009-03-09T00:00:00"/>
    <n v="0"/>
    <n v="0"/>
    <n v="1"/>
    <n v="4"/>
    <n v="0"/>
    <n v="2"/>
    <n v="0"/>
    <n v="0"/>
    <n v="0"/>
    <n v="0"/>
    <n v="1"/>
    <n v="0"/>
    <n v="0"/>
    <n v="1"/>
    <n v="0"/>
    <n v="0"/>
    <n v="1"/>
    <n v="0"/>
    <n v="0"/>
    <n v="1"/>
    <n v="20"/>
    <s v="Miele"/>
    <n v="13"/>
    <s v="Nej"/>
    <n v="0"/>
    <s v="Ja"/>
    <s v="Ja"/>
    <s v="Nej"/>
    <n v="2"/>
    <s v="ingen plads"/>
    <s v="Den ene vask har 2 rum._x000a_Ingen lagerplads, men god plads i køkkenet._x000a_"/>
    <n v="0"/>
    <x v="0"/>
    <s v="Vesterbro/Kgs.Enghave"/>
    <n v="30"/>
    <n v="0"/>
    <n v="48"/>
    <n v="0"/>
    <n v="0"/>
    <n v="0"/>
    <n v="0"/>
    <n v="0"/>
    <n v="0"/>
    <n v="0"/>
    <n v="0"/>
    <n v="0"/>
    <n v="0"/>
    <n v="0"/>
    <n v="133406.54999999999"/>
  </r>
  <r>
    <x v="0"/>
    <n v="37260"/>
    <s v="Vuggestuen Himmelblå"/>
    <x v="7"/>
    <s v="Slesvigsgade 12"/>
    <n v="1762"/>
    <s v="København V"/>
    <s v="33 24 64 86"/>
    <s v="37260@buf.kk.dk"/>
    <s v="Hanne Thomsen"/>
    <n v="43436903"/>
    <n v="0"/>
    <s v="37260@buf.kk.dk"/>
    <s v="Integreret"/>
    <n v="30"/>
    <n v="0"/>
    <n v="0"/>
    <n v="0"/>
    <n v="0"/>
    <n v="0"/>
    <n v="0"/>
    <s v="Nej"/>
    <n v="0"/>
    <n v="0"/>
    <n v="5"/>
    <n v="5"/>
    <n v="5"/>
    <n v="5"/>
    <n v="0"/>
    <n v="0"/>
    <n v="0"/>
    <n v="0"/>
    <n v="0"/>
    <n v="0"/>
    <n v="65000"/>
    <n v="0"/>
    <n v="0"/>
    <s v="Ja"/>
    <s v="nej"/>
    <s v="Ivank meralde"/>
    <n v="2006"/>
    <n v="32"/>
    <n v="0"/>
    <s v="Uddannet kok i kroatien. SOSU grunduddannelse"/>
    <s v="flere år"/>
    <s v="Hygiejne, Økologiks grundkursus"/>
    <n v="0"/>
    <n v="0"/>
    <n v="0"/>
    <n v="0"/>
    <n v="0"/>
    <n v="0"/>
    <n v="0"/>
    <n v="75"/>
    <n v="0"/>
    <n v="2"/>
    <n v="0"/>
    <s v="Ja"/>
    <s v="Nej"/>
    <s v="Ja"/>
    <s v="Ja"/>
    <n v="0"/>
    <n v="0"/>
    <n v="0"/>
    <n v="0"/>
    <n v="0"/>
    <n v="0"/>
    <n v="0"/>
    <n v="0"/>
    <s v="produktionskøkken"/>
    <s v="nej"/>
    <s v="Større"/>
    <s v="Større"/>
    <s v="Nej"/>
    <s v="Køkkenet fungerer fint, men er noget nedslidt og trænger til at blive renoveret. Har et rengøringsrum der kunne indrages i køkkenet"/>
    <n v="0"/>
    <n v="0"/>
    <n v="0"/>
    <n v="0"/>
    <n v="0"/>
    <n v="0"/>
    <n v="0"/>
    <n v="0"/>
    <n v="0"/>
    <s v="Cathrine Jerrik / Nanna"/>
    <s v="10.2.2009"/>
    <n v="0"/>
    <n v="0"/>
    <n v="1"/>
    <n v="4"/>
    <n v="0"/>
    <n v="1"/>
    <n v="0"/>
    <n v="0"/>
    <n v="0"/>
    <n v="0"/>
    <n v="2"/>
    <n v="0"/>
    <n v="1"/>
    <n v="0"/>
    <n v="0"/>
    <n v="0"/>
    <n v="1"/>
    <n v="0"/>
    <n v="0"/>
    <n v="1"/>
    <n v="30"/>
    <s v="Miele"/>
    <n v="2.5"/>
    <s v="Nej"/>
    <n v="0"/>
    <s v="Ja"/>
    <s v="Ja"/>
    <s v="Nej"/>
    <n v="2"/>
    <s v="Begrænset"/>
    <s v="2 store skabe til lagerplads ønskes_x000a_Har mikroovn"/>
    <n v="0"/>
    <x v="1"/>
    <s v="Vesterbro/Kgs.Enghave"/>
    <n v="30"/>
    <n v="0"/>
    <n v="0"/>
    <n v="0"/>
    <n v="0"/>
    <n v="0"/>
    <n v="0"/>
    <n v="0"/>
    <n v="0"/>
    <n v="0"/>
    <n v="0"/>
    <n v="0"/>
    <n v="0"/>
    <n v="0"/>
    <n v="65678.28"/>
  </r>
  <r>
    <x v="0"/>
    <n v="37315"/>
    <s v="Transformeren"/>
    <x v="7"/>
    <s v="Enghave Plads 27"/>
    <n v="1670"/>
    <s v="København V"/>
    <s v="33 26 59 40"/>
    <s v="37315@buf.kk.dk"/>
    <s v="Ghita Bjørling"/>
    <n v="22574155"/>
    <n v="0"/>
    <s v="37315@buf.kk.dk"/>
    <s v="Integreret"/>
    <n v="36"/>
    <n v="0"/>
    <n v="72"/>
    <n v="0"/>
    <n v="0"/>
    <n v="0"/>
    <n v="0"/>
    <s v="Nej"/>
    <n v="0"/>
    <n v="0"/>
    <n v="5"/>
    <n v="5"/>
    <n v="3"/>
    <n v="5"/>
    <n v="0"/>
    <n v="5"/>
    <n v="0"/>
    <n v="0"/>
    <n v="5"/>
    <n v="0"/>
    <n v="140000"/>
    <n v="0"/>
    <n v="0"/>
    <s v="Ja"/>
    <s v="nej"/>
    <s v="Christina"/>
    <n v="2004"/>
    <n v="34"/>
    <s v="christinastorgaard@....dk"/>
    <s v="PB i Ernæring og Sundhed"/>
    <s v="6 mdr i institution"/>
    <s v="Nej"/>
    <n v="0"/>
    <n v="0"/>
    <n v="0"/>
    <n v="0"/>
    <n v="0"/>
    <n v="0"/>
    <n v="0"/>
    <n v="98"/>
    <n v="0"/>
    <n v="1"/>
    <n v="1"/>
    <s v="Ja"/>
    <s v="Nej"/>
    <s v="Ja"/>
    <s v="Ja"/>
    <s v="Forholder sig afventende"/>
    <s v="Ja"/>
    <n v="0"/>
    <s v="Ja"/>
    <n v="0"/>
    <s v="Nej"/>
    <s v="vil tro de kan selv."/>
    <n v="0"/>
    <s v="produktionskøkken"/>
    <s v="nej"/>
    <s v="Mindre"/>
    <s v="Ingen"/>
    <s v="Nej"/>
    <s v="Hurtigere opvaskemaskine"/>
    <n v="0"/>
    <n v="0"/>
    <n v="0"/>
    <n v="0"/>
    <n v="0"/>
    <n v="0"/>
    <n v="0"/>
    <n v="0"/>
    <n v="0"/>
    <s v="Mariah"/>
    <d v="2009-02-02T00:00:00"/>
    <n v="0"/>
    <n v="1"/>
    <n v="0"/>
    <n v="4"/>
    <n v="2"/>
    <n v="0"/>
    <n v="0"/>
    <n v="0"/>
    <n v="0"/>
    <n v="0"/>
    <n v="2"/>
    <n v="0"/>
    <n v="0"/>
    <n v="0"/>
    <n v="0"/>
    <n v="0"/>
    <n v="1"/>
    <n v="0"/>
    <n v="0"/>
    <n v="1"/>
    <n v="25"/>
    <s v="Miele Professional"/>
    <n v="5"/>
    <s v="Ja"/>
    <n v="8"/>
    <s v="Nej"/>
    <s v="Ja"/>
    <s v="Nej"/>
    <n v="2"/>
    <s v="God plads"/>
    <s v="48 børn afsted i Udflytter en måned ad gangen. Udflytteren Ørholm har produktionskøkken som endnu ikke er besøgt."/>
    <n v="0"/>
    <x v="0"/>
    <s v="Vesterbro/Kgs.Enghave"/>
    <n v="36"/>
    <n v="0"/>
    <n v="72"/>
    <n v="0"/>
    <n v="0"/>
    <n v="0"/>
    <n v="0"/>
    <n v="0"/>
    <n v="0"/>
    <n v="0"/>
    <n v="0"/>
    <n v="0"/>
    <n v="0"/>
    <n v="0"/>
    <n v="169592.94"/>
  </r>
  <r>
    <x v="0"/>
    <s v="37315_u"/>
    <s v="Transformeren"/>
    <x v="7"/>
    <s v="Enghave Plads 27"/>
    <n v="1670"/>
    <s v="København V"/>
    <s v="33 26 59 40"/>
    <s v="37315@buf.kk.dk"/>
    <s v="Ghita Bjørling"/>
    <n v="22574155"/>
    <n v="0"/>
    <s v="37315@buf.kk.dk"/>
    <s v="Integreret"/>
    <n v="0"/>
    <n v="0"/>
    <n v="0"/>
    <n v="0"/>
    <n v="0"/>
    <n v="0"/>
    <n v="0"/>
    <n v="0"/>
    <n v="0"/>
    <n v="0"/>
    <n v="5"/>
    <n v="5"/>
    <n v="3"/>
    <n v="5"/>
    <n v="0"/>
    <n v="5"/>
    <n v="0"/>
    <n v="0"/>
    <n v="5"/>
    <n v="0"/>
    <n v="140000"/>
    <n v="0"/>
    <n v="0"/>
    <n v="0"/>
    <n v="0"/>
    <n v="0"/>
    <n v="0"/>
    <n v="0"/>
    <n v="0"/>
    <n v="0"/>
    <n v="0"/>
    <n v="0"/>
    <n v="0"/>
    <n v="0"/>
    <n v="0"/>
    <n v="0"/>
    <n v="0"/>
    <n v="0"/>
    <n v="0"/>
    <n v="98"/>
    <n v="0"/>
    <n v="0"/>
    <n v="0"/>
    <n v="0"/>
    <n v="0"/>
    <n v="0"/>
    <n v="0"/>
    <n v="0"/>
    <n v="0"/>
    <n v="0"/>
    <n v="0"/>
    <n v="0"/>
    <n v="0"/>
    <n v="0"/>
    <n v="0"/>
    <s v="Ved ikke"/>
    <n v="0"/>
    <n v="0"/>
    <n v="0"/>
    <n v="0"/>
    <n v="0"/>
    <n v="0"/>
    <n v="0"/>
    <n v="0"/>
    <n v="0"/>
    <n v="0"/>
    <n v="0"/>
    <n v="0"/>
    <n v="0"/>
    <n v="0"/>
    <s v="lone"/>
    <d v="1899-12-30T00:00:00"/>
    <n v="0"/>
    <n v="1"/>
    <n v="0"/>
    <n v="0"/>
    <n v="0"/>
    <n v="0"/>
    <n v="0"/>
    <n v="0"/>
    <n v="0"/>
    <n v="0"/>
    <n v="2"/>
    <n v="0"/>
    <n v="0"/>
    <n v="0"/>
    <n v="0"/>
    <n v="0"/>
    <n v="1"/>
    <n v="0"/>
    <n v="0"/>
    <n v="1"/>
    <n v="2"/>
    <s v="miele"/>
    <n v="0"/>
    <n v="0"/>
    <n v="0"/>
    <s v="Ja"/>
    <n v="0"/>
    <n v="0"/>
    <n v="2"/>
    <s v="God plads"/>
    <n v="0"/>
    <n v="0"/>
    <x v="0"/>
    <s v="Vesterbro/Kgs.Enghave"/>
    <n v="36"/>
    <n v="0"/>
    <n v="72"/>
    <n v="0"/>
    <n v="0"/>
    <n v="0"/>
    <n v="0"/>
    <n v="0"/>
    <n v="0"/>
    <n v="0"/>
    <n v="0"/>
    <n v="0"/>
    <n v="0"/>
    <n v="0"/>
    <n v="169592.94"/>
  </r>
  <r>
    <x v="0"/>
    <n v="37362"/>
    <s v="Buegården"/>
    <x v="7"/>
    <s v="Oehlenschlægersgade 21A"/>
    <n v="1663"/>
    <s v="København V"/>
    <s v="33 21 92 81"/>
    <s v="37362@buf.kk.dk"/>
    <s v="Henriette Roselil Hedegaard"/>
    <n v="38332709"/>
    <n v="0"/>
    <s v="37362@faf.kk.dk"/>
    <s v="Integreret"/>
    <n v="22"/>
    <n v="0"/>
    <n v="60"/>
    <n v="0"/>
    <n v="0"/>
    <n v="0"/>
    <n v="0"/>
    <s v="ja"/>
    <n v="2"/>
    <n v="1"/>
    <n v="5"/>
    <n v="5"/>
    <n v="4"/>
    <n v="5"/>
    <n v="0"/>
    <n v="5"/>
    <n v="0"/>
    <n v="0"/>
    <n v="5"/>
    <n v="0"/>
    <n v="75000"/>
    <n v="0"/>
    <n v="0"/>
    <s v="Ja"/>
    <s v="nej"/>
    <s v="Christine Jenzsch"/>
    <n v="2008"/>
    <n v="30"/>
    <n v="0"/>
    <s v="lavet mad i 3½ år i kantine. Bl.a. Meyers personale-restaurant"/>
    <s v="15 år erfaring"/>
    <s v="Omlægning til Økologi, 1998, Økologisk oplysningsforbund."/>
    <n v="0"/>
    <n v="0"/>
    <n v="0"/>
    <n v="0"/>
    <n v="0"/>
    <n v="0"/>
    <n v="0"/>
    <n v="98"/>
    <n v="85"/>
    <n v="1"/>
    <n v="1"/>
    <s v="Ja"/>
    <s v="Nej"/>
    <s v="Ja"/>
    <s v="Ja"/>
    <s v="Vil meget gerne selv stå for maden, hvis køkkenet kan ombygges og der er penge til det."/>
    <s v="Ja"/>
    <s v="Positive. Men vil helst have mad fra vuggestuekøkken i stedet for børnehavens anretter-køkken."/>
    <s v="Ja"/>
    <s v="positive"/>
    <s v="Nej"/>
    <s v="Finder det svært at finde personale"/>
    <n v="0"/>
    <s v="produktionskøkken"/>
    <n v="0"/>
    <n v="0"/>
    <n v="0"/>
    <n v="0"/>
    <n v="0"/>
    <s v="Mindre"/>
    <s v="Ingen"/>
    <s v="Nej"/>
    <n v="0"/>
    <n v="0"/>
    <n v="0"/>
    <n v="0"/>
    <n v="0"/>
    <s v="Køkkenet er fint, men hvis der skal være større produktion skal køkkenet evt. ombygges. En væg kan rives ned."/>
    <s v="Cathrine"/>
    <n v="0"/>
    <n v="0"/>
    <n v="0"/>
    <n v="1"/>
    <n v="0"/>
    <n v="2"/>
    <n v="0"/>
    <n v="0"/>
    <n v="0"/>
    <n v="0"/>
    <n v="0"/>
    <n v="3"/>
    <n v="0"/>
    <n v="0"/>
    <n v="0"/>
    <n v="0"/>
    <n v="1"/>
    <n v="1"/>
    <n v="0"/>
    <n v="0"/>
    <n v="1"/>
    <n v="20"/>
    <s v="Miele"/>
    <n v="0"/>
    <s v="Ja"/>
    <n v="5"/>
    <s v="Nej"/>
    <s v="Ja"/>
    <s v="Nej"/>
    <n v="2"/>
    <s v="Begrænset"/>
    <s v="Børnehaven står for ombygning og vil gerne vente med at deres konferencerum bliver i standsat, hvis tilstødende køkken skal udbygges og rummet vil skulle inddrages og en væg fjernes"/>
    <n v="0"/>
    <x v="0"/>
    <s v="Vesterbro/Kgs.Enghave"/>
    <n v="22"/>
    <n v="0"/>
    <n v="55"/>
    <n v="0"/>
    <n v="0"/>
    <n v="0"/>
    <n v="0"/>
    <n v="0"/>
    <n v="0"/>
    <n v="0"/>
    <n v="0"/>
    <n v="0"/>
    <n v="0"/>
    <n v="0"/>
    <n v="98674.02"/>
  </r>
  <r>
    <x v="0"/>
    <s v="37362_2"/>
    <s v="Buegården"/>
    <x v="7"/>
    <s v="Oehlenschlægersgade 21A"/>
    <n v="1663"/>
    <s v="København V"/>
    <s v="33 21 92 81"/>
    <s v="37362@buf.kk.dk"/>
    <s v="Henriette Roselil Hedegaard"/>
    <n v="38332709"/>
    <n v="0"/>
    <s v="37362@faf.kk.dk"/>
    <s v="Integreret"/>
    <n v="22"/>
    <n v="0"/>
    <n v="60"/>
    <n v="0"/>
    <n v="0"/>
    <n v="0"/>
    <n v="0"/>
    <s v="ja"/>
    <n v="2"/>
    <n v="2"/>
    <n v="0"/>
    <n v="0"/>
    <n v="0"/>
    <n v="0"/>
    <n v="0"/>
    <n v="0"/>
    <n v="0"/>
    <n v="0"/>
    <n v="0"/>
    <n v="0"/>
    <n v="0"/>
    <n v="0"/>
    <n v="0"/>
    <n v="0"/>
    <n v="0"/>
    <n v="0"/>
    <n v="0"/>
    <n v="0"/>
    <n v="0"/>
    <n v="0"/>
    <n v="0"/>
    <n v="0"/>
    <n v="0"/>
    <n v="0"/>
    <n v="0"/>
    <n v="0"/>
    <n v="0"/>
    <n v="0"/>
    <n v="0"/>
    <n v="0"/>
    <n v="0"/>
    <n v="0"/>
    <n v="0"/>
    <n v="0"/>
    <n v="0"/>
    <n v="0"/>
    <n v="0"/>
    <n v="0"/>
    <n v="0"/>
    <n v="0"/>
    <n v="0"/>
    <n v="0"/>
    <n v="0"/>
    <n v="0"/>
    <n v="0"/>
    <s v="Køkken blandet tilvirk"/>
    <s v="nej"/>
    <n v="0"/>
    <n v="0"/>
    <n v="0"/>
    <n v="0"/>
    <n v="0"/>
    <n v="0"/>
    <n v="0"/>
    <n v="0"/>
    <n v="0"/>
    <n v="0"/>
    <n v="0"/>
    <n v="0"/>
    <s v="Dette køkken kan umiddelbart bruges som koldt køkken."/>
    <s v="Cathrine"/>
    <n v="0"/>
    <n v="0"/>
    <n v="1"/>
    <n v="0"/>
    <n v="0"/>
    <n v="0"/>
    <n v="0"/>
    <n v="0"/>
    <n v="0"/>
    <n v="0"/>
    <n v="1"/>
    <n v="1"/>
    <n v="0"/>
    <n v="0"/>
    <n v="0"/>
    <n v="0"/>
    <n v="1"/>
    <n v="1"/>
    <n v="0"/>
    <n v="0"/>
    <n v="1"/>
    <n v="20"/>
    <s v="Miele"/>
    <n v="0"/>
    <s v="Nej"/>
    <n v="0"/>
    <s v="Nej"/>
    <s v="Nej"/>
    <s v="Nej"/>
    <n v="1"/>
    <s v="Begrænset"/>
    <n v="0"/>
    <n v="0"/>
    <x v="0"/>
    <s v="Vesterbro/Kgs.Enghave"/>
    <n v="22"/>
    <n v="0"/>
    <n v="55"/>
    <n v="0"/>
    <n v="0"/>
    <n v="0"/>
    <n v="0"/>
    <n v="0"/>
    <n v="0"/>
    <n v="0"/>
    <n v="0"/>
    <n v="0"/>
    <n v="0"/>
    <n v="0"/>
    <n v="98674.02"/>
  </r>
  <r>
    <x v="0"/>
    <n v="37459"/>
    <s v="Absalonshave"/>
    <x v="7"/>
    <s v="Absalonsgade 33"/>
    <n v="1658"/>
    <s v="København V"/>
    <s v="33 24 28 87"/>
    <s v="37459@buf.kk.dk"/>
    <s v="Anna Marie Møller"/>
    <n v="32519212"/>
    <n v="0"/>
    <n v="0"/>
    <s v="Integreret"/>
    <n v="36"/>
    <n v="0"/>
    <n v="44"/>
    <n v="0"/>
    <n v="0"/>
    <n v="0"/>
    <n v="0"/>
    <s v="Nej"/>
    <n v="0"/>
    <n v="0"/>
    <n v="5"/>
    <n v="5"/>
    <n v="4"/>
    <n v="5"/>
    <n v="0"/>
    <n v="5"/>
    <n v="0"/>
    <n v="0"/>
    <n v="5"/>
    <n v="0"/>
    <n v="120000"/>
    <n v="50000"/>
    <n v="0"/>
    <s v="Ja"/>
    <s v="nej"/>
    <s v="Susanne"/>
    <n v="2005"/>
    <n v="25"/>
    <s v="sus.hes@ablivawel.dk"/>
    <n v="0"/>
    <s v="Medarbejder for andre køkner"/>
    <s v="Økologisk oplysnings forbund"/>
    <s v="Charlotte Nonboe"/>
    <n v="1991"/>
    <n v="5"/>
    <s v="c-nonboe@jubii.dk"/>
    <n v="0"/>
    <s v="Charlotte laver eftermiddagsmad til alle"/>
    <s v="diverse kurser, bl.a. hygiejne"/>
    <n v="98"/>
    <n v="98"/>
    <n v="2"/>
    <n v="2"/>
    <s v="Ja"/>
    <s v="Nej"/>
    <s v="Ja"/>
    <s v="Ja"/>
    <s v="Vil gerne lave maden selv. Susanne vil gerne arbejde flere timer"/>
    <s v="Ja"/>
    <s v="Bakker op om beslutningen"/>
    <s v="Ja"/>
    <s v="positive"/>
    <s v="ja"/>
    <n v="0"/>
    <n v="0"/>
    <s v="produktionskøkken"/>
    <s v="nej"/>
    <s v="Mindre"/>
    <s v="Mindre"/>
    <s v="Nej"/>
    <s v="Bedre komfur, større rørmaskine._x000a_Fungerende kolonialrum med vaske og røremaskine, kan udnyttes bedre (flere hylder, bedre oprydning) Rulle borde ved opvaskemaskine - vil afhjælpe løft + vrid"/>
    <n v="0"/>
    <n v="0"/>
    <n v="0"/>
    <n v="0"/>
    <n v="0"/>
    <n v="0"/>
    <n v="0"/>
    <n v="0"/>
    <s v="Vil gerne være mentor og raites"/>
    <s v="Lone Voss / Nanna"/>
    <d v="2009-01-23T00:00:00"/>
    <n v="0"/>
    <n v="0"/>
    <n v="0"/>
    <n v="0"/>
    <n v="0"/>
    <n v="0"/>
    <n v="0"/>
    <n v="0"/>
    <n v="0"/>
    <n v="0"/>
    <n v="0"/>
    <n v="0"/>
    <n v="0"/>
    <n v="0"/>
    <n v="0"/>
    <n v="0"/>
    <n v="0"/>
    <n v="0"/>
    <n v="0"/>
    <n v="0"/>
    <n v="0"/>
    <n v="0"/>
    <n v="0"/>
    <n v="0"/>
    <n v="0"/>
    <n v="0"/>
    <n v="0"/>
    <n v="0"/>
    <n v="0"/>
    <n v="0"/>
    <n v="0"/>
    <n v="0"/>
    <x v="0"/>
    <s v="Vesterbro/Kgs.Enghave"/>
    <n v="41"/>
    <n v="0"/>
    <n v="44"/>
    <n v="0"/>
    <n v="0"/>
    <n v="0"/>
    <n v="0"/>
    <n v="0"/>
    <n v="0"/>
    <n v="0"/>
    <n v="0"/>
    <n v="0"/>
    <n v="0"/>
    <n v="0"/>
    <n v="207037.62"/>
  </r>
  <r>
    <x v="0"/>
    <n v="37491"/>
    <s v="Børnehuset Scandiagade"/>
    <x v="7"/>
    <s v="Scandiagade 100"/>
    <n v="2450"/>
    <s v="København SV"/>
    <s v="36 46 27 33"/>
    <s v="37491@buf.kk.dk"/>
    <s v="JENS KÆRSDAHL"/>
    <n v="46153830"/>
    <n v="36462733"/>
    <s v="37491@buf.kk.dk"/>
    <s v="Integreret"/>
    <n v="41"/>
    <n v="0"/>
    <n v="66"/>
    <n v="0"/>
    <n v="0"/>
    <n v="0"/>
    <n v="0"/>
    <s v="ja"/>
    <n v="2"/>
    <n v="1"/>
    <n v="5"/>
    <n v="5"/>
    <n v="5"/>
    <n v="5"/>
    <n v="0"/>
    <n v="5"/>
    <n v="0"/>
    <n v="0"/>
    <n v="5"/>
    <n v="0"/>
    <n v="230880"/>
    <n v="230880"/>
    <n v="0"/>
    <s v="Ja"/>
    <s v="nej"/>
    <s v="Samira Elovamari"/>
    <n v="2008"/>
    <n v="37"/>
    <n v="0"/>
    <n v="0"/>
    <s v="3 år, lavet mad til hjemløse"/>
    <s v="Hygiejne"/>
    <n v="0"/>
    <n v="0"/>
    <n v="0"/>
    <n v="0"/>
    <n v="0"/>
    <n v="0"/>
    <n v="0"/>
    <n v="78"/>
    <n v="78"/>
    <n v="2"/>
    <n v="1"/>
    <s v="Ja"/>
    <s v="ja"/>
    <s v="Ja"/>
    <s v="Ja"/>
    <s v="Ønkser at lave buffet"/>
    <s v="Ja"/>
    <s v="de fleste bakker op, men nogle er skeptiske. Havde selv tænkt at starte forældrebetalt ordning"/>
    <s v="Ja"/>
    <s v="pædagoger skal overtales lidt"/>
    <s v="ja"/>
    <s v="Mener godt selv at kunne skaffe"/>
    <n v="0"/>
    <s v="produktionskøkken"/>
    <s v="nej"/>
    <s v="Mindre"/>
    <s v="Ingen"/>
    <s v="Nej"/>
    <s v="Ny opvaskemaskine, evt. mere ovnkapacitet og køkkenbord"/>
    <n v="0"/>
    <n v="0"/>
    <n v="0"/>
    <n v="0"/>
    <n v="0"/>
    <n v="0"/>
    <n v="0"/>
    <n v="0"/>
    <s v="Et bord i midten af lokale kan give plads til endnu en medarbejder. Har ansat køkkenleder i søsterinst. Som skal være planlægger"/>
    <s v="Mariah/Margrethe"/>
    <d v="2009-01-23T00:00:00"/>
    <n v="0"/>
    <n v="1"/>
    <n v="0"/>
    <n v="5"/>
    <n v="0"/>
    <n v="2"/>
    <n v="0"/>
    <n v="0"/>
    <n v="0"/>
    <n v="0"/>
    <n v="0"/>
    <n v="1"/>
    <n v="0"/>
    <n v="0"/>
    <n v="1"/>
    <n v="0"/>
    <n v="1"/>
    <n v="0"/>
    <n v="1"/>
    <n v="1"/>
    <n v="30"/>
    <s v="Miele Professional"/>
    <n v="4.5"/>
    <s v="Ja"/>
    <n v="12"/>
    <s v="Nej"/>
    <s v="Nej"/>
    <s v="Nej"/>
    <n v="2"/>
    <s v="God plads"/>
    <s v="Kørerklar hvis, ekstra bordplads og opvaskemaskine. Kan selv købe bord. Ønsker en grønsagsrobot"/>
    <n v="0"/>
    <x v="0"/>
    <s v="Vesterbro/Kgs.Enghave"/>
    <n v="106"/>
    <n v="0"/>
    <n v="66"/>
    <n v="0"/>
    <n v="0"/>
    <n v="0"/>
    <n v="0"/>
    <n v="0"/>
    <n v="0"/>
    <n v="0"/>
    <n v="0"/>
    <n v="0"/>
    <n v="0"/>
    <n v="0"/>
    <n v="305512.23"/>
  </r>
  <r>
    <x v="0"/>
    <s v="37491_2"/>
    <s v="Børnehuset Sluseholmen"/>
    <x v="7"/>
    <s v="Dexter Gordonsvej 1, st."/>
    <n v="2450"/>
    <s v="København SV"/>
    <n v="0"/>
    <n v="0"/>
    <s v="JENS KÆRSDAHL"/>
    <n v="46153830"/>
    <n v="36462733"/>
    <s v="37491@buf.kk.dk"/>
    <s v="Integreret"/>
    <n v="65"/>
    <n v="0"/>
    <n v="0"/>
    <n v="0"/>
    <n v="0"/>
    <n v="0"/>
    <n v="0"/>
    <s v="ja"/>
    <n v="2"/>
    <n v="2"/>
    <n v="5"/>
    <n v="5"/>
    <n v="5"/>
    <n v="5"/>
    <n v="0"/>
    <n v="0"/>
    <n v="0"/>
    <n v="0"/>
    <n v="0"/>
    <n v="0"/>
    <n v="203000"/>
    <n v="0"/>
    <n v="0"/>
    <n v="0"/>
    <n v="0"/>
    <n v="0"/>
    <n v="0"/>
    <n v="0"/>
    <n v="0"/>
    <n v="0"/>
    <n v="0"/>
    <n v="0"/>
    <n v="0"/>
    <n v="0"/>
    <n v="0"/>
    <n v="0"/>
    <n v="0"/>
    <n v="0"/>
    <n v="0"/>
    <n v="0"/>
    <n v="0"/>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x v="0"/>
    <s v="Vesterbro/Kgs.Enghave"/>
    <n v="106"/>
    <n v="0"/>
    <n v="66"/>
    <n v="0"/>
    <n v="0"/>
    <n v="0"/>
    <n v="0"/>
    <n v="0"/>
    <n v="0"/>
    <n v="0"/>
    <n v="0"/>
    <n v="0"/>
    <n v="0"/>
    <n v="0"/>
    <n v="305512.23"/>
  </r>
  <r>
    <x v="0"/>
    <n v="37501"/>
    <s v="Enghave Remise"/>
    <x v="7"/>
    <s v="Enghavevej 88"/>
    <n v="2450"/>
    <s v="København SV"/>
    <s v="33 21 25 56"/>
    <s v="37501@buf.kk.dk"/>
    <s v="PIA JOHANSEN"/>
    <n v="36167070"/>
    <n v="33212556"/>
    <s v="37501@buf.kk.dk"/>
    <s v="Integreret"/>
    <n v="48"/>
    <n v="0"/>
    <n v="72"/>
    <n v="0"/>
    <n v="0"/>
    <n v="0"/>
    <n v="0"/>
    <s v="Nej"/>
    <n v="0"/>
    <n v="0"/>
    <n v="5"/>
    <n v="5"/>
    <n v="5"/>
    <n v="5"/>
    <n v="0"/>
    <n v="5"/>
    <n v="0"/>
    <n v="0"/>
    <n v="5"/>
    <n v="0"/>
    <n v="300000"/>
    <n v="0"/>
    <n v="0"/>
    <s v="Ja"/>
    <s v="nej"/>
    <s v="Emmy Guhle"/>
    <n v="2000"/>
    <n v="37"/>
    <n v="0"/>
    <s v="%"/>
    <s v="35 års efaring"/>
    <s v="bl.a. økologisk oplysningsforbund"/>
    <n v="0"/>
    <n v="0"/>
    <n v="0"/>
    <n v="0"/>
    <n v="0"/>
    <n v="0"/>
    <n v="0"/>
    <n v="97"/>
    <n v="97"/>
    <n v="2"/>
    <n v="2"/>
    <s v="Ja"/>
    <s v="ja"/>
    <s v="Ja"/>
    <s v="Ja"/>
    <s v="Vil gerne lave det hele selv, skal kun have ansat ekstra hjælp"/>
    <s v="Ja"/>
    <s v="meget positive"/>
    <s v="Ja"/>
    <s v="meget positive"/>
    <s v="Nej"/>
    <s v="kan sikkert godt selv skaffe noget hjælp"/>
    <n v="0"/>
    <s v="produktionskøkken"/>
    <s v="nej"/>
    <s v="Ingen"/>
    <s v="Mindre"/>
    <s v="Nej"/>
    <s v="Lidt ekstra potter/pander, tallerkner, et par skabe"/>
    <n v="0"/>
    <n v="0"/>
    <n v="0"/>
    <n v="0"/>
    <n v="0"/>
    <n v="0"/>
    <n v="0"/>
    <n v="0"/>
    <n v="0"/>
    <s v="Cathrine / Nanna"/>
    <d v="2009-02-04T00:00:00"/>
    <n v="0"/>
    <n v="0"/>
    <n v="1"/>
    <n v="5"/>
    <n v="3"/>
    <n v="0"/>
    <n v="0"/>
    <n v="0"/>
    <n v="0"/>
    <n v="0"/>
    <n v="3"/>
    <n v="0"/>
    <n v="0"/>
    <n v="0"/>
    <n v="0"/>
    <n v="0"/>
    <n v="3"/>
    <n v="0"/>
    <n v="0"/>
    <n v="1"/>
    <n v="4"/>
    <s v="Miele industri"/>
    <n v="5"/>
    <s v="Ja"/>
    <n v="30"/>
    <s v="Nej"/>
    <s v="Nej"/>
    <s v="ja"/>
    <n v="4"/>
    <s v="God plads"/>
    <s v="Kartoffel skræller. Meget proffessionelt og velfungerende, findes måske ikke bedre"/>
    <n v="0"/>
    <x v="0"/>
    <s v="Vesterbro/Kgs.Enghave"/>
    <n v="48"/>
    <n v="0"/>
    <n v="66"/>
    <n v="0"/>
    <n v="0"/>
    <n v="0"/>
    <n v="0"/>
    <n v="0"/>
    <n v="0"/>
    <n v="0"/>
    <n v="0"/>
    <n v="0"/>
    <n v="0"/>
    <n v="0"/>
    <n v="276672.84000000003"/>
  </r>
  <r>
    <x v="0"/>
    <n v="37546"/>
    <s v="Frederiksholm Børnegård"/>
    <x v="7"/>
    <s v="Hørdumsgade 51"/>
    <n v="2450"/>
    <s v="København SV"/>
    <s v="33 21 53 91"/>
    <s v="mail@wiinbladsgade.kk.dk"/>
    <s v="Henrik Schmidt"/>
    <n v="26185391"/>
    <s v="."/>
    <s v="heschm@wiinbladsgade.kk.dk"/>
    <s v="Integreret"/>
    <n v="44"/>
    <n v="0"/>
    <n v="80"/>
    <n v="50"/>
    <n v="50"/>
    <n v="0"/>
    <n v="0"/>
    <s v="Nej"/>
    <n v="0"/>
    <n v="0"/>
    <n v="5"/>
    <n v="5"/>
    <n v="4"/>
    <n v="5"/>
    <n v="0"/>
    <n v="5"/>
    <n v="0"/>
    <n v="0"/>
    <n v="5"/>
    <n v="0"/>
    <n v="0"/>
    <n v="0"/>
    <s v="Har ikke madregnskab"/>
    <s v="Ja"/>
    <s v="nej"/>
    <s v="Rafael"/>
    <n v="2008"/>
    <n v="30"/>
    <n v="0"/>
    <s v="Kok. Er interesseret i fuldtid"/>
    <n v="0"/>
    <n v="0"/>
    <n v="0"/>
    <n v="0"/>
    <n v="0"/>
    <n v="0"/>
    <n v="0"/>
    <n v="0"/>
    <n v="0"/>
    <n v="90"/>
    <n v="90"/>
    <n v="1"/>
    <n v="1"/>
    <s v="Ja"/>
    <s v="Nej"/>
    <s v="Ja"/>
    <s v="Ja"/>
    <s v="Lave mad selv. Evt. levere til Lupinen, ca. 40 børn"/>
    <s v="Ja"/>
    <s v="Vil ikke accepterer hal-al slagtet kød"/>
    <s v="Ja"/>
    <s v="positive"/>
    <s v="Nej"/>
    <n v="0"/>
    <n v="0"/>
    <s v="produktionskøkken"/>
    <s v="nej"/>
    <s v="Mindre"/>
    <s v="Mindre"/>
    <n v="0"/>
    <s v="Mere ovn-kapacitet"/>
    <n v="0"/>
    <n v="0"/>
    <n v="0"/>
    <n v="0"/>
    <n v="0"/>
    <n v="0"/>
    <n v="0"/>
    <n v="0"/>
    <n v="0"/>
    <s v="Mariah / Nanna "/>
    <n v="0"/>
    <n v="0"/>
    <n v="0"/>
    <n v="1"/>
    <n v="6"/>
    <n v="0"/>
    <n v="2"/>
    <n v="0"/>
    <n v="0"/>
    <n v="0"/>
    <n v="5"/>
    <n v="0"/>
    <n v="3"/>
    <n v="0"/>
    <n v="0"/>
    <n v="3"/>
    <n v="0"/>
    <n v="0"/>
    <n v="0"/>
    <n v="0"/>
    <n v="2"/>
    <n v="3"/>
    <s v="WD-4E"/>
    <n v="7"/>
    <s v="Ja"/>
    <n v="15"/>
    <s v="Nej"/>
    <s v="Nej"/>
    <s v="ja"/>
    <n v="3"/>
    <n v="0"/>
    <s v="Der er plads til flere ovne og service._x000a_Kører fisk og veg. mad_x000a_Flyt evt. opvaskemaskine, det giver gennemgangsplads._x000a_Inst. Ombygges 2009. etableres nyt BH-køkken, prod.-køkken holdes uden for ombyg"/>
    <n v="0"/>
    <x v="0"/>
    <s v="Vesterbro/Kgs.Enghave"/>
    <n v="48"/>
    <n v="0"/>
    <n v="80"/>
    <n v="50"/>
    <n v="25"/>
    <n v="25"/>
    <n v="0"/>
    <n v="0"/>
    <n v="0"/>
    <n v="0"/>
    <n v="0"/>
    <n v="0"/>
    <n v="0"/>
    <n v="0"/>
    <n v="211700.47"/>
  </r>
  <r>
    <x v="0"/>
    <n v="37547"/>
    <s v="Lærkereden"/>
    <x v="7"/>
    <s v="Erik Ejegods Gade 5"/>
    <s v="173l"/>
    <s v="København V"/>
    <s v="33 22 04 61"/>
    <s v="37547@buf.kk.dk"/>
    <s v="Ingrid Ljungberg Colmorten"/>
    <n v="35815009"/>
    <n v="0"/>
    <s v="37547@faf.kk.dk"/>
    <s v="Integreret"/>
    <n v="12"/>
    <n v="0"/>
    <n v="40"/>
    <n v="0"/>
    <n v="0"/>
    <n v="0"/>
    <n v="0"/>
    <s v="Nej"/>
    <n v="0"/>
    <n v="0"/>
    <n v="5"/>
    <n v="0"/>
    <n v="3"/>
    <n v="5"/>
    <n v="0"/>
    <n v="5"/>
    <n v="0"/>
    <n v="2"/>
    <n v="0"/>
    <n v="0"/>
    <n v="10000"/>
    <n v="10000"/>
    <s v="selv frugt med om eftermiddag"/>
    <s v="Ja"/>
    <s v="nej"/>
    <s v="Jonna"/>
    <n v="2007"/>
    <n v="20"/>
    <n v="0"/>
    <s v="Blomsterbinder"/>
    <s v="2 år"/>
    <s v="Hygiejne kursus"/>
    <n v="0"/>
    <n v="0"/>
    <n v="0"/>
    <n v="0"/>
    <n v="0"/>
    <n v="0"/>
    <n v="0"/>
    <n v="95"/>
    <n v="95"/>
    <n v="1"/>
    <n v="1"/>
    <s v="nej"/>
    <s v="ja"/>
    <s v="nej"/>
    <s v="Ja"/>
    <s v="Vil gerne selv lave mad, hvis nyt køkken. _x000a_Har overvejet mad udefra"/>
    <s v="Ja"/>
    <s v="Dejligt"/>
    <s v="Ja"/>
    <s v="er utilfreds med køk.med. Som tilsyneladende trænger til at komme på kursus."/>
    <s v="Nej"/>
    <s v="Vil gerne have hjælp"/>
    <n v="0"/>
    <s v="produktionskøkken"/>
    <s v="nej"/>
    <s v="Større"/>
    <s v="Mindre"/>
    <s v="Nej"/>
    <s v="evt. opvaskemaskine, stor røremaskine, skabe, (gamle skabe fra 70erne som splintre) åbne skabe ønskes"/>
    <s v="Større"/>
    <s v="Mindre"/>
    <n v="0"/>
    <n v="0"/>
    <n v="0"/>
    <n v="0"/>
    <n v="0"/>
    <n v="0"/>
    <n v="0"/>
    <s v="Mariah / Nanna"/>
    <d v="2009-01-27T00:00:00"/>
    <n v="0"/>
    <n v="1"/>
    <n v="0"/>
    <n v="0"/>
    <n v="0"/>
    <n v="1"/>
    <n v="0"/>
    <n v="0"/>
    <n v="0"/>
    <n v="0"/>
    <n v="0"/>
    <n v="2"/>
    <n v="0"/>
    <n v="0"/>
    <n v="0"/>
    <n v="0"/>
    <n v="1"/>
    <n v="0"/>
    <n v="0"/>
    <n v="1"/>
    <n v="25"/>
    <s v="Miele Proffessional"/>
    <n v="3.5"/>
    <s v="Nej"/>
    <n v="6"/>
    <s v="Ja"/>
    <s v="Nej"/>
    <s v="Nej"/>
    <n v="2"/>
    <s v="God plads"/>
    <s v="stort depot"/>
    <n v="0"/>
    <x v="0"/>
    <s v="Vesterbro/Kgs.Enghave"/>
    <n v="12"/>
    <n v="0"/>
    <n v="40"/>
    <n v="0"/>
    <n v="0"/>
    <n v="0"/>
    <n v="0"/>
    <n v="0"/>
    <n v="0"/>
    <n v="0"/>
    <n v="0"/>
    <n v="0"/>
    <n v="0"/>
    <n v="0"/>
    <n v="44860.160000000003"/>
  </r>
  <r>
    <x v="0"/>
    <n v="37548"/>
    <s v="Vesterbro Børnegård (Tidligere Hudegrunden og Skydebanen)"/>
    <x v="7"/>
    <s v="Absalonsgade 10"/>
    <n v="1658"/>
    <s v="København V"/>
    <n v="33241248"/>
    <s v="37548@buf.kk.dk"/>
    <s v="Pia Rørstrøm"/>
    <n v="0"/>
    <n v="0"/>
    <s v="37548@buf.kk.dk"/>
    <s v="Integreret"/>
    <n v="22"/>
    <n v="0"/>
    <n v="42"/>
    <n v="0"/>
    <n v="0"/>
    <n v="0"/>
    <n v="0"/>
    <s v="Nej"/>
    <n v="0"/>
    <n v="0"/>
    <n v="5"/>
    <n v="5"/>
    <n v="5"/>
    <n v="5"/>
    <n v="0"/>
    <n v="5"/>
    <n v="0"/>
    <n v="0"/>
    <n v="5"/>
    <n v="0"/>
    <n v="80000"/>
    <n v="30000"/>
    <n v="0"/>
    <s v="Ja"/>
    <s v="Ja"/>
    <s v="Karin Palm"/>
    <n v="2007"/>
    <n v="30"/>
    <n v="0"/>
    <n v="0"/>
    <n v="0"/>
    <s v="Tilmeldt kurser i madhuset"/>
    <s v="Sanyea"/>
    <n v="1992"/>
    <n v="5"/>
    <n v="0"/>
    <n v="0"/>
    <n v="0"/>
    <s v="Tilmeldt kurser i madhuset"/>
    <n v="85"/>
    <n v="85"/>
    <n v="3"/>
    <n v="2"/>
    <s v="Ja"/>
    <s v="ja"/>
    <s v="Ja"/>
    <s v="Ja"/>
    <s v="Men har ikke nogen løsning"/>
    <s v="Ja"/>
    <s v="positive"/>
    <s v="Ja"/>
    <s v="positive"/>
    <s v="Nej"/>
    <s v="Men vil gerne være med ind over."/>
    <n v="0"/>
    <s v="produktionskøkken"/>
    <s v="nej"/>
    <s v="Mindre"/>
    <s v="Mindre"/>
    <n v="0"/>
    <s v="Rørermaskine og komfur._x000a__x000a_"/>
    <n v="0"/>
    <n v="0"/>
    <n v="0"/>
    <n v="0"/>
    <n v="0"/>
    <n v="0"/>
    <n v="0"/>
    <n v="0"/>
    <s v="Køkken som er delvis åben. Indgang til fællessal og udearealer._x000a_Der er et prod.køk nr.2, som skal nedlægges"/>
    <s v="Lone Voss"/>
    <d v="2009-01-23T00:00:00"/>
    <n v="0"/>
    <n v="0"/>
    <n v="1"/>
    <n v="0"/>
    <n v="0"/>
    <n v="2"/>
    <n v="0"/>
    <n v="0"/>
    <n v="0"/>
    <n v="0"/>
    <n v="0"/>
    <n v="2"/>
    <n v="0"/>
    <n v="0"/>
    <n v="0"/>
    <n v="0"/>
    <n v="1"/>
    <n v="0"/>
    <n v="0"/>
    <n v="1"/>
    <n v="0"/>
    <s v="miele Professional 7879"/>
    <n v="3"/>
    <s v="Nej"/>
    <n v="0"/>
    <s v="Ja"/>
    <s v="Nej"/>
    <s v="Nej"/>
    <n v="2"/>
    <s v="Begrænset"/>
    <s v="Den ene håndvask er kun med koldt vand._x000a_Der er et køkken mere, men dette nedklægges"/>
    <n v="0"/>
    <x v="0"/>
    <s v="Vesterbro/Kgs.Enghave"/>
    <n v="22"/>
    <n v="0"/>
    <n v="42"/>
    <n v="0"/>
    <n v="0"/>
    <n v="0"/>
    <n v="0"/>
    <n v="0"/>
    <n v="0"/>
    <n v="0"/>
    <n v="0"/>
    <n v="0"/>
    <n v="0"/>
    <n v="0"/>
    <n v="76731.91"/>
  </r>
  <r>
    <x v="0"/>
    <n v="37560"/>
    <s v="Gravergården"/>
    <x v="7"/>
    <s v="Matthæusgade 3"/>
    <n v="1666"/>
    <s v="København V"/>
    <s v="33 22 62 86"/>
    <s v="37560@buf.kk.dk"/>
    <s v="Henrik Harald Schroeder Nielsen"/>
    <n v="32970729"/>
    <n v="0"/>
    <s v="227@buf.kk.dk"/>
    <s v="Integreret"/>
    <n v="22"/>
    <n v="0"/>
    <n v="42"/>
    <n v="60"/>
    <n v="0"/>
    <n v="0"/>
    <n v="0"/>
    <s v="Nej"/>
    <n v="0"/>
    <n v="0"/>
    <n v="5"/>
    <n v="5"/>
    <n v="5"/>
    <n v="5"/>
    <n v="0"/>
    <n v="5"/>
    <n v="0"/>
    <n v="0"/>
    <n v="5"/>
    <n v="0"/>
    <n v="0"/>
    <n v="0"/>
    <n v="0"/>
    <s v="Ja"/>
    <s v="Ja"/>
    <s v="Rita Rasmussen"/>
    <n v="2008"/>
    <n v="34"/>
    <s v="rita1502@hotmail.com"/>
    <s v="Pædagog"/>
    <n v="0"/>
    <s v="Hygiejne, menuplanlægning, intro kursus"/>
    <n v="0"/>
    <n v="0"/>
    <n v="0"/>
    <n v="0"/>
    <n v="0"/>
    <n v="0"/>
    <n v="0"/>
    <n v="85"/>
    <n v="85"/>
    <n v="2"/>
    <n v="2"/>
    <s v="nej"/>
    <s v="Nej"/>
    <s v="Ja"/>
    <s v="Ja"/>
    <s v="Har inden børnemadprojektet, fået lavet tegninger til udbygning af køkken. Vil gerne selv lave mad"/>
    <s v="Ja"/>
    <s v="Da forældremadpakkerne er rigtig gode, er de betænkelige"/>
    <s v="Ja"/>
    <s v="posistive, vil gerne. Nu det er bestemt, vil de få det bedste ud af det. "/>
    <s v="Nej"/>
    <s v="vil have hjælp"/>
    <n v="0"/>
    <s v="produktionskøkken"/>
    <s v="nej"/>
    <s v="Mindre"/>
    <s v="Større"/>
    <s v="Nej"/>
    <s v="Kan i begrænset omfang starte op 1.1.10. ½ af børnene tager ud af huset i uge af gangen, skal have madpakker med "/>
    <n v="0"/>
    <n v="0"/>
    <n v="0"/>
    <n v="0"/>
    <n v="0"/>
    <n v="0"/>
    <n v="0"/>
    <n v="0"/>
    <s v="Lederen Henriki er rigtig god og vil gerne bidrage med spisning. Hvis vi har brug for det vil han bruges. "/>
    <s v=" / Nanna"/>
    <n v="0"/>
    <n v="0"/>
    <n v="0"/>
    <n v="0"/>
    <n v="0"/>
    <n v="0"/>
    <n v="0"/>
    <n v="0"/>
    <n v="0"/>
    <n v="0"/>
    <n v="0"/>
    <n v="0"/>
    <n v="0"/>
    <n v="0"/>
    <n v="0"/>
    <n v="0"/>
    <n v="0"/>
    <n v="0"/>
    <n v="0"/>
    <n v="0"/>
    <n v="0"/>
    <n v="0"/>
    <n v="0"/>
    <n v="0"/>
    <n v="0"/>
    <n v="0"/>
    <n v="0"/>
    <n v="0"/>
    <n v="0"/>
    <n v="0"/>
    <n v="0"/>
    <n v="0"/>
    <n v="0"/>
    <x v="0"/>
    <s v="Vesterbro/Kgs.Enghave"/>
    <n v="24"/>
    <n v="0"/>
    <n v="42"/>
    <n v="60"/>
    <n v="0"/>
    <n v="0"/>
    <n v="0"/>
    <n v="0"/>
    <n v="0"/>
    <n v="0"/>
    <n v="0"/>
    <n v="0"/>
    <n v="0"/>
    <n v="0"/>
    <n v="284385.59999999998"/>
  </r>
  <r>
    <x v="0"/>
    <n v="35425"/>
    <s v="Kilden"/>
    <x v="5"/>
    <s v="Borgervænget 9A"/>
    <n v="2100"/>
    <s v="København Ø"/>
    <s v="39 20 56 91"/>
    <s v="bh.kilden@mail.dk"/>
    <s v="Lone B. Jensen"/>
    <n v="0"/>
    <n v="0"/>
    <s v="35425@buf.kk.dk"/>
    <s v="Integreret"/>
    <n v="12"/>
    <n v="0"/>
    <n v="40"/>
    <n v="0"/>
    <n v="0"/>
    <n v="0"/>
    <n v="0"/>
    <n v="0"/>
    <n v="0"/>
    <n v="0"/>
    <n v="5"/>
    <n v="5"/>
    <n v="0"/>
    <n v="5"/>
    <n v="0"/>
    <n v="5"/>
    <n v="5"/>
    <n v="0"/>
    <n v="5"/>
    <n v="0"/>
    <n v="75000"/>
    <n v="0"/>
    <n v="0"/>
    <s v="Ja"/>
    <n v="0"/>
    <s v="Susanne"/>
    <n v="1998"/>
    <n v="8"/>
    <n v="0"/>
    <s v="ufaglært"/>
    <n v="0"/>
    <s v="hygiejne, grøntsagskursus"/>
    <n v="0"/>
    <n v="0"/>
    <n v="0"/>
    <n v="0"/>
    <n v="0"/>
    <n v="0"/>
    <n v="0"/>
    <n v="90"/>
    <n v="90"/>
    <n v="1"/>
    <n v="1"/>
    <s v="Ja"/>
    <s v="Nej"/>
    <s v="Ja"/>
    <s v="Ja"/>
    <n v="0"/>
    <s v="Ja"/>
    <n v="0"/>
    <s v="Ja"/>
    <n v="0"/>
    <s v="ja"/>
    <n v="0"/>
    <n v="0"/>
    <s v="produktionskøkken"/>
    <n v="0"/>
    <n v="0"/>
    <n v="0"/>
    <n v="0"/>
    <n v="0"/>
    <n v="0"/>
    <n v="0"/>
    <n v="0"/>
    <n v="0"/>
    <n v="0"/>
    <n v="0"/>
    <n v="0"/>
    <n v="0"/>
    <s v="Køkken er revet ned, nytproduktionskøkken er planlagt. Der er kun rå vægge. Køkkenet er tegnet, institutionen venter på grønt lys fra BUF"/>
    <s v="Mariah / Sine"/>
    <d v="2009-03-17T00:00:00"/>
    <n v="0"/>
    <n v="0"/>
    <n v="0"/>
    <n v="0"/>
    <n v="0"/>
    <n v="0"/>
    <n v="0"/>
    <n v="0"/>
    <n v="0"/>
    <n v="0"/>
    <n v="0"/>
    <n v="0"/>
    <n v="0"/>
    <n v="0"/>
    <n v="0"/>
    <n v="0"/>
    <n v="0"/>
    <n v="0"/>
    <n v="0"/>
    <n v="0"/>
    <n v="0"/>
    <n v="0"/>
    <n v="0"/>
    <n v="0"/>
    <n v="0"/>
    <n v="0"/>
    <n v="0"/>
    <n v="0"/>
    <n v="0"/>
    <n v="0"/>
    <s v="Køkkenet eksisterer kun på tegninger. Kontakt Bianna fra Bygninger. Har tegnet køkkenet"/>
    <n v="0"/>
    <x v="0"/>
    <s v="Østerbro"/>
    <n v="12"/>
    <n v="0"/>
    <n v="40"/>
    <n v="0"/>
    <n v="0"/>
    <n v="0"/>
    <n v="0"/>
    <n v="0"/>
    <n v="0"/>
    <n v="0"/>
    <n v="0"/>
    <n v="0"/>
    <n v="0"/>
    <n v="0"/>
    <n v="59751.89"/>
  </r>
  <r>
    <x v="0"/>
    <n v="35514"/>
    <s v="Øster Fælled Børnehus"/>
    <x v="5"/>
    <s v="Borgmester Jensens Allé 33"/>
    <n v="2100"/>
    <s v="København Ø"/>
    <s v="35 43 10 74"/>
    <s v="35514@buf.kk.dk"/>
    <s v="Susanne Høegh Dreyer"/>
    <n v="35398396"/>
    <n v="35431074"/>
    <s v="35514@buf.kk.dk"/>
    <s v="Integreret"/>
    <n v="60"/>
    <n v="0"/>
    <n v="94"/>
    <n v="0"/>
    <n v="0"/>
    <n v="0"/>
    <n v="0"/>
    <s v="Nej"/>
    <n v="0"/>
    <n v="0"/>
    <n v="5"/>
    <n v="5"/>
    <n v="5"/>
    <n v="5"/>
    <n v="0"/>
    <n v="5"/>
    <n v="0"/>
    <n v="0"/>
    <n v="5"/>
    <n v="0"/>
    <n v="185000"/>
    <n v="0"/>
    <n v="0"/>
    <s v="Ja"/>
    <n v="0"/>
    <s v="Marlene Birkemose"/>
    <n v="2006"/>
    <n v="32"/>
    <n v="0"/>
    <s v="køkkenleder"/>
    <n v="0"/>
    <n v="0"/>
    <s v="Ling Yonggui"/>
    <n v="2005"/>
    <n v="27"/>
    <n v="0"/>
    <n v="0"/>
    <s v="10 års erfaring"/>
    <s v="hygiejne"/>
    <n v="80"/>
    <n v="0"/>
    <n v="0"/>
    <n v="0"/>
    <s v="Ja"/>
    <s v="Nej"/>
    <s v="Ja"/>
    <s v="Ja"/>
    <n v="0"/>
    <s v="Ja"/>
    <n v="0"/>
    <s v="Ja"/>
    <n v="0"/>
    <s v="ja"/>
    <n v="0"/>
    <n v="0"/>
    <s v="produktionskøkken"/>
    <s v="Ja"/>
    <s v="Mindre"/>
    <s v="Ingen"/>
    <s v="Nej"/>
    <s v="en grøntsagsrobot + brødskærer/maskine, omrokering af køkkenbord og elementer. Evt. et hæve/sænkebord m. vask"/>
    <n v="0"/>
    <n v="0"/>
    <n v="0"/>
    <n v="0"/>
    <n v="0"/>
    <n v="0"/>
    <n v="0"/>
    <n v="0"/>
    <n v="0"/>
    <s v="Cathrine Jerrik / Sine"/>
    <n v="0"/>
    <n v="0"/>
    <n v="0"/>
    <n v="1"/>
    <n v="5"/>
    <n v="0"/>
    <n v="0"/>
    <n v="1"/>
    <n v="1"/>
    <n v="10"/>
    <n v="0"/>
    <n v="3"/>
    <n v="0"/>
    <n v="0"/>
    <n v="0"/>
    <n v="0"/>
    <n v="2"/>
    <n v="0"/>
    <n v="0"/>
    <n v="0"/>
    <n v="1"/>
    <n v="20"/>
    <s v="Miele"/>
    <n v="3"/>
    <s v="Ja"/>
    <n v="0"/>
    <s v="Nej"/>
    <s v="Ja"/>
    <s v="Nej"/>
    <n v="3"/>
    <s v="God plads"/>
    <n v="0"/>
    <n v="0"/>
    <x v="0"/>
    <s v="Østerbro"/>
    <n v="48"/>
    <n v="0"/>
    <n v="94"/>
    <n v="0"/>
    <n v="0"/>
    <n v="0"/>
    <n v="0"/>
    <n v="0"/>
    <n v="0"/>
    <n v="0"/>
    <n v="0"/>
    <n v="0"/>
    <n v="0"/>
    <n v="0"/>
    <n v="205654.02"/>
  </r>
  <r>
    <x v="0"/>
    <s v="35514_u"/>
    <s v="Øster Fælled Børnehus"/>
    <x v="5"/>
    <s v="Borgmester Jensens Allé 33"/>
    <n v="2100"/>
    <s v="København Ø"/>
    <s v="35 43 10 74"/>
    <s v="35514@buf.kk.dk"/>
    <s v="Susanne Høegh Dreyer"/>
    <n v="35398396"/>
    <n v="35431074"/>
    <s v="35514@buf.kk.dk"/>
    <s v="Integreret"/>
    <n v="48"/>
    <n v="0"/>
    <n v="94"/>
    <n v="0"/>
    <n v="0"/>
    <n v="0"/>
    <n v="0"/>
    <s v="Nej"/>
    <n v="0"/>
    <n v="0"/>
    <n v="5"/>
    <n v="5"/>
    <n v="5"/>
    <n v="5"/>
    <n v="0"/>
    <n v="0"/>
    <n v="0"/>
    <n v="0"/>
    <n v="0"/>
    <n v="0"/>
    <n v="0"/>
    <n v="0"/>
    <n v="0"/>
    <n v="0"/>
    <n v="0"/>
    <n v="0"/>
    <n v="0"/>
    <n v="0"/>
    <n v="0"/>
    <n v="0"/>
    <n v="0"/>
    <n v="0"/>
    <n v="0"/>
    <n v="0"/>
    <n v="0"/>
    <n v="0"/>
    <n v="0"/>
    <n v="0"/>
    <n v="0"/>
    <n v="80"/>
    <n v="0"/>
    <n v="0"/>
    <n v="0"/>
    <n v="0"/>
    <n v="0"/>
    <n v="0"/>
    <n v="0"/>
    <n v="0"/>
    <n v="0"/>
    <n v="0"/>
    <n v="0"/>
    <n v="0"/>
    <n v="0"/>
    <n v="0"/>
    <n v="0"/>
    <s v="Køkken begrænset tilvirk"/>
    <n v="0"/>
    <n v="0"/>
    <n v="0"/>
    <n v="0"/>
    <n v="0"/>
    <s v="Mindre"/>
    <s v="Større"/>
    <s v="Nej"/>
    <s v="nyt kogebord og 2 ovne, grøntsagsrobot og et industrikøleskab"/>
    <n v="0"/>
    <n v="0"/>
    <n v="0"/>
    <n v="0"/>
    <n v="0"/>
    <s v="Cathrine Jerrik"/>
    <d v="2009-04-28T00:00:00"/>
    <n v="0"/>
    <n v="1"/>
    <n v="0"/>
    <n v="4"/>
    <n v="1"/>
    <n v="0"/>
    <n v="0"/>
    <n v="0"/>
    <n v="0"/>
    <n v="2"/>
    <n v="1"/>
    <n v="0"/>
    <n v="0"/>
    <n v="0"/>
    <n v="0"/>
    <n v="0"/>
    <n v="1"/>
    <n v="0"/>
    <n v="0"/>
    <n v="1"/>
    <n v="20"/>
    <s v="Miele"/>
    <n v="3"/>
    <s v="Ja"/>
    <n v="0"/>
    <s v="Nej"/>
    <s v="Nej"/>
    <s v="Nej"/>
    <n v="3"/>
    <s v="Begrænset"/>
    <n v="0"/>
    <n v="0"/>
    <x v="0"/>
    <s v="Østerbro"/>
    <n v="48"/>
    <n v="0"/>
    <n v="94"/>
    <n v="0"/>
    <n v="0"/>
    <n v="0"/>
    <n v="0"/>
    <n v="0"/>
    <n v="0"/>
    <n v="0"/>
    <n v="0"/>
    <n v="0"/>
    <n v="0"/>
    <n v="0"/>
    <n v="205654.02"/>
  </r>
  <r>
    <x v="0"/>
    <n v="35525"/>
    <s v="Rosalie"/>
    <x v="5"/>
    <s v="Helgesensgade 2"/>
    <n v="2100"/>
    <s v="København Ø"/>
    <s v="35 42 20 64"/>
    <s v="Rosalie@mail.dk"/>
    <s v="May Muhlendorf"/>
    <n v="35260079"/>
    <n v="31422064"/>
    <s v="35525@buf.kk.dk"/>
    <s v="Integreret"/>
    <n v="72"/>
    <n v="0"/>
    <n v="88"/>
    <n v="0"/>
    <n v="0"/>
    <n v="0"/>
    <n v="0"/>
    <s v="Nej"/>
    <n v="0"/>
    <n v="0"/>
    <n v="5"/>
    <n v="5"/>
    <n v="4"/>
    <n v="5"/>
    <n v="0"/>
    <n v="5"/>
    <n v="0"/>
    <n v="1"/>
    <n v="5"/>
    <n v="0"/>
    <n v="350000"/>
    <n v="0"/>
    <n v="0"/>
    <s v="Ja"/>
    <n v="0"/>
    <s v="Hanne Kortsen"/>
    <n v="1999"/>
    <n v="35"/>
    <n v="0"/>
    <n v="0"/>
    <s v="14 års erfaring fra køkkener"/>
    <n v="0"/>
    <s v="Jette Hansen"/>
    <n v="1984"/>
    <n v="37"/>
    <n v="0"/>
    <s v="køkkenleder"/>
    <n v="0"/>
    <n v="0"/>
    <n v="97"/>
    <n v="97"/>
    <n v="1"/>
    <n v="1"/>
    <s v="nej"/>
    <s v="ja"/>
    <s v="Ja"/>
    <s v="Nej"/>
    <s v="under ingen omstændigheder"/>
    <s v="Ja"/>
    <s v="ved ikke"/>
    <s v="Nej"/>
    <n v="0"/>
    <s v="Nej"/>
    <s v="lederen vil ikke i dialog om det."/>
    <n v="0"/>
    <s v="produktionskøkken"/>
    <s v="nej"/>
    <s v="Større"/>
    <s v="Ingen"/>
    <s v="Nej"/>
    <s v="endnu en kogeø, mere ovnkapacitet, grøntsagsrobot, evt. mere bordplads"/>
    <n v="0"/>
    <n v="0"/>
    <n v="0"/>
    <n v="0"/>
    <n v="0"/>
    <n v="0"/>
    <n v="0"/>
    <n v="0"/>
    <n v="0"/>
    <s v="Mariah / Sine"/>
    <d v="2009-03-21T00:00:00"/>
    <n v="0"/>
    <n v="0"/>
    <n v="2"/>
    <n v="4"/>
    <n v="0"/>
    <n v="0"/>
    <n v="0"/>
    <n v="1"/>
    <n v="0"/>
    <n v="0"/>
    <n v="1"/>
    <n v="2"/>
    <n v="0"/>
    <n v="0"/>
    <n v="0"/>
    <n v="0"/>
    <n v="0"/>
    <n v="1"/>
    <n v="0"/>
    <n v="1"/>
    <n v="2"/>
    <s v="Wexiodisk"/>
    <n v="7"/>
    <s v="Ja"/>
    <n v="15"/>
    <s v="Nej"/>
    <s v="Ja"/>
    <s v="Nej"/>
    <n v="3"/>
    <s v="God plads"/>
    <s v="165 børn inkl. Merindskrivning. Der er også grovkøkken"/>
    <n v="0"/>
    <x v="0"/>
    <s v="Østerbro"/>
    <n v="72"/>
    <n v="0"/>
    <n v="88"/>
    <n v="0"/>
    <n v="0"/>
    <n v="0"/>
    <n v="0"/>
    <n v="0"/>
    <n v="0"/>
    <n v="0"/>
    <n v="0"/>
    <n v="0"/>
    <n v="0"/>
    <n v="0"/>
    <n v="356351.5"/>
  </r>
  <r>
    <x v="0"/>
    <n v="35675"/>
    <s v="Børnehuset Skt. Jakob"/>
    <x v="5"/>
    <s v="Østerbrogade 57A"/>
    <n v="2100"/>
    <s v="København Ø"/>
    <s v="35 42 26 59"/>
    <s v="35675@buf.kk.dk"/>
    <s v="Jette Møller"/>
    <n v="0"/>
    <n v="0"/>
    <s v="admin@sct-jakob.dk"/>
    <s v="Integreret"/>
    <n v="12"/>
    <n v="0"/>
    <n v="44"/>
    <n v="0"/>
    <n v="0"/>
    <n v="0"/>
    <n v="0"/>
    <s v="Nej"/>
    <n v="0"/>
    <n v="0"/>
    <n v="5"/>
    <n v="5"/>
    <n v="5"/>
    <n v="5"/>
    <n v="0"/>
    <n v="5"/>
    <n v="0"/>
    <n v="0"/>
    <n v="5"/>
    <n v="0"/>
    <n v="125000"/>
    <n v="125000"/>
    <n v="0"/>
    <s v="Ja"/>
    <n v="0"/>
    <s v="Gitte"/>
    <n v="2002"/>
    <n v="31"/>
    <n v="0"/>
    <s v="ufaglært"/>
    <s v="10 år"/>
    <s v="ØOF"/>
    <n v="0"/>
    <n v="0"/>
    <n v="0"/>
    <n v="0"/>
    <n v="0"/>
    <n v="0"/>
    <n v="0"/>
    <n v="95"/>
    <n v="95"/>
    <n v="1"/>
    <n v="1"/>
    <s v="Ja"/>
    <s v="Nej"/>
    <s v="Ja"/>
    <s v="Ja"/>
    <n v="0"/>
    <s v="Ja"/>
    <n v="0"/>
    <s v="Ja"/>
    <n v="0"/>
    <s v="ja"/>
    <n v="0"/>
    <n v="0"/>
    <s v="produktionskøkken"/>
    <s v="nej"/>
    <s v="Mindre"/>
    <n v="0"/>
    <n v="0"/>
    <s v="mere ovnkapacitet"/>
    <n v="0"/>
    <n v="0"/>
    <n v="0"/>
    <n v="0"/>
    <n v="0"/>
    <n v="0"/>
    <n v="0"/>
    <n v="0"/>
    <n v="0"/>
    <n v="0"/>
    <n v="0"/>
    <n v="0"/>
    <n v="0"/>
    <n v="1"/>
    <n v="4"/>
    <n v="0"/>
    <n v="2"/>
    <n v="0"/>
    <n v="0"/>
    <n v="0"/>
    <n v="0"/>
    <n v="1"/>
    <n v="0"/>
    <n v="0"/>
    <n v="1"/>
    <n v="0"/>
    <n v="0"/>
    <n v="1"/>
    <n v="0"/>
    <n v="0"/>
    <n v="1"/>
    <n v="20"/>
    <s v="Miele"/>
    <n v="3"/>
    <s v="Ja"/>
    <n v="0"/>
    <n v="0"/>
    <s v="Ja"/>
    <s v="Nej"/>
    <n v="3"/>
    <s v="God plads"/>
    <n v="0"/>
    <n v="0"/>
    <x v="0"/>
    <s v="Østerbro"/>
    <n v="12"/>
    <n v="0"/>
    <n v="44"/>
    <n v="0"/>
    <n v="0"/>
    <n v="0"/>
    <n v="0"/>
    <n v="0"/>
    <n v="0"/>
    <n v="0"/>
    <n v="0"/>
    <n v="0"/>
    <n v="0"/>
    <n v="0"/>
    <n v="101804.9"/>
  </r>
  <r>
    <x v="0"/>
    <n v="35685"/>
    <s v="BørneRiget"/>
    <x v="5"/>
    <s v="Borgmester Jensens Allé 53"/>
    <n v="2100"/>
    <s v="København Ø"/>
    <s v="35 45 48 55"/>
    <s v="35685@buf.kk.dk"/>
    <s v="Rune Bjørklund"/>
    <n v="0"/>
    <n v="0"/>
    <s v="35685@buf.kk.dk"/>
    <s v="Integreret"/>
    <n v="46"/>
    <n v="0"/>
    <n v="66"/>
    <n v="0"/>
    <n v="0"/>
    <n v="0"/>
    <n v="0"/>
    <s v="ja"/>
    <n v="2"/>
    <n v="1"/>
    <n v="5"/>
    <n v="5"/>
    <n v="5"/>
    <n v="5"/>
    <n v="0"/>
    <n v="5"/>
    <n v="0"/>
    <n v="0"/>
    <n v="5"/>
    <n v="0"/>
    <n v="224125"/>
    <n v="224125"/>
    <n v="0"/>
    <s v="Ja"/>
    <n v="0"/>
    <s v="Marie Røjes "/>
    <n v="1998"/>
    <n v="35"/>
    <n v="0"/>
    <s v="PB"/>
    <n v="0"/>
    <n v="0"/>
    <s v="Helene Røen"/>
    <n v="2009"/>
    <n v="35"/>
    <n v="0"/>
    <n v="0"/>
    <n v="0"/>
    <n v="0"/>
    <n v="98"/>
    <n v="98"/>
    <n v="1"/>
    <n v="1"/>
    <s v="nej"/>
    <s v="Nej"/>
    <s v="Ja"/>
    <s v="Ja"/>
    <n v="0"/>
    <s v="Nej"/>
    <n v="0"/>
    <s v="Ja"/>
    <n v="0"/>
    <s v="ja"/>
    <n v="0"/>
    <n v="0"/>
    <s v="produktionskøkken"/>
    <s v="Ja"/>
    <s v="Mindre"/>
    <n v="0"/>
    <n v="0"/>
    <s v="konvektionsovn og en bjørn røremaskine"/>
    <n v="0"/>
    <n v="0"/>
    <n v="0"/>
    <n v="0"/>
    <n v="0"/>
    <n v="0"/>
    <n v="0"/>
    <n v="0"/>
    <n v="0"/>
    <s v="Cathrine"/>
    <s v="03.04"/>
    <n v="0"/>
    <n v="1"/>
    <n v="0"/>
    <n v="0"/>
    <n v="2"/>
    <n v="0"/>
    <n v="0"/>
    <n v="0"/>
    <n v="0"/>
    <n v="1"/>
    <n v="2"/>
    <n v="0"/>
    <n v="0"/>
    <n v="0"/>
    <n v="0"/>
    <n v="0"/>
    <n v="1"/>
    <n v="0"/>
    <n v="0"/>
    <n v="1"/>
    <n v="20"/>
    <s v="miele"/>
    <n v="2"/>
    <s v="Nej"/>
    <n v="0"/>
    <s v="Nej"/>
    <s v="Ja"/>
    <s v="Nej"/>
    <n v="2"/>
    <s v="God plads"/>
    <n v="0"/>
    <n v="0"/>
    <x v="0"/>
    <s v="Østerbro"/>
    <n v="46"/>
    <n v="0"/>
    <n v="66"/>
    <n v="0"/>
    <n v="0"/>
    <n v="0"/>
    <n v="0"/>
    <n v="0"/>
    <n v="0"/>
    <n v="0"/>
    <n v="0"/>
    <n v="0"/>
    <n v="0"/>
    <n v="0"/>
    <n v="202319.14"/>
  </r>
  <r>
    <x v="0"/>
    <s v="35685_2"/>
    <s v="BørneRiget"/>
    <x v="5"/>
    <s v="Borgmester Jensens Allé 53"/>
    <n v="2100"/>
    <s v="København Ø"/>
    <s v="35 45 48 55"/>
    <s v="35685@buf.kk.dk"/>
    <s v="Rune Bjørklund"/>
    <n v="0"/>
    <n v="0"/>
    <s v="35685@buf.kk.dk"/>
    <s v="Integreret"/>
    <n v="46"/>
    <n v="0"/>
    <n v="66"/>
    <n v="0"/>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s v="nej"/>
    <s v="Større"/>
    <s v="Mindre"/>
    <n v="0"/>
    <s v="køkkenet skal total renoveres"/>
    <n v="0"/>
    <n v="0"/>
    <n v="0"/>
    <n v="0"/>
    <n v="0"/>
    <n v="0"/>
    <n v="0"/>
    <n v="0"/>
    <n v="0"/>
    <n v="0"/>
    <n v="0"/>
    <n v="0"/>
    <n v="1"/>
    <n v="0"/>
    <n v="0"/>
    <n v="2"/>
    <n v="0"/>
    <n v="0"/>
    <n v="0"/>
    <n v="0"/>
    <n v="0"/>
    <n v="2"/>
    <n v="0"/>
    <n v="0"/>
    <n v="0"/>
    <n v="0"/>
    <n v="0"/>
    <n v="0"/>
    <n v="0"/>
    <n v="0"/>
    <n v="1"/>
    <n v="20"/>
    <s v="miele "/>
    <n v="2"/>
    <s v="Nej"/>
    <n v="0"/>
    <s v="Nej"/>
    <s v="Nej"/>
    <s v="Nej"/>
    <n v="2"/>
    <s v="God plads"/>
    <n v="0"/>
    <n v="0"/>
    <x v="0"/>
    <s v="Østerbro"/>
    <n v="46"/>
    <n v="0"/>
    <n v="66"/>
    <n v="0"/>
    <n v="0"/>
    <n v="0"/>
    <n v="0"/>
    <n v="0"/>
    <n v="0"/>
    <n v="0"/>
    <n v="0"/>
    <n v="0"/>
    <n v="0"/>
    <n v="0"/>
    <n v="202319.14"/>
  </r>
  <r>
    <x v="0"/>
    <n v="37200"/>
    <s v="Børnehuset Flora"/>
    <x v="5"/>
    <s v="Carl Nielsens Allé 27"/>
    <n v="2100"/>
    <s v="København Ø"/>
    <s v="39 12 60 10"/>
    <s v="37200@buf.kk.dk"/>
    <s v="Martina Daneland"/>
    <n v="0"/>
    <n v="0"/>
    <s v="37200@buf.kk.dk"/>
    <s v="Integreret"/>
    <n v="42"/>
    <n v="0"/>
    <n v="46"/>
    <n v="0"/>
    <n v="0"/>
    <n v="0"/>
    <n v="0"/>
    <s v="Nej"/>
    <n v="0"/>
    <n v="0"/>
    <n v="5"/>
    <n v="5"/>
    <n v="5"/>
    <n v="5"/>
    <n v="0"/>
    <n v="5"/>
    <n v="5"/>
    <n v="0"/>
    <n v="5"/>
    <n v="0"/>
    <n v="86400"/>
    <n v="44160"/>
    <n v="0"/>
    <s v="Ja"/>
    <n v="0"/>
    <s v="David Sandbegr"/>
    <n v="2009"/>
    <n v="37"/>
    <n v="0"/>
    <s v="kok"/>
    <n v="0"/>
    <n v="0"/>
    <n v="0"/>
    <n v="0"/>
    <n v="0"/>
    <n v="0"/>
    <n v="0"/>
    <n v="0"/>
    <n v="0"/>
    <n v="100"/>
    <n v="100"/>
    <n v="2"/>
    <n v="2"/>
    <s v="Ja"/>
    <s v="Nej"/>
    <s v="Ja"/>
    <s v="Ja"/>
    <n v="0"/>
    <s v="Ja"/>
    <n v="0"/>
    <s v="Ja"/>
    <n v="0"/>
    <s v="ja"/>
    <n v="0"/>
    <n v="0"/>
    <s v="produktionskøkken"/>
    <s v="Ja"/>
    <s v="Større"/>
    <n v="0"/>
    <n v="0"/>
    <s v="en konvektionsovn og en industri opvaskemaskine"/>
    <n v="0"/>
    <n v="0"/>
    <n v="0"/>
    <n v="0"/>
    <n v="0"/>
    <n v="0"/>
    <n v="0"/>
    <n v="0"/>
    <n v="0"/>
    <s v="Cathrine"/>
    <s v="03.04"/>
    <n v="0"/>
    <n v="0"/>
    <n v="1"/>
    <n v="5"/>
    <n v="0"/>
    <n v="2"/>
    <n v="0"/>
    <n v="0"/>
    <n v="0"/>
    <n v="0"/>
    <n v="2"/>
    <n v="0"/>
    <n v="0"/>
    <n v="0"/>
    <n v="0"/>
    <n v="0"/>
    <n v="2"/>
    <n v="0"/>
    <n v="0"/>
    <n v="2"/>
    <n v="20"/>
    <s v="miele"/>
    <n v="4"/>
    <s v="Nej"/>
    <n v="0"/>
    <s v="Ja"/>
    <s v="Ja"/>
    <s v="Nej"/>
    <n v="3"/>
    <s v="God plads"/>
    <n v="0"/>
    <n v="0"/>
    <x v="0"/>
    <s v="Østerbro"/>
    <n v="36"/>
    <n v="0"/>
    <n v="46"/>
    <n v="0"/>
    <n v="0"/>
    <n v="0"/>
    <n v="0"/>
    <n v="0"/>
    <n v="0"/>
    <n v="0"/>
    <n v="0"/>
    <n v="0"/>
    <n v="0"/>
    <n v="0"/>
    <n v="189295.68"/>
  </r>
  <r>
    <x v="0"/>
    <n v="37303"/>
    <s v="Konkylien"/>
    <x v="5"/>
    <s v="Forbindelsesvej 9"/>
    <n v="2100"/>
    <s v="København Ø"/>
    <s v="35 25 63 20"/>
    <s v="ey86@buf.kk.dk"/>
    <s v="Maj-Britt Nystrøm"/>
    <n v="0"/>
    <n v="0"/>
    <s v="37303@buf.kk.dk"/>
    <s v="Integreret"/>
    <n v="12"/>
    <n v="0"/>
    <n v="44"/>
    <n v="0"/>
    <n v="0"/>
    <n v="0"/>
    <n v="0"/>
    <s v="Nej"/>
    <n v="0"/>
    <n v="0"/>
    <n v="5"/>
    <n v="5"/>
    <n v="5"/>
    <n v="5"/>
    <n v="0"/>
    <n v="5"/>
    <n v="5"/>
    <n v="0"/>
    <n v="5"/>
    <n v="0"/>
    <n v="160000"/>
    <n v="0"/>
    <n v="0"/>
    <s v="Ja"/>
    <n v="0"/>
    <s v="Lise Jensen"/>
    <n v="2004"/>
    <n v="30"/>
    <n v="0"/>
    <s v="Køkkenassistent"/>
    <s v="10 år fra institution/plejehjem"/>
    <s v="økologikursus, ø.o.f."/>
    <n v="0"/>
    <n v="0"/>
    <n v="0"/>
    <n v="0"/>
    <n v="0"/>
    <n v="0"/>
    <n v="0"/>
    <n v="85"/>
    <n v="85"/>
    <n v="1"/>
    <n v="1"/>
    <s v="Ja"/>
    <s v="ja"/>
    <s v="Ja"/>
    <s v="Ja"/>
    <n v="0"/>
    <s v="Ja"/>
    <s v="afventer meget"/>
    <s v="Ja"/>
    <n v="0"/>
    <s v="ja"/>
    <n v="0"/>
    <n v="0"/>
    <s v="produktionskøkken"/>
    <s v="nej"/>
    <s v="Mindre"/>
    <s v="Ingen"/>
    <s v="Nej"/>
    <s v="grøntsagsrobot, hurtigere opvaskemaskine, en konvektionsovn eller større og flere ovne ( der er to meget små ovne)"/>
    <n v="0"/>
    <n v="0"/>
    <n v="0"/>
    <n v="0"/>
    <n v="0"/>
    <n v="0"/>
    <n v="0"/>
    <n v="0"/>
    <n v="0"/>
    <s v="Mariah / Sine"/>
    <d v="2009-03-25T00:00:00"/>
    <n v="0"/>
    <n v="0"/>
    <n v="1"/>
    <n v="5"/>
    <n v="0"/>
    <n v="2"/>
    <n v="0"/>
    <n v="0"/>
    <n v="0"/>
    <n v="0"/>
    <n v="1"/>
    <n v="0"/>
    <n v="0"/>
    <n v="1"/>
    <n v="0"/>
    <n v="0"/>
    <n v="2"/>
    <n v="0"/>
    <n v="0"/>
    <n v="1"/>
    <n v="25"/>
    <s v="Miele"/>
    <n v="6"/>
    <s v="Ja"/>
    <n v="8"/>
    <s v="Nej"/>
    <s v="Ja"/>
    <s v="Nej"/>
    <n v="2"/>
    <s v="God plads"/>
    <s v="velegnet til mentor inst. Men er ikke blevet spurgt derom."/>
    <n v="0"/>
    <x v="0"/>
    <s v="Østerbro"/>
    <n v="12"/>
    <n v="0"/>
    <n v="44"/>
    <n v="0"/>
    <n v="0"/>
    <n v="0"/>
    <n v="0"/>
    <n v="6"/>
    <n v="2"/>
    <n v="0"/>
    <n v="0"/>
    <n v="0"/>
    <n v="0"/>
    <n v="0"/>
    <n v="172848.45"/>
  </r>
  <r>
    <x v="0"/>
    <n v="37307"/>
    <s v="Himmelrummet"/>
    <x v="5"/>
    <s v="Bryggervangen 11"/>
    <n v="2100"/>
    <s v="København Ø"/>
    <s v="39 12 70 75"/>
    <s v="37307@buf.kk.dk"/>
    <s v="Jytte Ann Marie Christensen"/>
    <n v="0"/>
    <n v="0"/>
    <s v="Jytte Christensen@buf,kk,dk"/>
    <s v="Integreret"/>
    <n v="50"/>
    <n v="0"/>
    <n v="28"/>
    <n v="0"/>
    <n v="0"/>
    <n v="0"/>
    <n v="0"/>
    <s v="Nej"/>
    <n v="0"/>
    <n v="0"/>
    <n v="5"/>
    <n v="0"/>
    <n v="5"/>
    <n v="5"/>
    <n v="0"/>
    <n v="5"/>
    <n v="0"/>
    <n v="0"/>
    <n v="5"/>
    <n v="0"/>
    <n v="200000"/>
    <n v="0"/>
    <n v="0"/>
    <s v="Ja"/>
    <n v="0"/>
    <s v="Afaaf"/>
    <n v="2006"/>
    <n v="37"/>
    <n v="0"/>
    <n v="0"/>
    <s v="fra andre inst."/>
    <s v="øko."/>
    <n v="0"/>
    <n v="0"/>
    <n v="0"/>
    <n v="0"/>
    <n v="0"/>
    <n v="0"/>
    <n v="0"/>
    <n v="92"/>
    <n v="0"/>
    <n v="2"/>
    <n v="2"/>
    <s v="Ja"/>
    <s v="ja"/>
    <s v="Ja"/>
    <s v="Ja"/>
    <n v="0"/>
    <s v="Ja"/>
    <n v="0"/>
    <s v="Ja"/>
    <n v="0"/>
    <s v="Nej"/>
    <s v="vil gerne have en fra os"/>
    <n v="0"/>
    <s v="produktionskøkken"/>
    <s v="Ja"/>
    <s v="Mindre"/>
    <n v="0"/>
    <n v="0"/>
    <s v="en ovn mere og en opvaskemaskine"/>
    <n v="0"/>
    <n v="0"/>
    <n v="0"/>
    <n v="0"/>
    <n v="0"/>
    <n v="0"/>
    <n v="0"/>
    <n v="0"/>
    <s v="Meget stort glasparti, en hel væg, som giver et meget varmt køkken. Udvendige markiser og hvis det kan laves så de øverste vinduer kan åbnes."/>
    <s v="Lone"/>
    <s v="13.03"/>
    <n v="0"/>
    <n v="0"/>
    <n v="1"/>
    <n v="5"/>
    <n v="0"/>
    <n v="2"/>
    <n v="0"/>
    <n v="0"/>
    <n v="0"/>
    <n v="0"/>
    <n v="2"/>
    <n v="0"/>
    <n v="0"/>
    <n v="0"/>
    <n v="0"/>
    <n v="0"/>
    <n v="2"/>
    <n v="0"/>
    <n v="0"/>
    <n v="1"/>
    <n v="20"/>
    <s v="miele"/>
    <n v="5"/>
    <s v="Ja"/>
    <n v="10"/>
    <s v="Nej"/>
    <s v="Ja"/>
    <s v="ja"/>
    <n v="2"/>
    <s v="God plads"/>
    <n v="0"/>
    <n v="0"/>
    <x v="0"/>
    <s v="Østerbro"/>
    <n v="36"/>
    <n v="0"/>
    <n v="46"/>
    <n v="0"/>
    <n v="0"/>
    <n v="0"/>
    <n v="0"/>
    <n v="0"/>
    <n v="0"/>
    <n v="0"/>
    <n v="0"/>
    <n v="0"/>
    <n v="0"/>
    <n v="0"/>
    <n v="214217.4"/>
  </r>
  <r>
    <x v="0"/>
    <n v="37411"/>
    <s v="Pinocchio"/>
    <x v="5"/>
    <s v="Hans Knudsens Plads 1A"/>
    <n v="2100"/>
    <s v="København Ø"/>
    <s v="39 18 32 70"/>
    <s v="37411@buf.kk.dk"/>
    <s v="Dennis Nygaard Sørensen"/>
    <n v="26772654"/>
    <n v="39183270"/>
    <s v="KV41@buf.kk.dk"/>
    <s v="Integreret"/>
    <n v="21"/>
    <n v="0"/>
    <n v="64"/>
    <n v="0"/>
    <n v="0"/>
    <n v="0"/>
    <n v="0"/>
    <s v="ja"/>
    <n v="2"/>
    <n v="0"/>
    <n v="5"/>
    <n v="0"/>
    <n v="5"/>
    <n v="5"/>
    <n v="0"/>
    <n v="5"/>
    <n v="0"/>
    <n v="0"/>
    <n v="5"/>
    <n v="0"/>
    <n v="85000"/>
    <n v="0"/>
    <n v="0"/>
    <s v="Ja"/>
    <n v="0"/>
    <s v="Aksel Nielsen"/>
    <n v="2002"/>
    <n v="37"/>
    <n v="0"/>
    <s v="ufaglært"/>
    <s v="kantinebestyrer"/>
    <s v="hygiejne"/>
    <n v="0"/>
    <n v="0"/>
    <n v="0"/>
    <n v="0"/>
    <n v="0"/>
    <n v="0"/>
    <n v="0"/>
    <n v="75"/>
    <n v="75"/>
    <n v="2"/>
    <n v="2"/>
    <s v="Ja"/>
    <s v="Nej"/>
    <s v="Ja"/>
    <s v="Ja"/>
    <n v="0"/>
    <s v="Ja"/>
    <n v="0"/>
    <s v="Ja"/>
    <n v="0"/>
    <s v="Nej"/>
    <n v="0"/>
    <n v="0"/>
    <s v="produktionskøkken"/>
    <s v="Ja"/>
    <n v="0"/>
    <n v="0"/>
    <n v="0"/>
    <s v="Ingen hvis køkkenet kun skal blive ved med at lave mad til vuggestuen"/>
    <n v="0"/>
    <n v="0"/>
    <n v="0"/>
    <n v="0"/>
    <n v="0"/>
    <n v="0"/>
    <n v="0"/>
    <n v="0"/>
    <n v="0"/>
    <s v="Mariah"/>
    <n v="0"/>
    <n v="0"/>
    <n v="0"/>
    <n v="1"/>
    <n v="4"/>
    <n v="0"/>
    <n v="0"/>
    <n v="0"/>
    <n v="0"/>
    <n v="0"/>
    <n v="0"/>
    <n v="1"/>
    <n v="0"/>
    <n v="0"/>
    <n v="0"/>
    <n v="0"/>
    <n v="0"/>
    <n v="0"/>
    <n v="0"/>
    <n v="0"/>
    <n v="1"/>
    <n v="30"/>
    <s v="Miele Universal G7762"/>
    <n v="5"/>
    <s v="Ja"/>
    <n v="10"/>
    <n v="0"/>
    <s v="Ja"/>
    <s v="Nej"/>
    <n v="2"/>
    <s v="God plads"/>
    <s v="Flot og stort køkken i forhold til antallet af børn. Ligger på 2. sal. Børnehavens køkkken er placeret i stuen."/>
    <n v="0"/>
    <x v="0"/>
    <s v="Østerbro"/>
    <n v="21"/>
    <n v="0"/>
    <n v="64"/>
    <n v="0"/>
    <n v="0"/>
    <n v="0"/>
    <n v="0"/>
    <n v="0"/>
    <n v="0"/>
    <n v="0"/>
    <n v="0"/>
    <n v="0"/>
    <n v="0"/>
    <n v="0"/>
    <n v="203296.22"/>
  </r>
  <r>
    <x v="0"/>
    <s v="37411_2"/>
    <s v="Pinocchio"/>
    <x v="5"/>
    <s v="Hans Knudsens Plads 1A"/>
    <n v="2100"/>
    <s v="København Ø"/>
    <s v="39 18 32 70"/>
    <s v="37411@buf.kk.dk"/>
    <s v="Dennis Nygaard Sørensen"/>
    <n v="26772654"/>
    <n v="39183270"/>
    <s v="KV41@buf.kk.dk"/>
    <s v="Integreret"/>
    <n v="21"/>
    <n v="0"/>
    <n v="64"/>
    <n v="0"/>
    <n v="0"/>
    <n v="0"/>
    <n v="0"/>
    <s v="ja"/>
    <n v="0"/>
    <n v="0"/>
    <n v="0"/>
    <n v="0"/>
    <n v="0"/>
    <n v="0"/>
    <n v="0"/>
    <n v="0"/>
    <n v="0"/>
    <n v="0"/>
    <n v="0"/>
    <n v="0"/>
    <n v="0"/>
    <n v="0"/>
    <n v="0"/>
    <n v="0"/>
    <n v="0"/>
    <n v="0"/>
    <n v="0"/>
    <n v="0"/>
    <n v="0"/>
    <n v="0"/>
    <n v="0"/>
    <n v="0"/>
    <n v="0"/>
    <n v="0"/>
    <n v="0"/>
    <n v="0"/>
    <n v="0"/>
    <n v="0"/>
    <n v="0"/>
    <n v="0"/>
    <n v="0"/>
    <n v="0"/>
    <n v="0"/>
    <n v="0"/>
    <n v="0"/>
    <n v="0"/>
    <n v="0"/>
    <n v="0"/>
    <n v="0"/>
    <n v="0"/>
    <n v="0"/>
    <n v="0"/>
    <n v="0"/>
    <n v="0"/>
    <n v="0"/>
    <s v="Køkken blandet tilvirk"/>
    <n v="0"/>
    <s v="Større"/>
    <n v="0"/>
    <n v="0"/>
    <s v="Mere ovnkapacitet, køleplads, grøntsagsrobot, bjørn, en ekstra vask"/>
    <n v="0"/>
    <n v="0"/>
    <n v="0"/>
    <s v="Der er pt skimmelsvamp i køkkenet og det er ikke i brug. Køkkenet kan evt. producere til Bellmannsgade 23 når det kommer i brug."/>
    <n v="0"/>
    <n v="0"/>
    <n v="0"/>
    <n v="0"/>
    <n v="0"/>
    <n v="0"/>
    <n v="0"/>
    <n v="0"/>
    <n v="0"/>
    <n v="0"/>
    <n v="0"/>
    <n v="0"/>
    <n v="0"/>
    <n v="0"/>
    <n v="0"/>
    <n v="0"/>
    <n v="0"/>
    <n v="0"/>
    <n v="0"/>
    <n v="0"/>
    <n v="0"/>
    <n v="0"/>
    <n v="0"/>
    <n v="0"/>
    <n v="0"/>
    <n v="0"/>
    <n v="0"/>
    <n v="0"/>
    <n v="0"/>
    <n v="0"/>
    <n v="0"/>
    <n v="0"/>
    <n v="0"/>
    <n v="0"/>
    <n v="0"/>
    <n v="0"/>
    <n v="0"/>
    <n v="0"/>
    <n v="0"/>
    <x v="0"/>
    <s v="Østerbro"/>
    <n v="21"/>
    <n v="0"/>
    <n v="64"/>
    <n v="0"/>
    <n v="0"/>
    <n v="0"/>
    <n v="0"/>
    <n v="0"/>
    <n v="0"/>
    <n v="0"/>
    <n v="0"/>
    <n v="0"/>
    <n v="0"/>
    <n v="0"/>
    <n v="203296.22"/>
  </r>
  <r>
    <x v="0"/>
    <n v="37422"/>
    <s v="Kong Gurli "/>
    <x v="5"/>
    <s v="Gammel Kalkbrænderi Vej 5"/>
    <n v="2100"/>
    <s v="København Ø"/>
    <s v="35 47 60 00"/>
    <s v="37422@buf.kk.dk"/>
    <s v="Susanne Rasmussen"/>
    <n v="0"/>
    <n v="0"/>
    <s v="37422@buf.kk.dk"/>
    <s v="Integreret"/>
    <n v="24"/>
    <n v="0"/>
    <n v="44"/>
    <n v="0"/>
    <n v="0"/>
    <n v="0"/>
    <n v="0"/>
    <s v="Nej"/>
    <n v="0"/>
    <n v="0"/>
    <n v="5"/>
    <n v="5"/>
    <n v="5"/>
    <n v="5"/>
    <n v="0"/>
    <n v="5"/>
    <n v="0"/>
    <n v="0"/>
    <n v="5"/>
    <n v="0"/>
    <n v="100000"/>
    <n v="23500"/>
    <n v="0"/>
    <s v="Ja"/>
    <n v="0"/>
    <s v="Karin S. Hansen"/>
    <n v="2007"/>
    <n v="32"/>
    <n v="0"/>
    <n v="0"/>
    <n v="0"/>
    <s v="ø.o.f. hygieje m.m."/>
    <n v="0"/>
    <n v="0"/>
    <n v="0"/>
    <n v="0"/>
    <n v="0"/>
    <n v="0"/>
    <n v="0"/>
    <n v="98"/>
    <n v="92"/>
    <n v="1"/>
    <n v="1"/>
    <s v="Ja"/>
    <s v="ja"/>
    <s v="Ja"/>
    <s v="Ja"/>
    <n v="0"/>
    <s v="Ja"/>
    <n v="0"/>
    <s v="Ja"/>
    <n v="0"/>
    <s v="Nej"/>
    <s v="vil gerne have hjælp"/>
    <n v="0"/>
    <s v="produktionskøkken"/>
    <s v="Ja"/>
    <n v="0"/>
    <s v="Ingen"/>
    <s v="Nej"/>
    <s v="1 køl + 1 frys, udsugning over opvaskemaskine, 1 ovn, hæve/sænkeborde"/>
    <n v="0"/>
    <n v="0"/>
    <n v="0"/>
    <n v="0"/>
    <n v="0"/>
    <n v="0"/>
    <n v="0"/>
    <n v="0"/>
    <n v="0"/>
    <s v="Cathrine Jerrik / Sine"/>
    <n v="0"/>
    <n v="0"/>
    <n v="0"/>
    <n v="1"/>
    <n v="4"/>
    <n v="0"/>
    <n v="2"/>
    <n v="0"/>
    <n v="0"/>
    <n v="0"/>
    <n v="0"/>
    <n v="2"/>
    <n v="0"/>
    <n v="0"/>
    <n v="0"/>
    <n v="0"/>
    <n v="1"/>
    <n v="0"/>
    <n v="0"/>
    <n v="0"/>
    <n v="1"/>
    <n v="2"/>
    <s v="Miele"/>
    <n v="0"/>
    <s v="Ja"/>
    <n v="0"/>
    <s v="Nej"/>
    <s v="Nej"/>
    <s v="Nej"/>
    <n v="4"/>
    <s v="God plads"/>
    <n v="0"/>
    <n v="0"/>
    <x v="0"/>
    <s v="Østerbro"/>
    <n v="24"/>
    <n v="0"/>
    <n v="44"/>
    <n v="0"/>
    <n v="0"/>
    <n v="0"/>
    <n v="0"/>
    <n v="0"/>
    <n v="0"/>
    <n v="0"/>
    <n v="0"/>
    <n v="0"/>
    <n v="0"/>
    <n v="0"/>
    <n v="132646.92000000001"/>
  </r>
  <r>
    <x v="0"/>
    <s v="37442_u"/>
    <s v="Mågodtland"/>
    <x v="5"/>
    <s v="Odensegade 14"/>
    <n v="2100"/>
    <s v="København Ø"/>
    <s v="35 25 47 00"/>
    <s v="37442@buf.kk.dk"/>
    <s v="Flemming Klysner Nielsen"/>
    <n v="0"/>
    <n v="0"/>
    <s v="37442@buf.kk.dk"/>
    <s v="Integreret"/>
    <n v="60"/>
    <n v="0"/>
    <n v="72"/>
    <n v="0"/>
    <n v="0"/>
    <n v="0"/>
    <n v="0"/>
    <s v="Nej"/>
    <n v="0"/>
    <n v="0"/>
    <n v="5"/>
    <n v="5"/>
    <n v="5"/>
    <n v="5"/>
    <n v="0"/>
    <n v="0"/>
    <n v="0"/>
    <n v="0"/>
    <n v="5"/>
    <n v="0"/>
    <n v="140000"/>
    <n v="50000"/>
    <n v="0"/>
    <n v="0"/>
    <n v="0"/>
    <n v="0"/>
    <n v="0"/>
    <n v="0"/>
    <n v="0"/>
    <n v="0"/>
    <n v="0"/>
    <n v="0"/>
    <n v="0"/>
    <n v="0"/>
    <n v="0"/>
    <n v="0"/>
    <n v="0"/>
    <n v="0"/>
    <n v="0"/>
    <n v="80"/>
    <n v="75"/>
    <n v="0"/>
    <n v="0"/>
    <n v="0"/>
    <n v="0"/>
    <n v="0"/>
    <n v="0"/>
    <n v="0"/>
    <n v="0"/>
    <n v="0"/>
    <n v="0"/>
    <n v="0"/>
    <n v="0"/>
    <n v="0"/>
    <n v="0"/>
    <s v="Køkken begrænset tilvirk"/>
    <n v="0"/>
    <n v="0"/>
    <n v="0"/>
    <n v="0"/>
    <n v="0"/>
    <n v="0"/>
    <n v="0"/>
    <n v="0"/>
    <s v="Lukke rummet m. væg så køkken ville blive større og delvis lukket"/>
    <n v="0"/>
    <n v="0"/>
    <s v="Større"/>
    <s v="ovne, kogebord, røremaskine, foodprocessor/grøntsagsrobot, køkkenelementer"/>
    <n v="0"/>
    <s v="Cathrine Jerrik"/>
    <d v="2009-04-28T00:00:00"/>
    <n v="0"/>
    <n v="1"/>
    <n v="0"/>
    <n v="4"/>
    <n v="1"/>
    <n v="0"/>
    <n v="0"/>
    <n v="0"/>
    <n v="0"/>
    <n v="1"/>
    <n v="1"/>
    <n v="0"/>
    <n v="0"/>
    <n v="0"/>
    <n v="0"/>
    <n v="0"/>
    <n v="0"/>
    <n v="0"/>
    <n v="0"/>
    <n v="1"/>
    <n v="60"/>
    <s v="Miele"/>
    <n v="3.5"/>
    <s v="Nej"/>
    <n v="0"/>
    <s v="Nej"/>
    <s v="Nej"/>
    <s v="Nej"/>
    <n v="1"/>
    <s v="God plads"/>
    <s v="Åbent køkken indtil spiserum"/>
    <n v="0"/>
    <x v="0"/>
    <s v="Østerbro"/>
    <n v="72"/>
    <n v="0"/>
    <n v="72"/>
    <n v="0"/>
    <n v="0"/>
    <n v="0"/>
    <n v="0"/>
    <n v="0"/>
    <n v="0"/>
    <n v="0"/>
    <n v="0"/>
    <n v="0"/>
    <n v="0"/>
    <n v="0"/>
    <n v="211400.17"/>
  </r>
  <r>
    <x v="0"/>
    <n v="37457"/>
    <s v="Børnegården"/>
    <x v="5"/>
    <s v="Ryesgade 80"/>
    <n v="2100"/>
    <s v="København Ø."/>
    <s v="35 55 05 47"/>
    <s v="37457@buf.kk.dk"/>
    <s v="Jesper Ussing"/>
    <n v="0"/>
    <n v="0"/>
    <s v="37457@buf.kk.dk"/>
    <s v="Integreret"/>
    <n v="42"/>
    <n v="0"/>
    <n v="44"/>
    <n v="44"/>
    <n v="0"/>
    <n v="0"/>
    <n v="0"/>
    <s v="Nej"/>
    <n v="0"/>
    <n v="0"/>
    <n v="5"/>
    <n v="5"/>
    <n v="5"/>
    <n v="5"/>
    <n v="0"/>
    <n v="5"/>
    <n v="5"/>
    <n v="0"/>
    <n v="5"/>
    <n v="0"/>
    <n v="200000"/>
    <n v="0"/>
    <n v="0"/>
    <s v="Ja"/>
    <n v="0"/>
    <s v="Bettina Tarp"/>
    <n v="2000"/>
    <n v="35"/>
    <n v="0"/>
    <s v="køkkenassistent / ernæringsassistent"/>
    <s v="25 års erfaring"/>
    <s v="dogme-københavn"/>
    <n v="0"/>
    <n v="0"/>
    <n v="0"/>
    <n v="0"/>
    <n v="0"/>
    <n v="0"/>
    <n v="0"/>
    <n v="96"/>
    <n v="96"/>
    <n v="1"/>
    <n v="1"/>
    <s v="Ja"/>
    <s v="Nej"/>
    <s v="Ja"/>
    <s v="Ja"/>
    <n v="0"/>
    <s v="Ja"/>
    <s v="afventende men positive overfor det hvis det bliver god lokal mad."/>
    <s v="Ja"/>
    <n v="0"/>
    <s v="Nej"/>
    <n v="0"/>
    <n v="0"/>
    <s v="produktionskøkken"/>
    <s v="nej"/>
    <s v="Større"/>
    <s v="Ingen"/>
    <s v="Nej"/>
    <s v="ekstra køleskab, ekstra vask, ny og mere ergonomisk opvaskemaskine, konvektionsovn eller to ovne mere, hvilket ville være mere uhensigtsmæssigt. Skabe til opbevaring, større bjørn, ekstra svaleskab evt. kipsteger"/>
    <n v="0"/>
    <n v="0"/>
    <n v="0"/>
    <n v="0"/>
    <n v="0"/>
    <n v="0"/>
    <n v="0"/>
    <n v="0"/>
    <n v="0"/>
    <s v="Mariah / Sine"/>
    <d v="2009-03-25T00:00:00"/>
    <n v="0"/>
    <n v="0"/>
    <n v="1"/>
    <n v="5"/>
    <n v="0"/>
    <n v="2"/>
    <n v="0"/>
    <n v="0"/>
    <n v="0"/>
    <n v="0"/>
    <n v="2"/>
    <n v="0"/>
    <n v="0"/>
    <n v="1"/>
    <n v="0"/>
    <n v="0"/>
    <n v="2"/>
    <n v="0"/>
    <n v="0"/>
    <n v="1"/>
    <n v="2"/>
    <s v="Miele"/>
    <n v="3"/>
    <s v="Ja"/>
    <n v="8"/>
    <s v="Nej"/>
    <s v="Ja"/>
    <s v="ja"/>
    <n v="1"/>
    <s v="Begrænset"/>
    <s v="Der kunne med fordel etableres en kogeø midt i lokalet, så der kan blive plads til mere skabsopbevaring og bordplads, som er en stor mangel."/>
    <n v="0"/>
    <x v="0"/>
    <s v="Østerbro"/>
    <n v="36"/>
    <n v="0"/>
    <n v="44"/>
    <n v="44"/>
    <n v="0"/>
    <n v="0"/>
    <n v="0"/>
    <n v="0"/>
    <n v="0"/>
    <n v="0"/>
    <n v="0"/>
    <n v="0"/>
    <n v="0"/>
    <n v="0"/>
    <n v="275626.03000000003"/>
  </r>
  <r>
    <x v="0"/>
    <s v="37475_u"/>
    <s v="Rosengården"/>
    <x v="5"/>
    <s v="Rosenvængets Allé 18"/>
    <n v="2100"/>
    <s v="København Ø"/>
    <s v="35 55 60 00"/>
    <s v="37475@buf.kk.dk"/>
    <s v="Jens Normand"/>
    <n v="0"/>
    <n v="0"/>
    <s v="37475@buf.kk.dk"/>
    <s v="Integreret"/>
    <n v="36"/>
    <n v="0"/>
    <n v="84"/>
    <n v="0"/>
    <n v="0"/>
    <n v="0"/>
    <n v="0"/>
    <n v="0"/>
    <n v="0"/>
    <n v="0"/>
    <n v="0"/>
    <n v="0"/>
    <n v="0"/>
    <n v="0"/>
    <n v="0"/>
    <n v="0"/>
    <n v="0"/>
    <n v="0"/>
    <n v="0"/>
    <n v="0"/>
    <n v="0"/>
    <n v="0"/>
    <n v="0"/>
    <n v="0"/>
    <n v="0"/>
    <n v="0"/>
    <n v="0"/>
    <n v="0"/>
    <n v="0"/>
    <n v="0"/>
    <n v="0"/>
    <n v="0"/>
    <n v="0"/>
    <n v="0"/>
    <n v="0"/>
    <n v="0"/>
    <n v="0"/>
    <n v="0"/>
    <n v="0"/>
    <n v="0"/>
    <n v="0"/>
    <n v="0"/>
    <n v="0"/>
    <n v="0"/>
    <n v="0"/>
    <n v="0"/>
    <n v="0"/>
    <n v="0"/>
    <n v="0"/>
    <n v="0"/>
    <n v="0"/>
    <n v="0"/>
    <n v="0"/>
    <n v="0"/>
    <n v="0"/>
    <s v="Køkken begrænset tilvirk"/>
    <n v="0"/>
    <n v="0"/>
    <n v="0"/>
    <n v="0"/>
    <n v="0"/>
    <s v="Større"/>
    <s v="Større"/>
    <s v="Nej"/>
    <s v="Køkken er stort nok til en ombygning. Skal have en total renovering"/>
    <n v="0"/>
    <n v="0"/>
    <s v="Større"/>
    <s v="komfur, ovne, opvasker, nye køkkenelementer"/>
    <n v="0"/>
    <s v="Cathrine Jerrik"/>
    <d v="2009-04-28T00:00:00"/>
    <n v="0"/>
    <n v="1"/>
    <n v="0"/>
    <n v="4"/>
    <n v="1"/>
    <n v="0"/>
    <n v="0"/>
    <n v="0"/>
    <n v="0"/>
    <n v="0"/>
    <n v="2"/>
    <n v="0"/>
    <n v="0"/>
    <n v="0"/>
    <n v="0"/>
    <n v="1"/>
    <n v="0"/>
    <n v="0"/>
    <n v="0"/>
    <n v="1"/>
    <n v="60"/>
    <s v="Miele"/>
    <n v="5.5"/>
    <s v="Nej"/>
    <n v="0"/>
    <s v="Nej"/>
    <s v="Nej"/>
    <s v="Nej"/>
    <n v="1"/>
    <s v="Begrænset"/>
    <n v="0"/>
    <n v="0"/>
    <x v="0"/>
    <s v="Østerbro"/>
    <n v="36"/>
    <n v="0"/>
    <n v="84"/>
    <n v="0"/>
    <n v="0"/>
    <n v="0"/>
    <n v="0"/>
    <n v="0"/>
    <n v="0"/>
    <n v="0"/>
    <n v="0"/>
    <n v="0"/>
    <n v="0"/>
    <n v="0"/>
    <n v="218832.98"/>
  </r>
  <r>
    <x v="0"/>
    <n v="37465"/>
    <s v="Væksthuset"/>
    <x v="5"/>
    <s v="Rymarksvej 17"/>
    <n v="2900"/>
    <s v="Hellerup"/>
    <s v="39 27 24 26"/>
    <s v="37465@buf.kk.dk"/>
    <s v="Gitte Johannesen"/>
    <n v="0"/>
    <n v="0"/>
    <s v="37465@buf.kk.dk"/>
    <s v="Integreret"/>
    <n v="24"/>
    <n v="0"/>
    <n v="40"/>
    <n v="0"/>
    <n v="0"/>
    <n v="0"/>
    <n v="0"/>
    <s v="Nej"/>
    <n v="0"/>
    <n v="0"/>
    <n v="5"/>
    <n v="5"/>
    <n v="0"/>
    <n v="5"/>
    <n v="0"/>
    <n v="5"/>
    <n v="0"/>
    <n v="0"/>
    <n v="5"/>
    <n v="0"/>
    <n v="40000"/>
    <n v="0"/>
    <n v="0"/>
    <n v="0"/>
    <n v="0"/>
    <n v="0"/>
    <n v="0"/>
    <n v="0"/>
    <n v="0"/>
    <n v="0"/>
    <n v="0"/>
    <n v="0"/>
    <n v="0"/>
    <n v="0"/>
    <n v="0"/>
    <n v="0"/>
    <n v="0"/>
    <n v="0"/>
    <n v="0"/>
    <n v="99"/>
    <n v="0"/>
    <n v="0"/>
    <n v="0"/>
    <s v="Ja"/>
    <s v="Nej"/>
    <s v="Ja"/>
    <s v="Ja"/>
    <n v="0"/>
    <s v="Ja"/>
    <n v="0"/>
    <s v="Ja"/>
    <n v="0"/>
    <s v="Nej"/>
    <s v="vil gerne have hjælp"/>
    <n v="0"/>
    <s v="Køkken begrænset tilvirk"/>
    <n v="0"/>
    <n v="0"/>
    <n v="0"/>
    <n v="0"/>
    <n v="0"/>
    <n v="0"/>
    <s v="Mindre"/>
    <s v="Nej"/>
    <s v="trænger til at blive malet og nogle steder nye køkkenelementer"/>
    <n v="0"/>
    <n v="0"/>
    <s v="Mindre"/>
    <s v="kartoffelskræller, grøntrobot og mere køleplads"/>
    <n v="0"/>
    <s v="Cathrine Jerrik / Sine"/>
    <n v="0"/>
    <n v="0"/>
    <n v="0"/>
    <n v="1"/>
    <n v="4"/>
    <n v="0"/>
    <n v="2"/>
    <n v="0"/>
    <n v="0"/>
    <n v="0"/>
    <n v="0"/>
    <n v="2"/>
    <n v="0"/>
    <n v="0"/>
    <n v="0"/>
    <n v="0"/>
    <n v="0"/>
    <n v="1"/>
    <n v="0"/>
    <n v="0"/>
    <n v="1"/>
    <n v="20"/>
    <s v="Miele"/>
    <n v="4"/>
    <s v="Nej"/>
    <n v="0"/>
    <s v="Ja"/>
    <s v="Nej"/>
    <s v="Nej"/>
    <n v="2"/>
    <s v="God plads"/>
    <n v="0"/>
    <n v="0"/>
    <x v="0"/>
    <s v="Østerbro"/>
    <n v="60"/>
    <n v="0"/>
    <n v="40"/>
    <n v="0"/>
    <n v="0"/>
    <n v="0"/>
    <n v="0"/>
    <n v="0"/>
    <n v="0"/>
    <n v="0"/>
    <n v="0"/>
    <n v="0"/>
    <n v="0"/>
    <n v="0"/>
    <n v="122764.73"/>
  </r>
  <r>
    <x v="0"/>
    <n v="37475"/>
    <s v="Rosengården"/>
    <x v="5"/>
    <s v="Rosenvængets Allé 18"/>
    <n v="2100"/>
    <s v="København Ø"/>
    <s v="35 55 60 00"/>
    <s v="37475@buf.kk.dk"/>
    <s v="Jens Normand"/>
    <n v="0"/>
    <n v="0"/>
    <s v="37475@buf.kk.dk"/>
    <s v="Integreret"/>
    <n v="36"/>
    <n v="0"/>
    <n v="84"/>
    <n v="0"/>
    <n v="0"/>
    <n v="0"/>
    <n v="0"/>
    <s v="Nej"/>
    <n v="0"/>
    <n v="0"/>
    <n v="0"/>
    <n v="0"/>
    <n v="0"/>
    <n v="0"/>
    <n v="0"/>
    <n v="0"/>
    <n v="0"/>
    <n v="0"/>
    <n v="0"/>
    <n v="0"/>
    <n v="0"/>
    <n v="0"/>
    <n v="0"/>
    <n v="0"/>
    <n v="0"/>
    <n v="0"/>
    <n v="0"/>
    <n v="0"/>
    <n v="0"/>
    <n v="0"/>
    <n v="0"/>
    <n v="0"/>
    <n v="0"/>
    <n v="0"/>
    <n v="0"/>
    <n v="0"/>
    <n v="0"/>
    <n v="0"/>
    <n v="0"/>
    <n v="0"/>
    <n v="0"/>
    <n v="0"/>
    <n v="0"/>
    <s v="Ja"/>
    <s v="Nej"/>
    <n v="0"/>
    <s v="Ja"/>
    <s v="hvis der kommer midler til markiser til køkkenvinduer, da køkkenet er meget varmt og solrigt"/>
    <s v="Ja"/>
    <n v="0"/>
    <s v="Ja"/>
    <n v="0"/>
    <s v="Nej"/>
    <s v="Vil nok gerne have hjælp"/>
    <n v="0"/>
    <s v="Køkken begrænset tilvirk"/>
    <s v="nej"/>
    <n v="0"/>
    <n v="0"/>
    <n v="0"/>
    <n v="0"/>
    <s v="Mindre"/>
    <s v="Ingen"/>
    <s v="Nej"/>
    <s v="et nyt komfur/kogeø + en bedre udsugning samt markiser uden for køkkenvinduer. Evt. ny opvaskemaskine og udsugning"/>
    <n v="0"/>
    <n v="0"/>
    <n v="0"/>
    <n v="0"/>
    <n v="0"/>
    <s v="Cathrine Jerrik / Sine"/>
    <n v="0"/>
    <n v="0"/>
    <n v="0"/>
    <n v="1"/>
    <n v="4"/>
    <n v="0"/>
    <n v="2"/>
    <n v="0"/>
    <n v="0"/>
    <n v="0"/>
    <n v="2"/>
    <n v="1"/>
    <n v="0"/>
    <n v="0"/>
    <n v="0"/>
    <n v="0"/>
    <n v="0"/>
    <n v="0"/>
    <n v="0"/>
    <n v="0"/>
    <n v="1"/>
    <n v="20"/>
    <s v="Miele"/>
    <n v="4"/>
    <s v="Nej"/>
    <n v="0"/>
    <s v="Ja"/>
    <s v="Nej"/>
    <s v="Nej"/>
    <n v="2"/>
    <s v="Begrænset"/>
    <n v="0"/>
    <n v="0"/>
    <x v="0"/>
    <s v="Østerbro"/>
    <n v="36"/>
    <n v="0"/>
    <n v="84"/>
    <n v="0"/>
    <n v="0"/>
    <n v="0"/>
    <n v="0"/>
    <n v="0"/>
    <n v="0"/>
    <n v="0"/>
    <n v="0"/>
    <n v="0"/>
    <n v="0"/>
    <n v="0"/>
    <n v="218832.98"/>
  </r>
  <r>
    <x v="0"/>
    <n v="37504"/>
    <s v="Rosenvang"/>
    <x v="5"/>
    <s v="Præstøgade 17"/>
    <n v="2100"/>
    <s v="København Ø"/>
    <s v="35 26 17 77"/>
    <s v="jytte.schultz@buf.kk.dk"/>
    <s v="Jytte Schultz"/>
    <n v="0"/>
    <n v="0"/>
    <s v="37504@buf.kk.dk"/>
    <s v="Integreret"/>
    <n v="36"/>
    <n v="0"/>
    <n v="44"/>
    <n v="0"/>
    <n v="0"/>
    <n v="0"/>
    <n v="0"/>
    <s v="Nej"/>
    <n v="0"/>
    <n v="0"/>
    <n v="5"/>
    <n v="5"/>
    <n v="0"/>
    <n v="5"/>
    <n v="0"/>
    <n v="5"/>
    <n v="5"/>
    <n v="0"/>
    <n v="5"/>
    <n v="0"/>
    <n v="45000"/>
    <n v="45000"/>
    <n v="0"/>
    <s v="Nej"/>
    <s v="Ja"/>
    <s v="Pernille (vikar)"/>
    <n v="0"/>
    <n v="15"/>
    <n v="0"/>
    <n v="0"/>
    <n v="0"/>
    <n v="0"/>
    <s v="Sine (starter 1. april - 1. jan 2010)"/>
    <n v="0"/>
    <n v="15"/>
    <n v="0"/>
    <s v="ufaglært"/>
    <n v="0"/>
    <n v="0"/>
    <n v="95"/>
    <n v="95"/>
    <n v="1"/>
    <n v="1"/>
    <n v="0"/>
    <n v="0"/>
    <n v="0"/>
    <s v="Ja"/>
    <s v="er i tvivl om køkkenet er stort nok"/>
    <s v="Ja"/>
    <n v="0"/>
    <s v="Ja"/>
    <s v="men har mange forbehold"/>
    <s v="ja"/>
    <n v="0"/>
    <n v="0"/>
    <s v="Køkken blandet tilvirk"/>
    <s v="nej"/>
    <s v="Større"/>
    <s v="Ingen"/>
    <s v="Nej"/>
    <s v="grøntsagsrobot, køleskab, nye ovne (17 år gamle), mørklægning på vinduerne (der er meget varmt). Ny opvaskemaksine som supplement. Er i tvivl om udluftningen er ok."/>
    <n v="0"/>
    <n v="0"/>
    <n v="0"/>
    <n v="0"/>
    <n v="0"/>
    <n v="0"/>
    <n v="0"/>
    <n v="0"/>
    <n v="0"/>
    <s v="Mariah / Sine"/>
    <d v="2009-03-18T00:00:00"/>
    <n v="0"/>
    <n v="0"/>
    <n v="1"/>
    <n v="5"/>
    <n v="0"/>
    <n v="2"/>
    <n v="0"/>
    <n v="0"/>
    <n v="0"/>
    <n v="2"/>
    <n v="1"/>
    <n v="0"/>
    <n v="0"/>
    <n v="0"/>
    <n v="0"/>
    <n v="1"/>
    <n v="0"/>
    <n v="0"/>
    <n v="0"/>
    <n v="1"/>
    <n v="2"/>
    <s v="Eca Star 530F"/>
    <n v="5"/>
    <s v="Ja"/>
    <n v="12"/>
    <s v="Nej"/>
    <s v="Ja"/>
    <s v="Nej"/>
    <n v="2"/>
    <s v="Begrænset"/>
    <s v="mangler grøntsagsrobot, køleskab, ovnene er 17 år gamle. Der er et stort varmeproblem i køkkenet."/>
    <n v="0"/>
    <x v="0"/>
    <s v="Østerbro"/>
    <n v="36"/>
    <n v="0"/>
    <n v="44"/>
    <n v="0"/>
    <n v="0"/>
    <n v="0"/>
    <n v="0"/>
    <n v="0"/>
    <n v="0"/>
    <n v="0"/>
    <n v="0"/>
    <n v="0"/>
    <n v="0"/>
    <n v="0"/>
    <n v="120907.17"/>
  </r>
  <r>
    <x v="0"/>
    <n v="37510"/>
    <s v="Rosahaven"/>
    <x v="5"/>
    <s v="Krausesvej 7"/>
    <n v="2100"/>
    <s v="København Ø"/>
    <s v="35 38 77 39"/>
    <s v="H099@buf.kk.dk"/>
    <s v="Janne Khan"/>
    <n v="0"/>
    <n v="0"/>
    <s v="37510@buf.kk.dk"/>
    <s v="Integreret"/>
    <n v="36"/>
    <n v="0"/>
    <n v="44"/>
    <n v="0"/>
    <n v="0"/>
    <n v="0"/>
    <n v="0"/>
    <s v="ja"/>
    <n v="0"/>
    <n v="0"/>
    <n v="5"/>
    <n v="5"/>
    <n v="5"/>
    <n v="0"/>
    <n v="0"/>
    <n v="0"/>
    <n v="0"/>
    <n v="0"/>
    <n v="0"/>
    <n v="0"/>
    <n v="60000"/>
    <n v="0"/>
    <n v="0"/>
    <s v="Ja"/>
    <n v="0"/>
    <s v="Cecilia"/>
    <n v="2009"/>
    <n v="20"/>
    <n v="0"/>
    <n v="0"/>
    <s v="fra andet køkken"/>
    <s v="ingen (hygiejne på vej)"/>
    <n v="0"/>
    <n v="0"/>
    <n v="0"/>
    <n v="0"/>
    <n v="0"/>
    <n v="0"/>
    <n v="0"/>
    <n v="85"/>
    <n v="0"/>
    <n v="0"/>
    <n v="0"/>
    <s v="nej"/>
    <s v="Nej"/>
    <s v="nej"/>
    <s v="Ja"/>
    <s v="Hvis rammerne er i orden"/>
    <s v="Ja"/>
    <n v="0"/>
    <n v="0"/>
    <n v="0"/>
    <s v="Nej"/>
    <n v="0"/>
    <n v="0"/>
    <s v="Køkken blandet tilvirk"/>
    <n v="0"/>
    <n v="0"/>
    <n v="0"/>
    <n v="0"/>
    <n v="0"/>
    <s v="Mindre"/>
    <s v="Ingen"/>
    <s v="Nej"/>
    <s v="flere ovne, flere kogeplader, køleskab, konvektionsovn ville være god ide"/>
    <n v="0"/>
    <n v="0"/>
    <n v="0"/>
    <n v="0"/>
    <n v="0"/>
    <s v="Mariah / Sine"/>
    <d v="2009-03-18T00:00:00"/>
    <n v="0"/>
    <n v="0"/>
    <n v="1"/>
    <n v="4"/>
    <n v="2"/>
    <n v="0"/>
    <n v="0"/>
    <n v="0"/>
    <n v="0"/>
    <n v="0"/>
    <n v="2"/>
    <n v="0"/>
    <n v="0"/>
    <n v="0"/>
    <n v="0"/>
    <n v="0"/>
    <n v="2"/>
    <n v="0"/>
    <n v="0"/>
    <n v="1"/>
    <n v="25"/>
    <s v="Miele"/>
    <n v="4"/>
    <s v="Ja"/>
    <n v="10"/>
    <s v="Nej"/>
    <s v="Ja"/>
    <s v="Nej"/>
    <n v="2"/>
    <s v="God plads"/>
    <s v="Ovnene er meget gamle og uden varmluft. Der er bestilt en ny opvaskemaskine (samme model).Der er desuden en opvaskemaskine i børnehaven, samme mærke"/>
    <n v="0"/>
    <x v="0"/>
    <s v="Østerbro"/>
    <n v="36"/>
    <n v="0"/>
    <n v="44"/>
    <n v="0"/>
    <n v="0"/>
    <n v="0"/>
    <n v="0"/>
    <n v="0"/>
    <n v="0"/>
    <n v="0"/>
    <n v="0"/>
    <n v="0"/>
    <n v="0"/>
    <n v="0"/>
    <n v="43917.33"/>
  </r>
  <r>
    <x v="0"/>
    <n v="37521"/>
    <s v="Tryk 16"/>
    <x v="5"/>
    <s v="Randersgade 16"/>
    <n v="2100"/>
    <s v="København Ø"/>
    <s v="35 38 04 21"/>
    <s v="mail@tryk16.kk.dk"/>
    <s v="Cilvi Larsen"/>
    <n v="0"/>
    <n v="0"/>
    <s v="37521@buf.kk.dk"/>
    <s v="Integreret"/>
    <n v="0"/>
    <n v="0"/>
    <n v="22"/>
    <n v="66"/>
    <n v="0"/>
    <n v="0"/>
    <n v="0"/>
    <s v="ja"/>
    <n v="2"/>
    <n v="1"/>
    <n v="0"/>
    <n v="0"/>
    <n v="0"/>
    <n v="0"/>
    <n v="0"/>
    <n v="5"/>
    <n v="0"/>
    <n v="0"/>
    <n v="5"/>
    <n v="0"/>
    <n v="0"/>
    <n v="50000"/>
    <n v="0"/>
    <n v="0"/>
    <n v="0"/>
    <n v="0"/>
    <n v="0"/>
    <n v="0"/>
    <n v="0"/>
    <n v="0"/>
    <n v="0"/>
    <n v="0"/>
    <n v="0"/>
    <n v="0"/>
    <n v="0"/>
    <n v="0"/>
    <n v="0"/>
    <n v="0"/>
    <n v="0"/>
    <n v="0"/>
    <n v="100"/>
    <n v="0"/>
    <n v="1"/>
    <s v="Ja"/>
    <s v="Nej"/>
    <s v="Ja"/>
    <s v="Ja"/>
    <n v="0"/>
    <s v="Ja"/>
    <n v="0"/>
    <s v="Ja"/>
    <n v="0"/>
    <s v="Nej"/>
    <n v="0"/>
    <n v="0"/>
    <s v="produktionskøkken"/>
    <s v="Ja"/>
    <s v="Mindre"/>
    <n v="0"/>
    <n v="0"/>
    <n v="0"/>
    <n v="0"/>
    <n v="0"/>
    <n v="0"/>
    <n v="0"/>
    <n v="0"/>
    <n v="0"/>
    <n v="0"/>
    <n v="0"/>
    <s v="køkkenet høre til fritidshjemmet men kunne bruges til børnehaven får lavet sit eget."/>
    <s v="Cathrine"/>
    <s v="03.04"/>
    <n v="0"/>
    <n v="0"/>
    <n v="1"/>
    <n v="4"/>
    <n v="0"/>
    <n v="2"/>
    <n v="0"/>
    <n v="0"/>
    <n v="0"/>
    <n v="1"/>
    <n v="1"/>
    <n v="0"/>
    <n v="0"/>
    <n v="0"/>
    <n v="0"/>
    <n v="1"/>
    <n v="0"/>
    <n v="0"/>
    <n v="0"/>
    <n v="1"/>
    <n v="20"/>
    <s v="miele"/>
    <n v="4"/>
    <s v="Nej"/>
    <n v="0"/>
    <s v="Nej"/>
    <s v="Nej"/>
    <s v="Nej"/>
    <n v="2"/>
    <s v="God plads"/>
    <n v="0"/>
    <n v="0"/>
    <x v="0"/>
    <s v="Østerbro"/>
    <n v="0"/>
    <n v="0"/>
    <n v="22"/>
    <n v="66"/>
    <n v="0"/>
    <n v="0"/>
    <n v="0"/>
    <n v="0"/>
    <n v="0"/>
    <n v="0"/>
    <n v="0"/>
    <n v="0"/>
    <n v="0"/>
    <n v="0"/>
    <n v="89937.68"/>
  </r>
  <r>
    <x v="0"/>
    <s v="37521_2"/>
    <s v="Tryk 16"/>
    <x v="5"/>
    <s v="Randersgade 16"/>
    <n v="2100"/>
    <s v="København Ø"/>
    <s v="35 38 04 21"/>
    <s v="mail@tryk16.kk.dk"/>
    <s v="Cilvi Larsen"/>
    <n v="0"/>
    <n v="0"/>
    <s v="37521@buf.kk.dk"/>
    <s v="Integreret"/>
    <n v="0"/>
    <n v="0"/>
    <n v="22"/>
    <n v="66"/>
    <n v="0"/>
    <n v="0"/>
    <n v="0"/>
    <s v="ja"/>
    <n v="0"/>
    <n v="0"/>
    <n v="0"/>
    <n v="0"/>
    <n v="0"/>
    <n v="0"/>
    <n v="0"/>
    <n v="0"/>
    <n v="0"/>
    <n v="0"/>
    <n v="0"/>
    <n v="0"/>
    <n v="0"/>
    <n v="0"/>
    <n v="0"/>
    <n v="0"/>
    <n v="0"/>
    <n v="0"/>
    <n v="0"/>
    <n v="0"/>
    <n v="0"/>
    <n v="0"/>
    <n v="0"/>
    <n v="0"/>
    <n v="0"/>
    <n v="0"/>
    <n v="0"/>
    <n v="0"/>
    <n v="0"/>
    <n v="0"/>
    <n v="0"/>
    <n v="0"/>
    <n v="0"/>
    <n v="0"/>
    <n v="0"/>
    <n v="0"/>
    <n v="0"/>
    <n v="0"/>
    <n v="0"/>
    <n v="0"/>
    <n v="0"/>
    <n v="0"/>
    <n v="0"/>
    <n v="0"/>
    <n v="0"/>
    <n v="0"/>
    <n v="0"/>
    <s v="Køkken begrænset tilvirk"/>
    <n v="0"/>
    <n v="0"/>
    <n v="0"/>
    <n v="0"/>
    <s v="køkkenet er gammelt og medslidt skal bygges om."/>
    <n v="0"/>
    <n v="0"/>
    <n v="0"/>
    <n v="0"/>
    <n v="0"/>
    <n v="0"/>
    <n v="0"/>
    <n v="0"/>
    <n v="0"/>
    <n v="0"/>
    <n v="0"/>
    <n v="0"/>
    <n v="1"/>
    <n v="0"/>
    <n v="0"/>
    <n v="0"/>
    <n v="0"/>
    <n v="0"/>
    <n v="0"/>
    <n v="0"/>
    <n v="1"/>
    <n v="0"/>
    <n v="0"/>
    <n v="0"/>
    <n v="0"/>
    <n v="0"/>
    <n v="1"/>
    <n v="0"/>
    <n v="0"/>
    <n v="0"/>
    <n v="1"/>
    <n v="20"/>
    <s v="miele"/>
    <n v="1"/>
    <n v="0"/>
    <n v="0"/>
    <n v="0"/>
    <n v="0"/>
    <n v="0"/>
    <n v="0"/>
    <n v="0"/>
    <n v="0"/>
    <n v="0"/>
    <x v="0"/>
    <s v="Østerbro"/>
    <n v="0"/>
    <n v="0"/>
    <n v="22"/>
    <n v="66"/>
    <n v="0"/>
    <n v="0"/>
    <n v="0"/>
    <n v="0"/>
    <n v="0"/>
    <n v="0"/>
    <n v="0"/>
    <n v="0"/>
    <n v="0"/>
    <n v="0"/>
    <n v="89937.68"/>
  </r>
  <r>
    <x v="0"/>
    <n v="37535"/>
    <s v="Kennedygården"/>
    <x v="5"/>
    <s v="Nøjsomhedsvej 8"/>
    <n v="2100"/>
    <s v="København Ø"/>
    <s v="35 38 50 77"/>
    <s v="fm50@buf.kk.dk"/>
    <s v="Vibeke Sager"/>
    <n v="36440205"/>
    <n v="0"/>
    <s v="535@buf.kk.dk"/>
    <s v="Integreret"/>
    <n v="46"/>
    <n v="0"/>
    <n v="70"/>
    <n v="0"/>
    <n v="0"/>
    <n v="0"/>
    <n v="0"/>
    <s v="ja"/>
    <n v="2"/>
    <n v="0"/>
    <n v="5"/>
    <n v="5"/>
    <n v="5"/>
    <n v="5"/>
    <n v="0"/>
    <n v="5"/>
    <n v="0"/>
    <n v="0"/>
    <n v="5"/>
    <n v="0"/>
    <n v="140000"/>
    <n v="100000"/>
    <n v="0"/>
    <s v="Ja"/>
    <n v="0"/>
    <s v="Jannie Hammershøj"/>
    <n v="2005"/>
    <n v="32"/>
    <n v="0"/>
    <n v="0"/>
    <s v="5 år fra børnehavekøkken + 3 år fra vuggestue"/>
    <n v="0"/>
    <s v="Annelise Jakobsen"/>
    <n v="1997"/>
    <n v="10"/>
    <n v="0"/>
    <n v="0"/>
    <s v="hjulpet til i køkkenet i 12 år"/>
    <s v="hygiejnekursus"/>
    <n v="70"/>
    <n v="70"/>
    <n v="1"/>
    <n v="1"/>
    <s v="Ja"/>
    <s v="ja"/>
    <s v="Ja"/>
    <s v="Ja"/>
    <n v="0"/>
    <s v="Ja"/>
    <n v="0"/>
    <s v="Ja"/>
    <n v="0"/>
    <s v="ja"/>
    <n v="0"/>
    <n v="0"/>
    <s v="produktionskøkken"/>
    <s v="nej"/>
    <s v="Større"/>
    <s v="Ingen"/>
    <s v="Nej"/>
    <s v="større bjørn, 2 ovne mere, hurtigere opvaskemaskine. Et lavere komfur (det er meget højt og uhensigtsmæssigt), grøntsagsrobot, evt. en vask mere (der er kun 1)"/>
    <n v="0"/>
    <n v="0"/>
    <n v="0"/>
    <n v="0"/>
    <n v="0"/>
    <n v="0"/>
    <n v="0"/>
    <n v="0"/>
    <n v="0"/>
    <s v="Mariah / Sine"/>
    <d v="2009-03-19T00:00:00"/>
    <n v="0"/>
    <n v="0"/>
    <n v="1"/>
    <n v="4"/>
    <n v="0"/>
    <n v="2"/>
    <n v="0"/>
    <n v="0"/>
    <n v="0"/>
    <n v="0"/>
    <n v="2"/>
    <n v="0"/>
    <n v="0"/>
    <n v="0"/>
    <n v="0"/>
    <n v="0"/>
    <n v="0"/>
    <n v="1"/>
    <n v="0"/>
    <n v="1"/>
    <n v="25"/>
    <s v="Miele"/>
    <n v="4"/>
    <s v="Ja"/>
    <n v="10"/>
    <s v="Nej"/>
    <s v="Ja"/>
    <s v="Nej"/>
    <n v="1"/>
    <s v="God plads"/>
    <n v="0"/>
    <n v="0"/>
    <x v="0"/>
    <s v="Østerbro"/>
    <n v="46"/>
    <n v="0"/>
    <n v="70"/>
    <n v="0"/>
    <n v="0"/>
    <n v="0"/>
    <n v="0"/>
    <n v="0"/>
    <n v="8"/>
    <n v="0"/>
    <n v="0"/>
    <n v="0"/>
    <n v="0"/>
    <n v="0"/>
    <n v="157035.62"/>
  </r>
  <r>
    <x v="0"/>
    <n v="37567"/>
    <s v="Studsgården"/>
    <x v="5"/>
    <s v="Studsgaardsgade 55"/>
    <n v="2100"/>
    <s v="København Ø"/>
    <s v="39 29 55 38"/>
    <s v="37567@buf.kk.dk"/>
    <s v="Ejvind Mortensen"/>
    <n v="35353899"/>
    <n v="0"/>
    <s v="37567@faf.kk.dk"/>
    <s v="Integreret"/>
    <n v="60"/>
    <n v="0"/>
    <n v="60"/>
    <n v="0"/>
    <n v="18"/>
    <n v="12"/>
    <n v="25"/>
    <s v="ja"/>
    <n v="7"/>
    <n v="0"/>
    <n v="5"/>
    <n v="0"/>
    <n v="5"/>
    <n v="5"/>
    <n v="0"/>
    <n v="5"/>
    <n v="0"/>
    <n v="5"/>
    <n v="5"/>
    <n v="0"/>
    <n v="220000"/>
    <n v="0"/>
    <n v="0"/>
    <s v="Ja"/>
    <n v="0"/>
    <s v="Charlotte"/>
    <n v="2005"/>
    <n v="34"/>
    <n v="0"/>
    <s v="ufaglært"/>
    <s v="3 år fra anden institution"/>
    <s v="den gode smag i store gryder"/>
    <n v="0"/>
    <n v="0"/>
    <n v="0"/>
    <n v="0"/>
    <n v="0"/>
    <n v="0"/>
    <n v="0"/>
    <n v="85"/>
    <n v="85"/>
    <n v="1"/>
    <n v="1"/>
    <s v="Ja"/>
    <s v="ja"/>
    <s v="Ja"/>
    <s v="Ja"/>
    <s v="gør det allerede"/>
    <s v="Ja"/>
    <s v="får det allerede"/>
    <s v="Ja"/>
    <s v="gør det allerede"/>
    <s v="ja"/>
    <s v="de er ved at rekruttere endnu en køkkenmedarbejde til 25 timmer pr uge"/>
    <n v="0"/>
    <s v="produktionskøkken"/>
    <s v="Ja"/>
    <s v="Ingen"/>
    <s v="Ingen"/>
    <s v="Nej"/>
    <n v="0"/>
    <n v="0"/>
    <n v="0"/>
    <n v="0"/>
    <n v="0"/>
    <n v="0"/>
    <n v="0"/>
    <n v="0"/>
    <n v="0"/>
    <n v="0"/>
    <n v="0"/>
    <n v="0"/>
    <n v="0"/>
    <n v="0"/>
    <n v="1"/>
    <n v="6"/>
    <n v="0"/>
    <n v="0"/>
    <n v="1"/>
    <n v="1"/>
    <n v="0"/>
    <n v="0"/>
    <n v="0"/>
    <n v="0"/>
    <n v="0"/>
    <n v="0"/>
    <n v="0"/>
    <n v="0"/>
    <n v="0"/>
    <n v="0"/>
    <n v="0"/>
    <n v="1"/>
    <n v="2"/>
    <s v="Wexiodisk"/>
    <n v="0"/>
    <s v="Ja"/>
    <n v="12"/>
    <s v="Nej"/>
    <s v="Ja"/>
    <s v="Nej"/>
    <n v="3"/>
    <s v="God plads"/>
    <s v="Alt kører super i forvejen. Mulig mentor inst. "/>
    <n v="0"/>
    <x v="0"/>
    <s v="Østerbro"/>
    <n v="50"/>
    <n v="0"/>
    <n v="60"/>
    <n v="0"/>
    <n v="18"/>
    <n v="12"/>
    <n v="25"/>
    <n v="0"/>
    <n v="6"/>
    <n v="0"/>
    <n v="0"/>
    <n v="0"/>
    <n v="0"/>
    <n v="0"/>
    <n v="242662.2"/>
  </r>
  <r>
    <x v="0"/>
    <n v="37570"/>
    <s v="Børnehuset på Tuborgvej"/>
    <x v="5"/>
    <s v="Tuborgvej 7"/>
    <n v="2900"/>
    <s v="Hellerup"/>
    <s v="39 62 08 83"/>
    <s v="37570@buf.kk.dk"/>
    <s v="Elisabeth Merrild"/>
    <n v="0"/>
    <n v="39620883"/>
    <s v="37570@buf.kk.dk"/>
    <s v="Integreret"/>
    <n v="23"/>
    <n v="0"/>
    <n v="32"/>
    <n v="0"/>
    <n v="0"/>
    <n v="0"/>
    <n v="0"/>
    <s v="Nej"/>
    <n v="0"/>
    <n v="0"/>
    <n v="0"/>
    <n v="5"/>
    <n v="4"/>
    <n v="5"/>
    <n v="0"/>
    <n v="0"/>
    <n v="0"/>
    <n v="0"/>
    <n v="5"/>
    <n v="0"/>
    <n v="80000"/>
    <n v="10000"/>
    <n v="0"/>
    <s v="Ja"/>
    <n v="0"/>
    <s v="Francesca Astori"/>
    <n v="2004"/>
    <n v="20"/>
    <n v="0"/>
    <n v="0"/>
    <s v="masser, undervisning"/>
    <s v="mange forskellige, ø.o.f. + madhuset"/>
    <n v="0"/>
    <n v="0"/>
    <n v="0"/>
    <n v="0"/>
    <n v="0"/>
    <n v="0"/>
    <n v="0"/>
    <n v="100"/>
    <n v="100"/>
    <n v="2"/>
    <n v="1"/>
    <s v="Ja"/>
    <s v="ja"/>
    <s v="Ja"/>
    <s v="Ja"/>
    <n v="0"/>
    <s v="Ja"/>
    <n v="0"/>
    <s v="Ja"/>
    <n v="0"/>
    <s v="Nej"/>
    <s v="Vil gerne have hjælp"/>
    <n v="0"/>
    <s v="Køkken blandet tilvirk"/>
    <n v="0"/>
    <n v="0"/>
    <n v="0"/>
    <n v="0"/>
    <n v="0"/>
    <s v="Mindre"/>
    <s v="Ingen"/>
    <s v="Nej"/>
    <s v="ovn, opvaskemaskine (den der er er træt og gammel), kogebord hæve/sænke, røremaskine"/>
    <n v="0"/>
    <n v="0"/>
    <n v="0"/>
    <n v="0"/>
    <s v="videreudvikling af køkken, blænde dør og etablere arbejdsbord og opbevaring"/>
    <s v="Lone Voss / Sine"/>
    <d v="2009-03-13T00:00:00"/>
    <n v="0"/>
    <n v="0"/>
    <n v="1"/>
    <n v="4"/>
    <n v="0"/>
    <n v="1"/>
    <n v="0"/>
    <n v="0"/>
    <n v="0"/>
    <n v="1"/>
    <n v="1"/>
    <n v="0"/>
    <n v="0"/>
    <n v="0"/>
    <n v="0"/>
    <n v="0"/>
    <n v="1"/>
    <n v="0"/>
    <n v="0"/>
    <n v="1"/>
    <n v="20"/>
    <s v="Miele"/>
    <n v="3"/>
    <s v="Nej"/>
    <n v="0"/>
    <s v="Ja"/>
    <s v="Ja"/>
    <s v="Nej"/>
    <n v="1"/>
    <s v="Begrænset"/>
    <s v="dårlige forhold (kælder med 'farlig' trappenedgang)"/>
    <n v="0"/>
    <x v="0"/>
    <s v="Østerbro"/>
    <n v="23"/>
    <n v="0"/>
    <n v="32"/>
    <n v="0"/>
    <n v="0"/>
    <n v="0"/>
    <n v="0"/>
    <n v="0"/>
    <n v="0"/>
    <n v="0"/>
    <n v="0"/>
    <n v="0"/>
    <n v="0"/>
    <n v="0"/>
    <n v="99321.64"/>
  </r>
  <r>
    <x v="0"/>
    <n v="35228"/>
    <s v="Artillerivejens vuggestue"/>
    <x v="0"/>
    <s v="Artillerivej 71B"/>
    <n v="2300"/>
    <s v="København S"/>
    <s v="32 57 31 85"/>
    <s v="35228@buf.kk.dk"/>
    <s v="Mai-Lis Hansen"/>
    <n v="32515962"/>
    <n v="26815962"/>
    <s v="35228@buf.kk.dk"/>
    <s v="Vuggestue"/>
    <n v="44"/>
    <n v="0"/>
    <n v="0"/>
    <n v="0"/>
    <n v="0"/>
    <n v="0"/>
    <n v="0"/>
    <n v="0"/>
    <n v="0"/>
    <n v="0"/>
    <n v="5"/>
    <n v="5"/>
    <n v="5"/>
    <n v="5"/>
    <n v="0"/>
    <n v="0"/>
    <n v="0"/>
    <n v="0"/>
    <n v="0"/>
    <n v="0"/>
    <n v="122844"/>
    <n v="0"/>
    <n v="0"/>
    <s v="Ja"/>
    <n v="0"/>
    <s v="Lis Jensen"/>
    <n v="0"/>
    <n v="31"/>
    <n v="0"/>
    <s v="Kok"/>
    <n v="0"/>
    <n v="0"/>
    <n v="0"/>
    <n v="0"/>
    <n v="0"/>
    <n v="0"/>
    <n v="0"/>
    <n v="0"/>
    <n v="0"/>
    <n v="97"/>
    <n v="0"/>
    <n v="2"/>
    <n v="0"/>
    <s v="Ja"/>
    <s v="Nej"/>
    <s v="Ja"/>
    <n v="0"/>
    <n v="0"/>
    <n v="0"/>
    <n v="0"/>
    <n v="0"/>
    <n v="0"/>
    <n v="0"/>
    <n v="0"/>
    <n v="0"/>
    <s v="produktionskøkken"/>
    <n v="0"/>
    <n v="0"/>
    <n v="0"/>
    <n v="0"/>
    <n v="0"/>
    <n v="0"/>
    <n v="0"/>
    <n v="0"/>
    <n v="0"/>
    <n v="0"/>
    <n v="0"/>
    <n v="0"/>
    <n v="0"/>
    <s v="Der laves kun vegetarisk mad"/>
    <d v="2009-06-09T00:00:00"/>
    <s v="Sine"/>
    <n v="0"/>
    <n v="0"/>
    <n v="0"/>
    <n v="0"/>
    <n v="0"/>
    <n v="0"/>
    <n v="0"/>
    <n v="0"/>
    <n v="0"/>
    <n v="0"/>
    <n v="0"/>
    <n v="0"/>
    <n v="0"/>
    <n v="0"/>
    <n v="0"/>
    <n v="0"/>
    <n v="0"/>
    <n v="0"/>
    <n v="0"/>
    <n v="0"/>
    <n v="0"/>
    <n v="0"/>
    <n v="0"/>
    <n v="0"/>
    <n v="0"/>
    <n v="0"/>
    <n v="0"/>
    <n v="0"/>
    <n v="0"/>
    <n v="0"/>
    <n v="0"/>
    <n v="0"/>
    <x v="1"/>
    <s v="Amager"/>
    <n v="44"/>
    <n v="0"/>
    <n v="0"/>
    <n v="0"/>
    <n v="0"/>
    <n v="0"/>
    <n v="0"/>
    <n v="0"/>
    <n v="0"/>
    <n v="0"/>
    <n v="0"/>
    <n v="0"/>
    <n v="0"/>
    <n v="0"/>
    <n v="98275.66"/>
  </r>
  <r>
    <x v="0"/>
    <n v="37207"/>
    <s v="Vuggestuen Tvebacken"/>
    <x v="0"/>
    <s v="Backersvej 107"/>
    <n v="2300"/>
    <s v="København S"/>
    <s v="32 55 99 40"/>
    <s v="metbre@buf.kk.dk"/>
    <s v="Marianne Wielund"/>
    <n v="0"/>
    <n v="0"/>
    <s v="37207@buf.kk.dk"/>
    <s v="Vuggestue"/>
    <n v="44"/>
    <n v="0"/>
    <n v="0"/>
    <n v="0"/>
    <n v="0"/>
    <n v="0"/>
    <n v="0"/>
    <s v="Nej"/>
    <n v="0"/>
    <n v="0"/>
    <n v="5"/>
    <n v="5"/>
    <n v="4"/>
    <n v="5"/>
    <n v="0"/>
    <n v="0"/>
    <n v="0"/>
    <n v="0"/>
    <n v="0"/>
    <n v="0"/>
    <n v="130000"/>
    <n v="0"/>
    <n v="0"/>
    <s v="Ja"/>
    <n v="0"/>
    <s v="Tine Kirkedal"/>
    <n v="0"/>
    <n v="30"/>
    <n v="0"/>
    <s v="ufaglært"/>
    <n v="0"/>
    <s v="div. Kurser"/>
    <n v="0"/>
    <n v="0"/>
    <n v="0"/>
    <n v="0"/>
    <n v="0"/>
    <n v="0"/>
    <n v="0"/>
    <n v="85"/>
    <n v="0"/>
    <n v="1"/>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44"/>
    <n v="0"/>
    <n v="0"/>
    <n v="0"/>
    <n v="0"/>
    <n v="0"/>
    <n v="0"/>
    <n v="0"/>
    <n v="0"/>
    <n v="0"/>
    <n v="0"/>
    <n v="0"/>
    <n v="0"/>
    <n v="0"/>
    <n v="133988.65"/>
  </r>
  <r>
    <x v="0"/>
    <n v="37211"/>
    <s v="Vuggestuen høstakken"/>
    <x v="0"/>
    <s v="Høstgildevej 2"/>
    <n v="2300"/>
    <s v="København S"/>
    <s v="32 52 46 10"/>
    <s v="37211@buf.kk.dk"/>
    <s v="Joan Birch Andersen"/>
    <n v="32517484"/>
    <n v="0"/>
    <s v="37211@buf.kk.dk"/>
    <s v="Vuggestue"/>
    <n v="33"/>
    <n v="0"/>
    <n v="0"/>
    <n v="0"/>
    <n v="0"/>
    <n v="0"/>
    <n v="0"/>
    <s v="Nej"/>
    <n v="0"/>
    <n v="0"/>
    <n v="5"/>
    <n v="5"/>
    <n v="5"/>
    <n v="5"/>
    <n v="0"/>
    <n v="0"/>
    <n v="0"/>
    <n v="0"/>
    <n v="0"/>
    <n v="0"/>
    <n v="90000"/>
    <n v="0"/>
    <n v="0"/>
    <s v="Ja"/>
    <n v="0"/>
    <s v="Kirsten"/>
    <n v="0"/>
    <n v="30"/>
    <n v="0"/>
    <s v="ufaglært"/>
    <s v="køkken på plejehjem"/>
    <s v="div. Kurser"/>
    <n v="0"/>
    <n v="0"/>
    <n v="0"/>
    <n v="0"/>
    <n v="0"/>
    <n v="0"/>
    <n v="0"/>
    <n v="70"/>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33"/>
    <n v="0"/>
    <n v="0"/>
    <n v="0"/>
    <n v="0"/>
    <n v="0"/>
    <n v="0"/>
    <n v="0"/>
    <n v="0"/>
    <n v="0"/>
    <n v="0"/>
    <n v="0"/>
    <n v="0"/>
    <n v="0"/>
    <n v="130451.14"/>
  </r>
  <r>
    <x v="0"/>
    <n v="37226"/>
    <s v="Vuggestuen Kolibrien"/>
    <x v="0"/>
    <s v="Amagerfælledvej 99"/>
    <n v="2300"/>
    <s v="København S"/>
    <s v="32 59 50 60"/>
    <s v="37226@buf.kk.dk"/>
    <s v="Lone Lindstrøm Andersen"/>
    <n v="33240221"/>
    <n v="0"/>
    <s v="37226@buf.kk.dk"/>
    <s v="Vuggestue"/>
    <n v="25"/>
    <n v="0"/>
    <n v="0"/>
    <n v="0"/>
    <n v="0"/>
    <n v="0"/>
    <n v="0"/>
    <s v="Nej"/>
    <n v="0"/>
    <n v="0"/>
    <n v="5"/>
    <n v="5"/>
    <n v="3"/>
    <n v="5"/>
    <n v="0"/>
    <n v="0"/>
    <n v="0"/>
    <n v="0"/>
    <n v="0"/>
    <n v="0"/>
    <n v="70000"/>
    <n v="0"/>
    <n v="0"/>
    <s v="Ja"/>
    <n v="0"/>
    <s v="Susanne"/>
    <n v="0"/>
    <n v="24"/>
    <n v="0"/>
    <s v="økonoma"/>
    <n v="0"/>
    <n v="0"/>
    <n v="0"/>
    <n v="0"/>
    <n v="0"/>
    <n v="0"/>
    <n v="0"/>
    <n v="0"/>
    <n v="0"/>
    <n v="98"/>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25"/>
    <n v="0"/>
    <n v="0"/>
    <n v="0"/>
    <n v="0"/>
    <n v="0"/>
    <n v="0"/>
    <n v="0"/>
    <n v="0"/>
    <n v="0"/>
    <n v="0"/>
    <n v="0"/>
    <n v="0"/>
    <n v="0"/>
    <n v="78874.720000000001"/>
  </r>
  <r>
    <x v="0"/>
    <n v="37227"/>
    <s v="&quot;Alletiders&quot;"/>
    <x v="0"/>
    <s v="Amagerfælledvej 101"/>
    <n v="2300"/>
    <s v="København S"/>
    <s v="32 59 53 37"/>
    <s v="37227@buf.kk.dk"/>
    <s v="Gerd Madsen"/>
    <n v="32538505"/>
    <n v="0"/>
    <s v="37227@buf.kk.dk"/>
    <s v="Vuggestue"/>
    <n v="36"/>
    <n v="0"/>
    <n v="0"/>
    <n v="0"/>
    <n v="0"/>
    <n v="0"/>
    <n v="0"/>
    <s v="Nej"/>
    <n v="0"/>
    <n v="0"/>
    <n v="5"/>
    <n v="5"/>
    <n v="5"/>
    <n v="5"/>
    <n v="0"/>
    <n v="0"/>
    <n v="0"/>
    <n v="0"/>
    <n v="0"/>
    <n v="0"/>
    <n v="100000"/>
    <n v="0"/>
    <n v="0"/>
    <s v="Ja"/>
    <n v="0"/>
    <s v="Jeff"/>
    <n v="0"/>
    <n v="25"/>
    <n v="0"/>
    <s v="kok"/>
    <n v="0"/>
    <n v="0"/>
    <n v="0"/>
    <n v="0"/>
    <n v="0"/>
    <n v="0"/>
    <n v="0"/>
    <n v="0"/>
    <n v="0"/>
    <n v="92"/>
    <n v="0"/>
    <n v="1"/>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33"/>
    <n v="0"/>
    <n v="0"/>
    <n v="0"/>
    <n v="0"/>
    <n v="0"/>
    <n v="0"/>
    <n v="0"/>
    <n v="0"/>
    <n v="0"/>
    <n v="0"/>
    <n v="0"/>
    <n v="0"/>
    <n v="0"/>
    <n v="80932.92"/>
  </r>
  <r>
    <x v="0"/>
    <n v="37241"/>
    <s v="Sundholm Vuggestue"/>
    <x v="0"/>
    <s v="Sundholmsvej 38A"/>
    <n v="2300"/>
    <s v="Købehavn S"/>
    <n v="32641020"/>
    <s v="lw19@buf.kk.dk"/>
    <s v="Astrid Kjeldsen"/>
    <n v="32585966"/>
    <n v="32641020"/>
    <s v="37241@buf.kk.dk"/>
    <s v="Vuggestue"/>
    <n v="45"/>
    <n v="0"/>
    <n v="0"/>
    <n v="0"/>
    <n v="0"/>
    <n v="0"/>
    <n v="0"/>
    <s v="Nej"/>
    <n v="0"/>
    <n v="0"/>
    <n v="5"/>
    <n v="5"/>
    <n v="4"/>
    <n v="5"/>
    <n v="0"/>
    <n v="0"/>
    <n v="0"/>
    <n v="0"/>
    <n v="0"/>
    <n v="0"/>
    <n v="156000"/>
    <n v="0"/>
    <n v="0"/>
    <s v="Ja"/>
    <n v="0"/>
    <s v="Pia"/>
    <n v="0"/>
    <n v="30"/>
    <n v="0"/>
    <s v="køkkenassistent"/>
    <n v="0"/>
    <n v="0"/>
    <n v="0"/>
    <n v="0"/>
    <n v="0"/>
    <n v="0"/>
    <n v="0"/>
    <n v="0"/>
    <n v="0"/>
    <n v="90"/>
    <n v="0"/>
    <n v="2"/>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45"/>
    <n v="0"/>
    <n v="0"/>
    <n v="0"/>
    <n v="0"/>
    <n v="0"/>
    <n v="0"/>
    <n v="0"/>
    <n v="0"/>
    <n v="0"/>
    <n v="0"/>
    <n v="0"/>
    <n v="0"/>
    <n v="0"/>
    <n v="10543.5"/>
  </r>
  <r>
    <x v="0"/>
    <n v="37242"/>
    <s v="Ingolf"/>
    <x v="0"/>
    <s v="Ingolfs Allé 8"/>
    <n v="2300"/>
    <s v="København S"/>
    <s v="32 58 07 81"/>
    <s v="ingolf@buf.kk.dk"/>
    <s v="Hanne Grethe Møller"/>
    <n v="32971491"/>
    <n v="0"/>
    <s v="37242@buf.kk.dk"/>
    <s v="Vuggestue"/>
    <n v="32"/>
    <n v="0"/>
    <n v="0"/>
    <n v="0"/>
    <n v="0"/>
    <n v="0"/>
    <n v="0"/>
    <s v="Nej"/>
    <n v="0"/>
    <n v="0"/>
    <n v="0"/>
    <n v="5"/>
    <n v="3"/>
    <n v="5"/>
    <n v="0"/>
    <n v="0"/>
    <n v="0"/>
    <n v="0"/>
    <n v="0"/>
    <n v="0"/>
    <n v="92000"/>
    <n v="0"/>
    <n v="0"/>
    <s v="Ja"/>
    <n v="0"/>
    <s v="Anette"/>
    <n v="0"/>
    <n v="20"/>
    <n v="0"/>
    <s v="ufaglært"/>
    <n v="0"/>
    <n v="0"/>
    <n v="0"/>
    <n v="0"/>
    <n v="0"/>
    <n v="0"/>
    <n v="0"/>
    <n v="0"/>
    <n v="0"/>
    <n v="90"/>
    <n v="0"/>
    <n v="1"/>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32"/>
    <n v="0"/>
    <n v="0"/>
    <n v="0"/>
    <n v="0"/>
    <n v="0"/>
    <n v="0"/>
    <n v="0"/>
    <n v="0"/>
    <n v="0"/>
    <n v="0"/>
    <n v="0"/>
    <n v="0"/>
    <n v="0"/>
    <n v="73635.839999999997"/>
  </r>
  <r>
    <x v="0"/>
    <n v="37250"/>
    <s v="Firkløveren"/>
    <x v="0"/>
    <s v="Peder Lykkes Vej 79"/>
    <n v="2300"/>
    <s v="København S"/>
    <s v="32 58 87 30"/>
    <s v="z972@buf.kk.dk"/>
    <s v="Hanne Viinblad Nielsen"/>
    <n v="32525926"/>
    <n v="0"/>
    <s v="37250@buf.kk.dk"/>
    <s v="Vuggestue"/>
    <n v="44"/>
    <n v="0"/>
    <n v="0"/>
    <n v="0"/>
    <n v="0"/>
    <n v="0"/>
    <n v="0"/>
    <s v="Nej"/>
    <n v="0"/>
    <n v="0"/>
    <n v="5"/>
    <n v="5"/>
    <n v="5"/>
    <n v="5"/>
    <n v="0"/>
    <n v="0"/>
    <n v="0"/>
    <n v="0"/>
    <n v="0"/>
    <n v="0"/>
    <n v="130000"/>
    <n v="0"/>
    <n v="0"/>
    <s v="Ja"/>
    <n v="0"/>
    <s v="Hanne"/>
    <n v="0"/>
    <n v="37"/>
    <n v="0"/>
    <s v="økonoma"/>
    <n v="0"/>
    <n v="0"/>
    <n v="0"/>
    <n v="0"/>
    <n v="0"/>
    <n v="0"/>
    <n v="0"/>
    <n v="0"/>
    <n v="0"/>
    <n v="75"/>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44"/>
    <n v="0"/>
    <n v="0"/>
    <n v="0"/>
    <n v="0"/>
    <n v="0"/>
    <n v="0"/>
    <n v="0"/>
    <n v="0"/>
    <n v="0"/>
    <n v="0"/>
    <n v="0"/>
    <n v="0"/>
    <n v="0"/>
    <n v="190834.79"/>
  </r>
  <r>
    <x v="0"/>
    <n v="37254"/>
    <s v="Vuggestuen Kastanien"/>
    <x v="0"/>
    <s v="Holmbladsgade 33"/>
    <n v="2300"/>
    <s v="København S"/>
    <s v="32 57 36 93"/>
    <s v="vuggest.kastanien@buf.kk.dk"/>
    <s v="Charlotte Mauritzen"/>
    <n v="33231549"/>
    <n v="0"/>
    <s v="37254@buf.kk.dk"/>
    <s v="Vuggestue"/>
    <n v="44"/>
    <n v="0"/>
    <n v="0"/>
    <n v="0"/>
    <n v="0"/>
    <n v="0"/>
    <n v="0"/>
    <s v="Nej"/>
    <n v="0"/>
    <n v="0"/>
    <n v="5"/>
    <n v="5"/>
    <n v="5"/>
    <n v="5"/>
    <n v="0"/>
    <n v="0"/>
    <n v="0"/>
    <n v="0"/>
    <n v="0"/>
    <n v="0"/>
    <n v="150000"/>
    <n v="0"/>
    <n v="0"/>
    <s v="Ja"/>
    <n v="0"/>
    <s v="Britt"/>
    <n v="0"/>
    <n v="30"/>
    <n v="0"/>
    <s v="ufaglært"/>
    <n v="0"/>
    <n v="0"/>
    <n v="0"/>
    <n v="0"/>
    <n v="0"/>
    <n v="0"/>
    <n v="0"/>
    <n v="0"/>
    <n v="0"/>
    <n v="75"/>
    <n v="0"/>
    <n v="2"/>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Amager"/>
    <n v="44"/>
    <n v="0"/>
    <n v="0"/>
    <n v="0"/>
    <n v="0"/>
    <n v="0"/>
    <n v="0"/>
    <n v="0"/>
    <n v="0"/>
    <n v="0"/>
    <n v="0"/>
    <n v="0"/>
    <n v="0"/>
    <n v="0"/>
    <n v="158144.43"/>
  </r>
  <r>
    <x v="0"/>
    <n v="37269"/>
    <s v="Vuggestuen Svanereden"/>
    <x v="0"/>
    <s v="Ved Stadsgraven 11"/>
    <n v="2300"/>
    <s v="København S"/>
    <s v="32 95 33 56"/>
    <s v="37269@buf.kk.dk"/>
    <s v="Jacky Dayagi Lund"/>
    <n v="32542673"/>
    <n v="0"/>
    <s v="37269@buf.kk.dk"/>
    <s v="Vuggestue"/>
    <n v="48"/>
    <n v="0"/>
    <n v="0"/>
    <n v="0"/>
    <n v="0"/>
    <n v="0"/>
    <n v="0"/>
    <s v="Nej"/>
    <n v="0"/>
    <n v="0"/>
    <n v="5"/>
    <n v="0"/>
    <n v="4"/>
    <n v="5"/>
    <n v="0"/>
    <n v="0"/>
    <n v="0"/>
    <n v="0"/>
    <n v="0"/>
    <n v="0"/>
    <n v="144000"/>
    <n v="0"/>
    <n v="0"/>
    <s v="Ja"/>
    <n v="0"/>
    <s v="Gitte Ottesen"/>
    <n v="0"/>
    <n v="32"/>
    <n v="0"/>
    <s v="ufaglært"/>
    <n v="0"/>
    <n v="0"/>
    <n v="0"/>
    <n v="0"/>
    <n v="0"/>
    <n v="0"/>
    <n v="0"/>
    <n v="0"/>
    <n v="0"/>
    <n v="90"/>
    <n v="0"/>
    <n v="1"/>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Amager"/>
    <n v="48"/>
    <n v="0"/>
    <n v="0"/>
    <n v="0"/>
    <n v="0"/>
    <n v="0"/>
    <n v="0"/>
    <n v="0"/>
    <n v="0"/>
    <n v="0"/>
    <n v="0"/>
    <n v="0"/>
    <n v="0"/>
    <n v="0"/>
    <n v="121634.78"/>
  </r>
  <r>
    <x v="0"/>
    <n v="37282"/>
    <s v="Det lille Univers"/>
    <x v="0"/>
    <s v="Njalsgade 101"/>
    <n v="2300"/>
    <s v="København S"/>
    <s v="32 54 15 51"/>
    <s v="37282@buf.kk.dk"/>
    <s v="Heidi Stephensen"/>
    <n v="38812853"/>
    <n v="0"/>
    <s v="37282@buf.kk.dk"/>
    <s v="Vuggestue"/>
    <n v="60"/>
    <n v="0"/>
    <n v="0"/>
    <n v="0"/>
    <n v="0"/>
    <n v="0"/>
    <n v="0"/>
    <n v="0"/>
    <n v="0"/>
    <n v="0"/>
    <n v="5"/>
    <n v="5"/>
    <n v="5"/>
    <n v="5"/>
    <n v="0"/>
    <n v="0"/>
    <n v="0"/>
    <n v="0"/>
    <n v="0"/>
    <n v="0"/>
    <n v="140000"/>
    <n v="0"/>
    <n v="0"/>
    <s v="Ja"/>
    <n v="0"/>
    <s v="Sarah Høeg"/>
    <n v="0"/>
    <n v="37"/>
    <n v="0"/>
    <s v="kok"/>
    <n v="0"/>
    <n v="0"/>
    <n v="0"/>
    <n v="0"/>
    <n v="0"/>
    <n v="0"/>
    <n v="0"/>
    <n v="0"/>
    <n v="0"/>
    <n v="80"/>
    <n v="0"/>
    <n v="1"/>
    <n v="0"/>
    <s v="Ja"/>
    <s v="ja"/>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Amager"/>
    <n v="60"/>
    <n v="0"/>
    <n v="0"/>
    <n v="0"/>
    <n v="0"/>
    <n v="0"/>
    <n v="0"/>
    <n v="0"/>
    <n v="0"/>
    <n v="0"/>
    <n v="0"/>
    <n v="0"/>
    <n v="0"/>
    <n v="0"/>
    <n v="200586.28"/>
  </r>
  <r>
    <x v="0"/>
    <n v="37294"/>
    <s v="Vuggestuen på Følfodvej"/>
    <x v="0"/>
    <s v="Følfodvej 118"/>
    <n v="2300"/>
    <s v="København S"/>
    <s v="32 50 00 54"/>
    <s v="37294@buf.kk.dk"/>
    <s v="Lisbeth Stephansen"/>
    <n v="32513904"/>
    <n v="0"/>
    <s v="37294@buf.kk.dk"/>
    <s v="Vuggestue"/>
    <n v="33"/>
    <n v="0"/>
    <n v="0"/>
    <n v="0"/>
    <n v="0"/>
    <n v="0"/>
    <n v="0"/>
    <n v="0"/>
    <n v="0"/>
    <n v="0"/>
    <n v="0"/>
    <n v="5"/>
    <n v="5"/>
    <n v="5"/>
    <n v="0"/>
    <n v="0"/>
    <n v="0"/>
    <n v="0"/>
    <n v="0"/>
    <n v="0"/>
    <n v="118750"/>
    <n v="0"/>
    <n v="0"/>
    <s v="Ja"/>
    <s v="nej"/>
    <s v="Dorte Nielsen"/>
    <n v="0"/>
    <n v="31"/>
    <n v="0"/>
    <s v="ufaglært"/>
    <n v="0"/>
    <n v="0"/>
    <n v="0"/>
    <n v="0"/>
    <n v="0"/>
    <n v="0"/>
    <n v="0"/>
    <n v="0"/>
    <n v="0"/>
    <n v="92"/>
    <n v="0"/>
    <n v="2"/>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Amager"/>
    <n v="33"/>
    <n v="0"/>
    <n v="0"/>
    <n v="0"/>
    <n v="0"/>
    <n v="0"/>
    <n v="0"/>
    <n v="0"/>
    <n v="0"/>
    <n v="0"/>
    <n v="0"/>
    <n v="0"/>
    <n v="0"/>
    <n v="0"/>
    <n v="92437.04"/>
  </r>
  <r>
    <x v="0"/>
    <n v="37297"/>
    <s v="Vuggestuen Urtepotten"/>
    <x v="0"/>
    <s v="Backersvej 70"/>
    <n v="2300"/>
    <s v="København S"/>
    <s v="32 55 53 51"/>
    <s v="37297@buf.kk.dk"/>
    <s v="Hanne Bach Andersen"/>
    <n v="32977030"/>
    <n v="0"/>
    <s v="37297@buf.kk.dk"/>
    <s v="Vuggestue"/>
    <n v="48"/>
    <n v="0"/>
    <n v="0"/>
    <n v="0"/>
    <n v="0"/>
    <n v="0"/>
    <n v="0"/>
    <n v="0"/>
    <n v="0"/>
    <n v="0"/>
    <n v="5"/>
    <n v="0"/>
    <n v="5"/>
    <n v="5"/>
    <n v="0"/>
    <n v="0"/>
    <n v="0"/>
    <n v="0"/>
    <n v="0"/>
    <n v="0"/>
    <n v="144000"/>
    <n v="0"/>
    <n v="0"/>
    <s v="Ja"/>
    <n v="0"/>
    <s v="Rita"/>
    <n v="0"/>
    <n v="34"/>
    <n v="0"/>
    <s v="ernærings &amp; husholdningsøkonom"/>
    <n v="0"/>
    <n v="0"/>
    <n v="0"/>
    <n v="0"/>
    <n v="0"/>
    <n v="0"/>
    <n v="0"/>
    <n v="0"/>
    <n v="0"/>
    <n v="89"/>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Amager"/>
    <n v="44"/>
    <n v="0"/>
    <n v="0"/>
    <n v="0"/>
    <n v="0"/>
    <n v="0"/>
    <n v="0"/>
    <n v="0"/>
    <n v="0"/>
    <n v="0"/>
    <n v="0"/>
    <n v="0"/>
    <n v="0"/>
    <n v="0"/>
    <n v="155066.78"/>
  </r>
  <r>
    <x v="0"/>
    <n v="37326"/>
    <s v="Skattekisten"/>
    <x v="0"/>
    <s v="Vejlands Allé 55"/>
    <n v="2300"/>
    <s v="København S"/>
    <s v="32 46 01 01"/>
    <s v="37326@buf.kk.dk"/>
    <s v="Lone Ploug Poulsen"/>
    <n v="32977509"/>
    <n v="0"/>
    <s v="37326@buf.kk.dk"/>
    <s v="Vuggestue"/>
    <n v="60"/>
    <n v="0"/>
    <n v="0"/>
    <n v="0"/>
    <n v="0"/>
    <n v="0"/>
    <n v="0"/>
    <n v="0"/>
    <n v="0"/>
    <n v="0"/>
    <n v="5"/>
    <n v="5"/>
    <n v="5"/>
    <n v="5"/>
    <n v="0"/>
    <n v="0"/>
    <n v="0"/>
    <n v="0"/>
    <n v="0"/>
    <n v="0"/>
    <n v="210000"/>
    <n v="0"/>
    <n v="0"/>
    <s v="Ja"/>
    <n v="0"/>
    <s v="Lis Brønnum"/>
    <n v="0"/>
    <n v="37"/>
    <n v="0"/>
    <s v="faglært"/>
    <n v="0"/>
    <n v="0"/>
    <n v="0"/>
    <n v="0"/>
    <n v="0"/>
    <n v="0"/>
    <n v="0"/>
    <n v="0"/>
    <n v="0"/>
    <n v="98"/>
    <n v="0"/>
    <n v="2"/>
    <n v="0"/>
    <s v="Ja"/>
    <s v="ja"/>
    <s v="Ja"/>
    <n v="0"/>
    <n v="0"/>
    <n v="0"/>
    <n v="0"/>
    <n v="0"/>
    <n v="0"/>
    <n v="0"/>
    <n v="0"/>
    <n v="0"/>
    <s v="produktionskøkken"/>
    <n v="0"/>
    <n v="0"/>
    <n v="0"/>
    <n v="0"/>
    <n v="0"/>
    <n v="0"/>
    <n v="0"/>
    <n v="0"/>
    <n v="0"/>
    <n v="0"/>
    <n v="0"/>
    <n v="0"/>
    <n v="0"/>
    <s v="Nomering er pt på 70 børn frem til marts 2010. Vil gerne være mentor institution"/>
    <s v="Sine"/>
    <d v="2009-05-27T00:00:00"/>
    <n v="0"/>
    <n v="0"/>
    <n v="0"/>
    <n v="0"/>
    <n v="0"/>
    <n v="0"/>
    <n v="0"/>
    <n v="0"/>
    <n v="0"/>
    <n v="0"/>
    <n v="0"/>
    <n v="0"/>
    <n v="0"/>
    <n v="0"/>
    <n v="0"/>
    <n v="0"/>
    <n v="0"/>
    <n v="0"/>
    <n v="0"/>
    <n v="0"/>
    <n v="0"/>
    <n v="0"/>
    <n v="0"/>
    <n v="0"/>
    <n v="0"/>
    <n v="0"/>
    <n v="0"/>
    <n v="0"/>
    <n v="0"/>
    <n v="0"/>
    <n v="0"/>
    <n v="0"/>
    <x v="1"/>
    <s v="Amager"/>
    <n v="65"/>
    <n v="0"/>
    <n v="0"/>
    <n v="0"/>
    <n v="0"/>
    <n v="0"/>
    <n v="0"/>
    <n v="0"/>
    <n v="0"/>
    <n v="0"/>
    <n v="0"/>
    <n v="0"/>
    <n v="0"/>
    <n v="0"/>
    <n v="203144.98"/>
  </r>
  <r>
    <x v="0"/>
    <n v="37330"/>
    <s v="M-husets vuggestue"/>
    <x v="0"/>
    <s v="Ørestads Boulevard 57B"/>
    <n v="2300"/>
    <s v="København S"/>
    <s v="32 46 00 30"/>
    <s v="37330@buf.kk.dk"/>
    <s v="Heidi Kragskov Bruun"/>
    <n v="28572160"/>
    <n v="0"/>
    <s v="37330@buf.kk.dk"/>
    <s v="Vuggestue"/>
    <n v="52"/>
    <n v="0"/>
    <n v="0"/>
    <n v="0"/>
    <n v="0"/>
    <n v="0"/>
    <n v="0"/>
    <n v="0"/>
    <n v="0"/>
    <n v="0"/>
    <n v="5"/>
    <n v="5"/>
    <n v="5"/>
    <n v="5"/>
    <n v="0"/>
    <n v="0"/>
    <n v="0"/>
    <n v="0"/>
    <n v="0"/>
    <n v="0"/>
    <n v="200000"/>
    <n v="0"/>
    <n v="0"/>
    <s v="Ja"/>
    <n v="0"/>
    <s v="Lotte Albek"/>
    <n v="2007"/>
    <n v="35"/>
    <n v="0"/>
    <s v="butiksslagter"/>
    <s v="30 års erfaring"/>
    <s v="egenkontrol, madhusets 'mellemmåltider'"/>
    <n v="0"/>
    <n v="0"/>
    <n v="0"/>
    <n v="0"/>
    <n v="0"/>
    <n v="0"/>
    <n v="0"/>
    <n v="97"/>
    <n v="0"/>
    <n v="1"/>
    <n v="0"/>
    <s v="Ja"/>
    <s v="Nej"/>
    <s v="Ja"/>
    <n v="0"/>
    <n v="0"/>
    <n v="0"/>
    <n v="0"/>
    <n v="0"/>
    <n v="0"/>
    <n v="0"/>
    <n v="0"/>
    <n v="0"/>
    <s v="produktionskøkken"/>
    <n v="0"/>
    <n v="0"/>
    <n v="0"/>
    <n v="0"/>
    <n v="0"/>
    <n v="0"/>
    <n v="0"/>
    <n v="0"/>
    <n v="0"/>
    <n v="0"/>
    <n v="0"/>
    <n v="0"/>
    <n v="0"/>
    <n v="0"/>
    <s v="Cathrine"/>
    <n v="0"/>
    <n v="0"/>
    <n v="0"/>
    <n v="1"/>
    <n v="4"/>
    <n v="0"/>
    <n v="2"/>
    <n v="0"/>
    <n v="0"/>
    <n v="0"/>
    <n v="0"/>
    <n v="2"/>
    <n v="0"/>
    <n v="0"/>
    <n v="0"/>
    <n v="0"/>
    <n v="0"/>
    <n v="1"/>
    <n v="0"/>
    <n v="0"/>
    <n v="1"/>
    <n v="20"/>
    <s v="Miele"/>
    <n v="10"/>
    <s v="Ja"/>
    <n v="0"/>
    <s v="Nej"/>
    <s v="Ja"/>
    <s v="Nej"/>
    <n v="3"/>
    <s v="God plads"/>
    <n v="0"/>
    <n v="0"/>
    <x v="1"/>
    <s v="Amager"/>
    <n v="48"/>
    <n v="0"/>
    <n v="0"/>
    <n v="0"/>
    <n v="0"/>
    <n v="0"/>
    <n v="0"/>
    <n v="0"/>
    <n v="0"/>
    <n v="0"/>
    <n v="0"/>
    <n v="0"/>
    <n v="0"/>
    <n v="0"/>
    <n v="186744.93"/>
  </r>
  <r>
    <x v="0"/>
    <n v="37333"/>
    <s v="Sejlhuset"/>
    <x v="0"/>
    <s v="Edvard Thomsens Vej 37"/>
    <s v="2300 K"/>
    <s v="København S"/>
    <n v="32622212"/>
    <s v="37333@faf.kk.dk"/>
    <s v="Hanne Arnsberg-Rude"/>
    <n v="20271222"/>
    <n v="0"/>
    <s v="37333@buf.kk.dk"/>
    <s v="Vuggestue"/>
    <n v="70"/>
    <n v="0"/>
    <n v="0"/>
    <n v="0"/>
    <n v="0"/>
    <n v="0"/>
    <n v="0"/>
    <n v="0"/>
    <n v="0"/>
    <n v="0"/>
    <n v="0"/>
    <n v="5"/>
    <n v="5"/>
    <n v="5"/>
    <n v="0"/>
    <n v="0"/>
    <n v="0"/>
    <n v="0"/>
    <n v="0"/>
    <n v="0"/>
    <n v="240000"/>
    <n v="0"/>
    <n v="0"/>
    <s v="Ja"/>
    <n v="0"/>
    <s v="Anja"/>
    <n v="2008"/>
    <n v="37"/>
    <n v="0"/>
    <s v="faglært"/>
    <n v="0"/>
    <n v="0"/>
    <n v="0"/>
    <n v="0"/>
    <n v="0"/>
    <n v="0"/>
    <n v="0"/>
    <n v="0"/>
    <n v="0"/>
    <n v="95"/>
    <n v="0"/>
    <n v="1"/>
    <n v="0"/>
    <s v="Ja"/>
    <s v="ja"/>
    <s v="Ja"/>
    <n v="0"/>
    <n v="0"/>
    <n v="0"/>
    <n v="0"/>
    <n v="0"/>
    <n v="0"/>
    <n v="0"/>
    <n v="0"/>
    <n v="0"/>
    <s v="produktionskøkken"/>
    <n v="0"/>
    <n v="0"/>
    <n v="0"/>
    <n v="0"/>
    <n v="0"/>
    <n v="0"/>
    <n v="0"/>
    <n v="0"/>
    <n v="0"/>
    <n v="0"/>
    <n v="0"/>
    <n v="0"/>
    <n v="0"/>
    <n v="0"/>
    <s v="Sine"/>
    <d v="2009-05-27T00:00:00"/>
    <n v="0"/>
    <n v="0"/>
    <n v="0"/>
    <n v="0"/>
    <n v="0"/>
    <n v="0"/>
    <n v="0"/>
    <n v="0"/>
    <n v="0"/>
    <n v="0"/>
    <n v="0"/>
    <n v="0"/>
    <n v="0"/>
    <n v="0"/>
    <n v="0"/>
    <n v="0"/>
    <n v="0"/>
    <n v="0"/>
    <n v="0"/>
    <n v="0"/>
    <n v="0"/>
    <n v="0"/>
    <n v="0"/>
    <n v="0"/>
    <n v="0"/>
    <n v="0"/>
    <n v="0"/>
    <n v="0"/>
    <n v="0"/>
    <n v="0"/>
    <n v="0"/>
    <n v="0"/>
    <x v="1"/>
    <s v="Amager"/>
    <n v="60"/>
    <n v="0"/>
    <n v="0"/>
    <n v="0"/>
    <n v="0"/>
    <n v="0"/>
    <n v="0"/>
    <n v="0"/>
    <n v="0"/>
    <n v="0"/>
    <n v="0"/>
    <n v="0"/>
    <n v="0"/>
    <n v="0"/>
    <n v="156983.51"/>
  </r>
  <r>
    <x v="0"/>
    <n v="37476"/>
    <s v="Smørhullet"/>
    <x v="0"/>
    <s v="Dagøgade 8"/>
    <n v="2300"/>
    <s v="København S"/>
    <s v="32 95 15 44"/>
    <s v="37476@buf.kk.dk"/>
    <s v="Helle Bak Andersen"/>
    <n v="30528919"/>
    <n v="32951544"/>
    <s v="37476@buf.kk.dk"/>
    <s v="Vuggestue"/>
    <n v="42"/>
    <n v="0"/>
    <n v="0"/>
    <n v="0"/>
    <n v="0"/>
    <n v="0"/>
    <n v="0"/>
    <s v="Nej"/>
    <n v="0"/>
    <n v="0"/>
    <n v="5"/>
    <n v="5"/>
    <n v="5"/>
    <n v="5"/>
    <n v="0"/>
    <n v="0"/>
    <n v="0"/>
    <n v="0"/>
    <n v="0"/>
    <n v="0"/>
    <n v="93000"/>
    <n v="0"/>
    <n v="0"/>
    <s v="Ja"/>
    <n v="0"/>
    <s v="Lonni Jensen"/>
    <n v="2007"/>
    <n v="30"/>
    <n v="0"/>
    <s v="køkkenasssistent"/>
    <s v="Vil gerne være mentor"/>
    <n v="0"/>
    <n v="0"/>
    <n v="0"/>
    <n v="0"/>
    <n v="0"/>
    <n v="0"/>
    <n v="0"/>
    <n v="0"/>
    <n v="90"/>
    <n v="0"/>
    <n v="2"/>
    <n v="0"/>
    <s v="Ja"/>
    <s v="ja"/>
    <s v="Ja"/>
    <n v="0"/>
    <n v="0"/>
    <n v="0"/>
    <n v="0"/>
    <n v="0"/>
    <n v="0"/>
    <n v="0"/>
    <n v="0"/>
    <n v="0"/>
    <s v="produktionskøkken"/>
    <n v="0"/>
    <n v="0"/>
    <n v="0"/>
    <n v="0"/>
    <n v="0"/>
    <n v="0"/>
    <n v="0"/>
    <n v="0"/>
    <n v="0"/>
    <n v="0"/>
    <n v="0"/>
    <n v="0"/>
    <n v="0"/>
    <n v="0"/>
    <s v="Cathrine Joachim Jerrik"/>
    <s v="30.3"/>
    <n v="0"/>
    <n v="0"/>
    <n v="1"/>
    <n v="5"/>
    <n v="0"/>
    <n v="2"/>
    <n v="0"/>
    <n v="0"/>
    <n v="0"/>
    <n v="0"/>
    <n v="2"/>
    <n v="0"/>
    <n v="0"/>
    <n v="0"/>
    <n v="0"/>
    <n v="0"/>
    <n v="1"/>
    <n v="0"/>
    <n v="1"/>
    <n v="1"/>
    <n v="30"/>
    <s v="Miele"/>
    <n v="3"/>
    <n v="0"/>
    <n v="0"/>
    <s v="Ja"/>
    <s v="Ja"/>
    <n v="0"/>
    <n v="3"/>
    <s v="God plads"/>
    <n v="0"/>
    <n v="0"/>
    <x v="1"/>
    <s v="Amager"/>
    <n v="39"/>
    <n v="0"/>
    <n v="0"/>
    <n v="0"/>
    <n v="0"/>
    <n v="0"/>
    <n v="0"/>
    <n v="0"/>
    <n v="0"/>
    <n v="0"/>
    <n v="0"/>
    <n v="0"/>
    <n v="0"/>
    <n v="0"/>
    <n v="90521.72"/>
  </r>
  <r>
    <x v="0"/>
    <n v="35266"/>
    <s v="Bispebjerg vuggestue"/>
    <x v="6"/>
    <s v="Sadelmagervej 4"/>
    <n v="2400"/>
    <s v="København NV"/>
    <n v="35812008"/>
    <s v="mail@bispebjergvuggestue.dk"/>
    <s v="Jytte Holm Rievers"/>
    <n v="38606248"/>
    <n v="0"/>
    <s v="35266@buf.kk.dk"/>
    <s v="Vuggestue"/>
    <n v="22"/>
    <n v="0"/>
    <n v="0"/>
    <n v="0"/>
    <n v="0"/>
    <n v="0"/>
    <n v="0"/>
    <n v="0"/>
    <n v="0"/>
    <n v="0"/>
    <n v="5"/>
    <n v="5"/>
    <n v="5"/>
    <n v="5"/>
    <n v="0"/>
    <n v="0"/>
    <n v="0"/>
    <n v="0"/>
    <n v="0"/>
    <n v="0"/>
    <n v="78000"/>
    <n v="0"/>
    <n v="0"/>
    <s v="Ja"/>
    <n v="0"/>
    <s v="Lone Overby"/>
    <n v="0"/>
    <n v="20"/>
    <n v="0"/>
    <s v="smørrebrødsjomfru"/>
    <s v="20 års erfaring fra vuggestuer"/>
    <n v="0"/>
    <n v="0"/>
    <n v="0"/>
    <n v="0"/>
    <n v="0"/>
    <n v="0"/>
    <n v="0"/>
    <n v="0"/>
    <n v="75"/>
    <n v="0"/>
    <n v="1"/>
    <n v="0"/>
    <s v="nej"/>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Bispebjerg"/>
    <n v="22"/>
    <n v="0"/>
    <n v="0"/>
    <n v="0"/>
    <n v="0"/>
    <n v="0"/>
    <n v="0"/>
    <n v="0"/>
    <n v="0"/>
    <n v="0"/>
    <n v="0"/>
    <n v="0"/>
    <n v="0"/>
    <n v="0"/>
    <n v="63547.87"/>
  </r>
  <r>
    <x v="0"/>
    <n v="37237"/>
    <s v="Vuggestuen Filosofvænget"/>
    <x v="6"/>
    <s v="Filosofvænget 17"/>
    <n v="2400"/>
    <s v="København NV"/>
    <s v="38 81 97 05"/>
    <s v="37237@buf.kk.dk"/>
    <s v="Nina Hansen"/>
    <n v="35851525"/>
    <n v="0"/>
    <s v="37237@buf.kk.dk"/>
    <s v="Vuggestue"/>
    <n v="66"/>
    <n v="0"/>
    <n v="0"/>
    <n v="0"/>
    <n v="0"/>
    <n v="0"/>
    <n v="0"/>
    <n v="0"/>
    <n v="0"/>
    <n v="0"/>
    <n v="5"/>
    <n v="5"/>
    <n v="5"/>
    <n v="5"/>
    <n v="0"/>
    <n v="0"/>
    <n v="0"/>
    <n v="0"/>
    <n v="0"/>
    <n v="0"/>
    <n v="168923"/>
    <n v="0"/>
    <n v="0"/>
    <s v="Ja"/>
    <n v="0"/>
    <s v="Jette Gram"/>
    <n v="1997"/>
    <n v="37"/>
    <n v="0"/>
    <s v="Ufaglært"/>
    <n v="0"/>
    <s v="div. Kurser"/>
    <n v="0"/>
    <n v="0"/>
    <n v="0"/>
    <n v="0"/>
    <n v="0"/>
    <n v="0"/>
    <n v="0"/>
    <n v="97"/>
    <n v="0"/>
    <n v="1"/>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Bispebjerg"/>
    <n v="66"/>
    <n v="0"/>
    <n v="0"/>
    <n v="0"/>
    <n v="0"/>
    <n v="0"/>
    <n v="0"/>
    <n v="0"/>
    <n v="0"/>
    <n v="0"/>
    <n v="0"/>
    <n v="0"/>
    <n v="0"/>
    <n v="0"/>
    <n v="168923.36"/>
  </r>
  <r>
    <x v="0"/>
    <n v="37240"/>
    <s v="Solstrålen"/>
    <x v="6"/>
    <s v="Tagensvej 186H"/>
    <n v="2400"/>
    <s v="København NV"/>
    <s v="35 86 88 10"/>
    <s v="hq84@buf.kk.dk"/>
    <s v="Helena Gregersen"/>
    <n v="27597214"/>
    <n v="0"/>
    <s v="37240@buf.kk.dk"/>
    <s v="Vuggestue"/>
    <n v="70"/>
    <n v="0"/>
    <n v="0"/>
    <n v="0"/>
    <n v="0"/>
    <n v="0"/>
    <n v="0"/>
    <n v="0"/>
    <n v="0"/>
    <n v="0"/>
    <n v="5"/>
    <n v="5"/>
    <n v="5"/>
    <n v="5"/>
    <n v="0"/>
    <n v="0"/>
    <n v="0"/>
    <n v="0"/>
    <n v="0"/>
    <n v="0"/>
    <n v="204178"/>
    <n v="0"/>
    <n v="0"/>
    <s v="Ja"/>
    <n v="0"/>
    <s v="Maibritt"/>
    <n v="0"/>
    <n v="37"/>
    <n v="0"/>
    <s v="ufaglært"/>
    <n v="0"/>
    <s v="div kurser"/>
    <n v="0"/>
    <n v="0"/>
    <n v="0"/>
    <n v="0"/>
    <n v="0"/>
    <n v="0"/>
    <n v="0"/>
    <n v="99"/>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Bispebjerg"/>
    <n v="60"/>
    <n v="0"/>
    <n v="0"/>
    <n v="0"/>
    <n v="0"/>
    <n v="0"/>
    <n v="0"/>
    <n v="0"/>
    <n v="0"/>
    <n v="0"/>
    <n v="0"/>
    <n v="0"/>
    <n v="0"/>
    <n v="0"/>
    <n v="168909.97"/>
  </r>
  <r>
    <x v="0"/>
    <n v="37267"/>
    <s v="Vuggestuen Væksthuset"/>
    <x v="6"/>
    <s v="Tuborgvej 233"/>
    <n v="2400"/>
    <s v="København NV"/>
    <n v="35811572"/>
    <s v="37267@buf.kk.dk"/>
    <s v="Inge Pedersen Grønlund"/>
    <n v="36171601"/>
    <n v="0"/>
    <s v="37267@buf.kk.dk"/>
    <s v="Vuggestue"/>
    <n v="86"/>
    <n v="0"/>
    <n v="0"/>
    <n v="0"/>
    <n v="0"/>
    <n v="0"/>
    <n v="0"/>
    <n v="0"/>
    <n v="0"/>
    <n v="0"/>
    <n v="5"/>
    <n v="5"/>
    <n v="5"/>
    <n v="5"/>
    <n v="0"/>
    <n v="0"/>
    <n v="0"/>
    <n v="0"/>
    <n v="0"/>
    <n v="0"/>
    <n v="191000"/>
    <n v="0"/>
    <n v="0"/>
    <s v="Ja"/>
    <n v="0"/>
    <s v="Elsa Jensen"/>
    <n v="0"/>
    <n v="37"/>
    <n v="0"/>
    <s v="smørrebrødsjomfru"/>
    <n v="0"/>
    <n v="0"/>
    <n v="0"/>
    <n v="0"/>
    <n v="0"/>
    <n v="0"/>
    <n v="0"/>
    <n v="0"/>
    <n v="0"/>
    <n v="75"/>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Bispebjerg"/>
    <n v="80"/>
    <n v="0"/>
    <n v="0"/>
    <n v="0"/>
    <n v="0"/>
    <n v="0"/>
    <n v="0"/>
    <n v="0"/>
    <n v="0"/>
    <n v="0"/>
    <n v="0"/>
    <n v="0"/>
    <n v="0"/>
    <n v="0"/>
    <n v="291494.33"/>
  </r>
  <r>
    <x v="0"/>
    <n v="37319"/>
    <s v="Enighedens Børnehus"/>
    <x v="6"/>
    <s v="Bygmestervej 9"/>
    <n v="2400"/>
    <s v="København NV"/>
    <n v="35314600"/>
    <s v="37319@buf.kk.dk"/>
    <s v="Marianne Bentsen"/>
    <n v="35826616"/>
    <n v="0"/>
    <s v="37319@buf.kk.dk"/>
    <s v="Vuggestue"/>
    <n v="70"/>
    <n v="0"/>
    <n v="0"/>
    <n v="0"/>
    <n v="0"/>
    <n v="0"/>
    <n v="0"/>
    <n v="0"/>
    <n v="0"/>
    <n v="0"/>
    <n v="5"/>
    <n v="5"/>
    <n v="5"/>
    <n v="5"/>
    <n v="0"/>
    <n v="0"/>
    <n v="0"/>
    <n v="0"/>
    <n v="0"/>
    <n v="0"/>
    <n v="145000"/>
    <n v="0"/>
    <n v="0"/>
    <s v="Ja"/>
    <n v="0"/>
    <s v="Mikkel"/>
    <n v="0"/>
    <n v="37"/>
    <n v="0"/>
    <s v="kok"/>
    <n v="0"/>
    <n v="0"/>
    <s v="Barry"/>
    <n v="0"/>
    <n v="20"/>
    <n v="0"/>
    <s v="ufaglært"/>
    <n v="0"/>
    <n v="0"/>
    <n v="99"/>
    <n v="0"/>
    <n v="1"/>
    <n v="0"/>
    <s v="Ja"/>
    <s v="ja"/>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Bispebjerg"/>
    <n v="60"/>
    <n v="0"/>
    <n v="0"/>
    <n v="0"/>
    <n v="0"/>
    <n v="0"/>
    <n v="0"/>
    <n v="0"/>
    <n v="0"/>
    <n v="0"/>
    <n v="0"/>
    <n v="0"/>
    <n v="0"/>
    <n v="0"/>
    <n v="146983.95000000001"/>
  </r>
  <r>
    <x v="0"/>
    <n v="35249"/>
    <s v="Studenterrådets Vuggestue"/>
    <x v="1"/>
    <s v="Krystalgade 16"/>
    <n v="1172"/>
    <s v="København K"/>
    <s v="33 14 49 11"/>
    <s v="35249@buf.kk.dk"/>
    <s v="Charlotte Kronborg"/>
    <n v="0"/>
    <n v="33144911"/>
    <s v="35249@buf.kk.dk"/>
    <s v="Vuggestue"/>
    <n v="32"/>
    <n v="0"/>
    <n v="0"/>
    <n v="0"/>
    <n v="0"/>
    <n v="0"/>
    <n v="0"/>
    <s v="Nej"/>
    <n v="0"/>
    <n v="0"/>
    <n v="0"/>
    <n v="5"/>
    <n v="5"/>
    <n v="5"/>
    <n v="0"/>
    <n v="0"/>
    <n v="0"/>
    <n v="0"/>
    <n v="0"/>
    <n v="0"/>
    <n v="120000"/>
    <n v="0"/>
    <n v="0"/>
    <s v="Ja"/>
    <n v="0"/>
    <s v="Gudiny Hansen"/>
    <n v="2008"/>
    <n v="34"/>
    <n v="0"/>
    <s v="Udlært bager"/>
    <n v="0"/>
    <n v="0"/>
    <n v="0"/>
    <n v="0"/>
    <n v="0"/>
    <n v="0"/>
    <n v="0"/>
    <n v="0"/>
    <n v="0"/>
    <n v="85"/>
    <n v="0"/>
    <n v="0"/>
    <n v="0"/>
    <s v="nej"/>
    <s v="Nej"/>
    <s v="Ja"/>
    <n v="0"/>
    <n v="0"/>
    <n v="0"/>
    <n v="0"/>
    <n v="0"/>
    <n v="0"/>
    <n v="0"/>
    <n v="0"/>
    <n v="0"/>
    <s v="produktionskøkken"/>
    <s v="Ja"/>
    <n v="0"/>
    <n v="0"/>
    <n v="0"/>
    <n v="0"/>
    <n v="0"/>
    <n v="0"/>
    <n v="0"/>
    <n v="0"/>
    <n v="0"/>
    <n v="0"/>
    <n v="0"/>
    <n v="0"/>
    <n v="0"/>
    <s v="Cathrine"/>
    <n v="0"/>
    <n v="0"/>
    <n v="0"/>
    <n v="1"/>
    <n v="4"/>
    <n v="0"/>
    <n v="2"/>
    <n v="0"/>
    <n v="0"/>
    <n v="0"/>
    <n v="0"/>
    <n v="2"/>
    <n v="0"/>
    <n v="0"/>
    <n v="0"/>
    <n v="0"/>
    <n v="0"/>
    <n v="1"/>
    <n v="0"/>
    <n v="0"/>
    <n v="1"/>
    <n v="20"/>
    <s v="Miele"/>
    <n v="3.5"/>
    <s v="Nej"/>
    <n v="0"/>
    <s v="Ja"/>
    <s v="Ja"/>
    <s v="Nej"/>
    <n v="2"/>
    <s v="God plads"/>
    <n v="0"/>
    <n v="0"/>
    <x v="1"/>
    <s v="Indre By"/>
    <n v="32"/>
    <n v="0"/>
    <n v="0"/>
    <n v="0"/>
    <n v="0"/>
    <n v="0"/>
    <n v="0"/>
    <n v="0"/>
    <n v="0"/>
    <n v="0"/>
    <n v="0"/>
    <n v="0"/>
    <n v="0"/>
    <n v="0"/>
    <n v="101712.98"/>
  </r>
  <r>
    <x v="0"/>
    <n v="35258"/>
    <s v="Sofiegårdens Vuggestue"/>
    <x v="1"/>
    <s v="Overgaden Oven Vandet 32B"/>
    <n v="1415"/>
    <s v="København K"/>
    <s v="32 54 88 55"/>
    <s v="35258@buf.kk.dk"/>
    <s v="Lone Danielsen (koll led)"/>
    <n v="38339835"/>
    <n v="0"/>
    <s v="35258@buf.kk.dk"/>
    <s v="Vuggestue"/>
    <n v="43"/>
    <n v="0"/>
    <n v="0"/>
    <n v="0"/>
    <n v="0"/>
    <n v="0"/>
    <n v="0"/>
    <s v="Nej"/>
    <n v="0"/>
    <n v="0"/>
    <n v="5"/>
    <n v="5"/>
    <n v="4"/>
    <n v="5"/>
    <n v="0"/>
    <n v="0"/>
    <n v="0"/>
    <n v="0"/>
    <n v="0"/>
    <n v="0"/>
    <n v="120000"/>
    <n v="0"/>
    <n v="0"/>
    <s v="Ja"/>
    <n v="0"/>
    <s v="Sofie Moth"/>
    <n v="2006"/>
    <n v="33"/>
    <n v="0"/>
    <n v="0"/>
    <n v="0"/>
    <s v="hygiejne, økokurser, madhuset, kostkompagniet"/>
    <n v="0"/>
    <n v="0"/>
    <n v="0"/>
    <n v="0"/>
    <n v="0"/>
    <n v="0"/>
    <n v="0"/>
    <n v="85"/>
    <n v="0"/>
    <n v="1"/>
    <n v="0"/>
    <s v="Ja"/>
    <s v="Nej"/>
    <s v="Ja"/>
    <s v="Ja"/>
    <n v="0"/>
    <s v="Ja"/>
    <n v="0"/>
    <s v="Ja"/>
    <n v="0"/>
    <n v="0"/>
    <n v="0"/>
    <n v="0"/>
    <s v="produktionskøkken"/>
    <s v="Ja"/>
    <s v="Mindre"/>
    <n v="0"/>
    <n v="0"/>
    <s v="Kunne godt bruge en større røremaskine"/>
    <n v="0"/>
    <n v="0"/>
    <n v="0"/>
    <n v="0"/>
    <n v="0"/>
    <n v="0"/>
    <n v="0"/>
    <n v="0"/>
    <n v="0"/>
    <s v="Cathrine Jerrik"/>
    <d v="2009-04-02T00:00:00"/>
    <n v="0"/>
    <n v="0"/>
    <n v="1"/>
    <n v="4"/>
    <n v="0"/>
    <n v="0"/>
    <n v="0"/>
    <n v="0"/>
    <n v="0"/>
    <n v="2"/>
    <n v="0"/>
    <n v="0"/>
    <n v="0"/>
    <n v="0"/>
    <n v="0"/>
    <n v="2"/>
    <n v="0"/>
    <n v="0"/>
    <n v="0"/>
    <n v="1"/>
    <n v="20"/>
    <s v="Miele"/>
    <n v="3"/>
    <s v="Nej"/>
    <n v="0"/>
    <s v="Ja"/>
    <s v="Ja"/>
    <n v="0"/>
    <n v="2"/>
    <s v="God plads"/>
    <n v="0"/>
    <n v="0"/>
    <x v="1"/>
    <s v="Indre By"/>
    <n v="43"/>
    <n v="0"/>
    <n v="0"/>
    <n v="0"/>
    <n v="0"/>
    <n v="0"/>
    <n v="0"/>
    <n v="0"/>
    <n v="0"/>
    <n v="0"/>
    <n v="0"/>
    <n v="0"/>
    <n v="0"/>
    <n v="0"/>
    <n v="154540.70000000001"/>
  </r>
  <r>
    <x v="0"/>
    <n v="35262"/>
    <s v="Trekløveren"/>
    <x v="1"/>
    <s v="Rigensgade 21A"/>
    <n v="1316"/>
    <s v="København K"/>
    <s v="33 11 15 96"/>
    <s v="35262@buf.kk.dk"/>
    <s v="Helle Lund"/>
    <n v="0"/>
    <n v="0"/>
    <s v="35262@buf.kk.dk"/>
    <s v="Vuggestue"/>
    <n v="89"/>
    <n v="0"/>
    <n v="0"/>
    <n v="0"/>
    <n v="0"/>
    <n v="0"/>
    <n v="0"/>
    <s v="ja"/>
    <n v="3"/>
    <n v="1"/>
    <n v="5"/>
    <n v="5"/>
    <n v="5"/>
    <n v="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d v="1899-12-30T00:00:00"/>
    <n v="0"/>
    <n v="0"/>
    <n v="0"/>
    <n v="0"/>
    <n v="0"/>
    <n v="0"/>
    <n v="0"/>
    <n v="0"/>
    <n v="0"/>
    <n v="0"/>
    <n v="0"/>
    <n v="0"/>
    <n v="0"/>
    <n v="0"/>
    <n v="0"/>
    <n v="0"/>
    <n v="0"/>
    <n v="0"/>
    <n v="0"/>
    <n v="0"/>
    <n v="0"/>
    <n v="0"/>
    <n v="0"/>
    <n v="0"/>
    <n v="0"/>
    <n v="0"/>
    <n v="0"/>
    <n v="0"/>
    <n v="0"/>
    <n v="0"/>
    <n v="0"/>
    <n v="0"/>
    <x v="1"/>
    <s v="Indre By"/>
    <n v="89"/>
    <n v="0"/>
    <n v="0"/>
    <n v="0"/>
    <n v="0"/>
    <n v="0"/>
    <n v="0"/>
    <n v="0"/>
    <n v="0"/>
    <n v="0"/>
    <n v="0"/>
    <n v="0"/>
    <n v="0"/>
    <n v="0"/>
    <n v="215013.19"/>
  </r>
  <r>
    <x v="0"/>
    <n v="35283"/>
    <s v="Berlinske Vuggestue"/>
    <x v="1"/>
    <s v="Store Regnegade 2"/>
    <n v="1110"/>
    <s v="København K"/>
    <s v="33 13 16 05"/>
    <s v="35283@buf.kk.dk"/>
    <s v="Peter Kaiser Lund"/>
    <n v="35357359"/>
    <n v="0"/>
    <s v="35283@buf.kk.dk"/>
    <s v="Vuggestue"/>
    <n v="30"/>
    <n v="0"/>
    <n v="0"/>
    <n v="0"/>
    <n v="0"/>
    <n v="0"/>
    <n v="0"/>
    <s v="Nej"/>
    <n v="0"/>
    <n v="0"/>
    <n v="0"/>
    <n v="5"/>
    <n v="5"/>
    <n v="5"/>
    <n v="0"/>
    <n v="0"/>
    <n v="0"/>
    <n v="0"/>
    <n v="0"/>
    <n v="0"/>
    <n v="80000"/>
    <n v="0"/>
    <n v="0"/>
    <s v="Ja"/>
    <n v="0"/>
    <s v="Merethe Ernst Christensen"/>
    <n v="0"/>
    <n v="25"/>
    <n v="0"/>
    <n v="0"/>
    <n v="0"/>
    <n v="0"/>
    <n v="0"/>
    <n v="0"/>
    <n v="0"/>
    <n v="0"/>
    <n v="0"/>
    <n v="0"/>
    <n v="0"/>
    <n v="80"/>
    <n v="0"/>
    <n v="0"/>
    <n v="0"/>
    <s v="Ja"/>
    <s v="Nej"/>
    <s v="Ja"/>
    <n v="0"/>
    <n v="0"/>
    <n v="0"/>
    <n v="0"/>
    <n v="0"/>
    <n v="0"/>
    <n v="0"/>
    <n v="0"/>
    <n v="0"/>
    <s v="produktionskøkken"/>
    <n v="0"/>
    <n v="0"/>
    <n v="0"/>
    <n v="0"/>
    <n v="0"/>
    <n v="0"/>
    <n v="0"/>
    <n v="0"/>
    <n v="0"/>
    <n v="0"/>
    <n v="0"/>
    <n v="0"/>
    <n v="0"/>
    <n v="0"/>
    <s v="Sine"/>
    <d v="2009-05-19T00:00:00"/>
    <n v="0"/>
    <n v="0"/>
    <n v="0"/>
    <n v="0"/>
    <n v="0"/>
    <n v="0"/>
    <n v="0"/>
    <n v="0"/>
    <n v="0"/>
    <n v="0"/>
    <n v="0"/>
    <n v="0"/>
    <n v="0"/>
    <n v="0"/>
    <n v="0"/>
    <n v="0"/>
    <n v="0"/>
    <n v="0"/>
    <n v="0"/>
    <n v="0"/>
    <n v="0"/>
    <n v="0"/>
    <n v="0"/>
    <n v="0"/>
    <n v="0"/>
    <n v="0"/>
    <n v="0"/>
    <n v="0"/>
    <n v="0"/>
    <n v="0"/>
    <n v="0"/>
    <n v="0"/>
    <x v="1"/>
    <s v="Indre By"/>
    <n v="30"/>
    <n v="0"/>
    <n v="0"/>
    <n v="0"/>
    <n v="0"/>
    <n v="0"/>
    <n v="0"/>
    <n v="0"/>
    <n v="0"/>
    <n v="0"/>
    <n v="0"/>
    <n v="0"/>
    <n v="0"/>
    <n v="0"/>
    <n v="85028.42"/>
  </r>
  <r>
    <x v="0"/>
    <n v="37233"/>
    <s v="Smørklatten"/>
    <x v="1"/>
    <s v="Christianshavns Voldgade 5B"/>
    <n v="1424"/>
    <s v="København K"/>
    <s v="32 57 46 41"/>
    <s v="37233@buf.kk.dk"/>
    <s v="Connie Jacko"/>
    <n v="32556043"/>
    <n v="0"/>
    <s v="37233@buf.kk.dk"/>
    <s v="Vuggestue"/>
    <n v="22"/>
    <n v="0"/>
    <n v="0"/>
    <n v="0"/>
    <n v="0"/>
    <n v="0"/>
    <n v="0"/>
    <s v="Nej"/>
    <n v="0"/>
    <n v="0"/>
    <n v="5"/>
    <n v="5"/>
    <n v="5"/>
    <n v="5"/>
    <n v="0"/>
    <n v="0"/>
    <n v="0"/>
    <n v="0"/>
    <n v="0"/>
    <n v="0"/>
    <n v="60000"/>
    <n v="0"/>
    <n v="0"/>
    <s v="Ja"/>
    <n v="0"/>
    <s v="Connie"/>
    <n v="0"/>
    <n v="22"/>
    <n v="0"/>
    <s v="ufaglært"/>
    <n v="0"/>
    <s v="div kurser"/>
    <n v="0"/>
    <n v="0"/>
    <n v="0"/>
    <n v="0"/>
    <n v="0"/>
    <n v="0"/>
    <n v="0"/>
    <n v="95"/>
    <n v="0"/>
    <n v="1"/>
    <n v="0"/>
    <s v="Ja"/>
    <s v="Nej"/>
    <s v="nej"/>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Indre By"/>
    <n v="22"/>
    <n v="0"/>
    <n v="0"/>
    <n v="0"/>
    <n v="0"/>
    <n v="0"/>
    <n v="0"/>
    <n v="0"/>
    <n v="0"/>
    <n v="0"/>
    <n v="0"/>
    <n v="0"/>
    <n v="0"/>
    <n v="0"/>
    <n v="61406.79"/>
  </r>
  <r>
    <x v="0"/>
    <n v="37252"/>
    <s v="Vuggestuen Trekanten"/>
    <x v="1"/>
    <s v="Prinsessegade 78"/>
    <n v="1422"/>
    <s v="København K"/>
    <s v="32 54 32 55"/>
    <s v="trekanten@sol.dk"/>
    <s v="Vivi Tind Andersen (koll. led.)"/>
    <n v="32841502"/>
    <n v="0"/>
    <s v="37252@buf.kk.dk"/>
    <s v="Vuggestue"/>
    <n v="45"/>
    <n v="0"/>
    <n v="0"/>
    <n v="0"/>
    <n v="0"/>
    <n v="0"/>
    <n v="0"/>
    <n v="0"/>
    <n v="0"/>
    <n v="0"/>
    <n v="5"/>
    <n v="5"/>
    <n v="4"/>
    <n v="5"/>
    <n v="0"/>
    <n v="0"/>
    <n v="0"/>
    <n v="0"/>
    <n v="0"/>
    <n v="0"/>
    <n v="144000"/>
    <n v="0"/>
    <n v="0"/>
    <s v="Ja"/>
    <n v="0"/>
    <s v="Lina Niebuhr"/>
    <n v="1981"/>
    <n v="30"/>
    <n v="0"/>
    <n v="0"/>
    <n v="0"/>
    <n v="0"/>
    <n v="0"/>
    <n v="0"/>
    <n v="0"/>
    <n v="0"/>
    <n v="0"/>
    <n v="0"/>
    <n v="0"/>
    <n v="97"/>
    <n v="0"/>
    <n v="0"/>
    <n v="0"/>
    <s v="nej"/>
    <s v="Nej"/>
    <s v="Ja"/>
    <n v="0"/>
    <n v="0"/>
    <n v="0"/>
    <n v="0"/>
    <n v="0"/>
    <n v="0"/>
    <n v="0"/>
    <n v="0"/>
    <n v="0"/>
    <s v="produktionskøkken"/>
    <n v="0"/>
    <n v="0"/>
    <n v="0"/>
    <n v="0"/>
    <n v="0"/>
    <n v="0"/>
    <n v="0"/>
    <n v="0"/>
    <n v="0"/>
    <n v="0"/>
    <n v="0"/>
    <n v="0"/>
    <n v="0"/>
    <n v="0"/>
    <s v="Sine"/>
    <d v="2009-05-19T00:00:00"/>
    <n v="0"/>
    <n v="0"/>
    <n v="0"/>
    <n v="0"/>
    <n v="0"/>
    <n v="0"/>
    <n v="0"/>
    <n v="0"/>
    <n v="0"/>
    <n v="0"/>
    <n v="0"/>
    <n v="0"/>
    <n v="0"/>
    <n v="0"/>
    <n v="0"/>
    <n v="0"/>
    <n v="0"/>
    <n v="0"/>
    <n v="0"/>
    <n v="0"/>
    <n v="0"/>
    <n v="0"/>
    <n v="0"/>
    <n v="0"/>
    <n v="0"/>
    <n v="0"/>
    <n v="0"/>
    <n v="0"/>
    <n v="0"/>
    <n v="0"/>
    <n v="0"/>
    <n v="0"/>
    <x v="1"/>
    <s v="Indre By"/>
    <n v="45"/>
    <n v="0"/>
    <n v="0"/>
    <n v="0"/>
    <n v="0"/>
    <n v="0"/>
    <n v="0"/>
    <n v="0"/>
    <n v="0"/>
    <n v="0"/>
    <n v="0"/>
    <n v="0"/>
    <n v="0"/>
    <n v="0"/>
    <n v="139304.6"/>
  </r>
  <r>
    <x v="0"/>
    <n v="37259"/>
    <s v="Vuggestuen Søstjernen"/>
    <x v="1"/>
    <s v="Nyropsgade 16"/>
    <n v="1602"/>
    <s v="København V"/>
    <n v="0"/>
    <s v="haabil@buf.kk.dk"/>
    <s v="hanne abildgaard Jensen"/>
    <n v="33137782"/>
    <n v="0"/>
    <s v="37259@buf.kk.dk"/>
    <s v="Vuggestue"/>
    <n v="32"/>
    <n v="0"/>
    <n v="0"/>
    <n v="0"/>
    <n v="0"/>
    <n v="0"/>
    <n v="0"/>
    <s v="Nej"/>
    <n v="0"/>
    <n v="0"/>
    <n v="5"/>
    <n v="5"/>
    <n v="5"/>
    <n v="5"/>
    <n v="0"/>
    <n v="0"/>
    <n v="0"/>
    <n v="0"/>
    <n v="0"/>
    <n v="0"/>
    <n v="0"/>
    <n v="0"/>
    <n v="0"/>
    <s v="Ja"/>
    <n v="0"/>
    <s v="Canan"/>
    <n v="0"/>
    <n v="30"/>
    <n v="0"/>
    <n v="0"/>
    <s v="1 1/2 år i delikatesseforretning"/>
    <n v="0"/>
    <n v="0"/>
    <n v="0"/>
    <n v="0"/>
    <n v="0"/>
    <n v="0"/>
    <n v="0"/>
    <n v="0"/>
    <n v="99"/>
    <n v="0"/>
    <n v="2"/>
    <n v="0"/>
    <s v="Ja"/>
    <s v="ja"/>
    <s v="Ja"/>
    <n v="0"/>
    <n v="0"/>
    <n v="0"/>
    <n v="0"/>
    <n v="0"/>
    <n v="0"/>
    <n v="0"/>
    <n v="0"/>
    <n v="0"/>
    <s v="produktionskøkken"/>
    <n v="0"/>
    <n v="0"/>
    <n v="0"/>
    <n v="0"/>
    <n v="0"/>
    <n v="0"/>
    <n v="0"/>
    <n v="0"/>
    <n v="0"/>
    <n v="0"/>
    <n v="0"/>
    <n v="0"/>
    <n v="0"/>
    <n v="0"/>
    <s v="Mariah/Sine"/>
    <d v="2009-02-05T00:00:00"/>
    <n v="0"/>
    <n v="0"/>
    <n v="1"/>
    <n v="4"/>
    <n v="0"/>
    <n v="0"/>
    <n v="2"/>
    <n v="0"/>
    <n v="0"/>
    <n v="0"/>
    <n v="2"/>
    <n v="0"/>
    <n v="0"/>
    <n v="0"/>
    <n v="0"/>
    <n v="0"/>
    <n v="1"/>
    <n v="0"/>
    <n v="0"/>
    <n v="0"/>
    <n v="25"/>
    <s v="Miele"/>
    <n v="3"/>
    <s v="Ja"/>
    <n v="8"/>
    <n v="0"/>
    <n v="0"/>
    <s v="ja"/>
    <n v="3"/>
    <n v="0"/>
    <n v="0"/>
    <n v="0"/>
    <x v="1"/>
    <s v="Indre By"/>
    <n v="32"/>
    <n v="0"/>
    <n v="0"/>
    <n v="0"/>
    <n v="0"/>
    <n v="0"/>
    <n v="0"/>
    <n v="0"/>
    <n v="0"/>
    <n v="0"/>
    <n v="0"/>
    <n v="0"/>
    <n v="0"/>
    <n v="0"/>
    <n v="91223.71"/>
  </r>
  <r>
    <x v="0"/>
    <n v="37288"/>
    <s v="Vuggestuen Tietgensgade"/>
    <x v="1"/>
    <s v="Tietgensgade 31C"/>
    <n v="1704"/>
    <s v="Kbh V"/>
    <n v="0"/>
    <s v="37288@buf.kk.dk"/>
    <s v="Anne Jensen"/>
    <n v="0"/>
    <n v="33177900"/>
    <s v="37288@buf.kk.dk"/>
    <s v="Vuggestue"/>
    <n v="70"/>
    <n v="0"/>
    <n v="0"/>
    <n v="0"/>
    <n v="0"/>
    <n v="0"/>
    <n v="0"/>
    <n v="0"/>
    <n v="0"/>
    <n v="0"/>
    <n v="5"/>
    <n v="5"/>
    <n v="5"/>
    <n v="5"/>
    <n v="0"/>
    <n v="0"/>
    <n v="0"/>
    <n v="0"/>
    <n v="0"/>
    <n v="0"/>
    <n v="240000"/>
    <n v="0"/>
    <n v="0"/>
    <s v="Ja"/>
    <n v="0"/>
    <s v="Fatima Hadziadic"/>
    <n v="2006"/>
    <n v="35"/>
    <n v="0"/>
    <s v="næsten færdig med kokkeudd."/>
    <n v="0"/>
    <n v="0"/>
    <s v="Er ved at ansætte køkkenhjælper"/>
    <n v="0"/>
    <n v="15"/>
    <n v="0"/>
    <n v="0"/>
    <n v="0"/>
    <n v="0"/>
    <n v="100"/>
    <n v="0"/>
    <n v="1"/>
    <n v="0"/>
    <s v="Ja"/>
    <s v="ja"/>
    <s v="nej"/>
    <n v="0"/>
    <n v="0"/>
    <n v="0"/>
    <n v="0"/>
    <n v="0"/>
    <n v="0"/>
    <n v="0"/>
    <n v="0"/>
    <n v="0"/>
    <s v="produktionskøkken"/>
    <n v="0"/>
    <n v="0"/>
    <n v="0"/>
    <n v="0"/>
    <n v="0"/>
    <n v="0"/>
    <n v="0"/>
    <n v="0"/>
    <n v="0"/>
    <n v="0"/>
    <n v="0"/>
    <n v="0"/>
    <n v="0"/>
    <s v="I løbet af året ændres nomeringen til 108 børn. Der arbejdes på løsning af forbedring af køkken, så der kan produceres mad til alle 108 børn bl.a. skal garderobe inkluderes i køkkenet"/>
    <s v="Sine"/>
    <d v="2009-05-19T00:00:00"/>
    <n v="0"/>
    <n v="0"/>
    <n v="0"/>
    <n v="0"/>
    <n v="0"/>
    <n v="0"/>
    <n v="0"/>
    <n v="0"/>
    <n v="0"/>
    <n v="0"/>
    <n v="0"/>
    <n v="0"/>
    <n v="0"/>
    <n v="0"/>
    <n v="0"/>
    <n v="0"/>
    <n v="0"/>
    <n v="0"/>
    <n v="0"/>
    <n v="0"/>
    <n v="0"/>
    <n v="0"/>
    <n v="0"/>
    <n v="0"/>
    <n v="0"/>
    <n v="0"/>
    <n v="0"/>
    <n v="0"/>
    <n v="0"/>
    <n v="0"/>
    <n v="0"/>
    <n v="0"/>
    <x v="1"/>
    <s v="Indre By"/>
    <n v="70"/>
    <n v="0"/>
    <n v="0"/>
    <n v="0"/>
    <n v="0"/>
    <n v="0"/>
    <n v="0"/>
    <n v="0"/>
    <n v="0"/>
    <n v="0"/>
    <n v="0"/>
    <n v="0"/>
    <n v="0"/>
    <n v="0"/>
    <n v="267845.55"/>
  </r>
  <r>
    <x v="0"/>
    <n v="35235"/>
    <s v="Dosseringens vuggestue"/>
    <x v="2"/>
    <s v="Ewaldsgade 1"/>
    <n v="2200"/>
    <s v="København N"/>
    <s v="35 35 40 31"/>
    <s v="35235@buf.kk.dk"/>
    <s v="Vibeke Due"/>
    <n v="35355354"/>
    <n v="0"/>
    <s v="35235@buf.kk.dk"/>
    <s v="Vuggestue"/>
    <n v="84"/>
    <n v="0"/>
    <n v="0"/>
    <n v="0"/>
    <n v="0"/>
    <n v="0"/>
    <n v="0"/>
    <n v="0"/>
    <n v="0"/>
    <n v="0"/>
    <n v="5"/>
    <n v="5"/>
    <n v="4"/>
    <n v="5"/>
    <n v="0"/>
    <n v="0"/>
    <n v="0"/>
    <n v="0"/>
    <n v="0"/>
    <n v="0"/>
    <n v="250000"/>
    <n v="0"/>
    <n v="0"/>
    <s v="Ja"/>
    <n v="0"/>
    <s v="Bodil Tillerup"/>
    <n v="0"/>
    <n v="37"/>
    <n v="0"/>
    <n v="0"/>
    <n v="0"/>
    <s v="økokursus"/>
    <n v="0"/>
    <n v="0"/>
    <n v="0"/>
    <n v="0"/>
    <n v="0"/>
    <n v="0"/>
    <n v="0"/>
    <n v="80"/>
    <n v="0"/>
    <n v="1"/>
    <n v="0"/>
    <s v="Ja"/>
    <s v="ja"/>
    <s v="Ja"/>
    <n v="0"/>
    <n v="0"/>
    <n v="0"/>
    <n v="0"/>
    <n v="0"/>
    <n v="0"/>
    <n v="0"/>
    <n v="0"/>
    <n v="0"/>
    <s v="produktionskøkken"/>
    <n v="0"/>
    <n v="0"/>
    <n v="0"/>
    <n v="0"/>
    <n v="0"/>
    <n v="0"/>
    <n v="0"/>
    <n v="0"/>
    <n v="0"/>
    <n v="0"/>
    <n v="0"/>
    <n v="0"/>
    <n v="0"/>
    <s v="Køkkendamen får hjælp svarende til en ½-tidsstilling. Der er ingen fastansat i denne stilling men rengørings/pædagogisk personal skiftes til at give en hånd med. Om sommeren bliver der kun lavet frokost 3 gange om ugen."/>
    <s v="Sine"/>
    <d v="2009-05-19T00:00:00"/>
    <n v="0"/>
    <n v="0"/>
    <n v="0"/>
    <n v="0"/>
    <n v="0"/>
    <n v="0"/>
    <n v="0"/>
    <n v="0"/>
    <n v="0"/>
    <n v="0"/>
    <n v="0"/>
    <n v="0"/>
    <n v="0"/>
    <n v="0"/>
    <n v="0"/>
    <n v="0"/>
    <n v="0"/>
    <n v="0"/>
    <n v="0"/>
    <n v="0"/>
    <n v="0"/>
    <n v="0"/>
    <n v="0"/>
    <n v="0"/>
    <n v="0"/>
    <n v="0"/>
    <n v="0"/>
    <n v="0"/>
    <n v="0"/>
    <n v="0"/>
    <n v="0"/>
    <n v="0"/>
    <x v="1"/>
    <s v="Nørrebro"/>
    <n v="84"/>
    <n v="0"/>
    <n v="0"/>
    <n v="0"/>
    <n v="0"/>
    <n v="0"/>
    <n v="0"/>
    <n v="0"/>
    <n v="0"/>
    <n v="0"/>
    <n v="0"/>
    <n v="0"/>
    <n v="0"/>
    <n v="0"/>
    <n v="236842.65"/>
  </r>
  <r>
    <x v="0"/>
    <n v="35245"/>
    <s v="Røde Rose"/>
    <x v="2"/>
    <s v="Jagtvej 141"/>
    <n v="2200"/>
    <s v="København N"/>
    <s v="35 83 00 72"/>
    <s v="35245@buf.kk.dk"/>
    <s v="Anette Nielsen (kollektivt ledet)"/>
    <n v="39674881"/>
    <n v="0"/>
    <s v="35245@buf.kk.dk"/>
    <s v="Vuggestue"/>
    <n v="23"/>
    <n v="0"/>
    <n v="0"/>
    <n v="0"/>
    <n v="0"/>
    <n v="0"/>
    <n v="0"/>
    <n v="0"/>
    <n v="0"/>
    <n v="0"/>
    <n v="5"/>
    <n v="5"/>
    <n v="4"/>
    <n v="5"/>
    <n v="0"/>
    <n v="0"/>
    <n v="0"/>
    <n v="0"/>
    <n v="0"/>
    <n v="0"/>
    <n v="88400"/>
    <n v="0"/>
    <n v="0"/>
    <s v="Ja"/>
    <n v="0"/>
    <s v="Ronnie Junker"/>
    <n v="2007"/>
    <n v="30"/>
    <n v="0"/>
    <s v="grundskole på kokkeudd."/>
    <s v="10 års erfaring"/>
    <s v="hygiejne"/>
    <n v="0"/>
    <n v="0"/>
    <n v="0"/>
    <n v="0"/>
    <n v="0"/>
    <n v="0"/>
    <n v="0"/>
    <n v="86"/>
    <n v="0"/>
    <n v="1"/>
    <n v="0"/>
    <s v="Ja"/>
    <s v="Nej"/>
    <s v="Ja"/>
    <n v="0"/>
    <n v="0"/>
    <n v="0"/>
    <n v="0"/>
    <n v="0"/>
    <n v="0"/>
    <n v="0"/>
    <n v="0"/>
    <n v="0"/>
    <s v="produktionskøkken"/>
    <n v="0"/>
    <n v="0"/>
    <n v="0"/>
    <n v="0"/>
    <n v="0"/>
    <n v="0"/>
    <n v="0"/>
    <n v="0"/>
    <n v="0"/>
    <n v="0"/>
    <n v="0"/>
    <n v="0"/>
    <n v="0"/>
    <n v="0"/>
    <s v="Cathrine Jerrik"/>
    <d v="2009-04-20T00:00:00"/>
    <n v="0"/>
    <n v="0"/>
    <n v="1"/>
    <n v="4"/>
    <n v="0"/>
    <n v="2"/>
    <n v="0"/>
    <n v="0"/>
    <n v="0"/>
    <n v="0"/>
    <n v="1"/>
    <n v="0"/>
    <n v="0"/>
    <n v="0"/>
    <n v="0"/>
    <n v="0"/>
    <n v="1"/>
    <n v="0"/>
    <n v="0"/>
    <n v="1"/>
    <n v="20"/>
    <s v="Miele"/>
    <n v="3"/>
    <s v="Nej"/>
    <n v="0"/>
    <s v="Nej"/>
    <s v="Nej"/>
    <s v="Nej"/>
    <n v="1"/>
    <s v="Begrænset"/>
    <n v="0"/>
    <n v="0"/>
    <x v="1"/>
    <s v="Nørrebro"/>
    <n v="23"/>
    <n v="0"/>
    <n v="0"/>
    <n v="0"/>
    <n v="0"/>
    <n v="0"/>
    <n v="0"/>
    <n v="0"/>
    <n v="0"/>
    <n v="0"/>
    <n v="0"/>
    <n v="0"/>
    <n v="0"/>
    <n v="0"/>
    <n v="77731.19"/>
  </r>
  <r>
    <x v="0"/>
    <n v="35255"/>
    <s v="Vuggestuen v. Egmont H. Petersens Kollegium"/>
    <x v="2"/>
    <s v="Nørre Allé 75"/>
    <n v="2100"/>
    <s v="København Ø."/>
    <s v="35 35 54 78"/>
    <s v="35255@buf.kk.dk"/>
    <s v="Anne Henriksen"/>
    <n v="0"/>
    <n v="0"/>
    <s v="352552@buf.kk.dk"/>
    <s v="Vuggestue"/>
    <n v="24"/>
    <n v="0"/>
    <n v="0"/>
    <n v="0"/>
    <n v="0"/>
    <n v="0"/>
    <n v="0"/>
    <n v="0"/>
    <n v="0"/>
    <n v="0"/>
    <n v="5"/>
    <n v="5"/>
    <n v="5"/>
    <n v="5"/>
    <n v="0"/>
    <n v="0"/>
    <n v="0"/>
    <n v="0"/>
    <n v="0"/>
    <n v="0"/>
    <n v="85000"/>
    <n v="0"/>
    <n v="0"/>
    <s v="Ja"/>
    <n v="0"/>
    <s v="Pernille Olsen"/>
    <n v="2008"/>
    <n v="25"/>
    <n v="0"/>
    <s v="Professionsbachelor fra Suhrs"/>
    <n v="0"/>
    <n v="0"/>
    <n v="0"/>
    <n v="0"/>
    <n v="0"/>
    <n v="0"/>
    <n v="0"/>
    <n v="0"/>
    <n v="0"/>
    <n v="95"/>
    <n v="0"/>
    <n v="1"/>
    <n v="0"/>
    <s v="Ja"/>
    <s v="Nej"/>
    <s v="Ja"/>
    <n v="0"/>
    <n v="0"/>
    <n v="0"/>
    <n v="0"/>
    <n v="0"/>
    <n v="0"/>
    <n v="0"/>
    <n v="0"/>
    <n v="0"/>
    <s v="produktionskøkken"/>
    <n v="0"/>
    <n v="0"/>
    <n v="0"/>
    <n v="0"/>
    <n v="0"/>
    <n v="0"/>
    <n v="0"/>
    <n v="0"/>
    <n v="0"/>
    <n v="0"/>
    <n v="0"/>
    <n v="0"/>
    <n v="0"/>
    <n v="0"/>
    <s v="Cathrine Jerrik"/>
    <d v="1899-12-30T00:00:00"/>
    <n v="0"/>
    <n v="0"/>
    <n v="1"/>
    <n v="4"/>
    <n v="0"/>
    <n v="1"/>
    <n v="0"/>
    <n v="0"/>
    <n v="0"/>
    <n v="0"/>
    <n v="1"/>
    <n v="0"/>
    <n v="0"/>
    <n v="1"/>
    <n v="0"/>
    <n v="0"/>
    <n v="1"/>
    <n v="0"/>
    <n v="0"/>
    <n v="1"/>
    <n v="25"/>
    <s v="Miele"/>
    <n v="3"/>
    <s v="Nej"/>
    <n v="0"/>
    <s v="Ja"/>
    <s v="Ja"/>
    <s v="Nej"/>
    <n v="2"/>
    <s v="God plads"/>
    <n v="0"/>
    <n v="0"/>
    <x v="1"/>
    <s v="Nørrebro"/>
    <n v="24"/>
    <n v="0"/>
    <n v="0"/>
    <n v="0"/>
    <n v="0"/>
    <n v="0"/>
    <n v="0"/>
    <n v="0"/>
    <n v="0"/>
    <n v="0"/>
    <n v="0"/>
    <n v="0"/>
    <n v="0"/>
    <n v="0"/>
    <n v="95293.19"/>
  </r>
  <r>
    <x v="0"/>
    <n v="35256"/>
    <s v="Den Gule Prik"/>
    <x v="2"/>
    <s v="Baggesensgade 1"/>
    <n v="2200"/>
    <s v="København N"/>
    <s v="35 39 99 29"/>
    <s v="35256@buf.kk.dk"/>
    <s v="Birgitta Carlsen"/>
    <n v="33322365"/>
    <n v="0"/>
    <s v="35256@buf.kk.dk"/>
    <s v="Vuggestue"/>
    <n v="24"/>
    <n v="0"/>
    <n v="0"/>
    <n v="0"/>
    <n v="0"/>
    <n v="0"/>
    <n v="0"/>
    <n v="0"/>
    <n v="0"/>
    <n v="0"/>
    <n v="5"/>
    <n v="5"/>
    <n v="5"/>
    <n v="5"/>
    <n v="0"/>
    <n v="0"/>
    <n v="0"/>
    <n v="0"/>
    <n v="0"/>
    <n v="0"/>
    <n v="100000"/>
    <n v="0"/>
    <n v="0"/>
    <s v="Ja"/>
    <n v="0"/>
    <s v="Nana Cl. Nielsen"/>
    <n v="2008"/>
    <n v="30"/>
    <n v="0"/>
    <s v="kok"/>
    <s v="kantinejobs - EraOra mm. Alsidig køkkenerfaring"/>
    <n v="0"/>
    <n v="0"/>
    <n v="0"/>
    <n v="0"/>
    <n v="0"/>
    <n v="0"/>
    <n v="0"/>
    <n v="0"/>
    <n v="97"/>
    <n v="0"/>
    <n v="2"/>
    <n v="0"/>
    <s v="Ja"/>
    <s v="Nej"/>
    <s v="Ja"/>
    <n v="0"/>
    <n v="0"/>
    <n v="0"/>
    <n v="0"/>
    <n v="0"/>
    <n v="0"/>
    <n v="0"/>
    <n v="0"/>
    <n v="0"/>
    <s v="produktionskøkken"/>
    <s v="Ja"/>
    <n v="0"/>
    <n v="0"/>
    <n v="0"/>
    <n v="0"/>
    <n v="0"/>
    <n v="0"/>
    <n v="0"/>
    <n v="0"/>
    <n v="0"/>
    <n v="0"/>
    <n v="0"/>
    <n v="0"/>
    <n v="0"/>
    <s v="Birgitte Glerup"/>
    <d v="2009-03-19T00:00:00"/>
    <n v="0"/>
    <n v="0"/>
    <n v="1"/>
    <n v="4"/>
    <n v="1"/>
    <n v="1"/>
    <n v="0"/>
    <n v="0"/>
    <n v="0"/>
    <n v="1"/>
    <n v="1"/>
    <n v="0"/>
    <n v="0"/>
    <n v="1"/>
    <n v="0"/>
    <n v="0"/>
    <n v="0"/>
    <n v="1"/>
    <n v="0"/>
    <n v="1"/>
    <n v="20"/>
    <s v="Miele"/>
    <n v="0"/>
    <s v="Ja"/>
    <n v="0"/>
    <s v="Nej"/>
    <s v="Ja"/>
    <s v="Nej"/>
    <n v="2"/>
    <s v="God plads"/>
    <s v="Madhuskommentar: Fantastisk sted med god atmosfære. Top mentor-egnede, er dog skeptisk overfor tidsforbruget i netværkstanken"/>
    <n v="0"/>
    <x v="1"/>
    <s v="Nørrebro"/>
    <n v="24"/>
    <n v="0"/>
    <n v="0"/>
    <n v="0"/>
    <n v="0"/>
    <n v="0"/>
    <n v="0"/>
    <n v="0"/>
    <n v="0"/>
    <n v="0"/>
    <n v="0"/>
    <n v="0"/>
    <n v="0"/>
    <n v="0"/>
    <n v="69008.37"/>
  </r>
  <r>
    <x v="0"/>
    <n v="35270"/>
    <s v="Kollegiegårdens vuggestue"/>
    <x v="2"/>
    <s v="Tagensvej 52"/>
    <n v="2200"/>
    <s v="København N"/>
    <s v="35 83 30 34"/>
    <s v="35270@buf.kk.dk"/>
    <s v="Christina Camilla Wennecke"/>
    <n v="0"/>
    <n v="0"/>
    <s v="35270@buf.kk.dk"/>
    <s v="Vuggestue"/>
    <n v="25"/>
    <n v="0"/>
    <n v="0"/>
    <n v="0"/>
    <n v="0"/>
    <n v="0"/>
    <n v="0"/>
    <n v="0"/>
    <n v="0"/>
    <n v="0"/>
    <n v="0"/>
    <n v="5"/>
    <n v="4"/>
    <n v="5"/>
    <n v="0"/>
    <n v="0"/>
    <n v="0"/>
    <n v="0"/>
    <n v="0"/>
    <n v="0"/>
    <n v="80000"/>
    <n v="0"/>
    <n v="0"/>
    <s v="Ja"/>
    <n v="0"/>
    <s v="Gulzar-Salah Kabla"/>
    <n v="2002"/>
    <n v="16"/>
    <n v="0"/>
    <n v="0"/>
    <n v="0"/>
    <s v="Hygiejne, økokursus"/>
    <n v="0"/>
    <n v="0"/>
    <n v="0"/>
    <n v="0"/>
    <n v="0"/>
    <n v="0"/>
    <n v="0"/>
    <n v="80"/>
    <n v="0"/>
    <n v="1"/>
    <n v="0"/>
    <s v="Ja"/>
    <s v="Nej"/>
    <s v="Ja"/>
    <n v="0"/>
    <n v="0"/>
    <n v="0"/>
    <n v="0"/>
    <n v="0"/>
    <n v="0"/>
    <n v="0"/>
    <n v="0"/>
    <n v="0"/>
    <s v="produktionskøkken"/>
    <n v="0"/>
    <n v="0"/>
    <n v="0"/>
    <n v="0"/>
    <n v="0"/>
    <n v="0"/>
    <n v="0"/>
    <n v="0"/>
    <n v="0"/>
    <n v="0"/>
    <n v="0"/>
    <n v="0"/>
    <n v="0"/>
    <n v="0"/>
    <s v="Cathrine"/>
    <d v="2009-04-20T00:00:00"/>
    <n v="0"/>
    <n v="1"/>
    <n v="0"/>
    <n v="4"/>
    <n v="1"/>
    <n v="0"/>
    <n v="0"/>
    <n v="0"/>
    <n v="0"/>
    <n v="0"/>
    <n v="1"/>
    <n v="0"/>
    <n v="0"/>
    <n v="0"/>
    <n v="0"/>
    <n v="0"/>
    <n v="1"/>
    <n v="0"/>
    <n v="0"/>
    <n v="1"/>
    <n v="20"/>
    <s v="Miele"/>
    <n v="3"/>
    <s v="Nej"/>
    <n v="0"/>
    <s v="Ja"/>
    <s v="Ja"/>
    <s v="Nej"/>
    <n v="2"/>
    <s v="Begrænset"/>
    <n v="0"/>
    <n v="0"/>
    <x v="1"/>
    <s v="Nørrebro"/>
    <n v="25"/>
    <n v="0"/>
    <n v="0"/>
    <n v="0"/>
    <n v="0"/>
    <n v="0"/>
    <n v="0"/>
    <n v="0"/>
    <n v="0"/>
    <n v="0"/>
    <n v="0"/>
    <n v="0"/>
    <n v="0"/>
    <n v="0"/>
    <n v="75813.58"/>
  </r>
  <r>
    <x v="0"/>
    <n v="35541"/>
    <s v="Jagtvejens Asyl"/>
    <x v="2"/>
    <s v="Prinsesse Charlottes Gade 59"/>
    <n v="2200"/>
    <s v="København N"/>
    <s v="35 37 06 26"/>
    <s v="35541@buf.kk.dk"/>
    <s v="MARLENE BJERREGAARD"/>
    <n v="44581626"/>
    <n v="0"/>
    <s v="35541@buf.kk.dk"/>
    <s v="Vuggestue"/>
    <n v="22"/>
    <n v="0"/>
    <n v="0"/>
    <n v="0"/>
    <n v="0"/>
    <n v="0"/>
    <n v="0"/>
    <n v="0"/>
    <n v="0"/>
    <n v="0"/>
    <n v="5"/>
    <n v="5"/>
    <n v="5"/>
    <n v="5"/>
    <n v="0"/>
    <n v="0"/>
    <n v="0"/>
    <n v="0"/>
    <n v="0"/>
    <n v="0"/>
    <n v="0"/>
    <n v="0"/>
    <n v="0"/>
    <s v="Ja"/>
    <n v="0"/>
    <s v="Hanan"/>
    <n v="0"/>
    <n v="25"/>
    <n v="0"/>
    <s v="ufaglært"/>
    <n v="0"/>
    <n v="0"/>
    <n v="0"/>
    <n v="0"/>
    <n v="0"/>
    <n v="0"/>
    <n v="0"/>
    <n v="0"/>
    <n v="0"/>
    <n v="98"/>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Nørrebro"/>
    <n v="22"/>
    <n v="0"/>
    <n v="0"/>
    <n v="0"/>
    <n v="0"/>
    <n v="0"/>
    <n v="0"/>
    <n v="0"/>
    <n v="0"/>
    <n v="0"/>
    <n v="0"/>
    <n v="0"/>
    <n v="0"/>
    <n v="0"/>
    <n v="79140.41"/>
  </r>
  <r>
    <x v="0"/>
    <n v="37203"/>
    <s v="Mosters Hus"/>
    <x v="2"/>
    <s v="Møllegade 35"/>
    <n v="2200"/>
    <s v="København N"/>
    <s v="35 24 08 80"/>
    <s v="37203@buf.kk.dk"/>
    <s v="Auroba Saleh"/>
    <n v="35388522"/>
    <n v="0"/>
    <s v="37203@buf.kk.dk"/>
    <s v="Vuggestue"/>
    <n v="60"/>
    <n v="0"/>
    <n v="0"/>
    <n v="0"/>
    <n v="0"/>
    <n v="0"/>
    <n v="0"/>
    <n v="0"/>
    <n v="0"/>
    <n v="0"/>
    <n v="5"/>
    <n v="5"/>
    <n v="5"/>
    <n v="5"/>
    <n v="0"/>
    <n v="0"/>
    <n v="0"/>
    <n v="0"/>
    <n v="0"/>
    <n v="0"/>
    <n v="140000"/>
    <n v="0"/>
    <n v="0"/>
    <s v="Ja"/>
    <n v="0"/>
    <s v="Malene Blankschön"/>
    <n v="2008"/>
    <n v="37"/>
    <n v="0"/>
    <s v="køkkenleder"/>
    <s v="div. Inst (plejehjem og hospital), kantine"/>
    <s v="kartoffelkursus, frugthuset, pasta i øof"/>
    <n v="0"/>
    <n v="0"/>
    <n v="0"/>
    <n v="0"/>
    <n v="0"/>
    <n v="0"/>
    <n v="0"/>
    <n v="90"/>
    <n v="0"/>
    <n v="1"/>
    <n v="0"/>
    <s v="Ja"/>
    <s v="Nej"/>
    <s v="Ja"/>
    <n v="0"/>
    <n v="0"/>
    <n v="0"/>
    <n v="0"/>
    <n v="0"/>
    <n v="0"/>
    <n v="0"/>
    <n v="0"/>
    <n v="0"/>
    <s v="produktionskøkken"/>
    <s v="Ja"/>
    <n v="0"/>
    <n v="0"/>
    <n v="0"/>
    <n v="0"/>
    <n v="0"/>
    <n v="0"/>
    <n v="0"/>
    <n v="0"/>
    <n v="0"/>
    <n v="0"/>
    <n v="0"/>
    <n v="0"/>
    <n v="0"/>
    <s v="Birgitte"/>
    <d v="2009-03-18T00:00:00"/>
    <n v="0"/>
    <n v="0"/>
    <n v="1"/>
    <n v="5"/>
    <n v="2"/>
    <n v="2"/>
    <n v="0"/>
    <n v="0"/>
    <n v="0"/>
    <n v="0"/>
    <n v="0"/>
    <n v="2"/>
    <n v="0"/>
    <n v="0"/>
    <n v="0"/>
    <n v="0"/>
    <n v="0"/>
    <n v="2"/>
    <n v="0"/>
    <n v="1"/>
    <n v="20"/>
    <s v="Miele"/>
    <n v="9"/>
    <s v="Ja"/>
    <n v="5"/>
    <s v="Nej"/>
    <s v="Ja"/>
    <s v="Nej"/>
    <n v="2"/>
    <s v="God plads"/>
    <n v="0"/>
    <n v="0"/>
    <x v="1"/>
    <s v="Nørrebro"/>
    <n v="60"/>
    <n v="0"/>
    <n v="0"/>
    <n v="0"/>
    <n v="0"/>
    <n v="0"/>
    <n v="0"/>
    <n v="0"/>
    <n v="0"/>
    <n v="0"/>
    <n v="0"/>
    <n v="0"/>
    <n v="0"/>
    <n v="0"/>
    <n v="212351.66"/>
  </r>
  <r>
    <x v="0"/>
    <n v="37255"/>
    <s v="Vuggestuen Krummerne"/>
    <x v="2"/>
    <s v="Ryesgade, Over Gården 27B"/>
    <n v="2200"/>
    <s v="København N"/>
    <s v="35 39 19 55"/>
    <s v="37255@buf.kk.dk"/>
    <s v="Eva Gjøe"/>
    <n v="39661856"/>
    <n v="0"/>
    <s v="37255@buf.kk.dk"/>
    <s v="Vuggestue"/>
    <n v="44"/>
    <n v="0"/>
    <n v="0"/>
    <n v="0"/>
    <n v="0"/>
    <n v="0"/>
    <n v="0"/>
    <n v="0"/>
    <n v="0"/>
    <n v="0"/>
    <n v="5"/>
    <n v="5"/>
    <n v="4"/>
    <n v="5"/>
    <n v="0"/>
    <n v="0"/>
    <n v="0"/>
    <n v="0"/>
    <n v="0"/>
    <n v="0"/>
    <n v="125000"/>
    <n v="0"/>
    <n v="0"/>
    <s v="Ja"/>
    <n v="0"/>
    <s v="Gurli Lise"/>
    <n v="2007"/>
    <n v="37"/>
    <n v="0"/>
    <s v="faglært"/>
    <n v="0"/>
    <n v="0"/>
    <n v="0"/>
    <n v="0"/>
    <n v="0"/>
    <n v="0"/>
    <n v="0"/>
    <n v="0"/>
    <n v="0"/>
    <n v="98"/>
    <n v="0"/>
    <n v="2"/>
    <n v="0"/>
    <s v="Ja"/>
    <s v="Nej"/>
    <s v="Ja"/>
    <n v="0"/>
    <n v="0"/>
    <n v="0"/>
    <n v="0"/>
    <n v="0"/>
    <n v="0"/>
    <n v="0"/>
    <n v="0"/>
    <n v="0"/>
    <s v="produktionskøkken"/>
    <n v="0"/>
    <n v="0"/>
    <n v="0"/>
    <n v="0"/>
    <n v="0"/>
    <n v="0"/>
    <n v="0"/>
    <n v="0"/>
    <n v="0"/>
    <n v="0"/>
    <n v="0"/>
    <n v="0"/>
    <n v="0"/>
    <s v="Har madpakker med 3 uger om sommeren når køkkendamen har ferie. Ved ikke hvor de skal få ekstra penge til at lave mad alle ugens dage."/>
    <s v="Sine"/>
    <d v="2009-05-19T00:00:00"/>
    <n v="0"/>
    <n v="0"/>
    <n v="0"/>
    <n v="0"/>
    <n v="0"/>
    <n v="0"/>
    <n v="0"/>
    <n v="0"/>
    <n v="0"/>
    <n v="0"/>
    <n v="0"/>
    <n v="0"/>
    <n v="0"/>
    <n v="0"/>
    <n v="0"/>
    <n v="0"/>
    <n v="0"/>
    <n v="0"/>
    <n v="0"/>
    <n v="0"/>
    <n v="0"/>
    <n v="0"/>
    <n v="0"/>
    <n v="0"/>
    <n v="0"/>
    <n v="0"/>
    <n v="0"/>
    <n v="0"/>
    <n v="0"/>
    <n v="0"/>
    <n v="0"/>
    <n v="0"/>
    <x v="1"/>
    <s v="Nørrebro"/>
    <n v="44"/>
    <n v="0"/>
    <n v="0"/>
    <n v="0"/>
    <n v="0"/>
    <n v="0"/>
    <n v="0"/>
    <n v="0"/>
    <n v="0"/>
    <n v="0"/>
    <n v="0"/>
    <n v="0"/>
    <n v="0"/>
    <n v="0"/>
    <n v="100149.78"/>
  </r>
  <r>
    <x v="0"/>
    <n v="37261"/>
    <s v="Erle-perlen"/>
    <x v="2"/>
    <s v="Stefansgade 48"/>
    <n v="2200"/>
    <s v="København N"/>
    <n v="38198091"/>
    <s v="37261@buf.kk.dk"/>
    <s v="Birgit Simonsen"/>
    <n v="33130092"/>
    <n v="0"/>
    <s v="37261@buf.kk.dk"/>
    <s v="Vuggestue"/>
    <n v="33"/>
    <n v="0"/>
    <n v="0"/>
    <n v="0"/>
    <n v="0"/>
    <n v="0"/>
    <n v="0"/>
    <n v="0"/>
    <n v="0"/>
    <n v="0"/>
    <n v="0"/>
    <n v="5"/>
    <n v="5"/>
    <n v="5"/>
    <n v="0"/>
    <n v="0"/>
    <n v="0"/>
    <n v="0"/>
    <n v="0"/>
    <n v="0"/>
    <n v="100000"/>
    <n v="0"/>
    <n v="0"/>
    <s v="Ja"/>
    <n v="0"/>
    <s v="Lissi"/>
    <n v="2003"/>
    <n v="36"/>
    <n v="0"/>
    <n v="0"/>
    <n v="0"/>
    <n v="0"/>
    <n v="0"/>
    <n v="0"/>
    <n v="0"/>
    <n v="0"/>
    <n v="0"/>
    <n v="0"/>
    <n v="0"/>
    <n v="80"/>
    <n v="0"/>
    <n v="1"/>
    <n v="0"/>
    <s v="nej"/>
    <s v="Nej"/>
    <s v="Ja"/>
    <n v="0"/>
    <n v="0"/>
    <n v="0"/>
    <n v="0"/>
    <n v="0"/>
    <n v="0"/>
    <n v="0"/>
    <n v="0"/>
    <n v="0"/>
    <s v="produktionskøkken"/>
    <n v="0"/>
    <n v="0"/>
    <n v="0"/>
    <n v="0"/>
    <n v="0"/>
    <n v="0"/>
    <n v="0"/>
    <n v="0"/>
    <n v="0"/>
    <n v="0"/>
    <n v="0"/>
    <n v="0"/>
    <n v="0"/>
    <s v="Køkkendamen laver mad 4 dage om ugen. Den sidste dag laver en pædagogmedhjælper mad og køkkendamen passer børnene"/>
    <s v="Sine"/>
    <d v="2009-05-19T00:00:00"/>
    <n v="0"/>
    <n v="0"/>
    <n v="0"/>
    <n v="0"/>
    <n v="0"/>
    <n v="0"/>
    <n v="0"/>
    <n v="0"/>
    <n v="0"/>
    <n v="0"/>
    <n v="0"/>
    <n v="0"/>
    <n v="0"/>
    <n v="0"/>
    <n v="0"/>
    <n v="0"/>
    <n v="0"/>
    <n v="0"/>
    <n v="0"/>
    <n v="0"/>
    <n v="0"/>
    <n v="0"/>
    <n v="0"/>
    <n v="0"/>
    <n v="0"/>
    <n v="0"/>
    <n v="0"/>
    <n v="0"/>
    <n v="0"/>
    <n v="0"/>
    <n v="0"/>
    <n v="0"/>
    <x v="1"/>
    <s v="Nørrebro"/>
    <n v="33"/>
    <n v="0"/>
    <n v="0"/>
    <n v="0"/>
    <n v="0"/>
    <n v="0"/>
    <n v="0"/>
    <n v="0"/>
    <n v="0"/>
    <n v="0"/>
    <n v="0"/>
    <n v="0"/>
    <n v="0"/>
    <n v="0"/>
    <n v="99681.89"/>
  </r>
  <r>
    <x v="0"/>
    <n v="37277"/>
    <s v="Guldberg"/>
    <x v="2"/>
    <s v="Arresøgade 20"/>
    <n v="2200"/>
    <s v="København N"/>
    <s v="35 39 75 86"/>
    <s v="37277@buf.kk.dk"/>
    <s v="Lizette My Jøhncke"/>
    <n v="32551470"/>
    <n v="0"/>
    <s v="37277@buf.kk.dk"/>
    <s v="Vuggestue"/>
    <n v="24"/>
    <n v="0"/>
    <n v="0"/>
    <n v="0"/>
    <n v="0"/>
    <n v="0"/>
    <n v="0"/>
    <s v="Nej"/>
    <n v="0"/>
    <n v="0"/>
    <n v="5"/>
    <n v="5"/>
    <n v="5"/>
    <n v="5"/>
    <n v="0"/>
    <n v="0"/>
    <n v="0"/>
    <n v="0"/>
    <n v="0"/>
    <n v="0"/>
    <n v="138852"/>
    <n v="0"/>
    <n v="0"/>
    <s v="Ja"/>
    <n v="0"/>
    <n v="0"/>
    <n v="2009"/>
    <n v="30"/>
    <n v="0"/>
    <s v="ufaglært"/>
    <n v="0"/>
    <s v="hygiejne/køkkenkursus"/>
    <n v="0"/>
    <n v="0"/>
    <n v="0"/>
    <n v="0"/>
    <n v="0"/>
    <n v="0"/>
    <n v="0"/>
    <n v="98"/>
    <n v="0"/>
    <n v="2"/>
    <n v="0"/>
    <s v="Ja"/>
    <s v="Nej"/>
    <s v="Ja"/>
    <n v="0"/>
    <n v="0"/>
    <n v="0"/>
    <n v="0"/>
    <n v="0"/>
    <n v="0"/>
    <n v="0"/>
    <n v="0"/>
    <n v="0"/>
    <s v="produktionskøkken"/>
    <n v="0"/>
    <n v="0"/>
    <n v="0"/>
    <n v="0"/>
    <n v="0"/>
    <n v="0"/>
    <n v="0"/>
    <n v="0"/>
    <n v="0"/>
    <n v="0"/>
    <n v="0"/>
    <n v="0"/>
    <n v="0"/>
    <s v="Der bliver kun lavet mad i institutionen 2 dage om ugen. De andre dage får de leveret mad fra VIKAOSMAD"/>
    <s v="Sine"/>
    <d v="2009-05-19T00:00:00"/>
    <n v="0"/>
    <n v="0"/>
    <n v="0"/>
    <n v="0"/>
    <n v="0"/>
    <n v="0"/>
    <n v="0"/>
    <n v="0"/>
    <n v="0"/>
    <n v="0"/>
    <n v="0"/>
    <n v="0"/>
    <n v="0"/>
    <n v="0"/>
    <n v="0"/>
    <n v="0"/>
    <n v="0"/>
    <n v="0"/>
    <n v="0"/>
    <n v="0"/>
    <n v="0"/>
    <n v="0"/>
    <n v="0"/>
    <n v="0"/>
    <n v="0"/>
    <n v="0"/>
    <n v="0"/>
    <n v="0"/>
    <n v="0"/>
    <n v="0"/>
    <n v="0"/>
    <n v="0"/>
    <x v="1"/>
    <s v="Nørrebro"/>
    <n v="24"/>
    <n v="0"/>
    <n v="0"/>
    <n v="0"/>
    <n v="0"/>
    <n v="0"/>
    <n v="0"/>
    <n v="0"/>
    <n v="0"/>
    <n v="0"/>
    <n v="0"/>
    <n v="0"/>
    <n v="0"/>
    <n v="0"/>
    <n v="123781.31"/>
  </r>
  <r>
    <x v="0"/>
    <n v="37467"/>
    <s v="Stenrosen"/>
    <x v="2"/>
    <s v="Titangade 7"/>
    <n v="2200"/>
    <s v="København N"/>
    <s v="35 31 70 50"/>
    <s v="37467@buf.kk.dk"/>
    <s v="Linda Hansen"/>
    <n v="0"/>
    <n v="0"/>
    <s v="37467@buf.kk.dk"/>
    <s v="Vuggestue"/>
    <n v="72"/>
    <n v="0"/>
    <n v="0"/>
    <n v="0"/>
    <n v="0"/>
    <n v="0"/>
    <n v="0"/>
    <n v="0"/>
    <n v="0"/>
    <n v="0"/>
    <n v="5"/>
    <n v="5"/>
    <n v="5"/>
    <n v="5"/>
    <n v="0"/>
    <n v="0"/>
    <n v="0"/>
    <n v="0"/>
    <n v="0"/>
    <n v="0"/>
    <n v="215000"/>
    <n v="0"/>
    <n v="0"/>
    <s v="Ja"/>
    <n v="0"/>
    <s v="Thomas Andersen"/>
    <n v="2009"/>
    <n v="37"/>
    <n v="0"/>
    <s v="kok"/>
    <s v="hotel, restaurant, arb. I London på sushi restaurant"/>
    <n v="0"/>
    <s v="Christian Cumberland"/>
    <n v="2006"/>
    <n v="37"/>
    <n v="0"/>
    <s v="catering kantine assistent"/>
    <s v="div. Praktik"/>
    <n v="0"/>
    <n v="95"/>
    <n v="0"/>
    <n v="2"/>
    <n v="0"/>
    <s v="nej"/>
    <s v="ja"/>
    <s v="Ja"/>
    <n v="0"/>
    <n v="0"/>
    <n v="0"/>
    <n v="0"/>
    <n v="0"/>
    <n v="0"/>
    <n v="0"/>
    <n v="0"/>
    <n v="0"/>
    <s v="produktionskøkken"/>
    <s v="Ja"/>
    <n v="0"/>
    <n v="0"/>
    <n v="0"/>
    <n v="0"/>
    <n v="0"/>
    <n v="0"/>
    <n v="0"/>
    <n v="0"/>
    <n v="0"/>
    <n v="0"/>
    <n v="0"/>
    <n v="0"/>
    <n v="0"/>
    <s v="Birgitte"/>
    <d v="2009-03-31T00:00:00"/>
    <n v="0"/>
    <n v="0"/>
    <n v="1"/>
    <n v="5"/>
    <n v="0"/>
    <n v="0"/>
    <n v="1"/>
    <n v="0"/>
    <n v="10"/>
    <n v="0"/>
    <n v="0"/>
    <n v="3"/>
    <n v="0"/>
    <n v="0"/>
    <n v="0"/>
    <n v="0"/>
    <n v="0"/>
    <n v="2"/>
    <n v="1"/>
    <n v="1"/>
    <n v="2"/>
    <s v="Miele"/>
    <n v="8"/>
    <s v="Ja"/>
    <n v="30"/>
    <s v="Nej"/>
    <s v="Ja"/>
    <s v="ja"/>
    <n v="3"/>
    <s v="God plads"/>
    <s v="Institutionen vel gerne lave mad til Titania, Titansgade (børnehave.. Måske vuggestue?)"/>
    <n v="0"/>
    <x v="0"/>
    <s v="Nørrebro"/>
    <n v="72"/>
    <n v="0"/>
    <n v="0"/>
    <n v="0"/>
    <n v="0"/>
    <n v="0"/>
    <n v="0"/>
    <n v="0"/>
    <n v="0"/>
    <n v="0"/>
    <n v="0"/>
    <n v="0"/>
    <n v="0"/>
    <n v="0"/>
    <n v="243463.6"/>
  </r>
  <r>
    <x v="0"/>
    <n v="35226"/>
    <s v="Vuggestuen Solsikken"/>
    <x v="3"/>
    <s v="Annexstræde 29"/>
    <n v="2500"/>
    <s v="Valby"/>
    <s v="36 16 23 11"/>
    <s v="35226@buf.kk.dk"/>
    <s v="Lisbet Vatne Nielsen"/>
    <n v="38331506"/>
    <n v="0"/>
    <s v="vuggesol@mail.dk"/>
    <s v="Vuggestue"/>
    <n v="22"/>
    <n v="0"/>
    <n v="0"/>
    <n v="0"/>
    <n v="0"/>
    <n v="0"/>
    <n v="0"/>
    <s v="Nej"/>
    <n v="0"/>
    <n v="0"/>
    <n v="5"/>
    <n v="5"/>
    <n v="5"/>
    <n v="5"/>
    <n v="0"/>
    <n v="0"/>
    <n v="0"/>
    <n v="0"/>
    <n v="0"/>
    <n v="0"/>
    <n v="80000"/>
    <n v="0"/>
    <n v="0"/>
    <s v="Ja"/>
    <s v="nej"/>
    <s v="Rasmus Mortensen"/>
    <n v="2008"/>
    <n v="24"/>
    <n v="0"/>
    <s v="kok"/>
    <s v="Udlært for 1 ½ år siden"/>
    <s v="%"/>
    <n v="0"/>
    <n v="0"/>
    <n v="0"/>
    <n v="0"/>
    <n v="0"/>
    <n v="0"/>
    <n v="0"/>
    <n v="40"/>
    <n v="0"/>
    <n v="2"/>
    <n v="0"/>
    <s v="Ja"/>
    <s v="Nej"/>
    <s v="Ja"/>
    <s v="Ja"/>
    <n v="0"/>
    <s v="Ja"/>
    <n v="0"/>
    <s v="Ja"/>
    <n v="0"/>
    <s v="ja"/>
    <n v="0"/>
    <n v="0"/>
    <s v="produktionskøkken"/>
    <s v="Ja"/>
    <s v="Mindre"/>
    <s v="Ingen"/>
    <s v="Nej"/>
    <s v="Vil gerne have ny emhætte"/>
    <n v="0"/>
    <n v="0"/>
    <n v="0"/>
    <n v="0"/>
    <n v="0"/>
    <n v="0"/>
    <n v="0"/>
    <n v="0"/>
    <n v="0"/>
    <s v="Cathrine / Nanna"/>
    <d v="2009-02-12T00:00:00"/>
    <n v="0"/>
    <n v="1"/>
    <n v="0"/>
    <n v="0"/>
    <n v="0"/>
    <n v="2"/>
    <n v="0"/>
    <n v="0"/>
    <n v="0"/>
    <n v="0"/>
    <n v="1"/>
    <n v="0"/>
    <n v="1"/>
    <n v="0"/>
    <n v="0"/>
    <n v="0"/>
    <n v="1"/>
    <n v="0"/>
    <n v="0"/>
    <n v="1"/>
    <n v="25"/>
    <s v="Miele"/>
    <n v="3"/>
    <s v="Nej"/>
    <n v="0"/>
    <s v="Nej"/>
    <s v="Ja"/>
    <s v="Nej"/>
    <n v="1"/>
    <s v="Begrænset"/>
    <s v="Skabsplads i køkken"/>
    <n v="0"/>
    <x v="1"/>
    <s v="Valby"/>
    <n v="22"/>
    <n v="0"/>
    <n v="0"/>
    <n v="0"/>
    <n v="0"/>
    <n v="0"/>
    <n v="0"/>
    <n v="0"/>
    <n v="0"/>
    <n v="0"/>
    <n v="0"/>
    <n v="0"/>
    <n v="0"/>
    <n v="0"/>
    <n v="69527.88"/>
  </r>
  <r>
    <x v="0"/>
    <n v="35275"/>
    <s v="Kastaniehuset"/>
    <x v="3"/>
    <s v="Vigerslev Allé 175"/>
    <n v="2500"/>
    <s v="Valby"/>
    <n v="36464587"/>
    <s v="35275@buf.kk.dk"/>
    <s v="Connie Feldmann"/>
    <n v="36164048"/>
    <n v="0"/>
    <s v="35275@buf.kk.dk"/>
    <s v="Vuggestue"/>
    <n v="33"/>
    <n v="0"/>
    <n v="0"/>
    <n v="0"/>
    <n v="0"/>
    <n v="0"/>
    <n v="0"/>
    <s v="Nej"/>
    <n v="0"/>
    <n v="0"/>
    <n v="5"/>
    <n v="5"/>
    <n v="5"/>
    <n v="5"/>
    <n v="0"/>
    <n v="0"/>
    <n v="0"/>
    <n v="0"/>
    <n v="0"/>
    <n v="0"/>
    <n v="100625"/>
    <n v="0"/>
    <n v="0"/>
    <s v="Ja"/>
    <n v="0"/>
    <s v="Dorthe"/>
    <n v="0"/>
    <n v="30"/>
    <n v="0"/>
    <s v="ufaglært"/>
    <n v="0"/>
    <n v="0"/>
    <n v="0"/>
    <n v="0"/>
    <n v="0"/>
    <n v="0"/>
    <n v="0"/>
    <n v="0"/>
    <n v="0"/>
    <n v="25"/>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Valby"/>
    <n v="33"/>
    <n v="0"/>
    <n v="0"/>
    <n v="0"/>
    <n v="0"/>
    <n v="0"/>
    <n v="0"/>
    <n v="0"/>
    <n v="0"/>
    <n v="0"/>
    <n v="0"/>
    <n v="0"/>
    <n v="0"/>
    <n v="0"/>
    <n v="94842.51"/>
  </r>
  <r>
    <x v="0"/>
    <n v="37220"/>
    <s v="Vuggestuen Regnbuen"/>
    <x v="3"/>
    <s v="Lukretiavej 12"/>
    <n v="2500"/>
    <s v="Valby"/>
    <s v="36 16 99 97"/>
    <s v="37220@buf.kk.dk"/>
    <s v="katrina Hoffmark"/>
    <n v="38747778"/>
    <n v="36169997"/>
    <s v="37220@buf.kk.dk"/>
    <s v="Vuggestue"/>
    <n v="33"/>
    <n v="0"/>
    <n v="0"/>
    <n v="0"/>
    <n v="0"/>
    <n v="0"/>
    <n v="0"/>
    <n v="0"/>
    <n v="0"/>
    <n v="0"/>
    <n v="5"/>
    <n v="5"/>
    <n v="5"/>
    <n v="5"/>
    <n v="0"/>
    <n v="0"/>
    <n v="0"/>
    <n v="0"/>
    <n v="0"/>
    <n v="0"/>
    <n v="120000"/>
    <n v="0"/>
    <n v="0"/>
    <s v="Ja"/>
    <n v="0"/>
    <s v="Lone Ottesen"/>
    <n v="0"/>
    <n v="32"/>
    <n v="0"/>
    <s v="ufaglært"/>
    <n v="0"/>
    <s v="div. Kurser"/>
    <n v="0"/>
    <n v="0"/>
    <n v="0"/>
    <n v="0"/>
    <n v="0"/>
    <n v="0"/>
    <n v="0"/>
    <n v="92"/>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Valby"/>
    <n v="36"/>
    <n v="0"/>
    <n v="0"/>
    <n v="0"/>
    <n v="0"/>
    <n v="0"/>
    <n v="0"/>
    <n v="0"/>
    <n v="0"/>
    <n v="0"/>
    <n v="0"/>
    <n v="0"/>
    <n v="0"/>
    <n v="0"/>
    <n v="118815.93"/>
  </r>
  <r>
    <x v="0"/>
    <n v="37283"/>
    <s v="Vuggestuen Kongehuset"/>
    <x v="3"/>
    <s v="Sjælør Boulevard 153"/>
    <n v="2500"/>
    <s v="Valby"/>
    <s v="36 16 88 85"/>
    <s v="fk31@buf.kk.dk"/>
    <s v="Dorte Psilander"/>
    <n v="38713276"/>
    <n v="36168885"/>
    <s v="37283@buf.kk.dk"/>
    <s v="Vuggestue"/>
    <n v="48"/>
    <n v="0"/>
    <n v="0"/>
    <n v="0"/>
    <n v="0"/>
    <n v="0"/>
    <n v="0"/>
    <n v="0"/>
    <n v="0"/>
    <n v="0"/>
    <n v="5"/>
    <n v="5"/>
    <n v="4"/>
    <n v="5"/>
    <n v="0"/>
    <n v="0"/>
    <n v="0"/>
    <n v="0"/>
    <n v="0"/>
    <n v="0"/>
    <n v="120000"/>
    <n v="0"/>
    <n v="0"/>
    <s v="Ja"/>
    <n v="0"/>
    <s v="Elsemarie"/>
    <n v="0"/>
    <n v="32"/>
    <n v="0"/>
    <s v="smørrebrødsjomfru"/>
    <n v="0"/>
    <n v="0"/>
    <n v="0"/>
    <n v="0"/>
    <n v="0"/>
    <n v="0"/>
    <n v="0"/>
    <n v="0"/>
    <n v="0"/>
    <n v="85"/>
    <n v="0"/>
    <n v="1"/>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Valby"/>
    <n v="48"/>
    <n v="0"/>
    <n v="0"/>
    <n v="0"/>
    <n v="0"/>
    <n v="0"/>
    <n v="0"/>
    <n v="0"/>
    <n v="0"/>
    <n v="0"/>
    <n v="0"/>
    <n v="0"/>
    <n v="0"/>
    <n v="0"/>
    <n v="116524.93"/>
  </r>
  <r>
    <x v="0"/>
    <n v="37296"/>
    <s v="Vuggestuen Mosestykket"/>
    <x v="3"/>
    <s v="Mosestykket 5"/>
    <n v="2500"/>
    <s v="Valby"/>
    <s v="36 30 85 41"/>
    <s v="nina.nyberg@buf.kk.dk"/>
    <s v="Nina Petersen Nyberg"/>
    <n v="36727980"/>
    <n v="0"/>
    <s v="37296@buf.kk.dk"/>
    <s v="Vuggestue"/>
    <n v="40"/>
    <n v="0"/>
    <n v="0"/>
    <n v="0"/>
    <n v="0"/>
    <n v="0"/>
    <n v="0"/>
    <n v="0"/>
    <n v="0"/>
    <n v="0"/>
    <n v="5"/>
    <n v="5"/>
    <n v="4"/>
    <n v="5"/>
    <n v="0"/>
    <n v="0"/>
    <n v="0"/>
    <n v="0"/>
    <n v="0"/>
    <n v="0"/>
    <n v="110000"/>
    <n v="0"/>
    <n v="0"/>
    <s v="Ja"/>
    <n v="0"/>
    <s v="Isra Muhamed"/>
    <n v="0"/>
    <n v="33"/>
    <n v="0"/>
    <s v="ufaglært"/>
    <n v="0"/>
    <s v="hygiejnekursus"/>
    <n v="0"/>
    <n v="0"/>
    <n v="0"/>
    <n v="0"/>
    <n v="0"/>
    <n v="0"/>
    <n v="0"/>
    <n v="90"/>
    <n v="0"/>
    <n v="1"/>
    <n v="0"/>
    <s v="Ja"/>
    <s v="Nej"/>
    <s v="Ja"/>
    <n v="0"/>
    <n v="0"/>
    <n v="0"/>
    <n v="0"/>
    <n v="0"/>
    <n v="0"/>
    <n v="0"/>
    <n v="0"/>
    <n v="0"/>
    <s v="produktionskøkken"/>
    <n v="0"/>
    <n v="0"/>
    <n v="0"/>
    <n v="0"/>
    <n v="0"/>
    <n v="0"/>
    <n v="0"/>
    <n v="0"/>
    <n v="0"/>
    <n v="0"/>
    <n v="0"/>
    <n v="0"/>
    <n v="0"/>
    <n v="0"/>
    <s v="Sine"/>
    <d v="2009-06-22T00:00:00"/>
    <n v="0"/>
    <n v="0"/>
    <n v="0"/>
    <n v="0"/>
    <n v="0"/>
    <n v="0"/>
    <n v="0"/>
    <n v="0"/>
    <n v="0"/>
    <n v="0"/>
    <n v="0"/>
    <n v="0"/>
    <n v="0"/>
    <n v="0"/>
    <n v="0"/>
    <n v="0"/>
    <n v="0"/>
    <n v="0"/>
    <n v="0"/>
    <n v="0"/>
    <n v="0"/>
    <n v="0"/>
    <n v="0"/>
    <n v="0"/>
    <n v="0"/>
    <n v="0"/>
    <n v="0"/>
    <n v="0"/>
    <n v="0"/>
    <n v="0"/>
    <n v="0"/>
    <n v="0"/>
    <x v="1"/>
    <s v="Valby"/>
    <n v="44"/>
    <n v="0"/>
    <n v="0"/>
    <n v="0"/>
    <n v="0"/>
    <n v="0"/>
    <n v="0"/>
    <n v="0"/>
    <n v="0"/>
    <n v="0"/>
    <n v="0"/>
    <n v="0"/>
    <n v="0"/>
    <n v="0"/>
    <n v="107868.95"/>
  </r>
  <r>
    <x v="0"/>
    <n v="35227"/>
    <s v="Vuggestuen Voldparken"/>
    <x v="4"/>
    <s v="Arildsgård 9"/>
    <n v="2700"/>
    <s v="Brønshøj"/>
    <s v="38 60 17 55"/>
    <s v="35227@buf.kk.dk"/>
    <s v="Henrik Hansen"/>
    <n v="38800898"/>
    <n v="0"/>
    <s v="35227@buf.kk.dk"/>
    <s v="Vuggestue"/>
    <n v="72"/>
    <n v="0"/>
    <n v="0"/>
    <n v="0"/>
    <n v="0"/>
    <n v="0"/>
    <n v="0"/>
    <n v="0"/>
    <n v="0"/>
    <n v="0"/>
    <n v="5"/>
    <n v="5"/>
    <n v="4"/>
    <n v="5"/>
    <n v="0"/>
    <n v="0"/>
    <n v="0"/>
    <n v="0"/>
    <n v="0"/>
    <n v="0"/>
    <n v="250000"/>
    <n v="0"/>
    <n v="0"/>
    <s v="Ja"/>
    <n v="0"/>
    <s v="Gennet"/>
    <n v="0"/>
    <n v="35"/>
    <n v="0"/>
    <s v="kantineassistent"/>
    <n v="0"/>
    <n v="0"/>
    <n v="0"/>
    <n v="0"/>
    <n v="0"/>
    <n v="0"/>
    <n v="0"/>
    <n v="0"/>
    <n v="0"/>
    <n v="35"/>
    <n v="0"/>
    <n v="1"/>
    <n v="0"/>
    <s v="Ja"/>
    <s v="Nej"/>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Vanløse/Brønshøj-Husum"/>
    <n v="67"/>
    <n v="0"/>
    <n v="0"/>
    <n v="0"/>
    <n v="0"/>
    <n v="0"/>
    <n v="0"/>
    <n v="0"/>
    <n v="0"/>
    <n v="0"/>
    <n v="0"/>
    <n v="0"/>
    <n v="0"/>
    <n v="0"/>
    <n v="196831.41"/>
  </r>
  <r>
    <x v="0"/>
    <n v="35248"/>
    <s v="Korsagergård Vuggestue"/>
    <x v="4"/>
    <s v="Korsager Allé 16"/>
    <n v="2700"/>
    <s v="Brønshøj"/>
    <s v="38 28 06 50"/>
    <s v="35248@buf.kk.dk"/>
    <s v="Pia Mackeldey"/>
    <n v="39400150"/>
    <n v="0"/>
    <s v="35248@buf.kk.dk"/>
    <s v="Vuggestue"/>
    <n v="44"/>
    <n v="0"/>
    <n v="0"/>
    <n v="0"/>
    <n v="0"/>
    <n v="0"/>
    <n v="0"/>
    <n v="0"/>
    <n v="0"/>
    <n v="0"/>
    <n v="5"/>
    <n v="5"/>
    <n v="3"/>
    <n v="5"/>
    <n v="0"/>
    <n v="0"/>
    <n v="0"/>
    <n v="0"/>
    <n v="0"/>
    <n v="0"/>
    <n v="132000"/>
    <n v="0"/>
    <n v="0"/>
    <s v="Ja"/>
    <n v="0"/>
    <n v="0"/>
    <n v="0"/>
    <n v="33"/>
    <n v="0"/>
    <s v="ufaglært"/>
    <s v="20 års erfaring fra vuggestue"/>
    <n v="0"/>
    <n v="0"/>
    <n v="0"/>
    <n v="0"/>
    <n v="0"/>
    <n v="0"/>
    <n v="0"/>
    <n v="0"/>
    <n v="90"/>
    <n v="0"/>
    <n v="1"/>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44"/>
    <n v="0"/>
    <n v="0"/>
    <n v="0"/>
    <n v="0"/>
    <n v="0"/>
    <n v="0"/>
    <n v="0"/>
    <n v="0"/>
    <n v="0"/>
    <n v="0"/>
    <n v="0"/>
    <n v="0"/>
    <n v="0"/>
    <n v="98809.35"/>
  </r>
  <r>
    <x v="0"/>
    <n v="35259"/>
    <s v="Adventskirkens Vuggestue"/>
    <x v="4"/>
    <s v="Randbølvej 63"/>
    <n v="2720"/>
    <s v="Vanløse"/>
    <s v="38 77 03 30"/>
    <s v="35259@buf.kk.dk"/>
    <s v="Tina Pedersen"/>
    <n v="38609125"/>
    <n v="0"/>
    <s v="35259@buf.kk.dk"/>
    <s v="Vuggestue"/>
    <n v="64"/>
    <n v="0"/>
    <n v="0"/>
    <n v="0"/>
    <n v="0"/>
    <n v="0"/>
    <n v="0"/>
    <s v="ja"/>
    <n v="2"/>
    <n v="1"/>
    <n v="5"/>
    <n v="5"/>
    <n v="0"/>
    <n v="5"/>
    <n v="0"/>
    <n v="0"/>
    <n v="0"/>
    <n v="0"/>
    <n v="0"/>
    <n v="0"/>
    <n v="100000"/>
    <n v="0"/>
    <n v="0"/>
    <n v="0"/>
    <n v="0"/>
    <n v="0"/>
    <n v="0"/>
    <n v="0"/>
    <n v="0"/>
    <n v="0"/>
    <n v="0"/>
    <n v="0"/>
    <n v="0"/>
    <n v="0"/>
    <n v="0"/>
    <n v="0"/>
    <n v="0"/>
    <n v="0"/>
    <n v="0"/>
    <n v="80"/>
    <n v="0"/>
    <n v="2"/>
    <n v="0"/>
    <s v="Ja"/>
    <s v="Nej"/>
    <s v="Ja"/>
    <s v="Ja"/>
    <n v="0"/>
    <s v="Ja"/>
    <n v="0"/>
    <s v="Ja"/>
    <s v="vil gerne lave mad, men vil have køkkenpersonale til at lave maden"/>
    <s v="Nej"/>
    <s v="vil gerne have vores hjælp"/>
    <n v="0"/>
    <s v="produktionskøkken"/>
    <s v="nej"/>
    <n v="0"/>
    <n v="0"/>
    <n v="0"/>
    <s v="Køkkenet har ikke været brugt i 7 år så der skal en større gennemgang af bl.a. opvaskemaskine, komfur etc. Samt grundig rengøring inden køkkenets tilstand kan vurderes"/>
    <n v="0"/>
    <n v="0"/>
    <n v="0"/>
    <n v="0"/>
    <n v="0"/>
    <n v="0"/>
    <n v="0"/>
    <n v="0"/>
    <s v="Der kan laves mad fra 1. jan 2010 hvis ovenstående gennemgåes. På sigt vil en renovering af eksisterende køkken komme på tale."/>
    <s v="Lone Voss / Sine"/>
    <d v="2009-03-05T00:00:00"/>
    <n v="0"/>
    <n v="0"/>
    <n v="1"/>
    <n v="4"/>
    <n v="0"/>
    <n v="0"/>
    <n v="1"/>
    <n v="0"/>
    <n v="3"/>
    <n v="1"/>
    <n v="1"/>
    <n v="0"/>
    <n v="1"/>
    <n v="0"/>
    <n v="0"/>
    <n v="0"/>
    <n v="0"/>
    <n v="0"/>
    <n v="1"/>
    <n v="1"/>
    <n v="2"/>
    <s v="Ken"/>
    <n v="0"/>
    <s v="Nej"/>
    <n v="0"/>
    <s v="Nej"/>
    <s v="Nej"/>
    <s v="Nej"/>
    <n v="2"/>
    <s v="God plads"/>
    <s v="Fysisk liggere lagerrum i kælderen. Dårlig tilgangsforhold"/>
    <n v="0"/>
    <x v="1"/>
    <s v="Vanløse/Brønshøj-Husum"/>
    <n v="64"/>
    <n v="0"/>
    <n v="0"/>
    <n v="0"/>
    <n v="0"/>
    <n v="0"/>
    <n v="0"/>
    <n v="0"/>
    <n v="0"/>
    <n v="0"/>
    <n v="0"/>
    <n v="0"/>
    <n v="0"/>
    <n v="0"/>
    <n v="79325.75"/>
  </r>
  <r>
    <x v="0"/>
    <n v="35268"/>
    <s v="Ungdomsgårdens Vuggestue"/>
    <x v="4"/>
    <s v="Smørumvej 197"/>
    <n v="2700"/>
    <s v="Brønshøj"/>
    <s v="38 28 17 62"/>
    <s v="35268@buf.kk.dk"/>
    <s v="Hanne Blomhøj"/>
    <n v="38801433"/>
    <n v="0"/>
    <s v="35268@buf.kk.dk"/>
    <s v="Vuggestue"/>
    <n v="53"/>
    <n v="0"/>
    <n v="0"/>
    <n v="0"/>
    <n v="0"/>
    <n v="0"/>
    <n v="0"/>
    <n v="0"/>
    <n v="0"/>
    <n v="0"/>
    <n v="5"/>
    <n v="5"/>
    <n v="5"/>
    <n v="5"/>
    <n v="0"/>
    <n v="0"/>
    <n v="0"/>
    <n v="0"/>
    <n v="0"/>
    <n v="0"/>
    <n v="180000"/>
    <n v="0"/>
    <n v="0"/>
    <s v="Ja"/>
    <n v="0"/>
    <s v="Sonja"/>
    <n v="0"/>
    <n v="37"/>
    <n v="0"/>
    <s v="køkkenleder"/>
    <n v="0"/>
    <n v="0"/>
    <s v="Kirsten"/>
    <n v="0"/>
    <n v="20"/>
    <n v="0"/>
    <s v="ufaglært"/>
    <n v="0"/>
    <n v="0"/>
    <n v="100"/>
    <n v="0"/>
    <n v="0"/>
    <n v="0"/>
    <n v="0"/>
    <n v="0"/>
    <n v="0"/>
    <n v="0"/>
    <n v="0"/>
    <n v="0"/>
    <n v="0"/>
    <n v="0"/>
    <n v="0"/>
    <n v="0"/>
    <n v="0"/>
    <n v="0"/>
    <s v="produktionskøkken"/>
    <n v="0"/>
    <n v="0"/>
    <n v="0"/>
    <n v="0"/>
    <n v="0"/>
    <n v="0"/>
    <n v="0"/>
    <n v="0"/>
    <n v="0"/>
    <n v="0"/>
    <n v="0"/>
    <n v="0"/>
    <n v="0"/>
    <n v="0"/>
    <s v="Sine"/>
    <d v="2009-06-09T00:00:00"/>
    <n v="0"/>
    <n v="0"/>
    <n v="0"/>
    <n v="0"/>
    <n v="0"/>
    <n v="0"/>
    <n v="0"/>
    <n v="0"/>
    <n v="0"/>
    <n v="0"/>
    <n v="0"/>
    <n v="0"/>
    <n v="0"/>
    <n v="0"/>
    <n v="0"/>
    <n v="0"/>
    <n v="0"/>
    <n v="0"/>
    <n v="0"/>
    <n v="0"/>
    <n v="0"/>
    <n v="0"/>
    <n v="0"/>
    <n v="0"/>
    <n v="0"/>
    <n v="0"/>
    <n v="0"/>
    <n v="0"/>
    <n v="0"/>
    <n v="0"/>
    <n v="0"/>
    <n v="0"/>
    <x v="1"/>
    <s v="Vanløse/Brønshøj-Husum"/>
    <n v="53"/>
    <n v="0"/>
    <n v="0"/>
    <n v="0"/>
    <n v="0"/>
    <n v="0"/>
    <n v="0"/>
    <n v="0"/>
    <n v="0"/>
    <n v="0"/>
    <n v="0"/>
    <n v="0"/>
    <n v="0"/>
    <n v="0"/>
    <n v="144070.38"/>
  </r>
  <r>
    <x v="0"/>
    <n v="35278"/>
    <s v="Vuggestuen  "/>
    <x v="4"/>
    <s v="Præstegårds Allé 29"/>
    <n v="2700"/>
    <s v="Brønshøj"/>
    <s v="38 28 38 66"/>
    <s v="35278@buf.kk.dk"/>
    <s v="Lisbeth Maj Jensen"/>
    <n v="38800620"/>
    <n v="0"/>
    <s v="35278@buf.kk.dk"/>
    <s v="Vuggestue"/>
    <n v="20"/>
    <n v="0"/>
    <n v="0"/>
    <n v="0"/>
    <n v="0"/>
    <n v="0"/>
    <n v="0"/>
    <s v="Nej"/>
    <n v="0"/>
    <n v="0"/>
    <n v="5"/>
    <n v="5"/>
    <n v="4"/>
    <n v="5"/>
    <n v="0"/>
    <n v="0"/>
    <n v="0"/>
    <n v="0"/>
    <n v="0"/>
    <n v="0"/>
    <n v="60000"/>
    <n v="0"/>
    <n v="0"/>
    <s v="Ja"/>
    <n v="0"/>
    <s v="Anette"/>
    <n v="0"/>
    <n v="20"/>
    <n v="0"/>
    <s v="Husholdningslærer fra Suhrs"/>
    <n v="0"/>
    <n v="0"/>
    <n v="0"/>
    <n v="0"/>
    <n v="0"/>
    <n v="0"/>
    <n v="0"/>
    <n v="0"/>
    <n v="0"/>
    <n v="75"/>
    <n v="0"/>
    <n v="2"/>
    <n v="0"/>
    <s v="Ja"/>
    <s v="ja"/>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20"/>
    <n v="0"/>
    <n v="0"/>
    <n v="0"/>
    <n v="0"/>
    <n v="0"/>
    <n v="0"/>
    <n v="0"/>
    <n v="0"/>
    <n v="0"/>
    <n v="0"/>
    <n v="0"/>
    <n v="0"/>
    <n v="0"/>
    <n v="58546.1"/>
  </r>
  <r>
    <x v="0"/>
    <n v="37208"/>
    <s v="Kastanie Alle"/>
    <x v="4"/>
    <s v="Kastanie Allé 2D"/>
    <n v="2720"/>
    <s v="Vanløse"/>
    <s v="38 74 79 26"/>
    <s v="37208@buf.kk.dk"/>
    <s v="Jonna Ranild"/>
    <n v="38747524"/>
    <n v="38747926"/>
    <s v="37208@buf.kk.dk"/>
    <s v="Vuggestue"/>
    <n v="60"/>
    <n v="0"/>
    <n v="0"/>
    <n v="0"/>
    <n v="0"/>
    <n v="0"/>
    <n v="0"/>
    <s v="Nej"/>
    <n v="0"/>
    <n v="0"/>
    <n v="5"/>
    <n v="0"/>
    <n v="5"/>
    <n v="5"/>
    <n v="0"/>
    <n v="0"/>
    <n v="0"/>
    <n v="0"/>
    <n v="0"/>
    <n v="0"/>
    <n v="140000"/>
    <n v="0"/>
    <n v="0"/>
    <s v="Ja"/>
    <n v="0"/>
    <s v="Annie"/>
    <n v="0"/>
    <n v="32"/>
    <n v="0"/>
    <s v="Ufaglært"/>
    <n v="0"/>
    <n v="0"/>
    <n v="0"/>
    <n v="0"/>
    <n v="0"/>
    <n v="0"/>
    <n v="0"/>
    <n v="0"/>
    <n v="0"/>
    <n v="92"/>
    <n v="0"/>
    <n v="1"/>
    <n v="0"/>
    <s v="Ja"/>
    <s v="ja"/>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60"/>
    <n v="0"/>
    <n v="0"/>
    <n v="0"/>
    <n v="0"/>
    <n v="0"/>
    <n v="0"/>
    <n v="0"/>
    <n v="0"/>
    <n v="0"/>
    <n v="0"/>
    <n v="0"/>
    <n v="0"/>
    <n v="0"/>
    <n v="162619.82"/>
  </r>
  <r>
    <x v="0"/>
    <n v="37209"/>
    <s v="Vuggestuen Haletudsen"/>
    <x v="4"/>
    <s v="Kabbelejevej 8"/>
    <n v="2700"/>
    <s v="Brønshøj"/>
    <s v="38 80 02 40"/>
    <s v="s460@buf.kk.dk"/>
    <s v="Jette Saltoft Pedersen"/>
    <n v="0"/>
    <n v="0"/>
    <s v="37209@buf.kk.dk"/>
    <s v="Vuggestue"/>
    <n v="33"/>
    <n v="0"/>
    <n v="0"/>
    <n v="0"/>
    <n v="0"/>
    <n v="0"/>
    <n v="0"/>
    <s v="Nej"/>
    <n v="0"/>
    <n v="0"/>
    <n v="5"/>
    <n v="5"/>
    <n v="3"/>
    <n v="5"/>
    <n v="0"/>
    <n v="0"/>
    <n v="0"/>
    <n v="0"/>
    <n v="0"/>
    <n v="0"/>
    <n v="95557"/>
    <n v="0"/>
    <n v="0"/>
    <s v="Ja"/>
    <n v="0"/>
    <n v="0"/>
    <n v="0"/>
    <n v="21"/>
    <n v="0"/>
    <s v="ufaglært"/>
    <n v="0"/>
    <n v="0"/>
    <n v="0"/>
    <n v="0"/>
    <n v="0"/>
    <n v="0"/>
    <n v="0"/>
    <n v="0"/>
    <n v="0"/>
    <n v="95"/>
    <n v="0"/>
    <n v="1"/>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33"/>
    <n v="0"/>
    <n v="0"/>
    <n v="0"/>
    <n v="0"/>
    <n v="0"/>
    <n v="0"/>
    <n v="0"/>
    <n v="0"/>
    <n v="0"/>
    <n v="0"/>
    <n v="0"/>
    <n v="0"/>
    <n v="0"/>
    <n v="67514.679999999993"/>
  </r>
  <r>
    <x v="0"/>
    <n v="37212"/>
    <s v="Rødkilde vuggestue"/>
    <x v="4"/>
    <s v="Bellahøjvej 48"/>
    <n v="2700"/>
    <s v="Brønshøj"/>
    <s v="38 60 36 31"/>
    <s v="37212@buf.kk.dk"/>
    <s v="Lisbeth Helene Kisum"/>
    <n v="0"/>
    <n v="38603631"/>
    <s v="37212@buf.kk.dk"/>
    <s v="Vuggestue"/>
    <n v="84"/>
    <n v="0"/>
    <n v="0"/>
    <n v="0"/>
    <n v="0"/>
    <n v="0"/>
    <n v="0"/>
    <s v="Nej"/>
    <n v="0"/>
    <n v="0"/>
    <n v="5"/>
    <n v="5"/>
    <n v="5"/>
    <n v="5"/>
    <n v="0"/>
    <n v="0"/>
    <n v="0"/>
    <n v="0"/>
    <n v="0"/>
    <n v="0"/>
    <n v="189940"/>
    <n v="0"/>
    <n v="0"/>
    <s v="Ja"/>
    <n v="0"/>
    <s v="Anne Dorit"/>
    <n v="0"/>
    <n v="35"/>
    <n v="0"/>
    <s v="Ufaglært"/>
    <n v="0"/>
    <n v="0"/>
    <s v="Lotte"/>
    <n v="0"/>
    <n v="30"/>
    <n v="0"/>
    <s v="Tjener"/>
    <n v="0"/>
    <n v="0"/>
    <n v="90"/>
    <n v="0"/>
    <n v="1"/>
    <n v="0"/>
    <s v="Ja"/>
    <s v="ja"/>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80"/>
    <n v="0"/>
    <n v="0"/>
    <n v="0"/>
    <n v="0"/>
    <n v="0"/>
    <n v="0"/>
    <n v="0"/>
    <n v="0"/>
    <n v="0"/>
    <n v="0"/>
    <n v="0"/>
    <n v="0"/>
    <n v="0"/>
    <n v="189940.1"/>
  </r>
  <r>
    <x v="0"/>
    <n v="37213"/>
    <s v="Stoppestedet"/>
    <x v="4"/>
    <s v="Husumvej 40"/>
    <n v="2700"/>
    <s v="Brønshøj"/>
    <s v="38 28 02 26"/>
    <s v="37213@buf.kk.dk"/>
    <s v="Helle Marianne Søemod"/>
    <n v="0"/>
    <n v="0"/>
    <s v="37213@buf.kk.dk"/>
    <s v="Vuggestue"/>
    <n v="22"/>
    <n v="0"/>
    <n v="0"/>
    <n v="0"/>
    <n v="0"/>
    <n v="0"/>
    <n v="0"/>
    <s v="Nej"/>
    <n v="0"/>
    <n v="0"/>
    <n v="5"/>
    <n v="5"/>
    <n v="4"/>
    <n v="5"/>
    <n v="0"/>
    <n v="0"/>
    <n v="0"/>
    <n v="0"/>
    <n v="0"/>
    <n v="0"/>
    <n v="70000"/>
    <n v="0"/>
    <n v="0"/>
    <s v="Ja"/>
    <n v="0"/>
    <s v="Linda K Jensen"/>
    <n v="0"/>
    <n v="25"/>
    <n v="0"/>
    <s v="Sygeplejeske"/>
    <n v="0"/>
    <n v="0"/>
    <n v="0"/>
    <n v="0"/>
    <n v="0"/>
    <n v="0"/>
    <n v="0"/>
    <n v="0"/>
    <n v="0"/>
    <n v="80"/>
    <n v="0"/>
    <n v="2"/>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22"/>
    <n v="0"/>
    <n v="0"/>
    <n v="0"/>
    <n v="0"/>
    <n v="0"/>
    <n v="0"/>
    <n v="0"/>
    <n v="0"/>
    <n v="0"/>
    <n v="0"/>
    <n v="0"/>
    <n v="0"/>
    <n v="0"/>
    <n v="69426.350000000006"/>
  </r>
  <r>
    <x v="0"/>
    <n v="37214"/>
    <s v="Vandpytten"/>
    <x v="4"/>
    <s v="Slotsherrensvej 81"/>
    <n v="2720"/>
    <s v="Vanløse"/>
    <s v="38 71 79 94"/>
    <s v="37214@buf.kk.dk"/>
    <s v="Lisbeth Hardy-Hansen."/>
    <n v="0"/>
    <n v="0"/>
    <s v="37214@buf.kk.dk"/>
    <s v="Vuggestue"/>
    <n v="33"/>
    <n v="0"/>
    <n v="0"/>
    <n v="0"/>
    <n v="0"/>
    <n v="0"/>
    <n v="0"/>
    <s v="Nej"/>
    <n v="0"/>
    <n v="0"/>
    <n v="5"/>
    <n v="5"/>
    <n v="4"/>
    <n v="5"/>
    <n v="0"/>
    <n v="0"/>
    <n v="0"/>
    <n v="0"/>
    <n v="0"/>
    <n v="0"/>
    <n v="79597"/>
    <n v="0"/>
    <n v="0"/>
    <s v="Ja"/>
    <n v="0"/>
    <s v="Bente"/>
    <n v="0"/>
    <n v="28"/>
    <n v="0"/>
    <s v="Ufaglært"/>
    <n v="0"/>
    <s v="div. Kurser"/>
    <n v="0"/>
    <n v="0"/>
    <n v="0"/>
    <n v="0"/>
    <n v="0"/>
    <n v="0"/>
    <n v="0"/>
    <n v="85"/>
    <n v="0"/>
    <n v="2"/>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33"/>
    <n v="0"/>
    <n v="0"/>
    <n v="0"/>
    <n v="0"/>
    <n v="0"/>
    <n v="0"/>
    <n v="0"/>
    <n v="0"/>
    <n v="0"/>
    <n v="0"/>
    <n v="0"/>
    <n v="0"/>
    <n v="0"/>
    <n v="79596.75"/>
  </r>
  <r>
    <x v="0"/>
    <n v="37218"/>
    <s v="Svanen"/>
    <x v="4"/>
    <s v="Brønshøjvej 30"/>
    <n v="2700"/>
    <s v="Brønshøj"/>
    <s v="38 81 04 92"/>
    <s v="37218@buf.kk.dk"/>
    <s v="Anni Lind"/>
    <n v="0"/>
    <n v="0"/>
    <s v="37218@buf.kk.dk"/>
    <s v="Vuggestue"/>
    <n v="36"/>
    <n v="0"/>
    <n v="0"/>
    <n v="0"/>
    <n v="0"/>
    <n v="0"/>
    <n v="0"/>
    <s v="Nej"/>
    <n v="0"/>
    <n v="0"/>
    <n v="5"/>
    <n v="5"/>
    <n v="5"/>
    <n v="5"/>
    <n v="0"/>
    <n v="0"/>
    <n v="0"/>
    <n v="0"/>
    <n v="0"/>
    <n v="0"/>
    <n v="100000"/>
    <n v="0"/>
    <n v="0"/>
    <s v="Ja"/>
    <n v="0"/>
    <s v="Lars Sørensen"/>
    <n v="0"/>
    <n v="35"/>
    <n v="0"/>
    <s v="Mangler et ½år af kokkeuddannelsen"/>
    <n v="0"/>
    <n v="0"/>
    <n v="0"/>
    <n v="0"/>
    <n v="0"/>
    <n v="0"/>
    <n v="0"/>
    <n v="0"/>
    <n v="0"/>
    <n v="85"/>
    <n v="0"/>
    <n v="1"/>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36"/>
    <n v="0"/>
    <n v="0"/>
    <n v="0"/>
    <n v="0"/>
    <n v="0"/>
    <n v="0"/>
    <n v="0"/>
    <n v="0"/>
    <n v="0"/>
    <n v="0"/>
    <n v="0"/>
    <n v="0"/>
    <n v="0"/>
    <n v="98510.720000000001"/>
  </r>
  <r>
    <x v="0"/>
    <n v="37231"/>
    <s v="Børnehjørnet"/>
    <x v="4"/>
    <s v="Bogholder Allé 59"/>
    <n v="2720"/>
    <s v="Vanløse"/>
    <s v="38 71 86 14"/>
    <s v="37231@buf.kk.dk"/>
    <s v="Helle Dennung"/>
    <n v="38865828"/>
    <n v="38718614"/>
    <s v="37231@buf.kk.dk"/>
    <s v="Vuggestue"/>
    <n v="22"/>
    <n v="0"/>
    <n v="0"/>
    <n v="0"/>
    <n v="0"/>
    <n v="0"/>
    <n v="0"/>
    <s v="Nej"/>
    <n v="0"/>
    <n v="0"/>
    <n v="5"/>
    <n v="0"/>
    <n v="4"/>
    <n v="5"/>
    <n v="0"/>
    <n v="0"/>
    <n v="0"/>
    <n v="0"/>
    <n v="0"/>
    <n v="0"/>
    <n v="63511"/>
    <n v="0"/>
    <n v="0"/>
    <s v="Ja"/>
    <n v="0"/>
    <s v="Marianne"/>
    <n v="0"/>
    <n v="32"/>
    <n v="0"/>
    <s v="Ufaglært"/>
    <n v="0"/>
    <s v="Div. Kurser"/>
    <n v="0"/>
    <n v="0"/>
    <n v="0"/>
    <n v="0"/>
    <n v="0"/>
    <n v="0"/>
    <n v="0"/>
    <n v="97"/>
    <n v="0"/>
    <n v="2"/>
    <n v="0"/>
    <s v="Ja"/>
    <s v="Nej"/>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22"/>
    <n v="0"/>
    <n v="0"/>
    <n v="0"/>
    <n v="0"/>
    <n v="0"/>
    <n v="0"/>
    <n v="0"/>
    <n v="0"/>
    <n v="0"/>
    <n v="0"/>
    <n v="0"/>
    <n v="0"/>
    <n v="0"/>
    <n v="63510.879999999997"/>
  </r>
  <r>
    <x v="0"/>
    <n v="37268"/>
    <s v="Kernehuset"/>
    <x v="4"/>
    <s v="Tyborøn Allé 55"/>
    <n v="2720"/>
    <s v="Vanløse"/>
    <s v="38 71 21 76"/>
    <s v="37268@buf.kk.dk"/>
    <s v="Anna Andersen"/>
    <n v="47315747"/>
    <n v="38712176"/>
    <s v="37268@buf.kk.dk"/>
    <s v="Vuggestue"/>
    <n v="87"/>
    <n v="0"/>
    <n v="0"/>
    <n v="0"/>
    <n v="0"/>
    <n v="0"/>
    <n v="0"/>
    <n v="0"/>
    <n v="0"/>
    <n v="0"/>
    <n v="5"/>
    <n v="0"/>
    <n v="5"/>
    <n v="0"/>
    <n v="0"/>
    <n v="0"/>
    <n v="0"/>
    <n v="0"/>
    <n v="0"/>
    <n v="0"/>
    <n v="415410"/>
    <n v="0"/>
    <n v="0"/>
    <s v="Ja"/>
    <n v="0"/>
    <s v="Lea"/>
    <n v="0"/>
    <n v="30"/>
    <n v="0"/>
    <s v="Ufaglært"/>
    <n v="0"/>
    <n v="0"/>
    <n v="0"/>
    <n v="0"/>
    <n v="0"/>
    <n v="0"/>
    <n v="0"/>
    <n v="0"/>
    <n v="0"/>
    <n v="85"/>
    <n v="0"/>
    <n v="2"/>
    <n v="0"/>
    <s v="Ja"/>
    <s v="ja"/>
    <s v="nej"/>
    <n v="0"/>
    <n v="0"/>
    <n v="0"/>
    <n v="0"/>
    <n v="0"/>
    <n v="0"/>
    <n v="0"/>
    <n v="0"/>
    <n v="0"/>
    <s v="produktionskøkken"/>
    <n v="0"/>
    <n v="0"/>
    <n v="0"/>
    <n v="0"/>
    <n v="0"/>
    <n v="0"/>
    <n v="0"/>
    <n v="0"/>
    <n v="0"/>
    <n v="0"/>
    <n v="0"/>
    <n v="0"/>
    <n v="0"/>
    <s v="Vedr. økonomi, så er beløbet højere end normalt fordi køkkendamen har haft barsel og de i den periode har fået mad udefra."/>
    <s v="Sine"/>
    <d v="2009-05-26T00:00:00"/>
    <n v="0"/>
    <n v="0"/>
    <n v="0"/>
    <n v="0"/>
    <n v="0"/>
    <n v="0"/>
    <n v="0"/>
    <n v="0"/>
    <n v="0"/>
    <n v="0"/>
    <n v="0"/>
    <n v="0"/>
    <n v="0"/>
    <n v="0"/>
    <n v="0"/>
    <n v="0"/>
    <n v="0"/>
    <n v="0"/>
    <n v="0"/>
    <n v="0"/>
    <n v="0"/>
    <n v="0"/>
    <n v="0"/>
    <n v="0"/>
    <n v="0"/>
    <n v="0"/>
    <n v="0"/>
    <n v="0"/>
    <n v="0"/>
    <n v="0"/>
    <n v="0"/>
    <n v="0"/>
    <x v="1"/>
    <s v="Vanløse/Brønshøj-Husum"/>
    <n v="87"/>
    <n v="0"/>
    <n v="0"/>
    <n v="0"/>
    <n v="0"/>
    <n v="0"/>
    <n v="0"/>
    <n v="0"/>
    <n v="0"/>
    <n v="0"/>
    <n v="0"/>
    <n v="0"/>
    <n v="0"/>
    <n v="0"/>
    <n v="415410.81"/>
  </r>
  <r>
    <x v="0"/>
    <n v="37271"/>
    <s v="Vuggestuen Vinkelager"/>
    <x v="4"/>
    <s v="Vinkelager 36"/>
    <n v="2720"/>
    <s v="Vanløse"/>
    <s v="38 74 43 23"/>
    <s v="37271@buf.kk.dk"/>
    <s v="Birgitte Persson"/>
    <n v="32955751"/>
    <n v="38744323"/>
    <s v="37271@buf.kk.dk"/>
    <s v="Vuggestue"/>
    <n v="33"/>
    <n v="0"/>
    <n v="0"/>
    <n v="0"/>
    <n v="0"/>
    <n v="0"/>
    <n v="0"/>
    <n v="0"/>
    <n v="0"/>
    <n v="0"/>
    <n v="5"/>
    <n v="5"/>
    <n v="5"/>
    <n v="5"/>
    <n v="0"/>
    <n v="0"/>
    <n v="0"/>
    <n v="0"/>
    <n v="0"/>
    <n v="0"/>
    <n v="75000"/>
    <n v="0"/>
    <n v="0"/>
    <s v="Ja"/>
    <n v="0"/>
    <s v="Yvonne"/>
    <n v="0"/>
    <n v="30"/>
    <n v="0"/>
    <s v="ufaglært"/>
    <n v="0"/>
    <s v="div. Kurser"/>
    <n v="0"/>
    <n v="0"/>
    <n v="0"/>
    <n v="0"/>
    <n v="0"/>
    <n v="0"/>
    <n v="0"/>
    <n v="80"/>
    <n v="0"/>
    <n v="1"/>
    <n v="0"/>
    <s v="Ja"/>
    <s v="ja"/>
    <s v="Ja"/>
    <n v="0"/>
    <n v="0"/>
    <n v="0"/>
    <n v="0"/>
    <n v="0"/>
    <n v="0"/>
    <n v="0"/>
    <n v="0"/>
    <n v="0"/>
    <s v="produktionskøkken"/>
    <n v="0"/>
    <n v="0"/>
    <n v="0"/>
    <n v="0"/>
    <n v="0"/>
    <n v="0"/>
    <n v="0"/>
    <n v="0"/>
    <n v="0"/>
    <n v="0"/>
    <n v="0"/>
    <n v="0"/>
    <n v="0"/>
    <n v="0"/>
    <s v="Sine"/>
    <d v="2009-05-26T00:00:00"/>
    <n v="0"/>
    <n v="0"/>
    <n v="0"/>
    <n v="0"/>
    <n v="0"/>
    <n v="0"/>
    <n v="0"/>
    <n v="0"/>
    <n v="0"/>
    <n v="0"/>
    <n v="0"/>
    <n v="0"/>
    <n v="0"/>
    <n v="0"/>
    <n v="0"/>
    <n v="0"/>
    <n v="0"/>
    <n v="0"/>
    <n v="0"/>
    <n v="0"/>
    <n v="0"/>
    <n v="0"/>
    <n v="0"/>
    <n v="0"/>
    <n v="0"/>
    <n v="0"/>
    <n v="0"/>
    <n v="0"/>
    <n v="0"/>
    <n v="0"/>
    <n v="0"/>
    <n v="0"/>
    <x v="1"/>
    <s v="Vanløse/Brønshøj-Husum"/>
    <n v="33"/>
    <n v="0"/>
    <n v="0"/>
    <n v="0"/>
    <n v="0"/>
    <n v="0"/>
    <n v="0"/>
    <n v="0"/>
    <n v="0"/>
    <n v="0"/>
    <n v="0"/>
    <n v="0"/>
    <n v="0"/>
    <n v="0"/>
    <n v="100500.83"/>
  </r>
  <r>
    <x v="0"/>
    <n v="37298"/>
    <s v="Vuggestuen Rugvej"/>
    <x v="4"/>
    <s v="Rugvej 12"/>
    <n v="2700"/>
    <s v="Brønshøj"/>
    <s v="38 60 82 47"/>
    <s v="37298@buf.kk.dk"/>
    <s v="Dorte Bang Jensen"/>
    <n v="44446210"/>
    <n v="0"/>
    <s v="37298@buf.kk.dk"/>
    <s v="Vuggestue"/>
    <n v="44"/>
    <n v="0"/>
    <n v="0"/>
    <n v="0"/>
    <n v="0"/>
    <n v="0"/>
    <n v="0"/>
    <s v="Nej"/>
    <n v="0"/>
    <n v="0"/>
    <n v="5"/>
    <n v="5"/>
    <n v="4"/>
    <n v="5"/>
    <n v="0"/>
    <n v="0"/>
    <n v="0"/>
    <n v="0"/>
    <n v="0"/>
    <n v="0"/>
    <n v="131852"/>
    <n v="0"/>
    <n v="0"/>
    <s v="Ja"/>
    <n v="0"/>
    <s v="Helle"/>
    <n v="0"/>
    <n v="32"/>
    <n v="0"/>
    <s v="Ufaglært"/>
    <n v="0"/>
    <n v="0"/>
    <n v="0"/>
    <n v="0"/>
    <n v="0"/>
    <n v="0"/>
    <n v="0"/>
    <n v="0"/>
    <n v="0"/>
    <n v="92"/>
    <n v="0"/>
    <n v="2"/>
    <n v="0"/>
    <s v="Ja"/>
    <s v="ja"/>
    <s v="Ja"/>
    <n v="0"/>
    <n v="0"/>
    <n v="0"/>
    <n v="0"/>
    <n v="0"/>
    <n v="0"/>
    <n v="0"/>
    <n v="0"/>
    <n v="0"/>
    <s v="produktionskøkken"/>
    <n v="0"/>
    <n v="0"/>
    <n v="0"/>
    <n v="0"/>
    <n v="0"/>
    <n v="0"/>
    <n v="0"/>
    <n v="0"/>
    <n v="0"/>
    <n v="0"/>
    <n v="0"/>
    <n v="0"/>
    <n v="0"/>
    <s v="Køkken er renoveret for ca. 10 år siden. Køkken er lille men fungerer godt."/>
    <s v="Sine"/>
    <d v="2009-05-26T00:00:00"/>
    <n v="0"/>
    <n v="0"/>
    <n v="0"/>
    <n v="0"/>
    <n v="0"/>
    <n v="0"/>
    <n v="0"/>
    <n v="0"/>
    <n v="0"/>
    <n v="0"/>
    <n v="0"/>
    <n v="0"/>
    <n v="0"/>
    <n v="0"/>
    <n v="0"/>
    <n v="0"/>
    <n v="0"/>
    <n v="0"/>
    <n v="0"/>
    <n v="0"/>
    <n v="0"/>
    <n v="0"/>
    <n v="0"/>
    <n v="0"/>
    <n v="0"/>
    <n v="0"/>
    <n v="0"/>
    <n v="0"/>
    <n v="0"/>
    <n v="0"/>
    <n v="0"/>
    <n v="0"/>
    <x v="1"/>
    <s v="Vanløse/Brønshøj-Husum"/>
    <n v="44"/>
    <n v="0"/>
    <n v="0"/>
    <n v="0"/>
    <n v="0"/>
    <n v="0"/>
    <n v="0"/>
    <n v="0"/>
    <n v="0"/>
    <n v="0"/>
    <n v="0"/>
    <n v="0"/>
    <n v="0"/>
    <n v="0"/>
    <n v="131852.14000000001"/>
  </r>
  <r>
    <x v="0"/>
    <n v="35229"/>
    <s v="Mini Ajax"/>
    <x v="7"/>
    <s v="Bavnehøj Allé 32"/>
    <n v="2450"/>
    <s v="København SV"/>
    <s v="33 26 04 80"/>
    <n v="0"/>
    <s v="Dorthe Thomsen Larsen"/>
    <n v="33260480"/>
    <n v="26141151"/>
    <s v="miniajax@miniajax.dk"/>
    <s v="Vuggestue"/>
    <n v="60"/>
    <n v="0"/>
    <n v="0"/>
    <n v="0"/>
    <n v="0"/>
    <n v="0"/>
    <n v="0"/>
    <s v="Nej"/>
    <n v="0"/>
    <n v="0"/>
    <n v="5"/>
    <n v="5"/>
    <n v="5"/>
    <n v="5"/>
    <n v="0"/>
    <n v="0"/>
    <n v="0"/>
    <n v="0"/>
    <n v="0"/>
    <n v="0"/>
    <n v="25000"/>
    <n v="0"/>
    <n v="0"/>
    <s v="Ja"/>
    <s v="nej"/>
    <s v="John Krogh"/>
    <n v="2004"/>
    <n v="37"/>
    <s v="johnkrogh@tiscali.dk"/>
    <n v="0"/>
    <s v="Køkken erfaring"/>
    <s v="Hygiejne, Ø.O.F. Madhus kurser "/>
    <n v="0"/>
    <n v="0"/>
    <n v="0"/>
    <n v="0"/>
    <n v="0"/>
    <n v="0"/>
    <n v="0"/>
    <n v="75"/>
    <n v="0"/>
    <n v="2"/>
    <n v="0"/>
    <s v="Ja"/>
    <s v="Nej"/>
    <s v="Ja"/>
    <s v="Ja"/>
    <n v="0"/>
    <n v="0"/>
    <n v="0"/>
    <n v="0"/>
    <n v="0"/>
    <n v="0"/>
    <n v="0"/>
    <n v="0"/>
    <s v="produktionskøkken"/>
    <s v="Ja"/>
    <s v="Ingen"/>
    <s v="Ingen"/>
    <s v="Nej"/>
    <n v="0"/>
    <n v="0"/>
    <n v="0"/>
    <n v="0"/>
    <n v="0"/>
    <n v="0"/>
    <n v="0"/>
    <n v="0"/>
    <n v="0"/>
    <n v="0"/>
    <s v="Lone Voss / Nanna"/>
    <d v="2009-02-06T00:00:00"/>
    <n v="0"/>
    <n v="0"/>
    <n v="1"/>
    <n v="0"/>
    <n v="0"/>
    <n v="3"/>
    <n v="0"/>
    <n v="0"/>
    <n v="0"/>
    <n v="0"/>
    <n v="2"/>
    <n v="0"/>
    <n v="0"/>
    <n v="0"/>
    <n v="0"/>
    <n v="0"/>
    <n v="2"/>
    <n v="0"/>
    <n v="0"/>
    <n v="1"/>
    <n v="17"/>
    <s v="Miele professionel 67859"/>
    <n v="3"/>
    <s v="Ja"/>
    <n v="20"/>
    <s v="Nej"/>
    <s v="Nej"/>
    <s v="Nej"/>
    <n v="3"/>
    <s v="God plads"/>
    <s v=" Kartoffelskræller_x000a_                                                                                                                                                                                                                                                                Dejligt køkken"/>
    <n v="0"/>
    <x v="1"/>
    <s v="Vesterbro/Kgs.Enghave"/>
    <n v="60"/>
    <n v="0"/>
    <n v="0"/>
    <n v="0"/>
    <n v="0"/>
    <n v="0"/>
    <n v="0"/>
    <n v="6"/>
    <n v="0"/>
    <n v="0"/>
    <n v="0"/>
    <n v="0"/>
    <n v="0"/>
    <n v="0"/>
    <n v="200246.26"/>
  </r>
  <r>
    <x v="0"/>
    <n v="35242"/>
    <s v="Red Barnets Vuggestue"/>
    <x v="7"/>
    <s v="Händelsvej 68"/>
    <n v="2450"/>
    <s v="København SV"/>
    <s v="36 46 02 17"/>
    <s v="35242@buf.kk.dk"/>
    <s v="Peter Hansen"/>
    <n v="0"/>
    <n v="0"/>
    <n v="0"/>
    <s v="Vuggestue"/>
    <n v="44"/>
    <n v="0"/>
    <n v="0"/>
    <n v="0"/>
    <n v="0"/>
    <n v="0"/>
    <n v="0"/>
    <s v="Nej"/>
    <n v="0"/>
    <n v="0"/>
    <n v="5"/>
    <n v="5"/>
    <n v="4"/>
    <n v="5"/>
    <n v="0"/>
    <n v="0"/>
    <n v="0"/>
    <n v="0"/>
    <n v="0"/>
    <n v="0"/>
    <n v="142000"/>
    <n v="0"/>
    <n v="0"/>
    <s v="Ja"/>
    <s v="nej"/>
    <s v="Birthe Fredriksen"/>
    <n v="1997"/>
    <n v="35"/>
    <n v="0"/>
    <n v="0"/>
    <s v="Arbejdet i køkken siden 1981"/>
    <s v="økologisk oplysningsforbund+ madhuset"/>
    <n v="0"/>
    <n v="0"/>
    <n v="0"/>
    <n v="0"/>
    <n v="0"/>
    <n v="0"/>
    <n v="0"/>
    <n v="81"/>
    <n v="0"/>
    <n v="2"/>
    <n v="0"/>
    <s v="Ja"/>
    <s v="ja"/>
    <s v="Ja"/>
    <s v="Ja"/>
    <s v="Ja, vil gerne lave mad"/>
    <s v="Ja"/>
    <s v="Posistive"/>
    <s v="Ja"/>
    <s v="Posistive"/>
    <s v="Nej"/>
    <n v="0"/>
    <n v="0"/>
    <s v="produktionskøkken"/>
    <s v="nej"/>
    <s v="Ingen"/>
    <s v="Mindre"/>
    <s v="Nej"/>
    <s v="Dejligt brugbart køkken, men nedslidt._x000a_Kræver ingen anskaffelser -nærmere en renovering"/>
    <n v="0"/>
    <n v="0"/>
    <n v="0"/>
    <n v="0"/>
    <n v="0"/>
    <n v="0"/>
    <n v="0"/>
    <n v="0"/>
    <n v="0"/>
    <s v="Cathrine Jerrik / Nanna"/>
    <s v="9.2.2009"/>
    <n v="0"/>
    <n v="2"/>
    <n v="0"/>
    <n v="0"/>
    <n v="0"/>
    <n v="2"/>
    <n v="0"/>
    <n v="0"/>
    <n v="0"/>
    <n v="1"/>
    <n v="2"/>
    <n v="0"/>
    <n v="1"/>
    <n v="0"/>
    <n v="0"/>
    <n v="1"/>
    <n v="2"/>
    <n v="0"/>
    <n v="0"/>
    <n v="0"/>
    <n v="20"/>
    <s v="Miele"/>
    <n v="0"/>
    <s v="Nej"/>
    <n v="0"/>
    <s v="Ja"/>
    <s v="Nej"/>
    <s v="ja"/>
    <n v="3"/>
    <s v="God plads"/>
    <s v="Kartoffelskræller_x000a__x000a_Godt køkken"/>
    <n v="0"/>
    <x v="1"/>
    <s v="Vesterbro/Kgs.Enghave"/>
    <n v="44"/>
    <n v="0"/>
    <n v="0"/>
    <n v="0"/>
    <n v="0"/>
    <n v="0"/>
    <n v="0"/>
    <n v="0"/>
    <n v="0"/>
    <n v="0"/>
    <n v="0"/>
    <n v="0"/>
    <n v="0"/>
    <n v="0"/>
    <n v="140876.87"/>
  </r>
  <r>
    <x v="0"/>
    <n v="35253"/>
    <s v="Vuggestuen Sjællandshuse"/>
    <x v="7"/>
    <s v="Natalie Zahles Vej 23"/>
    <n v="2450"/>
    <s v="København SV"/>
    <s v="33 21 18 24"/>
    <s v="35253@buf.kk.dk"/>
    <s v="Birgit Villemoes Larsen"/>
    <n v="38340985"/>
    <n v="0"/>
    <s v="35253@buf.kk.dk"/>
    <s v="Vuggestue"/>
    <n v="44"/>
    <n v="0"/>
    <n v="0"/>
    <n v="0"/>
    <n v="0"/>
    <n v="0"/>
    <n v="0"/>
    <s v="Nej"/>
    <n v="0"/>
    <n v="0"/>
    <n v="5"/>
    <n v="5"/>
    <n v="5"/>
    <n v="5"/>
    <n v="0"/>
    <n v="0"/>
    <n v="0"/>
    <n v="0"/>
    <n v="0"/>
    <n v="0"/>
    <n v="130000"/>
    <n v="0"/>
    <n v="0"/>
    <s v="Ja"/>
    <s v="nej"/>
    <s v="Anne Kramer"/>
    <n v="2008"/>
    <n v="30"/>
    <n v="0"/>
    <n v="0"/>
    <s v="5 år"/>
    <s v="hygiejne + egenkontrol"/>
    <n v="0"/>
    <n v="0"/>
    <n v="0"/>
    <n v="0"/>
    <n v="0"/>
    <n v="0"/>
    <n v="0"/>
    <n v="80"/>
    <n v="0"/>
    <n v="1"/>
    <n v="0"/>
    <s v="Ja"/>
    <s v="ja"/>
    <s v="Ja"/>
    <s v="Ja"/>
    <n v="0"/>
    <n v="0"/>
    <n v="0"/>
    <n v="0"/>
    <n v="0"/>
    <n v="0"/>
    <n v="0"/>
    <n v="0"/>
    <s v="produktionskøkken"/>
    <s v="Ja"/>
    <s v="Mindre"/>
    <s v="Mindre"/>
    <s v="Nej"/>
    <s v="evt. et større komfur, med  flere kogeplader"/>
    <n v="0"/>
    <n v="0"/>
    <n v="0"/>
    <n v="0"/>
    <n v="0"/>
    <n v="0"/>
    <n v="0"/>
    <n v="0"/>
    <n v="0"/>
    <s v="Catrine Jerrik"/>
    <d v="2009-02-10T00:00:00"/>
    <n v="0"/>
    <n v="1"/>
    <n v="0"/>
    <n v="4"/>
    <n v="1"/>
    <n v="1"/>
    <n v="0"/>
    <n v="0"/>
    <n v="0"/>
    <n v="0"/>
    <n v="2"/>
    <n v="0"/>
    <n v="0"/>
    <n v="1"/>
    <n v="0"/>
    <n v="0"/>
    <n v="0"/>
    <n v="0"/>
    <n v="1"/>
    <n v="1"/>
    <n v="30"/>
    <s v="Miele"/>
    <n v="5"/>
    <s v="Ja"/>
    <n v="0"/>
    <s v="Nej"/>
    <s v="Ja"/>
    <s v="Nej"/>
    <n v="1"/>
    <s v="God plads"/>
    <n v="0"/>
    <n v="0"/>
    <x v="1"/>
    <s v="Vesterbro/Kgs.Enghave"/>
    <n v="44"/>
    <n v="0"/>
    <n v="0"/>
    <n v="0"/>
    <n v="0"/>
    <n v="0"/>
    <n v="0"/>
    <n v="0"/>
    <n v="0"/>
    <n v="0"/>
    <n v="0"/>
    <n v="0"/>
    <n v="0"/>
    <n v="0"/>
    <n v="140425.06"/>
  </r>
  <r>
    <x v="0"/>
    <n v="35260"/>
    <s v="Solbakkens Vuggestue"/>
    <x v="7"/>
    <s v="Rektorparken 22"/>
    <n v="2450"/>
    <s v="København SV"/>
    <s v="33 31 31 01"/>
    <s v="35260@buf.kk.dk"/>
    <s v="PETER Hansen"/>
    <n v="46354751"/>
    <n v="33313101"/>
    <n v="0"/>
    <s v="Vuggestue"/>
    <n v="28"/>
    <n v="0"/>
    <n v="0"/>
    <n v="0"/>
    <n v="0"/>
    <n v="0"/>
    <n v="0"/>
    <s v="Nej"/>
    <n v="0"/>
    <n v="0"/>
    <n v="5"/>
    <n v="5"/>
    <n v="5"/>
    <n v="5"/>
    <n v="0"/>
    <n v="0"/>
    <n v="0"/>
    <n v="0"/>
    <n v="0"/>
    <n v="0"/>
    <n v="105000"/>
    <n v="0"/>
    <n v="0"/>
    <s v="Ja"/>
    <s v="nej"/>
    <s v="Marianne Jørgensen"/>
    <n v="2006"/>
    <n v="30"/>
    <n v="0"/>
    <s v="køkkenassistent"/>
    <s v="Udlært i 02"/>
    <s v="Økologisk oplysningsforbund"/>
    <n v="0"/>
    <n v="0"/>
    <n v="0"/>
    <n v="0"/>
    <n v="0"/>
    <n v="0"/>
    <n v="0"/>
    <n v="98"/>
    <n v="0"/>
    <n v="1"/>
    <n v="0"/>
    <s v="Ja"/>
    <s v="ja"/>
    <s v="Ja"/>
    <s v="Ja"/>
    <n v="0"/>
    <n v="0"/>
    <n v="0"/>
    <n v="0"/>
    <n v="0"/>
    <n v="0"/>
    <n v="0"/>
    <n v="0"/>
    <s v="produktionskøkken"/>
    <s v="Ja"/>
    <s v="Mindre"/>
    <s v="Ingen"/>
    <s v="Nej"/>
    <s v="meget fint køkken kunne godt leverer til andre Vuggestuer/børnehaver f.eks. Hvis en konvektionsovn blev intalleret"/>
    <n v="0"/>
    <n v="0"/>
    <n v="0"/>
    <n v="0"/>
    <n v="0"/>
    <n v="0"/>
    <n v="0"/>
    <n v="0"/>
    <n v="0"/>
    <s v="Cathrine Jerrik / Nanna"/>
    <s v="6.2.2009"/>
    <n v="0"/>
    <n v="0"/>
    <n v="0"/>
    <n v="4"/>
    <n v="0"/>
    <n v="2"/>
    <n v="0"/>
    <n v="0"/>
    <n v="0"/>
    <n v="1"/>
    <n v="2"/>
    <n v="0"/>
    <n v="0"/>
    <n v="0"/>
    <n v="0"/>
    <n v="1"/>
    <n v="3"/>
    <n v="0"/>
    <n v="0"/>
    <n v="1"/>
    <n v="20"/>
    <s v="Miele opvask alm. "/>
    <n v="0"/>
    <s v="Nej"/>
    <n v="0"/>
    <s v="Ja"/>
    <s v="Ja"/>
    <s v="Nej"/>
    <n v="3"/>
    <s v="God plads"/>
    <s v="Et velfungerende køkkener uden nogen mangler, dog ville det ifølge personalet værer rart med et svaleskab til grønt"/>
    <n v="0"/>
    <x v="1"/>
    <s v="Vesterbro/Kgs.Enghave"/>
    <n v="28"/>
    <n v="0"/>
    <n v="0"/>
    <n v="0"/>
    <n v="0"/>
    <n v="0"/>
    <n v="0"/>
    <n v="0"/>
    <n v="0"/>
    <n v="0"/>
    <n v="0"/>
    <n v="0"/>
    <n v="0"/>
    <n v="0"/>
    <n v="82461.75"/>
  </r>
  <r>
    <x v="0"/>
    <n v="35264"/>
    <s v="Vuggestuen Lyrskov"/>
    <x v="7"/>
    <s v="Lyrskovgade 8"/>
    <n v="1758"/>
    <s v="København V"/>
    <s v="33 31 85 88"/>
    <s v="35264@buf.kk.dk"/>
    <s v="Ingrid Melskens"/>
    <n v="32577002"/>
    <n v="0"/>
    <s v="vuggestuenlyrskv@gmail.com"/>
    <s v="Vuggestue"/>
    <n v="23"/>
    <n v="0"/>
    <n v="0"/>
    <n v="0"/>
    <n v="0"/>
    <n v="0"/>
    <n v="0"/>
    <s v="Nej"/>
    <n v="0"/>
    <n v="0"/>
    <n v="5"/>
    <n v="5"/>
    <n v="5"/>
    <n v="5"/>
    <n v="0"/>
    <n v="0"/>
    <n v="0"/>
    <n v="0"/>
    <n v="0"/>
    <n v="0"/>
    <n v="85000"/>
    <n v="0"/>
    <n v="0"/>
    <s v="Ja"/>
    <s v="nej"/>
    <s v="Isabelle Mattheus"/>
    <n v="2007"/>
    <n v="25"/>
    <n v="0"/>
    <s v="Smørrebrødsjomfru"/>
    <s v="10 år"/>
    <s v="AMU + 2 i madhuset. Økologisk oplysningsforbund"/>
    <n v="0"/>
    <n v="0"/>
    <n v="0"/>
    <n v="0"/>
    <n v="0"/>
    <n v="0"/>
    <n v="0"/>
    <n v="96"/>
    <n v="0"/>
    <n v="2"/>
    <n v="0"/>
    <s v="Ja"/>
    <s v="Nej"/>
    <s v="Ja"/>
    <s v="Ja"/>
    <n v="0"/>
    <n v="0"/>
    <n v="0"/>
    <n v="0"/>
    <n v="0"/>
    <n v="0"/>
    <n v="0"/>
    <n v="0"/>
    <s v="produktionskøkken"/>
    <s v="Ja"/>
    <s v="Ingen"/>
    <s v="Ingen"/>
    <s v="Nej"/>
    <s v="Vil gerne med i mentor ordning"/>
    <n v="0"/>
    <n v="0"/>
    <n v="0"/>
    <n v="0"/>
    <n v="0"/>
    <n v="0"/>
    <n v="0"/>
    <n v="0"/>
    <s v="Vil gerne med i mentor ordning"/>
    <s v="Cathrine Jerrik / Nanna"/>
    <s v="11.2.2009"/>
    <n v="0"/>
    <n v="1"/>
    <n v="0"/>
    <n v="0"/>
    <n v="0"/>
    <n v="2"/>
    <n v="0"/>
    <n v="0"/>
    <n v="0"/>
    <n v="0"/>
    <n v="2"/>
    <n v="0"/>
    <n v="0"/>
    <n v="0"/>
    <n v="0"/>
    <n v="2"/>
    <n v="0"/>
    <n v="0"/>
    <n v="0"/>
    <n v="1"/>
    <n v="20"/>
    <s v="Miele"/>
    <n v="3"/>
    <s v="Nej"/>
    <n v="0"/>
    <s v="Ja"/>
    <s v="Ja"/>
    <s v="Nej"/>
    <n v="2"/>
    <s v="God plads"/>
    <s v="Køkkenet er velfungerende og har lige fået 2 nye varmluftovne_x000a__x000a_gasblus"/>
    <n v="0"/>
    <x v="1"/>
    <s v="Vesterbro/Kgs.Enghave"/>
    <n v="23"/>
    <n v="0"/>
    <n v="0"/>
    <n v="0"/>
    <n v="0"/>
    <n v="0"/>
    <n v="0"/>
    <n v="0"/>
    <n v="0"/>
    <n v="0"/>
    <n v="0"/>
    <n v="0"/>
    <n v="0"/>
    <n v="0"/>
    <n v="65788.08"/>
  </r>
  <r>
    <x v="0"/>
    <n v="35274"/>
    <s v="Carlsberg Bryggeriernes Vuggestue"/>
    <x v="7"/>
    <s v="Vesterfælledvej 79"/>
    <n v="1750"/>
    <s v="København V"/>
    <s v="33 21 48 10"/>
    <s v="35274@buf.kk.dk"/>
    <s v="Vibeke Klemmesen"/>
    <n v="36467094"/>
    <n v="0"/>
    <s v="vk@faf.kk.dk"/>
    <s v="Vuggestue"/>
    <n v="44"/>
    <n v="0"/>
    <n v="0"/>
    <n v="0"/>
    <n v="0"/>
    <n v="0"/>
    <n v="0"/>
    <s v="Nej"/>
    <n v="0"/>
    <n v="0"/>
    <n v="5"/>
    <n v="0"/>
    <n v="4"/>
    <n v="5"/>
    <n v="0"/>
    <n v="0"/>
    <n v="0"/>
    <n v="0"/>
    <n v="0"/>
    <n v="0"/>
    <n v="84000"/>
    <n v="0"/>
    <n v="0"/>
    <s v="Ja"/>
    <s v="nej"/>
    <s v="Hanne Byrdal"/>
    <n v="2006"/>
    <n v="30"/>
    <n v="0"/>
    <s v="Smørrebrødsjomfru"/>
    <s v="masser"/>
    <s v="Hygiejne, kvalitetsskema"/>
    <n v="0"/>
    <n v="0"/>
    <n v="0"/>
    <n v="0"/>
    <n v="0"/>
    <n v="0"/>
    <n v="0"/>
    <n v="100"/>
    <n v="0"/>
    <n v="2"/>
    <n v="0"/>
    <s v="nej"/>
    <s v="Nej"/>
    <s v="Ja"/>
    <s v="Ja"/>
    <n v="0"/>
    <s v="Ja"/>
    <n v="0"/>
    <s v="Ja"/>
    <n v="0"/>
    <s v="ja"/>
    <n v="0"/>
    <n v="0"/>
    <s v="produktionskøkken"/>
    <s v="Ja"/>
    <s v="Ingen"/>
    <s v="Ingen"/>
    <s v="Nej"/>
    <n v="0"/>
    <n v="0"/>
    <n v="0"/>
    <n v="0"/>
    <n v="0"/>
    <n v="0"/>
    <n v="0"/>
    <n v="0"/>
    <n v="0"/>
    <n v="0"/>
    <s v="Lone Voss"/>
    <d v="2009-02-04T00:00:00"/>
    <n v="0"/>
    <n v="0"/>
    <n v="2"/>
    <n v="8"/>
    <n v="0"/>
    <n v="2"/>
    <n v="0"/>
    <n v="0"/>
    <n v="0"/>
    <n v="0"/>
    <n v="2"/>
    <n v="0"/>
    <n v="0"/>
    <n v="0"/>
    <n v="0"/>
    <n v="0"/>
    <n v="2"/>
    <n v="0"/>
    <n v="0"/>
    <n v="1"/>
    <n v="0"/>
    <s v="Miele"/>
    <n v="4"/>
    <s v="Nej"/>
    <n v="0"/>
    <s v="Ja"/>
    <s v="Ja"/>
    <s v="Nej"/>
    <n v="2"/>
    <n v="0"/>
    <s v="Har talt md Hanne Byrdal"/>
    <n v="0"/>
    <x v="1"/>
    <s v="Vesterbro/Kgs.Enghave"/>
    <n v="42"/>
    <n v="0"/>
    <n v="0"/>
    <n v="0"/>
    <n v="0"/>
    <n v="0"/>
    <n v="0"/>
    <n v="0"/>
    <n v="0"/>
    <n v="0"/>
    <n v="0"/>
    <n v="0"/>
    <n v="0"/>
    <n v="0"/>
    <n v="162728.34"/>
  </r>
  <r>
    <x v="0"/>
    <n v="35276"/>
    <s v="Sct. Matthæus Sogns Menigheds Vuggestue"/>
    <x v="7"/>
    <s v="Valdemarsgade 27"/>
    <n v="1665"/>
    <s v="København V"/>
    <s v="33 22 11 81"/>
    <s v="35276@buf.kk.dk"/>
    <s v="Bodil Bauer"/>
    <n v="0"/>
    <n v="0"/>
    <s v="vuggevalde@post.tele.dk"/>
    <s v="Vuggestue"/>
    <n v="20"/>
    <n v="0"/>
    <n v="0"/>
    <n v="0"/>
    <n v="0"/>
    <n v="0"/>
    <n v="0"/>
    <s v="Nej"/>
    <n v="0"/>
    <n v="0"/>
    <n v="5"/>
    <n v="5"/>
    <n v="4"/>
    <n v="4"/>
    <n v="0"/>
    <n v="0"/>
    <n v="0"/>
    <n v="0"/>
    <n v="0"/>
    <n v="0"/>
    <n v="70000"/>
    <n v="0"/>
    <n v="0"/>
    <s v="Ja"/>
    <s v="nej"/>
    <s v="Sara"/>
    <n v="2009"/>
    <n v="20"/>
    <n v="0"/>
    <n v="0"/>
    <n v="0"/>
    <n v="0"/>
    <n v="0"/>
    <n v="0"/>
    <n v="0"/>
    <n v="0"/>
    <n v="0"/>
    <n v="0"/>
    <n v="0"/>
    <n v="95"/>
    <n v="0"/>
    <n v="1"/>
    <n v="0"/>
    <s v="Ja"/>
    <s v="Nej"/>
    <s v="Ja"/>
    <s v="Ja"/>
    <n v="0"/>
    <n v="0"/>
    <n v="0"/>
    <n v="0"/>
    <n v="0"/>
    <n v="0"/>
    <n v="0"/>
    <n v="0"/>
    <s v="produktionskøkken"/>
    <s v="Ja"/>
    <s v="Ingen"/>
    <s v="Ingen"/>
    <s v="Nej"/>
    <s v="Rigtig godt køkken, men ligger i kælderen"/>
    <n v="0"/>
    <n v="0"/>
    <n v="0"/>
    <n v="0"/>
    <n v="0"/>
    <n v="0"/>
    <n v="0"/>
    <n v="0"/>
    <n v="0"/>
    <s v="Lone Voss / Nanna"/>
    <s v="4.2.2009"/>
    <n v="0"/>
    <n v="1"/>
    <n v="0"/>
    <n v="0"/>
    <n v="0"/>
    <n v="1"/>
    <n v="0"/>
    <n v="0"/>
    <n v="0"/>
    <n v="1"/>
    <n v="1"/>
    <n v="0"/>
    <n v="0"/>
    <n v="0"/>
    <n v="0"/>
    <n v="0"/>
    <n v="1"/>
    <n v="0"/>
    <n v="0"/>
    <n v="1"/>
    <n v="0"/>
    <s v="Miele"/>
    <n v="5"/>
    <s v="Nej"/>
    <n v="0"/>
    <s v="Ja"/>
    <s v="Ja"/>
    <s v="Nej"/>
    <n v="2"/>
    <s v="God plads"/>
    <s v="Dejligt køkken med god plads._x000a_Eneste minus er at det er i kælderen._x000a_Mulighed for at lave mad til andre inst., overvej en raiting"/>
    <n v="0"/>
    <x v="1"/>
    <s v="Vesterbro/Kgs.Enghave"/>
    <n v="20"/>
    <n v="0"/>
    <n v="0"/>
    <n v="0"/>
    <n v="0"/>
    <n v="0"/>
    <n v="0"/>
    <n v="0"/>
    <n v="0"/>
    <n v="0"/>
    <n v="0"/>
    <n v="0"/>
    <n v="0"/>
    <n v="0"/>
    <n v="59740.31"/>
  </r>
  <r>
    <x v="0"/>
    <n v="37234"/>
    <s v="Kastanjen"/>
    <x v="7"/>
    <s v="Erik Ejegods Gade 5"/>
    <n v="1731"/>
    <s v="København V"/>
    <s v="33 22 02 20"/>
    <s v="37234@buf.kk.dk"/>
    <s v="Eva Frisch"/>
    <n v="32544883"/>
    <n v="0"/>
    <s v="37234@faf.kk.dk"/>
    <s v="Vuggestue"/>
    <n v="48"/>
    <n v="0"/>
    <n v="0"/>
    <n v="0"/>
    <n v="0"/>
    <n v="0"/>
    <n v="0"/>
    <s v="Nej"/>
    <n v="0"/>
    <n v="0"/>
    <n v="5"/>
    <n v="5"/>
    <n v="3"/>
    <n v="5"/>
    <n v="0"/>
    <n v="0"/>
    <n v="0"/>
    <n v="0"/>
    <n v="0"/>
    <n v="0"/>
    <n v="116000"/>
    <n v="0"/>
    <n v="0"/>
    <s v="Ja"/>
    <s v="nej"/>
    <s v="Lena Jensen"/>
    <n v="1987"/>
    <n v="23"/>
    <n v="0"/>
    <s v="Køkkenassistent"/>
    <s v="23 års erfaring"/>
    <s v="økologisk oplysningsforbund"/>
    <n v="0"/>
    <n v="0"/>
    <n v="0"/>
    <n v="0"/>
    <n v="0"/>
    <n v="0"/>
    <n v="0"/>
    <n v="80"/>
    <n v="0"/>
    <n v="2"/>
    <n v="0"/>
    <s v="Ja"/>
    <s v="Nej"/>
    <s v="Ja"/>
    <s v="Ja"/>
    <s v="2 ekstra dage"/>
    <s v="Ja"/>
    <s v="2 ekstra dage"/>
    <s v="Ja"/>
    <s v="2 ekstra dage"/>
    <s v="Nej"/>
    <s v="evt. måske, vil gerne have hjælp"/>
    <n v="0"/>
    <s v="produktionskøkken"/>
    <s v="Ja"/>
    <s v="Ingen"/>
    <s v="Ingen"/>
    <s v="ja"/>
    <s v="ingen"/>
    <n v="0"/>
    <n v="0"/>
    <n v="0"/>
    <n v="0"/>
    <n v="0"/>
    <n v="0"/>
    <n v="0"/>
    <n v="0"/>
    <n v="0"/>
    <s v="Cathrine Jerrik / Nanna"/>
    <s v="26.2.2009"/>
    <n v="0"/>
    <n v="0"/>
    <n v="1"/>
    <n v="5"/>
    <n v="0"/>
    <n v="1"/>
    <n v="0"/>
    <n v="0"/>
    <n v="0"/>
    <n v="1"/>
    <n v="2"/>
    <n v="0"/>
    <n v="0"/>
    <n v="0"/>
    <n v="0"/>
    <n v="1"/>
    <n v="2"/>
    <n v="0"/>
    <n v="0"/>
    <n v="1"/>
    <n v="25"/>
    <s v="Miele"/>
    <n v="4"/>
    <s v="Nej"/>
    <n v="0"/>
    <s v="Ja"/>
    <s v="Nej"/>
    <s v="ja"/>
    <n v="3"/>
    <s v="God plads"/>
    <s v="Kartoffelskræller"/>
    <n v="0"/>
    <x v="1"/>
    <s v="Vesterbro/Kgs.Enghave"/>
    <n v="48"/>
    <n v="0"/>
    <n v="0"/>
    <n v="0"/>
    <n v="0"/>
    <n v="0"/>
    <n v="0"/>
    <n v="0"/>
    <n v="0"/>
    <n v="0"/>
    <n v="0"/>
    <n v="0"/>
    <n v="0"/>
    <n v="0"/>
    <n v="131293.41"/>
  </r>
  <r>
    <x v="0"/>
    <n v="37293"/>
    <s v="Vuggestuen Grønrisvej"/>
    <x v="7"/>
    <s v="Grønrisvej 11"/>
    <n v="2450"/>
    <s v="København SV"/>
    <s v="36 16 81 75"/>
    <s v="37293@buf.kk.dk"/>
    <s v="Lone Hedegård Sørensen"/>
    <n v="36172739"/>
    <n v="0"/>
    <s v="37293@buf.kk.dk"/>
    <s v="Vuggestue"/>
    <n v="33"/>
    <n v="0"/>
    <n v="0"/>
    <n v="0"/>
    <n v="0"/>
    <n v="0"/>
    <n v="0"/>
    <s v="Nej"/>
    <n v="0"/>
    <n v="0"/>
    <n v="5"/>
    <n v="5"/>
    <n v="5"/>
    <n v="5"/>
    <n v="0"/>
    <n v="0"/>
    <n v="0"/>
    <n v="0"/>
    <n v="0"/>
    <n v="0"/>
    <n v="0"/>
    <n v="0"/>
    <n v="0"/>
    <s v="Ja"/>
    <s v="nej"/>
    <s v="Birgitte Mølgård Jensen"/>
    <n v="2001"/>
    <n v="32"/>
    <n v="0"/>
    <s v="ufaglært i køkken, uddannet kontorass."/>
    <s v="10 år kantinearb. i inst. Kantineleder på hotel og restaurant."/>
    <s v="Økologikursus, div. Madhuset"/>
    <n v="0"/>
    <n v="0"/>
    <n v="0"/>
    <n v="0"/>
    <n v="0"/>
    <n v="0"/>
    <n v="0"/>
    <n v="81"/>
    <n v="0"/>
    <n v="2"/>
    <n v="0"/>
    <s v="Ja"/>
    <s v="Nej"/>
    <s v="Ja"/>
    <s v="Ja"/>
    <s v="Køkkenpersonalet er positivt stemt overfor at levere mad til børnahaven, hvis alt det praktiske falder på plads."/>
    <n v="0"/>
    <s v="Vides ikke. Kommer ny bestyrelse. Se 37372"/>
    <s v="Ja"/>
    <n v="0"/>
    <s v="ja"/>
    <s v="Men der skal muligvis mere end én person på. "/>
    <n v="0"/>
    <s v="produktionskøkken"/>
    <s v="Ja"/>
    <s v="Ingen"/>
    <s v="Ingen"/>
    <s v="Nej"/>
    <n v="0"/>
    <n v="0"/>
    <n v="0"/>
    <n v="0"/>
    <n v="0"/>
    <n v="0"/>
    <n v="0"/>
    <n v="0"/>
    <n v="0"/>
    <s v="Men Stedet der skal leveres til har evt. brug for køleskab og ovn."/>
    <s v="Birgitte Glerup"/>
    <d v="2009-02-20T00:00:00"/>
    <n v="0"/>
    <n v="0"/>
    <n v="1"/>
    <n v="4"/>
    <n v="0"/>
    <n v="0"/>
    <n v="0"/>
    <n v="0"/>
    <n v="0"/>
    <n v="0"/>
    <n v="2"/>
    <n v="0"/>
    <n v="0"/>
    <n v="0"/>
    <n v="0"/>
    <n v="0"/>
    <n v="1"/>
    <n v="0"/>
    <n v="0"/>
    <n v="1"/>
    <n v="20"/>
    <s v="Miele"/>
    <n v="4"/>
    <s v="Nej"/>
    <n v="0"/>
    <s v="Ja"/>
    <s v="Ja"/>
    <s v="Nej"/>
    <n v="0"/>
    <s v="God plads"/>
    <s v="Har kartoffelskræller. _x000a_"/>
    <s v="Skal sammenlægges med Stubmøllevej (37372)"/>
    <x v="1"/>
    <s v="Vesterbro/Kgs.Enghave"/>
    <n v="33"/>
    <n v="0"/>
    <n v="0"/>
    <n v="0"/>
    <n v="0"/>
    <n v="0"/>
    <n v="0"/>
    <n v="0"/>
    <n v="0"/>
    <n v="0"/>
    <n v="0"/>
    <n v="0"/>
    <n v="0"/>
    <n v="0"/>
    <n v="97778.76"/>
  </r>
  <r>
    <x v="0"/>
    <n v="37295"/>
    <s v="Humlebo vuggestue"/>
    <x v="7"/>
    <s v="Vesterfælledvej 19"/>
    <n v="1750"/>
    <s v="København V"/>
    <s v="33 21 81 14"/>
    <s v="37295@buf.kk.dk"/>
    <s v="Lisbet Nørlund"/>
    <n v="33220297"/>
    <n v="0"/>
    <s v="humlebo@buf.kk.dk"/>
    <s v="Vuggestue"/>
    <n v="33"/>
    <n v="0"/>
    <n v="0"/>
    <n v="0"/>
    <n v="0"/>
    <n v="0"/>
    <n v="0"/>
    <s v="Nej"/>
    <n v="0"/>
    <n v="0"/>
    <n v="5"/>
    <n v="5"/>
    <n v="5"/>
    <n v="5"/>
    <n v="0"/>
    <n v="0"/>
    <n v="0"/>
    <n v="0"/>
    <n v="0"/>
    <n v="0"/>
    <n v="120000"/>
    <n v="0"/>
    <n v="0"/>
    <n v="0"/>
    <n v="0"/>
    <s v="Marianne Christensen"/>
    <n v="1996"/>
    <n v="37"/>
    <n v="0"/>
    <s v="Økonoma"/>
    <n v="0"/>
    <s v="Øko-kurser"/>
    <n v="0"/>
    <n v="0"/>
    <n v="0"/>
    <n v="0"/>
    <n v="0"/>
    <n v="0"/>
    <n v="0"/>
    <n v="98"/>
    <n v="0"/>
    <n v="0"/>
    <n v="0"/>
    <n v="0"/>
    <n v="0"/>
    <n v="0"/>
    <s v="Ja"/>
    <n v="0"/>
    <s v="Ja"/>
    <n v="0"/>
    <s v="Ja"/>
    <n v="0"/>
    <s v="ja"/>
    <n v="0"/>
    <n v="0"/>
    <s v="produktionskøkken"/>
    <s v="Ja"/>
    <n v="0"/>
    <n v="0"/>
    <n v="0"/>
    <n v="0"/>
    <n v="0"/>
    <n v="0"/>
    <n v="0"/>
    <n v="0"/>
    <n v="0"/>
    <n v="0"/>
    <n v="0"/>
    <n v="0"/>
    <n v="0"/>
    <s v="Mariah ?"/>
    <s v="?"/>
    <n v="0"/>
    <n v="0"/>
    <n v="1"/>
    <n v="4"/>
    <n v="0"/>
    <n v="0"/>
    <n v="1"/>
    <n v="0"/>
    <n v="0"/>
    <n v="0"/>
    <n v="1"/>
    <n v="0"/>
    <n v="0"/>
    <n v="0"/>
    <n v="0"/>
    <n v="0"/>
    <n v="0"/>
    <n v="0"/>
    <n v="1"/>
    <n v="1"/>
    <n v="25"/>
    <s v="Miele Professional"/>
    <n v="5"/>
    <s v="Nej"/>
    <n v="0"/>
    <s v="Nej"/>
    <s v="Ja"/>
    <n v="0"/>
    <n v="2"/>
    <n v="0"/>
    <n v="0"/>
    <n v="0"/>
    <x v="1"/>
    <s v="Vesterbro/Kgs.Enghave"/>
    <n v="35"/>
    <n v="0"/>
    <n v="0"/>
    <n v="0"/>
    <n v="0"/>
    <n v="0"/>
    <n v="0"/>
    <n v="0"/>
    <n v="0"/>
    <n v="0"/>
    <n v="0"/>
    <n v="0"/>
    <n v="0"/>
    <n v="0"/>
    <n v="127618.68"/>
  </r>
  <r>
    <x v="0"/>
    <n v="37321"/>
    <s v="Vuggestuen Abel"/>
    <x v="7"/>
    <s v="Abel Cathrines Gade 17"/>
    <n v="1654"/>
    <s v="København V"/>
    <s v="33 85 40 31"/>
    <s v="37321@buf.kk.dk"/>
    <s v="Anne Larsen"/>
    <n v="33226153"/>
    <n v="0"/>
    <s v="37321@buf.kk.dk"/>
    <s v="Vuggestue"/>
    <n v="48"/>
    <n v="0"/>
    <n v="0"/>
    <n v="0"/>
    <n v="0"/>
    <n v="0"/>
    <n v="0"/>
    <s v="Nej"/>
    <n v="0"/>
    <n v="0"/>
    <n v="5"/>
    <n v="5"/>
    <n v="4"/>
    <n v="5"/>
    <n v="0"/>
    <n v="0"/>
    <n v="0"/>
    <n v="0"/>
    <n v="0"/>
    <n v="0"/>
    <n v="99000"/>
    <n v="0"/>
    <n v="0"/>
    <s v="Ja"/>
    <s v="nej"/>
    <s v="Jonathan Lucas"/>
    <n v="2008"/>
    <n v="37"/>
    <n v="0"/>
    <s v="Køkkenassistent og levnedsmideltekniker"/>
    <s v="15-20 år"/>
    <n v="0"/>
    <n v="0"/>
    <n v="0"/>
    <n v="0"/>
    <n v="0"/>
    <n v="0"/>
    <n v="0"/>
    <n v="0"/>
    <n v="97"/>
    <n v="0"/>
    <n v="1"/>
    <n v="0"/>
    <s v="Ja"/>
    <s v="Nej"/>
    <s v="Ja"/>
    <s v="Ja"/>
    <n v="0"/>
    <n v="0"/>
    <n v="0"/>
    <n v="0"/>
    <n v="0"/>
    <n v="0"/>
    <n v="0"/>
    <n v="0"/>
    <s v="produktionskøkken"/>
    <s v="Ja"/>
    <s v="Ingen"/>
    <s v="Ingen"/>
    <s v="Nej"/>
    <s v="Køkkenet er topkvalitet og fuldt udrustet, der skal intet gøres af forbedring"/>
    <n v="0"/>
    <n v="0"/>
    <n v="0"/>
    <n v="0"/>
    <n v="0"/>
    <n v="0"/>
    <n v="0"/>
    <n v="0"/>
    <s v="Køkkenet velegnet til merproduktion, sagtens en fordobling"/>
    <s v="Cathrine Jerrik / Nanna"/>
    <n v="0"/>
    <n v="0"/>
    <n v="0"/>
    <n v="1"/>
    <n v="4"/>
    <n v="0"/>
    <n v="3"/>
    <n v="0"/>
    <n v="0"/>
    <n v="0"/>
    <n v="1"/>
    <n v="2"/>
    <n v="0"/>
    <n v="0"/>
    <n v="0"/>
    <n v="0"/>
    <n v="0"/>
    <n v="1"/>
    <n v="0"/>
    <n v="0"/>
    <n v="1"/>
    <n v="4"/>
    <s v="Miele"/>
    <n v="3"/>
    <s v="Ja"/>
    <n v="12"/>
    <s v="Nej"/>
    <s v="Ja"/>
    <s v="Nej"/>
    <n v="3"/>
    <s v="God plads"/>
    <s v="Meget Nyt og stort køkken_x000a__x000a_Køkkenmedarejderen er på fuldt tid, selvom børnene har madpakke med 1 gang om ugen, da han er på stuerne som pæd.medhj."/>
    <n v="0"/>
    <x v="1"/>
    <s v="Vesterbro/Kgs.Enghave"/>
    <n v="48"/>
    <n v="0"/>
    <n v="0"/>
    <n v="0"/>
    <n v="0"/>
    <n v="0"/>
    <n v="0"/>
    <n v="0"/>
    <n v="0"/>
    <n v="0"/>
    <n v="0"/>
    <n v="0"/>
    <n v="0"/>
    <n v="0"/>
    <n v="147436.85"/>
  </r>
  <r>
    <x v="0"/>
    <n v="37322"/>
    <s v="Vuggestuen Lillefryd"/>
    <x v="7"/>
    <s v="Tøndergade 10"/>
    <n v="1752"/>
    <s v="København V"/>
    <s v="33 27 67 20"/>
    <s v="37322@buf.kk.dk"/>
    <n v="0"/>
    <s v="."/>
    <s v="."/>
    <s v="37322@buf.kk.dk"/>
    <s v="Vuggestue"/>
    <n v="36"/>
    <n v="0"/>
    <n v="0"/>
    <n v="0"/>
    <n v="0"/>
    <n v="0"/>
    <n v="0"/>
    <s v="Nej"/>
    <n v="0"/>
    <n v="0"/>
    <n v="5"/>
    <n v="5"/>
    <n v="5"/>
    <n v="5"/>
    <n v="0"/>
    <n v="0"/>
    <n v="0"/>
    <n v="0"/>
    <n v="0"/>
    <n v="0"/>
    <n v="88000"/>
    <n v="0"/>
    <n v="0"/>
    <s v="Ja"/>
    <s v="nej"/>
    <s v="Heidi Estrup"/>
    <n v="2008"/>
    <n v="28"/>
    <n v="0"/>
    <s v="Cater"/>
    <s v="Kantiner"/>
    <s v="Nej"/>
    <n v="0"/>
    <n v="0"/>
    <n v="0"/>
    <n v="0"/>
    <n v="0"/>
    <n v="0"/>
    <n v="0"/>
    <n v="97"/>
    <n v="0"/>
    <n v="0"/>
    <n v="0"/>
    <n v="0"/>
    <n v="0"/>
    <n v="0"/>
    <s v="Ja"/>
    <n v="0"/>
    <s v="Ja"/>
    <n v="0"/>
    <s v="Ja"/>
    <n v="0"/>
    <s v="ja"/>
    <n v="0"/>
    <n v="0"/>
    <s v="produktionskøkken"/>
    <s v="Ja"/>
    <s v="Ingen"/>
    <s v="Ingen"/>
    <s v="Nej"/>
    <n v="0"/>
    <n v="0"/>
    <n v="0"/>
    <n v="0"/>
    <n v="0"/>
    <n v="0"/>
    <n v="0"/>
    <n v="0"/>
    <n v="0"/>
    <n v="0"/>
    <n v="0"/>
    <n v="0"/>
    <n v="0"/>
    <n v="0"/>
    <n v="1"/>
    <n v="4"/>
    <n v="0"/>
    <n v="2"/>
    <n v="0"/>
    <n v="0"/>
    <n v="0"/>
    <n v="0"/>
    <n v="2"/>
    <n v="0"/>
    <n v="0"/>
    <n v="0"/>
    <n v="0"/>
    <n v="0"/>
    <n v="0"/>
    <n v="2"/>
    <n v="0"/>
    <n v="1"/>
    <n v="25"/>
    <s v="Miele Professional"/>
    <n v="5"/>
    <s v="Ja"/>
    <n v="8"/>
    <s v="Nej"/>
    <s v="Nej"/>
    <s v="Nej"/>
    <n v="3"/>
    <n v="0"/>
    <s v="Nyt køkken med alt udstyr i orden."/>
    <n v="0"/>
    <x v="1"/>
    <s v="Vesterbro/Kgs.Enghave"/>
    <n v="36"/>
    <n v="0"/>
    <n v="0"/>
    <n v="0"/>
    <n v="0"/>
    <n v="0"/>
    <n v="0"/>
    <n v="0"/>
    <n v="0"/>
    <n v="0"/>
    <n v="0"/>
    <n v="0"/>
    <n v="0"/>
    <n v="0"/>
    <n v="138958.24"/>
  </r>
  <r>
    <x v="0"/>
    <n v="37423"/>
    <s v="De 4 årstider"/>
    <x v="7"/>
    <s v="Viktoriagade 26"/>
    <n v="1655"/>
    <s v="København V"/>
    <s v="33 24 02 05"/>
    <s v="37423@buf.kk.dk"/>
    <s v="Fg. Susan Verstege"/>
    <n v="39181232"/>
    <n v="0"/>
    <s v="37423@buf.kk.dk"/>
    <s v="Vuggestue"/>
    <n v="56"/>
    <n v="0"/>
    <n v="0"/>
    <n v="0"/>
    <n v="0"/>
    <n v="0"/>
    <n v="0"/>
    <s v="Nej"/>
    <n v="0"/>
    <n v="0"/>
    <n v="5"/>
    <n v="5"/>
    <n v="5"/>
    <n v="5"/>
    <n v="0"/>
    <n v="0"/>
    <n v="0"/>
    <n v="0"/>
    <n v="0"/>
    <n v="0"/>
    <n v="135000"/>
    <n v="0"/>
    <n v="0"/>
    <s v="Ja"/>
    <s v="nej"/>
    <s v="Nikos Kaliviti"/>
    <n v="2003"/>
    <n v="35"/>
    <n v="0"/>
    <s v="Ingen"/>
    <s v="arbejdet siden 1998 som køkkenhjælp "/>
    <s v="økologisk oplysningsforbund"/>
    <n v="0"/>
    <n v="0"/>
    <n v="0"/>
    <n v="0"/>
    <n v="0"/>
    <n v="0"/>
    <n v="0"/>
    <n v="90"/>
    <n v="0"/>
    <n v="1"/>
    <n v="0"/>
    <s v="Ja"/>
    <s v="Nej"/>
    <s v="Ja"/>
    <s v="Ja"/>
    <n v="0"/>
    <n v="0"/>
    <n v="0"/>
    <n v="0"/>
    <n v="0"/>
    <n v="0"/>
    <n v="0"/>
    <n v="0"/>
    <s v="produktionskøkken"/>
    <s v="Ja"/>
    <s v="Ingen"/>
    <s v="Ingen"/>
    <s v="Nej"/>
    <n v="0"/>
    <n v="0"/>
    <n v="0"/>
    <n v="0"/>
    <n v="0"/>
    <n v="0"/>
    <n v="0"/>
    <n v="0"/>
    <n v="0"/>
    <s v="Køkkenet er fuldt udrustet og nyt velfungerende._x000a_Intet behov for anskaffelser eller udbygning"/>
    <s v="cathrine Jerrik / Nanna"/>
    <n v="0"/>
    <n v="0"/>
    <n v="0"/>
    <n v="1"/>
    <n v="4"/>
    <n v="0"/>
    <n v="2"/>
    <n v="0"/>
    <n v="0"/>
    <n v="0"/>
    <n v="0"/>
    <n v="2"/>
    <n v="0"/>
    <n v="0"/>
    <n v="0"/>
    <n v="0"/>
    <n v="0"/>
    <n v="1"/>
    <n v="0"/>
    <n v="0"/>
    <n v="1"/>
    <n v="4"/>
    <s v="Miele alm."/>
    <n v="3.5"/>
    <s v="Ja"/>
    <n v="0"/>
    <s v="Nej"/>
    <s v="Nej"/>
    <s v="ja"/>
    <n v="3"/>
    <s v="God plads"/>
    <s v="Meget fint køkken"/>
    <n v="0"/>
    <x v="1"/>
    <s v="Vesterbro/Kgs.Enghave"/>
    <n v="48"/>
    <n v="0"/>
    <n v="0"/>
    <n v="0"/>
    <n v="0"/>
    <n v="0"/>
    <n v="0"/>
    <n v="0"/>
    <n v="0"/>
    <n v="0"/>
    <n v="0"/>
    <n v="0"/>
    <n v="0"/>
    <n v="0"/>
    <n v="141500.51"/>
  </r>
  <r>
    <x v="0"/>
    <n v="35263"/>
    <s v="Børneringens Børnehus Rymarksvænge"/>
    <x v="5"/>
    <s v="Rymarksvej 19"/>
    <n v="2900"/>
    <s v="Hellerup"/>
    <s v="39 18 02 95"/>
    <s v="35263@buf.kk.dk"/>
    <s v="Kirsten Sandau Christensen"/>
    <n v="0"/>
    <n v="0"/>
    <s v="35263@buf.kk.dk"/>
    <s v="Vuggestue"/>
    <n v="78"/>
    <n v="0"/>
    <n v="0"/>
    <n v="0"/>
    <n v="0"/>
    <n v="0"/>
    <n v="0"/>
    <n v="0"/>
    <n v="0"/>
    <n v="0"/>
    <n v="0"/>
    <n v="5"/>
    <n v="5"/>
    <n v="0"/>
    <n v="0"/>
    <n v="0"/>
    <n v="0"/>
    <n v="0"/>
    <n v="0"/>
    <n v="0"/>
    <n v="0"/>
    <n v="0"/>
    <n v="0"/>
    <s v="Ja"/>
    <n v="0"/>
    <s v="Annelise Christensen"/>
    <n v="0"/>
    <n v="24"/>
    <n v="0"/>
    <n v="0"/>
    <s v="mange års erfaring"/>
    <s v="økokursus i madhuset"/>
    <n v="0"/>
    <n v="0"/>
    <n v="0"/>
    <n v="0"/>
    <n v="0"/>
    <n v="0"/>
    <n v="0"/>
    <n v="81"/>
    <n v="0"/>
    <n v="0"/>
    <n v="0"/>
    <s v="Ja"/>
    <s v="Nej"/>
    <s v="Ja"/>
    <n v="0"/>
    <n v="0"/>
    <n v="0"/>
    <n v="0"/>
    <n v="0"/>
    <n v="0"/>
    <n v="0"/>
    <n v="0"/>
    <n v="0"/>
    <s v="produktionskøkken"/>
    <s v="Ja"/>
    <n v="0"/>
    <n v="0"/>
    <n v="0"/>
    <n v="0"/>
    <n v="0"/>
    <n v="0"/>
    <n v="0"/>
    <n v="0"/>
    <n v="0"/>
    <n v="0"/>
    <n v="0"/>
    <n v="0"/>
    <s v="Der serveres mælk én gang ugentligt"/>
    <s v="Cathrine"/>
    <d v="2009-03-12T00:00:00"/>
    <n v="0"/>
    <n v="0"/>
    <n v="0"/>
    <n v="0"/>
    <n v="0"/>
    <n v="0"/>
    <n v="0"/>
    <n v="0"/>
    <n v="0"/>
    <n v="0"/>
    <n v="0"/>
    <n v="0"/>
    <n v="0"/>
    <n v="0"/>
    <n v="0"/>
    <n v="0"/>
    <n v="0"/>
    <n v="0"/>
    <n v="0"/>
    <n v="0"/>
    <n v="0"/>
    <n v="0"/>
    <n v="0"/>
    <n v="0"/>
    <n v="0"/>
    <n v="0"/>
    <n v="0"/>
    <n v="0"/>
    <n v="0"/>
    <n v="0"/>
    <s v="Køkkenet skal ombygges i løbet af 2009"/>
    <n v="0"/>
    <x v="1"/>
    <s v="Østerbro"/>
    <n v="78"/>
    <n v="0"/>
    <n v="0"/>
    <n v="0"/>
    <n v="0"/>
    <n v="0"/>
    <n v="0"/>
    <n v="0"/>
    <n v="0"/>
    <n v="0"/>
    <n v="0"/>
    <n v="0"/>
    <n v="0"/>
    <n v="0"/>
    <n v="163887.31"/>
  </r>
  <r>
    <x v="0"/>
    <n v="37205"/>
    <s v="Carl Nielsen"/>
    <x v="5"/>
    <s v="Carl Nielsens Allé 25"/>
    <n v="2100"/>
    <s v="København Ø"/>
    <s v="39 29 24 55"/>
    <s v="37205@buf.kk.dk"/>
    <s v="Susanne Bacher"/>
    <n v="0"/>
    <n v="39292455"/>
    <s v="37205@buf.kk.dk"/>
    <s v="Vuggestue"/>
    <n v="64"/>
    <n v="0"/>
    <n v="0"/>
    <n v="0"/>
    <n v="0"/>
    <n v="0"/>
    <n v="0"/>
    <n v="0"/>
    <n v="0"/>
    <n v="0"/>
    <n v="5"/>
    <n v="5"/>
    <n v="5"/>
    <n v="5"/>
    <n v="0"/>
    <n v="0"/>
    <n v="0"/>
    <n v="0"/>
    <n v="0"/>
    <n v="0"/>
    <n v="120000"/>
    <n v="0"/>
    <n v="0"/>
    <s v="Ja"/>
    <n v="0"/>
    <s v="Halima"/>
    <n v="2005"/>
    <n v="37"/>
    <n v="0"/>
    <s v="ernærings &amp; køkkenassistent"/>
    <n v="0"/>
    <s v="kbh madhus, økokursus, hygiejne bevis"/>
    <n v="0"/>
    <n v="0"/>
    <n v="0"/>
    <n v="0"/>
    <n v="0"/>
    <n v="0"/>
    <n v="0"/>
    <n v="95"/>
    <n v="0"/>
    <n v="1"/>
    <n v="0"/>
    <s v="Ja"/>
    <s v="Nej"/>
    <s v="Ja"/>
    <n v="0"/>
    <n v="0"/>
    <n v="0"/>
    <n v="0"/>
    <n v="0"/>
    <n v="0"/>
    <n v="0"/>
    <n v="0"/>
    <n v="0"/>
    <s v="produktionskøkken"/>
    <s v="Ja"/>
    <n v="0"/>
    <n v="0"/>
    <n v="0"/>
    <n v="0"/>
    <n v="0"/>
    <n v="0"/>
    <n v="0"/>
    <n v="0"/>
    <n v="0"/>
    <n v="0"/>
    <n v="0"/>
    <n v="0"/>
    <n v="0"/>
    <s v="Cathrine"/>
    <d v="2009-04-14T00:00:00"/>
    <n v="0"/>
    <n v="0"/>
    <n v="1"/>
    <n v="5"/>
    <n v="0"/>
    <n v="2"/>
    <n v="0"/>
    <n v="0"/>
    <n v="0"/>
    <n v="0"/>
    <n v="2"/>
    <n v="0"/>
    <n v="0"/>
    <n v="0"/>
    <n v="0"/>
    <n v="0"/>
    <n v="2"/>
    <n v="0"/>
    <n v="0"/>
    <n v="1"/>
    <n v="2"/>
    <s v="Wexiodisk"/>
    <n v="4"/>
    <s v="Ja"/>
    <n v="0"/>
    <s v="Nej"/>
    <s v="Ja"/>
    <s v="Nej"/>
    <n v="3"/>
    <s v="God plads"/>
    <s v="Stort dejligt køkken"/>
    <n v="0"/>
    <x v="1"/>
    <s v="Østerbro"/>
    <n v="60"/>
    <n v="0"/>
    <n v="0"/>
    <n v="0"/>
    <n v="0"/>
    <n v="0"/>
    <n v="0"/>
    <n v="0"/>
    <n v="0"/>
    <n v="0"/>
    <n v="0"/>
    <n v="0"/>
    <n v="0"/>
    <n v="0"/>
    <n v="228239.78"/>
  </r>
  <r>
    <x v="0"/>
    <n v="37210"/>
    <s v="Daginstitutionen Charlottehaven"/>
    <x v="5"/>
    <s v="Gammel Kalkbrænderi Vej 45"/>
    <n v="2100"/>
    <s v="København Ø"/>
    <s v="35 29 80 90"/>
    <s v="37210@buf.kk.dk"/>
    <s v="Trine Lønborg-Jensen"/>
    <n v="0"/>
    <n v="0"/>
    <s v="37210@buf.kk.dk"/>
    <s v="Vuggestue"/>
    <n v="70"/>
    <n v="0"/>
    <n v="0"/>
    <n v="0"/>
    <n v="0"/>
    <n v="0"/>
    <n v="0"/>
    <n v="0"/>
    <n v="0"/>
    <n v="0"/>
    <n v="5"/>
    <n v="5"/>
    <n v="5"/>
    <n v="5"/>
    <n v="0"/>
    <n v="0"/>
    <n v="0"/>
    <n v="0"/>
    <n v="0"/>
    <n v="0"/>
    <n v="160000"/>
    <n v="0"/>
    <n v="0"/>
    <s v="Ja"/>
    <n v="0"/>
    <s v="Lone Jakobsen"/>
    <n v="2005"/>
    <n v="37"/>
    <n v="0"/>
    <s v="bachelor fra Suhrs"/>
    <n v="0"/>
    <s v="ø.o.f. + kbh madhus"/>
    <s v="Camilla Thorsgaard"/>
    <n v="2008"/>
    <n v="25"/>
    <n v="0"/>
    <s v="ufaglært"/>
    <n v="0"/>
    <n v="0"/>
    <n v="85"/>
    <n v="0"/>
    <n v="1"/>
    <n v="0"/>
    <s v="Ja"/>
    <s v="ja"/>
    <s v="Ja"/>
    <n v="0"/>
    <n v="0"/>
    <n v="0"/>
    <n v="0"/>
    <n v="0"/>
    <n v="0"/>
    <n v="0"/>
    <n v="0"/>
    <n v="0"/>
    <s v="produktionskøkken"/>
    <n v="0"/>
    <n v="0"/>
    <n v="0"/>
    <n v="0"/>
    <n v="0"/>
    <n v="0"/>
    <n v="0"/>
    <n v="0"/>
    <n v="0"/>
    <n v="0"/>
    <n v="0"/>
    <n v="0"/>
    <n v="0"/>
    <n v="0"/>
    <s v="Cathrine"/>
    <d v="2009-04-20T00:00:00"/>
    <n v="0"/>
    <n v="0"/>
    <n v="1"/>
    <n v="5"/>
    <n v="0"/>
    <n v="2"/>
    <n v="0"/>
    <n v="0"/>
    <n v="0"/>
    <n v="0"/>
    <n v="3"/>
    <n v="0"/>
    <n v="0"/>
    <n v="0"/>
    <n v="0"/>
    <n v="0"/>
    <n v="2"/>
    <n v="0"/>
    <n v="0"/>
    <n v="1"/>
    <n v="20"/>
    <s v="Miele"/>
    <n v="10"/>
    <s v="Ja"/>
    <n v="0"/>
    <s v="Nej"/>
    <s v="Nej"/>
    <s v="ja"/>
    <n v="5"/>
    <s v="God plads"/>
    <n v="0"/>
    <n v="0"/>
    <x v="1"/>
    <s v="Østerbro"/>
    <n v="65"/>
    <n v="0"/>
    <n v="0"/>
    <n v="0"/>
    <n v="0"/>
    <n v="0"/>
    <n v="0"/>
    <n v="0"/>
    <n v="0"/>
    <n v="0"/>
    <n v="0"/>
    <n v="0"/>
    <n v="0"/>
    <n v="0"/>
    <n v="143744.13"/>
  </r>
  <r>
    <x v="0"/>
    <n v="37249"/>
    <s v="Smørhullet"/>
    <x v="5"/>
    <s v="Fanøgade 21"/>
    <n v="2100"/>
    <s v="København Ø"/>
    <s v="39 29 30 49"/>
    <s v="37249@buf.kk.dk"/>
    <s v="Marianne Wilmann Andersen"/>
    <n v="0"/>
    <n v="39293049"/>
    <s v="37249@buf.kk.dk"/>
    <s v="Vuggestue"/>
    <n v="60"/>
    <n v="0"/>
    <n v="0"/>
    <n v="0"/>
    <n v="0"/>
    <n v="0"/>
    <n v="0"/>
    <n v="0"/>
    <n v="0"/>
    <n v="0"/>
    <n v="5"/>
    <n v="5"/>
    <n v="5"/>
    <n v="5"/>
    <n v="0"/>
    <n v="0"/>
    <n v="0"/>
    <n v="0"/>
    <n v="0"/>
    <n v="0"/>
    <n v="210000"/>
    <n v="0"/>
    <n v="0"/>
    <s v="Ja"/>
    <n v="0"/>
    <s v="Ane Skov Olesen"/>
    <n v="2003"/>
    <n v="31"/>
    <n v="0"/>
    <s v="bachelor Suhrs"/>
    <n v="0"/>
    <n v="0"/>
    <n v="0"/>
    <n v="0"/>
    <n v="0"/>
    <n v="0"/>
    <n v="0"/>
    <n v="0"/>
    <n v="0"/>
    <n v="90"/>
    <n v="0"/>
    <n v="3"/>
    <n v="0"/>
    <s v="Ja"/>
    <s v="ja"/>
    <s v="Ja"/>
    <n v="0"/>
    <n v="0"/>
    <n v="0"/>
    <n v="0"/>
    <n v="0"/>
    <n v="0"/>
    <n v="0"/>
    <n v="0"/>
    <n v="0"/>
    <s v="produktionskøkken"/>
    <s v="Ja"/>
    <n v="0"/>
    <n v="0"/>
    <n v="0"/>
    <n v="0"/>
    <n v="0"/>
    <n v="0"/>
    <n v="0"/>
    <n v="0"/>
    <n v="0"/>
    <n v="0"/>
    <n v="0"/>
    <n v="0"/>
    <n v="0"/>
    <s v="Cathrine"/>
    <n v="0"/>
    <n v="0"/>
    <n v="0"/>
    <n v="1"/>
    <n v="5"/>
    <n v="0"/>
    <n v="2"/>
    <n v="0"/>
    <n v="0"/>
    <n v="0"/>
    <n v="0"/>
    <n v="2"/>
    <n v="0"/>
    <n v="0"/>
    <n v="1"/>
    <n v="0"/>
    <n v="0"/>
    <n v="2"/>
    <n v="0"/>
    <n v="0"/>
    <n v="1"/>
    <n v="2"/>
    <s v="Brønnum"/>
    <n v="0"/>
    <s v="Nej"/>
    <n v="0"/>
    <s v="Ja"/>
    <n v="0"/>
    <s v="ja"/>
    <n v="4"/>
    <s v="God plads"/>
    <s v="Super Køkken"/>
    <n v="0"/>
    <x v="1"/>
    <s v="Østerbro"/>
    <n v="65"/>
    <n v="0"/>
    <n v="0"/>
    <n v="0"/>
    <n v="0"/>
    <n v="0"/>
    <n v="0"/>
    <n v="0"/>
    <n v="0"/>
    <n v="0"/>
    <n v="0"/>
    <n v="0"/>
    <n v="0"/>
    <n v="0"/>
    <n v="154858.26"/>
  </r>
  <r>
    <x v="0"/>
    <n v="37265"/>
    <s v="Vuggestuen Æblehaven"/>
    <x v="5"/>
    <s v="Svendborggade 1"/>
    <n v="2100"/>
    <s v="København Ø"/>
    <s v="35 26 01 02"/>
    <s v="37265@buf.kk.dk"/>
    <s v="Kennet Sabin Suszkiewiecz"/>
    <n v="0"/>
    <n v="0"/>
    <s v="37265@buf.kk.dk"/>
    <s v="Vuggestue"/>
    <n v="53"/>
    <n v="0"/>
    <n v="0"/>
    <n v="0"/>
    <n v="0"/>
    <n v="0"/>
    <n v="0"/>
    <n v="0"/>
    <n v="0"/>
    <n v="0"/>
    <n v="5"/>
    <n v="5"/>
    <n v="4"/>
    <n v="5"/>
    <n v="0"/>
    <n v="0"/>
    <n v="0"/>
    <n v="0"/>
    <n v="0"/>
    <n v="0"/>
    <n v="348000"/>
    <n v="0"/>
    <n v="0"/>
    <s v="Ja"/>
    <n v="0"/>
    <s v="Sundus Khafa"/>
    <n v="2007"/>
    <n v="30"/>
    <n v="0"/>
    <s v="ufaglært"/>
    <s v="meget kompetent"/>
    <n v="0"/>
    <s v="Lillian Pedersen"/>
    <n v="2008"/>
    <n v="35"/>
    <n v="0"/>
    <s v="ufaglært"/>
    <s v="køkkenmedhjælper"/>
    <n v="0"/>
    <n v="85"/>
    <n v="0"/>
    <n v="2"/>
    <n v="0"/>
    <s v="Ja"/>
    <s v="ja"/>
    <s v="Ja"/>
    <n v="0"/>
    <n v="0"/>
    <n v="0"/>
    <n v="0"/>
    <n v="0"/>
    <n v="0"/>
    <n v="0"/>
    <n v="0"/>
    <n v="0"/>
    <s v="produktionskøkken"/>
    <s v="nej"/>
    <s v="Større"/>
    <n v="0"/>
    <n v="0"/>
    <s v="behøver virkelig en industriopvaskemaskine. Køkken er totalt nedslidt. Trænger meget til en total renovering og nye køkkenelementer"/>
    <n v="0"/>
    <n v="0"/>
    <n v="0"/>
    <n v="0"/>
    <n v="0"/>
    <n v="0"/>
    <n v="0"/>
    <n v="0"/>
    <n v="0"/>
    <s v="Cathrine"/>
    <n v="0"/>
    <n v="0"/>
    <n v="0"/>
    <n v="1"/>
    <n v="5"/>
    <n v="0"/>
    <n v="2"/>
    <n v="0"/>
    <n v="0"/>
    <n v="0"/>
    <n v="0"/>
    <n v="1"/>
    <n v="0"/>
    <n v="2"/>
    <n v="0"/>
    <n v="0"/>
    <n v="0"/>
    <n v="1"/>
    <n v="0"/>
    <n v="1"/>
    <n v="1"/>
    <n v="20"/>
    <s v="Miele"/>
    <n v="3"/>
    <s v="Nej"/>
    <n v="0"/>
    <s v="Ja"/>
    <s v="Nej"/>
    <s v="ja"/>
    <n v="2"/>
    <s v="Begrænset"/>
    <n v="0"/>
    <n v="0"/>
    <x v="1"/>
    <s v="Østerbro"/>
    <n v="53"/>
    <n v="0"/>
    <n v="0"/>
    <n v="0"/>
    <n v="0"/>
    <n v="0"/>
    <n v="0"/>
    <n v="0"/>
    <n v="0"/>
    <n v="0"/>
    <n v="0"/>
    <n v="0"/>
    <n v="0"/>
    <n v="0"/>
    <n v="132262.78"/>
  </r>
  <r>
    <x v="0"/>
    <n v="37272"/>
    <s v="kastanjetræet"/>
    <x v="5"/>
    <s v="Vordingborggade 25"/>
    <n v="2100"/>
    <s v="København Ø."/>
    <s v="35 42 49 86"/>
    <s v="lv98@buf.kk.dk"/>
    <s v="Mette Ostov"/>
    <n v="35263904"/>
    <n v="0"/>
    <s v="37272@buf.kk.dk"/>
    <s v="Vuggestue"/>
    <n v="46"/>
    <n v="0"/>
    <n v="0"/>
    <n v="0"/>
    <n v="0"/>
    <n v="0"/>
    <n v="0"/>
    <n v="0"/>
    <n v="0"/>
    <n v="0"/>
    <n v="5"/>
    <n v="5"/>
    <n v="5"/>
    <n v="5"/>
    <n v="0"/>
    <n v="0"/>
    <n v="0"/>
    <n v="0"/>
    <n v="0"/>
    <n v="0"/>
    <n v="108000"/>
    <n v="0"/>
    <n v="0"/>
    <s v="Ja"/>
    <n v="0"/>
    <s v="Bonnie Lindblad"/>
    <n v="2008"/>
    <n v="34"/>
    <n v="0"/>
    <s v="slagter"/>
    <n v="0"/>
    <n v="0"/>
    <n v="0"/>
    <n v="0"/>
    <n v="0"/>
    <n v="0"/>
    <n v="0"/>
    <n v="0"/>
    <n v="0"/>
    <n v="87"/>
    <n v="0"/>
    <n v="1"/>
    <n v="0"/>
    <s v="Ja"/>
    <s v="ja"/>
    <s v="Ja"/>
    <n v="0"/>
    <n v="0"/>
    <n v="0"/>
    <n v="0"/>
    <n v="0"/>
    <n v="0"/>
    <n v="0"/>
    <n v="0"/>
    <n v="0"/>
    <s v="produktionskøkken"/>
    <n v="0"/>
    <n v="0"/>
    <n v="0"/>
    <n v="0"/>
    <n v="0"/>
    <n v="0"/>
    <n v="0"/>
    <n v="0"/>
    <n v="0"/>
    <n v="0"/>
    <n v="0"/>
    <n v="0"/>
    <n v="0"/>
    <n v="0"/>
    <s v="Sine"/>
    <n v="39986"/>
    <n v="0"/>
    <n v="0"/>
    <n v="0"/>
    <n v="0"/>
    <n v="0"/>
    <n v="0"/>
    <n v="0"/>
    <n v="0"/>
    <n v="0"/>
    <n v="0"/>
    <n v="0"/>
    <n v="0"/>
    <n v="0"/>
    <n v="0"/>
    <n v="0"/>
    <n v="0"/>
    <n v="0"/>
    <n v="0"/>
    <n v="0"/>
    <n v="0"/>
    <n v="0"/>
    <n v="0"/>
    <n v="0"/>
    <n v="0"/>
    <n v="0"/>
    <n v="0"/>
    <n v="0"/>
    <n v="0"/>
    <n v="0"/>
    <n v="0"/>
    <n v="0"/>
    <n v="0"/>
    <x v="1"/>
    <s v="Østerbro"/>
    <n v="46"/>
    <n v="0"/>
    <n v="0"/>
    <n v="0"/>
    <n v="0"/>
    <n v="0"/>
    <n v="0"/>
    <n v="0"/>
    <n v="0"/>
    <n v="0"/>
    <n v="0"/>
    <n v="0"/>
    <n v="0"/>
    <n v="0"/>
    <n v="114036.59"/>
  </r>
  <r>
    <x v="0"/>
    <n v="37279"/>
    <s v="Vuggestuen Villa Rosa"/>
    <x v="5"/>
    <s v="Rosenvængets Sideallé 6"/>
    <n v="2100"/>
    <s v="København Ø"/>
    <s v="35 26 94 15"/>
    <s v="37279@buf.kk.dk"/>
    <s v="Anne-Vibeke Svarre"/>
    <n v="39203790"/>
    <n v="0"/>
    <s v="37279@buf.kk.dk"/>
    <s v="Vuggestue"/>
    <n v="54"/>
    <n v="0"/>
    <n v="0"/>
    <n v="0"/>
    <n v="0"/>
    <n v="0"/>
    <n v="0"/>
    <n v="0"/>
    <n v="0"/>
    <n v="0"/>
    <n v="5"/>
    <n v="5"/>
    <n v="5"/>
    <n v="5"/>
    <n v="0"/>
    <n v="0"/>
    <n v="0"/>
    <n v="0"/>
    <n v="0"/>
    <n v="0"/>
    <n v="160000"/>
    <n v="0"/>
    <n v="0"/>
    <s v="Ja"/>
    <n v="0"/>
    <s v="Dorthea Rasmussen"/>
    <n v="2005"/>
    <n v="37"/>
    <n v="0"/>
    <s v="Køkkenassistent"/>
    <n v="0"/>
    <s v="økologikursus"/>
    <n v="0"/>
    <n v="0"/>
    <n v="0"/>
    <n v="0"/>
    <n v="0"/>
    <n v="0"/>
    <n v="0"/>
    <n v="90"/>
    <n v="0"/>
    <n v="1"/>
    <n v="0"/>
    <s v="Ja"/>
    <s v="ja"/>
    <s v="Ja"/>
    <n v="0"/>
    <n v="0"/>
    <n v="0"/>
    <n v="0"/>
    <n v="0"/>
    <n v="0"/>
    <n v="0"/>
    <n v="0"/>
    <n v="0"/>
    <s v="produktionskøkken"/>
    <n v="0"/>
    <n v="0"/>
    <n v="0"/>
    <n v="0"/>
    <n v="0"/>
    <n v="0"/>
    <n v="0"/>
    <n v="0"/>
    <n v="0"/>
    <n v="0"/>
    <n v="0"/>
    <n v="0"/>
    <n v="0"/>
    <s v="elitesmiley"/>
    <s v="Sine"/>
    <d v="2009-05-19T00:00:00"/>
    <n v="0"/>
    <n v="0"/>
    <n v="0"/>
    <n v="0"/>
    <n v="0"/>
    <n v="0"/>
    <n v="0"/>
    <n v="0"/>
    <n v="0"/>
    <n v="0"/>
    <n v="0"/>
    <n v="0"/>
    <n v="0"/>
    <n v="0"/>
    <n v="0"/>
    <n v="0"/>
    <n v="0"/>
    <n v="0"/>
    <n v="0"/>
    <n v="0"/>
    <n v="0"/>
    <n v="0"/>
    <n v="0"/>
    <n v="0"/>
    <n v="0"/>
    <n v="0"/>
    <n v="0"/>
    <n v="0"/>
    <n v="0"/>
    <n v="0"/>
    <n v="0"/>
    <n v="0"/>
    <x v="1"/>
    <s v="Østerbro"/>
    <n v="54"/>
    <n v="0"/>
    <n v="0"/>
    <n v="0"/>
    <n v="0"/>
    <n v="0"/>
    <n v="0"/>
    <n v="0"/>
    <n v="0"/>
    <n v="0"/>
    <n v="0"/>
    <n v="0"/>
    <n v="0"/>
    <n v="0"/>
    <n v="143316.59"/>
  </r>
  <r>
    <x v="0"/>
    <n v="37280"/>
    <s v="Vuggestuen Luna"/>
    <x v="5"/>
    <s v="Reersøgade 17"/>
    <n v="2100"/>
    <s v="København Ø"/>
    <s v="39 20 96 61"/>
    <s v="37280@buf.kk.dk"/>
    <s v="Stella Chahi"/>
    <n v="35263439"/>
    <n v="0"/>
    <s v="37280@buf.kk.dk"/>
    <s v="Vuggestue"/>
    <n v="33"/>
    <n v="0"/>
    <n v="0"/>
    <n v="0"/>
    <n v="0"/>
    <n v="0"/>
    <n v="0"/>
    <n v="0"/>
    <n v="0"/>
    <n v="0"/>
    <n v="5"/>
    <n v="5"/>
    <n v="3"/>
    <n v="5"/>
    <n v="0"/>
    <n v="0"/>
    <n v="0"/>
    <n v="0"/>
    <n v="0"/>
    <n v="0"/>
    <n v="87500"/>
    <n v="0"/>
    <n v="0"/>
    <s v="Ja"/>
    <n v="0"/>
    <s v="Tanya Chappi"/>
    <n v="2001"/>
    <n v="31"/>
    <n v="0"/>
    <s v="ufaglært"/>
    <n v="0"/>
    <s v="hygiejne"/>
    <n v="0"/>
    <n v="0"/>
    <n v="0"/>
    <n v="0"/>
    <n v="0"/>
    <n v="0"/>
    <n v="0"/>
    <n v="75"/>
    <n v="0"/>
    <n v="2"/>
    <n v="0"/>
    <s v="Ja"/>
    <s v="Nej"/>
    <n v="0"/>
    <s v="Ja"/>
    <n v="0"/>
    <s v="Ja"/>
    <n v="0"/>
    <s v="Ja"/>
    <n v="0"/>
    <s v="ja"/>
    <n v="0"/>
    <n v="0"/>
    <s v="produktionskøkken"/>
    <s v="Ja"/>
    <n v="0"/>
    <n v="0"/>
    <n v="0"/>
    <n v="0"/>
    <n v="0"/>
    <n v="0"/>
    <n v="0"/>
    <n v="0"/>
    <n v="0"/>
    <n v="0"/>
    <n v="0"/>
    <n v="0"/>
    <n v="0"/>
    <s v="Cathrine"/>
    <n v="0"/>
    <n v="0"/>
    <n v="0"/>
    <n v="1"/>
    <n v="5"/>
    <n v="0"/>
    <n v="1"/>
    <n v="0"/>
    <n v="0"/>
    <n v="0"/>
    <n v="3"/>
    <n v="1"/>
    <n v="0"/>
    <n v="0"/>
    <n v="0"/>
    <n v="0"/>
    <n v="0"/>
    <n v="1"/>
    <n v="0"/>
    <n v="0"/>
    <n v="1"/>
    <n v="20"/>
    <s v="Miele"/>
    <n v="3"/>
    <s v="Nej"/>
    <n v="0"/>
    <s v="Ja"/>
    <s v="Ja"/>
    <n v="0"/>
    <n v="2"/>
    <s v="God plads"/>
    <n v="0"/>
    <n v="0"/>
    <x v="1"/>
    <s v="Østerbro"/>
    <n v="33"/>
    <n v="0"/>
    <n v="0"/>
    <n v="0"/>
    <n v="0"/>
    <n v="0"/>
    <n v="0"/>
    <n v="0"/>
    <n v="0"/>
    <n v="0"/>
    <n v="0"/>
    <n v="0"/>
    <n v="0"/>
    <n v="0"/>
    <n v="50981.120000000003"/>
  </r>
  <r>
    <x v="0"/>
    <n v="37286"/>
    <s v="Vuggestuen Mælkebøtten"/>
    <x v="5"/>
    <s v="Borgervænget 9B"/>
    <n v="2100"/>
    <s v="København Ø"/>
    <s v="39 18 22 55"/>
    <s v="37286@buf.kk.dk"/>
    <s v="Helle Rytterhus"/>
    <n v="39295523"/>
    <n v="0"/>
    <s v="37286@buf.kk.dk"/>
    <s v="Vuggestue"/>
    <n v="33"/>
    <n v="0"/>
    <n v="0"/>
    <n v="0"/>
    <n v="0"/>
    <n v="0"/>
    <n v="0"/>
    <n v="0"/>
    <n v="0"/>
    <n v="0"/>
    <n v="5"/>
    <n v="5"/>
    <n v="5"/>
    <n v="5"/>
    <n v="0"/>
    <n v="0"/>
    <n v="0"/>
    <n v="0"/>
    <n v="0"/>
    <n v="0"/>
    <n v="90000"/>
    <n v="0"/>
    <n v="0"/>
    <s v="Ja"/>
    <n v="0"/>
    <s v="Lisel Maymann"/>
    <n v="1996"/>
    <n v="10"/>
    <n v="0"/>
    <n v="0"/>
    <n v="0"/>
    <s v="hygiejnekursus"/>
    <n v="0"/>
    <n v="0"/>
    <n v="0"/>
    <n v="0"/>
    <n v="0"/>
    <n v="0"/>
    <n v="0"/>
    <n v="95"/>
    <n v="0"/>
    <n v="1"/>
    <n v="0"/>
    <s v="Ja"/>
    <s v="ja"/>
    <s v="Ja"/>
    <s v="Ja"/>
    <n v="0"/>
    <s v="Ja"/>
    <n v="0"/>
    <s v="Ja"/>
    <n v="0"/>
    <s v="ja"/>
    <n v="0"/>
    <n v="0"/>
    <s v="produktionskøkken"/>
    <s v="nej"/>
    <s v="Mindre"/>
    <s v="Mindre"/>
    <s v="Nej"/>
    <s v="et kogebord, udsugning, opvask skal hæves fra gulv + et hæve/sænkebord. Ekstra vask"/>
    <n v="0"/>
    <n v="0"/>
    <n v="0"/>
    <n v="0"/>
    <n v="0"/>
    <n v="0"/>
    <n v="0"/>
    <n v="0"/>
    <n v="0"/>
    <s v="Cathrine Jerrik"/>
    <d v="2009-04-14T00:00:00"/>
    <n v="0"/>
    <n v="0"/>
    <n v="1"/>
    <n v="4"/>
    <n v="0"/>
    <n v="2"/>
    <n v="0"/>
    <n v="0"/>
    <n v="0"/>
    <n v="3"/>
    <n v="0"/>
    <n v="0"/>
    <n v="0"/>
    <n v="0"/>
    <n v="0"/>
    <n v="1"/>
    <n v="1"/>
    <n v="0"/>
    <n v="0"/>
    <n v="1"/>
    <n v="20"/>
    <s v="Miele"/>
    <n v="3.5"/>
    <n v="0"/>
    <n v="0"/>
    <n v="0"/>
    <n v="0"/>
    <n v="0"/>
    <n v="2"/>
    <s v="God plads"/>
    <s v="godt lager"/>
    <n v="0"/>
    <x v="1"/>
    <s v="Østerbro"/>
    <n v="33"/>
    <n v="0"/>
    <n v="0"/>
    <n v="0"/>
    <n v="0"/>
    <n v="0"/>
    <n v="0"/>
    <n v="0"/>
    <n v="0"/>
    <n v="0"/>
    <n v="0"/>
    <n v="0"/>
    <n v="0"/>
    <n v="0"/>
    <n v="120466.72"/>
  </r>
  <r>
    <x v="0"/>
    <n v="37290"/>
    <s v="Fluen"/>
    <x v="5"/>
    <s v="Ringkøbinggade 4"/>
    <n v="2100"/>
    <s v="København Ø"/>
    <s v="35 38 24 25"/>
    <s v="37290@buf.kk.dk"/>
    <s v="Trine Panduro"/>
    <n v="33139931"/>
    <n v="0"/>
    <s v="37290@buf.kk.dk"/>
    <s v="Vuggestue"/>
    <n v="66"/>
    <n v="0"/>
    <n v="0"/>
    <n v="0"/>
    <n v="0"/>
    <n v="0"/>
    <n v="0"/>
    <s v="ja"/>
    <n v="2"/>
    <n v="1"/>
    <n v="5"/>
    <n v="5"/>
    <n v="4"/>
    <n v="5"/>
    <n v="0"/>
    <n v="0"/>
    <n v="0"/>
    <n v="0"/>
    <n v="0"/>
    <n v="0"/>
    <n v="360000"/>
    <n v="0"/>
    <n v="0"/>
    <s v="Ja"/>
    <n v="0"/>
    <s v="Helle Harkjær"/>
    <n v="1999"/>
    <n v="37"/>
    <n v="0"/>
    <s v="Husholdningslærer"/>
    <n v="0"/>
    <s v="økokurser"/>
    <s v="Jeanette"/>
    <n v="2003"/>
    <n v="32"/>
    <n v="0"/>
    <s v="ufaglært"/>
    <n v="0"/>
    <s v="økokurser, hygiejne"/>
    <n v="88"/>
    <n v="0"/>
    <n v="2"/>
    <n v="0"/>
    <s v="Ja"/>
    <s v="Nej"/>
    <s v="Ja"/>
    <n v="0"/>
    <n v="0"/>
    <n v="0"/>
    <n v="0"/>
    <n v="0"/>
    <n v="0"/>
    <n v="0"/>
    <n v="0"/>
    <n v="0"/>
    <s v="produktionskøkken"/>
    <s v="nej"/>
    <n v="0"/>
    <n v="0"/>
    <n v="0"/>
    <n v="0"/>
    <n v="0"/>
    <n v="0"/>
    <n v="0"/>
    <n v="0"/>
    <n v="0"/>
    <n v="0"/>
    <n v="0"/>
    <n v="0"/>
    <s v="Køkken skal ombygges pga sammenlægning"/>
    <s v="Cathrine"/>
    <n v="0"/>
    <n v="0"/>
    <n v="0"/>
    <n v="1"/>
    <n v="4"/>
    <n v="0"/>
    <n v="2"/>
    <n v="0"/>
    <n v="0"/>
    <n v="0"/>
    <n v="0"/>
    <n v="1"/>
    <n v="0"/>
    <n v="0"/>
    <n v="0"/>
    <n v="0"/>
    <n v="0"/>
    <n v="1"/>
    <n v="0"/>
    <n v="0"/>
    <n v="1"/>
    <n v="20"/>
    <s v="Miele"/>
    <n v="3"/>
    <s v="Nej"/>
    <n v="0"/>
    <s v="Ja"/>
    <s v="Nej"/>
    <s v="Nej"/>
    <n v="2"/>
    <s v="God plads"/>
    <n v="0"/>
    <n v="0"/>
    <x v="0"/>
    <s v="Østerbro"/>
    <n v="66"/>
    <n v="0"/>
    <n v="0"/>
    <n v="0"/>
    <n v="0"/>
    <n v="0"/>
    <n v="0"/>
    <n v="0"/>
    <n v="0"/>
    <n v="0"/>
    <n v="0"/>
    <n v="0"/>
    <n v="0"/>
    <n v="0"/>
    <n v="163605.99"/>
  </r>
  <r>
    <x v="0"/>
    <s v="37290_2"/>
    <s v="Fluen"/>
    <x v="5"/>
    <s v="Ringkøbinggade 4"/>
    <n v="2100"/>
    <s v="København Ø"/>
    <s v="35 38 24 25"/>
    <s v="37290@buf.kk.dk"/>
    <s v="Trine Panduro"/>
    <n v="33139931"/>
    <n v="0"/>
    <s v="37290@buf.kk.dk"/>
    <s v="Vuggestue"/>
    <n v="66"/>
    <n v="0"/>
    <n v="0"/>
    <n v="0"/>
    <n v="0"/>
    <n v="0"/>
    <n v="0"/>
    <s v="ja"/>
    <n v="2"/>
    <n v="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
    <n v="0"/>
    <n v="0"/>
    <n v="0"/>
    <n v="0"/>
    <n v="0"/>
    <n v="0"/>
    <n v="0"/>
    <n v="0"/>
    <n v="1"/>
    <n v="0"/>
    <n v="0"/>
    <n v="0"/>
    <n v="0"/>
    <n v="0"/>
    <n v="1"/>
    <n v="0"/>
    <n v="0"/>
    <n v="1"/>
    <n v="20"/>
    <s v="Miele"/>
    <n v="3"/>
    <s v="Nej"/>
    <n v="0"/>
    <s v="Ja"/>
    <s v="Nej"/>
    <s v="Nej"/>
    <n v="3"/>
    <s v="God plads"/>
    <n v="0"/>
    <n v="0"/>
    <x v="0"/>
    <s v="Østerbro"/>
    <n v="66"/>
    <n v="0"/>
    <n v="0"/>
    <n v="0"/>
    <n v="0"/>
    <n v="0"/>
    <n v="0"/>
    <n v="0"/>
    <n v="0"/>
    <n v="0"/>
    <n v="0"/>
    <n v="0"/>
    <n v="0"/>
    <n v="0"/>
    <n v="163605.99"/>
  </r>
  <r>
    <x v="0"/>
    <n v="37291"/>
    <s v="Vokseværket"/>
    <x v="5"/>
    <s v="Krausesvej 4"/>
    <n v="2100"/>
    <s v="København Ø"/>
    <s v="35 42 22 28"/>
    <s v="37291@buf.kk.dk"/>
    <s v="Janne Khan"/>
    <n v="0"/>
    <n v="0"/>
    <s v="37291@buf.kk.dk"/>
    <s v="Vuggestue"/>
    <n v="72"/>
    <n v="0"/>
    <n v="0"/>
    <n v="0"/>
    <n v="0"/>
    <n v="0"/>
    <n v="0"/>
    <s v="ja"/>
    <n v="2"/>
    <n v="1"/>
    <n v="5"/>
    <n v="5"/>
    <n v="4"/>
    <n v="0"/>
    <n v="0"/>
    <n v="0"/>
    <n v="0"/>
    <n v="0"/>
    <n v="0"/>
    <n v="0"/>
    <n v="160000"/>
    <n v="0"/>
    <n v="0"/>
    <s v="Ja"/>
    <n v="0"/>
    <s v="Viola Bækgaard"/>
    <n v="2008"/>
    <n v="20"/>
    <n v="0"/>
    <n v="0"/>
    <s v="lavet mad i 20 år"/>
    <s v="hygiejne"/>
    <n v="0"/>
    <n v="0"/>
    <n v="0"/>
    <n v="0"/>
    <n v="0"/>
    <n v="0"/>
    <n v="0"/>
    <n v="90"/>
    <n v="0"/>
    <n v="1"/>
    <n v="0"/>
    <s v="Ja"/>
    <s v="Nej"/>
    <s v="Ja"/>
    <n v="0"/>
    <s v="De er meget negative"/>
    <n v="0"/>
    <s v="de ved det ikke"/>
    <s v="Nej"/>
    <s v="De har ikke penge og er meget negative omkring fuld forplejning"/>
    <n v="0"/>
    <n v="0"/>
    <n v="0"/>
    <s v="produktionskøkken"/>
    <n v="0"/>
    <n v="0"/>
    <n v="0"/>
    <n v="0"/>
    <n v="0"/>
    <n v="0"/>
    <n v="0"/>
    <n v="0"/>
    <n v="0"/>
    <n v="0"/>
    <n v="0"/>
    <n v="0"/>
    <n v="0"/>
    <n v="0"/>
    <s v="Cathrine"/>
    <d v="2009-04-01T00:00:00"/>
    <n v="0"/>
    <n v="0"/>
    <n v="1"/>
    <n v="4"/>
    <n v="0"/>
    <n v="2"/>
    <n v="0"/>
    <n v="0"/>
    <n v="0"/>
    <n v="0"/>
    <n v="2"/>
    <n v="0"/>
    <n v="0"/>
    <n v="0"/>
    <n v="0"/>
    <n v="2"/>
    <n v="0"/>
    <n v="0"/>
    <n v="1"/>
    <n v="1"/>
    <n v="20"/>
    <s v="Miele"/>
    <n v="3"/>
    <s v="Nej"/>
    <n v="0"/>
    <s v="Ja"/>
    <s v="Ja"/>
    <s v="Nej"/>
    <n v="2"/>
    <s v="God plads"/>
    <n v="0"/>
    <n v="0"/>
    <x v="1"/>
    <s v="Østerbro"/>
    <n v="72"/>
    <n v="0"/>
    <n v="0"/>
    <n v="0"/>
    <n v="0"/>
    <n v="0"/>
    <n v="0"/>
    <n v="0"/>
    <n v="0"/>
    <n v="0"/>
    <n v="0"/>
    <n v="0"/>
    <n v="0"/>
    <n v="0"/>
    <n v="168339.79"/>
  </r>
  <r>
    <x v="0"/>
    <s v="37291_2"/>
    <s v="Vokseværket"/>
    <x v="5"/>
    <s v="Krausesvej 17"/>
    <n v="2100"/>
    <s v="København Ø"/>
    <s v="35 42 22 28"/>
    <s v="37291@buf.kk.dk"/>
    <s v="Janne Khan"/>
    <n v="0"/>
    <n v="0"/>
    <s v="37291@buf.kk.dk"/>
    <s v="Vuggestue"/>
    <n v="72"/>
    <n v="0"/>
    <n v="0"/>
    <n v="0"/>
    <n v="0"/>
    <n v="0"/>
    <n v="0"/>
    <s v="ja"/>
    <n v="2"/>
    <n v="2"/>
    <n v="0"/>
    <n v="0"/>
    <n v="0"/>
    <n v="0"/>
    <n v="0"/>
    <n v="0"/>
    <n v="0"/>
    <n v="0"/>
    <n v="0"/>
    <n v="0"/>
    <n v="0"/>
    <n v="0"/>
    <n v="0"/>
    <s v="Ja"/>
    <n v="0"/>
    <s v="Kurt Johansen"/>
    <n v="2008"/>
    <n v="20"/>
    <n v="0"/>
    <n v="0"/>
    <n v="0"/>
    <s v="hygiejne + madhusets økokursus"/>
    <n v="0"/>
    <n v="0"/>
    <n v="0"/>
    <n v="0"/>
    <n v="0"/>
    <n v="0"/>
    <n v="0"/>
    <n v="0"/>
    <n v="0"/>
    <n v="0"/>
    <n v="0"/>
    <n v="0"/>
    <n v="0"/>
    <n v="0"/>
    <n v="0"/>
    <n v="0"/>
    <n v="0"/>
    <n v="0"/>
    <n v="0"/>
    <n v="0"/>
    <n v="0"/>
    <n v="0"/>
    <n v="0"/>
    <s v="produktionskøkken"/>
    <s v="Ja"/>
    <n v="0"/>
    <n v="0"/>
    <n v="0"/>
    <n v="0"/>
    <n v="0"/>
    <n v="0"/>
    <n v="0"/>
    <n v="0"/>
    <n v="0"/>
    <n v="0"/>
    <n v="0"/>
    <n v="0"/>
    <n v="0"/>
    <s v="Cathrine"/>
    <d v="2009-04-01T00:00:00"/>
    <n v="0"/>
    <n v="0"/>
    <n v="1"/>
    <n v="4"/>
    <n v="0"/>
    <n v="2"/>
    <n v="0"/>
    <n v="0"/>
    <n v="0"/>
    <n v="0"/>
    <n v="2"/>
    <n v="0"/>
    <n v="0"/>
    <n v="0"/>
    <n v="0"/>
    <n v="0"/>
    <n v="1"/>
    <n v="0"/>
    <n v="0"/>
    <n v="1"/>
    <n v="20"/>
    <s v="Miele"/>
    <n v="3.5"/>
    <s v="Nej"/>
    <n v="0"/>
    <s v="Ja"/>
    <s v="Nej"/>
    <s v="Nej"/>
    <n v="3"/>
    <s v="God plads"/>
    <n v="0"/>
    <n v="0"/>
    <x v="1"/>
    <s v="Østerbro"/>
    <n v="72"/>
    <n v="0"/>
    <n v="0"/>
    <n v="0"/>
    <n v="0"/>
    <n v="0"/>
    <n v="0"/>
    <n v="0"/>
    <n v="0"/>
    <n v="0"/>
    <n v="0"/>
    <n v="0"/>
    <n v="0"/>
    <n v="0"/>
    <n v="168339.79"/>
  </r>
  <r>
    <x v="0"/>
    <n v="37292"/>
    <s v="Vuggestuen krausesvej 6"/>
    <x v="5"/>
    <s v="Krausesvej 6"/>
    <n v="2100"/>
    <s v="København Ø"/>
    <s v="35 42 29 88"/>
    <s v="37292@buf.kk.dk"/>
    <s v="Pia Karen Obel"/>
    <n v="32579332"/>
    <n v="0"/>
    <s v="37292@buf.kk.dk"/>
    <s v="Vuggestue"/>
    <n v="34"/>
    <n v="0"/>
    <n v="0"/>
    <n v="0"/>
    <n v="0"/>
    <n v="0"/>
    <n v="0"/>
    <n v="0"/>
    <n v="0"/>
    <n v="0"/>
    <n v="5"/>
    <n v="5"/>
    <n v="4"/>
    <n v="5"/>
    <n v="0"/>
    <n v="0"/>
    <n v="0"/>
    <n v="0"/>
    <n v="0"/>
    <n v="0"/>
    <n v="100000"/>
    <n v="0"/>
    <n v="0"/>
    <s v="Ja"/>
    <n v="0"/>
    <n v="0"/>
    <n v="2004"/>
    <n v="31"/>
    <n v="0"/>
    <s v="ufaglært"/>
    <n v="0"/>
    <s v="forskellige kurser - bla KBH Madhus, hygiejne kursus"/>
    <n v="0"/>
    <n v="0"/>
    <n v="0"/>
    <n v="0"/>
    <n v="0"/>
    <n v="0"/>
    <n v="0"/>
    <n v="90"/>
    <n v="0"/>
    <n v="0"/>
    <n v="0"/>
    <s v="Ja"/>
    <s v="Nej"/>
    <s v="Ja"/>
    <n v="0"/>
    <n v="0"/>
    <n v="0"/>
    <n v="0"/>
    <n v="0"/>
    <n v="0"/>
    <n v="0"/>
    <n v="0"/>
    <n v="0"/>
    <s v="produktionskøkken"/>
    <n v="0"/>
    <n v="0"/>
    <n v="0"/>
    <n v="0"/>
    <n v="0"/>
    <n v="0"/>
    <n v="0"/>
    <n v="0"/>
    <n v="0"/>
    <n v="0"/>
    <n v="0"/>
    <n v="0"/>
    <n v="0"/>
    <n v="0"/>
    <s v="Sine"/>
    <d v="2009-05-19T00:00:00"/>
    <n v="0"/>
    <n v="0"/>
    <n v="0"/>
    <n v="0"/>
    <n v="0"/>
    <n v="0"/>
    <n v="0"/>
    <n v="0"/>
    <n v="0"/>
    <n v="0"/>
    <n v="0"/>
    <n v="0"/>
    <n v="0"/>
    <n v="0"/>
    <n v="0"/>
    <n v="0"/>
    <n v="0"/>
    <n v="0"/>
    <n v="0"/>
    <n v="0"/>
    <n v="0"/>
    <n v="0"/>
    <n v="0"/>
    <n v="0"/>
    <n v="0"/>
    <n v="0"/>
    <n v="0"/>
    <n v="0"/>
    <n v="0"/>
    <n v="0"/>
    <n v="0"/>
    <n v="0"/>
    <x v="1"/>
    <s v="Østerbro"/>
    <n v="34"/>
    <n v="0"/>
    <n v="0"/>
    <n v="0"/>
    <n v="0"/>
    <n v="0"/>
    <n v="0"/>
    <n v="0"/>
    <n v="0"/>
    <n v="0"/>
    <n v="0"/>
    <n v="0"/>
    <n v="0"/>
    <n v="0"/>
    <n v="92335.01"/>
  </r>
  <r>
    <x v="0"/>
    <n v="37302"/>
    <s v="Akvariet"/>
    <x v="5"/>
    <s v="Næstvedgade 3"/>
    <n v="2100"/>
    <s v="København Ø"/>
    <s v="35 27 80 80"/>
    <s v="37302@buf.kk.dk"/>
    <s v="konst. Grethe Degn"/>
    <n v="0"/>
    <n v="0"/>
    <s v="37302@buf.kk.dk"/>
    <s v="Vuggestue"/>
    <n v="56"/>
    <n v="0"/>
    <n v="0"/>
    <n v="0"/>
    <n v="0"/>
    <n v="0"/>
    <n v="0"/>
    <n v="0"/>
    <n v="0"/>
    <n v="0"/>
    <n v="5"/>
    <n v="5"/>
    <n v="5"/>
    <n v="5"/>
    <n v="0"/>
    <n v="0"/>
    <n v="0"/>
    <n v="0"/>
    <n v="0"/>
    <n v="0"/>
    <n v="85"/>
    <n v="0"/>
    <n v="0"/>
    <s v="Ja"/>
    <n v="0"/>
    <s v="Rattiya"/>
    <n v="2008"/>
    <n v="37"/>
    <n v="0"/>
    <s v="ufaglært"/>
    <s v="mange års madlavning"/>
    <s v="hygiejne/egenkontrol, ø.o.f."/>
    <n v="0"/>
    <n v="0"/>
    <n v="0"/>
    <n v="0"/>
    <n v="0"/>
    <n v="0"/>
    <n v="0"/>
    <n v="80"/>
    <n v="0"/>
    <n v="1"/>
    <n v="0"/>
    <s v="nej"/>
    <s v="Nej"/>
    <s v="Ja"/>
    <n v="0"/>
    <n v="0"/>
    <n v="0"/>
    <n v="0"/>
    <n v="0"/>
    <n v="0"/>
    <n v="0"/>
    <n v="0"/>
    <n v="0"/>
    <s v="produktionskøkken"/>
    <s v="Ja"/>
    <n v="0"/>
    <n v="0"/>
    <n v="0"/>
    <n v="0"/>
    <n v="0"/>
    <n v="0"/>
    <n v="0"/>
    <n v="0"/>
    <n v="0"/>
    <n v="0"/>
    <n v="0"/>
    <n v="0"/>
    <s v="Meget dårlig udluftning. Køkken meget varmt pga bygningen"/>
    <s v="Cathrine"/>
    <n v="0"/>
    <n v="0"/>
    <n v="0"/>
    <n v="1"/>
    <n v="5"/>
    <n v="0"/>
    <n v="2"/>
    <n v="0"/>
    <n v="0"/>
    <n v="0"/>
    <n v="0"/>
    <n v="2"/>
    <n v="0"/>
    <n v="0"/>
    <n v="0"/>
    <n v="0"/>
    <n v="0"/>
    <n v="2"/>
    <n v="0"/>
    <n v="0"/>
    <n v="1"/>
    <n v="2"/>
    <s v="Wexiödisk"/>
    <n v="4"/>
    <s v="Nej"/>
    <n v="0"/>
    <s v="Ja"/>
    <n v="0"/>
    <n v="0"/>
    <n v="3"/>
    <s v="God plads"/>
    <n v="0"/>
    <n v="0"/>
    <x v="1"/>
    <s v="Østerbro"/>
    <n v="56"/>
    <n v="0"/>
    <n v="0"/>
    <n v="0"/>
    <n v="0"/>
    <n v="0"/>
    <n v="0"/>
    <n v="0"/>
    <n v="0"/>
    <n v="0"/>
    <n v="0"/>
    <n v="0"/>
    <n v="0"/>
    <n v="0"/>
    <n v="148741.9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el1" cacheId="83" dataOnRows="1" applyNumberFormats="0" applyBorderFormats="0" applyFontFormats="0" applyPatternFormats="0" applyAlignmentFormats="0" applyWidthHeightFormats="1" dataCaption="Data" updatedVersion="3" minRefreshableVersion="3" asteriskTotals="1" showMemberPropertyTips="0" useAutoFormatting="1" itemPrintTitles="1" createdVersion="3" indent="0" compact="0" compactData="0" gridDropZones="1">
  <location ref="A3:G22" firstHeaderRow="1" firstDataRow="2" firstDataCol="2"/>
  <pivotFields count="135">
    <pivotField axis="axisRow" compact="0" outline="0" subtotalTop="0" showAll="0" includeNewItemsInFilter="1">
      <items count="3">
        <item x="1"/>
        <item x="0"/>
        <item t="default"/>
      </items>
    </pivotField>
    <pivotField dataField="1" compact="0" outline="0" subtotalTop="0" showAll="0" includeNewItemsInFilter="1"/>
    <pivotField compact="0" outline="0" subtotalTop="0" showAll="0" includeNewItemsInFilter="1"/>
    <pivotField axis="axisRow" compact="0" outline="0" subtotalTop="0" showAll="0" includeNewItemsInFilter="1">
      <items count="9">
        <item x="0"/>
        <item x="6"/>
        <item x="1"/>
        <item x="2"/>
        <item x="3"/>
        <item x="4"/>
        <item x="7"/>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
        <item x="2"/>
        <item x="0"/>
        <item h="1" m="1" x="6"/>
        <item x="1"/>
        <item m="1" x="5"/>
        <item h="1" x="4"/>
        <item x="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0"/>
    <field x="3"/>
  </rowFields>
  <rowItems count="18">
    <i>
      <x/>
      <x/>
    </i>
    <i r="1">
      <x v="2"/>
    </i>
    <i r="1">
      <x v="3"/>
    </i>
    <i r="1">
      <x v="4"/>
    </i>
    <i r="1">
      <x v="5"/>
    </i>
    <i r="1">
      <x v="6"/>
    </i>
    <i r="1">
      <x v="7"/>
    </i>
    <i t="default">
      <x/>
    </i>
    <i>
      <x v="1"/>
      <x/>
    </i>
    <i r="1">
      <x v="1"/>
    </i>
    <i r="1">
      <x v="2"/>
    </i>
    <i r="1">
      <x v="3"/>
    </i>
    <i r="1">
      <x v="4"/>
    </i>
    <i r="1">
      <x v="5"/>
    </i>
    <i r="1">
      <x v="6"/>
    </i>
    <i r="1">
      <x v="7"/>
    </i>
    <i t="default">
      <x v="1"/>
    </i>
    <i t="grand">
      <x/>
    </i>
  </rowItems>
  <colFields count="1">
    <field x="118"/>
  </colFields>
  <colItems count="5">
    <i>
      <x/>
    </i>
    <i>
      <x v="1"/>
    </i>
    <i>
      <x v="3"/>
    </i>
    <i>
      <x v="6"/>
    </i>
    <i t="grand">
      <x/>
    </i>
  </colItems>
  <dataFields count="1">
    <dataField name="Antal af Inst nummer" fld="1" subtotal="count" baseField="0" baseItem="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el1" cacheId="72" dataOnRows="1" applyNumberFormats="0" applyBorderFormats="0" applyFontFormats="0" applyPatternFormats="0" applyAlignmentFormats="0" applyWidthHeightFormats="1" dataCaption="Data" updatedVersion="3" minRefreshableVersion="3" showMemberPropertyTips="0" useAutoFormatting="1" itemPrintTitles="1" createdVersion="3" indent="0" compact="0" compactData="0" gridDropZones="1">
  <location ref="A3:D536" firstHeaderRow="2" firstDataRow="2" firstDataCol="3" rowPageCount="1" colPageCount="1"/>
  <pivotFields count="135">
    <pivotField axis="axisPage" compact="0" outline="0" subtotalTop="0" showAll="0" includeNewItemsInFilter="1">
      <items count="3">
        <item h="1" x="1"/>
        <item x="0"/>
        <item t="default"/>
      </items>
    </pivotField>
    <pivotField axis="axisRow" compact="0" outline="0" subtotalTop="0" showAll="0" includeNewItemsInFilter="1" defaultSubtotal="0">
      <items count="544">
        <item m="1" x="542"/>
        <item x="170"/>
        <item x="213"/>
        <item x="494"/>
        <item x="499"/>
        <item x="453"/>
        <item x="514"/>
        <item x="483"/>
        <item x="276"/>
        <item x="515"/>
        <item x="484"/>
        <item x="215"/>
        <item x="500"/>
        <item x="475"/>
        <item x="277"/>
        <item x="516"/>
        <item x="485"/>
        <item x="486"/>
        <item x="10"/>
        <item x="476"/>
        <item x="501"/>
        <item x="517"/>
        <item x="477"/>
        <item x="518"/>
        <item x="470"/>
        <item x="502"/>
        <item x="399"/>
        <item x="487"/>
        <item x="519"/>
        <item x="495"/>
        <item x="520"/>
        <item x="304"/>
        <item x="503"/>
        <item x="11"/>
        <item x="478"/>
        <item x="41"/>
        <item x="347"/>
        <item x="133"/>
        <item x="401"/>
        <item x="134"/>
        <item x="73"/>
        <item x="105"/>
        <item x="122"/>
        <item x="305"/>
        <item x="403"/>
        <item x="135"/>
        <item x="123"/>
        <item x="42"/>
        <item x="306"/>
        <item x="90"/>
        <item x="43"/>
        <item x="250"/>
        <item x="136"/>
        <item x="91"/>
        <item x="92"/>
        <item x="74"/>
        <item x="137"/>
        <item x="138"/>
        <item x="139"/>
        <item x="171"/>
        <item x="44"/>
        <item x="45"/>
        <item x="46"/>
        <item x="47"/>
        <item x="106"/>
        <item x="107"/>
        <item x="75"/>
        <item x="93"/>
        <item x="76"/>
        <item x="141"/>
        <item x="142"/>
        <item x="143"/>
        <item x="144"/>
        <item x="145"/>
        <item x="77"/>
        <item x="108"/>
        <item x="48"/>
        <item x="146"/>
        <item x="78"/>
        <item x="148"/>
        <item x="49"/>
        <item x="50"/>
        <item x="52"/>
        <item x="53"/>
        <item x="217"/>
        <item x="218"/>
        <item x="149"/>
        <item x="173"/>
        <item x="150"/>
        <item x="174"/>
        <item x="349"/>
        <item x="94"/>
        <item x="79"/>
        <item x="80"/>
        <item x="175"/>
        <item x="405"/>
        <item x="12"/>
        <item x="95"/>
        <item x="54"/>
        <item x="176"/>
        <item x="152"/>
        <item x="124"/>
        <item x="55"/>
        <item x="153"/>
        <item x="96"/>
        <item x="56"/>
        <item x="57"/>
        <item x="59"/>
        <item x="97"/>
        <item x="178"/>
        <item x="81"/>
        <item x="110"/>
        <item x="60"/>
        <item x="61"/>
        <item x="111"/>
        <item x="98"/>
        <item x="154"/>
        <item x="350"/>
        <item x="155"/>
        <item x="156"/>
        <item x="30"/>
        <item x="100"/>
        <item x="280"/>
        <item x="372"/>
        <item x="82"/>
        <item x="63"/>
        <item x="373"/>
        <item x="85"/>
        <item x="307"/>
        <item x="220"/>
        <item x="252"/>
        <item x="374"/>
        <item x="375"/>
        <item x="310"/>
        <item x="352"/>
        <item x="488"/>
        <item x="0"/>
        <item x="157"/>
        <item x="281"/>
        <item x="311"/>
        <item x="312"/>
        <item x="254"/>
        <item x="255"/>
        <item x="408"/>
        <item x="313"/>
        <item x="65"/>
        <item x="222"/>
        <item x="86"/>
        <item x="256"/>
        <item x="409"/>
        <item x="283"/>
        <item x="314"/>
        <item x="353"/>
        <item x="224"/>
        <item x="257"/>
        <item x="31"/>
        <item x="32"/>
        <item x="103"/>
        <item x="354"/>
        <item x="66"/>
        <item x="179"/>
        <item x="13"/>
        <item x="258"/>
        <item x="159"/>
        <item x="355"/>
        <item x="180"/>
        <item x="410"/>
        <item x="411"/>
        <item x="357"/>
        <item x="412"/>
        <item x="315"/>
        <item x="67"/>
        <item x="116"/>
        <item x="284"/>
        <item x="376"/>
        <item x="225"/>
        <item x="358"/>
        <item x="377"/>
        <item x="226"/>
        <item x="285"/>
        <item x="227"/>
        <item x="20"/>
        <item x="489"/>
        <item x="286"/>
        <item x="21"/>
        <item x="454"/>
        <item x="504"/>
        <item x="505"/>
        <item x="455"/>
        <item x="506"/>
        <item x="507"/>
        <item x="508"/>
        <item x="1"/>
        <item x="509"/>
        <item x="22"/>
        <item x="496"/>
        <item x="23"/>
        <item x="316"/>
        <item x="33"/>
        <item x="456"/>
        <item x="457"/>
        <item x="510"/>
        <item x="479"/>
        <item x="521"/>
        <item x="414"/>
        <item x="28"/>
        <item x="471"/>
        <item x="288"/>
        <item x="472"/>
        <item x="458"/>
        <item x="459"/>
        <item x="228"/>
        <item x="460"/>
        <item x="480"/>
        <item x="461"/>
        <item x="490"/>
        <item x="320"/>
        <item x="481"/>
        <item x="415"/>
        <item x="491"/>
        <item x="229"/>
        <item x="230"/>
        <item x="259"/>
        <item x="473"/>
        <item x="511"/>
        <item x="462"/>
        <item x="512"/>
        <item x="289"/>
        <item x="492"/>
        <item x="463"/>
        <item x="497"/>
        <item x="482"/>
        <item x="522"/>
        <item x="464"/>
        <item x="523"/>
        <item x="498"/>
        <item x="465"/>
        <item x="513"/>
        <item m="1" x="543"/>
        <item x="378"/>
        <item x="68"/>
        <item x="260"/>
        <item x="2"/>
        <item x="416"/>
        <item x="231"/>
        <item x="380"/>
        <item x="322"/>
        <item x="474"/>
        <item x="524"/>
        <item x="525"/>
        <item x="466"/>
        <item x="232"/>
        <item x="125"/>
        <item x="467"/>
        <item x="468"/>
        <item x="233"/>
        <item x="160"/>
        <item x="161"/>
        <item x="162"/>
        <item x="69"/>
        <item x="291"/>
        <item x="418"/>
        <item x="126"/>
        <item x="164"/>
        <item x="181"/>
        <item x="165"/>
        <item x="70"/>
        <item x="381"/>
        <item x="167"/>
        <item x="324"/>
        <item x="131"/>
        <item x="325"/>
        <item x="261"/>
        <item x="235"/>
        <item x="526"/>
        <item x="262"/>
        <item x="326"/>
        <item x="327"/>
        <item x="263"/>
        <item x="382"/>
        <item x="264"/>
        <item x="383"/>
        <item x="236"/>
        <item x="359"/>
        <item x="293"/>
        <item x="384"/>
        <item x="385"/>
        <item x="294"/>
        <item x="265"/>
        <item x="3"/>
        <item x="420"/>
        <item x="328"/>
        <item x="238"/>
        <item x="296"/>
        <item x="493"/>
        <item x="386"/>
        <item x="387"/>
        <item x="388"/>
        <item x="330"/>
        <item x="332"/>
        <item x="469"/>
        <item x="239"/>
        <item x="360"/>
        <item x="389"/>
        <item x="297"/>
        <item x="390"/>
        <item x="362"/>
        <item x="4"/>
        <item x="391"/>
        <item x="421"/>
        <item x="5"/>
        <item x="240"/>
        <item x="266"/>
        <item x="88"/>
        <item x="334"/>
        <item x="7"/>
        <item x="335"/>
        <item x="242"/>
        <item x="392"/>
        <item x="423"/>
        <item x="336"/>
        <item x="243"/>
        <item x="8"/>
        <item x="244"/>
        <item x="245"/>
        <item x="168"/>
        <item x="393"/>
        <item x="34"/>
        <item x="364"/>
        <item x="246"/>
        <item x="267"/>
        <item x="89"/>
        <item x="394"/>
        <item x="395"/>
        <item x="396"/>
        <item x="366"/>
        <item x="247"/>
        <item x="337"/>
        <item x="367"/>
        <item x="397"/>
        <item x="368"/>
        <item x="424"/>
        <item x="425"/>
        <item x="426"/>
        <item x="302"/>
        <item x="27"/>
        <item x="268"/>
        <item x="29"/>
        <item x="132"/>
        <item x="427"/>
        <item x="341"/>
        <item x="184"/>
        <item x="342"/>
        <item x="343"/>
        <item x="345"/>
        <item x="14"/>
        <item x="248"/>
        <item x="249"/>
        <item x="398"/>
        <item x="271"/>
        <item x="269"/>
        <item x="273"/>
        <item x="169"/>
        <item x="16"/>
        <item x="18"/>
        <item x="9"/>
        <item x="275"/>
        <item x="369"/>
        <item x="346"/>
        <item x="186"/>
        <item x="370"/>
        <item x="214"/>
        <item x="216"/>
        <item x="278"/>
        <item x="279"/>
        <item x="400"/>
        <item x="348"/>
        <item x="402"/>
        <item x="404"/>
        <item x="251"/>
        <item x="172"/>
        <item x="140"/>
        <item x="109"/>
        <item x="147"/>
        <item x="51"/>
        <item x="219"/>
        <item x="151"/>
        <item x="406"/>
        <item x="407"/>
        <item x="177"/>
        <item x="58"/>
        <item x="62"/>
        <item x="351"/>
        <item x="112"/>
        <item x="113"/>
        <item x="99"/>
        <item x="114"/>
        <item x="101"/>
        <item x="102"/>
        <item x="115"/>
        <item x="83"/>
        <item x="84"/>
        <item x="64"/>
        <item x="308"/>
        <item x="309"/>
        <item x="253"/>
        <item x="221"/>
        <item x="282"/>
        <item x="223"/>
        <item x="158"/>
        <item x="87"/>
        <item x="356"/>
        <item x="413"/>
        <item x="117"/>
        <item x="287"/>
        <item x="24"/>
        <item x="25"/>
        <item x="26"/>
        <item x="321"/>
        <item x="290"/>
        <item x="379"/>
        <item x="417"/>
        <item x="234"/>
        <item x="419"/>
        <item x="127"/>
        <item x="163"/>
        <item x="118"/>
        <item x="104"/>
        <item x="71"/>
        <item x="182"/>
        <item x="119"/>
        <item x="183"/>
        <item x="72"/>
        <item x="292"/>
        <item x="120"/>
        <item x="128"/>
        <item x="166"/>
        <item x="121"/>
        <item x="323"/>
        <item x="129"/>
        <item x="130"/>
        <item x="237"/>
        <item x="295"/>
        <item x="329"/>
        <item x="331"/>
        <item x="333"/>
        <item x="361"/>
        <item x="363"/>
        <item x="422"/>
        <item x="6"/>
        <item x="241"/>
        <item x="299"/>
        <item x="300"/>
        <item x="301"/>
        <item x="365"/>
        <item x="338"/>
        <item x="303"/>
        <item x="339"/>
        <item x="340"/>
        <item x="185"/>
        <item x="344"/>
        <item x="15"/>
        <item x="272"/>
        <item x="270"/>
        <item x="17"/>
        <item x="19"/>
        <item x="274"/>
        <item x="371"/>
        <item x="298"/>
        <item x="317"/>
        <item x="318"/>
        <item x="319"/>
        <item x="527"/>
        <item x="187"/>
        <item x="188"/>
        <item x="189"/>
        <item x="190"/>
        <item x="191"/>
        <item x="192"/>
        <item x="193"/>
        <item x="194"/>
        <item x="195"/>
        <item x="428"/>
        <item x="196"/>
        <item x="197"/>
        <item x="198"/>
        <item x="199"/>
        <item x="200"/>
        <item x="201"/>
        <item x="202"/>
        <item x="429"/>
        <item x="430"/>
        <item x="431"/>
        <item x="203"/>
        <item x="204"/>
        <item x="205"/>
        <item x="432"/>
        <item x="433"/>
        <item x="434"/>
        <item x="435"/>
        <item x="528"/>
        <item x="529"/>
        <item x="530"/>
        <item x="531"/>
        <item x="532"/>
        <item x="533"/>
        <item x="534"/>
        <item x="535"/>
        <item x="536"/>
        <item x="537"/>
        <item x="538"/>
        <item x="539"/>
        <item x="540"/>
        <item x="541"/>
        <item x="436"/>
        <item x="437"/>
        <item x="206"/>
        <item x="207"/>
        <item x="208"/>
        <item x="35"/>
        <item x="209"/>
        <item x="438"/>
        <item x="439"/>
        <item x="210"/>
        <item x="440"/>
        <item x="36"/>
        <item x="441"/>
        <item x="442"/>
        <item x="443"/>
        <item x="444"/>
        <item x="445"/>
        <item x="211"/>
        <item x="446"/>
        <item x="447"/>
        <item x="37"/>
        <item x="38"/>
        <item x="39"/>
        <item x="448"/>
        <item x="449"/>
        <item x="450"/>
        <item x="40"/>
        <item x="212"/>
        <item x="451"/>
        <item x="452"/>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dataField="1" compact="0" outline="0" subtotalTop="0" showAll="0" includeNewItemsInFilter="1">
      <items count="4">
        <item x="1"/>
        <item x="2"/>
        <item x="0"/>
        <item t="default"/>
      </items>
    </pivotField>
    <pivotField axis="axisRow" compact="0" outline="0" subtotalTop="0" showAll="0" includeNewItemsInFilter="1">
      <items count="140">
        <item x="1"/>
        <item x="81"/>
        <item x="77"/>
        <item x="96"/>
        <item x="119"/>
        <item x="45"/>
        <item x="101"/>
        <item x="122"/>
        <item x="46"/>
        <item x="27"/>
        <item x="33"/>
        <item x="3"/>
        <item x="19"/>
        <item x="54"/>
        <item x="8"/>
        <item x="108"/>
        <item x="109"/>
        <item x="91"/>
        <item x="110"/>
        <item x="120"/>
        <item x="78"/>
        <item x="48"/>
        <item x="17"/>
        <item x="75"/>
        <item x="73"/>
        <item x="7"/>
        <item x="137"/>
        <item x="56"/>
        <item x="128"/>
        <item x="90"/>
        <item x="40"/>
        <item x="79"/>
        <item x="64"/>
        <item x="95"/>
        <item x="114"/>
        <item x="12"/>
        <item x="21"/>
        <item x="42"/>
        <item x="52"/>
        <item x="23"/>
        <item x="49"/>
        <item x="130"/>
        <item x="74"/>
        <item x="13"/>
        <item x="88"/>
        <item x="32"/>
        <item x="103"/>
        <item x="10"/>
        <item x="87"/>
        <item x="116"/>
        <item x="107"/>
        <item x="94"/>
        <item x="125"/>
        <item x="84"/>
        <item x="138"/>
        <item x="100"/>
        <item x="44"/>
        <item x="50"/>
        <item x="131"/>
        <item x="35"/>
        <item x="118"/>
        <item x="129"/>
        <item x="80"/>
        <item x="105"/>
        <item x="76"/>
        <item x="93"/>
        <item x="102"/>
        <item x="15"/>
        <item x="37"/>
        <item x="39"/>
        <item x="28"/>
        <item x="112"/>
        <item x="14"/>
        <item x="106"/>
        <item x="104"/>
        <item x="92"/>
        <item x="126"/>
        <item x="29"/>
        <item x="115"/>
        <item x="99"/>
        <item x="55"/>
        <item x="53"/>
        <item x="9"/>
        <item x="124"/>
        <item x="86"/>
        <item x="66"/>
        <item x="57"/>
        <item x="111"/>
        <item x="89"/>
        <item x="121"/>
        <item x="82"/>
        <item x="16"/>
        <item x="2"/>
        <item x="5"/>
        <item x="98"/>
        <item x="18"/>
        <item x="47"/>
        <item x="24"/>
        <item x="85"/>
        <item x="72"/>
        <item x="83"/>
        <item x="62"/>
        <item x="69"/>
        <item x="0"/>
        <item x="65"/>
        <item x="26"/>
        <item x="97"/>
        <item x="36"/>
        <item x="71"/>
        <item x="70"/>
        <item x="41"/>
        <item x="51"/>
        <item x="136"/>
        <item x="117"/>
        <item x="31"/>
        <item x="67"/>
        <item x="6"/>
        <item x="123"/>
        <item x="43"/>
        <item x="30"/>
        <item x="22"/>
        <item x="4"/>
        <item x="25"/>
        <item x="38"/>
        <item x="113"/>
        <item x="127"/>
        <item x="63"/>
        <item x="20"/>
        <item x="68"/>
        <item x="11"/>
        <item x="34"/>
        <item x="58"/>
        <item x="59"/>
        <item x="60"/>
        <item x="61"/>
        <item x="132"/>
        <item x="133"/>
        <item x="134"/>
        <item x="13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3">
    <field x="66"/>
    <field x="1"/>
    <field x="67"/>
  </rowFields>
  <rowItems count="532">
    <i>
      <x/>
      <x v="4"/>
      <x/>
    </i>
    <i r="1">
      <x v="5"/>
      <x/>
    </i>
    <i r="1">
      <x v="6"/>
      <x/>
    </i>
    <i r="1">
      <x v="7"/>
      <x/>
    </i>
    <i r="1">
      <x v="10"/>
      <x/>
    </i>
    <i r="1">
      <x v="12"/>
      <x/>
    </i>
    <i r="1">
      <x v="13"/>
      <x/>
    </i>
    <i r="1">
      <x v="15"/>
      <x/>
    </i>
    <i r="1">
      <x v="16"/>
      <x/>
    </i>
    <i r="1">
      <x v="17"/>
      <x/>
    </i>
    <i r="1">
      <x v="19"/>
      <x/>
    </i>
    <i r="1">
      <x v="21"/>
      <x/>
    </i>
    <i r="1">
      <x v="22"/>
      <x/>
    </i>
    <i r="1">
      <x v="23"/>
      <x/>
    </i>
    <i r="1">
      <x v="24"/>
      <x/>
    </i>
    <i r="1">
      <x v="25"/>
      <x/>
    </i>
    <i r="1">
      <x v="27"/>
      <x/>
    </i>
    <i r="1">
      <x v="29"/>
      <x/>
    </i>
    <i r="1">
      <x v="30"/>
      <x/>
    </i>
    <i r="1">
      <x v="32"/>
      <x/>
    </i>
    <i r="1">
      <x v="34"/>
      <x/>
    </i>
    <i r="1">
      <x v="42"/>
      <x/>
    </i>
    <i r="1">
      <x v="45"/>
      <x/>
    </i>
    <i r="1">
      <x v="48"/>
      <x v="33"/>
    </i>
    <i r="1">
      <x v="51"/>
      <x/>
    </i>
    <i r="1">
      <x v="54"/>
      <x v="105"/>
    </i>
    <i r="1">
      <x v="56"/>
      <x v="69"/>
    </i>
    <i r="1">
      <x v="61"/>
      <x v="14"/>
    </i>
    <i r="1">
      <x v="63"/>
      <x/>
    </i>
    <i r="1">
      <x v="67"/>
      <x/>
    </i>
    <i r="1">
      <x v="70"/>
      <x v="118"/>
    </i>
    <i r="1">
      <x v="72"/>
      <x v="5"/>
    </i>
    <i r="1">
      <x v="77"/>
      <x v="8"/>
    </i>
    <i r="1">
      <x v="79"/>
      <x v="22"/>
    </i>
    <i r="1">
      <x v="80"/>
      <x v="82"/>
    </i>
    <i r="1">
      <x v="90"/>
      <x v="6"/>
    </i>
    <i r="1">
      <x v="91"/>
      <x/>
    </i>
    <i r="1">
      <x v="94"/>
      <x/>
    </i>
    <i r="1">
      <x v="98"/>
      <x/>
    </i>
    <i r="1">
      <x v="102"/>
      <x v="35"/>
    </i>
    <i r="1">
      <x v="103"/>
      <x v="21"/>
    </i>
    <i r="1">
      <x v="104"/>
      <x/>
    </i>
    <i r="1">
      <x v="111"/>
      <x/>
    </i>
    <i r="1">
      <x v="116"/>
      <x/>
    </i>
    <i r="1">
      <x v="119"/>
      <x v="40"/>
    </i>
    <i r="1">
      <x v="121"/>
      <x v="70"/>
    </i>
    <i r="1">
      <x v="129"/>
      <x/>
    </i>
    <i r="1">
      <x v="130"/>
      <x/>
    </i>
    <i r="1">
      <x v="134"/>
      <x v="46"/>
    </i>
    <i r="1">
      <x v="135"/>
      <x/>
    </i>
    <i r="1">
      <x v="142"/>
      <x v="24"/>
    </i>
    <i r="1">
      <x v="145"/>
      <x v="67"/>
    </i>
    <i r="1">
      <x v="153"/>
      <x v="126"/>
    </i>
    <i r="1">
      <x v="163"/>
      <x v="93"/>
    </i>
    <i r="1">
      <x v="174"/>
      <x v="34"/>
    </i>
    <i r="1">
      <x v="182"/>
      <x/>
    </i>
    <i r="1">
      <x v="185"/>
      <x/>
    </i>
    <i r="1">
      <x v="186"/>
      <x/>
    </i>
    <i r="1">
      <x v="187"/>
      <x/>
    </i>
    <i r="1">
      <x v="188"/>
      <x/>
    </i>
    <i r="1">
      <x v="189"/>
      <x/>
    </i>
    <i r="1">
      <x v="190"/>
      <x/>
    </i>
    <i r="1">
      <x v="191"/>
      <x/>
    </i>
    <i r="1">
      <x v="193"/>
      <x/>
    </i>
    <i r="1">
      <x v="195"/>
      <x/>
    </i>
    <i r="1">
      <x v="199"/>
      <x/>
    </i>
    <i r="1">
      <x v="200"/>
      <x/>
    </i>
    <i r="1">
      <x v="201"/>
      <x/>
    </i>
    <i r="1">
      <x v="202"/>
      <x/>
    </i>
    <i r="1">
      <x v="206"/>
      <x/>
    </i>
    <i r="1">
      <x v="207"/>
      <x v="17"/>
    </i>
    <i r="1">
      <x v="208"/>
      <x/>
    </i>
    <i r="1">
      <x v="209"/>
      <x/>
    </i>
    <i r="1">
      <x v="210"/>
      <x/>
    </i>
    <i r="1">
      <x v="212"/>
      <x/>
    </i>
    <i r="1">
      <x v="213"/>
      <x/>
    </i>
    <i r="1">
      <x v="214"/>
      <x/>
    </i>
    <i r="1">
      <x v="215"/>
      <x/>
    </i>
    <i r="1">
      <x v="217"/>
      <x/>
    </i>
    <i r="1">
      <x v="218"/>
      <x/>
    </i>
    <i r="1">
      <x v="219"/>
      <x/>
    </i>
    <i r="1">
      <x v="223"/>
      <x/>
    </i>
    <i r="1">
      <x v="224"/>
      <x/>
    </i>
    <i r="1">
      <x v="225"/>
      <x/>
    </i>
    <i r="1">
      <x v="226"/>
      <x/>
    </i>
    <i r="1">
      <x v="227"/>
      <x v="75"/>
    </i>
    <i r="1">
      <x v="228"/>
      <x/>
    </i>
    <i r="1">
      <x v="229"/>
      <x/>
    </i>
    <i r="1">
      <x v="230"/>
      <x/>
    </i>
    <i r="1">
      <x v="231"/>
      <x/>
    </i>
    <i r="1">
      <x v="233"/>
      <x/>
    </i>
    <i r="1">
      <x v="235"/>
      <x/>
    </i>
    <i r="1">
      <x v="236"/>
      <x/>
    </i>
    <i r="1">
      <x v="237"/>
      <x/>
    </i>
    <i r="1">
      <x v="239"/>
      <x/>
    </i>
    <i r="1">
      <x v="247"/>
      <x/>
    </i>
    <i r="1">
      <x v="248"/>
      <x/>
    </i>
    <i r="1">
      <x v="250"/>
      <x/>
    </i>
    <i r="1">
      <x v="253"/>
      <x/>
    </i>
    <i r="1">
      <x v="254"/>
      <x/>
    </i>
    <i r="1">
      <x v="267"/>
      <x v="93"/>
    </i>
    <i r="1">
      <x v="269"/>
      <x/>
    </i>
    <i r="1">
      <x v="272"/>
      <x v="31"/>
    </i>
    <i r="1">
      <x v="274"/>
      <x/>
    </i>
    <i r="1">
      <x v="275"/>
      <x v="62"/>
    </i>
    <i r="1">
      <x v="278"/>
      <x v="1"/>
    </i>
    <i r="1">
      <x v="280"/>
      <x/>
    </i>
    <i r="1">
      <x v="281"/>
      <x v="49"/>
    </i>
    <i r="1">
      <x v="282"/>
      <x v="77"/>
    </i>
    <i r="1">
      <x v="287"/>
      <x/>
    </i>
    <i r="1">
      <x v="294"/>
      <x/>
    </i>
    <i r="1">
      <x v="295"/>
      <x/>
    </i>
    <i r="1">
      <x v="298"/>
      <x v="79"/>
    </i>
    <i r="1">
      <x v="300"/>
      <x/>
    </i>
    <i r="1">
      <x v="305"/>
      <x v="19"/>
    </i>
    <i r="1">
      <x v="331"/>
      <x v="122"/>
    </i>
    <i r="1">
      <x v="332"/>
      <x/>
    </i>
    <i r="1">
      <x v="335"/>
      <x v="15"/>
    </i>
    <i r="1">
      <x v="344"/>
      <x/>
    </i>
    <i r="1">
      <x v="350"/>
      <x/>
    </i>
    <i r="1">
      <x v="362"/>
      <x/>
    </i>
    <i r="1">
      <x v="363"/>
      <x/>
    </i>
    <i r="1">
      <x v="371"/>
      <x/>
    </i>
    <i r="1">
      <x v="372"/>
      <x/>
    </i>
    <i r="1">
      <x v="373"/>
      <x/>
    </i>
    <i r="1">
      <x v="374"/>
      <x/>
    </i>
    <i r="1">
      <x v="375"/>
      <x/>
    </i>
    <i r="1">
      <x v="376"/>
      <x/>
    </i>
    <i r="1">
      <x v="377"/>
      <x/>
    </i>
    <i r="1">
      <x v="378"/>
      <x/>
    </i>
    <i r="1">
      <x v="379"/>
      <x/>
    </i>
    <i r="1">
      <x v="380"/>
      <x/>
    </i>
    <i r="1">
      <x v="381"/>
      <x/>
    </i>
    <i r="1">
      <x v="382"/>
      <x/>
    </i>
    <i r="1">
      <x v="383"/>
      <x/>
    </i>
    <i r="1">
      <x v="384"/>
      <x/>
    </i>
    <i r="1">
      <x v="385"/>
      <x/>
    </i>
    <i r="1">
      <x v="386"/>
      <x/>
    </i>
    <i r="1">
      <x v="387"/>
      <x/>
    </i>
    <i r="1">
      <x v="388"/>
      <x/>
    </i>
    <i r="1">
      <x v="389"/>
      <x/>
    </i>
    <i r="1">
      <x v="390"/>
      <x/>
    </i>
    <i r="1">
      <x v="391"/>
      <x/>
    </i>
    <i r="1">
      <x v="392"/>
      <x/>
    </i>
    <i r="1">
      <x v="393"/>
      <x/>
    </i>
    <i r="1">
      <x v="394"/>
      <x/>
    </i>
    <i r="1">
      <x v="397"/>
      <x v="77"/>
    </i>
    <i r="1">
      <x v="399"/>
      <x/>
    </i>
    <i r="1">
      <x v="400"/>
      <x/>
    </i>
    <i r="1">
      <x v="401"/>
      <x/>
    </i>
    <i r="1">
      <x v="403"/>
      <x/>
    </i>
    <i r="1">
      <x v="404"/>
      <x/>
    </i>
    <i r="1">
      <x v="405"/>
      <x/>
    </i>
    <i r="1">
      <x v="406"/>
      <x/>
    </i>
    <i r="1">
      <x v="407"/>
      <x/>
    </i>
    <i r="1">
      <x v="408"/>
      <x/>
    </i>
    <i r="1">
      <x v="409"/>
      <x/>
    </i>
    <i r="1">
      <x v="410"/>
      <x/>
    </i>
    <i r="1">
      <x v="411"/>
      <x/>
    </i>
    <i r="1">
      <x v="412"/>
      <x/>
    </i>
    <i r="1">
      <x v="413"/>
      <x/>
    </i>
    <i r="1">
      <x v="415"/>
      <x/>
    </i>
    <i r="1">
      <x v="416"/>
      <x/>
    </i>
    <i r="1">
      <x v="417"/>
      <x/>
    </i>
    <i r="1">
      <x v="418"/>
      <x/>
    </i>
    <i r="1">
      <x v="419"/>
      <x/>
    </i>
    <i r="1">
      <x v="420"/>
      <x/>
    </i>
    <i r="1">
      <x v="421"/>
      <x/>
    </i>
    <i r="1">
      <x v="423"/>
      <x/>
    </i>
    <i r="1">
      <x v="424"/>
      <x/>
    </i>
    <i r="1">
      <x v="429"/>
      <x/>
    </i>
    <i r="1">
      <x v="431"/>
      <x/>
    </i>
    <i r="1">
      <x v="432"/>
      <x v="22"/>
    </i>
    <i r="1">
      <x v="435"/>
      <x/>
    </i>
    <i r="1">
      <x v="437"/>
      <x/>
    </i>
    <i r="1">
      <x v="441"/>
      <x/>
    </i>
    <i r="1">
      <x v="442"/>
      <x/>
    </i>
    <i r="1">
      <x v="443"/>
      <x/>
    </i>
    <i r="1">
      <x v="444"/>
      <x/>
    </i>
    <i r="1">
      <x v="445"/>
      <x/>
    </i>
    <i r="1">
      <x v="446"/>
      <x/>
    </i>
    <i r="1">
      <x v="447"/>
      <x/>
    </i>
    <i r="1">
      <x v="448"/>
      <x/>
    </i>
    <i r="1">
      <x v="449"/>
      <x/>
    </i>
    <i r="1">
      <x v="450"/>
      <x/>
    </i>
    <i r="1">
      <x v="451"/>
      <x/>
    </i>
    <i r="1">
      <x v="452"/>
      <x/>
    </i>
    <i r="1">
      <x v="453"/>
      <x/>
    </i>
    <i r="1">
      <x v="455"/>
      <x/>
    </i>
    <i r="1">
      <x v="456"/>
      <x/>
    </i>
    <i r="1">
      <x v="457"/>
      <x/>
    </i>
    <i r="1">
      <x v="458"/>
      <x/>
    </i>
    <i r="1">
      <x v="459"/>
      <x/>
    </i>
    <i r="1">
      <x v="460"/>
      <x/>
    </i>
    <i r="1">
      <x v="461"/>
      <x/>
    </i>
    <i r="1">
      <x v="462"/>
      <x/>
    </i>
    <i r="1">
      <x v="463"/>
      <x/>
    </i>
    <i r="1">
      <x v="464"/>
      <x/>
    </i>
    <i r="1">
      <x v="465"/>
      <x/>
    </i>
    <i r="1">
      <x v="466"/>
      <x/>
    </i>
    <i r="1">
      <x v="467"/>
      <x/>
    </i>
    <i r="1">
      <x v="470"/>
      <x/>
    </i>
    <i r="1">
      <x v="472"/>
      <x/>
    </i>
    <i r="1">
      <x v="474"/>
      <x/>
    </i>
    <i r="1">
      <x v="475"/>
      <x/>
    </i>
    <i r="1">
      <x v="477"/>
      <x v="131"/>
    </i>
    <i r="1">
      <x v="480"/>
      <x/>
    </i>
    <i r="1">
      <x v="491"/>
      <x/>
    </i>
    <i r="1">
      <x v="498"/>
      <x/>
    </i>
    <i r="1">
      <x v="500"/>
      <x/>
    </i>
    <i r="1">
      <x v="501"/>
      <x/>
    </i>
    <i r="1">
      <x v="502"/>
      <x/>
    </i>
    <i r="1">
      <x v="503"/>
      <x/>
    </i>
    <i r="1">
      <x v="504"/>
      <x/>
    </i>
    <i r="1">
      <x v="505"/>
      <x/>
    </i>
    <i r="1">
      <x v="508"/>
      <x/>
    </i>
    <i r="1">
      <x v="509"/>
      <x/>
    </i>
    <i r="1">
      <x v="510"/>
      <x/>
    </i>
    <i r="1">
      <x v="511"/>
      <x/>
    </i>
    <i r="1">
      <x v="512"/>
      <x/>
    </i>
    <i r="1">
      <x v="513"/>
      <x/>
    </i>
    <i r="1">
      <x v="522"/>
      <x/>
    </i>
    <i r="1">
      <x v="526"/>
      <x/>
    </i>
    <i r="1">
      <x v="528"/>
      <x/>
    </i>
    <i r="1">
      <x v="535"/>
      <x/>
    </i>
    <i r="1">
      <x v="536"/>
      <x/>
    </i>
    <i r="1">
      <x v="538"/>
      <x/>
    </i>
    <i r="1">
      <x v="540"/>
      <x/>
    </i>
    <i r="1">
      <x v="541"/>
      <x/>
    </i>
    <i t="default">
      <x/>
    </i>
    <i>
      <x v="1"/>
      <x v="3"/>
      <x/>
    </i>
    <i r="1">
      <x v="8"/>
      <x v="84"/>
    </i>
    <i r="1">
      <x v="14"/>
      <x/>
    </i>
    <i r="1">
      <x v="26"/>
      <x v="117"/>
    </i>
    <i r="1">
      <x v="28"/>
      <x/>
    </i>
    <i r="1">
      <x v="33"/>
      <x/>
    </i>
    <i r="1">
      <x v="35"/>
      <x v="25"/>
    </i>
    <i r="1">
      <x v="36"/>
      <x/>
    </i>
    <i r="1">
      <x v="37"/>
      <x v="107"/>
    </i>
    <i r="1">
      <x v="39"/>
      <x v="68"/>
    </i>
    <i r="1">
      <x v="43"/>
      <x v="51"/>
    </i>
    <i r="1">
      <x v="49"/>
      <x v="120"/>
    </i>
    <i r="1">
      <x v="50"/>
      <x/>
    </i>
    <i r="1">
      <x v="52"/>
      <x v="123"/>
    </i>
    <i r="1">
      <x v="57"/>
      <x v="30"/>
    </i>
    <i r="1">
      <x v="60"/>
      <x/>
    </i>
    <i r="1">
      <x v="65"/>
      <x/>
    </i>
    <i r="1">
      <x v="68"/>
      <x/>
    </i>
    <i r="1">
      <x v="69"/>
      <x v="37"/>
    </i>
    <i r="1">
      <x v="71"/>
      <x v="56"/>
    </i>
    <i r="1">
      <x v="74"/>
      <x v="12"/>
    </i>
    <i r="1">
      <x v="82"/>
      <x v="47"/>
    </i>
    <i r="1">
      <x v="92"/>
      <x v="127"/>
    </i>
    <i r="1">
      <x v="93"/>
      <x v="36"/>
    </i>
    <i r="1">
      <x v="97"/>
      <x/>
    </i>
    <i r="1">
      <x v="101"/>
      <x/>
    </i>
    <i r="1">
      <x v="113"/>
      <x v="72"/>
    </i>
    <i r="1">
      <x v="115"/>
      <x/>
    </i>
    <i r="1">
      <x v="125"/>
      <x v="93"/>
    </i>
    <i r="1">
      <x v="127"/>
      <x v="39"/>
    </i>
    <i r="1">
      <x v="131"/>
      <x v="71"/>
    </i>
    <i r="1">
      <x v="132"/>
      <x v="124"/>
    </i>
    <i r="1">
      <x v="140"/>
      <x v="3"/>
    </i>
    <i r="1">
      <x v="148"/>
      <x v="42"/>
    </i>
    <i r="1">
      <x v="151"/>
      <x v="3"/>
    </i>
    <i r="1">
      <x v="152"/>
      <x/>
    </i>
    <i r="1">
      <x v="154"/>
      <x v="23"/>
    </i>
    <i r="1">
      <x v="158"/>
      <x v="35"/>
    </i>
    <i r="1">
      <x v="162"/>
      <x v="64"/>
    </i>
    <i r="1">
      <x v="164"/>
      <x/>
    </i>
    <i r="1">
      <x v="168"/>
      <x v="74"/>
    </i>
    <i r="1">
      <x v="173"/>
      <x v="44"/>
    </i>
    <i r="1">
      <x v="175"/>
      <x v="32"/>
    </i>
    <i r="1">
      <x v="177"/>
      <x v="78"/>
    </i>
    <i r="1">
      <x v="180"/>
      <x/>
    </i>
    <i r="1">
      <x v="183"/>
      <x v="29"/>
    </i>
    <i r="1">
      <x v="211"/>
      <x/>
    </i>
    <i r="1">
      <x v="220"/>
      <x v="85"/>
    </i>
    <i r="1">
      <x v="222"/>
      <x v="2"/>
    </i>
    <i r="1">
      <x v="232"/>
      <x v="54"/>
    </i>
    <i r="1">
      <x v="234"/>
      <x/>
    </i>
    <i r="1">
      <x v="241"/>
      <x v="20"/>
    </i>
    <i r="1">
      <x v="242"/>
      <x/>
    </i>
    <i r="1">
      <x v="244"/>
      <x/>
    </i>
    <i r="1">
      <x v="245"/>
      <x/>
    </i>
    <i r="1">
      <x v="249"/>
      <x/>
    </i>
    <i r="1">
      <x v="251"/>
      <x/>
    </i>
    <i r="1">
      <x v="256"/>
      <x v="57"/>
    </i>
    <i r="1">
      <x v="258"/>
      <x v="111"/>
    </i>
    <i r="1">
      <x v="262"/>
      <x v="130"/>
    </i>
    <i r="1">
      <x v="265"/>
      <x v="38"/>
    </i>
    <i r="1">
      <x v="266"/>
      <x/>
    </i>
    <i r="1">
      <x v="268"/>
      <x v="81"/>
    </i>
    <i r="1">
      <x v="270"/>
      <x/>
    </i>
    <i r="1">
      <x v="271"/>
      <x/>
    </i>
    <i r="1">
      <x v="276"/>
      <x v="35"/>
    </i>
    <i r="1">
      <x v="283"/>
      <x/>
    </i>
    <i r="1">
      <x v="285"/>
      <x/>
    </i>
    <i r="1">
      <x v="286"/>
      <x v="113"/>
    </i>
    <i r="1">
      <x v="289"/>
      <x/>
    </i>
    <i r="1">
      <x v="290"/>
      <x/>
    </i>
    <i r="1">
      <x v="297"/>
      <x/>
    </i>
    <i r="1">
      <x v="303"/>
      <x v="4"/>
    </i>
    <i r="1">
      <x v="306"/>
      <x v="50"/>
    </i>
    <i r="1">
      <x v="308"/>
      <x/>
    </i>
    <i r="1">
      <x v="309"/>
      <x v="61"/>
    </i>
    <i r="1">
      <x v="312"/>
      <x/>
    </i>
    <i r="1">
      <x v="323"/>
      <x/>
    </i>
    <i r="1">
      <x v="324"/>
      <x/>
    </i>
    <i r="1">
      <x v="325"/>
      <x v="13"/>
    </i>
    <i r="1">
      <x v="327"/>
      <x/>
    </i>
    <i r="1">
      <x v="328"/>
      <x/>
    </i>
    <i r="1">
      <x v="333"/>
      <x v="29"/>
    </i>
    <i r="1">
      <x v="339"/>
      <x v="7"/>
    </i>
    <i r="1">
      <x v="340"/>
      <x v="16"/>
    </i>
    <i r="1">
      <x v="345"/>
      <x/>
    </i>
    <i r="1">
      <x v="354"/>
      <x/>
    </i>
    <i r="1">
      <x v="365"/>
      <x/>
    </i>
    <i r="1">
      <x v="367"/>
      <x v="18"/>
    </i>
    <i r="1">
      <x v="368"/>
      <x/>
    </i>
    <i r="1">
      <x v="395"/>
      <x/>
    </i>
    <i r="1">
      <x v="396"/>
      <x/>
    </i>
    <i r="1">
      <x v="402"/>
      <x/>
    </i>
    <i r="1">
      <x v="425"/>
      <x/>
    </i>
    <i r="1">
      <x v="426"/>
      <x v="45"/>
    </i>
    <i r="1">
      <x v="428"/>
      <x/>
    </i>
    <i r="1">
      <x v="430"/>
      <x v="10"/>
    </i>
    <i r="1">
      <x v="434"/>
      <x/>
    </i>
    <i r="1">
      <x v="468"/>
      <x/>
    </i>
    <i r="1">
      <x v="482"/>
      <x/>
    </i>
    <i r="1">
      <x v="483"/>
      <x/>
    </i>
    <i r="1">
      <x v="484"/>
      <x/>
    </i>
    <i r="1">
      <x v="488"/>
      <x v="134"/>
    </i>
    <i r="1">
      <x v="490"/>
      <x/>
    </i>
    <i r="1">
      <x v="496"/>
      <x/>
    </i>
    <i r="1">
      <x v="497"/>
      <x/>
    </i>
    <i r="1">
      <x v="499"/>
      <x/>
    </i>
    <i r="1">
      <x v="506"/>
      <x/>
    </i>
    <i r="1">
      <x v="507"/>
      <x/>
    </i>
    <i r="1">
      <x v="514"/>
      <x/>
    </i>
    <i r="1">
      <x v="516"/>
      <x/>
    </i>
    <i r="1">
      <x v="520"/>
      <x/>
    </i>
    <i r="1">
      <x v="531"/>
      <x/>
    </i>
    <i r="1">
      <x v="532"/>
      <x/>
    </i>
    <i r="1">
      <x v="539"/>
      <x/>
    </i>
    <i r="1">
      <x v="542"/>
      <x v="138"/>
    </i>
    <i t="default">
      <x v="1"/>
    </i>
    <i>
      <x v="2"/>
      <x v="2"/>
      <x/>
    </i>
    <i r="1">
      <x v="9"/>
      <x/>
    </i>
    <i r="1">
      <x v="11"/>
      <x/>
    </i>
    <i r="1">
      <x v="20"/>
      <x v="112"/>
    </i>
    <i r="1">
      <x v="31"/>
      <x/>
    </i>
    <i r="1">
      <x v="38"/>
      <x/>
    </i>
    <i r="1">
      <x v="40"/>
      <x v="95"/>
    </i>
    <i r="1">
      <x v="41"/>
      <x/>
    </i>
    <i r="1">
      <x v="44"/>
      <x/>
    </i>
    <i r="1">
      <x v="46"/>
      <x/>
    </i>
    <i r="1">
      <x v="47"/>
      <x/>
    </i>
    <i r="1">
      <x v="53"/>
      <x/>
    </i>
    <i r="1">
      <x v="55"/>
      <x/>
    </i>
    <i r="1">
      <x v="58"/>
      <x v="110"/>
    </i>
    <i r="1">
      <x v="59"/>
      <x/>
    </i>
    <i r="1">
      <x v="62"/>
      <x v="93"/>
    </i>
    <i r="1">
      <x v="64"/>
      <x/>
    </i>
    <i r="1">
      <x v="66"/>
      <x/>
    </i>
    <i r="1">
      <x v="73"/>
      <x/>
    </i>
    <i r="1">
      <x v="75"/>
      <x/>
    </i>
    <i r="1">
      <x v="76"/>
      <x/>
    </i>
    <i r="1">
      <x v="78"/>
      <x/>
    </i>
    <i r="1">
      <x v="81"/>
      <x/>
    </i>
    <i r="1">
      <x v="83"/>
      <x v="129"/>
    </i>
    <i r="1">
      <x v="84"/>
      <x/>
    </i>
    <i r="1">
      <x v="85"/>
      <x v="101"/>
    </i>
    <i r="1">
      <x v="86"/>
      <x v="93"/>
    </i>
    <i r="1">
      <x v="87"/>
      <x v="80"/>
    </i>
    <i r="1">
      <x v="88"/>
      <x/>
    </i>
    <i r="1">
      <x v="89"/>
      <x/>
    </i>
    <i r="1">
      <x v="95"/>
      <x v="83"/>
    </i>
    <i r="1">
      <x v="99"/>
      <x/>
    </i>
    <i r="1">
      <x v="100"/>
      <x v="96"/>
    </i>
    <i r="1">
      <x v="105"/>
      <x v="43"/>
    </i>
    <i r="1">
      <x v="106"/>
      <x v="93"/>
    </i>
    <i r="1">
      <x v="107"/>
      <x/>
    </i>
    <i r="1">
      <x v="108"/>
      <x v="9"/>
    </i>
    <i r="1">
      <x v="109"/>
      <x/>
    </i>
    <i r="1">
      <x v="110"/>
      <x/>
    </i>
    <i r="1">
      <x v="112"/>
      <x v="93"/>
    </i>
    <i r="1">
      <x v="114"/>
      <x/>
    </i>
    <i r="1">
      <x v="117"/>
      <x v="66"/>
    </i>
    <i r="1">
      <x v="118"/>
      <x/>
    </i>
    <i r="1">
      <x v="120"/>
      <x v="93"/>
    </i>
    <i r="1">
      <x v="122"/>
      <x/>
    </i>
    <i r="1">
      <x v="123"/>
      <x v="63"/>
    </i>
    <i r="1">
      <x v="124"/>
      <x v="120"/>
    </i>
    <i r="1">
      <x v="126"/>
      <x/>
    </i>
    <i r="1">
      <x v="128"/>
      <x/>
    </i>
    <i r="1">
      <x v="133"/>
      <x/>
    </i>
    <i r="1">
      <x v="136"/>
      <x v="103"/>
    </i>
    <i r="1">
      <x v="137"/>
      <x/>
    </i>
    <i r="1">
      <x v="138"/>
      <x v="48"/>
    </i>
    <i r="1">
      <x v="139"/>
      <x v="92"/>
    </i>
    <i r="1">
      <x v="141"/>
      <x v="93"/>
    </i>
    <i r="1">
      <x v="143"/>
      <x/>
    </i>
    <i r="1">
      <x v="144"/>
      <x/>
    </i>
    <i r="1">
      <x v="146"/>
      <x/>
    </i>
    <i r="1">
      <x v="147"/>
      <x v="97"/>
    </i>
    <i r="1">
      <x v="149"/>
      <x v="52"/>
    </i>
    <i r="1">
      <x v="150"/>
      <x v="107"/>
    </i>
    <i r="1">
      <x v="157"/>
      <x v="93"/>
    </i>
    <i r="1">
      <x v="159"/>
      <x v="91"/>
    </i>
    <i r="1">
      <x v="160"/>
      <x v="27"/>
    </i>
    <i r="1">
      <x v="161"/>
      <x/>
    </i>
    <i r="1">
      <x v="165"/>
      <x/>
    </i>
    <i r="1">
      <x v="166"/>
      <x/>
    </i>
    <i r="1">
      <x v="167"/>
      <x/>
    </i>
    <i r="1">
      <x v="169"/>
      <x v="102"/>
    </i>
    <i r="1">
      <x v="170"/>
      <x v="93"/>
    </i>
    <i r="1">
      <x v="171"/>
      <x/>
    </i>
    <i r="1">
      <x v="172"/>
      <x v="114"/>
    </i>
    <i r="1">
      <x v="176"/>
      <x v="63"/>
    </i>
    <i r="1">
      <x v="178"/>
      <x v="104"/>
    </i>
    <i r="1">
      <x v="179"/>
      <x v="88"/>
    </i>
    <i r="1">
      <x v="197"/>
      <x/>
    </i>
    <i r="1">
      <x v="203"/>
      <x v="26"/>
    </i>
    <i r="1">
      <x v="204"/>
      <x v="76"/>
    </i>
    <i r="1">
      <x v="216"/>
      <x/>
    </i>
    <i r="1">
      <x v="221"/>
      <x v="93"/>
    </i>
    <i r="1">
      <x v="240"/>
      <x/>
    </i>
    <i r="1">
      <x v="243"/>
      <x v="125"/>
    </i>
    <i r="1">
      <x v="246"/>
      <x/>
    </i>
    <i r="1">
      <x v="252"/>
      <x/>
    </i>
    <i r="1">
      <x v="255"/>
      <x v="115"/>
    </i>
    <i r="1">
      <x v="257"/>
      <x/>
    </i>
    <i r="1">
      <x v="259"/>
      <x/>
    </i>
    <i r="1">
      <x v="260"/>
      <x v="65"/>
    </i>
    <i r="1">
      <x v="261"/>
      <x v="28"/>
    </i>
    <i r="1">
      <x v="263"/>
      <x v="93"/>
    </i>
    <i r="1">
      <x v="264"/>
      <x/>
    </i>
    <i r="1">
      <x v="273"/>
      <x/>
    </i>
    <i r="1">
      <x v="277"/>
      <x v="95"/>
    </i>
    <i r="1">
      <x v="279"/>
      <x v="120"/>
    </i>
    <i r="1">
      <x v="284"/>
      <x/>
    </i>
    <i r="1">
      <x v="288"/>
      <x v="93"/>
    </i>
    <i r="1">
      <x v="291"/>
      <x/>
    </i>
    <i r="1">
      <x v="292"/>
      <x/>
    </i>
    <i r="1">
      <x v="293"/>
      <x v="93"/>
    </i>
    <i r="1">
      <x v="296"/>
      <x v="60"/>
    </i>
    <i r="1">
      <x v="299"/>
      <x v="55"/>
    </i>
    <i r="1">
      <x v="301"/>
      <x/>
    </i>
    <i r="1">
      <x v="302"/>
      <x v="73"/>
    </i>
    <i r="1">
      <x v="304"/>
      <x/>
    </i>
    <i r="1">
      <x v="307"/>
      <x/>
    </i>
    <i r="1">
      <x v="310"/>
      <x/>
    </i>
    <i r="1">
      <x v="311"/>
      <x v="93"/>
    </i>
    <i r="1">
      <x v="313"/>
      <x v="93"/>
    </i>
    <i r="1">
      <x v="314"/>
      <x/>
    </i>
    <i r="1">
      <x v="315"/>
      <x v="92"/>
    </i>
    <i r="1">
      <x v="316"/>
      <x/>
    </i>
    <i r="1">
      <x v="317"/>
      <x v="128"/>
    </i>
    <i r="1">
      <x v="318"/>
      <x v="93"/>
    </i>
    <i r="1">
      <x v="319"/>
      <x v="41"/>
    </i>
    <i r="1">
      <x v="320"/>
      <x/>
    </i>
    <i r="1">
      <x v="321"/>
      <x v="102"/>
    </i>
    <i r="1">
      <x v="322"/>
      <x v="92"/>
    </i>
    <i r="1">
      <x v="326"/>
      <x/>
    </i>
    <i r="1">
      <x v="329"/>
      <x v="109"/>
    </i>
    <i r="1">
      <x v="330"/>
      <x v="90"/>
    </i>
    <i r="1">
      <x v="334"/>
      <x v="89"/>
    </i>
    <i r="1">
      <x v="336"/>
      <x/>
    </i>
    <i r="1">
      <x v="337"/>
      <x/>
    </i>
    <i r="1">
      <x v="338"/>
      <x v="93"/>
    </i>
    <i r="1">
      <x v="341"/>
      <x/>
    </i>
    <i r="1">
      <x v="342"/>
      <x v="93"/>
    </i>
    <i r="1">
      <x v="343"/>
      <x v="58"/>
    </i>
    <i r="1">
      <x v="346"/>
      <x/>
    </i>
    <i r="1">
      <x v="348"/>
      <x v="59"/>
    </i>
    <i r="1">
      <x v="349"/>
      <x v="116"/>
    </i>
    <i r="1">
      <x v="351"/>
      <x v="86"/>
    </i>
    <i r="1">
      <x v="352"/>
      <x/>
    </i>
    <i r="1">
      <x v="353"/>
      <x/>
    </i>
    <i r="1">
      <x v="355"/>
      <x v="11"/>
    </i>
    <i r="1">
      <x v="356"/>
      <x v="108"/>
    </i>
    <i r="1">
      <x v="357"/>
      <x v="99"/>
    </i>
    <i r="1">
      <x v="358"/>
      <x v="92"/>
    </i>
    <i r="1">
      <x v="359"/>
      <x v="100"/>
    </i>
    <i r="1">
      <x v="360"/>
      <x/>
    </i>
    <i r="1">
      <x v="361"/>
      <x v="53"/>
    </i>
    <i r="1">
      <x v="364"/>
      <x v="121"/>
    </i>
    <i r="1">
      <x v="366"/>
      <x v="98"/>
    </i>
    <i r="1">
      <x v="369"/>
      <x v="93"/>
    </i>
    <i r="1">
      <x v="370"/>
      <x v="87"/>
    </i>
    <i r="1">
      <x v="398"/>
      <x v="93"/>
    </i>
    <i r="1">
      <x v="414"/>
      <x/>
    </i>
    <i r="1">
      <x v="422"/>
      <x/>
    </i>
    <i r="1">
      <x v="427"/>
      <x v="119"/>
    </i>
    <i r="1">
      <x v="433"/>
      <x/>
    </i>
    <i r="1">
      <x v="436"/>
      <x/>
    </i>
    <i r="1">
      <x v="438"/>
      <x/>
    </i>
    <i r="1">
      <x v="439"/>
      <x v="77"/>
    </i>
    <i r="1">
      <x v="440"/>
      <x/>
    </i>
    <i r="1">
      <x v="454"/>
      <x/>
    </i>
    <i r="1">
      <x v="469"/>
      <x v="106"/>
    </i>
    <i r="1">
      <x v="471"/>
      <x v="94"/>
    </i>
    <i r="1">
      <x v="473"/>
      <x/>
    </i>
    <i r="1">
      <x v="476"/>
      <x v="93"/>
    </i>
    <i r="1">
      <x v="478"/>
      <x/>
    </i>
    <i r="1">
      <x v="479"/>
      <x v="132"/>
    </i>
    <i r="1">
      <x v="481"/>
      <x/>
    </i>
    <i r="1">
      <x v="485"/>
      <x/>
    </i>
    <i r="1">
      <x v="486"/>
      <x/>
    </i>
    <i r="1">
      <x v="487"/>
      <x v="133"/>
    </i>
    <i r="1">
      <x v="489"/>
      <x/>
    </i>
    <i r="1">
      <x v="492"/>
      <x v="135"/>
    </i>
    <i r="1">
      <x v="493"/>
      <x/>
    </i>
    <i r="1">
      <x v="494"/>
      <x/>
    </i>
    <i r="1">
      <x v="495"/>
      <x v="93"/>
    </i>
    <i r="1">
      <x v="515"/>
      <x v="136"/>
    </i>
    <i r="1">
      <x v="517"/>
      <x/>
    </i>
    <i r="1">
      <x v="518"/>
      <x/>
    </i>
    <i r="1">
      <x v="521"/>
      <x/>
    </i>
    <i r="1">
      <x v="523"/>
      <x v="114"/>
    </i>
    <i r="1">
      <x v="524"/>
      <x v="93"/>
    </i>
    <i r="1">
      <x v="525"/>
      <x v="116"/>
    </i>
    <i r="1">
      <x v="527"/>
      <x/>
    </i>
    <i r="1">
      <x v="529"/>
      <x v="93"/>
    </i>
    <i r="1">
      <x v="530"/>
      <x v="137"/>
    </i>
    <i r="1">
      <x v="533"/>
      <x/>
    </i>
    <i r="1">
      <x v="534"/>
      <x/>
    </i>
    <i r="1">
      <x v="537"/>
      <x/>
    </i>
    <i r="1">
      <x v="543"/>
      <x v="93"/>
    </i>
    <i t="default">
      <x v="2"/>
    </i>
    <i t="grand">
      <x/>
    </i>
  </rowItems>
  <colItems count="1">
    <i/>
  </colItems>
  <pageFields count="1">
    <pageField fld="0" hier="0"/>
  </pageFields>
  <dataFields count="1">
    <dataField name="Antal af Kan personale skaffes" fld="66" subtotal="count" baseField="0" baseItem="0"/>
  </dataFields>
  <pivotTableStyleInfo showRowHeaders="1" showColHeaders="1" showRowStripes="0" showColStripes="0" showLastColumn="1"/>
</pivotTableDefinition>
</file>

<file path=xl/pivotTables/pivotTable3.xml><?xml version="1.0" encoding="utf-8"?>
<pivotTableDefinition xmlns="http://schemas.openxmlformats.org/spreadsheetml/2006/main" name="Pivottabel4" cacheId="78" applyNumberFormats="0" applyBorderFormats="0" applyFontFormats="0" applyPatternFormats="0" applyAlignmentFormats="0" applyWidthHeightFormats="1" dataCaption="Data" updatedVersion="3" minRefreshableVersion="3" asteriskTotals="1" showMemberPropertyTips="0" useAutoFormatting="1" itemPrintTitles="1" createdVersion="3" indent="0" compact="0" compactData="0" gridDropZones="1">
  <location ref="A3:Q434" firstHeaderRow="1" firstDataRow="2" firstDataCol="4"/>
  <pivotFields count="136">
    <pivotField axis="axisRow" compact="0" outline="0" subtotalTop="0" showAll="0" includeNewItemsInFilter="1" defaultSubtotal="0">
      <items count="2">
        <item x="1"/>
        <item x="0"/>
      </items>
    </pivotField>
    <pivotField axis="axisRow" compact="0" outline="0" subtotalTop="0" showAll="0" includeNewItemsInFilter="1" defaultSubtotal="0">
      <items count="543">
        <item x="170"/>
        <item x="213"/>
        <item x="494"/>
        <item x="499"/>
        <item x="453"/>
        <item x="514"/>
        <item x="483"/>
        <item x="276"/>
        <item x="515"/>
        <item x="484"/>
        <item x="215"/>
        <item x="500"/>
        <item x="475"/>
        <item x="277"/>
        <item x="516"/>
        <item x="485"/>
        <item x="486"/>
        <item x="10"/>
        <item x="476"/>
        <item x="501"/>
        <item x="517"/>
        <item x="477"/>
        <item x="527"/>
        <item x="518"/>
        <item x="470"/>
        <item x="502"/>
        <item x="399"/>
        <item x="487"/>
        <item x="519"/>
        <item x="495"/>
        <item x="520"/>
        <item x="304"/>
        <item x="503"/>
        <item x="11"/>
        <item x="478"/>
        <item x="41"/>
        <item x="347"/>
        <item x="133"/>
        <item x="187"/>
        <item x="401"/>
        <item x="134"/>
        <item x="73"/>
        <item x="105"/>
        <item x="122"/>
        <item x="305"/>
        <item x="403"/>
        <item x="189"/>
        <item x="135"/>
        <item x="123"/>
        <item x="42"/>
        <item x="306"/>
        <item x="90"/>
        <item x="43"/>
        <item x="250"/>
        <item x="136"/>
        <item x="91"/>
        <item x="92"/>
        <item x="74"/>
        <item x="137"/>
        <item x="138"/>
        <item x="139"/>
        <item x="190"/>
        <item x="171"/>
        <item x="44"/>
        <item x="45"/>
        <item x="46"/>
        <item x="47"/>
        <item x="106"/>
        <item x="191"/>
        <item x="107"/>
        <item x="75"/>
        <item x="93"/>
        <item x="76"/>
        <item x="141"/>
        <item x="142"/>
        <item x="143"/>
        <item x="144"/>
        <item x="145"/>
        <item x="77"/>
        <item x="108"/>
        <item x="48"/>
        <item x="192"/>
        <item x="146"/>
        <item x="78"/>
        <item x="148"/>
        <item x="193"/>
        <item x="49"/>
        <item x="50"/>
        <item x="52"/>
        <item x="53"/>
        <item x="217"/>
        <item x="218"/>
        <item x="149"/>
        <item x="173"/>
        <item x="194"/>
        <item x="150"/>
        <item x="174"/>
        <item x="349"/>
        <item x="195"/>
        <item x="428"/>
        <item x="94"/>
        <item x="79"/>
        <item x="80"/>
        <item x="175"/>
        <item x="405"/>
        <item x="12"/>
        <item x="95"/>
        <item x="54"/>
        <item x="176"/>
        <item x="152"/>
        <item x="124"/>
        <item x="55"/>
        <item x="153"/>
        <item x="96"/>
        <item x="197"/>
        <item x="56"/>
        <item x="57"/>
        <item x="59"/>
        <item x="97"/>
        <item x="178"/>
        <item x="81"/>
        <item x="198"/>
        <item x="110"/>
        <item x="60"/>
        <item x="61"/>
        <item x="111"/>
        <item x="98"/>
        <item x="154"/>
        <item x="199"/>
        <item x="350"/>
        <item x="155"/>
        <item x="156"/>
        <item x="200"/>
        <item x="201"/>
        <item x="202"/>
        <item x="30"/>
        <item x="100"/>
        <item x="429"/>
        <item x="280"/>
        <item x="372"/>
        <item x="82"/>
        <item x="431"/>
        <item x="63"/>
        <item x="373"/>
        <item x="85"/>
        <item x="307"/>
        <item x="220"/>
        <item x="252"/>
        <item x="374"/>
        <item x="375"/>
        <item x="310"/>
        <item x="352"/>
        <item x="488"/>
        <item x="0"/>
        <item x="157"/>
        <item x="281"/>
        <item x="311"/>
        <item x="312"/>
        <item x="254"/>
        <item x="255"/>
        <item x="408"/>
        <item x="313"/>
        <item x="65"/>
        <item x="203"/>
        <item x="222"/>
        <item x="86"/>
        <item x="256"/>
        <item x="409"/>
        <item x="283"/>
        <item x="314"/>
        <item x="353"/>
        <item x="224"/>
        <item x="257"/>
        <item x="31"/>
        <item x="32"/>
        <item x="103"/>
        <item x="354"/>
        <item x="66"/>
        <item x="179"/>
        <item x="204"/>
        <item x="13"/>
        <item x="258"/>
        <item x="159"/>
        <item x="355"/>
        <item x="180"/>
        <item x="410"/>
        <item x="411"/>
        <item x="357"/>
        <item x="412"/>
        <item x="205"/>
        <item x="315"/>
        <item x="67"/>
        <item x="116"/>
        <item x="284"/>
        <item x="432"/>
        <item x="376"/>
        <item x="225"/>
        <item x="358"/>
        <item x="377"/>
        <item x="226"/>
        <item x="433"/>
        <item x="285"/>
        <item x="435"/>
        <item x="227"/>
        <item x="20"/>
        <item x="489"/>
        <item x="286"/>
        <item x="528"/>
        <item x="21"/>
        <item x="454"/>
        <item x="504"/>
        <item x="505"/>
        <item x="529"/>
        <item x="455"/>
        <item x="506"/>
        <item x="507"/>
        <item x="508"/>
        <item x="1"/>
        <item x="509"/>
        <item x="22"/>
        <item x="496"/>
        <item x="23"/>
        <item x="316"/>
        <item x="33"/>
        <item x="456"/>
        <item x="457"/>
        <item x="317"/>
        <item x="510"/>
        <item x="479"/>
        <item x="521"/>
        <item x="414"/>
        <item x="28"/>
        <item x="471"/>
        <item x="288"/>
        <item x="472"/>
        <item x="458"/>
        <item x="459"/>
        <item x="319"/>
        <item x="228"/>
        <item x="530"/>
        <item x="460"/>
        <item x="480"/>
        <item x="461"/>
        <item x="490"/>
        <item x="320"/>
        <item x="481"/>
        <item x="415"/>
        <item x="491"/>
        <item x="229"/>
        <item x="230"/>
        <item x="259"/>
        <item x="531"/>
        <item x="473"/>
        <item x="511"/>
        <item x="462"/>
        <item x="512"/>
        <item x="532"/>
        <item x="289"/>
        <item x="492"/>
        <item x="533"/>
        <item x="534"/>
        <item x="463"/>
        <item x="497"/>
        <item x="535"/>
        <item x="482"/>
        <item x="536"/>
        <item x="538"/>
        <item x="540"/>
        <item x="522"/>
        <item x="464"/>
        <item x="523"/>
        <item x="498"/>
        <item x="465"/>
        <item x="513"/>
        <item m="1" x="542"/>
        <item x="541"/>
        <item x="436"/>
        <item x="378"/>
        <item x="437"/>
        <item x="68"/>
        <item x="260"/>
        <item x="2"/>
        <item x="416"/>
        <item x="231"/>
        <item x="380"/>
        <item x="322"/>
        <item x="474"/>
        <item x="524"/>
        <item x="525"/>
        <item x="466"/>
        <item x="232"/>
        <item x="125"/>
        <item x="467"/>
        <item x="206"/>
        <item x="468"/>
        <item x="233"/>
        <item x="160"/>
        <item x="161"/>
        <item x="162"/>
        <item x="69"/>
        <item x="291"/>
        <item x="207"/>
        <item x="418"/>
        <item x="208"/>
        <item x="126"/>
        <item x="164"/>
        <item x="181"/>
        <item x="165"/>
        <item x="70"/>
        <item x="381"/>
        <item x="35"/>
        <item x="167"/>
        <item x="324"/>
        <item x="438"/>
        <item x="131"/>
        <item x="325"/>
        <item x="261"/>
        <item x="235"/>
        <item x="440"/>
        <item x="526"/>
        <item x="262"/>
        <item x="326"/>
        <item x="327"/>
        <item x="263"/>
        <item x="382"/>
        <item x="36"/>
        <item x="264"/>
        <item x="383"/>
        <item x="236"/>
        <item x="359"/>
        <item x="293"/>
        <item x="384"/>
        <item x="385"/>
        <item x="294"/>
        <item x="265"/>
        <item x="442"/>
        <item x="3"/>
        <item x="420"/>
        <item x="328"/>
        <item x="238"/>
        <item x="296"/>
        <item x="444"/>
        <item x="493"/>
        <item x="386"/>
        <item x="387"/>
        <item x="388"/>
        <item x="330"/>
        <item x="332"/>
        <item x="445"/>
        <item x="469"/>
        <item x="239"/>
        <item x="360"/>
        <item x="389"/>
        <item x="297"/>
        <item x="390"/>
        <item x="362"/>
        <item x="4"/>
        <item x="391"/>
        <item x="421"/>
        <item x="5"/>
        <item x="240"/>
        <item x="266"/>
        <item x="88"/>
        <item x="334"/>
        <item x="7"/>
        <item x="335"/>
        <item x="242"/>
        <item x="392"/>
        <item x="423"/>
        <item x="336"/>
        <item x="446"/>
        <item x="243"/>
        <item x="8"/>
        <item x="244"/>
        <item x="245"/>
        <item x="447"/>
        <item x="298"/>
        <item x="168"/>
        <item x="37"/>
        <item x="39"/>
        <item x="393"/>
        <item x="34"/>
        <item x="448"/>
        <item x="364"/>
        <item x="246"/>
        <item x="267"/>
        <item x="89"/>
        <item x="394"/>
        <item x="450"/>
        <item x="395"/>
        <item x="396"/>
        <item x="366"/>
        <item x="247"/>
        <item x="337"/>
        <item x="367"/>
        <item x="397"/>
        <item x="368"/>
        <item x="424"/>
        <item x="425"/>
        <item x="426"/>
        <item x="212"/>
        <item x="302"/>
        <item x="27"/>
        <item x="268"/>
        <item x="29"/>
        <item x="132"/>
        <item x="427"/>
        <item x="341"/>
        <item x="184"/>
        <item x="451"/>
        <item x="342"/>
        <item x="343"/>
        <item x="452"/>
        <item x="345"/>
        <item x="14"/>
        <item x="248"/>
        <item x="249"/>
        <item x="398"/>
        <item x="271"/>
        <item x="269"/>
        <item x="273"/>
        <item x="169"/>
        <item x="16"/>
        <item x="18"/>
        <item x="9"/>
        <item x="275"/>
        <item x="369"/>
        <item x="346"/>
        <item x="186"/>
        <item x="370"/>
        <item h="1" x="214"/>
        <item h="1" x="216"/>
        <item h="1" x="278"/>
        <item h="1" x="279"/>
        <item h="1" x="400"/>
        <item h="1" x="348"/>
        <item h="1" x="188"/>
        <item h="1" x="402"/>
        <item h="1" x="404"/>
        <item h="1" x="251"/>
        <item h="1" x="172"/>
        <item h="1" x="140"/>
        <item h="1" x="109"/>
        <item h="1" x="147"/>
        <item h="1" x="51"/>
        <item h="1" x="219"/>
        <item h="1" x="151"/>
        <item h="1" x="406"/>
        <item h="1" x="407"/>
        <item h="1" x="196"/>
        <item h="1" x="177"/>
        <item h="1" x="58"/>
        <item h="1" x="62"/>
        <item h="1" x="351"/>
        <item h="1" x="112"/>
        <item h="1" x="113"/>
        <item h="1" x="99"/>
        <item h="1" x="114"/>
        <item h="1" x="101"/>
        <item h="1" x="102"/>
        <item h="1" x="115"/>
        <item h="1" x="430"/>
        <item h="1" x="83"/>
        <item h="1" x="84"/>
        <item h="1" x="64"/>
        <item h="1" x="308"/>
        <item h="1" x="309"/>
        <item h="1" x="253"/>
        <item h="1" x="221"/>
        <item h="1" x="282"/>
        <item h="1" x="223"/>
        <item h="1" x="158"/>
        <item h="1" x="87"/>
        <item h="1" x="356"/>
        <item h="1" x="413"/>
        <item h="1" x="117"/>
        <item h="1" x="434"/>
        <item h="1" x="287"/>
        <item h="1" x="318"/>
        <item h="1" x="24"/>
        <item h="1" x="25"/>
        <item h="1" x="26"/>
        <item h="1" x="321"/>
        <item h="1" x="290"/>
        <item h="1" x="537"/>
        <item h="1" x="539"/>
        <item h="1" x="379"/>
        <item h="1" x="417"/>
        <item h="1" x="234"/>
        <item h="1" x="419"/>
        <item h="1" x="127"/>
        <item h="1" x="163"/>
        <item h="1" x="118"/>
        <item h="1" x="104"/>
        <item h="1" x="71"/>
        <item h="1" x="182"/>
        <item h="1" x="119"/>
        <item h="1" x="183"/>
        <item h="1" x="72"/>
        <item h="1" x="292"/>
        <item h="1" x="120"/>
        <item h="1" x="128"/>
        <item h="1" x="166"/>
        <item h="1" x="209"/>
        <item h="1" x="121"/>
        <item h="1" x="323"/>
        <item h="1" x="129"/>
        <item h="1" x="130"/>
        <item h="1" x="439"/>
        <item h="1" x="210"/>
        <item h="1" x="441"/>
        <item h="1" x="237"/>
        <item h="1" x="295"/>
        <item h="1" x="329"/>
        <item h="1" x="331"/>
        <item h="1" x="333"/>
        <item h="1" x="443"/>
        <item h="1" x="361"/>
        <item h="1" x="211"/>
        <item h="1" x="363"/>
        <item h="1" x="422"/>
        <item h="1" x="6"/>
        <item h="1" x="241"/>
        <item h="1" x="299"/>
        <item h="1" x="300"/>
        <item h="1" x="301"/>
        <item h="1" x="38"/>
        <item h="1" x="449"/>
        <item h="1" x="365"/>
        <item h="1" x="40"/>
        <item h="1" x="338"/>
        <item h="1" x="303"/>
        <item h="1" x="339"/>
        <item h="1" x="340"/>
        <item h="1" x="185"/>
        <item h="1" x="344"/>
        <item h="1" x="15"/>
        <item h="1" x="272"/>
        <item h="1" x="270"/>
        <item h="1" x="17"/>
        <item h="1" x="19"/>
        <item h="1" x="274"/>
        <item h="1" x="371"/>
      </items>
    </pivotField>
    <pivotField compact="0" outline="0" subtotalTop="0" showAll="0" includeNewItemsInFilter="1"/>
    <pivotField axis="axisRow" compact="0" outline="0" subtotalTop="0" showAll="0" includeNewItemsInFilter="1">
      <items count="9">
        <item x="0"/>
        <item x="6"/>
        <item x="1"/>
        <item x="2"/>
        <item x="3"/>
        <item x="4"/>
        <item x="7"/>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5">
        <item x="2"/>
        <item x="3"/>
        <item x="0"/>
        <item x="4"/>
        <item x="1"/>
      </items>
    </pivotField>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4">
    <field x="1"/>
    <field x="0"/>
    <field x="118"/>
    <field x="3"/>
  </rowFields>
  <rowItems count="430">
    <i>
      <x/>
      <x/>
      <x v="4"/>
      <x v="6"/>
    </i>
    <i>
      <x v="1"/>
      <x v="1"/>
      <x v="2"/>
      <x/>
    </i>
    <i>
      <x v="2"/>
      <x v="1"/>
      <x v="4"/>
      <x v="4"/>
    </i>
    <i>
      <x v="3"/>
      <x v="1"/>
      <x v="4"/>
      <x v="5"/>
    </i>
    <i>
      <x v="4"/>
      <x v="1"/>
      <x v="4"/>
      <x/>
    </i>
    <i>
      <x v="5"/>
      <x v="1"/>
      <x v="4"/>
      <x v="6"/>
    </i>
    <i>
      <x v="6"/>
      <x v="1"/>
      <x v="4"/>
      <x v="3"/>
    </i>
    <i>
      <x v="7"/>
      <x v="1"/>
      <x v="2"/>
      <x v="2"/>
    </i>
    <i>
      <x v="8"/>
      <x v="1"/>
      <x v="4"/>
      <x v="6"/>
    </i>
    <i>
      <x v="9"/>
      <x v="1"/>
      <x v="4"/>
      <x v="3"/>
    </i>
    <i>
      <x v="10"/>
      <x v="1"/>
      <x v="2"/>
      <x/>
    </i>
    <i>
      <x v="11"/>
      <x v="1"/>
      <x v="4"/>
      <x v="5"/>
    </i>
    <i>
      <x v="12"/>
      <x v="1"/>
      <x v="4"/>
      <x v="2"/>
    </i>
    <i>
      <x v="13"/>
      <x v="1"/>
      <x v="2"/>
      <x v="2"/>
    </i>
    <i>
      <x v="14"/>
      <x v="1"/>
      <x v="4"/>
      <x v="6"/>
    </i>
    <i>
      <x v="15"/>
      <x v="1"/>
      <x v="4"/>
      <x v="3"/>
    </i>
    <i>
      <x v="16"/>
      <x v="1"/>
      <x v="4"/>
      <x v="3"/>
    </i>
    <i>
      <x v="17"/>
      <x/>
      <x v="4"/>
      <x v="2"/>
    </i>
    <i>
      <x v="18"/>
      <x v="1"/>
      <x v="4"/>
      <x v="2"/>
    </i>
    <i>
      <x v="19"/>
      <x v="1"/>
      <x v="4"/>
      <x v="5"/>
    </i>
    <i>
      <x v="20"/>
      <x v="1"/>
      <x v="4"/>
      <x v="6"/>
    </i>
    <i>
      <x v="21"/>
      <x v="1"/>
      <x v="4"/>
      <x v="2"/>
    </i>
    <i>
      <x v="22"/>
      <x v="1"/>
      <x v="4"/>
      <x v="7"/>
    </i>
    <i>
      <x v="23"/>
      <x v="1"/>
      <x v="4"/>
      <x v="6"/>
    </i>
    <i>
      <x v="24"/>
      <x v="1"/>
      <x v="4"/>
      <x v="1"/>
    </i>
    <i>
      <x v="25"/>
      <x v="1"/>
      <x v="4"/>
      <x v="5"/>
    </i>
    <i>
      <x v="26"/>
      <x v="1"/>
      <x v="2"/>
      <x v="6"/>
    </i>
    <i>
      <x v="27"/>
      <x v="1"/>
      <x v="4"/>
      <x v="3"/>
    </i>
    <i>
      <x v="28"/>
      <x v="1"/>
      <x v="4"/>
      <x v="6"/>
    </i>
    <i>
      <x v="29"/>
      <x v="1"/>
      <x v="4"/>
      <x v="4"/>
    </i>
    <i>
      <x v="30"/>
      <x v="1"/>
      <x v="4"/>
      <x v="6"/>
    </i>
    <i>
      <x v="31"/>
      <x v="1"/>
      <x v="2"/>
      <x v="3"/>
    </i>
    <i>
      <x v="32"/>
      <x v="1"/>
      <x v="4"/>
      <x v="5"/>
    </i>
    <i>
      <x v="33"/>
      <x v="1"/>
      <x v="4"/>
      <x v="2"/>
    </i>
    <i>
      <x v="34"/>
      <x v="1"/>
      <x v="4"/>
      <x v="2"/>
    </i>
    <i>
      <x v="35"/>
      <x v="1"/>
      <x/>
      <x/>
    </i>
    <i>
      <x v="36"/>
      <x v="1"/>
      <x v="2"/>
      <x v="4"/>
    </i>
    <i>
      <x v="37"/>
      <x v="1"/>
      <x/>
      <x v="5"/>
    </i>
    <i>
      <x v="38"/>
      <x v="1"/>
      <x/>
      <x v="7"/>
    </i>
    <i>
      <x v="39"/>
      <x v="1"/>
      <x v="2"/>
      <x v="6"/>
    </i>
    <i>
      <x v="40"/>
      <x v="1"/>
      <x/>
      <x v="5"/>
    </i>
    <i>
      <x v="41"/>
      <x v="1"/>
      <x/>
      <x v="1"/>
    </i>
    <i>
      <x v="42"/>
      <x v="1"/>
      <x/>
      <x v="3"/>
    </i>
    <i>
      <x v="43"/>
      <x v="1"/>
      <x/>
      <x v="4"/>
    </i>
    <i>
      <x v="44"/>
      <x v="1"/>
      <x v="2"/>
      <x v="3"/>
    </i>
    <i>
      <x v="45"/>
      <x v="1"/>
      <x v="2"/>
      <x v="6"/>
    </i>
    <i>
      <x v="46"/>
      <x v="1"/>
      <x/>
      <x v="7"/>
    </i>
    <i>
      <x v="47"/>
      <x v="1"/>
      <x/>
      <x v="5"/>
    </i>
    <i>
      <x v="48"/>
      <x v="1"/>
      <x/>
      <x v="4"/>
    </i>
    <i>
      <x v="49"/>
      <x v="1"/>
      <x/>
      <x/>
    </i>
    <i>
      <x v="50"/>
      <x v="1"/>
      <x v="2"/>
      <x v="3"/>
    </i>
    <i>
      <x v="51"/>
      <x v="1"/>
      <x/>
      <x v="2"/>
    </i>
    <i>
      <x v="52"/>
      <x v="1"/>
      <x/>
      <x/>
    </i>
    <i>
      <x v="53"/>
      <x v="1"/>
      <x v="2"/>
      <x v="1"/>
    </i>
    <i>
      <x v="54"/>
      <x v="1"/>
      <x/>
      <x v="5"/>
    </i>
    <i>
      <x v="55"/>
      <x v="1"/>
      <x/>
      <x v="2"/>
    </i>
    <i>
      <x v="56"/>
      <x v="1"/>
      <x/>
      <x v="2"/>
    </i>
    <i>
      <x v="57"/>
      <x v="1"/>
      <x/>
      <x v="1"/>
    </i>
    <i>
      <x v="58"/>
      <x v="1"/>
      <x/>
      <x v="5"/>
    </i>
    <i>
      <x v="59"/>
      <x v="1"/>
      <x/>
      <x v="5"/>
    </i>
    <i>
      <x v="60"/>
      <x v="1"/>
      <x/>
      <x v="5"/>
    </i>
    <i>
      <x v="61"/>
      <x v="1"/>
      <x/>
      <x v="7"/>
    </i>
    <i>
      <x v="62"/>
      <x v="1"/>
      <x/>
      <x v="6"/>
    </i>
    <i>
      <x v="63"/>
      <x v="1"/>
      <x/>
      <x/>
    </i>
    <i>
      <x v="64"/>
      <x v="1"/>
      <x/>
      <x/>
    </i>
    <i>
      <x v="65"/>
      <x v="1"/>
      <x/>
      <x/>
    </i>
    <i>
      <x v="66"/>
      <x v="1"/>
      <x/>
      <x/>
    </i>
    <i>
      <x v="67"/>
      <x v="1"/>
      <x/>
      <x v="3"/>
    </i>
    <i>
      <x v="68"/>
      <x v="1"/>
      <x/>
      <x v="7"/>
    </i>
    <i>
      <x v="69"/>
      <x v="1"/>
      <x/>
      <x v="3"/>
    </i>
    <i>
      <x v="70"/>
      <x v="1"/>
      <x/>
      <x v="1"/>
    </i>
    <i>
      <x v="71"/>
      <x v="1"/>
      <x/>
      <x v="2"/>
    </i>
    <i>
      <x v="72"/>
      <x v="1"/>
      <x/>
      <x v="1"/>
    </i>
    <i>
      <x v="73"/>
      <x v="1"/>
      <x/>
      <x v="5"/>
    </i>
    <i>
      <x v="74"/>
      <x v="1"/>
      <x/>
      <x v="5"/>
    </i>
    <i>
      <x v="75"/>
      <x v="1"/>
      <x/>
      <x v="5"/>
    </i>
    <i>
      <x v="76"/>
      <x v="1"/>
      <x/>
      <x v="5"/>
    </i>
    <i>
      <x v="77"/>
      <x v="1"/>
      <x/>
      <x v="5"/>
    </i>
    <i>
      <x v="78"/>
      <x v="1"/>
      <x/>
      <x v="1"/>
    </i>
    <i>
      <x v="79"/>
      <x v="1"/>
      <x/>
      <x v="3"/>
    </i>
    <i>
      <x v="80"/>
      <x v="1"/>
      <x/>
      <x/>
    </i>
    <i>
      <x v="81"/>
      <x v="1"/>
      <x/>
      <x v="7"/>
    </i>
    <i>
      <x v="82"/>
      <x v="1"/>
      <x/>
      <x v="5"/>
    </i>
    <i>
      <x v="83"/>
      <x v="1"/>
      <x/>
      <x v="1"/>
    </i>
    <i>
      <x v="84"/>
      <x v="1"/>
      <x/>
      <x v="5"/>
    </i>
    <i>
      <x v="85"/>
      <x v="1"/>
      <x/>
      <x v="7"/>
    </i>
    <i>
      <x v="86"/>
      <x v="1"/>
      <x/>
      <x/>
    </i>
    <i>
      <x v="87"/>
      <x v="1"/>
      <x/>
      <x/>
    </i>
    <i>
      <x v="88"/>
      <x v="1"/>
      <x/>
      <x/>
    </i>
    <i>
      <x v="89"/>
      <x v="1"/>
      <x/>
      <x/>
    </i>
    <i>
      <x v="90"/>
      <x v="1"/>
      <x v="2"/>
      <x/>
    </i>
    <i>
      <x v="91"/>
      <x v="1"/>
      <x v="2"/>
      <x/>
    </i>
    <i>
      <x v="92"/>
      <x v="1"/>
      <x/>
      <x v="5"/>
    </i>
    <i>
      <x v="93"/>
      <x v="1"/>
      <x/>
      <x v="6"/>
    </i>
    <i>
      <x v="94"/>
      <x v="1"/>
      <x/>
      <x v="7"/>
    </i>
    <i>
      <x v="95"/>
      <x v="1"/>
      <x/>
      <x v="5"/>
    </i>
    <i>
      <x v="96"/>
      <x v="1"/>
      <x/>
      <x v="6"/>
    </i>
    <i>
      <x v="97"/>
      <x v="1"/>
      <x v="2"/>
      <x v="4"/>
    </i>
    <i>
      <x v="98"/>
      <x v="1"/>
      <x/>
      <x v="7"/>
    </i>
    <i>
      <x v="99"/>
      <x v="1"/>
      <x v="2"/>
      <x v="7"/>
    </i>
    <i>
      <x v="100"/>
      <x v="1"/>
      <x/>
      <x v="2"/>
    </i>
    <i>
      <x v="101"/>
      <x v="1"/>
      <x/>
      <x v="1"/>
    </i>
    <i>
      <x v="102"/>
      <x v="1"/>
      <x/>
      <x v="1"/>
    </i>
    <i>
      <x v="103"/>
      <x v="1"/>
      <x/>
      <x v="6"/>
    </i>
    <i>
      <x v="104"/>
      <x v="1"/>
      <x v="2"/>
      <x v="6"/>
    </i>
    <i>
      <x v="105"/>
      <x/>
      <x/>
      <x v="2"/>
    </i>
    <i>
      <x v="106"/>
      <x v="1"/>
      <x/>
      <x v="2"/>
    </i>
    <i>
      <x v="107"/>
      <x v="1"/>
      <x/>
      <x/>
    </i>
    <i>
      <x v="108"/>
      <x v="1"/>
      <x/>
      <x v="6"/>
    </i>
    <i>
      <x v="109"/>
      <x v="1"/>
      <x/>
      <x v="5"/>
    </i>
    <i>
      <x v="110"/>
      <x v="1"/>
      <x/>
      <x v="4"/>
    </i>
    <i>
      <x v="111"/>
      <x v="1"/>
      <x/>
      <x/>
    </i>
    <i>
      <x v="112"/>
      <x v="1"/>
      <x/>
      <x v="5"/>
    </i>
    <i>
      <x v="113"/>
      <x v="1"/>
      <x/>
      <x v="2"/>
    </i>
    <i>
      <x v="114"/>
      <x v="1"/>
      <x/>
      <x v="7"/>
    </i>
    <i>
      <x v="115"/>
      <x v="1"/>
      <x/>
      <x/>
    </i>
    <i>
      <x v="116"/>
      <x v="1"/>
      <x/>
      <x/>
    </i>
    <i>
      <x v="117"/>
      <x v="1"/>
      <x/>
      <x/>
    </i>
    <i>
      <x v="118"/>
      <x v="1"/>
      <x/>
      <x v="2"/>
    </i>
    <i>
      <x v="119"/>
      <x v="1"/>
      <x/>
      <x v="6"/>
    </i>
    <i>
      <x v="120"/>
      <x v="1"/>
      <x/>
      <x v="1"/>
    </i>
    <i>
      <x v="121"/>
      <x v="1"/>
      <x/>
      <x v="7"/>
    </i>
    <i>
      <x v="122"/>
      <x v="1"/>
      <x/>
      <x v="3"/>
    </i>
    <i>
      <x v="123"/>
      <x v="1"/>
      <x/>
      <x/>
    </i>
    <i>
      <x v="124"/>
      <x v="1"/>
      <x/>
      <x/>
    </i>
    <i>
      <x v="125"/>
      <x v="1"/>
      <x/>
      <x v="3"/>
    </i>
    <i>
      <x v="126"/>
      <x v="1"/>
      <x/>
      <x v="2"/>
    </i>
    <i>
      <x v="127"/>
      <x v="1"/>
      <x/>
      <x v="5"/>
    </i>
    <i>
      <x v="128"/>
      <x v="1"/>
      <x/>
      <x v="7"/>
    </i>
    <i>
      <x v="129"/>
      <x v="1"/>
      <x v="2"/>
      <x v="4"/>
    </i>
    <i>
      <x v="130"/>
      <x v="1"/>
      <x/>
      <x v="5"/>
    </i>
    <i>
      <x v="131"/>
      <x v="1"/>
      <x/>
      <x v="5"/>
    </i>
    <i>
      <x v="132"/>
      <x v="1"/>
      <x/>
      <x v="7"/>
    </i>
    <i>
      <x v="133"/>
      <x v="1"/>
      <x/>
      <x v="7"/>
    </i>
    <i>
      <x v="134"/>
      <x v="1"/>
      <x/>
      <x v="7"/>
    </i>
    <i>
      <x v="135"/>
      <x v="1"/>
      <x/>
      <x v="5"/>
    </i>
    <i>
      <x v="136"/>
      <x v="1"/>
      <x/>
      <x v="2"/>
    </i>
    <i>
      <x v="137"/>
      <x v="1"/>
      <x v="2"/>
      <x v="7"/>
    </i>
    <i>
      <x v="138"/>
      <x v="1"/>
      <x v="2"/>
      <x v="2"/>
    </i>
    <i>
      <x v="139"/>
      <x v="1"/>
      <x v="2"/>
      <x v="5"/>
    </i>
    <i>
      <x v="140"/>
      <x v="1"/>
      <x/>
      <x v="1"/>
    </i>
    <i>
      <x v="141"/>
      <x v="1"/>
      <x v="2"/>
      <x v="7"/>
    </i>
    <i>
      <x v="142"/>
      <x v="1"/>
      <x v="2"/>
      <x/>
    </i>
    <i>
      <x v="143"/>
      <x v="1"/>
      <x v="2"/>
      <x v="5"/>
    </i>
    <i>
      <x v="144"/>
      <x v="1"/>
      <x v="2"/>
      <x v="1"/>
    </i>
    <i>
      <x v="145"/>
      <x v="1"/>
      <x v="2"/>
      <x v="3"/>
    </i>
    <i>
      <x v="146"/>
      <x v="1"/>
      <x v="2"/>
      <x/>
    </i>
    <i>
      <x v="147"/>
      <x v="1"/>
      <x v="2"/>
      <x v="1"/>
    </i>
    <i>
      <x v="148"/>
      <x v="1"/>
      <x v="2"/>
      <x v="5"/>
    </i>
    <i>
      <x v="149"/>
      <x v="1"/>
      <x v="2"/>
      <x v="5"/>
    </i>
    <i>
      <x v="150"/>
      <x v="1"/>
      <x v="2"/>
      <x v="3"/>
    </i>
    <i>
      <x v="151"/>
      <x v="1"/>
      <x v="2"/>
      <x v="4"/>
    </i>
    <i>
      <x v="152"/>
      <x v="1"/>
      <x v="4"/>
      <x v="3"/>
    </i>
    <i>
      <x v="153"/>
      <x v="1"/>
      <x v="2"/>
      <x/>
    </i>
    <i>
      <x v="154"/>
      <x v="1"/>
      <x v="2"/>
      <x v="5"/>
    </i>
    <i>
      <x v="155"/>
      <x v="1"/>
      <x v="2"/>
      <x v="2"/>
    </i>
    <i>
      <x v="156"/>
      <x v="1"/>
      <x v="2"/>
      <x v="3"/>
    </i>
    <i>
      <x v="157"/>
      <x v="1"/>
      <x v="2"/>
      <x v="3"/>
    </i>
    <i>
      <x v="158"/>
      <x v="1"/>
      <x v="2"/>
      <x v="1"/>
    </i>
    <i>
      <x v="159"/>
      <x v="1"/>
      <x v="2"/>
      <x v="1"/>
    </i>
    <i>
      <x v="160"/>
      <x v="1"/>
      <x v="2"/>
      <x v="6"/>
    </i>
    <i>
      <x v="161"/>
      <x v="1"/>
      <x v="2"/>
      <x v="3"/>
    </i>
    <i>
      <x v="162"/>
      <x v="1"/>
      <x v="2"/>
      <x/>
    </i>
    <i>
      <x v="163"/>
      <x v="1"/>
      <x v="2"/>
      <x v="7"/>
    </i>
    <i>
      <x v="164"/>
      <x v="1"/>
      <x v="2"/>
      <x/>
    </i>
    <i>
      <x v="165"/>
      <x v="1"/>
      <x v="2"/>
      <x v="1"/>
    </i>
    <i>
      <x v="166"/>
      <x v="1"/>
      <x v="2"/>
      <x v="1"/>
    </i>
    <i>
      <x v="167"/>
      <x v="1"/>
      <x v="2"/>
      <x v="6"/>
    </i>
    <i>
      <x v="168"/>
      <x v="1"/>
      <x v="2"/>
      <x v="2"/>
    </i>
    <i>
      <x v="169"/>
      <x v="1"/>
      <x v="2"/>
      <x v="3"/>
    </i>
    <i>
      <x v="170"/>
      <x v="1"/>
      <x v="2"/>
      <x v="4"/>
    </i>
    <i>
      <x v="171"/>
      <x v="1"/>
      <x v="2"/>
      <x/>
    </i>
    <i>
      <x v="172"/>
      <x v="1"/>
      <x v="2"/>
      <x v="1"/>
    </i>
    <i>
      <x v="173"/>
      <x/>
      <x v="2"/>
      <x v="5"/>
    </i>
    <i>
      <x v="174"/>
      <x/>
      <x v="1"/>
      <x v="5"/>
    </i>
    <i>
      <x v="175"/>
      <x v="1"/>
      <x v="2"/>
      <x v="2"/>
    </i>
    <i>
      <x v="176"/>
      <x v="1"/>
      <x v="2"/>
      <x v="4"/>
    </i>
    <i>
      <x v="177"/>
      <x v="1"/>
      <x v="2"/>
      <x/>
    </i>
    <i>
      <x v="178"/>
      <x v="1"/>
      <x v="2"/>
      <x v="6"/>
    </i>
    <i>
      <x v="179"/>
      <x v="1"/>
      <x/>
      <x v="7"/>
    </i>
    <i>
      <x v="180"/>
      <x v="1"/>
      <x v="2"/>
      <x v="2"/>
    </i>
    <i>
      <x v="181"/>
      <x v="1"/>
      <x v="2"/>
      <x v="1"/>
    </i>
    <i>
      <x v="182"/>
      <x v="1"/>
      <x v="2"/>
      <x v="5"/>
    </i>
    <i>
      <x v="183"/>
      <x v="1"/>
      <x v="2"/>
      <x v="4"/>
    </i>
    <i>
      <x v="184"/>
      <x v="1"/>
      <x v="2"/>
      <x v="6"/>
    </i>
    <i>
      <x v="185"/>
      <x v="1"/>
      <x v="2"/>
      <x v="6"/>
    </i>
    <i>
      <x v="186"/>
      <x v="1"/>
      <x v="2"/>
      <x v="6"/>
    </i>
    <i>
      <x v="187"/>
      <x v="1"/>
      <x v="2"/>
      <x v="4"/>
    </i>
    <i>
      <x v="188"/>
      <x v="1"/>
      <x v="2"/>
      <x v="6"/>
    </i>
    <i>
      <x v="189"/>
      <x v="1"/>
      <x/>
      <x v="7"/>
    </i>
    <i>
      <x v="190"/>
      <x v="1"/>
      <x v="2"/>
      <x v="3"/>
    </i>
    <i>
      <x v="191"/>
      <x v="1"/>
      <x v="2"/>
      <x/>
    </i>
    <i>
      <x v="192"/>
      <x v="1"/>
      <x v="2"/>
      <x v="3"/>
    </i>
    <i>
      <x v="193"/>
      <x v="1"/>
      <x v="2"/>
      <x v="2"/>
    </i>
    <i>
      <x v="194"/>
      <x v="1"/>
      <x v="2"/>
      <x v="7"/>
    </i>
    <i>
      <x v="195"/>
      <x v="1"/>
      <x v="2"/>
      <x v="5"/>
    </i>
    <i>
      <x v="196"/>
      <x v="1"/>
      <x v="2"/>
      <x/>
    </i>
    <i>
      <x v="197"/>
      <x v="1"/>
      <x v="2"/>
      <x v="4"/>
    </i>
    <i>
      <x v="198"/>
      <x v="1"/>
      <x v="2"/>
      <x v="5"/>
    </i>
    <i>
      <x v="199"/>
      <x v="1"/>
      <x v="2"/>
      <x/>
    </i>
    <i>
      <x v="200"/>
      <x v="1"/>
      <x v="2"/>
      <x v="7"/>
    </i>
    <i>
      <x v="201"/>
      <x v="1"/>
      <x v="2"/>
      <x v="2"/>
    </i>
    <i>
      <x v="202"/>
      <x v="1"/>
      <x v="2"/>
      <x v="7"/>
    </i>
    <i>
      <x v="203"/>
      <x v="1"/>
      <x v="2"/>
      <x/>
    </i>
    <i>
      <x v="204"/>
      <x/>
      <x v="4"/>
      <x v="3"/>
    </i>
    <i>
      <x v="205"/>
      <x v="1"/>
      <x v="4"/>
      <x v="3"/>
    </i>
    <i>
      <x v="206"/>
      <x v="1"/>
      <x v="2"/>
      <x v="2"/>
    </i>
    <i>
      <x v="207"/>
      <x v="1"/>
      <x v="4"/>
      <x v="7"/>
    </i>
    <i>
      <x v="208"/>
      <x/>
      <x v="4"/>
      <x v="3"/>
    </i>
    <i>
      <x v="209"/>
      <x v="1"/>
      <x v="4"/>
      <x/>
    </i>
    <i>
      <x v="210"/>
      <x v="1"/>
      <x v="4"/>
      <x v="5"/>
    </i>
    <i>
      <x v="211"/>
      <x v="1"/>
      <x v="4"/>
      <x v="5"/>
    </i>
    <i>
      <x v="212"/>
      <x v="1"/>
      <x v="4"/>
      <x v="7"/>
    </i>
    <i>
      <x v="213"/>
      <x v="1"/>
      <x v="4"/>
      <x/>
    </i>
    <i>
      <x v="214"/>
      <x v="1"/>
      <x v="4"/>
      <x v="5"/>
    </i>
    <i>
      <x v="215"/>
      <x v="1"/>
      <x v="4"/>
      <x v="5"/>
    </i>
    <i>
      <x v="216"/>
      <x v="1"/>
      <x v="4"/>
      <x v="5"/>
    </i>
    <i>
      <x v="217"/>
      <x/>
      <x v="4"/>
      <x/>
    </i>
    <i>
      <x v="218"/>
      <x v="1"/>
      <x v="4"/>
      <x v="5"/>
    </i>
    <i>
      <x v="219"/>
      <x/>
      <x v="4"/>
      <x v="3"/>
    </i>
    <i>
      <x v="220"/>
      <x v="1"/>
      <x v="4"/>
      <x v="4"/>
    </i>
    <i>
      <x v="221"/>
      <x/>
      <x v="4"/>
      <x v="3"/>
    </i>
    <i>
      <x v="222"/>
      <x v="1"/>
      <x v="2"/>
      <x v="3"/>
    </i>
    <i>
      <x v="223"/>
      <x/>
      <x v="2"/>
      <x v="5"/>
    </i>
    <i>
      <x v="224"/>
      <x v="1"/>
      <x v="4"/>
      <x/>
    </i>
    <i>
      <x v="225"/>
      <x v="1"/>
      <x v="4"/>
      <x/>
    </i>
    <i>
      <x v="226"/>
      <x v="1"/>
      <x v="2"/>
      <x v="3"/>
    </i>
    <i>
      <x v="227"/>
      <x v="1"/>
      <x v="4"/>
      <x v="5"/>
    </i>
    <i>
      <x v="228"/>
      <x v="1"/>
      <x v="4"/>
      <x v="2"/>
    </i>
    <i>
      <x v="229"/>
      <x v="1"/>
      <x v="4"/>
      <x v="6"/>
    </i>
    <i>
      <x v="230"/>
      <x v="1"/>
      <x v="2"/>
      <x v="6"/>
    </i>
    <i>
      <x v="231"/>
      <x/>
      <x v="4"/>
      <x v="4"/>
    </i>
    <i>
      <x v="232"/>
      <x v="1"/>
      <x v="4"/>
      <x v="1"/>
    </i>
    <i>
      <x v="233"/>
      <x v="1"/>
      <x v="2"/>
      <x v="2"/>
    </i>
    <i>
      <x v="234"/>
      <x v="1"/>
      <x v="4"/>
      <x v="1"/>
    </i>
    <i>
      <x v="235"/>
      <x v="1"/>
      <x v="4"/>
      <x/>
    </i>
    <i>
      <x v="236"/>
      <x v="1"/>
      <x v="4"/>
      <x/>
    </i>
    <i>
      <x v="237"/>
      <x v="1"/>
      <x v="2"/>
      <x v="3"/>
    </i>
    <i>
      <x v="238"/>
      <x v="1"/>
      <x v="2"/>
      <x/>
    </i>
    <i>
      <x v="239"/>
      <x v="1"/>
      <x v="4"/>
      <x v="7"/>
    </i>
    <i>
      <x v="240"/>
      <x v="1"/>
      <x v="4"/>
      <x/>
    </i>
    <i>
      <x v="241"/>
      <x v="1"/>
      <x v="4"/>
      <x v="2"/>
    </i>
    <i>
      <x v="242"/>
      <x v="1"/>
      <x v="4"/>
      <x/>
    </i>
    <i>
      <x v="243"/>
      <x v="1"/>
      <x v="4"/>
      <x v="3"/>
    </i>
    <i>
      <x v="244"/>
      <x v="1"/>
      <x v="2"/>
      <x v="3"/>
    </i>
    <i>
      <x v="245"/>
      <x v="1"/>
      <x v="4"/>
      <x v="2"/>
    </i>
    <i>
      <x v="246"/>
      <x v="1"/>
      <x v="4"/>
      <x v="6"/>
    </i>
    <i>
      <x v="247"/>
      <x v="1"/>
      <x v="4"/>
      <x v="3"/>
    </i>
    <i>
      <x v="248"/>
      <x v="1"/>
      <x v="2"/>
      <x/>
    </i>
    <i>
      <x v="249"/>
      <x v="1"/>
      <x v="2"/>
      <x/>
    </i>
    <i>
      <x v="250"/>
      <x v="1"/>
      <x v="2"/>
      <x v="1"/>
    </i>
    <i>
      <x v="251"/>
      <x v="1"/>
      <x v="4"/>
      <x v="7"/>
    </i>
    <i>
      <x v="252"/>
      <x v="1"/>
      <x v="4"/>
      <x v="1"/>
    </i>
    <i>
      <x v="253"/>
      <x v="1"/>
      <x v="4"/>
      <x v="5"/>
    </i>
    <i>
      <x v="254"/>
      <x v="1"/>
      <x v="4"/>
      <x/>
    </i>
    <i>
      <x v="255"/>
      <x v="1"/>
      <x v="4"/>
      <x v="5"/>
    </i>
    <i>
      <x v="256"/>
      <x v="1"/>
      <x v="4"/>
      <x v="7"/>
    </i>
    <i>
      <x v="257"/>
      <x v="1"/>
      <x v="2"/>
      <x v="2"/>
    </i>
    <i>
      <x v="258"/>
      <x v="1"/>
      <x v="4"/>
      <x v="3"/>
    </i>
    <i>
      <x v="259"/>
      <x v="1"/>
      <x v="4"/>
      <x v="7"/>
    </i>
    <i>
      <x v="260"/>
      <x v="1"/>
      <x v="4"/>
      <x v="7"/>
    </i>
    <i>
      <x v="261"/>
      <x v="1"/>
      <x v="4"/>
      <x/>
    </i>
    <i>
      <x v="262"/>
      <x v="1"/>
      <x v="4"/>
      <x v="4"/>
    </i>
    <i>
      <x v="263"/>
      <x v="1"/>
      <x v="4"/>
      <x v="7"/>
    </i>
    <i>
      <x v="264"/>
      <x v="1"/>
      <x v="4"/>
      <x v="2"/>
    </i>
    <i>
      <x v="265"/>
      <x v="1"/>
      <x v="2"/>
      <x v="7"/>
    </i>
    <i>
      <x v="266"/>
      <x v="1"/>
      <x v="4"/>
      <x v="7"/>
    </i>
    <i>
      <x v="267"/>
      <x v="1"/>
      <x v="4"/>
      <x v="7"/>
    </i>
    <i>
      <x v="268"/>
      <x v="1"/>
      <x v="4"/>
      <x v="6"/>
    </i>
    <i>
      <x v="269"/>
      <x v="1"/>
      <x v="4"/>
      <x/>
    </i>
    <i>
      <x v="270"/>
      <x v="1"/>
      <x v="4"/>
      <x v="6"/>
    </i>
    <i>
      <x v="271"/>
      <x v="1"/>
      <x v="4"/>
      <x v="4"/>
    </i>
    <i>
      <x v="272"/>
      <x v="1"/>
      <x v="4"/>
      <x/>
    </i>
    <i>
      <x v="273"/>
      <x v="1"/>
      <x v="4"/>
      <x v="5"/>
    </i>
    <i>
      <x v="275"/>
      <x v="1"/>
      <x v="4"/>
      <x v="7"/>
    </i>
    <i>
      <x v="276"/>
      <x v="1"/>
      <x v="2"/>
      <x v="7"/>
    </i>
    <i>
      <x v="277"/>
      <x v="1"/>
      <x v="2"/>
      <x v="5"/>
    </i>
    <i>
      <x v="278"/>
      <x v="1"/>
      <x v="2"/>
      <x v="7"/>
    </i>
    <i>
      <x v="279"/>
      <x v="1"/>
      <x/>
      <x/>
    </i>
    <i>
      <x v="280"/>
      <x v="1"/>
      <x v="2"/>
      <x v="1"/>
    </i>
    <i>
      <x v="281"/>
      <x v="1"/>
      <x/>
      <x/>
    </i>
    <i>
      <x v="282"/>
      <x v="1"/>
      <x v="2"/>
      <x v="6"/>
    </i>
    <i>
      <x v="283"/>
      <x v="1"/>
      <x v="2"/>
      <x/>
    </i>
    <i>
      <x v="284"/>
      <x v="1"/>
      <x v="2"/>
      <x v="5"/>
    </i>
    <i>
      <x v="285"/>
      <x v="1"/>
      <x v="2"/>
      <x v="3"/>
    </i>
    <i>
      <x v="286"/>
      <x v="1"/>
      <x v="4"/>
      <x v="1"/>
    </i>
    <i>
      <x v="287"/>
      <x v="1"/>
      <x v="4"/>
      <x v="6"/>
    </i>
    <i>
      <x v="288"/>
      <x v="1"/>
      <x v="4"/>
      <x v="6"/>
    </i>
    <i>
      <x v="289"/>
      <x v="1"/>
      <x v="4"/>
      <x/>
    </i>
    <i>
      <x v="290"/>
      <x v="1"/>
      <x v="2"/>
      <x/>
    </i>
    <i>
      <x v="291"/>
      <x v="1"/>
      <x v="2"/>
      <x v="4"/>
    </i>
    <i>
      <x v="292"/>
      <x v="1"/>
      <x v="4"/>
      <x/>
    </i>
    <i>
      <x v="293"/>
      <x v="1"/>
      <x/>
      <x v="7"/>
    </i>
    <i>
      <x v="294"/>
      <x v="1"/>
      <x v="4"/>
      <x/>
    </i>
    <i>
      <x v="295"/>
      <x v="1"/>
      <x v="2"/>
      <x/>
    </i>
    <i>
      <x v="296"/>
      <x v="1"/>
      <x/>
      <x v="5"/>
    </i>
    <i>
      <x v="297"/>
      <x v="1"/>
      <x/>
      <x v="5"/>
    </i>
    <i>
      <x v="298"/>
      <x v="1"/>
      <x/>
      <x v="5"/>
    </i>
    <i>
      <x v="299"/>
      <x v="1"/>
      <x/>
      <x/>
    </i>
    <i>
      <x v="300"/>
      <x v="1"/>
      <x v="2"/>
      <x v="2"/>
    </i>
    <i>
      <x v="301"/>
      <x v="1"/>
      <x/>
      <x v="7"/>
    </i>
    <i>
      <x v="302"/>
      <x v="1"/>
      <x v="2"/>
      <x v="6"/>
    </i>
    <i>
      <x v="303"/>
      <x v="1"/>
      <x/>
      <x v="7"/>
    </i>
    <i>
      <x v="304"/>
      <x v="1"/>
      <x/>
      <x v="4"/>
    </i>
    <i>
      <x v="305"/>
      <x v="1"/>
      <x/>
      <x v="5"/>
    </i>
    <i>
      <x v="306"/>
      <x v="1"/>
      <x/>
      <x v="6"/>
    </i>
    <i>
      <x v="307"/>
      <x v="1"/>
      <x/>
      <x v="5"/>
    </i>
    <i>
      <x v="308"/>
      <x v="1"/>
      <x/>
      <x/>
    </i>
    <i>
      <x v="309"/>
      <x v="1"/>
      <x v="2"/>
      <x v="5"/>
    </i>
    <i>
      <x v="310"/>
      <x/>
      <x v="2"/>
      <x v="7"/>
    </i>
    <i>
      <x v="311"/>
      <x v="1"/>
      <x/>
      <x v="5"/>
    </i>
    <i>
      <x v="312"/>
      <x v="1"/>
      <x v="2"/>
      <x v="3"/>
    </i>
    <i>
      <x v="313"/>
      <x v="1"/>
      <x v="2"/>
      <x v="7"/>
    </i>
    <i>
      <x v="314"/>
      <x v="1"/>
      <x v="3"/>
      <x v="4"/>
    </i>
    <i>
      <x v="315"/>
      <x v="1"/>
      <x v="2"/>
      <x v="3"/>
    </i>
    <i>
      <x v="316"/>
      <x v="1"/>
      <x v="2"/>
      <x v="1"/>
    </i>
    <i>
      <x v="317"/>
      <x v="1"/>
      <x v="2"/>
      <x/>
    </i>
    <i>
      <x v="318"/>
      <x v="1"/>
      <x v="2"/>
      <x v="7"/>
    </i>
    <i>
      <x v="319"/>
      <x v="1"/>
      <x v="4"/>
      <x v="6"/>
    </i>
    <i>
      <x v="320"/>
      <x v="1"/>
      <x v="2"/>
      <x v="1"/>
    </i>
    <i>
      <x v="321"/>
      <x v="1"/>
      <x v="2"/>
      <x v="3"/>
    </i>
    <i>
      <x v="322"/>
      <x v="1"/>
      <x v="2"/>
      <x v="3"/>
    </i>
    <i>
      <x v="323"/>
      <x v="1"/>
      <x v="2"/>
      <x v="1"/>
    </i>
    <i>
      <x v="324"/>
      <x v="1"/>
      <x v="2"/>
      <x v="5"/>
    </i>
    <i>
      <x v="325"/>
      <x v="1"/>
      <x v="2"/>
      <x v="7"/>
    </i>
    <i>
      <x v="326"/>
      <x v="1"/>
      <x v="2"/>
      <x v="1"/>
    </i>
    <i>
      <x v="327"/>
      <x v="1"/>
      <x v="2"/>
      <x v="5"/>
    </i>
    <i>
      <x v="328"/>
      <x v="1"/>
      <x v="2"/>
      <x/>
    </i>
    <i>
      <x v="329"/>
      <x v="1"/>
      <x v="2"/>
      <x v="4"/>
    </i>
    <i>
      <x v="330"/>
      <x v="1"/>
      <x v="2"/>
      <x v="2"/>
    </i>
    <i>
      <x v="331"/>
      <x v="1"/>
      <x v="2"/>
      <x v="5"/>
    </i>
    <i>
      <x v="332"/>
      <x v="1"/>
      <x v="2"/>
      <x v="5"/>
    </i>
    <i>
      <x v="333"/>
      <x v="1"/>
      <x v="2"/>
      <x v="2"/>
    </i>
    <i>
      <x v="334"/>
      <x v="1"/>
      <x v="2"/>
      <x v="1"/>
    </i>
    <i>
      <x v="335"/>
      <x v="1"/>
      <x v="2"/>
      <x v="7"/>
    </i>
    <i>
      <x v="336"/>
      <x v="1"/>
      <x v="2"/>
      <x/>
    </i>
    <i>
      <x v="337"/>
      <x v="1"/>
      <x v="2"/>
      <x v="6"/>
    </i>
    <i>
      <x v="338"/>
      <x v="1"/>
      <x v="2"/>
      <x v="3"/>
    </i>
    <i>
      <x v="339"/>
      <x v="1"/>
      <x v="2"/>
      <x/>
    </i>
    <i>
      <x v="340"/>
      <x v="1"/>
      <x v="2"/>
      <x v="2"/>
    </i>
    <i>
      <x v="341"/>
      <x v="1"/>
      <x v="2"/>
      <x v="7"/>
    </i>
    <i>
      <x v="342"/>
      <x v="1"/>
      <x v="2"/>
      <x v="3"/>
    </i>
    <i>
      <x v="343"/>
      <x v="1"/>
      <x v="2"/>
      <x v="5"/>
    </i>
    <i>
      <x v="344"/>
      <x v="1"/>
      <x v="2"/>
      <x v="5"/>
    </i>
    <i>
      <x v="345"/>
      <x v="1"/>
      <x v="2"/>
      <x v="5"/>
    </i>
    <i>
      <x v="346"/>
      <x v="1"/>
      <x v="2"/>
      <x v="3"/>
    </i>
    <i>
      <x v="347"/>
      <x v="1"/>
      <x v="2"/>
      <x v="3"/>
    </i>
    <i>
      <x v="348"/>
      <x v="1"/>
      <x v="2"/>
      <x v="7"/>
    </i>
    <i>
      <x v="349"/>
      <x v="1"/>
      <x v="4"/>
      <x/>
    </i>
    <i>
      <x v="350"/>
      <x v="1"/>
      <x v="2"/>
      <x/>
    </i>
    <i>
      <x v="351"/>
      <x v="1"/>
      <x v="2"/>
      <x v="4"/>
    </i>
    <i>
      <x v="352"/>
      <x v="1"/>
      <x v="2"/>
      <x v="5"/>
    </i>
    <i>
      <x v="353"/>
      <x v="1"/>
      <x v="2"/>
      <x v="2"/>
    </i>
    <i>
      <x v="354"/>
      <x v="1"/>
      <x v="2"/>
      <x v="5"/>
    </i>
    <i>
      <x v="355"/>
      <x v="1"/>
      <x v="2"/>
      <x v="4"/>
    </i>
    <i>
      <x v="356"/>
      <x v="1"/>
      <x v="2"/>
      <x/>
    </i>
    <i>
      <x v="357"/>
      <x v="1"/>
      <x v="2"/>
      <x v="5"/>
    </i>
    <i>
      <x v="358"/>
      <x v="1"/>
      <x v="2"/>
      <x v="6"/>
    </i>
    <i>
      <x v="359"/>
      <x v="1"/>
      <x v="2"/>
      <x/>
    </i>
    <i>
      <x v="360"/>
      <x v="1"/>
      <x v="2"/>
      <x/>
    </i>
    <i>
      <x v="361"/>
      <x v="1"/>
      <x v="2"/>
      <x v="1"/>
    </i>
    <i>
      <x v="362"/>
      <x v="1"/>
      <x v="2"/>
      <x v="1"/>
    </i>
    <i>
      <x v="363"/>
      <x v="1"/>
      <x v="2"/>
      <x v="3"/>
    </i>
    <i>
      <x v="364"/>
      <x v="1"/>
      <x v="2"/>
      <x/>
    </i>
    <i>
      <x v="365"/>
      <x v="1"/>
      <x v="2"/>
      <x v="3"/>
    </i>
    <i>
      <x v="366"/>
      <x v="1"/>
      <x v="2"/>
      <x/>
    </i>
    <i>
      <x v="367"/>
      <x v="1"/>
      <x v="2"/>
      <x v="5"/>
    </i>
    <i>
      <x v="368"/>
      <x v="1"/>
      <x v="2"/>
      <x v="6"/>
    </i>
    <i>
      <x v="369"/>
      <x v="1"/>
      <x v="2"/>
      <x v="3"/>
    </i>
    <i>
      <x v="370"/>
      <x v="1"/>
      <x v="2"/>
      <x v="7"/>
    </i>
    <i>
      <x v="371"/>
      <x v="1"/>
      <x v="2"/>
      <x/>
    </i>
    <i>
      <x v="372"/>
      <x v="1"/>
      <x v="2"/>
      <x/>
    </i>
    <i>
      <x v="373"/>
      <x v="1"/>
      <x v="2"/>
      <x/>
    </i>
    <i>
      <x v="374"/>
      <x v="1"/>
      <x v="2"/>
      <x/>
    </i>
    <i>
      <x v="375"/>
      <x v="1"/>
      <x v="2"/>
      <x v="7"/>
    </i>
    <i>
      <x v="376"/>
      <x v="1"/>
      <x v="2"/>
      <x v="2"/>
    </i>
    <i>
      <x v="377"/>
      <x v="1"/>
      <x v="2"/>
      <x v="5"/>
    </i>
    <i>
      <x v="378"/>
      <x v="1"/>
      <x v="2"/>
      <x v="7"/>
    </i>
    <i>
      <x v="379"/>
      <x v="1"/>
      <x v="2"/>
      <x v="7"/>
    </i>
    <i>
      <x v="380"/>
      <x v="1"/>
      <x v="2"/>
      <x v="5"/>
    </i>
    <i>
      <x v="381"/>
      <x v="1"/>
      <x v="2"/>
      <x v="5"/>
    </i>
    <i>
      <x v="382"/>
      <x v="1"/>
      <x v="2"/>
      <x v="7"/>
    </i>
    <i>
      <x v="383"/>
      <x v="1"/>
      <x v="2"/>
      <x v="4"/>
    </i>
    <i>
      <x v="384"/>
      <x v="1"/>
      <x v="2"/>
      <x/>
    </i>
    <i>
      <x v="385"/>
      <x v="1"/>
      <x v="2"/>
      <x v="1"/>
    </i>
    <i>
      <x v="386"/>
      <x v="1"/>
      <x v="2"/>
      <x v="1"/>
    </i>
    <i>
      <x v="387"/>
      <x v="1"/>
      <x v="2"/>
      <x v="5"/>
    </i>
    <i>
      <x v="388"/>
      <x v="1"/>
      <x v="2"/>
      <x v="7"/>
    </i>
    <i>
      <x v="389"/>
      <x v="1"/>
      <x v="2"/>
      <x v="5"/>
    </i>
    <i>
      <x v="390"/>
      <x v="1"/>
      <x v="2"/>
      <x v="5"/>
    </i>
    <i>
      <x v="391"/>
      <x v="1"/>
      <x v="2"/>
      <x v="4"/>
    </i>
    <i>
      <x v="392"/>
      <x v="1"/>
      <x v="2"/>
      <x/>
    </i>
    <i>
      <x v="393"/>
      <x v="1"/>
      <x v="2"/>
      <x v="3"/>
    </i>
    <i>
      <x v="394"/>
      <x v="1"/>
      <x v="2"/>
      <x v="4"/>
    </i>
    <i>
      <x v="395"/>
      <x v="1"/>
      <x v="2"/>
      <x v="5"/>
    </i>
    <i>
      <x v="396"/>
      <x v="1"/>
      <x v="2"/>
      <x v="4"/>
    </i>
    <i>
      <x v="397"/>
      <x v="1"/>
      <x v="2"/>
      <x v="6"/>
    </i>
    <i>
      <x v="398"/>
      <x v="1"/>
      <x v="2"/>
      <x v="6"/>
    </i>
    <i>
      <x v="399"/>
      <x v="1"/>
      <x v="2"/>
      <x v="6"/>
    </i>
    <i>
      <x v="400"/>
      <x v="1"/>
      <x v="2"/>
      <x v="7"/>
    </i>
    <i>
      <x v="401"/>
      <x v="1"/>
      <x v="2"/>
      <x v="2"/>
    </i>
    <i>
      <x v="402"/>
      <x v="1"/>
      <x v="2"/>
      <x v="3"/>
    </i>
    <i>
      <x v="403"/>
      <x v="1"/>
      <x v="2"/>
      <x v="1"/>
    </i>
    <i>
      <x v="404"/>
      <x/>
      <x v="2"/>
      <x v="4"/>
    </i>
    <i>
      <x v="405"/>
      <x v="1"/>
      <x v="2"/>
      <x v="4"/>
    </i>
    <i>
      <x v="406"/>
      <x v="1"/>
      <x v="2"/>
      <x v="6"/>
    </i>
    <i>
      <x v="407"/>
      <x v="1"/>
      <x v="2"/>
      <x v="3"/>
    </i>
    <i>
      <x v="408"/>
      <x v="1"/>
      <x/>
      <x v="6"/>
    </i>
    <i>
      <x v="409"/>
      <x v="1"/>
      <x v="2"/>
      <x v="7"/>
    </i>
    <i>
      <x v="410"/>
      <x v="1"/>
      <x v="2"/>
      <x v="3"/>
    </i>
    <i>
      <x v="411"/>
      <x v="1"/>
      <x v="2"/>
      <x v="3"/>
    </i>
    <i>
      <x v="412"/>
      <x v="1"/>
      <x v="2"/>
      <x v="7"/>
    </i>
    <i>
      <x v="413"/>
      <x v="1"/>
      <x v="2"/>
      <x v="3"/>
    </i>
    <i>
      <x v="414"/>
      <x v="1"/>
      <x v="2"/>
      <x v="2"/>
    </i>
    <i>
      <x v="415"/>
      <x v="1"/>
      <x v="2"/>
      <x/>
    </i>
    <i>
      <x v="416"/>
      <x v="1"/>
      <x v="2"/>
      <x/>
    </i>
    <i>
      <x v="417"/>
      <x v="1"/>
      <x v="2"/>
      <x v="5"/>
    </i>
    <i>
      <x v="418"/>
      <x v="1"/>
      <x v="2"/>
      <x/>
    </i>
    <i>
      <x v="419"/>
      <x v="1"/>
      <x v="2"/>
      <x v="1"/>
    </i>
    <i>
      <x v="420"/>
      <x v="1"/>
      <x v="2"/>
      <x/>
    </i>
    <i>
      <x v="421"/>
      <x v="1"/>
      <x v="2"/>
      <x v="5"/>
    </i>
    <i>
      <x v="422"/>
      <x v="1"/>
      <x v="2"/>
      <x v="2"/>
    </i>
    <i>
      <x v="423"/>
      <x v="1"/>
      <x v="2"/>
      <x v="2"/>
    </i>
    <i>
      <x v="424"/>
      <x v="1"/>
      <x v="2"/>
      <x/>
    </i>
    <i>
      <x v="425"/>
      <x v="1"/>
      <x v="2"/>
      <x/>
    </i>
    <i>
      <x v="426"/>
      <x v="1"/>
      <x v="2"/>
      <x v="4"/>
    </i>
    <i>
      <x v="427"/>
      <x v="1"/>
      <x v="2"/>
      <x v="3"/>
    </i>
    <i>
      <x v="428"/>
      <x v="1"/>
      <x v="2"/>
      <x v="6"/>
    </i>
    <i>
      <x v="429"/>
      <x v="1"/>
      <x v="2"/>
      <x v="4"/>
    </i>
    <i t="grand">
      <x/>
    </i>
  </rowItems>
  <colFields count="1">
    <field x="-2"/>
  </colFields>
  <colItems count="13">
    <i>
      <x/>
    </i>
    <i i="1">
      <x v="1"/>
    </i>
    <i i="2">
      <x v="2"/>
    </i>
    <i i="3">
      <x v="3"/>
    </i>
    <i i="4">
      <x v="4"/>
    </i>
    <i i="5">
      <x v="5"/>
    </i>
    <i i="6">
      <x v="6"/>
    </i>
    <i i="7">
      <x v="7"/>
    </i>
    <i i="8">
      <x v="8"/>
    </i>
    <i i="9">
      <x v="9"/>
    </i>
    <i i="10">
      <x v="10"/>
    </i>
    <i i="11">
      <x v="11"/>
    </i>
    <i i="12">
      <x v="12"/>
    </i>
  </colItems>
  <dataFields count="13">
    <dataField name="Vug Morgen" fld="24" baseField="0" baseItem="0"/>
    <dataField name="Vug Formiddag" fld="25" baseField="0" baseItem="0"/>
    <dataField name="Vug Frokost" fld="26" baseField="0" baseItem="0"/>
    <dataField name="Vug Eftermiddag" fld="27" baseField="0" baseItem="0"/>
    <dataField name="Vug Aften" fld="28" baseField="0" baseItem="0"/>
    <dataField name="Bhv Morgen" fld="29" baseField="0" baseItem="0"/>
    <dataField name="Bhv Formiddag" fld="30" baseField="0" baseItem="0"/>
    <dataField name="Bhv Frokost" fld="31" baseField="0" baseItem="0"/>
    <dataField name="Bhv Eftermiddag" fld="32" baseField="0" baseItem="0"/>
    <dataField name="Bhv Aften" fld="33" baseField="0" baseItem="0"/>
    <dataField name="Helårs vug." fld="120" baseField="0" baseItem="0"/>
    <dataField name="Helårs smb." fld="121" baseField="0" baseItem="0"/>
    <dataField name="Helårs bhv." fld="122" baseField="0" baseItem="0"/>
  </dataFields>
  <formats count="5">
    <format dxfId="772">
      <pivotArea dataOnly="0" labelOnly="1" outline="0" fieldPosition="0">
        <references count="1">
          <reference field="4294967294" count="0"/>
        </references>
      </pivotArea>
    </format>
    <format dxfId="771">
      <pivotArea field="1" type="button" dataOnly="0" labelOnly="1" outline="0" axis="axisRow" fieldPosition="0"/>
    </format>
    <format dxfId="770">
      <pivotArea type="origin" dataOnly="0" labelOnly="1" outline="0" fieldPosition="0"/>
    </format>
    <format dxfId="769">
      <pivotArea field="0" type="button" dataOnly="0" labelOnly="1" outline="0" axis="axisRow" fieldPosition="1"/>
    </format>
    <format dxfId="768">
      <pivotArea dataOnly="0" labelOnly="1" outline="0" fieldPosition="0">
        <references count="1">
          <reference field="0" count="0"/>
        </references>
      </pivotArea>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el1" cacheId="66" applyNumberFormats="0" applyBorderFormats="0" applyFontFormats="0" applyPatternFormats="0" applyAlignmentFormats="0" applyWidthHeightFormats="1" dataCaption="Data" updatedVersion="3" minRefreshableVersion="3" showMemberPropertyTips="0" useAutoFormatting="1" itemPrintTitles="1" createdVersion="3" indent="0" compact="0" compactData="0" gridDropZones="1">
  <location ref="A6:P55" firstHeaderRow="1" firstDataRow="2" firstDataCol="11" rowPageCount="4" colPageCount="1"/>
  <pivotFields count="140">
    <pivotField axis="axisPage" compact="0" outline="0" subtotalTop="0" showAll="0" includeNewItemsInFilter="1">
      <items count="3">
        <item h="1" x="1"/>
        <item x="0"/>
        <item t="default"/>
      </items>
    </pivotField>
    <pivotField axis="axisRow" compact="0" outline="0" subtotalTop="0" showAll="0" includeNewItemsInFilter="1" defaultSubtotal="0">
      <items count="542">
        <item x="170"/>
        <item x="213"/>
        <item x="494"/>
        <item x="499"/>
        <item x="453"/>
        <item x="514"/>
        <item x="483"/>
        <item x="276"/>
        <item x="515"/>
        <item x="484"/>
        <item x="215"/>
        <item x="500"/>
        <item x="475"/>
        <item x="277"/>
        <item x="516"/>
        <item x="485"/>
        <item x="486"/>
        <item x="10"/>
        <item x="476"/>
        <item x="501"/>
        <item x="517"/>
        <item x="477"/>
        <item x="527"/>
        <item x="518"/>
        <item x="470"/>
        <item x="502"/>
        <item x="399"/>
        <item x="487"/>
        <item x="519"/>
        <item x="495"/>
        <item x="520"/>
        <item x="304"/>
        <item x="503"/>
        <item x="11"/>
        <item x="478"/>
        <item x="41"/>
        <item x="347"/>
        <item x="133"/>
        <item x="187"/>
        <item x="401"/>
        <item x="134"/>
        <item x="73"/>
        <item x="105"/>
        <item x="122"/>
        <item x="305"/>
        <item x="403"/>
        <item x="189"/>
        <item x="135"/>
        <item x="123"/>
        <item x="42"/>
        <item x="306"/>
        <item x="90"/>
        <item x="43"/>
        <item x="250"/>
        <item x="136"/>
        <item x="91"/>
        <item x="92"/>
        <item x="74"/>
        <item x="137"/>
        <item x="138"/>
        <item x="139"/>
        <item x="190"/>
        <item x="171"/>
        <item x="44"/>
        <item x="45"/>
        <item x="46"/>
        <item x="47"/>
        <item x="106"/>
        <item x="191"/>
        <item x="107"/>
        <item x="75"/>
        <item x="93"/>
        <item x="76"/>
        <item x="141"/>
        <item x="142"/>
        <item x="143"/>
        <item x="144"/>
        <item x="145"/>
        <item x="77"/>
        <item x="108"/>
        <item x="48"/>
        <item x="192"/>
        <item x="146"/>
        <item x="78"/>
        <item x="148"/>
        <item x="193"/>
        <item x="49"/>
        <item x="50"/>
        <item x="52"/>
        <item x="53"/>
        <item x="217"/>
        <item x="218"/>
        <item x="149"/>
        <item x="173"/>
        <item x="194"/>
        <item x="150"/>
        <item x="174"/>
        <item x="349"/>
        <item x="195"/>
        <item x="428"/>
        <item x="94"/>
        <item x="79"/>
        <item x="80"/>
        <item x="175"/>
        <item x="405"/>
        <item x="12"/>
        <item x="95"/>
        <item x="54"/>
        <item x="176"/>
        <item x="152"/>
        <item x="124"/>
        <item x="55"/>
        <item x="153"/>
        <item x="96"/>
        <item x="197"/>
        <item x="56"/>
        <item x="57"/>
        <item x="59"/>
        <item x="97"/>
        <item x="178"/>
        <item x="81"/>
        <item x="198"/>
        <item x="110"/>
        <item x="60"/>
        <item x="61"/>
        <item x="111"/>
        <item x="98"/>
        <item x="154"/>
        <item x="199"/>
        <item x="350"/>
        <item x="155"/>
        <item x="156"/>
        <item x="200"/>
        <item x="201"/>
        <item x="202"/>
        <item x="30"/>
        <item x="100"/>
        <item x="429"/>
        <item x="280"/>
        <item x="372"/>
        <item x="82"/>
        <item x="431"/>
        <item x="63"/>
        <item x="373"/>
        <item x="85"/>
        <item x="307"/>
        <item x="220"/>
        <item x="252"/>
        <item x="374"/>
        <item x="375"/>
        <item x="310"/>
        <item x="352"/>
        <item x="488"/>
        <item x="0"/>
        <item x="157"/>
        <item x="281"/>
        <item x="311"/>
        <item x="312"/>
        <item x="254"/>
        <item x="255"/>
        <item x="408"/>
        <item x="313"/>
        <item x="65"/>
        <item x="203"/>
        <item x="222"/>
        <item x="86"/>
        <item x="256"/>
        <item x="409"/>
        <item x="283"/>
        <item x="314"/>
        <item x="353"/>
        <item x="224"/>
        <item x="257"/>
        <item x="31"/>
        <item x="32"/>
        <item x="103"/>
        <item x="354"/>
        <item x="66"/>
        <item x="179"/>
        <item x="204"/>
        <item x="13"/>
        <item x="258"/>
        <item x="159"/>
        <item x="355"/>
        <item x="180"/>
        <item x="410"/>
        <item x="411"/>
        <item x="357"/>
        <item x="412"/>
        <item x="205"/>
        <item x="315"/>
        <item x="67"/>
        <item x="116"/>
        <item x="284"/>
        <item x="432"/>
        <item x="376"/>
        <item x="225"/>
        <item x="358"/>
        <item x="377"/>
        <item x="226"/>
        <item x="433"/>
        <item x="285"/>
        <item x="435"/>
        <item x="227"/>
        <item x="20"/>
        <item x="489"/>
        <item x="286"/>
        <item x="528"/>
        <item x="21"/>
        <item x="454"/>
        <item x="504"/>
        <item x="505"/>
        <item x="529"/>
        <item x="455"/>
        <item x="506"/>
        <item x="507"/>
        <item x="508"/>
        <item x="1"/>
        <item x="509"/>
        <item x="22"/>
        <item x="496"/>
        <item x="23"/>
        <item x="316"/>
        <item x="33"/>
        <item x="456"/>
        <item x="457"/>
        <item x="317"/>
        <item x="510"/>
        <item x="479"/>
        <item x="521"/>
        <item x="414"/>
        <item x="28"/>
        <item x="471"/>
        <item x="288"/>
        <item x="472"/>
        <item x="458"/>
        <item x="459"/>
        <item x="319"/>
        <item x="228"/>
        <item x="530"/>
        <item x="460"/>
        <item x="480"/>
        <item x="461"/>
        <item x="490"/>
        <item x="320"/>
        <item x="481"/>
        <item x="415"/>
        <item x="491"/>
        <item x="229"/>
        <item x="230"/>
        <item x="259"/>
        <item x="531"/>
        <item x="473"/>
        <item x="511"/>
        <item x="462"/>
        <item x="512"/>
        <item x="532"/>
        <item x="289"/>
        <item x="492"/>
        <item x="533"/>
        <item x="534"/>
        <item x="463"/>
        <item x="497"/>
        <item x="535"/>
        <item x="482"/>
        <item x="536"/>
        <item x="538"/>
        <item x="540"/>
        <item x="522"/>
        <item x="464"/>
        <item x="523"/>
        <item x="498"/>
        <item x="465"/>
        <item x="513"/>
        <item x="541"/>
        <item x="436"/>
        <item x="378"/>
        <item x="437"/>
        <item x="68"/>
        <item x="260"/>
        <item x="2"/>
        <item x="416"/>
        <item x="231"/>
        <item x="380"/>
        <item x="322"/>
        <item x="474"/>
        <item x="524"/>
        <item x="525"/>
        <item x="466"/>
        <item x="232"/>
        <item x="125"/>
        <item x="467"/>
        <item x="206"/>
        <item x="468"/>
        <item x="233"/>
        <item x="160"/>
        <item x="161"/>
        <item x="162"/>
        <item x="69"/>
        <item x="291"/>
        <item x="207"/>
        <item x="418"/>
        <item x="208"/>
        <item x="126"/>
        <item x="164"/>
        <item x="181"/>
        <item x="165"/>
        <item x="70"/>
        <item x="381"/>
        <item x="35"/>
        <item x="167"/>
        <item x="324"/>
        <item x="438"/>
        <item x="131"/>
        <item x="325"/>
        <item x="261"/>
        <item x="235"/>
        <item x="440"/>
        <item x="526"/>
        <item x="262"/>
        <item x="326"/>
        <item x="327"/>
        <item x="263"/>
        <item x="382"/>
        <item x="36"/>
        <item x="264"/>
        <item x="383"/>
        <item x="236"/>
        <item x="359"/>
        <item x="293"/>
        <item x="384"/>
        <item x="385"/>
        <item x="294"/>
        <item x="265"/>
        <item x="442"/>
        <item x="3"/>
        <item x="420"/>
        <item x="328"/>
        <item x="238"/>
        <item x="296"/>
        <item x="444"/>
        <item x="493"/>
        <item x="386"/>
        <item x="387"/>
        <item x="388"/>
        <item x="330"/>
        <item x="332"/>
        <item x="445"/>
        <item x="469"/>
        <item x="239"/>
        <item x="360"/>
        <item x="389"/>
        <item x="297"/>
        <item x="390"/>
        <item x="362"/>
        <item x="4"/>
        <item x="391"/>
        <item x="421"/>
        <item x="5"/>
        <item x="240"/>
        <item x="266"/>
        <item x="88"/>
        <item x="334"/>
        <item x="7"/>
        <item x="335"/>
        <item x="242"/>
        <item x="392"/>
        <item x="423"/>
        <item x="336"/>
        <item x="446"/>
        <item x="243"/>
        <item x="8"/>
        <item x="244"/>
        <item x="245"/>
        <item x="447"/>
        <item x="298"/>
        <item x="168"/>
        <item x="37"/>
        <item x="39"/>
        <item x="393"/>
        <item x="34"/>
        <item x="448"/>
        <item x="364"/>
        <item x="246"/>
        <item x="267"/>
        <item x="89"/>
        <item x="394"/>
        <item x="450"/>
        <item x="395"/>
        <item x="396"/>
        <item x="366"/>
        <item x="247"/>
        <item x="337"/>
        <item x="367"/>
        <item x="397"/>
        <item x="368"/>
        <item x="424"/>
        <item x="425"/>
        <item x="426"/>
        <item x="212"/>
        <item x="302"/>
        <item x="27"/>
        <item x="268"/>
        <item x="29"/>
        <item x="132"/>
        <item x="427"/>
        <item x="341"/>
        <item x="184"/>
        <item x="451"/>
        <item x="342"/>
        <item x="343"/>
        <item x="452"/>
        <item x="345"/>
        <item x="14"/>
        <item x="248"/>
        <item x="249"/>
        <item x="398"/>
        <item x="271"/>
        <item x="269"/>
        <item x="273"/>
        <item x="169"/>
        <item x="16"/>
        <item x="18"/>
        <item x="9"/>
        <item x="275"/>
        <item x="369"/>
        <item x="346"/>
        <item x="186"/>
        <item x="370"/>
        <item x="214"/>
        <item x="216"/>
        <item x="278"/>
        <item x="279"/>
        <item x="400"/>
        <item x="348"/>
        <item x="188"/>
        <item x="402"/>
        <item x="404"/>
        <item x="251"/>
        <item x="172"/>
        <item x="140"/>
        <item x="109"/>
        <item x="147"/>
        <item x="51"/>
        <item x="219"/>
        <item x="151"/>
        <item x="406"/>
        <item x="407"/>
        <item x="196"/>
        <item x="177"/>
        <item x="58"/>
        <item x="62"/>
        <item x="351"/>
        <item x="112"/>
        <item x="113"/>
        <item x="99"/>
        <item x="114"/>
        <item x="101"/>
        <item x="102"/>
        <item x="115"/>
        <item x="430"/>
        <item x="83"/>
        <item x="84"/>
        <item x="64"/>
        <item x="308"/>
        <item x="309"/>
        <item x="253"/>
        <item x="221"/>
        <item x="282"/>
        <item x="223"/>
        <item x="158"/>
        <item x="87"/>
        <item x="356"/>
        <item x="413"/>
        <item x="117"/>
        <item x="434"/>
        <item x="287"/>
        <item x="318"/>
        <item x="24"/>
        <item x="25"/>
        <item x="26"/>
        <item x="321"/>
        <item x="290"/>
        <item x="537"/>
        <item x="539"/>
        <item x="379"/>
        <item x="417"/>
        <item x="234"/>
        <item x="419"/>
        <item x="127"/>
        <item x="163"/>
        <item x="118"/>
        <item x="104"/>
        <item x="71"/>
        <item x="182"/>
        <item x="119"/>
        <item x="183"/>
        <item x="72"/>
        <item x="292"/>
        <item x="120"/>
        <item x="128"/>
        <item x="166"/>
        <item x="209"/>
        <item x="121"/>
        <item x="323"/>
        <item x="129"/>
        <item x="130"/>
        <item x="439"/>
        <item x="210"/>
        <item x="441"/>
        <item x="237"/>
        <item x="295"/>
        <item x="329"/>
        <item x="331"/>
        <item x="333"/>
        <item x="443"/>
        <item x="361"/>
        <item x="211"/>
        <item x="363"/>
        <item x="422"/>
        <item x="6"/>
        <item x="241"/>
        <item x="299"/>
        <item x="300"/>
        <item x="301"/>
        <item x="38"/>
        <item x="449"/>
        <item x="365"/>
        <item x="40"/>
        <item x="338"/>
        <item x="303"/>
        <item x="339"/>
        <item x="340"/>
        <item x="185"/>
        <item x="344"/>
        <item x="15"/>
        <item x="272"/>
        <item x="270"/>
        <item x="17"/>
        <item x="19"/>
        <item x="274"/>
        <item x="371"/>
      </items>
    </pivotField>
    <pivotField compact="0" outline="0" subtotalTop="0" showAll="0" includeNewItemsInFilter="1"/>
    <pivotField axis="axisRow" compact="0" outline="0" subtotalTop="0" showAll="0" includeNewItemsInFilter="1" defaultSubtotal="0">
      <items count="8">
        <item x="0"/>
        <item x="6"/>
        <item x="1"/>
        <item x="2"/>
        <item x="3"/>
        <item x="4"/>
        <item x="7"/>
        <item x="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3">
        <item h="1" x="1"/>
        <item x="0"/>
        <item h="1" x="2"/>
      </items>
    </pivotField>
    <pivotField axis="axisRow" compact="0" outline="0" subtotalTop="0" showAll="0" includeNewItemsInFilter="1" defaultSubtotal="0">
      <items count="4">
        <item h="1" x="0"/>
        <item h="1" x="2"/>
        <item x="1"/>
        <item h="1" x="3"/>
      </items>
    </pivotField>
    <pivotField axis="axisRow" compact="0" outline="0" subtotalTop="0" showAll="0" includeNewItemsInFilter="1" defaultSubtotal="0">
      <items count="7">
        <item h="1" x="1"/>
        <item h="1" x="4"/>
        <item h="1" x="6"/>
        <item h="1" x="3"/>
        <item h="1" x="2"/>
        <item x="0"/>
        <item h="1" x="5"/>
      </items>
    </pivotField>
    <pivotField axis="axisRow" compact="0" outline="0" subtotalTop="0" showAll="0" includeNewItemsInFilter="1" defaultSubtotal="0">
      <items count="5">
        <item h="1" x="1"/>
        <item h="1" x="3"/>
        <item h="1" x="2"/>
        <item x="0"/>
        <item h="1" x="4"/>
      </items>
    </pivotField>
    <pivotField compact="0" outline="0" subtotalTop="0" showAll="0" includeNewItemsInFilter="1"/>
    <pivotField axis="axisRow" compact="0" outline="0" subtotalTop="0" showAll="0" includeNewItemsInFilter="1" defaultSubtotal="0">
      <items count="6">
        <item x="1"/>
        <item x="2"/>
        <item x="5"/>
        <item x="0"/>
        <item x="4"/>
        <item x="3"/>
      </items>
    </pivotField>
    <pivotField axis="axisRow" compact="0" outline="0" subtotalTop="0" showAll="0" includeNewItemsInFilter="1" defaultSubtotal="0">
      <items count="6">
        <item x="0"/>
        <item x="4"/>
        <item x="3"/>
        <item x="2"/>
        <item x="1"/>
        <item x="5"/>
      </items>
    </pivotField>
    <pivotField axis="axisRow" compact="0" outline="0" subtotalTop="0" showAll="0" includeNewItemsInFilter="1" defaultSubtotal="0">
      <items count="7">
        <item x="1"/>
        <item x="2"/>
        <item x="5"/>
        <item x="3"/>
        <item x="4"/>
        <item x="0"/>
        <item x="6"/>
      </items>
    </pivotField>
    <pivotField axis="axisRow" compact="0" outline="0" subtotalTop="0" showAll="0" includeNewItemsInFilter="1">
      <items count="6">
        <item x="0"/>
        <item x="2"/>
        <item x="3"/>
        <item x="1"/>
        <item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6">
        <item h="1" x="2"/>
        <item h="1" x="3"/>
        <item h="1" x="0"/>
        <item h="1" x="4"/>
        <item x="1"/>
        <item t="default"/>
      </items>
    </pivotField>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axis="axisPage" compact="0" outline="0" subtotalTop="0" showAll="0" includeNewItemsInFilter="1">
      <items count="6">
        <item x="0"/>
        <item h="1" x="1"/>
        <item h="1" x="2"/>
        <item h="1" x="3"/>
        <item h="1" x="4"/>
        <item t="default"/>
      </items>
    </pivotField>
    <pivotField axis="axisPage" compact="0" outline="0" subtotalTop="0" showAll="0" includeNewItemsInFilter="1">
      <items count="10">
        <item x="0"/>
        <item h="1" x="2"/>
        <item h="1" x="3"/>
        <item h="1" x="6"/>
        <item h="1" x="1"/>
        <item h="1" x="7"/>
        <item h="1" x="8"/>
        <item h="1" x="4"/>
        <item h="1" x="5"/>
        <item t="default"/>
      </items>
    </pivotField>
    <pivotField axis="axisPage" compact="0" outline="0" subtotalTop="0" showAll="0" includeNewItemsInFilter="1">
      <items count="40">
        <item x="1"/>
        <item h="1" x="31"/>
        <item h="1" x="24"/>
        <item h="1" x="23"/>
        <item h="1" x="27"/>
        <item h="1" x="5"/>
        <item h="1" x="36"/>
        <item h="1" x="25"/>
        <item h="1" x="21"/>
        <item h="1" x="33"/>
        <item h="1" x="8"/>
        <item h="1" x="15"/>
        <item h="1" x="11"/>
        <item h="1" x="22"/>
        <item h="1" x="38"/>
        <item h="1" x="16"/>
        <item h="1" x="9"/>
        <item h="1" x="37"/>
        <item h="1" x="7"/>
        <item h="1" x="30"/>
        <item h="1" x="29"/>
        <item h="1" x="34"/>
        <item h="1" x="6"/>
        <item h="1" x="26"/>
        <item h="1" x="3"/>
        <item h="1" x="35"/>
        <item h="1" x="32"/>
        <item h="1" x="20"/>
        <item h="1" x="18"/>
        <item h="1" x="0"/>
        <item h="1" x="28"/>
        <item h="1" x="19"/>
        <item h="1" x="10"/>
        <item h="1" x="14"/>
        <item h="1" x="2"/>
        <item h="1" x="17"/>
        <item h="1" x="4"/>
        <item h="1" x="12"/>
        <item h="1" x="13"/>
        <item t="default"/>
      </items>
    </pivotField>
    <pivotField dataField="1" compact="0" outline="0" subtotalTop="0" dragToRow="0" dragToCol="0" dragToPage="0" showAll="0" includeNewItemsInFilter="1" defaultSubtotal="0"/>
  </pivotFields>
  <rowFields count="11">
    <field x="118"/>
    <field x="1"/>
    <field x="3"/>
    <field x="24"/>
    <field x="25"/>
    <field x="26"/>
    <field x="27"/>
    <field x="29"/>
    <field x="30"/>
    <field x="31"/>
    <field x="32"/>
  </rowFields>
  <rowItems count="48">
    <i>
      <x v="4"/>
      <x v="2"/>
      <x v="4"/>
      <x v="1"/>
      <x v="2"/>
      <x v="5"/>
      <x v="3"/>
      <x/>
      <x/>
      <x/>
      <x/>
    </i>
    <i r="1">
      <x v="4"/>
      <x/>
      <x v="1"/>
      <x v="2"/>
      <x v="5"/>
      <x v="3"/>
      <x/>
      <x/>
      <x/>
      <x/>
    </i>
    <i r="1">
      <x v="14"/>
      <x v="6"/>
      <x v="1"/>
      <x v="2"/>
      <x v="5"/>
      <x v="3"/>
      <x/>
      <x/>
      <x/>
      <x/>
    </i>
    <i r="1">
      <x v="15"/>
      <x v="3"/>
      <x v="1"/>
      <x v="2"/>
      <x v="5"/>
      <x v="3"/>
      <x/>
      <x/>
      <x/>
      <x/>
    </i>
    <i r="1">
      <x v="16"/>
      <x v="3"/>
      <x v="1"/>
      <x v="2"/>
      <x v="5"/>
      <x v="3"/>
      <x/>
      <x/>
      <x/>
      <x/>
    </i>
    <i r="1">
      <x v="20"/>
      <x v="6"/>
      <x v="1"/>
      <x v="2"/>
      <x v="5"/>
      <x v="3"/>
      <x/>
      <x/>
      <x/>
      <x/>
    </i>
    <i r="1">
      <x v="21"/>
      <x v="2"/>
      <x v="1"/>
      <x v="2"/>
      <x v="5"/>
      <x v="3"/>
      <x/>
      <x/>
      <x/>
      <x/>
    </i>
    <i r="1">
      <x v="23"/>
      <x v="6"/>
      <x v="1"/>
      <x v="2"/>
      <x v="5"/>
      <x v="3"/>
      <x/>
      <x/>
      <x/>
      <x/>
    </i>
    <i r="1">
      <x v="24"/>
      <x v="1"/>
      <x v="1"/>
      <x v="2"/>
      <x v="5"/>
      <x v="3"/>
      <x/>
      <x/>
      <x/>
      <x/>
    </i>
    <i r="1">
      <x v="25"/>
      <x v="5"/>
      <x v="1"/>
      <x v="2"/>
      <x v="5"/>
      <x v="3"/>
      <x/>
      <x/>
      <x/>
      <x/>
    </i>
    <i r="1">
      <x v="29"/>
      <x v="4"/>
      <x v="1"/>
      <x v="2"/>
      <x v="5"/>
      <x v="3"/>
      <x/>
      <x/>
      <x/>
      <x/>
    </i>
    <i r="1">
      <x v="33"/>
      <x v="2"/>
      <x v="1"/>
      <x v="2"/>
      <x v="5"/>
      <x v="3"/>
      <x/>
      <x/>
      <x/>
      <x/>
    </i>
    <i r="1">
      <x v="152"/>
      <x v="3"/>
      <x v="1"/>
      <x v="2"/>
      <x v="5"/>
      <x v="3"/>
      <x/>
      <x/>
      <x/>
      <x/>
    </i>
    <i r="1">
      <x v="205"/>
      <x v="3"/>
      <x v="1"/>
      <x v="2"/>
      <x v="5"/>
      <x v="3"/>
      <x/>
      <x/>
      <x/>
      <x/>
    </i>
    <i r="1">
      <x v="207"/>
      <x v="7"/>
      <x v="1"/>
      <x v="2"/>
      <x v="5"/>
      <x v="3"/>
      <x/>
      <x/>
      <x/>
      <x/>
    </i>
    <i r="1">
      <x v="212"/>
      <x v="7"/>
      <x v="1"/>
      <x v="2"/>
      <x v="5"/>
      <x v="3"/>
      <x/>
      <x/>
      <x/>
      <x/>
    </i>
    <i r="1">
      <x v="213"/>
      <x/>
      <x v="1"/>
      <x v="2"/>
      <x v="5"/>
      <x v="3"/>
      <x/>
      <x/>
      <x/>
      <x/>
    </i>
    <i r="1">
      <x v="214"/>
      <x v="5"/>
      <x v="1"/>
      <x v="2"/>
      <x v="5"/>
      <x v="3"/>
      <x/>
      <x/>
      <x/>
      <x/>
    </i>
    <i r="1">
      <x v="218"/>
      <x v="5"/>
      <x v="1"/>
      <x v="2"/>
      <x v="5"/>
      <x v="3"/>
      <x/>
      <x/>
      <x/>
      <x/>
    </i>
    <i r="1">
      <x v="220"/>
      <x v="4"/>
      <x v="1"/>
      <x v="2"/>
      <x v="5"/>
      <x v="3"/>
      <x/>
      <x/>
      <x/>
      <x/>
    </i>
    <i r="1">
      <x v="225"/>
      <x/>
      <x v="1"/>
      <x v="2"/>
      <x v="5"/>
      <x v="3"/>
      <x/>
      <x/>
      <x/>
      <x/>
    </i>
    <i r="1">
      <x v="228"/>
      <x v="2"/>
      <x v="1"/>
      <x v="2"/>
      <x v="5"/>
      <x v="3"/>
      <x/>
      <x/>
      <x/>
      <x/>
    </i>
    <i r="1">
      <x v="232"/>
      <x v="1"/>
      <x v="1"/>
      <x v="2"/>
      <x v="5"/>
      <x v="3"/>
      <x/>
      <x/>
      <x/>
      <x/>
    </i>
    <i r="1">
      <x v="234"/>
      <x v="1"/>
      <x v="1"/>
      <x v="2"/>
      <x v="5"/>
      <x v="3"/>
      <x/>
      <x/>
      <x/>
      <x/>
    </i>
    <i r="1">
      <x v="239"/>
      <x v="7"/>
      <x v="1"/>
      <x v="2"/>
      <x v="5"/>
      <x v="3"/>
      <x/>
      <x/>
      <x/>
      <x/>
    </i>
    <i r="1">
      <x v="240"/>
      <x/>
      <x v="1"/>
      <x v="2"/>
      <x v="5"/>
      <x v="3"/>
      <x/>
      <x/>
      <x/>
      <x/>
    </i>
    <i r="1">
      <x v="242"/>
      <x/>
      <x v="1"/>
      <x v="2"/>
      <x v="5"/>
      <x v="3"/>
      <x/>
      <x/>
      <x/>
      <x/>
    </i>
    <i r="1">
      <x v="245"/>
      <x v="2"/>
      <x v="1"/>
      <x v="2"/>
      <x v="5"/>
      <x v="3"/>
      <x/>
      <x/>
      <x/>
      <x/>
    </i>
    <i r="1">
      <x v="246"/>
      <x v="6"/>
      <x v="1"/>
      <x v="2"/>
      <x v="5"/>
      <x v="3"/>
      <x/>
      <x/>
      <x/>
      <x/>
    </i>
    <i r="1">
      <x v="252"/>
      <x v="1"/>
      <x v="1"/>
      <x v="2"/>
      <x v="5"/>
      <x v="3"/>
      <x/>
      <x/>
      <x/>
      <x/>
    </i>
    <i r="1">
      <x v="255"/>
      <x v="5"/>
      <x v="1"/>
      <x v="2"/>
      <x v="5"/>
      <x v="3"/>
      <x/>
      <x/>
      <x/>
      <x/>
    </i>
    <i r="1">
      <x v="256"/>
      <x v="7"/>
      <x v="1"/>
      <x v="2"/>
      <x v="5"/>
      <x v="3"/>
      <x/>
      <x/>
      <x/>
      <x/>
    </i>
    <i r="1">
      <x v="258"/>
      <x v="3"/>
      <x v="1"/>
      <x v="2"/>
      <x v="5"/>
      <x v="3"/>
      <x/>
      <x/>
      <x/>
      <x/>
    </i>
    <i r="1">
      <x v="259"/>
      <x v="7"/>
      <x v="1"/>
      <x v="2"/>
      <x v="5"/>
      <x v="3"/>
      <x/>
      <x/>
      <x/>
      <x/>
    </i>
    <i r="1">
      <x v="261"/>
      <x/>
      <x v="1"/>
      <x v="2"/>
      <x v="5"/>
      <x v="3"/>
      <x/>
      <x/>
      <x/>
      <x/>
    </i>
    <i r="1">
      <x v="263"/>
      <x v="7"/>
      <x v="1"/>
      <x v="2"/>
      <x v="5"/>
      <x v="3"/>
      <x/>
      <x/>
      <x/>
      <x/>
    </i>
    <i r="1">
      <x v="264"/>
      <x v="2"/>
      <x v="1"/>
      <x v="2"/>
      <x v="5"/>
      <x v="3"/>
      <x/>
      <x/>
      <x/>
      <x/>
    </i>
    <i r="1">
      <x v="268"/>
      <x v="6"/>
      <x v="1"/>
      <x v="2"/>
      <x v="5"/>
      <x v="3"/>
      <x/>
      <x/>
      <x/>
      <x/>
    </i>
    <i r="1">
      <x v="270"/>
      <x v="6"/>
      <x v="1"/>
      <x v="2"/>
      <x v="5"/>
      <x v="3"/>
      <x/>
      <x/>
      <x/>
      <x/>
    </i>
    <i r="1">
      <x v="274"/>
      <x v="7"/>
      <x v="1"/>
      <x v="2"/>
      <x v="5"/>
      <x v="3"/>
      <x/>
      <x/>
      <x/>
      <x/>
    </i>
    <i r="1">
      <x v="285"/>
      <x v="1"/>
      <x v="1"/>
      <x v="2"/>
      <x v="5"/>
      <x v="3"/>
      <x/>
      <x/>
      <x/>
      <x/>
    </i>
    <i r="1">
      <x v="287"/>
      <x v="6"/>
      <x v="1"/>
      <x v="2"/>
      <x v="5"/>
      <x v="3"/>
      <x/>
      <x/>
      <x/>
      <x/>
    </i>
    <i r="1">
      <x v="288"/>
      <x/>
      <x v="1"/>
      <x v="2"/>
      <x v="5"/>
      <x v="3"/>
      <x/>
      <x/>
      <x/>
      <x/>
    </i>
    <i r="1">
      <x v="291"/>
      <x/>
      <x v="1"/>
      <x v="2"/>
      <x v="5"/>
      <x v="3"/>
      <x/>
      <x/>
      <x/>
      <x/>
    </i>
    <i r="1">
      <x v="318"/>
      <x v="6"/>
      <x v="1"/>
      <x v="2"/>
      <x v="5"/>
      <x v="3"/>
      <x/>
      <x/>
      <x/>
      <x/>
    </i>
    <i r="1">
      <x v="348"/>
      <x/>
      <x v="1"/>
      <x v="2"/>
      <x v="5"/>
      <x v="3"/>
      <x/>
      <x/>
      <x/>
      <x/>
    </i>
    <i t="default">
      <x v="4"/>
    </i>
    <i t="grand">
      <x/>
    </i>
  </rowItems>
  <colFields count="1">
    <field x="-2"/>
  </colFields>
  <colItems count="5">
    <i>
      <x/>
    </i>
    <i i="1">
      <x v="1"/>
    </i>
    <i i="2">
      <x v="2"/>
    </i>
    <i i="3">
      <x v="3"/>
    </i>
    <i i="4">
      <x v="4"/>
    </i>
  </colItems>
  <pageFields count="4">
    <pageField fld="0" hier="0"/>
    <pageField fld="136" hier="0"/>
    <pageField fld="137" hier="0"/>
    <pageField fld="138" hier="0"/>
  </pageFields>
  <dataFields count="5">
    <dataField name="Helårs vug." fld="120" baseField="0" baseItem="0"/>
    <dataField name="Helårs smb." fld="121" baseField="0" baseItem="0"/>
    <dataField name="Helårs bhv." fld="122" baseField="0" baseItem="0"/>
    <dataField name="Forplejning 2008." fld="134" baseField="0" baseItem="0" numFmtId="3"/>
    <dataField name="gennemsnit pr barn." fld="139" baseField="0" baseItem="0" numFmtId="4"/>
  </dataFields>
  <formats count="31">
    <format dxfId="767">
      <pivotArea outline="0" fieldPosition="0">
        <references count="1">
          <reference field="4294967294" count="1" selected="0">
            <x v="3"/>
          </reference>
        </references>
      </pivotArea>
    </format>
    <format dxfId="766">
      <pivotArea type="topRight" dataOnly="0" labelOnly="1" outline="0" offset="D1" fieldPosition="0"/>
    </format>
    <format dxfId="765">
      <pivotArea outline="0" fieldPosition="0">
        <references count="1">
          <reference field="4294967294" count="1" selected="0">
            <x v="0"/>
          </reference>
        </references>
      </pivotArea>
    </format>
    <format dxfId="764">
      <pivotArea type="topRight" dataOnly="0" labelOnly="1" outline="0" offset="H1" fieldPosition="0"/>
    </format>
    <format dxfId="763">
      <pivotArea dataOnly="0" labelOnly="1" outline="0" fieldPosition="0">
        <references count="1">
          <reference field="4294967294" count="1">
            <x v="0"/>
          </reference>
        </references>
      </pivotArea>
    </format>
    <format dxfId="762">
      <pivotArea outline="0" fieldPosition="0">
        <references count="1">
          <reference field="4294967294" count="1" selected="0">
            <x v="3"/>
          </reference>
        </references>
      </pivotArea>
    </format>
    <format dxfId="761">
      <pivotArea type="topRight" dataOnly="0" labelOnly="1" outline="0" offset="V1" fieldPosition="0"/>
    </format>
    <format dxfId="760">
      <pivotArea dataOnly="0" labelOnly="1" outline="0" fieldPosition="0">
        <references count="1">
          <reference field="4294967294" count="1">
            <x v="3"/>
          </reference>
        </references>
      </pivotArea>
    </format>
    <format dxfId="759">
      <pivotArea field="0" type="button" dataOnly="0" labelOnly="1" outline="0" axis="axisPage" fieldPosition="0"/>
    </format>
    <format dxfId="758">
      <pivotArea field="118" type="button" dataOnly="0" labelOnly="1" outline="0" axis="axisRow" fieldPosition="0"/>
    </format>
    <format dxfId="757">
      <pivotArea field="1" type="button" dataOnly="0" labelOnly="1" outline="0" axis="axisRow" fieldPosition="1"/>
    </format>
    <format dxfId="756">
      <pivotArea field="3" type="button" dataOnly="0" labelOnly="1" outline="0" axis="axisRow" fieldPosition="2"/>
    </format>
    <format dxfId="755">
      <pivotArea dataOnly="0" labelOnly="1" outline="0" fieldPosition="0">
        <references count="1">
          <reference field="4294967294" count="0"/>
        </references>
      </pivotArea>
    </format>
    <format dxfId="754">
      <pivotArea field="0" type="button" dataOnly="0" labelOnly="1" outline="0" axis="axisPage" fieldPosition="0"/>
    </format>
    <format dxfId="753">
      <pivotArea field="118" type="button" dataOnly="0" labelOnly="1" outline="0" axis="axisRow" fieldPosition="0"/>
    </format>
    <format dxfId="752">
      <pivotArea field="1" type="button" dataOnly="0" labelOnly="1" outline="0" axis="axisRow" fieldPosition="1"/>
    </format>
    <format dxfId="751">
      <pivotArea field="3" type="button" dataOnly="0" labelOnly="1" outline="0" axis="axisRow" fieldPosition="2"/>
    </format>
    <format dxfId="750">
      <pivotArea field="24" type="button" dataOnly="0" labelOnly="1" outline="0" axis="axisRow" fieldPosition="3"/>
    </format>
    <format dxfId="749">
      <pivotArea field="25" type="button" dataOnly="0" labelOnly="1" outline="0" axis="axisRow" fieldPosition="4"/>
    </format>
    <format dxfId="748">
      <pivotArea field="26" type="button" dataOnly="0" labelOnly="1" outline="0" axis="axisRow" fieldPosition="5"/>
    </format>
    <format dxfId="747">
      <pivotArea field="27" type="button" dataOnly="0" labelOnly="1" outline="0" axis="axisRow" fieldPosition="6"/>
    </format>
    <format dxfId="746">
      <pivotArea field="29" type="button" dataOnly="0" labelOnly="1" outline="0" axis="axisRow" fieldPosition="7"/>
    </format>
    <format dxfId="745">
      <pivotArea field="30" type="button" dataOnly="0" labelOnly="1" outline="0" axis="axisRow" fieldPosition="8"/>
    </format>
    <format dxfId="744">
      <pivotArea field="31" type="button" dataOnly="0" labelOnly="1" outline="0" axis="axisRow" fieldPosition="9"/>
    </format>
    <format dxfId="743">
      <pivotArea field="32" type="button" dataOnly="0" labelOnly="1" outline="0" axis="axisRow" fieldPosition="10"/>
    </format>
    <format dxfId="742">
      <pivotArea dataOnly="0" labelOnly="1" outline="0" fieldPosition="0">
        <references count="1">
          <reference field="4294967294" count="0"/>
        </references>
      </pivotArea>
    </format>
    <format dxfId="741">
      <pivotArea outline="0" fieldPosition="0">
        <references count="1">
          <reference field="4294967294" count="1" selected="0">
            <x v="4"/>
          </reference>
        </references>
      </pivotArea>
    </format>
    <format dxfId="740">
      <pivotArea outline="0" fieldPosition="0">
        <references count="1">
          <reference field="118" count="1" selected="0" defaultSubtotal="1">
            <x v="4"/>
          </reference>
        </references>
      </pivotArea>
    </format>
    <format dxfId="739">
      <pivotArea dataOnly="0" labelOnly="1" outline="0" fieldPosition="0">
        <references count="1">
          <reference field="118" count="1" defaultSubtotal="1">
            <x v="4"/>
          </reference>
        </references>
      </pivotArea>
    </format>
    <format dxfId="738">
      <pivotArea outline="0" fieldPosition="0">
        <references count="1">
          <reference field="118" count="1" selected="0" defaultSubtotal="1">
            <x v="4"/>
          </reference>
        </references>
      </pivotArea>
    </format>
    <format dxfId="737">
      <pivotArea dataOnly="0" labelOnly="1" outline="0" fieldPosition="0">
        <references count="1">
          <reference field="118" count="1" defaultSubtotal="1">
            <x v="4"/>
          </reference>
        </references>
      </pivotArea>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el1" cacheId="66" applyNumberFormats="0" applyBorderFormats="0" applyFontFormats="0" applyPatternFormats="0" applyAlignmentFormats="0" applyWidthHeightFormats="1" dataCaption="Data" updatedVersion="3" minRefreshableVersion="3" showMemberPropertyTips="0" useAutoFormatting="1" itemPrintTitles="1" createdVersion="3" indent="0" compact="0" compactData="0" gridDropZones="1">
  <location ref="A6:P56" firstHeaderRow="1" firstDataRow="2" firstDataCol="11" rowPageCount="4" colPageCount="1"/>
  <pivotFields count="140">
    <pivotField axis="axisPage" compact="0" outline="0" subtotalTop="0" showAll="0" includeNewItemsInFilter="1">
      <items count="3">
        <item h="1" x="1"/>
        <item x="0"/>
        <item t="default"/>
      </items>
    </pivotField>
    <pivotField axis="axisRow" compact="0" outline="0" subtotalTop="0" showAll="0" includeNewItemsInFilter="1" defaultSubtotal="0">
      <items count="542">
        <item x="170"/>
        <item x="213"/>
        <item x="494"/>
        <item x="499"/>
        <item x="453"/>
        <item x="514"/>
        <item x="483"/>
        <item x="276"/>
        <item x="515"/>
        <item x="484"/>
        <item x="215"/>
        <item x="500"/>
        <item x="475"/>
        <item x="277"/>
        <item x="516"/>
        <item x="485"/>
        <item x="486"/>
        <item x="10"/>
        <item x="476"/>
        <item x="501"/>
        <item x="517"/>
        <item x="477"/>
        <item x="527"/>
        <item x="518"/>
        <item x="470"/>
        <item x="502"/>
        <item x="399"/>
        <item x="487"/>
        <item x="519"/>
        <item x="495"/>
        <item x="520"/>
        <item x="304"/>
        <item x="503"/>
        <item x="11"/>
        <item x="478"/>
        <item x="41"/>
        <item x="347"/>
        <item x="133"/>
        <item x="187"/>
        <item x="401"/>
        <item x="134"/>
        <item x="73"/>
        <item x="105"/>
        <item x="122"/>
        <item x="305"/>
        <item x="403"/>
        <item x="189"/>
        <item x="135"/>
        <item x="123"/>
        <item x="42"/>
        <item x="306"/>
        <item x="90"/>
        <item x="43"/>
        <item x="250"/>
        <item x="136"/>
        <item x="91"/>
        <item x="92"/>
        <item x="74"/>
        <item x="137"/>
        <item x="138"/>
        <item x="139"/>
        <item x="190"/>
        <item x="171"/>
        <item x="44"/>
        <item x="45"/>
        <item x="46"/>
        <item x="47"/>
        <item x="106"/>
        <item x="191"/>
        <item x="107"/>
        <item x="75"/>
        <item x="93"/>
        <item x="76"/>
        <item x="141"/>
        <item x="142"/>
        <item x="143"/>
        <item x="144"/>
        <item x="145"/>
        <item x="77"/>
        <item x="108"/>
        <item x="48"/>
        <item x="192"/>
        <item x="146"/>
        <item x="78"/>
        <item x="148"/>
        <item x="193"/>
        <item x="49"/>
        <item x="50"/>
        <item x="52"/>
        <item x="53"/>
        <item x="217"/>
        <item x="218"/>
        <item x="149"/>
        <item x="173"/>
        <item x="194"/>
        <item x="150"/>
        <item x="174"/>
        <item x="349"/>
        <item x="195"/>
        <item x="428"/>
        <item x="94"/>
        <item x="79"/>
        <item x="80"/>
        <item x="175"/>
        <item x="405"/>
        <item x="12"/>
        <item x="95"/>
        <item x="54"/>
        <item x="176"/>
        <item x="152"/>
        <item x="124"/>
        <item x="55"/>
        <item x="153"/>
        <item x="96"/>
        <item x="197"/>
        <item x="56"/>
        <item x="57"/>
        <item x="59"/>
        <item x="97"/>
        <item x="178"/>
        <item x="81"/>
        <item x="198"/>
        <item x="110"/>
        <item x="60"/>
        <item x="61"/>
        <item x="111"/>
        <item x="98"/>
        <item x="154"/>
        <item x="199"/>
        <item x="350"/>
        <item x="155"/>
        <item x="156"/>
        <item x="200"/>
        <item x="201"/>
        <item x="202"/>
        <item x="30"/>
        <item x="100"/>
        <item x="429"/>
        <item x="280"/>
        <item x="372"/>
        <item x="82"/>
        <item x="431"/>
        <item x="63"/>
        <item x="373"/>
        <item x="85"/>
        <item x="307"/>
        <item x="220"/>
        <item x="252"/>
        <item x="374"/>
        <item x="375"/>
        <item x="310"/>
        <item x="352"/>
        <item x="488"/>
        <item x="0"/>
        <item x="157"/>
        <item x="281"/>
        <item x="311"/>
        <item x="312"/>
        <item x="254"/>
        <item x="255"/>
        <item x="408"/>
        <item x="313"/>
        <item x="65"/>
        <item x="203"/>
        <item x="222"/>
        <item x="86"/>
        <item x="256"/>
        <item x="409"/>
        <item x="283"/>
        <item x="314"/>
        <item x="353"/>
        <item x="224"/>
        <item x="257"/>
        <item x="31"/>
        <item x="32"/>
        <item x="103"/>
        <item x="354"/>
        <item x="66"/>
        <item x="179"/>
        <item x="204"/>
        <item x="13"/>
        <item x="258"/>
        <item x="159"/>
        <item x="355"/>
        <item x="180"/>
        <item x="410"/>
        <item x="411"/>
        <item x="357"/>
        <item x="412"/>
        <item x="205"/>
        <item x="315"/>
        <item x="67"/>
        <item x="116"/>
        <item x="284"/>
        <item x="432"/>
        <item x="376"/>
        <item x="225"/>
        <item x="358"/>
        <item x="377"/>
        <item x="226"/>
        <item x="433"/>
        <item x="285"/>
        <item x="435"/>
        <item x="227"/>
        <item x="20"/>
        <item x="489"/>
        <item x="286"/>
        <item x="528"/>
        <item x="21"/>
        <item x="454"/>
        <item x="504"/>
        <item x="505"/>
        <item x="529"/>
        <item x="455"/>
        <item x="506"/>
        <item x="507"/>
        <item x="508"/>
        <item x="1"/>
        <item x="509"/>
        <item x="22"/>
        <item x="496"/>
        <item x="23"/>
        <item x="316"/>
        <item x="33"/>
        <item x="456"/>
        <item x="457"/>
        <item x="317"/>
        <item x="510"/>
        <item x="479"/>
        <item x="521"/>
        <item x="414"/>
        <item x="28"/>
        <item x="471"/>
        <item x="288"/>
        <item x="472"/>
        <item x="458"/>
        <item x="459"/>
        <item x="319"/>
        <item x="228"/>
        <item x="530"/>
        <item x="460"/>
        <item x="480"/>
        <item x="461"/>
        <item x="490"/>
        <item x="320"/>
        <item x="481"/>
        <item x="415"/>
        <item x="491"/>
        <item x="229"/>
        <item x="230"/>
        <item x="259"/>
        <item x="531"/>
        <item x="473"/>
        <item x="511"/>
        <item x="462"/>
        <item x="512"/>
        <item x="532"/>
        <item x="289"/>
        <item x="492"/>
        <item x="533"/>
        <item x="534"/>
        <item x="463"/>
        <item x="497"/>
        <item x="535"/>
        <item x="482"/>
        <item x="536"/>
        <item x="538"/>
        <item x="540"/>
        <item x="522"/>
        <item x="464"/>
        <item x="523"/>
        <item x="498"/>
        <item x="465"/>
        <item x="513"/>
        <item x="541"/>
        <item x="436"/>
        <item x="378"/>
        <item x="437"/>
        <item x="68"/>
        <item x="260"/>
        <item x="2"/>
        <item x="416"/>
        <item x="231"/>
        <item x="380"/>
        <item x="322"/>
        <item x="474"/>
        <item x="524"/>
        <item x="525"/>
        <item x="466"/>
        <item x="232"/>
        <item x="125"/>
        <item x="467"/>
        <item x="206"/>
        <item x="468"/>
        <item x="233"/>
        <item x="160"/>
        <item x="161"/>
        <item x="162"/>
        <item x="69"/>
        <item x="291"/>
        <item x="207"/>
        <item x="418"/>
        <item x="208"/>
        <item x="126"/>
        <item x="164"/>
        <item x="181"/>
        <item x="165"/>
        <item x="70"/>
        <item x="381"/>
        <item x="35"/>
        <item x="167"/>
        <item x="324"/>
        <item x="438"/>
        <item x="131"/>
        <item x="325"/>
        <item x="261"/>
        <item x="235"/>
        <item x="440"/>
        <item x="526"/>
        <item x="262"/>
        <item x="326"/>
        <item x="327"/>
        <item x="263"/>
        <item x="382"/>
        <item x="36"/>
        <item x="264"/>
        <item x="383"/>
        <item x="236"/>
        <item x="359"/>
        <item x="293"/>
        <item x="384"/>
        <item x="385"/>
        <item x="294"/>
        <item x="265"/>
        <item x="442"/>
        <item x="3"/>
        <item x="420"/>
        <item x="328"/>
        <item x="238"/>
        <item x="296"/>
        <item x="444"/>
        <item x="493"/>
        <item x="386"/>
        <item x="387"/>
        <item x="388"/>
        <item x="330"/>
        <item x="332"/>
        <item x="445"/>
        <item x="469"/>
        <item x="239"/>
        <item x="360"/>
        <item x="389"/>
        <item x="297"/>
        <item x="390"/>
        <item x="362"/>
        <item x="4"/>
        <item x="391"/>
        <item x="421"/>
        <item x="5"/>
        <item x="240"/>
        <item x="266"/>
        <item x="88"/>
        <item x="334"/>
        <item x="7"/>
        <item x="335"/>
        <item x="242"/>
        <item x="392"/>
        <item x="423"/>
        <item x="336"/>
        <item x="446"/>
        <item x="243"/>
        <item x="8"/>
        <item x="244"/>
        <item x="245"/>
        <item x="447"/>
        <item x="298"/>
        <item x="168"/>
        <item x="37"/>
        <item x="39"/>
        <item x="393"/>
        <item x="34"/>
        <item x="448"/>
        <item x="364"/>
        <item x="246"/>
        <item x="267"/>
        <item x="89"/>
        <item x="394"/>
        <item x="450"/>
        <item x="395"/>
        <item x="396"/>
        <item x="366"/>
        <item x="247"/>
        <item x="337"/>
        <item x="367"/>
        <item x="397"/>
        <item x="368"/>
        <item x="424"/>
        <item x="425"/>
        <item x="426"/>
        <item x="212"/>
        <item x="302"/>
        <item x="27"/>
        <item x="268"/>
        <item x="29"/>
        <item x="132"/>
        <item x="427"/>
        <item x="341"/>
        <item x="184"/>
        <item x="451"/>
        <item x="342"/>
        <item x="343"/>
        <item x="452"/>
        <item x="345"/>
        <item x="14"/>
        <item x="248"/>
        <item x="249"/>
        <item x="398"/>
        <item x="271"/>
        <item x="269"/>
        <item x="273"/>
        <item x="169"/>
        <item x="16"/>
        <item x="18"/>
        <item x="9"/>
        <item x="275"/>
        <item x="369"/>
        <item x="346"/>
        <item x="186"/>
        <item x="370"/>
        <item x="214"/>
        <item x="216"/>
        <item x="278"/>
        <item x="279"/>
        <item x="400"/>
        <item x="348"/>
        <item x="188"/>
        <item x="402"/>
        <item x="404"/>
        <item x="251"/>
        <item x="172"/>
        <item x="140"/>
        <item x="109"/>
        <item x="147"/>
        <item x="51"/>
        <item x="219"/>
        <item x="151"/>
        <item x="406"/>
        <item x="407"/>
        <item x="196"/>
        <item x="177"/>
        <item x="58"/>
        <item x="62"/>
        <item x="351"/>
        <item x="112"/>
        <item x="113"/>
        <item x="99"/>
        <item x="114"/>
        <item x="101"/>
        <item x="102"/>
        <item x="115"/>
        <item x="430"/>
        <item x="83"/>
        <item x="84"/>
        <item x="64"/>
        <item x="308"/>
        <item x="309"/>
        <item x="253"/>
        <item x="221"/>
        <item x="282"/>
        <item x="223"/>
        <item x="158"/>
        <item x="87"/>
        <item x="356"/>
        <item x="413"/>
        <item x="117"/>
        <item x="434"/>
        <item x="287"/>
        <item x="318"/>
        <item x="24"/>
        <item x="25"/>
        <item x="26"/>
        <item x="321"/>
        <item x="290"/>
        <item x="537"/>
        <item x="539"/>
        <item x="379"/>
        <item x="417"/>
        <item x="234"/>
        <item x="419"/>
        <item x="127"/>
        <item x="163"/>
        <item x="118"/>
        <item x="104"/>
        <item x="71"/>
        <item x="182"/>
        <item x="119"/>
        <item x="183"/>
        <item x="72"/>
        <item x="292"/>
        <item x="120"/>
        <item x="128"/>
        <item x="166"/>
        <item x="209"/>
        <item x="121"/>
        <item x="323"/>
        <item x="129"/>
        <item x="130"/>
        <item x="439"/>
        <item x="210"/>
        <item x="441"/>
        <item x="237"/>
        <item x="295"/>
        <item x="329"/>
        <item x="331"/>
        <item x="333"/>
        <item x="443"/>
        <item x="361"/>
        <item x="211"/>
        <item x="363"/>
        <item x="422"/>
        <item x="6"/>
        <item x="241"/>
        <item x="299"/>
        <item x="300"/>
        <item x="301"/>
        <item x="38"/>
        <item x="449"/>
        <item x="365"/>
        <item x="40"/>
        <item x="338"/>
        <item x="303"/>
        <item x="339"/>
        <item x="340"/>
        <item x="185"/>
        <item x="344"/>
        <item x="15"/>
        <item x="272"/>
        <item x="270"/>
        <item x="17"/>
        <item x="19"/>
        <item x="274"/>
        <item x="371"/>
      </items>
    </pivotField>
    <pivotField compact="0" outline="0" subtotalTop="0" showAll="0" includeNewItemsInFilter="1"/>
    <pivotField axis="axisRow" compact="0" outline="0" subtotalTop="0" showAll="0" includeNewItemsInFilter="1" defaultSubtotal="0">
      <items count="8">
        <item x="0"/>
        <item x="6"/>
        <item x="1"/>
        <item x="2"/>
        <item x="3"/>
        <item x="4"/>
        <item x="7"/>
        <item x="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3">
        <item x="1"/>
        <item x="0"/>
        <item x="2"/>
      </items>
    </pivotField>
    <pivotField axis="axisRow" compact="0" outline="0" subtotalTop="0" showAll="0" includeNewItemsInFilter="1" defaultSubtotal="0">
      <items count="4">
        <item x="0"/>
        <item x="2"/>
        <item x="1"/>
        <item x="3"/>
      </items>
    </pivotField>
    <pivotField axis="axisRow" compact="0" outline="0" subtotalTop="0" showAll="0" includeNewItemsInFilter="1" defaultSubtotal="0">
      <items count="7">
        <item x="1"/>
        <item x="4"/>
        <item x="6"/>
        <item x="3"/>
        <item x="2"/>
        <item x="0"/>
        <item x="5"/>
      </items>
    </pivotField>
    <pivotField axis="axisRow" compact="0" outline="0" subtotalTop="0" showAll="0" includeNewItemsInFilter="1" defaultSubtotal="0">
      <items count="5">
        <item x="1"/>
        <item x="3"/>
        <item x="2"/>
        <item x="0"/>
        <item x="4"/>
      </items>
    </pivotField>
    <pivotField compact="0" outline="0" subtotalTop="0" showAll="0" includeNewItemsInFilter="1"/>
    <pivotField axis="axisRow" compact="0" outline="0" subtotalTop="0" showAll="0" includeNewItemsInFilter="1" defaultSubtotal="0">
      <items count="6">
        <item h="1" x="1"/>
        <item h="1" x="2"/>
        <item h="1" x="5"/>
        <item x="0"/>
        <item h="1" x="4"/>
        <item h="1" x="3"/>
      </items>
    </pivotField>
    <pivotField axis="axisRow" compact="0" outline="0" subtotalTop="0" showAll="0" includeNewItemsInFilter="1" defaultSubtotal="0">
      <items count="6">
        <item x="0"/>
        <item x="4"/>
        <item x="3"/>
        <item x="2"/>
        <item x="1"/>
        <item x="5"/>
      </items>
    </pivotField>
    <pivotField axis="axisRow" compact="0" outline="0" subtotalTop="0" showAll="0" includeNewItemsInFilter="1" defaultSubtotal="0">
      <items count="7">
        <item x="1"/>
        <item h="1" x="2"/>
        <item h="1" x="5"/>
        <item h="1" x="3"/>
        <item h="1" x="4"/>
        <item h="1" x="0"/>
        <item h="1" x="6"/>
      </items>
    </pivotField>
    <pivotField axis="axisRow" compact="0" outline="0" subtotalTop="0" showAll="0" includeNewItemsInFilter="1" defaultSubtotal="0">
      <items count="5">
        <item h="1" x="0"/>
        <item h="1" x="2"/>
        <item h="1" x="3"/>
        <item x="1"/>
        <item h="1" x="4"/>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6">
        <item x="2"/>
        <item h="1" x="3"/>
        <item h="1" x="0"/>
        <item h="1" x="4"/>
        <item h="1" x="1"/>
        <item t="default"/>
      </items>
    </pivotField>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axis="axisPage" compact="0" outline="0" subtotalTop="0" showAll="0" includeNewItemsInFilter="1">
      <items count="6">
        <item x="0"/>
        <item h="1" x="1"/>
        <item h="1" x="2"/>
        <item h="1" x="3"/>
        <item h="1" x="4"/>
        <item t="default"/>
      </items>
    </pivotField>
    <pivotField axis="axisPage" compact="0" outline="0" subtotalTop="0" showAll="0" includeNewItemsInFilter="1">
      <items count="10">
        <item x="0"/>
        <item h="1" x="2"/>
        <item h="1" x="3"/>
        <item h="1" x="6"/>
        <item h="1" x="1"/>
        <item h="1" x="7"/>
        <item h="1" x="8"/>
        <item h="1" x="4"/>
        <item h="1" x="5"/>
        <item t="default"/>
      </items>
    </pivotField>
    <pivotField axis="axisPage" compact="0" outline="0" subtotalTop="0" showAll="0" includeNewItemsInFilter="1">
      <items count="40">
        <item x="1"/>
        <item h="1" x="31"/>
        <item h="1" x="24"/>
        <item h="1" x="23"/>
        <item h="1" x="27"/>
        <item h="1" x="5"/>
        <item h="1" x="36"/>
        <item h="1" x="25"/>
        <item h="1" x="21"/>
        <item h="1" x="33"/>
        <item h="1" x="8"/>
        <item h="1" x="15"/>
        <item h="1" x="11"/>
        <item h="1" x="22"/>
        <item h="1" x="38"/>
        <item h="1" x="16"/>
        <item h="1" x="9"/>
        <item h="1" x="37"/>
        <item h="1" x="7"/>
        <item h="1" x="30"/>
        <item h="1" x="29"/>
        <item h="1" x="34"/>
        <item h="1" x="6"/>
        <item h="1" x="26"/>
        <item h="1" x="3"/>
        <item h="1" x="35"/>
        <item h="1" x="32"/>
        <item h="1" x="20"/>
        <item h="1" x="18"/>
        <item h="1" x="0"/>
        <item h="1" x="28"/>
        <item h="1" x="19"/>
        <item h="1" x="10"/>
        <item h="1" x="14"/>
        <item h="1" x="2"/>
        <item h="1" x="17"/>
        <item h="1" x="4"/>
        <item h="1" x="12"/>
        <item h="1" x="13"/>
        <item t="default"/>
      </items>
    </pivotField>
    <pivotField dataField="1" compact="0" outline="0" subtotalTop="0" dragToRow="0" dragToCol="0" dragToPage="0" showAll="0" includeNewItemsInFilter="1" defaultSubtotal="0"/>
  </pivotFields>
  <rowFields count="11">
    <field x="118"/>
    <field x="1"/>
    <field x="3"/>
    <field x="24"/>
    <field x="25"/>
    <field x="26"/>
    <field x="27"/>
    <field x="29"/>
    <field x="30"/>
    <field x="31"/>
    <field x="32"/>
  </rowFields>
  <rowItems count="49">
    <i>
      <x/>
      <x v="38"/>
      <x v="7"/>
      <x/>
      <x/>
      <x/>
      <x/>
      <x v="3"/>
      <x/>
      <x/>
      <x v="3"/>
    </i>
    <i r="1">
      <x v="47"/>
      <x v="5"/>
      <x/>
      <x/>
      <x/>
      <x/>
      <x v="3"/>
      <x/>
      <x/>
      <x v="3"/>
    </i>
    <i r="1">
      <x v="49"/>
      <x/>
      <x/>
      <x/>
      <x/>
      <x/>
      <x v="3"/>
      <x/>
      <x/>
      <x v="3"/>
    </i>
    <i r="1">
      <x v="51"/>
      <x v="2"/>
      <x/>
      <x/>
      <x/>
      <x/>
      <x v="3"/>
      <x v="4"/>
      <x/>
      <x v="3"/>
    </i>
    <i r="1">
      <x v="52"/>
      <x/>
      <x/>
      <x/>
      <x/>
      <x/>
      <x v="3"/>
      <x/>
      <x/>
      <x v="3"/>
    </i>
    <i r="1">
      <x v="55"/>
      <x v="2"/>
      <x/>
      <x/>
      <x/>
      <x/>
      <x v="3"/>
      <x/>
      <x/>
      <x v="3"/>
    </i>
    <i r="1">
      <x v="58"/>
      <x v="5"/>
      <x/>
      <x/>
      <x/>
      <x/>
      <x v="3"/>
      <x/>
      <x/>
      <x v="3"/>
    </i>
    <i r="1">
      <x v="59"/>
      <x v="5"/>
      <x/>
      <x/>
      <x/>
      <x/>
      <x v="3"/>
      <x/>
      <x/>
      <x v="3"/>
    </i>
    <i r="1">
      <x v="61"/>
      <x v="7"/>
      <x/>
      <x/>
      <x/>
      <x/>
      <x v="3"/>
      <x/>
      <x/>
      <x v="3"/>
    </i>
    <i r="1">
      <x v="62"/>
      <x v="6"/>
      <x/>
      <x/>
      <x/>
      <x/>
      <x v="3"/>
      <x/>
      <x/>
      <x v="3"/>
    </i>
    <i r="1">
      <x v="64"/>
      <x/>
      <x/>
      <x/>
      <x/>
      <x/>
      <x v="3"/>
      <x/>
      <x/>
      <x v="3"/>
    </i>
    <i r="1">
      <x v="65"/>
      <x/>
      <x/>
      <x/>
      <x/>
      <x/>
      <x v="3"/>
      <x/>
      <x/>
      <x v="3"/>
    </i>
    <i r="1">
      <x v="67"/>
      <x v="3"/>
      <x/>
      <x/>
      <x/>
      <x/>
      <x v="3"/>
      <x/>
      <x/>
      <x v="3"/>
    </i>
    <i r="1">
      <x v="69"/>
      <x v="3"/>
      <x/>
      <x/>
      <x/>
      <x/>
      <x v="3"/>
      <x/>
      <x/>
      <x v="3"/>
    </i>
    <i r="1">
      <x v="70"/>
      <x v="1"/>
      <x/>
      <x/>
      <x/>
      <x/>
      <x v="3"/>
      <x/>
      <x/>
      <x v="3"/>
    </i>
    <i r="1">
      <x v="73"/>
      <x v="5"/>
      <x/>
      <x/>
      <x/>
      <x/>
      <x v="3"/>
      <x/>
      <x/>
      <x v="3"/>
    </i>
    <i r="1">
      <x v="75"/>
      <x v="5"/>
      <x/>
      <x/>
      <x/>
      <x/>
      <x v="3"/>
      <x/>
      <x/>
      <x v="3"/>
    </i>
    <i r="1">
      <x v="81"/>
      <x v="7"/>
      <x/>
      <x/>
      <x/>
      <x/>
      <x v="3"/>
      <x/>
      <x/>
      <x v="3"/>
    </i>
    <i r="1">
      <x v="82"/>
      <x v="5"/>
      <x/>
      <x/>
      <x/>
      <x/>
      <x v="3"/>
      <x/>
      <x/>
      <x v="3"/>
    </i>
    <i r="1">
      <x v="83"/>
      <x v="1"/>
      <x/>
      <x/>
      <x/>
      <x/>
      <x v="3"/>
      <x/>
      <x/>
      <x v="3"/>
    </i>
    <i r="1">
      <x v="84"/>
      <x v="5"/>
      <x/>
      <x/>
      <x/>
      <x/>
      <x v="3"/>
      <x/>
      <x/>
      <x v="3"/>
    </i>
    <i r="1">
      <x v="86"/>
      <x/>
      <x/>
      <x/>
      <x/>
      <x/>
      <x v="3"/>
      <x/>
      <x/>
      <x v="3"/>
    </i>
    <i r="1">
      <x v="87"/>
      <x/>
      <x/>
      <x/>
      <x/>
      <x/>
      <x v="3"/>
      <x v="4"/>
      <x/>
      <x v="3"/>
    </i>
    <i r="1">
      <x v="92"/>
      <x v="5"/>
      <x/>
      <x/>
      <x/>
      <x/>
      <x v="3"/>
      <x/>
      <x/>
      <x v="3"/>
    </i>
    <i r="1">
      <x v="94"/>
      <x v="7"/>
      <x/>
      <x/>
      <x/>
      <x/>
      <x v="3"/>
      <x/>
      <x/>
      <x v="3"/>
    </i>
    <i r="1">
      <x v="95"/>
      <x v="5"/>
      <x/>
      <x/>
      <x/>
      <x/>
      <x v="3"/>
      <x/>
      <x/>
      <x v="3"/>
    </i>
    <i r="1">
      <x v="96"/>
      <x v="6"/>
      <x/>
      <x/>
      <x/>
      <x/>
      <x v="3"/>
      <x/>
      <x/>
      <x v="3"/>
    </i>
    <i r="1">
      <x v="98"/>
      <x v="7"/>
      <x/>
      <x/>
      <x/>
      <x/>
      <x v="3"/>
      <x/>
      <x/>
      <x v="3"/>
    </i>
    <i r="1">
      <x v="101"/>
      <x v="1"/>
      <x/>
      <x/>
      <x/>
      <x/>
      <x v="3"/>
      <x/>
      <x/>
      <x v="3"/>
    </i>
    <i r="1">
      <x v="109"/>
      <x v="5"/>
      <x/>
      <x/>
      <x/>
      <x/>
      <x v="3"/>
      <x/>
      <x/>
      <x v="3"/>
    </i>
    <i r="1">
      <x v="112"/>
      <x v="5"/>
      <x/>
      <x/>
      <x/>
      <x/>
      <x v="3"/>
      <x/>
      <x/>
      <x v="3"/>
    </i>
    <i r="1">
      <x v="113"/>
      <x v="2"/>
      <x/>
      <x/>
      <x/>
      <x/>
      <x v="3"/>
      <x/>
      <x/>
      <x v="3"/>
    </i>
    <i r="1">
      <x v="116"/>
      <x/>
      <x/>
      <x/>
      <x/>
      <x/>
      <x v="3"/>
      <x/>
      <x/>
      <x v="3"/>
    </i>
    <i r="1">
      <x v="117"/>
      <x/>
      <x/>
      <x/>
      <x/>
      <x/>
      <x v="3"/>
      <x/>
      <x/>
      <x v="3"/>
    </i>
    <i r="1">
      <x v="118"/>
      <x v="2"/>
      <x/>
      <x/>
      <x/>
      <x/>
      <x v="3"/>
      <x v="4"/>
      <x/>
      <x v="3"/>
    </i>
    <i r="1">
      <x v="119"/>
      <x v="6"/>
      <x/>
      <x/>
      <x/>
      <x/>
      <x v="3"/>
      <x/>
      <x/>
      <x v="3"/>
    </i>
    <i r="1">
      <x v="121"/>
      <x v="7"/>
      <x/>
      <x/>
      <x/>
      <x/>
      <x v="3"/>
      <x/>
      <x/>
      <x v="3"/>
    </i>
    <i r="1">
      <x v="123"/>
      <x/>
      <x/>
      <x/>
      <x/>
      <x/>
      <x v="3"/>
      <x v="4"/>
      <x/>
      <x v="3"/>
    </i>
    <i r="1">
      <x v="124"/>
      <x/>
      <x/>
      <x/>
      <x/>
      <x/>
      <x v="3"/>
      <x/>
      <x/>
      <x v="3"/>
    </i>
    <i r="1">
      <x v="130"/>
      <x v="5"/>
      <x/>
      <x/>
      <x/>
      <x/>
      <x v="3"/>
      <x/>
      <x/>
      <x v="3"/>
    </i>
    <i r="1">
      <x v="179"/>
      <x v="7"/>
      <x v="1"/>
      <x/>
      <x/>
      <x v="3"/>
      <x v="3"/>
      <x/>
      <x/>
      <x v="3"/>
    </i>
    <i r="1">
      <x v="189"/>
      <x v="7"/>
      <x/>
      <x/>
      <x/>
      <x/>
      <x v="3"/>
      <x/>
      <x/>
      <x v="3"/>
    </i>
    <i r="1">
      <x v="297"/>
      <x v="5"/>
      <x/>
      <x/>
      <x/>
      <x/>
      <x v="3"/>
      <x/>
      <x/>
      <x v="3"/>
    </i>
    <i r="1">
      <x v="298"/>
      <x/>
      <x/>
      <x/>
      <x/>
      <x/>
      <x v="3"/>
      <x/>
      <x/>
      <x v="3"/>
    </i>
    <i r="1">
      <x v="304"/>
      <x v="5"/>
      <x/>
      <x/>
      <x/>
      <x/>
      <x v="3"/>
      <x/>
      <x/>
      <x v="3"/>
    </i>
    <i r="1">
      <x v="305"/>
      <x v="6"/>
      <x/>
      <x/>
      <x/>
      <x/>
      <x v="3"/>
      <x/>
      <x/>
      <x v="3"/>
    </i>
    <i r="1">
      <x v="407"/>
      <x v="6"/>
      <x/>
      <x/>
      <x/>
      <x/>
      <x v="3"/>
      <x/>
      <x/>
      <x v="3"/>
    </i>
    <i t="default">
      <x/>
    </i>
    <i t="grand">
      <x/>
    </i>
  </rowItems>
  <colFields count="1">
    <field x="-2"/>
  </colFields>
  <colItems count="5">
    <i>
      <x/>
    </i>
    <i i="1">
      <x v="1"/>
    </i>
    <i i="2">
      <x v="2"/>
    </i>
    <i i="3">
      <x v="3"/>
    </i>
    <i i="4">
      <x v="4"/>
    </i>
  </colItems>
  <pageFields count="4">
    <pageField fld="0" hier="0"/>
    <pageField fld="136" hier="0"/>
    <pageField fld="137" hier="0"/>
    <pageField fld="138" hier="0"/>
  </pageFields>
  <dataFields count="5">
    <dataField name="Helårs vug." fld="120" baseField="0" baseItem="0"/>
    <dataField name="Helårs smb." fld="121" baseField="0" baseItem="0"/>
    <dataField name="Helårs bhv." fld="122" baseField="0" baseItem="0"/>
    <dataField name="Forplejning 2008." fld="134" baseField="0" baseItem="0" numFmtId="3"/>
    <dataField name="gennemsnit pr barn." fld="139" baseField="0" baseItem="0" numFmtId="4"/>
  </dataFields>
  <formats count="31">
    <format dxfId="736">
      <pivotArea outline="0" fieldPosition="0">
        <references count="1">
          <reference field="4294967294" count="1" selected="0">
            <x v="3"/>
          </reference>
        </references>
      </pivotArea>
    </format>
    <format dxfId="735">
      <pivotArea type="topRight" dataOnly="0" labelOnly="1" outline="0" offset="D1" fieldPosition="0"/>
    </format>
    <format dxfId="734">
      <pivotArea outline="0" fieldPosition="0">
        <references count="1">
          <reference field="4294967294" count="1" selected="0">
            <x v="0"/>
          </reference>
        </references>
      </pivotArea>
    </format>
    <format dxfId="733">
      <pivotArea type="topRight" dataOnly="0" labelOnly="1" outline="0" offset="H1" fieldPosition="0"/>
    </format>
    <format dxfId="732">
      <pivotArea dataOnly="0" labelOnly="1" outline="0" fieldPosition="0">
        <references count="1">
          <reference field="4294967294" count="1">
            <x v="0"/>
          </reference>
        </references>
      </pivotArea>
    </format>
    <format dxfId="731">
      <pivotArea outline="0" fieldPosition="0">
        <references count="1">
          <reference field="4294967294" count="1" selected="0">
            <x v="3"/>
          </reference>
        </references>
      </pivotArea>
    </format>
    <format dxfId="730">
      <pivotArea type="topRight" dataOnly="0" labelOnly="1" outline="0" offset="V1" fieldPosition="0"/>
    </format>
    <format dxfId="729">
      <pivotArea dataOnly="0" labelOnly="1" outline="0" fieldPosition="0">
        <references count="1">
          <reference field="4294967294" count="1">
            <x v="3"/>
          </reference>
        </references>
      </pivotArea>
    </format>
    <format dxfId="728">
      <pivotArea field="0" type="button" dataOnly="0" labelOnly="1" outline="0" axis="axisPage" fieldPosition="0"/>
    </format>
    <format dxfId="727">
      <pivotArea field="118" type="button" dataOnly="0" labelOnly="1" outline="0" axis="axisRow" fieldPosition="0"/>
    </format>
    <format dxfId="726">
      <pivotArea field="1" type="button" dataOnly="0" labelOnly="1" outline="0" axis="axisRow" fieldPosition="1"/>
    </format>
    <format dxfId="725">
      <pivotArea field="3" type="button" dataOnly="0" labelOnly="1" outline="0" axis="axisRow" fieldPosition="2"/>
    </format>
    <format dxfId="724">
      <pivotArea dataOnly="0" labelOnly="1" outline="0" fieldPosition="0">
        <references count="1">
          <reference field="4294967294" count="0"/>
        </references>
      </pivotArea>
    </format>
    <format dxfId="723">
      <pivotArea field="0" type="button" dataOnly="0" labelOnly="1" outline="0" axis="axisPage" fieldPosition="0"/>
    </format>
    <format dxfId="722">
      <pivotArea field="118" type="button" dataOnly="0" labelOnly="1" outline="0" axis="axisRow" fieldPosition="0"/>
    </format>
    <format dxfId="721">
      <pivotArea field="1" type="button" dataOnly="0" labelOnly="1" outline="0" axis="axisRow" fieldPosition="1"/>
    </format>
    <format dxfId="720">
      <pivotArea field="3" type="button" dataOnly="0" labelOnly="1" outline="0" axis="axisRow" fieldPosition="2"/>
    </format>
    <format dxfId="719">
      <pivotArea field="24" type="button" dataOnly="0" labelOnly="1" outline="0" axis="axisRow" fieldPosition="3"/>
    </format>
    <format dxfId="718">
      <pivotArea field="25" type="button" dataOnly="0" labelOnly="1" outline="0" axis="axisRow" fieldPosition="4"/>
    </format>
    <format dxfId="717">
      <pivotArea field="26" type="button" dataOnly="0" labelOnly="1" outline="0" axis="axisRow" fieldPosition="5"/>
    </format>
    <format dxfId="716">
      <pivotArea field="27" type="button" dataOnly="0" labelOnly="1" outline="0" axis="axisRow" fieldPosition="6"/>
    </format>
    <format dxfId="715">
      <pivotArea field="29" type="button" dataOnly="0" labelOnly="1" outline="0" axis="axisRow" fieldPosition="7"/>
    </format>
    <format dxfId="714">
      <pivotArea field="30" type="button" dataOnly="0" labelOnly="1" outline="0" axis="axisRow" fieldPosition="8"/>
    </format>
    <format dxfId="713">
      <pivotArea field="31" type="button" dataOnly="0" labelOnly="1" outline="0" axis="axisRow" fieldPosition="9"/>
    </format>
    <format dxfId="712">
      <pivotArea field="32" type="button" dataOnly="0" labelOnly="1" outline="0" axis="axisRow" fieldPosition="10"/>
    </format>
    <format dxfId="711">
      <pivotArea dataOnly="0" labelOnly="1" outline="0" fieldPosition="0">
        <references count="1">
          <reference field="4294967294" count="0"/>
        </references>
      </pivotArea>
    </format>
    <format dxfId="710">
      <pivotArea outline="0" fieldPosition="0">
        <references count="1">
          <reference field="4294967294" count="1" selected="0">
            <x v="4"/>
          </reference>
        </references>
      </pivotArea>
    </format>
    <format dxfId="709">
      <pivotArea outline="0" fieldPosition="0">
        <references count="1">
          <reference field="118" count="1" selected="0" defaultSubtotal="1">
            <x v="0"/>
          </reference>
        </references>
      </pivotArea>
    </format>
    <format dxfId="708">
      <pivotArea dataOnly="0" labelOnly="1" outline="0" fieldPosition="0">
        <references count="1">
          <reference field="118" count="1" defaultSubtotal="1">
            <x v="0"/>
          </reference>
        </references>
      </pivotArea>
    </format>
    <format dxfId="707">
      <pivotArea outline="0" fieldPosition="0">
        <references count="1">
          <reference field="118" count="1" selected="0" defaultSubtotal="1">
            <x v="0"/>
          </reference>
        </references>
      </pivotArea>
    </format>
    <format dxfId="706">
      <pivotArea dataOnly="0" labelOnly="1" outline="0" fieldPosition="0">
        <references count="1">
          <reference field="118" count="1" defaultSubtotal="1">
            <x v="0"/>
          </reference>
        </references>
      </pivotArea>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el1" cacheId="66" applyNumberFormats="0" applyBorderFormats="0" applyFontFormats="0" applyPatternFormats="0" applyAlignmentFormats="0" applyWidthHeightFormats="1" dataCaption="Data" updatedVersion="3" minRefreshableVersion="3" showMemberPropertyTips="0" useAutoFormatting="1" itemPrintTitles="1" createdVersion="3" indent="0" compact="0" compactData="0" gridDropZones="1">
  <location ref="A6:P112" firstHeaderRow="1" firstDataRow="2" firstDataCol="11" rowPageCount="4" colPageCount="1"/>
  <pivotFields count="140">
    <pivotField axis="axisPage" compact="0" outline="0" subtotalTop="0" showAll="0" includeNewItemsInFilter="1">
      <items count="3">
        <item h="1" x="1"/>
        <item x="0"/>
        <item t="default"/>
      </items>
    </pivotField>
    <pivotField axis="axisRow" compact="0" outline="0" subtotalTop="0" showAll="0" includeNewItemsInFilter="1" defaultSubtotal="0">
      <items count="542">
        <item x="170"/>
        <item x="213"/>
        <item x="494"/>
        <item x="499"/>
        <item x="453"/>
        <item x="514"/>
        <item x="483"/>
        <item x="276"/>
        <item x="515"/>
        <item x="484"/>
        <item x="215"/>
        <item x="500"/>
        <item x="475"/>
        <item x="277"/>
        <item x="516"/>
        <item x="485"/>
        <item x="486"/>
        <item x="10"/>
        <item x="476"/>
        <item x="501"/>
        <item x="517"/>
        <item x="477"/>
        <item x="527"/>
        <item x="518"/>
        <item x="470"/>
        <item x="502"/>
        <item x="399"/>
        <item x="487"/>
        <item x="519"/>
        <item x="495"/>
        <item x="520"/>
        <item x="304"/>
        <item x="503"/>
        <item x="11"/>
        <item x="478"/>
        <item x="41"/>
        <item x="347"/>
        <item x="133"/>
        <item x="187"/>
        <item x="401"/>
        <item x="134"/>
        <item x="73"/>
        <item x="105"/>
        <item x="122"/>
        <item x="305"/>
        <item x="403"/>
        <item x="189"/>
        <item x="135"/>
        <item x="123"/>
        <item x="42"/>
        <item x="306"/>
        <item x="90"/>
        <item x="43"/>
        <item x="250"/>
        <item x="136"/>
        <item x="91"/>
        <item x="92"/>
        <item x="74"/>
        <item x="137"/>
        <item x="138"/>
        <item x="139"/>
        <item x="190"/>
        <item x="171"/>
        <item x="44"/>
        <item x="45"/>
        <item x="46"/>
        <item x="47"/>
        <item x="106"/>
        <item x="191"/>
        <item x="107"/>
        <item x="75"/>
        <item x="93"/>
        <item x="76"/>
        <item x="141"/>
        <item x="142"/>
        <item x="143"/>
        <item x="144"/>
        <item x="145"/>
        <item x="77"/>
        <item x="108"/>
        <item x="48"/>
        <item x="192"/>
        <item x="146"/>
        <item x="78"/>
        <item x="148"/>
        <item x="193"/>
        <item x="49"/>
        <item x="50"/>
        <item x="52"/>
        <item x="53"/>
        <item x="217"/>
        <item x="218"/>
        <item x="149"/>
        <item x="173"/>
        <item x="194"/>
        <item x="150"/>
        <item x="174"/>
        <item x="349"/>
        <item x="195"/>
        <item x="428"/>
        <item x="94"/>
        <item x="79"/>
        <item x="80"/>
        <item x="175"/>
        <item x="405"/>
        <item x="12"/>
        <item x="95"/>
        <item x="54"/>
        <item x="176"/>
        <item x="152"/>
        <item x="124"/>
        <item x="55"/>
        <item x="153"/>
        <item x="96"/>
        <item x="197"/>
        <item x="56"/>
        <item x="57"/>
        <item x="59"/>
        <item x="97"/>
        <item x="178"/>
        <item x="81"/>
        <item x="198"/>
        <item x="110"/>
        <item x="60"/>
        <item x="61"/>
        <item x="111"/>
        <item x="98"/>
        <item x="154"/>
        <item x="199"/>
        <item x="350"/>
        <item x="155"/>
        <item x="156"/>
        <item x="200"/>
        <item x="201"/>
        <item x="202"/>
        <item x="30"/>
        <item x="100"/>
        <item x="429"/>
        <item x="280"/>
        <item x="372"/>
        <item x="82"/>
        <item x="431"/>
        <item x="63"/>
        <item x="373"/>
        <item x="85"/>
        <item x="307"/>
        <item x="220"/>
        <item x="252"/>
        <item x="374"/>
        <item x="375"/>
        <item x="310"/>
        <item x="352"/>
        <item x="488"/>
        <item x="0"/>
        <item x="157"/>
        <item x="281"/>
        <item x="311"/>
        <item x="312"/>
        <item x="254"/>
        <item x="255"/>
        <item x="408"/>
        <item x="313"/>
        <item x="65"/>
        <item x="203"/>
        <item x="222"/>
        <item x="86"/>
        <item x="256"/>
        <item x="409"/>
        <item x="283"/>
        <item x="314"/>
        <item x="353"/>
        <item x="224"/>
        <item x="257"/>
        <item x="31"/>
        <item x="32"/>
        <item x="103"/>
        <item x="354"/>
        <item x="66"/>
        <item x="179"/>
        <item x="204"/>
        <item x="13"/>
        <item x="258"/>
        <item x="159"/>
        <item x="355"/>
        <item x="180"/>
        <item x="410"/>
        <item x="411"/>
        <item x="357"/>
        <item x="412"/>
        <item x="205"/>
        <item x="315"/>
        <item x="67"/>
        <item x="116"/>
        <item x="284"/>
        <item x="432"/>
        <item x="376"/>
        <item x="225"/>
        <item x="358"/>
        <item x="377"/>
        <item x="226"/>
        <item x="433"/>
        <item x="285"/>
        <item x="435"/>
        <item x="227"/>
        <item x="20"/>
        <item x="489"/>
        <item x="286"/>
        <item x="528"/>
        <item x="21"/>
        <item x="454"/>
        <item x="504"/>
        <item x="505"/>
        <item x="529"/>
        <item x="455"/>
        <item x="506"/>
        <item x="507"/>
        <item x="508"/>
        <item x="1"/>
        <item x="509"/>
        <item x="22"/>
        <item x="496"/>
        <item x="23"/>
        <item x="316"/>
        <item x="33"/>
        <item x="456"/>
        <item x="457"/>
        <item x="317"/>
        <item x="510"/>
        <item x="479"/>
        <item x="521"/>
        <item x="414"/>
        <item x="28"/>
        <item x="471"/>
        <item x="288"/>
        <item x="472"/>
        <item x="458"/>
        <item x="459"/>
        <item x="319"/>
        <item x="228"/>
        <item x="530"/>
        <item x="460"/>
        <item x="480"/>
        <item x="461"/>
        <item x="490"/>
        <item x="320"/>
        <item x="481"/>
        <item x="415"/>
        <item x="491"/>
        <item x="229"/>
        <item x="230"/>
        <item x="259"/>
        <item x="531"/>
        <item x="473"/>
        <item x="511"/>
        <item x="462"/>
        <item x="512"/>
        <item x="532"/>
        <item x="289"/>
        <item x="492"/>
        <item x="533"/>
        <item x="534"/>
        <item x="463"/>
        <item x="497"/>
        <item x="535"/>
        <item x="482"/>
        <item x="536"/>
        <item x="538"/>
        <item x="540"/>
        <item x="522"/>
        <item x="464"/>
        <item x="523"/>
        <item x="498"/>
        <item x="465"/>
        <item x="513"/>
        <item x="541"/>
        <item x="436"/>
        <item x="378"/>
        <item x="437"/>
        <item x="68"/>
        <item x="260"/>
        <item x="2"/>
        <item x="416"/>
        <item x="231"/>
        <item x="380"/>
        <item x="322"/>
        <item x="474"/>
        <item x="524"/>
        <item x="525"/>
        <item x="466"/>
        <item x="232"/>
        <item x="125"/>
        <item x="467"/>
        <item x="206"/>
        <item x="468"/>
        <item x="233"/>
        <item x="160"/>
        <item x="161"/>
        <item x="162"/>
        <item x="69"/>
        <item x="291"/>
        <item x="207"/>
        <item x="418"/>
        <item x="208"/>
        <item x="126"/>
        <item x="164"/>
        <item x="181"/>
        <item x="165"/>
        <item x="70"/>
        <item x="381"/>
        <item x="35"/>
        <item x="167"/>
        <item x="324"/>
        <item x="438"/>
        <item x="131"/>
        <item x="325"/>
        <item x="261"/>
        <item x="235"/>
        <item x="440"/>
        <item x="526"/>
        <item x="262"/>
        <item x="326"/>
        <item x="327"/>
        <item x="263"/>
        <item x="382"/>
        <item x="36"/>
        <item x="264"/>
        <item x="383"/>
        <item x="236"/>
        <item x="359"/>
        <item x="293"/>
        <item x="384"/>
        <item x="385"/>
        <item x="294"/>
        <item x="265"/>
        <item x="442"/>
        <item x="3"/>
        <item x="420"/>
        <item x="328"/>
        <item x="238"/>
        <item x="296"/>
        <item x="444"/>
        <item x="493"/>
        <item x="386"/>
        <item x="387"/>
        <item x="388"/>
        <item x="330"/>
        <item x="332"/>
        <item x="445"/>
        <item x="469"/>
        <item x="239"/>
        <item x="360"/>
        <item x="389"/>
        <item x="297"/>
        <item x="390"/>
        <item x="362"/>
        <item x="4"/>
        <item x="391"/>
        <item x="421"/>
        <item x="5"/>
        <item x="240"/>
        <item x="266"/>
        <item x="88"/>
        <item x="334"/>
        <item x="7"/>
        <item x="335"/>
        <item x="242"/>
        <item x="392"/>
        <item x="423"/>
        <item x="336"/>
        <item x="446"/>
        <item x="243"/>
        <item x="8"/>
        <item x="244"/>
        <item x="245"/>
        <item x="447"/>
        <item x="298"/>
        <item x="168"/>
        <item x="37"/>
        <item x="39"/>
        <item x="393"/>
        <item x="34"/>
        <item x="448"/>
        <item x="364"/>
        <item x="246"/>
        <item x="267"/>
        <item x="89"/>
        <item x="394"/>
        <item x="450"/>
        <item x="395"/>
        <item x="396"/>
        <item x="366"/>
        <item x="247"/>
        <item x="337"/>
        <item x="367"/>
        <item x="397"/>
        <item x="368"/>
        <item x="424"/>
        <item x="425"/>
        <item x="426"/>
        <item x="212"/>
        <item x="302"/>
        <item x="27"/>
        <item x="268"/>
        <item x="29"/>
        <item x="132"/>
        <item x="427"/>
        <item x="341"/>
        <item x="184"/>
        <item x="451"/>
        <item x="342"/>
        <item x="343"/>
        <item x="452"/>
        <item x="345"/>
        <item x="14"/>
        <item x="248"/>
        <item x="249"/>
        <item x="398"/>
        <item x="271"/>
        <item x="269"/>
        <item x="273"/>
        <item x="169"/>
        <item x="16"/>
        <item x="18"/>
        <item x="9"/>
        <item x="275"/>
        <item x="369"/>
        <item x="346"/>
        <item x="186"/>
        <item x="370"/>
        <item x="214"/>
        <item x="216"/>
        <item x="278"/>
        <item x="279"/>
        <item x="400"/>
        <item x="348"/>
        <item x="188"/>
        <item x="402"/>
        <item x="404"/>
        <item x="251"/>
        <item x="172"/>
        <item x="140"/>
        <item x="109"/>
        <item x="147"/>
        <item x="51"/>
        <item x="219"/>
        <item x="151"/>
        <item x="406"/>
        <item x="407"/>
        <item x="196"/>
        <item x="177"/>
        <item x="58"/>
        <item x="62"/>
        <item x="351"/>
        <item x="112"/>
        <item x="113"/>
        <item x="99"/>
        <item x="114"/>
        <item x="101"/>
        <item x="102"/>
        <item x="115"/>
        <item x="430"/>
        <item x="83"/>
        <item x="84"/>
        <item x="64"/>
        <item x="308"/>
        <item x="309"/>
        <item x="253"/>
        <item x="221"/>
        <item x="282"/>
        <item x="223"/>
        <item x="158"/>
        <item x="87"/>
        <item x="356"/>
        <item x="413"/>
        <item x="117"/>
        <item x="434"/>
        <item x="287"/>
        <item x="318"/>
        <item x="24"/>
        <item x="25"/>
        <item x="26"/>
        <item x="321"/>
        <item x="290"/>
        <item x="537"/>
        <item x="539"/>
        <item x="379"/>
        <item x="417"/>
        <item x="234"/>
        <item x="419"/>
        <item x="127"/>
        <item x="163"/>
        <item x="118"/>
        <item x="104"/>
        <item x="71"/>
        <item x="182"/>
        <item x="119"/>
        <item x="183"/>
        <item x="72"/>
        <item x="292"/>
        <item x="120"/>
        <item x="128"/>
        <item x="166"/>
        <item x="209"/>
        <item x="121"/>
        <item x="323"/>
        <item x="129"/>
        <item x="130"/>
        <item x="439"/>
        <item x="210"/>
        <item x="441"/>
        <item x="237"/>
        <item x="295"/>
        <item x="329"/>
        <item x="331"/>
        <item x="333"/>
        <item x="443"/>
        <item x="361"/>
        <item x="211"/>
        <item x="363"/>
        <item x="422"/>
        <item x="6"/>
        <item x="241"/>
        <item x="299"/>
        <item x="300"/>
        <item x="301"/>
        <item x="38"/>
        <item x="449"/>
        <item x="365"/>
        <item x="40"/>
        <item x="338"/>
        <item x="303"/>
        <item x="339"/>
        <item x="340"/>
        <item x="185"/>
        <item x="344"/>
        <item x="15"/>
        <item x="272"/>
        <item x="270"/>
        <item x="17"/>
        <item x="19"/>
        <item x="274"/>
        <item x="371"/>
      </items>
    </pivotField>
    <pivotField compact="0" outline="0" subtotalTop="0" showAll="0" includeNewItemsInFilter="1"/>
    <pivotField axis="axisRow" compact="0" outline="0" subtotalTop="0" showAll="0" includeNewItemsInFilter="1" defaultSubtotal="0">
      <items count="8">
        <item x="0"/>
        <item x="6"/>
        <item x="1"/>
        <item x="2"/>
        <item x="3"/>
        <item x="4"/>
        <item x="7"/>
        <item x="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3">
        <item h="1" x="1"/>
        <item x="0"/>
        <item h="1" x="2"/>
      </items>
    </pivotField>
    <pivotField axis="axisRow" compact="0" outline="0" subtotalTop="0" showAll="0" includeNewItemsInFilter="1" defaultSubtotal="0">
      <items count="4">
        <item h="1" x="0"/>
        <item h="1" x="2"/>
        <item x="1"/>
        <item h="1" x="3"/>
      </items>
    </pivotField>
    <pivotField axis="axisRow" compact="0" outline="0" subtotalTop="0" showAll="0" includeNewItemsInFilter="1" defaultSubtotal="0">
      <items count="7">
        <item h="1" x="1"/>
        <item h="1" x="4"/>
        <item h="1" x="6"/>
        <item h="1" x="3"/>
        <item h="1" x="2"/>
        <item x="0"/>
        <item h="1" x="5"/>
      </items>
    </pivotField>
    <pivotField axis="axisRow" compact="0" outline="0" subtotalTop="0" showAll="0" includeNewItemsInFilter="1" defaultSubtotal="0">
      <items count="5">
        <item h="1" x="1"/>
        <item h="1" x="3"/>
        <item h="1" x="2"/>
        <item x="0"/>
        <item h="1" x="4"/>
      </items>
    </pivotField>
    <pivotField compact="0" outline="0" subtotalTop="0" showAll="0" includeNewItemsInFilter="1"/>
    <pivotField axis="axisRow" compact="0" outline="0" subtotalTop="0" showAll="0" includeNewItemsInFilter="1" defaultSubtotal="0">
      <items count="6">
        <item x="1"/>
        <item h="1" x="2"/>
        <item h="1" x="5"/>
        <item x="0"/>
        <item h="1" x="4"/>
        <item h="1" x="3"/>
      </items>
    </pivotField>
    <pivotField axis="axisRow" compact="0" outline="0" subtotalTop="0" showAll="0" includeNewItemsInFilter="1" defaultSubtotal="0">
      <items count="6">
        <item x="0"/>
        <item x="4"/>
        <item x="3"/>
        <item x="2"/>
        <item x="1"/>
        <item x="5"/>
      </items>
    </pivotField>
    <pivotField axis="axisRow" compact="0" outline="0" subtotalTop="0" showAll="0" includeNewItemsInFilter="1" defaultSubtotal="0">
      <items count="7">
        <item x="1"/>
        <item h="1" x="2"/>
        <item h="1" x="5"/>
        <item h="1" x="3"/>
        <item h="1" x="4"/>
        <item h="1" x="0"/>
        <item h="1" x="6"/>
      </items>
    </pivotField>
    <pivotField axis="axisRow" compact="0" outline="0" subtotalTop="0" showAll="0" includeNewItemsInFilter="1">
      <items count="6">
        <item x="0"/>
        <item h="1" x="2"/>
        <item h="1" x="3"/>
        <item x="1"/>
        <item h="1"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5">
        <item x="2"/>
        <item x="3"/>
        <item x="0"/>
        <item h="1" x="4"/>
        <item x="1"/>
      </items>
    </pivotField>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axis="axisPage" compact="0" outline="0" subtotalTop="0" showAll="0" includeNewItemsInFilter="1">
      <items count="6">
        <item x="0"/>
        <item h="1" x="1"/>
        <item h="1" x="2"/>
        <item h="1" x="3"/>
        <item h="1" x="4"/>
        <item t="default"/>
      </items>
    </pivotField>
    <pivotField axis="axisPage" compact="0" outline="0" subtotalTop="0" showAll="0" includeNewItemsInFilter="1">
      <items count="10">
        <item x="0"/>
        <item h="1" x="2"/>
        <item h="1" x="3"/>
        <item h="1" x="6"/>
        <item h="1" x="1"/>
        <item h="1" x="7"/>
        <item h="1" x="8"/>
        <item h="1" x="4"/>
        <item h="1" x="5"/>
        <item t="default"/>
      </items>
    </pivotField>
    <pivotField axis="axisPage" compact="0" outline="0" subtotalTop="0" showAll="0" includeNewItemsInFilter="1">
      <items count="40">
        <item x="1"/>
        <item h="1" x="31"/>
        <item h="1" x="24"/>
        <item h="1" x="23"/>
        <item h="1" x="27"/>
        <item h="1" x="5"/>
        <item h="1" x="36"/>
        <item h="1" x="25"/>
        <item h="1" x="21"/>
        <item h="1" x="33"/>
        <item h="1" x="8"/>
        <item h="1" x="15"/>
        <item h="1" x="11"/>
        <item h="1" x="22"/>
        <item h="1" x="38"/>
        <item h="1" x="16"/>
        <item h="1" x="9"/>
        <item h="1" x="37"/>
        <item h="1" x="7"/>
        <item h="1" x="30"/>
        <item h="1" x="29"/>
        <item h="1" x="34"/>
        <item h="1" x="6"/>
        <item h="1" x="26"/>
        <item h="1" x="3"/>
        <item h="1" x="35"/>
        <item h="1" x="32"/>
        <item h="1" x="20"/>
        <item h="1" x="18"/>
        <item h="1" x="0"/>
        <item h="1" x="28"/>
        <item h="1" x="19"/>
        <item h="1" x="10"/>
        <item h="1" x="14"/>
        <item h="1" x="2"/>
        <item h="1" x="17"/>
        <item h="1" x="4"/>
        <item h="1" x="12"/>
        <item h="1" x="13"/>
        <item t="default"/>
      </items>
    </pivotField>
    <pivotField dataField="1" compact="0" outline="0" subtotalTop="0" dragToRow="0" dragToCol="0" dragToPage="0" showAll="0" includeNewItemsInFilter="1" defaultSubtotal="0"/>
  </pivotFields>
  <rowFields count="11">
    <field x="118"/>
    <field x="1"/>
    <field x="3"/>
    <field x="24"/>
    <field x="25"/>
    <field x="26"/>
    <field x="27"/>
    <field x="29"/>
    <field x="30"/>
    <field x="31"/>
    <field x="32"/>
  </rowFields>
  <rowItems count="105">
    <i>
      <x v="2"/>
      <x v="1"/>
      <x/>
      <x v="1"/>
      <x v="2"/>
      <x v="5"/>
      <x v="3"/>
      <x v="3"/>
      <x/>
      <x/>
      <x v="3"/>
    </i>
    <i r="1">
      <x v="7"/>
      <x v="2"/>
      <x v="1"/>
      <x v="2"/>
      <x v="5"/>
      <x v="3"/>
      <x v="3"/>
      <x/>
      <x/>
      <x v="3"/>
    </i>
    <i r="1">
      <x v="13"/>
      <x v="2"/>
      <x v="1"/>
      <x v="2"/>
      <x v="5"/>
      <x v="3"/>
      <x v="3"/>
      <x/>
      <x/>
      <x v="3"/>
    </i>
    <i r="1">
      <x v="26"/>
      <x v="6"/>
      <x v="1"/>
      <x v="2"/>
      <x v="5"/>
      <x v="3"/>
      <x v="3"/>
      <x v="4"/>
      <x/>
      <x v="3"/>
    </i>
    <i r="1">
      <x v="31"/>
      <x v="3"/>
      <x v="1"/>
      <x v="2"/>
      <x v="5"/>
      <x v="3"/>
      <x v="3"/>
      <x/>
      <x/>
      <x v="3"/>
    </i>
    <i r="1">
      <x v="91"/>
      <x/>
      <x v="1"/>
      <x v="2"/>
      <x v="5"/>
      <x v="3"/>
      <x v="3"/>
      <x/>
      <x/>
      <x v="3"/>
    </i>
    <i r="1">
      <x v="97"/>
      <x v="4"/>
      <x v="1"/>
      <x v="2"/>
      <x v="5"/>
      <x v="3"/>
      <x v="3"/>
      <x/>
      <x/>
      <x v="3"/>
    </i>
    <i r="1">
      <x v="104"/>
      <x v="6"/>
      <x v="1"/>
      <x v="2"/>
      <x v="5"/>
      <x v="3"/>
      <x v="3"/>
      <x v="4"/>
      <x/>
      <x v="3"/>
    </i>
    <i r="1">
      <x v="129"/>
      <x v="4"/>
      <x v="1"/>
      <x v="2"/>
      <x v="5"/>
      <x v="3"/>
      <x v="3"/>
      <x/>
      <x/>
      <x/>
    </i>
    <i r="1">
      <x v="137"/>
      <x v="7"/>
      <x v="1"/>
      <x v="2"/>
      <x v="5"/>
      <x v="3"/>
      <x v="3"/>
      <x/>
      <x/>
      <x v="3"/>
    </i>
    <i r="1">
      <x v="139"/>
      <x v="5"/>
      <x v="1"/>
      <x v="2"/>
      <x v="5"/>
      <x v="3"/>
      <x v="3"/>
      <x/>
      <x/>
      <x v="3"/>
    </i>
    <i r="1">
      <x v="146"/>
      <x/>
      <x v="1"/>
      <x v="2"/>
      <x v="5"/>
      <x v="3"/>
      <x v="3"/>
      <x/>
      <x/>
      <x v="3"/>
    </i>
    <i r="1">
      <x v="148"/>
      <x v="5"/>
      <x v="1"/>
      <x v="2"/>
      <x v="5"/>
      <x v="3"/>
      <x v="3"/>
      <x/>
      <x/>
      <x v="3"/>
    </i>
    <i r="1">
      <x v="149"/>
      <x v="5"/>
      <x v="1"/>
      <x v="2"/>
      <x v="5"/>
      <x v="3"/>
      <x v="3"/>
      <x/>
      <x/>
      <x v="3"/>
    </i>
    <i r="1">
      <x v="150"/>
      <x v="3"/>
      <x v="1"/>
      <x v="2"/>
      <x v="5"/>
      <x v="3"/>
      <x v="3"/>
      <x/>
      <x/>
      <x v="3"/>
    </i>
    <i r="1">
      <x v="151"/>
      <x v="4"/>
      <x v="1"/>
      <x v="2"/>
      <x v="5"/>
      <x v="3"/>
      <x v="3"/>
      <x/>
      <x/>
      <x v="3"/>
    </i>
    <i r="1">
      <x v="155"/>
      <x v="2"/>
      <x v="1"/>
      <x v="2"/>
      <x v="5"/>
      <x v="3"/>
      <x v="3"/>
      <x v="4"/>
      <x/>
      <x v="3"/>
    </i>
    <i r="1">
      <x v="157"/>
      <x v="3"/>
      <x v="1"/>
      <x v="2"/>
      <x v="5"/>
      <x v="3"/>
      <x v="3"/>
      <x/>
      <x/>
      <x v="3"/>
    </i>
    <i r="1">
      <x v="164"/>
      <x/>
      <x v="1"/>
      <x v="2"/>
      <x v="5"/>
      <x v="3"/>
      <x v="3"/>
      <x/>
      <x/>
      <x v="3"/>
    </i>
    <i r="1">
      <x v="172"/>
      <x v="1"/>
      <x v="1"/>
      <x v="2"/>
      <x v="5"/>
      <x v="3"/>
      <x v="3"/>
      <x/>
      <x/>
      <x v="3"/>
    </i>
    <i r="1">
      <x v="185"/>
      <x v="6"/>
      <x v="1"/>
      <x v="2"/>
      <x v="5"/>
      <x v="3"/>
      <x v="3"/>
      <x/>
      <x/>
      <x v="3"/>
    </i>
    <i r="1">
      <x v="194"/>
      <x v="7"/>
      <x v="1"/>
      <x v="2"/>
      <x v="5"/>
      <x v="3"/>
      <x v="3"/>
      <x/>
      <x/>
      <x v="3"/>
    </i>
    <i r="1">
      <x v="199"/>
      <x/>
      <x v="1"/>
      <x v="2"/>
      <x v="5"/>
      <x v="3"/>
      <x v="3"/>
      <x/>
      <x/>
      <x v="3"/>
    </i>
    <i r="1">
      <x v="200"/>
      <x v="7"/>
      <x v="1"/>
      <x v="2"/>
      <x v="5"/>
      <x v="3"/>
      <x v="3"/>
      <x/>
      <x/>
      <x v="3"/>
    </i>
    <i r="1">
      <x v="202"/>
      <x v="7"/>
      <x v="1"/>
      <x v="2"/>
      <x v="5"/>
      <x v="3"/>
      <x v="3"/>
      <x v="4"/>
      <x/>
      <x v="3"/>
    </i>
    <i r="1">
      <x v="226"/>
      <x v="3"/>
      <x v="1"/>
      <x v="2"/>
      <x v="5"/>
      <x v="3"/>
      <x v="3"/>
      <x/>
      <x/>
      <x v="3"/>
    </i>
    <i r="1">
      <x v="238"/>
      <x/>
      <x v="1"/>
      <x v="2"/>
      <x v="5"/>
      <x v="3"/>
      <x v="3"/>
      <x/>
      <x/>
      <x v="3"/>
    </i>
    <i r="1">
      <x v="248"/>
      <x/>
      <x v="1"/>
      <x v="2"/>
      <x v="5"/>
      <x v="3"/>
      <x v="3"/>
      <x v="4"/>
      <x/>
      <x v="3"/>
    </i>
    <i r="1">
      <x v="257"/>
      <x v="2"/>
      <x v="1"/>
      <x v="2"/>
      <x v="5"/>
      <x v="3"/>
      <x v="3"/>
      <x/>
      <x/>
      <x v="3"/>
    </i>
    <i r="1">
      <x v="314"/>
      <x v="3"/>
      <x v="1"/>
      <x v="2"/>
      <x v="5"/>
      <x v="3"/>
      <x/>
      <x v="4"/>
      <x/>
      <x v="3"/>
    </i>
    <i r="1">
      <x v="317"/>
      <x v="7"/>
      <x v="1"/>
      <x v="2"/>
      <x v="5"/>
      <x v="3"/>
      <x v="3"/>
      <x/>
      <x/>
      <x v="3"/>
    </i>
    <i r="1">
      <x v="324"/>
      <x v="7"/>
      <x v="1"/>
      <x v="2"/>
      <x v="5"/>
      <x v="3"/>
      <x v="3"/>
      <x/>
      <x/>
      <x v="3"/>
    </i>
    <i r="1">
      <x v="332"/>
      <x v="2"/>
      <x v="1"/>
      <x v="2"/>
      <x v="5"/>
      <x v="3"/>
      <x v="3"/>
      <x v="4"/>
      <x/>
      <x v="3"/>
    </i>
    <i r="1">
      <x v="341"/>
      <x v="3"/>
      <x v="1"/>
      <x v="2"/>
      <x v="5"/>
      <x v="3"/>
      <x/>
      <x/>
      <x/>
      <x/>
    </i>
    <i r="1">
      <x v="342"/>
      <x v="5"/>
      <x v="1"/>
      <x v="2"/>
      <x v="5"/>
      <x v="3"/>
      <x v="3"/>
      <x/>
      <x/>
      <x v="3"/>
    </i>
    <i r="1">
      <x v="349"/>
      <x/>
      <x v="1"/>
      <x v="2"/>
      <x v="5"/>
      <x v="3"/>
      <x v="3"/>
      <x v="4"/>
      <x/>
      <x v="3"/>
    </i>
    <i r="1">
      <x v="350"/>
      <x v="4"/>
      <x v="1"/>
      <x v="2"/>
      <x v="5"/>
      <x v="3"/>
      <x v="3"/>
      <x v="4"/>
      <x/>
      <x v="3"/>
    </i>
    <i r="1">
      <x v="351"/>
      <x v="5"/>
      <x v="1"/>
      <x v="2"/>
      <x v="5"/>
      <x v="3"/>
      <x v="3"/>
      <x/>
      <x/>
      <x v="3"/>
    </i>
    <i r="1">
      <x v="354"/>
      <x v="4"/>
      <x v="1"/>
      <x v="2"/>
      <x v="5"/>
      <x v="3"/>
      <x v="3"/>
      <x v="4"/>
      <x/>
      <x v="3"/>
    </i>
    <i r="1">
      <x v="355"/>
      <x/>
      <x v="1"/>
      <x v="2"/>
      <x v="5"/>
      <x v="3"/>
      <x v="3"/>
      <x v="4"/>
      <x/>
      <x v="3"/>
    </i>
    <i r="1">
      <x v="357"/>
      <x v="6"/>
      <x v="1"/>
      <x v="2"/>
      <x v="5"/>
      <x v="3"/>
      <x v="3"/>
      <x/>
      <x/>
      <x v="3"/>
    </i>
    <i r="1">
      <x v="364"/>
      <x v="3"/>
      <x v="1"/>
      <x v="2"/>
      <x v="5"/>
      <x v="3"/>
      <x/>
      <x v="1"/>
      <x/>
      <x v="3"/>
    </i>
    <i r="1">
      <x v="366"/>
      <x v="5"/>
      <x v="1"/>
      <x v="2"/>
      <x v="5"/>
      <x v="3"/>
      <x v="3"/>
      <x/>
      <x/>
      <x v="3"/>
    </i>
    <i r="1">
      <x v="367"/>
      <x v="6"/>
      <x v="1"/>
      <x v="2"/>
      <x v="5"/>
      <x v="3"/>
      <x v="3"/>
      <x/>
      <x/>
      <x v="3"/>
    </i>
    <i r="1">
      <x v="371"/>
      <x/>
      <x v="1"/>
      <x v="2"/>
      <x v="5"/>
      <x v="3"/>
      <x v="3"/>
      <x v="4"/>
      <x/>
      <x v="3"/>
    </i>
    <i r="1">
      <x v="372"/>
      <x/>
      <x v="1"/>
      <x v="2"/>
      <x v="5"/>
      <x v="3"/>
      <x v="3"/>
      <x v="4"/>
      <x/>
      <x v="3"/>
    </i>
    <i r="1">
      <x v="373"/>
      <x/>
      <x v="1"/>
      <x v="2"/>
      <x v="5"/>
      <x v="3"/>
      <x v="3"/>
      <x/>
      <x/>
      <x v="3"/>
    </i>
    <i r="1">
      <x v="377"/>
      <x v="7"/>
      <x v="1"/>
      <x v="2"/>
      <x v="5"/>
      <x v="3"/>
      <x v="3"/>
      <x/>
      <x/>
      <x v="3"/>
    </i>
    <i r="1">
      <x v="379"/>
      <x v="5"/>
      <x v="1"/>
      <x v="2"/>
      <x v="5"/>
      <x v="3"/>
      <x v="3"/>
      <x/>
      <x/>
      <x/>
    </i>
    <i r="1">
      <x v="380"/>
      <x v="5"/>
      <x v="1"/>
      <x v="2"/>
      <x v="5"/>
      <x v="3"/>
      <x v="3"/>
      <x/>
      <x/>
      <x v="3"/>
    </i>
    <i r="1">
      <x v="382"/>
      <x v="4"/>
      <x v="1"/>
      <x v="2"/>
      <x v="5"/>
      <x v="3"/>
      <x v="3"/>
      <x/>
      <x/>
      <x v="3"/>
    </i>
    <i r="1">
      <x v="386"/>
      <x v="5"/>
      <x v="1"/>
      <x v="2"/>
      <x v="5"/>
      <x v="3"/>
      <x v="3"/>
      <x/>
      <x/>
      <x v="3"/>
    </i>
    <i r="1">
      <x v="393"/>
      <x v="4"/>
      <x v="1"/>
      <x v="2"/>
      <x v="5"/>
      <x v="3"/>
      <x v="3"/>
      <x/>
      <x/>
      <x v="3"/>
    </i>
    <i r="1">
      <x v="394"/>
      <x v="5"/>
      <x v="1"/>
      <x v="2"/>
      <x v="5"/>
      <x v="3"/>
      <x v="3"/>
      <x/>
      <x/>
      <x v="3"/>
    </i>
    <i r="1">
      <x v="395"/>
      <x v="4"/>
      <x v="1"/>
      <x v="2"/>
      <x v="5"/>
      <x v="3"/>
      <x v="3"/>
      <x v="4"/>
      <x/>
      <x v="3"/>
    </i>
    <i r="1">
      <x v="398"/>
      <x v="6"/>
      <x v="1"/>
      <x v="2"/>
      <x v="5"/>
      <x v="3"/>
      <x v="3"/>
      <x/>
      <x/>
      <x v="3"/>
    </i>
    <i r="1">
      <x v="402"/>
      <x v="1"/>
      <x v="1"/>
      <x v="2"/>
      <x v="5"/>
      <x v="3"/>
      <x v="3"/>
      <x/>
      <x/>
      <x v="3"/>
    </i>
    <i r="1">
      <x v="421"/>
      <x v="2"/>
      <x v="1"/>
      <x v="2"/>
      <x v="5"/>
      <x v="3"/>
      <x/>
      <x v="4"/>
      <x/>
      <x v="3"/>
    </i>
    <i>
      <x v="4"/>
      <x v="2"/>
      <x v="4"/>
      <x v="1"/>
      <x v="2"/>
      <x v="5"/>
      <x v="3"/>
      <x/>
      <x/>
      <x/>
      <x/>
    </i>
    <i r="1">
      <x v="4"/>
      <x/>
      <x v="1"/>
      <x v="2"/>
      <x v="5"/>
      <x v="3"/>
      <x/>
      <x/>
      <x/>
      <x/>
    </i>
    <i r="1">
      <x v="14"/>
      <x v="6"/>
      <x v="1"/>
      <x v="2"/>
      <x v="5"/>
      <x v="3"/>
      <x/>
      <x/>
      <x/>
      <x/>
    </i>
    <i r="1">
      <x v="15"/>
      <x v="3"/>
      <x v="1"/>
      <x v="2"/>
      <x v="5"/>
      <x v="3"/>
      <x/>
      <x/>
      <x/>
      <x/>
    </i>
    <i r="1">
      <x v="16"/>
      <x v="3"/>
      <x v="1"/>
      <x v="2"/>
      <x v="5"/>
      <x v="3"/>
      <x/>
      <x/>
      <x/>
      <x/>
    </i>
    <i r="1">
      <x v="20"/>
      <x v="6"/>
      <x v="1"/>
      <x v="2"/>
      <x v="5"/>
      <x v="3"/>
      <x/>
      <x/>
      <x/>
      <x/>
    </i>
    <i r="1">
      <x v="21"/>
      <x v="2"/>
      <x v="1"/>
      <x v="2"/>
      <x v="5"/>
      <x v="3"/>
      <x/>
      <x/>
      <x/>
      <x/>
    </i>
    <i r="1">
      <x v="23"/>
      <x v="6"/>
      <x v="1"/>
      <x v="2"/>
      <x v="5"/>
      <x v="3"/>
      <x/>
      <x/>
      <x/>
      <x/>
    </i>
    <i r="1">
      <x v="24"/>
      <x v="1"/>
      <x v="1"/>
      <x v="2"/>
      <x v="5"/>
      <x v="3"/>
      <x/>
      <x/>
      <x/>
      <x/>
    </i>
    <i r="1">
      <x v="25"/>
      <x v="5"/>
      <x v="1"/>
      <x v="2"/>
      <x v="5"/>
      <x v="3"/>
      <x/>
      <x/>
      <x/>
      <x/>
    </i>
    <i r="1">
      <x v="29"/>
      <x v="4"/>
      <x v="1"/>
      <x v="2"/>
      <x v="5"/>
      <x v="3"/>
      <x/>
      <x/>
      <x/>
      <x/>
    </i>
    <i r="1">
      <x v="33"/>
      <x v="2"/>
      <x v="1"/>
      <x v="2"/>
      <x v="5"/>
      <x v="3"/>
      <x/>
      <x/>
      <x/>
      <x/>
    </i>
    <i r="1">
      <x v="152"/>
      <x v="3"/>
      <x v="1"/>
      <x v="2"/>
      <x v="5"/>
      <x v="3"/>
      <x/>
      <x/>
      <x/>
      <x/>
    </i>
    <i r="1">
      <x v="205"/>
      <x v="3"/>
      <x v="1"/>
      <x v="2"/>
      <x v="5"/>
      <x v="3"/>
      <x/>
      <x/>
      <x/>
      <x/>
    </i>
    <i r="1">
      <x v="207"/>
      <x v="7"/>
      <x v="1"/>
      <x v="2"/>
      <x v="5"/>
      <x v="3"/>
      <x/>
      <x/>
      <x/>
      <x/>
    </i>
    <i r="1">
      <x v="212"/>
      <x v="7"/>
      <x v="1"/>
      <x v="2"/>
      <x v="5"/>
      <x v="3"/>
      <x/>
      <x/>
      <x/>
      <x/>
    </i>
    <i r="1">
      <x v="213"/>
      <x/>
      <x v="1"/>
      <x v="2"/>
      <x v="5"/>
      <x v="3"/>
      <x/>
      <x/>
      <x/>
      <x/>
    </i>
    <i r="1">
      <x v="214"/>
      <x v="5"/>
      <x v="1"/>
      <x v="2"/>
      <x v="5"/>
      <x v="3"/>
      <x/>
      <x/>
      <x/>
      <x/>
    </i>
    <i r="1">
      <x v="218"/>
      <x v="5"/>
      <x v="1"/>
      <x v="2"/>
      <x v="5"/>
      <x v="3"/>
      <x/>
      <x/>
      <x/>
      <x/>
    </i>
    <i r="1">
      <x v="220"/>
      <x v="4"/>
      <x v="1"/>
      <x v="2"/>
      <x v="5"/>
      <x v="3"/>
      <x/>
      <x/>
      <x/>
      <x/>
    </i>
    <i r="1">
      <x v="225"/>
      <x/>
      <x v="1"/>
      <x v="2"/>
      <x v="5"/>
      <x v="3"/>
      <x/>
      <x/>
      <x/>
      <x/>
    </i>
    <i r="1">
      <x v="228"/>
      <x v="2"/>
      <x v="1"/>
      <x v="2"/>
      <x v="5"/>
      <x v="3"/>
      <x/>
      <x/>
      <x/>
      <x/>
    </i>
    <i r="1">
      <x v="232"/>
      <x v="1"/>
      <x v="1"/>
      <x v="2"/>
      <x v="5"/>
      <x v="3"/>
      <x/>
      <x/>
      <x/>
      <x/>
    </i>
    <i r="1">
      <x v="234"/>
      <x v="1"/>
      <x v="1"/>
      <x v="2"/>
      <x v="5"/>
      <x v="3"/>
      <x/>
      <x/>
      <x/>
      <x/>
    </i>
    <i r="1">
      <x v="239"/>
      <x v="7"/>
      <x v="1"/>
      <x v="2"/>
      <x v="5"/>
      <x v="3"/>
      <x/>
      <x/>
      <x/>
      <x/>
    </i>
    <i r="1">
      <x v="240"/>
      <x/>
      <x v="1"/>
      <x v="2"/>
      <x v="5"/>
      <x v="3"/>
      <x/>
      <x/>
      <x/>
      <x/>
    </i>
    <i r="1">
      <x v="242"/>
      <x/>
      <x v="1"/>
      <x v="2"/>
      <x v="5"/>
      <x v="3"/>
      <x/>
      <x/>
      <x/>
      <x/>
    </i>
    <i r="1">
      <x v="245"/>
      <x v="2"/>
      <x v="1"/>
      <x v="2"/>
      <x v="5"/>
      <x v="3"/>
      <x/>
      <x/>
      <x/>
      <x/>
    </i>
    <i r="1">
      <x v="246"/>
      <x v="6"/>
      <x v="1"/>
      <x v="2"/>
      <x v="5"/>
      <x v="3"/>
      <x/>
      <x/>
      <x/>
      <x/>
    </i>
    <i r="1">
      <x v="252"/>
      <x v="1"/>
      <x v="1"/>
      <x v="2"/>
      <x v="5"/>
      <x v="3"/>
      <x/>
      <x/>
      <x/>
      <x/>
    </i>
    <i r="1">
      <x v="255"/>
      <x v="5"/>
      <x v="1"/>
      <x v="2"/>
      <x v="5"/>
      <x v="3"/>
      <x/>
      <x/>
      <x/>
      <x/>
    </i>
    <i r="1">
      <x v="256"/>
      <x v="7"/>
      <x v="1"/>
      <x v="2"/>
      <x v="5"/>
      <x v="3"/>
      <x/>
      <x/>
      <x/>
      <x/>
    </i>
    <i r="1">
      <x v="258"/>
      <x v="3"/>
      <x v="1"/>
      <x v="2"/>
      <x v="5"/>
      <x v="3"/>
      <x/>
      <x/>
      <x/>
      <x/>
    </i>
    <i r="1">
      <x v="259"/>
      <x v="7"/>
      <x v="1"/>
      <x v="2"/>
      <x v="5"/>
      <x v="3"/>
      <x/>
      <x/>
      <x/>
      <x/>
    </i>
    <i r="1">
      <x v="261"/>
      <x/>
      <x v="1"/>
      <x v="2"/>
      <x v="5"/>
      <x v="3"/>
      <x/>
      <x/>
      <x/>
      <x/>
    </i>
    <i r="1">
      <x v="263"/>
      <x v="7"/>
      <x v="1"/>
      <x v="2"/>
      <x v="5"/>
      <x v="3"/>
      <x/>
      <x/>
      <x/>
      <x/>
    </i>
    <i r="1">
      <x v="264"/>
      <x v="2"/>
      <x v="1"/>
      <x v="2"/>
      <x v="5"/>
      <x v="3"/>
      <x/>
      <x/>
      <x/>
      <x/>
    </i>
    <i r="1">
      <x v="268"/>
      <x v="6"/>
      <x v="1"/>
      <x v="2"/>
      <x v="5"/>
      <x v="3"/>
      <x/>
      <x/>
      <x/>
      <x/>
    </i>
    <i r="1">
      <x v="270"/>
      <x v="6"/>
      <x v="1"/>
      <x v="2"/>
      <x v="5"/>
      <x v="3"/>
      <x/>
      <x/>
      <x/>
      <x/>
    </i>
    <i r="1">
      <x v="274"/>
      <x v="7"/>
      <x v="1"/>
      <x v="2"/>
      <x v="5"/>
      <x v="3"/>
      <x/>
      <x/>
      <x/>
      <x/>
    </i>
    <i r="1">
      <x v="285"/>
      <x v="1"/>
      <x v="1"/>
      <x v="2"/>
      <x v="5"/>
      <x v="3"/>
      <x/>
      <x/>
      <x/>
      <x/>
    </i>
    <i r="1">
      <x v="287"/>
      <x v="6"/>
      <x v="1"/>
      <x v="2"/>
      <x v="5"/>
      <x v="3"/>
      <x/>
      <x/>
      <x/>
      <x/>
    </i>
    <i r="1">
      <x v="288"/>
      <x/>
      <x v="1"/>
      <x v="2"/>
      <x v="5"/>
      <x v="3"/>
      <x/>
      <x/>
      <x/>
      <x/>
    </i>
    <i r="1">
      <x v="291"/>
      <x/>
      <x v="1"/>
      <x v="2"/>
      <x v="5"/>
      <x v="3"/>
      <x/>
      <x/>
      <x/>
      <x/>
    </i>
    <i r="1">
      <x v="318"/>
      <x v="6"/>
      <x v="1"/>
      <x v="2"/>
      <x v="5"/>
      <x v="3"/>
      <x/>
      <x/>
      <x/>
      <x/>
    </i>
    <i r="1">
      <x v="348"/>
      <x/>
      <x v="1"/>
      <x v="2"/>
      <x v="5"/>
      <x v="3"/>
      <x/>
      <x/>
      <x/>
      <x/>
    </i>
    <i t="grand">
      <x/>
    </i>
  </rowItems>
  <colFields count="1">
    <field x="-2"/>
  </colFields>
  <colItems count="5">
    <i>
      <x/>
    </i>
    <i i="1">
      <x v="1"/>
    </i>
    <i i="2">
      <x v="2"/>
    </i>
    <i i="3">
      <x v="3"/>
    </i>
    <i i="4">
      <x v="4"/>
    </i>
  </colItems>
  <pageFields count="4">
    <pageField fld="0" hier="0"/>
    <pageField fld="136" hier="0"/>
    <pageField fld="137" hier="0"/>
    <pageField fld="138" hier="0"/>
  </pageFields>
  <dataFields count="5">
    <dataField name="Helårs vug." fld="120" baseField="0" baseItem="0"/>
    <dataField name="Helårs smb." fld="121" baseField="0" baseItem="0"/>
    <dataField name="Helårs bhv." fld="122" baseField="0" baseItem="0"/>
    <dataField name="Forplejning 2008." fld="134" baseField="0" baseItem="0" numFmtId="3"/>
    <dataField name="gennemsnit pr barn." fld="139" baseField="0" baseItem="0" numFmtId="4"/>
  </dataFields>
  <formats count="113">
    <format dxfId="705">
      <pivotArea outline="0" fieldPosition="0">
        <references count="1">
          <reference field="4294967294" count="1" selected="0">
            <x v="3"/>
          </reference>
        </references>
      </pivotArea>
    </format>
    <format dxfId="704">
      <pivotArea type="topRight" dataOnly="0" labelOnly="1" outline="0" offset="D1" fieldPosition="0"/>
    </format>
    <format dxfId="703">
      <pivotArea outline="0" fieldPosition="0">
        <references count="1">
          <reference field="4294967294" count="1" selected="0">
            <x v="0"/>
          </reference>
        </references>
      </pivotArea>
    </format>
    <format dxfId="702">
      <pivotArea type="topRight" dataOnly="0" labelOnly="1" outline="0" offset="H1" fieldPosition="0"/>
    </format>
    <format dxfId="701">
      <pivotArea dataOnly="0" labelOnly="1" outline="0" fieldPosition="0">
        <references count="1">
          <reference field="4294967294" count="1">
            <x v="0"/>
          </reference>
        </references>
      </pivotArea>
    </format>
    <format dxfId="700">
      <pivotArea outline="0" fieldPosition="0">
        <references count="1">
          <reference field="4294967294" count="1" selected="0">
            <x v="3"/>
          </reference>
        </references>
      </pivotArea>
    </format>
    <format dxfId="699">
      <pivotArea type="topRight" dataOnly="0" labelOnly="1" outline="0" offset="V1" fieldPosition="0"/>
    </format>
    <format dxfId="698">
      <pivotArea dataOnly="0" labelOnly="1" outline="0" fieldPosition="0">
        <references count="1">
          <reference field="4294967294" count="1">
            <x v="3"/>
          </reference>
        </references>
      </pivotArea>
    </format>
    <format dxfId="697">
      <pivotArea field="0" type="button" dataOnly="0" labelOnly="1" outline="0" axis="axisPage" fieldPosition="0"/>
    </format>
    <format dxfId="696">
      <pivotArea field="118" type="button" dataOnly="0" labelOnly="1" outline="0" axis="axisRow" fieldPosition="0"/>
    </format>
    <format dxfId="695">
      <pivotArea field="1" type="button" dataOnly="0" labelOnly="1" outline="0" axis="axisRow" fieldPosition="1"/>
    </format>
    <format dxfId="694">
      <pivotArea field="3" type="button" dataOnly="0" labelOnly="1" outline="0" axis="axisRow" fieldPosition="2"/>
    </format>
    <format dxfId="693">
      <pivotArea dataOnly="0" labelOnly="1" outline="0" fieldPosition="0">
        <references count="1">
          <reference field="4294967294" count="0"/>
        </references>
      </pivotArea>
    </format>
    <format dxfId="692">
      <pivotArea field="0" type="button" dataOnly="0" labelOnly="1" outline="0" axis="axisPage" fieldPosition="0"/>
    </format>
    <format dxfId="691">
      <pivotArea field="118" type="button" dataOnly="0" labelOnly="1" outline="0" axis="axisRow" fieldPosition="0"/>
    </format>
    <format dxfId="690">
      <pivotArea field="1" type="button" dataOnly="0" labelOnly="1" outline="0" axis="axisRow" fieldPosition="1"/>
    </format>
    <format dxfId="689">
      <pivotArea field="3" type="button" dataOnly="0" labelOnly="1" outline="0" axis="axisRow" fieldPosition="2"/>
    </format>
    <format dxfId="688">
      <pivotArea field="24" type="button" dataOnly="0" labelOnly="1" outline="0" axis="axisRow" fieldPosition="3"/>
    </format>
    <format dxfId="687">
      <pivotArea field="25" type="button" dataOnly="0" labelOnly="1" outline="0" axis="axisRow" fieldPosition="4"/>
    </format>
    <format dxfId="686">
      <pivotArea field="26" type="button" dataOnly="0" labelOnly="1" outline="0" axis="axisRow" fieldPosition="5"/>
    </format>
    <format dxfId="685">
      <pivotArea field="27" type="button" dataOnly="0" labelOnly="1" outline="0" axis="axisRow" fieldPosition="6"/>
    </format>
    <format dxfId="684">
      <pivotArea field="29" type="button" dataOnly="0" labelOnly="1" outline="0" axis="axisRow" fieldPosition="7"/>
    </format>
    <format dxfId="683">
      <pivotArea field="30" type="button" dataOnly="0" labelOnly="1" outline="0" axis="axisRow" fieldPosition="8"/>
    </format>
    <format dxfId="682">
      <pivotArea field="31" type="button" dataOnly="0" labelOnly="1" outline="0" axis="axisRow" fieldPosition="9"/>
    </format>
    <format dxfId="681">
      <pivotArea field="32" type="button" dataOnly="0" labelOnly="1" outline="0" axis="axisRow" fieldPosition="10"/>
    </format>
    <format dxfId="680">
      <pivotArea dataOnly="0" labelOnly="1" outline="0" fieldPosition="0">
        <references count="1">
          <reference field="4294967294" count="0"/>
        </references>
      </pivotArea>
    </format>
    <format dxfId="679">
      <pivotArea outline="0" fieldPosition="0">
        <references count="1">
          <reference field="4294967294" count="1" selected="0">
            <x v="4"/>
          </reference>
        </references>
      </pivotArea>
    </format>
    <format dxfId="678">
      <pivotArea dataOnly="0" labelOnly="1" outline="0" fieldPosition="0">
        <references count="8">
          <reference field="1" count="1" selected="0">
            <x v="51"/>
          </reference>
          <reference field="3" count="1" selected="0">
            <x v="2"/>
          </reference>
          <reference field="24" count="1" selected="0">
            <x v="0"/>
          </reference>
          <reference field="25" count="1" selected="0">
            <x v="0"/>
          </reference>
          <reference field="26" count="1" selected="0">
            <x v="0"/>
          </reference>
          <reference field="27" count="1" selected="0">
            <x v="0"/>
          </reference>
          <reference field="29" count="0"/>
          <reference field="118" count="1" selected="0">
            <x v="0"/>
          </reference>
        </references>
      </pivotArea>
    </format>
    <format dxfId="677">
      <pivotArea dataOnly="0" labelOnly="1" outline="0" fieldPosition="0">
        <references count="8">
          <reference field="1" count="1" selected="0">
            <x v="26"/>
          </reference>
          <reference field="3" count="1" selected="0">
            <x v="6"/>
          </reference>
          <reference field="24" count="1" selected="0">
            <x v="1"/>
          </reference>
          <reference field="25" count="1" selected="0">
            <x v="2"/>
          </reference>
          <reference field="26" count="1" selected="0">
            <x v="5"/>
          </reference>
          <reference field="27" count="1" selected="0">
            <x v="3"/>
          </reference>
          <reference field="29" count="0"/>
          <reference field="118" count="1" selected="0">
            <x v="2"/>
          </reference>
        </references>
      </pivotArea>
    </format>
    <format dxfId="676">
      <pivotArea dataOnly="0" labelOnly="1" outline="0" fieldPosition="0">
        <references count="8">
          <reference field="1" count="1" selected="0">
            <x v="92"/>
          </reference>
          <reference field="3" count="1" selected="0">
            <x v="5"/>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75">
      <pivotArea dataOnly="0" labelOnly="1" outline="0" offset="H256" fieldPosition="0">
        <references count="1">
          <reference field="118" count="1" defaultSubtotal="1">
            <x v="0"/>
          </reference>
        </references>
      </pivotArea>
    </format>
    <format dxfId="674">
      <pivotArea dataOnly="0" labelOnly="1" outline="0" fieldPosition="0">
        <references count="8">
          <reference field="1" count="1" selected="0">
            <x v="35"/>
          </reference>
          <reference field="3" count="1" selected="0">
            <x v="0"/>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73">
      <pivotArea dataOnly="0" labelOnly="1" outline="0" fieldPosition="0">
        <references count="8">
          <reference field="1" count="1" selected="0">
            <x v="37"/>
          </reference>
          <reference field="3" count="1" selected="0">
            <x v="5"/>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72">
      <pivotArea dataOnly="0" labelOnly="1" outline="0" fieldPosition="0">
        <references count="8">
          <reference field="1" count="1" selected="0">
            <x v="38"/>
          </reference>
          <reference field="3" count="1" selected="0">
            <x v="7"/>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71">
      <pivotArea dataOnly="0" labelOnly="1" outline="0" fieldPosition="0">
        <references count="8">
          <reference field="1" count="1" selected="0">
            <x v="42"/>
          </reference>
          <reference field="3" count="1" selected="0">
            <x v="3"/>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70">
      <pivotArea dataOnly="0" labelOnly="1" outline="0" fieldPosition="0">
        <references count="8">
          <reference field="1" count="1" selected="0">
            <x v="43"/>
          </reference>
          <reference field="3" count="1" selected="0">
            <x v="4"/>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69">
      <pivotArea dataOnly="0" labelOnly="1" outline="0" fieldPosition="0">
        <references count="8">
          <reference field="1" count="1" selected="0">
            <x v="46"/>
          </reference>
          <reference field="3" count="1" selected="0">
            <x v="7"/>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68">
      <pivotArea dataOnly="0" labelOnly="1" outline="0" fieldPosition="0">
        <references count="8">
          <reference field="1" count="1" selected="0">
            <x v="47"/>
          </reference>
          <reference field="3" count="1" selected="0">
            <x v="5"/>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67">
      <pivotArea dataOnly="0" labelOnly="1" outline="0" fieldPosition="0">
        <references count="8">
          <reference field="1" count="1" selected="0">
            <x v="48"/>
          </reference>
          <reference field="3" count="1" selected="0">
            <x v="4"/>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66">
      <pivotArea dataOnly="0" labelOnly="1" outline="0" fieldPosition="0">
        <references count="8">
          <reference field="1" count="1" selected="0">
            <x v="49"/>
          </reference>
          <reference field="3" count="1" selected="0">
            <x v="0"/>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65">
      <pivotArea dataOnly="0" labelOnly="1" outline="0" fieldPosition="0">
        <references count="8">
          <reference field="1" count="1" selected="0">
            <x v="54"/>
          </reference>
          <reference field="3" count="1" selected="0">
            <x v="5"/>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64">
      <pivotArea dataOnly="0" labelOnly="1" outline="0" fieldPosition="0">
        <references count="8">
          <reference field="1" count="1" selected="0">
            <x v="55"/>
          </reference>
          <reference field="3" count="1" selected="0">
            <x v="2"/>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63">
      <pivotArea dataOnly="0" labelOnly="1" outline="0" fieldPosition="0">
        <references count="8">
          <reference field="1" count="1" selected="0">
            <x v="57"/>
          </reference>
          <reference field="3" count="1" selected="0">
            <x v="1"/>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62">
      <pivotArea dataOnly="0" labelOnly="1" outline="0" fieldPosition="0">
        <references count="8">
          <reference field="1" count="1" selected="0">
            <x v="58"/>
          </reference>
          <reference field="3" count="1" selected="0">
            <x v="5"/>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61">
      <pivotArea dataOnly="0" labelOnly="1" outline="0" fieldPosition="0">
        <references count="8">
          <reference field="1" count="1" selected="0">
            <x v="60"/>
          </reference>
          <reference field="3" count="1" selected="0">
            <x v="5"/>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60">
      <pivotArea dataOnly="0" labelOnly="1" outline="0" fieldPosition="0">
        <references count="8">
          <reference field="1" count="1" selected="0">
            <x v="61"/>
          </reference>
          <reference field="3" count="1" selected="0">
            <x v="7"/>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59">
      <pivotArea dataOnly="0" labelOnly="1" outline="0" fieldPosition="0">
        <references count="8">
          <reference field="1" count="1" selected="0">
            <x v="71"/>
          </reference>
          <reference field="3" count="1" selected="0">
            <x v="2"/>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58">
      <pivotArea dataOnly="0" labelOnly="1" outline="0" fieldPosition="0">
        <references count="8">
          <reference field="1" count="1" selected="0">
            <x v="73"/>
          </reference>
          <reference field="3" count="1" selected="0">
            <x v="5"/>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57">
      <pivotArea dataOnly="0" labelOnly="1" outline="0" fieldPosition="0">
        <references count="8">
          <reference field="1" count="1" selected="0">
            <x v="76"/>
          </reference>
          <reference field="3" count="1" selected="0">
            <x v="5"/>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56">
      <pivotArea dataOnly="0" labelOnly="1" outline="0" fieldPosition="0">
        <references count="8">
          <reference field="1" count="1" selected="0">
            <x v="77"/>
          </reference>
          <reference field="3" count="1" selected="0">
            <x v="5"/>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55">
      <pivotArea dataOnly="0" labelOnly="1" outline="0" fieldPosition="0">
        <references count="8">
          <reference field="1" count="1" selected="0">
            <x v="78"/>
          </reference>
          <reference field="3" count="1" selected="0">
            <x v="1"/>
          </reference>
          <reference field="24" count="1" selected="0">
            <x v="0"/>
          </reference>
          <reference field="25" count="1" selected="0">
            <x v="0"/>
          </reference>
          <reference field="26" count="1" selected="0">
            <x v="0"/>
          </reference>
          <reference field="27" count="1" selected="0">
            <x v="0"/>
          </reference>
          <reference field="29" count="1">
            <x v="1"/>
          </reference>
          <reference field="118" count="1" selected="0">
            <x v="0"/>
          </reference>
        </references>
      </pivotArea>
    </format>
    <format dxfId="654">
      <pivotArea dataOnly="0" labelOnly="1" outline="0" fieldPosition="0">
        <references count="8">
          <reference field="1" count="1" selected="0">
            <x v="79"/>
          </reference>
          <reference field="3" count="1" selected="0">
            <x v="3"/>
          </reference>
          <reference field="24" count="1" selected="0">
            <x v="0"/>
          </reference>
          <reference field="25" count="1" selected="0">
            <x v="0"/>
          </reference>
          <reference field="26" count="1" selected="0">
            <x v="0"/>
          </reference>
          <reference field="27" count="1" selected="0">
            <x v="0"/>
          </reference>
          <reference field="29" count="1">
            <x v="5"/>
          </reference>
          <reference field="118" count="1" selected="0">
            <x v="0"/>
          </reference>
        </references>
      </pivotArea>
    </format>
    <format dxfId="653">
      <pivotArea dataOnly="0" labelOnly="1" outline="0" fieldPosition="0">
        <references count="8">
          <reference field="1" count="1" selected="0">
            <x v="80"/>
          </reference>
          <reference field="3" count="1" selected="0">
            <x v="0"/>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52">
      <pivotArea dataOnly="0" labelOnly="1" outline="0" fieldPosition="0">
        <references count="8">
          <reference field="1" count="1" selected="0">
            <x v="81"/>
          </reference>
          <reference field="3" count="1" selected="0">
            <x v="7"/>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51">
      <pivotArea dataOnly="0" labelOnly="1" outline="0" fieldPosition="0">
        <references count="8">
          <reference field="1" count="1" selected="0">
            <x v="88"/>
          </reference>
          <reference field="3" count="1" selected="0">
            <x v="0"/>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50">
      <pivotArea dataOnly="0" labelOnly="1" outline="0" fieldPosition="0">
        <references count="8">
          <reference field="1" count="1" selected="0">
            <x v="89"/>
          </reference>
          <reference field="3" count="1" selected="0">
            <x v="0"/>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49">
      <pivotArea dataOnly="0" labelOnly="1" outline="0" fieldPosition="0">
        <references count="8">
          <reference field="1" count="1" selected="0">
            <x v="98"/>
          </reference>
          <reference field="3" count="1" selected="0">
            <x v="7"/>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48">
      <pivotArea dataOnly="0" labelOnly="1" outline="0" fieldPosition="0">
        <references count="8">
          <reference field="1" count="1" selected="0">
            <x v="100"/>
          </reference>
          <reference field="3" count="1" selected="0">
            <x v="2"/>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47">
      <pivotArea dataOnly="0" labelOnly="1" outline="0" fieldPosition="0">
        <references count="8">
          <reference field="1" count="1" selected="0">
            <x v="103"/>
          </reference>
          <reference field="3" count="1" selected="0">
            <x v="6"/>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46">
      <pivotArea dataOnly="0" labelOnly="1" outline="0" fieldPosition="0">
        <references count="8">
          <reference field="1" count="1" selected="0">
            <x v="107"/>
          </reference>
          <reference field="3" count="1" selected="0">
            <x v="0"/>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45">
      <pivotArea dataOnly="0" labelOnly="1" outline="0" fieldPosition="0">
        <references count="8">
          <reference field="1" count="1" selected="0">
            <x v="111"/>
          </reference>
          <reference field="3" count="1" selected="0">
            <x v="0"/>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44">
      <pivotArea dataOnly="0" labelOnly="1" outline="0" fieldPosition="0">
        <references count="8">
          <reference field="1" count="1" selected="0">
            <x v="112"/>
          </reference>
          <reference field="3" count="1" selected="0">
            <x v="5"/>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43">
      <pivotArea dataOnly="0" labelOnly="1" outline="0" fieldPosition="0">
        <references count="8">
          <reference field="1" count="1" selected="0">
            <x v="121"/>
          </reference>
          <reference field="3" count="1" selected="0">
            <x v="7"/>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42">
      <pivotArea dataOnly="0" labelOnly="1" outline="0" fieldPosition="0">
        <references count="8">
          <reference field="1" count="1" selected="0">
            <x v="122"/>
          </reference>
          <reference field="3" count="1" selected="0">
            <x v="3"/>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41">
      <pivotArea dataOnly="0" labelOnly="1" outline="0" fieldPosition="0">
        <references count="8">
          <reference field="1" count="1" selected="0">
            <x v="126"/>
          </reference>
          <reference field="3" count="1" selected="0">
            <x v="2"/>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40">
      <pivotArea dataOnly="0" labelOnly="1" outline="0" fieldPosition="0">
        <references count="8">
          <reference field="1" count="1" selected="0">
            <x v="127"/>
          </reference>
          <reference field="3" count="1" selected="0">
            <x v="5"/>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39">
      <pivotArea dataOnly="0" labelOnly="1" outline="0" fieldPosition="0">
        <references count="8">
          <reference field="1" count="1" selected="0">
            <x v="128"/>
          </reference>
          <reference field="3" count="1" selected="0">
            <x v="7"/>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38">
      <pivotArea dataOnly="0" labelOnly="1" outline="0" fieldPosition="0">
        <references count="8">
          <reference field="1" count="1" selected="0">
            <x v="130"/>
          </reference>
          <reference field="3" count="1" selected="0">
            <x v="5"/>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37">
      <pivotArea dataOnly="0" labelOnly="1" outline="0" fieldPosition="0">
        <references count="8">
          <reference field="1" count="1" selected="0">
            <x v="131"/>
          </reference>
          <reference field="3" count="1" selected="0">
            <x v="5"/>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36">
      <pivotArea dataOnly="0" labelOnly="1" outline="0" fieldPosition="0">
        <references count="8">
          <reference field="1" count="1" selected="0">
            <x v="132"/>
          </reference>
          <reference field="3" count="1" selected="0">
            <x v="7"/>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35">
      <pivotArea dataOnly="0" labelOnly="1" outline="0" fieldPosition="0">
        <references count="8">
          <reference field="1" count="1" selected="0">
            <x v="136"/>
          </reference>
          <reference field="3" count="1" selected="0">
            <x v="2"/>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34">
      <pivotArea dataOnly="0" labelOnly="1" outline="0" fieldPosition="0">
        <references count="8">
          <reference field="1" count="1" selected="0">
            <x v="189"/>
          </reference>
          <reference field="3" count="1" selected="0">
            <x v="7"/>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33">
      <pivotArea dataOnly="0" labelOnly="1" outline="0" fieldPosition="0">
        <references count="8">
          <reference field="1" count="1" selected="0">
            <x v="306"/>
          </reference>
          <reference field="3" count="1" selected="0">
            <x v="5"/>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0"/>
          </reference>
        </references>
      </pivotArea>
    </format>
    <format dxfId="632">
      <pivotArea dataOnly="0" labelOnly="1" outline="0" fieldPosition="0">
        <references count="8">
          <reference field="1" count="1" selected="0">
            <x v="307"/>
          </reference>
          <reference field="3" count="1" selected="0">
            <x v="0"/>
          </reference>
          <reference field="24" count="1" selected="0">
            <x v="0"/>
          </reference>
          <reference field="25" count="1" selected="0">
            <x v="0"/>
          </reference>
          <reference field="26" count="1" selected="0">
            <x v="0"/>
          </reference>
          <reference field="27" count="1" selected="0">
            <x v="0"/>
          </reference>
          <reference field="29" count="1">
            <x v="3"/>
          </reference>
          <reference field="118" count="1" selected="0">
            <x v="0"/>
          </reference>
        </references>
      </pivotArea>
    </format>
    <format dxfId="631">
      <pivotArea dataOnly="0" labelOnly="1" outline="0" fieldPosition="0">
        <references count="8">
          <reference field="1" count="1" selected="0">
            <x v="10"/>
          </reference>
          <reference field="3" count="1" selected="0">
            <x v="0"/>
          </reference>
          <reference field="24" count="1" selected="0">
            <x v="0"/>
          </reference>
          <reference field="25" count="1" selected="0">
            <x v="2"/>
          </reference>
          <reference field="26" count="1" selected="0">
            <x v="3"/>
          </reference>
          <reference field="27" count="1" selected="0">
            <x v="3"/>
          </reference>
          <reference field="29" count="1">
            <x v="0"/>
          </reference>
          <reference field="118" count="1" selected="0">
            <x v="2"/>
          </reference>
        </references>
      </pivotArea>
    </format>
    <format dxfId="630">
      <pivotArea dataOnly="0" labelOnly="1" outline="0" fieldPosition="0">
        <references count="8">
          <reference field="1" count="1" selected="0">
            <x v="13"/>
          </reference>
          <reference field="3" count="1" selected="0">
            <x v="2"/>
          </reference>
          <reference field="24" count="1" selected="0">
            <x v="1"/>
          </reference>
          <reference field="25" count="1" selected="0">
            <x v="2"/>
          </reference>
          <reference field="26" count="1" selected="0">
            <x v="5"/>
          </reference>
          <reference field="27" count="1" selected="0">
            <x v="3"/>
          </reference>
          <reference field="29" count="1">
            <x v="3"/>
          </reference>
          <reference field="118" count="1" selected="0">
            <x v="2"/>
          </reference>
        </references>
      </pivotArea>
    </format>
    <format dxfId="629">
      <pivotArea dataOnly="0" labelOnly="1" outline="0" fieldPosition="0">
        <references count="8">
          <reference field="1" count="1" selected="0">
            <x v="186"/>
          </reference>
          <reference field="3" count="1" selected="0">
            <x v="6"/>
          </reference>
          <reference field="24" count="1" selected="0">
            <x v="1"/>
          </reference>
          <reference field="25" count="1" selected="0">
            <x v="0"/>
          </reference>
          <reference field="26" count="1" selected="0">
            <x v="5"/>
          </reference>
          <reference field="27" count="1" selected="0">
            <x v="3"/>
          </reference>
          <reference field="29" count="1">
            <x v="2"/>
          </reference>
          <reference field="118" count="1" selected="0">
            <x v="2"/>
          </reference>
        </references>
      </pivotArea>
    </format>
    <format dxfId="628">
      <pivotArea dataOnly="0" labelOnly="1" outline="0" fieldPosition="0">
        <references count="8">
          <reference field="1" count="1" selected="0">
            <x v="187"/>
          </reference>
          <reference field="3" count="1" selected="0">
            <x v="4"/>
          </reference>
          <reference field="24" count="1" selected="0">
            <x v="1"/>
          </reference>
          <reference field="25" count="1" selected="0">
            <x v="2"/>
          </reference>
          <reference field="26" count="1" selected="0">
            <x v="5"/>
          </reference>
          <reference field="27" count="1" selected="0">
            <x v="3"/>
          </reference>
          <reference field="29" count="1">
            <x v="3"/>
          </reference>
          <reference field="118" count="1" selected="0">
            <x v="2"/>
          </reference>
        </references>
      </pivotArea>
    </format>
    <format dxfId="627">
      <pivotArea dataOnly="0" labelOnly="1" outline="0" fieldPosition="0">
        <references count="8">
          <reference field="1" count="1" selected="0">
            <x v="203"/>
          </reference>
          <reference field="3" count="1" selected="0">
            <x v="0"/>
          </reference>
          <reference field="24" count="1" selected="0">
            <x v="0"/>
          </reference>
          <reference field="25" count="1" selected="0">
            <x v="0"/>
          </reference>
          <reference field="26" count="1" selected="0">
            <x v="5"/>
          </reference>
          <reference field="27" count="1" selected="0">
            <x v="0"/>
          </reference>
          <reference field="29" count="1">
            <x v="0"/>
          </reference>
          <reference field="118" count="1" selected="0">
            <x v="2"/>
          </reference>
        </references>
      </pivotArea>
    </format>
    <format dxfId="626">
      <pivotArea dataOnly="0" labelOnly="1" outline="0" fieldPosition="0">
        <references count="8">
          <reference field="1" count="1" selected="0">
            <x v="206"/>
          </reference>
          <reference field="3" count="1" selected="0">
            <x v="2"/>
          </reference>
          <reference field="24" count="1" selected="0">
            <x v="1"/>
          </reference>
          <reference field="25" count="1" selected="0">
            <x v="2"/>
          </reference>
          <reference field="26" count="1" selected="0">
            <x v="5"/>
          </reference>
          <reference field="27" count="1" selected="0">
            <x v="3"/>
          </reference>
          <reference field="29" count="1">
            <x v="3"/>
          </reference>
          <reference field="118" count="1" selected="0">
            <x v="2"/>
          </reference>
        </references>
      </pivotArea>
    </format>
    <format dxfId="625">
      <pivotArea dataOnly="0" labelOnly="1" outline="0" fieldPosition="0">
        <references count="8">
          <reference field="1" count="1" selected="0">
            <x v="265"/>
          </reference>
          <reference field="3" count="1" selected="0">
            <x v="7"/>
          </reference>
          <reference field="24" count="1" selected="0">
            <x v="1"/>
          </reference>
          <reference field="25" count="1" selected="0">
            <x v="2"/>
          </reference>
          <reference field="26" count="1" selected="0">
            <x v="4"/>
          </reference>
          <reference field="27" count="1" selected="0">
            <x v="3"/>
          </reference>
          <reference field="29" count="1">
            <x v="0"/>
          </reference>
          <reference field="118" count="1" selected="0">
            <x v="2"/>
          </reference>
        </references>
      </pivotArea>
    </format>
    <format dxfId="624">
      <pivotArea dataOnly="0" labelOnly="1" outline="0" fieldPosition="0">
        <references count="8">
          <reference field="1" count="1" selected="0">
            <x v="276"/>
          </reference>
          <reference field="3" count="1" selected="0">
            <x v="5"/>
          </reference>
          <reference field="24" count="1" selected="0">
            <x v="1"/>
          </reference>
          <reference field="25" count="1" selected="0">
            <x v="2"/>
          </reference>
          <reference field="26" count="1" selected="0">
            <x v="5"/>
          </reference>
          <reference field="27" count="1" selected="0">
            <x v="3"/>
          </reference>
          <reference field="29" count="1">
            <x v="3"/>
          </reference>
          <reference field="118" count="1" selected="0">
            <x v="2"/>
          </reference>
        </references>
      </pivotArea>
    </format>
    <format dxfId="623">
      <pivotArea dataOnly="0" labelOnly="1" outline="0" fieldPosition="0">
        <references count="8">
          <reference field="1" count="1" selected="0">
            <x v="316"/>
          </reference>
          <reference field="3" count="1" selected="0">
            <x v="0"/>
          </reference>
          <reference field="24" count="1" selected="0">
            <x v="1"/>
          </reference>
          <reference field="25" count="1" selected="0">
            <x v="2"/>
          </reference>
          <reference field="26" count="1" selected="0">
            <x v="3"/>
          </reference>
          <reference field="27" count="1" selected="0">
            <x v="3"/>
          </reference>
          <reference field="29" count="1">
            <x v="3"/>
          </reference>
          <reference field="118" count="1" selected="0">
            <x v="2"/>
          </reference>
        </references>
      </pivotArea>
    </format>
    <format dxfId="622">
      <pivotArea dataOnly="0" labelOnly="1" outline="0" fieldPosition="0">
        <references count="8">
          <reference field="1" count="1" selected="0">
            <x v="321"/>
          </reference>
          <reference field="3" count="1" selected="0">
            <x v="3"/>
          </reference>
          <reference field="24" count="1" selected="0">
            <x v="1"/>
          </reference>
          <reference field="25" count="1" selected="0">
            <x v="2"/>
          </reference>
          <reference field="26" count="1" selected="0">
            <x v="4"/>
          </reference>
          <reference field="27" count="1" selected="0">
            <x v="3"/>
          </reference>
          <reference field="29" count="1">
            <x v="3"/>
          </reference>
          <reference field="118" count="1" selected="0">
            <x v="2"/>
          </reference>
        </references>
      </pivotArea>
    </format>
    <format dxfId="621">
      <pivotArea dataOnly="0" labelOnly="1" outline="0" fieldPosition="0">
        <references count="8">
          <reference field="1" count="1" selected="0">
            <x v="347"/>
          </reference>
          <reference field="3" count="1" selected="0">
            <x v="7"/>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2"/>
          </reference>
        </references>
      </pivotArea>
    </format>
    <format dxfId="620">
      <pivotArea dataOnly="0" labelOnly="1" outline="0" fieldPosition="0">
        <references count="8">
          <reference field="1" count="1" selected="0">
            <x v="349"/>
          </reference>
          <reference field="3" count="1" selected="0">
            <x v="0"/>
          </reference>
          <reference field="24" count="1" selected="0">
            <x v="1"/>
          </reference>
          <reference field="25" count="1" selected="0">
            <x v="2"/>
          </reference>
          <reference field="26" count="1" selected="0">
            <x v="5"/>
          </reference>
          <reference field="27" count="1" selected="0">
            <x v="3"/>
          </reference>
          <reference field="29" count="1">
            <x v="3"/>
          </reference>
          <reference field="118" count="1" selected="0">
            <x v="2"/>
          </reference>
        </references>
      </pivotArea>
    </format>
    <format dxfId="619">
      <pivotArea dataOnly="0" labelOnly="1" outline="0" fieldPosition="0">
        <references count="8">
          <reference field="1" count="1" selected="0">
            <x v="360"/>
          </reference>
          <reference field="3" count="1" selected="0">
            <x v="1"/>
          </reference>
          <reference field="24" count="1" selected="0">
            <x v="0"/>
          </reference>
          <reference field="25" count="1" selected="0">
            <x v="0"/>
          </reference>
          <reference field="26" count="1" selected="0">
            <x v="0"/>
          </reference>
          <reference field="27" count="1" selected="0">
            <x v="3"/>
          </reference>
          <reference field="29" count="1">
            <x v="0"/>
          </reference>
          <reference field="118" count="1" selected="0">
            <x v="2"/>
          </reference>
        </references>
      </pivotArea>
    </format>
    <format dxfId="618">
      <pivotArea dataOnly="0" labelOnly="1" outline="0" fieldPosition="0">
        <references count="8">
          <reference field="1" count="1" selected="0">
            <x v="362"/>
          </reference>
          <reference field="3" count="1" selected="0">
            <x v="3"/>
          </reference>
          <reference field="24" count="1" selected="0">
            <x v="1"/>
          </reference>
          <reference field="25" count="1" selected="0">
            <x v="0"/>
          </reference>
          <reference field="26" count="1" selected="0">
            <x v="1"/>
          </reference>
          <reference field="27" count="1" selected="0">
            <x v="3"/>
          </reference>
          <reference field="29" count="1">
            <x v="3"/>
          </reference>
          <reference field="118" count="1" selected="0">
            <x v="2"/>
          </reference>
        </references>
      </pivotArea>
    </format>
    <format dxfId="617">
      <pivotArea dataOnly="0" labelOnly="1" outline="0" fieldPosition="0">
        <references count="8">
          <reference field="1" count="1" selected="0">
            <x v="365"/>
          </reference>
          <reference field="3" count="1" selected="0">
            <x v="0"/>
          </reference>
          <reference field="24" count="1" selected="0">
            <x v="1"/>
          </reference>
          <reference field="25" count="1" selected="0">
            <x v="2"/>
          </reference>
          <reference field="26" count="1" selected="0">
            <x v="1"/>
          </reference>
          <reference field="27" count="1" selected="0">
            <x v="3"/>
          </reference>
          <reference field="29" count="1">
            <x v="3"/>
          </reference>
          <reference field="118" count="1" selected="0">
            <x v="2"/>
          </reference>
        </references>
      </pivotArea>
    </format>
    <format dxfId="616">
      <pivotArea dataOnly="0" labelOnly="1" outline="0" fieldPosition="0">
        <references count="8">
          <reference field="1" count="1" selected="0">
            <x v="374"/>
          </reference>
          <reference field="3" count="1" selected="0">
            <x v="7"/>
          </reference>
          <reference field="24" count="1" selected="0">
            <x v="1"/>
          </reference>
          <reference field="25" count="1" selected="0">
            <x v="2"/>
          </reference>
          <reference field="26" count="1" selected="0">
            <x v="5"/>
          </reference>
          <reference field="27" count="1" selected="0">
            <x v="0"/>
          </reference>
          <reference field="29" count="1">
            <x v="0"/>
          </reference>
          <reference field="118" count="1" selected="0">
            <x v="2"/>
          </reference>
        </references>
      </pivotArea>
    </format>
    <format dxfId="615">
      <pivotArea dataOnly="0" labelOnly="1" outline="0" fieldPosition="0">
        <references count="8">
          <reference field="1" count="1" selected="0">
            <x v="375"/>
          </reference>
          <reference field="3" count="1" selected="0">
            <x v="2"/>
          </reference>
          <reference field="24" count="1" selected="0">
            <x v="1"/>
          </reference>
          <reference field="25" count="1" selected="0">
            <x v="2"/>
          </reference>
          <reference field="26" count="1" selected="0">
            <x v="3"/>
          </reference>
          <reference field="27" count="1" selected="0">
            <x v="3"/>
          </reference>
          <reference field="29" count="1">
            <x v="3"/>
          </reference>
          <reference field="118" count="1" selected="0">
            <x v="2"/>
          </reference>
        </references>
      </pivotArea>
    </format>
    <format dxfId="614">
      <pivotArea dataOnly="0" labelOnly="1" outline="0" fieldPosition="0">
        <references count="8">
          <reference field="1" count="1" selected="0">
            <x v="400"/>
          </reference>
          <reference field="3" count="1" selected="0">
            <x v="2"/>
          </reference>
          <reference field="24" count="1" selected="0">
            <x v="2"/>
          </reference>
          <reference field="25" count="1" selected="0">
            <x v="3"/>
          </reference>
          <reference field="26" count="1" selected="0">
            <x v="6"/>
          </reference>
          <reference field="27" count="1" selected="0">
            <x v="4"/>
          </reference>
          <reference field="29" count="1">
            <x v="4"/>
          </reference>
          <reference field="118" count="1" selected="0">
            <x v="2"/>
          </reference>
        </references>
      </pivotArea>
    </format>
    <format dxfId="613">
      <pivotArea dataOnly="0" labelOnly="1" outline="0" fieldPosition="0">
        <references count="8">
          <reference field="1" count="1" selected="0">
            <x v="401"/>
          </reference>
          <reference field="3" count="1" selected="0">
            <x v="3"/>
          </reference>
          <reference field="24" count="1" selected="0">
            <x v="1"/>
          </reference>
          <reference field="25" count="1" selected="0">
            <x v="2"/>
          </reference>
          <reference field="26" count="1" selected="0">
            <x v="4"/>
          </reference>
          <reference field="27" count="1" selected="0">
            <x v="0"/>
          </reference>
          <reference field="29" count="1">
            <x v="3"/>
          </reference>
          <reference field="118" count="1" selected="0">
            <x v="2"/>
          </reference>
        </references>
      </pivotArea>
    </format>
    <format dxfId="612">
      <pivotArea dataOnly="0" labelOnly="1" outline="0" fieldPosition="0">
        <references count="8">
          <reference field="1" count="1" selected="0">
            <x v="406"/>
          </reference>
          <reference field="3" count="1" selected="0">
            <x v="3"/>
          </reference>
          <reference field="24" count="1" selected="0">
            <x v="0"/>
          </reference>
          <reference field="25" count="1" selected="0">
            <x v="0"/>
          </reference>
          <reference field="26" count="1" selected="0">
            <x v="0"/>
          </reference>
          <reference field="27" count="1" selected="0">
            <x v="0"/>
          </reference>
          <reference field="29" count="1">
            <x v="0"/>
          </reference>
          <reference field="118" count="1" selected="0">
            <x v="2"/>
          </reference>
        </references>
      </pivotArea>
    </format>
    <format dxfId="611">
      <pivotArea dataOnly="0" labelOnly="1" outline="0" fieldPosition="0">
        <references count="8">
          <reference field="1" count="1" selected="0">
            <x v="410"/>
          </reference>
          <reference field="3" count="1" selected="0">
            <x v="3"/>
          </reference>
          <reference field="24" count="1" selected="0">
            <x v="1"/>
          </reference>
          <reference field="25" count="1" selected="0">
            <x v="2"/>
          </reference>
          <reference field="26" count="1" selected="0">
            <x v="4"/>
          </reference>
          <reference field="27" count="1" selected="0">
            <x v="3"/>
          </reference>
          <reference field="29" count="1">
            <x v="3"/>
          </reference>
          <reference field="118" count="1" selected="0">
            <x v="2"/>
          </reference>
        </references>
      </pivotArea>
    </format>
    <format dxfId="610">
      <pivotArea dataOnly="0" labelOnly="1" outline="0" fieldPosition="0">
        <references count="8">
          <reference field="1" count="1" selected="0">
            <x v="411"/>
          </reference>
          <reference field="3" count="1" selected="0">
            <x v="7"/>
          </reference>
          <reference field="24" count="1" selected="0">
            <x v="0"/>
          </reference>
          <reference field="25" count="1" selected="0">
            <x v="2"/>
          </reference>
          <reference field="26" count="1" selected="0">
            <x v="4"/>
          </reference>
          <reference field="27" count="1" selected="0">
            <x v="3"/>
          </reference>
          <reference field="29" count="1">
            <x v="0"/>
          </reference>
          <reference field="118" count="1" selected="0">
            <x v="2"/>
          </reference>
        </references>
      </pivotArea>
    </format>
    <format dxfId="609">
      <pivotArea dataOnly="0" labelOnly="1" outline="0" fieldPosition="0">
        <references count="8">
          <reference field="1" count="1" selected="0">
            <x v="412"/>
          </reference>
          <reference field="3" count="1" selected="0">
            <x v="3"/>
          </reference>
          <reference field="24" count="1" selected="0">
            <x v="1"/>
          </reference>
          <reference field="25" count="1" selected="0">
            <x v="0"/>
          </reference>
          <reference field="26" count="1" selected="0">
            <x v="4"/>
          </reference>
          <reference field="27" count="1" selected="0">
            <x v="3"/>
          </reference>
          <reference field="29" count="1">
            <x v="3"/>
          </reference>
          <reference field="118" count="1" selected="0">
            <x v="2"/>
          </reference>
        </references>
      </pivotArea>
    </format>
    <format dxfId="608">
      <pivotArea dataOnly="0" labelOnly="1" outline="0" fieldPosition="0">
        <references count="8">
          <reference field="1" count="1" selected="0">
            <x v="320"/>
          </reference>
          <reference field="3" count="1" selected="0">
            <x v="3"/>
          </reference>
          <reference field="24" count="0" selected="0"/>
          <reference field="25" count="0" selected="0"/>
          <reference field="26" count="0" selected="0"/>
          <reference field="27" count="0" selected="0"/>
          <reference field="29" count="1">
            <x v="0"/>
          </reference>
          <reference field="118" count="1" selected="0">
            <x v="2"/>
          </reference>
        </references>
      </pivotArea>
    </format>
    <format dxfId="607">
      <pivotArea dataOnly="0" labelOnly="1" outline="0" fieldPosition="0">
        <references count="8">
          <reference field="1" count="1" selected="0">
            <x v="322"/>
          </reference>
          <reference field="3" count="1" selected="0">
            <x v="1"/>
          </reference>
          <reference field="24" count="0" selected="0"/>
          <reference field="25" count="0" selected="0"/>
          <reference field="26" count="0" selected="0"/>
          <reference field="27" count="0" selected="0"/>
          <reference field="29" count="1">
            <x v="3"/>
          </reference>
          <reference field="118" count="1" selected="0">
            <x v="2"/>
          </reference>
        </references>
      </pivotArea>
    </format>
    <format dxfId="606">
      <pivotArea dataOnly="0" labelOnly="1" outline="0" fieldPosition="0">
        <references count="8">
          <reference field="1" count="1" selected="0">
            <x v="423"/>
          </reference>
          <reference field="3" count="1" selected="0">
            <x v="0"/>
          </reference>
          <reference field="24" count="0" selected="0"/>
          <reference field="25" count="0" selected="0"/>
          <reference field="26" count="0" selected="0"/>
          <reference field="27" count="0" selected="0"/>
          <reference field="29" count="1">
            <x v="3"/>
          </reference>
          <reference field="118" count="1" selected="0">
            <x v="2"/>
          </reference>
        </references>
      </pivotArea>
    </format>
    <format dxfId="605">
      <pivotArea field="29" type="button" dataOnly="0" labelOnly="1" outline="0" axis="axisRow" fieldPosition="7"/>
    </format>
    <format dxfId="604">
      <pivotArea dataOnly="0" labelOnly="1" outline="0" offset="H256" fieldPosition="0">
        <references count="1">
          <reference field="118" count="1" defaultSubtotal="1">
            <x v="2"/>
          </reference>
        </references>
      </pivotArea>
    </format>
    <format dxfId="603">
      <pivotArea dataOnly="0" labelOnly="1" outline="0" offset="H256" fieldPosition="0">
        <references count="1">
          <reference field="118" count="1" defaultSubtotal="1">
            <x v="4"/>
          </reference>
        </references>
      </pivotArea>
    </format>
    <format dxfId="602">
      <pivotArea dataOnly="0" labelOnly="1" grandRow="1" outline="0" offset="H256" fieldPosition="0"/>
    </format>
    <format dxfId="601">
      <pivotArea dataOnly="0" labelOnly="1" outline="0" fieldPosition="0">
        <references count="8">
          <reference field="1" count="1" selected="0">
            <x v="1"/>
          </reference>
          <reference field="3" count="1" selected="0">
            <x v="0"/>
          </reference>
          <reference field="24" count="0" selected="0"/>
          <reference field="25" count="0" selected="0"/>
          <reference field="26" count="0" selected="0"/>
          <reference field="27" count="0" selected="0"/>
          <reference field="29" count="1">
            <x v="3"/>
          </reference>
          <reference field="118" count="1" selected="0">
            <x v="2"/>
          </reference>
        </references>
      </pivotArea>
    </format>
    <format dxfId="600">
      <pivotArea dataOnly="0" labelOnly="1" outline="0" fieldPosition="0">
        <references count="8">
          <reference field="1" count="1" selected="0">
            <x v="314"/>
          </reference>
          <reference field="3" count="1" selected="0">
            <x v="3"/>
          </reference>
          <reference field="24" count="0" selected="0"/>
          <reference field="25" count="0" selected="0"/>
          <reference field="26" count="0" selected="0"/>
          <reference field="27" count="0" selected="0"/>
          <reference field="29" count="1">
            <x v="0"/>
          </reference>
          <reference field="118" count="1" selected="0">
            <x v="2"/>
          </reference>
        </references>
      </pivotArea>
    </format>
    <format dxfId="599">
      <pivotArea dataOnly="0" labelOnly="1" outline="0" fieldPosition="0">
        <references count="8">
          <reference field="1" count="1" selected="0">
            <x v="317"/>
          </reference>
          <reference field="3" count="1" selected="0">
            <x v="7"/>
          </reference>
          <reference field="24" count="0" selected="0"/>
          <reference field="25" count="0" selected="0"/>
          <reference field="26" count="0" selected="0"/>
          <reference field="27" count="0" selected="0"/>
          <reference field="29" count="1">
            <x v="3"/>
          </reference>
          <reference field="118" count="1" selected="0">
            <x v="2"/>
          </reference>
        </references>
      </pivotArea>
    </format>
    <format dxfId="598">
      <pivotArea dataOnly="0" labelOnly="1" outline="0" fieldPosition="0">
        <references count="8">
          <reference field="1" count="1" selected="0">
            <x v="341"/>
          </reference>
          <reference field="3" count="1" selected="0">
            <x v="3"/>
          </reference>
          <reference field="24" count="0" selected="0"/>
          <reference field="25" count="0" selected="0"/>
          <reference field="26" count="0" selected="0"/>
          <reference field="27" count="0" selected="0"/>
          <reference field="29" count="1">
            <x v="0"/>
          </reference>
          <reference field="118" count="1" selected="0">
            <x v="2"/>
          </reference>
        </references>
      </pivotArea>
    </format>
    <format dxfId="597">
      <pivotArea dataOnly="0" labelOnly="1" outline="0" fieldPosition="0">
        <references count="8">
          <reference field="1" count="1" selected="0">
            <x v="342"/>
          </reference>
          <reference field="3" count="1" selected="0">
            <x v="5"/>
          </reference>
          <reference field="24" count="0" selected="0"/>
          <reference field="25" count="0" selected="0"/>
          <reference field="26" count="0" selected="0"/>
          <reference field="27" count="0" selected="0"/>
          <reference field="29" count="1">
            <x v="3"/>
          </reference>
          <reference field="118" count="1" selected="0">
            <x v="2"/>
          </reference>
        </references>
      </pivotArea>
    </format>
    <format dxfId="596">
      <pivotArea dataOnly="0" labelOnly="1" outline="0" fieldPosition="0">
        <references count="8">
          <reference field="1" count="1" selected="0">
            <x v="364"/>
          </reference>
          <reference field="3" count="1" selected="0">
            <x v="3"/>
          </reference>
          <reference field="24" count="0" selected="0"/>
          <reference field="25" count="0" selected="0"/>
          <reference field="26" count="0" selected="0"/>
          <reference field="27" count="0" selected="0"/>
          <reference field="29" count="1">
            <x v="0"/>
          </reference>
          <reference field="118" count="1" selected="0">
            <x v="2"/>
          </reference>
        </references>
      </pivotArea>
    </format>
    <format dxfId="595">
      <pivotArea dataOnly="0" labelOnly="1" outline="0" fieldPosition="0">
        <references count="8">
          <reference field="1" count="1" selected="0">
            <x v="366"/>
          </reference>
          <reference field="3" count="1" selected="0">
            <x v="5"/>
          </reference>
          <reference field="24" count="0" selected="0"/>
          <reference field="25" count="0" selected="0"/>
          <reference field="26" count="0" selected="0"/>
          <reference field="27" count="0" selected="0"/>
          <reference field="29" count="1">
            <x v="3"/>
          </reference>
          <reference field="118" count="1" selected="0">
            <x v="2"/>
          </reference>
        </references>
      </pivotArea>
    </format>
    <format dxfId="594">
      <pivotArea dataOnly="0" labelOnly="1" outline="0" fieldPosition="0">
        <references count="8">
          <reference field="1" count="1" selected="0">
            <x v="421"/>
          </reference>
          <reference field="3" count="1" selected="0">
            <x v="2"/>
          </reference>
          <reference field="24" count="0" selected="0"/>
          <reference field="25" count="0" selected="0"/>
          <reference field="26" count="0" selected="0"/>
          <reference field="27" count="0" selected="0"/>
          <reference field="29" count="1">
            <x v="0"/>
          </reference>
          <reference field="118" count="1" selected="0">
            <x v="2"/>
          </reference>
        </references>
      </pivotArea>
    </format>
    <format dxfId="593">
      <pivotArea dataOnly="0" labelOnly="1" outline="0" fieldPosition="0">
        <references count="8">
          <reference field="1" count="1" selected="0">
            <x v="2"/>
          </reference>
          <reference field="3" count="1" selected="0">
            <x v="4"/>
          </reference>
          <reference field="24" count="0" selected="0"/>
          <reference field="25" count="0" selected="0"/>
          <reference field="26" count="0" selected="0"/>
          <reference field="27" count="0" selected="0"/>
          <reference field="29" count="1">
            <x v="0"/>
          </reference>
          <reference field="118" count="1" selected="0">
            <x v="4"/>
          </reference>
        </references>
      </pivotArea>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el2" cacheId="66" applyNumberFormats="0" applyBorderFormats="0" applyFontFormats="0" applyPatternFormats="0" applyAlignmentFormats="0" applyWidthHeightFormats="1" dataCaption="Data" updatedVersion="3" minRefreshableVersion="3" showMemberPropertyTips="0" useAutoFormatting="1" itemPrintTitles="1" createdVersion="3" indent="0" compact="0" compactData="0" gridDropZones="1">
  <location ref="A8:F33" firstHeaderRow="2" firstDataRow="2" firstDataCol="5" rowPageCount="5" colPageCount="1"/>
  <pivotFields count="140">
    <pivotField axis="axisPage" compact="0" outline="0" subtotalTop="0" multipleItemSelectionAllowed="1" showAll="0" includeNewItemsInFilter="1">
      <items count="3">
        <item h="1" x="1"/>
        <item x="0"/>
        <item t="default"/>
      </items>
    </pivotField>
    <pivotField axis="axisPage" dataField="1" compact="0" outline="0" subtotalTop="0" showAll="0" includeNewItemsInFilter="1">
      <items count="543">
        <item x="170"/>
        <item x="213"/>
        <item x="494"/>
        <item x="499"/>
        <item x="453"/>
        <item x="514"/>
        <item x="483"/>
        <item x="276"/>
        <item x="515"/>
        <item x="484"/>
        <item x="215"/>
        <item x="500"/>
        <item x="475"/>
        <item x="277"/>
        <item x="516"/>
        <item x="485"/>
        <item x="486"/>
        <item x="10"/>
        <item x="476"/>
        <item x="501"/>
        <item x="517"/>
        <item x="477"/>
        <item x="527"/>
        <item x="518"/>
        <item x="470"/>
        <item x="502"/>
        <item x="399"/>
        <item x="487"/>
        <item x="519"/>
        <item x="495"/>
        <item x="520"/>
        <item x="304"/>
        <item x="503"/>
        <item x="11"/>
        <item x="478"/>
        <item x="41"/>
        <item x="347"/>
        <item x="133"/>
        <item x="187"/>
        <item x="401"/>
        <item x="134"/>
        <item x="73"/>
        <item x="105"/>
        <item x="122"/>
        <item x="305"/>
        <item x="403"/>
        <item x="189"/>
        <item x="135"/>
        <item x="123"/>
        <item x="42"/>
        <item x="306"/>
        <item x="90"/>
        <item x="43"/>
        <item x="250"/>
        <item x="136"/>
        <item x="91"/>
        <item x="92"/>
        <item x="74"/>
        <item x="137"/>
        <item x="138"/>
        <item x="139"/>
        <item x="190"/>
        <item x="171"/>
        <item x="44"/>
        <item x="45"/>
        <item x="46"/>
        <item x="47"/>
        <item x="106"/>
        <item x="191"/>
        <item x="107"/>
        <item x="75"/>
        <item x="93"/>
        <item x="76"/>
        <item x="141"/>
        <item x="142"/>
        <item x="143"/>
        <item x="144"/>
        <item x="145"/>
        <item x="77"/>
        <item x="108"/>
        <item x="48"/>
        <item x="192"/>
        <item x="146"/>
        <item x="78"/>
        <item x="148"/>
        <item x="193"/>
        <item x="49"/>
        <item x="50"/>
        <item x="52"/>
        <item x="53"/>
        <item x="217"/>
        <item x="218"/>
        <item x="149"/>
        <item x="173"/>
        <item x="194"/>
        <item x="150"/>
        <item x="174"/>
        <item x="349"/>
        <item x="195"/>
        <item x="428"/>
        <item x="94"/>
        <item x="79"/>
        <item x="80"/>
        <item x="175"/>
        <item x="405"/>
        <item x="12"/>
        <item x="95"/>
        <item x="54"/>
        <item x="176"/>
        <item x="152"/>
        <item x="124"/>
        <item x="55"/>
        <item x="153"/>
        <item x="96"/>
        <item x="197"/>
        <item x="56"/>
        <item x="57"/>
        <item x="59"/>
        <item x="97"/>
        <item x="178"/>
        <item x="81"/>
        <item x="198"/>
        <item x="110"/>
        <item x="60"/>
        <item x="61"/>
        <item x="111"/>
        <item x="98"/>
        <item x="154"/>
        <item x="199"/>
        <item x="350"/>
        <item x="155"/>
        <item x="156"/>
        <item x="200"/>
        <item x="201"/>
        <item x="202"/>
        <item x="30"/>
        <item x="100"/>
        <item x="429"/>
        <item x="280"/>
        <item x="372"/>
        <item x="82"/>
        <item x="431"/>
        <item x="63"/>
        <item x="373"/>
        <item x="85"/>
        <item x="307"/>
        <item x="220"/>
        <item x="252"/>
        <item x="374"/>
        <item x="375"/>
        <item x="310"/>
        <item x="352"/>
        <item x="488"/>
        <item x="0"/>
        <item x="157"/>
        <item x="281"/>
        <item x="311"/>
        <item x="312"/>
        <item x="254"/>
        <item x="255"/>
        <item x="408"/>
        <item x="313"/>
        <item x="65"/>
        <item x="203"/>
        <item x="222"/>
        <item x="86"/>
        <item x="256"/>
        <item x="409"/>
        <item x="283"/>
        <item x="314"/>
        <item x="353"/>
        <item x="224"/>
        <item x="257"/>
        <item x="31"/>
        <item x="32"/>
        <item x="103"/>
        <item x="354"/>
        <item x="66"/>
        <item x="179"/>
        <item x="204"/>
        <item x="13"/>
        <item x="258"/>
        <item x="159"/>
        <item x="355"/>
        <item x="180"/>
        <item x="410"/>
        <item x="411"/>
        <item x="357"/>
        <item x="412"/>
        <item x="205"/>
        <item x="315"/>
        <item x="67"/>
        <item x="116"/>
        <item x="284"/>
        <item x="432"/>
        <item x="376"/>
        <item x="225"/>
        <item x="358"/>
        <item x="377"/>
        <item x="226"/>
        <item x="433"/>
        <item x="285"/>
        <item x="435"/>
        <item x="227"/>
        <item x="20"/>
        <item x="489"/>
        <item x="286"/>
        <item x="528"/>
        <item x="21"/>
        <item x="454"/>
        <item x="504"/>
        <item x="505"/>
        <item x="529"/>
        <item x="455"/>
        <item x="506"/>
        <item x="507"/>
        <item x="508"/>
        <item x="1"/>
        <item x="509"/>
        <item x="22"/>
        <item x="496"/>
        <item x="23"/>
        <item x="316"/>
        <item x="33"/>
        <item x="456"/>
        <item x="457"/>
        <item x="317"/>
        <item x="510"/>
        <item x="479"/>
        <item x="521"/>
        <item x="414"/>
        <item x="28"/>
        <item x="471"/>
        <item x="288"/>
        <item x="472"/>
        <item x="458"/>
        <item x="459"/>
        <item x="319"/>
        <item x="228"/>
        <item x="530"/>
        <item x="460"/>
        <item x="480"/>
        <item x="461"/>
        <item x="490"/>
        <item x="320"/>
        <item x="481"/>
        <item x="415"/>
        <item x="491"/>
        <item x="229"/>
        <item x="230"/>
        <item x="259"/>
        <item x="531"/>
        <item x="473"/>
        <item x="511"/>
        <item x="462"/>
        <item x="512"/>
        <item x="532"/>
        <item x="289"/>
        <item x="492"/>
        <item x="533"/>
        <item x="534"/>
        <item x="463"/>
        <item x="497"/>
        <item x="535"/>
        <item x="482"/>
        <item x="536"/>
        <item x="538"/>
        <item x="540"/>
        <item x="522"/>
        <item x="464"/>
        <item x="523"/>
        <item x="498"/>
        <item x="465"/>
        <item x="513"/>
        <item x="541"/>
        <item x="436"/>
        <item x="378"/>
        <item x="437"/>
        <item x="68"/>
        <item x="260"/>
        <item x="2"/>
        <item x="416"/>
        <item x="231"/>
        <item x="380"/>
        <item x="322"/>
        <item x="474"/>
        <item x="524"/>
        <item x="525"/>
        <item x="466"/>
        <item x="232"/>
        <item x="125"/>
        <item x="467"/>
        <item x="206"/>
        <item x="468"/>
        <item x="233"/>
        <item x="160"/>
        <item x="161"/>
        <item x="162"/>
        <item x="69"/>
        <item x="291"/>
        <item x="207"/>
        <item x="418"/>
        <item x="208"/>
        <item x="126"/>
        <item x="164"/>
        <item x="181"/>
        <item x="165"/>
        <item x="70"/>
        <item x="381"/>
        <item x="35"/>
        <item x="167"/>
        <item x="324"/>
        <item x="438"/>
        <item x="131"/>
        <item x="325"/>
        <item x="261"/>
        <item x="235"/>
        <item x="440"/>
        <item x="526"/>
        <item x="262"/>
        <item x="326"/>
        <item x="327"/>
        <item x="263"/>
        <item x="382"/>
        <item x="36"/>
        <item x="264"/>
        <item x="383"/>
        <item x="236"/>
        <item x="359"/>
        <item x="293"/>
        <item x="384"/>
        <item x="385"/>
        <item x="294"/>
        <item x="265"/>
        <item x="442"/>
        <item x="3"/>
        <item x="420"/>
        <item x="328"/>
        <item x="238"/>
        <item x="296"/>
        <item x="444"/>
        <item x="493"/>
        <item x="386"/>
        <item x="387"/>
        <item x="388"/>
        <item x="330"/>
        <item x="332"/>
        <item x="445"/>
        <item x="469"/>
        <item x="239"/>
        <item x="360"/>
        <item x="389"/>
        <item x="297"/>
        <item x="390"/>
        <item x="362"/>
        <item x="4"/>
        <item x="391"/>
        <item x="421"/>
        <item x="5"/>
        <item x="240"/>
        <item x="266"/>
        <item x="88"/>
        <item x="334"/>
        <item x="7"/>
        <item x="335"/>
        <item x="242"/>
        <item x="392"/>
        <item x="423"/>
        <item x="336"/>
        <item x="446"/>
        <item x="243"/>
        <item x="8"/>
        <item x="244"/>
        <item x="245"/>
        <item x="447"/>
        <item x="298"/>
        <item x="168"/>
        <item x="37"/>
        <item x="39"/>
        <item x="393"/>
        <item x="34"/>
        <item x="448"/>
        <item x="364"/>
        <item x="246"/>
        <item x="267"/>
        <item x="89"/>
        <item x="394"/>
        <item x="450"/>
        <item x="395"/>
        <item x="396"/>
        <item x="366"/>
        <item x="247"/>
        <item x="337"/>
        <item x="367"/>
        <item x="397"/>
        <item x="368"/>
        <item x="424"/>
        <item x="425"/>
        <item x="426"/>
        <item x="212"/>
        <item x="302"/>
        <item x="27"/>
        <item x="268"/>
        <item x="29"/>
        <item x="132"/>
        <item x="427"/>
        <item x="341"/>
        <item x="184"/>
        <item x="451"/>
        <item x="342"/>
        <item x="343"/>
        <item x="452"/>
        <item x="345"/>
        <item x="14"/>
        <item x="248"/>
        <item x="249"/>
        <item x="398"/>
        <item x="271"/>
        <item x="269"/>
        <item x="273"/>
        <item x="169"/>
        <item x="16"/>
        <item x="18"/>
        <item x="9"/>
        <item x="275"/>
        <item x="369"/>
        <item x="346"/>
        <item x="186"/>
        <item x="370"/>
        <item x="214"/>
        <item x="216"/>
        <item x="278"/>
        <item x="279"/>
        <item x="400"/>
        <item x="348"/>
        <item x="188"/>
        <item x="402"/>
        <item x="404"/>
        <item x="251"/>
        <item x="172"/>
        <item x="140"/>
        <item x="109"/>
        <item x="147"/>
        <item x="51"/>
        <item x="219"/>
        <item x="151"/>
        <item x="406"/>
        <item x="407"/>
        <item x="196"/>
        <item x="177"/>
        <item x="58"/>
        <item x="62"/>
        <item x="351"/>
        <item x="112"/>
        <item x="113"/>
        <item x="99"/>
        <item x="114"/>
        <item x="101"/>
        <item x="102"/>
        <item x="115"/>
        <item x="430"/>
        <item x="83"/>
        <item x="84"/>
        <item x="64"/>
        <item x="308"/>
        <item x="309"/>
        <item x="253"/>
        <item x="221"/>
        <item x="282"/>
        <item x="223"/>
        <item x="158"/>
        <item x="87"/>
        <item x="356"/>
        <item x="413"/>
        <item x="117"/>
        <item x="434"/>
        <item x="287"/>
        <item x="318"/>
        <item x="24"/>
        <item x="25"/>
        <item x="26"/>
        <item x="321"/>
        <item x="290"/>
        <item x="537"/>
        <item x="539"/>
        <item x="379"/>
        <item x="417"/>
        <item x="234"/>
        <item x="419"/>
        <item x="127"/>
        <item x="163"/>
        <item x="118"/>
        <item x="104"/>
        <item x="71"/>
        <item x="182"/>
        <item x="119"/>
        <item x="183"/>
        <item x="72"/>
        <item x="292"/>
        <item x="120"/>
        <item x="128"/>
        <item x="166"/>
        <item x="209"/>
        <item x="121"/>
        <item x="323"/>
        <item x="129"/>
        <item x="130"/>
        <item x="439"/>
        <item x="210"/>
        <item x="441"/>
        <item x="237"/>
        <item x="295"/>
        <item x="329"/>
        <item x="331"/>
        <item x="333"/>
        <item x="443"/>
        <item x="361"/>
        <item x="211"/>
        <item x="363"/>
        <item x="422"/>
        <item x="6"/>
        <item x="241"/>
        <item x="299"/>
        <item x="300"/>
        <item x="301"/>
        <item x="38"/>
        <item x="449"/>
        <item x="365"/>
        <item x="40"/>
        <item x="338"/>
        <item x="303"/>
        <item x="339"/>
        <item x="340"/>
        <item x="185"/>
        <item x="344"/>
        <item x="15"/>
        <item x="272"/>
        <item x="270"/>
        <item x="17"/>
        <item x="19"/>
        <item x="274"/>
        <item x="37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items count="3">
        <item sd="0" x="1"/>
        <item x="0"/>
        <item x="2"/>
      </items>
    </pivotField>
    <pivotField compact="0" outline="0" subtotalTop="0" showAll="0" includeNewItemsInFilter="1" defaultSubtotal="0">
      <items count="4">
        <item x="0"/>
        <item x="2"/>
        <item x="1"/>
        <item x="3"/>
      </items>
    </pivotField>
    <pivotField compact="0" outline="0" subtotalTop="0" multipleItemSelectionAllowed="1" showAll="0" includeNewItemsInFilter="1" defaultSubtotal="0">
      <items count="7">
        <item h="1" x="1"/>
        <item h="1" x="4"/>
        <item h="1" x="6"/>
        <item h="1" x="3"/>
        <item x="2"/>
        <item x="0"/>
        <item x="5"/>
      </items>
    </pivotField>
    <pivotField compact="0" outline="0" subtotalTop="0" showAll="0" includeNewItemsInFilter="1" defaultSubtotal="0">
      <items count="5">
        <item x="1"/>
        <item x="3"/>
        <item x="2"/>
        <item x="0"/>
        <item x="4"/>
      </items>
    </pivotField>
    <pivotField compact="0" outline="0" subtotalTop="0" showAll="0" includeNewItemsInFilter="1"/>
    <pivotField axis="axisRow" compact="0" outline="0" subtotalTop="0" showAll="0" includeNewItemsInFilter="1">
      <items count="7">
        <item x="1"/>
        <item x="2"/>
        <item x="5"/>
        <item x="0"/>
        <item x="4"/>
        <item x="3"/>
        <item t="default"/>
      </items>
    </pivotField>
    <pivotField axis="axisRow" compact="0" outline="0" subtotalTop="0" showAll="0" includeNewItemsInFilter="1">
      <items count="7">
        <item x="0"/>
        <item x="4"/>
        <item x="3"/>
        <item x="2"/>
        <item x="1"/>
        <item x="5"/>
        <item t="default"/>
      </items>
    </pivotField>
    <pivotField axis="axisRow" compact="0" outline="0" subtotalTop="0" showAll="0" includeNewItemsInFilter="1">
      <items count="8">
        <item x="1"/>
        <item x="2"/>
        <item x="5"/>
        <item x="3"/>
        <item x="4"/>
        <item x="0"/>
        <item x="6"/>
        <item t="default"/>
      </items>
    </pivotField>
    <pivotField axis="axisRow" compact="0" outline="0" subtotalTop="0" showAll="0" includeNewItemsInFilter="1" defaultSubtotal="0">
      <items count="5">
        <item x="0"/>
        <item x="2"/>
        <item x="3"/>
        <item x="1"/>
        <item x="4"/>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6">
        <item x="2"/>
        <item h="1" x="3"/>
        <item x="0"/>
        <item h="1" x="4"/>
        <item h="1" x="1"/>
        <item t="default"/>
      </items>
    </pivotField>
    <pivotField compact="0" outline="0" subtotalTop="0" showAll="0" includeNewItemsInFilter="1"/>
    <pivotField compact="0" outline="0" subtotalTop="0" multipleItemSelectionAllowed="1" showAll="0" includeNewItemsInFilter="1"/>
    <pivotField axis="axisPage" compact="0" outline="0" subtotalTop="0" multipleItemSelectionAllowed="1" showAll="0" includeNewItemsInFilter="1">
      <items count="10">
        <item h="1" x="0"/>
        <item x="7"/>
        <item x="5"/>
        <item x="2"/>
        <item x="3"/>
        <item x="4"/>
        <item x="6"/>
        <item x="1"/>
        <item x="8"/>
        <item t="default"/>
      </items>
    </pivotField>
    <pivotField axis="axisPage" compact="0" outline="0" subtotalTop="0" multipleItemSelectionAllowed="1" showAll="0" includeNewItemsInFilter="1">
      <items count="66">
        <item h="1" x="1"/>
        <item x="11"/>
        <item x="53"/>
        <item x="23"/>
        <item x="51"/>
        <item x="55"/>
        <item x="18"/>
        <item x="40"/>
        <item x="20"/>
        <item x="28"/>
        <item x="19"/>
        <item x="31"/>
        <item x="47"/>
        <item x="33"/>
        <item x="29"/>
        <item x="12"/>
        <item x="7"/>
        <item x="6"/>
        <item x="14"/>
        <item x="22"/>
        <item x="17"/>
        <item x="42"/>
        <item x="60"/>
        <item x="35"/>
        <item x="0"/>
        <item x="24"/>
        <item x="10"/>
        <item x="48"/>
        <item x="2"/>
        <item x="21"/>
        <item x="46"/>
        <item x="32"/>
        <item x="39"/>
        <item x="8"/>
        <item x="45"/>
        <item x="63"/>
        <item x="3"/>
        <item x="50"/>
        <item x="44"/>
        <item x="25"/>
        <item x="37"/>
        <item x="34"/>
        <item x="36"/>
        <item x="5"/>
        <item x="56"/>
        <item x="16"/>
        <item x="15"/>
        <item x="49"/>
        <item x="26"/>
        <item x="61"/>
        <item x="38"/>
        <item x="62"/>
        <item x="13"/>
        <item x="27"/>
        <item x="57"/>
        <item x="64"/>
        <item x="52"/>
        <item x="43"/>
        <item x="54"/>
        <item x="9"/>
        <item x="41"/>
        <item x="58"/>
        <item x="59"/>
        <item x="30"/>
        <item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multipleItemSelectionAllowed="1" showAll="0" includeNewItemsInFilter="1">
      <items count="6">
        <item x="0"/>
        <item x="1"/>
        <item x="2"/>
        <item x="3"/>
        <item x="4"/>
        <item t="default"/>
      </items>
    </pivotField>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s>
  <rowFields count="5">
    <field x="118"/>
    <field x="29"/>
    <field x="30"/>
    <field x="32"/>
    <field x="31"/>
  </rowFields>
  <rowItems count="24">
    <i>
      <x/>
      <x/>
      <x/>
      <x/>
      <x/>
    </i>
    <i r="3">
      <x v="3"/>
      <x/>
    </i>
    <i r="4">
      <x v="5"/>
    </i>
    <i t="default" r="2">
      <x/>
    </i>
    <i r="2">
      <x v="3"/>
      <x v="3"/>
      <x/>
    </i>
    <i t="default" r="2">
      <x v="3"/>
    </i>
    <i t="default" r="1">
      <x/>
    </i>
    <i r="1">
      <x v="1"/>
      <x/>
      <x/>
      <x v="1"/>
    </i>
    <i t="default" r="2">
      <x/>
    </i>
    <i t="default" r="1">
      <x v="1"/>
    </i>
    <i r="1">
      <x v="3"/>
      <x/>
      <x/>
      <x/>
    </i>
    <i r="3">
      <x v="3"/>
      <x/>
    </i>
    <i r="4">
      <x v="4"/>
    </i>
    <i t="default" r="2">
      <x/>
    </i>
    <i r="2">
      <x v="4"/>
      <x/>
      <x/>
    </i>
    <i r="3">
      <x v="3"/>
      <x/>
    </i>
    <i r="4">
      <x v="4"/>
    </i>
    <i t="default" r="2">
      <x v="4"/>
    </i>
    <i t="default" r="1">
      <x v="3"/>
    </i>
    <i r="1">
      <x v="5"/>
      <x/>
      <x/>
      <x/>
    </i>
    <i t="default" r="2">
      <x/>
    </i>
    <i t="default" r="1">
      <x v="5"/>
    </i>
    <i t="default">
      <x/>
    </i>
    <i t="grand">
      <x/>
    </i>
  </rowItems>
  <colItems count="1">
    <i/>
  </colItems>
  <pageFields count="5">
    <pageField fld="136" hier="-1"/>
    <pageField fld="0" hier="-1"/>
    <pageField fld="1" hier="-1"/>
    <pageField fld="121" hier="-1"/>
    <pageField fld="122" hier="-1"/>
  </pageFields>
  <dataFields count="1">
    <dataField name="Antal af Inst nummer" fld="1" subtotal="count" baseField="0" baseItem="0"/>
  </dataFields>
  <formats count="9">
    <format dxfId="592">
      <pivotArea field="24" type="button" dataOnly="0" labelOnly="1" outline="0"/>
    </format>
    <format dxfId="591">
      <pivotArea field="25" type="button" dataOnly="0" labelOnly="1" outline="0"/>
    </format>
    <format dxfId="590">
      <pivotArea field="26" type="button" dataOnly="0" labelOnly="1" outline="0"/>
    </format>
    <format dxfId="589">
      <pivotArea field="27" type="button" dataOnly="0" labelOnly="1" outline="0"/>
    </format>
    <format dxfId="212">
      <pivotArea field="118" type="button" dataOnly="0" labelOnly="1" outline="0" axis="axisRow" fieldPosition="0"/>
    </format>
    <format dxfId="210">
      <pivotArea field="29" type="button" dataOnly="0" labelOnly="1" outline="0" axis="axisRow" fieldPosition="1"/>
    </format>
    <format dxfId="208">
      <pivotArea field="30" type="button" dataOnly="0" labelOnly="1" outline="0" axis="axisRow" fieldPosition="2"/>
    </format>
    <format dxfId="206">
      <pivotArea field="32" type="button" dataOnly="0" labelOnly="1" outline="0" axis="axisRow" fieldPosition="3"/>
    </format>
    <format dxfId="204">
      <pivotArea field="31" type="button" dataOnly="0" labelOnly="1" outline="0" axis="axisRow" fieldPosition="4"/>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el2" cacheId="66" applyNumberFormats="0" applyBorderFormats="0" applyFontFormats="0" applyPatternFormats="0" applyAlignmentFormats="0" applyWidthHeightFormats="1" dataCaption="Data" updatedVersion="3" minRefreshableVersion="3" showMemberPropertyTips="0" useAutoFormatting="1" itemPrintTitles="1" createdVersion="3" indent="0" compact="0" compactData="0" gridDropZones="1">
  <location ref="A6:F28" firstHeaderRow="2" firstDataRow="2" firstDataCol="5" rowPageCount="4" colPageCount="1"/>
  <pivotFields count="140">
    <pivotField axis="axisPage" compact="0" outline="0" subtotalTop="0" multipleItemSelectionAllowed="1" showAll="0" includeNewItemsInFilter="1">
      <items count="3">
        <item h="1" x="1"/>
        <item x="0"/>
        <item t="default"/>
      </items>
    </pivotField>
    <pivotField axis="axisPage" dataField="1" compact="0" outline="0" subtotalTop="0" showAll="0" includeNewItemsInFilter="1">
      <items count="543">
        <item x="170"/>
        <item x="213"/>
        <item x="494"/>
        <item x="499"/>
        <item x="453"/>
        <item x="514"/>
        <item x="483"/>
        <item x="276"/>
        <item x="515"/>
        <item x="484"/>
        <item x="215"/>
        <item x="500"/>
        <item x="475"/>
        <item x="277"/>
        <item x="516"/>
        <item x="485"/>
        <item x="486"/>
        <item x="10"/>
        <item x="476"/>
        <item x="501"/>
        <item x="517"/>
        <item x="477"/>
        <item x="527"/>
        <item x="518"/>
        <item x="470"/>
        <item x="502"/>
        <item x="399"/>
        <item x="487"/>
        <item x="519"/>
        <item x="495"/>
        <item x="520"/>
        <item x="304"/>
        <item x="503"/>
        <item x="11"/>
        <item x="478"/>
        <item x="41"/>
        <item x="347"/>
        <item x="133"/>
        <item x="187"/>
        <item x="401"/>
        <item x="134"/>
        <item x="73"/>
        <item x="105"/>
        <item x="122"/>
        <item x="305"/>
        <item x="403"/>
        <item x="189"/>
        <item x="135"/>
        <item x="123"/>
        <item x="42"/>
        <item x="306"/>
        <item x="90"/>
        <item x="43"/>
        <item x="250"/>
        <item x="136"/>
        <item x="91"/>
        <item x="92"/>
        <item x="74"/>
        <item x="137"/>
        <item x="138"/>
        <item x="139"/>
        <item x="190"/>
        <item x="171"/>
        <item x="44"/>
        <item x="45"/>
        <item x="46"/>
        <item x="47"/>
        <item x="106"/>
        <item x="191"/>
        <item x="107"/>
        <item x="75"/>
        <item x="93"/>
        <item x="76"/>
        <item x="141"/>
        <item x="142"/>
        <item x="143"/>
        <item x="144"/>
        <item x="145"/>
        <item x="77"/>
        <item x="108"/>
        <item x="48"/>
        <item x="192"/>
        <item x="146"/>
        <item x="78"/>
        <item x="148"/>
        <item x="193"/>
        <item x="49"/>
        <item x="50"/>
        <item x="52"/>
        <item x="53"/>
        <item x="217"/>
        <item x="218"/>
        <item x="149"/>
        <item x="173"/>
        <item x="194"/>
        <item x="150"/>
        <item x="174"/>
        <item x="349"/>
        <item x="195"/>
        <item x="428"/>
        <item x="94"/>
        <item x="79"/>
        <item x="80"/>
        <item x="175"/>
        <item x="405"/>
        <item x="12"/>
        <item x="95"/>
        <item x="54"/>
        <item x="176"/>
        <item x="152"/>
        <item x="124"/>
        <item x="55"/>
        <item x="153"/>
        <item x="96"/>
        <item x="197"/>
        <item x="56"/>
        <item x="57"/>
        <item x="59"/>
        <item x="97"/>
        <item x="178"/>
        <item x="81"/>
        <item x="198"/>
        <item x="110"/>
        <item x="60"/>
        <item x="61"/>
        <item x="111"/>
        <item x="98"/>
        <item x="154"/>
        <item x="199"/>
        <item x="350"/>
        <item x="155"/>
        <item x="156"/>
        <item x="200"/>
        <item x="201"/>
        <item x="202"/>
        <item x="30"/>
        <item x="100"/>
        <item x="429"/>
        <item x="280"/>
        <item x="372"/>
        <item x="82"/>
        <item x="431"/>
        <item x="63"/>
        <item x="373"/>
        <item x="85"/>
        <item x="307"/>
        <item x="220"/>
        <item x="252"/>
        <item x="374"/>
        <item x="375"/>
        <item x="310"/>
        <item x="352"/>
        <item x="488"/>
        <item x="0"/>
        <item x="157"/>
        <item x="281"/>
        <item x="311"/>
        <item x="312"/>
        <item x="254"/>
        <item x="255"/>
        <item x="408"/>
        <item x="313"/>
        <item x="65"/>
        <item x="203"/>
        <item x="222"/>
        <item x="86"/>
        <item x="256"/>
        <item x="409"/>
        <item x="283"/>
        <item x="314"/>
        <item x="353"/>
        <item x="224"/>
        <item x="257"/>
        <item x="31"/>
        <item x="32"/>
        <item x="103"/>
        <item x="354"/>
        <item x="66"/>
        <item x="179"/>
        <item x="204"/>
        <item x="13"/>
        <item x="258"/>
        <item x="159"/>
        <item x="355"/>
        <item x="180"/>
        <item x="410"/>
        <item x="411"/>
        <item x="357"/>
        <item x="412"/>
        <item x="205"/>
        <item x="315"/>
        <item x="67"/>
        <item x="116"/>
        <item x="284"/>
        <item x="432"/>
        <item x="376"/>
        <item x="225"/>
        <item x="358"/>
        <item x="377"/>
        <item x="226"/>
        <item x="433"/>
        <item x="285"/>
        <item x="435"/>
        <item x="227"/>
        <item x="20"/>
        <item x="489"/>
        <item x="286"/>
        <item x="528"/>
        <item x="21"/>
        <item x="454"/>
        <item x="504"/>
        <item x="505"/>
        <item x="529"/>
        <item x="455"/>
        <item x="506"/>
        <item x="507"/>
        <item x="508"/>
        <item x="1"/>
        <item x="509"/>
        <item x="22"/>
        <item x="496"/>
        <item x="23"/>
        <item x="316"/>
        <item x="33"/>
        <item x="456"/>
        <item x="457"/>
        <item x="317"/>
        <item x="510"/>
        <item x="479"/>
        <item x="521"/>
        <item x="414"/>
        <item x="28"/>
        <item x="471"/>
        <item x="288"/>
        <item x="472"/>
        <item x="458"/>
        <item x="459"/>
        <item x="319"/>
        <item x="228"/>
        <item x="530"/>
        <item x="460"/>
        <item x="480"/>
        <item x="461"/>
        <item x="490"/>
        <item x="320"/>
        <item x="481"/>
        <item x="415"/>
        <item x="491"/>
        <item x="229"/>
        <item x="230"/>
        <item x="259"/>
        <item x="531"/>
        <item x="473"/>
        <item x="511"/>
        <item x="462"/>
        <item x="512"/>
        <item x="532"/>
        <item x="289"/>
        <item x="492"/>
        <item x="533"/>
        <item x="534"/>
        <item x="463"/>
        <item x="497"/>
        <item x="535"/>
        <item x="482"/>
        <item x="536"/>
        <item x="538"/>
        <item x="540"/>
        <item x="522"/>
        <item x="464"/>
        <item x="523"/>
        <item x="498"/>
        <item x="465"/>
        <item x="513"/>
        <item x="541"/>
        <item x="436"/>
        <item x="378"/>
        <item x="437"/>
        <item x="68"/>
        <item x="260"/>
        <item x="2"/>
        <item x="416"/>
        <item x="231"/>
        <item x="380"/>
        <item x="322"/>
        <item x="474"/>
        <item x="524"/>
        <item x="525"/>
        <item x="466"/>
        <item x="232"/>
        <item x="125"/>
        <item x="467"/>
        <item x="206"/>
        <item x="468"/>
        <item x="233"/>
        <item x="160"/>
        <item x="161"/>
        <item x="162"/>
        <item x="69"/>
        <item x="291"/>
        <item x="207"/>
        <item x="418"/>
        <item x="208"/>
        <item x="126"/>
        <item x="164"/>
        <item x="181"/>
        <item x="165"/>
        <item x="70"/>
        <item x="381"/>
        <item x="35"/>
        <item x="167"/>
        <item x="324"/>
        <item x="438"/>
        <item x="131"/>
        <item x="325"/>
        <item x="261"/>
        <item x="235"/>
        <item x="440"/>
        <item x="526"/>
        <item x="262"/>
        <item x="326"/>
        <item x="327"/>
        <item x="263"/>
        <item x="382"/>
        <item x="36"/>
        <item x="264"/>
        <item x="383"/>
        <item x="236"/>
        <item x="359"/>
        <item x="293"/>
        <item x="384"/>
        <item x="385"/>
        <item x="294"/>
        <item x="265"/>
        <item x="442"/>
        <item x="3"/>
        <item x="420"/>
        <item x="328"/>
        <item x="238"/>
        <item x="296"/>
        <item x="444"/>
        <item x="493"/>
        <item x="386"/>
        <item x="387"/>
        <item x="388"/>
        <item x="330"/>
        <item x="332"/>
        <item x="445"/>
        <item x="469"/>
        <item x="239"/>
        <item x="360"/>
        <item x="389"/>
        <item x="297"/>
        <item x="390"/>
        <item x="362"/>
        <item x="4"/>
        <item x="391"/>
        <item x="421"/>
        <item x="5"/>
        <item x="240"/>
        <item x="266"/>
        <item x="88"/>
        <item x="334"/>
        <item x="7"/>
        <item x="335"/>
        <item x="242"/>
        <item x="392"/>
        <item x="423"/>
        <item x="336"/>
        <item x="446"/>
        <item x="243"/>
        <item x="8"/>
        <item x="244"/>
        <item x="245"/>
        <item x="447"/>
        <item x="298"/>
        <item x="168"/>
        <item x="37"/>
        <item x="39"/>
        <item x="393"/>
        <item x="34"/>
        <item x="448"/>
        <item x="364"/>
        <item x="246"/>
        <item x="267"/>
        <item x="89"/>
        <item x="394"/>
        <item x="450"/>
        <item x="395"/>
        <item x="396"/>
        <item x="366"/>
        <item x="247"/>
        <item x="337"/>
        <item x="367"/>
        <item x="397"/>
        <item x="368"/>
        <item x="424"/>
        <item x="425"/>
        <item x="426"/>
        <item x="212"/>
        <item x="302"/>
        <item x="27"/>
        <item x="268"/>
        <item x="29"/>
        <item x="132"/>
        <item x="427"/>
        <item x="341"/>
        <item x="184"/>
        <item x="451"/>
        <item x="342"/>
        <item x="343"/>
        <item x="452"/>
        <item x="345"/>
        <item x="14"/>
        <item x="248"/>
        <item x="249"/>
        <item x="398"/>
        <item x="271"/>
        <item x="269"/>
        <item x="273"/>
        <item x="169"/>
        <item x="16"/>
        <item x="18"/>
        <item x="9"/>
        <item x="275"/>
        <item x="369"/>
        <item x="346"/>
        <item x="186"/>
        <item x="370"/>
        <item x="214"/>
        <item x="216"/>
        <item x="278"/>
        <item x="279"/>
        <item x="400"/>
        <item x="348"/>
        <item x="188"/>
        <item x="402"/>
        <item x="404"/>
        <item x="251"/>
        <item x="172"/>
        <item x="140"/>
        <item x="109"/>
        <item x="147"/>
        <item x="51"/>
        <item x="219"/>
        <item x="151"/>
        <item x="406"/>
        <item x="407"/>
        <item x="196"/>
        <item x="177"/>
        <item x="58"/>
        <item x="62"/>
        <item x="351"/>
        <item x="112"/>
        <item x="113"/>
        <item x="99"/>
        <item x="114"/>
        <item x="101"/>
        <item x="102"/>
        <item x="115"/>
        <item x="430"/>
        <item x="83"/>
        <item x="84"/>
        <item x="64"/>
        <item x="308"/>
        <item x="309"/>
        <item x="253"/>
        <item x="221"/>
        <item x="282"/>
        <item x="223"/>
        <item x="158"/>
        <item x="87"/>
        <item x="356"/>
        <item x="413"/>
        <item x="117"/>
        <item x="434"/>
        <item x="287"/>
        <item x="318"/>
        <item x="24"/>
        <item x="25"/>
        <item x="26"/>
        <item x="321"/>
        <item x="290"/>
        <item x="537"/>
        <item x="539"/>
        <item x="379"/>
        <item x="417"/>
        <item x="234"/>
        <item x="419"/>
        <item x="127"/>
        <item x="163"/>
        <item x="118"/>
        <item x="104"/>
        <item x="71"/>
        <item x="182"/>
        <item x="119"/>
        <item x="183"/>
        <item x="72"/>
        <item x="292"/>
        <item x="120"/>
        <item x="128"/>
        <item x="166"/>
        <item x="209"/>
        <item x="121"/>
        <item x="323"/>
        <item x="129"/>
        <item x="130"/>
        <item x="439"/>
        <item x="210"/>
        <item x="441"/>
        <item x="237"/>
        <item x="295"/>
        <item x="329"/>
        <item x="331"/>
        <item x="333"/>
        <item x="443"/>
        <item x="361"/>
        <item x="211"/>
        <item x="363"/>
        <item x="422"/>
        <item x="6"/>
        <item x="241"/>
        <item x="299"/>
        <item x="300"/>
        <item x="301"/>
        <item x="38"/>
        <item x="449"/>
        <item x="365"/>
        <item x="40"/>
        <item x="338"/>
        <item x="303"/>
        <item x="339"/>
        <item x="340"/>
        <item x="185"/>
        <item x="344"/>
        <item x="15"/>
        <item x="272"/>
        <item x="270"/>
        <item x="17"/>
        <item x="19"/>
        <item x="274"/>
        <item x="37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3">
        <item sd="0" x="1"/>
        <item x="0"/>
        <item x="2"/>
      </items>
    </pivotField>
    <pivotField axis="axisRow" compact="0" outline="0" subtotalTop="0" showAll="0" includeNewItemsInFilter="1" defaultSubtotal="0">
      <items count="4">
        <item x="0"/>
        <item x="2"/>
        <item x="1"/>
        <item x="3"/>
      </items>
    </pivotField>
    <pivotField axis="axisRow" compact="0" outline="0" subtotalTop="0" showAll="0" includeNewItemsInFilter="1" defaultSubtotal="0">
      <items count="7">
        <item h="1" x="1"/>
        <item h="1" x="4"/>
        <item h="1" x="6"/>
        <item h="1" x="3"/>
        <item x="2"/>
        <item x="0"/>
        <item x="5"/>
      </items>
    </pivotField>
    <pivotField axis="axisRow" compact="0" outline="0" subtotalTop="0" showAll="0" includeNewItemsInFilter="1" defaultSubtotal="0">
      <items count="5">
        <item x="1"/>
        <item x="3"/>
        <item x="2"/>
        <item x="0"/>
        <item x="4"/>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6">
        <item h="1" x="2"/>
        <item h="1" x="3"/>
        <item x="0"/>
        <item h="1" x="4"/>
        <item x="1"/>
        <item t="default"/>
      </items>
    </pivotField>
    <pivotField compact="0" outline="0" subtotalTop="0" showAll="0" includeNewItemsInFilter="1"/>
    <pivotField axis="axisPage" compact="0" outline="0" subtotalTop="0" multipleItemSelectionAllowed="1" showAll="0" includeNewItemsInFilter="1">
      <items count="60">
        <item h="1" x="2"/>
        <item x="34"/>
        <item x="19"/>
        <item x="24"/>
        <item x="33"/>
        <item x="23"/>
        <item x="41"/>
        <item x="15"/>
        <item x="30"/>
        <item x="40"/>
        <item x="44"/>
        <item x="8"/>
        <item x="6"/>
        <item x="16"/>
        <item x="14"/>
        <item x="0"/>
        <item x="47"/>
        <item x="36"/>
        <item x="39"/>
        <item x="3"/>
        <item x="22"/>
        <item x="35"/>
        <item x="27"/>
        <item x="26"/>
        <item x="37"/>
        <item x="1"/>
        <item x="32"/>
        <item x="28"/>
        <item x="29"/>
        <item x="12"/>
        <item x="4"/>
        <item x="42"/>
        <item x="9"/>
        <item x="31"/>
        <item x="7"/>
        <item x="21"/>
        <item x="11"/>
        <item x="46"/>
        <item x="43"/>
        <item x="38"/>
        <item x="57"/>
        <item x="18"/>
        <item x="58"/>
        <item x="10"/>
        <item x="25"/>
        <item x="48"/>
        <item x="49"/>
        <item x="54"/>
        <item x="52"/>
        <item x="17"/>
        <item x="13"/>
        <item x="56"/>
        <item x="50"/>
        <item x="53"/>
        <item x="55"/>
        <item x="51"/>
        <item x="5"/>
        <item x="20"/>
        <item x="4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multipleItemSelectionAllowed="1" showAll="0" includeNewItemsInFilter="1">
      <items count="6">
        <item x="0"/>
        <item h="1" x="1"/>
        <item h="1" x="2"/>
        <item h="1" x="3"/>
        <item h="1" x="4"/>
        <item t="default"/>
      </items>
    </pivotField>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s>
  <rowFields count="5">
    <field x="118"/>
    <field x="26"/>
    <field x="24"/>
    <field x="25"/>
    <field x="27"/>
  </rowFields>
  <rowItems count="21">
    <i>
      <x v="2"/>
      <x v="4"/>
      <x/>
    </i>
    <i r="2">
      <x v="1"/>
      <x/>
      <x v="3"/>
    </i>
    <i r="3">
      <x v="2"/>
      <x/>
    </i>
    <i r="4">
      <x v="3"/>
    </i>
    <i r="1">
      <x v="5"/>
      <x/>
    </i>
    <i r="2">
      <x v="1"/>
      <x/>
      <x v="3"/>
    </i>
    <i r="3">
      <x v="2"/>
      <x/>
    </i>
    <i r="4">
      <x v="3"/>
    </i>
    <i r="1">
      <x v="6"/>
      <x v="2"/>
      <x v="3"/>
      <x v="4"/>
    </i>
    <i t="default">
      <x v="2"/>
    </i>
    <i>
      <x v="4"/>
      <x v="4"/>
      <x/>
    </i>
    <i r="2">
      <x v="1"/>
      <x/>
      <x v="3"/>
    </i>
    <i r="3">
      <x v="2"/>
      <x/>
    </i>
    <i r="4">
      <x v="2"/>
    </i>
    <i r="4">
      <x v="3"/>
    </i>
    <i r="1">
      <x v="5"/>
      <x/>
    </i>
    <i r="2">
      <x v="1"/>
      <x/>
      <x/>
    </i>
    <i r="4">
      <x v="3"/>
    </i>
    <i r="3">
      <x v="2"/>
      <x v="3"/>
    </i>
    <i t="default">
      <x v="4"/>
    </i>
    <i t="grand">
      <x/>
    </i>
  </rowItems>
  <colItems count="1">
    <i/>
  </colItems>
  <pageFields count="4">
    <pageField fld="1" hier="-1"/>
    <pageField fld="136" hier="-1"/>
    <pageField fld="120" hier="-1"/>
    <pageField fld="0" hier="-1"/>
  </pageFields>
  <dataFields count="1">
    <dataField name="Antal af Inst nummer" fld="1" subtotal="count" baseField="0" baseItem="0"/>
  </dataFields>
  <formats count="5">
    <format dxfId="588">
      <pivotArea field="118" type="button" dataOnly="0" labelOnly="1" outline="0" axis="axisRow" fieldPosition="0"/>
    </format>
    <format dxfId="587">
      <pivotArea field="24" type="button" dataOnly="0" labelOnly="1" outline="0" axis="axisRow" fieldPosition="2"/>
    </format>
    <format dxfId="586">
      <pivotArea field="25" type="button" dataOnly="0" labelOnly="1" outline="0" axis="axisRow" fieldPosition="3"/>
    </format>
    <format dxfId="585">
      <pivotArea field="26" type="button" dataOnly="0" labelOnly="1" outline="0" axis="axisRow" fieldPosition="1"/>
    </format>
    <format dxfId="584">
      <pivotArea field="27" type="button" dataOnly="0" labelOnly="1" outline="0" axis="axisRow" fieldPosition="4"/>
    </format>
  </formats>
  <pivotTableStyleInfo showRowHeaders="1" showColHeaders="1" showRowStripes="0" showColStripes="0" showLastColumn="1"/>
</pivotTableDefinition>
</file>

<file path=xl/pivotTables/pivotTable9.xml><?xml version="1.0" encoding="utf-8"?>
<pivotTableDefinition xmlns="http://schemas.openxmlformats.org/spreadsheetml/2006/main" name="Pivottabel1" cacheId="46" applyNumberFormats="0" applyBorderFormats="0" applyFontFormats="0" applyPatternFormats="0" applyAlignmentFormats="0" applyWidthHeightFormats="1" dataCaption="Værdier" updatedVersion="3" minRefreshableVersion="3" showCalcMbrs="0" useAutoFormatting="1" itemPrintTitles="1" createdVersion="3" indent="0" outline="1" outlineData="1" multipleFieldFilters="0">
  <location ref="A5:A149" firstHeaderRow="1" firstDataRow="1" firstDataCol="1" rowPageCount="2" colPageCount="1"/>
  <pivotFields count="144">
    <pivotField axis="axisPage" multipleItemSelectionAllowed="1" showAll="0">
      <items count="3">
        <item h="1" x="1"/>
        <item x="0"/>
        <item t="default"/>
      </items>
    </pivotField>
    <pivotField axis="axisPage" showAll="0">
      <items count="543">
        <item x="170"/>
        <item x="213"/>
        <item x="494"/>
        <item x="499"/>
        <item x="453"/>
        <item x="514"/>
        <item x="483"/>
        <item x="276"/>
        <item x="515"/>
        <item x="484"/>
        <item x="215"/>
        <item x="500"/>
        <item x="475"/>
        <item x="277"/>
        <item x="516"/>
        <item x="485"/>
        <item x="486"/>
        <item x="10"/>
        <item x="476"/>
        <item x="501"/>
        <item x="517"/>
        <item x="477"/>
        <item x="527"/>
        <item x="518"/>
        <item x="470"/>
        <item x="502"/>
        <item x="399"/>
        <item x="487"/>
        <item x="519"/>
        <item x="495"/>
        <item x="520"/>
        <item x="304"/>
        <item x="503"/>
        <item x="11"/>
        <item x="478"/>
        <item x="41"/>
        <item x="347"/>
        <item x="133"/>
        <item x="187"/>
        <item x="401"/>
        <item x="134"/>
        <item x="73"/>
        <item x="105"/>
        <item x="122"/>
        <item x="305"/>
        <item x="403"/>
        <item x="189"/>
        <item x="135"/>
        <item x="123"/>
        <item x="42"/>
        <item x="306"/>
        <item x="90"/>
        <item x="43"/>
        <item x="250"/>
        <item x="136"/>
        <item x="91"/>
        <item x="92"/>
        <item x="74"/>
        <item x="137"/>
        <item x="138"/>
        <item x="139"/>
        <item x="190"/>
        <item x="171"/>
        <item x="44"/>
        <item x="45"/>
        <item x="46"/>
        <item x="47"/>
        <item x="106"/>
        <item x="191"/>
        <item x="107"/>
        <item x="75"/>
        <item x="93"/>
        <item x="76"/>
        <item x="141"/>
        <item x="142"/>
        <item x="143"/>
        <item x="144"/>
        <item x="145"/>
        <item x="77"/>
        <item x="108"/>
        <item x="48"/>
        <item x="192"/>
        <item x="146"/>
        <item x="78"/>
        <item x="148"/>
        <item x="193"/>
        <item x="49"/>
        <item x="50"/>
        <item x="52"/>
        <item x="53"/>
        <item x="217"/>
        <item x="218"/>
        <item x="149"/>
        <item x="173"/>
        <item x="194"/>
        <item x="150"/>
        <item x="174"/>
        <item x="349"/>
        <item x="195"/>
        <item x="428"/>
        <item x="94"/>
        <item x="79"/>
        <item x="80"/>
        <item x="175"/>
        <item x="405"/>
        <item x="12"/>
        <item x="95"/>
        <item x="54"/>
        <item x="176"/>
        <item x="152"/>
        <item x="124"/>
        <item x="55"/>
        <item x="153"/>
        <item x="96"/>
        <item x="197"/>
        <item x="56"/>
        <item x="57"/>
        <item x="59"/>
        <item x="97"/>
        <item x="178"/>
        <item x="81"/>
        <item x="198"/>
        <item x="110"/>
        <item x="60"/>
        <item x="61"/>
        <item x="111"/>
        <item x="98"/>
        <item x="154"/>
        <item x="199"/>
        <item x="350"/>
        <item x="155"/>
        <item x="156"/>
        <item x="200"/>
        <item x="201"/>
        <item x="202"/>
        <item x="30"/>
        <item x="100"/>
        <item x="429"/>
        <item x="280"/>
        <item x="372"/>
        <item x="82"/>
        <item x="431"/>
        <item x="63"/>
        <item x="373"/>
        <item x="85"/>
        <item x="307"/>
        <item x="220"/>
        <item x="252"/>
        <item x="374"/>
        <item x="375"/>
        <item x="310"/>
        <item x="352"/>
        <item x="488"/>
        <item x="0"/>
        <item x="157"/>
        <item x="281"/>
        <item x="311"/>
        <item x="312"/>
        <item x="254"/>
        <item x="255"/>
        <item x="408"/>
        <item x="313"/>
        <item x="65"/>
        <item x="203"/>
        <item x="222"/>
        <item x="86"/>
        <item x="256"/>
        <item x="409"/>
        <item x="283"/>
        <item x="314"/>
        <item x="353"/>
        <item x="224"/>
        <item x="257"/>
        <item x="31"/>
        <item x="32"/>
        <item x="103"/>
        <item x="354"/>
        <item x="66"/>
        <item x="179"/>
        <item x="204"/>
        <item x="13"/>
        <item x="258"/>
        <item x="159"/>
        <item x="355"/>
        <item x="180"/>
        <item x="410"/>
        <item x="411"/>
        <item x="357"/>
        <item x="412"/>
        <item x="205"/>
        <item x="315"/>
        <item x="67"/>
        <item x="116"/>
        <item x="284"/>
        <item x="432"/>
        <item x="376"/>
        <item x="225"/>
        <item x="358"/>
        <item x="377"/>
        <item x="226"/>
        <item x="433"/>
        <item x="285"/>
        <item x="435"/>
        <item x="227"/>
        <item x="20"/>
        <item x="489"/>
        <item x="286"/>
        <item x="528"/>
        <item x="21"/>
        <item x="454"/>
        <item x="504"/>
        <item x="505"/>
        <item x="529"/>
        <item x="455"/>
        <item x="506"/>
        <item x="507"/>
        <item x="508"/>
        <item x="1"/>
        <item x="509"/>
        <item x="22"/>
        <item x="496"/>
        <item x="23"/>
        <item x="316"/>
        <item x="33"/>
        <item x="456"/>
        <item x="457"/>
        <item x="317"/>
        <item x="510"/>
        <item x="479"/>
        <item x="521"/>
        <item x="414"/>
        <item x="28"/>
        <item x="471"/>
        <item x="288"/>
        <item x="472"/>
        <item x="458"/>
        <item x="459"/>
        <item x="319"/>
        <item x="228"/>
        <item x="530"/>
        <item x="460"/>
        <item x="480"/>
        <item x="461"/>
        <item x="490"/>
        <item x="320"/>
        <item x="481"/>
        <item x="415"/>
        <item x="491"/>
        <item x="229"/>
        <item x="230"/>
        <item x="259"/>
        <item x="531"/>
        <item x="473"/>
        <item x="511"/>
        <item x="462"/>
        <item x="512"/>
        <item x="532"/>
        <item x="289"/>
        <item x="492"/>
        <item x="533"/>
        <item x="534"/>
        <item x="463"/>
        <item x="497"/>
        <item x="535"/>
        <item x="482"/>
        <item x="536"/>
        <item x="538"/>
        <item x="540"/>
        <item x="522"/>
        <item x="464"/>
        <item x="523"/>
        <item x="498"/>
        <item x="465"/>
        <item x="513"/>
        <item x="541"/>
        <item x="436"/>
        <item x="378"/>
        <item x="437"/>
        <item x="68"/>
        <item x="260"/>
        <item x="2"/>
        <item x="416"/>
        <item x="231"/>
        <item x="380"/>
        <item x="322"/>
        <item x="474"/>
        <item x="524"/>
        <item x="525"/>
        <item x="466"/>
        <item x="232"/>
        <item x="125"/>
        <item x="467"/>
        <item x="206"/>
        <item x="468"/>
        <item x="233"/>
        <item x="160"/>
        <item x="161"/>
        <item x="162"/>
        <item x="69"/>
        <item x="291"/>
        <item x="207"/>
        <item x="418"/>
        <item x="208"/>
        <item x="126"/>
        <item x="164"/>
        <item x="181"/>
        <item x="165"/>
        <item x="70"/>
        <item x="381"/>
        <item x="35"/>
        <item x="167"/>
        <item x="324"/>
        <item x="438"/>
        <item x="131"/>
        <item x="325"/>
        <item x="261"/>
        <item x="235"/>
        <item x="440"/>
        <item x="526"/>
        <item x="262"/>
        <item x="326"/>
        <item x="327"/>
        <item x="263"/>
        <item x="382"/>
        <item x="36"/>
        <item x="264"/>
        <item x="383"/>
        <item x="236"/>
        <item x="359"/>
        <item x="293"/>
        <item x="384"/>
        <item x="385"/>
        <item x="294"/>
        <item x="265"/>
        <item x="442"/>
        <item x="3"/>
        <item x="420"/>
        <item x="328"/>
        <item x="238"/>
        <item x="296"/>
        <item x="444"/>
        <item x="493"/>
        <item x="386"/>
        <item x="387"/>
        <item x="388"/>
        <item x="330"/>
        <item x="332"/>
        <item x="445"/>
        <item x="469"/>
        <item x="239"/>
        <item x="360"/>
        <item x="389"/>
        <item x="297"/>
        <item x="390"/>
        <item x="362"/>
        <item x="4"/>
        <item x="391"/>
        <item x="421"/>
        <item x="5"/>
        <item x="240"/>
        <item x="266"/>
        <item x="88"/>
        <item x="334"/>
        <item x="7"/>
        <item x="335"/>
        <item x="242"/>
        <item x="392"/>
        <item x="423"/>
        <item x="336"/>
        <item x="446"/>
        <item x="243"/>
        <item x="8"/>
        <item x="244"/>
        <item x="245"/>
        <item x="447"/>
        <item x="298"/>
        <item x="168"/>
        <item x="37"/>
        <item x="39"/>
        <item x="393"/>
        <item x="34"/>
        <item x="448"/>
        <item x="364"/>
        <item x="246"/>
        <item x="267"/>
        <item x="89"/>
        <item x="394"/>
        <item x="450"/>
        <item x="395"/>
        <item x="396"/>
        <item x="366"/>
        <item x="247"/>
        <item x="337"/>
        <item x="367"/>
        <item x="397"/>
        <item x="368"/>
        <item x="424"/>
        <item x="425"/>
        <item x="426"/>
        <item x="212"/>
        <item x="302"/>
        <item x="27"/>
        <item x="268"/>
        <item x="29"/>
        <item x="132"/>
        <item x="427"/>
        <item x="341"/>
        <item x="184"/>
        <item x="451"/>
        <item x="342"/>
        <item x="343"/>
        <item x="452"/>
        <item x="345"/>
        <item x="14"/>
        <item x="248"/>
        <item x="249"/>
        <item x="398"/>
        <item x="271"/>
        <item x="269"/>
        <item x="273"/>
        <item x="169"/>
        <item x="16"/>
        <item x="18"/>
        <item x="9"/>
        <item x="275"/>
        <item x="369"/>
        <item x="346"/>
        <item x="186"/>
        <item x="370"/>
        <item x="214"/>
        <item x="216"/>
        <item x="278"/>
        <item x="279"/>
        <item x="400"/>
        <item x="348"/>
        <item x="188"/>
        <item x="402"/>
        <item x="404"/>
        <item x="251"/>
        <item x="172"/>
        <item x="140"/>
        <item x="109"/>
        <item x="147"/>
        <item x="51"/>
        <item x="219"/>
        <item x="151"/>
        <item x="406"/>
        <item x="407"/>
        <item x="196"/>
        <item x="177"/>
        <item x="58"/>
        <item x="62"/>
        <item x="351"/>
        <item x="112"/>
        <item x="113"/>
        <item x="99"/>
        <item x="114"/>
        <item x="101"/>
        <item x="102"/>
        <item x="115"/>
        <item x="430"/>
        <item x="83"/>
        <item x="84"/>
        <item x="64"/>
        <item x="308"/>
        <item x="309"/>
        <item x="253"/>
        <item x="221"/>
        <item x="282"/>
        <item x="223"/>
        <item x="158"/>
        <item x="87"/>
        <item x="356"/>
        <item x="413"/>
        <item x="117"/>
        <item x="434"/>
        <item x="287"/>
        <item x="318"/>
        <item x="24"/>
        <item x="25"/>
        <item x="26"/>
        <item x="321"/>
        <item x="290"/>
        <item x="537"/>
        <item x="539"/>
        <item x="379"/>
        <item x="417"/>
        <item x="234"/>
        <item x="419"/>
        <item x="127"/>
        <item x="163"/>
        <item x="118"/>
        <item x="104"/>
        <item x="71"/>
        <item x="182"/>
        <item x="119"/>
        <item x="183"/>
        <item x="72"/>
        <item x="292"/>
        <item x="120"/>
        <item x="128"/>
        <item x="166"/>
        <item x="209"/>
        <item x="121"/>
        <item x="323"/>
        <item x="129"/>
        <item x="130"/>
        <item x="439"/>
        <item x="210"/>
        <item x="441"/>
        <item x="237"/>
        <item x="295"/>
        <item x="329"/>
        <item x="331"/>
        <item x="333"/>
        <item x="443"/>
        <item x="361"/>
        <item x="211"/>
        <item x="363"/>
        <item x="422"/>
        <item x="6"/>
        <item x="241"/>
        <item x="299"/>
        <item x="300"/>
        <item x="301"/>
        <item x="38"/>
        <item x="449"/>
        <item x="365"/>
        <item x="40"/>
        <item x="338"/>
        <item x="303"/>
        <item x="339"/>
        <item x="340"/>
        <item x="185"/>
        <item x="344"/>
        <item x="15"/>
        <item x="272"/>
        <item x="270"/>
        <item x="17"/>
        <item x="19"/>
        <item x="274"/>
        <item x="37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1"/>
        <item x="2"/>
        <item x="5"/>
        <item x="0"/>
        <item x="4"/>
        <item x="3"/>
        <item t="default"/>
      </items>
    </pivotField>
    <pivotField axis="axisRow" showAll="0">
      <items count="7">
        <item x="0"/>
        <item x="4"/>
        <item x="3"/>
        <item x="2"/>
        <item x="1"/>
        <item x="5"/>
        <item t="default"/>
      </items>
    </pivotField>
    <pivotField axis="axisRow" showAll="0">
      <items count="8">
        <item x="1"/>
        <item x="2"/>
        <item x="5"/>
        <item x="3"/>
        <item x="4"/>
        <item x="0"/>
        <item x="6"/>
        <item t="default"/>
      </items>
    </pivotField>
    <pivotField axis="axisRow" showAll="0">
      <items count="6">
        <item x="0"/>
        <item x="2"/>
        <item x="3"/>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2"/>
        <item h="1" x="3"/>
        <item x="0"/>
        <item h="1" x="4"/>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showAll="0"/>
    <pivotField showAll="0"/>
    <pivotField showAll="0"/>
    <pivotField showAll="0"/>
    <pivotField showAll="0"/>
    <pivotField showAll="0"/>
    <pivotField showAll="0"/>
    <pivotField showAll="0"/>
    <pivotField showAll="0"/>
  </pivotFields>
  <rowFields count="5">
    <field x="29"/>
    <field x="118"/>
    <field x="31"/>
    <field x="30"/>
    <field x="32"/>
  </rowFields>
  <rowItems count="144">
    <i>
      <x/>
    </i>
    <i r="1">
      <x/>
    </i>
    <i r="2">
      <x/>
    </i>
    <i r="3">
      <x/>
    </i>
    <i r="4">
      <x/>
    </i>
    <i r="4">
      <x v="3"/>
    </i>
    <i r="3">
      <x v="3"/>
    </i>
    <i r="4">
      <x v="3"/>
    </i>
    <i r="3">
      <x v="4"/>
    </i>
    <i r="4">
      <x/>
    </i>
    <i r="4">
      <x v="3"/>
    </i>
    <i r="2">
      <x v="1"/>
    </i>
    <i r="3">
      <x/>
    </i>
    <i r="4">
      <x/>
    </i>
    <i r="2">
      <x v="2"/>
    </i>
    <i r="3">
      <x v="4"/>
    </i>
    <i r="4">
      <x v="3"/>
    </i>
    <i r="2">
      <x v="3"/>
    </i>
    <i r="3">
      <x/>
    </i>
    <i r="4">
      <x v="3"/>
    </i>
    <i r="3">
      <x v="4"/>
    </i>
    <i r="4">
      <x v="3"/>
    </i>
    <i r="2">
      <x v="4"/>
    </i>
    <i r="3">
      <x v="3"/>
    </i>
    <i r="4">
      <x/>
    </i>
    <i r="2">
      <x v="5"/>
    </i>
    <i r="3">
      <x/>
    </i>
    <i r="4">
      <x v="3"/>
    </i>
    <i r="3">
      <x v="3"/>
    </i>
    <i r="4">
      <x v="1"/>
    </i>
    <i r="3">
      <x v="4"/>
    </i>
    <i r="4">
      <x v="3"/>
    </i>
    <i r="1">
      <x v="2"/>
    </i>
    <i r="2">
      <x/>
    </i>
    <i r="3">
      <x/>
    </i>
    <i r="4">
      <x/>
    </i>
    <i r="4">
      <x v="3"/>
    </i>
    <i r="3">
      <x v="1"/>
    </i>
    <i r="4">
      <x v="3"/>
    </i>
    <i r="3">
      <x v="4"/>
    </i>
    <i r="4">
      <x v="3"/>
    </i>
    <i r="2">
      <x v="1"/>
    </i>
    <i r="3">
      <x/>
    </i>
    <i r="4">
      <x v="1"/>
    </i>
    <i r="3">
      <x v="4"/>
    </i>
    <i r="4">
      <x v="3"/>
    </i>
    <i r="2">
      <x v="2"/>
    </i>
    <i r="3">
      <x/>
    </i>
    <i r="4">
      <x v="3"/>
    </i>
    <i>
      <x v="1"/>
    </i>
    <i r="1">
      <x/>
    </i>
    <i r="2">
      <x v="1"/>
    </i>
    <i r="3">
      <x/>
    </i>
    <i r="4">
      <x/>
    </i>
    <i>
      <x v="2"/>
    </i>
    <i r="1">
      <x v="2"/>
    </i>
    <i r="2">
      <x v="3"/>
    </i>
    <i r="3">
      <x/>
    </i>
    <i r="4">
      <x v="2"/>
    </i>
    <i>
      <x v="3"/>
    </i>
    <i r="1">
      <x/>
    </i>
    <i r="2">
      <x/>
    </i>
    <i r="3">
      <x/>
    </i>
    <i r="4">
      <x/>
    </i>
    <i r="4">
      <x v="3"/>
    </i>
    <i r="3">
      <x v="2"/>
    </i>
    <i r="4">
      <x v="2"/>
    </i>
    <i r="3">
      <x v="4"/>
    </i>
    <i r="4">
      <x/>
    </i>
    <i r="4">
      <x v="3"/>
    </i>
    <i r="2">
      <x v="1"/>
    </i>
    <i r="3">
      <x/>
    </i>
    <i r="4">
      <x v="3"/>
    </i>
    <i r="3">
      <x v="4"/>
    </i>
    <i r="4">
      <x v="3"/>
    </i>
    <i r="2">
      <x v="2"/>
    </i>
    <i r="3">
      <x/>
    </i>
    <i r="4">
      <x/>
    </i>
    <i r="4">
      <x v="3"/>
    </i>
    <i r="3">
      <x v="1"/>
    </i>
    <i r="4">
      <x v="3"/>
    </i>
    <i r="3">
      <x v="4"/>
    </i>
    <i r="4">
      <x v="3"/>
    </i>
    <i r="2">
      <x v="3"/>
    </i>
    <i r="3">
      <x/>
    </i>
    <i r="4">
      <x v="3"/>
    </i>
    <i r="2">
      <x v="4"/>
    </i>
    <i r="3">
      <x/>
    </i>
    <i r="4">
      <x/>
    </i>
    <i r="4">
      <x v="3"/>
    </i>
    <i r="3">
      <x v="4"/>
    </i>
    <i r="4">
      <x v="3"/>
    </i>
    <i r="2">
      <x v="5"/>
    </i>
    <i r="3">
      <x/>
    </i>
    <i r="4">
      <x/>
    </i>
    <i r="4">
      <x v="3"/>
    </i>
    <i r="3">
      <x v="4"/>
    </i>
    <i r="4">
      <x v="3"/>
    </i>
    <i r="1">
      <x v="2"/>
    </i>
    <i r="2">
      <x/>
    </i>
    <i r="3">
      <x/>
    </i>
    <i r="4">
      <x/>
    </i>
    <i r="4">
      <x v="3"/>
    </i>
    <i r="3">
      <x v="4"/>
    </i>
    <i r="4">
      <x/>
    </i>
    <i r="4">
      <x v="3"/>
    </i>
    <i r="2">
      <x v="1"/>
    </i>
    <i r="3">
      <x/>
    </i>
    <i r="4">
      <x/>
    </i>
    <i r="4">
      <x v="3"/>
    </i>
    <i r="3">
      <x v="4"/>
    </i>
    <i r="4">
      <x v="3"/>
    </i>
    <i r="2">
      <x v="2"/>
    </i>
    <i r="3">
      <x/>
    </i>
    <i r="4">
      <x/>
    </i>
    <i r="4">
      <x v="3"/>
    </i>
    <i r="3">
      <x v="4"/>
    </i>
    <i r="4">
      <x v="3"/>
    </i>
    <i r="2">
      <x v="3"/>
    </i>
    <i r="3">
      <x/>
    </i>
    <i r="4">
      <x/>
    </i>
    <i r="4">
      <x v="3"/>
    </i>
    <i r="3">
      <x v="4"/>
    </i>
    <i r="4">
      <x v="3"/>
    </i>
    <i r="2">
      <x v="4"/>
    </i>
    <i r="3">
      <x/>
    </i>
    <i r="4">
      <x v="3"/>
    </i>
    <i r="2">
      <x v="5"/>
    </i>
    <i r="3">
      <x/>
    </i>
    <i r="4">
      <x/>
    </i>
    <i r="4">
      <x v="3"/>
    </i>
    <i r="3">
      <x v="4"/>
    </i>
    <i r="4">
      <x v="3"/>
    </i>
    <i>
      <x v="4"/>
    </i>
    <i r="1">
      <x v="2"/>
    </i>
    <i r="2">
      <x v="6"/>
    </i>
    <i r="3">
      <x v="5"/>
    </i>
    <i r="4">
      <x v="4"/>
    </i>
    <i>
      <x v="5"/>
    </i>
    <i r="1">
      <x/>
    </i>
    <i r="2">
      <x/>
    </i>
    <i r="3">
      <x/>
    </i>
    <i r="4">
      <x/>
    </i>
    <i t="grand">
      <x/>
    </i>
  </rowItems>
  <colItems count="1">
    <i/>
  </colItems>
  <pageFields count="2">
    <pageField fld="0" hier="-1"/>
    <pageField fld="1" hier="-1"/>
  </pageFields>
  <pivotTableStyleInfo name="PivotStyleLight16" showRowHeaders="1" showColHeaders="1" showRowStripes="0" showColStripes="0" showLastColumn="1"/>
</pivotTableDefinition>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8" Type="http://schemas.openxmlformats.org/officeDocument/2006/relationships/hyperlink" Target="mailto:38345184@mail.tele.dk" TargetMode="External"/><Relationship Id="rId13" Type="http://schemas.openxmlformats.org/officeDocument/2006/relationships/hyperlink" Target="mailto:sathor@buf.kk.dk" TargetMode="External"/><Relationship Id="rId3" Type="http://schemas.openxmlformats.org/officeDocument/2006/relationships/hyperlink" Target="mailto:bh.188@mail.tele.dk" TargetMode="External"/><Relationship Id="rId7" Type="http://schemas.openxmlformats.org/officeDocument/2006/relationships/hyperlink" Target="mailto:rypen@buf.kk.dk" TargetMode="External"/><Relationship Id="rId12" Type="http://schemas.openxmlformats.org/officeDocument/2006/relationships/hyperlink" Target="mailto:tagenshave@mail.tele.dk" TargetMode="External"/><Relationship Id="rId2" Type="http://schemas.openxmlformats.org/officeDocument/2006/relationships/hyperlink" Target="mailto:elii@firma.tele.dk" TargetMode="External"/><Relationship Id="rId16" Type="http://schemas.openxmlformats.org/officeDocument/2006/relationships/printerSettings" Target="../printerSettings/printerSettings7.bin"/><Relationship Id="rId1" Type="http://schemas.openxmlformats.org/officeDocument/2006/relationships/hyperlink" Target="mailto:dommerparkens.boernehave@fsb31.telelet.dk" TargetMode="External"/><Relationship Id="rId6" Type="http://schemas.openxmlformats.org/officeDocument/2006/relationships/hyperlink" Target="mailto:muslingenhp@mail.dk" TargetMode="External"/><Relationship Id="rId11" Type="http://schemas.openxmlformats.org/officeDocument/2006/relationships/hyperlink" Target="mailto:tagensbo.bh@mail.tele.dk" TargetMode="External"/><Relationship Id="rId5" Type="http://schemas.openxmlformats.org/officeDocument/2006/relationships/hyperlink" Target="mailto:Lundehus@get2net.dk" TargetMode="External"/><Relationship Id="rId15" Type="http://schemas.openxmlformats.org/officeDocument/2006/relationships/hyperlink" Target="mailto:burnehave@tk-ungdomsgaard.dk" TargetMode="External"/><Relationship Id="rId10" Type="http://schemas.openxmlformats.org/officeDocument/2006/relationships/hyperlink" Target="mailto:fruhedevigbagger@mail.dk" TargetMode="External"/><Relationship Id="rId4" Type="http://schemas.openxmlformats.org/officeDocument/2006/relationships/hyperlink" Target="mailto:schousb@mail.tele.dk" TargetMode="External"/><Relationship Id="rId9" Type="http://schemas.openxmlformats.org/officeDocument/2006/relationships/hyperlink" Target="mailto:bisp6@mail.dk" TargetMode="External"/><Relationship Id="rId14" Type="http://schemas.openxmlformats.org/officeDocument/2006/relationships/hyperlink" Target="mailto:schousb@mail.tele.dk"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mailto:roedeko@get2net.dk" TargetMode="External"/><Relationship Id="rId3" Type="http://schemas.openxmlformats.org/officeDocument/2006/relationships/hyperlink" Target="mailto:roedeko@get2net.dk" TargetMode="External"/><Relationship Id="rId7" Type="http://schemas.openxmlformats.org/officeDocument/2006/relationships/hyperlink" Target="mailto:trinitatis@tele2adsl.dk" TargetMode="External"/><Relationship Id="rId2" Type="http://schemas.openxmlformats.org/officeDocument/2006/relationships/hyperlink" Target="mailto:info@hylet.dk" TargetMode="External"/><Relationship Id="rId1" Type="http://schemas.openxmlformats.org/officeDocument/2006/relationships/hyperlink" Target="mailto:haabil@buf.kk.dk" TargetMode="External"/><Relationship Id="rId6" Type="http://schemas.openxmlformats.org/officeDocument/2006/relationships/hyperlink" Target="mailto:roedeko@get2net.dk" TargetMode="External"/><Relationship Id="rId11" Type="http://schemas.openxmlformats.org/officeDocument/2006/relationships/printerSettings" Target="../printerSettings/printerSettings8.bin"/><Relationship Id="rId5" Type="http://schemas.openxmlformats.org/officeDocument/2006/relationships/hyperlink" Target="mailto:blikfang@faf.kk.dk" TargetMode="External"/><Relationship Id="rId10" Type="http://schemas.openxmlformats.org/officeDocument/2006/relationships/hyperlink" Target="mailto:trinitatis@mail.dk" TargetMode="External"/><Relationship Id="rId4" Type="http://schemas.openxmlformats.org/officeDocument/2006/relationships/hyperlink" Target="mailto:mail@annawulffs.dk" TargetMode="External"/><Relationship Id="rId9" Type="http://schemas.openxmlformats.org/officeDocument/2006/relationships/hyperlink" Target="mailto:holmenudflytter@mail.tele.dk"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spindegaarden@mail.dk" TargetMode="External"/><Relationship Id="rId13" Type="http://schemas.openxmlformats.org/officeDocument/2006/relationships/hyperlink" Target="mailto:amuller@tele2adsl.dk" TargetMode="External"/><Relationship Id="rId18" Type="http://schemas.openxmlformats.org/officeDocument/2006/relationships/hyperlink" Target="mailto:spindegaarden@mail.dk" TargetMode="External"/><Relationship Id="rId3" Type="http://schemas.openxmlformats.org/officeDocument/2006/relationships/hyperlink" Target="mailto:vsm.bh@ofir.dk" TargetMode="External"/><Relationship Id="rId7" Type="http://schemas.openxmlformats.org/officeDocument/2006/relationships/hyperlink" Target="mailto:mail@aalholm-boernehave.dk" TargetMode="External"/><Relationship Id="rId12" Type="http://schemas.openxmlformats.org/officeDocument/2006/relationships/hyperlink" Target="mailto:lise.garbers@tryllefloejten.dk" TargetMode="External"/><Relationship Id="rId17" Type="http://schemas.openxmlformats.org/officeDocument/2006/relationships/hyperlink" Target="mailto:G854@buf.kk.dk" TargetMode="External"/><Relationship Id="rId2" Type="http://schemas.openxmlformats.org/officeDocument/2006/relationships/hyperlink" Target="mailto:lykkebo@lykkebo.kk.dk" TargetMode="External"/><Relationship Id="rId16" Type="http://schemas.openxmlformats.org/officeDocument/2006/relationships/hyperlink" Target="mailto:37416@buf.kk.dk" TargetMode="External"/><Relationship Id="rId1" Type="http://schemas.openxmlformats.org/officeDocument/2006/relationships/hyperlink" Target="mailto:1137@buf.kk.dk" TargetMode="External"/><Relationship Id="rId6" Type="http://schemas.openxmlformats.org/officeDocument/2006/relationships/hyperlink" Target="mailto:liboru@buf.kk.dk" TargetMode="External"/><Relationship Id="rId11" Type="http://schemas.openxmlformats.org/officeDocument/2006/relationships/hyperlink" Target="mailto:msboernehus@mail.dk" TargetMode="External"/><Relationship Id="rId5" Type="http://schemas.openxmlformats.org/officeDocument/2006/relationships/hyperlink" Target="mailto:boernehaven@abblankavej" TargetMode="External"/><Relationship Id="rId15" Type="http://schemas.openxmlformats.org/officeDocument/2006/relationships/hyperlink" Target="mailto:fk08@buf.kk.dk" TargetMode="External"/><Relationship Id="rId10" Type="http://schemas.openxmlformats.org/officeDocument/2006/relationships/hyperlink" Target="mailto:valbyboerneasyl@12move.dk" TargetMode="External"/><Relationship Id="rId19" Type="http://schemas.openxmlformats.org/officeDocument/2006/relationships/hyperlink" Target="mailto:amuller@tele2adsl.dk" TargetMode="External"/><Relationship Id="rId4" Type="http://schemas.openxmlformats.org/officeDocument/2006/relationships/hyperlink" Target="mailto:boernehuset@stakhaventelelet.dk" TargetMode="External"/><Relationship Id="rId9" Type="http://schemas.openxmlformats.org/officeDocument/2006/relationships/hyperlink" Target="mailto:vuggesol@mail.dk" TargetMode="External"/><Relationship Id="rId14" Type="http://schemas.openxmlformats.org/officeDocument/2006/relationships/hyperlink" Target="mailto:1137@buf.kk.dk"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haven@mail.dk" TargetMode="External"/><Relationship Id="rId3" Type="http://schemas.openxmlformats.org/officeDocument/2006/relationships/hyperlink" Target="mailto:egernes@email.dk" TargetMode="External"/><Relationship Id="rId7" Type="http://schemas.openxmlformats.org/officeDocument/2006/relationships/hyperlink" Target="mailto:lillefod@adslhome.dk" TargetMode="External"/><Relationship Id="rId12" Type="http://schemas.openxmlformats.org/officeDocument/2006/relationships/hyperlink" Target="mailto:bh.lindehuset@tiscali.dk" TargetMode="External"/><Relationship Id="rId2" Type="http://schemas.openxmlformats.org/officeDocument/2006/relationships/hyperlink" Target="mailto:ungdomsgaardens-boernehave@borneringen.dk" TargetMode="External"/><Relationship Id="rId1" Type="http://schemas.openxmlformats.org/officeDocument/2006/relationships/hyperlink" Target="mailto:spiretoppen@spiretoppen.dk" TargetMode="External"/><Relationship Id="rId6" Type="http://schemas.openxmlformats.org/officeDocument/2006/relationships/hyperlink" Target="mailto:engle@webspeed.dk" TargetMode="External"/><Relationship Id="rId11" Type="http://schemas.openxmlformats.org/officeDocument/2006/relationships/hyperlink" Target="mailto:bhhvedevej45@tiscali.dk" TargetMode="External"/><Relationship Id="rId5" Type="http://schemas.openxmlformats.org/officeDocument/2006/relationships/hyperlink" Target="mailto:bornehaven.bellahoj@get2net.dk" TargetMode="External"/><Relationship Id="rId10" Type="http://schemas.openxmlformats.org/officeDocument/2006/relationships/hyperlink" Target="mailto:bh-ansgar@gfnet.dk" TargetMode="External"/><Relationship Id="rId4" Type="http://schemas.openxmlformats.org/officeDocument/2006/relationships/hyperlink" Target="mailto:landsbyen@buf.kk.dk" TargetMode="External"/><Relationship Id="rId9" Type="http://schemas.openxmlformats.org/officeDocument/2006/relationships/hyperlink" Target="mailto:boernehavendgh@get2net.dk"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c-nonboe@jubii.dk" TargetMode="External"/><Relationship Id="rId13" Type="http://schemas.openxmlformats.org/officeDocument/2006/relationships/hyperlink" Target="mailto:johnkrogh@tiscali.dk" TargetMode="External"/><Relationship Id="rId18" Type="http://schemas.openxmlformats.org/officeDocument/2006/relationships/hyperlink" Target="mailto:kongerosen@mail.dk" TargetMode="External"/><Relationship Id="rId26" Type="http://schemas.openxmlformats.org/officeDocument/2006/relationships/hyperlink" Target="mailto:saxogaarden@mail.dk" TargetMode="External"/><Relationship Id="rId3" Type="http://schemas.openxmlformats.org/officeDocument/2006/relationships/hyperlink" Target="mailto:heschm@wiinbladsgade.kk.dk" TargetMode="External"/><Relationship Id="rId21" Type="http://schemas.openxmlformats.org/officeDocument/2006/relationships/hyperlink" Target="mailto:35269@buf.kk.dk" TargetMode="External"/><Relationship Id="rId34" Type="http://schemas.openxmlformats.org/officeDocument/2006/relationships/printerSettings" Target="../printerSettings/printerSettings9.bin"/><Relationship Id="rId7" Type="http://schemas.openxmlformats.org/officeDocument/2006/relationships/hyperlink" Target="mailto:sus.hes@ablivawel.dk" TargetMode="External"/><Relationship Id="rId12" Type="http://schemas.openxmlformats.org/officeDocument/2006/relationships/hyperlink" Target="mailto:miniajax@miniajax.dk" TargetMode="External"/><Relationship Id="rId17" Type="http://schemas.openxmlformats.org/officeDocument/2006/relationships/hyperlink" Target="mailto:susanne.fabricius@buf.kk.dk" TargetMode="External"/><Relationship Id="rId25" Type="http://schemas.openxmlformats.org/officeDocument/2006/relationships/hyperlink" Target="mailto:37548@buf.kk.dk" TargetMode="External"/><Relationship Id="rId33" Type="http://schemas.openxmlformats.org/officeDocument/2006/relationships/hyperlink" Target="mailto:susanne.fabricius@buf.kk.dk" TargetMode="External"/><Relationship Id="rId2" Type="http://schemas.openxmlformats.org/officeDocument/2006/relationships/hyperlink" Target="mailto:Lupinen@pc.dk" TargetMode="External"/><Relationship Id="rId16" Type="http://schemas.openxmlformats.org/officeDocument/2006/relationships/hyperlink" Target="mailto:vuggevalde@post.tele.dk" TargetMode="External"/><Relationship Id="rId20" Type="http://schemas.openxmlformats.org/officeDocument/2006/relationships/hyperlink" Target="mailto:conniebetina@grafisk.dk" TargetMode="External"/><Relationship Id="rId29" Type="http://schemas.openxmlformats.org/officeDocument/2006/relationships/hyperlink" Target="mailto:35269@buf.kk.dk" TargetMode="External"/><Relationship Id="rId1" Type="http://schemas.openxmlformats.org/officeDocument/2006/relationships/hyperlink" Target="mailto:bvh-saxo13@mail.dk" TargetMode="External"/><Relationship Id="rId6" Type="http://schemas.openxmlformats.org/officeDocument/2006/relationships/hyperlink" Target="mailto:rita1502@hotmail.com" TargetMode="External"/><Relationship Id="rId11" Type="http://schemas.openxmlformats.org/officeDocument/2006/relationships/hyperlink" Target="mailto:conniebetina@grafisk.dk" TargetMode="External"/><Relationship Id="rId24" Type="http://schemas.openxmlformats.org/officeDocument/2006/relationships/hyperlink" Target="mailto:37362@faf.kk.dk" TargetMode="External"/><Relationship Id="rId32" Type="http://schemas.openxmlformats.org/officeDocument/2006/relationships/hyperlink" Target="mailto:asmundsminde@mail.dk" TargetMode="External"/><Relationship Id="rId5" Type="http://schemas.openxmlformats.org/officeDocument/2006/relationships/hyperlink" Target="mailto:227@buf.kk.dk" TargetMode="External"/><Relationship Id="rId15" Type="http://schemas.openxmlformats.org/officeDocument/2006/relationships/hyperlink" Target="mailto:vuggestuenlyrskv@gmail.com" TargetMode="External"/><Relationship Id="rId23" Type="http://schemas.openxmlformats.org/officeDocument/2006/relationships/hyperlink" Target="mailto:humlebo@buf.kk.dk" TargetMode="External"/><Relationship Id="rId28" Type="http://schemas.openxmlformats.org/officeDocument/2006/relationships/hyperlink" Target="mailto:christinastorgaard@....dk" TargetMode="External"/><Relationship Id="rId10" Type="http://schemas.openxmlformats.org/officeDocument/2006/relationships/hyperlink" Target="mailto:bavnehoejbh-vug@mail.dk" TargetMode="External"/><Relationship Id="rId19" Type="http://schemas.openxmlformats.org/officeDocument/2006/relationships/hyperlink" Target="mailto:sommerfugl1@get2net.dk" TargetMode="External"/><Relationship Id="rId31" Type="http://schemas.openxmlformats.org/officeDocument/2006/relationships/hyperlink" Target="mailto:kongerosen@mail.dk" TargetMode="External"/><Relationship Id="rId4" Type="http://schemas.openxmlformats.org/officeDocument/2006/relationships/hyperlink" Target="mailto:cbboern@get2net.dk" TargetMode="External"/><Relationship Id="rId9" Type="http://schemas.openxmlformats.org/officeDocument/2006/relationships/hyperlink" Target="mailto:slien@pc.dk" TargetMode="External"/><Relationship Id="rId14" Type="http://schemas.openxmlformats.org/officeDocument/2006/relationships/hyperlink" Target="mailto:bavnehoejbh-vug@mail.dk" TargetMode="External"/><Relationship Id="rId22" Type="http://schemas.openxmlformats.org/officeDocument/2006/relationships/hyperlink" Target="mailto:mail@timlarsen.dk" TargetMode="External"/><Relationship Id="rId27" Type="http://schemas.openxmlformats.org/officeDocument/2006/relationships/hyperlink" Target="mailto:absalon.bh@postkasse.com" TargetMode="External"/><Relationship Id="rId30" Type="http://schemas.openxmlformats.org/officeDocument/2006/relationships/hyperlink" Target="mailto:37362@faf.kk.dk"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dimension ref="A3:G22"/>
  <sheetViews>
    <sheetView workbookViewId="0">
      <selection activeCell="E19" sqref="E19"/>
    </sheetView>
  </sheetViews>
  <sheetFormatPr defaultRowHeight="12.75"/>
  <cols>
    <col min="1" max="1" width="9.5703125" bestFit="1" customWidth="1"/>
    <col min="2" max="2" width="22.42578125" bestFit="1" customWidth="1"/>
    <col min="3" max="6" width="10.7109375" bestFit="1" customWidth="1"/>
    <col min="7" max="7" width="9.5703125" bestFit="1" customWidth="1"/>
    <col min="8" max="9" width="9.5703125" customWidth="1"/>
    <col min="10" max="10" width="9.5703125" bestFit="1" customWidth="1"/>
  </cols>
  <sheetData>
    <row r="3" spans="1:7">
      <c r="A3" s="22" t="s">
        <v>687</v>
      </c>
      <c r="B3" s="30"/>
      <c r="C3" s="22" t="s">
        <v>1680</v>
      </c>
      <c r="D3" s="30"/>
      <c r="E3" s="30"/>
      <c r="F3" s="30"/>
      <c r="G3" s="33"/>
    </row>
    <row r="4" spans="1:7">
      <c r="A4" s="22" t="s">
        <v>4854</v>
      </c>
      <c r="B4" s="22" t="s">
        <v>601</v>
      </c>
      <c r="C4" s="23" t="s">
        <v>2251</v>
      </c>
      <c r="D4" s="34" t="s">
        <v>2250</v>
      </c>
      <c r="E4" s="34" t="s">
        <v>2249</v>
      </c>
      <c r="F4" s="34" t="s">
        <v>5197</v>
      </c>
      <c r="G4" s="134" t="s">
        <v>1130</v>
      </c>
    </row>
    <row r="5" spans="1:7">
      <c r="A5" s="23">
        <v>0</v>
      </c>
      <c r="B5" s="23" t="s">
        <v>2130</v>
      </c>
      <c r="C5" s="35"/>
      <c r="D5" s="36"/>
      <c r="E5" s="36">
        <v>1</v>
      </c>
      <c r="F5" s="36"/>
      <c r="G5" s="24">
        <v>1</v>
      </c>
    </row>
    <row r="6" spans="1:7">
      <c r="A6" s="28"/>
      <c r="B6" s="31" t="s">
        <v>4617</v>
      </c>
      <c r="C6" s="37">
        <v>1</v>
      </c>
      <c r="D6" s="38"/>
      <c r="E6" s="38">
        <v>1</v>
      </c>
      <c r="F6" s="38"/>
      <c r="G6" s="25">
        <v>2</v>
      </c>
    </row>
    <row r="7" spans="1:7">
      <c r="A7" s="28"/>
      <c r="B7" s="31" t="s">
        <v>4287</v>
      </c>
      <c r="C7" s="37"/>
      <c r="D7" s="38"/>
      <c r="E7" s="38">
        <v>4</v>
      </c>
      <c r="F7" s="38"/>
      <c r="G7" s="25">
        <v>4</v>
      </c>
    </row>
    <row r="8" spans="1:7">
      <c r="A8" s="28"/>
      <c r="B8" s="31" t="s">
        <v>2027</v>
      </c>
      <c r="C8" s="37"/>
      <c r="D8" s="38">
        <v>1</v>
      </c>
      <c r="E8" s="38">
        <v>1</v>
      </c>
      <c r="F8" s="38"/>
      <c r="G8" s="25">
        <v>2</v>
      </c>
    </row>
    <row r="9" spans="1:7">
      <c r="A9" s="28"/>
      <c r="B9" s="31" t="s">
        <v>3166</v>
      </c>
      <c r="C9" s="37"/>
      <c r="D9" s="38">
        <v>2</v>
      </c>
      <c r="E9" s="38"/>
      <c r="F9" s="38">
        <v>1</v>
      </c>
      <c r="G9" s="25">
        <v>3</v>
      </c>
    </row>
    <row r="10" spans="1:7">
      <c r="A10" s="28"/>
      <c r="B10" s="31" t="s">
        <v>3436</v>
      </c>
      <c r="C10" s="37"/>
      <c r="D10" s="38"/>
      <c r="E10" s="38">
        <v>1</v>
      </c>
      <c r="F10" s="38"/>
      <c r="G10" s="25">
        <v>1</v>
      </c>
    </row>
    <row r="11" spans="1:7">
      <c r="A11" s="28"/>
      <c r="B11" s="31" t="s">
        <v>3583</v>
      </c>
      <c r="C11" s="37"/>
      <c r="D11" s="38">
        <v>1</v>
      </c>
      <c r="E11" s="38"/>
      <c r="F11" s="38"/>
      <c r="G11" s="25">
        <v>1</v>
      </c>
    </row>
    <row r="12" spans="1:7">
      <c r="A12" s="23" t="s">
        <v>1681</v>
      </c>
      <c r="B12" s="30"/>
      <c r="C12" s="35">
        <v>1</v>
      </c>
      <c r="D12" s="36">
        <v>4</v>
      </c>
      <c r="E12" s="36">
        <v>8</v>
      </c>
      <c r="F12" s="36">
        <v>1</v>
      </c>
      <c r="G12" s="24">
        <v>14</v>
      </c>
    </row>
    <row r="13" spans="1:7">
      <c r="A13" s="23" t="s">
        <v>4855</v>
      </c>
      <c r="B13" s="23" t="s">
        <v>2130</v>
      </c>
      <c r="C13" s="35">
        <v>28</v>
      </c>
      <c r="D13" s="36">
        <v>55</v>
      </c>
      <c r="E13" s="36">
        <v>17</v>
      </c>
      <c r="F13" s="36"/>
      <c r="G13" s="24">
        <v>100</v>
      </c>
    </row>
    <row r="14" spans="1:7">
      <c r="A14" s="28"/>
      <c r="B14" s="31" t="s">
        <v>2939</v>
      </c>
      <c r="C14" s="37">
        <v>12</v>
      </c>
      <c r="D14" s="38">
        <v>26</v>
      </c>
      <c r="E14" s="38">
        <v>5</v>
      </c>
      <c r="F14" s="38"/>
      <c r="G14" s="25">
        <v>43</v>
      </c>
    </row>
    <row r="15" spans="1:7">
      <c r="A15" s="28"/>
      <c r="B15" s="31" t="s">
        <v>4617</v>
      </c>
      <c r="C15" s="37">
        <v>14</v>
      </c>
      <c r="D15" s="38">
        <v>36</v>
      </c>
      <c r="E15" s="38">
        <v>9</v>
      </c>
      <c r="F15" s="38"/>
      <c r="G15" s="25">
        <v>59</v>
      </c>
    </row>
    <row r="16" spans="1:7">
      <c r="A16" s="28"/>
      <c r="B16" s="31" t="s">
        <v>4287</v>
      </c>
      <c r="C16" s="37">
        <v>15</v>
      </c>
      <c r="D16" s="38">
        <v>50</v>
      </c>
      <c r="E16" s="38">
        <v>10</v>
      </c>
      <c r="F16" s="38"/>
      <c r="G16" s="25">
        <v>75</v>
      </c>
    </row>
    <row r="17" spans="1:7">
      <c r="A17" s="28"/>
      <c r="B17" s="31" t="s">
        <v>2027</v>
      </c>
      <c r="C17" s="37">
        <v>8</v>
      </c>
      <c r="D17" s="38">
        <v>27</v>
      </c>
      <c r="E17" s="38">
        <v>5</v>
      </c>
      <c r="F17" s="38"/>
      <c r="G17" s="25">
        <v>40</v>
      </c>
    </row>
    <row r="18" spans="1:7">
      <c r="A18" s="28"/>
      <c r="B18" s="31" t="s">
        <v>3166</v>
      </c>
      <c r="C18" s="37">
        <v>33</v>
      </c>
      <c r="D18" s="38">
        <v>33</v>
      </c>
      <c r="E18" s="38">
        <v>15</v>
      </c>
      <c r="F18" s="38"/>
      <c r="G18" s="25">
        <v>81</v>
      </c>
    </row>
    <row r="19" spans="1:7">
      <c r="A19" s="28"/>
      <c r="B19" s="31" t="s">
        <v>3436</v>
      </c>
      <c r="C19" s="37">
        <v>13</v>
      </c>
      <c r="D19" s="38">
        <v>31</v>
      </c>
      <c r="E19" s="38">
        <v>14</v>
      </c>
      <c r="F19" s="38"/>
      <c r="G19" s="25">
        <v>58</v>
      </c>
    </row>
    <row r="20" spans="1:7">
      <c r="A20" s="28"/>
      <c r="B20" s="31" t="s">
        <v>3583</v>
      </c>
      <c r="C20" s="37">
        <v>24</v>
      </c>
      <c r="D20" s="38">
        <v>34</v>
      </c>
      <c r="E20" s="38">
        <v>13</v>
      </c>
      <c r="F20" s="38"/>
      <c r="G20" s="25">
        <v>71</v>
      </c>
    </row>
    <row r="21" spans="1:7">
      <c r="A21" s="23" t="s">
        <v>1158</v>
      </c>
      <c r="B21" s="30"/>
      <c r="C21" s="35">
        <v>147</v>
      </c>
      <c r="D21" s="36">
        <v>292</v>
      </c>
      <c r="E21" s="36">
        <v>88</v>
      </c>
      <c r="F21" s="36"/>
      <c r="G21" s="24">
        <v>527</v>
      </c>
    </row>
    <row r="22" spans="1:7">
      <c r="A22" s="26" t="s">
        <v>1130</v>
      </c>
      <c r="B22" s="32"/>
      <c r="C22" s="39">
        <v>148</v>
      </c>
      <c r="D22" s="40">
        <v>296</v>
      </c>
      <c r="E22" s="40">
        <v>96</v>
      </c>
      <c r="F22" s="40">
        <v>1</v>
      </c>
      <c r="G22" s="27">
        <v>541</v>
      </c>
    </row>
  </sheetData>
  <phoneticPr fontId="18" type="noConversion"/>
  <pageMargins left="0.75" right="0.75" top="1" bottom="1" header="0" footer="0"/>
  <headerFooter alignWithMargins="0"/>
</worksheet>
</file>

<file path=xl/worksheets/sheet10.xml><?xml version="1.0" encoding="utf-8"?>
<worksheet xmlns="http://schemas.openxmlformats.org/spreadsheetml/2006/main" xmlns:r="http://schemas.openxmlformats.org/officeDocument/2006/relationships">
  <dimension ref="A1:I103"/>
  <sheetViews>
    <sheetView topLeftCell="A85" workbookViewId="0">
      <selection activeCell="A101" sqref="A101"/>
    </sheetView>
  </sheetViews>
  <sheetFormatPr defaultRowHeight="12.75"/>
  <sheetData>
    <row r="1" spans="1:9" ht="102">
      <c r="A1" s="9" t="s">
        <v>5592</v>
      </c>
      <c r="B1" s="9" t="s">
        <v>5593</v>
      </c>
      <c r="C1" s="9" t="s">
        <v>5594</v>
      </c>
      <c r="D1" s="9" t="s">
        <v>5595</v>
      </c>
      <c r="E1" s="9" t="s">
        <v>629</v>
      </c>
      <c r="F1" s="9" t="s">
        <v>5622</v>
      </c>
    </row>
    <row r="2" spans="1:9">
      <c r="A2">
        <v>35309</v>
      </c>
      <c r="B2" s="179" t="s">
        <v>590</v>
      </c>
      <c r="C2" s="218">
        <v>0</v>
      </c>
      <c r="D2" s="179" t="s">
        <v>1995</v>
      </c>
      <c r="F2" t="s">
        <v>1995</v>
      </c>
      <c r="I2">
        <v>1</v>
      </c>
    </row>
    <row r="3" spans="1:9">
      <c r="A3">
        <v>35403</v>
      </c>
      <c r="B3" s="179" t="s">
        <v>590</v>
      </c>
      <c r="C3" s="218">
        <v>0</v>
      </c>
      <c r="D3" s="179" t="s">
        <v>1995</v>
      </c>
      <c r="E3" s="179">
        <v>0</v>
      </c>
      <c r="F3" t="s">
        <v>590</v>
      </c>
      <c r="I3">
        <v>1</v>
      </c>
    </row>
    <row r="4" spans="1:9">
      <c r="A4">
        <v>35525</v>
      </c>
      <c r="B4" t="s">
        <v>590</v>
      </c>
      <c r="C4" s="217">
        <v>0</v>
      </c>
      <c r="D4">
        <v>0</v>
      </c>
      <c r="E4">
        <v>0</v>
      </c>
      <c r="F4" t="s">
        <v>1995</v>
      </c>
      <c r="I4">
        <v>1</v>
      </c>
    </row>
    <row r="5" spans="1:9">
      <c r="A5">
        <v>37298</v>
      </c>
      <c r="B5" t="s">
        <v>590</v>
      </c>
      <c r="C5" s="217">
        <v>0</v>
      </c>
      <c r="D5">
        <v>0</v>
      </c>
      <c r="E5" t="s">
        <v>5605</v>
      </c>
      <c r="F5" t="s">
        <v>1995</v>
      </c>
      <c r="I5">
        <v>1</v>
      </c>
    </row>
    <row r="6" spans="1:9">
      <c r="A6">
        <v>37378</v>
      </c>
      <c r="B6" s="179" t="s">
        <v>590</v>
      </c>
      <c r="C6">
        <v>0</v>
      </c>
      <c r="D6" t="s">
        <v>1995</v>
      </c>
      <c r="E6" s="179">
        <v>0</v>
      </c>
      <c r="F6" s="179" t="s">
        <v>1995</v>
      </c>
      <c r="I6">
        <v>1</v>
      </c>
    </row>
    <row r="7" spans="1:9">
      <c r="A7">
        <v>37384</v>
      </c>
      <c r="B7" s="179" t="s">
        <v>590</v>
      </c>
      <c r="C7">
        <v>0</v>
      </c>
      <c r="D7" t="s">
        <v>1995</v>
      </c>
      <c r="E7">
        <v>0</v>
      </c>
      <c r="F7" s="179" t="s">
        <v>590</v>
      </c>
      <c r="I7">
        <v>1</v>
      </c>
    </row>
    <row r="8" spans="1:9">
      <c r="A8">
        <v>37460</v>
      </c>
      <c r="B8" s="179" t="s">
        <v>590</v>
      </c>
      <c r="C8">
        <v>0</v>
      </c>
      <c r="D8" s="179">
        <v>0</v>
      </c>
      <c r="E8" s="179">
        <v>0</v>
      </c>
      <c r="F8" s="179" t="s">
        <v>1995</v>
      </c>
      <c r="I8">
        <v>1</v>
      </c>
    </row>
    <row r="9" spans="1:9">
      <c r="A9">
        <v>37574</v>
      </c>
      <c r="B9" s="179" t="s">
        <v>590</v>
      </c>
      <c r="C9" s="218">
        <v>0</v>
      </c>
      <c r="D9" s="179" t="s">
        <v>1995</v>
      </c>
      <c r="E9" s="179">
        <v>0</v>
      </c>
      <c r="I9">
        <v>1</v>
      </c>
    </row>
    <row r="10" spans="1:9">
      <c r="A10">
        <v>35346</v>
      </c>
      <c r="B10" s="179" t="s">
        <v>1995</v>
      </c>
      <c r="C10" s="219">
        <v>1</v>
      </c>
      <c r="D10" t="s">
        <v>590</v>
      </c>
      <c r="E10" t="s">
        <v>5598</v>
      </c>
      <c r="F10" t="s">
        <v>590</v>
      </c>
      <c r="I10">
        <v>1</v>
      </c>
    </row>
    <row r="11" spans="1:9">
      <c r="A11">
        <v>35381</v>
      </c>
      <c r="B11" t="s">
        <v>1995</v>
      </c>
      <c r="C11" s="217">
        <v>1</v>
      </c>
      <c r="D11" s="179">
        <v>0</v>
      </c>
      <c r="E11" t="s">
        <v>5601</v>
      </c>
      <c r="F11" t="s">
        <v>590</v>
      </c>
      <c r="I11">
        <v>1</v>
      </c>
    </row>
    <row r="12" spans="1:9">
      <c r="A12">
        <v>35400</v>
      </c>
      <c r="B12" s="179" t="s">
        <v>1995</v>
      </c>
      <c r="C12" s="218">
        <v>1</v>
      </c>
      <c r="D12" s="179">
        <v>0</v>
      </c>
      <c r="E12" s="179" t="s">
        <v>5598</v>
      </c>
      <c r="F12" t="s">
        <v>590</v>
      </c>
      <c r="I12">
        <v>1</v>
      </c>
    </row>
    <row r="13" spans="1:9">
      <c r="A13">
        <v>35582</v>
      </c>
      <c r="B13" t="s">
        <v>1995</v>
      </c>
      <c r="C13" s="217">
        <v>1</v>
      </c>
      <c r="D13">
        <v>0</v>
      </c>
      <c r="E13" t="s">
        <v>5598</v>
      </c>
      <c r="F13" t="s">
        <v>590</v>
      </c>
      <c r="I13">
        <v>1</v>
      </c>
    </row>
    <row r="14" spans="1:9">
      <c r="A14">
        <v>35685</v>
      </c>
      <c r="B14" s="179" t="s">
        <v>1995</v>
      </c>
      <c r="C14" s="218">
        <v>1</v>
      </c>
      <c r="D14" s="179">
        <v>0</v>
      </c>
      <c r="E14" s="179" t="s">
        <v>5603</v>
      </c>
      <c r="F14" t="s">
        <v>1995</v>
      </c>
      <c r="I14">
        <v>1</v>
      </c>
    </row>
    <row r="15" spans="1:9">
      <c r="A15">
        <v>35687</v>
      </c>
      <c r="B15" s="179" t="s">
        <v>1995</v>
      </c>
      <c r="C15">
        <v>1</v>
      </c>
      <c r="D15" s="179" t="s">
        <v>590</v>
      </c>
      <c r="E15" t="s">
        <v>5604</v>
      </c>
      <c r="F15" t="s">
        <v>590</v>
      </c>
      <c r="I15">
        <v>1</v>
      </c>
    </row>
    <row r="16" spans="1:9">
      <c r="A16">
        <v>37366</v>
      </c>
      <c r="B16" s="179" t="s">
        <v>1995</v>
      </c>
      <c r="C16" s="219">
        <v>1</v>
      </c>
      <c r="D16" t="s">
        <v>590</v>
      </c>
      <c r="E16" t="s">
        <v>5608</v>
      </c>
      <c r="I16">
        <v>1</v>
      </c>
    </row>
    <row r="17" spans="1:9">
      <c r="A17">
        <v>37387</v>
      </c>
      <c r="B17" s="179" t="s">
        <v>1995</v>
      </c>
      <c r="C17" s="217">
        <v>1</v>
      </c>
      <c r="D17" s="179">
        <v>0</v>
      </c>
      <c r="E17" s="179" t="s">
        <v>5610</v>
      </c>
      <c r="F17" s="179" t="s">
        <v>590</v>
      </c>
      <c r="I17">
        <v>1</v>
      </c>
    </row>
    <row r="18" spans="1:9">
      <c r="A18">
        <v>37452</v>
      </c>
      <c r="B18" s="179" t="s">
        <v>1995</v>
      </c>
      <c r="C18" s="218">
        <v>1</v>
      </c>
      <c r="D18">
        <v>0</v>
      </c>
      <c r="E18" t="s">
        <v>5598</v>
      </c>
      <c r="F18" s="179" t="s">
        <v>1995</v>
      </c>
      <c r="I18">
        <v>1</v>
      </c>
    </row>
    <row r="19" spans="1:9">
      <c r="A19">
        <v>37578</v>
      </c>
      <c r="B19" s="179" t="s">
        <v>1995</v>
      </c>
      <c r="C19" s="218">
        <v>1</v>
      </c>
      <c r="D19" s="179">
        <v>0</v>
      </c>
      <c r="E19" s="179" t="s">
        <v>5618</v>
      </c>
      <c r="F19" t="s">
        <v>1995</v>
      </c>
      <c r="I19">
        <v>1</v>
      </c>
    </row>
    <row r="20" spans="1:9">
      <c r="A20">
        <v>37587</v>
      </c>
      <c r="B20" s="179" t="s">
        <v>1995</v>
      </c>
      <c r="C20" s="218">
        <v>1</v>
      </c>
      <c r="D20" s="179">
        <v>0</v>
      </c>
      <c r="E20" s="179" t="s">
        <v>5620</v>
      </c>
      <c r="F20" t="s">
        <v>1995</v>
      </c>
      <c r="I20">
        <v>1</v>
      </c>
    </row>
    <row r="21" spans="1:9">
      <c r="A21">
        <v>35509</v>
      </c>
      <c r="B21" s="179" t="s">
        <v>1995</v>
      </c>
      <c r="C21" s="219">
        <v>1</v>
      </c>
      <c r="D21" s="179">
        <v>0</v>
      </c>
      <c r="E21" s="179">
        <v>0</v>
      </c>
      <c r="F21" t="s">
        <v>590</v>
      </c>
      <c r="I21">
        <v>1</v>
      </c>
    </row>
    <row r="22" spans="1:9">
      <c r="A22">
        <v>37300</v>
      </c>
      <c r="B22" t="s">
        <v>1995</v>
      </c>
      <c r="C22" s="219">
        <v>6</v>
      </c>
      <c r="D22">
        <v>0</v>
      </c>
      <c r="E22">
        <v>0</v>
      </c>
      <c r="F22" t="s">
        <v>590</v>
      </c>
      <c r="I22">
        <v>1</v>
      </c>
    </row>
    <row r="23" spans="1:9">
      <c r="A23">
        <v>35335</v>
      </c>
      <c r="B23" t="s">
        <v>1995</v>
      </c>
      <c r="C23" s="217">
        <v>12</v>
      </c>
      <c r="D23">
        <v>0</v>
      </c>
      <c r="E23">
        <v>0</v>
      </c>
      <c r="F23" t="s">
        <v>590</v>
      </c>
      <c r="I23">
        <v>1</v>
      </c>
    </row>
    <row r="24" spans="1:9">
      <c r="A24">
        <v>35498</v>
      </c>
      <c r="B24" s="179" t="s">
        <v>1995</v>
      </c>
      <c r="C24">
        <v>12</v>
      </c>
      <c r="D24" s="179" t="s">
        <v>590</v>
      </c>
      <c r="E24">
        <v>0</v>
      </c>
      <c r="F24" t="s">
        <v>590</v>
      </c>
      <c r="I24">
        <v>1</v>
      </c>
    </row>
    <row r="25" spans="1:9">
      <c r="A25">
        <v>37498</v>
      </c>
      <c r="B25" s="179" t="s">
        <v>1995</v>
      </c>
      <c r="C25" s="219">
        <v>12</v>
      </c>
      <c r="D25" s="179">
        <v>0</v>
      </c>
      <c r="E25" s="179">
        <v>0</v>
      </c>
      <c r="F25" t="s">
        <v>1995</v>
      </c>
      <c r="I25">
        <v>1</v>
      </c>
    </row>
    <row r="26" spans="1:9">
      <c r="A26">
        <v>35333</v>
      </c>
      <c r="B26" t="s">
        <v>1995</v>
      </c>
      <c r="C26" s="217">
        <v>15</v>
      </c>
      <c r="D26">
        <v>0</v>
      </c>
      <c r="E26">
        <v>0</v>
      </c>
      <c r="F26" t="s">
        <v>590</v>
      </c>
      <c r="I26">
        <v>1</v>
      </c>
    </row>
    <row r="27" spans="1:9">
      <c r="A27">
        <v>35385</v>
      </c>
      <c r="B27" t="s">
        <v>1995</v>
      </c>
      <c r="C27" s="217">
        <v>15</v>
      </c>
      <c r="D27">
        <v>0</v>
      </c>
      <c r="E27">
        <v>0</v>
      </c>
      <c r="F27" t="s">
        <v>590</v>
      </c>
      <c r="I27">
        <v>1</v>
      </c>
    </row>
    <row r="28" spans="1:9">
      <c r="A28">
        <v>35410</v>
      </c>
      <c r="B28" t="s">
        <v>1995</v>
      </c>
      <c r="C28" s="217">
        <v>15</v>
      </c>
      <c r="D28">
        <v>0</v>
      </c>
      <c r="E28">
        <v>0</v>
      </c>
      <c r="F28" t="s">
        <v>590</v>
      </c>
      <c r="I28">
        <v>1</v>
      </c>
    </row>
    <row r="29" spans="1:9">
      <c r="A29">
        <v>35498</v>
      </c>
      <c r="B29" t="s">
        <v>1995</v>
      </c>
      <c r="C29" s="217">
        <v>15</v>
      </c>
      <c r="D29">
        <v>0</v>
      </c>
      <c r="E29">
        <v>0</v>
      </c>
      <c r="F29" t="s">
        <v>590</v>
      </c>
      <c r="I29">
        <v>1</v>
      </c>
    </row>
    <row r="30" spans="1:9">
      <c r="A30">
        <v>35589</v>
      </c>
      <c r="B30" t="s">
        <v>1995</v>
      </c>
      <c r="C30" s="217">
        <v>15</v>
      </c>
      <c r="D30" t="s">
        <v>1995</v>
      </c>
      <c r="E30">
        <v>0</v>
      </c>
      <c r="F30" t="s">
        <v>1995</v>
      </c>
      <c r="I30">
        <v>1</v>
      </c>
    </row>
    <row r="31" spans="1:9">
      <c r="A31">
        <v>35594</v>
      </c>
      <c r="B31" s="179" t="s">
        <v>1995</v>
      </c>
      <c r="C31" s="218">
        <v>15</v>
      </c>
      <c r="D31" s="179">
        <v>0</v>
      </c>
      <c r="E31" s="179">
        <v>0</v>
      </c>
      <c r="F31" t="s">
        <v>1995</v>
      </c>
      <c r="I31">
        <v>1</v>
      </c>
    </row>
    <row r="32" spans="1:9">
      <c r="A32">
        <v>37307</v>
      </c>
      <c r="B32" s="179" t="s">
        <v>1995</v>
      </c>
      <c r="C32" s="219">
        <v>15</v>
      </c>
      <c r="D32">
        <v>0</v>
      </c>
      <c r="E32">
        <v>0</v>
      </c>
      <c r="F32" t="s">
        <v>1995</v>
      </c>
      <c r="I32">
        <v>1</v>
      </c>
    </row>
    <row r="33" spans="1:9">
      <c r="A33">
        <v>37385</v>
      </c>
      <c r="B33" s="179" t="s">
        <v>1995</v>
      </c>
      <c r="C33" s="218">
        <v>15</v>
      </c>
      <c r="D33" s="179">
        <v>0</v>
      </c>
      <c r="E33" s="179">
        <v>0</v>
      </c>
      <c r="F33" s="179" t="s">
        <v>590</v>
      </c>
      <c r="I33">
        <v>1</v>
      </c>
    </row>
    <row r="34" spans="1:9">
      <c r="A34">
        <v>37488</v>
      </c>
      <c r="B34" s="179" t="s">
        <v>1995</v>
      </c>
      <c r="C34" s="219">
        <v>15</v>
      </c>
      <c r="D34">
        <v>0</v>
      </c>
      <c r="E34" s="179" t="s">
        <v>5615</v>
      </c>
      <c r="F34" t="s">
        <v>1995</v>
      </c>
      <c r="I34">
        <v>1</v>
      </c>
    </row>
    <row r="35" spans="1:9">
      <c r="A35">
        <v>37497</v>
      </c>
      <c r="B35" s="179" t="s">
        <v>1995</v>
      </c>
      <c r="C35" s="218">
        <v>15</v>
      </c>
      <c r="D35" s="179">
        <v>0</v>
      </c>
      <c r="E35" s="179">
        <v>0</v>
      </c>
      <c r="F35" t="s">
        <v>1995</v>
      </c>
      <c r="I35">
        <v>1</v>
      </c>
    </row>
    <row r="36" spans="1:9">
      <c r="A36">
        <v>37569</v>
      </c>
      <c r="B36" s="179" t="s">
        <v>1995</v>
      </c>
      <c r="C36" s="218">
        <v>15</v>
      </c>
      <c r="D36" s="179">
        <v>0</v>
      </c>
      <c r="E36" s="179">
        <v>0</v>
      </c>
      <c r="F36" t="s">
        <v>1995</v>
      </c>
      <c r="I36">
        <v>1</v>
      </c>
    </row>
    <row r="37" spans="1:9">
      <c r="A37">
        <v>37584</v>
      </c>
      <c r="B37" s="179" t="s">
        <v>1995</v>
      </c>
      <c r="C37" s="218">
        <v>15</v>
      </c>
      <c r="D37" s="179">
        <v>0</v>
      </c>
      <c r="E37" s="179">
        <v>0</v>
      </c>
      <c r="F37" t="s">
        <v>590</v>
      </c>
      <c r="I37">
        <v>1</v>
      </c>
    </row>
    <row r="38" spans="1:9">
      <c r="A38">
        <v>37638</v>
      </c>
      <c r="B38" s="179" t="s">
        <v>1995</v>
      </c>
      <c r="C38" s="219">
        <v>15</v>
      </c>
      <c r="D38" s="179">
        <v>0</v>
      </c>
      <c r="E38" s="179">
        <v>0</v>
      </c>
      <c r="F38" t="s">
        <v>590</v>
      </c>
      <c r="I38">
        <v>1</v>
      </c>
    </row>
    <row r="39" spans="1:9">
      <c r="A39">
        <v>35545</v>
      </c>
      <c r="B39" t="s">
        <v>1995</v>
      </c>
      <c r="C39" s="217">
        <v>17</v>
      </c>
      <c r="D39">
        <v>0</v>
      </c>
      <c r="E39">
        <v>0</v>
      </c>
      <c r="F39" t="s">
        <v>590</v>
      </c>
      <c r="I39">
        <v>1</v>
      </c>
    </row>
    <row r="40" spans="1:9">
      <c r="A40">
        <v>37397</v>
      </c>
      <c r="B40" s="179" t="s">
        <v>1995</v>
      </c>
      <c r="C40" s="217">
        <v>19</v>
      </c>
      <c r="D40" s="179">
        <v>0</v>
      </c>
      <c r="E40" s="179" t="s">
        <v>5611</v>
      </c>
      <c r="F40" s="179" t="s">
        <v>1995</v>
      </c>
      <c r="I40">
        <v>1</v>
      </c>
    </row>
    <row r="41" spans="1:9">
      <c r="A41">
        <v>35269</v>
      </c>
      <c r="B41" t="s">
        <v>1995</v>
      </c>
      <c r="C41" s="217">
        <v>20</v>
      </c>
      <c r="D41">
        <v>0</v>
      </c>
      <c r="E41">
        <v>0</v>
      </c>
      <c r="F41" t="s">
        <v>1995</v>
      </c>
      <c r="I41">
        <v>1</v>
      </c>
    </row>
    <row r="42" spans="1:9">
      <c r="A42">
        <v>35389</v>
      </c>
      <c r="B42" t="s">
        <v>1995</v>
      </c>
      <c r="C42" s="217">
        <v>20</v>
      </c>
      <c r="D42">
        <v>0</v>
      </c>
      <c r="E42">
        <v>0</v>
      </c>
      <c r="F42" t="s">
        <v>590</v>
      </c>
      <c r="I42">
        <v>1</v>
      </c>
    </row>
    <row r="43" spans="1:9">
      <c r="A43">
        <v>35468</v>
      </c>
      <c r="B43" s="179" t="s">
        <v>1995</v>
      </c>
      <c r="C43" s="218">
        <v>20</v>
      </c>
      <c r="D43" s="179">
        <v>0</v>
      </c>
      <c r="E43" s="179">
        <v>0</v>
      </c>
      <c r="F43" t="s">
        <v>590</v>
      </c>
      <c r="I43">
        <v>1</v>
      </c>
    </row>
    <row r="44" spans="1:9">
      <c r="A44">
        <v>35518</v>
      </c>
      <c r="B44" s="179" t="s">
        <v>1995</v>
      </c>
      <c r="C44" s="219">
        <v>20</v>
      </c>
      <c r="D44" t="s">
        <v>590</v>
      </c>
      <c r="E44">
        <v>0</v>
      </c>
      <c r="F44" t="s">
        <v>1995</v>
      </c>
      <c r="I44">
        <v>1</v>
      </c>
    </row>
    <row r="45" spans="1:9">
      <c r="A45">
        <v>37329</v>
      </c>
      <c r="B45" s="179" t="s">
        <v>1995</v>
      </c>
      <c r="C45" s="219">
        <v>20</v>
      </c>
      <c r="D45" s="179" t="s">
        <v>1995</v>
      </c>
      <c r="E45" s="179">
        <v>0</v>
      </c>
      <c r="F45" t="s">
        <v>590</v>
      </c>
      <c r="I45">
        <v>1</v>
      </c>
    </row>
    <row r="46" spans="1:9">
      <c r="A46">
        <v>37370</v>
      </c>
      <c r="B46" s="179" t="s">
        <v>1995</v>
      </c>
      <c r="C46" s="219">
        <v>20</v>
      </c>
      <c r="D46" s="179" t="s">
        <v>1995</v>
      </c>
      <c r="E46" s="179" t="s">
        <v>5609</v>
      </c>
      <c r="F46" s="179" t="s">
        <v>1995</v>
      </c>
      <c r="I46">
        <v>1</v>
      </c>
    </row>
    <row r="47" spans="1:9">
      <c r="A47">
        <v>37446</v>
      </c>
      <c r="B47" s="179" t="s">
        <v>1995</v>
      </c>
      <c r="C47" s="217">
        <v>20</v>
      </c>
      <c r="E47" s="179" t="s">
        <v>5614</v>
      </c>
      <c r="F47" s="179" t="s">
        <v>1995</v>
      </c>
      <c r="I47">
        <v>1</v>
      </c>
    </row>
    <row r="48" spans="1:9">
      <c r="A48">
        <v>37494</v>
      </c>
      <c r="B48" s="179" t="s">
        <v>1995</v>
      </c>
      <c r="C48" s="218">
        <v>20</v>
      </c>
      <c r="D48">
        <v>0</v>
      </c>
      <c r="E48" s="179" t="s">
        <v>5616</v>
      </c>
      <c r="F48" t="s">
        <v>1995</v>
      </c>
      <c r="I48">
        <v>1</v>
      </c>
    </row>
    <row r="49" spans="1:9">
      <c r="A49">
        <v>37495</v>
      </c>
      <c r="B49" s="179" t="s">
        <v>1995</v>
      </c>
      <c r="C49" s="218">
        <v>20</v>
      </c>
      <c r="D49" s="179" t="s">
        <v>1995</v>
      </c>
      <c r="E49" s="179">
        <v>0</v>
      </c>
      <c r="F49" t="s">
        <v>590</v>
      </c>
      <c r="I49">
        <v>1</v>
      </c>
    </row>
    <row r="50" spans="1:9">
      <c r="A50">
        <v>37507</v>
      </c>
      <c r="B50" s="179" t="s">
        <v>1995</v>
      </c>
      <c r="C50" s="218">
        <v>20</v>
      </c>
      <c r="D50" s="179">
        <v>0</v>
      </c>
      <c r="E50" s="179">
        <v>0</v>
      </c>
      <c r="F50" t="s">
        <v>1995</v>
      </c>
      <c r="I50">
        <v>1</v>
      </c>
    </row>
    <row r="51" spans="1:9">
      <c r="A51">
        <v>37510</v>
      </c>
      <c r="B51" s="179" t="s">
        <v>1995</v>
      </c>
      <c r="C51" s="218">
        <v>20</v>
      </c>
      <c r="D51" s="179">
        <v>0</v>
      </c>
      <c r="E51" s="179">
        <v>0</v>
      </c>
      <c r="F51" t="s">
        <v>1995</v>
      </c>
      <c r="I51">
        <v>1</v>
      </c>
    </row>
    <row r="52" spans="1:9">
      <c r="A52">
        <v>37543</v>
      </c>
      <c r="B52" s="179" t="s">
        <v>1995</v>
      </c>
      <c r="C52" s="218">
        <v>20</v>
      </c>
      <c r="D52" s="179" t="s">
        <v>1995</v>
      </c>
      <c r="E52" s="179">
        <v>0</v>
      </c>
      <c r="F52" t="s">
        <v>1995</v>
      </c>
      <c r="I52">
        <v>1</v>
      </c>
    </row>
    <row r="53" spans="1:9">
      <c r="A53">
        <v>37580</v>
      </c>
      <c r="B53" s="179" t="s">
        <v>1995</v>
      </c>
      <c r="C53" s="218">
        <v>20</v>
      </c>
      <c r="D53" s="179">
        <v>0</v>
      </c>
      <c r="E53" s="179" t="s">
        <v>5619</v>
      </c>
      <c r="F53" t="s">
        <v>590</v>
      </c>
      <c r="I53">
        <v>1</v>
      </c>
    </row>
    <row r="54" spans="1:9">
      <c r="A54">
        <v>37372</v>
      </c>
      <c r="B54" s="179" t="s">
        <v>1995</v>
      </c>
      <c r="C54" s="219">
        <v>21</v>
      </c>
      <c r="D54" s="179">
        <v>0</v>
      </c>
      <c r="E54" s="179">
        <v>0</v>
      </c>
      <c r="F54" s="179" t="s">
        <v>590</v>
      </c>
      <c r="I54">
        <v>1</v>
      </c>
    </row>
    <row r="55" spans="1:9">
      <c r="A55">
        <v>37483</v>
      </c>
      <c r="B55" s="179" t="s">
        <v>1995</v>
      </c>
      <c r="C55">
        <v>21</v>
      </c>
      <c r="D55" s="179" t="s">
        <v>590</v>
      </c>
      <c r="E55">
        <v>0</v>
      </c>
      <c r="F55" t="s">
        <v>1995</v>
      </c>
      <c r="I55">
        <v>1</v>
      </c>
    </row>
    <row r="56" spans="1:9">
      <c r="A56">
        <v>37497</v>
      </c>
      <c r="B56" s="179" t="s">
        <v>1995</v>
      </c>
      <c r="C56" s="218">
        <v>22</v>
      </c>
      <c r="D56" s="179">
        <v>0</v>
      </c>
      <c r="E56" t="s">
        <v>5625</v>
      </c>
      <c r="F56" t="s">
        <v>590</v>
      </c>
      <c r="I56">
        <v>1</v>
      </c>
    </row>
    <row r="57" spans="1:9">
      <c r="A57">
        <v>35425</v>
      </c>
      <c r="B57" t="s">
        <v>1995</v>
      </c>
      <c r="C57" s="217">
        <v>25</v>
      </c>
      <c r="D57">
        <v>0</v>
      </c>
      <c r="E57" t="s">
        <v>5623</v>
      </c>
      <c r="F57" t="s">
        <v>590</v>
      </c>
      <c r="I57">
        <v>1</v>
      </c>
    </row>
    <row r="58" spans="1:9">
      <c r="A58">
        <v>35442</v>
      </c>
      <c r="B58" t="s">
        <v>1995</v>
      </c>
      <c r="C58" s="217">
        <v>25</v>
      </c>
      <c r="D58">
        <v>0</v>
      </c>
      <c r="E58">
        <v>0</v>
      </c>
      <c r="F58" t="s">
        <v>590</v>
      </c>
      <c r="I58">
        <v>1</v>
      </c>
    </row>
    <row r="59" spans="1:9">
      <c r="A59">
        <v>37273</v>
      </c>
      <c r="B59" t="s">
        <v>1995</v>
      </c>
      <c r="C59" s="217">
        <v>25</v>
      </c>
      <c r="D59">
        <v>0</v>
      </c>
      <c r="E59">
        <v>0</v>
      </c>
      <c r="F59" t="s">
        <v>1995</v>
      </c>
      <c r="I59">
        <v>1</v>
      </c>
    </row>
    <row r="60" spans="1:9">
      <c r="A60">
        <v>37344</v>
      </c>
      <c r="B60" s="179" t="s">
        <v>1995</v>
      </c>
      <c r="C60" s="219">
        <v>25</v>
      </c>
      <c r="D60" s="179">
        <v>0</v>
      </c>
      <c r="E60" s="179">
        <v>0</v>
      </c>
      <c r="F60" t="s">
        <v>1995</v>
      </c>
      <c r="I60">
        <v>1</v>
      </c>
    </row>
    <row r="61" spans="1:9">
      <c r="A61">
        <v>37515</v>
      </c>
      <c r="B61" s="179" t="s">
        <v>1995</v>
      </c>
      <c r="C61" s="218">
        <v>25</v>
      </c>
      <c r="D61" s="179">
        <v>0</v>
      </c>
      <c r="E61" s="179">
        <v>0</v>
      </c>
      <c r="F61" t="s">
        <v>1995</v>
      </c>
      <c r="I61">
        <v>1</v>
      </c>
    </row>
    <row r="62" spans="1:9">
      <c r="A62">
        <v>37544</v>
      </c>
      <c r="B62" s="179" t="s">
        <v>1995</v>
      </c>
      <c r="C62" s="218">
        <v>25</v>
      </c>
      <c r="D62" s="179">
        <v>0</v>
      </c>
      <c r="E62" s="179">
        <v>0</v>
      </c>
      <c r="F62" t="s">
        <v>1995</v>
      </c>
      <c r="I62">
        <v>1</v>
      </c>
    </row>
    <row r="63" spans="1:9">
      <c r="A63">
        <v>37562</v>
      </c>
      <c r="B63" s="179" t="s">
        <v>1995</v>
      </c>
      <c r="C63" s="218">
        <v>25</v>
      </c>
      <c r="D63" s="179">
        <v>0</v>
      </c>
      <c r="E63" s="179">
        <v>0</v>
      </c>
      <c r="F63" t="s">
        <v>590</v>
      </c>
      <c r="I63">
        <v>1</v>
      </c>
    </row>
    <row r="64" spans="1:9">
      <c r="A64">
        <v>37542</v>
      </c>
      <c r="B64" s="179" t="s">
        <v>1995</v>
      </c>
      <c r="C64" s="218">
        <v>28</v>
      </c>
      <c r="D64" s="179">
        <v>0</v>
      </c>
      <c r="E64" s="179" t="s">
        <v>5617</v>
      </c>
      <c r="F64" t="s">
        <v>1995</v>
      </c>
      <c r="I64">
        <v>1</v>
      </c>
    </row>
    <row r="65" spans="1:9">
      <c r="A65">
        <v>37201</v>
      </c>
      <c r="B65" s="179" t="s">
        <v>1995</v>
      </c>
      <c r="C65" s="218">
        <v>30</v>
      </c>
      <c r="D65" s="179">
        <v>0</v>
      </c>
      <c r="E65" s="179">
        <v>0</v>
      </c>
      <c r="F65" t="s">
        <v>1995</v>
      </c>
      <c r="I65">
        <v>1</v>
      </c>
    </row>
    <row r="66" spans="1:9">
      <c r="A66">
        <v>37225</v>
      </c>
      <c r="B66" t="s">
        <v>1995</v>
      </c>
      <c r="C66" s="217">
        <v>32</v>
      </c>
      <c r="D66">
        <v>0</v>
      </c>
      <c r="E66">
        <v>0</v>
      </c>
      <c r="F66" t="s">
        <v>1995</v>
      </c>
      <c r="I66">
        <v>1</v>
      </c>
    </row>
    <row r="67" spans="1:9">
      <c r="A67">
        <v>37441</v>
      </c>
      <c r="B67" s="179" t="s">
        <v>1995</v>
      </c>
      <c r="C67" s="217">
        <v>35</v>
      </c>
      <c r="D67" s="179">
        <v>0</v>
      </c>
      <c r="E67" s="179">
        <v>0</v>
      </c>
      <c r="F67" s="179" t="s">
        <v>1995</v>
      </c>
      <c r="I67">
        <v>1</v>
      </c>
    </row>
    <row r="68" spans="1:9">
      <c r="A68">
        <v>35246</v>
      </c>
      <c r="B68" t="s">
        <v>1995</v>
      </c>
      <c r="C68" s="217">
        <v>37</v>
      </c>
      <c r="D68">
        <v>0</v>
      </c>
      <c r="E68">
        <v>0</v>
      </c>
      <c r="F68" t="s">
        <v>1995</v>
      </c>
      <c r="I68">
        <v>1</v>
      </c>
    </row>
    <row r="69" spans="1:9">
      <c r="A69">
        <v>35259</v>
      </c>
      <c r="B69" s="179" t="s">
        <v>1995</v>
      </c>
      <c r="C69">
        <v>37</v>
      </c>
      <c r="D69" t="s">
        <v>590</v>
      </c>
      <c r="E69">
        <v>0</v>
      </c>
      <c r="F69" t="s">
        <v>590</v>
      </c>
      <c r="I69">
        <v>1</v>
      </c>
    </row>
    <row r="70" spans="1:9">
      <c r="A70">
        <v>35305</v>
      </c>
      <c r="B70" t="s">
        <v>1995</v>
      </c>
      <c r="C70" s="217">
        <v>37</v>
      </c>
      <c r="D70">
        <v>0</v>
      </c>
      <c r="E70" t="s">
        <v>5596</v>
      </c>
      <c r="F70" t="s">
        <v>590</v>
      </c>
      <c r="I70">
        <v>1</v>
      </c>
    </row>
    <row r="71" spans="1:9">
      <c r="A71">
        <v>35433</v>
      </c>
      <c r="B71" t="s">
        <v>1995</v>
      </c>
      <c r="C71" s="217">
        <v>37</v>
      </c>
      <c r="D71">
        <v>0</v>
      </c>
      <c r="E71" t="s">
        <v>5624</v>
      </c>
      <c r="F71" t="s">
        <v>590</v>
      </c>
      <c r="I71">
        <v>1</v>
      </c>
    </row>
    <row r="72" spans="1:9">
      <c r="A72">
        <v>35679</v>
      </c>
      <c r="B72" s="179" t="s">
        <v>1995</v>
      </c>
      <c r="C72" s="218">
        <v>37</v>
      </c>
      <c r="D72" s="179" t="s">
        <v>590</v>
      </c>
      <c r="E72">
        <v>0</v>
      </c>
      <c r="F72" t="s">
        <v>590</v>
      </c>
      <c r="I72">
        <v>1</v>
      </c>
    </row>
    <row r="73" spans="1:9">
      <c r="A73">
        <v>37315</v>
      </c>
      <c r="B73" s="179" t="s">
        <v>1995</v>
      </c>
      <c r="C73" s="219">
        <v>37</v>
      </c>
      <c r="D73">
        <v>0</v>
      </c>
      <c r="E73" s="179" t="s">
        <v>5606</v>
      </c>
      <c r="F73" t="s">
        <v>1995</v>
      </c>
      <c r="I73">
        <v>1</v>
      </c>
    </row>
    <row r="74" spans="1:9">
      <c r="A74">
        <v>37331</v>
      </c>
      <c r="B74" s="179" t="s">
        <v>1995</v>
      </c>
      <c r="C74">
        <v>37</v>
      </c>
      <c r="D74" t="s">
        <v>1995</v>
      </c>
      <c r="E74">
        <v>0</v>
      </c>
      <c r="F74" t="s">
        <v>590</v>
      </c>
      <c r="I74">
        <v>1</v>
      </c>
    </row>
    <row r="75" spans="1:9">
      <c r="A75">
        <v>37334</v>
      </c>
      <c r="B75" s="179" t="s">
        <v>1995</v>
      </c>
      <c r="C75" s="219">
        <v>37</v>
      </c>
      <c r="D75" s="179">
        <v>0</v>
      </c>
      <c r="E75" s="179">
        <v>0</v>
      </c>
      <c r="F75" t="s">
        <v>590</v>
      </c>
      <c r="I75">
        <v>1</v>
      </c>
    </row>
    <row r="76" spans="1:9">
      <c r="A76">
        <v>37421</v>
      </c>
      <c r="B76" s="179" t="s">
        <v>1995</v>
      </c>
      <c r="C76" s="217">
        <v>37</v>
      </c>
      <c r="D76" s="179">
        <v>0</v>
      </c>
      <c r="E76" s="179" t="s">
        <v>5612</v>
      </c>
      <c r="F76" s="179" t="s">
        <v>1995</v>
      </c>
      <c r="I76">
        <v>1</v>
      </c>
    </row>
    <row r="77" spans="1:9">
      <c r="A77">
        <v>37465</v>
      </c>
      <c r="B77" s="179" t="s">
        <v>1995</v>
      </c>
      <c r="C77" s="219">
        <v>37</v>
      </c>
      <c r="D77" t="s">
        <v>590</v>
      </c>
      <c r="E77">
        <v>0</v>
      </c>
      <c r="F77" s="179" t="s">
        <v>590</v>
      </c>
      <c r="I77">
        <v>1</v>
      </c>
    </row>
    <row r="78" spans="1:9">
      <c r="A78">
        <v>37472</v>
      </c>
      <c r="B78" s="179" t="s">
        <v>1995</v>
      </c>
      <c r="C78" s="218">
        <v>37</v>
      </c>
      <c r="D78">
        <v>0</v>
      </c>
      <c r="E78">
        <v>0</v>
      </c>
      <c r="F78" s="179" t="s">
        <v>1995</v>
      </c>
      <c r="I78">
        <v>1</v>
      </c>
    </row>
    <row r="79" spans="1:9">
      <c r="A79">
        <v>37506</v>
      </c>
      <c r="B79" s="179" t="s">
        <v>1995</v>
      </c>
      <c r="C79" s="218">
        <v>37</v>
      </c>
      <c r="D79" s="179">
        <v>0</v>
      </c>
      <c r="E79" s="179">
        <v>0</v>
      </c>
      <c r="F79" t="s">
        <v>590</v>
      </c>
      <c r="I79">
        <v>1</v>
      </c>
    </row>
    <row r="80" spans="1:9">
      <c r="A80">
        <v>37475</v>
      </c>
      <c r="B80" s="179" t="s">
        <v>2994</v>
      </c>
      <c r="C80">
        <v>43</v>
      </c>
      <c r="D80" s="179" t="s">
        <v>590</v>
      </c>
      <c r="E80">
        <v>0</v>
      </c>
      <c r="I80">
        <v>1</v>
      </c>
    </row>
    <row r="81" spans="1:9">
      <c r="A81">
        <v>35323</v>
      </c>
      <c r="B81" t="s">
        <v>1995</v>
      </c>
      <c r="C81" s="217" t="s">
        <v>5597</v>
      </c>
      <c r="D81">
        <v>0</v>
      </c>
      <c r="E81">
        <v>0</v>
      </c>
      <c r="F81" t="s">
        <v>590</v>
      </c>
      <c r="I81">
        <v>1</v>
      </c>
    </row>
    <row r="82" spans="1:9">
      <c r="A82">
        <v>35325</v>
      </c>
      <c r="B82" t="s">
        <v>1995</v>
      </c>
      <c r="C82" s="217" t="s">
        <v>5597</v>
      </c>
      <c r="D82">
        <v>0</v>
      </c>
      <c r="E82">
        <v>0</v>
      </c>
      <c r="F82" t="s">
        <v>590</v>
      </c>
      <c r="I82">
        <v>1</v>
      </c>
    </row>
    <row r="83" spans="1:9">
      <c r="A83">
        <v>35331</v>
      </c>
      <c r="B83" t="s">
        <v>1995</v>
      </c>
      <c r="C83" s="217" t="s">
        <v>5597</v>
      </c>
      <c r="D83">
        <v>0</v>
      </c>
      <c r="E83">
        <v>0</v>
      </c>
      <c r="F83" t="s">
        <v>590</v>
      </c>
      <c r="I83">
        <v>1</v>
      </c>
    </row>
    <row r="84" spans="1:9">
      <c r="A84">
        <v>35360</v>
      </c>
      <c r="B84" s="179" t="s">
        <v>1995</v>
      </c>
      <c r="C84" s="217" t="s">
        <v>5597</v>
      </c>
      <c r="D84" s="179">
        <v>0</v>
      </c>
      <c r="E84" s="179">
        <v>0</v>
      </c>
      <c r="F84" t="s">
        <v>590</v>
      </c>
      <c r="I84">
        <v>1</v>
      </c>
    </row>
    <row r="85" spans="1:9">
      <c r="A85">
        <v>35552</v>
      </c>
      <c r="B85" t="s">
        <v>1995</v>
      </c>
      <c r="C85" s="217" t="s">
        <v>5597</v>
      </c>
      <c r="D85">
        <v>0</v>
      </c>
      <c r="E85">
        <v>0</v>
      </c>
      <c r="F85" t="s">
        <v>590</v>
      </c>
      <c r="I85">
        <v>1</v>
      </c>
    </row>
    <row r="86" spans="1:9">
      <c r="A86">
        <v>37451</v>
      </c>
      <c r="B86" s="179" t="s">
        <v>1995</v>
      </c>
      <c r="C86" s="218" t="s">
        <v>5597</v>
      </c>
      <c r="D86">
        <v>0</v>
      </c>
      <c r="E86">
        <v>0</v>
      </c>
      <c r="F86" s="179" t="s">
        <v>1995</v>
      </c>
      <c r="I86">
        <v>1</v>
      </c>
    </row>
    <row r="87" spans="1:9">
      <c r="A87">
        <v>37477</v>
      </c>
      <c r="B87" s="179" t="s">
        <v>1995</v>
      </c>
      <c r="C87" s="218" t="s">
        <v>5597</v>
      </c>
      <c r="D87">
        <v>0</v>
      </c>
      <c r="E87">
        <v>0</v>
      </c>
      <c r="F87" t="s">
        <v>1995</v>
      </c>
      <c r="I87">
        <v>1</v>
      </c>
    </row>
    <row r="88" spans="1:9">
      <c r="A88">
        <v>37571</v>
      </c>
      <c r="B88" s="179" t="s">
        <v>1995</v>
      </c>
      <c r="C88" s="217" t="s">
        <v>5597</v>
      </c>
      <c r="D88" s="179" t="s">
        <v>1995</v>
      </c>
      <c r="F88" t="s">
        <v>1995</v>
      </c>
      <c r="I88">
        <v>1</v>
      </c>
    </row>
    <row r="89" spans="1:9">
      <c r="A89">
        <v>37335</v>
      </c>
      <c r="B89" s="179" t="s">
        <v>1995</v>
      </c>
      <c r="C89" s="218" t="s">
        <v>5607</v>
      </c>
      <c r="D89" s="179">
        <v>0</v>
      </c>
      <c r="E89" s="179">
        <v>0</v>
      </c>
      <c r="F89" t="s">
        <v>590</v>
      </c>
      <c r="I89">
        <v>1</v>
      </c>
    </row>
    <row r="90" spans="1:9">
      <c r="A90">
        <v>35380</v>
      </c>
      <c r="B90" s="179" t="s">
        <v>1995</v>
      </c>
      <c r="C90" s="217" t="s">
        <v>5600</v>
      </c>
      <c r="D90" s="179" t="s">
        <v>590</v>
      </c>
      <c r="E90">
        <v>0</v>
      </c>
      <c r="F90" t="s">
        <v>590</v>
      </c>
      <c r="I90">
        <v>1</v>
      </c>
    </row>
    <row r="91" spans="1:9">
      <c r="A91">
        <v>35575</v>
      </c>
      <c r="B91" t="s">
        <v>1995</v>
      </c>
      <c r="C91" s="217" t="s">
        <v>5602</v>
      </c>
      <c r="D91">
        <v>0</v>
      </c>
      <c r="E91">
        <v>0</v>
      </c>
      <c r="F91" t="s">
        <v>590</v>
      </c>
      <c r="I91">
        <v>1</v>
      </c>
    </row>
    <row r="92" spans="1:9">
      <c r="A92">
        <v>37445</v>
      </c>
      <c r="B92" s="179" t="s">
        <v>1995</v>
      </c>
      <c r="C92" s="217" t="s">
        <v>5602</v>
      </c>
      <c r="D92" s="179" t="s">
        <v>590</v>
      </c>
      <c r="E92">
        <v>0</v>
      </c>
      <c r="F92" s="179" t="s">
        <v>1995</v>
      </c>
      <c r="I92">
        <v>1</v>
      </c>
    </row>
    <row r="93" spans="1:9">
      <c r="A93">
        <v>37457</v>
      </c>
      <c r="B93" s="179" t="s">
        <v>1995</v>
      </c>
      <c r="C93" s="217" t="s">
        <v>5602</v>
      </c>
      <c r="D93" s="179" t="s">
        <v>590</v>
      </c>
      <c r="E93">
        <v>0</v>
      </c>
      <c r="F93" s="179" t="s">
        <v>1995</v>
      </c>
      <c r="I93">
        <v>1</v>
      </c>
    </row>
    <row r="94" spans="1:9">
      <c r="A94">
        <v>37485</v>
      </c>
      <c r="B94" s="179" t="s">
        <v>1995</v>
      </c>
      <c r="C94" s="218" t="s">
        <v>5602</v>
      </c>
      <c r="D94">
        <v>0</v>
      </c>
      <c r="E94">
        <v>0</v>
      </c>
      <c r="F94" t="s">
        <v>1995</v>
      </c>
      <c r="I94">
        <v>1</v>
      </c>
    </row>
    <row r="95" spans="1:9">
      <c r="A95">
        <v>37493</v>
      </c>
      <c r="B95" s="179" t="s">
        <v>1995</v>
      </c>
      <c r="C95" s="217" t="s">
        <v>5602</v>
      </c>
      <c r="D95" s="179">
        <v>0</v>
      </c>
      <c r="E95" s="179">
        <v>0</v>
      </c>
      <c r="F95" t="s">
        <v>1995</v>
      </c>
      <c r="I95">
        <v>1</v>
      </c>
    </row>
    <row r="96" spans="1:9">
      <c r="A96">
        <v>37592</v>
      </c>
      <c r="B96" s="179" t="s">
        <v>1995</v>
      </c>
      <c r="C96" s="217" t="s">
        <v>5621</v>
      </c>
      <c r="D96" s="179" t="s">
        <v>590</v>
      </c>
      <c r="E96">
        <v>0</v>
      </c>
      <c r="F96" t="s">
        <v>1995</v>
      </c>
      <c r="I96">
        <v>1</v>
      </c>
    </row>
    <row r="97" spans="1:9">
      <c r="A97">
        <v>35354</v>
      </c>
      <c r="B97" t="s">
        <v>1995</v>
      </c>
      <c r="C97" s="217" t="s">
        <v>5599</v>
      </c>
      <c r="D97">
        <v>0</v>
      </c>
      <c r="E97">
        <v>0</v>
      </c>
      <c r="F97" t="s">
        <v>590</v>
      </c>
      <c r="I97">
        <v>1</v>
      </c>
    </row>
    <row r="98" spans="1:9">
      <c r="A98">
        <v>35365</v>
      </c>
      <c r="B98" s="179" t="s">
        <v>1995</v>
      </c>
      <c r="C98" s="217" t="s">
        <v>5599</v>
      </c>
      <c r="D98" s="179">
        <v>0</v>
      </c>
      <c r="E98" s="179">
        <v>0</v>
      </c>
      <c r="F98" t="s">
        <v>590</v>
      </c>
      <c r="I98">
        <v>1</v>
      </c>
    </row>
    <row r="99" spans="1:9">
      <c r="A99">
        <v>37286</v>
      </c>
      <c r="B99" t="s">
        <v>1995</v>
      </c>
      <c r="C99" s="217" t="s">
        <v>5599</v>
      </c>
      <c r="D99">
        <v>0</v>
      </c>
      <c r="E99">
        <v>0</v>
      </c>
      <c r="F99" t="s">
        <v>1995</v>
      </c>
      <c r="I99">
        <v>1</v>
      </c>
    </row>
    <row r="100" spans="1:9">
      <c r="A100">
        <v>37444</v>
      </c>
      <c r="B100" s="179" t="s">
        <v>1995</v>
      </c>
      <c r="C100" s="217" t="s">
        <v>5613</v>
      </c>
      <c r="D100" s="179" t="s">
        <v>590</v>
      </c>
      <c r="E100">
        <v>0</v>
      </c>
      <c r="F100" s="179" t="s">
        <v>1995</v>
      </c>
      <c r="I100">
        <v>1</v>
      </c>
    </row>
    <row r="103" spans="1:9">
      <c r="I103">
        <f>SUM(I2:I102)</f>
        <v>99</v>
      </c>
    </row>
  </sheetData>
  <autoFilter ref="A1:F1">
    <sortState ref="A2:F100">
      <sortCondition ref="C1"/>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2:B149"/>
  <sheetViews>
    <sheetView tabSelected="1" workbookViewId="0">
      <selection activeCell="A5" sqref="A5"/>
    </sheetView>
  </sheetViews>
  <sheetFormatPr defaultRowHeight="12.75"/>
  <cols>
    <col min="1" max="1" width="17" customWidth="1"/>
    <col min="2" max="2" width="7.5703125" customWidth="1"/>
    <col min="3" max="3" width="18.28515625" customWidth="1"/>
    <col min="4" max="4" width="17.85546875" customWidth="1"/>
    <col min="5" max="5" width="38.5703125" bestFit="1" customWidth="1"/>
    <col min="6" max="6" width="35.140625" bestFit="1" customWidth="1"/>
    <col min="7" max="7" width="39.7109375" bestFit="1" customWidth="1"/>
  </cols>
  <sheetData>
    <row r="2" spans="1:2">
      <c r="A2" s="221" t="s">
        <v>4854</v>
      </c>
      <c r="B2" t="s">
        <v>4855</v>
      </c>
    </row>
    <row r="3" spans="1:2">
      <c r="A3" s="221" t="s">
        <v>600</v>
      </c>
      <c r="B3" t="s">
        <v>5632</v>
      </c>
    </row>
    <row r="5" spans="1:2">
      <c r="A5" s="221" t="s">
        <v>5636</v>
      </c>
    </row>
    <row r="6" spans="1:2">
      <c r="A6" s="21">
        <v>0</v>
      </c>
    </row>
    <row r="7" spans="1:2">
      <c r="A7" s="171" t="s">
        <v>2251</v>
      </c>
    </row>
    <row r="8" spans="1:2">
      <c r="A8" s="222">
        <v>0</v>
      </c>
    </row>
    <row r="9" spans="1:2">
      <c r="A9" s="223">
        <v>0</v>
      </c>
    </row>
    <row r="10" spans="1:2">
      <c r="A10" s="224">
        <v>0</v>
      </c>
    </row>
    <row r="11" spans="1:2">
      <c r="A11" s="224">
        <v>5</v>
      </c>
    </row>
    <row r="12" spans="1:2">
      <c r="A12" s="223">
        <v>4</v>
      </c>
    </row>
    <row r="13" spans="1:2">
      <c r="A13" s="224">
        <v>5</v>
      </c>
    </row>
    <row r="14" spans="1:2">
      <c r="A14" s="223">
        <v>5</v>
      </c>
    </row>
    <row r="15" spans="1:2">
      <c r="A15" s="224">
        <v>0</v>
      </c>
    </row>
    <row r="16" spans="1:2">
      <c r="A16" s="224">
        <v>5</v>
      </c>
    </row>
    <row r="17" spans="1:1">
      <c r="A17" s="222">
        <v>1</v>
      </c>
    </row>
    <row r="18" spans="1:1">
      <c r="A18" s="223">
        <v>0</v>
      </c>
    </row>
    <row r="19" spans="1:1">
      <c r="A19" s="224">
        <v>0</v>
      </c>
    </row>
    <row r="20" spans="1:1">
      <c r="A20" s="222">
        <v>2</v>
      </c>
    </row>
    <row r="21" spans="1:1">
      <c r="A21" s="223">
        <v>5</v>
      </c>
    </row>
    <row r="22" spans="1:1">
      <c r="A22" s="224">
        <v>5</v>
      </c>
    </row>
    <row r="23" spans="1:1">
      <c r="A23" s="222">
        <v>3</v>
      </c>
    </row>
    <row r="24" spans="1:1">
      <c r="A24" s="223">
        <v>0</v>
      </c>
    </row>
    <row r="25" spans="1:1">
      <c r="A25" s="224">
        <v>5</v>
      </c>
    </row>
    <row r="26" spans="1:1">
      <c r="A26" s="223">
        <v>5</v>
      </c>
    </row>
    <row r="27" spans="1:1">
      <c r="A27" s="224">
        <v>5</v>
      </c>
    </row>
    <row r="28" spans="1:1">
      <c r="A28" s="222">
        <v>4</v>
      </c>
    </row>
    <row r="29" spans="1:1">
      <c r="A29" s="223">
        <v>4</v>
      </c>
    </row>
    <row r="30" spans="1:1">
      <c r="A30" s="224">
        <v>0</v>
      </c>
    </row>
    <row r="31" spans="1:1">
      <c r="A31" s="222">
        <v>5</v>
      </c>
    </row>
    <row r="32" spans="1:1">
      <c r="A32" s="223">
        <v>0</v>
      </c>
    </row>
    <row r="33" spans="1:1">
      <c r="A33" s="224">
        <v>5</v>
      </c>
    </row>
    <row r="34" spans="1:1">
      <c r="A34" s="223">
        <v>4</v>
      </c>
    </row>
    <row r="35" spans="1:1">
      <c r="A35" s="224">
        <v>1</v>
      </c>
    </row>
    <row r="36" spans="1:1">
      <c r="A36" s="223">
        <v>5</v>
      </c>
    </row>
    <row r="37" spans="1:1">
      <c r="A37" s="224">
        <v>5</v>
      </c>
    </row>
    <row r="38" spans="1:1">
      <c r="A38" s="171" t="s">
        <v>2250</v>
      </c>
    </row>
    <row r="39" spans="1:1">
      <c r="A39" s="222">
        <v>0</v>
      </c>
    </row>
    <row r="40" spans="1:1">
      <c r="A40" s="223">
        <v>0</v>
      </c>
    </row>
    <row r="41" spans="1:1">
      <c r="A41" s="224">
        <v>0</v>
      </c>
    </row>
    <row r="42" spans="1:1">
      <c r="A42" s="224">
        <v>5</v>
      </c>
    </row>
    <row r="43" spans="1:1">
      <c r="A43" s="223">
        <v>2</v>
      </c>
    </row>
    <row r="44" spans="1:1">
      <c r="A44" s="224">
        <v>5</v>
      </c>
    </row>
    <row r="45" spans="1:1">
      <c r="A45" s="223">
        <v>5</v>
      </c>
    </row>
    <row r="46" spans="1:1">
      <c r="A46" s="224">
        <v>5</v>
      </c>
    </row>
    <row r="47" spans="1:1">
      <c r="A47" s="222">
        <v>1</v>
      </c>
    </row>
    <row r="48" spans="1:1">
      <c r="A48" s="223">
        <v>0</v>
      </c>
    </row>
    <row r="49" spans="1:1">
      <c r="A49" s="224">
        <v>1</v>
      </c>
    </row>
    <row r="50" spans="1:1">
      <c r="A50" s="223">
        <v>5</v>
      </c>
    </row>
    <row r="51" spans="1:1">
      <c r="A51" s="224">
        <v>5</v>
      </c>
    </row>
    <row r="52" spans="1:1">
      <c r="A52" s="222">
        <v>2</v>
      </c>
    </row>
    <row r="53" spans="1:1">
      <c r="A53" s="223">
        <v>0</v>
      </c>
    </row>
    <row r="54" spans="1:1">
      <c r="A54" s="224">
        <v>5</v>
      </c>
    </row>
    <row r="55" spans="1:1">
      <c r="A55" s="21">
        <v>1</v>
      </c>
    </row>
    <row r="56" spans="1:1">
      <c r="A56" s="171" t="s">
        <v>2251</v>
      </c>
    </row>
    <row r="57" spans="1:1">
      <c r="A57" s="222">
        <v>1</v>
      </c>
    </row>
    <row r="58" spans="1:1">
      <c r="A58" s="223">
        <v>0</v>
      </c>
    </row>
    <row r="59" spans="1:1">
      <c r="A59" s="224">
        <v>0</v>
      </c>
    </row>
    <row r="60" spans="1:1">
      <c r="A60" s="21">
        <v>3</v>
      </c>
    </row>
    <row r="61" spans="1:1">
      <c r="A61" s="171" t="s">
        <v>2250</v>
      </c>
    </row>
    <row r="62" spans="1:1">
      <c r="A62" s="222">
        <v>3</v>
      </c>
    </row>
    <row r="63" spans="1:1">
      <c r="A63" s="223">
        <v>0</v>
      </c>
    </row>
    <row r="64" spans="1:1">
      <c r="A64" s="224">
        <v>3</v>
      </c>
    </row>
    <row r="65" spans="1:1">
      <c r="A65" s="21">
        <v>5</v>
      </c>
    </row>
    <row r="66" spans="1:1">
      <c r="A66" s="171" t="s">
        <v>2251</v>
      </c>
    </row>
    <row r="67" spans="1:1">
      <c r="A67" s="222">
        <v>0</v>
      </c>
    </row>
    <row r="68" spans="1:1">
      <c r="A68" s="223">
        <v>0</v>
      </c>
    </row>
    <row r="69" spans="1:1">
      <c r="A69" s="224">
        <v>0</v>
      </c>
    </row>
    <row r="70" spans="1:1">
      <c r="A70" s="224">
        <v>5</v>
      </c>
    </row>
    <row r="71" spans="1:1">
      <c r="A71" s="223">
        <v>3</v>
      </c>
    </row>
    <row r="72" spans="1:1">
      <c r="A72" s="224">
        <v>3</v>
      </c>
    </row>
    <row r="73" spans="1:1">
      <c r="A73" s="223">
        <v>5</v>
      </c>
    </row>
    <row r="74" spans="1:1">
      <c r="A74" s="224">
        <v>0</v>
      </c>
    </row>
    <row r="75" spans="1:1">
      <c r="A75" s="224">
        <v>5</v>
      </c>
    </row>
    <row r="76" spans="1:1">
      <c r="A76" s="222">
        <v>1</v>
      </c>
    </row>
    <row r="77" spans="1:1">
      <c r="A77" s="223">
        <v>0</v>
      </c>
    </row>
    <row r="78" spans="1:1">
      <c r="A78" s="224">
        <v>5</v>
      </c>
    </row>
    <row r="79" spans="1:1">
      <c r="A79" s="223">
        <v>5</v>
      </c>
    </row>
    <row r="80" spans="1:1">
      <c r="A80" s="224">
        <v>5</v>
      </c>
    </row>
    <row r="81" spans="1:1">
      <c r="A81" s="222">
        <v>2</v>
      </c>
    </row>
    <row r="82" spans="1:1">
      <c r="A82" s="223">
        <v>0</v>
      </c>
    </row>
    <row r="83" spans="1:1">
      <c r="A83" s="224">
        <v>0</v>
      </c>
    </row>
    <row r="84" spans="1:1">
      <c r="A84" s="224">
        <v>5</v>
      </c>
    </row>
    <row r="85" spans="1:1">
      <c r="A85" s="223">
        <v>2</v>
      </c>
    </row>
    <row r="86" spans="1:1">
      <c r="A86" s="224">
        <v>5</v>
      </c>
    </row>
    <row r="87" spans="1:1">
      <c r="A87" s="223">
        <v>5</v>
      </c>
    </row>
    <row r="88" spans="1:1">
      <c r="A88" s="224">
        <v>5</v>
      </c>
    </row>
    <row r="89" spans="1:1">
      <c r="A89" s="222">
        <v>3</v>
      </c>
    </row>
    <row r="90" spans="1:1">
      <c r="A90" s="223">
        <v>0</v>
      </c>
    </row>
    <row r="91" spans="1:1">
      <c r="A91" s="224">
        <v>5</v>
      </c>
    </row>
    <row r="92" spans="1:1">
      <c r="A92" s="222">
        <v>4</v>
      </c>
    </row>
    <row r="93" spans="1:1">
      <c r="A93" s="223">
        <v>0</v>
      </c>
    </row>
    <row r="94" spans="1:1">
      <c r="A94" s="224">
        <v>0</v>
      </c>
    </row>
    <row r="95" spans="1:1">
      <c r="A95" s="224">
        <v>5</v>
      </c>
    </row>
    <row r="96" spans="1:1">
      <c r="A96" s="223">
        <v>5</v>
      </c>
    </row>
    <row r="97" spans="1:1">
      <c r="A97" s="224">
        <v>5</v>
      </c>
    </row>
    <row r="98" spans="1:1">
      <c r="A98" s="222">
        <v>5</v>
      </c>
    </row>
    <row r="99" spans="1:1">
      <c r="A99" s="223">
        <v>0</v>
      </c>
    </row>
    <row r="100" spans="1:1">
      <c r="A100" s="224">
        <v>0</v>
      </c>
    </row>
    <row r="101" spans="1:1">
      <c r="A101" s="224">
        <v>5</v>
      </c>
    </row>
    <row r="102" spans="1:1">
      <c r="A102" s="223">
        <v>5</v>
      </c>
    </row>
    <row r="103" spans="1:1">
      <c r="A103" s="224">
        <v>5</v>
      </c>
    </row>
    <row r="104" spans="1:1">
      <c r="A104" s="171" t="s">
        <v>2250</v>
      </c>
    </row>
    <row r="105" spans="1:1">
      <c r="A105" s="222">
        <v>0</v>
      </c>
    </row>
    <row r="106" spans="1:1">
      <c r="A106" s="223">
        <v>0</v>
      </c>
    </row>
    <row r="107" spans="1:1">
      <c r="A107" s="224">
        <v>0</v>
      </c>
    </row>
    <row r="108" spans="1:1">
      <c r="A108" s="224">
        <v>5</v>
      </c>
    </row>
    <row r="109" spans="1:1">
      <c r="A109" s="223">
        <v>5</v>
      </c>
    </row>
    <row r="110" spans="1:1">
      <c r="A110" s="224">
        <v>0</v>
      </c>
    </row>
    <row r="111" spans="1:1">
      <c r="A111" s="224">
        <v>5</v>
      </c>
    </row>
    <row r="112" spans="1:1">
      <c r="A112" s="222">
        <v>1</v>
      </c>
    </row>
    <row r="113" spans="1:1">
      <c r="A113" s="223">
        <v>0</v>
      </c>
    </row>
    <row r="114" spans="1:1">
      <c r="A114" s="224">
        <v>0</v>
      </c>
    </row>
    <row r="115" spans="1:1">
      <c r="A115" s="224">
        <v>5</v>
      </c>
    </row>
    <row r="116" spans="1:1">
      <c r="A116" s="223">
        <v>5</v>
      </c>
    </row>
    <row r="117" spans="1:1">
      <c r="A117" s="224">
        <v>5</v>
      </c>
    </row>
    <row r="118" spans="1:1">
      <c r="A118" s="222">
        <v>2</v>
      </c>
    </row>
    <row r="119" spans="1:1">
      <c r="A119" s="223">
        <v>0</v>
      </c>
    </row>
    <row r="120" spans="1:1">
      <c r="A120" s="224">
        <v>0</v>
      </c>
    </row>
    <row r="121" spans="1:1">
      <c r="A121" s="224">
        <v>5</v>
      </c>
    </row>
    <row r="122" spans="1:1">
      <c r="A122" s="223">
        <v>5</v>
      </c>
    </row>
    <row r="123" spans="1:1">
      <c r="A123" s="224">
        <v>5</v>
      </c>
    </row>
    <row r="124" spans="1:1">
      <c r="A124" s="222">
        <v>3</v>
      </c>
    </row>
    <row r="125" spans="1:1">
      <c r="A125" s="223">
        <v>0</v>
      </c>
    </row>
    <row r="126" spans="1:1">
      <c r="A126" s="224">
        <v>0</v>
      </c>
    </row>
    <row r="127" spans="1:1">
      <c r="A127" s="224">
        <v>5</v>
      </c>
    </row>
    <row r="128" spans="1:1">
      <c r="A128" s="223">
        <v>5</v>
      </c>
    </row>
    <row r="129" spans="1:1">
      <c r="A129" s="224">
        <v>5</v>
      </c>
    </row>
    <row r="130" spans="1:1">
      <c r="A130" s="222">
        <v>4</v>
      </c>
    </row>
    <row r="131" spans="1:1">
      <c r="A131" s="223">
        <v>0</v>
      </c>
    </row>
    <row r="132" spans="1:1">
      <c r="A132" s="224">
        <v>5</v>
      </c>
    </row>
    <row r="133" spans="1:1">
      <c r="A133" s="222">
        <v>5</v>
      </c>
    </row>
    <row r="134" spans="1:1">
      <c r="A134" s="223">
        <v>0</v>
      </c>
    </row>
    <row r="135" spans="1:1">
      <c r="A135" s="224">
        <v>0</v>
      </c>
    </row>
    <row r="136" spans="1:1">
      <c r="A136" s="224">
        <v>5</v>
      </c>
    </row>
    <row r="137" spans="1:1">
      <c r="A137" s="223">
        <v>5</v>
      </c>
    </row>
    <row r="138" spans="1:1">
      <c r="A138" s="224">
        <v>5</v>
      </c>
    </row>
    <row r="139" spans="1:1">
      <c r="A139" s="21">
        <v>7</v>
      </c>
    </row>
    <row r="140" spans="1:1">
      <c r="A140" s="171" t="s">
        <v>2250</v>
      </c>
    </row>
    <row r="141" spans="1:1">
      <c r="A141" s="222">
        <v>7</v>
      </c>
    </row>
    <row r="142" spans="1:1">
      <c r="A142" s="223">
        <v>7</v>
      </c>
    </row>
    <row r="143" spans="1:1">
      <c r="A143" s="224">
        <v>7</v>
      </c>
    </row>
    <row r="144" spans="1:1">
      <c r="A144" s="21" t="s">
        <v>1995</v>
      </c>
    </row>
    <row r="145" spans="1:1">
      <c r="A145" s="171" t="s">
        <v>2251</v>
      </c>
    </row>
    <row r="146" spans="1:1">
      <c r="A146" s="222">
        <v>0</v>
      </c>
    </row>
    <row r="147" spans="1:1">
      <c r="A147" s="223">
        <v>0</v>
      </c>
    </row>
    <row r="148" spans="1:1">
      <c r="A148" s="224">
        <v>0</v>
      </c>
    </row>
    <row r="149" spans="1:1">
      <c r="A149" s="21" t="s">
        <v>1130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EN546"/>
  <sheetViews>
    <sheetView workbookViewId="0">
      <pane xSplit="2" ySplit="1" topLeftCell="DZ522" activePane="bottomRight" state="frozen"/>
      <selection pane="topRight" activeCell="C1" sqref="C1"/>
      <selection pane="bottomLeft" activeCell="A2" sqref="A2"/>
      <selection pane="bottomRight" activeCell="EJ1" sqref="EJ1"/>
    </sheetView>
  </sheetViews>
  <sheetFormatPr defaultRowHeight="12.75"/>
  <cols>
    <col min="1" max="1" width="9.140625" style="14"/>
    <col min="2" max="2" width="9.140625" style="21"/>
    <col min="3" max="3" width="31.85546875" customWidth="1"/>
    <col min="5" max="5" width="21.85546875" customWidth="1"/>
    <col min="6" max="6" width="9.28515625" bestFit="1" customWidth="1"/>
    <col min="8" max="8" width="13.7109375" customWidth="1"/>
    <col min="9" max="9" width="31.28515625" customWidth="1"/>
    <col min="11" max="12" width="9.85546875" bestFit="1" customWidth="1"/>
    <col min="14" max="14" width="9.7109375" customWidth="1"/>
    <col min="15" max="21" width="6.5703125" customWidth="1"/>
    <col min="22" max="24" width="9.28515625" bestFit="1" customWidth="1"/>
    <col min="25" max="25" width="10" customWidth="1"/>
    <col min="26" max="26" width="9.28515625" bestFit="1" customWidth="1"/>
    <col min="30" max="30" width="10" customWidth="1"/>
    <col min="31" max="31" width="9.5703125" customWidth="1"/>
    <col min="35" max="36" width="9.140625" style="16"/>
    <col min="40" max="40" width="12.28515625" customWidth="1"/>
    <col min="45" max="45" width="9.28515625" customWidth="1"/>
    <col min="56" max="56" width="11" customWidth="1"/>
    <col min="68" max="68" width="10.85546875" customWidth="1"/>
    <col min="108" max="108" width="8.42578125" customWidth="1"/>
    <col min="116" max="116" width="10.140625" customWidth="1"/>
    <col min="119" max="119" width="15.85546875" style="14" bestFit="1" customWidth="1"/>
    <col min="120" max="120" width="9.28515625" style="14" customWidth="1"/>
    <col min="121" max="134" width="4.85546875" customWidth="1"/>
    <col min="135" max="135" width="11.140625" style="195" customWidth="1"/>
  </cols>
  <sheetData>
    <row r="1" spans="1:144" s="4" customFormat="1" ht="102.75" thickBot="1">
      <c r="A1" s="4" t="str">
        <f>Ama!A1</f>
        <v>Mark</v>
      </c>
      <c r="B1" s="20" t="str">
        <f>Ama!A2</f>
        <v>Inst nummer</v>
      </c>
      <c r="C1" s="4" t="str">
        <f>Ama!A3</f>
        <v>Institutionsnavn</v>
      </c>
      <c r="D1" s="4" t="str">
        <f>Ama!A4</f>
        <v>Distrikt:</v>
      </c>
      <c r="E1" s="4" t="str">
        <f>Ama!A5</f>
        <v>Adresse</v>
      </c>
      <c r="F1" s="4" t="str">
        <f>Ama!A6</f>
        <v>Postnummer:</v>
      </c>
      <c r="G1" s="4" t="str">
        <f>Ama!A7</f>
        <v>Postnummer tekst</v>
      </c>
      <c r="H1" s="4" t="str">
        <f>Ama!A8</f>
        <v>telefon</v>
      </c>
      <c r="I1" s="4" t="str">
        <f>Ama!A9</f>
        <v>E-mail:</v>
      </c>
      <c r="J1" s="4" t="str">
        <f>Ama!A10</f>
        <v>Leders navn:</v>
      </c>
      <c r="K1" s="4" t="str">
        <f>Ama!A11</f>
        <v>Leder: tlf.</v>
      </c>
      <c r="L1" s="4" t="str">
        <f>Ama!A12</f>
        <v>Leder: Arb. tlf.</v>
      </c>
      <c r="M1" s="4" t="str">
        <f>Ama!A13</f>
        <v>Leder: E-mail:</v>
      </c>
      <c r="N1" s="4" t="str">
        <f>Ama!A14</f>
        <v>Institutionstype</v>
      </c>
      <c r="O1" s="4" t="str">
        <f>Ama!A15</f>
        <v>Norn VUG</v>
      </c>
      <c r="P1" s="4" t="str">
        <f>Ama!A16</f>
        <v>Norn SMB</v>
      </c>
      <c r="Q1" s="4" t="str">
        <f>Ama!A17</f>
        <v>Norn BHV</v>
      </c>
      <c r="R1" s="4" t="str">
        <f>Ama!A18</f>
        <v>Norn FRH</v>
      </c>
      <c r="S1" s="4" t="str">
        <f>Ama!A19</f>
        <v>Norn FK</v>
      </c>
      <c r="T1" s="4" t="str">
        <f>Ama!A20</f>
        <v>Norn JK</v>
      </c>
      <c r="U1" s="4" t="str">
        <f>Ama!A21</f>
        <v>Norn UK</v>
      </c>
      <c r="V1" s="4" t="str">
        <f>Ama!A22</f>
        <v>Har I mere end et køkken?</v>
      </c>
      <c r="W1" s="4" t="str">
        <f>Ama!A23</f>
        <v>Antal Køk.</v>
      </c>
      <c r="X1" s="4" t="str">
        <f>Ama!A24</f>
        <v>skema nummer</v>
      </c>
      <c r="Y1" s="4" t="str">
        <f>Ama!A25</f>
        <v>Bespisning Dage Vug  Morgen</v>
      </c>
      <c r="Z1" s="4" t="str">
        <f>Ama!A26</f>
        <v>Bespisning Dage Vug Formiddag</v>
      </c>
      <c r="AA1" s="4" t="str">
        <f>Ama!A27</f>
        <v>Bespisning Dage Vug Frokost</v>
      </c>
      <c r="AB1" s="4" t="str">
        <f>Ama!A28</f>
        <v>Bespisning Dage Vug Eftermiddag</v>
      </c>
      <c r="AC1" s="4" t="str">
        <f>Ama!A29</f>
        <v>Bespisning Dage Vug Aften</v>
      </c>
      <c r="AD1" s="4" t="str">
        <f>Ama!A30</f>
        <v>Bespisning Dage Bhv Morgen</v>
      </c>
      <c r="AE1" s="4" t="str">
        <f>Ama!A31</f>
        <v>Bespisning Dage Bhv Formiddag</v>
      </c>
      <c r="AF1" s="4" t="str">
        <f>Ama!A32</f>
        <v>Bespisning Dage Bhv Frokost</v>
      </c>
      <c r="AG1" s="4" t="str">
        <f>Ama!A33</f>
        <v>Bespisning Dage Bhv Eftermiddag</v>
      </c>
      <c r="AH1" s="4" t="str">
        <f>Ama!A34</f>
        <v>Bespisning Dage Bhv Aften</v>
      </c>
      <c r="AI1" s="109" t="str">
        <f>Ama!A35</f>
        <v>Økonomi til mad Vug</v>
      </c>
      <c r="AJ1" s="109" t="str">
        <f>Ama!A36</f>
        <v>Økonomi til mad Bhv</v>
      </c>
      <c r="AK1" s="4" t="str">
        <f>Ama!A37</f>
        <v>Side 2</v>
      </c>
      <c r="AL1" s="2" t="str">
        <f>Ama!A38</f>
        <v>Hvem laver mad: Køk</v>
      </c>
      <c r="AM1" s="2" t="str">
        <f>Ama!A39</f>
        <v>Hvem laver mad: Pæd</v>
      </c>
      <c r="AN1" s="4" t="str">
        <f>Ama!A40</f>
        <v>1 Køk. ans. Navn:</v>
      </c>
      <c r="AO1" s="4" t="str">
        <f>Ama!A41</f>
        <v>1 Køk. ans. Ansat siden</v>
      </c>
      <c r="AP1" s="4" t="str">
        <f>Ama!A42</f>
        <v>1 Køk. ans. Timer/ uge:</v>
      </c>
      <c r="AQ1" s="4" t="str">
        <f>Ama!A43</f>
        <v>1 Køk. ans. Email:</v>
      </c>
      <c r="AR1" s="4" t="str">
        <f>Ama!A44</f>
        <v>1 Køk. ans. Bem Uddannelse:</v>
      </c>
      <c r="AS1" s="4" t="str">
        <f>Ama!A45</f>
        <v>1 Køk. ans. Erfaring:</v>
      </c>
      <c r="AT1" s="4" t="str">
        <f>Ama!A46</f>
        <v>1 Køk. ans. Kurser:</v>
      </c>
      <c r="AU1" s="4" t="str">
        <f>Ama!A47</f>
        <v>2 Køk. ans. Navn:</v>
      </c>
      <c r="AV1" s="4" t="str">
        <f>Ama!A48</f>
        <v>2 Køk. ans. Ansat siden</v>
      </c>
      <c r="AW1" s="4" t="str">
        <f>Ama!A49</f>
        <v>2 Køk. ans. Timer/ uge:</v>
      </c>
      <c r="AX1" s="4" t="str">
        <f>Ama!A50</f>
        <v>2 Køk. ans. Email:</v>
      </c>
      <c r="AY1" s="4" t="str">
        <f>Ama!A51</f>
        <v>2 Køk. ans. Bem Uddannelse:</v>
      </c>
      <c r="AZ1" s="4" t="str">
        <f>Ama!A52</f>
        <v>2 Køk. ans. Erfaring:</v>
      </c>
      <c r="BA1" s="4" t="str">
        <f>Ama!A53</f>
        <v>2 Køk. ans. Kurser:</v>
      </c>
      <c r="BB1" s="4" t="str">
        <f>Ama!A54</f>
        <v>Økologi pct. Vug</v>
      </c>
      <c r="BC1" s="4" t="str">
        <f>Ama!A55</f>
        <v>Økologi pct. Bhv</v>
      </c>
      <c r="BD1" s="4" t="str">
        <f>Ama!A56</f>
        <v>Mælk antal gange dagligt Vug</v>
      </c>
      <c r="BE1" s="4" t="str">
        <f>Ama!A57</f>
        <v>Mælk antal gange dagligt Bhv</v>
      </c>
      <c r="BF1" s="4" t="str">
        <f>Ama!A58</f>
        <v xml:space="preserve">måltids/sundhedspolitik </v>
      </c>
      <c r="BG1" s="4" t="str">
        <f>Ama!A59</f>
        <v xml:space="preserve">kostudvalg </v>
      </c>
      <c r="BH1" s="4" t="str">
        <f>Ama!A60</f>
        <v xml:space="preserve">pædagogisk måltid </v>
      </c>
      <c r="BI1" s="4" t="str">
        <f>Ama!A61</f>
        <v>Ej mad: vil lave mad selv</v>
      </c>
      <c r="BJ1" s="4" t="str">
        <f>Ama!A62</f>
        <v>Ej mad: Kommentar</v>
      </c>
      <c r="BK1" s="4" t="str">
        <f>Ama!A63</f>
        <v>Ønsker forældrebest. lok mad</v>
      </c>
      <c r="BL1" s="4" t="str">
        <f>Ama!A64</f>
        <v>forældrebest. lok mad: Kommentar</v>
      </c>
      <c r="BM1" s="4" t="str">
        <f>Ama!A65</f>
        <v>Ønsker led/pæd lok mad</v>
      </c>
      <c r="BN1" s="4" t="str">
        <f>Ama!A66</f>
        <v>led/pæd lok mad: Kommentar</v>
      </c>
      <c r="BO1" s="4" t="str">
        <f>Ama!A67</f>
        <v>Kan personale skaffes</v>
      </c>
      <c r="BP1" s="4" t="str">
        <f>Ama!A68</f>
        <v>Kan personale skaffes: Kommentar</v>
      </c>
      <c r="BQ1" s="4" t="str">
        <f>Ama!A69</f>
        <v>Side 3</v>
      </c>
      <c r="BR1" s="4" t="str">
        <f>Ama!A70</f>
        <v>Kategori af køk.</v>
      </c>
      <c r="BS1" s="4" t="str">
        <f>Ama!A71</f>
        <v xml:space="preserve">Hvis prod: alt OK </v>
      </c>
      <c r="BT1" s="4" t="str">
        <f>Ama!A72</f>
        <v>Hvis prod: anskaff. af mask</v>
      </c>
      <c r="BU1" s="4" t="str">
        <f>Ama!A73</f>
        <v>Hvis prod: Ombygning</v>
      </c>
      <c r="BV1" s="4" t="str">
        <f>Ama!A74</f>
        <v>Hvis prod: Der er ikke plads</v>
      </c>
      <c r="BW1" s="4" t="str">
        <f>Ama!A75</f>
        <v>Hvis prod: Hvilke inv. er nødvendige</v>
      </c>
      <c r="BX1" s="4" t="str">
        <f>Ama!A76</f>
        <v>For prod: Anskaffelser af maskiner:</v>
      </c>
      <c r="BY1" s="4" t="str">
        <f>Ama!A77</f>
        <v>For prod: Ombygning</v>
      </c>
      <c r="BZ1" s="4" t="str">
        <f>Ama!A78</f>
        <v>For prod: Der er ikke plads</v>
      </c>
      <c r="CA1" s="4" t="str">
        <f>Ama!A79</f>
        <v>For prod: Bemærkning:</v>
      </c>
      <c r="CB1" s="4" t="str">
        <f>Ama!A80</f>
        <v>For blandet: Anskaff. af mask.</v>
      </c>
      <c r="CC1" s="4" t="str">
        <f>Ama!A81</f>
        <v>For blandet: Anskaff. af mask.Hvilke anskaf mask.</v>
      </c>
      <c r="CD1" s="4" t="str">
        <f>Ama!A82</f>
        <v>For Begræns: Anskaff. af mask.</v>
      </c>
      <c r="CE1" s="4" t="str">
        <f>Ama!A83</f>
        <v>For Begræns: Hvilke anskaf mask.</v>
      </c>
      <c r="CF1" s="4" t="str">
        <f>Ama!A84</f>
        <v>Køkken: Bemærkninger:</v>
      </c>
      <c r="CG1" s="4" t="str">
        <f>Ama!A85</f>
        <v>Udfyldt af</v>
      </c>
      <c r="CH1" s="4" t="str">
        <f>Ama!A86</f>
        <v>Dato</v>
      </c>
      <c r="CI1" s="4" t="str">
        <f>Ama!A87</f>
        <v>Supplement skema</v>
      </c>
      <c r="CJ1" s="4" t="str">
        <f>Ama!A88</f>
        <v>Komfur Alm. med ovn</v>
      </c>
      <c r="CK1" s="4" t="str">
        <f>Ama!A89</f>
        <v>Kogebord:   Antal</v>
      </c>
      <c r="CL1" s="4" t="str">
        <f>Ama!A90</f>
        <v>Antal koge plader</v>
      </c>
      <c r="CM1" s="4" t="str">
        <f>Ama!A91</f>
        <v>Ovn: Alm.</v>
      </c>
      <c r="CN1" s="4" t="str">
        <f>Ama!A92</f>
        <v xml:space="preserve">Ovn: Alm med varm luft </v>
      </c>
      <c r="CO1" s="4" t="str">
        <f>Ama!A93</f>
        <v xml:space="preserve">Ovn: Konvektion varm luft </v>
      </c>
      <c r="CP1" s="4" t="str">
        <f>Ama!A94</f>
        <v>Ovn: Konvektion vand</v>
      </c>
      <c r="CQ1" s="4" t="str">
        <f>Ama!A95</f>
        <v>antal Stik</v>
      </c>
      <c r="CR1" s="4" t="str">
        <f>Ama!A96</f>
        <v>Køleskab: Lille (3/4)</v>
      </c>
      <c r="CS1" s="4" t="str">
        <f>Ama!A97</f>
        <v>Køleskab: Almindeligt (fuld højde)</v>
      </c>
      <c r="CT1" s="4" t="str">
        <f>Ama!A98</f>
        <v>Køleskab: Stort/industri</v>
      </c>
      <c r="CU1" s="4" t="str">
        <f>Ama!A99</f>
        <v>Svaleskab: Lille (3/4)</v>
      </c>
      <c r="CV1" s="4" t="str">
        <f>Ama!A100</f>
        <v>Svaleskab: Almindeligt (fuld højde)</v>
      </c>
      <c r="CW1" s="4" t="str">
        <f>Ama!A101</f>
        <v>Svaleskab: Stort/industri</v>
      </c>
      <c r="CX1" s="4" t="str">
        <f>Ama!A102</f>
        <v>Fryser: Lille (3/4)</v>
      </c>
      <c r="CY1" s="4" t="str">
        <f>Ama!A103</f>
        <v>Fryser: Almindeligt (fuld højde)</v>
      </c>
      <c r="CZ1" s="4" t="str">
        <f>Ama!A104</f>
        <v>Fryser: Stort/industri</v>
      </c>
      <c r="DA1" s="4" t="str">
        <f>Ama!A105</f>
        <v xml:space="preserve">Kumme fryser:          </v>
      </c>
      <c r="DB1" s="4" t="str">
        <f>Ama!A106</f>
        <v>Opvaskemaskine Antal</v>
      </c>
      <c r="DC1" s="4" t="str">
        <f>Ama!A107</f>
        <v>Opvaskemaskine Min. Pr. vask</v>
      </c>
      <c r="DD1" s="4" t="str">
        <f>Ama!A108</f>
        <v>Opvaskemaskine Mærke</v>
      </c>
      <c r="DE1" s="4" t="str">
        <f>Ama!A109</f>
        <v>Bord ca. m.</v>
      </c>
      <c r="DF1" s="4" t="str">
        <f>Ama!A110</f>
        <v>Stor Røremask:</v>
      </c>
      <c r="DG1" s="4" t="str">
        <f>Ama!A111</f>
        <v>Stor Røremask: Antal L</v>
      </c>
      <c r="DH1" s="4" t="str">
        <f>Ama!A112</f>
        <v>Lille Røremask</v>
      </c>
      <c r="DI1" s="4" t="str">
        <f>Ama!A113</f>
        <v>Foodprocessor</v>
      </c>
      <c r="DJ1" s="4" t="str">
        <f>Ama!A114</f>
        <v>Grøntsags robot</v>
      </c>
      <c r="DK1" s="4" t="str">
        <f>Ama!A115</f>
        <v>Antal vaske</v>
      </c>
      <c r="DL1" s="4" t="str">
        <f>Ama!A116</f>
        <v>Opbevaring/lager</v>
      </c>
      <c r="DM1" s="4" t="str">
        <f>Ama!A117</f>
        <v>lager: Bemærkninger</v>
      </c>
      <c r="DN1" s="4" t="str">
        <f>Ama!A118</f>
        <v>Generelle Bemærkninger</v>
      </c>
      <c r="DO1" s="130" t="s">
        <v>1680</v>
      </c>
      <c r="DP1" s="130" t="s">
        <v>2248</v>
      </c>
      <c r="DQ1" s="122" t="s">
        <v>5140</v>
      </c>
      <c r="DR1" s="122" t="s">
        <v>5141</v>
      </c>
      <c r="DS1" s="122" t="s">
        <v>5142</v>
      </c>
      <c r="DT1" s="122" t="s">
        <v>5143</v>
      </c>
      <c r="DU1" s="123" t="s">
        <v>5144</v>
      </c>
      <c r="DV1" s="123" t="s">
        <v>5145</v>
      </c>
      <c r="DW1" s="123" t="s">
        <v>5146</v>
      </c>
      <c r="DX1" s="123" t="s">
        <v>5147</v>
      </c>
      <c r="DY1" s="123" t="s">
        <v>5148</v>
      </c>
      <c r="DZ1" s="123" t="s">
        <v>5149</v>
      </c>
      <c r="EA1" s="123" t="s">
        <v>5150</v>
      </c>
      <c r="EB1" s="123" t="s">
        <v>5151</v>
      </c>
      <c r="EC1" s="123" t="s">
        <v>5152</v>
      </c>
      <c r="ED1" s="123" t="s">
        <v>5153</v>
      </c>
      <c r="EE1" s="200" t="s">
        <v>94</v>
      </c>
      <c r="EF1" s="4" t="s">
        <v>1159</v>
      </c>
      <c r="EG1" s="4" t="s">
        <v>4177</v>
      </c>
      <c r="EH1" s="4" t="s">
        <v>5412</v>
      </c>
      <c r="EI1" s="4" t="s">
        <v>5413</v>
      </c>
      <c r="EJ1" s="9" t="s">
        <v>5593</v>
      </c>
      <c r="EK1" s="9" t="s">
        <v>5594</v>
      </c>
      <c r="EL1" s="9" t="s">
        <v>5595</v>
      </c>
      <c r="EM1" s="9" t="s">
        <v>629</v>
      </c>
      <c r="EN1" s="9" t="s">
        <v>5622</v>
      </c>
    </row>
    <row r="2" spans="1:144">
      <c r="A2" s="14" t="str">
        <f>Ama!AI1</f>
        <v>x</v>
      </c>
      <c r="B2" s="21">
        <f>Ama!AI2</f>
        <v>35542</v>
      </c>
      <c r="C2" t="str">
        <f>Ama!AI3</f>
        <v>Ønskeøen</v>
      </c>
      <c r="D2" t="str">
        <f>Ama!AI4</f>
        <v>Amager</v>
      </c>
      <c r="E2" t="str">
        <f>Ama!AI5</f>
        <v>Moselgade 21</v>
      </c>
      <c r="F2">
        <f>Ama!AI6</f>
        <v>2300</v>
      </c>
      <c r="G2" t="str">
        <f>Ama!AI7</f>
        <v>København S</v>
      </c>
      <c r="H2" t="str">
        <f>Ama!AI8</f>
        <v>32 58 90 03</v>
      </c>
      <c r="I2" t="str">
        <f>Ama!AI9</f>
        <v>35542@buf.kk.dk</v>
      </c>
      <c r="J2" t="str">
        <f>Ama!AI10</f>
        <v>Walter Zaballos</v>
      </c>
      <c r="K2">
        <f>Ama!AI11</f>
        <v>0</v>
      </c>
      <c r="L2">
        <f>Ama!AI12</f>
        <v>0</v>
      </c>
      <c r="M2" t="str">
        <f>Ama!AI13</f>
        <v>35542@buf.kk.dk</v>
      </c>
      <c r="N2" t="s">
        <v>1992</v>
      </c>
      <c r="O2">
        <f>Ama!AI15</f>
        <v>24</v>
      </c>
      <c r="P2">
        <f>Ama!AI16</f>
        <v>0</v>
      </c>
      <c r="Q2">
        <f>Ama!AI17</f>
        <v>40</v>
      </c>
      <c r="R2">
        <f>Ama!AI18</f>
        <v>0</v>
      </c>
      <c r="S2">
        <f>Ama!AI19</f>
        <v>0</v>
      </c>
      <c r="T2">
        <f>Ama!AI20</f>
        <v>0</v>
      </c>
      <c r="U2">
        <f>Ama!AI21</f>
        <v>0</v>
      </c>
      <c r="V2">
        <f>Ama!AI22</f>
        <v>0</v>
      </c>
      <c r="W2">
        <f>Ama!AI23</f>
        <v>0</v>
      </c>
      <c r="X2">
        <f>Ama!AI24</f>
        <v>0</v>
      </c>
      <c r="Y2">
        <f>Ama!AI25</f>
        <v>5</v>
      </c>
      <c r="Z2">
        <f>Ama!AI26</f>
        <v>0</v>
      </c>
      <c r="AA2">
        <f>Ama!AI27</f>
        <v>5</v>
      </c>
      <c r="AB2">
        <f>Ama!AI28</f>
        <v>5</v>
      </c>
      <c r="AC2">
        <f>Ama!AI29</f>
        <v>0</v>
      </c>
      <c r="AD2">
        <f>Ama!AI30</f>
        <v>5</v>
      </c>
      <c r="AE2">
        <f>Ama!AI31</f>
        <v>0</v>
      </c>
      <c r="AF2">
        <f>Ama!AI32</f>
        <v>5</v>
      </c>
      <c r="AG2">
        <f>Ama!AI33</f>
        <v>0</v>
      </c>
      <c r="AH2">
        <f>Ama!AI34</f>
        <v>0</v>
      </c>
      <c r="AI2" s="16">
        <f>Ama!AI35</f>
        <v>0</v>
      </c>
      <c r="AJ2">
        <f>Ama!AI36</f>
        <v>0</v>
      </c>
      <c r="AK2">
        <f>Ama!AI37</f>
        <v>0</v>
      </c>
      <c r="AL2" t="str">
        <f>Ama!AI38</f>
        <v>Ja</v>
      </c>
      <c r="AM2">
        <f>Ama!AI39</f>
        <v>0</v>
      </c>
      <c r="AN2" t="str">
        <f>Ama!AI40</f>
        <v>Jacob Bennetsen</v>
      </c>
      <c r="AO2">
        <f>Ama!AI41</f>
        <v>2008</v>
      </c>
      <c r="AP2">
        <f>Ama!AI42</f>
        <v>37</v>
      </c>
      <c r="AQ2">
        <f>Ama!AI43</f>
        <v>0</v>
      </c>
      <c r="AR2" t="str">
        <f>Ama!AI44</f>
        <v>ufaglært</v>
      </c>
      <c r="AS2" t="str">
        <f>Ama!AI45</f>
        <v>mange års madglæde</v>
      </c>
      <c r="AT2" t="str">
        <f>Ama!AI46</f>
        <v>hygiejne</v>
      </c>
      <c r="AU2">
        <f>Ama!AI47</f>
        <v>0</v>
      </c>
      <c r="AV2">
        <f>Ama!AI48</f>
        <v>0</v>
      </c>
      <c r="AW2">
        <f>Ama!AI49</f>
        <v>0</v>
      </c>
      <c r="AX2">
        <f>Ama!AI50</f>
        <v>0</v>
      </c>
      <c r="AY2">
        <f>Ama!AI51</f>
        <v>0</v>
      </c>
      <c r="AZ2">
        <f>Ama!AI52</f>
        <v>0</v>
      </c>
      <c r="BA2">
        <f>Ama!AI53</f>
        <v>0</v>
      </c>
      <c r="BB2">
        <f>Ama!AI54</f>
        <v>100</v>
      </c>
      <c r="BC2">
        <f>Ama!AI55</f>
        <v>100</v>
      </c>
      <c r="BD2">
        <f>Ama!AI56</f>
        <v>0</v>
      </c>
      <c r="BE2">
        <f>Ama!AI57</f>
        <v>0</v>
      </c>
      <c r="BF2" t="str">
        <f>Ama!AI58</f>
        <v>Ja</v>
      </c>
      <c r="BG2" t="str">
        <f>Ama!AI59</f>
        <v>Nej</v>
      </c>
      <c r="BH2" t="str">
        <f>Ama!AI60</f>
        <v>Ja</v>
      </c>
      <c r="BI2" t="str">
        <f>Ama!AI61</f>
        <v>Ja</v>
      </c>
      <c r="BJ2">
        <f>Ama!AI62</f>
        <v>0</v>
      </c>
      <c r="BK2" t="str">
        <f>Ama!AI63</f>
        <v>Ja</v>
      </c>
      <c r="BL2">
        <f>Ama!AI64</f>
        <v>0</v>
      </c>
      <c r="BM2" t="str">
        <f>Ama!AI65</f>
        <v>Ja</v>
      </c>
      <c r="BN2">
        <f>Ama!AI66</f>
        <v>0</v>
      </c>
      <c r="BO2" t="str">
        <f>Ama!AI67</f>
        <v>Nej</v>
      </c>
      <c r="BP2" t="str">
        <f>Ama!AI68</f>
        <v>Vil gerne have hjælp til at rekruterer en ekstra medarbejder i køkken</v>
      </c>
      <c r="BQ2">
        <f>Ama!AI69</f>
        <v>0</v>
      </c>
      <c r="BR2" t="str">
        <f>Ama!AI70</f>
        <v>produktionskøkken</v>
      </c>
      <c r="BS2" t="str">
        <f>Ama!AI71</f>
        <v>Ja</v>
      </c>
      <c r="BT2" t="str">
        <f>Ama!AI72</f>
        <v>Større</v>
      </c>
      <c r="BU2" t="str">
        <f>Ama!AI73</f>
        <v>Ingen</v>
      </c>
      <c r="BV2">
        <f>Ama!AI74</f>
        <v>0</v>
      </c>
      <c r="BW2" t="str">
        <f>Ama!AI75</f>
        <v>En konvektionsovn er meget ønsket</v>
      </c>
      <c r="BX2">
        <f>Ama!AI76</f>
        <v>0</v>
      </c>
      <c r="BY2">
        <f>Ama!AI77</f>
        <v>0</v>
      </c>
      <c r="BZ2">
        <f>Ama!AI78</f>
        <v>0</v>
      </c>
      <c r="CA2">
        <f>Ama!AI79</f>
        <v>0</v>
      </c>
      <c r="CB2">
        <f>Ama!AI80</f>
        <v>0</v>
      </c>
      <c r="CC2">
        <f>Ama!AI81</f>
        <v>0</v>
      </c>
      <c r="CD2">
        <f>Ama!AI82</f>
        <v>0</v>
      </c>
      <c r="CE2">
        <f>Ama!AI83</f>
        <v>0</v>
      </c>
      <c r="CF2">
        <f>Ama!AI84</f>
        <v>0</v>
      </c>
      <c r="CG2">
        <f>Ama!AI85</f>
        <v>0</v>
      </c>
      <c r="CH2">
        <f>Ama!AI86</f>
        <v>0</v>
      </c>
      <c r="CI2">
        <f>Ama!AI87</f>
        <v>0</v>
      </c>
      <c r="CJ2">
        <f>Ama!AI88</f>
        <v>0</v>
      </c>
      <c r="CK2">
        <f>Ama!AI89</f>
        <v>1</v>
      </c>
      <c r="CL2">
        <f>Ama!AI90</f>
        <v>4</v>
      </c>
      <c r="CM2">
        <f>Ama!AI91</f>
        <v>0</v>
      </c>
      <c r="CN2">
        <f>Ama!AI92</f>
        <v>2</v>
      </c>
      <c r="CO2">
        <f>Ama!AI93</f>
        <v>0</v>
      </c>
      <c r="CP2">
        <f>Ama!AI94</f>
        <v>0</v>
      </c>
      <c r="CQ2">
        <f>Ama!AI95</f>
        <v>0</v>
      </c>
      <c r="CR2">
        <f>Ama!AI96</f>
        <v>1</v>
      </c>
      <c r="CS2">
        <f>Ama!AI97</f>
        <v>2</v>
      </c>
      <c r="CT2">
        <f>Ama!AI98</f>
        <v>0</v>
      </c>
      <c r="CU2">
        <f>Ama!AI99</f>
        <v>0</v>
      </c>
      <c r="CV2">
        <f>Ama!AI100</f>
        <v>0</v>
      </c>
      <c r="CW2">
        <f>Ama!AI101</f>
        <v>0</v>
      </c>
      <c r="CX2">
        <f>Ama!AI102</f>
        <v>1</v>
      </c>
      <c r="CY2">
        <f>Ama!AI103</f>
        <v>0</v>
      </c>
      <c r="CZ2">
        <f>Ama!AI104</f>
        <v>0</v>
      </c>
      <c r="DA2">
        <f>Ama!AI105</f>
        <v>1</v>
      </c>
      <c r="DB2">
        <f>Ama!AI106</f>
        <v>1</v>
      </c>
      <c r="DC2">
        <f>Ama!AI107</f>
        <v>2</v>
      </c>
      <c r="DD2" t="str">
        <f>Ama!AI108</f>
        <v>Zanussi</v>
      </c>
      <c r="DE2">
        <f>Ama!AI109</f>
        <v>10</v>
      </c>
      <c r="DF2" t="str">
        <f>Ama!AI110</f>
        <v>Ja</v>
      </c>
      <c r="DG2">
        <f>Ama!AI111</f>
        <v>20</v>
      </c>
      <c r="DH2">
        <f>Ama!AI112</f>
        <v>0</v>
      </c>
      <c r="DI2" t="str">
        <f>Ama!AI113</f>
        <v>Ja</v>
      </c>
      <c r="DJ2">
        <f>Ama!AI114</f>
        <v>0</v>
      </c>
      <c r="DK2">
        <f>Ama!AI115</f>
        <v>4</v>
      </c>
      <c r="DL2" t="str">
        <f>Ama!AI116</f>
        <v>God plads</v>
      </c>
      <c r="DM2">
        <f>Ama!AI117</f>
        <v>0</v>
      </c>
      <c r="DN2">
        <f>Ama!AI118</f>
        <v>0</v>
      </c>
      <c r="DO2" s="14" t="str">
        <f>VLOOKUP(MID(B2,1,5)*1,InstTyp!A:B,2,FALSE)</f>
        <v xml:space="preserve">Integrerede </v>
      </c>
      <c r="DP2" s="14" t="str">
        <f>VLOOKUP(MID(B2,1,5)*1,InstTyp!A:C,3,FALSE)</f>
        <v>Amager</v>
      </c>
      <c r="DQ2">
        <f>VLOOKUP(MID(B2,1,5)*1,'InstTyp-2'!E:BQ,7,FALSE)</f>
        <v>24</v>
      </c>
      <c r="DR2">
        <f>VLOOKUP(MID(B2,1,5)*1,'InstTyp-2'!E:BQ,8,FALSE)</f>
        <v>0</v>
      </c>
      <c r="DS2">
        <f>VLOOKUP(MID(B2,1,5)*1,'InstTyp-2'!E:BQ,9,FALSE)</f>
        <v>40</v>
      </c>
      <c r="DT2">
        <f>VLOOKUP(MID(B2,1,5)*1,'InstTyp-2'!E:BQ,10,FALSE)</f>
        <v>111</v>
      </c>
      <c r="DU2">
        <f>VLOOKUP(MID(B2,1,5)*1,'InstTyp-2'!E:BQ,11,FALSE)</f>
        <v>36</v>
      </c>
      <c r="DV2">
        <f>VLOOKUP(MID(B2,1,5)*1,'InstTyp-2'!E:BQ,12,FALSE)</f>
        <v>9</v>
      </c>
      <c r="DW2">
        <f>VLOOKUP(MID(B2,1,5)*1,'InstTyp-2'!E:BQ,13,FALSE)</f>
        <v>0</v>
      </c>
      <c r="DX2">
        <f>VLOOKUP(MID(B2,1,5)*1,'InstTyp-2'!E:BQ,14,FALSE)</f>
        <v>0</v>
      </c>
      <c r="DY2">
        <f>VLOOKUP(MID(B2,1,5)*1,'InstTyp-2'!E:BQ,15,FALSE)</f>
        <v>0</v>
      </c>
      <c r="DZ2">
        <f>VLOOKUP(MID(B2,1,5)*1,'InstTyp-2'!E:BQ,16,FALSE)</f>
        <v>0</v>
      </c>
      <c r="EA2">
        <f>VLOOKUP(MID(B2,1,5)*1,'InstTyp-2'!E:BQ,17,FALSE)</f>
        <v>0</v>
      </c>
      <c r="EB2">
        <f>VLOOKUP(MID(B2,1,5)*1,'InstTyp-2'!E:BQ,18,FALSE)</f>
        <v>0</v>
      </c>
      <c r="EC2">
        <f>VLOOKUP(MID(B2,1,5)*1,'InstTyp-2'!E:BQ,19,FALSE)</f>
        <v>0</v>
      </c>
      <c r="ED2">
        <f>VLOOKUP(MID(B2,1,5)*1,'InstTyp-2'!E:BQ,20,FALSE)</f>
        <v>0</v>
      </c>
      <c r="EE2" s="195">
        <f>VLOOKUP(MID(B2,1,5)*1,'Forplejning 2008'!A:C,3,FALSE)</f>
        <v>157871.59</v>
      </c>
      <c r="EF2" t="str">
        <f t="shared" ref="EF2:EF65" si="0">MID(B2,1,5)</f>
        <v>35542</v>
      </c>
      <c r="EG2" t="str">
        <f t="shared" ref="EG2:EG65" si="1">MID(B2,7,1)</f>
        <v/>
      </c>
      <c r="EH2">
        <f t="shared" ref="EH2:EH65" si="2">SUM(DX2:ED2)</f>
        <v>0</v>
      </c>
      <c r="EI2">
        <f>SUM(DT2:DW2)</f>
        <v>156</v>
      </c>
      <c r="EJ2" t="e">
        <f>VLOOKUP(B2,Rekruttering!A:F,2,FALSE)</f>
        <v>#N/A</v>
      </c>
      <c r="EK2" t="e">
        <f>VLOOKUP(B2,Rekruttering!A:F,3,FALSE)</f>
        <v>#N/A</v>
      </c>
      <c r="EL2" t="e">
        <f>VLOOKUP(B2,Rekruttering!A:F,4,FALSE)</f>
        <v>#N/A</v>
      </c>
      <c r="EM2" t="e">
        <f>VLOOKUP(B2,Rekruttering!A:F,5,FALSE)</f>
        <v>#N/A</v>
      </c>
      <c r="EN2" t="e">
        <f>VLOOKUP(B2,Rekruttering!A:F,6,FALSE)</f>
        <v>#N/A</v>
      </c>
    </row>
    <row r="3" spans="1:144">
      <c r="A3" s="15">
        <f>Ama!AV1</f>
        <v>0</v>
      </c>
      <c r="B3" s="21">
        <f>Ama!AV2</f>
        <v>37215</v>
      </c>
      <c r="C3" t="str">
        <f>Ama!AV3</f>
        <v>Solstrålen</v>
      </c>
      <c r="D3" t="str">
        <f>Ama!AV4</f>
        <v>Amager</v>
      </c>
      <c r="E3" t="str">
        <f>Ama!AV5</f>
        <v>Tingvej 23</v>
      </c>
      <c r="F3">
        <f>Ama!AV6</f>
        <v>2300</v>
      </c>
      <c r="G3" t="str">
        <f>Ama!AV7</f>
        <v>København S</v>
      </c>
      <c r="H3" t="str">
        <f>Ama!AV8</f>
        <v>32 55 52 05</v>
      </c>
      <c r="I3" t="str">
        <f>Ama!AV9</f>
        <v>37215@buf.kk.dk</v>
      </c>
      <c r="J3" t="str">
        <f>Ama!AV10</f>
        <v>Gitte Ryt-Hansen</v>
      </c>
      <c r="K3">
        <f>Ama!AV11</f>
        <v>32580839</v>
      </c>
      <c r="L3">
        <f>Ama!AV12</f>
        <v>0</v>
      </c>
      <c r="M3" t="str">
        <f>Ama!AV13</f>
        <v>37215@buf.kk.dk</v>
      </c>
      <c r="N3" t="s">
        <v>1993</v>
      </c>
      <c r="O3">
        <f>Ama!AV15</f>
        <v>0</v>
      </c>
      <c r="P3">
        <f>Ama!AV16</f>
        <v>0</v>
      </c>
      <c r="Q3">
        <f>Ama!AV17</f>
        <v>0</v>
      </c>
      <c r="R3">
        <f>Ama!AV18</f>
        <v>0</v>
      </c>
      <c r="S3">
        <f>Ama!AV19</f>
        <v>0</v>
      </c>
      <c r="T3">
        <f>Ama!AV20</f>
        <v>0</v>
      </c>
      <c r="U3">
        <f>Ama!AV21</f>
        <v>0</v>
      </c>
      <c r="V3">
        <f>Ama!AV22</f>
        <v>0</v>
      </c>
      <c r="W3">
        <f>Ama!AV23</f>
        <v>0</v>
      </c>
      <c r="X3">
        <f>Ama!AV24</f>
        <v>0</v>
      </c>
      <c r="Y3">
        <f>Ama!AV25</f>
        <v>0</v>
      </c>
      <c r="Z3">
        <f>Ama!AV26</f>
        <v>0</v>
      </c>
      <c r="AA3">
        <f>Ama!AV27</f>
        <v>0</v>
      </c>
      <c r="AB3">
        <f>Ama!AV28</f>
        <v>0</v>
      </c>
      <c r="AC3">
        <f>Ama!AV29</f>
        <v>0</v>
      </c>
      <c r="AD3">
        <f>Ama!AV30</f>
        <v>0</v>
      </c>
      <c r="AE3">
        <f>Ama!AV31</f>
        <v>0</v>
      </c>
      <c r="AF3">
        <f>Ama!AV32</f>
        <v>0</v>
      </c>
      <c r="AG3">
        <f>Ama!AV33</f>
        <v>0</v>
      </c>
      <c r="AH3">
        <f>Ama!AV34</f>
        <v>0</v>
      </c>
      <c r="AI3" s="16">
        <f>Ama!AV35</f>
        <v>90000</v>
      </c>
      <c r="AJ3" s="16">
        <f>Ama!AV36</f>
        <v>0</v>
      </c>
      <c r="AK3">
        <f>Ama!AV37</f>
        <v>0</v>
      </c>
      <c r="AL3">
        <f>Ama!AV38</f>
        <v>0</v>
      </c>
      <c r="AM3">
        <f>Ama!AV39</f>
        <v>0</v>
      </c>
      <c r="AN3">
        <f>Ama!AV40</f>
        <v>0</v>
      </c>
      <c r="AO3">
        <f>Ama!AV41</f>
        <v>0</v>
      </c>
      <c r="AP3">
        <f>Ama!AV42</f>
        <v>0</v>
      </c>
      <c r="AQ3">
        <f>Ama!AV43</f>
        <v>0</v>
      </c>
      <c r="AR3">
        <f>Ama!AV44</f>
        <v>0</v>
      </c>
      <c r="AS3">
        <f>Ama!AV45</f>
        <v>0</v>
      </c>
      <c r="AT3">
        <f>Ama!AV46</f>
        <v>0</v>
      </c>
      <c r="AU3">
        <f>Ama!AV47</f>
        <v>0</v>
      </c>
      <c r="AV3">
        <f>Ama!AV48</f>
        <v>0</v>
      </c>
      <c r="AW3">
        <f>Ama!AV49</f>
        <v>0</v>
      </c>
      <c r="AX3">
        <f>Ama!AV50</f>
        <v>0</v>
      </c>
      <c r="AY3">
        <f>Ama!AV51</f>
        <v>0</v>
      </c>
      <c r="AZ3">
        <f>Ama!AV52</f>
        <v>0</v>
      </c>
      <c r="BA3">
        <f>Ama!AV53</f>
        <v>0</v>
      </c>
      <c r="BB3">
        <f>Ama!AV54</f>
        <v>89</v>
      </c>
      <c r="BC3">
        <f>Ama!AV55</f>
        <v>0</v>
      </c>
      <c r="BD3">
        <f>Ama!AV56</f>
        <v>0</v>
      </c>
      <c r="BE3">
        <f>Ama!AV57</f>
        <v>0</v>
      </c>
      <c r="BF3">
        <f>Ama!AV58</f>
        <v>0</v>
      </c>
      <c r="BG3">
        <f>Ama!AV59</f>
        <v>0</v>
      </c>
      <c r="BH3">
        <f>Ama!AV60</f>
        <v>0</v>
      </c>
      <c r="BI3">
        <f>Ama!AV61</f>
        <v>0</v>
      </c>
      <c r="BJ3">
        <f>Ama!AV62</f>
        <v>0</v>
      </c>
      <c r="BK3">
        <f>Ama!AV63</f>
        <v>0</v>
      </c>
      <c r="BL3">
        <f>Ama!AV64</f>
        <v>0</v>
      </c>
      <c r="BM3">
        <f>Ama!AV65</f>
        <v>0</v>
      </c>
      <c r="BN3">
        <f>Ama!AV66</f>
        <v>0</v>
      </c>
      <c r="BO3">
        <f>Ama!AV67</f>
        <v>0</v>
      </c>
      <c r="BP3">
        <f>Ama!AV68</f>
        <v>0</v>
      </c>
      <c r="BQ3">
        <f>Ama!AV69</f>
        <v>0</v>
      </c>
      <c r="BR3">
        <f>Ama!AV70</f>
        <v>0</v>
      </c>
      <c r="BS3">
        <f>Ama!AV71</f>
        <v>0</v>
      </c>
      <c r="BT3">
        <f>Ama!AV72</f>
        <v>0</v>
      </c>
      <c r="BU3">
        <f>Ama!AV73</f>
        <v>0</v>
      </c>
      <c r="BV3">
        <f>Ama!AV74</f>
        <v>0</v>
      </c>
      <c r="BW3">
        <f>Ama!AV75</f>
        <v>0</v>
      </c>
      <c r="BX3">
        <f>Ama!AV76</f>
        <v>0</v>
      </c>
      <c r="BY3">
        <f>Ama!AV77</f>
        <v>0</v>
      </c>
      <c r="BZ3">
        <f>Ama!AV78</f>
        <v>0</v>
      </c>
      <c r="CA3">
        <f>Ama!AV79</f>
        <v>0</v>
      </c>
      <c r="CB3">
        <f>Ama!AV80</f>
        <v>0</v>
      </c>
      <c r="CC3">
        <f>Ama!AV81</f>
        <v>0</v>
      </c>
      <c r="CD3">
        <f>Ama!AV82</f>
        <v>0</v>
      </c>
      <c r="CE3">
        <f>Ama!AV83</f>
        <v>0</v>
      </c>
      <c r="CF3">
        <f>Ama!AV84</f>
        <v>0</v>
      </c>
      <c r="CG3">
        <f>Ama!AV85</f>
        <v>0</v>
      </c>
      <c r="CH3" s="17">
        <f>Ama!AV86</f>
        <v>0</v>
      </c>
      <c r="CI3">
        <f>Ama!AV87</f>
        <v>0</v>
      </c>
      <c r="CJ3">
        <f>Ama!AV88</f>
        <v>0</v>
      </c>
      <c r="CK3">
        <f>Ama!AV89</f>
        <v>0</v>
      </c>
      <c r="CL3">
        <f>Ama!AV90</f>
        <v>0</v>
      </c>
      <c r="CM3">
        <f>Ama!AV91</f>
        <v>0</v>
      </c>
      <c r="CN3">
        <f>Ama!AV92</f>
        <v>0</v>
      </c>
      <c r="CO3">
        <f>Ama!AV93</f>
        <v>0</v>
      </c>
      <c r="CP3">
        <f>Ama!AV94</f>
        <v>0</v>
      </c>
      <c r="CQ3">
        <f>Ama!AV95</f>
        <v>0</v>
      </c>
      <c r="CR3">
        <f>Ama!AV96</f>
        <v>0</v>
      </c>
      <c r="CS3">
        <f>Ama!AV97</f>
        <v>0</v>
      </c>
      <c r="CT3">
        <f>Ama!AV98</f>
        <v>0</v>
      </c>
      <c r="CU3">
        <f>Ama!AV99</f>
        <v>0</v>
      </c>
      <c r="CV3">
        <f>Ama!AV100</f>
        <v>0</v>
      </c>
      <c r="CW3">
        <f>Ama!AV101</f>
        <v>0</v>
      </c>
      <c r="CX3">
        <f>Ama!AV102</f>
        <v>0</v>
      </c>
      <c r="CY3">
        <f>Ama!AV103</f>
        <v>0</v>
      </c>
      <c r="CZ3">
        <f>Ama!AV104</f>
        <v>0</v>
      </c>
      <c r="DA3">
        <f>Ama!AV105</f>
        <v>0</v>
      </c>
      <c r="DB3">
        <f>Ama!AV106</f>
        <v>0</v>
      </c>
      <c r="DC3">
        <f>Ama!AV107</f>
        <v>0</v>
      </c>
      <c r="DD3">
        <f>Ama!AV108</f>
        <v>0</v>
      </c>
      <c r="DE3">
        <f>Ama!AV109</f>
        <v>0</v>
      </c>
      <c r="DF3">
        <f>Ama!AV110</f>
        <v>0</v>
      </c>
      <c r="DG3">
        <f>Ama!AV111</f>
        <v>0</v>
      </c>
      <c r="DH3">
        <f>Ama!AV112</f>
        <v>0</v>
      </c>
      <c r="DI3">
        <f>Ama!AV113</f>
        <v>0</v>
      </c>
      <c r="DJ3">
        <f>Ama!AV114</f>
        <v>0</v>
      </c>
      <c r="DK3">
        <f>Ama!AV115</f>
        <v>0</v>
      </c>
      <c r="DL3">
        <f>Ama!AV116</f>
        <v>0</v>
      </c>
      <c r="DM3">
        <f>Ama!AV117</f>
        <v>0</v>
      </c>
      <c r="DN3">
        <f>Ama!AV118</f>
        <v>0</v>
      </c>
      <c r="DO3" s="14" t="str">
        <f>VLOOKUP(MID(B3,1,5)*1,InstTyp!A:B,2,FALSE)</f>
        <v>Vuggestuer</v>
      </c>
      <c r="DP3" s="14" t="str">
        <f>VLOOKUP(MID(B3,1,5)*1,InstTyp!A:C,3,FALSE)</f>
        <v>Amager</v>
      </c>
      <c r="DQ3">
        <f>VLOOKUP(MID(B3,1,5)*1,'InstTyp-2'!E:BQ,7,FALSE)</f>
        <v>36</v>
      </c>
      <c r="DR3">
        <f>VLOOKUP(MID(B3,1,5)*1,'InstTyp-2'!E:BQ,8,FALSE)</f>
        <v>0</v>
      </c>
      <c r="DS3">
        <f>VLOOKUP(MID(B3,1,5)*1,'InstTyp-2'!E:BQ,9,FALSE)</f>
        <v>0</v>
      </c>
      <c r="DT3">
        <f>VLOOKUP(MID(B3,1,5)*1,'InstTyp-2'!E:BQ,10,FALSE)</f>
        <v>0</v>
      </c>
      <c r="DU3">
        <f>VLOOKUP(MID(B3,1,5)*1,'InstTyp-2'!E:BQ,11,FALSE)</f>
        <v>0</v>
      </c>
      <c r="DV3">
        <f>VLOOKUP(MID(B3,1,5)*1,'InstTyp-2'!E:BQ,12,FALSE)</f>
        <v>0</v>
      </c>
      <c r="DW3">
        <f>VLOOKUP(MID(B3,1,5)*1,'InstTyp-2'!E:BQ,13,FALSE)</f>
        <v>0</v>
      </c>
      <c r="DX3">
        <f>VLOOKUP(MID(B3,1,5)*1,'InstTyp-2'!E:BQ,14,FALSE)</f>
        <v>0</v>
      </c>
      <c r="DY3">
        <f>VLOOKUP(MID(B3,1,5)*1,'InstTyp-2'!E:BQ,15,FALSE)</f>
        <v>0</v>
      </c>
      <c r="DZ3">
        <f>VLOOKUP(MID(B3,1,5)*1,'InstTyp-2'!E:BQ,16,FALSE)</f>
        <v>0</v>
      </c>
      <c r="EA3">
        <f>VLOOKUP(MID(B3,1,5)*1,'InstTyp-2'!E:BQ,17,FALSE)</f>
        <v>0</v>
      </c>
      <c r="EB3">
        <f>VLOOKUP(MID(B3,1,5)*1,'InstTyp-2'!E:BQ,18,FALSE)</f>
        <v>0</v>
      </c>
      <c r="EC3">
        <f>VLOOKUP(MID(B3,1,5)*1,'InstTyp-2'!E:BQ,19,FALSE)</f>
        <v>0</v>
      </c>
      <c r="ED3">
        <f>VLOOKUP(MID(B3,1,5)*1,'InstTyp-2'!E:BQ,20,FALSE)</f>
        <v>0</v>
      </c>
      <c r="EE3" s="195">
        <f>VLOOKUP(MID(B3,1,5)*1,'Forplejning 2008'!A:C,3,FALSE)</f>
        <v>96267.47</v>
      </c>
      <c r="EF3" t="str">
        <f t="shared" si="0"/>
        <v>37215</v>
      </c>
      <c r="EG3" t="str">
        <f t="shared" si="1"/>
        <v/>
      </c>
      <c r="EH3">
        <f t="shared" si="2"/>
        <v>0</v>
      </c>
      <c r="EI3">
        <f t="shared" ref="EI3:EI66" si="3">SUM(DT3:DW3)</f>
        <v>0</v>
      </c>
      <c r="EJ3" t="e">
        <f>VLOOKUP(B3,Rekruttering!A:F,2,FALSE)</f>
        <v>#N/A</v>
      </c>
      <c r="EK3" t="e">
        <f>VLOOKUP(B3,Rekruttering!A:F,3,FALSE)</f>
        <v>#N/A</v>
      </c>
      <c r="EL3" t="e">
        <f>VLOOKUP(B3,Rekruttering!A:F,4,FALSE)</f>
        <v>#N/A</v>
      </c>
      <c r="EM3" t="e">
        <f>VLOOKUP(B3,Rekruttering!A:F,5,FALSE)</f>
        <v>#N/A</v>
      </c>
      <c r="EN3" t="e">
        <f>VLOOKUP(B3,Rekruttering!A:F,6,FALSE)</f>
        <v>#N/A</v>
      </c>
    </row>
    <row r="4" spans="1:144">
      <c r="A4" s="14" t="str">
        <f>Ama!BK1</f>
        <v>x</v>
      </c>
      <c r="B4" s="21">
        <f>Ama!BK2</f>
        <v>37312</v>
      </c>
      <c r="C4" t="str">
        <f>Ama!BK3</f>
        <v>Børnehaven Tyttebøvsen</v>
      </c>
      <c r="D4" t="str">
        <f>Ama!BK4</f>
        <v>Amager</v>
      </c>
      <c r="E4" t="str">
        <f>Ama!BK5</f>
        <v>Brydes Allé 46</v>
      </c>
      <c r="F4">
        <f>Ama!BK6</f>
        <v>2300</v>
      </c>
      <c r="G4" t="str">
        <f>Ama!BK7</f>
        <v>København S</v>
      </c>
      <c r="H4" t="str">
        <f>Ama!BK8</f>
        <v>32 59 55 50</v>
      </c>
      <c r="I4" t="str">
        <f>Ama!BK9</f>
        <v>37312@buf.kk.dk</v>
      </c>
      <c r="J4" t="str">
        <f>Ama!BK10</f>
        <v>Nancy Vinstrup</v>
      </c>
      <c r="K4">
        <f>Ama!BK11</f>
        <v>32521337</v>
      </c>
      <c r="L4">
        <f>Ama!BK12</f>
        <v>0</v>
      </c>
      <c r="M4" t="str">
        <f>Ama!BK13</f>
        <v>37312@buf.kk.dk</v>
      </c>
      <c r="N4" t="s">
        <v>1994</v>
      </c>
      <c r="O4">
        <f>Ama!BK15</f>
        <v>0</v>
      </c>
      <c r="P4">
        <f>Ama!BK16</f>
        <v>12</v>
      </c>
      <c r="Q4">
        <f>Ama!BK17</f>
        <v>44</v>
      </c>
      <c r="R4">
        <f>Ama!BK18</f>
        <v>0</v>
      </c>
      <c r="S4">
        <f>Ama!BK19</f>
        <v>0</v>
      </c>
      <c r="T4">
        <f>Ama!BK20</f>
        <v>0</v>
      </c>
      <c r="U4">
        <f>Ama!BK21</f>
        <v>0</v>
      </c>
      <c r="V4" t="str">
        <f>Ama!BK22</f>
        <v>Nej</v>
      </c>
      <c r="W4">
        <f>Ama!BK23</f>
        <v>0</v>
      </c>
      <c r="X4">
        <f>Ama!BK24</f>
        <v>0</v>
      </c>
      <c r="Y4">
        <f>Ama!BK25</f>
        <v>0</v>
      </c>
      <c r="Z4">
        <f>Ama!BK26</f>
        <v>0</v>
      </c>
      <c r="AA4">
        <f>Ama!BK27</f>
        <v>0</v>
      </c>
      <c r="AB4">
        <f>Ama!BK28</f>
        <v>0</v>
      </c>
      <c r="AC4">
        <f>Ama!BK29</f>
        <v>0</v>
      </c>
      <c r="AD4">
        <f>Ama!BK30</f>
        <v>5</v>
      </c>
      <c r="AE4">
        <f>Ama!BK31</f>
        <v>5</v>
      </c>
      <c r="AF4">
        <f>Ama!BK32</f>
        <v>0</v>
      </c>
      <c r="AG4">
        <f>Ama!BK33</f>
        <v>0</v>
      </c>
      <c r="AH4">
        <f>Ama!BK34</f>
        <v>0</v>
      </c>
      <c r="AI4">
        <f>Ama!BK35</f>
        <v>0</v>
      </c>
      <c r="AJ4">
        <f>Ama!BK36</f>
        <v>51000</v>
      </c>
      <c r="AK4">
        <f>Ama!BK37</f>
        <v>0</v>
      </c>
      <c r="AL4" t="str">
        <f>Ama!BK38</f>
        <v>ja</v>
      </c>
      <c r="AM4" t="str">
        <f>Ama!BK39</f>
        <v>nej</v>
      </c>
      <c r="AN4" t="str">
        <f>Ama!BK40</f>
        <v>Lene</v>
      </c>
      <c r="AO4">
        <f>Ama!BK41</f>
        <v>2007</v>
      </c>
      <c r="AP4">
        <f>Ama!BK42</f>
        <v>10</v>
      </c>
      <c r="AQ4">
        <f>Ama!BK43</f>
        <v>0</v>
      </c>
      <c r="AR4" t="str">
        <f>Ama!BK44</f>
        <v>smørrebrødsjomfru</v>
      </c>
      <c r="AS4">
        <f>Ama!BK45</f>
        <v>0</v>
      </c>
      <c r="AT4">
        <f>Ama!BK46</f>
        <v>0</v>
      </c>
      <c r="AU4">
        <f>Ama!BK47</f>
        <v>0</v>
      </c>
      <c r="AV4">
        <f>Ama!BK48</f>
        <v>0</v>
      </c>
      <c r="AW4">
        <f>Ama!BK49</f>
        <v>0</v>
      </c>
      <c r="AX4">
        <f>Ama!BK50</f>
        <v>0</v>
      </c>
      <c r="AY4">
        <f>Ama!BK51</f>
        <v>0</v>
      </c>
      <c r="AZ4">
        <f>Ama!BK52</f>
        <v>0</v>
      </c>
      <c r="BA4">
        <f>Ama!BK53</f>
        <v>0</v>
      </c>
      <c r="BB4">
        <f>Ama!BK54</f>
        <v>0</v>
      </c>
      <c r="BC4">
        <f>Ama!BK55</f>
        <v>100</v>
      </c>
      <c r="BD4">
        <f>Ama!BK56</f>
        <v>0</v>
      </c>
      <c r="BE4">
        <f>Ama!BK57</f>
        <v>2</v>
      </c>
      <c r="BF4" t="str">
        <f>Ama!BK58</f>
        <v>ja</v>
      </c>
      <c r="BG4" t="str">
        <f>Ama!BK59</f>
        <v>nej</v>
      </c>
      <c r="BH4" t="str">
        <f>Ama!BK60</f>
        <v>nej</v>
      </c>
      <c r="BI4" t="str">
        <f>Ama!BK61</f>
        <v>ja</v>
      </c>
      <c r="BJ4">
        <f>Ama!BK62</f>
        <v>0</v>
      </c>
      <c r="BK4" t="str">
        <f>Ama!BK63</f>
        <v>ja</v>
      </c>
      <c r="BL4">
        <f>Ama!BK64</f>
        <v>0</v>
      </c>
      <c r="BM4" t="str">
        <f>Ama!BK65</f>
        <v>ja</v>
      </c>
      <c r="BN4">
        <f>Ama!BK66</f>
        <v>0</v>
      </c>
      <c r="BO4" t="str">
        <f>Ama!BK67</f>
        <v>ja</v>
      </c>
      <c r="BP4">
        <f>Ama!BK68</f>
        <v>0</v>
      </c>
      <c r="BQ4">
        <f>Ama!BK69</f>
        <v>0</v>
      </c>
      <c r="BR4" t="str">
        <f>Ama!BK70</f>
        <v>produktionskøkken</v>
      </c>
      <c r="BS4" t="str">
        <f>Ama!BK71</f>
        <v>nej</v>
      </c>
      <c r="BT4" t="str">
        <f>Ama!BK72</f>
        <v>Større</v>
      </c>
      <c r="BU4" t="str">
        <f>Ama!BK73</f>
        <v>Mindre</v>
      </c>
      <c r="BV4">
        <f>Ama!BK74</f>
        <v>0</v>
      </c>
      <c r="BW4" t="str">
        <f>Ama!BK75</f>
        <v>mere køleplads, flere kogeplader, røremaskine, grøntrobot, opvaskemaskinen skal op i niveau.</v>
      </c>
      <c r="BX4">
        <f>Ama!BK76</f>
        <v>0</v>
      </c>
      <c r="BY4">
        <f>Ama!BK77</f>
        <v>0</v>
      </c>
      <c r="BZ4">
        <f>Ama!BK78</f>
        <v>0</v>
      </c>
      <c r="CA4">
        <f>Ama!BK79</f>
        <v>0</v>
      </c>
      <c r="CB4">
        <f>Ama!BK80</f>
        <v>0</v>
      </c>
      <c r="CC4">
        <f>Ama!BK81</f>
        <v>0</v>
      </c>
      <c r="CD4">
        <f>Ama!BK82</f>
        <v>0</v>
      </c>
      <c r="CE4">
        <f>Ama!BK83</f>
        <v>0</v>
      </c>
      <c r="CF4">
        <f>Ama!BK84</f>
        <v>0</v>
      </c>
      <c r="CG4" t="str">
        <f>Ama!BK85</f>
        <v>Mariah</v>
      </c>
      <c r="CH4" t="str">
        <f>Ama!BK86</f>
        <v>26.03.01</v>
      </c>
      <c r="CI4">
        <f>Ama!BK87</f>
        <v>0</v>
      </c>
      <c r="CJ4">
        <f>Ama!BK88</f>
        <v>1</v>
      </c>
      <c r="CK4">
        <f>Ama!BK89</f>
        <v>0</v>
      </c>
      <c r="CL4">
        <f>Ama!BK90</f>
        <v>0</v>
      </c>
      <c r="CM4">
        <f>Ama!BK91</f>
        <v>0</v>
      </c>
      <c r="CN4">
        <f>Ama!BK92</f>
        <v>2</v>
      </c>
      <c r="CO4">
        <f>Ama!BK93</f>
        <v>0</v>
      </c>
      <c r="CP4">
        <f>Ama!BK94</f>
        <v>0</v>
      </c>
      <c r="CQ4">
        <f>Ama!BK95</f>
        <v>0</v>
      </c>
      <c r="CR4">
        <f>Ama!BK96</f>
        <v>0</v>
      </c>
      <c r="CS4">
        <f>Ama!BK97</f>
        <v>2</v>
      </c>
      <c r="CT4">
        <f>Ama!BK98</f>
        <v>0</v>
      </c>
      <c r="CU4">
        <f>Ama!BK99</f>
        <v>0</v>
      </c>
      <c r="CV4">
        <f>Ama!BK100</f>
        <v>0</v>
      </c>
      <c r="CW4">
        <f>Ama!BK101</f>
        <v>0</v>
      </c>
      <c r="CX4">
        <f>Ama!BK102</f>
        <v>1</v>
      </c>
      <c r="CY4">
        <f>Ama!BK103</f>
        <v>0</v>
      </c>
      <c r="CZ4">
        <f>Ama!BK104</f>
        <v>0</v>
      </c>
      <c r="DA4">
        <f>Ama!BK105</f>
        <v>0</v>
      </c>
      <c r="DB4">
        <f>Ama!BK106</f>
        <v>1</v>
      </c>
      <c r="DC4">
        <f>Ama!BK107</f>
        <v>25</v>
      </c>
      <c r="DD4" t="str">
        <f>Ama!BK108</f>
        <v>Miele professional</v>
      </c>
      <c r="DE4">
        <f>Ama!BK109</f>
        <v>4</v>
      </c>
      <c r="DF4" t="str">
        <f>Ama!BK110</f>
        <v>Nej</v>
      </c>
      <c r="DG4">
        <f>Ama!BK111</f>
        <v>0</v>
      </c>
      <c r="DH4" t="str">
        <f>Ama!BK112</f>
        <v>Nej</v>
      </c>
      <c r="DI4" t="str">
        <f>Ama!BK113</f>
        <v>Nej</v>
      </c>
      <c r="DJ4" t="str">
        <f>Ama!BK114</f>
        <v>Nej</v>
      </c>
      <c r="DK4">
        <f>Ama!BK115</f>
        <v>2</v>
      </c>
      <c r="DL4" t="str">
        <f>Ama!BK116</f>
        <v>God plads</v>
      </c>
      <c r="DM4" t="str">
        <f>Ama!BK117</f>
        <v>Køkkenet er indrettet med et bord så børnene kan være med. Bør ommøbbleres, så der bliver mere plads til den daglige produktion</v>
      </c>
      <c r="DN4">
        <f>Ama!BK118</f>
        <v>0</v>
      </c>
      <c r="DO4" s="14" t="str">
        <f>VLOOKUP(MID(B4,1,5)*1,InstTyp!A:B,2,FALSE)</f>
        <v>Børnehaver</v>
      </c>
      <c r="DP4" s="14" t="str">
        <f>VLOOKUP(MID(B4,1,5)*1,InstTyp!A:C,3,FALSE)</f>
        <v>Amager</v>
      </c>
      <c r="DQ4">
        <f>VLOOKUP(MID(B4,1,5)*1,'InstTyp-2'!E:BQ,7,FALSE)</f>
        <v>0</v>
      </c>
      <c r="DR4">
        <f>VLOOKUP(MID(B4,1,5)*1,'InstTyp-2'!E:BQ,8,FALSE)</f>
        <v>12</v>
      </c>
      <c r="DS4">
        <f>VLOOKUP(MID(B4,1,5)*1,'InstTyp-2'!E:BQ,9,FALSE)</f>
        <v>44</v>
      </c>
      <c r="DT4">
        <f>VLOOKUP(MID(B4,1,5)*1,'InstTyp-2'!E:BQ,10,FALSE)</f>
        <v>0</v>
      </c>
      <c r="DU4">
        <f>VLOOKUP(MID(B4,1,5)*1,'InstTyp-2'!E:BQ,11,FALSE)</f>
        <v>0</v>
      </c>
      <c r="DV4">
        <f>VLOOKUP(MID(B4,1,5)*1,'InstTyp-2'!E:BQ,12,FALSE)</f>
        <v>0</v>
      </c>
      <c r="DW4">
        <f>VLOOKUP(MID(B4,1,5)*1,'InstTyp-2'!E:BQ,13,FALSE)</f>
        <v>0</v>
      </c>
      <c r="DX4">
        <f>VLOOKUP(MID(B4,1,5)*1,'InstTyp-2'!E:BQ,14,FALSE)</f>
        <v>0</v>
      </c>
      <c r="DY4">
        <f>VLOOKUP(MID(B4,1,5)*1,'InstTyp-2'!E:BQ,15,FALSE)</f>
        <v>0</v>
      </c>
      <c r="DZ4">
        <f>VLOOKUP(MID(B4,1,5)*1,'InstTyp-2'!E:BQ,16,FALSE)</f>
        <v>0</v>
      </c>
      <c r="EA4">
        <f>VLOOKUP(MID(B4,1,5)*1,'InstTyp-2'!E:BQ,17,FALSE)</f>
        <v>0</v>
      </c>
      <c r="EB4">
        <f>VLOOKUP(MID(B4,1,5)*1,'InstTyp-2'!E:BQ,18,FALSE)</f>
        <v>0</v>
      </c>
      <c r="EC4">
        <f>VLOOKUP(MID(B4,1,5)*1,'InstTyp-2'!E:BQ,19,FALSE)</f>
        <v>0</v>
      </c>
      <c r="ED4">
        <f>VLOOKUP(MID(B4,1,5)*1,'InstTyp-2'!E:BQ,20,FALSE)</f>
        <v>0</v>
      </c>
      <c r="EE4" s="195">
        <f>VLOOKUP(MID(B4,1,5)*1,'Forplejning 2008'!A:C,3,FALSE)</f>
        <v>67099</v>
      </c>
      <c r="EF4" t="str">
        <f t="shared" si="0"/>
        <v>37312</v>
      </c>
      <c r="EG4" t="str">
        <f t="shared" si="1"/>
        <v/>
      </c>
      <c r="EH4">
        <f t="shared" si="2"/>
        <v>0</v>
      </c>
      <c r="EI4">
        <f t="shared" si="3"/>
        <v>0</v>
      </c>
      <c r="EJ4" t="e">
        <f>VLOOKUP(B4,Rekruttering!A:F,2,FALSE)</f>
        <v>#N/A</v>
      </c>
      <c r="EK4" t="e">
        <f>VLOOKUP(B4,Rekruttering!A:F,3,FALSE)</f>
        <v>#N/A</v>
      </c>
      <c r="EL4" t="e">
        <f>VLOOKUP(B4,Rekruttering!A:F,4,FALSE)</f>
        <v>#N/A</v>
      </c>
      <c r="EM4" t="e">
        <f>VLOOKUP(B4,Rekruttering!A:F,5,FALSE)</f>
        <v>#N/A</v>
      </c>
      <c r="EN4" t="e">
        <f>VLOOKUP(B4,Rekruttering!A:F,6,FALSE)</f>
        <v>#N/A</v>
      </c>
    </row>
    <row r="5" spans="1:144">
      <c r="A5" s="14" t="str">
        <f>Ama!BZ1</f>
        <v>x</v>
      </c>
      <c r="B5" s="21">
        <f>Ama!BZ2</f>
        <v>37458</v>
      </c>
      <c r="C5" t="str">
        <f>Ama!BZ3</f>
        <v>Havkatten</v>
      </c>
      <c r="D5" t="str">
        <f>Ama!BZ4</f>
        <v>Amager</v>
      </c>
      <c r="E5" t="str">
        <f>Ama!BZ5</f>
        <v>Amager Strandvej 178</v>
      </c>
      <c r="F5">
        <f>Ama!BZ6</f>
        <v>2300</v>
      </c>
      <c r="G5" t="str">
        <f>Ama!BZ7</f>
        <v>København S</v>
      </c>
      <c r="H5" t="str">
        <f>Ama!BZ8</f>
        <v>32 84 78 76</v>
      </c>
      <c r="I5" t="str">
        <f>Ama!BZ9</f>
        <v>37458@buf.kk.dk</v>
      </c>
      <c r="J5" t="str">
        <f>Ama!BZ10</f>
        <v>Lene Anette Hector Pedersen</v>
      </c>
      <c r="K5">
        <f>Ama!BZ11</f>
        <v>32583131</v>
      </c>
      <c r="L5">
        <f>Ama!BZ12</f>
        <v>0</v>
      </c>
      <c r="M5" t="str">
        <f>Ama!BZ13</f>
        <v>37458@buf.kk.dk</v>
      </c>
      <c r="N5" t="s">
        <v>1992</v>
      </c>
      <c r="O5">
        <f>Ama!BZ15</f>
        <v>28</v>
      </c>
      <c r="P5">
        <f>Ama!BZ16</f>
        <v>0</v>
      </c>
      <c r="Q5">
        <f>Ama!BZ17</f>
        <v>44</v>
      </c>
      <c r="R5">
        <f>Ama!BZ18</f>
        <v>0</v>
      </c>
      <c r="S5">
        <f>Ama!BZ19</f>
        <v>0</v>
      </c>
      <c r="T5">
        <f>Ama!BZ20</f>
        <v>0</v>
      </c>
      <c r="U5">
        <f>Ama!BZ21</f>
        <v>0</v>
      </c>
      <c r="V5" t="str">
        <f>Ama!BZ22</f>
        <v>nej</v>
      </c>
      <c r="W5">
        <f>Ama!BZ23</f>
        <v>0</v>
      </c>
      <c r="X5">
        <f>Ama!BZ24</f>
        <v>0</v>
      </c>
      <c r="Y5">
        <f>Ama!BZ25</f>
        <v>5</v>
      </c>
      <c r="Z5">
        <f>Ama!BZ26</f>
        <v>0</v>
      </c>
      <c r="AA5">
        <f>Ama!BZ27</f>
        <v>5</v>
      </c>
      <c r="AB5">
        <f>Ama!BZ28</f>
        <v>5</v>
      </c>
      <c r="AC5">
        <f>Ama!BZ29</f>
        <v>0</v>
      </c>
      <c r="AD5">
        <f>Ama!BZ30</f>
        <v>5</v>
      </c>
      <c r="AE5">
        <f>Ama!BZ31</f>
        <v>0</v>
      </c>
      <c r="AF5">
        <f>Ama!BZ32</f>
        <v>1</v>
      </c>
      <c r="AG5">
        <f>Ama!BZ33</f>
        <v>5</v>
      </c>
      <c r="AH5">
        <f>Ama!BZ34</f>
        <v>0</v>
      </c>
      <c r="AI5">
        <f>Ama!BZ35</f>
        <v>150000</v>
      </c>
      <c r="AJ5">
        <f>Ama!BZ36</f>
        <v>0</v>
      </c>
      <c r="AK5">
        <f>Ama!BZ37</f>
        <v>0</v>
      </c>
      <c r="AL5" t="str">
        <f>Ama!BZ38</f>
        <v>ja</v>
      </c>
      <c r="AM5" t="str">
        <f>Ama!BZ39</f>
        <v>nej</v>
      </c>
      <c r="AN5" t="str">
        <f>Ama!BZ40</f>
        <v>Terese Breidal</v>
      </c>
      <c r="AO5">
        <f>Ama!BZ41</f>
        <v>2003</v>
      </c>
      <c r="AP5">
        <f>Ama!BZ42</f>
        <v>37</v>
      </c>
      <c r="AQ5">
        <f>Ama!BZ43</f>
        <v>0</v>
      </c>
      <c r="AR5" t="str">
        <f>Ama!BZ44</f>
        <v>Madhus og kostkompagniet</v>
      </c>
      <c r="AS5">
        <f>Ama!BZ45</f>
        <v>0</v>
      </c>
      <c r="AT5">
        <f>Ama!BZ46</f>
        <v>0</v>
      </c>
      <c r="AU5">
        <f>Ama!BZ47</f>
        <v>0</v>
      </c>
      <c r="AV5">
        <f>Ama!BZ48</f>
        <v>0</v>
      </c>
      <c r="AW5">
        <f>Ama!BZ49</f>
        <v>0</v>
      </c>
      <c r="AX5">
        <f>Ama!BZ50</f>
        <v>0</v>
      </c>
      <c r="AY5">
        <f>Ama!BZ51</f>
        <v>0</v>
      </c>
      <c r="AZ5">
        <f>Ama!BZ52</f>
        <v>0</v>
      </c>
      <c r="BA5">
        <f>Ama!BZ53</f>
        <v>0</v>
      </c>
      <c r="BB5">
        <f>Ama!BZ54</f>
        <v>60</v>
      </c>
      <c r="BC5">
        <f>Ama!BZ55</f>
        <v>60</v>
      </c>
      <c r="BD5">
        <f>Ama!BZ56</f>
        <v>2</v>
      </c>
      <c r="BE5">
        <f>Ama!BZ57</f>
        <v>2</v>
      </c>
      <c r="BF5" t="str">
        <f>Ama!BZ58</f>
        <v>ja</v>
      </c>
      <c r="BG5" t="str">
        <f>Ama!BZ59</f>
        <v>nej</v>
      </c>
      <c r="BH5" t="str">
        <f>Ama!BZ60</f>
        <v>ja</v>
      </c>
      <c r="BI5" t="str">
        <f>Ama!BZ61</f>
        <v>ja</v>
      </c>
      <c r="BJ5">
        <f>Ama!BZ62</f>
        <v>0</v>
      </c>
      <c r="BK5" t="str">
        <f>Ama!BZ63</f>
        <v>ja</v>
      </c>
      <c r="BL5">
        <f>Ama!BZ64</f>
        <v>0</v>
      </c>
      <c r="BM5" t="str">
        <f>Ama!BZ65</f>
        <v>ja</v>
      </c>
      <c r="BN5">
        <f>Ama!BZ66</f>
        <v>0</v>
      </c>
      <c r="BO5" t="str">
        <f>Ama!BZ67</f>
        <v>ja</v>
      </c>
      <c r="BP5">
        <f>Ama!BZ68</f>
        <v>0</v>
      </c>
      <c r="BQ5">
        <f>Ama!BZ69</f>
        <v>0</v>
      </c>
      <c r="BR5" t="str">
        <f>Ama!BZ70</f>
        <v>produktionskøkken</v>
      </c>
      <c r="BS5" t="str">
        <f>Ama!BZ71</f>
        <v>ja</v>
      </c>
      <c r="BT5" t="str">
        <f>Ama!BZ72</f>
        <v>Større</v>
      </c>
      <c r="BU5" t="str">
        <f>Ama!BZ73</f>
        <v>Ingen</v>
      </c>
      <c r="BV5">
        <f>Ama!BZ74</f>
        <v>0</v>
      </c>
      <c r="BW5" t="str">
        <f>Ama!BZ75</f>
        <v>Opvaskemaskine, en ovn el. udskiftning til konvektion, en vask, der må gerne komme mere bordplads - evt. i depot som kan fungere som grøntsagsrum.</v>
      </c>
      <c r="BX5">
        <f>Ama!BZ76</f>
        <v>0</v>
      </c>
      <c r="BY5">
        <f>Ama!BZ77</f>
        <v>0</v>
      </c>
      <c r="BZ5">
        <f>Ama!BZ78</f>
        <v>0</v>
      </c>
      <c r="CA5">
        <f>Ama!BZ79</f>
        <v>0</v>
      </c>
      <c r="CB5">
        <f>Ama!BZ80</f>
        <v>0</v>
      </c>
      <c r="CC5">
        <f>Ama!BZ81</f>
        <v>0</v>
      </c>
      <c r="CD5">
        <f>Ama!BZ82</f>
        <v>0</v>
      </c>
      <c r="CE5">
        <f>Ama!BZ83</f>
        <v>0</v>
      </c>
      <c r="CF5" t="str">
        <f>Ama!BZ84</f>
        <v>Dejligt køkken</v>
      </c>
      <c r="CG5" t="str">
        <f>Ama!BZ85</f>
        <v>Lone</v>
      </c>
      <c r="CH5" t="str">
        <f>Ama!BZ86</f>
        <v>31.03.09</v>
      </c>
      <c r="CI5">
        <f>Ama!BZ87</f>
        <v>0</v>
      </c>
      <c r="CJ5">
        <f>Ama!BZ88</f>
        <v>0</v>
      </c>
      <c r="CK5">
        <f>Ama!BZ89</f>
        <v>1</v>
      </c>
      <c r="CL5">
        <f>Ama!BZ90</f>
        <v>5</v>
      </c>
      <c r="CM5">
        <f>Ama!BZ91</f>
        <v>0</v>
      </c>
      <c r="CN5">
        <f>Ama!BZ92</f>
        <v>2</v>
      </c>
      <c r="CO5">
        <f>Ama!BZ93</f>
        <v>0</v>
      </c>
      <c r="CP5">
        <f>Ama!BZ94</f>
        <v>0</v>
      </c>
      <c r="CQ5">
        <f>Ama!BZ95</f>
        <v>0</v>
      </c>
      <c r="CR5">
        <f>Ama!BZ96</f>
        <v>0</v>
      </c>
      <c r="CS5">
        <f>Ama!BZ97</f>
        <v>2</v>
      </c>
      <c r="CT5">
        <f>Ama!BZ98</f>
        <v>0</v>
      </c>
      <c r="CU5">
        <f>Ama!BZ99</f>
        <v>0</v>
      </c>
      <c r="CV5">
        <f>Ama!BZ100</f>
        <v>0</v>
      </c>
      <c r="CW5">
        <f>Ama!BZ101</f>
        <v>0</v>
      </c>
      <c r="CX5">
        <f>Ama!BZ102</f>
        <v>0</v>
      </c>
      <c r="CY5">
        <f>Ama!BZ103</f>
        <v>1</v>
      </c>
      <c r="CZ5">
        <f>Ama!BZ104</f>
        <v>0</v>
      </c>
      <c r="DA5">
        <f>Ama!BZ105</f>
        <v>1</v>
      </c>
      <c r="DB5">
        <f>Ama!BZ106</f>
        <v>1</v>
      </c>
      <c r="DC5">
        <f>Ama!BZ107</f>
        <v>20</v>
      </c>
      <c r="DD5" t="str">
        <f>Ama!BZ108</f>
        <v>Miele</v>
      </c>
      <c r="DE5">
        <f>Ama!BZ109</f>
        <v>4</v>
      </c>
      <c r="DF5" t="str">
        <f>Ama!BZ110</f>
        <v>Ja</v>
      </c>
      <c r="DG5">
        <f>Ama!BZ111</f>
        <v>10</v>
      </c>
      <c r="DH5">
        <f>Ama!BZ112</f>
        <v>0</v>
      </c>
      <c r="DI5" t="str">
        <f>Ama!BZ113</f>
        <v>ja</v>
      </c>
      <c r="DJ5" t="str">
        <f>Ama!BZ114</f>
        <v>nej</v>
      </c>
      <c r="DK5">
        <f>Ama!BZ115</f>
        <v>1</v>
      </c>
      <c r="DL5" t="str">
        <f>Ama!BZ116</f>
        <v>Begrænset</v>
      </c>
      <c r="DM5">
        <f>Ama!BZ117</f>
        <v>0</v>
      </c>
      <c r="DN5">
        <f>Ama!BZ118</f>
        <v>0</v>
      </c>
      <c r="DO5" s="14" t="str">
        <f>VLOOKUP(MID(B5,1,5)*1,InstTyp!A:B,2,FALSE)</f>
        <v xml:space="preserve">Integrerede </v>
      </c>
      <c r="DP5" s="14" t="str">
        <f>VLOOKUP(MID(B5,1,5)*1,InstTyp!A:C,3,FALSE)</f>
        <v>Amager</v>
      </c>
      <c r="DQ5">
        <f>VLOOKUP(MID(B5,1,5)*1,'InstTyp-2'!E:BQ,7,FALSE)</f>
        <v>28</v>
      </c>
      <c r="DR5">
        <f>VLOOKUP(MID(B5,1,5)*1,'InstTyp-2'!E:BQ,8,FALSE)</f>
        <v>0</v>
      </c>
      <c r="DS5">
        <f>VLOOKUP(MID(B5,1,5)*1,'InstTyp-2'!E:BQ,9,FALSE)</f>
        <v>44</v>
      </c>
      <c r="DT5">
        <f>VLOOKUP(MID(B5,1,5)*1,'InstTyp-2'!E:BQ,10,FALSE)</f>
        <v>0</v>
      </c>
      <c r="DU5">
        <f>VLOOKUP(MID(B5,1,5)*1,'InstTyp-2'!E:BQ,11,FALSE)</f>
        <v>0</v>
      </c>
      <c r="DV5">
        <f>VLOOKUP(MID(B5,1,5)*1,'InstTyp-2'!E:BQ,12,FALSE)</f>
        <v>0</v>
      </c>
      <c r="DW5">
        <f>VLOOKUP(MID(B5,1,5)*1,'InstTyp-2'!E:BQ,13,FALSE)</f>
        <v>0</v>
      </c>
      <c r="DX5">
        <f>VLOOKUP(MID(B5,1,5)*1,'InstTyp-2'!E:BQ,14,FALSE)</f>
        <v>0</v>
      </c>
      <c r="DY5">
        <f>VLOOKUP(MID(B5,1,5)*1,'InstTyp-2'!E:BQ,15,FALSE)</f>
        <v>0</v>
      </c>
      <c r="DZ5">
        <f>VLOOKUP(MID(B5,1,5)*1,'InstTyp-2'!E:BQ,16,FALSE)</f>
        <v>0</v>
      </c>
      <c r="EA5">
        <f>VLOOKUP(MID(B5,1,5)*1,'InstTyp-2'!E:BQ,17,FALSE)</f>
        <v>0</v>
      </c>
      <c r="EB5">
        <f>VLOOKUP(MID(B5,1,5)*1,'InstTyp-2'!E:BQ,18,FALSE)</f>
        <v>0</v>
      </c>
      <c r="EC5">
        <f>VLOOKUP(MID(B5,1,5)*1,'InstTyp-2'!E:BQ,19,FALSE)</f>
        <v>0</v>
      </c>
      <c r="ED5">
        <f>VLOOKUP(MID(B5,1,5)*1,'InstTyp-2'!E:BQ,20,FALSE)</f>
        <v>0</v>
      </c>
      <c r="EE5" s="195">
        <f>VLOOKUP(MID(B5,1,5)*1,'Forplejning 2008'!A:C,3,FALSE)</f>
        <v>149980.54</v>
      </c>
      <c r="EF5" t="str">
        <f t="shared" si="0"/>
        <v>37458</v>
      </c>
      <c r="EG5" t="str">
        <f t="shared" si="1"/>
        <v/>
      </c>
      <c r="EH5">
        <f t="shared" si="2"/>
        <v>0</v>
      </c>
      <c r="EI5">
        <f t="shared" si="3"/>
        <v>0</v>
      </c>
      <c r="EJ5" t="e">
        <f>VLOOKUP(B5,Rekruttering!A:F,2,FALSE)</f>
        <v>#N/A</v>
      </c>
      <c r="EK5" t="e">
        <f>VLOOKUP(B5,Rekruttering!A:F,3,FALSE)</f>
        <v>#N/A</v>
      </c>
      <c r="EL5" t="e">
        <f>VLOOKUP(B5,Rekruttering!A:F,4,FALSE)</f>
        <v>#N/A</v>
      </c>
      <c r="EM5" t="e">
        <f>VLOOKUP(B5,Rekruttering!A:F,5,FALSE)</f>
        <v>#N/A</v>
      </c>
      <c r="EN5" t="e">
        <f>VLOOKUP(B5,Rekruttering!A:F,6,FALSE)</f>
        <v>#N/A</v>
      </c>
    </row>
    <row r="6" spans="1:144">
      <c r="A6" s="14" t="str">
        <f>Ama!CD1</f>
        <v>x</v>
      </c>
      <c r="B6" s="21">
        <f>Ama!CD2</f>
        <v>37488</v>
      </c>
      <c r="C6" t="str">
        <f>Ama!CD3</f>
        <v>Elverhøj</v>
      </c>
      <c r="D6" t="str">
        <f>Ama!CD4</f>
        <v>Amager</v>
      </c>
      <c r="E6" t="str">
        <f>Ama!CD5</f>
        <v>Glommensgade 8</v>
      </c>
      <c r="F6">
        <f>Ama!CD6</f>
        <v>2300</v>
      </c>
      <c r="G6" t="str">
        <f>Ama!CD7</f>
        <v>København S</v>
      </c>
      <c r="H6" t="str">
        <f>Ama!CD8</f>
        <v>32 84 11 38</v>
      </c>
      <c r="I6" t="str">
        <f>Ama!CD9</f>
        <v>37488@buf.kk.dk</v>
      </c>
      <c r="J6" t="str">
        <f>Ama!CD10</f>
        <v>Ella T. Darling</v>
      </c>
      <c r="K6">
        <f>Ama!CD11</f>
        <v>0</v>
      </c>
      <c r="L6">
        <f>Ama!CD12</f>
        <v>0</v>
      </c>
      <c r="M6" t="str">
        <f>Ama!CD13</f>
        <v>37488@buf.kk.dk</v>
      </c>
      <c r="N6" t="s">
        <v>1992</v>
      </c>
      <c r="O6">
        <f>Ama!CD15</f>
        <v>42</v>
      </c>
      <c r="P6">
        <f>Ama!CD16</f>
        <v>0</v>
      </c>
      <c r="Q6">
        <f>Ama!CD17</f>
        <v>56</v>
      </c>
      <c r="R6">
        <f>Ama!CD18</f>
        <v>0</v>
      </c>
      <c r="S6">
        <f>Ama!CD19</f>
        <v>0</v>
      </c>
      <c r="T6">
        <f>Ama!CD20</f>
        <v>0</v>
      </c>
      <c r="U6">
        <f>Ama!CD21</f>
        <v>0</v>
      </c>
      <c r="V6" t="str">
        <f>Ama!CD22</f>
        <v>Nej</v>
      </c>
      <c r="W6">
        <f>Ama!CD23</f>
        <v>0</v>
      </c>
      <c r="X6">
        <f>Ama!CD24</f>
        <v>0</v>
      </c>
      <c r="Y6">
        <f>Ama!CD25</f>
        <v>5</v>
      </c>
      <c r="Z6">
        <f>Ama!CD26</f>
        <v>5</v>
      </c>
      <c r="AA6">
        <f>Ama!CD27</f>
        <v>5</v>
      </c>
      <c r="AB6">
        <f>Ama!CD28</f>
        <v>5</v>
      </c>
      <c r="AC6">
        <f>Ama!CD29</f>
        <v>0</v>
      </c>
      <c r="AD6">
        <f>Ama!CD30</f>
        <v>5</v>
      </c>
      <c r="AE6">
        <f>Ama!CD31</f>
        <v>5</v>
      </c>
      <c r="AF6">
        <f>Ama!CD32</f>
        <v>0</v>
      </c>
      <c r="AG6">
        <f>Ama!CD33</f>
        <v>5</v>
      </c>
      <c r="AH6">
        <f>Ama!CD34</f>
        <v>0</v>
      </c>
      <c r="AI6">
        <f>Ama!CD35</f>
        <v>200000</v>
      </c>
      <c r="AJ6">
        <f>Ama!CD36</f>
        <v>0</v>
      </c>
      <c r="AK6">
        <f>Ama!CD37</f>
        <v>0</v>
      </c>
      <c r="AL6" t="str">
        <f>Ama!CD38</f>
        <v>ja</v>
      </c>
      <c r="AM6" t="str">
        <f>Ama!CD39</f>
        <v>nej</v>
      </c>
      <c r="AN6" t="str">
        <f>Ama!CD40</f>
        <v>Marzena</v>
      </c>
      <c r="AO6">
        <f>Ama!CD41</f>
        <v>2000</v>
      </c>
      <c r="AP6">
        <f>Ama!CD42</f>
        <v>36</v>
      </c>
      <c r="AQ6">
        <f>Ama!CD43</f>
        <v>0</v>
      </c>
      <c r="AR6" t="str">
        <f>Ama!CD44</f>
        <v>ufaglært</v>
      </c>
      <c r="AS6">
        <f>Ama!CD45</f>
        <v>0</v>
      </c>
      <c r="AT6" t="str">
        <f>Ama!CD46</f>
        <v>økologikursus, kostkompagniet</v>
      </c>
      <c r="AU6">
        <f>Ama!CD47</f>
        <v>0</v>
      </c>
      <c r="AV6">
        <f>Ama!CD48</f>
        <v>0</v>
      </c>
      <c r="AW6">
        <f>Ama!CD49</f>
        <v>0</v>
      </c>
      <c r="AX6">
        <f>Ama!CD50</f>
        <v>0</v>
      </c>
      <c r="AY6">
        <f>Ama!CD51</f>
        <v>0</v>
      </c>
      <c r="AZ6">
        <f>Ama!CD52</f>
        <v>0</v>
      </c>
      <c r="BA6">
        <f>Ama!CD53</f>
        <v>0</v>
      </c>
      <c r="BB6">
        <f>Ama!CD54</f>
        <v>65</v>
      </c>
      <c r="BC6">
        <f>Ama!CD55</f>
        <v>65</v>
      </c>
      <c r="BD6">
        <f>Ama!CD56</f>
        <v>1</v>
      </c>
      <c r="BE6">
        <f>Ama!CD57</f>
        <v>1</v>
      </c>
      <c r="BF6" t="str">
        <f>Ama!CD58</f>
        <v>ja</v>
      </c>
      <c r="BG6" t="str">
        <f>Ama!CD59</f>
        <v>nej</v>
      </c>
      <c r="BH6" t="str">
        <f>Ama!CD60</f>
        <v>ja</v>
      </c>
      <c r="BI6" t="str">
        <f>Ama!CD61</f>
        <v>ja</v>
      </c>
      <c r="BJ6">
        <f>Ama!CD62</f>
        <v>0</v>
      </c>
      <c r="BK6" t="str">
        <f>Ama!CD63</f>
        <v>ja</v>
      </c>
      <c r="BL6">
        <f>Ama!CD64</f>
        <v>0</v>
      </c>
      <c r="BM6" t="str">
        <f>Ama!CD65</f>
        <v>ja</v>
      </c>
      <c r="BN6">
        <f>Ama!CD66</f>
        <v>0</v>
      </c>
      <c r="BO6" t="str">
        <f>Ama!CD67</f>
        <v>nej</v>
      </c>
      <c r="BP6">
        <f>Ama!CD68</f>
        <v>0</v>
      </c>
      <c r="BQ6">
        <f>Ama!CD69</f>
        <v>0</v>
      </c>
      <c r="BR6" t="str">
        <f>Ama!CD70</f>
        <v>produktionskøkken</v>
      </c>
      <c r="BS6" t="str">
        <f>Ama!CD71</f>
        <v>nej</v>
      </c>
      <c r="BT6" t="str">
        <f>Ama!CD72</f>
        <v>Mindre</v>
      </c>
      <c r="BU6" t="str">
        <f>Ama!CD73</f>
        <v>Mindre</v>
      </c>
      <c r="BV6" t="str">
        <f>Ama!CD74</f>
        <v>Nej</v>
      </c>
      <c r="BW6" t="str">
        <f>Ama!CD75</f>
        <v>En kipsteger el. et kogebord mere, en større konvektionsovn, optimalt skal der etableres kogeø midt i lokalet. Ny grøntsagsrobot</v>
      </c>
      <c r="BX6">
        <f>Ama!CD76</f>
        <v>0</v>
      </c>
      <c r="BY6">
        <f>Ama!CD77</f>
        <v>0</v>
      </c>
      <c r="BZ6">
        <f>Ama!CD78</f>
        <v>0</v>
      </c>
      <c r="CA6">
        <f>Ama!CD79</f>
        <v>0</v>
      </c>
      <c r="CB6">
        <f>Ama!CD80</f>
        <v>0</v>
      </c>
      <c r="CC6">
        <f>Ama!CD81</f>
        <v>0</v>
      </c>
      <c r="CD6">
        <f>Ama!CD82</f>
        <v>0</v>
      </c>
      <c r="CE6">
        <f>Ama!CD83</f>
        <v>0</v>
      </c>
      <c r="CF6" t="str">
        <f>Ama!CD84</f>
        <v>Stort produktionskøkken men mangler udstyr for at kunne producere til 100 børn.</v>
      </c>
      <c r="CG6" t="str">
        <f>Ama!CD85</f>
        <v>Mariah</v>
      </c>
      <c r="CH6" t="str">
        <f>Ama!CD86</f>
        <v>26.03.09</v>
      </c>
      <c r="CI6">
        <f>Ama!CD87</f>
        <v>0</v>
      </c>
      <c r="CJ6">
        <f>Ama!CD88</f>
        <v>0</v>
      </c>
      <c r="CK6">
        <f>Ama!CD89</f>
        <v>1</v>
      </c>
      <c r="CL6">
        <f>Ama!CD90</f>
        <v>5</v>
      </c>
      <c r="CM6">
        <f>Ama!CD91</f>
        <v>0</v>
      </c>
      <c r="CN6">
        <f>Ama!CD92</f>
        <v>0</v>
      </c>
      <c r="CO6">
        <f>Ama!CD93</f>
        <v>0</v>
      </c>
      <c r="CP6">
        <f>Ama!CD94</f>
        <v>1</v>
      </c>
      <c r="CQ6">
        <f>Ama!CD95</f>
        <v>5</v>
      </c>
      <c r="CR6">
        <f>Ama!CD96</f>
        <v>0</v>
      </c>
      <c r="CS6">
        <f>Ama!CD97</f>
        <v>2</v>
      </c>
      <c r="CT6">
        <f>Ama!CD98</f>
        <v>0</v>
      </c>
      <c r="CU6">
        <f>Ama!CD99</f>
        <v>0</v>
      </c>
      <c r="CV6">
        <f>Ama!CD100</f>
        <v>1</v>
      </c>
      <c r="CW6">
        <f>Ama!CD101</f>
        <v>0</v>
      </c>
      <c r="CX6">
        <f>Ama!CD102</f>
        <v>0</v>
      </c>
      <c r="CY6">
        <f>Ama!CD103</f>
        <v>2</v>
      </c>
      <c r="CZ6">
        <f>Ama!CD104</f>
        <v>0</v>
      </c>
      <c r="DA6">
        <f>Ama!CD105</f>
        <v>0</v>
      </c>
      <c r="DB6">
        <f>Ama!CD106</f>
        <v>1</v>
      </c>
      <c r="DC6">
        <f>Ama!CD107</f>
        <v>2</v>
      </c>
      <c r="DD6" t="str">
        <f>Ama!CD108</f>
        <v>Hobart</v>
      </c>
      <c r="DE6">
        <f>Ama!CD109</f>
        <v>5</v>
      </c>
      <c r="DF6" t="str">
        <f>Ama!CD110</f>
        <v>ja</v>
      </c>
      <c r="DG6">
        <f>Ama!CD111</f>
        <v>15</v>
      </c>
      <c r="DH6">
        <f>Ama!CD112</f>
        <v>0</v>
      </c>
      <c r="DI6">
        <f>Ama!CD113</f>
        <v>0</v>
      </c>
      <c r="DJ6" t="str">
        <f>Ama!CD114</f>
        <v>ja</v>
      </c>
      <c r="DK6">
        <f>Ama!CD115</f>
        <v>2</v>
      </c>
      <c r="DL6" t="str">
        <f>Ama!CD116</f>
        <v>God plads</v>
      </c>
      <c r="DM6">
        <f>Ama!CD117</f>
        <v>0</v>
      </c>
      <c r="DN6">
        <f>Ama!CD118</f>
        <v>0</v>
      </c>
      <c r="DO6" s="14" t="str">
        <f>VLOOKUP(MID(B6,1,5)*1,InstTyp!A:B,2,FALSE)</f>
        <v xml:space="preserve">Integrerede </v>
      </c>
      <c r="DP6" s="14" t="str">
        <f>VLOOKUP(MID(B6,1,5)*1,InstTyp!A:C,3,FALSE)</f>
        <v>Amager</v>
      </c>
      <c r="DQ6">
        <f>VLOOKUP(MID(B6,1,5)*1,'InstTyp-2'!E:BQ,7,FALSE)</f>
        <v>42</v>
      </c>
      <c r="DR6">
        <f>VLOOKUP(MID(B6,1,5)*1,'InstTyp-2'!E:BQ,8,FALSE)</f>
        <v>0</v>
      </c>
      <c r="DS6">
        <f>VLOOKUP(MID(B6,1,5)*1,'InstTyp-2'!E:BQ,9,FALSE)</f>
        <v>56</v>
      </c>
      <c r="DT6">
        <f>VLOOKUP(MID(B6,1,5)*1,'InstTyp-2'!E:BQ,10,FALSE)</f>
        <v>0</v>
      </c>
      <c r="DU6">
        <f>VLOOKUP(MID(B6,1,5)*1,'InstTyp-2'!E:BQ,11,FALSE)</f>
        <v>0</v>
      </c>
      <c r="DV6">
        <f>VLOOKUP(MID(B6,1,5)*1,'InstTyp-2'!E:BQ,12,FALSE)</f>
        <v>0</v>
      </c>
      <c r="DW6">
        <f>VLOOKUP(MID(B6,1,5)*1,'InstTyp-2'!E:BQ,13,FALSE)</f>
        <v>0</v>
      </c>
      <c r="DX6">
        <f>VLOOKUP(MID(B6,1,5)*1,'InstTyp-2'!E:BQ,14,FALSE)</f>
        <v>0</v>
      </c>
      <c r="DY6">
        <f>VLOOKUP(MID(B6,1,5)*1,'InstTyp-2'!E:BQ,15,FALSE)</f>
        <v>0</v>
      </c>
      <c r="DZ6">
        <f>VLOOKUP(MID(B6,1,5)*1,'InstTyp-2'!E:BQ,16,FALSE)</f>
        <v>0</v>
      </c>
      <c r="EA6">
        <f>VLOOKUP(MID(B6,1,5)*1,'InstTyp-2'!E:BQ,17,FALSE)</f>
        <v>0</v>
      </c>
      <c r="EB6">
        <f>VLOOKUP(MID(B6,1,5)*1,'InstTyp-2'!E:BQ,18,FALSE)</f>
        <v>0</v>
      </c>
      <c r="EC6">
        <f>VLOOKUP(MID(B6,1,5)*1,'InstTyp-2'!E:BQ,19,FALSE)</f>
        <v>0</v>
      </c>
      <c r="ED6">
        <f>VLOOKUP(MID(B6,1,5)*1,'InstTyp-2'!E:BQ,20,FALSE)</f>
        <v>0</v>
      </c>
      <c r="EE6" s="195">
        <f>VLOOKUP(MID(B6,1,5)*1,'Forplejning 2008'!A:C,3,FALSE)</f>
        <v>216540.46</v>
      </c>
      <c r="EF6" t="str">
        <f t="shared" si="0"/>
        <v>37488</v>
      </c>
      <c r="EG6" t="str">
        <f t="shared" si="1"/>
        <v/>
      </c>
      <c r="EH6">
        <f t="shared" si="2"/>
        <v>0</v>
      </c>
      <c r="EI6">
        <f t="shared" si="3"/>
        <v>0</v>
      </c>
      <c r="EJ6" t="str">
        <f>VLOOKUP(B6,Rekruttering!A:F,2,FALSE)</f>
        <v>Ja</v>
      </c>
      <c r="EK6">
        <f>VLOOKUP(B6,Rekruttering!A:F,3,FALSE)</f>
        <v>15</v>
      </c>
      <c r="EL6">
        <f>VLOOKUP(B6,Rekruttering!A:F,4,FALSE)</f>
        <v>0</v>
      </c>
      <c r="EM6" t="str">
        <f>VLOOKUP(B6,Rekruttering!A:F,5,FALSE)</f>
        <v>Har medsendt jobopslag, som ligger i mappen</v>
      </c>
      <c r="EN6" t="str">
        <f>VLOOKUP(B6,Rekruttering!A:F,6,FALSE)</f>
        <v>Ja</v>
      </c>
    </row>
    <row r="7" spans="1:144">
      <c r="A7" s="14" t="str">
        <f>Ama!CE1</f>
        <v>x</v>
      </c>
      <c r="B7" s="21">
        <f>Ama!CE2</f>
        <v>37492</v>
      </c>
      <c r="C7" t="str">
        <f>Ama!CE3</f>
        <v>Snorretoppen</v>
      </c>
      <c r="D7" t="str">
        <f>Ama!CE4</f>
        <v>Amager</v>
      </c>
      <c r="E7" t="str">
        <f>Ama!CE5</f>
        <v>Snorresgade 12</v>
      </c>
      <c r="F7">
        <f>Ama!CE6</f>
        <v>2300</v>
      </c>
      <c r="G7" t="str">
        <f>Ama!CE7</f>
        <v>København S</v>
      </c>
      <c r="H7" t="str">
        <f>Ama!CE8</f>
        <v>32 64 01 50</v>
      </c>
      <c r="I7" t="str">
        <f>Ama!CE9</f>
        <v>37492@buf.kk.dk</v>
      </c>
      <c r="J7" t="str">
        <f>Ama!CE10</f>
        <v>Mai-Britt Bugge</v>
      </c>
      <c r="K7">
        <f>Ama!CE11</f>
        <v>35431601</v>
      </c>
      <c r="L7">
        <f>Ama!CE12</f>
        <v>26121601</v>
      </c>
      <c r="M7" t="str">
        <f>Ama!CE13</f>
        <v>37492@buf.kk.dk</v>
      </c>
      <c r="N7" t="s">
        <v>1992</v>
      </c>
      <c r="O7">
        <f>Ama!CE15</f>
        <v>42</v>
      </c>
      <c r="P7">
        <f>Ama!CE16</f>
        <v>0</v>
      </c>
      <c r="Q7">
        <f>Ama!CE17</f>
        <v>56</v>
      </c>
      <c r="R7">
        <f>Ama!CE18</f>
        <v>0</v>
      </c>
      <c r="S7">
        <f>Ama!CE19</f>
        <v>0</v>
      </c>
      <c r="T7">
        <f>Ama!CE20</f>
        <v>0</v>
      </c>
      <c r="U7">
        <f>Ama!CE21</f>
        <v>0</v>
      </c>
      <c r="V7" t="str">
        <f>Ama!CE22</f>
        <v>ja</v>
      </c>
      <c r="W7">
        <f>Ama!CE23</f>
        <v>2</v>
      </c>
      <c r="X7">
        <f>Ama!CE24</f>
        <v>1</v>
      </c>
      <c r="Y7">
        <f>Ama!CE25</f>
        <v>5</v>
      </c>
      <c r="Z7">
        <f>Ama!CE26</f>
        <v>5</v>
      </c>
      <c r="AA7">
        <f>Ama!CE27</f>
        <v>4</v>
      </c>
      <c r="AB7">
        <f>Ama!CE28</f>
        <v>5</v>
      </c>
      <c r="AC7">
        <f>Ama!CE29</f>
        <v>0</v>
      </c>
      <c r="AD7">
        <f>Ama!CE30</f>
        <v>5</v>
      </c>
      <c r="AE7">
        <f>Ama!CE31</f>
        <v>0</v>
      </c>
      <c r="AF7">
        <f>Ama!CE32</f>
        <v>0</v>
      </c>
      <c r="AG7">
        <f>Ama!CE33</f>
        <v>5</v>
      </c>
      <c r="AH7">
        <f>Ama!CE34</f>
        <v>0</v>
      </c>
      <c r="AI7">
        <f>Ama!CE35</f>
        <v>500000</v>
      </c>
      <c r="AJ7">
        <f>Ama!CE36</f>
        <v>0</v>
      </c>
      <c r="AK7">
        <f>Ama!CE37</f>
        <v>0</v>
      </c>
      <c r="AL7" t="str">
        <f>Ama!CE38</f>
        <v>ja</v>
      </c>
      <c r="AM7" t="str">
        <f>Ama!CE39</f>
        <v>nej</v>
      </c>
      <c r="AN7" t="str">
        <f>Ama!CE40</f>
        <v>jesper kiledal</v>
      </c>
      <c r="AO7">
        <f>Ama!CE41</f>
        <v>2007</v>
      </c>
      <c r="AP7">
        <f>Ama!CE42</f>
        <v>37</v>
      </c>
      <c r="AQ7">
        <f>Ama!CE43</f>
        <v>0</v>
      </c>
      <c r="AR7" t="str">
        <f>Ama!CE44</f>
        <v>kok</v>
      </c>
      <c r="AS7">
        <f>Ama!CE45</f>
        <v>0</v>
      </c>
      <c r="AT7">
        <f>Ama!CE46</f>
        <v>0</v>
      </c>
      <c r="AU7">
        <f>Ama!CE47</f>
        <v>0</v>
      </c>
      <c r="AV7">
        <f>Ama!CE48</f>
        <v>0</v>
      </c>
      <c r="AW7">
        <f>Ama!CE49</f>
        <v>0</v>
      </c>
      <c r="AX7">
        <f>Ama!CE50</f>
        <v>0</v>
      </c>
      <c r="AY7">
        <f>Ama!CE51</f>
        <v>0</v>
      </c>
      <c r="AZ7">
        <f>Ama!CE52</f>
        <v>0</v>
      </c>
      <c r="BA7">
        <f>Ama!CE53</f>
        <v>0</v>
      </c>
      <c r="BB7">
        <f>Ama!CE54</f>
        <v>70</v>
      </c>
      <c r="BC7">
        <f>Ama!CE55</f>
        <v>70</v>
      </c>
      <c r="BD7">
        <f>Ama!CE56</f>
        <v>1</v>
      </c>
      <c r="BE7">
        <f>Ama!CE57</f>
        <v>1</v>
      </c>
      <c r="BF7" t="str">
        <f>Ama!CE58</f>
        <v>ja</v>
      </c>
      <c r="BG7" t="str">
        <f>Ama!CE59</f>
        <v>ja</v>
      </c>
      <c r="BH7" t="str">
        <f>Ama!CE60</f>
        <v>ja</v>
      </c>
      <c r="BI7" t="str">
        <f>Ama!CE61</f>
        <v>ja</v>
      </c>
      <c r="BJ7" t="str">
        <f>Ama!CE62</f>
        <v>forholder sig afventende</v>
      </c>
      <c r="BK7" t="str">
        <f>Ama!CE63</f>
        <v>ja</v>
      </c>
      <c r="BL7" t="str">
        <f>Ama!CE64</f>
        <v>ved ikke</v>
      </c>
      <c r="BM7" t="str">
        <f>Ama!CE65</f>
        <v>ja</v>
      </c>
      <c r="BN7" t="str">
        <f>Ama!CE66</f>
        <v>ved ikke</v>
      </c>
      <c r="BO7" t="str">
        <f>Ama!CE67</f>
        <v>nej</v>
      </c>
      <c r="BP7">
        <f>Ama!CE68</f>
        <v>0</v>
      </c>
      <c r="BQ7">
        <f>Ama!CE69</f>
        <v>0</v>
      </c>
      <c r="BR7" t="str">
        <f>Ama!CE70</f>
        <v>produktionskøkken</v>
      </c>
      <c r="BS7" t="str">
        <f>Ama!CE71</f>
        <v>nej</v>
      </c>
      <c r="BT7" t="str">
        <f>Ama!CE72</f>
        <v>Mindre</v>
      </c>
      <c r="BU7" t="str">
        <f>Ama!CE73</f>
        <v>Ingen</v>
      </c>
      <c r="BV7">
        <f>Ama!CE74</f>
        <v>0</v>
      </c>
      <c r="BW7">
        <f>Ama!CE75</f>
        <v>0</v>
      </c>
      <c r="BX7">
        <f>Ama!CE76</f>
        <v>0</v>
      </c>
      <c r="BY7">
        <f>Ama!CE77</f>
        <v>0</v>
      </c>
      <c r="BZ7">
        <f>Ama!CE78</f>
        <v>0</v>
      </c>
      <c r="CA7">
        <f>Ama!CE79</f>
        <v>0</v>
      </c>
      <c r="CB7">
        <f>Ama!CE80</f>
        <v>0</v>
      </c>
      <c r="CC7">
        <f>Ama!CE81</f>
        <v>0</v>
      </c>
      <c r="CD7">
        <f>Ama!CE82</f>
        <v>0</v>
      </c>
      <c r="CE7">
        <f>Ama!CE83</f>
        <v>0</v>
      </c>
      <c r="CF7">
        <f>Ama!CE84</f>
        <v>0</v>
      </c>
      <c r="CG7" t="str">
        <f>Ama!CE85</f>
        <v>Mariah</v>
      </c>
      <c r="CH7" t="str">
        <f>Ama!CE86</f>
        <v>30.03.09</v>
      </c>
      <c r="CI7">
        <f>Ama!CE87</f>
        <v>0</v>
      </c>
      <c r="CJ7">
        <f>Ama!CE88</f>
        <v>0</v>
      </c>
      <c r="CK7">
        <f>Ama!CE89</f>
        <v>1</v>
      </c>
      <c r="CL7">
        <f>Ama!CE90</f>
        <v>5</v>
      </c>
      <c r="CM7">
        <f>Ama!CE91</f>
        <v>0</v>
      </c>
      <c r="CN7">
        <f>Ama!CE92</f>
        <v>0</v>
      </c>
      <c r="CO7">
        <f>Ama!CE93</f>
        <v>0</v>
      </c>
      <c r="CP7">
        <f>Ama!CE94</f>
        <v>1</v>
      </c>
      <c r="CQ7">
        <f>Ama!CE95</f>
        <v>10</v>
      </c>
      <c r="CR7">
        <f>Ama!CE96</f>
        <v>0</v>
      </c>
      <c r="CS7">
        <f>Ama!CE97</f>
        <v>0</v>
      </c>
      <c r="CT7">
        <f>Ama!CE98</f>
        <v>2</v>
      </c>
      <c r="CU7">
        <f>Ama!CE99</f>
        <v>0</v>
      </c>
      <c r="CV7">
        <f>Ama!CE100</f>
        <v>0</v>
      </c>
      <c r="CW7">
        <f>Ama!CE101</f>
        <v>0</v>
      </c>
      <c r="CX7">
        <f>Ama!CE102</f>
        <v>0</v>
      </c>
      <c r="CY7">
        <f>Ama!CE103</f>
        <v>0</v>
      </c>
      <c r="CZ7">
        <f>Ama!CE104</f>
        <v>0</v>
      </c>
      <c r="DA7">
        <f>Ama!CE105</f>
        <v>0</v>
      </c>
      <c r="DB7">
        <f>Ama!CE106</f>
        <v>1</v>
      </c>
      <c r="DC7">
        <f>Ama!CE107</f>
        <v>2</v>
      </c>
      <c r="DD7" t="str">
        <f>Ama!CE108</f>
        <v>ken</v>
      </c>
      <c r="DE7">
        <f>Ama!CE109</f>
        <v>10</v>
      </c>
      <c r="DF7" t="str">
        <f>Ama!CE110</f>
        <v>Ja</v>
      </c>
      <c r="DG7">
        <f>Ama!CE111</f>
        <v>8</v>
      </c>
      <c r="DH7">
        <f>Ama!CE112</f>
        <v>0</v>
      </c>
      <c r="DI7" t="str">
        <f>Ama!CE113</f>
        <v>nej</v>
      </c>
      <c r="DJ7" t="str">
        <f>Ama!CE114</f>
        <v>nej</v>
      </c>
      <c r="DK7">
        <f>Ama!CE115</f>
        <v>3</v>
      </c>
      <c r="DL7" t="str">
        <f>Ama!CE116</f>
        <v>God plads</v>
      </c>
      <c r="DM7">
        <f>Ama!CE117</f>
        <v>0</v>
      </c>
      <c r="DN7">
        <f>Ama!CE118</f>
        <v>0</v>
      </c>
      <c r="DO7" s="14" t="str">
        <f>VLOOKUP(MID(B7,1,5)*1,InstTyp!A:B,2,FALSE)</f>
        <v xml:space="preserve">Integrerede </v>
      </c>
      <c r="DP7" s="14" t="str">
        <f>VLOOKUP(MID(B7,1,5)*1,InstTyp!A:C,3,FALSE)</f>
        <v>Amager</v>
      </c>
      <c r="DQ7">
        <f>VLOOKUP(MID(B7,1,5)*1,'InstTyp-2'!E:BQ,7,FALSE)</f>
        <v>96</v>
      </c>
      <c r="DR7">
        <f>VLOOKUP(MID(B7,1,5)*1,'InstTyp-2'!E:BQ,8,FALSE)</f>
        <v>0</v>
      </c>
      <c r="DS7">
        <f>VLOOKUP(MID(B7,1,5)*1,'InstTyp-2'!E:BQ,9,FALSE)</f>
        <v>154</v>
      </c>
      <c r="DT7">
        <f>VLOOKUP(MID(B7,1,5)*1,'InstTyp-2'!E:BQ,10,FALSE)</f>
        <v>0</v>
      </c>
      <c r="DU7">
        <f>VLOOKUP(MID(B7,1,5)*1,'InstTyp-2'!E:BQ,11,FALSE)</f>
        <v>0</v>
      </c>
      <c r="DV7">
        <f>VLOOKUP(MID(B7,1,5)*1,'InstTyp-2'!E:BQ,12,FALSE)</f>
        <v>0</v>
      </c>
      <c r="DW7">
        <f>VLOOKUP(MID(B7,1,5)*1,'InstTyp-2'!E:BQ,13,FALSE)</f>
        <v>0</v>
      </c>
      <c r="DX7">
        <f>VLOOKUP(MID(B7,1,5)*1,'InstTyp-2'!E:BQ,14,FALSE)</f>
        <v>0</v>
      </c>
      <c r="DY7">
        <f>VLOOKUP(MID(B7,1,5)*1,'InstTyp-2'!E:BQ,15,FALSE)</f>
        <v>0</v>
      </c>
      <c r="DZ7">
        <f>VLOOKUP(MID(B7,1,5)*1,'InstTyp-2'!E:BQ,16,FALSE)</f>
        <v>0</v>
      </c>
      <c r="EA7">
        <f>VLOOKUP(MID(B7,1,5)*1,'InstTyp-2'!E:BQ,17,FALSE)</f>
        <v>0</v>
      </c>
      <c r="EB7">
        <f>VLOOKUP(MID(B7,1,5)*1,'InstTyp-2'!E:BQ,18,FALSE)</f>
        <v>0</v>
      </c>
      <c r="EC7">
        <f>VLOOKUP(MID(B7,1,5)*1,'InstTyp-2'!E:BQ,19,FALSE)</f>
        <v>0</v>
      </c>
      <c r="ED7">
        <f>VLOOKUP(MID(B7,1,5)*1,'InstTyp-2'!E:BQ,20,FALSE)</f>
        <v>0</v>
      </c>
      <c r="EE7" s="195">
        <f>VLOOKUP(MID(B7,1,5)*1,'Forplejning 2008'!A:C,3,FALSE)</f>
        <v>413977.99</v>
      </c>
      <c r="EF7" t="str">
        <f t="shared" si="0"/>
        <v>37492</v>
      </c>
      <c r="EG7" t="str">
        <f t="shared" si="1"/>
        <v/>
      </c>
      <c r="EH7">
        <f t="shared" si="2"/>
        <v>0</v>
      </c>
      <c r="EI7">
        <f t="shared" si="3"/>
        <v>0</v>
      </c>
      <c r="EJ7" t="e">
        <f>VLOOKUP(B7,Rekruttering!A:F,2,FALSE)</f>
        <v>#N/A</v>
      </c>
      <c r="EK7" t="e">
        <f>VLOOKUP(B7,Rekruttering!A:F,3,FALSE)</f>
        <v>#N/A</v>
      </c>
      <c r="EL7" t="e">
        <f>VLOOKUP(B7,Rekruttering!A:F,4,FALSE)</f>
        <v>#N/A</v>
      </c>
      <c r="EM7" t="e">
        <f>VLOOKUP(B7,Rekruttering!A:F,5,FALSE)</f>
        <v>#N/A</v>
      </c>
      <c r="EN7" t="e">
        <f>VLOOKUP(B7,Rekruttering!A:F,6,FALSE)</f>
        <v>#N/A</v>
      </c>
    </row>
    <row r="8" spans="1:144">
      <c r="A8" s="14" t="str">
        <f>Ama!CF1</f>
        <v>x</v>
      </c>
      <c r="B8" s="21" t="str">
        <f>Ama!CF2</f>
        <v>37492_2</v>
      </c>
      <c r="C8" t="str">
        <f>Ama!CF3</f>
        <v>Snorretoppen</v>
      </c>
      <c r="D8" t="str">
        <f>Ama!CF4</f>
        <v>Amager</v>
      </c>
      <c r="E8" t="str">
        <f>Ama!CF5</f>
        <v>Snorresgade 12</v>
      </c>
      <c r="F8">
        <f>Ama!CF6</f>
        <v>2300</v>
      </c>
      <c r="G8" t="str">
        <f>Ama!CF7</f>
        <v>København S</v>
      </c>
      <c r="H8" t="str">
        <f>Ama!CF8</f>
        <v>32 64 01 50</v>
      </c>
      <c r="I8" t="str">
        <f>Ama!CF9</f>
        <v>37492@buf.kk.dk</v>
      </c>
      <c r="J8" t="str">
        <f>Ama!CF10</f>
        <v>Mai-Britt Bugge</v>
      </c>
      <c r="K8">
        <f>Ama!CF11</f>
        <v>35431601</v>
      </c>
      <c r="L8">
        <f>Ama!CF12</f>
        <v>26121601</v>
      </c>
      <c r="M8" t="str">
        <f>Ama!CF13</f>
        <v>37492@buf.kk.dk</v>
      </c>
      <c r="N8" t="s">
        <v>1992</v>
      </c>
      <c r="O8">
        <f>Ama!CF15</f>
        <v>42</v>
      </c>
      <c r="P8">
        <f>Ama!CF16</f>
        <v>0</v>
      </c>
      <c r="Q8">
        <f>Ama!CF17</f>
        <v>56</v>
      </c>
      <c r="R8">
        <f>Ama!CF18</f>
        <v>0</v>
      </c>
      <c r="S8">
        <f>Ama!CF19</f>
        <v>0</v>
      </c>
      <c r="T8">
        <f>Ama!CF20</f>
        <v>0</v>
      </c>
      <c r="U8">
        <f>Ama!CF21</f>
        <v>0</v>
      </c>
      <c r="V8" t="str">
        <f>Ama!CF22</f>
        <v>ja</v>
      </c>
      <c r="W8">
        <f>Ama!CF23</f>
        <v>0</v>
      </c>
      <c r="X8">
        <f>Ama!CF24</f>
        <v>0</v>
      </c>
      <c r="Y8">
        <f>Ama!CF25</f>
        <v>0</v>
      </c>
      <c r="Z8">
        <f>Ama!CF26</f>
        <v>0</v>
      </c>
      <c r="AA8">
        <f>Ama!CF27</f>
        <v>0</v>
      </c>
      <c r="AB8">
        <f>Ama!CF28</f>
        <v>0</v>
      </c>
      <c r="AC8">
        <f>Ama!CF29</f>
        <v>0</v>
      </c>
      <c r="AD8">
        <f>Ama!CF30</f>
        <v>0</v>
      </c>
      <c r="AE8">
        <f>Ama!CF31</f>
        <v>0</v>
      </c>
      <c r="AF8">
        <f>Ama!CF32</f>
        <v>0</v>
      </c>
      <c r="AG8">
        <f>Ama!CF33</f>
        <v>0</v>
      </c>
      <c r="AH8">
        <f>Ama!CF34</f>
        <v>0</v>
      </c>
      <c r="AI8" s="16">
        <f>Ama!CF35</f>
        <v>0</v>
      </c>
      <c r="AJ8">
        <f>Ama!CF36</f>
        <v>0</v>
      </c>
      <c r="AK8">
        <f>Ama!CF37</f>
        <v>0</v>
      </c>
      <c r="AL8">
        <f>Ama!CF38</f>
        <v>0</v>
      </c>
      <c r="AM8">
        <f>Ama!CF39</f>
        <v>0</v>
      </c>
      <c r="AN8">
        <f>Ama!CF40</f>
        <v>0</v>
      </c>
      <c r="AO8">
        <f>Ama!CF41</f>
        <v>0</v>
      </c>
      <c r="AP8">
        <f>Ama!CF42</f>
        <v>0</v>
      </c>
      <c r="AQ8">
        <f>Ama!CF43</f>
        <v>0</v>
      </c>
      <c r="AR8">
        <f>Ama!CF44</f>
        <v>0</v>
      </c>
      <c r="AS8">
        <f>Ama!CF45</f>
        <v>0</v>
      </c>
      <c r="AT8">
        <f>Ama!CF46</f>
        <v>0</v>
      </c>
      <c r="AU8">
        <f>Ama!CF47</f>
        <v>0</v>
      </c>
      <c r="AV8">
        <f>Ama!CF48</f>
        <v>0</v>
      </c>
      <c r="AW8">
        <f>Ama!CF49</f>
        <v>0</v>
      </c>
      <c r="AX8">
        <f>Ama!CF50</f>
        <v>0</v>
      </c>
      <c r="AY8">
        <f>Ama!CF51</f>
        <v>0</v>
      </c>
      <c r="AZ8">
        <f>Ama!CF52</f>
        <v>0</v>
      </c>
      <c r="BA8">
        <f>Ama!CF53</f>
        <v>0</v>
      </c>
      <c r="BB8">
        <f>Ama!CF54</f>
        <v>0</v>
      </c>
      <c r="BC8">
        <f>Ama!CF55</f>
        <v>0</v>
      </c>
      <c r="BD8">
        <f>Ama!CF56</f>
        <v>0</v>
      </c>
      <c r="BE8">
        <f>Ama!CF57</f>
        <v>0</v>
      </c>
      <c r="BF8">
        <f>Ama!CF58</f>
        <v>0</v>
      </c>
      <c r="BG8">
        <f>Ama!CF59</f>
        <v>0</v>
      </c>
      <c r="BH8">
        <f>Ama!CF60</f>
        <v>0</v>
      </c>
      <c r="BI8">
        <f>Ama!CF61</f>
        <v>0</v>
      </c>
      <c r="BJ8">
        <f>Ama!CF62</f>
        <v>0</v>
      </c>
      <c r="BK8">
        <f>Ama!CF63</f>
        <v>0</v>
      </c>
      <c r="BL8">
        <f>Ama!CF64</f>
        <v>0</v>
      </c>
      <c r="BM8">
        <f>Ama!CF65</f>
        <v>0</v>
      </c>
      <c r="BN8">
        <f>Ama!CF66</f>
        <v>0</v>
      </c>
      <c r="BO8">
        <f>Ama!CF67</f>
        <v>0</v>
      </c>
      <c r="BP8">
        <f>Ama!CF68</f>
        <v>0</v>
      </c>
      <c r="BQ8">
        <f>Ama!CF69</f>
        <v>0</v>
      </c>
      <c r="BR8" t="str">
        <f>Ama!CF70</f>
        <v>produktionskøkken</v>
      </c>
      <c r="BS8" t="str">
        <f>Ama!CF71</f>
        <v>nej</v>
      </c>
      <c r="BT8" t="str">
        <f>Ama!CF72</f>
        <v>Ingen</v>
      </c>
      <c r="BU8" t="str">
        <f>Ama!CF73</f>
        <v>Større</v>
      </c>
      <c r="BV8">
        <f>Ama!CF74</f>
        <v>0</v>
      </c>
      <c r="BW8" t="str">
        <f>Ama!CF75</f>
        <v>Køkkenet bør udvides og depot inddrages, der er et rum i kælderen, som kan fungere som depot i stadet</v>
      </c>
      <c r="BX8">
        <f>Ama!CF76</f>
        <v>0</v>
      </c>
      <c r="BY8">
        <f>Ama!CF77</f>
        <v>0</v>
      </c>
      <c r="BZ8">
        <f>Ama!CF78</f>
        <v>0</v>
      </c>
      <c r="CA8">
        <f>Ama!CF79</f>
        <v>0</v>
      </c>
      <c r="CB8">
        <f>Ama!CF80</f>
        <v>0</v>
      </c>
      <c r="CC8">
        <f>Ama!CF81</f>
        <v>0</v>
      </c>
      <c r="CD8">
        <f>Ama!CF82</f>
        <v>0</v>
      </c>
      <c r="CE8">
        <f>Ama!CF83</f>
        <v>0</v>
      </c>
      <c r="CF8">
        <f>Ama!CF84</f>
        <v>0</v>
      </c>
      <c r="CG8" t="str">
        <f>Ama!CF85</f>
        <v>Mariah</v>
      </c>
      <c r="CH8" s="18" t="str">
        <f>Ama!CF86</f>
        <v>30.03.09</v>
      </c>
      <c r="CI8">
        <f>Ama!CF87</f>
        <v>0</v>
      </c>
      <c r="CJ8">
        <f>Ama!CF88</f>
        <v>0</v>
      </c>
      <c r="CK8">
        <f>Ama!CF89</f>
        <v>1</v>
      </c>
      <c r="CL8">
        <f>Ama!CF90</f>
        <v>5</v>
      </c>
      <c r="CM8">
        <f>Ama!CF91</f>
        <v>0</v>
      </c>
      <c r="CN8">
        <f>Ama!CF92</f>
        <v>0</v>
      </c>
      <c r="CO8">
        <f>Ama!CF93</f>
        <v>0</v>
      </c>
      <c r="CP8">
        <f>Ama!CF94</f>
        <v>1</v>
      </c>
      <c r="CQ8">
        <f>Ama!CF95</f>
        <v>10</v>
      </c>
      <c r="CR8">
        <f>Ama!CF96</f>
        <v>0</v>
      </c>
      <c r="CS8">
        <f>Ama!CF97</f>
        <v>0</v>
      </c>
      <c r="CT8">
        <f>Ama!CF98</f>
        <v>3</v>
      </c>
      <c r="CU8">
        <f>Ama!CF99</f>
        <v>0</v>
      </c>
      <c r="CV8">
        <f>Ama!CF100</f>
        <v>0</v>
      </c>
      <c r="CW8">
        <f>Ama!CF101</f>
        <v>0</v>
      </c>
      <c r="CX8">
        <f>Ama!CF102</f>
        <v>0</v>
      </c>
      <c r="CY8">
        <f>Ama!CF103</f>
        <v>1</v>
      </c>
      <c r="CZ8">
        <f>Ama!CF104</f>
        <v>0</v>
      </c>
      <c r="DA8">
        <f>Ama!CF105</f>
        <v>0</v>
      </c>
      <c r="DB8">
        <f>Ama!CF106</f>
        <v>1</v>
      </c>
      <c r="DC8">
        <f>Ama!CF107</f>
        <v>2</v>
      </c>
      <c r="DD8" t="str">
        <f>Ama!CF108</f>
        <v>Miele professional, G8072</v>
      </c>
      <c r="DE8">
        <f>Ama!CF109</f>
        <v>4</v>
      </c>
      <c r="DF8" t="str">
        <f>Ama!CF110</f>
        <v>Ja</v>
      </c>
      <c r="DG8">
        <f>Ama!CF111</f>
        <v>20</v>
      </c>
      <c r="DH8">
        <f>Ama!CF112</f>
        <v>0</v>
      </c>
      <c r="DI8" t="str">
        <f>Ama!CF113</f>
        <v>ja</v>
      </c>
      <c r="DJ8" t="str">
        <f>Ama!CF114</f>
        <v>ja</v>
      </c>
      <c r="DK8">
        <f>Ama!CF115</f>
        <v>0</v>
      </c>
      <c r="DL8" t="str">
        <f>Ama!CF116</f>
        <v>Begrænset</v>
      </c>
      <c r="DM8" t="str">
        <f>Ama!CF117</f>
        <v>Der er ikke plads til at lave mad til alle børn</v>
      </c>
      <c r="DN8">
        <f>Ama!CF118</f>
        <v>0</v>
      </c>
      <c r="DO8" s="14" t="str">
        <f>VLOOKUP(MID(B8,1,5)*1,InstTyp!A:B,2,FALSE)</f>
        <v xml:space="preserve">Integrerede </v>
      </c>
      <c r="DP8" s="14" t="str">
        <f>VLOOKUP(MID(B8,1,5)*1,InstTyp!A:C,3,FALSE)</f>
        <v>Amager</v>
      </c>
      <c r="DQ8">
        <f>VLOOKUP(MID(B8,1,5)*1,'InstTyp-2'!E:BQ,7,FALSE)</f>
        <v>96</v>
      </c>
      <c r="DR8">
        <f>VLOOKUP(MID(B8,1,5)*1,'InstTyp-2'!E:BQ,8,FALSE)</f>
        <v>0</v>
      </c>
      <c r="DS8">
        <f>VLOOKUP(MID(B8,1,5)*1,'InstTyp-2'!E:BQ,9,FALSE)</f>
        <v>154</v>
      </c>
      <c r="DT8">
        <f>VLOOKUP(MID(B8,1,5)*1,'InstTyp-2'!E:BQ,10,FALSE)</f>
        <v>0</v>
      </c>
      <c r="DU8">
        <f>VLOOKUP(MID(B8,1,5)*1,'InstTyp-2'!E:BQ,11,FALSE)</f>
        <v>0</v>
      </c>
      <c r="DV8">
        <f>VLOOKUP(MID(B8,1,5)*1,'InstTyp-2'!E:BQ,12,FALSE)</f>
        <v>0</v>
      </c>
      <c r="DW8">
        <f>VLOOKUP(MID(B8,1,5)*1,'InstTyp-2'!E:BQ,13,FALSE)</f>
        <v>0</v>
      </c>
      <c r="DX8">
        <f>VLOOKUP(MID(B8,1,5)*1,'InstTyp-2'!E:BQ,14,FALSE)</f>
        <v>0</v>
      </c>
      <c r="DY8">
        <f>VLOOKUP(MID(B8,1,5)*1,'InstTyp-2'!E:BQ,15,FALSE)</f>
        <v>0</v>
      </c>
      <c r="DZ8">
        <f>VLOOKUP(MID(B8,1,5)*1,'InstTyp-2'!E:BQ,16,FALSE)</f>
        <v>0</v>
      </c>
      <c r="EA8">
        <f>VLOOKUP(MID(B8,1,5)*1,'InstTyp-2'!E:BQ,17,FALSE)</f>
        <v>0</v>
      </c>
      <c r="EB8">
        <f>VLOOKUP(MID(B8,1,5)*1,'InstTyp-2'!E:BQ,18,FALSE)</f>
        <v>0</v>
      </c>
      <c r="EC8">
        <f>VLOOKUP(MID(B8,1,5)*1,'InstTyp-2'!E:BQ,19,FALSE)</f>
        <v>0</v>
      </c>
      <c r="ED8">
        <f>VLOOKUP(MID(B8,1,5)*1,'InstTyp-2'!E:BQ,20,FALSE)</f>
        <v>0</v>
      </c>
      <c r="EE8" s="195">
        <f>VLOOKUP(MID(B8,1,5)*1,'Forplejning 2008'!A:C,3,FALSE)</f>
        <v>413977.99</v>
      </c>
      <c r="EF8" t="str">
        <f t="shared" si="0"/>
        <v>37492</v>
      </c>
      <c r="EG8" t="str">
        <f t="shared" si="1"/>
        <v>2</v>
      </c>
      <c r="EH8">
        <f t="shared" si="2"/>
        <v>0</v>
      </c>
      <c r="EI8">
        <f t="shared" si="3"/>
        <v>0</v>
      </c>
      <c r="EJ8" t="e">
        <f>VLOOKUP(B8,Rekruttering!A:F,2,FALSE)</f>
        <v>#N/A</v>
      </c>
      <c r="EK8" t="e">
        <f>VLOOKUP(B8,Rekruttering!A:F,3,FALSE)</f>
        <v>#N/A</v>
      </c>
      <c r="EL8" t="e">
        <f>VLOOKUP(B8,Rekruttering!A:F,4,FALSE)</f>
        <v>#N/A</v>
      </c>
      <c r="EM8" t="e">
        <f>VLOOKUP(B8,Rekruttering!A:F,5,FALSE)</f>
        <v>#N/A</v>
      </c>
      <c r="EN8" t="e">
        <f>VLOOKUP(B8,Rekruttering!A:F,6,FALSE)</f>
        <v>#N/A</v>
      </c>
    </row>
    <row r="9" spans="1:144">
      <c r="A9" s="14" t="str">
        <f>Ama!CH1</f>
        <v>x</v>
      </c>
      <c r="B9" s="21">
        <f>Ama!CH2</f>
        <v>37497</v>
      </c>
      <c r="C9" t="str">
        <f>Ama!CH3</f>
        <v>Galaxen</v>
      </c>
      <c r="D9" t="str">
        <f>Ama!CH4</f>
        <v>Amager</v>
      </c>
      <c r="E9" t="str">
        <f>Ama!CH5</f>
        <v>Øresundsvej 10</v>
      </c>
      <c r="F9">
        <f>Ama!CH6</f>
        <v>2300</v>
      </c>
      <c r="G9" t="str">
        <f>Ama!CH7</f>
        <v>København S</v>
      </c>
      <c r="H9" t="str">
        <f>Ama!CH8</f>
        <v>32 59 33 30</v>
      </c>
      <c r="I9" t="str">
        <f>Ama!CH9</f>
        <v>37497@buf.kk.dk</v>
      </c>
      <c r="J9" t="str">
        <f>Ama!CH10</f>
        <v>Jens Pallisgaard Iversen</v>
      </c>
      <c r="K9">
        <f>Ama!CH11</f>
        <v>32543389</v>
      </c>
      <c r="L9">
        <f>Ama!CH12</f>
        <v>0</v>
      </c>
      <c r="M9" t="str">
        <f>Ama!CH13</f>
        <v>37497@buf.kk.dk</v>
      </c>
      <c r="N9" t="s">
        <v>1992</v>
      </c>
      <c r="O9">
        <f>Ama!CH15</f>
        <v>36</v>
      </c>
      <c r="P9">
        <f>Ama!CH16</f>
        <v>0</v>
      </c>
      <c r="Q9">
        <f>Ama!CH17</f>
        <v>69</v>
      </c>
      <c r="R9">
        <f>Ama!CH18</f>
        <v>0</v>
      </c>
      <c r="S9">
        <f>Ama!CH19</f>
        <v>0</v>
      </c>
      <c r="T9">
        <f>Ama!CH20</f>
        <v>0</v>
      </c>
      <c r="U9">
        <f>Ama!CH21</f>
        <v>0</v>
      </c>
      <c r="V9" t="str">
        <f>Ama!CH22</f>
        <v>nej</v>
      </c>
      <c r="W9">
        <f>Ama!CH23</f>
        <v>0</v>
      </c>
      <c r="X9">
        <f>Ama!CH24</f>
        <v>0</v>
      </c>
      <c r="Y9">
        <f>Ama!CH25</f>
        <v>5</v>
      </c>
      <c r="Z9">
        <f>Ama!CH26</f>
        <v>5</v>
      </c>
      <c r="AA9">
        <f>Ama!CH27</f>
        <v>4</v>
      </c>
      <c r="AB9">
        <f>Ama!CH28</f>
        <v>5</v>
      </c>
      <c r="AC9">
        <f>Ama!CH29</f>
        <v>0</v>
      </c>
      <c r="AD9">
        <f>Ama!CH30</f>
        <v>5</v>
      </c>
      <c r="AE9">
        <f>Ama!CH31</f>
        <v>0</v>
      </c>
      <c r="AF9">
        <f>Ama!CH32</f>
        <v>0</v>
      </c>
      <c r="AG9">
        <f>Ama!CH33</f>
        <v>5</v>
      </c>
      <c r="AH9">
        <f>Ama!CH34</f>
        <v>0</v>
      </c>
      <c r="AI9">
        <f>Ama!CH35</f>
        <v>130000</v>
      </c>
      <c r="AJ9">
        <f>Ama!CH36</f>
        <v>10000</v>
      </c>
      <c r="AK9">
        <f>Ama!CH37</f>
        <v>0</v>
      </c>
      <c r="AL9" t="str">
        <f>Ama!CH38</f>
        <v>ja</v>
      </c>
      <c r="AM9" t="str">
        <f>Ama!CH39</f>
        <v>nej</v>
      </c>
      <c r="AN9" t="str">
        <f>Ama!CH40</f>
        <v>Manuela Lopes</v>
      </c>
      <c r="AO9">
        <f>Ama!CH41</f>
        <v>2008</v>
      </c>
      <c r="AP9">
        <f>Ama!CH42</f>
        <v>37</v>
      </c>
      <c r="AQ9">
        <f>Ama!CH43</f>
        <v>0</v>
      </c>
      <c r="AR9" t="str">
        <f>Ama!CH44</f>
        <v>1. del af ernæringsassistent</v>
      </c>
      <c r="AS9">
        <f>Ama!CH45</f>
        <v>0</v>
      </c>
      <c r="AT9" t="str">
        <f>Ama!CH46</f>
        <v>øko, ØOF, Madhus</v>
      </c>
      <c r="AU9">
        <f>Ama!CH47</f>
        <v>0</v>
      </c>
      <c r="AV9">
        <f>Ama!CH48</f>
        <v>0</v>
      </c>
      <c r="AW9">
        <f>Ama!CH49</f>
        <v>0</v>
      </c>
      <c r="AX9">
        <f>Ama!CH50</f>
        <v>0</v>
      </c>
      <c r="AY9">
        <f>Ama!CH51</f>
        <v>0</v>
      </c>
      <c r="AZ9">
        <f>Ama!CH52</f>
        <v>0</v>
      </c>
      <c r="BA9">
        <f>Ama!CH53</f>
        <v>0</v>
      </c>
      <c r="BB9">
        <f>Ama!CH54</f>
        <v>99</v>
      </c>
      <c r="BC9">
        <f>Ama!CH55</f>
        <v>99</v>
      </c>
      <c r="BD9">
        <f>Ama!CH56</f>
        <v>2</v>
      </c>
      <c r="BE9">
        <f>Ama!CH57</f>
        <v>1</v>
      </c>
      <c r="BF9" t="str">
        <f>Ama!CH58</f>
        <v>ja</v>
      </c>
      <c r="BG9" t="str">
        <f>Ama!CH59</f>
        <v>nej</v>
      </c>
      <c r="BH9" t="str">
        <f>Ama!CH60</f>
        <v>ja</v>
      </c>
      <c r="BI9" t="str">
        <f>Ama!CH61</f>
        <v>ja</v>
      </c>
      <c r="BJ9">
        <f>Ama!CH62</f>
        <v>0</v>
      </c>
      <c r="BK9" t="str">
        <f>Ama!CH63</f>
        <v>ja</v>
      </c>
      <c r="BL9">
        <f>Ama!CH64</f>
        <v>0</v>
      </c>
      <c r="BM9" t="str">
        <f>Ama!CH65</f>
        <v>ja</v>
      </c>
      <c r="BN9">
        <f>Ama!CH66</f>
        <v>0</v>
      </c>
      <c r="BO9" t="str">
        <f>Ama!CH67</f>
        <v>nej</v>
      </c>
      <c r="BP9" t="str">
        <f>Ama!CH68</f>
        <v>Vil gerne have fra os</v>
      </c>
      <c r="BQ9">
        <f>Ama!CH69</f>
        <v>0</v>
      </c>
      <c r="BR9" t="str">
        <f>Ama!CH70</f>
        <v>produktionskøkken</v>
      </c>
      <c r="BS9" t="str">
        <f>Ama!CH71</f>
        <v>nej</v>
      </c>
      <c r="BT9" t="str">
        <f>Ama!CH72</f>
        <v>større</v>
      </c>
      <c r="BU9" t="str">
        <f>Ama!CH73</f>
        <v>mindre</v>
      </c>
      <c r="BV9" t="str">
        <f>Ama!CH74</f>
        <v>ja</v>
      </c>
      <c r="BW9" t="str">
        <f>Ama!CH75</f>
        <v>Skabes mere bordplads. Udskiftes opvaskemaskine til en hurtigere (Ken). Ovne udskift til en konvektion eller 1 mere. Røremaskine Bjørn, 10 l.</v>
      </c>
      <c r="BX9">
        <f>Ama!CH76</f>
        <v>0</v>
      </c>
      <c r="BY9">
        <f>Ama!CH77</f>
        <v>0</v>
      </c>
      <c r="BZ9">
        <f>Ama!CH78</f>
        <v>0</v>
      </c>
      <c r="CA9">
        <f>Ama!CH79</f>
        <v>0</v>
      </c>
      <c r="CB9">
        <f>Ama!CH80</f>
        <v>0</v>
      </c>
      <c r="CC9">
        <f>Ama!CH81</f>
        <v>0</v>
      </c>
      <c r="CD9">
        <f>Ama!CH82</f>
        <v>0</v>
      </c>
      <c r="CE9">
        <f>Ama!CH83</f>
        <v>0</v>
      </c>
      <c r="CF9" t="str">
        <f>Ama!CH84</f>
        <v>Kan starte 1. jan ., med blandet produktion.</v>
      </c>
      <c r="CG9" t="str">
        <f>Ama!CH85</f>
        <v>Lone</v>
      </c>
      <c r="CH9" t="str">
        <f>Ama!CH86</f>
        <v>31.03.09.</v>
      </c>
      <c r="CI9">
        <f>Ama!CH87</f>
        <v>0</v>
      </c>
      <c r="CJ9">
        <f>Ama!CH88</f>
        <v>0</v>
      </c>
      <c r="CK9">
        <f>Ama!CH89</f>
        <v>1</v>
      </c>
      <c r="CL9">
        <f>Ama!CH90</f>
        <v>5</v>
      </c>
      <c r="CM9">
        <f>Ama!CH91</f>
        <v>2</v>
      </c>
      <c r="CN9">
        <f>Ama!CH92</f>
        <v>2</v>
      </c>
      <c r="CO9">
        <f>Ama!CH93</f>
        <v>0</v>
      </c>
      <c r="CP9">
        <f>Ama!CH94</f>
        <v>0</v>
      </c>
      <c r="CQ9">
        <f>Ama!CH95</f>
        <v>0</v>
      </c>
      <c r="CR9">
        <f>Ama!CH96</f>
        <v>2</v>
      </c>
      <c r="CS9">
        <f>Ama!CH97</f>
        <v>0</v>
      </c>
      <c r="CT9">
        <f>Ama!CH98</f>
        <v>0</v>
      </c>
      <c r="CU9">
        <f>Ama!CH99</f>
        <v>0</v>
      </c>
      <c r="CV9">
        <f>Ama!CH100</f>
        <v>1</v>
      </c>
      <c r="CW9">
        <f>Ama!CH101</f>
        <v>0</v>
      </c>
      <c r="CX9">
        <f>Ama!CH102</f>
        <v>1</v>
      </c>
      <c r="CY9">
        <f>Ama!CH103</f>
        <v>0</v>
      </c>
      <c r="CZ9">
        <f>Ama!CH104</f>
        <v>1</v>
      </c>
      <c r="DA9">
        <f>Ama!CH105</f>
        <v>0</v>
      </c>
      <c r="DB9">
        <f>Ama!CH106</f>
        <v>1</v>
      </c>
      <c r="DC9">
        <f>Ama!CH107</f>
        <v>20</v>
      </c>
      <c r="DD9" t="str">
        <f>Ama!CH108</f>
        <v>Miele</v>
      </c>
      <c r="DE9">
        <f>Ama!CH109</f>
        <v>3</v>
      </c>
      <c r="DF9" t="str">
        <f>Ama!CH110</f>
        <v>Nej</v>
      </c>
      <c r="DG9">
        <f>Ama!CH111</f>
        <v>0</v>
      </c>
      <c r="DH9" t="str">
        <f>Ama!CH112</f>
        <v>Ja</v>
      </c>
      <c r="DI9" t="str">
        <f>Ama!CH113</f>
        <v>Nej</v>
      </c>
      <c r="DJ9" t="str">
        <f>Ama!CH114</f>
        <v>Ja</v>
      </c>
      <c r="DK9">
        <f>Ama!CH115</f>
        <v>2</v>
      </c>
      <c r="DL9" t="str">
        <f>Ama!CH116</f>
        <v>Begrænset</v>
      </c>
      <c r="DM9">
        <f>Ama!CH117</f>
        <v>0</v>
      </c>
      <c r="DN9">
        <f>Ama!CH118</f>
        <v>0</v>
      </c>
      <c r="DO9" s="14" t="str">
        <f>VLOOKUP(MID(B9,1,5)*1,InstTyp!A:B,2,FALSE)</f>
        <v xml:space="preserve">Integrerede </v>
      </c>
      <c r="DP9" s="14" t="str">
        <f>VLOOKUP(MID(B9,1,5)*1,InstTyp!A:C,3,FALSE)</f>
        <v>Amager</v>
      </c>
      <c r="DQ9">
        <f>VLOOKUP(MID(B9,1,5)*1,'InstTyp-2'!E:BQ,7,FALSE)</f>
        <v>36</v>
      </c>
      <c r="DR9">
        <f>VLOOKUP(MID(B9,1,5)*1,'InstTyp-2'!E:BQ,8,FALSE)</f>
        <v>0</v>
      </c>
      <c r="DS9">
        <f>VLOOKUP(MID(B9,1,5)*1,'InstTyp-2'!E:BQ,9,FALSE)</f>
        <v>66</v>
      </c>
      <c r="DT9">
        <f>VLOOKUP(MID(B9,1,5)*1,'InstTyp-2'!E:BQ,10,FALSE)</f>
        <v>0</v>
      </c>
      <c r="DU9">
        <f>VLOOKUP(MID(B9,1,5)*1,'InstTyp-2'!E:BQ,11,FALSE)</f>
        <v>0</v>
      </c>
      <c r="DV9">
        <f>VLOOKUP(MID(B9,1,5)*1,'InstTyp-2'!E:BQ,12,FALSE)</f>
        <v>0</v>
      </c>
      <c r="DW9">
        <f>VLOOKUP(MID(B9,1,5)*1,'InstTyp-2'!E:BQ,13,FALSE)</f>
        <v>0</v>
      </c>
      <c r="DX9">
        <f>VLOOKUP(MID(B9,1,5)*1,'InstTyp-2'!E:BQ,14,FALSE)</f>
        <v>0</v>
      </c>
      <c r="DY9">
        <f>VLOOKUP(MID(B9,1,5)*1,'InstTyp-2'!E:BQ,15,FALSE)</f>
        <v>0</v>
      </c>
      <c r="DZ9">
        <f>VLOOKUP(MID(B9,1,5)*1,'InstTyp-2'!E:BQ,16,FALSE)</f>
        <v>0</v>
      </c>
      <c r="EA9">
        <f>VLOOKUP(MID(B9,1,5)*1,'InstTyp-2'!E:BQ,17,FALSE)</f>
        <v>0</v>
      </c>
      <c r="EB9">
        <f>VLOOKUP(MID(B9,1,5)*1,'InstTyp-2'!E:BQ,18,FALSE)</f>
        <v>0</v>
      </c>
      <c r="EC9">
        <f>VLOOKUP(MID(B9,1,5)*1,'InstTyp-2'!E:BQ,19,FALSE)</f>
        <v>0</v>
      </c>
      <c r="ED9">
        <f>VLOOKUP(MID(B9,1,5)*1,'InstTyp-2'!E:BQ,20,FALSE)</f>
        <v>0</v>
      </c>
      <c r="EE9" s="195">
        <f>VLOOKUP(MID(B9,1,5)*1,'Forplejning 2008'!A:C,3,FALSE)</f>
        <v>139509.01999999999</v>
      </c>
      <c r="EF9" t="str">
        <f t="shared" si="0"/>
        <v>37497</v>
      </c>
      <c r="EG9" t="str">
        <f t="shared" si="1"/>
        <v/>
      </c>
      <c r="EH9">
        <f t="shared" si="2"/>
        <v>0</v>
      </c>
      <c r="EI9">
        <f t="shared" si="3"/>
        <v>0</v>
      </c>
      <c r="EJ9" t="str">
        <f>VLOOKUP(B9,Rekruttering!A:F,2,FALSE)</f>
        <v>Ja</v>
      </c>
      <c r="EK9">
        <f>VLOOKUP(B9,Rekruttering!A:F,3,FALSE)</f>
        <v>15</v>
      </c>
      <c r="EL9">
        <f>VLOOKUP(B9,Rekruttering!A:F,4,FALSE)</f>
        <v>0</v>
      </c>
      <c r="EM9">
        <f>VLOOKUP(B9,Rekruttering!A:F,5,FALSE)</f>
        <v>0</v>
      </c>
      <c r="EN9" t="str">
        <f>VLOOKUP(B9,Rekruttering!A:F,6,FALSE)</f>
        <v>Ja</v>
      </c>
    </row>
    <row r="10" spans="1:144">
      <c r="A10" s="14" t="str">
        <f>Ama!CL1</f>
        <v>x</v>
      </c>
      <c r="B10" s="21">
        <f>Ama!CL2</f>
        <v>37507</v>
      </c>
      <c r="C10" t="str">
        <f>Ama!CL3</f>
        <v>Paletten</v>
      </c>
      <c r="D10" t="str">
        <f>Ama!CL4</f>
        <v>Amager</v>
      </c>
      <c r="E10" t="str">
        <f>Ama!CL5</f>
        <v>Øresundsvej 10B</v>
      </c>
      <c r="F10">
        <f>Ama!CL6</f>
        <v>2300</v>
      </c>
      <c r="G10" t="str">
        <f>Ama!CL7</f>
        <v>København S</v>
      </c>
      <c r="H10" t="str">
        <f>Ama!CL8</f>
        <v>32 84 05 56</v>
      </c>
      <c r="I10" t="str">
        <f>Ama!CL9</f>
        <v>37507@buf.kk.dk</v>
      </c>
      <c r="J10" t="str">
        <f>Ama!CL10</f>
        <v>Pernille Terese Engelund</v>
      </c>
      <c r="K10">
        <f>Ama!CL11</f>
        <v>32596058</v>
      </c>
      <c r="L10">
        <f>Ama!CL12</f>
        <v>0</v>
      </c>
      <c r="M10" t="str">
        <f>Ama!CL13</f>
        <v>37507@buf.kk.dk</v>
      </c>
      <c r="N10" t="s">
        <v>1992</v>
      </c>
      <c r="O10">
        <f>Ama!CL15</f>
        <v>36</v>
      </c>
      <c r="P10">
        <f>Ama!CL16</f>
        <v>0</v>
      </c>
      <c r="Q10">
        <f>Ama!CL17</f>
        <v>44</v>
      </c>
      <c r="R10">
        <f>Ama!CL18</f>
        <v>0</v>
      </c>
      <c r="S10">
        <f>Ama!CL19</f>
        <v>0</v>
      </c>
      <c r="T10">
        <f>Ama!CL20</f>
        <v>0</v>
      </c>
      <c r="U10">
        <f>Ama!CL21</f>
        <v>0</v>
      </c>
      <c r="V10" t="str">
        <f>Ama!CL22</f>
        <v>nej</v>
      </c>
      <c r="W10">
        <f>Ama!CL23</f>
        <v>0</v>
      </c>
      <c r="X10">
        <f>Ama!CL24</f>
        <v>0</v>
      </c>
      <c r="Y10">
        <f>Ama!CL25</f>
        <v>5</v>
      </c>
      <c r="Z10">
        <f>Ama!CL26</f>
        <v>5</v>
      </c>
      <c r="AA10">
        <f>Ama!CL27</f>
        <v>5</v>
      </c>
      <c r="AB10">
        <f>Ama!CL28</f>
        <v>5</v>
      </c>
      <c r="AC10">
        <f>Ama!CL29</f>
        <v>0</v>
      </c>
      <c r="AD10">
        <f>Ama!CL30</f>
        <v>5</v>
      </c>
      <c r="AE10">
        <f>Ama!CL31</f>
        <v>5</v>
      </c>
      <c r="AF10">
        <f>Ama!CL32</f>
        <v>0</v>
      </c>
      <c r="AG10">
        <f>Ama!CL33</f>
        <v>5</v>
      </c>
      <c r="AH10">
        <f>Ama!CL34</f>
        <v>0</v>
      </c>
      <c r="AI10">
        <f>Ama!CL35</f>
        <v>90000</v>
      </c>
      <c r="AJ10">
        <f>Ama!CL36</f>
        <v>50000</v>
      </c>
      <c r="AK10">
        <f>Ama!CL37</f>
        <v>0</v>
      </c>
      <c r="AL10" t="str">
        <f>Ama!CL38</f>
        <v>ja</v>
      </c>
      <c r="AM10" t="str">
        <f>Ama!CL39</f>
        <v>nej</v>
      </c>
      <c r="AN10" t="str">
        <f>Ama!CL40</f>
        <v>Pristiana Christin</v>
      </c>
      <c r="AO10">
        <f>Ama!CL41</f>
        <v>2008</v>
      </c>
      <c r="AP10">
        <f>Ama!CL42</f>
        <v>32</v>
      </c>
      <c r="AQ10">
        <f>Ama!CL43</f>
        <v>0</v>
      </c>
      <c r="AR10" t="str">
        <f>Ama!CL44</f>
        <v>køkkenassistent</v>
      </c>
      <c r="AS10">
        <f>Ama!CL45</f>
        <v>0</v>
      </c>
      <c r="AT10">
        <f>Ama!CL46</f>
        <v>0</v>
      </c>
      <c r="AU10">
        <f>Ama!CL47</f>
        <v>0</v>
      </c>
      <c r="AV10">
        <f>Ama!CL48</f>
        <v>0</v>
      </c>
      <c r="AW10">
        <f>Ama!CL49</f>
        <v>0</v>
      </c>
      <c r="AX10">
        <f>Ama!CL50</f>
        <v>0</v>
      </c>
      <c r="AY10">
        <f>Ama!CL51</f>
        <v>0</v>
      </c>
      <c r="AZ10">
        <f>Ama!CL52</f>
        <v>0</v>
      </c>
      <c r="BA10">
        <f>Ama!CL53</f>
        <v>0</v>
      </c>
      <c r="BB10">
        <f>Ama!CL54</f>
        <v>75</v>
      </c>
      <c r="BC10">
        <f>Ama!CL55</f>
        <v>75</v>
      </c>
      <c r="BD10">
        <f>Ama!CL56</f>
        <v>2</v>
      </c>
      <c r="BE10">
        <f>Ama!CL57</f>
        <v>2</v>
      </c>
      <c r="BF10" t="str">
        <f>Ama!CL58</f>
        <v>ja</v>
      </c>
      <c r="BG10" t="str">
        <f>Ama!CL59</f>
        <v>nej</v>
      </c>
      <c r="BH10" t="str">
        <f>Ama!CL60</f>
        <v>nej</v>
      </c>
      <c r="BI10" t="str">
        <f>Ama!CL61</f>
        <v>ja</v>
      </c>
      <c r="BJ10">
        <f>Ama!CL62</f>
        <v>0</v>
      </c>
      <c r="BK10" t="str">
        <f>Ama!CL63</f>
        <v>ja</v>
      </c>
      <c r="BL10">
        <f>Ama!CL64</f>
        <v>0</v>
      </c>
      <c r="BM10" t="str">
        <f>Ama!CL65</f>
        <v>ja</v>
      </c>
      <c r="BN10">
        <f>Ama!CL66</f>
        <v>0</v>
      </c>
      <c r="BO10" t="str">
        <f>Ama!CL67</f>
        <v>nej</v>
      </c>
      <c r="BP10" t="str">
        <f>Ama!CL68</f>
        <v>vil gerne have fra os</v>
      </c>
      <c r="BQ10">
        <f>Ama!CL69</f>
        <v>0</v>
      </c>
      <c r="BR10" t="str">
        <f>Ama!CL70</f>
        <v>produktionskøkken</v>
      </c>
      <c r="BS10" t="str">
        <f>Ama!CL71</f>
        <v>ja</v>
      </c>
      <c r="BT10">
        <f>Ama!CL72</f>
        <v>0</v>
      </c>
      <c r="BU10">
        <f>Ama!CL73</f>
        <v>0</v>
      </c>
      <c r="BV10">
        <f>Ama!CL74</f>
        <v>0</v>
      </c>
      <c r="BW10">
        <f>Ama!CL75</f>
        <v>0</v>
      </c>
      <c r="BX10">
        <f>Ama!CL76</f>
        <v>0</v>
      </c>
      <c r="BY10">
        <f>Ama!CL77</f>
        <v>0</v>
      </c>
      <c r="BZ10">
        <f>Ama!CL78</f>
        <v>0</v>
      </c>
      <c r="CA10">
        <f>Ama!CL79</f>
        <v>0</v>
      </c>
      <c r="CB10">
        <f>Ama!CL80</f>
        <v>0</v>
      </c>
      <c r="CC10">
        <f>Ama!CL81</f>
        <v>0</v>
      </c>
      <c r="CD10">
        <f>Ama!CL82</f>
        <v>0</v>
      </c>
      <c r="CE10">
        <f>Ama!CL83</f>
        <v>0</v>
      </c>
      <c r="CF10" t="str">
        <f>Ama!CL84</f>
        <v>På sigt for at produktion bliver optimal: Større ovn, opvaskemaskine (nedslidt), ny med bordafsætning god ide.</v>
      </c>
      <c r="CG10" t="str">
        <f>Ama!CL85</f>
        <v>Lone</v>
      </c>
      <c r="CH10" s="18" t="str">
        <f>Ama!CL86</f>
        <v>31.03.09</v>
      </c>
      <c r="CI10">
        <f>Ama!CL87</f>
        <v>0</v>
      </c>
      <c r="CJ10">
        <f>Ama!CL88</f>
        <v>0</v>
      </c>
      <c r="CK10">
        <f>Ama!CL89</f>
        <v>1</v>
      </c>
      <c r="CL10">
        <f>Ama!CL90</f>
        <v>5</v>
      </c>
      <c r="CM10">
        <f>Ama!CL91</f>
        <v>0</v>
      </c>
      <c r="CN10">
        <f>Ama!CL92</f>
        <v>0</v>
      </c>
      <c r="CO10">
        <f>Ama!CL93</f>
        <v>1</v>
      </c>
      <c r="CP10">
        <f>Ama!CL94</f>
        <v>0</v>
      </c>
      <c r="CQ10">
        <f>Ama!CL95</f>
        <v>5</v>
      </c>
      <c r="CR10">
        <f>Ama!CL96</f>
        <v>0</v>
      </c>
      <c r="CS10">
        <f>Ama!CL97</f>
        <v>1</v>
      </c>
      <c r="CT10">
        <f>Ama!CL98</f>
        <v>0</v>
      </c>
      <c r="CU10">
        <f>Ama!CL99</f>
        <v>0</v>
      </c>
      <c r="CV10">
        <f>Ama!CL100</f>
        <v>0</v>
      </c>
      <c r="CW10">
        <f>Ama!CL101</f>
        <v>0</v>
      </c>
      <c r="CX10">
        <f>Ama!CL102</f>
        <v>0</v>
      </c>
      <c r="CY10">
        <f>Ama!CL103</f>
        <v>0</v>
      </c>
      <c r="CZ10">
        <f>Ama!CL104</f>
        <v>0</v>
      </c>
      <c r="DA10">
        <f>Ama!CL105</f>
        <v>1</v>
      </c>
      <c r="DB10">
        <f>Ama!CL106</f>
        <v>1</v>
      </c>
      <c r="DC10">
        <f>Ama!CL107</f>
        <v>3</v>
      </c>
      <c r="DD10" t="str">
        <f>Ama!CL108</f>
        <v>Mach</v>
      </c>
      <c r="DE10">
        <f>Ama!CL109</f>
        <v>4</v>
      </c>
      <c r="DF10" t="str">
        <f>Ama!CL110</f>
        <v>ja</v>
      </c>
      <c r="DG10">
        <f>Ama!CL111</f>
        <v>10</v>
      </c>
      <c r="DH10" t="str">
        <f>Ama!CL112</f>
        <v>nej</v>
      </c>
      <c r="DI10" t="str">
        <f>Ama!CL113</f>
        <v>nej</v>
      </c>
      <c r="DJ10" t="str">
        <f>Ama!CL114</f>
        <v>ja</v>
      </c>
      <c r="DK10">
        <f>Ama!CL115</f>
        <v>2</v>
      </c>
      <c r="DL10" t="str">
        <f>Ama!CL116</f>
        <v>god plads</v>
      </c>
      <c r="DM10">
        <f>Ama!CL117</f>
        <v>0</v>
      </c>
      <c r="DN10">
        <f>Ama!CL118</f>
        <v>0</v>
      </c>
      <c r="DO10" s="14" t="str">
        <f>VLOOKUP(MID(B10,1,5)*1,InstTyp!A:B,2,FALSE)</f>
        <v xml:space="preserve">Integrerede </v>
      </c>
      <c r="DP10" s="14" t="str">
        <f>VLOOKUP(MID(B10,1,5)*1,InstTyp!A:C,3,FALSE)</f>
        <v>Amager</v>
      </c>
      <c r="DQ10">
        <f>VLOOKUP(MID(B10,1,5)*1,'InstTyp-2'!E:BQ,7,FALSE)</f>
        <v>36</v>
      </c>
      <c r="DR10">
        <f>VLOOKUP(MID(B10,1,5)*1,'InstTyp-2'!E:BQ,8,FALSE)</f>
        <v>0</v>
      </c>
      <c r="DS10">
        <f>VLOOKUP(MID(B10,1,5)*1,'InstTyp-2'!E:BQ,9,FALSE)</f>
        <v>44</v>
      </c>
      <c r="DT10">
        <f>VLOOKUP(MID(B10,1,5)*1,'InstTyp-2'!E:BQ,10,FALSE)</f>
        <v>0</v>
      </c>
      <c r="DU10">
        <f>VLOOKUP(MID(B10,1,5)*1,'InstTyp-2'!E:BQ,11,FALSE)</f>
        <v>0</v>
      </c>
      <c r="DV10">
        <f>VLOOKUP(MID(B10,1,5)*1,'InstTyp-2'!E:BQ,12,FALSE)</f>
        <v>0</v>
      </c>
      <c r="DW10">
        <f>VLOOKUP(MID(B10,1,5)*1,'InstTyp-2'!E:BQ,13,FALSE)</f>
        <v>0</v>
      </c>
      <c r="DX10">
        <f>VLOOKUP(MID(B10,1,5)*1,'InstTyp-2'!E:BQ,14,FALSE)</f>
        <v>0</v>
      </c>
      <c r="DY10">
        <f>VLOOKUP(MID(B10,1,5)*1,'InstTyp-2'!E:BQ,15,FALSE)</f>
        <v>0</v>
      </c>
      <c r="DZ10">
        <f>VLOOKUP(MID(B10,1,5)*1,'InstTyp-2'!E:BQ,16,FALSE)</f>
        <v>0</v>
      </c>
      <c r="EA10">
        <f>VLOOKUP(MID(B10,1,5)*1,'InstTyp-2'!E:BQ,17,FALSE)</f>
        <v>0</v>
      </c>
      <c r="EB10">
        <f>VLOOKUP(MID(B10,1,5)*1,'InstTyp-2'!E:BQ,18,FALSE)</f>
        <v>0</v>
      </c>
      <c r="EC10">
        <f>VLOOKUP(MID(B10,1,5)*1,'InstTyp-2'!E:BQ,19,FALSE)</f>
        <v>0</v>
      </c>
      <c r="ED10">
        <f>VLOOKUP(MID(B10,1,5)*1,'InstTyp-2'!E:BQ,20,FALSE)</f>
        <v>0</v>
      </c>
      <c r="EE10" s="195">
        <f>VLOOKUP(MID(B10,1,5)*1,'Forplejning 2008'!A:C,3,FALSE)</f>
        <v>142195.41</v>
      </c>
      <c r="EF10" t="str">
        <f t="shared" si="0"/>
        <v>37507</v>
      </c>
      <c r="EG10" t="str">
        <f t="shared" si="1"/>
        <v/>
      </c>
      <c r="EH10">
        <f t="shared" si="2"/>
        <v>0</v>
      </c>
      <c r="EI10">
        <f t="shared" si="3"/>
        <v>0</v>
      </c>
      <c r="EJ10" t="str">
        <f>VLOOKUP(B10,Rekruttering!A:F,2,FALSE)</f>
        <v>Ja</v>
      </c>
      <c r="EK10">
        <f>VLOOKUP(B10,Rekruttering!A:F,3,FALSE)</f>
        <v>20</v>
      </c>
      <c r="EL10">
        <f>VLOOKUP(B10,Rekruttering!A:F,4,FALSE)</f>
        <v>0</v>
      </c>
      <c r="EM10">
        <f>VLOOKUP(B10,Rekruttering!A:F,5,FALSE)</f>
        <v>0</v>
      </c>
      <c r="EN10" t="str">
        <f>VLOOKUP(B10,Rekruttering!A:F,6,FALSE)</f>
        <v>Ja</v>
      </c>
    </row>
    <row r="11" spans="1:144">
      <c r="A11" s="14" t="str">
        <f>Bisp!AV1</f>
        <v>x</v>
      </c>
      <c r="B11" s="21">
        <f>Bisp!AV2</f>
        <v>37591</v>
      </c>
      <c r="C11" t="str">
        <f>Bisp!AV3</f>
        <v>Gullandsgården</v>
      </c>
      <c r="D11" t="str">
        <f>Bisp!AV4</f>
        <v>Amager</v>
      </c>
      <c r="E11" t="str">
        <f>Bisp!AV5</f>
        <v>Gullandsgade 29</v>
      </c>
      <c r="F11">
        <f>Bisp!AV6</f>
        <v>2300</v>
      </c>
      <c r="G11" t="str">
        <f>Bisp!AV7</f>
        <v>København S</v>
      </c>
      <c r="H11" t="str">
        <f>Bisp!AV8</f>
        <v>32 59 82 25</v>
      </c>
      <c r="I11" t="str">
        <f>Bisp!AV9</f>
        <v>k480@buf.kk.dk</v>
      </c>
      <c r="J11" t="str">
        <f>Bisp!AV10</f>
        <v>Anne-Gitte Kleis</v>
      </c>
      <c r="K11">
        <f>Bisp!AV11</f>
        <v>32500053</v>
      </c>
      <c r="L11">
        <f>Bisp!AV12</f>
        <v>0</v>
      </c>
      <c r="M11" t="str">
        <f>Bisp!AV13</f>
        <v>37591@buf.kk.dk</v>
      </c>
      <c r="N11" t="s">
        <v>1992</v>
      </c>
      <c r="O11">
        <f>Bisp!AV15</f>
        <v>21</v>
      </c>
      <c r="P11">
        <f>Bisp!AV16</f>
        <v>0</v>
      </c>
      <c r="Q11">
        <f>Bisp!AV17</f>
        <v>32</v>
      </c>
      <c r="R11">
        <f>Bisp!AV18</f>
        <v>0</v>
      </c>
      <c r="S11">
        <f>Bisp!AV19</f>
        <v>0</v>
      </c>
      <c r="T11">
        <f>Bisp!AV20</f>
        <v>0</v>
      </c>
      <c r="U11">
        <f>Bisp!AV21</f>
        <v>0</v>
      </c>
      <c r="V11" t="str">
        <f>Bisp!AV22</f>
        <v>nej</v>
      </c>
      <c r="W11">
        <f>Bisp!AV23</f>
        <v>0</v>
      </c>
      <c r="X11">
        <f>Bisp!AV24</f>
        <v>0</v>
      </c>
      <c r="Y11">
        <f>Bisp!AV25</f>
        <v>5</v>
      </c>
      <c r="Z11">
        <f>Bisp!AV26</f>
        <v>5</v>
      </c>
      <c r="AA11">
        <f>Bisp!AV27</f>
        <v>5</v>
      </c>
      <c r="AB11">
        <f>Bisp!AV28</f>
        <v>5</v>
      </c>
      <c r="AC11">
        <f>Bisp!AV29</f>
        <v>0</v>
      </c>
      <c r="AD11">
        <f>Bisp!AV30</f>
        <v>5</v>
      </c>
      <c r="AE11">
        <f>Bisp!AV31</f>
        <v>5</v>
      </c>
      <c r="AF11">
        <f>Bisp!AV32</f>
        <v>5</v>
      </c>
      <c r="AG11">
        <f>Bisp!AV33</f>
        <v>5</v>
      </c>
      <c r="AH11">
        <f>Bisp!AV34</f>
        <v>0</v>
      </c>
      <c r="AI11">
        <f>Bisp!AV35</f>
        <v>100000</v>
      </c>
      <c r="AJ11" s="16">
        <f>Bisp!AV36</f>
        <v>70000</v>
      </c>
      <c r="AK11">
        <f>Bisp!AV37</f>
        <v>0</v>
      </c>
      <c r="AL11" t="str">
        <f>Bisp!AV38</f>
        <v>ja</v>
      </c>
      <c r="AM11" t="str">
        <f>Bisp!AV39</f>
        <v>nej</v>
      </c>
      <c r="AN11" t="str">
        <f>Bisp!AV40</f>
        <v>Bylgja</v>
      </c>
      <c r="AO11">
        <f>Bisp!AV41</f>
        <v>1999</v>
      </c>
      <c r="AP11">
        <f>Bisp!AV42</f>
        <v>36</v>
      </c>
      <c r="AQ11">
        <f>Bisp!AV43</f>
        <v>0</v>
      </c>
      <c r="AR11">
        <f>Bisp!AV44</f>
        <v>0</v>
      </c>
      <c r="AS11" t="str">
        <f>Bisp!AV45</f>
        <v>hotelkøkkener og DGB</v>
      </c>
      <c r="AT11" t="str">
        <f>Bisp!AV46</f>
        <v>HRS, grundforløb 10 år</v>
      </c>
      <c r="AU11">
        <f>Bisp!AV47</f>
        <v>0</v>
      </c>
      <c r="AV11">
        <f>Bisp!AV48</f>
        <v>0</v>
      </c>
      <c r="AW11">
        <f>Bisp!AV49</f>
        <v>0</v>
      </c>
      <c r="AX11">
        <f>Bisp!AV50</f>
        <v>0</v>
      </c>
      <c r="AY11">
        <f>Bisp!AV51</f>
        <v>0</v>
      </c>
      <c r="AZ11">
        <f>Bisp!AV52</f>
        <v>0</v>
      </c>
      <c r="BA11">
        <f>Bisp!AV53</f>
        <v>0</v>
      </c>
      <c r="BB11">
        <f>Bisp!AV54</f>
        <v>88</v>
      </c>
      <c r="BC11">
        <f>Bisp!AV55</f>
        <v>88</v>
      </c>
      <c r="BD11">
        <f>Bisp!AV56</f>
        <v>1</v>
      </c>
      <c r="BE11">
        <f>Bisp!AV57</f>
        <v>1</v>
      </c>
      <c r="BF11" t="str">
        <f>Bisp!AV58</f>
        <v>nej</v>
      </c>
      <c r="BG11" t="str">
        <f>Bisp!AV59</f>
        <v>ja</v>
      </c>
      <c r="BH11" t="str">
        <f>Bisp!AV60</f>
        <v>ja</v>
      </c>
      <c r="BI11" t="str">
        <f>Bisp!AV61</f>
        <v>ja</v>
      </c>
      <c r="BJ11" t="str">
        <f>Bisp!AV62</f>
        <v>Gør det allerede</v>
      </c>
      <c r="BK11" t="str">
        <f>Bisp!AV63</f>
        <v>ja</v>
      </c>
      <c r="BL11">
        <f>Bisp!AV64</f>
        <v>0</v>
      </c>
      <c r="BM11" t="str">
        <f>Bisp!AV65</f>
        <v>ja</v>
      </c>
      <c r="BN11">
        <f>Bisp!AV66</f>
        <v>0</v>
      </c>
      <c r="BO11" t="str">
        <f>Bisp!AV67</f>
        <v>ja</v>
      </c>
      <c r="BP11">
        <f>Bisp!AV68</f>
        <v>0</v>
      </c>
      <c r="BQ11">
        <f>Bisp!AV69</f>
        <v>0</v>
      </c>
      <c r="BR11" t="str">
        <f>Bisp!AV70</f>
        <v>produktionskøkken</v>
      </c>
      <c r="BS11" t="str">
        <f>Bisp!AV71</f>
        <v>ja</v>
      </c>
      <c r="BT11">
        <f>Bisp!AV72</f>
        <v>0</v>
      </c>
      <c r="BU11">
        <f>Bisp!AV73</f>
        <v>0</v>
      </c>
      <c r="BV11" t="str">
        <f>Bisp!AV74</f>
        <v>nej</v>
      </c>
      <c r="BW11">
        <f>Bisp!AV75</f>
        <v>0</v>
      </c>
      <c r="BX11">
        <f>Bisp!AV76</f>
        <v>0</v>
      </c>
      <c r="BY11">
        <f>Bisp!AV77</f>
        <v>0</v>
      </c>
      <c r="BZ11">
        <f>Bisp!AV78</f>
        <v>0</v>
      </c>
      <c r="CA11">
        <f>Bisp!AV79</f>
        <v>0</v>
      </c>
      <c r="CB11">
        <f>Bisp!AV80</f>
        <v>0</v>
      </c>
      <c r="CC11">
        <f>Bisp!AV81</f>
        <v>0</v>
      </c>
      <c r="CD11">
        <f>Bisp!AV82</f>
        <v>0</v>
      </c>
      <c r="CE11">
        <f>Bisp!AV83</f>
        <v>0</v>
      </c>
      <c r="CF11" t="str">
        <f>Bisp!AV84</f>
        <v>Er godt i gang med at producere mad, afventer dog, havd der skal ske med de børn, der skal med skovbus</v>
      </c>
      <c r="CG11" t="str">
        <f>Bisp!AV85</f>
        <v>Mariah</v>
      </c>
      <c r="CH11" s="18" t="str">
        <f>Bisp!AV86</f>
        <v>31.03.09</v>
      </c>
      <c r="CI11">
        <f>Bisp!AV87</f>
        <v>0</v>
      </c>
      <c r="CJ11">
        <f>Bisp!AV88</f>
        <v>0</v>
      </c>
      <c r="CK11">
        <f>Bisp!AV89</f>
        <v>1</v>
      </c>
      <c r="CL11">
        <f>Bisp!AV90</f>
        <v>4</v>
      </c>
      <c r="CM11">
        <f>Bisp!AV91</f>
        <v>0</v>
      </c>
      <c r="CN11">
        <f>Bisp!AV92</f>
        <v>2</v>
      </c>
      <c r="CO11">
        <f>Bisp!AV93</f>
        <v>0</v>
      </c>
      <c r="CP11">
        <f>Bisp!AV94</f>
        <v>0</v>
      </c>
      <c r="CQ11">
        <f>Bisp!AV95</f>
        <v>0</v>
      </c>
      <c r="CR11">
        <f>Bisp!AV96</f>
        <v>0</v>
      </c>
      <c r="CS11">
        <f>Bisp!AV97</f>
        <v>0</v>
      </c>
      <c r="CT11">
        <f>Bisp!AV98</f>
        <v>2</v>
      </c>
      <c r="CU11">
        <f>Bisp!AV99</f>
        <v>0</v>
      </c>
      <c r="CV11">
        <f>Bisp!AV100</f>
        <v>1</v>
      </c>
      <c r="CW11">
        <f>Bisp!AV101</f>
        <v>0</v>
      </c>
      <c r="CX11">
        <f>Bisp!AV102</f>
        <v>0</v>
      </c>
      <c r="CY11">
        <f>Bisp!AV103</f>
        <v>2</v>
      </c>
      <c r="CZ11">
        <f>Bisp!AV104</f>
        <v>0</v>
      </c>
      <c r="DA11">
        <f>Bisp!AV105</f>
        <v>0</v>
      </c>
      <c r="DB11">
        <f>Bisp!AV106</f>
        <v>1</v>
      </c>
      <c r="DC11">
        <f>Bisp!AV107</f>
        <v>25</v>
      </c>
      <c r="DD11" t="str">
        <f>Bisp!AV108</f>
        <v>Miele professional</v>
      </c>
      <c r="DE11">
        <f>Bisp!AV109</f>
        <v>3</v>
      </c>
      <c r="DF11" t="str">
        <f>Bisp!AV110</f>
        <v>Ja</v>
      </c>
      <c r="DG11">
        <f>Bisp!AV111</f>
        <v>20</v>
      </c>
      <c r="DH11">
        <f>Bisp!AV112</f>
        <v>0</v>
      </c>
      <c r="DI11" t="str">
        <f>Bisp!AV113</f>
        <v>ja</v>
      </c>
      <c r="DJ11" t="str">
        <f>Bisp!AV114</f>
        <v>ja</v>
      </c>
      <c r="DK11">
        <f>Bisp!AV115</f>
        <v>2</v>
      </c>
      <c r="DL11" t="str">
        <f>Bisp!AV116</f>
        <v>God plads</v>
      </c>
      <c r="DM11">
        <f>Bisp!AV117</f>
        <v>0</v>
      </c>
      <c r="DN11">
        <f>Bisp!AV118</f>
        <v>0</v>
      </c>
      <c r="DO11" s="14" t="str">
        <f>VLOOKUP(MID(B11,1,5)*1,InstTyp!A:B,2,FALSE)</f>
        <v xml:space="preserve">Integrerede </v>
      </c>
      <c r="DP11" s="14" t="str">
        <f>VLOOKUP(MID(B11,1,5)*1,InstTyp!A:C,3,FALSE)</f>
        <v>Amager</v>
      </c>
      <c r="DQ11">
        <f>VLOOKUP(MID(B11,1,5)*1,'InstTyp-2'!E:BQ,7,FALSE)</f>
        <v>21</v>
      </c>
      <c r="DR11">
        <f>VLOOKUP(MID(B11,1,5)*1,'InstTyp-2'!E:BQ,8,FALSE)</f>
        <v>0</v>
      </c>
      <c r="DS11">
        <f>VLOOKUP(MID(B11,1,5)*1,'InstTyp-2'!E:BQ,9,FALSE)</f>
        <v>32</v>
      </c>
      <c r="DT11">
        <f>VLOOKUP(MID(B11,1,5)*1,'InstTyp-2'!E:BQ,10,FALSE)</f>
        <v>0</v>
      </c>
      <c r="DU11">
        <f>VLOOKUP(MID(B11,1,5)*1,'InstTyp-2'!E:BQ,11,FALSE)</f>
        <v>0</v>
      </c>
      <c r="DV11">
        <f>VLOOKUP(MID(B11,1,5)*1,'InstTyp-2'!E:BQ,12,FALSE)</f>
        <v>0</v>
      </c>
      <c r="DW11">
        <f>VLOOKUP(MID(B11,1,5)*1,'InstTyp-2'!E:BQ,13,FALSE)</f>
        <v>0</v>
      </c>
      <c r="DX11">
        <f>VLOOKUP(MID(B11,1,5)*1,'InstTyp-2'!E:BQ,14,FALSE)</f>
        <v>0</v>
      </c>
      <c r="DY11">
        <f>VLOOKUP(MID(B11,1,5)*1,'InstTyp-2'!E:BQ,15,FALSE)</f>
        <v>0</v>
      </c>
      <c r="DZ11">
        <f>VLOOKUP(MID(B11,1,5)*1,'InstTyp-2'!E:BQ,16,FALSE)</f>
        <v>0</v>
      </c>
      <c r="EA11">
        <f>VLOOKUP(MID(B11,1,5)*1,'InstTyp-2'!E:BQ,17,FALSE)</f>
        <v>0</v>
      </c>
      <c r="EB11">
        <f>VLOOKUP(MID(B11,1,5)*1,'InstTyp-2'!E:BQ,18,FALSE)</f>
        <v>0</v>
      </c>
      <c r="EC11">
        <f>VLOOKUP(MID(B11,1,5)*1,'InstTyp-2'!E:BQ,19,FALSE)</f>
        <v>0</v>
      </c>
      <c r="ED11">
        <f>VLOOKUP(MID(B11,1,5)*1,'InstTyp-2'!E:BQ,20,FALSE)</f>
        <v>0</v>
      </c>
      <c r="EE11" s="195">
        <f>VLOOKUP(MID(B11,1,5)*1,'Forplejning 2008'!A:C,3,FALSE)</f>
        <v>238837.46</v>
      </c>
      <c r="EF11" t="str">
        <f t="shared" si="0"/>
        <v>37591</v>
      </c>
      <c r="EG11" t="str">
        <f t="shared" si="1"/>
        <v/>
      </c>
      <c r="EH11">
        <f t="shared" si="2"/>
        <v>0</v>
      </c>
      <c r="EI11">
        <f t="shared" si="3"/>
        <v>0</v>
      </c>
      <c r="EJ11" t="e">
        <f>VLOOKUP(B11,Rekruttering!A:F,2,FALSE)</f>
        <v>#N/A</v>
      </c>
      <c r="EK11" t="e">
        <f>VLOOKUP(B11,Rekruttering!A:F,3,FALSE)</f>
        <v>#N/A</v>
      </c>
      <c r="EL11" t="e">
        <f>VLOOKUP(B11,Rekruttering!A:F,4,FALSE)</f>
        <v>#N/A</v>
      </c>
      <c r="EM11" t="e">
        <f>VLOOKUP(B11,Rekruttering!A:F,5,FALSE)</f>
        <v>#N/A</v>
      </c>
      <c r="EN11" t="e">
        <f>VLOOKUP(B11,Rekruttering!A:F,6,FALSE)</f>
        <v>#N/A</v>
      </c>
    </row>
    <row r="12" spans="1:144">
      <c r="A12" s="14">
        <f>Indre!G1</f>
        <v>0</v>
      </c>
      <c r="B12" s="21">
        <f>Indre!G2</f>
        <v>35257</v>
      </c>
      <c r="C12">
        <f>Indre!G3</f>
        <v>0</v>
      </c>
      <c r="D12" t="str">
        <f>Indre!G4</f>
        <v>Indre By</v>
      </c>
      <c r="E12" t="str">
        <f>Indre!G5</f>
        <v>Nørregade 37A</v>
      </c>
      <c r="F12">
        <f>Indre!G6</f>
        <v>1165</v>
      </c>
      <c r="G12" t="str">
        <f>Indre!G7</f>
        <v>København K</v>
      </c>
      <c r="H12" t="str">
        <f>Indre!G8</f>
        <v>33 12 35 92</v>
      </c>
      <c r="I12" t="str">
        <f>Indre!G9</f>
        <v>35257@buf.kk.dk</v>
      </c>
      <c r="J12" t="str">
        <f>Indre!G10</f>
        <v>Hanne Vibeke Clay</v>
      </c>
      <c r="K12">
        <f>Indre!G11</f>
        <v>35398199</v>
      </c>
      <c r="L12">
        <f>Indre!G12</f>
        <v>0</v>
      </c>
      <c r="M12" t="str">
        <f>Indre!G13</f>
        <v>35257@buf.kk.dk</v>
      </c>
      <c r="N12">
        <f>Indre!G14</f>
        <v>0</v>
      </c>
      <c r="O12">
        <f>Indre!G15</f>
        <v>0</v>
      </c>
      <c r="P12">
        <f>Indre!G16</f>
        <v>0</v>
      </c>
      <c r="Q12">
        <f>Indre!G17</f>
        <v>0</v>
      </c>
      <c r="R12">
        <f>Indre!G18</f>
        <v>0</v>
      </c>
      <c r="S12">
        <f>Indre!G19</f>
        <v>0</v>
      </c>
      <c r="T12">
        <f>Indre!G20</f>
        <v>0</v>
      </c>
      <c r="U12">
        <f>Indre!G21</f>
        <v>0</v>
      </c>
      <c r="V12">
        <f>Indre!G22</f>
        <v>0</v>
      </c>
      <c r="W12">
        <f>Indre!G23</f>
        <v>0</v>
      </c>
      <c r="X12">
        <f>Indre!G24</f>
        <v>0</v>
      </c>
      <c r="Y12">
        <f>Indre!G25</f>
        <v>0</v>
      </c>
      <c r="Z12">
        <f>Indre!G26</f>
        <v>0</v>
      </c>
      <c r="AA12">
        <f>Indre!G27</f>
        <v>0</v>
      </c>
      <c r="AB12">
        <f>Indre!G28</f>
        <v>0</v>
      </c>
      <c r="AC12">
        <f>Indre!G29</f>
        <v>0</v>
      </c>
      <c r="AD12">
        <f>Indre!G30</f>
        <v>0</v>
      </c>
      <c r="AE12">
        <f>Indre!G31</f>
        <v>0</v>
      </c>
      <c r="AF12">
        <f>Indre!G32</f>
        <v>0</v>
      </c>
      <c r="AG12">
        <f>Indre!G33</f>
        <v>0</v>
      </c>
      <c r="AH12">
        <f>Indre!G34</f>
        <v>0</v>
      </c>
      <c r="AI12">
        <f>Indre!G35</f>
        <v>0</v>
      </c>
      <c r="AJ12">
        <f>Indre!G36</f>
        <v>0</v>
      </c>
      <c r="AK12">
        <f>Indre!G37</f>
        <v>0</v>
      </c>
      <c r="AL12">
        <f>Indre!G38</f>
        <v>0</v>
      </c>
      <c r="AM12">
        <f>Indre!G39</f>
        <v>0</v>
      </c>
      <c r="AN12">
        <f>Indre!G40</f>
        <v>0</v>
      </c>
      <c r="AO12">
        <f>Indre!G41</f>
        <v>0</v>
      </c>
      <c r="AP12">
        <f>Indre!G42</f>
        <v>0</v>
      </c>
      <c r="AQ12">
        <f>Indre!G43</f>
        <v>0</v>
      </c>
      <c r="AR12">
        <f>Indre!G44</f>
        <v>0</v>
      </c>
      <c r="AS12">
        <f>Indre!G45</f>
        <v>0</v>
      </c>
      <c r="AT12">
        <f>Indre!G46</f>
        <v>0</v>
      </c>
      <c r="AU12">
        <f>Indre!G47</f>
        <v>0</v>
      </c>
      <c r="AV12">
        <f>Indre!G48</f>
        <v>0</v>
      </c>
      <c r="AW12">
        <f>Indre!G49</f>
        <v>0</v>
      </c>
      <c r="AX12">
        <f>Indre!G50</f>
        <v>0</v>
      </c>
      <c r="AY12">
        <f>Indre!G51</f>
        <v>0</v>
      </c>
      <c r="AZ12">
        <f>Indre!G52</f>
        <v>0</v>
      </c>
      <c r="BA12">
        <f>Indre!G53</f>
        <v>0</v>
      </c>
      <c r="BB12">
        <f>Indre!G54</f>
        <v>0</v>
      </c>
      <c r="BC12">
        <f>Indre!G55</f>
        <v>0</v>
      </c>
      <c r="BD12">
        <f>Indre!G56</f>
        <v>0</v>
      </c>
      <c r="BE12">
        <f>Indre!G57</f>
        <v>0</v>
      </c>
      <c r="BF12">
        <f>Indre!G58</f>
        <v>0</v>
      </c>
      <c r="BG12">
        <f>Indre!G59</f>
        <v>0</v>
      </c>
      <c r="BH12">
        <f>Indre!G60</f>
        <v>0</v>
      </c>
      <c r="BI12">
        <f>Indre!G61</f>
        <v>0</v>
      </c>
      <c r="BJ12">
        <f>Indre!G62</f>
        <v>0</v>
      </c>
      <c r="BK12">
        <f>Indre!G63</f>
        <v>0</v>
      </c>
      <c r="BL12">
        <f>Indre!G64</f>
        <v>0</v>
      </c>
      <c r="BM12">
        <f>Indre!G65</f>
        <v>0</v>
      </c>
      <c r="BN12">
        <f>Indre!G66</f>
        <v>0</v>
      </c>
      <c r="BO12">
        <f>Indre!G67</f>
        <v>0</v>
      </c>
      <c r="BP12">
        <f>Indre!G68</f>
        <v>0</v>
      </c>
      <c r="BQ12">
        <f>Indre!G69</f>
        <v>0</v>
      </c>
      <c r="BR12">
        <f>Indre!G70</f>
        <v>0</v>
      </c>
      <c r="BS12">
        <f>Indre!G71</f>
        <v>0</v>
      </c>
      <c r="BT12">
        <f>Indre!G72</f>
        <v>0</v>
      </c>
      <c r="BU12">
        <f>Indre!G73</f>
        <v>0</v>
      </c>
      <c r="BV12">
        <f>Indre!G74</f>
        <v>0</v>
      </c>
      <c r="BW12">
        <f>Indre!G75</f>
        <v>0</v>
      </c>
      <c r="BX12">
        <f>Indre!G76</f>
        <v>0</v>
      </c>
      <c r="BY12">
        <f>Indre!G77</f>
        <v>0</v>
      </c>
      <c r="BZ12">
        <f>Indre!G78</f>
        <v>0</v>
      </c>
      <c r="CA12">
        <f>Indre!G79</f>
        <v>0</v>
      </c>
      <c r="CB12">
        <f>Indre!G80</f>
        <v>0</v>
      </c>
      <c r="CC12">
        <f>Indre!G81</f>
        <v>0</v>
      </c>
      <c r="CD12">
        <f>Indre!G82</f>
        <v>0</v>
      </c>
      <c r="CE12">
        <f>Indre!G83</f>
        <v>0</v>
      </c>
      <c r="CF12">
        <f>Indre!G84</f>
        <v>0</v>
      </c>
      <c r="CG12">
        <f>Indre!G85</f>
        <v>0</v>
      </c>
      <c r="CH12">
        <f>Indre!G86</f>
        <v>0</v>
      </c>
      <c r="CI12">
        <f>Indre!G87</f>
        <v>0</v>
      </c>
      <c r="CJ12">
        <f>Indre!G88</f>
        <v>0</v>
      </c>
      <c r="CK12">
        <f>Indre!G89</f>
        <v>0</v>
      </c>
      <c r="CL12">
        <f>Indre!G90</f>
        <v>0</v>
      </c>
      <c r="CM12">
        <f>Indre!G91</f>
        <v>0</v>
      </c>
      <c r="CN12">
        <f>Indre!G92</f>
        <v>0</v>
      </c>
      <c r="CO12">
        <f>Indre!G93</f>
        <v>0</v>
      </c>
      <c r="CP12">
        <f>Indre!G94</f>
        <v>0</v>
      </c>
      <c r="CQ12">
        <f>Indre!G95</f>
        <v>0</v>
      </c>
      <c r="CR12">
        <f>Indre!G96</f>
        <v>0</v>
      </c>
      <c r="CS12">
        <f>Indre!G97</f>
        <v>0</v>
      </c>
      <c r="CT12">
        <f>Indre!G98</f>
        <v>0</v>
      </c>
      <c r="CU12">
        <f>Indre!G99</f>
        <v>0</v>
      </c>
      <c r="CV12">
        <f>Indre!G100</f>
        <v>0</v>
      </c>
      <c r="CW12">
        <f>Indre!G101</f>
        <v>0</v>
      </c>
      <c r="CX12">
        <f>Indre!G102</f>
        <v>0</v>
      </c>
      <c r="CY12">
        <f>Indre!G103</f>
        <v>0</v>
      </c>
      <c r="CZ12">
        <f>Indre!G104</f>
        <v>0</v>
      </c>
      <c r="DA12">
        <f>Indre!G105</f>
        <v>0</v>
      </c>
      <c r="DB12">
        <f>Indre!G106</f>
        <v>0</v>
      </c>
      <c r="DC12">
        <f>Indre!G107</f>
        <v>0</v>
      </c>
      <c r="DD12">
        <f>Indre!G108</f>
        <v>0</v>
      </c>
      <c r="DE12">
        <f>Indre!G109</f>
        <v>0</v>
      </c>
      <c r="DF12">
        <f>Indre!G110</f>
        <v>0</v>
      </c>
      <c r="DG12">
        <f>Indre!G111</f>
        <v>0</v>
      </c>
      <c r="DH12">
        <f>Indre!G112</f>
        <v>0</v>
      </c>
      <c r="DI12">
        <f>Indre!G113</f>
        <v>0</v>
      </c>
      <c r="DJ12">
        <f>Indre!G114</f>
        <v>0</v>
      </c>
      <c r="DK12">
        <f>Indre!G115</f>
        <v>0</v>
      </c>
      <c r="DL12">
        <f>Indre!G116</f>
        <v>0</v>
      </c>
      <c r="DM12">
        <f>Indre!G117</f>
        <v>0</v>
      </c>
      <c r="DN12">
        <f>Indre!G118</f>
        <v>0</v>
      </c>
      <c r="DO12" s="14" t="str">
        <f>VLOOKUP(MID(B12,1,5)*1,InstTyp!A:B,2,FALSE)</f>
        <v>Vuggestuer</v>
      </c>
      <c r="DP12" s="14" t="str">
        <f>VLOOKUP(MID(B12,1,5)*1,InstTyp!A:C,3,FALSE)</f>
        <v>Indre By</v>
      </c>
      <c r="DQ12">
        <f>VLOOKUP(MID(B12,1,5)*1,'InstTyp-2'!E:BQ,7,FALSE)</f>
        <v>46</v>
      </c>
      <c r="DR12">
        <f>VLOOKUP(MID(B12,1,5)*1,'InstTyp-2'!E:BQ,8,FALSE)</f>
        <v>0</v>
      </c>
      <c r="DS12">
        <f>VLOOKUP(MID(B12,1,5)*1,'InstTyp-2'!E:BQ,9,FALSE)</f>
        <v>0</v>
      </c>
      <c r="DT12">
        <f>VLOOKUP(MID(B12,1,5)*1,'InstTyp-2'!E:BQ,10,FALSE)</f>
        <v>0</v>
      </c>
      <c r="DU12">
        <f>VLOOKUP(MID(B12,1,5)*1,'InstTyp-2'!E:BQ,11,FALSE)</f>
        <v>0</v>
      </c>
      <c r="DV12">
        <f>VLOOKUP(MID(B12,1,5)*1,'InstTyp-2'!E:BQ,12,FALSE)</f>
        <v>0</v>
      </c>
      <c r="DW12">
        <f>VLOOKUP(MID(B12,1,5)*1,'InstTyp-2'!E:BQ,13,FALSE)</f>
        <v>0</v>
      </c>
      <c r="DX12">
        <f>VLOOKUP(MID(B12,1,5)*1,'InstTyp-2'!E:BQ,14,FALSE)</f>
        <v>0</v>
      </c>
      <c r="DY12">
        <f>VLOOKUP(MID(B12,1,5)*1,'InstTyp-2'!E:BQ,15,FALSE)</f>
        <v>0</v>
      </c>
      <c r="DZ12">
        <f>VLOOKUP(MID(B12,1,5)*1,'InstTyp-2'!E:BQ,16,FALSE)</f>
        <v>0</v>
      </c>
      <c r="EA12">
        <f>VLOOKUP(MID(B12,1,5)*1,'InstTyp-2'!E:BQ,17,FALSE)</f>
        <v>0</v>
      </c>
      <c r="EB12">
        <f>VLOOKUP(MID(B12,1,5)*1,'InstTyp-2'!E:BQ,18,FALSE)</f>
        <v>0</v>
      </c>
      <c r="EC12">
        <f>VLOOKUP(MID(B12,1,5)*1,'InstTyp-2'!E:BQ,19,FALSE)</f>
        <v>0</v>
      </c>
      <c r="ED12">
        <f>VLOOKUP(MID(B12,1,5)*1,'InstTyp-2'!E:BQ,20,FALSE)</f>
        <v>0</v>
      </c>
      <c r="EE12" s="195">
        <f>VLOOKUP(MID(B12,1,5)*1,'Forplejning 2008'!A:C,3,FALSE)</f>
        <v>160305.19</v>
      </c>
      <c r="EF12" t="str">
        <f t="shared" si="0"/>
        <v>35257</v>
      </c>
      <c r="EG12" t="str">
        <f t="shared" si="1"/>
        <v/>
      </c>
      <c r="EH12">
        <f t="shared" si="2"/>
        <v>0</v>
      </c>
      <c r="EI12">
        <f t="shared" si="3"/>
        <v>0</v>
      </c>
      <c r="EJ12" t="e">
        <f>VLOOKUP(B12,Rekruttering!A:F,2,FALSE)</f>
        <v>#N/A</v>
      </c>
      <c r="EK12" t="e">
        <f>VLOOKUP(B12,Rekruttering!A:F,3,FALSE)</f>
        <v>#N/A</v>
      </c>
      <c r="EL12" t="e">
        <f>VLOOKUP(B12,Rekruttering!A:F,4,FALSE)</f>
        <v>#N/A</v>
      </c>
      <c r="EM12" t="e">
        <f>VLOOKUP(B12,Rekruttering!A:F,5,FALSE)</f>
        <v>#N/A</v>
      </c>
      <c r="EN12" t="e">
        <f>VLOOKUP(B12,Rekruttering!A:F,6,FALSE)</f>
        <v>#N/A</v>
      </c>
    </row>
    <row r="13" spans="1:144">
      <c r="A13" s="14" t="str">
        <f>Indre!J1</f>
        <v>x</v>
      </c>
      <c r="B13" s="21">
        <f>Indre!J2</f>
        <v>35282</v>
      </c>
      <c r="C13" t="s">
        <v>5626</v>
      </c>
      <c r="D13" t="str">
        <f>Indre!J4</f>
        <v>Indre By</v>
      </c>
      <c r="E13" t="str">
        <f>Indre!J5</f>
        <v>Sølvgade 83</v>
      </c>
      <c r="F13">
        <f>Indre!J6</f>
        <v>1307</v>
      </c>
      <c r="G13" t="str">
        <f>Indre!J7</f>
        <v>København K</v>
      </c>
      <c r="H13" t="str">
        <f>Indre!J8</f>
        <v>33 15 08 04</v>
      </c>
      <c r="I13" t="str">
        <f>Indre!J9</f>
        <v>35282@buf.kk.dk</v>
      </c>
      <c r="J13" t="str">
        <f>Indre!J10</f>
        <v>Grethe Porsgaard (Kollektiv ledelse)</v>
      </c>
      <c r="K13">
        <f>Indre!J11</f>
        <v>33230138</v>
      </c>
      <c r="L13">
        <f>Indre!J12</f>
        <v>0</v>
      </c>
      <c r="M13" t="str">
        <f>Indre!J13</f>
        <v>35282@buf.kk.dk</v>
      </c>
      <c r="N13" t="s">
        <v>1993</v>
      </c>
      <c r="O13">
        <f>Indre!J15</f>
        <v>0</v>
      </c>
      <c r="P13">
        <f>Indre!J16</f>
        <v>0</v>
      </c>
      <c r="Q13">
        <f>Indre!J17</f>
        <v>0</v>
      </c>
      <c r="R13">
        <f>Indre!J18</f>
        <v>0</v>
      </c>
      <c r="S13">
        <f>Indre!J19</f>
        <v>0</v>
      </c>
      <c r="T13">
        <f>Indre!J20</f>
        <v>0</v>
      </c>
      <c r="U13">
        <f>Indre!J21</f>
        <v>0</v>
      </c>
      <c r="V13">
        <f>Indre!J22</f>
        <v>0</v>
      </c>
      <c r="W13">
        <f>Indre!J23</f>
        <v>0</v>
      </c>
      <c r="X13">
        <f>Indre!J24</f>
        <v>0</v>
      </c>
      <c r="Y13">
        <f>Indre!J25</f>
        <v>5</v>
      </c>
      <c r="Z13">
        <f>Indre!J26</f>
        <v>5</v>
      </c>
      <c r="AA13">
        <f>Indre!J27</f>
        <v>5</v>
      </c>
      <c r="AB13">
        <f>Indre!J28</f>
        <v>5</v>
      </c>
      <c r="AC13">
        <f>Indre!J29</f>
        <v>0</v>
      </c>
      <c r="AD13">
        <f>Indre!J30</f>
        <v>0</v>
      </c>
      <c r="AE13">
        <f>Indre!J31</f>
        <v>0</v>
      </c>
      <c r="AF13">
        <f>Indre!J32</f>
        <v>0</v>
      </c>
      <c r="AG13">
        <f>Indre!J33</f>
        <v>0</v>
      </c>
      <c r="AH13">
        <f>Indre!J34</f>
        <v>0</v>
      </c>
      <c r="AI13">
        <f>Indre!J35</f>
        <v>90000</v>
      </c>
      <c r="AJ13">
        <f>Indre!J36</f>
        <v>0</v>
      </c>
      <c r="AK13">
        <f>Indre!J37</f>
        <v>0</v>
      </c>
      <c r="AL13" t="str">
        <f>Indre!J38</f>
        <v>Ja</v>
      </c>
      <c r="AM13">
        <f>Indre!J39</f>
        <v>0</v>
      </c>
      <c r="AN13" t="str">
        <f>Indre!J40</f>
        <v>Lisbeth Porsbøl</v>
      </c>
      <c r="AO13">
        <f>Indre!J41</f>
        <v>2008</v>
      </c>
      <c r="AP13">
        <f>Indre!J42</f>
        <v>20</v>
      </c>
      <c r="AQ13">
        <f>Indre!J43</f>
        <v>0</v>
      </c>
      <c r="AR13" t="str">
        <f>Indre!J44</f>
        <v>professionsbachelor fra Suhrs</v>
      </c>
      <c r="AS13" t="str">
        <f>Indre!J45</f>
        <v>god maderfaring</v>
      </c>
      <c r="AT13">
        <f>Indre!J46</f>
        <v>0</v>
      </c>
      <c r="AU13">
        <f>Indre!J47</f>
        <v>0</v>
      </c>
      <c r="AV13">
        <f>Indre!J48</f>
        <v>0</v>
      </c>
      <c r="AW13">
        <f>Indre!J49</f>
        <v>0</v>
      </c>
      <c r="AX13">
        <f>Indre!J50</f>
        <v>0</v>
      </c>
      <c r="AY13">
        <f>Indre!J51</f>
        <v>0</v>
      </c>
      <c r="AZ13">
        <f>Indre!J52</f>
        <v>0</v>
      </c>
      <c r="BA13">
        <f>Indre!J53</f>
        <v>0</v>
      </c>
      <c r="BB13">
        <f>Indre!J54</f>
        <v>90</v>
      </c>
      <c r="BC13">
        <f>Indre!J55</f>
        <v>0</v>
      </c>
      <c r="BD13">
        <f>Indre!J56</f>
        <v>2</v>
      </c>
      <c r="BE13">
        <f>Indre!J57</f>
        <v>0</v>
      </c>
      <c r="BF13" t="str">
        <f>Indre!J58</f>
        <v>Ja</v>
      </c>
      <c r="BG13" t="str">
        <f>Indre!J59</f>
        <v>Nej</v>
      </c>
      <c r="BH13" t="str">
        <f>Indre!J60</f>
        <v>Ja</v>
      </c>
      <c r="BI13" t="str">
        <f>Indre!J61</f>
        <v>Ja</v>
      </c>
      <c r="BJ13">
        <f>Indre!J62</f>
        <v>0</v>
      </c>
      <c r="BK13" t="str">
        <f>Indre!J63</f>
        <v>Ja</v>
      </c>
      <c r="BL13">
        <f>Indre!J64</f>
        <v>0</v>
      </c>
      <c r="BM13" t="str">
        <f>Indre!J65</f>
        <v>Ja</v>
      </c>
      <c r="BN13">
        <f>Indre!J66</f>
        <v>0</v>
      </c>
      <c r="BO13" t="str">
        <f>Indre!J67</f>
        <v>Ja</v>
      </c>
      <c r="BP13">
        <f>Indre!J68</f>
        <v>0</v>
      </c>
      <c r="BQ13">
        <f>Indre!J69</f>
        <v>0</v>
      </c>
      <c r="BR13" t="str">
        <f>Indre!J70</f>
        <v>produktionskøkken</v>
      </c>
      <c r="BS13" t="str">
        <f>Indre!J71</f>
        <v>Ja</v>
      </c>
      <c r="BT13">
        <f>Indre!J72</f>
        <v>0</v>
      </c>
      <c r="BU13">
        <f>Indre!J73</f>
        <v>0</v>
      </c>
      <c r="BV13">
        <f>Indre!J74</f>
        <v>0</v>
      </c>
      <c r="BW13">
        <f>Indre!J75</f>
        <v>0</v>
      </c>
      <c r="BX13">
        <f>Indre!J76</f>
        <v>0</v>
      </c>
      <c r="BY13">
        <f>Indre!J77</f>
        <v>0</v>
      </c>
      <c r="BZ13">
        <f>Indre!J78</f>
        <v>0</v>
      </c>
      <c r="CA13">
        <f>Indre!J79</f>
        <v>0</v>
      </c>
      <c r="CB13">
        <f>Indre!J80</f>
        <v>0</v>
      </c>
      <c r="CC13">
        <f>Indre!J81</f>
        <v>0</v>
      </c>
      <c r="CD13">
        <f>Indre!J82</f>
        <v>0</v>
      </c>
      <c r="CE13">
        <f>Indre!J83</f>
        <v>0</v>
      </c>
      <c r="CF13">
        <f>Indre!J84</f>
        <v>0</v>
      </c>
      <c r="CG13" t="str">
        <f>Indre!J85</f>
        <v>Cathrine Joachim Jerrik</v>
      </c>
      <c r="CH13" s="18" t="str">
        <f>Indre!J86</f>
        <v>6.4.2009</v>
      </c>
      <c r="CI13">
        <f>Indre!J87</f>
        <v>0</v>
      </c>
      <c r="CJ13">
        <f>Indre!J88</f>
        <v>1</v>
      </c>
      <c r="CK13">
        <f>Indre!J89</f>
        <v>0</v>
      </c>
      <c r="CL13">
        <f>Indre!J90</f>
        <v>0</v>
      </c>
      <c r="CM13">
        <f>Indre!J91</f>
        <v>0</v>
      </c>
      <c r="CN13">
        <f>Indre!J92</f>
        <v>0</v>
      </c>
      <c r="CO13">
        <f>Indre!J93</f>
        <v>0</v>
      </c>
      <c r="CP13">
        <f>Indre!J94</f>
        <v>0</v>
      </c>
      <c r="CQ13">
        <f>Indre!J95</f>
        <v>0</v>
      </c>
      <c r="CR13">
        <f>Indre!J96</f>
        <v>1</v>
      </c>
      <c r="CS13">
        <f>Indre!J97</f>
        <v>0</v>
      </c>
      <c r="CT13">
        <f>Indre!J98</f>
        <v>0</v>
      </c>
      <c r="CU13">
        <f>Indre!J99</f>
        <v>1</v>
      </c>
      <c r="CV13">
        <f>Indre!J100</f>
        <v>0</v>
      </c>
      <c r="CW13">
        <f>Indre!J101</f>
        <v>0</v>
      </c>
      <c r="CX13">
        <f>Indre!J102</f>
        <v>0</v>
      </c>
      <c r="CY13">
        <f>Indre!J103</f>
        <v>0</v>
      </c>
      <c r="CZ13">
        <f>Indre!J104</f>
        <v>0</v>
      </c>
      <c r="DA13">
        <f>Indre!J105</f>
        <v>1</v>
      </c>
      <c r="DB13">
        <f>Indre!J106</f>
        <v>1</v>
      </c>
      <c r="DC13">
        <f>Indre!J107</f>
        <v>20</v>
      </c>
      <c r="DD13" t="str">
        <f>Indre!J108</f>
        <v>Miele</v>
      </c>
      <c r="DE13">
        <f>Indre!J109</f>
        <v>4</v>
      </c>
      <c r="DF13">
        <f>Indre!J110</f>
        <v>0</v>
      </c>
      <c r="DG13">
        <f>Indre!J111</f>
        <v>0</v>
      </c>
      <c r="DH13">
        <f>Indre!J112</f>
        <v>0</v>
      </c>
      <c r="DI13" t="str">
        <f>Indre!J113</f>
        <v>Ja</v>
      </c>
      <c r="DJ13">
        <f>Indre!J114</f>
        <v>0</v>
      </c>
      <c r="DK13">
        <f>Indre!J115</f>
        <v>2</v>
      </c>
      <c r="DL13" t="str">
        <f>Indre!J116</f>
        <v>Begrænset</v>
      </c>
      <c r="DM13" t="str">
        <f>Indre!J117</f>
        <v>Mener selv de har rigeligt med lagerplads, vil hellere købe ind ofte, så de får friske varer</v>
      </c>
      <c r="DN13">
        <f>Indre!J118</f>
        <v>0</v>
      </c>
      <c r="DO13" s="14" t="str">
        <f>VLOOKUP(MID(B13,1,5)*1,InstTyp!A:B,2,FALSE)</f>
        <v>Vuggestuer</v>
      </c>
      <c r="DP13" s="14" t="str">
        <f>VLOOKUP(MID(B13,1,5)*1,InstTyp!A:C,3,FALSE)</f>
        <v>Indre By</v>
      </c>
      <c r="DQ13">
        <f>VLOOKUP(MID(B13,1,5)*1,'InstTyp-2'!E:BQ,7,FALSE)</f>
        <v>20</v>
      </c>
      <c r="DR13">
        <f>VLOOKUP(MID(B13,1,5)*1,'InstTyp-2'!E:BQ,8,FALSE)</f>
        <v>0</v>
      </c>
      <c r="DS13">
        <f>VLOOKUP(MID(B13,1,5)*1,'InstTyp-2'!E:BQ,9,FALSE)</f>
        <v>0</v>
      </c>
      <c r="DT13">
        <f>VLOOKUP(MID(B13,1,5)*1,'InstTyp-2'!E:BQ,10,FALSE)</f>
        <v>0</v>
      </c>
      <c r="DU13">
        <f>VLOOKUP(MID(B13,1,5)*1,'InstTyp-2'!E:BQ,11,FALSE)</f>
        <v>0</v>
      </c>
      <c r="DV13">
        <f>VLOOKUP(MID(B13,1,5)*1,'InstTyp-2'!E:BQ,12,FALSE)</f>
        <v>0</v>
      </c>
      <c r="DW13">
        <f>VLOOKUP(MID(B13,1,5)*1,'InstTyp-2'!E:BQ,13,FALSE)</f>
        <v>0</v>
      </c>
      <c r="DX13">
        <f>VLOOKUP(MID(B13,1,5)*1,'InstTyp-2'!E:BQ,14,FALSE)</f>
        <v>0</v>
      </c>
      <c r="DY13">
        <f>VLOOKUP(MID(B13,1,5)*1,'InstTyp-2'!E:BQ,15,FALSE)</f>
        <v>0</v>
      </c>
      <c r="DZ13">
        <f>VLOOKUP(MID(B13,1,5)*1,'InstTyp-2'!E:BQ,16,FALSE)</f>
        <v>0</v>
      </c>
      <c r="EA13">
        <f>VLOOKUP(MID(B13,1,5)*1,'InstTyp-2'!E:BQ,17,FALSE)</f>
        <v>0</v>
      </c>
      <c r="EB13">
        <f>VLOOKUP(MID(B13,1,5)*1,'InstTyp-2'!E:BQ,18,FALSE)</f>
        <v>0</v>
      </c>
      <c r="EC13">
        <f>VLOOKUP(MID(B13,1,5)*1,'InstTyp-2'!E:BQ,19,FALSE)</f>
        <v>0</v>
      </c>
      <c r="ED13">
        <f>VLOOKUP(MID(B13,1,5)*1,'InstTyp-2'!E:BQ,20,FALSE)</f>
        <v>0</v>
      </c>
      <c r="EE13" s="195">
        <f>VLOOKUP(MID(B13,1,5)*1,'Forplejning 2008'!A:C,3,FALSE)</f>
        <v>72634.080000000002</v>
      </c>
      <c r="EF13" t="str">
        <f t="shared" si="0"/>
        <v>35282</v>
      </c>
      <c r="EG13" t="str">
        <f t="shared" si="1"/>
        <v/>
      </c>
      <c r="EH13">
        <f t="shared" si="2"/>
        <v>0</v>
      </c>
      <c r="EI13">
        <f t="shared" si="3"/>
        <v>0</v>
      </c>
      <c r="EJ13" t="e">
        <f>VLOOKUP(B13,Rekruttering!A:F,2,FALSE)</f>
        <v>#N/A</v>
      </c>
      <c r="EK13" t="e">
        <f>VLOOKUP(B13,Rekruttering!A:F,3,FALSE)</f>
        <v>#N/A</v>
      </c>
      <c r="EL13" t="e">
        <f>VLOOKUP(B13,Rekruttering!A:F,4,FALSE)</f>
        <v>#N/A</v>
      </c>
      <c r="EM13" t="e">
        <f>VLOOKUP(B13,Rekruttering!A:F,5,FALSE)</f>
        <v>#N/A</v>
      </c>
      <c r="EN13" t="e">
        <f>VLOOKUP(B13,Rekruttering!A:F,6,FALSE)</f>
        <v>#N/A</v>
      </c>
    </row>
    <row r="14" spans="1:144">
      <c r="A14" s="14">
        <f>Indre!Q1</f>
        <v>0</v>
      </c>
      <c r="B14" s="21">
        <f>Indre!Q2</f>
        <v>35434</v>
      </c>
      <c r="C14" t="str">
        <f>Indre!Q3</f>
        <v>Garnisons Sogns Menighedsbørnehave</v>
      </c>
      <c r="D14" t="str">
        <f>Indre!Q4</f>
        <v>Indre By</v>
      </c>
      <c r="E14" t="str">
        <f>Indre!Q5</f>
        <v>Sankt Annæ Plads 4</v>
      </c>
      <c r="F14">
        <f>Indre!Q6</f>
        <v>1250</v>
      </c>
      <c r="G14" t="str">
        <f>Indre!Q7</f>
        <v>København K</v>
      </c>
      <c r="H14" t="str">
        <f>Indre!Q8</f>
        <v>33 13 22 45</v>
      </c>
      <c r="I14" t="str">
        <f>Indre!Q9</f>
        <v>35434@buf.kk.dk</v>
      </c>
      <c r="J14" t="str">
        <f>Indre!Q10</f>
        <v>Karen Poulsen-Hansen</v>
      </c>
      <c r="K14">
        <f>Indre!Q11</f>
        <v>0</v>
      </c>
      <c r="L14">
        <f>Indre!Q12</f>
        <v>0</v>
      </c>
      <c r="M14" t="str">
        <f>Indre!Q13</f>
        <v>35434@buf.kk.dk</v>
      </c>
      <c r="N14">
        <f>Indre!Q14</f>
        <v>0</v>
      </c>
      <c r="O14">
        <f>Indre!Q15</f>
        <v>0</v>
      </c>
      <c r="P14">
        <f>Indre!Q16</f>
        <v>0</v>
      </c>
      <c r="Q14">
        <f>Indre!Q17</f>
        <v>0</v>
      </c>
      <c r="R14">
        <f>Indre!Q18</f>
        <v>0</v>
      </c>
      <c r="S14">
        <f>Indre!Q19</f>
        <v>0</v>
      </c>
      <c r="T14">
        <f>Indre!Q20</f>
        <v>0</v>
      </c>
      <c r="U14">
        <f>Indre!Q21</f>
        <v>0</v>
      </c>
      <c r="V14">
        <f>Indre!Q22</f>
        <v>0</v>
      </c>
      <c r="W14">
        <f>Indre!Q23</f>
        <v>0</v>
      </c>
      <c r="X14">
        <f>Indre!Q24</f>
        <v>0</v>
      </c>
      <c r="Y14">
        <f>Indre!Q25</f>
        <v>0</v>
      </c>
      <c r="Z14">
        <f>Indre!Q26</f>
        <v>0</v>
      </c>
      <c r="AA14">
        <f>Indre!Q27</f>
        <v>0</v>
      </c>
      <c r="AB14">
        <f>Indre!Q28</f>
        <v>0</v>
      </c>
      <c r="AC14">
        <f>Indre!Q29</f>
        <v>0</v>
      </c>
      <c r="AD14">
        <f>Indre!Q30</f>
        <v>0</v>
      </c>
      <c r="AE14">
        <f>Indre!Q31</f>
        <v>5</v>
      </c>
      <c r="AF14">
        <f>Indre!Q32</f>
        <v>0</v>
      </c>
      <c r="AG14">
        <f>Indre!Q33</f>
        <v>0</v>
      </c>
      <c r="AH14">
        <f>Indre!Q34</f>
        <v>0</v>
      </c>
      <c r="AI14">
        <f>Indre!Q35</f>
        <v>0</v>
      </c>
      <c r="AJ14">
        <f>Indre!Q36</f>
        <v>72000</v>
      </c>
      <c r="AK14">
        <f>Indre!Q37</f>
        <v>0</v>
      </c>
      <c r="AL14">
        <f>Indre!Q38</f>
        <v>0</v>
      </c>
      <c r="AM14">
        <f>Indre!Q39</f>
        <v>0</v>
      </c>
      <c r="AN14">
        <f>Indre!Q40</f>
        <v>0</v>
      </c>
      <c r="AO14">
        <f>Indre!Q41</f>
        <v>0</v>
      </c>
      <c r="AP14">
        <f>Indre!Q42</f>
        <v>0</v>
      </c>
      <c r="AQ14">
        <f>Indre!Q43</f>
        <v>0</v>
      </c>
      <c r="AR14">
        <f>Indre!Q44</f>
        <v>0</v>
      </c>
      <c r="AS14">
        <f>Indre!Q45</f>
        <v>0</v>
      </c>
      <c r="AT14">
        <f>Indre!Q46</f>
        <v>0</v>
      </c>
      <c r="AU14">
        <f>Indre!Q47</f>
        <v>0</v>
      </c>
      <c r="AV14">
        <f>Indre!Q48</f>
        <v>0</v>
      </c>
      <c r="AW14">
        <f>Indre!Q49</f>
        <v>0</v>
      </c>
      <c r="AX14">
        <f>Indre!Q50</f>
        <v>0</v>
      </c>
      <c r="AY14">
        <f>Indre!Q51</f>
        <v>0</v>
      </c>
      <c r="AZ14">
        <f>Indre!Q52</f>
        <v>0</v>
      </c>
      <c r="BA14">
        <f>Indre!Q53</f>
        <v>0</v>
      </c>
      <c r="BB14">
        <f>Indre!Q54</f>
        <v>0</v>
      </c>
      <c r="BC14">
        <f>Indre!Q55</f>
        <v>0</v>
      </c>
      <c r="BD14">
        <f>Indre!Q56</f>
        <v>0</v>
      </c>
      <c r="BE14">
        <f>Indre!Q57</f>
        <v>0</v>
      </c>
      <c r="BF14">
        <f>Indre!Q58</f>
        <v>0</v>
      </c>
      <c r="BG14">
        <f>Indre!Q59</f>
        <v>0</v>
      </c>
      <c r="BH14">
        <f>Indre!Q60</f>
        <v>0</v>
      </c>
      <c r="BI14">
        <f>Indre!Q61</f>
        <v>0</v>
      </c>
      <c r="BJ14">
        <f>Indre!Q62</f>
        <v>0</v>
      </c>
      <c r="BK14">
        <f>Indre!Q63</f>
        <v>0</v>
      </c>
      <c r="BL14">
        <f>Indre!Q64</f>
        <v>0</v>
      </c>
      <c r="BM14">
        <f>Indre!Q65</f>
        <v>0</v>
      </c>
      <c r="BN14">
        <f>Indre!Q66</f>
        <v>0</v>
      </c>
      <c r="BO14">
        <f>Indre!Q67</f>
        <v>0</v>
      </c>
      <c r="BP14">
        <f>Indre!Q68</f>
        <v>0</v>
      </c>
      <c r="BQ14">
        <f>Indre!Q69</f>
        <v>0</v>
      </c>
      <c r="BR14">
        <f>Indre!Q70</f>
        <v>0</v>
      </c>
      <c r="BS14">
        <f>Indre!Q71</f>
        <v>0</v>
      </c>
      <c r="BT14">
        <f>Indre!Q72</f>
        <v>0</v>
      </c>
      <c r="BU14">
        <f>Indre!Q73</f>
        <v>0</v>
      </c>
      <c r="BV14">
        <f>Indre!Q74</f>
        <v>0</v>
      </c>
      <c r="BW14">
        <f>Indre!Q75</f>
        <v>0</v>
      </c>
      <c r="BX14">
        <f>Indre!Q76</f>
        <v>0</v>
      </c>
      <c r="BY14">
        <f>Indre!Q77</f>
        <v>0</v>
      </c>
      <c r="BZ14">
        <f>Indre!Q78</f>
        <v>0</v>
      </c>
      <c r="CA14">
        <f>Indre!Q79</f>
        <v>0</v>
      </c>
      <c r="CB14">
        <f>Indre!Q80</f>
        <v>0</v>
      </c>
      <c r="CC14">
        <f>Indre!Q81</f>
        <v>0</v>
      </c>
      <c r="CD14">
        <f>Indre!Q82</f>
        <v>0</v>
      </c>
      <c r="CE14">
        <f>Indre!Q83</f>
        <v>0</v>
      </c>
      <c r="CF14">
        <f>Indre!Q84</f>
        <v>0</v>
      </c>
      <c r="CG14">
        <f>Indre!Q85</f>
        <v>0</v>
      </c>
      <c r="CH14" s="18">
        <f>Indre!Q86</f>
        <v>0</v>
      </c>
      <c r="CI14">
        <f>Indre!Q87</f>
        <v>0</v>
      </c>
      <c r="CJ14">
        <f>Indre!Q88</f>
        <v>0</v>
      </c>
      <c r="CK14">
        <f>Indre!Q89</f>
        <v>0</v>
      </c>
      <c r="CL14">
        <f>Indre!Q90</f>
        <v>0</v>
      </c>
      <c r="CM14">
        <f>Indre!Q91</f>
        <v>0</v>
      </c>
      <c r="CN14">
        <f>Indre!Q92</f>
        <v>0</v>
      </c>
      <c r="CO14">
        <f>Indre!Q93</f>
        <v>0</v>
      </c>
      <c r="CP14">
        <f>Indre!Q94</f>
        <v>0</v>
      </c>
      <c r="CQ14">
        <f>Indre!Q95</f>
        <v>0</v>
      </c>
      <c r="CR14">
        <f>Indre!Q96</f>
        <v>0</v>
      </c>
      <c r="CS14">
        <f>Indre!Q97</f>
        <v>0</v>
      </c>
      <c r="CT14">
        <f>Indre!Q98</f>
        <v>0</v>
      </c>
      <c r="CU14">
        <f>Indre!Q99</f>
        <v>0</v>
      </c>
      <c r="CV14">
        <f>Indre!Q100</f>
        <v>0</v>
      </c>
      <c r="CW14">
        <f>Indre!Q101</f>
        <v>0</v>
      </c>
      <c r="CX14">
        <f>Indre!Q102</f>
        <v>0</v>
      </c>
      <c r="CY14">
        <f>Indre!Q103</f>
        <v>0</v>
      </c>
      <c r="CZ14">
        <f>Indre!Q104</f>
        <v>0</v>
      </c>
      <c r="DA14">
        <f>Indre!Q105</f>
        <v>0</v>
      </c>
      <c r="DB14">
        <f>Indre!Q106</f>
        <v>0</v>
      </c>
      <c r="DC14">
        <f>Indre!Q107</f>
        <v>0</v>
      </c>
      <c r="DD14">
        <f>Indre!Q108</f>
        <v>0</v>
      </c>
      <c r="DE14">
        <f>Indre!Q109</f>
        <v>0</v>
      </c>
      <c r="DF14">
        <f>Indre!Q110</f>
        <v>0</v>
      </c>
      <c r="DG14">
        <f>Indre!Q111</f>
        <v>0</v>
      </c>
      <c r="DH14">
        <f>Indre!Q112</f>
        <v>0</v>
      </c>
      <c r="DI14">
        <f>Indre!Q113</f>
        <v>0</v>
      </c>
      <c r="DJ14">
        <f>Indre!Q114</f>
        <v>0</v>
      </c>
      <c r="DK14">
        <f>Indre!Q115</f>
        <v>0</v>
      </c>
      <c r="DL14">
        <f>Indre!Q116</f>
        <v>0</v>
      </c>
      <c r="DM14">
        <f>Indre!Q117</f>
        <v>0</v>
      </c>
      <c r="DN14">
        <f>Indre!Q118</f>
        <v>0</v>
      </c>
      <c r="DO14" s="14" t="str">
        <f>VLOOKUP(MID(B14,1,5)*1,InstTyp!A:B,2,FALSE)</f>
        <v>Børnehaver</v>
      </c>
      <c r="DP14" s="14" t="str">
        <f>VLOOKUP(MID(B14,1,5)*1,InstTyp!A:C,3,FALSE)</f>
        <v>Indre By</v>
      </c>
      <c r="DQ14">
        <f>VLOOKUP(MID(B14,1,5)*1,'InstTyp-2'!E:BQ,7,FALSE)</f>
        <v>0</v>
      </c>
      <c r="DR14">
        <f>VLOOKUP(MID(B14,1,5)*1,'InstTyp-2'!E:BQ,8,FALSE)</f>
        <v>7</v>
      </c>
      <c r="DS14">
        <f>VLOOKUP(MID(B14,1,5)*1,'InstTyp-2'!E:BQ,9,FALSE)</f>
        <v>31</v>
      </c>
      <c r="DT14">
        <f>VLOOKUP(MID(B14,1,5)*1,'InstTyp-2'!E:BQ,10,FALSE)</f>
        <v>0</v>
      </c>
      <c r="DU14">
        <f>VLOOKUP(MID(B14,1,5)*1,'InstTyp-2'!E:BQ,11,FALSE)</f>
        <v>0</v>
      </c>
      <c r="DV14">
        <f>VLOOKUP(MID(B14,1,5)*1,'InstTyp-2'!E:BQ,12,FALSE)</f>
        <v>0</v>
      </c>
      <c r="DW14">
        <f>VLOOKUP(MID(B14,1,5)*1,'InstTyp-2'!E:BQ,13,FALSE)</f>
        <v>0</v>
      </c>
      <c r="DX14">
        <f>VLOOKUP(MID(B14,1,5)*1,'InstTyp-2'!E:BQ,14,FALSE)</f>
        <v>0</v>
      </c>
      <c r="DY14">
        <f>VLOOKUP(MID(B14,1,5)*1,'InstTyp-2'!E:BQ,15,FALSE)</f>
        <v>0</v>
      </c>
      <c r="DZ14">
        <f>VLOOKUP(MID(B14,1,5)*1,'InstTyp-2'!E:BQ,16,FALSE)</f>
        <v>0</v>
      </c>
      <c r="EA14">
        <f>VLOOKUP(MID(B14,1,5)*1,'InstTyp-2'!E:BQ,17,FALSE)</f>
        <v>0</v>
      </c>
      <c r="EB14">
        <f>VLOOKUP(MID(B14,1,5)*1,'InstTyp-2'!E:BQ,18,FALSE)</f>
        <v>0</v>
      </c>
      <c r="EC14">
        <f>VLOOKUP(MID(B14,1,5)*1,'InstTyp-2'!E:BQ,19,FALSE)</f>
        <v>0</v>
      </c>
      <c r="ED14">
        <f>VLOOKUP(MID(B14,1,5)*1,'InstTyp-2'!E:BQ,20,FALSE)</f>
        <v>0</v>
      </c>
      <c r="EE14" s="195">
        <f>VLOOKUP(MID(B14,1,5)*1,'Forplejning 2008'!A:C,3,FALSE)</f>
        <v>43171.199999999997</v>
      </c>
      <c r="EF14" t="str">
        <f t="shared" si="0"/>
        <v>35434</v>
      </c>
      <c r="EG14" t="str">
        <f t="shared" si="1"/>
        <v/>
      </c>
      <c r="EH14">
        <f t="shared" si="2"/>
        <v>0</v>
      </c>
      <c r="EI14">
        <f t="shared" si="3"/>
        <v>0</v>
      </c>
      <c r="EJ14" t="e">
        <f>VLOOKUP(B14,Rekruttering!A:F,2,FALSE)</f>
        <v>#N/A</v>
      </c>
      <c r="EK14" t="e">
        <f>VLOOKUP(B14,Rekruttering!A:F,3,FALSE)</f>
        <v>#N/A</v>
      </c>
      <c r="EL14" t="e">
        <f>VLOOKUP(B14,Rekruttering!A:F,4,FALSE)</f>
        <v>#N/A</v>
      </c>
      <c r="EM14" t="e">
        <f>VLOOKUP(B14,Rekruttering!A:F,5,FALSE)</f>
        <v>#N/A</v>
      </c>
      <c r="EN14" t="e">
        <f>VLOOKUP(B14,Rekruttering!A:F,6,FALSE)</f>
        <v>#N/A</v>
      </c>
    </row>
    <row r="15" spans="1:144">
      <c r="A15" s="14" t="str">
        <f>Indre!AE1</f>
        <v>x</v>
      </c>
      <c r="B15" s="21">
        <f>Indre!AE2</f>
        <v>35576</v>
      </c>
      <c r="C15" t="s">
        <v>5627</v>
      </c>
      <c r="D15" t="str">
        <f>Indre!AE4</f>
        <v>Indre By</v>
      </c>
      <c r="E15" t="str">
        <f>Indre!AE5</f>
        <v>Sankt Peders Stræde 12</v>
      </c>
      <c r="F15">
        <f>Indre!AE6</f>
        <v>1453</v>
      </c>
      <c r="G15" t="str">
        <f>Indre!AE7</f>
        <v>København K</v>
      </c>
      <c r="H15" t="str">
        <f>Indre!AE8</f>
        <v>33 11 24 00</v>
      </c>
      <c r="I15" t="str">
        <f>Indre!AE9</f>
        <v>frederiksasyl@mail.tele.dk</v>
      </c>
      <c r="J15" t="str">
        <f>Indre!AE10</f>
        <v>Bente Rasmussen</v>
      </c>
      <c r="K15">
        <f>Indre!AE11</f>
        <v>0</v>
      </c>
      <c r="L15">
        <f>Indre!AE12</f>
        <v>0</v>
      </c>
      <c r="M15" t="str">
        <f>Indre!AE13</f>
        <v>35576@buf.kk.dk</v>
      </c>
      <c r="N15" t="s">
        <v>1992</v>
      </c>
      <c r="O15">
        <f>Indre!AE15</f>
        <v>24</v>
      </c>
      <c r="P15">
        <f>Indre!AE16</f>
        <v>0</v>
      </c>
      <c r="Q15">
        <f>Indre!AE17</f>
        <v>40</v>
      </c>
      <c r="R15">
        <f>Indre!AE18</f>
        <v>0</v>
      </c>
      <c r="S15">
        <f>Indre!AE19</f>
        <v>0</v>
      </c>
      <c r="T15">
        <f>Indre!AE20</f>
        <v>0</v>
      </c>
      <c r="U15">
        <f>Indre!AE21</f>
        <v>0</v>
      </c>
      <c r="V15" t="str">
        <f>Indre!AE22</f>
        <v>nej</v>
      </c>
      <c r="W15">
        <f>Indre!AE23</f>
        <v>0</v>
      </c>
      <c r="X15">
        <f>Indre!AE24</f>
        <v>0</v>
      </c>
      <c r="Y15">
        <f>Indre!AE25</f>
        <v>5</v>
      </c>
      <c r="Z15">
        <f>Indre!AE26</f>
        <v>5</v>
      </c>
      <c r="AA15">
        <f>Indre!AE27</f>
        <v>4</v>
      </c>
      <c r="AB15">
        <f>Indre!AE28</f>
        <v>5</v>
      </c>
      <c r="AC15">
        <f>Indre!AE29</f>
        <v>0</v>
      </c>
      <c r="AD15">
        <f>Indre!AE30</f>
        <v>5</v>
      </c>
      <c r="AE15">
        <f>Indre!AE31</f>
        <v>0</v>
      </c>
      <c r="AF15">
        <f>Indre!AE32</f>
        <v>0</v>
      </c>
      <c r="AG15">
        <f>Indre!AE33</f>
        <v>5</v>
      </c>
      <c r="AH15">
        <f>Indre!AE34</f>
        <v>0</v>
      </c>
      <c r="AI15">
        <f>Indre!AE35</f>
        <v>0</v>
      </c>
      <c r="AJ15">
        <f>Indre!AE36</f>
        <v>0</v>
      </c>
      <c r="AK15">
        <f>Indre!AE37</f>
        <v>0</v>
      </c>
      <c r="AL15" t="str">
        <f>Indre!AE38</f>
        <v>ja</v>
      </c>
      <c r="AM15">
        <f>Indre!AE39</f>
        <v>0</v>
      </c>
      <c r="AN15" t="str">
        <f>Indre!AE40</f>
        <v>Mikkel</v>
      </c>
      <c r="AO15">
        <f>Indre!AE41</f>
        <v>2008</v>
      </c>
      <c r="AP15">
        <f>Indre!AE42</f>
        <v>16</v>
      </c>
      <c r="AQ15">
        <f>Indre!AE43</f>
        <v>0</v>
      </c>
      <c r="AR15" t="str">
        <f>Indre!AE44</f>
        <v>ufaglært</v>
      </c>
      <c r="AS15">
        <f>Indre!AE45</f>
        <v>0</v>
      </c>
      <c r="AT15">
        <f>Indre!AE46</f>
        <v>0</v>
      </c>
      <c r="AU15">
        <f>Indre!AE47</f>
        <v>0</v>
      </c>
      <c r="AV15">
        <f>Indre!AE48</f>
        <v>0</v>
      </c>
      <c r="AW15">
        <f>Indre!AE49</f>
        <v>0</v>
      </c>
      <c r="AX15">
        <f>Indre!AE50</f>
        <v>0</v>
      </c>
      <c r="AY15">
        <f>Indre!AE51</f>
        <v>0</v>
      </c>
      <c r="AZ15">
        <f>Indre!AE52</f>
        <v>0</v>
      </c>
      <c r="BA15">
        <f>Indre!AE53</f>
        <v>0</v>
      </c>
      <c r="BB15">
        <f>Indre!AE54</f>
        <v>85</v>
      </c>
      <c r="BC15">
        <f>Indre!AE55</f>
        <v>85</v>
      </c>
      <c r="BD15">
        <f>Indre!AE56</f>
        <v>1</v>
      </c>
      <c r="BE15">
        <f>Indre!AE57</f>
        <v>1</v>
      </c>
      <c r="BF15" t="str">
        <f>Indre!AE58</f>
        <v>nej</v>
      </c>
      <c r="BG15" t="str">
        <f>Indre!AE59</f>
        <v>nej</v>
      </c>
      <c r="BH15" t="str">
        <f>Indre!AE60</f>
        <v>ja</v>
      </c>
      <c r="BI15" t="str">
        <f>Indre!AE61</f>
        <v>ja</v>
      </c>
      <c r="BJ15">
        <f>Indre!AE62</f>
        <v>0</v>
      </c>
      <c r="BK15" t="str">
        <f>Indre!AE63</f>
        <v>ja</v>
      </c>
      <c r="BL15">
        <f>Indre!AE64</f>
        <v>0</v>
      </c>
      <c r="BM15" t="str">
        <f>Indre!AE65</f>
        <v>ja</v>
      </c>
      <c r="BN15" t="str">
        <f>Indre!AE66</f>
        <v>kan ikke forestille sig det kan lade sig gøre</v>
      </c>
      <c r="BO15" t="str">
        <f>Indre!AE67</f>
        <v>nej</v>
      </c>
      <c r="BP15">
        <f>Indre!AE68</f>
        <v>0</v>
      </c>
      <c r="BQ15">
        <f>Indre!AE69</f>
        <v>0</v>
      </c>
      <c r="BR15" t="str">
        <f>Indre!AE70</f>
        <v>produktionskøkken</v>
      </c>
      <c r="BS15" t="str">
        <f>Indre!AE71</f>
        <v>Nej</v>
      </c>
      <c r="BT15">
        <f>Indre!AE72</f>
        <v>0</v>
      </c>
      <c r="BU15">
        <f>Indre!AE73</f>
        <v>0</v>
      </c>
      <c r="BV15">
        <f>Indre!AE74</f>
        <v>0</v>
      </c>
      <c r="BW15" t="str">
        <f>Indre!AE75</f>
        <v>Hurtigere opvaskemaskine, større kogebord, en ovn mere, et køleskab. En eller anden form for elevator ville være meget nødvendigt. Asylselskabets arktitekt har sagt det ikke kan lade sig gøre at etablere elevator</v>
      </c>
      <c r="BX15">
        <f>Indre!AE76</f>
        <v>0</v>
      </c>
      <c r="BY15">
        <f>Indre!AE77</f>
        <v>0</v>
      </c>
      <c r="BZ15">
        <f>Indre!AE78</f>
        <v>0</v>
      </c>
      <c r="CA15">
        <f>Indre!AE79</f>
        <v>0</v>
      </c>
      <c r="CB15">
        <f>Indre!AE80</f>
        <v>0</v>
      </c>
      <c r="CC15">
        <f>Indre!AE81</f>
        <v>0</v>
      </c>
      <c r="CD15">
        <f>Indre!AE82</f>
        <v>0</v>
      </c>
      <c r="CE15">
        <f>Indre!AE83</f>
        <v>0</v>
      </c>
      <c r="CF15" t="str">
        <f>Indre!AE84</f>
        <v>hvis der ikke etableres elevator er det et køkken med begrænset tilvirkning eller et modtagerkøkken.</v>
      </c>
      <c r="CG15" t="str">
        <f>Indre!AE85</f>
        <v>Mariah</v>
      </c>
      <c r="CH15" s="18">
        <f>Indre!AE86</f>
        <v>39899</v>
      </c>
      <c r="CI15">
        <f>Indre!AE87</f>
        <v>0</v>
      </c>
      <c r="CJ15">
        <f>Indre!AE88</f>
        <v>0</v>
      </c>
      <c r="CK15">
        <f>Indre!AE89</f>
        <v>1</v>
      </c>
      <c r="CL15">
        <f>Indre!AE90</f>
        <v>4</v>
      </c>
      <c r="CM15">
        <f>Indre!AE91</f>
        <v>0</v>
      </c>
      <c r="CN15">
        <f>Indre!AE92</f>
        <v>2</v>
      </c>
      <c r="CO15">
        <f>Indre!AE93</f>
        <v>0</v>
      </c>
      <c r="CP15">
        <f>Indre!AE94</f>
        <v>0</v>
      </c>
      <c r="CQ15">
        <f>Indre!AE95</f>
        <v>0</v>
      </c>
      <c r="CR15">
        <f>Indre!AE96</f>
        <v>1</v>
      </c>
      <c r="CS15">
        <f>Indre!AE97</f>
        <v>1</v>
      </c>
      <c r="CT15">
        <f>Indre!AE98</f>
        <v>0</v>
      </c>
      <c r="CU15">
        <f>Indre!AE99</f>
        <v>0</v>
      </c>
      <c r="CV15">
        <f>Indre!AE100</f>
        <v>0</v>
      </c>
      <c r="CW15">
        <f>Indre!AE101</f>
        <v>0</v>
      </c>
      <c r="CX15">
        <f>Indre!AE102</f>
        <v>1</v>
      </c>
      <c r="CY15">
        <f>Indre!AE103</f>
        <v>0</v>
      </c>
      <c r="CZ15">
        <f>Indre!AE104</f>
        <v>0</v>
      </c>
      <c r="DA15">
        <f>Indre!AE105</f>
        <v>0</v>
      </c>
      <c r="DB15">
        <f>Indre!AE106</f>
        <v>1</v>
      </c>
      <c r="DC15">
        <f>Indre!AE107</f>
        <v>25</v>
      </c>
      <c r="DD15" t="str">
        <f>Indre!AE108</f>
        <v>Miele professional</v>
      </c>
      <c r="DE15">
        <f>Indre!AE109</f>
        <v>3</v>
      </c>
      <c r="DF15">
        <f>Indre!AE110</f>
        <v>0</v>
      </c>
      <c r="DG15">
        <f>Indre!AE111</f>
        <v>0</v>
      </c>
      <c r="DH15" t="str">
        <f>Indre!AE112</f>
        <v>ja</v>
      </c>
      <c r="DI15" t="str">
        <f>Indre!AE113</f>
        <v>nej</v>
      </c>
      <c r="DJ15" t="str">
        <f>Indre!AE114</f>
        <v>nej</v>
      </c>
      <c r="DK15">
        <f>Indre!AE115</f>
        <v>2</v>
      </c>
      <c r="DL15" t="str">
        <f>Indre!AE116</f>
        <v>begrænset</v>
      </c>
      <c r="DM15" t="str">
        <f>Indre!AE117</f>
        <v>Der er 3 etager. Stuen og 1.ste sal er vuggestue. 2. og 3. sal er børnehave. Køkkenet ligger på 2. sal. De har i forvejen problemer med leverandørerne fordi maden skal op på 2. sal, der er ingen elevator. Der er påbud fra arbejdstilsynet pga trapperne.</v>
      </c>
      <c r="DN15">
        <f>Indre!AE118</f>
        <v>0</v>
      </c>
      <c r="DO15" s="14" t="str">
        <f>VLOOKUP(MID(B15,1,5)*1,InstTyp!A:B,2,FALSE)</f>
        <v xml:space="preserve">Integrerede </v>
      </c>
      <c r="DP15" s="14" t="str">
        <f>VLOOKUP(MID(B15,1,5)*1,InstTyp!A:C,3,FALSE)</f>
        <v>Indre By</v>
      </c>
      <c r="DQ15">
        <f>VLOOKUP(MID(B15,1,5)*1,'InstTyp-2'!E:BQ,7,FALSE)</f>
        <v>24</v>
      </c>
      <c r="DR15">
        <f>VLOOKUP(MID(B15,1,5)*1,'InstTyp-2'!E:BQ,8,FALSE)</f>
        <v>0</v>
      </c>
      <c r="DS15">
        <f>VLOOKUP(MID(B15,1,5)*1,'InstTyp-2'!E:BQ,9,FALSE)</f>
        <v>40</v>
      </c>
      <c r="DT15">
        <f>VLOOKUP(MID(B15,1,5)*1,'InstTyp-2'!E:BQ,10,FALSE)</f>
        <v>0</v>
      </c>
      <c r="DU15">
        <f>VLOOKUP(MID(B15,1,5)*1,'InstTyp-2'!E:BQ,11,FALSE)</f>
        <v>0</v>
      </c>
      <c r="DV15">
        <f>VLOOKUP(MID(B15,1,5)*1,'InstTyp-2'!E:BQ,12,FALSE)</f>
        <v>0</v>
      </c>
      <c r="DW15">
        <f>VLOOKUP(MID(B15,1,5)*1,'InstTyp-2'!E:BQ,13,FALSE)</f>
        <v>0</v>
      </c>
      <c r="DX15">
        <f>VLOOKUP(MID(B15,1,5)*1,'InstTyp-2'!E:BQ,14,FALSE)</f>
        <v>0</v>
      </c>
      <c r="DY15">
        <f>VLOOKUP(MID(B15,1,5)*1,'InstTyp-2'!E:BQ,15,FALSE)</f>
        <v>0</v>
      </c>
      <c r="DZ15">
        <f>VLOOKUP(MID(B15,1,5)*1,'InstTyp-2'!E:BQ,16,FALSE)</f>
        <v>0</v>
      </c>
      <c r="EA15">
        <f>VLOOKUP(MID(B15,1,5)*1,'InstTyp-2'!E:BQ,17,FALSE)</f>
        <v>0</v>
      </c>
      <c r="EB15">
        <f>VLOOKUP(MID(B15,1,5)*1,'InstTyp-2'!E:BQ,18,FALSE)</f>
        <v>0</v>
      </c>
      <c r="EC15">
        <f>VLOOKUP(MID(B15,1,5)*1,'InstTyp-2'!E:BQ,19,FALSE)</f>
        <v>0</v>
      </c>
      <c r="ED15">
        <f>VLOOKUP(MID(B15,1,5)*1,'InstTyp-2'!E:BQ,20,FALSE)</f>
        <v>0</v>
      </c>
      <c r="EE15" s="195">
        <f>VLOOKUP(MID(B15,1,5)*1,'Forplejning 2008'!A:C,3,FALSE)</f>
        <v>110770.78</v>
      </c>
      <c r="EF15" t="str">
        <f t="shared" si="0"/>
        <v>35576</v>
      </c>
      <c r="EG15" t="str">
        <f t="shared" si="1"/>
        <v/>
      </c>
      <c r="EH15">
        <f t="shared" si="2"/>
        <v>0</v>
      </c>
      <c r="EI15">
        <f t="shared" si="3"/>
        <v>0</v>
      </c>
      <c r="EJ15" t="e">
        <f>VLOOKUP(B15,Rekruttering!A:F,2,FALSE)</f>
        <v>#N/A</v>
      </c>
      <c r="EK15" t="e">
        <f>VLOOKUP(B15,Rekruttering!A:F,3,FALSE)</f>
        <v>#N/A</v>
      </c>
      <c r="EL15" t="e">
        <f>VLOOKUP(B15,Rekruttering!A:F,4,FALSE)</f>
        <v>#N/A</v>
      </c>
      <c r="EM15" t="e">
        <f>VLOOKUP(B15,Rekruttering!A:F,5,FALSE)</f>
        <v>#N/A</v>
      </c>
      <c r="EN15" t="e">
        <f>VLOOKUP(B15,Rekruttering!A:F,6,FALSE)</f>
        <v>#N/A</v>
      </c>
    </row>
    <row r="16" spans="1:144">
      <c r="A16" s="14" t="str">
        <f>Indre!BE1</f>
        <v>x</v>
      </c>
      <c r="B16" s="21">
        <f>Indre!BE2</f>
        <v>37573</v>
      </c>
      <c r="C16" t="s">
        <v>5628</v>
      </c>
      <c r="D16" t="str">
        <f>Indre!BE4</f>
        <v>Indre By</v>
      </c>
      <c r="E16" t="str">
        <f>Indre!BE5</f>
        <v>Upsalagade 19</v>
      </c>
      <c r="F16">
        <f>Indre!BE6</f>
        <v>2100</v>
      </c>
      <c r="G16" t="str">
        <f>Indre!BE7</f>
        <v>København Ø</v>
      </c>
      <c r="H16" t="str">
        <f>Indre!BE8</f>
        <v>35 42 61 61</v>
      </c>
      <c r="I16" t="str">
        <f>Indre!BE9</f>
        <v>37573@buf.kk.dk</v>
      </c>
      <c r="J16" t="str">
        <f>Indre!BE10</f>
        <v>Søren Skogstad</v>
      </c>
      <c r="K16">
        <f>Indre!BE11</f>
        <v>0</v>
      </c>
      <c r="L16">
        <f>Indre!BE12</f>
        <v>0</v>
      </c>
      <c r="M16" t="str">
        <f>Indre!BE13</f>
        <v>37573@buf.kk.dk</v>
      </c>
      <c r="N16" t="s">
        <v>1992</v>
      </c>
      <c r="O16">
        <f>Indre!BE15</f>
        <v>42</v>
      </c>
      <c r="P16">
        <f>Indre!BE16</f>
        <v>0</v>
      </c>
      <c r="Q16">
        <f>Indre!BE17</f>
        <v>53</v>
      </c>
      <c r="R16">
        <f>Indre!BE18</f>
        <v>0</v>
      </c>
      <c r="S16">
        <f>Indre!BE19</f>
        <v>0</v>
      </c>
      <c r="T16">
        <f>Indre!BE20</f>
        <v>0</v>
      </c>
      <c r="U16">
        <f>Indre!BE21</f>
        <v>0</v>
      </c>
      <c r="V16" t="str">
        <f>Indre!BE22</f>
        <v>Ja</v>
      </c>
      <c r="W16">
        <f>Indre!BE23</f>
        <v>2</v>
      </c>
      <c r="X16">
        <f>Indre!BE24</f>
        <v>1</v>
      </c>
      <c r="Y16">
        <f>Indre!BE25</f>
        <v>5</v>
      </c>
      <c r="Z16">
        <f>Indre!BE26</f>
        <v>5</v>
      </c>
      <c r="AA16">
        <f>Indre!BE27</f>
        <v>5</v>
      </c>
      <c r="AB16">
        <f>Indre!BE28</f>
        <v>5</v>
      </c>
      <c r="AC16">
        <f>Indre!BE29</f>
        <v>0</v>
      </c>
      <c r="AD16">
        <f>Indre!BE30</f>
        <v>5</v>
      </c>
      <c r="AE16">
        <f>Indre!BE31</f>
        <v>0</v>
      </c>
      <c r="AF16">
        <f>Indre!BE32</f>
        <v>0</v>
      </c>
      <c r="AG16">
        <f>Indre!BE33</f>
        <v>5</v>
      </c>
      <c r="AH16">
        <f>Indre!BE34</f>
        <v>0</v>
      </c>
      <c r="AI16">
        <f>Indre!BE35</f>
        <v>100000</v>
      </c>
      <c r="AJ16">
        <f>Indre!BE36</f>
        <v>100000</v>
      </c>
      <c r="AK16">
        <f>Indre!BE37</f>
        <v>0</v>
      </c>
      <c r="AL16" t="str">
        <f>Indre!BE38</f>
        <v>Ja</v>
      </c>
      <c r="AM16">
        <f>Indre!BE39</f>
        <v>0</v>
      </c>
      <c r="AN16" t="str">
        <f>Indre!BE40</f>
        <v>Elisabeth Jensen</v>
      </c>
      <c r="AO16">
        <f>Indre!BE41</f>
        <v>2007</v>
      </c>
      <c r="AP16">
        <f>Indre!BE42</f>
        <v>25</v>
      </c>
      <c r="AQ16">
        <f>Indre!BE43</f>
        <v>0</v>
      </c>
      <c r="AR16" t="str">
        <f>Indre!BE44</f>
        <v>ufaglært</v>
      </c>
      <c r="AS16" t="str">
        <f>Indre!BE45</f>
        <v>14 års, 9 år som kok</v>
      </c>
      <c r="AT16" t="str">
        <f>Indre!BE46</f>
        <v>Hygiejne</v>
      </c>
      <c r="AU16">
        <f>Indre!BE47</f>
        <v>0</v>
      </c>
      <c r="AV16">
        <f>Indre!BE48</f>
        <v>0</v>
      </c>
      <c r="AW16">
        <f>Indre!BE49</f>
        <v>0</v>
      </c>
      <c r="AX16">
        <f>Indre!BE50</f>
        <v>0</v>
      </c>
      <c r="AY16">
        <f>Indre!BE51</f>
        <v>0</v>
      </c>
      <c r="AZ16">
        <f>Indre!BE52</f>
        <v>0</v>
      </c>
      <c r="BA16">
        <f>Indre!BE53</f>
        <v>0</v>
      </c>
      <c r="BB16">
        <f>Indre!BE54</f>
        <v>75</v>
      </c>
      <c r="BC16">
        <f>Indre!BE55</f>
        <v>75</v>
      </c>
      <c r="BD16">
        <f>Indre!BE56</f>
        <v>1</v>
      </c>
      <c r="BE16">
        <f>Indre!BE57</f>
        <v>0</v>
      </c>
      <c r="BF16" t="str">
        <f>Indre!BE58</f>
        <v>Ja</v>
      </c>
      <c r="BG16" t="str">
        <f>Indre!BE59</f>
        <v>Nej</v>
      </c>
      <c r="BH16" t="str">
        <f>Indre!BE60</f>
        <v>Ja</v>
      </c>
      <c r="BI16" t="str">
        <f>Indre!BE61</f>
        <v>Ja</v>
      </c>
      <c r="BJ16">
        <f>Indre!BE62</f>
        <v>0</v>
      </c>
      <c r="BK16" t="str">
        <f>Indre!BE63</f>
        <v>Ja</v>
      </c>
      <c r="BL16">
        <f>Indre!BE64</f>
        <v>0</v>
      </c>
      <c r="BM16" t="str">
        <f>Indre!BE65</f>
        <v>Ja</v>
      </c>
      <c r="BN16">
        <f>Indre!BE66</f>
        <v>0</v>
      </c>
      <c r="BO16" t="str">
        <f>Indre!BE67</f>
        <v>Nej</v>
      </c>
      <c r="BP16" t="str">
        <f>Indre!BE68</f>
        <v>De vil meget gerne have hjælp mht rekrutering af personale</v>
      </c>
      <c r="BQ16">
        <f>Indre!BE69</f>
        <v>0</v>
      </c>
      <c r="BR16" t="str">
        <f>Indre!BE70</f>
        <v>produktionskøkken</v>
      </c>
      <c r="BS16" t="str">
        <f>Indre!BE71</f>
        <v>Ja</v>
      </c>
      <c r="BT16" t="str">
        <f>Indre!BE72</f>
        <v>Mindre</v>
      </c>
      <c r="BU16" t="str">
        <f>Indre!BE73</f>
        <v>Ingen</v>
      </c>
      <c r="BV16">
        <f>Indre!BE74</f>
        <v>0</v>
      </c>
      <c r="BW16" t="str">
        <f>Indre!BE75</f>
        <v>Vuggestuen vil meget gerne have et nyt industri køleskab</v>
      </c>
      <c r="BX16">
        <f>Indre!BE76</f>
        <v>0</v>
      </c>
      <c r="BY16">
        <f>Indre!BE77</f>
        <v>0</v>
      </c>
      <c r="BZ16">
        <f>Indre!BE78</f>
        <v>0</v>
      </c>
      <c r="CA16">
        <f>Indre!BE79</f>
        <v>0</v>
      </c>
      <c r="CB16">
        <f>Indre!BE80</f>
        <v>0</v>
      </c>
      <c r="CC16">
        <f>Indre!BE81</f>
        <v>0</v>
      </c>
      <c r="CD16">
        <f>Indre!BE82</f>
        <v>0</v>
      </c>
      <c r="CE16">
        <f>Indre!BE83</f>
        <v>0</v>
      </c>
      <c r="CF16">
        <f>Indre!BE84</f>
        <v>0</v>
      </c>
      <c r="CG16" t="str">
        <f>Indre!BE85</f>
        <v>Cathrine Joachim Jerrik</v>
      </c>
      <c r="CH16" s="18" t="str">
        <f>Indre!BE86</f>
        <v>3.4.2009</v>
      </c>
      <c r="CI16">
        <f>Indre!BE87</f>
        <v>0</v>
      </c>
      <c r="CJ16">
        <f>Indre!BE88</f>
        <v>0</v>
      </c>
      <c r="CK16">
        <f>Indre!BE89</f>
        <v>1</v>
      </c>
      <c r="CL16">
        <f>Indre!BE90</f>
        <v>4</v>
      </c>
      <c r="CM16">
        <f>Indre!BE91</f>
        <v>0</v>
      </c>
      <c r="CN16">
        <f>Indre!BE92</f>
        <v>2</v>
      </c>
      <c r="CO16">
        <f>Indre!BE93</f>
        <v>0</v>
      </c>
      <c r="CP16">
        <f>Indre!BE94</f>
        <v>0</v>
      </c>
      <c r="CQ16">
        <f>Indre!BE95</f>
        <v>0</v>
      </c>
      <c r="CR16">
        <f>Indre!BE96</f>
        <v>1</v>
      </c>
      <c r="CS16">
        <f>Indre!BE97</f>
        <v>1</v>
      </c>
      <c r="CT16">
        <f>Indre!BE98</f>
        <v>0</v>
      </c>
      <c r="CU16">
        <f>Indre!BE99</f>
        <v>2</v>
      </c>
      <c r="CV16">
        <f>Indre!BE100</f>
        <v>0</v>
      </c>
      <c r="CW16">
        <f>Indre!BE101</f>
        <v>0</v>
      </c>
      <c r="CX16">
        <f>Indre!BE102</f>
        <v>0</v>
      </c>
      <c r="CY16">
        <f>Indre!BE103</f>
        <v>1</v>
      </c>
      <c r="CZ16">
        <f>Indre!BE104</f>
        <v>0</v>
      </c>
      <c r="DA16">
        <f>Indre!BE105</f>
        <v>1</v>
      </c>
      <c r="DB16">
        <f>Indre!BE106</f>
        <v>1</v>
      </c>
      <c r="DC16">
        <f>Indre!BE107</f>
        <v>2</v>
      </c>
      <c r="DD16" t="str">
        <f>Indre!BE108</f>
        <v>Wexiödisk</v>
      </c>
      <c r="DE16">
        <f>Indre!BE109</f>
        <v>5</v>
      </c>
      <c r="DF16">
        <f>Indre!BE110</f>
        <v>0</v>
      </c>
      <c r="DG16">
        <f>Indre!BE111</f>
        <v>0</v>
      </c>
      <c r="DH16" t="str">
        <f>Indre!BE112</f>
        <v>Ja</v>
      </c>
      <c r="DI16" t="str">
        <f>Indre!BE113</f>
        <v>Ja</v>
      </c>
      <c r="DJ16">
        <f>Indre!BE114</f>
        <v>0</v>
      </c>
      <c r="DK16">
        <f>Indre!BE115</f>
        <v>4</v>
      </c>
      <c r="DL16" t="str">
        <f>Indre!BE116</f>
        <v>God plads</v>
      </c>
      <c r="DM16">
        <f>Indre!BE117</f>
        <v>0</v>
      </c>
      <c r="DN16">
        <f>Indre!BE118</f>
        <v>0</v>
      </c>
      <c r="DO16" s="14" t="str">
        <f>VLOOKUP(MID(B16,1,5)*1,InstTyp!A:B,2,FALSE)</f>
        <v xml:space="preserve">Integrerede </v>
      </c>
      <c r="DP16" s="14" t="str">
        <f>VLOOKUP(MID(B16,1,5)*1,InstTyp!A:C,3,FALSE)</f>
        <v>Indre By</v>
      </c>
      <c r="DQ16">
        <f>VLOOKUP(MID(B16,1,5)*1,'InstTyp-2'!E:BQ,7,FALSE)</f>
        <v>42</v>
      </c>
      <c r="DR16">
        <f>VLOOKUP(MID(B16,1,5)*1,'InstTyp-2'!E:BQ,8,FALSE)</f>
        <v>0</v>
      </c>
      <c r="DS16">
        <f>VLOOKUP(MID(B16,1,5)*1,'InstTyp-2'!E:BQ,9,FALSE)</f>
        <v>53</v>
      </c>
      <c r="DT16">
        <f>VLOOKUP(MID(B16,1,5)*1,'InstTyp-2'!E:BQ,10,FALSE)</f>
        <v>120</v>
      </c>
      <c r="DU16">
        <f>VLOOKUP(MID(B16,1,5)*1,'InstTyp-2'!E:BQ,11,FALSE)</f>
        <v>80</v>
      </c>
      <c r="DV16">
        <f>VLOOKUP(MID(B16,1,5)*1,'InstTyp-2'!E:BQ,12,FALSE)</f>
        <v>45</v>
      </c>
      <c r="DW16">
        <f>VLOOKUP(MID(B16,1,5)*1,'InstTyp-2'!E:BQ,13,FALSE)</f>
        <v>0</v>
      </c>
      <c r="DX16">
        <f>VLOOKUP(MID(B16,1,5)*1,'InstTyp-2'!E:BQ,14,FALSE)</f>
        <v>0</v>
      </c>
      <c r="DY16">
        <f>VLOOKUP(MID(B16,1,5)*1,'InstTyp-2'!E:BQ,15,FALSE)</f>
        <v>0</v>
      </c>
      <c r="DZ16">
        <f>VLOOKUP(MID(B16,1,5)*1,'InstTyp-2'!E:BQ,16,FALSE)</f>
        <v>0</v>
      </c>
      <c r="EA16">
        <f>VLOOKUP(MID(B16,1,5)*1,'InstTyp-2'!E:BQ,17,FALSE)</f>
        <v>0</v>
      </c>
      <c r="EB16">
        <f>VLOOKUP(MID(B16,1,5)*1,'InstTyp-2'!E:BQ,18,FALSE)</f>
        <v>0</v>
      </c>
      <c r="EC16">
        <f>VLOOKUP(MID(B16,1,5)*1,'InstTyp-2'!E:BQ,19,FALSE)</f>
        <v>0</v>
      </c>
      <c r="ED16">
        <f>VLOOKUP(MID(B16,1,5)*1,'InstTyp-2'!E:BQ,20,FALSE)</f>
        <v>0</v>
      </c>
      <c r="EE16" s="195">
        <f>VLOOKUP(MID(B16,1,5)*1,'Forplejning 2008'!A:C,3,FALSE)</f>
        <v>374623.6</v>
      </c>
      <c r="EF16" t="str">
        <f t="shared" si="0"/>
        <v>37573</v>
      </c>
      <c r="EG16" t="str">
        <f t="shared" si="1"/>
        <v/>
      </c>
      <c r="EH16">
        <f t="shared" si="2"/>
        <v>0</v>
      </c>
      <c r="EI16">
        <f t="shared" si="3"/>
        <v>245</v>
      </c>
      <c r="EJ16" t="e">
        <f>VLOOKUP(B16,Rekruttering!A:F,2,FALSE)</f>
        <v>#N/A</v>
      </c>
      <c r="EK16" t="e">
        <f>VLOOKUP(B16,Rekruttering!A:F,3,FALSE)</f>
        <v>#N/A</v>
      </c>
      <c r="EL16" t="e">
        <f>VLOOKUP(B16,Rekruttering!A:F,4,FALSE)</f>
        <v>#N/A</v>
      </c>
      <c r="EM16" t="e">
        <f>VLOOKUP(B16,Rekruttering!A:F,5,FALSE)</f>
        <v>#N/A</v>
      </c>
      <c r="EN16" t="e">
        <f>VLOOKUP(B16,Rekruttering!A:F,6,FALSE)</f>
        <v>#N/A</v>
      </c>
    </row>
    <row r="17" spans="1:144">
      <c r="A17" s="14" t="str">
        <f>Indre!BF1</f>
        <v>x</v>
      </c>
      <c r="B17" s="21" t="str">
        <f>Indre!BF2</f>
        <v>37573_2</v>
      </c>
      <c r="C17" t="s">
        <v>5628</v>
      </c>
      <c r="D17" t="str">
        <f>Indre!BF4</f>
        <v>Indre By</v>
      </c>
      <c r="E17" t="str">
        <f>Indre!BF5</f>
        <v>Upsalagade 19</v>
      </c>
      <c r="F17">
        <f>Indre!BF6</f>
        <v>2100</v>
      </c>
      <c r="G17" t="str">
        <f>Indre!BF7</f>
        <v>København Ø</v>
      </c>
      <c r="H17" t="str">
        <f>Indre!BF8</f>
        <v>35 42 61 61</v>
      </c>
      <c r="I17" t="str">
        <f>Indre!BF9</f>
        <v>37573@buf.kk.dk</v>
      </c>
      <c r="J17" t="str">
        <f>Indre!BF10</f>
        <v>Søren Skogstad</v>
      </c>
      <c r="K17">
        <f>Indre!BF11</f>
        <v>0</v>
      </c>
      <c r="L17">
        <f>Indre!BF12</f>
        <v>0</v>
      </c>
      <c r="M17" t="str">
        <f>Indre!BF13</f>
        <v>37573@buf.kk.dk</v>
      </c>
      <c r="N17" t="s">
        <v>1992</v>
      </c>
      <c r="O17">
        <f>Indre!BF15</f>
        <v>42</v>
      </c>
      <c r="P17">
        <f>Indre!BF16</f>
        <v>0</v>
      </c>
      <c r="Q17">
        <f>Indre!BF17</f>
        <v>53</v>
      </c>
      <c r="R17">
        <f>Indre!BF18</f>
        <v>0</v>
      </c>
      <c r="S17">
        <f>Indre!BF19</f>
        <v>0</v>
      </c>
      <c r="T17">
        <f>Indre!BF20</f>
        <v>0</v>
      </c>
      <c r="U17">
        <f>Indre!BF21</f>
        <v>0</v>
      </c>
      <c r="V17">
        <f>Indre!BF22</f>
        <v>0</v>
      </c>
      <c r="W17">
        <f>Indre!BF23</f>
        <v>0</v>
      </c>
      <c r="X17">
        <f>Indre!BF24</f>
        <v>0</v>
      </c>
      <c r="Y17">
        <f>Indre!BF25</f>
        <v>0</v>
      </c>
      <c r="Z17">
        <f>Indre!BF26</f>
        <v>0</v>
      </c>
      <c r="AA17">
        <f>Indre!BF27</f>
        <v>0</v>
      </c>
      <c r="AB17">
        <f>Indre!BF28</f>
        <v>0</v>
      </c>
      <c r="AC17">
        <f>Indre!BF29</f>
        <v>0</v>
      </c>
      <c r="AD17">
        <f>Indre!BF30</f>
        <v>0</v>
      </c>
      <c r="AE17">
        <f>Indre!BF31</f>
        <v>0</v>
      </c>
      <c r="AF17">
        <f>Indre!BF32</f>
        <v>0</v>
      </c>
      <c r="AG17">
        <f>Indre!BF33</f>
        <v>0</v>
      </c>
      <c r="AH17">
        <f>Indre!BF34</f>
        <v>0</v>
      </c>
      <c r="AI17">
        <f>Indre!BF35</f>
        <v>0</v>
      </c>
      <c r="AJ17">
        <f>Indre!BF36</f>
        <v>0</v>
      </c>
      <c r="AK17">
        <f>Indre!BF37</f>
        <v>0</v>
      </c>
      <c r="AL17">
        <f>Indre!BF38</f>
        <v>0</v>
      </c>
      <c r="AM17">
        <f>Indre!BF39</f>
        <v>0</v>
      </c>
      <c r="AN17">
        <f>Indre!BF40</f>
        <v>0</v>
      </c>
      <c r="AO17">
        <f>Indre!BF41</f>
        <v>0</v>
      </c>
      <c r="AP17">
        <f>Indre!BF42</f>
        <v>0</v>
      </c>
      <c r="AQ17">
        <f>Indre!BF43</f>
        <v>0</v>
      </c>
      <c r="AR17">
        <f>Indre!BF44</f>
        <v>0</v>
      </c>
      <c r="AS17">
        <f>Indre!BF45</f>
        <v>0</v>
      </c>
      <c r="AT17">
        <f>Indre!BF46</f>
        <v>0</v>
      </c>
      <c r="AU17">
        <f>Indre!BF47</f>
        <v>0</v>
      </c>
      <c r="AV17">
        <f>Indre!BF48</f>
        <v>0</v>
      </c>
      <c r="AW17">
        <f>Indre!BF49</f>
        <v>0</v>
      </c>
      <c r="AX17">
        <f>Indre!BF50</f>
        <v>0</v>
      </c>
      <c r="AY17">
        <f>Indre!BF51</f>
        <v>0</v>
      </c>
      <c r="AZ17">
        <f>Indre!BF52</f>
        <v>0</v>
      </c>
      <c r="BA17">
        <f>Indre!BF53</f>
        <v>0</v>
      </c>
      <c r="BB17">
        <f>Indre!BF54</f>
        <v>0</v>
      </c>
      <c r="BC17">
        <f>Indre!BF55</f>
        <v>0</v>
      </c>
      <c r="BD17">
        <f>Indre!BF56</f>
        <v>0</v>
      </c>
      <c r="BE17">
        <f>Indre!BF57</f>
        <v>0</v>
      </c>
      <c r="BF17">
        <f>Indre!BF58</f>
        <v>0</v>
      </c>
      <c r="BG17">
        <f>Indre!BF59</f>
        <v>0</v>
      </c>
      <c r="BH17">
        <f>Indre!BF60</f>
        <v>0</v>
      </c>
      <c r="BI17">
        <f>Indre!BF61</f>
        <v>0</v>
      </c>
      <c r="BJ17">
        <f>Indre!BF62</f>
        <v>0</v>
      </c>
      <c r="BK17">
        <f>Indre!BF63</f>
        <v>0</v>
      </c>
      <c r="BL17">
        <f>Indre!BF64</f>
        <v>0</v>
      </c>
      <c r="BM17">
        <f>Indre!BF65</f>
        <v>0</v>
      </c>
      <c r="BN17">
        <f>Indre!BF66</f>
        <v>0</v>
      </c>
      <c r="BO17">
        <f>Indre!BF67</f>
        <v>0</v>
      </c>
      <c r="BP17">
        <f>Indre!BF68</f>
        <v>0</v>
      </c>
      <c r="BQ17">
        <f>Indre!BF69</f>
        <v>0</v>
      </c>
      <c r="BR17" t="str">
        <f>Indre!BF70</f>
        <v>Køkken begrænset tilvirk</v>
      </c>
      <c r="BS17">
        <f>Indre!BF71</f>
        <v>0</v>
      </c>
      <c r="BT17">
        <f>Indre!BF72</f>
        <v>0</v>
      </c>
      <c r="BU17">
        <f>Indre!BF73</f>
        <v>0</v>
      </c>
      <c r="BV17">
        <f>Indre!BF74</f>
        <v>0</v>
      </c>
      <c r="BW17">
        <f>Indre!BF75</f>
        <v>0</v>
      </c>
      <c r="BX17">
        <f>Indre!BF76</f>
        <v>0</v>
      </c>
      <c r="BY17">
        <f>Indre!BF77</f>
        <v>0</v>
      </c>
      <c r="BZ17">
        <f>Indre!BF78</f>
        <v>0</v>
      </c>
      <c r="CA17">
        <f>Indre!BF79</f>
        <v>0</v>
      </c>
      <c r="CB17">
        <f>Indre!BF80</f>
        <v>0</v>
      </c>
      <c r="CC17">
        <f>Indre!BF81</f>
        <v>0</v>
      </c>
      <c r="CD17" t="str">
        <f>Indre!BF82</f>
        <v>Større</v>
      </c>
      <c r="CE17" t="str">
        <f>Indre!BF83</f>
        <v>Nye kogeplader el. kogebord, en ekstra ovn, 2 nye køleskabe, 1 frys og bedre udsugning.</v>
      </c>
      <c r="CF17" t="str">
        <f>Indre!BF84</f>
        <v>køkkenmodulet er dårligt indrettet, skal flyttes om</v>
      </c>
      <c r="CG17" t="str">
        <f>Indre!BF85</f>
        <v>Cathrine Joachim Jerrik</v>
      </c>
      <c r="CH17" t="str">
        <f>Indre!BF86</f>
        <v>3.4.2009</v>
      </c>
      <c r="CI17">
        <f>Indre!BF87</f>
        <v>0</v>
      </c>
      <c r="CJ17">
        <f>Indre!BF88</f>
        <v>0</v>
      </c>
      <c r="CK17">
        <f>Indre!BF89</f>
        <v>0</v>
      </c>
      <c r="CL17">
        <f>Indre!BF90</f>
        <v>4</v>
      </c>
      <c r="CM17">
        <f>Indre!BF91</f>
        <v>0</v>
      </c>
      <c r="CN17">
        <f>Indre!BF92</f>
        <v>2</v>
      </c>
      <c r="CO17">
        <f>Indre!BF93</f>
        <v>0</v>
      </c>
      <c r="CP17">
        <f>Indre!BF94</f>
        <v>0</v>
      </c>
      <c r="CQ17">
        <f>Indre!BF95</f>
        <v>0</v>
      </c>
      <c r="CR17">
        <f>Indre!BF96</f>
        <v>0</v>
      </c>
      <c r="CS17">
        <f>Indre!BF97</f>
        <v>1</v>
      </c>
      <c r="CT17">
        <f>Indre!BF98</f>
        <v>0</v>
      </c>
      <c r="CU17">
        <f>Indre!BF99</f>
        <v>0</v>
      </c>
      <c r="CV17">
        <f>Indre!BF100</f>
        <v>0</v>
      </c>
      <c r="CW17">
        <f>Indre!BF101</f>
        <v>0</v>
      </c>
      <c r="CX17">
        <f>Indre!BF102</f>
        <v>0</v>
      </c>
      <c r="CY17">
        <f>Indre!BF103</f>
        <v>0</v>
      </c>
      <c r="CZ17">
        <f>Indre!BF104</f>
        <v>0</v>
      </c>
      <c r="DA17">
        <f>Indre!BF105</f>
        <v>0</v>
      </c>
      <c r="DB17">
        <f>Indre!BF106</f>
        <v>1</v>
      </c>
      <c r="DC17">
        <f>Indre!BF107</f>
        <v>20</v>
      </c>
      <c r="DD17" t="str">
        <f>Indre!BF108</f>
        <v>Miele</v>
      </c>
      <c r="DE17">
        <f>Indre!BF109</f>
        <v>5</v>
      </c>
      <c r="DF17">
        <f>Indre!BF110</f>
        <v>0</v>
      </c>
      <c r="DG17">
        <f>Indre!BF111</f>
        <v>0</v>
      </c>
      <c r="DH17">
        <f>Indre!BF112</f>
        <v>0</v>
      </c>
      <c r="DI17">
        <f>Indre!BF113</f>
        <v>0</v>
      </c>
      <c r="DJ17">
        <f>Indre!BF114</f>
        <v>0</v>
      </c>
      <c r="DK17">
        <f>Indre!BF115</f>
        <v>2</v>
      </c>
      <c r="DL17" t="str">
        <f>Indre!BF116</f>
        <v>Begrænset</v>
      </c>
      <c r="DM17" t="str">
        <f>Indre!BF117</f>
        <v>Pænt køkken i børnehaven, men skal lige omrokeres lidt mht køkkenmodulerne, da de står helt forkert hvis der skal tilberedes mad dagligt.</v>
      </c>
      <c r="DN17">
        <f>Indre!BF118</f>
        <v>0</v>
      </c>
      <c r="DO17" s="14" t="str">
        <f>VLOOKUP(MID(B17,1,5)*1,InstTyp!A:B,2,FALSE)</f>
        <v xml:space="preserve">Integrerede </v>
      </c>
      <c r="DP17" s="14" t="str">
        <f>VLOOKUP(MID(B17,1,5)*1,InstTyp!A:C,3,FALSE)</f>
        <v>Indre By</v>
      </c>
      <c r="DQ17">
        <f>VLOOKUP(MID(B17,1,5)*1,'InstTyp-2'!E:BQ,7,FALSE)</f>
        <v>42</v>
      </c>
      <c r="DR17">
        <f>VLOOKUP(MID(B17,1,5)*1,'InstTyp-2'!E:BQ,8,FALSE)</f>
        <v>0</v>
      </c>
      <c r="DS17">
        <f>VLOOKUP(MID(B17,1,5)*1,'InstTyp-2'!E:BQ,9,FALSE)</f>
        <v>53</v>
      </c>
      <c r="DT17">
        <f>VLOOKUP(MID(B17,1,5)*1,'InstTyp-2'!E:BQ,10,FALSE)</f>
        <v>120</v>
      </c>
      <c r="DU17">
        <f>VLOOKUP(MID(B17,1,5)*1,'InstTyp-2'!E:BQ,11,FALSE)</f>
        <v>80</v>
      </c>
      <c r="DV17">
        <f>VLOOKUP(MID(B17,1,5)*1,'InstTyp-2'!E:BQ,12,FALSE)</f>
        <v>45</v>
      </c>
      <c r="DW17">
        <f>VLOOKUP(MID(B17,1,5)*1,'InstTyp-2'!E:BQ,13,FALSE)</f>
        <v>0</v>
      </c>
      <c r="DX17">
        <f>VLOOKUP(MID(B17,1,5)*1,'InstTyp-2'!E:BQ,14,FALSE)</f>
        <v>0</v>
      </c>
      <c r="DY17">
        <f>VLOOKUP(MID(B17,1,5)*1,'InstTyp-2'!E:BQ,15,FALSE)</f>
        <v>0</v>
      </c>
      <c r="DZ17">
        <f>VLOOKUP(MID(B17,1,5)*1,'InstTyp-2'!E:BQ,16,FALSE)</f>
        <v>0</v>
      </c>
      <c r="EA17">
        <f>VLOOKUP(MID(B17,1,5)*1,'InstTyp-2'!E:BQ,17,FALSE)</f>
        <v>0</v>
      </c>
      <c r="EB17">
        <f>VLOOKUP(MID(B17,1,5)*1,'InstTyp-2'!E:BQ,18,FALSE)</f>
        <v>0</v>
      </c>
      <c r="EC17">
        <f>VLOOKUP(MID(B17,1,5)*1,'InstTyp-2'!E:BQ,19,FALSE)</f>
        <v>0</v>
      </c>
      <c r="ED17">
        <f>VLOOKUP(MID(B17,1,5)*1,'InstTyp-2'!E:BQ,20,FALSE)</f>
        <v>0</v>
      </c>
      <c r="EE17" s="195">
        <f>VLOOKUP(MID(B17,1,5)*1,'Forplejning 2008'!A:C,3,FALSE)</f>
        <v>374623.6</v>
      </c>
      <c r="EF17" t="str">
        <f t="shared" si="0"/>
        <v>37573</v>
      </c>
      <c r="EG17" t="str">
        <f t="shared" si="1"/>
        <v>2</v>
      </c>
      <c r="EH17">
        <f t="shared" si="2"/>
        <v>0</v>
      </c>
      <c r="EI17">
        <f t="shared" si="3"/>
        <v>245</v>
      </c>
      <c r="EJ17" t="e">
        <f>VLOOKUP(B17,Rekruttering!A:F,2,FALSE)</f>
        <v>#N/A</v>
      </c>
      <c r="EK17" t="e">
        <f>VLOOKUP(B17,Rekruttering!A:F,3,FALSE)</f>
        <v>#N/A</v>
      </c>
      <c r="EL17" t="e">
        <f>VLOOKUP(B17,Rekruttering!A:F,4,FALSE)</f>
        <v>#N/A</v>
      </c>
      <c r="EM17" t="e">
        <f>VLOOKUP(B17,Rekruttering!A:F,5,FALSE)</f>
        <v>#N/A</v>
      </c>
      <c r="EN17" t="e">
        <f>VLOOKUP(B17,Rekruttering!A:F,6,FALSE)</f>
        <v>#N/A</v>
      </c>
    </row>
    <row r="18" spans="1:144">
      <c r="A18" s="14" t="str">
        <f>Indre!BG1</f>
        <v>x</v>
      </c>
      <c r="B18" s="21">
        <f>Indre!BG2</f>
        <v>37585</v>
      </c>
      <c r="C18" t="s">
        <v>5629</v>
      </c>
      <c r="D18" t="str">
        <f>Indre!BG4</f>
        <v>Indre By</v>
      </c>
      <c r="E18" t="str">
        <f>Indre!BG5</f>
        <v>Kastelsvej 62</v>
      </c>
      <c r="F18">
        <f>Indre!BG6</f>
        <v>2100</v>
      </c>
      <c r="G18" t="str">
        <f>Indre!BG7</f>
        <v>København Ø</v>
      </c>
      <c r="H18" t="str">
        <f>Indre!BG8</f>
        <v>35 26 63 01</v>
      </c>
      <c r="I18" t="str">
        <f>Indre!BG9</f>
        <v>37585@buf.kk.dk</v>
      </c>
      <c r="J18" t="str">
        <f>Indre!BG10</f>
        <v>Fogt Jon W.</v>
      </c>
      <c r="K18">
        <f>Indre!BG11</f>
        <v>0</v>
      </c>
      <c r="L18">
        <f>Indre!BG12</f>
        <v>0</v>
      </c>
      <c r="M18" t="str">
        <f>Indre!BG13</f>
        <v>37585@buf.kk.dk</v>
      </c>
      <c r="N18" t="s">
        <v>1992</v>
      </c>
      <c r="O18">
        <f>Indre!BG15</f>
        <v>44</v>
      </c>
      <c r="P18">
        <f>Indre!BG16</f>
        <v>0</v>
      </c>
      <c r="Q18">
        <f>Indre!BG17</f>
        <v>66</v>
      </c>
      <c r="R18">
        <f>Indre!BG18</f>
        <v>0</v>
      </c>
      <c r="S18">
        <f>Indre!BG19</f>
        <v>0</v>
      </c>
      <c r="T18">
        <f>Indre!BG20</f>
        <v>0</v>
      </c>
      <c r="U18">
        <f>Indre!BG21</f>
        <v>0</v>
      </c>
      <c r="V18" t="str">
        <f>Indre!BG22</f>
        <v>Ja</v>
      </c>
      <c r="W18">
        <f>Indre!BG23</f>
        <v>2</v>
      </c>
      <c r="X18">
        <f>Indre!BG24</f>
        <v>1</v>
      </c>
      <c r="Y18">
        <f>Indre!BG25</f>
        <v>5</v>
      </c>
      <c r="Z18">
        <f>Indre!BG26</f>
        <v>5</v>
      </c>
      <c r="AA18">
        <f>Indre!BG27</f>
        <v>5</v>
      </c>
      <c r="AB18">
        <f>Indre!BG28</f>
        <v>5</v>
      </c>
      <c r="AC18">
        <f>Indre!BG29</f>
        <v>0</v>
      </c>
      <c r="AD18">
        <f>Indre!BG30</f>
        <v>0</v>
      </c>
      <c r="AE18">
        <f>Indre!BG31</f>
        <v>5</v>
      </c>
      <c r="AF18">
        <f>Indre!BG32</f>
        <v>0</v>
      </c>
      <c r="AG18">
        <f>Indre!BG33</f>
        <v>5</v>
      </c>
      <c r="AH18">
        <f>Indre!BG34</f>
        <v>0</v>
      </c>
      <c r="AI18">
        <f>Indre!BG35</f>
        <v>200000</v>
      </c>
      <c r="AJ18">
        <f>Indre!BG36</f>
        <v>200000</v>
      </c>
      <c r="AK18">
        <f>Indre!BG37</f>
        <v>0</v>
      </c>
      <c r="AL18" t="str">
        <f>Indre!BG38</f>
        <v>Ja</v>
      </c>
      <c r="AM18">
        <f>Indre!BG39</f>
        <v>0</v>
      </c>
      <c r="AN18" t="str">
        <f>Indre!BG40</f>
        <v>Pia Petersen</v>
      </c>
      <c r="AO18">
        <f>Indre!BG41</f>
        <v>2006</v>
      </c>
      <c r="AP18">
        <f>Indre!BG42</f>
        <v>35</v>
      </c>
      <c r="AQ18">
        <f>Indre!BG43</f>
        <v>0</v>
      </c>
      <c r="AR18" t="str">
        <f>Indre!BG44</f>
        <v>Proffesionsbachelor fra Suhrs</v>
      </c>
      <c r="AS18">
        <f>Indre!BG45</f>
        <v>0</v>
      </c>
      <c r="AT18">
        <f>Indre!BG46</f>
        <v>0</v>
      </c>
      <c r="AU18" t="str">
        <f>Indre!BG47</f>
        <v>Sine Mogensen</v>
      </c>
      <c r="AV18">
        <f>Indre!BG48</f>
        <v>2004</v>
      </c>
      <c r="AW18">
        <f>Indre!BG49</f>
        <v>25</v>
      </c>
      <c r="AX18">
        <f>Indre!BG50</f>
        <v>0</v>
      </c>
      <c r="AY18" t="str">
        <f>Indre!BG51</f>
        <v>ufaglært</v>
      </c>
      <c r="AZ18" t="str">
        <f>Indre!BG52</f>
        <v>5 års erfaring med madlavning</v>
      </c>
      <c r="BA18">
        <f>Indre!BG53</f>
        <v>0</v>
      </c>
      <c r="BB18">
        <f>Indre!BG54</f>
        <v>100</v>
      </c>
      <c r="BC18">
        <f>Indre!BG55</f>
        <v>100</v>
      </c>
      <c r="BD18">
        <f>Indre!BG56</f>
        <v>1</v>
      </c>
      <c r="BE18">
        <f>Indre!BG57</f>
        <v>1</v>
      </c>
      <c r="BF18" t="str">
        <f>Indre!BG58</f>
        <v>Ja</v>
      </c>
      <c r="BG18" t="str">
        <f>Indre!BG59</f>
        <v>Nej</v>
      </c>
      <c r="BH18" t="str">
        <f>Indre!BG60</f>
        <v>Ja</v>
      </c>
      <c r="BI18" t="str">
        <f>Indre!BG61</f>
        <v>Ja</v>
      </c>
      <c r="BJ18">
        <f>Indre!BG62</f>
        <v>0</v>
      </c>
      <c r="BK18" t="str">
        <f>Indre!BG63</f>
        <v>Ja</v>
      </c>
      <c r="BL18">
        <f>Indre!BG64</f>
        <v>0</v>
      </c>
      <c r="BM18" t="str">
        <f>Indre!BG65</f>
        <v>Ja</v>
      </c>
      <c r="BN18">
        <f>Indre!BG66</f>
        <v>0</v>
      </c>
      <c r="BO18">
        <f>Indre!BG67</f>
        <v>0</v>
      </c>
      <c r="BP18">
        <f>Indre!BG68</f>
        <v>0</v>
      </c>
      <c r="BQ18">
        <f>Indre!BG69</f>
        <v>0</v>
      </c>
      <c r="BR18" t="str">
        <f>Indre!BG70</f>
        <v>produktionskøkken</v>
      </c>
      <c r="BS18" t="str">
        <f>Indre!BG71</f>
        <v>Nej</v>
      </c>
      <c r="BT18" t="str">
        <f>Indre!BG72</f>
        <v>Større</v>
      </c>
      <c r="BU18" t="str">
        <f>Indre!BG73</f>
        <v>Ingen</v>
      </c>
      <c r="BV18" t="str">
        <f>Indre!BG74</f>
        <v>Ja</v>
      </c>
      <c r="BW18" t="str">
        <f>Indre!BG75</f>
        <v>En konvektionsovn med 10 stik og en bedre udsugning. Da køkkenet ligger højt og institutionen ligger i forskellige åbne niveauer, vil det være nødvendigt at få en åben elevator til at transportere rulleborderne med maden..</v>
      </c>
      <c r="BX18" t="str">
        <f>Indre!BG76</f>
        <v>Større</v>
      </c>
      <c r="BY18" t="str">
        <f>Indre!BG77</f>
        <v>Ingen</v>
      </c>
      <c r="BZ18" t="str">
        <f>Indre!BG78</f>
        <v>Ja</v>
      </c>
      <c r="CA18">
        <f>Indre!BG79</f>
        <v>0</v>
      </c>
      <c r="CB18">
        <f>Indre!BG80</f>
        <v>0</v>
      </c>
      <c r="CC18">
        <f>Indre!BG81</f>
        <v>0</v>
      </c>
      <c r="CD18">
        <f>Indre!BG82</f>
        <v>0</v>
      </c>
      <c r="CE18">
        <f>Indre!BG83</f>
        <v>0</v>
      </c>
      <c r="CF18">
        <f>Indre!BG84</f>
        <v>0</v>
      </c>
      <c r="CG18" t="str">
        <f>Indre!BG85</f>
        <v>Cathrine Joachim Jerrik</v>
      </c>
      <c r="CH18" s="18" t="str">
        <f>Indre!BG86</f>
        <v>30.3.2009</v>
      </c>
      <c r="CI18">
        <f>Indre!BG87</f>
        <v>0</v>
      </c>
      <c r="CJ18">
        <f>Indre!BG88</f>
        <v>0</v>
      </c>
      <c r="CK18">
        <f>Indre!BG89</f>
        <v>1</v>
      </c>
      <c r="CL18">
        <f>Indre!BG90</f>
        <v>5</v>
      </c>
      <c r="CM18">
        <f>Indre!BG91</f>
        <v>0</v>
      </c>
      <c r="CN18">
        <f>Indre!BG92</f>
        <v>2</v>
      </c>
      <c r="CO18">
        <f>Indre!BG93</f>
        <v>0</v>
      </c>
      <c r="CP18">
        <f>Indre!BG94</f>
        <v>0</v>
      </c>
      <c r="CQ18">
        <f>Indre!BG95</f>
        <v>0</v>
      </c>
      <c r="CR18">
        <f>Indre!BG96</f>
        <v>2</v>
      </c>
      <c r="CS18">
        <f>Indre!BG97</f>
        <v>1</v>
      </c>
      <c r="CT18">
        <f>Indre!BG98</f>
        <v>0</v>
      </c>
      <c r="CU18">
        <f>Indre!BG99</f>
        <v>0</v>
      </c>
      <c r="CV18">
        <f>Indre!BG100</f>
        <v>0</v>
      </c>
      <c r="CW18">
        <f>Indre!BG101</f>
        <v>0</v>
      </c>
      <c r="CX18">
        <f>Indre!BG102</f>
        <v>1</v>
      </c>
      <c r="CY18">
        <f>Indre!BG103</f>
        <v>3</v>
      </c>
      <c r="CZ18">
        <f>Indre!BG104</f>
        <v>0</v>
      </c>
      <c r="DA18">
        <f>Indre!BG105</f>
        <v>0</v>
      </c>
      <c r="DB18">
        <f>Indre!BG106</f>
        <v>1</v>
      </c>
      <c r="DC18">
        <f>Indre!BG107</f>
        <v>2</v>
      </c>
      <c r="DD18" t="str">
        <f>Indre!BG108</f>
        <v>Hobart</v>
      </c>
      <c r="DE18">
        <f>Indre!BG109</f>
        <v>4</v>
      </c>
      <c r="DF18" t="str">
        <f>Indre!BG110</f>
        <v>Ja</v>
      </c>
      <c r="DG18">
        <f>Indre!BG111</f>
        <v>20</v>
      </c>
      <c r="DH18" t="str">
        <f>Indre!BG112</f>
        <v>Nej</v>
      </c>
      <c r="DI18" t="str">
        <f>Indre!BG113</f>
        <v>Ja</v>
      </c>
      <c r="DJ18" t="str">
        <f>Indre!BG114</f>
        <v>Nej</v>
      </c>
      <c r="DK18">
        <f>Indre!BG115</f>
        <v>2</v>
      </c>
      <c r="DL18" t="str">
        <f>Indre!BG116</f>
        <v>God plads</v>
      </c>
      <c r="DM18" t="str">
        <f>Indre!BG117</f>
        <v>Dejligt stort lager</v>
      </c>
      <c r="DN18">
        <f>Indre!BG118</f>
        <v>0</v>
      </c>
      <c r="DO18" s="14" t="str">
        <f>VLOOKUP(MID(B18,1,5)*1,InstTyp!A:B,2,FALSE)</f>
        <v xml:space="preserve">Integrerede </v>
      </c>
      <c r="DP18" s="14" t="str">
        <f>VLOOKUP(MID(B18,1,5)*1,InstTyp!A:C,3,FALSE)</f>
        <v>Indre By</v>
      </c>
      <c r="DQ18">
        <f>VLOOKUP(MID(B18,1,5)*1,'InstTyp-2'!E:BQ,7,FALSE)</f>
        <v>44</v>
      </c>
      <c r="DR18">
        <f>VLOOKUP(MID(B18,1,5)*1,'InstTyp-2'!E:BQ,8,FALSE)</f>
        <v>0</v>
      </c>
      <c r="DS18">
        <f>VLOOKUP(MID(B18,1,5)*1,'InstTyp-2'!E:BQ,9,FALSE)</f>
        <v>66</v>
      </c>
      <c r="DT18">
        <f>VLOOKUP(MID(B18,1,5)*1,'InstTyp-2'!E:BQ,10,FALSE)</f>
        <v>0</v>
      </c>
      <c r="DU18">
        <f>VLOOKUP(MID(B18,1,5)*1,'InstTyp-2'!E:BQ,11,FALSE)</f>
        <v>0</v>
      </c>
      <c r="DV18">
        <f>VLOOKUP(MID(B18,1,5)*1,'InstTyp-2'!E:BQ,12,FALSE)</f>
        <v>0</v>
      </c>
      <c r="DW18">
        <f>VLOOKUP(MID(B18,1,5)*1,'InstTyp-2'!E:BQ,13,FALSE)</f>
        <v>0</v>
      </c>
      <c r="DX18">
        <f>VLOOKUP(MID(B18,1,5)*1,'InstTyp-2'!E:BQ,14,FALSE)</f>
        <v>0</v>
      </c>
      <c r="DY18">
        <f>VLOOKUP(MID(B18,1,5)*1,'InstTyp-2'!E:BQ,15,FALSE)</f>
        <v>0</v>
      </c>
      <c r="DZ18">
        <f>VLOOKUP(MID(B18,1,5)*1,'InstTyp-2'!E:BQ,16,FALSE)</f>
        <v>0</v>
      </c>
      <c r="EA18">
        <f>VLOOKUP(MID(B18,1,5)*1,'InstTyp-2'!E:BQ,17,FALSE)</f>
        <v>0</v>
      </c>
      <c r="EB18">
        <f>VLOOKUP(MID(B18,1,5)*1,'InstTyp-2'!E:BQ,18,FALSE)</f>
        <v>0</v>
      </c>
      <c r="EC18">
        <f>VLOOKUP(MID(B18,1,5)*1,'InstTyp-2'!E:BQ,19,FALSE)</f>
        <v>0</v>
      </c>
      <c r="ED18">
        <f>VLOOKUP(MID(B18,1,5)*1,'InstTyp-2'!E:BQ,20,FALSE)</f>
        <v>0</v>
      </c>
      <c r="EE18" s="195">
        <f>VLOOKUP(MID(B18,1,5)*1,'Forplejning 2008'!A:C,3,FALSE)</f>
        <v>223281.95</v>
      </c>
      <c r="EF18" t="str">
        <f t="shared" si="0"/>
        <v>37585</v>
      </c>
      <c r="EG18" t="str">
        <f t="shared" si="1"/>
        <v/>
      </c>
      <c r="EH18">
        <f t="shared" si="2"/>
        <v>0</v>
      </c>
      <c r="EI18">
        <f t="shared" si="3"/>
        <v>0</v>
      </c>
      <c r="EJ18" t="e">
        <f>VLOOKUP(B18,Rekruttering!A:F,2,FALSE)</f>
        <v>#N/A</v>
      </c>
      <c r="EK18" t="e">
        <f>VLOOKUP(B18,Rekruttering!A:F,3,FALSE)</f>
        <v>#N/A</v>
      </c>
      <c r="EL18" t="e">
        <f>VLOOKUP(B18,Rekruttering!A:F,4,FALSE)</f>
        <v>#N/A</v>
      </c>
      <c r="EM18" t="e">
        <f>VLOOKUP(B18,Rekruttering!A:F,5,FALSE)</f>
        <v>#N/A</v>
      </c>
      <c r="EN18" t="e">
        <f>VLOOKUP(B18,Rekruttering!A:F,6,FALSE)</f>
        <v>#N/A</v>
      </c>
    </row>
    <row r="19" spans="1:144">
      <c r="A19" s="14" t="str">
        <f>Indre!BH1</f>
        <v>x</v>
      </c>
      <c r="B19" s="21" t="str">
        <f>Indre!BH2</f>
        <v>37585_2</v>
      </c>
      <c r="C19" t="s">
        <v>5629</v>
      </c>
      <c r="D19" t="str">
        <f>Indre!BH4</f>
        <v>Indre By</v>
      </c>
      <c r="E19" t="str">
        <f>Indre!BH5</f>
        <v>Kastelsvej 62</v>
      </c>
      <c r="F19">
        <f>Indre!BH6</f>
        <v>2100</v>
      </c>
      <c r="G19" t="str">
        <f>Indre!BH7</f>
        <v>København Ø</v>
      </c>
      <c r="H19" t="str">
        <f>Indre!BH8</f>
        <v>35 26 63 01</v>
      </c>
      <c r="I19" t="str">
        <f>Indre!BH9</f>
        <v>37585@buf.kk.dk</v>
      </c>
      <c r="J19" t="str">
        <f>Indre!BH10</f>
        <v>Fogt Jon W.</v>
      </c>
      <c r="K19">
        <f>Indre!BH11</f>
        <v>0</v>
      </c>
      <c r="L19">
        <f>Indre!BH12</f>
        <v>0</v>
      </c>
      <c r="M19" t="str">
        <f>Indre!BH13</f>
        <v>37585@buf.kk.dk</v>
      </c>
      <c r="N19" t="s">
        <v>1992</v>
      </c>
      <c r="O19">
        <f>Indre!BH15</f>
        <v>44</v>
      </c>
      <c r="P19">
        <f>Indre!BH16</f>
        <v>0</v>
      </c>
      <c r="Q19">
        <f>Indre!BH17</f>
        <v>66</v>
      </c>
      <c r="R19">
        <f>Indre!BH18</f>
        <v>0</v>
      </c>
      <c r="S19">
        <f>Indre!BH19</f>
        <v>0</v>
      </c>
      <c r="T19">
        <f>Indre!BH20</f>
        <v>0</v>
      </c>
      <c r="U19">
        <f>Indre!BH21</f>
        <v>0</v>
      </c>
      <c r="V19" t="str">
        <f>Indre!BH22</f>
        <v>Ja</v>
      </c>
      <c r="W19">
        <f>Indre!BH23</f>
        <v>0</v>
      </c>
      <c r="X19">
        <f>Indre!BH24</f>
        <v>0</v>
      </c>
      <c r="Y19">
        <f>Indre!BH25</f>
        <v>0</v>
      </c>
      <c r="Z19">
        <f>Indre!BH26</f>
        <v>0</v>
      </c>
      <c r="AA19">
        <f>Indre!BH27</f>
        <v>0</v>
      </c>
      <c r="AB19">
        <f>Indre!BH28</f>
        <v>0</v>
      </c>
      <c r="AC19">
        <f>Indre!BH29</f>
        <v>0</v>
      </c>
      <c r="AD19">
        <f>Indre!BH30</f>
        <v>0</v>
      </c>
      <c r="AE19">
        <f>Indre!BH31</f>
        <v>0</v>
      </c>
      <c r="AF19">
        <f>Indre!BH32</f>
        <v>0</v>
      </c>
      <c r="AG19">
        <f>Indre!BH33</f>
        <v>0</v>
      </c>
      <c r="AH19">
        <f>Indre!BH34</f>
        <v>0</v>
      </c>
      <c r="AI19">
        <f>Indre!BH35</f>
        <v>0</v>
      </c>
      <c r="AJ19">
        <f>Indre!BH36</f>
        <v>0</v>
      </c>
      <c r="AK19">
        <f>Indre!BH37</f>
        <v>0</v>
      </c>
      <c r="AL19">
        <f>Indre!BH38</f>
        <v>0</v>
      </c>
      <c r="AM19">
        <f>Indre!BH39</f>
        <v>0</v>
      </c>
      <c r="AN19">
        <f>Indre!BH40</f>
        <v>0</v>
      </c>
      <c r="AO19">
        <f>Indre!BH41</f>
        <v>0</v>
      </c>
      <c r="AP19">
        <f>Indre!BH42</f>
        <v>0</v>
      </c>
      <c r="AQ19">
        <f>Indre!BH43</f>
        <v>0</v>
      </c>
      <c r="AR19">
        <f>Indre!BH44</f>
        <v>0</v>
      </c>
      <c r="AS19">
        <f>Indre!BH45</f>
        <v>0</v>
      </c>
      <c r="AT19">
        <f>Indre!BH46</f>
        <v>0</v>
      </c>
      <c r="AU19">
        <f>Indre!BH47</f>
        <v>0</v>
      </c>
      <c r="AV19">
        <f>Indre!BH48</f>
        <v>0</v>
      </c>
      <c r="AW19">
        <f>Indre!BH49</f>
        <v>0</v>
      </c>
      <c r="AX19">
        <f>Indre!BH50</f>
        <v>0</v>
      </c>
      <c r="AY19">
        <f>Indre!BH51</f>
        <v>0</v>
      </c>
      <c r="AZ19">
        <f>Indre!BH52</f>
        <v>0</v>
      </c>
      <c r="BA19">
        <f>Indre!BH53</f>
        <v>0</v>
      </c>
      <c r="BB19">
        <f>Indre!BH54</f>
        <v>0</v>
      </c>
      <c r="BC19">
        <f>Indre!BH55</f>
        <v>0</v>
      </c>
      <c r="BD19">
        <f>Indre!BH56</f>
        <v>0</v>
      </c>
      <c r="BE19">
        <f>Indre!BH57</f>
        <v>0</v>
      </c>
      <c r="BF19">
        <f>Indre!BH58</f>
        <v>0</v>
      </c>
      <c r="BG19">
        <f>Indre!BH59</f>
        <v>0</v>
      </c>
      <c r="BH19">
        <f>Indre!BH60</f>
        <v>0</v>
      </c>
      <c r="BI19">
        <f>Indre!BH61</f>
        <v>0</v>
      </c>
      <c r="BJ19">
        <f>Indre!BH62</f>
        <v>0</v>
      </c>
      <c r="BK19">
        <f>Indre!BH63</f>
        <v>0</v>
      </c>
      <c r="BL19">
        <f>Indre!BH64</f>
        <v>0</v>
      </c>
      <c r="BM19">
        <f>Indre!BH65</f>
        <v>0</v>
      </c>
      <c r="BN19">
        <f>Indre!BH66</f>
        <v>0</v>
      </c>
      <c r="BO19">
        <f>Indre!BH67</f>
        <v>0</v>
      </c>
      <c r="BP19">
        <f>Indre!BH68</f>
        <v>0</v>
      </c>
      <c r="BQ19">
        <f>Indre!BH69</f>
        <v>0</v>
      </c>
      <c r="BR19" t="str">
        <f>Indre!BH70</f>
        <v>Køkken begrænset tilvirk</v>
      </c>
      <c r="BS19">
        <f>Indre!BH71</f>
        <v>0</v>
      </c>
      <c r="BT19">
        <f>Indre!BH72</f>
        <v>0</v>
      </c>
      <c r="BU19">
        <f>Indre!BH73</f>
        <v>0</v>
      </c>
      <c r="BV19">
        <f>Indre!BH74</f>
        <v>0</v>
      </c>
      <c r="BW19">
        <f>Indre!BH75</f>
        <v>0</v>
      </c>
      <c r="BX19">
        <f>Indre!BH76</f>
        <v>0</v>
      </c>
      <c r="BY19">
        <f>Indre!BH77</f>
        <v>0</v>
      </c>
      <c r="BZ19">
        <f>Indre!BH78</f>
        <v>0</v>
      </c>
      <c r="CA19">
        <f>Indre!BH79</f>
        <v>0</v>
      </c>
      <c r="CB19">
        <f>Indre!BH80</f>
        <v>0</v>
      </c>
      <c r="CC19">
        <f>Indre!BH81</f>
        <v>0</v>
      </c>
      <c r="CD19" t="str">
        <f>Indre!BH82</f>
        <v>Større</v>
      </c>
      <c r="CE19" t="str">
        <f>Indre!BH83</f>
        <v>kogebord m 5 blus, 2 ovne eller konvektionsovn, køleskabe og udsugning.</v>
      </c>
      <c r="CF19" t="str">
        <f>Indre!BH84</f>
        <v>Køkkenet ligger i et køkken -alrum og bliver brugt som hyggerum og opvaskerum for børnehaven. Da vuggestuens køkken er et godt køkken i brug vil det være naturligt at bruge det og deres personale til at tilberede børnehavens måltider.</v>
      </c>
      <c r="CG19" t="str">
        <f>Indre!BH85</f>
        <v>Cathrine Joachim Jerrik</v>
      </c>
      <c r="CH19" s="18" t="str">
        <f>Indre!BH86</f>
        <v>30.3.2009</v>
      </c>
      <c r="CI19">
        <f>Indre!BH87</f>
        <v>0</v>
      </c>
      <c r="CJ19">
        <f>Indre!BH88</f>
        <v>1</v>
      </c>
      <c r="CK19">
        <f>Indre!BH89</f>
        <v>0</v>
      </c>
      <c r="CL19">
        <f>Indre!BH90</f>
        <v>0</v>
      </c>
      <c r="CM19">
        <f>Indre!BH91</f>
        <v>0</v>
      </c>
      <c r="CN19">
        <f>Indre!BH92</f>
        <v>0</v>
      </c>
      <c r="CO19">
        <f>Indre!BH93</f>
        <v>0</v>
      </c>
      <c r="CP19">
        <f>Indre!BH94</f>
        <v>0</v>
      </c>
      <c r="CQ19">
        <f>Indre!BH95</f>
        <v>0</v>
      </c>
      <c r="CR19">
        <f>Indre!BH96</f>
        <v>2</v>
      </c>
      <c r="CS19">
        <f>Indre!BH97</f>
        <v>1</v>
      </c>
      <c r="CT19">
        <f>Indre!BH98</f>
        <v>0</v>
      </c>
      <c r="CU19">
        <f>Indre!BH99</f>
        <v>0</v>
      </c>
      <c r="CV19">
        <f>Indre!BH100</f>
        <v>0</v>
      </c>
      <c r="CW19">
        <f>Indre!BH101</f>
        <v>0</v>
      </c>
      <c r="CX19">
        <f>Indre!BH102</f>
        <v>0</v>
      </c>
      <c r="CY19">
        <f>Indre!BH103</f>
        <v>0</v>
      </c>
      <c r="CZ19">
        <f>Indre!BH104</f>
        <v>0</v>
      </c>
      <c r="DA19">
        <f>Indre!BH105</f>
        <v>0</v>
      </c>
      <c r="DB19">
        <f>Indre!BH106</f>
        <v>1</v>
      </c>
      <c r="DC19">
        <f>Indre!BH107</f>
        <v>20</v>
      </c>
      <c r="DD19" t="str">
        <f>Indre!BH108</f>
        <v>Miele</v>
      </c>
      <c r="DE19">
        <f>Indre!BH109</f>
        <v>3</v>
      </c>
      <c r="DF19" t="str">
        <f>Indre!BH110</f>
        <v>Nej</v>
      </c>
      <c r="DG19">
        <f>Indre!BH111</f>
        <v>0</v>
      </c>
      <c r="DH19">
        <f>Indre!BH112</f>
        <v>0</v>
      </c>
      <c r="DI19" t="str">
        <f>Indre!BH113</f>
        <v>Nej</v>
      </c>
      <c r="DJ19" t="str">
        <f>Indre!BH114</f>
        <v>Nej</v>
      </c>
      <c r="DK19">
        <f>Indre!BH115</f>
        <v>1</v>
      </c>
      <c r="DL19" t="str">
        <f>Indre!BH116</f>
        <v>Begrænset</v>
      </c>
      <c r="DM19">
        <f>Indre!BH117</f>
        <v>0</v>
      </c>
      <c r="DN19">
        <f>Indre!BH118</f>
        <v>0</v>
      </c>
      <c r="DO19" s="14" t="str">
        <f>VLOOKUP(MID(B19,1,5)*1,InstTyp!A:B,2,FALSE)</f>
        <v xml:space="preserve">Integrerede </v>
      </c>
      <c r="DP19" s="14" t="str">
        <f>VLOOKUP(MID(B19,1,5)*1,InstTyp!A:C,3,FALSE)</f>
        <v>Indre By</v>
      </c>
      <c r="DQ19">
        <f>VLOOKUP(MID(B19,1,5)*1,'InstTyp-2'!E:BQ,7,FALSE)</f>
        <v>44</v>
      </c>
      <c r="DR19">
        <f>VLOOKUP(MID(B19,1,5)*1,'InstTyp-2'!E:BQ,8,FALSE)</f>
        <v>0</v>
      </c>
      <c r="DS19">
        <f>VLOOKUP(MID(B19,1,5)*1,'InstTyp-2'!E:BQ,9,FALSE)</f>
        <v>66</v>
      </c>
      <c r="DT19">
        <f>VLOOKUP(MID(B19,1,5)*1,'InstTyp-2'!E:BQ,10,FALSE)</f>
        <v>0</v>
      </c>
      <c r="DU19">
        <f>VLOOKUP(MID(B19,1,5)*1,'InstTyp-2'!E:BQ,11,FALSE)</f>
        <v>0</v>
      </c>
      <c r="DV19">
        <f>VLOOKUP(MID(B19,1,5)*1,'InstTyp-2'!E:BQ,12,FALSE)</f>
        <v>0</v>
      </c>
      <c r="DW19">
        <f>VLOOKUP(MID(B19,1,5)*1,'InstTyp-2'!E:BQ,13,FALSE)</f>
        <v>0</v>
      </c>
      <c r="DX19">
        <f>VLOOKUP(MID(B19,1,5)*1,'InstTyp-2'!E:BQ,14,FALSE)</f>
        <v>0</v>
      </c>
      <c r="DY19">
        <f>VLOOKUP(MID(B19,1,5)*1,'InstTyp-2'!E:BQ,15,FALSE)</f>
        <v>0</v>
      </c>
      <c r="DZ19">
        <f>VLOOKUP(MID(B19,1,5)*1,'InstTyp-2'!E:BQ,16,FALSE)</f>
        <v>0</v>
      </c>
      <c r="EA19">
        <f>VLOOKUP(MID(B19,1,5)*1,'InstTyp-2'!E:BQ,17,FALSE)</f>
        <v>0</v>
      </c>
      <c r="EB19">
        <f>VLOOKUP(MID(B19,1,5)*1,'InstTyp-2'!E:BQ,18,FALSE)</f>
        <v>0</v>
      </c>
      <c r="EC19">
        <f>VLOOKUP(MID(B19,1,5)*1,'InstTyp-2'!E:BQ,19,FALSE)</f>
        <v>0</v>
      </c>
      <c r="ED19">
        <f>VLOOKUP(MID(B19,1,5)*1,'InstTyp-2'!E:BQ,20,FALSE)</f>
        <v>0</v>
      </c>
      <c r="EE19" s="195">
        <f>VLOOKUP(MID(B19,1,5)*1,'Forplejning 2008'!A:C,3,FALSE)</f>
        <v>223281.95</v>
      </c>
      <c r="EF19" t="str">
        <f t="shared" si="0"/>
        <v>37585</v>
      </c>
      <c r="EG19" t="str">
        <f t="shared" si="1"/>
        <v>2</v>
      </c>
      <c r="EH19">
        <f t="shared" si="2"/>
        <v>0</v>
      </c>
      <c r="EI19">
        <f t="shared" si="3"/>
        <v>0</v>
      </c>
      <c r="EJ19" t="e">
        <f>VLOOKUP(B19,Rekruttering!A:F,2,FALSE)</f>
        <v>#N/A</v>
      </c>
      <c r="EK19" t="e">
        <f>VLOOKUP(B19,Rekruttering!A:F,3,FALSE)</f>
        <v>#N/A</v>
      </c>
      <c r="EL19" t="e">
        <f>VLOOKUP(B19,Rekruttering!A:F,4,FALSE)</f>
        <v>#N/A</v>
      </c>
      <c r="EM19" t="e">
        <f>VLOOKUP(B19,Rekruttering!A:F,5,FALSE)</f>
        <v>#N/A</v>
      </c>
      <c r="EN19" t="e">
        <f>VLOOKUP(B19,Rekruttering!A:F,6,FALSE)</f>
        <v>#N/A</v>
      </c>
    </row>
    <row r="20" spans="1:144">
      <c r="A20" s="14" t="str">
        <f>Indre!BI1</f>
        <v>x</v>
      </c>
      <c r="B20" s="21">
        <f>Indre!BI2</f>
        <v>37587</v>
      </c>
      <c r="C20" t="s">
        <v>5630</v>
      </c>
      <c r="D20" t="str">
        <f>Indre!BI4</f>
        <v>Indre By</v>
      </c>
      <c r="E20" t="str">
        <f>Indre!BI5</f>
        <v>Suensonsgade 65</v>
      </c>
      <c r="F20">
        <f>Indre!BI6</f>
        <v>1322</v>
      </c>
      <c r="G20" t="str">
        <f>Indre!BI7</f>
        <v>København K</v>
      </c>
      <c r="H20">
        <f>Indre!BI8</f>
        <v>33145004</v>
      </c>
      <c r="I20" t="str">
        <f>Indre!BI9</f>
        <v>37587@buf.kk.dk</v>
      </c>
      <c r="J20" t="str">
        <f>Indre!BI10</f>
        <v>Mette Rohde</v>
      </c>
      <c r="K20">
        <f>Indre!BI11</f>
        <v>0</v>
      </c>
      <c r="L20">
        <f>Indre!BI12</f>
        <v>0</v>
      </c>
      <c r="M20" t="str">
        <f>Indre!BI13</f>
        <v>37587@buf.kk.dk</v>
      </c>
      <c r="N20" t="s">
        <v>1992</v>
      </c>
      <c r="O20">
        <f>Indre!BI15</f>
        <v>0</v>
      </c>
      <c r="P20">
        <f>Indre!BI16</f>
        <v>0</v>
      </c>
      <c r="Q20">
        <f>Indre!BI17</f>
        <v>40</v>
      </c>
      <c r="R20">
        <f>Indre!BI18</f>
        <v>60</v>
      </c>
      <c r="S20">
        <f>Indre!BI19</f>
        <v>54</v>
      </c>
      <c r="T20">
        <f>Indre!BI20</f>
        <v>0</v>
      </c>
      <c r="U20">
        <f>Indre!BI21</f>
        <v>0</v>
      </c>
      <c r="V20" t="str">
        <f>Indre!BI22</f>
        <v>Ja</v>
      </c>
      <c r="W20">
        <f>Indre!BI23</f>
        <v>2</v>
      </c>
      <c r="X20">
        <f>Indre!BI24</f>
        <v>1</v>
      </c>
      <c r="Y20">
        <f>Indre!BI25</f>
        <v>0</v>
      </c>
      <c r="Z20">
        <f>Indre!BI26</f>
        <v>0</v>
      </c>
      <c r="AA20">
        <f>Indre!BI27</f>
        <v>0</v>
      </c>
      <c r="AB20">
        <f>Indre!BI28</f>
        <v>0</v>
      </c>
      <c r="AC20">
        <f>Indre!BI29</f>
        <v>0</v>
      </c>
      <c r="AD20">
        <f>Indre!BI30</f>
        <v>5</v>
      </c>
      <c r="AE20">
        <f>Indre!BI31</f>
        <v>0</v>
      </c>
      <c r="AF20">
        <f>Indre!BI32</f>
        <v>0</v>
      </c>
      <c r="AG20">
        <f>Indre!BI33</f>
        <v>5</v>
      </c>
      <c r="AH20">
        <f>Indre!BI34</f>
        <v>0</v>
      </c>
      <c r="AI20">
        <f>Indre!BI35</f>
        <v>0</v>
      </c>
      <c r="AJ20">
        <f>Indre!BI36</f>
        <v>142000</v>
      </c>
      <c r="AK20">
        <f>Indre!BI37</f>
        <v>0</v>
      </c>
      <c r="AL20">
        <f>Indre!BI38</f>
        <v>0</v>
      </c>
      <c r="AM20">
        <f>Indre!BI39</f>
        <v>0</v>
      </c>
      <c r="AN20">
        <f>Indre!BI40</f>
        <v>0</v>
      </c>
      <c r="AO20">
        <f>Indre!BI41</f>
        <v>0</v>
      </c>
      <c r="AP20">
        <f>Indre!BI42</f>
        <v>0</v>
      </c>
      <c r="AQ20">
        <f>Indre!BI43</f>
        <v>0</v>
      </c>
      <c r="AR20">
        <f>Indre!BI44</f>
        <v>0</v>
      </c>
      <c r="AS20">
        <f>Indre!BI45</f>
        <v>0</v>
      </c>
      <c r="AT20">
        <f>Indre!BI46</f>
        <v>0</v>
      </c>
      <c r="AU20">
        <f>Indre!BI47</f>
        <v>0</v>
      </c>
      <c r="AV20">
        <f>Indre!BI48</f>
        <v>0</v>
      </c>
      <c r="AW20">
        <f>Indre!BI49</f>
        <v>0</v>
      </c>
      <c r="AX20">
        <f>Indre!BI50</f>
        <v>0</v>
      </c>
      <c r="AY20">
        <f>Indre!BI51</f>
        <v>0</v>
      </c>
      <c r="AZ20">
        <f>Indre!BI52</f>
        <v>0</v>
      </c>
      <c r="BA20">
        <f>Indre!BI53</f>
        <v>0</v>
      </c>
      <c r="BB20">
        <f>Indre!BI54</f>
        <v>0</v>
      </c>
      <c r="BC20">
        <f>Indre!BI55</f>
        <v>95</v>
      </c>
      <c r="BD20">
        <f>Indre!BI56</f>
        <v>0</v>
      </c>
      <c r="BE20">
        <f>Indre!BI57</f>
        <v>1</v>
      </c>
      <c r="BF20" t="str">
        <f>Indre!BI58</f>
        <v>Ja</v>
      </c>
      <c r="BG20" t="str">
        <f>Indre!BI59</f>
        <v>Nej</v>
      </c>
      <c r="BH20" t="str">
        <f>Indre!BI60</f>
        <v>Ja</v>
      </c>
      <c r="BI20">
        <f>Indre!BI61</f>
        <v>0</v>
      </c>
      <c r="BJ20" t="str">
        <f>Indre!BI62</f>
        <v>Køkkenet er ikke istand til at lave mad p.t. men efter en ombyggning vil de gerne selv lave maden</v>
      </c>
      <c r="BK20" t="str">
        <f>Indre!BI63</f>
        <v>Ja</v>
      </c>
      <c r="BL20">
        <f>Indre!BI64</f>
        <v>0</v>
      </c>
      <c r="BM20">
        <f>Indre!BI65</f>
        <v>0</v>
      </c>
      <c r="BN20">
        <f>Indre!BI66</f>
        <v>0</v>
      </c>
      <c r="BO20" t="str">
        <f>Indre!BI67</f>
        <v>Nej</v>
      </c>
      <c r="BP20" t="str">
        <f>Indre!BI68</f>
        <v>Vil meget gerne have hjælp mht rekrutering af køkken personale</v>
      </c>
      <c r="BQ20">
        <f>Indre!BI69</f>
        <v>0</v>
      </c>
      <c r="BR20" t="str">
        <f>Indre!BI70</f>
        <v>Køkken begrænset tilvirk</v>
      </c>
      <c r="BS20">
        <f>Indre!BI71</f>
        <v>0</v>
      </c>
      <c r="BT20">
        <f>Indre!BI72</f>
        <v>0</v>
      </c>
      <c r="BU20">
        <f>Indre!BI73</f>
        <v>0</v>
      </c>
      <c r="BV20">
        <f>Indre!BI74</f>
        <v>0</v>
      </c>
      <c r="BW20">
        <f>Indre!BI75</f>
        <v>0</v>
      </c>
      <c r="BX20">
        <f>Indre!BI76</f>
        <v>0</v>
      </c>
      <c r="BY20">
        <f>Indre!BI77</f>
        <v>0</v>
      </c>
      <c r="BZ20">
        <f>Indre!BI78</f>
        <v>0</v>
      </c>
      <c r="CA20">
        <f>Indre!BI79</f>
        <v>0</v>
      </c>
      <c r="CB20">
        <f>Indre!BI80</f>
        <v>0</v>
      </c>
      <c r="CC20">
        <f>Indre!BI81</f>
        <v>0</v>
      </c>
      <c r="CD20" t="str">
        <f>Indre!BI82</f>
        <v>Større</v>
      </c>
      <c r="CE20" t="str">
        <f>Indre!BI83</f>
        <v>køkkenet mangler næsten det hele dog ikke opvasker</v>
      </c>
      <c r="CF20" t="str">
        <f>Indre!BI84</f>
        <v>Køkkenet er nedslidt og meget lille, der er et stort tilstødende lokale der kunne sammenlægges med nuværende køkken, trænger til mere eller mindre alt nyt.</v>
      </c>
      <c r="CG20" t="str">
        <f>Indre!BI85</f>
        <v>Cathrine Joachim Jerrik</v>
      </c>
      <c r="CH20" s="18" t="str">
        <f>Indre!BI86</f>
        <v>30.3.2009</v>
      </c>
      <c r="CI20">
        <f>Indre!BI87</f>
        <v>0</v>
      </c>
      <c r="CJ20">
        <f>Indre!BI88</f>
        <v>0</v>
      </c>
      <c r="CK20">
        <f>Indre!BI89</f>
        <v>0</v>
      </c>
      <c r="CL20">
        <f>Indre!BI90</f>
        <v>4</v>
      </c>
      <c r="CM20">
        <f>Indre!BI91</f>
        <v>0</v>
      </c>
      <c r="CN20">
        <f>Indre!BI92</f>
        <v>1</v>
      </c>
      <c r="CO20">
        <f>Indre!BI93</f>
        <v>0</v>
      </c>
      <c r="CP20">
        <f>Indre!BI94</f>
        <v>0</v>
      </c>
      <c r="CQ20">
        <f>Indre!BI95</f>
        <v>0</v>
      </c>
      <c r="CR20">
        <f>Indre!BI96</f>
        <v>2</v>
      </c>
      <c r="CS20">
        <f>Indre!BI97</f>
        <v>1</v>
      </c>
      <c r="CT20">
        <f>Indre!BI98</f>
        <v>0</v>
      </c>
      <c r="CU20">
        <f>Indre!BI99</f>
        <v>0</v>
      </c>
      <c r="CV20">
        <f>Indre!BI100</f>
        <v>0</v>
      </c>
      <c r="CW20">
        <f>Indre!BI101</f>
        <v>0</v>
      </c>
      <c r="CX20">
        <f>Indre!BI102</f>
        <v>1</v>
      </c>
      <c r="CY20">
        <f>Indre!BI103</f>
        <v>1</v>
      </c>
      <c r="CZ20">
        <f>Indre!BI104</f>
        <v>0</v>
      </c>
      <c r="DA20">
        <f>Indre!BI105</f>
        <v>0</v>
      </c>
      <c r="DB20">
        <f>Indre!BI106</f>
        <v>1</v>
      </c>
      <c r="DC20">
        <f>Indre!BI107</f>
        <v>20</v>
      </c>
      <c r="DD20" t="str">
        <f>Indre!BI108</f>
        <v>Miele</v>
      </c>
      <c r="DE20">
        <f>Indre!BI109</f>
        <v>3</v>
      </c>
      <c r="DF20">
        <f>Indre!BI110</f>
        <v>0</v>
      </c>
      <c r="DG20">
        <f>Indre!BI111</f>
        <v>0</v>
      </c>
      <c r="DH20">
        <f>Indre!BI112</f>
        <v>0</v>
      </c>
      <c r="DI20">
        <f>Indre!BI113</f>
        <v>0</v>
      </c>
      <c r="DJ20">
        <f>Indre!BI114</f>
        <v>0</v>
      </c>
      <c r="DK20">
        <f>Indre!BI115</f>
        <v>1</v>
      </c>
      <c r="DL20" t="str">
        <f>Indre!BI116</f>
        <v>Begrænset</v>
      </c>
      <c r="DM20" t="str">
        <f>Indre!BI117</f>
        <v xml:space="preserve">Børnehavens køkken er helt småt og gammelt, men fritidshjemmet på toppen af institutionen har et top flot og korrekt indrettet køkken, der er bare ingen elevator. </v>
      </c>
      <c r="DN20">
        <f>Indre!BI118</f>
        <v>0</v>
      </c>
      <c r="DO20" s="14" t="str">
        <f>VLOOKUP(MID(B20,1,5)*1,InstTyp!A:B,2,FALSE)</f>
        <v xml:space="preserve">Integrerede </v>
      </c>
      <c r="DP20" s="14" t="str">
        <f>VLOOKUP(MID(B20,1,5)*1,InstTyp!A:C,3,FALSE)</f>
        <v>Indre By</v>
      </c>
      <c r="DQ20">
        <f>VLOOKUP(MID(B20,1,5)*1,'InstTyp-2'!E:BQ,7,FALSE)</f>
        <v>0</v>
      </c>
      <c r="DR20">
        <f>VLOOKUP(MID(B20,1,5)*1,'InstTyp-2'!E:BQ,8,FALSE)</f>
        <v>0</v>
      </c>
      <c r="DS20">
        <f>VLOOKUP(MID(B20,1,5)*1,'InstTyp-2'!E:BQ,9,FALSE)</f>
        <v>40</v>
      </c>
      <c r="DT20">
        <f>VLOOKUP(MID(B20,1,5)*1,'InstTyp-2'!E:BQ,10,FALSE)</f>
        <v>60</v>
      </c>
      <c r="DU20">
        <f>VLOOKUP(MID(B20,1,5)*1,'InstTyp-2'!E:BQ,11,FALSE)</f>
        <v>33</v>
      </c>
      <c r="DV20">
        <f>VLOOKUP(MID(B20,1,5)*1,'InstTyp-2'!E:BQ,12,FALSE)</f>
        <v>20</v>
      </c>
      <c r="DW20">
        <f>VLOOKUP(MID(B20,1,5)*1,'InstTyp-2'!E:BQ,13,FALSE)</f>
        <v>0</v>
      </c>
      <c r="DX20">
        <f>VLOOKUP(MID(B20,1,5)*1,'InstTyp-2'!E:BQ,14,FALSE)</f>
        <v>0</v>
      </c>
      <c r="DY20">
        <f>VLOOKUP(MID(B20,1,5)*1,'InstTyp-2'!E:BQ,15,FALSE)</f>
        <v>0</v>
      </c>
      <c r="DZ20">
        <f>VLOOKUP(MID(B20,1,5)*1,'InstTyp-2'!E:BQ,16,FALSE)</f>
        <v>0</v>
      </c>
      <c r="EA20">
        <f>VLOOKUP(MID(B20,1,5)*1,'InstTyp-2'!E:BQ,17,FALSE)</f>
        <v>0</v>
      </c>
      <c r="EB20">
        <f>VLOOKUP(MID(B20,1,5)*1,'InstTyp-2'!E:BQ,18,FALSE)</f>
        <v>0</v>
      </c>
      <c r="EC20">
        <f>VLOOKUP(MID(B20,1,5)*1,'InstTyp-2'!E:BQ,19,FALSE)</f>
        <v>0</v>
      </c>
      <c r="ED20">
        <f>VLOOKUP(MID(B20,1,5)*1,'InstTyp-2'!E:BQ,20,FALSE)</f>
        <v>0</v>
      </c>
      <c r="EE20" s="195">
        <f>VLOOKUP(MID(B20,1,5)*1,'Forplejning 2008'!A:C,3,FALSE)</f>
        <v>159719.04999999999</v>
      </c>
      <c r="EF20" t="str">
        <f t="shared" si="0"/>
        <v>37587</v>
      </c>
      <c r="EG20" t="str">
        <f t="shared" si="1"/>
        <v/>
      </c>
      <c r="EH20">
        <f t="shared" si="2"/>
        <v>0</v>
      </c>
      <c r="EI20">
        <f t="shared" si="3"/>
        <v>113</v>
      </c>
      <c r="EJ20" t="str">
        <f>VLOOKUP(B20,Rekruttering!A:F,2,FALSE)</f>
        <v>Ja</v>
      </c>
      <c r="EK20">
        <f>VLOOKUP(B20,Rekruttering!A:F,3,FALSE)</f>
        <v>1</v>
      </c>
      <c r="EL20">
        <f>VLOOKUP(B20,Rekruttering!A:F,4,FALSE)</f>
        <v>0</v>
      </c>
      <c r="EM20" t="str">
        <f>VLOOKUP(B20,Rekruttering!A:F,5,FALSE)</f>
        <v>Ved ikke hvor mange timer</v>
      </c>
      <c r="EN20" t="str">
        <f>VLOOKUP(B20,Rekruttering!A:F,6,FALSE)</f>
        <v>Ja</v>
      </c>
    </row>
    <row r="21" spans="1:144">
      <c r="A21" s="14" t="str">
        <f>Indre!BJ1</f>
        <v>x</v>
      </c>
      <c r="B21" s="21" t="str">
        <f>Indre!BJ2</f>
        <v>37587_2</v>
      </c>
      <c r="C21" t="s">
        <v>5630</v>
      </c>
      <c r="D21" t="str">
        <f>Indre!BJ4</f>
        <v>Indre By</v>
      </c>
      <c r="E21" t="str">
        <f>Indre!BJ5</f>
        <v>Suensonsgade 65</v>
      </c>
      <c r="F21">
        <f>Indre!BJ6</f>
        <v>1322</v>
      </c>
      <c r="G21" t="str">
        <f>Indre!BJ7</f>
        <v>København K</v>
      </c>
      <c r="H21">
        <f>Indre!BJ8</f>
        <v>33145004</v>
      </c>
      <c r="I21" t="str">
        <f>Indre!BJ9</f>
        <v>37587@buf.kk.dk</v>
      </c>
      <c r="J21" t="str">
        <f>Indre!BJ10</f>
        <v>Mette Rohde</v>
      </c>
      <c r="K21">
        <f>Indre!BJ11</f>
        <v>0</v>
      </c>
      <c r="L21">
        <f>Indre!BJ12</f>
        <v>0</v>
      </c>
      <c r="M21" t="str">
        <f>Indre!BJ13</f>
        <v>37587@buf.kk.dk</v>
      </c>
      <c r="N21" t="s">
        <v>1992</v>
      </c>
      <c r="O21">
        <f>Indre!BJ15</f>
        <v>0</v>
      </c>
      <c r="P21">
        <f>Indre!BJ16</f>
        <v>0</v>
      </c>
      <c r="Q21">
        <f>Indre!BJ17</f>
        <v>40</v>
      </c>
      <c r="R21">
        <f>Indre!BJ18</f>
        <v>60</v>
      </c>
      <c r="S21">
        <f>Indre!BJ19</f>
        <v>54</v>
      </c>
      <c r="T21">
        <f>Indre!BJ20</f>
        <v>0</v>
      </c>
      <c r="U21">
        <f>Indre!BJ21</f>
        <v>0</v>
      </c>
      <c r="V21" t="str">
        <f>Indre!BJ22</f>
        <v>Ja</v>
      </c>
      <c r="W21">
        <f>Indre!BJ23</f>
        <v>0</v>
      </c>
      <c r="X21">
        <f>Indre!BJ24</f>
        <v>0</v>
      </c>
      <c r="Y21">
        <f>Indre!BJ25</f>
        <v>0</v>
      </c>
      <c r="Z21">
        <f>Indre!BJ26</f>
        <v>0</v>
      </c>
      <c r="AA21">
        <f>Indre!BJ27</f>
        <v>0</v>
      </c>
      <c r="AB21">
        <f>Indre!BJ28</f>
        <v>0</v>
      </c>
      <c r="AC21">
        <f>Indre!BJ29</f>
        <v>0</v>
      </c>
      <c r="AD21">
        <f>Indre!BJ30</f>
        <v>0</v>
      </c>
      <c r="AE21">
        <f>Indre!BJ31</f>
        <v>0</v>
      </c>
      <c r="AF21">
        <f>Indre!BJ32</f>
        <v>0</v>
      </c>
      <c r="AG21">
        <f>Indre!BJ33</f>
        <v>0</v>
      </c>
      <c r="AH21">
        <f>Indre!BJ34</f>
        <v>0</v>
      </c>
      <c r="AI21">
        <f>Indre!BJ35</f>
        <v>0</v>
      </c>
      <c r="AJ21">
        <f>Indre!BJ36</f>
        <v>0</v>
      </c>
      <c r="AK21">
        <f>Indre!BJ37</f>
        <v>0</v>
      </c>
      <c r="AL21">
        <f>Indre!BJ38</f>
        <v>0</v>
      </c>
      <c r="AM21">
        <f>Indre!BJ39</f>
        <v>0</v>
      </c>
      <c r="AN21">
        <f>Indre!BJ40</f>
        <v>0</v>
      </c>
      <c r="AO21">
        <f>Indre!BJ41</f>
        <v>0</v>
      </c>
      <c r="AP21">
        <f>Indre!BJ42</f>
        <v>0</v>
      </c>
      <c r="AQ21">
        <f>Indre!BJ43</f>
        <v>0</v>
      </c>
      <c r="AR21">
        <f>Indre!BJ44</f>
        <v>0</v>
      </c>
      <c r="AS21">
        <f>Indre!BJ45</f>
        <v>0</v>
      </c>
      <c r="AT21">
        <f>Indre!BJ46</f>
        <v>0</v>
      </c>
      <c r="AU21">
        <f>Indre!BJ47</f>
        <v>0</v>
      </c>
      <c r="AV21">
        <f>Indre!BJ48</f>
        <v>0</v>
      </c>
      <c r="AW21">
        <f>Indre!BJ49</f>
        <v>0</v>
      </c>
      <c r="AX21">
        <f>Indre!BJ50</f>
        <v>0</v>
      </c>
      <c r="AY21">
        <f>Indre!BJ51</f>
        <v>0</v>
      </c>
      <c r="AZ21">
        <f>Indre!BJ52</f>
        <v>0</v>
      </c>
      <c r="BA21">
        <f>Indre!BJ53</f>
        <v>0</v>
      </c>
      <c r="BB21">
        <f>Indre!BJ54</f>
        <v>0</v>
      </c>
      <c r="BC21">
        <f>Indre!BJ55</f>
        <v>0</v>
      </c>
      <c r="BD21">
        <f>Indre!BJ56</f>
        <v>0</v>
      </c>
      <c r="BE21">
        <f>Indre!BJ57</f>
        <v>0</v>
      </c>
      <c r="BF21">
        <f>Indre!BJ58</f>
        <v>0</v>
      </c>
      <c r="BG21">
        <f>Indre!BJ59</f>
        <v>0</v>
      </c>
      <c r="BH21">
        <f>Indre!BJ60</f>
        <v>0</v>
      </c>
      <c r="BI21">
        <f>Indre!BJ61</f>
        <v>0</v>
      </c>
      <c r="BJ21">
        <f>Indre!BJ62</f>
        <v>0</v>
      </c>
      <c r="BK21">
        <f>Indre!BJ63</f>
        <v>0</v>
      </c>
      <c r="BL21">
        <f>Indre!BJ64</f>
        <v>0</v>
      </c>
      <c r="BM21">
        <f>Indre!BJ65</f>
        <v>0</v>
      </c>
      <c r="BN21">
        <f>Indre!BJ66</f>
        <v>0</v>
      </c>
      <c r="BO21">
        <f>Indre!BJ67</f>
        <v>0</v>
      </c>
      <c r="BP21">
        <f>Indre!BJ68</f>
        <v>0</v>
      </c>
      <c r="BQ21">
        <f>Indre!BJ69</f>
        <v>0</v>
      </c>
      <c r="BR21" t="str">
        <f>Indre!BJ70</f>
        <v>produktionskøkken</v>
      </c>
      <c r="BS21" t="str">
        <f>Indre!BJ71</f>
        <v>Ja</v>
      </c>
      <c r="BT21" t="str">
        <f>Indre!BJ72</f>
        <v>Ingen</v>
      </c>
      <c r="BU21">
        <f>Indre!BJ73</f>
        <v>0</v>
      </c>
      <c r="BV21">
        <f>Indre!BJ74</f>
        <v>0</v>
      </c>
      <c r="BW21">
        <f>Indre!BJ75</f>
        <v>0</v>
      </c>
      <c r="BX21">
        <f>Indre!BJ76</f>
        <v>0</v>
      </c>
      <c r="BY21">
        <f>Indre!BJ77</f>
        <v>0</v>
      </c>
      <c r="BZ21">
        <f>Indre!BJ78</f>
        <v>0</v>
      </c>
      <c r="CA21">
        <f>Indre!BJ79</f>
        <v>0</v>
      </c>
      <c r="CB21">
        <f>Indre!BJ80</f>
        <v>0</v>
      </c>
      <c r="CC21">
        <f>Indre!BJ81</f>
        <v>0</v>
      </c>
      <c r="CD21">
        <f>Indre!BJ82</f>
        <v>0</v>
      </c>
      <c r="CE21">
        <f>Indre!BJ83</f>
        <v>0</v>
      </c>
      <c r="CF21" t="str">
        <f>Indre!BJ84</f>
        <v>Køkkenet kunne godt lave mad til børnehaven, men der er 3 etager ned og det tilhører fritidshjemmet</v>
      </c>
      <c r="CG21">
        <f>Indre!BJ85</f>
        <v>0</v>
      </c>
      <c r="CH21">
        <f>Indre!BJ86</f>
        <v>0</v>
      </c>
      <c r="CI21">
        <f>Indre!BJ87</f>
        <v>0</v>
      </c>
      <c r="CJ21">
        <f>Indre!BJ88</f>
        <v>0</v>
      </c>
      <c r="CK21">
        <f>Indre!BJ89</f>
        <v>0</v>
      </c>
      <c r="CL21">
        <f>Indre!BJ90</f>
        <v>4</v>
      </c>
      <c r="CM21">
        <f>Indre!BJ91</f>
        <v>0</v>
      </c>
      <c r="CN21">
        <f>Indre!BJ92</f>
        <v>1</v>
      </c>
      <c r="CO21">
        <f>Indre!BJ93</f>
        <v>0</v>
      </c>
      <c r="CP21">
        <f>Indre!BJ94</f>
        <v>0</v>
      </c>
      <c r="CQ21">
        <f>Indre!BJ95</f>
        <v>0</v>
      </c>
      <c r="CR21">
        <f>Indre!BJ96</f>
        <v>1</v>
      </c>
      <c r="CS21">
        <f>Indre!BJ97</f>
        <v>0</v>
      </c>
      <c r="CT21">
        <f>Indre!BJ98</f>
        <v>0</v>
      </c>
      <c r="CU21">
        <f>Indre!BJ99</f>
        <v>0</v>
      </c>
      <c r="CV21">
        <f>Indre!BJ100</f>
        <v>0</v>
      </c>
      <c r="CW21">
        <f>Indre!BJ101</f>
        <v>0</v>
      </c>
      <c r="CX21">
        <f>Indre!BJ102</f>
        <v>1</v>
      </c>
      <c r="CY21">
        <f>Indre!BJ103</f>
        <v>0</v>
      </c>
      <c r="CZ21">
        <f>Indre!BJ104</f>
        <v>0</v>
      </c>
      <c r="DA21">
        <f>Indre!BJ105</f>
        <v>0</v>
      </c>
      <c r="DB21">
        <f>Indre!BJ106</f>
        <v>1</v>
      </c>
      <c r="DC21">
        <f>Indre!BJ107</f>
        <v>2</v>
      </c>
      <c r="DD21" t="str">
        <f>Indre!BJ108</f>
        <v>Elektrolux</v>
      </c>
      <c r="DE21">
        <f>Indre!BJ109</f>
        <v>5</v>
      </c>
      <c r="DF21">
        <f>Indre!BJ110</f>
        <v>0</v>
      </c>
      <c r="DG21">
        <f>Indre!BJ111</f>
        <v>0</v>
      </c>
      <c r="DH21">
        <f>Indre!BJ112</f>
        <v>0</v>
      </c>
      <c r="DI21" t="str">
        <f>Indre!BJ113</f>
        <v>Ja</v>
      </c>
      <c r="DJ21">
        <f>Indre!BJ114</f>
        <v>0</v>
      </c>
      <c r="DK21">
        <f>Indre!BJ115</f>
        <v>2</v>
      </c>
      <c r="DL21" t="str">
        <f>Indre!BJ116</f>
        <v>God plads</v>
      </c>
      <c r="DM21">
        <f>Indre!BJ117</f>
        <v>0</v>
      </c>
      <c r="DN21">
        <f>Indre!BJ118</f>
        <v>0</v>
      </c>
      <c r="DO21" s="14" t="str">
        <f>VLOOKUP(MID(B21,1,5)*1,InstTyp!A:B,2,FALSE)</f>
        <v xml:space="preserve">Integrerede </v>
      </c>
      <c r="DP21" s="14" t="str">
        <f>VLOOKUP(MID(B21,1,5)*1,InstTyp!A:C,3,FALSE)</f>
        <v>Indre By</v>
      </c>
      <c r="DQ21">
        <f>VLOOKUP(MID(B21,1,5)*1,'InstTyp-2'!E:BQ,7,FALSE)</f>
        <v>0</v>
      </c>
      <c r="DR21">
        <f>VLOOKUP(MID(B21,1,5)*1,'InstTyp-2'!E:BQ,8,FALSE)</f>
        <v>0</v>
      </c>
      <c r="DS21">
        <f>VLOOKUP(MID(B21,1,5)*1,'InstTyp-2'!E:BQ,9,FALSE)</f>
        <v>40</v>
      </c>
      <c r="DT21">
        <f>VLOOKUP(MID(B21,1,5)*1,'InstTyp-2'!E:BQ,10,FALSE)</f>
        <v>60</v>
      </c>
      <c r="DU21">
        <f>VLOOKUP(MID(B21,1,5)*1,'InstTyp-2'!E:BQ,11,FALSE)</f>
        <v>33</v>
      </c>
      <c r="DV21">
        <f>VLOOKUP(MID(B21,1,5)*1,'InstTyp-2'!E:BQ,12,FALSE)</f>
        <v>20</v>
      </c>
      <c r="DW21">
        <f>VLOOKUP(MID(B21,1,5)*1,'InstTyp-2'!E:BQ,13,FALSE)</f>
        <v>0</v>
      </c>
      <c r="DX21">
        <f>VLOOKUP(MID(B21,1,5)*1,'InstTyp-2'!E:BQ,14,FALSE)</f>
        <v>0</v>
      </c>
      <c r="DY21">
        <f>VLOOKUP(MID(B21,1,5)*1,'InstTyp-2'!E:BQ,15,FALSE)</f>
        <v>0</v>
      </c>
      <c r="DZ21">
        <f>VLOOKUP(MID(B21,1,5)*1,'InstTyp-2'!E:BQ,16,FALSE)</f>
        <v>0</v>
      </c>
      <c r="EA21">
        <f>VLOOKUP(MID(B21,1,5)*1,'InstTyp-2'!E:BQ,17,FALSE)</f>
        <v>0</v>
      </c>
      <c r="EB21">
        <f>VLOOKUP(MID(B21,1,5)*1,'InstTyp-2'!E:BQ,18,FALSE)</f>
        <v>0</v>
      </c>
      <c r="EC21">
        <f>VLOOKUP(MID(B21,1,5)*1,'InstTyp-2'!E:BQ,19,FALSE)</f>
        <v>0</v>
      </c>
      <c r="ED21">
        <f>VLOOKUP(MID(B21,1,5)*1,'InstTyp-2'!E:BQ,20,FALSE)</f>
        <v>0</v>
      </c>
      <c r="EE21" s="195">
        <f>VLOOKUP(MID(B21,1,5)*1,'Forplejning 2008'!A:C,3,FALSE)</f>
        <v>159719.04999999999</v>
      </c>
      <c r="EF21" t="str">
        <f t="shared" si="0"/>
        <v>37587</v>
      </c>
      <c r="EG21" t="str">
        <f t="shared" si="1"/>
        <v>2</v>
      </c>
      <c r="EH21">
        <f t="shared" si="2"/>
        <v>0</v>
      </c>
      <c r="EI21">
        <f t="shared" si="3"/>
        <v>113</v>
      </c>
      <c r="EJ21" t="e">
        <f>VLOOKUP(B21,Rekruttering!A:F,2,FALSE)</f>
        <v>#N/A</v>
      </c>
      <c r="EK21" t="e">
        <f>VLOOKUP(B21,Rekruttering!A:F,3,FALSE)</f>
        <v>#N/A</v>
      </c>
      <c r="EL21" t="e">
        <f>VLOOKUP(B21,Rekruttering!A:F,4,FALSE)</f>
        <v>#N/A</v>
      </c>
      <c r="EM21" t="e">
        <f>VLOOKUP(B21,Rekruttering!A:F,5,FALSE)</f>
        <v>#N/A</v>
      </c>
      <c r="EN21" t="e">
        <f>VLOOKUP(B21,Rekruttering!A:F,6,FALSE)</f>
        <v>#N/A</v>
      </c>
    </row>
    <row r="22" spans="1:144">
      <c r="A22" s="14">
        <f>Nør!AG1</f>
        <v>0</v>
      </c>
      <c r="B22" s="21">
        <f>Nør!AG2</f>
        <v>37202</v>
      </c>
      <c r="C22" t="str">
        <f>Nør!AG3</f>
        <v>Snorregården</v>
      </c>
      <c r="D22" t="str">
        <f>Nør!AG4</f>
        <v>Nørrebro</v>
      </c>
      <c r="E22" t="str">
        <f>Nør!AG5</f>
        <v>Ragnhildgade 80</v>
      </c>
      <c r="F22">
        <f>Nør!AG6</f>
        <v>2100</v>
      </c>
      <c r="G22" t="str">
        <f>Nør!AG7</f>
        <v>København Ø</v>
      </c>
      <c r="H22" t="str">
        <f>Nør!AG8</f>
        <v>39 16 30 40</v>
      </c>
      <c r="I22" t="str">
        <f>Nør!AG9</f>
        <v>37202@buf.kk.dk</v>
      </c>
      <c r="J22" t="str">
        <f>Nør!AG10</f>
        <v>Rikke Nielsen</v>
      </c>
      <c r="K22">
        <f>Nør!AG11</f>
        <v>0</v>
      </c>
      <c r="L22">
        <f>Nør!AG12</f>
        <v>0</v>
      </c>
      <c r="M22" t="str">
        <f>Nør!AG13</f>
        <v>37202@buf.kk.dk</v>
      </c>
      <c r="N22">
        <f>Nør!AG14</f>
        <v>0</v>
      </c>
      <c r="O22">
        <f>Nør!AG15</f>
        <v>0</v>
      </c>
      <c r="P22">
        <f>Nør!AG16</f>
        <v>0</v>
      </c>
      <c r="Q22">
        <f>Nør!AG17</f>
        <v>0</v>
      </c>
      <c r="R22">
        <f>Nør!AG18</f>
        <v>0</v>
      </c>
      <c r="S22">
        <f>Nør!AG19</f>
        <v>0</v>
      </c>
      <c r="T22">
        <f>Nør!AG20</f>
        <v>0</v>
      </c>
      <c r="U22">
        <f>Nør!AG21</f>
        <v>0</v>
      </c>
      <c r="V22">
        <f>Nør!AG22</f>
        <v>0</v>
      </c>
      <c r="W22">
        <f>Nør!AG23</f>
        <v>0</v>
      </c>
      <c r="X22">
        <f>Nør!AG24</f>
        <v>0</v>
      </c>
      <c r="Y22">
        <f>Nør!AG25</f>
        <v>5</v>
      </c>
      <c r="Z22">
        <f>Nør!AG26</f>
        <v>5</v>
      </c>
      <c r="AA22">
        <f>Nør!AG27</f>
        <v>5</v>
      </c>
      <c r="AB22">
        <f>Nør!AG28</f>
        <v>5</v>
      </c>
      <c r="AC22">
        <f>Nør!AG29</f>
        <v>0</v>
      </c>
      <c r="AD22">
        <f>Nør!AG30</f>
        <v>0</v>
      </c>
      <c r="AE22">
        <f>Nør!AG31</f>
        <v>0</v>
      </c>
      <c r="AF22">
        <f>Nør!AG32</f>
        <v>0</v>
      </c>
      <c r="AG22">
        <f>Nør!AG33</f>
        <v>0</v>
      </c>
      <c r="AH22">
        <f>Nør!AG34</f>
        <v>0</v>
      </c>
      <c r="AI22">
        <f>Nør!AG35</f>
        <v>149760</v>
      </c>
      <c r="AJ22">
        <f>Nør!AG36</f>
        <v>0</v>
      </c>
      <c r="AK22">
        <f>Nør!AG37</f>
        <v>0</v>
      </c>
      <c r="AL22">
        <f>Nør!AG38</f>
        <v>0</v>
      </c>
      <c r="AM22">
        <f>Nør!AG39</f>
        <v>0</v>
      </c>
      <c r="AN22">
        <f>Nør!AG40</f>
        <v>0</v>
      </c>
      <c r="AO22">
        <f>Nør!AG41</f>
        <v>0</v>
      </c>
      <c r="AP22">
        <f>Nør!AG42</f>
        <v>0</v>
      </c>
      <c r="AQ22">
        <f>Nør!AG43</f>
        <v>0</v>
      </c>
      <c r="AR22">
        <f>Nør!AG44</f>
        <v>0</v>
      </c>
      <c r="AS22">
        <f>Nør!AG45</f>
        <v>0</v>
      </c>
      <c r="AT22">
        <f>Nør!AG46</f>
        <v>0</v>
      </c>
      <c r="AU22">
        <f>Nør!AG47</f>
        <v>0</v>
      </c>
      <c r="AV22">
        <f>Nør!AG48</f>
        <v>0</v>
      </c>
      <c r="AW22">
        <f>Nør!AG49</f>
        <v>0</v>
      </c>
      <c r="AX22">
        <f>Nør!AG50</f>
        <v>0</v>
      </c>
      <c r="AY22">
        <f>Nør!AG51</f>
        <v>0</v>
      </c>
      <c r="AZ22">
        <f>Nør!AG52</f>
        <v>0</v>
      </c>
      <c r="BA22">
        <f>Nør!AG53</f>
        <v>0</v>
      </c>
      <c r="BB22">
        <f>Nør!AG54</f>
        <v>90</v>
      </c>
      <c r="BC22">
        <f>Nør!AG55</f>
        <v>0</v>
      </c>
      <c r="BD22">
        <f>Nør!AG56</f>
        <v>0</v>
      </c>
      <c r="BE22">
        <f>Nør!AG57</f>
        <v>0</v>
      </c>
      <c r="BF22">
        <f>Nør!AG58</f>
        <v>0</v>
      </c>
      <c r="BG22">
        <f>Nør!AG59</f>
        <v>0</v>
      </c>
      <c r="BH22">
        <f>Nør!AG60</f>
        <v>0</v>
      </c>
      <c r="BI22">
        <f>Nør!AG61</f>
        <v>0</v>
      </c>
      <c r="BJ22">
        <f>Nør!AG62</f>
        <v>0</v>
      </c>
      <c r="BK22">
        <f>Nør!AG63</f>
        <v>0</v>
      </c>
      <c r="BL22">
        <f>Nør!AG64</f>
        <v>0</v>
      </c>
      <c r="BM22">
        <f>Nør!AG65</f>
        <v>0</v>
      </c>
      <c r="BN22">
        <f>Nør!AG66</f>
        <v>0</v>
      </c>
      <c r="BO22">
        <f>Nør!AG67</f>
        <v>0</v>
      </c>
      <c r="BP22">
        <f>Nør!AG68</f>
        <v>0</v>
      </c>
      <c r="BQ22">
        <f>Nør!AG69</f>
        <v>0</v>
      </c>
      <c r="BR22">
        <f>Nør!AG70</f>
        <v>0</v>
      </c>
      <c r="BS22">
        <f>Nør!AG71</f>
        <v>0</v>
      </c>
      <c r="BT22">
        <f>Nør!AG72</f>
        <v>0</v>
      </c>
      <c r="BU22">
        <f>Nør!AG73</f>
        <v>0</v>
      </c>
      <c r="BV22">
        <f>Nør!AG74</f>
        <v>0</v>
      </c>
      <c r="BW22">
        <f>Nør!AG75</f>
        <v>0</v>
      </c>
      <c r="BX22">
        <f>Nør!AG76</f>
        <v>0</v>
      </c>
      <c r="BY22">
        <f>Nør!AG77</f>
        <v>0</v>
      </c>
      <c r="BZ22">
        <f>Nør!AG78</f>
        <v>0</v>
      </c>
      <c r="CA22">
        <f>Nør!AG79</f>
        <v>0</v>
      </c>
      <c r="CB22">
        <f>Nør!AG80</f>
        <v>0</v>
      </c>
      <c r="CC22">
        <f>Nør!AG81</f>
        <v>0</v>
      </c>
      <c r="CD22">
        <f>Nør!AG82</f>
        <v>0</v>
      </c>
      <c r="CE22">
        <f>Nør!AG83</f>
        <v>0</v>
      </c>
      <c r="CF22">
        <f>Nør!AG84</f>
        <v>0</v>
      </c>
      <c r="CG22">
        <f>Nør!AG85</f>
        <v>0</v>
      </c>
      <c r="CH22" s="18">
        <f>Nør!AG86</f>
        <v>0</v>
      </c>
      <c r="CI22">
        <f>Nør!AG87</f>
        <v>0</v>
      </c>
      <c r="CJ22">
        <f>Nør!AG88</f>
        <v>0</v>
      </c>
      <c r="CK22">
        <f>Nør!AG89</f>
        <v>0</v>
      </c>
      <c r="CL22">
        <f>Nør!AG90</f>
        <v>0</v>
      </c>
      <c r="CM22">
        <f>Nør!AG91</f>
        <v>0</v>
      </c>
      <c r="CN22">
        <f>Nør!AG92</f>
        <v>0</v>
      </c>
      <c r="CO22">
        <f>Nør!AG93</f>
        <v>0</v>
      </c>
      <c r="CP22">
        <f>Nør!AG94</f>
        <v>0</v>
      </c>
      <c r="CQ22">
        <f>Nør!AG95</f>
        <v>0</v>
      </c>
      <c r="CR22">
        <f>Nør!AG96</f>
        <v>0</v>
      </c>
      <c r="CS22">
        <f>Nør!AG97</f>
        <v>0</v>
      </c>
      <c r="CT22">
        <f>Nør!AG98</f>
        <v>0</v>
      </c>
      <c r="CU22">
        <f>Nør!AG99</f>
        <v>0</v>
      </c>
      <c r="CV22">
        <f>Nør!AG100</f>
        <v>0</v>
      </c>
      <c r="CW22">
        <f>Nør!AG101</f>
        <v>0</v>
      </c>
      <c r="CX22">
        <f>Nør!AG102</f>
        <v>0</v>
      </c>
      <c r="CY22">
        <f>Nør!AG103</f>
        <v>0</v>
      </c>
      <c r="CZ22">
        <f>Nør!AG104</f>
        <v>0</v>
      </c>
      <c r="DA22">
        <f>Nør!AG105</f>
        <v>0</v>
      </c>
      <c r="DB22">
        <f>Nør!AG106</f>
        <v>0</v>
      </c>
      <c r="DC22">
        <f>Nør!AG107</f>
        <v>0</v>
      </c>
      <c r="DD22">
        <f>Nør!AG108</f>
        <v>0</v>
      </c>
      <c r="DE22">
        <f>Nør!AG109</f>
        <v>0</v>
      </c>
      <c r="DF22">
        <f>Nør!AG110</f>
        <v>0</v>
      </c>
      <c r="DG22">
        <f>Nør!AG111</f>
        <v>0</v>
      </c>
      <c r="DH22">
        <f>Nør!AG112</f>
        <v>0</v>
      </c>
      <c r="DI22">
        <f>Nør!AG113</f>
        <v>0</v>
      </c>
      <c r="DJ22">
        <f>Nør!AG114</f>
        <v>0</v>
      </c>
      <c r="DK22">
        <f>Nør!AG115</f>
        <v>0</v>
      </c>
      <c r="DL22">
        <f>Nør!AG116</f>
        <v>0</v>
      </c>
      <c r="DM22">
        <f>Nør!AG117</f>
        <v>0</v>
      </c>
      <c r="DN22">
        <f>Nør!AG118</f>
        <v>0</v>
      </c>
      <c r="DO22" s="14" t="str">
        <f>VLOOKUP(MID(B22,1,5)*1,InstTyp!A:B,2,FALSE)</f>
        <v>Vuggestuer</v>
      </c>
      <c r="DP22" s="14" t="str">
        <f>VLOOKUP(MID(B22,1,5)*1,InstTyp!A:C,3,FALSE)</f>
        <v>Nørrebro</v>
      </c>
      <c r="DQ22">
        <f>VLOOKUP(MID(B22,1,5)*1,'InstTyp-2'!E:BQ,7,FALSE)</f>
        <v>60</v>
      </c>
      <c r="DR22">
        <f>VLOOKUP(MID(B22,1,5)*1,'InstTyp-2'!E:BQ,8,FALSE)</f>
        <v>0</v>
      </c>
      <c r="DS22">
        <f>VLOOKUP(MID(B22,1,5)*1,'InstTyp-2'!E:BQ,9,FALSE)</f>
        <v>0</v>
      </c>
      <c r="DT22">
        <f>VLOOKUP(MID(B22,1,5)*1,'InstTyp-2'!E:BQ,10,FALSE)</f>
        <v>0</v>
      </c>
      <c r="DU22">
        <f>VLOOKUP(MID(B22,1,5)*1,'InstTyp-2'!E:BQ,11,FALSE)</f>
        <v>0</v>
      </c>
      <c r="DV22">
        <f>VLOOKUP(MID(B22,1,5)*1,'InstTyp-2'!E:BQ,12,FALSE)</f>
        <v>0</v>
      </c>
      <c r="DW22">
        <f>VLOOKUP(MID(B22,1,5)*1,'InstTyp-2'!E:BQ,13,FALSE)</f>
        <v>0</v>
      </c>
      <c r="DX22">
        <f>VLOOKUP(MID(B22,1,5)*1,'InstTyp-2'!E:BQ,14,FALSE)</f>
        <v>0</v>
      </c>
      <c r="DY22">
        <f>VLOOKUP(MID(B22,1,5)*1,'InstTyp-2'!E:BQ,15,FALSE)</f>
        <v>0</v>
      </c>
      <c r="DZ22">
        <f>VLOOKUP(MID(B22,1,5)*1,'InstTyp-2'!E:BQ,16,FALSE)</f>
        <v>0</v>
      </c>
      <c r="EA22">
        <f>VLOOKUP(MID(B22,1,5)*1,'InstTyp-2'!E:BQ,17,FALSE)</f>
        <v>0</v>
      </c>
      <c r="EB22">
        <f>VLOOKUP(MID(B22,1,5)*1,'InstTyp-2'!E:BQ,18,FALSE)</f>
        <v>0</v>
      </c>
      <c r="EC22">
        <f>VLOOKUP(MID(B22,1,5)*1,'InstTyp-2'!E:BQ,19,FALSE)</f>
        <v>0</v>
      </c>
      <c r="ED22">
        <f>VLOOKUP(MID(B22,1,5)*1,'InstTyp-2'!E:BQ,20,FALSE)</f>
        <v>0</v>
      </c>
      <c r="EE22" s="195">
        <f>VLOOKUP(MID(B22,1,5)*1,'Forplejning 2008'!A:C,3,FALSE)</f>
        <v>121095.96</v>
      </c>
      <c r="EF22" t="str">
        <f t="shared" si="0"/>
        <v>37202</v>
      </c>
      <c r="EG22" t="str">
        <f t="shared" si="1"/>
        <v/>
      </c>
      <c r="EH22">
        <f t="shared" si="2"/>
        <v>0</v>
      </c>
      <c r="EI22">
        <f t="shared" si="3"/>
        <v>0</v>
      </c>
      <c r="EJ22" t="e">
        <f>VLOOKUP(B22,Rekruttering!A:F,2,FALSE)</f>
        <v>#N/A</v>
      </c>
      <c r="EK22" t="e">
        <f>VLOOKUP(B22,Rekruttering!A:F,3,FALSE)</f>
        <v>#N/A</v>
      </c>
      <c r="EL22" t="e">
        <f>VLOOKUP(B22,Rekruttering!A:F,4,FALSE)</f>
        <v>#N/A</v>
      </c>
      <c r="EM22" t="e">
        <f>VLOOKUP(B22,Rekruttering!A:F,5,FALSE)</f>
        <v>#N/A</v>
      </c>
      <c r="EN22" t="e">
        <f>VLOOKUP(B22,Rekruttering!A:F,6,FALSE)</f>
        <v>#N/A</v>
      </c>
    </row>
    <row r="23" spans="1:144">
      <c r="A23" s="14">
        <f>Nør!AI1</f>
        <v>0</v>
      </c>
      <c r="B23" s="21">
        <f>Nør!AI2</f>
        <v>37206</v>
      </c>
      <c r="C23" t="str">
        <f>Nør!AI3</f>
        <v>Titania</v>
      </c>
      <c r="D23" t="str">
        <f>Nør!AI4</f>
        <v>Nørrebro</v>
      </c>
      <c r="E23" t="str">
        <f>Nør!AI5</f>
        <v>Titangade 3</v>
      </c>
      <c r="F23">
        <f>Nør!AI6</f>
        <v>2200</v>
      </c>
      <c r="G23" t="str">
        <f>Nør!AI7</f>
        <v>København N</v>
      </c>
      <c r="H23" t="str">
        <f>Nør!AI8</f>
        <v>35 86 86 90</v>
      </c>
      <c r="I23" t="str">
        <f>Nør!AI9</f>
        <v>37206@buf.kk.dk</v>
      </c>
      <c r="J23" t="str">
        <f>Nør!AI10</f>
        <v>Inger Gjerrild</v>
      </c>
      <c r="K23">
        <f>Nør!AI11</f>
        <v>39208302</v>
      </c>
      <c r="L23">
        <f>Nør!AI12</f>
        <v>0</v>
      </c>
      <c r="M23" t="str">
        <f>Nør!AI13</f>
        <v>37206@buf.kk.dk</v>
      </c>
      <c r="N23">
        <f>Nør!AI14</f>
        <v>0</v>
      </c>
      <c r="O23">
        <f>Nør!AI15</f>
        <v>0</v>
      </c>
      <c r="P23">
        <f>Nør!AI16</f>
        <v>0</v>
      </c>
      <c r="Q23">
        <f>Nør!AI17</f>
        <v>0</v>
      </c>
      <c r="R23">
        <f>Nør!AI18</f>
        <v>0</v>
      </c>
      <c r="S23">
        <f>Nør!AI19</f>
        <v>0</v>
      </c>
      <c r="T23">
        <f>Nør!AI20</f>
        <v>0</v>
      </c>
      <c r="U23">
        <f>Nør!AI21</f>
        <v>0</v>
      </c>
      <c r="V23">
        <f>Nør!AI22</f>
        <v>0</v>
      </c>
      <c r="W23">
        <f>Nør!AI23</f>
        <v>0</v>
      </c>
      <c r="X23">
        <f>Nør!AI24</f>
        <v>0</v>
      </c>
      <c r="Y23">
        <f>Nør!AI25</f>
        <v>0</v>
      </c>
      <c r="Z23">
        <f>Nør!AI26</f>
        <v>0</v>
      </c>
      <c r="AA23">
        <f>Nør!AI27</f>
        <v>0</v>
      </c>
      <c r="AB23">
        <f>Nør!AI28</f>
        <v>0</v>
      </c>
      <c r="AC23">
        <f>Nør!AI29</f>
        <v>0</v>
      </c>
      <c r="AD23">
        <f>Nør!AI30</f>
        <v>0</v>
      </c>
      <c r="AE23">
        <f>Nør!AI31</f>
        <v>0</v>
      </c>
      <c r="AF23">
        <f>Nør!AI32</f>
        <v>0</v>
      </c>
      <c r="AG23">
        <f>Nør!AI33</f>
        <v>0</v>
      </c>
      <c r="AH23">
        <f>Nør!AI34</f>
        <v>0</v>
      </c>
      <c r="AI23">
        <f>Nør!AI35</f>
        <v>110000</v>
      </c>
      <c r="AJ23">
        <f>Nør!AI36</f>
        <v>0</v>
      </c>
      <c r="AK23">
        <f>Nør!AI37</f>
        <v>0</v>
      </c>
      <c r="AL23">
        <f>Nør!AI38</f>
        <v>0</v>
      </c>
      <c r="AM23">
        <f>Nør!AI39</f>
        <v>0</v>
      </c>
      <c r="AN23">
        <f>Nør!AI40</f>
        <v>0</v>
      </c>
      <c r="AO23">
        <f>Nør!AI41</f>
        <v>0</v>
      </c>
      <c r="AP23">
        <f>Nør!AI42</f>
        <v>0</v>
      </c>
      <c r="AQ23">
        <f>Nør!AI43</f>
        <v>0</v>
      </c>
      <c r="AR23">
        <f>Nør!AI44</f>
        <v>0</v>
      </c>
      <c r="AS23">
        <f>Nør!AI45</f>
        <v>0</v>
      </c>
      <c r="AT23">
        <f>Nør!AI46</f>
        <v>0</v>
      </c>
      <c r="AU23">
        <f>Nør!AI47</f>
        <v>0</v>
      </c>
      <c r="AV23">
        <f>Nør!AI48</f>
        <v>0</v>
      </c>
      <c r="AW23">
        <f>Nør!AI49</f>
        <v>0</v>
      </c>
      <c r="AX23">
        <f>Nør!AI50</f>
        <v>0</v>
      </c>
      <c r="AY23">
        <f>Nør!AI51</f>
        <v>0</v>
      </c>
      <c r="AZ23">
        <f>Nør!AI52</f>
        <v>0</v>
      </c>
      <c r="BA23">
        <f>Nør!AI53</f>
        <v>0</v>
      </c>
      <c r="BB23">
        <f>Nør!AI54</f>
        <v>90</v>
      </c>
      <c r="BC23">
        <f>Nør!AI55</f>
        <v>0</v>
      </c>
      <c r="BD23">
        <f>Nør!AI56</f>
        <v>0</v>
      </c>
      <c r="BE23">
        <f>Nør!AI57</f>
        <v>0</v>
      </c>
      <c r="BF23">
        <f>Nør!AI58</f>
        <v>0</v>
      </c>
      <c r="BG23">
        <f>Nør!AI59</f>
        <v>0</v>
      </c>
      <c r="BH23">
        <f>Nør!AI60</f>
        <v>0</v>
      </c>
      <c r="BI23">
        <f>Nør!AI61</f>
        <v>0</v>
      </c>
      <c r="BJ23">
        <f>Nør!AI62</f>
        <v>0</v>
      </c>
      <c r="BK23">
        <f>Nør!AI63</f>
        <v>0</v>
      </c>
      <c r="BL23">
        <f>Nør!AI64</f>
        <v>0</v>
      </c>
      <c r="BM23">
        <f>Nør!AI65</f>
        <v>0</v>
      </c>
      <c r="BN23">
        <f>Nør!AI66</f>
        <v>0</v>
      </c>
      <c r="BO23">
        <f>Nør!AI67</f>
        <v>0</v>
      </c>
      <c r="BP23">
        <f>Nør!AI68</f>
        <v>0</v>
      </c>
      <c r="BQ23">
        <f>Nør!AI69</f>
        <v>0</v>
      </c>
      <c r="BR23">
        <f>Nør!AI70</f>
        <v>0</v>
      </c>
      <c r="BS23">
        <f>Nør!AI71</f>
        <v>0</v>
      </c>
      <c r="BT23">
        <f>Nør!AI72</f>
        <v>0</v>
      </c>
      <c r="BU23">
        <f>Nør!AI73</f>
        <v>0</v>
      </c>
      <c r="BV23">
        <f>Nør!AI74</f>
        <v>0</v>
      </c>
      <c r="BW23">
        <f>Nør!AI75</f>
        <v>0</v>
      </c>
      <c r="BX23">
        <f>Nør!AI76</f>
        <v>0</v>
      </c>
      <c r="BY23">
        <f>Nør!AI77</f>
        <v>0</v>
      </c>
      <c r="BZ23">
        <f>Nør!AI78</f>
        <v>0</v>
      </c>
      <c r="CA23">
        <f>Nør!AI79</f>
        <v>0</v>
      </c>
      <c r="CB23">
        <f>Nør!AI80</f>
        <v>0</v>
      </c>
      <c r="CC23">
        <f>Nør!AI81</f>
        <v>0</v>
      </c>
      <c r="CD23">
        <f>Nør!AI82</f>
        <v>0</v>
      </c>
      <c r="CE23">
        <f>Nør!AI83</f>
        <v>0</v>
      </c>
      <c r="CF23">
        <f>Nør!AI84</f>
        <v>0</v>
      </c>
      <c r="CG23">
        <f>Nør!AI85</f>
        <v>0</v>
      </c>
      <c r="CH23">
        <f>Nør!AI86</f>
        <v>0</v>
      </c>
      <c r="CI23">
        <f>Nør!AI87</f>
        <v>0</v>
      </c>
      <c r="CJ23">
        <f>Nør!AI88</f>
        <v>0</v>
      </c>
      <c r="CK23">
        <f>Nør!AI89</f>
        <v>0</v>
      </c>
      <c r="CL23">
        <f>Nør!AI90</f>
        <v>0</v>
      </c>
      <c r="CM23">
        <f>Nør!AI91</f>
        <v>0</v>
      </c>
      <c r="CN23">
        <f>Nør!AI92</f>
        <v>0</v>
      </c>
      <c r="CO23">
        <f>Nør!AI93</f>
        <v>0</v>
      </c>
      <c r="CP23">
        <f>Nør!AI94</f>
        <v>0</v>
      </c>
      <c r="CQ23">
        <f>Nør!AI95</f>
        <v>0</v>
      </c>
      <c r="CR23">
        <f>Nør!AI96</f>
        <v>0</v>
      </c>
      <c r="CS23">
        <f>Nør!AI97</f>
        <v>0</v>
      </c>
      <c r="CT23">
        <f>Nør!AI98</f>
        <v>0</v>
      </c>
      <c r="CU23">
        <f>Nør!AI99</f>
        <v>0</v>
      </c>
      <c r="CV23">
        <f>Nør!AI100</f>
        <v>0</v>
      </c>
      <c r="CW23">
        <f>Nør!AI101</f>
        <v>0</v>
      </c>
      <c r="CX23">
        <f>Nør!AI102</f>
        <v>0</v>
      </c>
      <c r="CY23">
        <f>Nør!AI103</f>
        <v>0</v>
      </c>
      <c r="CZ23">
        <f>Nør!AI104</f>
        <v>0</v>
      </c>
      <c r="DA23">
        <f>Nør!AI105</f>
        <v>0</v>
      </c>
      <c r="DB23">
        <f>Nør!AI106</f>
        <v>0</v>
      </c>
      <c r="DC23">
        <f>Nør!AI107</f>
        <v>0</v>
      </c>
      <c r="DD23">
        <f>Nør!AI108</f>
        <v>0</v>
      </c>
      <c r="DE23">
        <f>Nør!AI109</f>
        <v>0</v>
      </c>
      <c r="DF23">
        <f>Nør!AI110</f>
        <v>0</v>
      </c>
      <c r="DG23">
        <f>Nør!AI111</f>
        <v>0</v>
      </c>
      <c r="DH23">
        <f>Nør!AI112</f>
        <v>0</v>
      </c>
      <c r="DI23">
        <f>Nør!AI113</f>
        <v>0</v>
      </c>
      <c r="DJ23">
        <f>Nør!AI114</f>
        <v>0</v>
      </c>
      <c r="DK23">
        <f>Nør!AI115</f>
        <v>0</v>
      </c>
      <c r="DL23">
        <f>Nør!AI116</f>
        <v>0</v>
      </c>
      <c r="DM23">
        <f>Nør!AI117</f>
        <v>0</v>
      </c>
      <c r="DN23">
        <f>Nør!AI118</f>
        <v>0</v>
      </c>
      <c r="DO23" s="14" t="str">
        <f>VLOOKUP(MID(B23,1,5)*1,InstTyp!A:B,2,FALSE)</f>
        <v>Vuggestuer</v>
      </c>
      <c r="DP23" s="14" t="str">
        <f>VLOOKUP(MID(B23,1,5)*1,InstTyp!A:C,3,FALSE)</f>
        <v>Nørrebro</v>
      </c>
      <c r="DQ23">
        <f>VLOOKUP(MID(B23,1,5)*1,'InstTyp-2'!E:BQ,7,FALSE)</f>
        <v>48</v>
      </c>
      <c r="DR23">
        <f>VLOOKUP(MID(B23,1,5)*1,'InstTyp-2'!E:BQ,8,FALSE)</f>
        <v>0</v>
      </c>
      <c r="DS23">
        <f>VLOOKUP(MID(B23,1,5)*1,'InstTyp-2'!E:BQ,9,FALSE)</f>
        <v>0</v>
      </c>
      <c r="DT23">
        <f>VLOOKUP(MID(B23,1,5)*1,'InstTyp-2'!E:BQ,10,FALSE)</f>
        <v>0</v>
      </c>
      <c r="DU23">
        <f>VLOOKUP(MID(B23,1,5)*1,'InstTyp-2'!E:BQ,11,FALSE)</f>
        <v>0</v>
      </c>
      <c r="DV23">
        <f>VLOOKUP(MID(B23,1,5)*1,'InstTyp-2'!E:BQ,12,FALSE)</f>
        <v>0</v>
      </c>
      <c r="DW23">
        <f>VLOOKUP(MID(B23,1,5)*1,'InstTyp-2'!E:BQ,13,FALSE)</f>
        <v>0</v>
      </c>
      <c r="DX23">
        <f>VLOOKUP(MID(B23,1,5)*1,'InstTyp-2'!E:BQ,14,FALSE)</f>
        <v>0</v>
      </c>
      <c r="DY23">
        <f>VLOOKUP(MID(B23,1,5)*1,'InstTyp-2'!E:BQ,15,FALSE)</f>
        <v>0</v>
      </c>
      <c r="DZ23">
        <f>VLOOKUP(MID(B23,1,5)*1,'InstTyp-2'!E:BQ,16,FALSE)</f>
        <v>0</v>
      </c>
      <c r="EA23">
        <f>VLOOKUP(MID(B23,1,5)*1,'InstTyp-2'!E:BQ,17,FALSE)</f>
        <v>0</v>
      </c>
      <c r="EB23">
        <f>VLOOKUP(MID(B23,1,5)*1,'InstTyp-2'!E:BQ,18,FALSE)</f>
        <v>0</v>
      </c>
      <c r="EC23">
        <f>VLOOKUP(MID(B23,1,5)*1,'InstTyp-2'!E:BQ,19,FALSE)</f>
        <v>0</v>
      </c>
      <c r="ED23">
        <f>VLOOKUP(MID(B23,1,5)*1,'InstTyp-2'!E:BQ,20,FALSE)</f>
        <v>0</v>
      </c>
      <c r="EE23" s="195">
        <f>VLOOKUP(MID(B23,1,5)*1,'Forplejning 2008'!A:C,3,FALSE)</f>
        <v>137757.21</v>
      </c>
      <c r="EF23" t="str">
        <f t="shared" si="0"/>
        <v>37206</v>
      </c>
      <c r="EG23" t="str">
        <f t="shared" si="1"/>
        <v/>
      </c>
      <c r="EH23">
        <f t="shared" si="2"/>
        <v>0</v>
      </c>
      <c r="EI23">
        <f t="shared" si="3"/>
        <v>0</v>
      </c>
      <c r="EJ23" t="e">
        <f>VLOOKUP(B23,Rekruttering!A:F,2,FALSE)</f>
        <v>#N/A</v>
      </c>
      <c r="EK23" t="e">
        <f>VLOOKUP(B23,Rekruttering!A:F,3,FALSE)</f>
        <v>#N/A</v>
      </c>
      <c r="EL23" t="e">
        <f>VLOOKUP(B23,Rekruttering!A:F,4,FALSE)</f>
        <v>#N/A</v>
      </c>
      <c r="EM23" t="e">
        <f>VLOOKUP(B23,Rekruttering!A:F,5,FALSE)</f>
        <v>#N/A</v>
      </c>
      <c r="EN23" t="e">
        <f>VLOOKUP(B23,Rekruttering!A:F,6,FALSE)</f>
        <v>#N/A</v>
      </c>
    </row>
    <row r="24" spans="1:144">
      <c r="A24" s="14">
        <f>Nør!AJ1</f>
        <v>0</v>
      </c>
      <c r="B24" s="21">
        <f>Nør!AJ2</f>
        <v>37219</v>
      </c>
      <c r="C24" t="str">
        <f>Nør!AJ3</f>
        <v>Vuggestuen Fixkarreen</v>
      </c>
      <c r="D24" t="str">
        <f>Nør!AJ4</f>
        <v>Nørrebro</v>
      </c>
      <c r="E24" t="str">
        <f>Nør!AJ5</f>
        <v>Jagtvej 105D</v>
      </c>
      <c r="F24">
        <f>Nør!AJ6</f>
        <v>2200</v>
      </c>
      <c r="G24" t="str">
        <f>Nør!AJ7</f>
        <v>København N</v>
      </c>
      <c r="H24" t="str">
        <f>Nør!AJ8</f>
        <v>35 85 41 88</v>
      </c>
      <c r="I24" t="str">
        <f>Nør!AJ9</f>
        <v>37219@buf.kk.dk</v>
      </c>
      <c r="J24" t="str">
        <f>Nør!AJ10</f>
        <v>Nina Lentz</v>
      </c>
      <c r="K24">
        <f>Nør!AJ11</f>
        <v>35261775</v>
      </c>
      <c r="L24">
        <f>Nør!AJ12</f>
        <v>0</v>
      </c>
      <c r="M24" t="str">
        <f>Nør!AJ13</f>
        <v>37219n@buf.kk.dk</v>
      </c>
      <c r="N24">
        <f>Nør!AJ14</f>
        <v>0</v>
      </c>
      <c r="O24">
        <f>Nør!AJ15</f>
        <v>0</v>
      </c>
      <c r="P24">
        <f>Nør!AJ16</f>
        <v>0</v>
      </c>
      <c r="Q24">
        <f>Nør!AJ17</f>
        <v>0</v>
      </c>
      <c r="R24">
        <f>Nør!AJ18</f>
        <v>0</v>
      </c>
      <c r="S24">
        <f>Nør!AJ19</f>
        <v>0</v>
      </c>
      <c r="T24">
        <f>Nør!AJ20</f>
        <v>0</v>
      </c>
      <c r="U24">
        <f>Nør!AJ21</f>
        <v>0</v>
      </c>
      <c r="V24">
        <f>Nør!AJ22</f>
        <v>0</v>
      </c>
      <c r="W24">
        <f>Nør!AJ23</f>
        <v>0</v>
      </c>
      <c r="X24">
        <f>Nør!AJ24</f>
        <v>0</v>
      </c>
      <c r="Y24">
        <f>Nør!AJ25</f>
        <v>5</v>
      </c>
      <c r="Z24">
        <f>Nør!AJ26</f>
        <v>0</v>
      </c>
      <c r="AA24">
        <f>Nør!AJ27</f>
        <v>4</v>
      </c>
      <c r="AB24">
        <f>Nør!AJ28</f>
        <v>5</v>
      </c>
      <c r="AC24">
        <f>Nør!AJ29</f>
        <v>0</v>
      </c>
      <c r="AD24">
        <f>Nør!AJ30</f>
        <v>0</v>
      </c>
      <c r="AE24">
        <f>Nør!AJ31</f>
        <v>0</v>
      </c>
      <c r="AF24">
        <f>Nør!AJ32</f>
        <v>0</v>
      </c>
      <c r="AG24">
        <f>Nør!AJ33</f>
        <v>0</v>
      </c>
      <c r="AH24">
        <f>Nør!AJ34</f>
        <v>0</v>
      </c>
      <c r="AI24">
        <f>Nør!AJ35</f>
        <v>85000</v>
      </c>
      <c r="AJ24" s="16">
        <f>Nør!AJ36</f>
        <v>0</v>
      </c>
      <c r="AK24">
        <f>Nør!AJ37</f>
        <v>0</v>
      </c>
      <c r="AL24">
        <f>Nør!AJ38</f>
        <v>0</v>
      </c>
      <c r="AM24">
        <f>Nør!AJ39</f>
        <v>0</v>
      </c>
      <c r="AN24">
        <f>Nør!AJ40</f>
        <v>0</v>
      </c>
      <c r="AO24">
        <f>Nør!AJ41</f>
        <v>0</v>
      </c>
      <c r="AP24">
        <f>Nør!AJ42</f>
        <v>0</v>
      </c>
      <c r="AQ24">
        <f>Nør!AJ43</f>
        <v>0</v>
      </c>
      <c r="AR24">
        <f>Nør!AJ44</f>
        <v>0</v>
      </c>
      <c r="AS24">
        <f>Nør!AJ45</f>
        <v>0</v>
      </c>
      <c r="AT24">
        <f>Nør!AJ46</f>
        <v>0</v>
      </c>
      <c r="AU24">
        <f>Nør!AJ47</f>
        <v>0</v>
      </c>
      <c r="AV24">
        <f>Nør!AJ48</f>
        <v>0</v>
      </c>
      <c r="AW24">
        <f>Nør!AJ49</f>
        <v>0</v>
      </c>
      <c r="AX24">
        <f>Nør!AJ50</f>
        <v>0</v>
      </c>
      <c r="AY24">
        <f>Nør!AJ51</f>
        <v>0</v>
      </c>
      <c r="AZ24">
        <f>Nør!AJ52</f>
        <v>0</v>
      </c>
      <c r="BA24">
        <f>Nør!AJ53</f>
        <v>0</v>
      </c>
      <c r="BB24">
        <f>Nør!AJ54</f>
        <v>85</v>
      </c>
      <c r="BC24">
        <f>Nør!AJ55</f>
        <v>0</v>
      </c>
      <c r="BD24">
        <f>Nør!AJ56</f>
        <v>0</v>
      </c>
      <c r="BE24">
        <f>Nør!AJ57</f>
        <v>0</v>
      </c>
      <c r="BF24">
        <f>Nør!AJ58</f>
        <v>0</v>
      </c>
      <c r="BG24">
        <f>Nør!AJ59</f>
        <v>0</v>
      </c>
      <c r="BH24">
        <f>Nør!AJ60</f>
        <v>0</v>
      </c>
      <c r="BI24">
        <f>Nør!AJ61</f>
        <v>0</v>
      </c>
      <c r="BJ24">
        <f>Nør!AJ62</f>
        <v>0</v>
      </c>
      <c r="BK24">
        <f>Nør!AJ63</f>
        <v>0</v>
      </c>
      <c r="BL24">
        <f>Nør!AJ64</f>
        <v>0</v>
      </c>
      <c r="BM24">
        <f>Nør!AJ65</f>
        <v>0</v>
      </c>
      <c r="BN24">
        <f>Nør!AJ66</f>
        <v>0</v>
      </c>
      <c r="BO24">
        <f>Nør!AJ67</f>
        <v>0</v>
      </c>
      <c r="BP24">
        <f>Nør!AJ68</f>
        <v>0</v>
      </c>
      <c r="BQ24">
        <f>Nør!AJ69</f>
        <v>0</v>
      </c>
      <c r="BR24">
        <f>Nør!AJ70</f>
        <v>0</v>
      </c>
      <c r="BS24">
        <f>Nør!AJ71</f>
        <v>0</v>
      </c>
      <c r="BT24">
        <f>Nør!AJ72</f>
        <v>0</v>
      </c>
      <c r="BU24">
        <f>Nør!AJ73</f>
        <v>0</v>
      </c>
      <c r="BV24">
        <f>Nør!AJ74</f>
        <v>0</v>
      </c>
      <c r="BW24">
        <f>Nør!AJ75</f>
        <v>0</v>
      </c>
      <c r="BX24">
        <f>Nør!AJ76</f>
        <v>0</v>
      </c>
      <c r="BY24">
        <f>Nør!AJ77</f>
        <v>0</v>
      </c>
      <c r="BZ24">
        <f>Nør!AJ78</f>
        <v>0</v>
      </c>
      <c r="CA24">
        <f>Nør!AJ79</f>
        <v>0</v>
      </c>
      <c r="CB24">
        <f>Nør!AJ80</f>
        <v>0</v>
      </c>
      <c r="CC24">
        <f>Nør!AJ81</f>
        <v>0</v>
      </c>
      <c r="CD24">
        <f>Nør!AJ82</f>
        <v>0</v>
      </c>
      <c r="CE24">
        <f>Nør!AJ83</f>
        <v>0</v>
      </c>
      <c r="CF24">
        <f>Nør!AJ84</f>
        <v>0</v>
      </c>
      <c r="CG24">
        <f>Nør!AJ85</f>
        <v>0</v>
      </c>
      <c r="CH24">
        <f>Nør!AJ86</f>
        <v>0</v>
      </c>
      <c r="CI24">
        <f>Nør!AJ87</f>
        <v>0</v>
      </c>
      <c r="CJ24">
        <f>Nør!AJ88</f>
        <v>0</v>
      </c>
      <c r="CK24">
        <f>Nør!AJ89</f>
        <v>0</v>
      </c>
      <c r="CL24">
        <f>Nør!AJ90</f>
        <v>0</v>
      </c>
      <c r="CM24">
        <f>Nør!AJ91</f>
        <v>0</v>
      </c>
      <c r="CN24">
        <f>Nør!AJ92</f>
        <v>0</v>
      </c>
      <c r="CO24">
        <f>Nør!AJ93</f>
        <v>0</v>
      </c>
      <c r="CP24">
        <f>Nør!AJ94</f>
        <v>0</v>
      </c>
      <c r="CQ24">
        <f>Nør!AJ95</f>
        <v>0</v>
      </c>
      <c r="CR24">
        <f>Nør!AJ96</f>
        <v>0</v>
      </c>
      <c r="CS24">
        <f>Nør!AJ97</f>
        <v>0</v>
      </c>
      <c r="CT24">
        <f>Nør!AJ98</f>
        <v>0</v>
      </c>
      <c r="CU24">
        <f>Nør!AJ99</f>
        <v>0</v>
      </c>
      <c r="CV24">
        <f>Nør!AJ100</f>
        <v>0</v>
      </c>
      <c r="CW24">
        <f>Nør!AJ101</f>
        <v>0</v>
      </c>
      <c r="CX24">
        <f>Nør!AJ102</f>
        <v>0</v>
      </c>
      <c r="CY24">
        <f>Nør!AJ103</f>
        <v>0</v>
      </c>
      <c r="CZ24">
        <f>Nør!AJ104</f>
        <v>0</v>
      </c>
      <c r="DA24">
        <f>Nør!AJ105</f>
        <v>0</v>
      </c>
      <c r="DB24">
        <f>Nør!AJ106</f>
        <v>0</v>
      </c>
      <c r="DC24">
        <f>Nør!AJ107</f>
        <v>0</v>
      </c>
      <c r="DD24">
        <f>Nør!AJ108</f>
        <v>0</v>
      </c>
      <c r="DE24">
        <f>Nør!AJ109</f>
        <v>0</v>
      </c>
      <c r="DF24">
        <f>Nør!AJ110</f>
        <v>0</v>
      </c>
      <c r="DG24">
        <f>Nør!AJ111</f>
        <v>0</v>
      </c>
      <c r="DH24">
        <f>Nør!AJ112</f>
        <v>0</v>
      </c>
      <c r="DI24">
        <f>Nør!AJ113</f>
        <v>0</v>
      </c>
      <c r="DJ24">
        <f>Nør!AJ114</f>
        <v>0</v>
      </c>
      <c r="DK24">
        <f>Nør!AJ115</f>
        <v>0</v>
      </c>
      <c r="DL24">
        <f>Nør!AJ116</f>
        <v>0</v>
      </c>
      <c r="DM24">
        <f>Nør!AJ117</f>
        <v>0</v>
      </c>
      <c r="DN24">
        <f>Nør!AJ118</f>
        <v>0</v>
      </c>
      <c r="DO24" s="14" t="str">
        <f>VLOOKUP(MID(B24,1,5)*1,InstTyp!A:B,2,FALSE)</f>
        <v>Vuggestuer</v>
      </c>
      <c r="DP24" s="14" t="str">
        <f>VLOOKUP(MID(B24,1,5)*1,InstTyp!A:C,3,FALSE)</f>
        <v>Nørrebro</v>
      </c>
      <c r="DQ24">
        <f>VLOOKUP(MID(B24,1,5)*1,'InstTyp-2'!E:BQ,7,FALSE)</f>
        <v>44</v>
      </c>
      <c r="DR24">
        <f>VLOOKUP(MID(B24,1,5)*1,'InstTyp-2'!E:BQ,8,FALSE)</f>
        <v>0</v>
      </c>
      <c r="DS24">
        <f>VLOOKUP(MID(B24,1,5)*1,'InstTyp-2'!E:BQ,9,FALSE)</f>
        <v>0</v>
      </c>
      <c r="DT24">
        <f>VLOOKUP(MID(B24,1,5)*1,'InstTyp-2'!E:BQ,10,FALSE)</f>
        <v>0</v>
      </c>
      <c r="DU24">
        <f>VLOOKUP(MID(B24,1,5)*1,'InstTyp-2'!E:BQ,11,FALSE)</f>
        <v>0</v>
      </c>
      <c r="DV24">
        <f>VLOOKUP(MID(B24,1,5)*1,'InstTyp-2'!E:BQ,12,FALSE)</f>
        <v>0</v>
      </c>
      <c r="DW24">
        <f>VLOOKUP(MID(B24,1,5)*1,'InstTyp-2'!E:BQ,13,FALSE)</f>
        <v>0</v>
      </c>
      <c r="DX24">
        <f>VLOOKUP(MID(B24,1,5)*1,'InstTyp-2'!E:BQ,14,FALSE)</f>
        <v>0</v>
      </c>
      <c r="DY24">
        <f>VLOOKUP(MID(B24,1,5)*1,'InstTyp-2'!E:BQ,15,FALSE)</f>
        <v>0</v>
      </c>
      <c r="DZ24">
        <f>VLOOKUP(MID(B24,1,5)*1,'InstTyp-2'!E:BQ,16,FALSE)</f>
        <v>0</v>
      </c>
      <c r="EA24">
        <f>VLOOKUP(MID(B24,1,5)*1,'InstTyp-2'!E:BQ,17,FALSE)</f>
        <v>0</v>
      </c>
      <c r="EB24">
        <f>VLOOKUP(MID(B24,1,5)*1,'InstTyp-2'!E:BQ,18,FALSE)</f>
        <v>0</v>
      </c>
      <c r="EC24">
        <f>VLOOKUP(MID(B24,1,5)*1,'InstTyp-2'!E:BQ,19,FALSE)</f>
        <v>0</v>
      </c>
      <c r="ED24">
        <f>VLOOKUP(MID(B24,1,5)*1,'InstTyp-2'!E:BQ,20,FALSE)</f>
        <v>0</v>
      </c>
      <c r="EE24" s="195">
        <f>VLOOKUP(MID(B24,1,5)*1,'Forplejning 2008'!A:C,3,FALSE)</f>
        <v>79471.009999999995</v>
      </c>
      <c r="EF24" t="str">
        <f t="shared" si="0"/>
        <v>37219</v>
      </c>
      <c r="EG24" t="str">
        <f t="shared" si="1"/>
        <v/>
      </c>
      <c r="EH24">
        <f t="shared" si="2"/>
        <v>0</v>
      </c>
      <c r="EI24">
        <f t="shared" si="3"/>
        <v>0</v>
      </c>
      <c r="EJ24" t="e">
        <f>VLOOKUP(B24,Rekruttering!A:F,2,FALSE)</f>
        <v>#N/A</v>
      </c>
      <c r="EK24" t="e">
        <f>VLOOKUP(B24,Rekruttering!A:F,3,FALSE)</f>
        <v>#N/A</v>
      </c>
      <c r="EL24" t="e">
        <f>VLOOKUP(B24,Rekruttering!A:F,4,FALSE)</f>
        <v>#N/A</v>
      </c>
      <c r="EM24" t="e">
        <f>VLOOKUP(B24,Rekruttering!A:F,5,FALSE)</f>
        <v>#N/A</v>
      </c>
      <c r="EN24" t="e">
        <f>VLOOKUP(B24,Rekruttering!A:F,6,FALSE)</f>
        <v>#N/A</v>
      </c>
    </row>
    <row r="25" spans="1:144">
      <c r="A25" s="14">
        <f>Nør!AK1</f>
        <v>0</v>
      </c>
      <c r="B25" s="21">
        <f>Nør!AK2</f>
        <v>37221</v>
      </c>
      <c r="C25" t="str">
        <f>Nør!AK3</f>
        <v>Troldebo</v>
      </c>
      <c r="D25" t="str">
        <f>Nør!AK4</f>
        <v>Nørrebro</v>
      </c>
      <c r="E25" t="str">
        <f>Nør!AK5</f>
        <v>Tagensvej 113C</v>
      </c>
      <c r="F25">
        <f>Nør!AK6</f>
        <v>2200</v>
      </c>
      <c r="G25" t="str">
        <f>Nør!AK7</f>
        <v>København N</v>
      </c>
      <c r="H25" t="str">
        <f>Nør!AK8</f>
        <v>35 85 83 65</v>
      </c>
      <c r="I25" t="str">
        <f>Nør!AK9</f>
        <v>37221@buf.kk.dk</v>
      </c>
      <c r="J25" t="str">
        <f>Nør!AK10</f>
        <v>Johnna Stuhr Jørgensen</v>
      </c>
      <c r="K25">
        <f>Nør!AK11</f>
        <v>42916195</v>
      </c>
      <c r="L25">
        <f>Nør!AK12</f>
        <v>0</v>
      </c>
      <c r="M25" t="str">
        <f>Nør!AK13</f>
        <v>37221@buf.kk.dk</v>
      </c>
      <c r="N25">
        <f>Nør!AK14</f>
        <v>0</v>
      </c>
      <c r="O25">
        <f>Nør!AK15</f>
        <v>0</v>
      </c>
      <c r="P25">
        <f>Nør!AK16</f>
        <v>0</v>
      </c>
      <c r="Q25">
        <f>Nør!AK17</f>
        <v>0</v>
      </c>
      <c r="R25">
        <f>Nør!AK18</f>
        <v>0</v>
      </c>
      <c r="S25">
        <f>Nør!AK19</f>
        <v>0</v>
      </c>
      <c r="T25">
        <f>Nør!AK20</f>
        <v>0</v>
      </c>
      <c r="U25">
        <f>Nør!AK21</f>
        <v>0</v>
      </c>
      <c r="V25">
        <f>Nør!AK22</f>
        <v>0</v>
      </c>
      <c r="W25">
        <f>Nør!AK23</f>
        <v>0</v>
      </c>
      <c r="X25">
        <f>Nør!AK24</f>
        <v>0</v>
      </c>
      <c r="Y25">
        <f>Nør!AK25</f>
        <v>5</v>
      </c>
      <c r="Z25">
        <f>Nør!AK26</f>
        <v>4</v>
      </c>
      <c r="AA25">
        <f>Nør!AK27</f>
        <v>4</v>
      </c>
      <c r="AB25">
        <f>Nør!AK28</f>
        <v>4</v>
      </c>
      <c r="AC25">
        <f>Nør!AK29</f>
        <v>0</v>
      </c>
      <c r="AD25">
        <f>Nør!AK30</f>
        <v>0</v>
      </c>
      <c r="AE25">
        <f>Nør!AK31</f>
        <v>0</v>
      </c>
      <c r="AF25">
        <f>Nør!AK32</f>
        <v>0</v>
      </c>
      <c r="AG25">
        <f>Nør!AK33</f>
        <v>0</v>
      </c>
      <c r="AH25">
        <f>Nør!AK34</f>
        <v>0</v>
      </c>
      <c r="AI25">
        <f>Nør!AK35</f>
        <v>76000</v>
      </c>
      <c r="AJ25">
        <f>Nør!AK36</f>
        <v>0</v>
      </c>
      <c r="AK25">
        <f>Nør!AK37</f>
        <v>0</v>
      </c>
      <c r="AL25">
        <f>Nør!AK38</f>
        <v>0</v>
      </c>
      <c r="AM25">
        <f>Nør!AK39</f>
        <v>0</v>
      </c>
      <c r="AN25">
        <f>Nør!AK40</f>
        <v>0</v>
      </c>
      <c r="AO25">
        <f>Nør!AK41</f>
        <v>0</v>
      </c>
      <c r="AP25">
        <f>Nør!AK42</f>
        <v>0</v>
      </c>
      <c r="AQ25">
        <f>Nør!AK43</f>
        <v>0</v>
      </c>
      <c r="AR25">
        <f>Nør!AK44</f>
        <v>0</v>
      </c>
      <c r="AS25">
        <f>Nør!AK45</f>
        <v>0</v>
      </c>
      <c r="AT25">
        <f>Nør!AK46</f>
        <v>0</v>
      </c>
      <c r="AU25">
        <f>Nør!AK47</f>
        <v>0</v>
      </c>
      <c r="AV25">
        <f>Nør!AK48</f>
        <v>0</v>
      </c>
      <c r="AW25">
        <f>Nør!AK49</f>
        <v>0</v>
      </c>
      <c r="AX25">
        <f>Nør!AK50</f>
        <v>0</v>
      </c>
      <c r="AY25">
        <f>Nør!AK51</f>
        <v>0</v>
      </c>
      <c r="AZ25">
        <f>Nør!AK52</f>
        <v>0</v>
      </c>
      <c r="BA25">
        <f>Nør!AK53</f>
        <v>0</v>
      </c>
      <c r="BB25">
        <f>Nør!AK54</f>
        <v>97</v>
      </c>
      <c r="BC25">
        <f>Nør!AK55</f>
        <v>0</v>
      </c>
      <c r="BD25">
        <f>Nør!AK56</f>
        <v>0</v>
      </c>
      <c r="BE25">
        <f>Nør!AK57</f>
        <v>0</v>
      </c>
      <c r="BF25">
        <f>Nør!AK58</f>
        <v>0</v>
      </c>
      <c r="BG25">
        <f>Nør!AK59</f>
        <v>0</v>
      </c>
      <c r="BH25">
        <f>Nør!AK60</f>
        <v>0</v>
      </c>
      <c r="BI25">
        <f>Nør!AK61</f>
        <v>0</v>
      </c>
      <c r="BJ25">
        <f>Nør!AK62</f>
        <v>0</v>
      </c>
      <c r="BK25">
        <f>Nør!AK63</f>
        <v>0</v>
      </c>
      <c r="BL25">
        <f>Nør!AK64</f>
        <v>0</v>
      </c>
      <c r="BM25">
        <f>Nør!AK65</f>
        <v>0</v>
      </c>
      <c r="BN25">
        <f>Nør!AK66</f>
        <v>0</v>
      </c>
      <c r="BO25">
        <f>Nør!AK67</f>
        <v>0</v>
      </c>
      <c r="BP25">
        <f>Nør!AK68</f>
        <v>0</v>
      </c>
      <c r="BQ25">
        <f>Nør!AK69</f>
        <v>0</v>
      </c>
      <c r="BR25">
        <f>Nør!AK70</f>
        <v>0</v>
      </c>
      <c r="BS25">
        <f>Nør!AK71</f>
        <v>0</v>
      </c>
      <c r="BT25">
        <f>Nør!AK72</f>
        <v>0</v>
      </c>
      <c r="BU25">
        <f>Nør!AK73</f>
        <v>0</v>
      </c>
      <c r="BV25">
        <f>Nør!AK74</f>
        <v>0</v>
      </c>
      <c r="BW25">
        <f>Nør!AK75</f>
        <v>0</v>
      </c>
      <c r="BX25">
        <f>Nør!AK76</f>
        <v>0</v>
      </c>
      <c r="BY25">
        <f>Nør!AK77</f>
        <v>0</v>
      </c>
      <c r="BZ25">
        <f>Nør!AK78</f>
        <v>0</v>
      </c>
      <c r="CA25">
        <f>Nør!AK79</f>
        <v>0</v>
      </c>
      <c r="CB25">
        <f>Nør!AK80</f>
        <v>0</v>
      </c>
      <c r="CC25">
        <f>Nør!AK81</f>
        <v>0</v>
      </c>
      <c r="CD25">
        <f>Nør!AK82</f>
        <v>0</v>
      </c>
      <c r="CE25">
        <f>Nør!AK83</f>
        <v>0</v>
      </c>
      <c r="CF25">
        <f>Nør!AK84</f>
        <v>0</v>
      </c>
      <c r="CG25">
        <f>Nør!AK85</f>
        <v>0</v>
      </c>
      <c r="CH25" s="18">
        <f>Nør!AK86</f>
        <v>0</v>
      </c>
      <c r="CI25">
        <f>Nør!AK87</f>
        <v>0</v>
      </c>
      <c r="CJ25">
        <f>Nør!AK88</f>
        <v>0</v>
      </c>
      <c r="CK25">
        <f>Nør!AK89</f>
        <v>0</v>
      </c>
      <c r="CL25">
        <f>Nør!AK90</f>
        <v>0</v>
      </c>
      <c r="CM25">
        <f>Nør!AK91</f>
        <v>0</v>
      </c>
      <c r="CN25">
        <f>Nør!AK92</f>
        <v>0</v>
      </c>
      <c r="CO25">
        <f>Nør!AK93</f>
        <v>0</v>
      </c>
      <c r="CP25">
        <f>Nør!AK94</f>
        <v>0</v>
      </c>
      <c r="CQ25">
        <f>Nør!AK95</f>
        <v>0</v>
      </c>
      <c r="CR25">
        <f>Nør!AK96</f>
        <v>0</v>
      </c>
      <c r="CS25">
        <f>Nør!AK97</f>
        <v>0</v>
      </c>
      <c r="CT25">
        <f>Nør!AK98</f>
        <v>0</v>
      </c>
      <c r="CU25">
        <f>Nør!AK99</f>
        <v>0</v>
      </c>
      <c r="CV25">
        <f>Nør!AK100</f>
        <v>0</v>
      </c>
      <c r="CW25">
        <f>Nør!AK101</f>
        <v>0</v>
      </c>
      <c r="CX25">
        <f>Nør!AK102</f>
        <v>0</v>
      </c>
      <c r="CY25">
        <f>Nør!AK103</f>
        <v>0</v>
      </c>
      <c r="CZ25">
        <f>Nør!AK104</f>
        <v>0</v>
      </c>
      <c r="DA25">
        <f>Nør!AK105</f>
        <v>0</v>
      </c>
      <c r="DB25">
        <f>Nør!AK106</f>
        <v>0</v>
      </c>
      <c r="DC25">
        <f>Nør!AK107</f>
        <v>0</v>
      </c>
      <c r="DD25">
        <f>Nør!AK108</f>
        <v>0</v>
      </c>
      <c r="DE25">
        <f>Nør!AK109</f>
        <v>0</v>
      </c>
      <c r="DF25">
        <f>Nør!AK110</f>
        <v>0</v>
      </c>
      <c r="DG25">
        <f>Nør!AK111</f>
        <v>0</v>
      </c>
      <c r="DH25">
        <f>Nør!AK112</f>
        <v>0</v>
      </c>
      <c r="DI25">
        <f>Nør!AK113</f>
        <v>0</v>
      </c>
      <c r="DJ25">
        <f>Nør!AK114</f>
        <v>0</v>
      </c>
      <c r="DK25">
        <f>Nør!AK115</f>
        <v>0</v>
      </c>
      <c r="DL25">
        <f>Nør!AK116</f>
        <v>0</v>
      </c>
      <c r="DM25">
        <f>Nør!AK117</f>
        <v>0</v>
      </c>
      <c r="DN25">
        <f>Nør!AK118</f>
        <v>0</v>
      </c>
      <c r="DO25" s="14" t="str">
        <f>VLOOKUP(MID(B25,1,5)*1,InstTyp!A:B,2,FALSE)</f>
        <v>Vuggestuer</v>
      </c>
      <c r="DP25" s="14" t="str">
        <f>VLOOKUP(MID(B25,1,5)*1,InstTyp!A:C,3,FALSE)</f>
        <v>Nørrebro</v>
      </c>
      <c r="DQ25">
        <f>VLOOKUP(MID(B25,1,5)*1,'InstTyp-2'!E:BQ,7,FALSE)</f>
        <v>41</v>
      </c>
      <c r="DR25">
        <f>VLOOKUP(MID(B25,1,5)*1,'InstTyp-2'!E:BQ,8,FALSE)</f>
        <v>0</v>
      </c>
      <c r="DS25">
        <f>VLOOKUP(MID(B25,1,5)*1,'InstTyp-2'!E:BQ,9,FALSE)</f>
        <v>0</v>
      </c>
      <c r="DT25">
        <f>VLOOKUP(MID(B25,1,5)*1,'InstTyp-2'!E:BQ,10,FALSE)</f>
        <v>0</v>
      </c>
      <c r="DU25">
        <f>VLOOKUP(MID(B25,1,5)*1,'InstTyp-2'!E:BQ,11,FALSE)</f>
        <v>0</v>
      </c>
      <c r="DV25">
        <f>VLOOKUP(MID(B25,1,5)*1,'InstTyp-2'!E:BQ,12,FALSE)</f>
        <v>0</v>
      </c>
      <c r="DW25">
        <f>VLOOKUP(MID(B25,1,5)*1,'InstTyp-2'!E:BQ,13,FALSE)</f>
        <v>0</v>
      </c>
      <c r="DX25">
        <f>VLOOKUP(MID(B25,1,5)*1,'InstTyp-2'!E:BQ,14,FALSE)</f>
        <v>0</v>
      </c>
      <c r="DY25">
        <f>VLOOKUP(MID(B25,1,5)*1,'InstTyp-2'!E:BQ,15,FALSE)</f>
        <v>0</v>
      </c>
      <c r="DZ25">
        <f>VLOOKUP(MID(B25,1,5)*1,'InstTyp-2'!E:BQ,16,FALSE)</f>
        <v>0</v>
      </c>
      <c r="EA25">
        <f>VLOOKUP(MID(B25,1,5)*1,'InstTyp-2'!E:BQ,17,FALSE)</f>
        <v>0</v>
      </c>
      <c r="EB25">
        <f>VLOOKUP(MID(B25,1,5)*1,'InstTyp-2'!E:BQ,18,FALSE)</f>
        <v>0</v>
      </c>
      <c r="EC25">
        <f>VLOOKUP(MID(B25,1,5)*1,'InstTyp-2'!E:BQ,19,FALSE)</f>
        <v>0</v>
      </c>
      <c r="ED25">
        <f>VLOOKUP(MID(B25,1,5)*1,'InstTyp-2'!E:BQ,20,FALSE)</f>
        <v>0</v>
      </c>
      <c r="EE25" s="195">
        <f>VLOOKUP(MID(B25,1,5)*1,'Forplejning 2008'!A:C,3,FALSE)</f>
        <v>102168.4</v>
      </c>
      <c r="EF25" t="str">
        <f t="shared" si="0"/>
        <v>37221</v>
      </c>
      <c r="EG25" t="str">
        <f t="shared" si="1"/>
        <v/>
      </c>
      <c r="EH25">
        <f t="shared" si="2"/>
        <v>0</v>
      </c>
      <c r="EI25">
        <f t="shared" si="3"/>
        <v>0</v>
      </c>
      <c r="EJ25" t="e">
        <f>VLOOKUP(B25,Rekruttering!A:F,2,FALSE)</f>
        <v>#N/A</v>
      </c>
      <c r="EK25" t="e">
        <f>VLOOKUP(B25,Rekruttering!A:F,3,FALSE)</f>
        <v>#N/A</v>
      </c>
      <c r="EL25" t="e">
        <f>VLOOKUP(B25,Rekruttering!A:F,4,FALSE)</f>
        <v>#N/A</v>
      </c>
      <c r="EM25" t="e">
        <f>VLOOKUP(B25,Rekruttering!A:F,5,FALSE)</f>
        <v>#N/A</v>
      </c>
      <c r="EN25" t="e">
        <f>VLOOKUP(B25,Rekruttering!A:F,6,FALSE)</f>
        <v>#N/A</v>
      </c>
    </row>
    <row r="26" spans="1:144">
      <c r="A26" s="14" t="str">
        <f>Nør!AP1</f>
        <v>x</v>
      </c>
      <c r="B26" s="21" t="str">
        <f>Nør!AP2</f>
        <v>37245_2</v>
      </c>
      <c r="C26">
        <f>Nør!AP3</f>
        <v>0</v>
      </c>
      <c r="D26" t="str">
        <f>Nør!AP4</f>
        <v>Nørrebro</v>
      </c>
      <c r="E26" t="str">
        <f>Nør!AP5</f>
        <v>Lundtoftegade 47</v>
      </c>
      <c r="F26">
        <f>Nør!AP6</f>
        <v>2200</v>
      </c>
      <c r="G26" t="str">
        <f>Nør!AP7</f>
        <v>København N</v>
      </c>
      <c r="H26" t="str">
        <f>Nør!AP8</f>
        <v>35 85 17 73</v>
      </c>
      <c r="I26" t="str">
        <f>Nør!AP9</f>
        <v>37245@buf.kk.dk</v>
      </c>
      <c r="J26" t="str">
        <f>Nør!AP10</f>
        <v>Susanne Elling</v>
      </c>
      <c r="K26">
        <f>Nør!AP11</f>
        <v>38102059</v>
      </c>
      <c r="L26">
        <f>Nør!AP12</f>
        <v>0</v>
      </c>
      <c r="M26" t="str">
        <f>Nør!AP13</f>
        <v>37245@buf.kk.dk</v>
      </c>
      <c r="N26">
        <f>Nør!AP14</f>
        <v>0</v>
      </c>
      <c r="O26">
        <f>Nør!AP15</f>
        <v>0</v>
      </c>
      <c r="P26">
        <f>Nør!AP16</f>
        <v>0</v>
      </c>
      <c r="Q26">
        <f>Nør!AP17</f>
        <v>0</v>
      </c>
      <c r="R26">
        <f>Nør!AP18</f>
        <v>0</v>
      </c>
      <c r="S26">
        <f>Nør!AP19</f>
        <v>0</v>
      </c>
      <c r="T26">
        <f>Nør!AP20</f>
        <v>0</v>
      </c>
      <c r="U26">
        <f>Nør!AP21</f>
        <v>0</v>
      </c>
      <c r="V26">
        <f>Nør!AP22</f>
        <v>0</v>
      </c>
      <c r="W26">
        <f>Nør!AP23</f>
        <v>4</v>
      </c>
      <c r="X26">
        <f>Nør!AP24</f>
        <v>2</v>
      </c>
      <c r="Y26">
        <f>Nør!AP25</f>
        <v>0</v>
      </c>
      <c r="Z26">
        <f>Nør!AP26</f>
        <v>0</v>
      </c>
      <c r="AA26">
        <f>Nør!AP27</f>
        <v>0</v>
      </c>
      <c r="AB26">
        <f>Nør!AP28</f>
        <v>0</v>
      </c>
      <c r="AC26">
        <f>Nør!AP29</f>
        <v>0</v>
      </c>
      <c r="AD26">
        <f>Nør!AP30</f>
        <v>0</v>
      </c>
      <c r="AE26">
        <f>Nør!AP31</f>
        <v>0</v>
      </c>
      <c r="AF26">
        <f>Nør!AP32</f>
        <v>0</v>
      </c>
      <c r="AG26">
        <f>Nør!AP33</f>
        <v>0</v>
      </c>
      <c r="AH26">
        <f>Nør!AP34</f>
        <v>0</v>
      </c>
      <c r="AI26">
        <f>Nør!AP35</f>
        <v>0</v>
      </c>
      <c r="AJ26">
        <f>Nør!AP36</f>
        <v>0</v>
      </c>
      <c r="AK26">
        <f>Nør!AP37</f>
        <v>0</v>
      </c>
      <c r="AL26">
        <f>Nør!AP38</f>
        <v>0</v>
      </c>
      <c r="AM26">
        <f>Nør!AP39</f>
        <v>0</v>
      </c>
      <c r="AN26">
        <f>Nør!AP40</f>
        <v>0</v>
      </c>
      <c r="AO26">
        <f>Nør!AP41</f>
        <v>0</v>
      </c>
      <c r="AP26">
        <f>Nør!AP42</f>
        <v>0</v>
      </c>
      <c r="AQ26">
        <f>Nør!AP43</f>
        <v>0</v>
      </c>
      <c r="AR26">
        <f>Nør!AP44</f>
        <v>0</v>
      </c>
      <c r="AS26">
        <f>Nør!AP45</f>
        <v>0</v>
      </c>
      <c r="AT26">
        <f>Nør!AP46</f>
        <v>0</v>
      </c>
      <c r="AU26">
        <f>Nør!AP47</f>
        <v>0</v>
      </c>
      <c r="AV26">
        <f>Nør!AP48</f>
        <v>0</v>
      </c>
      <c r="AW26">
        <f>Nør!AP49</f>
        <v>0</v>
      </c>
      <c r="AX26">
        <f>Nør!AP50</f>
        <v>0</v>
      </c>
      <c r="AY26">
        <f>Nør!AP51</f>
        <v>0</v>
      </c>
      <c r="AZ26">
        <f>Nør!AP52</f>
        <v>0</v>
      </c>
      <c r="BA26">
        <f>Nør!AP53</f>
        <v>0</v>
      </c>
      <c r="BB26">
        <f>Nør!AP54</f>
        <v>0</v>
      </c>
      <c r="BC26">
        <f>Nør!AP55</f>
        <v>0</v>
      </c>
      <c r="BD26">
        <f>Nør!AP56</f>
        <v>0</v>
      </c>
      <c r="BE26">
        <f>Nør!AP57</f>
        <v>0</v>
      </c>
      <c r="BF26">
        <f>Nør!AP58</f>
        <v>0</v>
      </c>
      <c r="BG26">
        <f>Nør!AP59</f>
        <v>0</v>
      </c>
      <c r="BH26">
        <f>Nør!AP60</f>
        <v>0</v>
      </c>
      <c r="BI26">
        <f>Nør!AP61</f>
        <v>0</v>
      </c>
      <c r="BJ26">
        <f>Nør!AP62</f>
        <v>0</v>
      </c>
      <c r="BK26">
        <f>Nør!AP63</f>
        <v>0</v>
      </c>
      <c r="BL26">
        <f>Nør!AP64</f>
        <v>0</v>
      </c>
      <c r="BM26">
        <f>Nør!AP65</f>
        <v>0</v>
      </c>
      <c r="BN26">
        <f>Nør!AP66</f>
        <v>0</v>
      </c>
      <c r="BO26">
        <f>Nør!AP67</f>
        <v>0</v>
      </c>
      <c r="BP26">
        <f>Nør!AP68</f>
        <v>0</v>
      </c>
      <c r="BQ26">
        <f>Nør!AP69</f>
        <v>0</v>
      </c>
      <c r="BR26" t="str">
        <f>Nør!AP70</f>
        <v>Køkken begrænset tilvirk</v>
      </c>
      <c r="BS26">
        <f>Nør!AP71</f>
        <v>0</v>
      </c>
      <c r="BT26">
        <f>Nør!AP72</f>
        <v>0</v>
      </c>
      <c r="BU26">
        <f>Nør!AP73</f>
        <v>0</v>
      </c>
      <c r="BV26">
        <f>Nør!AP74</f>
        <v>0</v>
      </c>
      <c r="BW26" t="str">
        <f>Nør!AP75</f>
        <v>ej relevant, da der er flere køkkener</v>
      </c>
      <c r="BX26">
        <f>Nør!AP76</f>
        <v>0</v>
      </c>
      <c r="BY26">
        <f>Nør!AP77</f>
        <v>0</v>
      </c>
      <c r="BZ26">
        <f>Nør!AP78</f>
        <v>0</v>
      </c>
      <c r="CA26">
        <f>Nør!AP79</f>
        <v>0</v>
      </c>
      <c r="CB26">
        <f>Nør!AP80</f>
        <v>0</v>
      </c>
      <c r="CC26">
        <f>Nør!AP81</f>
        <v>0</v>
      </c>
      <c r="CD26">
        <f>Nør!AP82</f>
        <v>0</v>
      </c>
      <c r="CE26">
        <f>Nør!AP83</f>
        <v>0</v>
      </c>
      <c r="CF26">
        <f>Nør!AP84</f>
        <v>0</v>
      </c>
      <c r="CG26" t="str">
        <f>Nør!AP85</f>
        <v>Birgitte Glerup / Sine</v>
      </c>
      <c r="CH26" s="18">
        <f>Nør!AP86</f>
        <v>39887</v>
      </c>
      <c r="CI26">
        <f>Nør!AP87</f>
        <v>0</v>
      </c>
      <c r="CJ26">
        <f>Nør!AP88</f>
        <v>1</v>
      </c>
      <c r="CK26">
        <f>Nør!AP89</f>
        <v>0</v>
      </c>
      <c r="CL26">
        <f>Nør!AP90</f>
        <v>4</v>
      </c>
      <c r="CM26">
        <f>Nør!AP91</f>
        <v>1</v>
      </c>
      <c r="CN26">
        <f>Nør!AP92</f>
        <v>0</v>
      </c>
      <c r="CO26">
        <f>Nør!AP93</f>
        <v>0</v>
      </c>
      <c r="CP26">
        <f>Nør!AP94</f>
        <v>0</v>
      </c>
      <c r="CQ26">
        <f>Nør!AP95</f>
        <v>0</v>
      </c>
      <c r="CR26">
        <f>Nør!AP96</f>
        <v>1</v>
      </c>
      <c r="CS26">
        <f>Nør!AP97</f>
        <v>0</v>
      </c>
      <c r="CT26">
        <f>Nør!AP98</f>
        <v>0</v>
      </c>
      <c r="CU26">
        <f>Nør!AP99</f>
        <v>1</v>
      </c>
      <c r="CV26">
        <f>Nør!AP100</f>
        <v>0</v>
      </c>
      <c r="CW26">
        <f>Nør!AP101</f>
        <v>0</v>
      </c>
      <c r="CX26">
        <f>Nør!AP102</f>
        <v>0</v>
      </c>
      <c r="CY26">
        <f>Nør!AP103</f>
        <v>0</v>
      </c>
      <c r="CZ26">
        <f>Nør!AP104</f>
        <v>0</v>
      </c>
      <c r="DA26">
        <f>Nør!AP105</f>
        <v>0</v>
      </c>
      <c r="DB26">
        <f>Nør!AP106</f>
        <v>1</v>
      </c>
      <c r="DC26">
        <f>Nør!AP107</f>
        <v>20</v>
      </c>
      <c r="DD26" t="str">
        <f>Nør!AP108</f>
        <v>Miele</v>
      </c>
      <c r="DE26">
        <f>Nør!AP109</f>
        <v>5</v>
      </c>
      <c r="DF26" t="str">
        <f>Nør!AP110</f>
        <v>Nej</v>
      </c>
      <c r="DG26">
        <f>Nør!AP111</f>
        <v>0</v>
      </c>
      <c r="DH26" t="str">
        <f>Nør!AP112</f>
        <v>Nej</v>
      </c>
      <c r="DI26" t="str">
        <f>Nør!AP113</f>
        <v>Nej</v>
      </c>
      <c r="DJ26" t="str">
        <f>Nør!AP114</f>
        <v>Nej</v>
      </c>
      <c r="DK26">
        <f>Nør!AP115</f>
        <v>2</v>
      </c>
      <c r="DL26">
        <f>Nør!AP116</f>
        <v>0</v>
      </c>
      <c r="DM26" t="str">
        <f>Nør!AP117</f>
        <v>Nedslidt 70'er køkken dog ok maskiner og fliser på væg</v>
      </c>
      <c r="DN26">
        <f>Nør!AP118</f>
        <v>0</v>
      </c>
      <c r="DO26" s="14" t="str">
        <f>VLOOKUP(MID(B26,1,5)*1,InstTyp!A:B,2,FALSE)</f>
        <v xml:space="preserve">Integrerede </v>
      </c>
      <c r="DP26" s="14" t="str">
        <f>VLOOKUP(MID(B26,1,5)*1,InstTyp!A:C,3,FALSE)</f>
        <v>Nørrebro</v>
      </c>
      <c r="DQ26">
        <f>VLOOKUP(MID(B26,1,5)*1,'InstTyp-2'!E:BQ,7,FALSE)</f>
        <v>48</v>
      </c>
      <c r="DR26">
        <f>VLOOKUP(MID(B26,1,5)*1,'InstTyp-2'!E:BQ,8,FALSE)</f>
        <v>0</v>
      </c>
      <c r="DS26">
        <f>VLOOKUP(MID(B26,1,5)*1,'InstTyp-2'!E:BQ,9,FALSE)</f>
        <v>108</v>
      </c>
      <c r="DT26">
        <f>VLOOKUP(MID(B26,1,5)*1,'InstTyp-2'!E:BQ,10,FALSE)</f>
        <v>0</v>
      </c>
      <c r="DU26">
        <f>VLOOKUP(MID(B26,1,5)*1,'InstTyp-2'!E:BQ,11,FALSE)</f>
        <v>0</v>
      </c>
      <c r="DV26">
        <f>VLOOKUP(MID(B26,1,5)*1,'InstTyp-2'!E:BQ,12,FALSE)</f>
        <v>0</v>
      </c>
      <c r="DW26">
        <f>VLOOKUP(MID(B26,1,5)*1,'InstTyp-2'!E:BQ,13,FALSE)</f>
        <v>0</v>
      </c>
      <c r="DX26">
        <f>VLOOKUP(MID(B26,1,5)*1,'InstTyp-2'!E:BQ,14,FALSE)</f>
        <v>0</v>
      </c>
      <c r="DY26">
        <f>VLOOKUP(MID(B26,1,5)*1,'InstTyp-2'!E:BQ,15,FALSE)</f>
        <v>0</v>
      </c>
      <c r="DZ26">
        <f>VLOOKUP(MID(B26,1,5)*1,'InstTyp-2'!E:BQ,16,FALSE)</f>
        <v>0</v>
      </c>
      <c r="EA26">
        <f>VLOOKUP(MID(B26,1,5)*1,'InstTyp-2'!E:BQ,17,FALSE)</f>
        <v>0</v>
      </c>
      <c r="EB26">
        <f>VLOOKUP(MID(B26,1,5)*1,'InstTyp-2'!E:BQ,18,FALSE)</f>
        <v>0</v>
      </c>
      <c r="EC26">
        <f>VLOOKUP(MID(B26,1,5)*1,'InstTyp-2'!E:BQ,19,FALSE)</f>
        <v>0</v>
      </c>
      <c r="ED26">
        <f>VLOOKUP(MID(B26,1,5)*1,'InstTyp-2'!E:BQ,20,FALSE)</f>
        <v>0</v>
      </c>
      <c r="EE26" s="195">
        <f>VLOOKUP(MID(B26,1,5)*1,'Forplejning 2008'!A:C,3,FALSE)</f>
        <v>259016.83</v>
      </c>
      <c r="EF26" t="str">
        <f t="shared" si="0"/>
        <v>37245</v>
      </c>
      <c r="EG26" t="str">
        <f t="shared" si="1"/>
        <v>2</v>
      </c>
      <c r="EH26">
        <f t="shared" si="2"/>
        <v>0</v>
      </c>
      <c r="EI26">
        <f t="shared" si="3"/>
        <v>0</v>
      </c>
      <c r="EJ26" t="e">
        <f>VLOOKUP(B26,Rekruttering!A:F,2,FALSE)</f>
        <v>#N/A</v>
      </c>
      <c r="EK26" t="e">
        <f>VLOOKUP(B26,Rekruttering!A:F,3,FALSE)</f>
        <v>#N/A</v>
      </c>
      <c r="EL26" t="e">
        <f>VLOOKUP(B26,Rekruttering!A:F,4,FALSE)</f>
        <v>#N/A</v>
      </c>
      <c r="EM26" t="e">
        <f>VLOOKUP(B26,Rekruttering!A:F,5,FALSE)</f>
        <v>#N/A</v>
      </c>
      <c r="EN26" t="e">
        <f>VLOOKUP(B26,Rekruttering!A:F,6,FALSE)</f>
        <v>#N/A</v>
      </c>
    </row>
    <row r="27" spans="1:144">
      <c r="A27" s="14" t="str">
        <f>Nør!AQ1</f>
        <v>x</v>
      </c>
      <c r="B27" s="21" t="str">
        <f>Nør!AQ2</f>
        <v>37245_3</v>
      </c>
      <c r="C27">
        <f>Nør!AQ3</f>
        <v>0</v>
      </c>
      <c r="D27" t="str">
        <f>Nør!AQ4</f>
        <v>Nørrebro</v>
      </c>
      <c r="E27" t="str">
        <f>Nør!AQ5</f>
        <v>Lundtoftegade 47</v>
      </c>
      <c r="F27">
        <f>Nør!AQ6</f>
        <v>2200</v>
      </c>
      <c r="G27" t="str">
        <f>Nør!AQ7</f>
        <v>København N</v>
      </c>
      <c r="H27" t="str">
        <f>Nør!AQ8</f>
        <v>35 85 17 73</v>
      </c>
      <c r="I27" t="str">
        <f>Nør!AQ9</f>
        <v>37245@buf.kk.dk</v>
      </c>
      <c r="J27" t="str">
        <f>Nør!AQ10</f>
        <v>Susanne Elling</v>
      </c>
      <c r="K27">
        <f>Nør!AQ11</f>
        <v>38102059</v>
      </c>
      <c r="L27">
        <f>Nør!AQ12</f>
        <v>0</v>
      </c>
      <c r="M27" t="str">
        <f>Nør!AQ13</f>
        <v>37245@buf.kk.dk</v>
      </c>
      <c r="N27">
        <f>Nør!AQ14</f>
        <v>0</v>
      </c>
      <c r="O27">
        <f>Nør!AQ15</f>
        <v>0</v>
      </c>
      <c r="P27">
        <f>Nør!AQ16</f>
        <v>0</v>
      </c>
      <c r="Q27">
        <f>Nør!AQ17</f>
        <v>0</v>
      </c>
      <c r="R27">
        <f>Nør!AQ18</f>
        <v>0</v>
      </c>
      <c r="S27">
        <f>Nør!AQ19</f>
        <v>0</v>
      </c>
      <c r="T27">
        <f>Nør!AQ20</f>
        <v>0</v>
      </c>
      <c r="U27">
        <f>Nør!AQ21</f>
        <v>0</v>
      </c>
      <c r="V27">
        <f>Nør!AQ22</f>
        <v>0</v>
      </c>
      <c r="W27">
        <f>Nør!AQ23</f>
        <v>4</v>
      </c>
      <c r="X27">
        <f>Nør!AQ24</f>
        <v>3</v>
      </c>
      <c r="Y27">
        <f>Nør!AQ25</f>
        <v>0</v>
      </c>
      <c r="Z27">
        <f>Nør!AQ26</f>
        <v>0</v>
      </c>
      <c r="AA27">
        <f>Nør!AQ27</f>
        <v>0</v>
      </c>
      <c r="AB27">
        <f>Nør!AQ28</f>
        <v>0</v>
      </c>
      <c r="AC27">
        <f>Nør!AQ29</f>
        <v>0</v>
      </c>
      <c r="AD27">
        <f>Nør!AQ30</f>
        <v>0</v>
      </c>
      <c r="AE27">
        <f>Nør!AQ31</f>
        <v>0</v>
      </c>
      <c r="AF27">
        <f>Nør!AQ32</f>
        <v>0</v>
      </c>
      <c r="AG27">
        <f>Nør!AQ33</f>
        <v>0</v>
      </c>
      <c r="AH27">
        <f>Nør!AQ34</f>
        <v>0</v>
      </c>
      <c r="AI27">
        <f>Nør!AQ35</f>
        <v>0</v>
      </c>
      <c r="AJ27">
        <f>Nør!AQ36</f>
        <v>0</v>
      </c>
      <c r="AK27">
        <f>Nør!AQ37</f>
        <v>0</v>
      </c>
      <c r="AL27">
        <f>Nør!AQ38</f>
        <v>0</v>
      </c>
      <c r="AM27">
        <f>Nør!AQ39</f>
        <v>0</v>
      </c>
      <c r="AN27">
        <f>Nør!AQ40</f>
        <v>0</v>
      </c>
      <c r="AO27">
        <f>Nør!AQ41</f>
        <v>0</v>
      </c>
      <c r="AP27">
        <f>Nør!AQ42</f>
        <v>0</v>
      </c>
      <c r="AQ27">
        <f>Nør!AQ43</f>
        <v>0</v>
      </c>
      <c r="AR27">
        <f>Nør!AQ44</f>
        <v>0</v>
      </c>
      <c r="AS27">
        <f>Nør!AQ45</f>
        <v>0</v>
      </c>
      <c r="AT27">
        <f>Nør!AQ46</f>
        <v>0</v>
      </c>
      <c r="AU27">
        <f>Nør!AQ47</f>
        <v>0</v>
      </c>
      <c r="AV27">
        <f>Nør!AQ48</f>
        <v>0</v>
      </c>
      <c r="AW27">
        <f>Nør!AQ49</f>
        <v>0</v>
      </c>
      <c r="AX27">
        <f>Nør!AQ50</f>
        <v>0</v>
      </c>
      <c r="AY27">
        <f>Nør!AQ51</f>
        <v>0</v>
      </c>
      <c r="AZ27">
        <f>Nør!AQ52</f>
        <v>0</v>
      </c>
      <c r="BA27">
        <f>Nør!AQ53</f>
        <v>0</v>
      </c>
      <c r="BB27">
        <f>Nør!AQ54</f>
        <v>0</v>
      </c>
      <c r="BC27">
        <f>Nør!AQ55</f>
        <v>0</v>
      </c>
      <c r="BD27">
        <f>Nør!AQ56</f>
        <v>0</v>
      </c>
      <c r="BE27">
        <f>Nør!AQ57</f>
        <v>0</v>
      </c>
      <c r="BF27">
        <f>Nør!AQ58</f>
        <v>0</v>
      </c>
      <c r="BG27">
        <f>Nør!AQ59</f>
        <v>0</v>
      </c>
      <c r="BH27">
        <f>Nør!AQ60</f>
        <v>0</v>
      </c>
      <c r="BI27">
        <f>Nør!AQ61</f>
        <v>0</v>
      </c>
      <c r="BJ27">
        <f>Nør!AQ62</f>
        <v>0</v>
      </c>
      <c r="BK27">
        <f>Nør!AQ63</f>
        <v>0</v>
      </c>
      <c r="BL27">
        <f>Nør!AQ64</f>
        <v>0</v>
      </c>
      <c r="BM27">
        <f>Nør!AQ65</f>
        <v>0</v>
      </c>
      <c r="BN27">
        <f>Nør!AQ66</f>
        <v>0</v>
      </c>
      <c r="BO27">
        <f>Nør!AQ67</f>
        <v>0</v>
      </c>
      <c r="BP27">
        <f>Nør!AQ68</f>
        <v>0</v>
      </c>
      <c r="BQ27">
        <f>Nør!AQ69</f>
        <v>0</v>
      </c>
      <c r="BR27" t="str">
        <f>Nør!AQ70</f>
        <v>produktionskøkken</v>
      </c>
      <c r="BS27" t="str">
        <f>Nør!AQ71</f>
        <v>Ja</v>
      </c>
      <c r="BT27" t="str">
        <f>Nør!AQ72</f>
        <v>Ingen</v>
      </c>
      <c r="BU27" t="str">
        <f>Nør!AQ73</f>
        <v>Ingen</v>
      </c>
      <c r="BV27" t="str">
        <f>Nør!AQ74</f>
        <v>Nej</v>
      </c>
      <c r="BW27">
        <f>Nør!AQ75</f>
        <v>0</v>
      </c>
      <c r="BX27">
        <f>Nør!AQ76</f>
        <v>0</v>
      </c>
      <c r="BY27">
        <f>Nør!AQ77</f>
        <v>0</v>
      </c>
      <c r="BZ27">
        <f>Nør!AQ78</f>
        <v>0</v>
      </c>
      <c r="CA27">
        <f>Nør!AQ79</f>
        <v>0</v>
      </c>
      <c r="CB27">
        <f>Nør!AQ80</f>
        <v>0</v>
      </c>
      <c r="CC27">
        <f>Nør!AQ81</f>
        <v>0</v>
      </c>
      <c r="CD27">
        <f>Nør!AQ82</f>
        <v>0</v>
      </c>
      <c r="CE27">
        <f>Nør!AQ83</f>
        <v>0</v>
      </c>
      <c r="CF27">
        <f>Nør!AQ84</f>
        <v>0</v>
      </c>
      <c r="CG27" t="str">
        <f>Nør!AQ85</f>
        <v>Birgitte Glerup / Sine</v>
      </c>
      <c r="CH27" s="18">
        <f>Nør!AQ86</f>
        <v>39887</v>
      </c>
      <c r="CI27">
        <f>Nør!AQ87</f>
        <v>0</v>
      </c>
      <c r="CJ27">
        <f>Nør!AQ88</f>
        <v>1</v>
      </c>
      <c r="CK27">
        <f>Nør!AQ89</f>
        <v>0</v>
      </c>
      <c r="CL27">
        <f>Nør!AQ90</f>
        <v>4</v>
      </c>
      <c r="CM27">
        <f>Nør!AQ91</f>
        <v>0</v>
      </c>
      <c r="CN27">
        <f>Nør!AQ92</f>
        <v>2</v>
      </c>
      <c r="CO27">
        <f>Nør!AQ93</f>
        <v>0</v>
      </c>
      <c r="CP27">
        <f>Nør!AQ94</f>
        <v>0</v>
      </c>
      <c r="CQ27">
        <f>Nør!AQ95</f>
        <v>0</v>
      </c>
      <c r="CR27">
        <f>Nør!AQ96</f>
        <v>1</v>
      </c>
      <c r="CS27">
        <f>Nør!AQ97</f>
        <v>2</v>
      </c>
      <c r="CT27">
        <f>Nør!AQ98</f>
        <v>0</v>
      </c>
      <c r="CU27">
        <f>Nør!AQ99</f>
        <v>0</v>
      </c>
      <c r="CV27">
        <f>Nør!AQ100</f>
        <v>0</v>
      </c>
      <c r="CW27">
        <f>Nør!AQ101</f>
        <v>0</v>
      </c>
      <c r="CX27">
        <f>Nør!AQ102</f>
        <v>1</v>
      </c>
      <c r="CY27">
        <f>Nør!AQ103</f>
        <v>0</v>
      </c>
      <c r="CZ27">
        <f>Nør!AQ104</f>
        <v>0</v>
      </c>
      <c r="DA27">
        <f>Nør!AQ105</f>
        <v>0</v>
      </c>
      <c r="DB27">
        <f>Nør!AQ106</f>
        <v>1</v>
      </c>
      <c r="DC27">
        <f>Nør!AQ107</f>
        <v>20</v>
      </c>
      <c r="DD27" t="str">
        <f>Nør!AQ108</f>
        <v>Miele</v>
      </c>
      <c r="DE27">
        <f>Nør!AQ109</f>
        <v>4</v>
      </c>
      <c r="DF27" t="str">
        <f>Nør!AQ110</f>
        <v>Nej</v>
      </c>
      <c r="DG27">
        <f>Nør!AQ111</f>
        <v>0</v>
      </c>
      <c r="DH27" t="str">
        <f>Nør!AQ112</f>
        <v>Ja</v>
      </c>
      <c r="DI27" t="str">
        <f>Nør!AQ113</f>
        <v>Ja</v>
      </c>
      <c r="DJ27" t="str">
        <f>Nør!AQ114</f>
        <v>Nej</v>
      </c>
      <c r="DK27">
        <f>Nør!AQ115</f>
        <v>1</v>
      </c>
      <c r="DL27" t="str">
        <f>Nør!AQ116</f>
        <v>God plads</v>
      </c>
      <c r="DM27">
        <f>Nør!AQ117</f>
        <v>0</v>
      </c>
      <c r="DN27">
        <f>Nør!AQ118</f>
        <v>0</v>
      </c>
      <c r="DO27" s="14" t="str">
        <f>VLOOKUP(MID(B27,1,5)*1,InstTyp!A:B,2,FALSE)</f>
        <v xml:space="preserve">Integrerede </v>
      </c>
      <c r="DP27" s="14" t="str">
        <f>VLOOKUP(MID(B27,1,5)*1,InstTyp!A:C,3,FALSE)</f>
        <v>Nørrebro</v>
      </c>
      <c r="DQ27">
        <f>VLOOKUP(MID(B27,1,5)*1,'InstTyp-2'!E:BQ,7,FALSE)</f>
        <v>48</v>
      </c>
      <c r="DR27">
        <f>VLOOKUP(MID(B27,1,5)*1,'InstTyp-2'!E:BQ,8,FALSE)</f>
        <v>0</v>
      </c>
      <c r="DS27">
        <f>VLOOKUP(MID(B27,1,5)*1,'InstTyp-2'!E:BQ,9,FALSE)</f>
        <v>108</v>
      </c>
      <c r="DT27">
        <f>VLOOKUP(MID(B27,1,5)*1,'InstTyp-2'!E:BQ,10,FALSE)</f>
        <v>0</v>
      </c>
      <c r="DU27">
        <f>VLOOKUP(MID(B27,1,5)*1,'InstTyp-2'!E:BQ,11,FALSE)</f>
        <v>0</v>
      </c>
      <c r="DV27">
        <f>VLOOKUP(MID(B27,1,5)*1,'InstTyp-2'!E:BQ,12,FALSE)</f>
        <v>0</v>
      </c>
      <c r="DW27">
        <f>VLOOKUP(MID(B27,1,5)*1,'InstTyp-2'!E:BQ,13,FALSE)</f>
        <v>0</v>
      </c>
      <c r="DX27">
        <f>VLOOKUP(MID(B27,1,5)*1,'InstTyp-2'!E:BQ,14,FALSE)</f>
        <v>0</v>
      </c>
      <c r="DY27">
        <f>VLOOKUP(MID(B27,1,5)*1,'InstTyp-2'!E:BQ,15,FALSE)</f>
        <v>0</v>
      </c>
      <c r="DZ27">
        <f>VLOOKUP(MID(B27,1,5)*1,'InstTyp-2'!E:BQ,16,FALSE)</f>
        <v>0</v>
      </c>
      <c r="EA27">
        <f>VLOOKUP(MID(B27,1,5)*1,'InstTyp-2'!E:BQ,17,FALSE)</f>
        <v>0</v>
      </c>
      <c r="EB27">
        <f>VLOOKUP(MID(B27,1,5)*1,'InstTyp-2'!E:BQ,18,FALSE)</f>
        <v>0</v>
      </c>
      <c r="EC27">
        <f>VLOOKUP(MID(B27,1,5)*1,'InstTyp-2'!E:BQ,19,FALSE)</f>
        <v>0</v>
      </c>
      <c r="ED27">
        <f>VLOOKUP(MID(B27,1,5)*1,'InstTyp-2'!E:BQ,20,FALSE)</f>
        <v>0</v>
      </c>
      <c r="EE27" s="195">
        <f>VLOOKUP(MID(B27,1,5)*1,'Forplejning 2008'!A:C,3,FALSE)</f>
        <v>259016.83</v>
      </c>
      <c r="EF27" t="str">
        <f t="shared" si="0"/>
        <v>37245</v>
      </c>
      <c r="EG27" t="str">
        <f t="shared" si="1"/>
        <v>3</v>
      </c>
      <c r="EH27">
        <f t="shared" si="2"/>
        <v>0</v>
      </c>
      <c r="EI27">
        <f t="shared" si="3"/>
        <v>0</v>
      </c>
      <c r="EJ27" t="e">
        <f>VLOOKUP(B27,Rekruttering!A:F,2,FALSE)</f>
        <v>#N/A</v>
      </c>
      <c r="EK27" t="e">
        <f>VLOOKUP(B27,Rekruttering!A:F,3,FALSE)</f>
        <v>#N/A</v>
      </c>
      <c r="EL27" t="e">
        <f>VLOOKUP(B27,Rekruttering!A:F,4,FALSE)</f>
        <v>#N/A</v>
      </c>
      <c r="EM27" t="e">
        <f>VLOOKUP(B27,Rekruttering!A:F,5,FALSE)</f>
        <v>#N/A</v>
      </c>
      <c r="EN27" t="e">
        <f>VLOOKUP(B27,Rekruttering!A:F,6,FALSE)</f>
        <v>#N/A</v>
      </c>
    </row>
    <row r="28" spans="1:144">
      <c r="A28" s="14" t="str">
        <f>Nør!AR1</f>
        <v>x</v>
      </c>
      <c r="B28" s="21" t="str">
        <f>Nør!AR2</f>
        <v>37245_4</v>
      </c>
      <c r="C28">
        <f>Nør!AR3</f>
        <v>0</v>
      </c>
      <c r="D28" t="str">
        <f>Nør!AR4</f>
        <v>Nørrebro</v>
      </c>
      <c r="E28" t="str">
        <f>Nør!AR5</f>
        <v>Lundtoftegade 47</v>
      </c>
      <c r="F28">
        <f>Nør!AR6</f>
        <v>2200</v>
      </c>
      <c r="G28" t="str">
        <f>Nør!AR7</f>
        <v>København N</v>
      </c>
      <c r="H28" t="str">
        <f>Nør!AR8</f>
        <v>35 85 17 73</v>
      </c>
      <c r="I28" t="str">
        <f>Nør!AR9</f>
        <v>37245@buf.kk.dk</v>
      </c>
      <c r="J28" t="str">
        <f>Nør!AR10</f>
        <v>Susanne Elling</v>
      </c>
      <c r="K28">
        <f>Nør!AR11</f>
        <v>38102059</v>
      </c>
      <c r="L28">
        <f>Nør!AR12</f>
        <v>0</v>
      </c>
      <c r="M28" t="str">
        <f>Nør!AR13</f>
        <v>37245@buf.kk.dk</v>
      </c>
      <c r="N28">
        <f>Nør!AR14</f>
        <v>0</v>
      </c>
      <c r="O28">
        <f>Nør!AR15</f>
        <v>0</v>
      </c>
      <c r="P28">
        <f>Nør!AR16</f>
        <v>0</v>
      </c>
      <c r="Q28">
        <f>Nør!AR17</f>
        <v>0</v>
      </c>
      <c r="R28">
        <f>Nør!AR18</f>
        <v>0</v>
      </c>
      <c r="S28">
        <f>Nør!AR19</f>
        <v>0</v>
      </c>
      <c r="T28">
        <f>Nør!AR20</f>
        <v>0</v>
      </c>
      <c r="U28">
        <f>Nør!AR21</f>
        <v>0</v>
      </c>
      <c r="V28">
        <f>Nør!AR22</f>
        <v>0</v>
      </c>
      <c r="W28">
        <f>Nør!AR23</f>
        <v>4</v>
      </c>
      <c r="X28">
        <f>Nør!AR24</f>
        <v>4</v>
      </c>
      <c r="Y28">
        <f>Nør!AR25</f>
        <v>0</v>
      </c>
      <c r="Z28">
        <f>Nør!AR26</f>
        <v>0</v>
      </c>
      <c r="AA28">
        <f>Nør!AR27</f>
        <v>0</v>
      </c>
      <c r="AB28">
        <f>Nør!AR28</f>
        <v>0</v>
      </c>
      <c r="AC28">
        <f>Nør!AR29</f>
        <v>0</v>
      </c>
      <c r="AD28">
        <f>Nør!AR30</f>
        <v>0</v>
      </c>
      <c r="AE28">
        <f>Nør!AR31</f>
        <v>0</v>
      </c>
      <c r="AF28">
        <f>Nør!AR32</f>
        <v>0</v>
      </c>
      <c r="AG28">
        <f>Nør!AR33</f>
        <v>0</v>
      </c>
      <c r="AH28">
        <f>Nør!AR34</f>
        <v>0</v>
      </c>
      <c r="AI28">
        <f>Nør!AR35</f>
        <v>0</v>
      </c>
      <c r="AJ28">
        <f>Nør!AR36</f>
        <v>0</v>
      </c>
      <c r="AK28">
        <f>Nør!AR37</f>
        <v>0</v>
      </c>
      <c r="AL28">
        <f>Nør!AR38</f>
        <v>0</v>
      </c>
      <c r="AM28">
        <f>Nør!AR39</f>
        <v>0</v>
      </c>
      <c r="AN28">
        <f>Nør!AR40</f>
        <v>0</v>
      </c>
      <c r="AO28">
        <f>Nør!AR41</f>
        <v>0</v>
      </c>
      <c r="AP28">
        <f>Nør!AR42</f>
        <v>0</v>
      </c>
      <c r="AQ28">
        <f>Nør!AR43</f>
        <v>0</v>
      </c>
      <c r="AR28">
        <f>Nør!AR44</f>
        <v>0</v>
      </c>
      <c r="AS28">
        <f>Nør!AR45</f>
        <v>0</v>
      </c>
      <c r="AT28">
        <f>Nør!AR46</f>
        <v>0</v>
      </c>
      <c r="AU28">
        <f>Nør!AR47</f>
        <v>0</v>
      </c>
      <c r="AV28">
        <f>Nør!AR48</f>
        <v>0</v>
      </c>
      <c r="AW28">
        <f>Nør!AR49</f>
        <v>0</v>
      </c>
      <c r="AX28">
        <f>Nør!AR50</f>
        <v>0</v>
      </c>
      <c r="AY28">
        <f>Nør!AR51</f>
        <v>0</v>
      </c>
      <c r="AZ28">
        <f>Nør!AR52</f>
        <v>0</v>
      </c>
      <c r="BA28">
        <f>Nør!AR53</f>
        <v>0</v>
      </c>
      <c r="BB28">
        <f>Nør!AR54</f>
        <v>0</v>
      </c>
      <c r="BC28">
        <f>Nør!AR55</f>
        <v>0</v>
      </c>
      <c r="BD28">
        <f>Nør!AR56</f>
        <v>0</v>
      </c>
      <c r="BE28">
        <f>Nør!AR57</f>
        <v>0</v>
      </c>
      <c r="BF28">
        <f>Nør!AR58</f>
        <v>0</v>
      </c>
      <c r="BG28">
        <f>Nør!AR59</f>
        <v>0</v>
      </c>
      <c r="BH28">
        <f>Nør!AR60</f>
        <v>0</v>
      </c>
      <c r="BI28">
        <f>Nør!AR61</f>
        <v>0</v>
      </c>
      <c r="BJ28">
        <f>Nør!AR62</f>
        <v>0</v>
      </c>
      <c r="BK28">
        <f>Nør!AR63</f>
        <v>0</v>
      </c>
      <c r="BL28">
        <f>Nør!AR64</f>
        <v>0</v>
      </c>
      <c r="BM28">
        <f>Nør!AR65</f>
        <v>0</v>
      </c>
      <c r="BN28">
        <f>Nør!AR66</f>
        <v>0</v>
      </c>
      <c r="BO28">
        <f>Nør!AR67</f>
        <v>0</v>
      </c>
      <c r="BP28">
        <f>Nør!AR68</f>
        <v>0</v>
      </c>
      <c r="BQ28">
        <f>Nør!AR69</f>
        <v>0</v>
      </c>
      <c r="BR28" t="str">
        <f>Nør!AR70</f>
        <v>produktionskøkken</v>
      </c>
      <c r="BS28" t="str">
        <f>Nør!AR71</f>
        <v>Ja</v>
      </c>
      <c r="BT28" t="str">
        <f>Nør!AR72</f>
        <v>Ingen</v>
      </c>
      <c r="BU28" t="str">
        <f>Nør!AR73</f>
        <v>Ingen</v>
      </c>
      <c r="BV28" t="str">
        <f>Nør!AR74</f>
        <v>Nej</v>
      </c>
      <c r="BW28">
        <f>Nør!AR75</f>
        <v>0</v>
      </c>
      <c r="BX28">
        <f>Nør!AR76</f>
        <v>0</v>
      </c>
      <c r="BY28">
        <f>Nør!AR77</f>
        <v>0</v>
      </c>
      <c r="BZ28">
        <f>Nør!AR78</f>
        <v>0</v>
      </c>
      <c r="CA28">
        <f>Nør!AR79</f>
        <v>0</v>
      </c>
      <c r="CB28">
        <f>Nør!AR80</f>
        <v>0</v>
      </c>
      <c r="CC28">
        <f>Nør!AR81</f>
        <v>0</v>
      </c>
      <c r="CD28">
        <f>Nør!AR82</f>
        <v>0</v>
      </c>
      <c r="CE28">
        <f>Nør!AR83</f>
        <v>0</v>
      </c>
      <c r="CF28">
        <f>Nør!AR84</f>
        <v>0</v>
      </c>
      <c r="CG28" t="str">
        <f>Nør!AR85</f>
        <v>Birgitte Glerup / Sine</v>
      </c>
      <c r="CH28" s="18">
        <f>Nør!AR86</f>
        <v>39887</v>
      </c>
      <c r="CI28">
        <f>Nør!AR87</f>
        <v>0</v>
      </c>
      <c r="CJ28">
        <f>Nør!AR88</f>
        <v>0</v>
      </c>
      <c r="CK28">
        <f>Nør!AR89</f>
        <v>0</v>
      </c>
      <c r="CL28">
        <f>Nør!AR90</f>
        <v>0</v>
      </c>
      <c r="CM28">
        <f>Nør!AR91</f>
        <v>0</v>
      </c>
      <c r="CN28">
        <f>Nør!AR92</f>
        <v>2</v>
      </c>
      <c r="CO28">
        <f>Nør!AR93</f>
        <v>0</v>
      </c>
      <c r="CP28">
        <f>Nør!AR94</f>
        <v>0</v>
      </c>
      <c r="CQ28">
        <f>Nør!AR95</f>
        <v>0</v>
      </c>
      <c r="CR28">
        <f>Nør!AR96</f>
        <v>0</v>
      </c>
      <c r="CS28">
        <f>Nør!AR97</f>
        <v>2</v>
      </c>
      <c r="CT28">
        <f>Nør!AR98</f>
        <v>0</v>
      </c>
      <c r="CU28">
        <f>Nør!AR99</f>
        <v>0</v>
      </c>
      <c r="CV28">
        <f>Nør!AR100</f>
        <v>0</v>
      </c>
      <c r="CW28">
        <f>Nør!AR101</f>
        <v>0</v>
      </c>
      <c r="CX28">
        <f>Nør!AR102</f>
        <v>0</v>
      </c>
      <c r="CY28">
        <f>Nør!AR103</f>
        <v>2</v>
      </c>
      <c r="CZ28">
        <f>Nør!AR104</f>
        <v>0</v>
      </c>
      <c r="DA28">
        <f>Nør!AR105</f>
        <v>0</v>
      </c>
      <c r="DB28">
        <f>Nør!AR106</f>
        <v>1</v>
      </c>
      <c r="DC28">
        <f>Nør!AR107</f>
        <v>20</v>
      </c>
      <c r="DD28" t="str">
        <f>Nør!AR108</f>
        <v>Miele</v>
      </c>
      <c r="DE28">
        <f>Nør!AR109</f>
        <v>3</v>
      </c>
      <c r="DF28" t="str">
        <f>Nør!AR110</f>
        <v>Nej</v>
      </c>
      <c r="DG28">
        <f>Nør!AR111</f>
        <v>0</v>
      </c>
      <c r="DH28" t="str">
        <f>Nør!AR112</f>
        <v>Ja</v>
      </c>
      <c r="DI28" t="str">
        <f>Nør!AR113</f>
        <v>Ja</v>
      </c>
      <c r="DJ28" t="str">
        <f>Nør!AR114</f>
        <v>Nej</v>
      </c>
      <c r="DK28">
        <f>Nør!AR115</f>
        <v>2</v>
      </c>
      <c r="DL28" t="str">
        <f>Nør!AR116</f>
        <v>God plads</v>
      </c>
      <c r="DM28" t="str">
        <f>Nør!AR117</f>
        <v>Køkkenet fungerer selvstændigt m egen køkkendame til 40 børn</v>
      </c>
      <c r="DN28">
        <f>Nør!AR118</f>
        <v>0</v>
      </c>
      <c r="DO28" s="14" t="str">
        <f>VLOOKUP(MID(B28,1,5)*1,InstTyp!A:B,2,FALSE)</f>
        <v xml:space="preserve">Integrerede </v>
      </c>
      <c r="DP28" s="14" t="str">
        <f>VLOOKUP(MID(B28,1,5)*1,InstTyp!A:C,3,FALSE)</f>
        <v>Nørrebro</v>
      </c>
      <c r="DQ28">
        <f>VLOOKUP(MID(B28,1,5)*1,'InstTyp-2'!E:BQ,7,FALSE)</f>
        <v>48</v>
      </c>
      <c r="DR28">
        <f>VLOOKUP(MID(B28,1,5)*1,'InstTyp-2'!E:BQ,8,FALSE)</f>
        <v>0</v>
      </c>
      <c r="DS28">
        <f>VLOOKUP(MID(B28,1,5)*1,'InstTyp-2'!E:BQ,9,FALSE)</f>
        <v>108</v>
      </c>
      <c r="DT28">
        <f>VLOOKUP(MID(B28,1,5)*1,'InstTyp-2'!E:BQ,10,FALSE)</f>
        <v>0</v>
      </c>
      <c r="DU28">
        <f>VLOOKUP(MID(B28,1,5)*1,'InstTyp-2'!E:BQ,11,FALSE)</f>
        <v>0</v>
      </c>
      <c r="DV28">
        <f>VLOOKUP(MID(B28,1,5)*1,'InstTyp-2'!E:BQ,12,FALSE)</f>
        <v>0</v>
      </c>
      <c r="DW28">
        <f>VLOOKUP(MID(B28,1,5)*1,'InstTyp-2'!E:BQ,13,FALSE)</f>
        <v>0</v>
      </c>
      <c r="DX28">
        <f>VLOOKUP(MID(B28,1,5)*1,'InstTyp-2'!E:BQ,14,FALSE)</f>
        <v>0</v>
      </c>
      <c r="DY28">
        <f>VLOOKUP(MID(B28,1,5)*1,'InstTyp-2'!E:BQ,15,FALSE)</f>
        <v>0</v>
      </c>
      <c r="DZ28">
        <f>VLOOKUP(MID(B28,1,5)*1,'InstTyp-2'!E:BQ,16,FALSE)</f>
        <v>0</v>
      </c>
      <c r="EA28">
        <f>VLOOKUP(MID(B28,1,5)*1,'InstTyp-2'!E:BQ,17,FALSE)</f>
        <v>0</v>
      </c>
      <c r="EB28">
        <f>VLOOKUP(MID(B28,1,5)*1,'InstTyp-2'!E:BQ,18,FALSE)</f>
        <v>0</v>
      </c>
      <c r="EC28">
        <f>VLOOKUP(MID(B28,1,5)*1,'InstTyp-2'!E:BQ,19,FALSE)</f>
        <v>0</v>
      </c>
      <c r="ED28">
        <f>VLOOKUP(MID(B28,1,5)*1,'InstTyp-2'!E:BQ,20,FALSE)</f>
        <v>0</v>
      </c>
      <c r="EE28" s="195">
        <f>VLOOKUP(MID(B28,1,5)*1,'Forplejning 2008'!A:C,3,FALSE)</f>
        <v>259016.83</v>
      </c>
      <c r="EF28" t="str">
        <f t="shared" si="0"/>
        <v>37245</v>
      </c>
      <c r="EG28" t="str">
        <f t="shared" si="1"/>
        <v>4</v>
      </c>
      <c r="EH28">
        <f t="shared" si="2"/>
        <v>0</v>
      </c>
      <c r="EI28">
        <f t="shared" si="3"/>
        <v>0</v>
      </c>
      <c r="EJ28" t="e">
        <f>VLOOKUP(B28,Rekruttering!A:F,2,FALSE)</f>
        <v>#N/A</v>
      </c>
      <c r="EK28" t="e">
        <f>VLOOKUP(B28,Rekruttering!A:F,3,FALSE)</f>
        <v>#N/A</v>
      </c>
      <c r="EL28" t="e">
        <f>VLOOKUP(B28,Rekruttering!A:F,4,FALSE)</f>
        <v>#N/A</v>
      </c>
      <c r="EM28" t="e">
        <f>VLOOKUP(B28,Rekruttering!A:F,5,FALSE)</f>
        <v>#N/A</v>
      </c>
      <c r="EN28" t="e">
        <f>VLOOKUP(B28,Rekruttering!A:F,6,FALSE)</f>
        <v>#N/A</v>
      </c>
    </row>
    <row r="29" spans="1:144">
      <c r="A29" s="14" t="str">
        <f>Nør!BT1</f>
        <v>x</v>
      </c>
      <c r="B29" s="21">
        <f>Nør!BT2</f>
        <v>37554</v>
      </c>
      <c r="C29" t="str">
        <f>Nør!BT3</f>
        <v>7 Springeren</v>
      </c>
      <c r="D29" t="str">
        <f>Nør!BT4</f>
        <v>Nørrebro</v>
      </c>
      <c r="E29" t="str">
        <f>Nør!BT5</f>
        <v>Kapelvej 7A</v>
      </c>
      <c r="F29">
        <f>Nør!BT6</f>
        <v>2200</v>
      </c>
      <c r="G29" t="str">
        <f>Nør!BT7</f>
        <v>København N</v>
      </c>
      <c r="H29" t="str">
        <f>Nør!BT8</f>
        <v>35 39 33 19</v>
      </c>
      <c r="I29" t="str">
        <f>Nør!BT9</f>
        <v>37554@buf.kk.dk</v>
      </c>
      <c r="J29" t="str">
        <f>Nør!BT10</f>
        <v>Lonnie L. Florang</v>
      </c>
      <c r="K29">
        <f>Nør!BT11</f>
        <v>35356057</v>
      </c>
      <c r="L29">
        <f>Nør!BT12</f>
        <v>0</v>
      </c>
      <c r="M29" t="str">
        <f>Nør!BT13</f>
        <v>37554@buf.kk.dk</v>
      </c>
      <c r="N29">
        <f>Nør!BT14</f>
        <v>0</v>
      </c>
      <c r="O29">
        <f>Nør!BT15</f>
        <v>0</v>
      </c>
      <c r="P29">
        <f>Nør!BT16</f>
        <v>0</v>
      </c>
      <c r="Q29">
        <f>Nør!BT17</f>
        <v>0</v>
      </c>
      <c r="R29">
        <f>Nør!BT18</f>
        <v>0</v>
      </c>
      <c r="S29">
        <f>Nør!BT19</f>
        <v>0</v>
      </c>
      <c r="T29">
        <f>Nør!BT20</f>
        <v>0</v>
      </c>
      <c r="U29">
        <f>Nør!BT21</f>
        <v>0</v>
      </c>
      <c r="V29" t="str">
        <f>Nør!BT22</f>
        <v>nej</v>
      </c>
      <c r="W29">
        <f>Nør!BT23</f>
        <v>0</v>
      </c>
      <c r="X29">
        <f>Nør!BT24</f>
        <v>0</v>
      </c>
      <c r="Y29">
        <f>Nør!BT25</f>
        <v>5</v>
      </c>
      <c r="Z29">
        <f>Nør!BT26</f>
        <v>5</v>
      </c>
      <c r="AA29">
        <f>Nør!BT27</f>
        <v>4</v>
      </c>
      <c r="AB29">
        <f>Nør!BT28</f>
        <v>0</v>
      </c>
      <c r="AC29">
        <f>Nør!BT29</f>
        <v>0</v>
      </c>
      <c r="AD29">
        <f>Nør!BT30</f>
        <v>5</v>
      </c>
      <c r="AE29">
        <f>Nør!BT31</f>
        <v>5</v>
      </c>
      <c r="AF29">
        <f>Nør!BT32</f>
        <v>0</v>
      </c>
      <c r="AG29">
        <f>Nør!BT33</f>
        <v>5</v>
      </c>
      <c r="AH29">
        <f>Nør!BT34</f>
        <v>0</v>
      </c>
      <c r="AI29">
        <f>Nør!BT35</f>
        <v>0</v>
      </c>
      <c r="AJ29">
        <f>Nør!BT36</f>
        <v>0</v>
      </c>
      <c r="AK29">
        <f>Nør!BT37</f>
        <v>0</v>
      </c>
      <c r="AL29" t="str">
        <f>Nør!BT38</f>
        <v>ja</v>
      </c>
      <c r="AM29">
        <f>Nør!BT39</f>
        <v>0</v>
      </c>
      <c r="AN29" t="str">
        <f>Nør!BT40</f>
        <v>Else Pedersen</v>
      </c>
      <c r="AO29">
        <f>Nør!BT41</f>
        <v>1996</v>
      </c>
      <c r="AP29">
        <f>Nør!BT42</f>
        <v>32</v>
      </c>
      <c r="AQ29">
        <f>Nør!BT43</f>
        <v>0</v>
      </c>
      <c r="AR29" t="str">
        <f>Nør!BT44</f>
        <v>ufaglært</v>
      </c>
      <c r="AS29" t="str">
        <f>Nør!BT45</f>
        <v>minimum 13 år</v>
      </c>
      <c r="AT29" t="str">
        <f>Nør!BT46</f>
        <v>økologisk oplysningsforbund</v>
      </c>
      <c r="AU29">
        <f>Nør!BT47</f>
        <v>0</v>
      </c>
      <c r="AV29">
        <f>Nør!BT48</f>
        <v>0</v>
      </c>
      <c r="AW29">
        <f>Nør!BT49</f>
        <v>0</v>
      </c>
      <c r="AX29">
        <f>Nør!BT50</f>
        <v>0</v>
      </c>
      <c r="AY29">
        <f>Nør!BT51</f>
        <v>0</v>
      </c>
      <c r="AZ29">
        <f>Nør!BT52</f>
        <v>0</v>
      </c>
      <c r="BA29">
        <f>Nør!BT53</f>
        <v>0</v>
      </c>
      <c r="BB29">
        <f>Nør!BT54</f>
        <v>100</v>
      </c>
      <c r="BC29">
        <f>Nør!BT55</f>
        <v>100</v>
      </c>
      <c r="BD29">
        <f>Nør!BT56</f>
        <v>1</v>
      </c>
      <c r="BE29">
        <f>Nør!BT57</f>
        <v>1</v>
      </c>
      <c r="BF29" t="str">
        <f>Nør!BT58</f>
        <v>ja</v>
      </c>
      <c r="BG29" t="str">
        <f>Nør!BT59</f>
        <v>nej</v>
      </c>
      <c r="BH29" t="str">
        <f>Nør!BT60</f>
        <v>ja</v>
      </c>
      <c r="BI29" t="str">
        <f>Nør!BT61</f>
        <v>ja</v>
      </c>
      <c r="BJ29">
        <f>Nør!BT62</f>
        <v>0</v>
      </c>
      <c r="BK29" t="str">
        <f>Nør!BT63</f>
        <v>ja</v>
      </c>
      <c r="BL29">
        <f>Nør!BT64</f>
        <v>0</v>
      </c>
      <c r="BM29" t="str">
        <f>Nør!BT65</f>
        <v>ja</v>
      </c>
      <c r="BN29">
        <f>Nør!BT66</f>
        <v>0</v>
      </c>
      <c r="BO29" t="str">
        <f>Nør!BT67</f>
        <v>ja</v>
      </c>
      <c r="BP29">
        <f>Nør!BT68</f>
        <v>0</v>
      </c>
      <c r="BQ29">
        <f>Nør!BT69</f>
        <v>0</v>
      </c>
      <c r="BR29" t="str">
        <f>Nør!BT70</f>
        <v>produktionskøkken</v>
      </c>
      <c r="BS29" t="str">
        <f>Nør!BT71</f>
        <v>nej</v>
      </c>
      <c r="BT29" t="str">
        <f>Nør!BT72</f>
        <v>mindre</v>
      </c>
      <c r="BU29" t="str">
        <f>Nør!BT73</f>
        <v>Ingen</v>
      </c>
      <c r="BV29">
        <f>Nør!BT74</f>
        <v>0</v>
      </c>
      <c r="BW29" t="str">
        <f>Nør!BT75</f>
        <v>1 industrikøleskab, en ny industriopvasker, grønt robot, evt en kartoffelskræller</v>
      </c>
      <c r="BX29">
        <f>Nør!BT76</f>
        <v>0</v>
      </c>
      <c r="BY29">
        <f>Nør!BT77</f>
        <v>0</v>
      </c>
      <c r="BZ29">
        <f>Nør!BT78</f>
        <v>0</v>
      </c>
      <c r="CA29">
        <f>Nør!BT79</f>
        <v>0</v>
      </c>
      <c r="CB29">
        <f>Nør!BT80</f>
        <v>0</v>
      </c>
      <c r="CC29">
        <f>Nør!BT81</f>
        <v>0</v>
      </c>
      <c r="CD29">
        <f>Nør!BT82</f>
        <v>0</v>
      </c>
      <c r="CE29">
        <f>Nør!BT83</f>
        <v>0</v>
      </c>
      <c r="CF29">
        <f>Nør!BT84</f>
        <v>0</v>
      </c>
      <c r="CG29" t="str">
        <f>Nør!BT85</f>
        <v>Cathrine Jerrik</v>
      </c>
      <c r="CH29" s="18" t="str">
        <f>Nør!BT86</f>
        <v>23.4.2009</v>
      </c>
      <c r="CI29">
        <f>Nør!BT87</f>
        <v>0</v>
      </c>
      <c r="CJ29">
        <f>Nør!BT88</f>
        <v>0</v>
      </c>
      <c r="CK29">
        <f>Nør!BT89</f>
        <v>0</v>
      </c>
      <c r="CL29">
        <f>Nør!BT90</f>
        <v>4</v>
      </c>
      <c r="CM29">
        <f>Nør!BT91</f>
        <v>0</v>
      </c>
      <c r="CN29">
        <f>Nør!BT92</f>
        <v>2</v>
      </c>
      <c r="CO29">
        <f>Nør!BT93</f>
        <v>0</v>
      </c>
      <c r="CP29">
        <f>Nør!BT94</f>
        <v>0</v>
      </c>
      <c r="CQ29">
        <f>Nør!BT95</f>
        <v>0</v>
      </c>
      <c r="CR29">
        <f>Nør!BT96</f>
        <v>1</v>
      </c>
      <c r="CS29">
        <f>Nør!BT97</f>
        <v>1</v>
      </c>
      <c r="CT29">
        <f>Nør!BT98</f>
        <v>0</v>
      </c>
      <c r="CU29">
        <f>Nør!BT99</f>
        <v>0</v>
      </c>
      <c r="CV29">
        <f>Nør!BT100</f>
        <v>0</v>
      </c>
      <c r="CW29">
        <f>Nør!BT101</f>
        <v>0</v>
      </c>
      <c r="CX29">
        <f>Nør!BT102</f>
        <v>1</v>
      </c>
      <c r="CY29">
        <f>Nør!BT103</f>
        <v>0</v>
      </c>
      <c r="CZ29">
        <f>Nør!BT104</f>
        <v>0</v>
      </c>
      <c r="DA29">
        <f>Nør!BT105</f>
        <v>1</v>
      </c>
      <c r="DB29">
        <f>Nør!BT106</f>
        <v>1</v>
      </c>
      <c r="DC29">
        <f>Nør!BT107</f>
        <v>20</v>
      </c>
      <c r="DD29" t="str">
        <f>Nør!BT108</f>
        <v>Miele</v>
      </c>
      <c r="DE29">
        <f>Nør!BT109</f>
        <v>4</v>
      </c>
      <c r="DF29">
        <f>Nør!BT110</f>
        <v>0</v>
      </c>
      <c r="DG29">
        <f>Nør!BT111</f>
        <v>0</v>
      </c>
      <c r="DH29" t="str">
        <f>Nør!BT112</f>
        <v>ja</v>
      </c>
      <c r="DI29">
        <f>Nør!BT113</f>
        <v>0</v>
      </c>
      <c r="DJ29">
        <f>Nør!BT114</f>
        <v>0</v>
      </c>
      <c r="DK29">
        <f>Nør!BT115</f>
        <v>3</v>
      </c>
      <c r="DL29" t="str">
        <f>Nør!BT116</f>
        <v>god plads</v>
      </c>
      <c r="DM29" t="str">
        <f>Nør!BT117</f>
        <v>har en dejlig kælder der bruges til lager</v>
      </c>
      <c r="DN29">
        <f>Nør!BT118</f>
        <v>0</v>
      </c>
      <c r="DO29" s="14" t="str">
        <f>VLOOKUP(MID(B29,1,5)*1,InstTyp!A:B,2,FALSE)</f>
        <v xml:space="preserve">Integrerede </v>
      </c>
      <c r="DP29" s="14" t="str">
        <f>VLOOKUP(MID(B29,1,5)*1,InstTyp!A:C,3,FALSE)</f>
        <v>Nørrebro</v>
      </c>
      <c r="DQ29">
        <f>VLOOKUP(MID(B29,1,5)*1,'InstTyp-2'!E:BQ,7,FALSE)</f>
        <v>24</v>
      </c>
      <c r="DR29">
        <f>VLOOKUP(MID(B29,1,5)*1,'InstTyp-2'!E:BQ,8,FALSE)</f>
        <v>0</v>
      </c>
      <c r="DS29">
        <f>VLOOKUP(MID(B29,1,5)*1,'InstTyp-2'!E:BQ,9,FALSE)</f>
        <v>42</v>
      </c>
      <c r="DT29">
        <f>VLOOKUP(MID(B29,1,5)*1,'InstTyp-2'!E:BQ,10,FALSE)</f>
        <v>0</v>
      </c>
      <c r="DU29">
        <f>VLOOKUP(MID(B29,1,5)*1,'InstTyp-2'!E:BQ,11,FALSE)</f>
        <v>0</v>
      </c>
      <c r="DV29">
        <f>VLOOKUP(MID(B29,1,5)*1,'InstTyp-2'!E:BQ,12,FALSE)</f>
        <v>0</v>
      </c>
      <c r="DW29">
        <f>VLOOKUP(MID(B29,1,5)*1,'InstTyp-2'!E:BQ,13,FALSE)</f>
        <v>0</v>
      </c>
      <c r="DX29">
        <f>VLOOKUP(MID(B29,1,5)*1,'InstTyp-2'!E:BQ,14,FALSE)</f>
        <v>0</v>
      </c>
      <c r="DY29">
        <f>VLOOKUP(MID(B29,1,5)*1,'InstTyp-2'!E:BQ,15,FALSE)</f>
        <v>0</v>
      </c>
      <c r="DZ29">
        <f>VLOOKUP(MID(B29,1,5)*1,'InstTyp-2'!E:BQ,16,FALSE)</f>
        <v>0</v>
      </c>
      <c r="EA29">
        <f>VLOOKUP(MID(B29,1,5)*1,'InstTyp-2'!E:BQ,17,FALSE)</f>
        <v>0</v>
      </c>
      <c r="EB29">
        <f>VLOOKUP(MID(B29,1,5)*1,'InstTyp-2'!E:BQ,18,FALSE)</f>
        <v>0</v>
      </c>
      <c r="EC29">
        <f>VLOOKUP(MID(B29,1,5)*1,'InstTyp-2'!E:BQ,19,FALSE)</f>
        <v>0</v>
      </c>
      <c r="ED29">
        <f>VLOOKUP(MID(B29,1,5)*1,'InstTyp-2'!E:BQ,20,FALSE)</f>
        <v>0</v>
      </c>
      <c r="EE29" s="195">
        <f>VLOOKUP(MID(B29,1,5)*1,'Forplejning 2008'!A:C,3,FALSE)</f>
        <v>109175.88</v>
      </c>
      <c r="EF29" t="str">
        <f t="shared" si="0"/>
        <v>37554</v>
      </c>
      <c r="EG29" t="str">
        <f t="shared" si="1"/>
        <v/>
      </c>
      <c r="EH29">
        <f t="shared" si="2"/>
        <v>0</v>
      </c>
      <c r="EI29">
        <f t="shared" si="3"/>
        <v>0</v>
      </c>
      <c r="EJ29" t="e">
        <f>VLOOKUP(B29,Rekruttering!A:F,2,FALSE)</f>
        <v>#N/A</v>
      </c>
      <c r="EK29" t="e">
        <f>VLOOKUP(B29,Rekruttering!A:F,3,FALSE)</f>
        <v>#N/A</v>
      </c>
      <c r="EL29" t="e">
        <f>VLOOKUP(B29,Rekruttering!A:F,4,FALSE)</f>
        <v>#N/A</v>
      </c>
      <c r="EM29" t="e">
        <f>VLOOKUP(B29,Rekruttering!A:F,5,FALSE)</f>
        <v>#N/A</v>
      </c>
      <c r="EN29" t="e">
        <f>VLOOKUP(B29,Rekruttering!A:F,6,FALSE)</f>
        <v>#N/A</v>
      </c>
    </row>
    <row r="30" spans="1:144">
      <c r="A30" s="14">
        <f>Val!T1</f>
        <v>0</v>
      </c>
      <c r="B30" s="21">
        <f>Val!T2</f>
        <v>37236</v>
      </c>
      <c r="C30" t="str">
        <f>Val!T3</f>
        <v>Valby Vuggestue</v>
      </c>
      <c r="D30" t="str">
        <f>Val!T4</f>
        <v>Valby</v>
      </c>
      <c r="E30" t="str">
        <f>Val!T5</f>
        <v>Eschrichtsvej 7</v>
      </c>
      <c r="F30">
        <f>Val!T6</f>
        <v>2500</v>
      </c>
      <c r="G30" t="str">
        <f>Val!T7</f>
        <v>Valby</v>
      </c>
      <c r="H30" t="str">
        <f>Val!T8</f>
        <v>36 17 00 74</v>
      </c>
      <c r="I30" t="str">
        <f>Val!T9</f>
        <v>37236@buf.kk.dk</v>
      </c>
      <c r="J30" t="str">
        <f>Val!T10</f>
        <v>Jan Mikkelsen</v>
      </c>
      <c r="K30">
        <f>Val!T11</f>
        <v>43905375</v>
      </c>
      <c r="L30">
        <f>Val!T12</f>
        <v>28314130</v>
      </c>
      <c r="M30" t="str">
        <f>Val!T13</f>
        <v>37236@buf.kk.dk</v>
      </c>
      <c r="N30">
        <f>Val!T14</f>
        <v>0</v>
      </c>
      <c r="O30">
        <f>Val!T15</f>
        <v>0</v>
      </c>
      <c r="P30">
        <f>Val!T16</f>
        <v>0</v>
      </c>
      <c r="Q30">
        <f>Val!T17</f>
        <v>0</v>
      </c>
      <c r="R30">
        <f>Val!T18</f>
        <v>0</v>
      </c>
      <c r="S30">
        <f>Val!T19</f>
        <v>0</v>
      </c>
      <c r="T30">
        <f>Val!T20</f>
        <v>0</v>
      </c>
      <c r="U30">
        <f>Val!T21</f>
        <v>0</v>
      </c>
      <c r="V30">
        <f>Val!T22</f>
        <v>0</v>
      </c>
      <c r="W30">
        <f>Val!T23</f>
        <v>0</v>
      </c>
      <c r="X30">
        <f>Val!T24</f>
        <v>0</v>
      </c>
      <c r="Y30">
        <f>Val!T25</f>
        <v>5</v>
      </c>
      <c r="Z30">
        <f>Val!T26</f>
        <v>5</v>
      </c>
      <c r="AA30">
        <f>Val!T27</f>
        <v>5</v>
      </c>
      <c r="AB30">
        <f>Val!T28</f>
        <v>5</v>
      </c>
      <c r="AC30">
        <f>Val!T29</f>
        <v>0</v>
      </c>
      <c r="AD30">
        <f>Val!T30</f>
        <v>0</v>
      </c>
      <c r="AE30">
        <f>Val!T31</f>
        <v>0</v>
      </c>
      <c r="AF30">
        <f>Val!T32</f>
        <v>0</v>
      </c>
      <c r="AG30">
        <f>Val!T33</f>
        <v>0</v>
      </c>
      <c r="AH30">
        <f>Val!T34</f>
        <v>0</v>
      </c>
      <c r="AI30" s="16">
        <f>Val!T35</f>
        <v>190000</v>
      </c>
      <c r="AJ30" s="16">
        <f>Val!T36</f>
        <v>0</v>
      </c>
      <c r="AK30">
        <f>Val!T37</f>
        <v>0</v>
      </c>
      <c r="AL30">
        <f>Val!T38</f>
        <v>0</v>
      </c>
      <c r="AM30">
        <f>Val!T39</f>
        <v>0</v>
      </c>
      <c r="AN30">
        <f>Val!T40</f>
        <v>0</v>
      </c>
      <c r="AO30">
        <f>Val!T41</f>
        <v>0</v>
      </c>
      <c r="AP30">
        <f>Val!T42</f>
        <v>0</v>
      </c>
      <c r="AQ30">
        <f>Val!T43</f>
        <v>0</v>
      </c>
      <c r="AR30">
        <f>Val!T44</f>
        <v>0</v>
      </c>
      <c r="AS30">
        <f>Val!T45</f>
        <v>0</v>
      </c>
      <c r="AT30">
        <f>Val!T46</f>
        <v>0</v>
      </c>
      <c r="AU30">
        <f>Val!T47</f>
        <v>0</v>
      </c>
      <c r="AV30">
        <f>Val!T48</f>
        <v>0</v>
      </c>
      <c r="AW30">
        <f>Val!T49</f>
        <v>0</v>
      </c>
      <c r="AX30">
        <f>Val!T50</f>
        <v>0</v>
      </c>
      <c r="AY30">
        <f>Val!T51</f>
        <v>0</v>
      </c>
      <c r="AZ30">
        <f>Val!T52</f>
        <v>0</v>
      </c>
      <c r="BA30">
        <f>Val!T53</f>
        <v>0</v>
      </c>
      <c r="BB30">
        <f>Val!T54</f>
        <v>85</v>
      </c>
      <c r="BC30">
        <f>Val!T55</f>
        <v>0</v>
      </c>
      <c r="BD30">
        <f>Val!T56</f>
        <v>0</v>
      </c>
      <c r="BE30">
        <f>Val!T57</f>
        <v>0</v>
      </c>
      <c r="BF30">
        <f>Val!T58</f>
        <v>0</v>
      </c>
      <c r="BG30">
        <f>Val!T59</f>
        <v>0</v>
      </c>
      <c r="BH30">
        <f>Val!T60</f>
        <v>0</v>
      </c>
      <c r="BI30">
        <f>Val!T61</f>
        <v>0</v>
      </c>
      <c r="BJ30">
        <f>Val!T62</f>
        <v>0</v>
      </c>
      <c r="BK30">
        <f>Val!T63</f>
        <v>0</v>
      </c>
      <c r="BL30">
        <f>Val!T64</f>
        <v>0</v>
      </c>
      <c r="BM30">
        <f>Val!T65</f>
        <v>0</v>
      </c>
      <c r="BN30">
        <f>Val!T66</f>
        <v>0</v>
      </c>
      <c r="BO30">
        <f>Val!T67</f>
        <v>0</v>
      </c>
      <c r="BP30">
        <f>Val!T68</f>
        <v>0</v>
      </c>
      <c r="BQ30">
        <f>Val!T69</f>
        <v>0</v>
      </c>
      <c r="BR30">
        <f>Val!T70</f>
        <v>0</v>
      </c>
      <c r="BS30">
        <f>Val!T71</f>
        <v>0</v>
      </c>
      <c r="BT30">
        <f>Val!T72</f>
        <v>0</v>
      </c>
      <c r="BU30">
        <f>Val!T73</f>
        <v>0</v>
      </c>
      <c r="BV30">
        <f>Val!T74</f>
        <v>0</v>
      </c>
      <c r="BW30">
        <f>Val!T75</f>
        <v>0</v>
      </c>
      <c r="BX30">
        <f>Val!T76</f>
        <v>0</v>
      </c>
      <c r="BY30">
        <f>Val!T77</f>
        <v>0</v>
      </c>
      <c r="BZ30">
        <f>Val!T78</f>
        <v>0</v>
      </c>
      <c r="CA30">
        <f>Val!T79</f>
        <v>0</v>
      </c>
      <c r="CB30">
        <f>Val!T80</f>
        <v>0</v>
      </c>
      <c r="CC30">
        <f>Val!T81</f>
        <v>0</v>
      </c>
      <c r="CD30">
        <f>Val!T82</f>
        <v>0</v>
      </c>
      <c r="CE30">
        <f>Val!T83</f>
        <v>0</v>
      </c>
      <c r="CF30">
        <f>Val!T84</f>
        <v>0</v>
      </c>
      <c r="CG30">
        <f>Val!T85</f>
        <v>0</v>
      </c>
      <c r="CH30" s="17">
        <f>Val!T86</f>
        <v>0</v>
      </c>
      <c r="CI30">
        <f>Val!T87</f>
        <v>0</v>
      </c>
      <c r="CJ30">
        <f>Val!T88</f>
        <v>0</v>
      </c>
      <c r="CK30">
        <f>Val!T89</f>
        <v>0</v>
      </c>
      <c r="CL30">
        <f>Val!T90</f>
        <v>0</v>
      </c>
      <c r="CM30">
        <f>Val!T91</f>
        <v>0</v>
      </c>
      <c r="CN30">
        <f>Val!T92</f>
        <v>0</v>
      </c>
      <c r="CO30">
        <f>Val!T93</f>
        <v>0</v>
      </c>
      <c r="CP30">
        <f>Val!T94</f>
        <v>0</v>
      </c>
      <c r="CQ30">
        <f>Val!T95</f>
        <v>0</v>
      </c>
      <c r="CR30">
        <f>Val!T96</f>
        <v>0</v>
      </c>
      <c r="CS30">
        <f>Val!T97</f>
        <v>0</v>
      </c>
      <c r="CT30">
        <f>Val!T98</f>
        <v>0</v>
      </c>
      <c r="CU30">
        <f>Val!T99</f>
        <v>0</v>
      </c>
      <c r="CV30">
        <f>Val!T100</f>
        <v>0</v>
      </c>
      <c r="CW30">
        <f>Val!T101</f>
        <v>0</v>
      </c>
      <c r="CX30">
        <f>Val!T102</f>
        <v>0</v>
      </c>
      <c r="CY30">
        <f>Val!T103</f>
        <v>0</v>
      </c>
      <c r="CZ30">
        <f>Val!T104</f>
        <v>0</v>
      </c>
      <c r="DA30">
        <f>Val!T105</f>
        <v>0</v>
      </c>
      <c r="DB30">
        <f>Val!T106</f>
        <v>0</v>
      </c>
      <c r="DC30">
        <f>Val!T107</f>
        <v>0</v>
      </c>
      <c r="DD30">
        <f>Val!T108</f>
        <v>0</v>
      </c>
      <c r="DE30">
        <f>Val!T109</f>
        <v>0</v>
      </c>
      <c r="DF30">
        <f>Val!T110</f>
        <v>0</v>
      </c>
      <c r="DG30">
        <f>Val!T111</f>
        <v>0</v>
      </c>
      <c r="DH30">
        <f>Val!T112</f>
        <v>0</v>
      </c>
      <c r="DI30">
        <f>Val!T113</f>
        <v>0</v>
      </c>
      <c r="DJ30">
        <f>Val!T114</f>
        <v>0</v>
      </c>
      <c r="DK30">
        <f>Val!T115</f>
        <v>0</v>
      </c>
      <c r="DL30">
        <f>Val!T116</f>
        <v>0</v>
      </c>
      <c r="DM30" t="str">
        <f>Val!T117</f>
        <v xml:space="preserve">MADHUS KOMMENTAR: Tilsutter mig lederens ønsker. Måske er en flytning af kogeborde ikke så vigtigt, men det andet er </v>
      </c>
      <c r="DN30">
        <f>Val!T118</f>
        <v>0</v>
      </c>
      <c r="DO30" s="14" t="str">
        <f>VLOOKUP(MID(B30,1,5)*1,InstTyp!A:B,2,FALSE)</f>
        <v>Vuggestuer</v>
      </c>
      <c r="DP30" s="14" t="str">
        <f>VLOOKUP(MID(B30,1,5)*1,InstTyp!A:C,3,FALSE)</f>
        <v>Valby</v>
      </c>
      <c r="DQ30">
        <f>VLOOKUP(MID(B30,1,5)*1,'InstTyp-2'!E:BQ,7,FALSE)</f>
        <v>74</v>
      </c>
      <c r="DR30">
        <f>VLOOKUP(MID(B30,1,5)*1,'InstTyp-2'!E:BQ,8,FALSE)</f>
        <v>0</v>
      </c>
      <c r="DS30">
        <f>VLOOKUP(MID(B30,1,5)*1,'InstTyp-2'!E:BQ,9,FALSE)</f>
        <v>0</v>
      </c>
      <c r="DT30">
        <f>VLOOKUP(MID(B30,1,5)*1,'InstTyp-2'!E:BQ,10,FALSE)</f>
        <v>0</v>
      </c>
      <c r="DU30">
        <f>VLOOKUP(MID(B30,1,5)*1,'InstTyp-2'!E:BQ,11,FALSE)</f>
        <v>0</v>
      </c>
      <c r="DV30">
        <f>VLOOKUP(MID(B30,1,5)*1,'InstTyp-2'!E:BQ,12,FALSE)</f>
        <v>0</v>
      </c>
      <c r="DW30">
        <f>VLOOKUP(MID(B30,1,5)*1,'InstTyp-2'!E:BQ,13,FALSE)</f>
        <v>0</v>
      </c>
      <c r="DX30">
        <f>VLOOKUP(MID(B30,1,5)*1,'InstTyp-2'!E:BQ,14,FALSE)</f>
        <v>0</v>
      </c>
      <c r="DY30">
        <f>VLOOKUP(MID(B30,1,5)*1,'InstTyp-2'!E:BQ,15,FALSE)</f>
        <v>0</v>
      </c>
      <c r="DZ30">
        <f>VLOOKUP(MID(B30,1,5)*1,'InstTyp-2'!E:BQ,16,FALSE)</f>
        <v>0</v>
      </c>
      <c r="EA30">
        <f>VLOOKUP(MID(B30,1,5)*1,'InstTyp-2'!E:BQ,17,FALSE)</f>
        <v>0</v>
      </c>
      <c r="EB30">
        <f>VLOOKUP(MID(B30,1,5)*1,'InstTyp-2'!E:BQ,18,FALSE)</f>
        <v>0</v>
      </c>
      <c r="EC30">
        <f>VLOOKUP(MID(B30,1,5)*1,'InstTyp-2'!E:BQ,19,FALSE)</f>
        <v>0</v>
      </c>
      <c r="ED30">
        <f>VLOOKUP(MID(B30,1,5)*1,'InstTyp-2'!E:BQ,20,FALSE)</f>
        <v>0</v>
      </c>
      <c r="EE30" s="195">
        <f>VLOOKUP(MID(B30,1,5)*1,'Forplejning 2008'!A:C,3,FALSE)</f>
        <v>208231.36</v>
      </c>
      <c r="EF30" t="str">
        <f t="shared" si="0"/>
        <v>37236</v>
      </c>
      <c r="EG30" t="str">
        <f t="shared" si="1"/>
        <v/>
      </c>
      <c r="EH30">
        <f t="shared" si="2"/>
        <v>0</v>
      </c>
      <c r="EI30">
        <f t="shared" si="3"/>
        <v>0</v>
      </c>
      <c r="EJ30" t="e">
        <f>VLOOKUP(B30,Rekruttering!A:F,2,FALSE)</f>
        <v>#N/A</v>
      </c>
      <c r="EK30" t="e">
        <f>VLOOKUP(B30,Rekruttering!A:F,3,FALSE)</f>
        <v>#N/A</v>
      </c>
      <c r="EL30" t="e">
        <f>VLOOKUP(B30,Rekruttering!A:F,4,FALSE)</f>
        <v>#N/A</v>
      </c>
      <c r="EM30" t="e">
        <f>VLOOKUP(B30,Rekruttering!A:F,5,FALSE)</f>
        <v>#N/A</v>
      </c>
      <c r="EN30" t="e">
        <f>VLOOKUP(B30,Rekruttering!A:F,6,FALSE)</f>
        <v>#N/A</v>
      </c>
    </row>
    <row r="31" spans="1:144">
      <c r="A31" s="14">
        <f>Val!AN1</f>
        <v>0</v>
      </c>
      <c r="B31" s="21">
        <f>Val!AN2</f>
        <v>37556</v>
      </c>
      <c r="C31" t="str">
        <f>Val!AN3</f>
        <v>Valnødden</v>
      </c>
      <c r="D31" t="str">
        <f>Val!AN4</f>
        <v>Valby</v>
      </c>
      <c r="E31" t="str">
        <f>Val!AN5</f>
        <v>Kettegårds Allé 65</v>
      </c>
      <c r="F31">
        <f>Val!AN6</f>
        <v>2650</v>
      </c>
      <c r="G31" t="str">
        <f>Val!AN7</f>
        <v>Hvidovre</v>
      </c>
      <c r="H31" t="str">
        <f>Val!AN8</f>
        <v>36 78 65 91</v>
      </c>
      <c r="I31" t="str">
        <f>Val!AN9</f>
        <v>37556@buf.kk.dk</v>
      </c>
      <c r="J31" t="str">
        <f>Val!AN10</f>
        <v>Anette Marie Larsen</v>
      </c>
      <c r="K31">
        <f>Val!AN11</f>
        <v>35356911</v>
      </c>
      <c r="L31">
        <f>Val!AN12</f>
        <v>36786591</v>
      </c>
      <c r="M31" t="str">
        <f>Val!AN13</f>
        <v>37556@buf.kk.dk</v>
      </c>
      <c r="N31">
        <f>Val!AN14</f>
        <v>0</v>
      </c>
      <c r="O31">
        <f>Val!AN15</f>
        <v>0</v>
      </c>
      <c r="P31">
        <f>Val!AN16</f>
        <v>0</v>
      </c>
      <c r="Q31">
        <f>Val!AN17</f>
        <v>0</v>
      </c>
      <c r="R31">
        <f>Val!AN18</f>
        <v>0</v>
      </c>
      <c r="S31">
        <f>Val!AN19</f>
        <v>0</v>
      </c>
      <c r="T31">
        <f>Val!AN20</f>
        <v>0</v>
      </c>
      <c r="U31">
        <f>Val!AN21</f>
        <v>0</v>
      </c>
      <c r="V31">
        <f>Val!AN22</f>
        <v>0</v>
      </c>
      <c r="W31">
        <f>Val!AN23</f>
        <v>0</v>
      </c>
      <c r="X31">
        <f>Val!AN24</f>
        <v>0</v>
      </c>
      <c r="Y31">
        <f>Val!AN25</f>
        <v>0</v>
      </c>
      <c r="Z31">
        <f>Val!AN26</f>
        <v>0</v>
      </c>
      <c r="AA31">
        <f>Val!AN27</f>
        <v>0</v>
      </c>
      <c r="AB31">
        <f>Val!AN28</f>
        <v>0</v>
      </c>
      <c r="AC31">
        <f>Val!AN29</f>
        <v>0</v>
      </c>
      <c r="AD31">
        <f>Val!AN30</f>
        <v>0</v>
      </c>
      <c r="AE31">
        <f>Val!AN31</f>
        <v>0</v>
      </c>
      <c r="AF31">
        <f>Val!AN32</f>
        <v>0</v>
      </c>
      <c r="AG31">
        <f>Val!AN33</f>
        <v>0</v>
      </c>
      <c r="AH31">
        <f>Val!AN34</f>
        <v>0</v>
      </c>
      <c r="AI31" s="16">
        <f>Val!AN35</f>
        <v>0</v>
      </c>
      <c r="AJ31" s="16">
        <f>Val!AN36</f>
        <v>0</v>
      </c>
      <c r="AK31">
        <f>Val!AN37</f>
        <v>0</v>
      </c>
      <c r="AL31">
        <f>Val!AN38</f>
        <v>0</v>
      </c>
      <c r="AM31">
        <f>Val!AN39</f>
        <v>0</v>
      </c>
      <c r="AN31">
        <f>Val!AN40</f>
        <v>0</v>
      </c>
      <c r="AO31">
        <f>Val!AN41</f>
        <v>0</v>
      </c>
      <c r="AP31">
        <f>Val!AN42</f>
        <v>0</v>
      </c>
      <c r="AQ31">
        <f>Val!AN43</f>
        <v>0</v>
      </c>
      <c r="AR31">
        <f>Val!AN44</f>
        <v>0</v>
      </c>
      <c r="AS31">
        <f>Val!AN45</f>
        <v>0</v>
      </c>
      <c r="AT31">
        <f>Val!AN46</f>
        <v>0</v>
      </c>
      <c r="AU31">
        <f>Val!AN47</f>
        <v>0</v>
      </c>
      <c r="AV31">
        <f>Val!AN48</f>
        <v>0</v>
      </c>
      <c r="AW31">
        <f>Val!AN49</f>
        <v>0</v>
      </c>
      <c r="AX31">
        <f>Val!AN50</f>
        <v>0</v>
      </c>
      <c r="AY31">
        <f>Val!AN51</f>
        <v>0</v>
      </c>
      <c r="AZ31">
        <f>Val!AN52</f>
        <v>0</v>
      </c>
      <c r="BA31">
        <f>Val!AN53</f>
        <v>0</v>
      </c>
      <c r="BB31">
        <f>Val!AN54</f>
        <v>0</v>
      </c>
      <c r="BC31">
        <f>Val!AN55</f>
        <v>0</v>
      </c>
      <c r="BD31">
        <f>Val!AN56</f>
        <v>0</v>
      </c>
      <c r="BE31">
        <f>Val!AN57</f>
        <v>0</v>
      </c>
      <c r="BF31">
        <f>Val!AN58</f>
        <v>0</v>
      </c>
      <c r="BG31">
        <f>Val!AN59</f>
        <v>0</v>
      </c>
      <c r="BH31">
        <f>Val!AN60</f>
        <v>0</v>
      </c>
      <c r="BI31">
        <f>Val!AN61</f>
        <v>0</v>
      </c>
      <c r="BJ31">
        <f>Val!AN62</f>
        <v>0</v>
      </c>
      <c r="BK31">
        <f>Val!AN63</f>
        <v>0</v>
      </c>
      <c r="BL31">
        <f>Val!AN64</f>
        <v>0</v>
      </c>
      <c r="BM31">
        <f>Val!AN65</f>
        <v>0</v>
      </c>
      <c r="BN31">
        <f>Val!AN66</f>
        <v>0</v>
      </c>
      <c r="BO31">
        <f>Val!AN67</f>
        <v>0</v>
      </c>
      <c r="BP31">
        <f>Val!AN68</f>
        <v>0</v>
      </c>
      <c r="BQ31">
        <f>Val!AN69</f>
        <v>0</v>
      </c>
      <c r="BR31">
        <f>Val!AN70</f>
        <v>0</v>
      </c>
      <c r="BS31">
        <f>Val!AN71</f>
        <v>0</v>
      </c>
      <c r="BT31">
        <f>Val!AN72</f>
        <v>0</v>
      </c>
      <c r="BU31">
        <f>Val!AN73</f>
        <v>0</v>
      </c>
      <c r="BV31">
        <f>Val!AN74</f>
        <v>0</v>
      </c>
      <c r="BW31">
        <f>Val!AN75</f>
        <v>0</v>
      </c>
      <c r="BX31">
        <f>Val!AN76</f>
        <v>0</v>
      </c>
      <c r="BY31">
        <f>Val!AN77</f>
        <v>0</v>
      </c>
      <c r="BZ31">
        <f>Val!AN78</f>
        <v>0</v>
      </c>
      <c r="CA31">
        <f>Val!AN79</f>
        <v>0</v>
      </c>
      <c r="CB31">
        <f>Val!AN80</f>
        <v>0</v>
      </c>
      <c r="CC31">
        <f>Val!AN81</f>
        <v>0</v>
      </c>
      <c r="CD31">
        <f>Val!AN82</f>
        <v>0</v>
      </c>
      <c r="CE31">
        <f>Val!AN83</f>
        <v>0</v>
      </c>
      <c r="CF31">
        <f>Val!AN84</f>
        <v>0</v>
      </c>
      <c r="CG31">
        <f>Val!AN85</f>
        <v>0</v>
      </c>
      <c r="CH31" s="17">
        <f>Val!AN86</f>
        <v>0</v>
      </c>
      <c r="CI31">
        <f>Val!AN87</f>
        <v>0</v>
      </c>
      <c r="CJ31">
        <f>Val!AN88</f>
        <v>0</v>
      </c>
      <c r="CK31">
        <f>Val!AN89</f>
        <v>0</v>
      </c>
      <c r="CL31">
        <f>Val!AN90</f>
        <v>0</v>
      </c>
      <c r="CM31">
        <f>Val!AN91</f>
        <v>0</v>
      </c>
      <c r="CN31">
        <f>Val!AN92</f>
        <v>0</v>
      </c>
      <c r="CO31">
        <f>Val!AN93</f>
        <v>0</v>
      </c>
      <c r="CP31">
        <f>Val!AN94</f>
        <v>0</v>
      </c>
      <c r="CQ31">
        <f>Val!AN95</f>
        <v>0</v>
      </c>
      <c r="CR31">
        <f>Val!AN96</f>
        <v>0</v>
      </c>
      <c r="CS31">
        <f>Val!AN97</f>
        <v>0</v>
      </c>
      <c r="CT31">
        <f>Val!AN98</f>
        <v>0</v>
      </c>
      <c r="CU31">
        <f>Val!AN99</f>
        <v>0</v>
      </c>
      <c r="CV31">
        <f>Val!AN100</f>
        <v>0</v>
      </c>
      <c r="CW31">
        <f>Val!AN101</f>
        <v>0</v>
      </c>
      <c r="CX31">
        <f>Val!AN102</f>
        <v>0</v>
      </c>
      <c r="CY31">
        <f>Val!AN103</f>
        <v>0</v>
      </c>
      <c r="CZ31">
        <f>Val!AN104</f>
        <v>0</v>
      </c>
      <c r="DA31">
        <f>Val!AN105</f>
        <v>0</v>
      </c>
      <c r="DB31">
        <f>Val!AN106</f>
        <v>0</v>
      </c>
      <c r="DC31">
        <f>Val!AN107</f>
        <v>0</v>
      </c>
      <c r="DD31">
        <f>Val!AN108</f>
        <v>0</v>
      </c>
      <c r="DE31">
        <f>Val!AN109</f>
        <v>0</v>
      </c>
      <c r="DF31">
        <f>Val!AN110</f>
        <v>0</v>
      </c>
      <c r="DG31">
        <f>Val!AN111</f>
        <v>0</v>
      </c>
      <c r="DH31">
        <f>Val!AN112</f>
        <v>0</v>
      </c>
      <c r="DI31">
        <f>Val!AN113</f>
        <v>0</v>
      </c>
      <c r="DJ31">
        <f>Val!AN114</f>
        <v>0</v>
      </c>
      <c r="DK31">
        <f>Val!AN115</f>
        <v>0</v>
      </c>
      <c r="DL31">
        <f>Val!AN116</f>
        <v>0</v>
      </c>
      <c r="DM31">
        <f>Val!AN117</f>
        <v>0</v>
      </c>
      <c r="DN31">
        <f>Val!AN118</f>
        <v>0</v>
      </c>
      <c r="DO31" s="14" t="str">
        <f>VLOOKUP(MID(B31,1,5)*1,InstTyp!A:B,2,FALSE)</f>
        <v xml:space="preserve">Integrerede </v>
      </c>
      <c r="DP31" s="14" t="str">
        <f>VLOOKUP(MID(B31,1,5)*1,InstTyp!A:C,3,FALSE)</f>
        <v>Valby</v>
      </c>
      <c r="DQ31">
        <f>VLOOKUP(MID(B31,1,5)*1,'InstTyp-2'!E:BQ,7,FALSE)</f>
        <v>23</v>
      </c>
      <c r="DR31">
        <f>VLOOKUP(MID(B31,1,5)*1,'InstTyp-2'!E:BQ,8,FALSE)</f>
        <v>0</v>
      </c>
      <c r="DS31">
        <f>VLOOKUP(MID(B31,1,5)*1,'InstTyp-2'!E:BQ,9,FALSE)</f>
        <v>12</v>
      </c>
      <c r="DT31">
        <f>VLOOKUP(MID(B31,1,5)*1,'InstTyp-2'!E:BQ,10,FALSE)</f>
        <v>0</v>
      </c>
      <c r="DU31">
        <f>VLOOKUP(MID(B31,1,5)*1,'InstTyp-2'!E:BQ,11,FALSE)</f>
        <v>0</v>
      </c>
      <c r="DV31">
        <f>VLOOKUP(MID(B31,1,5)*1,'InstTyp-2'!E:BQ,12,FALSE)</f>
        <v>0</v>
      </c>
      <c r="DW31">
        <f>VLOOKUP(MID(B31,1,5)*1,'InstTyp-2'!E:BQ,13,FALSE)</f>
        <v>0</v>
      </c>
      <c r="DX31">
        <f>VLOOKUP(MID(B31,1,5)*1,'InstTyp-2'!E:BQ,14,FALSE)</f>
        <v>0</v>
      </c>
      <c r="DY31">
        <f>VLOOKUP(MID(B31,1,5)*1,'InstTyp-2'!E:BQ,15,FALSE)</f>
        <v>0</v>
      </c>
      <c r="DZ31">
        <f>VLOOKUP(MID(B31,1,5)*1,'InstTyp-2'!E:BQ,16,FALSE)</f>
        <v>0</v>
      </c>
      <c r="EA31">
        <f>VLOOKUP(MID(B31,1,5)*1,'InstTyp-2'!E:BQ,17,FALSE)</f>
        <v>0</v>
      </c>
      <c r="EB31">
        <f>VLOOKUP(MID(B31,1,5)*1,'InstTyp-2'!E:BQ,18,FALSE)</f>
        <v>0</v>
      </c>
      <c r="EC31">
        <f>VLOOKUP(MID(B31,1,5)*1,'InstTyp-2'!E:BQ,19,FALSE)</f>
        <v>0</v>
      </c>
      <c r="ED31">
        <f>VLOOKUP(MID(B31,1,5)*1,'InstTyp-2'!E:BQ,20,FALSE)</f>
        <v>0</v>
      </c>
      <c r="EE31" s="195">
        <f>VLOOKUP(MID(B31,1,5)*1,'Forplejning 2008'!A:C,3,FALSE)</f>
        <v>109805.92</v>
      </c>
      <c r="EF31" t="str">
        <f t="shared" si="0"/>
        <v>37556</v>
      </c>
      <c r="EG31" t="str">
        <f t="shared" si="1"/>
        <v/>
      </c>
      <c r="EH31">
        <f t="shared" si="2"/>
        <v>0</v>
      </c>
      <c r="EI31">
        <f t="shared" si="3"/>
        <v>0</v>
      </c>
      <c r="EJ31" t="e">
        <f>VLOOKUP(B31,Rekruttering!A:F,2,FALSE)</f>
        <v>#N/A</v>
      </c>
      <c r="EK31" t="e">
        <f>VLOOKUP(B31,Rekruttering!A:F,3,FALSE)</f>
        <v>#N/A</v>
      </c>
      <c r="EL31" t="e">
        <f>VLOOKUP(B31,Rekruttering!A:F,4,FALSE)</f>
        <v>#N/A</v>
      </c>
      <c r="EM31" t="e">
        <f>VLOOKUP(B31,Rekruttering!A:F,5,FALSE)</f>
        <v>#N/A</v>
      </c>
      <c r="EN31" t="e">
        <f>VLOOKUP(B31,Rekruttering!A:F,6,FALSE)</f>
        <v>#N/A</v>
      </c>
    </row>
    <row r="32" spans="1:144">
      <c r="A32" s="14" t="str">
        <f>Van!AE1</f>
        <v>x</v>
      </c>
      <c r="B32" s="21">
        <f>Van!AE2</f>
        <v>35501</v>
      </c>
      <c r="C32" t="str">
        <f>Van!AE3</f>
        <v>Hyltebjerg Menighedsbørnehave</v>
      </c>
      <c r="D32" t="str">
        <f>Van!AE4</f>
        <v>Vanløse/Brønshøj-Husum</v>
      </c>
      <c r="E32" t="str">
        <f>Van!AE5</f>
        <v>Ålekistevej 89</v>
      </c>
      <c r="F32">
        <f>Van!AE6</f>
        <v>2720</v>
      </c>
      <c r="G32" t="str">
        <f>Van!AE7</f>
        <v>Vanløse</v>
      </c>
      <c r="H32" t="str">
        <f>Van!AE8</f>
        <v>38 71 45 87</v>
      </c>
      <c r="I32" t="str">
        <f>Van!AE9</f>
        <v>35501@buf.kk.dk</v>
      </c>
      <c r="J32" t="str">
        <f>Van!AE10</f>
        <v>Anne Grete Flint-Andersen</v>
      </c>
      <c r="K32">
        <f>Van!AE11</f>
        <v>38749297</v>
      </c>
      <c r="L32">
        <f>Van!AE12</f>
        <v>38714587</v>
      </c>
      <c r="M32" t="str">
        <f>Van!AE13</f>
        <v>35501@buf.kk.dk</v>
      </c>
      <c r="N32">
        <f>Van!AE14</f>
        <v>0</v>
      </c>
      <c r="O32">
        <f>Van!AE15</f>
        <v>0</v>
      </c>
      <c r="P32">
        <f>Van!AE16</f>
        <v>0</v>
      </c>
      <c r="Q32">
        <f>Van!AE17</f>
        <v>32</v>
      </c>
      <c r="R32">
        <f>Van!AE18</f>
        <v>0</v>
      </c>
      <c r="S32">
        <f>Van!AE19</f>
        <v>0</v>
      </c>
      <c r="T32">
        <f>Van!AE20</f>
        <v>0</v>
      </c>
      <c r="U32">
        <f>Van!AE21</f>
        <v>0</v>
      </c>
      <c r="V32" t="str">
        <f>Van!AE22</f>
        <v>nej</v>
      </c>
      <c r="W32">
        <f>Van!AE23</f>
        <v>0</v>
      </c>
      <c r="X32">
        <f>Van!AE24</f>
        <v>0</v>
      </c>
      <c r="Y32">
        <f>Van!AE25</f>
        <v>0</v>
      </c>
      <c r="Z32">
        <f>Van!AE26</f>
        <v>0</v>
      </c>
      <c r="AA32">
        <f>Van!AE27</f>
        <v>0</v>
      </c>
      <c r="AB32">
        <f>Van!AE28</f>
        <v>0</v>
      </c>
      <c r="AC32">
        <f>Van!AE29</f>
        <v>0</v>
      </c>
      <c r="AD32">
        <f>Van!AE30</f>
        <v>5</v>
      </c>
      <c r="AE32">
        <f>Van!AE31</f>
        <v>0</v>
      </c>
      <c r="AF32">
        <f>Van!AE32</f>
        <v>1</v>
      </c>
      <c r="AG32">
        <f>Van!AE33</f>
        <v>5</v>
      </c>
      <c r="AH32">
        <f>Van!AE34</f>
        <v>0</v>
      </c>
      <c r="AI32">
        <f>Van!AE35</f>
        <v>0</v>
      </c>
      <c r="AJ32" s="16">
        <f>Van!AE36</f>
        <v>50000</v>
      </c>
      <c r="AK32">
        <f>Van!AE37</f>
        <v>0</v>
      </c>
      <c r="AL32">
        <f>Van!AE38</f>
        <v>0</v>
      </c>
      <c r="AM32">
        <f>Van!AE39</f>
        <v>0</v>
      </c>
      <c r="AN32">
        <f>Van!AE40</f>
        <v>0</v>
      </c>
      <c r="AO32">
        <f>Van!AE41</f>
        <v>0</v>
      </c>
      <c r="AP32">
        <f>Van!AE42</f>
        <v>0</v>
      </c>
      <c r="AQ32">
        <f>Van!AE43</f>
        <v>0</v>
      </c>
      <c r="AR32">
        <f>Van!AE44</f>
        <v>0</v>
      </c>
      <c r="AS32">
        <f>Van!AE45</f>
        <v>0</v>
      </c>
      <c r="AT32">
        <f>Van!AE46</f>
        <v>0</v>
      </c>
      <c r="AU32">
        <f>Van!AE47</f>
        <v>0</v>
      </c>
      <c r="AV32">
        <f>Van!AE48</f>
        <v>0</v>
      </c>
      <c r="AW32">
        <f>Van!AE49</f>
        <v>0</v>
      </c>
      <c r="AX32">
        <f>Van!AE50</f>
        <v>0</v>
      </c>
      <c r="AY32">
        <f>Van!AE51</f>
        <v>0</v>
      </c>
      <c r="AZ32">
        <f>Van!AE52</f>
        <v>0</v>
      </c>
      <c r="BA32">
        <f>Van!AE53</f>
        <v>0</v>
      </c>
      <c r="BB32">
        <f>Van!AE54</f>
        <v>0</v>
      </c>
      <c r="BC32">
        <f>Van!AE55</f>
        <v>78</v>
      </c>
      <c r="BD32">
        <f>Van!AE56</f>
        <v>0</v>
      </c>
      <c r="BE32">
        <f>Van!AE57</f>
        <v>1</v>
      </c>
      <c r="BF32" t="str">
        <f>Van!AE58</f>
        <v>ja</v>
      </c>
      <c r="BG32" t="str">
        <f>Van!AE59</f>
        <v>nej</v>
      </c>
      <c r="BH32" t="str">
        <f>Van!AE60</f>
        <v>ja</v>
      </c>
      <c r="BI32" t="str">
        <f>Van!AE61</f>
        <v>ja</v>
      </c>
      <c r="BJ32">
        <f>Van!AE62</f>
        <v>0</v>
      </c>
      <c r="BK32" t="str">
        <f>Van!AE63</f>
        <v>ja</v>
      </c>
      <c r="BL32">
        <f>Van!AE64</f>
        <v>0</v>
      </c>
      <c r="BM32" t="str">
        <f>Van!AE65</f>
        <v>ja</v>
      </c>
      <c r="BN32">
        <f>Van!AE66</f>
        <v>0</v>
      </c>
      <c r="BO32" t="str">
        <f>Van!AE67</f>
        <v>nej</v>
      </c>
      <c r="BP32" t="str">
        <f>Van!AE68</f>
        <v>vil gerne have hjælp</v>
      </c>
      <c r="BQ32">
        <f>Van!AE69</f>
        <v>0</v>
      </c>
      <c r="BR32" t="str">
        <f>Van!AE70</f>
        <v>produktionskøkken</v>
      </c>
      <c r="BS32" t="str">
        <f>Van!AE71</f>
        <v>nej</v>
      </c>
      <c r="BT32" t="str">
        <f>Van!AE72</f>
        <v>større</v>
      </c>
      <c r="BU32">
        <f>Van!AE73</f>
        <v>0</v>
      </c>
      <c r="BV32">
        <f>Van!AE74</f>
        <v>0</v>
      </c>
      <c r="BW32" t="str">
        <f>Van!AE75</f>
        <v>et nyt komfur, opvaskemaskine, industrikøleskab, og en emhætte</v>
      </c>
      <c r="BX32">
        <f>Van!AE76</f>
        <v>0</v>
      </c>
      <c r="BY32">
        <f>Van!AE77</f>
        <v>0</v>
      </c>
      <c r="BZ32">
        <f>Van!AE78</f>
        <v>0</v>
      </c>
      <c r="CA32">
        <f>Van!AE79</f>
        <v>0</v>
      </c>
      <c r="CB32">
        <f>Van!AE80</f>
        <v>0</v>
      </c>
      <c r="CC32">
        <f>Van!AE81</f>
        <v>0</v>
      </c>
      <c r="CD32">
        <f>Van!AE82</f>
        <v>0</v>
      </c>
      <c r="CE32">
        <f>Van!AE83</f>
        <v>0</v>
      </c>
      <c r="CF32">
        <f>Van!AE84</f>
        <v>0</v>
      </c>
      <c r="CG32" t="str">
        <f>Van!AE85</f>
        <v>Cathrine Jerrik</v>
      </c>
      <c r="CH32" t="str">
        <f>Van!AE86</f>
        <v>20.4.2009</v>
      </c>
      <c r="CI32">
        <f>Van!AE87</f>
        <v>0</v>
      </c>
      <c r="CJ32">
        <f>Van!AE88</f>
        <v>1</v>
      </c>
      <c r="CK32">
        <f>Van!AE89</f>
        <v>0</v>
      </c>
      <c r="CL32">
        <f>Van!AE90</f>
        <v>0</v>
      </c>
      <c r="CM32">
        <f>Van!AE91</f>
        <v>0</v>
      </c>
      <c r="CN32">
        <f>Van!AE92</f>
        <v>0</v>
      </c>
      <c r="CO32">
        <f>Van!AE93</f>
        <v>0</v>
      </c>
      <c r="CP32">
        <f>Van!AE94</f>
        <v>0</v>
      </c>
      <c r="CQ32">
        <f>Van!AE95</f>
        <v>0</v>
      </c>
      <c r="CR32">
        <f>Van!AE96</f>
        <v>1</v>
      </c>
      <c r="CS32">
        <f>Van!AE97</f>
        <v>0</v>
      </c>
      <c r="CT32">
        <f>Van!AE98</f>
        <v>0</v>
      </c>
      <c r="CU32">
        <f>Van!AE99</f>
        <v>0</v>
      </c>
      <c r="CV32">
        <f>Van!AE100</f>
        <v>0</v>
      </c>
      <c r="CW32">
        <f>Van!AE101</f>
        <v>0</v>
      </c>
      <c r="CX32">
        <f>Van!AE102</f>
        <v>1</v>
      </c>
      <c r="CY32">
        <f>Van!AE103</f>
        <v>0</v>
      </c>
      <c r="CZ32">
        <f>Van!AE104</f>
        <v>0</v>
      </c>
      <c r="DA32">
        <f>Van!AE105</f>
        <v>0</v>
      </c>
      <c r="DB32">
        <f>Van!AE106</f>
        <v>1</v>
      </c>
      <c r="DC32">
        <f>Van!AE107</f>
        <v>20</v>
      </c>
      <c r="DD32" t="str">
        <f>Van!AE108</f>
        <v>Miele</v>
      </c>
      <c r="DE32">
        <f>Van!AE109</f>
        <v>0</v>
      </c>
      <c r="DF32" t="str">
        <f>Van!AE110</f>
        <v>ja</v>
      </c>
      <c r="DG32">
        <f>Van!AE111</f>
        <v>0</v>
      </c>
      <c r="DH32">
        <f>Van!AE112</f>
        <v>0</v>
      </c>
      <c r="DI32" t="str">
        <f>Van!AE113</f>
        <v>ja</v>
      </c>
      <c r="DJ32">
        <f>Van!AE114</f>
        <v>0</v>
      </c>
      <c r="DK32">
        <f>Van!AE115</f>
        <v>1</v>
      </c>
      <c r="DL32" t="str">
        <f>Van!AE116</f>
        <v>begrænset</v>
      </c>
      <c r="DM32">
        <f>Van!AE117</f>
        <v>0</v>
      </c>
      <c r="DN32">
        <f>Van!AE118</f>
        <v>0</v>
      </c>
      <c r="DO32" s="14" t="str">
        <f>VLOOKUP(MID(B32,1,5)*1,InstTyp!A:B,2,FALSE)</f>
        <v>Børnehaver</v>
      </c>
      <c r="DP32" s="14" t="str">
        <f>VLOOKUP(MID(B32,1,5)*1,InstTyp!A:C,3,FALSE)</f>
        <v>Vanløse/Brønshøj-Husum</v>
      </c>
      <c r="DQ32">
        <f>VLOOKUP(MID(B32,1,5)*1,'InstTyp-2'!E:BQ,7,FALSE)</f>
        <v>0</v>
      </c>
      <c r="DR32">
        <f>VLOOKUP(MID(B32,1,5)*1,'InstTyp-2'!E:BQ,8,FALSE)</f>
        <v>0</v>
      </c>
      <c r="DS32">
        <f>VLOOKUP(MID(B32,1,5)*1,'InstTyp-2'!E:BQ,9,FALSE)</f>
        <v>32</v>
      </c>
      <c r="DT32">
        <f>VLOOKUP(MID(B32,1,5)*1,'InstTyp-2'!E:BQ,10,FALSE)</f>
        <v>0</v>
      </c>
      <c r="DU32">
        <f>VLOOKUP(MID(B32,1,5)*1,'InstTyp-2'!E:BQ,11,FALSE)</f>
        <v>0</v>
      </c>
      <c r="DV32">
        <f>VLOOKUP(MID(B32,1,5)*1,'InstTyp-2'!E:BQ,12,FALSE)</f>
        <v>0</v>
      </c>
      <c r="DW32">
        <f>VLOOKUP(MID(B32,1,5)*1,'InstTyp-2'!E:BQ,13,FALSE)</f>
        <v>0</v>
      </c>
      <c r="DX32">
        <f>VLOOKUP(MID(B32,1,5)*1,'InstTyp-2'!E:BQ,14,FALSE)</f>
        <v>0</v>
      </c>
      <c r="DY32">
        <f>VLOOKUP(MID(B32,1,5)*1,'InstTyp-2'!E:BQ,15,FALSE)</f>
        <v>0</v>
      </c>
      <c r="DZ32">
        <f>VLOOKUP(MID(B32,1,5)*1,'InstTyp-2'!E:BQ,16,FALSE)</f>
        <v>0</v>
      </c>
      <c r="EA32">
        <f>VLOOKUP(MID(B32,1,5)*1,'InstTyp-2'!E:BQ,17,FALSE)</f>
        <v>0</v>
      </c>
      <c r="EB32">
        <f>VLOOKUP(MID(B32,1,5)*1,'InstTyp-2'!E:BQ,18,FALSE)</f>
        <v>0</v>
      </c>
      <c r="EC32">
        <f>VLOOKUP(MID(B32,1,5)*1,'InstTyp-2'!E:BQ,19,FALSE)</f>
        <v>0</v>
      </c>
      <c r="ED32">
        <f>VLOOKUP(MID(B32,1,5)*1,'InstTyp-2'!E:BQ,20,FALSE)</f>
        <v>0</v>
      </c>
      <c r="EE32" s="195">
        <f>VLOOKUP(MID(B32,1,5)*1,'Forplejning 2008'!A:C,3,FALSE)</f>
        <v>46563.18</v>
      </c>
      <c r="EF32" t="str">
        <f t="shared" si="0"/>
        <v>35501</v>
      </c>
      <c r="EG32" t="str">
        <f t="shared" si="1"/>
        <v/>
      </c>
      <c r="EH32">
        <f t="shared" si="2"/>
        <v>0</v>
      </c>
      <c r="EI32">
        <f t="shared" si="3"/>
        <v>0</v>
      </c>
      <c r="EJ32" t="e">
        <f>VLOOKUP(B32,Rekruttering!A:F,2,FALSE)</f>
        <v>#N/A</v>
      </c>
      <c r="EK32" t="e">
        <f>VLOOKUP(B32,Rekruttering!A:F,3,FALSE)</f>
        <v>#N/A</v>
      </c>
      <c r="EL32" t="e">
        <f>VLOOKUP(B32,Rekruttering!A:F,4,FALSE)</f>
        <v>#N/A</v>
      </c>
      <c r="EM32" t="e">
        <f>VLOOKUP(B32,Rekruttering!A:F,5,FALSE)</f>
        <v>#N/A</v>
      </c>
      <c r="EN32" t="e">
        <f>VLOOKUP(B32,Rekruttering!A:F,6,FALSE)</f>
        <v>#N/A</v>
      </c>
    </row>
    <row r="33" spans="1:144">
      <c r="A33" s="14">
        <f>Van!AK1</f>
        <v>0</v>
      </c>
      <c r="B33" s="21">
        <f>Van!AK2</f>
        <v>35565</v>
      </c>
      <c r="C33" t="str">
        <f>Van!AK3</f>
        <v>Brønshøj-Husum Ungdomshus</v>
      </c>
      <c r="D33" t="str">
        <f>Van!AK4</f>
        <v>Vanløse/Brønshøj-Husum</v>
      </c>
      <c r="E33" t="str">
        <f>Van!AK5</f>
        <v>*Frederikssundsvej 157</v>
      </c>
      <c r="F33">
        <f>Van!AK6</f>
        <v>2700</v>
      </c>
      <c r="G33" t="str">
        <f>Van!AK7</f>
        <v>Brønshøj</v>
      </c>
      <c r="H33" t="str">
        <f>Van!AK8</f>
        <v>38 28 51 10</v>
      </c>
      <c r="I33" t="str">
        <f>Van!AK9</f>
        <v>35565@buf.kk.dk</v>
      </c>
      <c r="J33" t="str">
        <f>Van!AK10</f>
        <v>HELGE PEDERSEN</v>
      </c>
      <c r="K33">
        <f>Van!AK11</f>
        <v>31800887</v>
      </c>
      <c r="L33">
        <f>Van!AK12</f>
        <v>0</v>
      </c>
      <c r="M33">
        <f>Van!AK13</f>
        <v>0</v>
      </c>
      <c r="N33">
        <f>Van!AK14</f>
        <v>0</v>
      </c>
      <c r="O33">
        <f>Van!AK15</f>
        <v>0</v>
      </c>
      <c r="P33">
        <f>Van!AK16</f>
        <v>0</v>
      </c>
      <c r="Q33">
        <f>Van!AK17</f>
        <v>0</v>
      </c>
      <c r="R33">
        <f>Van!AK18</f>
        <v>0</v>
      </c>
      <c r="S33">
        <f>Van!AK19</f>
        <v>0</v>
      </c>
      <c r="T33">
        <f>Van!AK20</f>
        <v>0</v>
      </c>
      <c r="U33">
        <f>Van!AK21</f>
        <v>0</v>
      </c>
      <c r="V33">
        <f>Van!AK22</f>
        <v>0</v>
      </c>
      <c r="W33">
        <f>Van!AK23</f>
        <v>0</v>
      </c>
      <c r="X33">
        <f>Van!AK24</f>
        <v>0</v>
      </c>
      <c r="Y33">
        <f>Van!AK25</f>
        <v>0</v>
      </c>
      <c r="Z33">
        <f>Van!AK26</f>
        <v>0</v>
      </c>
      <c r="AA33">
        <f>Van!AK27</f>
        <v>0</v>
      </c>
      <c r="AB33">
        <f>Van!AK28</f>
        <v>0</v>
      </c>
      <c r="AC33">
        <f>Van!AK29</f>
        <v>0</v>
      </c>
      <c r="AD33">
        <f>Van!AK30</f>
        <v>5</v>
      </c>
      <c r="AE33">
        <f>Van!AK31</f>
        <v>5</v>
      </c>
      <c r="AF33">
        <f>Van!AK32</f>
        <v>0</v>
      </c>
      <c r="AG33">
        <f>Van!AK33</f>
        <v>5</v>
      </c>
      <c r="AH33">
        <f>Van!AK34</f>
        <v>0</v>
      </c>
      <c r="AI33">
        <f>Van!AK35</f>
        <v>0</v>
      </c>
      <c r="AJ33">
        <f>Van!AK36</f>
        <v>45000</v>
      </c>
      <c r="AK33">
        <f>Van!AK37</f>
        <v>0</v>
      </c>
      <c r="AL33">
        <f>Van!AK38</f>
        <v>0</v>
      </c>
      <c r="AM33">
        <f>Van!AK39</f>
        <v>0</v>
      </c>
      <c r="AN33">
        <f>Van!AK40</f>
        <v>0</v>
      </c>
      <c r="AO33">
        <f>Van!AK41</f>
        <v>0</v>
      </c>
      <c r="AP33">
        <f>Van!AK42</f>
        <v>0</v>
      </c>
      <c r="AQ33">
        <f>Van!AK43</f>
        <v>0</v>
      </c>
      <c r="AR33">
        <f>Van!AK44</f>
        <v>0</v>
      </c>
      <c r="AS33">
        <f>Van!AK45</f>
        <v>0</v>
      </c>
      <c r="AT33">
        <f>Van!AK46</f>
        <v>0</v>
      </c>
      <c r="AU33">
        <f>Van!AK47</f>
        <v>0</v>
      </c>
      <c r="AV33">
        <f>Van!AK48</f>
        <v>0</v>
      </c>
      <c r="AW33">
        <f>Van!AK49</f>
        <v>0</v>
      </c>
      <c r="AX33">
        <f>Van!AK50</f>
        <v>0</v>
      </c>
      <c r="AY33">
        <f>Van!AK51</f>
        <v>0</v>
      </c>
      <c r="AZ33">
        <f>Van!AK52</f>
        <v>0</v>
      </c>
      <c r="BA33">
        <f>Van!AK53</f>
        <v>0</v>
      </c>
      <c r="BB33">
        <f>Van!AK54</f>
        <v>0</v>
      </c>
      <c r="BC33">
        <f>Van!AK55</f>
        <v>20</v>
      </c>
      <c r="BD33">
        <f>Van!AK56</f>
        <v>0</v>
      </c>
      <c r="BE33">
        <f>Van!AK57</f>
        <v>0</v>
      </c>
      <c r="BF33">
        <f>Van!AK58</f>
        <v>0</v>
      </c>
      <c r="BG33">
        <f>Van!AK59</f>
        <v>0</v>
      </c>
      <c r="BH33">
        <f>Van!AK60</f>
        <v>0</v>
      </c>
      <c r="BI33">
        <f>Van!AK61</f>
        <v>0</v>
      </c>
      <c r="BJ33">
        <f>Van!AK62</f>
        <v>0</v>
      </c>
      <c r="BK33">
        <f>Van!AK63</f>
        <v>0</v>
      </c>
      <c r="BL33">
        <f>Van!AK64</f>
        <v>0</v>
      </c>
      <c r="BM33">
        <f>Van!AK65</f>
        <v>0</v>
      </c>
      <c r="BN33">
        <f>Van!AK66</f>
        <v>0</v>
      </c>
      <c r="BO33">
        <f>Van!AK67</f>
        <v>0</v>
      </c>
      <c r="BP33">
        <f>Van!AK68</f>
        <v>0</v>
      </c>
      <c r="BQ33">
        <f>Van!AK69</f>
        <v>0</v>
      </c>
      <c r="BR33">
        <f>Van!AK70</f>
        <v>0</v>
      </c>
      <c r="BS33">
        <f>Van!AK71</f>
        <v>0</v>
      </c>
      <c r="BT33">
        <f>Van!AK72</f>
        <v>0</v>
      </c>
      <c r="BU33">
        <f>Van!AK73</f>
        <v>0</v>
      </c>
      <c r="BV33">
        <f>Van!AK74</f>
        <v>0</v>
      </c>
      <c r="BW33">
        <f>Van!AK75</f>
        <v>0</v>
      </c>
      <c r="BX33">
        <f>Van!AK76</f>
        <v>0</v>
      </c>
      <c r="BY33">
        <f>Van!AK77</f>
        <v>0</v>
      </c>
      <c r="BZ33">
        <f>Van!AK78</f>
        <v>0</v>
      </c>
      <c r="CA33">
        <f>Van!AK79</f>
        <v>0</v>
      </c>
      <c r="CB33">
        <f>Van!AK80</f>
        <v>0</v>
      </c>
      <c r="CC33">
        <f>Van!AK81</f>
        <v>0</v>
      </c>
      <c r="CD33">
        <f>Van!AK82</f>
        <v>0</v>
      </c>
      <c r="CE33">
        <f>Van!AK83</f>
        <v>0</v>
      </c>
      <c r="CF33">
        <f>Van!AK84</f>
        <v>0</v>
      </c>
      <c r="CG33">
        <f>Van!AK85</f>
        <v>0</v>
      </c>
      <c r="CH33">
        <f>Van!AK86</f>
        <v>0</v>
      </c>
      <c r="CI33">
        <f>Van!AK87</f>
        <v>0</v>
      </c>
      <c r="CJ33">
        <f>Van!AK88</f>
        <v>0</v>
      </c>
      <c r="CK33">
        <f>Van!AK89</f>
        <v>0</v>
      </c>
      <c r="CL33">
        <f>Van!AK90</f>
        <v>0</v>
      </c>
      <c r="CM33">
        <f>Van!AK91</f>
        <v>0</v>
      </c>
      <c r="CN33">
        <f>Van!AK92</f>
        <v>0</v>
      </c>
      <c r="CO33">
        <f>Van!AK93</f>
        <v>0</v>
      </c>
      <c r="CP33">
        <f>Van!AK94</f>
        <v>0</v>
      </c>
      <c r="CQ33">
        <f>Van!AK95</f>
        <v>0</v>
      </c>
      <c r="CR33">
        <f>Van!AK96</f>
        <v>0</v>
      </c>
      <c r="CS33">
        <f>Van!AK97</f>
        <v>0</v>
      </c>
      <c r="CT33">
        <f>Van!AK98</f>
        <v>0</v>
      </c>
      <c r="CU33">
        <f>Van!AK99</f>
        <v>0</v>
      </c>
      <c r="CV33">
        <f>Van!AK100</f>
        <v>0</v>
      </c>
      <c r="CW33">
        <f>Van!AK101</f>
        <v>0</v>
      </c>
      <c r="CX33">
        <f>Van!AK102</f>
        <v>0</v>
      </c>
      <c r="CY33">
        <f>Van!AK103</f>
        <v>0</v>
      </c>
      <c r="CZ33">
        <f>Van!AK104</f>
        <v>0</v>
      </c>
      <c r="DA33">
        <f>Van!AK105</f>
        <v>0</v>
      </c>
      <c r="DB33">
        <f>Van!AK106</f>
        <v>0</v>
      </c>
      <c r="DC33">
        <f>Van!AK107</f>
        <v>0</v>
      </c>
      <c r="DD33">
        <f>Van!AK108</f>
        <v>0</v>
      </c>
      <c r="DE33">
        <f>Van!AK109</f>
        <v>0</v>
      </c>
      <c r="DF33">
        <f>Van!AK110</f>
        <v>0</v>
      </c>
      <c r="DG33">
        <f>Van!AK111</f>
        <v>0</v>
      </c>
      <c r="DH33">
        <f>Van!AK112</f>
        <v>0</v>
      </c>
      <c r="DI33">
        <f>Van!AK113</f>
        <v>0</v>
      </c>
      <c r="DJ33">
        <f>Van!AK114</f>
        <v>0</v>
      </c>
      <c r="DK33">
        <f>Van!AK115</f>
        <v>0</v>
      </c>
      <c r="DL33">
        <f>Van!AK116</f>
        <v>0</v>
      </c>
      <c r="DM33">
        <f>Van!AK117</f>
        <v>0</v>
      </c>
      <c r="DN33">
        <f>Van!AK118</f>
        <v>0</v>
      </c>
      <c r="DO33" s="14" t="str">
        <f>VLOOKUP(MID(B33,1,5)*1,InstTyp!A:B,2,FALSE)</f>
        <v xml:space="preserve">Integrerede </v>
      </c>
      <c r="DP33" s="14" t="str">
        <f>VLOOKUP(MID(B33,1,5)*1,InstTyp!A:C,3,FALSE)</f>
        <v>Vanløse/Brønshøj-Husum</v>
      </c>
      <c r="DQ33">
        <f>VLOOKUP(MID(B33,1,5)*1,'InstTyp-2'!E:BQ,7,FALSE)</f>
        <v>0</v>
      </c>
      <c r="DR33">
        <f>VLOOKUP(MID(B33,1,5)*1,'InstTyp-2'!E:BQ,8,FALSE)</f>
        <v>0</v>
      </c>
      <c r="DS33">
        <f>VLOOKUP(MID(B33,1,5)*1,'InstTyp-2'!E:BQ,9,FALSE)</f>
        <v>30</v>
      </c>
      <c r="DT33">
        <f>VLOOKUP(MID(B33,1,5)*1,'InstTyp-2'!E:BQ,10,FALSE)</f>
        <v>60</v>
      </c>
      <c r="DU33">
        <f>VLOOKUP(MID(B33,1,5)*1,'InstTyp-2'!E:BQ,11,FALSE)</f>
        <v>81</v>
      </c>
      <c r="DV33">
        <f>VLOOKUP(MID(B33,1,5)*1,'InstTyp-2'!E:BQ,12,FALSE)</f>
        <v>54</v>
      </c>
      <c r="DW33">
        <f>VLOOKUP(MID(B33,1,5)*1,'InstTyp-2'!E:BQ,13,FALSE)</f>
        <v>80</v>
      </c>
      <c r="DX33">
        <f>VLOOKUP(MID(B33,1,5)*1,'InstTyp-2'!E:BQ,14,FALSE)</f>
        <v>0</v>
      </c>
      <c r="DY33">
        <f>VLOOKUP(MID(B33,1,5)*1,'InstTyp-2'!E:BQ,15,FALSE)</f>
        <v>0</v>
      </c>
      <c r="DZ33">
        <f>VLOOKUP(MID(B33,1,5)*1,'InstTyp-2'!E:BQ,16,FALSE)</f>
        <v>0</v>
      </c>
      <c r="EA33">
        <f>VLOOKUP(MID(B33,1,5)*1,'InstTyp-2'!E:BQ,17,FALSE)</f>
        <v>0</v>
      </c>
      <c r="EB33">
        <f>VLOOKUP(MID(B33,1,5)*1,'InstTyp-2'!E:BQ,18,FALSE)</f>
        <v>0</v>
      </c>
      <c r="EC33">
        <f>VLOOKUP(MID(B33,1,5)*1,'InstTyp-2'!E:BQ,19,FALSE)</f>
        <v>0</v>
      </c>
      <c r="ED33">
        <f>VLOOKUP(MID(B33,1,5)*1,'InstTyp-2'!E:BQ,20,FALSE)</f>
        <v>0</v>
      </c>
      <c r="EE33" s="195">
        <f>VLOOKUP(MID(B33,1,5)*1,'Forplejning 2008'!A:C,3,FALSE)</f>
        <v>198619.46</v>
      </c>
      <c r="EF33" t="str">
        <f t="shared" si="0"/>
        <v>35565</v>
      </c>
      <c r="EG33" t="str">
        <f t="shared" si="1"/>
        <v/>
      </c>
      <c r="EH33">
        <f t="shared" si="2"/>
        <v>0</v>
      </c>
      <c r="EI33">
        <f t="shared" si="3"/>
        <v>275</v>
      </c>
      <c r="EJ33" t="e">
        <f>VLOOKUP(B33,Rekruttering!A:F,2,FALSE)</f>
        <v>#N/A</v>
      </c>
      <c r="EK33" t="e">
        <f>VLOOKUP(B33,Rekruttering!A:F,3,FALSE)</f>
        <v>#N/A</v>
      </c>
      <c r="EL33" t="e">
        <f>VLOOKUP(B33,Rekruttering!A:F,4,FALSE)</f>
        <v>#N/A</v>
      </c>
      <c r="EM33" t="e">
        <f>VLOOKUP(B33,Rekruttering!A:F,5,FALSE)</f>
        <v>#N/A</v>
      </c>
      <c r="EN33" t="e">
        <f>VLOOKUP(B33,Rekruttering!A:F,6,FALSE)</f>
        <v>#N/A</v>
      </c>
    </row>
    <row r="34" spans="1:144">
      <c r="A34" s="14">
        <f>Van!AM1</f>
        <v>0</v>
      </c>
      <c r="B34" s="21">
        <f>Van!AM2</f>
        <v>35568</v>
      </c>
      <c r="C34">
        <f>Van!AM3</f>
        <v>0</v>
      </c>
      <c r="D34" t="str">
        <f>Van!AM4</f>
        <v>Vanløse/Brønshøj-Husum</v>
      </c>
      <c r="E34" t="str">
        <f>Van!AM5</f>
        <v>Terrasserne 40</v>
      </c>
      <c r="F34">
        <f>Van!AM6</f>
        <v>2700</v>
      </c>
      <c r="G34" t="str">
        <f>Van!AM7</f>
        <v>Brønshøj</v>
      </c>
      <c r="H34" t="str">
        <f>Van!AM8</f>
        <v>38 60 11 78</v>
      </c>
      <c r="I34" t="str">
        <f>Van!AM9</f>
        <v>35568@buf.kk.dk</v>
      </c>
      <c r="J34" t="str">
        <f>Van!AM10</f>
        <v>Kim Valbjørn</v>
      </c>
      <c r="K34">
        <f>Van!AM11</f>
        <v>0</v>
      </c>
      <c r="L34">
        <f>Van!AM12</f>
        <v>0</v>
      </c>
      <c r="M34" t="str">
        <f>Van!AM13</f>
        <v>Tfc@tingbjerg.dk</v>
      </c>
      <c r="N34">
        <f>Van!AM14</f>
        <v>0</v>
      </c>
      <c r="O34">
        <f>Van!AM15</f>
        <v>0</v>
      </c>
      <c r="P34">
        <f>Van!AM16</f>
        <v>0</v>
      </c>
      <c r="Q34">
        <f>Van!AM17</f>
        <v>0</v>
      </c>
      <c r="R34">
        <f>Van!AM18</f>
        <v>0</v>
      </c>
      <c r="S34">
        <f>Van!AM19</f>
        <v>0</v>
      </c>
      <c r="T34">
        <f>Van!AM20</f>
        <v>0</v>
      </c>
      <c r="U34">
        <f>Van!AM21</f>
        <v>0</v>
      </c>
      <c r="V34">
        <f>Van!AM22</f>
        <v>0</v>
      </c>
      <c r="W34">
        <f>Van!AM23</f>
        <v>0</v>
      </c>
      <c r="X34">
        <f>Van!AM24</f>
        <v>0</v>
      </c>
      <c r="Y34">
        <f>Van!AM25</f>
        <v>0</v>
      </c>
      <c r="Z34">
        <f>Van!AM26</f>
        <v>0</v>
      </c>
      <c r="AA34">
        <f>Van!AM27</f>
        <v>0</v>
      </c>
      <c r="AB34">
        <f>Van!AM28</f>
        <v>0</v>
      </c>
      <c r="AC34">
        <f>Van!AM29</f>
        <v>0</v>
      </c>
      <c r="AD34">
        <f>Van!AM30</f>
        <v>0</v>
      </c>
      <c r="AE34">
        <f>Van!AM31</f>
        <v>0</v>
      </c>
      <c r="AF34">
        <f>Van!AM32</f>
        <v>0</v>
      </c>
      <c r="AG34">
        <f>Van!AM33</f>
        <v>0</v>
      </c>
      <c r="AH34">
        <f>Van!AM34</f>
        <v>0</v>
      </c>
      <c r="AI34">
        <f>Van!AM35</f>
        <v>0</v>
      </c>
      <c r="AJ34">
        <f>Van!AM36</f>
        <v>0</v>
      </c>
      <c r="AK34">
        <f>Van!AM37</f>
        <v>0</v>
      </c>
      <c r="AL34">
        <f>Van!AM38</f>
        <v>0</v>
      </c>
      <c r="AM34">
        <f>Van!AM39</f>
        <v>0</v>
      </c>
      <c r="AN34">
        <f>Van!AM40</f>
        <v>0</v>
      </c>
      <c r="AO34">
        <f>Van!AM41</f>
        <v>0</v>
      </c>
      <c r="AP34">
        <f>Van!AM42</f>
        <v>0</v>
      </c>
      <c r="AQ34">
        <f>Van!AM43</f>
        <v>0</v>
      </c>
      <c r="AR34">
        <f>Van!AM44</f>
        <v>0</v>
      </c>
      <c r="AS34">
        <f>Van!AM45</f>
        <v>0</v>
      </c>
      <c r="AT34">
        <f>Van!AM46</f>
        <v>0</v>
      </c>
      <c r="AU34">
        <f>Van!AM47</f>
        <v>0</v>
      </c>
      <c r="AV34">
        <f>Van!AM48</f>
        <v>0</v>
      </c>
      <c r="AW34">
        <f>Van!AM49</f>
        <v>0</v>
      </c>
      <c r="AX34">
        <f>Van!AM50</f>
        <v>0</v>
      </c>
      <c r="AY34">
        <f>Van!AM51</f>
        <v>0</v>
      </c>
      <c r="AZ34">
        <f>Van!AM52</f>
        <v>0</v>
      </c>
      <c r="BA34">
        <f>Van!AM53</f>
        <v>0</v>
      </c>
      <c r="BB34">
        <f>Van!AM54</f>
        <v>0</v>
      </c>
      <c r="BC34">
        <f>Van!AM55</f>
        <v>0</v>
      </c>
      <c r="BD34">
        <f>Van!AM56</f>
        <v>0</v>
      </c>
      <c r="BE34">
        <f>Van!AM57</f>
        <v>0</v>
      </c>
      <c r="BF34">
        <f>Van!AM58</f>
        <v>0</v>
      </c>
      <c r="BG34">
        <f>Van!AM59</f>
        <v>0</v>
      </c>
      <c r="BH34">
        <f>Van!AM60</f>
        <v>0</v>
      </c>
      <c r="BI34">
        <f>Van!AM61</f>
        <v>0</v>
      </c>
      <c r="BJ34">
        <f>Van!AM62</f>
        <v>0</v>
      </c>
      <c r="BK34">
        <f>Van!AM63</f>
        <v>0</v>
      </c>
      <c r="BL34">
        <f>Van!AM64</f>
        <v>0</v>
      </c>
      <c r="BM34">
        <f>Van!AM65</f>
        <v>0</v>
      </c>
      <c r="BN34">
        <f>Van!AM66</f>
        <v>0</v>
      </c>
      <c r="BO34">
        <f>Van!AM67</f>
        <v>0</v>
      </c>
      <c r="BP34">
        <f>Van!AM68</f>
        <v>0</v>
      </c>
      <c r="BQ34">
        <f>Van!AM69</f>
        <v>0</v>
      </c>
      <c r="BR34">
        <f>Van!AM70</f>
        <v>0</v>
      </c>
      <c r="BS34">
        <f>Van!AM71</f>
        <v>0</v>
      </c>
      <c r="BT34">
        <f>Van!AM72</f>
        <v>0</v>
      </c>
      <c r="BU34">
        <f>Van!AM73</f>
        <v>0</v>
      </c>
      <c r="BV34">
        <f>Van!AM74</f>
        <v>0</v>
      </c>
      <c r="BW34">
        <f>Van!AM75</f>
        <v>0</v>
      </c>
      <c r="BX34">
        <f>Van!AM76</f>
        <v>0</v>
      </c>
      <c r="BY34">
        <f>Van!AM77</f>
        <v>0</v>
      </c>
      <c r="BZ34">
        <f>Van!AM78</f>
        <v>0</v>
      </c>
      <c r="CA34">
        <f>Van!AM79</f>
        <v>0</v>
      </c>
      <c r="CB34">
        <f>Van!AM80</f>
        <v>0</v>
      </c>
      <c r="CC34">
        <f>Van!AM81</f>
        <v>0</v>
      </c>
      <c r="CD34">
        <f>Van!AM82</f>
        <v>0</v>
      </c>
      <c r="CE34">
        <f>Van!AM83</f>
        <v>0</v>
      </c>
      <c r="CF34">
        <f>Van!AM84</f>
        <v>0</v>
      </c>
      <c r="CG34">
        <f>Van!AM85</f>
        <v>0</v>
      </c>
      <c r="CH34">
        <f>Van!AM86</f>
        <v>0</v>
      </c>
      <c r="CI34">
        <f>Van!AM87</f>
        <v>0</v>
      </c>
      <c r="CJ34">
        <f>Van!AM88</f>
        <v>0</v>
      </c>
      <c r="CK34">
        <f>Van!AM89</f>
        <v>0</v>
      </c>
      <c r="CL34">
        <f>Van!AM90</f>
        <v>0</v>
      </c>
      <c r="CM34">
        <f>Van!AM91</f>
        <v>0</v>
      </c>
      <c r="CN34">
        <f>Van!AM92</f>
        <v>0</v>
      </c>
      <c r="CO34">
        <f>Van!AM93</f>
        <v>0</v>
      </c>
      <c r="CP34">
        <f>Van!AM94</f>
        <v>0</v>
      </c>
      <c r="CQ34">
        <f>Van!AM95</f>
        <v>0</v>
      </c>
      <c r="CR34">
        <f>Van!AM96</f>
        <v>0</v>
      </c>
      <c r="CS34">
        <f>Van!AM97</f>
        <v>0</v>
      </c>
      <c r="CT34">
        <f>Van!AM98</f>
        <v>0</v>
      </c>
      <c r="CU34">
        <f>Van!AM99</f>
        <v>0</v>
      </c>
      <c r="CV34">
        <f>Van!AM100</f>
        <v>0</v>
      </c>
      <c r="CW34">
        <f>Van!AM101</f>
        <v>0</v>
      </c>
      <c r="CX34">
        <f>Van!AM102</f>
        <v>0</v>
      </c>
      <c r="CY34">
        <f>Van!AM103</f>
        <v>0</v>
      </c>
      <c r="CZ34">
        <f>Van!AM104</f>
        <v>0</v>
      </c>
      <c r="DA34">
        <f>Van!AM105</f>
        <v>0</v>
      </c>
      <c r="DB34">
        <f>Van!AM106</f>
        <v>0</v>
      </c>
      <c r="DC34">
        <f>Van!AM107</f>
        <v>0</v>
      </c>
      <c r="DD34">
        <f>Van!AM108</f>
        <v>0</v>
      </c>
      <c r="DE34">
        <f>Van!AM109</f>
        <v>0</v>
      </c>
      <c r="DF34">
        <f>Van!AM110</f>
        <v>0</v>
      </c>
      <c r="DG34">
        <f>Van!AM111</f>
        <v>0</v>
      </c>
      <c r="DH34">
        <f>Van!AM112</f>
        <v>0</v>
      </c>
      <c r="DI34">
        <f>Van!AM113</f>
        <v>0</v>
      </c>
      <c r="DJ34">
        <f>Van!AM114</f>
        <v>0</v>
      </c>
      <c r="DK34">
        <f>Van!AM115</f>
        <v>0</v>
      </c>
      <c r="DL34">
        <f>Van!AM116</f>
        <v>0</v>
      </c>
      <c r="DM34">
        <f>Van!AM117</f>
        <v>0</v>
      </c>
      <c r="DN34">
        <f>Van!AM118</f>
        <v>0</v>
      </c>
      <c r="DO34" s="14" t="str">
        <f>VLOOKUP(MID(B34,1,5)*1,InstTyp!A:B,2,FALSE)</f>
        <v>Fritidshjem</v>
      </c>
      <c r="DP34" s="14" t="str">
        <f>VLOOKUP(MID(B34,1,5)*1,InstTyp!A:C,3,FALSE)</f>
        <v>Vanløse/Brønshøj-Husum</v>
      </c>
      <c r="DQ34">
        <f>VLOOKUP(MID(B34,1,5)*1,'InstTyp-2'!E:BQ,7,FALSE)</f>
        <v>0</v>
      </c>
      <c r="DR34">
        <f>VLOOKUP(MID(B34,1,5)*1,'InstTyp-2'!E:BQ,8,FALSE)</f>
        <v>0</v>
      </c>
      <c r="DS34">
        <f>VLOOKUP(MID(B34,1,5)*1,'InstTyp-2'!E:BQ,9,FALSE)</f>
        <v>0</v>
      </c>
      <c r="DT34">
        <f>VLOOKUP(MID(B34,1,5)*1,'InstTyp-2'!E:BQ,10,FALSE)</f>
        <v>30</v>
      </c>
      <c r="DU34">
        <f>VLOOKUP(MID(B34,1,5)*1,'InstTyp-2'!E:BQ,11,FALSE)</f>
        <v>0</v>
      </c>
      <c r="DV34">
        <f>VLOOKUP(MID(B34,1,5)*1,'InstTyp-2'!E:BQ,12,FALSE)</f>
        <v>0</v>
      </c>
      <c r="DW34">
        <f>VLOOKUP(MID(B34,1,5)*1,'InstTyp-2'!E:BQ,13,FALSE)</f>
        <v>0</v>
      </c>
      <c r="DX34">
        <f>VLOOKUP(MID(B34,1,5)*1,'InstTyp-2'!E:BQ,14,FALSE)</f>
        <v>0</v>
      </c>
      <c r="DY34">
        <f>VLOOKUP(MID(B34,1,5)*1,'InstTyp-2'!E:BQ,15,FALSE)</f>
        <v>0</v>
      </c>
      <c r="DZ34">
        <f>VLOOKUP(MID(B34,1,5)*1,'InstTyp-2'!E:BQ,16,FALSE)</f>
        <v>0</v>
      </c>
      <c r="EA34">
        <f>VLOOKUP(MID(B34,1,5)*1,'InstTyp-2'!E:BQ,17,FALSE)</f>
        <v>0</v>
      </c>
      <c r="EB34">
        <f>VLOOKUP(MID(B34,1,5)*1,'InstTyp-2'!E:BQ,18,FALSE)</f>
        <v>0</v>
      </c>
      <c r="EC34">
        <f>VLOOKUP(MID(B34,1,5)*1,'InstTyp-2'!E:BQ,19,FALSE)</f>
        <v>0</v>
      </c>
      <c r="ED34">
        <f>VLOOKUP(MID(B34,1,5)*1,'InstTyp-2'!E:BQ,20,FALSE)</f>
        <v>0</v>
      </c>
      <c r="EE34" s="195">
        <f>VLOOKUP(MID(B34,1,5)*1,'Forplejning 2008'!A:C,3,FALSE)</f>
        <v>61040.66</v>
      </c>
      <c r="EF34" t="str">
        <f t="shared" si="0"/>
        <v>35568</v>
      </c>
      <c r="EG34" t="str">
        <f t="shared" si="1"/>
        <v/>
      </c>
      <c r="EH34">
        <f t="shared" si="2"/>
        <v>0</v>
      </c>
      <c r="EI34">
        <f t="shared" si="3"/>
        <v>30</v>
      </c>
      <c r="EJ34" t="e">
        <f>VLOOKUP(B34,Rekruttering!A:F,2,FALSE)</f>
        <v>#N/A</v>
      </c>
      <c r="EK34" t="e">
        <f>VLOOKUP(B34,Rekruttering!A:F,3,FALSE)</f>
        <v>#N/A</v>
      </c>
      <c r="EL34" t="e">
        <f>VLOOKUP(B34,Rekruttering!A:F,4,FALSE)</f>
        <v>#N/A</v>
      </c>
      <c r="EM34" t="e">
        <f>VLOOKUP(B34,Rekruttering!A:F,5,FALSE)</f>
        <v>#N/A</v>
      </c>
      <c r="EN34" t="e">
        <f>VLOOKUP(B34,Rekruttering!A:F,6,FALSE)</f>
        <v>#N/A</v>
      </c>
    </row>
    <row r="35" spans="1:144">
      <c r="A35" s="14">
        <f>Van!AW1</f>
        <v>0</v>
      </c>
      <c r="B35" s="21">
        <f>Van!AW2</f>
        <v>37225</v>
      </c>
      <c r="C35" t="str">
        <f>Van!AW3</f>
        <v>Andedammen</v>
      </c>
      <c r="D35" t="str">
        <f>Van!AW4</f>
        <v>Vanløse/Brønshøj-Husum</v>
      </c>
      <c r="E35" t="str">
        <f>Van!AW5</f>
        <v>Hyltebjerg Allé 42</v>
      </c>
      <c r="F35">
        <f>Van!AW6</f>
        <v>2720</v>
      </c>
      <c r="G35" t="str">
        <f>Van!AW7</f>
        <v>Vanløse</v>
      </c>
      <c r="H35" t="str">
        <f>Van!AW8</f>
        <v>38 76 07 31</v>
      </c>
      <c r="I35" t="str">
        <f>Van!AW9</f>
        <v>37225@buf.kk.dk</v>
      </c>
      <c r="J35" t="str">
        <f>Van!AW10</f>
        <v>Susanne Nielsen</v>
      </c>
      <c r="K35">
        <f>Van!AW11</f>
        <v>46733648</v>
      </c>
      <c r="L35">
        <f>Van!AW12</f>
        <v>38760731</v>
      </c>
      <c r="M35" t="str">
        <f>Van!AW13</f>
        <v>37225@buf.kk.dk</v>
      </c>
      <c r="N35">
        <f>Van!AW14</f>
        <v>0</v>
      </c>
      <c r="O35">
        <f>Van!AW15</f>
        <v>0</v>
      </c>
      <c r="P35">
        <f>Van!AW16</f>
        <v>0</v>
      </c>
      <c r="Q35">
        <f>Van!AW17</f>
        <v>0</v>
      </c>
      <c r="R35">
        <f>Van!AW18</f>
        <v>0</v>
      </c>
      <c r="S35">
        <f>Van!AW19</f>
        <v>0</v>
      </c>
      <c r="T35">
        <f>Van!AW20</f>
        <v>0</v>
      </c>
      <c r="U35">
        <f>Van!AW21</f>
        <v>0</v>
      </c>
      <c r="V35">
        <f>Van!AW22</f>
        <v>0</v>
      </c>
      <c r="W35">
        <f>Van!AW23</f>
        <v>0</v>
      </c>
      <c r="X35">
        <f>Van!AW24</f>
        <v>0</v>
      </c>
      <c r="Y35">
        <f>Van!AW25</f>
        <v>5</v>
      </c>
      <c r="Z35">
        <f>Van!AW26</f>
        <v>5</v>
      </c>
      <c r="AA35">
        <f>Van!AW27</f>
        <v>4</v>
      </c>
      <c r="AB35">
        <f>Van!AW28</f>
        <v>5</v>
      </c>
      <c r="AC35">
        <f>Van!AW29</f>
        <v>0</v>
      </c>
      <c r="AD35">
        <f>Van!AW30</f>
        <v>0</v>
      </c>
      <c r="AE35">
        <f>Van!AW31</f>
        <v>0</v>
      </c>
      <c r="AF35">
        <f>Van!AW32</f>
        <v>3</v>
      </c>
      <c r="AG35">
        <f>Van!AW33</f>
        <v>5</v>
      </c>
      <c r="AH35">
        <f>Van!AW34</f>
        <v>0</v>
      </c>
      <c r="AI35">
        <f>Van!AW35</f>
        <v>0</v>
      </c>
      <c r="AJ35">
        <f>Van!AW36</f>
        <v>0</v>
      </c>
      <c r="AK35">
        <f>Van!AW37</f>
        <v>0</v>
      </c>
      <c r="AL35">
        <f>Van!AW38</f>
        <v>0</v>
      </c>
      <c r="AM35">
        <f>Van!AW39</f>
        <v>0</v>
      </c>
      <c r="AN35">
        <f>Van!AW40</f>
        <v>0</v>
      </c>
      <c r="AO35">
        <f>Van!AW41</f>
        <v>0</v>
      </c>
      <c r="AP35">
        <f>Van!AW42</f>
        <v>0</v>
      </c>
      <c r="AQ35">
        <f>Van!AW43</f>
        <v>0</v>
      </c>
      <c r="AR35">
        <f>Van!AW44</f>
        <v>0</v>
      </c>
      <c r="AS35">
        <f>Van!AW45</f>
        <v>0</v>
      </c>
      <c r="AT35">
        <f>Van!AW46</f>
        <v>0</v>
      </c>
      <c r="AU35">
        <f>Van!AW47</f>
        <v>0</v>
      </c>
      <c r="AV35">
        <f>Van!AW48</f>
        <v>0</v>
      </c>
      <c r="AW35">
        <f>Van!AW49</f>
        <v>0</v>
      </c>
      <c r="AX35">
        <f>Van!AW50</f>
        <v>0</v>
      </c>
      <c r="AY35">
        <f>Van!AW51</f>
        <v>0</v>
      </c>
      <c r="AZ35">
        <f>Van!AW52</f>
        <v>0</v>
      </c>
      <c r="BA35">
        <f>Van!AW53</f>
        <v>0</v>
      </c>
      <c r="BB35">
        <f>Van!AW54</f>
        <v>90</v>
      </c>
      <c r="BC35">
        <f>Van!AW55</f>
        <v>90</v>
      </c>
      <c r="BD35">
        <f>Van!AW56</f>
        <v>0</v>
      </c>
      <c r="BE35">
        <f>Van!AW57</f>
        <v>0</v>
      </c>
      <c r="BF35">
        <f>Van!AW58</f>
        <v>0</v>
      </c>
      <c r="BG35">
        <f>Van!AW59</f>
        <v>0</v>
      </c>
      <c r="BH35">
        <f>Van!AW60</f>
        <v>0</v>
      </c>
      <c r="BI35">
        <f>Van!AW61</f>
        <v>0</v>
      </c>
      <c r="BJ35">
        <f>Van!AW62</f>
        <v>0</v>
      </c>
      <c r="BK35">
        <f>Van!AW63</f>
        <v>0</v>
      </c>
      <c r="BL35">
        <f>Van!AW64</f>
        <v>0</v>
      </c>
      <c r="BM35">
        <f>Van!AW65</f>
        <v>0</v>
      </c>
      <c r="BN35">
        <f>Van!AW66</f>
        <v>0</v>
      </c>
      <c r="BO35">
        <f>Van!AW67</f>
        <v>0</v>
      </c>
      <c r="BP35">
        <f>Van!AW68</f>
        <v>0</v>
      </c>
      <c r="BQ35">
        <f>Van!AW69</f>
        <v>0</v>
      </c>
      <c r="BR35">
        <f>Van!AW70</f>
        <v>0</v>
      </c>
      <c r="BS35">
        <f>Van!AW71</f>
        <v>0</v>
      </c>
      <c r="BT35">
        <f>Van!AW72</f>
        <v>0</v>
      </c>
      <c r="BU35">
        <f>Van!AW73</f>
        <v>0</v>
      </c>
      <c r="BV35">
        <f>Van!AW74</f>
        <v>0</v>
      </c>
      <c r="BW35">
        <f>Van!AW75</f>
        <v>0</v>
      </c>
      <c r="BX35">
        <f>Van!AW76</f>
        <v>0</v>
      </c>
      <c r="BY35">
        <f>Van!AW77</f>
        <v>0</v>
      </c>
      <c r="BZ35">
        <f>Van!AW78</f>
        <v>0</v>
      </c>
      <c r="CA35">
        <f>Van!AW79</f>
        <v>0</v>
      </c>
      <c r="CB35">
        <f>Van!AW80</f>
        <v>0</v>
      </c>
      <c r="CC35">
        <f>Van!AW81</f>
        <v>0</v>
      </c>
      <c r="CD35">
        <f>Van!AW82</f>
        <v>0</v>
      </c>
      <c r="CE35">
        <f>Van!AW83</f>
        <v>0</v>
      </c>
      <c r="CF35">
        <f>Van!AW84</f>
        <v>0</v>
      </c>
      <c r="CG35">
        <f>Van!AW85</f>
        <v>0</v>
      </c>
      <c r="CH35">
        <f>Van!AW86</f>
        <v>0</v>
      </c>
      <c r="CI35">
        <f>Van!AW87</f>
        <v>0</v>
      </c>
      <c r="CJ35">
        <f>Van!AW88</f>
        <v>0</v>
      </c>
      <c r="CK35">
        <f>Van!AW89</f>
        <v>0</v>
      </c>
      <c r="CL35">
        <f>Van!AW90</f>
        <v>0</v>
      </c>
      <c r="CM35">
        <f>Van!AW91</f>
        <v>0</v>
      </c>
      <c r="CN35">
        <f>Van!AW92</f>
        <v>0</v>
      </c>
      <c r="CO35">
        <f>Van!AW93</f>
        <v>0</v>
      </c>
      <c r="CP35">
        <f>Van!AW94</f>
        <v>0</v>
      </c>
      <c r="CQ35">
        <f>Van!AW95</f>
        <v>0</v>
      </c>
      <c r="CR35">
        <f>Van!AW96</f>
        <v>0</v>
      </c>
      <c r="CS35">
        <f>Van!AW97</f>
        <v>0</v>
      </c>
      <c r="CT35">
        <f>Van!AW98</f>
        <v>0</v>
      </c>
      <c r="CU35">
        <f>Van!AW99</f>
        <v>0</v>
      </c>
      <c r="CV35">
        <f>Van!AW100</f>
        <v>0</v>
      </c>
      <c r="CW35">
        <f>Van!AW101</f>
        <v>0</v>
      </c>
      <c r="CX35">
        <f>Van!AW102</f>
        <v>0</v>
      </c>
      <c r="CY35">
        <f>Van!AW103</f>
        <v>0</v>
      </c>
      <c r="CZ35">
        <f>Van!AW104</f>
        <v>0</v>
      </c>
      <c r="DA35">
        <f>Van!AW105</f>
        <v>0</v>
      </c>
      <c r="DB35">
        <f>Van!AW106</f>
        <v>0</v>
      </c>
      <c r="DC35">
        <f>Van!AW107</f>
        <v>0</v>
      </c>
      <c r="DD35">
        <f>Van!AW108</f>
        <v>0</v>
      </c>
      <c r="DE35">
        <f>Van!AW109</f>
        <v>0</v>
      </c>
      <c r="DF35">
        <f>Van!AW110</f>
        <v>0</v>
      </c>
      <c r="DG35">
        <f>Van!AW111</f>
        <v>0</v>
      </c>
      <c r="DH35">
        <f>Van!AW112</f>
        <v>0</v>
      </c>
      <c r="DI35">
        <f>Van!AW113</f>
        <v>0</v>
      </c>
      <c r="DJ35">
        <f>Van!AW114</f>
        <v>0</v>
      </c>
      <c r="DK35">
        <f>Van!AW115</f>
        <v>0</v>
      </c>
      <c r="DL35">
        <f>Van!AW116</f>
        <v>0</v>
      </c>
      <c r="DM35">
        <f>Van!AW117</f>
        <v>0</v>
      </c>
      <c r="DN35">
        <f>Van!AW118</f>
        <v>0</v>
      </c>
      <c r="DO35" s="14" t="str">
        <f>VLOOKUP(MID(B35,1,5)*1,InstTyp!A:B,2,FALSE)</f>
        <v xml:space="preserve">Integrerede </v>
      </c>
      <c r="DP35" s="14" t="str">
        <f>VLOOKUP(MID(B35,1,5)*1,InstTyp!A:C,3,FALSE)</f>
        <v>Vanløse/Brønshøj-Husum</v>
      </c>
      <c r="DQ35">
        <f>VLOOKUP(MID(B35,1,5)*1,'InstTyp-2'!E:BQ,7,FALSE)</f>
        <v>60</v>
      </c>
      <c r="DR35">
        <f>VLOOKUP(MID(B35,1,5)*1,'InstTyp-2'!E:BQ,8,FALSE)</f>
        <v>0</v>
      </c>
      <c r="DS35">
        <f>VLOOKUP(MID(B35,1,5)*1,'InstTyp-2'!E:BQ,9,FALSE)</f>
        <v>88</v>
      </c>
      <c r="DT35">
        <f>VLOOKUP(MID(B35,1,5)*1,'InstTyp-2'!E:BQ,10,FALSE)</f>
        <v>0</v>
      </c>
      <c r="DU35">
        <f>VLOOKUP(MID(B35,1,5)*1,'InstTyp-2'!E:BQ,11,FALSE)</f>
        <v>0</v>
      </c>
      <c r="DV35">
        <f>VLOOKUP(MID(B35,1,5)*1,'InstTyp-2'!E:BQ,12,FALSE)</f>
        <v>0</v>
      </c>
      <c r="DW35">
        <f>VLOOKUP(MID(B35,1,5)*1,'InstTyp-2'!E:BQ,13,FALSE)</f>
        <v>0</v>
      </c>
      <c r="DX35">
        <f>VLOOKUP(MID(B35,1,5)*1,'InstTyp-2'!E:BQ,14,FALSE)</f>
        <v>0</v>
      </c>
      <c r="DY35">
        <f>VLOOKUP(MID(B35,1,5)*1,'InstTyp-2'!E:BQ,15,FALSE)</f>
        <v>0</v>
      </c>
      <c r="DZ35">
        <f>VLOOKUP(MID(B35,1,5)*1,'InstTyp-2'!E:BQ,16,FALSE)</f>
        <v>0</v>
      </c>
      <c r="EA35">
        <f>VLOOKUP(MID(B35,1,5)*1,'InstTyp-2'!E:BQ,17,FALSE)</f>
        <v>0</v>
      </c>
      <c r="EB35">
        <f>VLOOKUP(MID(B35,1,5)*1,'InstTyp-2'!E:BQ,18,FALSE)</f>
        <v>0</v>
      </c>
      <c r="EC35">
        <f>VLOOKUP(MID(B35,1,5)*1,'InstTyp-2'!E:BQ,19,FALSE)</f>
        <v>0</v>
      </c>
      <c r="ED35">
        <f>VLOOKUP(MID(B35,1,5)*1,'InstTyp-2'!E:BQ,20,FALSE)</f>
        <v>0</v>
      </c>
      <c r="EE35" s="195">
        <f>VLOOKUP(MID(B35,1,5)*1,'Forplejning 2008'!A:C,3,FALSE)</f>
        <v>399509.46</v>
      </c>
      <c r="EF35" t="str">
        <f t="shared" si="0"/>
        <v>37225</v>
      </c>
      <c r="EG35" t="str">
        <f t="shared" si="1"/>
        <v/>
      </c>
      <c r="EH35">
        <f t="shared" si="2"/>
        <v>0</v>
      </c>
      <c r="EI35">
        <f t="shared" si="3"/>
        <v>0</v>
      </c>
      <c r="EJ35" t="str">
        <f>VLOOKUP(B35,Rekruttering!A:F,2,FALSE)</f>
        <v>Ja</v>
      </c>
      <c r="EK35">
        <f>VLOOKUP(B35,Rekruttering!A:F,3,FALSE)</f>
        <v>32</v>
      </c>
      <c r="EL35">
        <f>VLOOKUP(B35,Rekruttering!A:F,4,FALSE)</f>
        <v>0</v>
      </c>
      <c r="EM35">
        <f>VLOOKUP(B35,Rekruttering!A:F,5,FALSE)</f>
        <v>0</v>
      </c>
      <c r="EN35" t="str">
        <f>VLOOKUP(B35,Rekruttering!A:F,6,FALSE)</f>
        <v>Ja</v>
      </c>
    </row>
    <row r="36" spans="1:144">
      <c r="A36" s="14" t="str">
        <f>Van!CA1</f>
        <v>x</v>
      </c>
      <c r="B36" s="21">
        <f>Van!CA2</f>
        <v>37519</v>
      </c>
      <c r="C36" t="str">
        <f>Van!CA3</f>
        <v>Børnehuset Bystævneparken</v>
      </c>
      <c r="D36" t="str">
        <f>Van!CA4</f>
        <v>Vanløse/Brønshøj-Husum</v>
      </c>
      <c r="E36" t="str">
        <f>Van!CA5</f>
        <v>Bystævneparken 4</v>
      </c>
      <c r="F36">
        <f>Van!CA6</f>
        <v>2700</v>
      </c>
      <c r="G36" t="str">
        <f>Van!CA7</f>
        <v>Brønshøj</v>
      </c>
      <c r="H36" t="str">
        <f>Van!CA8</f>
        <v>38 60 00 68</v>
      </c>
      <c r="I36" t="str">
        <f>Van!CA9</f>
        <v>37519@buf.kk.dk</v>
      </c>
      <c r="J36" t="str">
        <f>Van!CA10</f>
        <v>Johnny Christensen</v>
      </c>
      <c r="K36">
        <f>Van!CA11</f>
        <v>38606595</v>
      </c>
      <c r="L36">
        <f>Van!CA12</f>
        <v>0</v>
      </c>
      <c r="M36" t="str">
        <f>Van!CA13</f>
        <v>37519@buf.kk.dk</v>
      </c>
      <c r="N36">
        <f>Van!CA14</f>
        <v>0</v>
      </c>
      <c r="O36">
        <f>Van!CA15</f>
        <v>14</v>
      </c>
      <c r="P36">
        <f>Van!CA16</f>
        <v>0</v>
      </c>
      <c r="Q36">
        <f>Van!CA17</f>
        <v>44</v>
      </c>
      <c r="R36">
        <f>Van!CA18</f>
        <v>0</v>
      </c>
      <c r="S36">
        <f>Van!CA19</f>
        <v>0</v>
      </c>
      <c r="T36">
        <f>Van!CA20</f>
        <v>0</v>
      </c>
      <c r="U36">
        <f>Van!CA21</f>
        <v>0</v>
      </c>
      <c r="V36" t="str">
        <f>Van!CA22</f>
        <v>nej</v>
      </c>
      <c r="W36">
        <f>Van!CA23</f>
        <v>0</v>
      </c>
      <c r="X36">
        <f>Van!CA24</f>
        <v>0</v>
      </c>
      <c r="Y36">
        <f>Van!CA25</f>
        <v>5</v>
      </c>
      <c r="Z36">
        <f>Van!CA26</f>
        <v>5</v>
      </c>
      <c r="AA36">
        <f>Van!CA27</f>
        <v>5</v>
      </c>
      <c r="AB36">
        <f>Van!CA28</f>
        <v>5</v>
      </c>
      <c r="AC36">
        <f>Van!CA29</f>
        <v>0</v>
      </c>
      <c r="AD36">
        <f>Van!CA30</f>
        <v>5</v>
      </c>
      <c r="AE36">
        <f>Van!CA31</f>
        <v>0</v>
      </c>
      <c r="AF36">
        <f>Van!CA32</f>
        <v>0</v>
      </c>
      <c r="AG36">
        <f>Van!CA33</f>
        <v>5</v>
      </c>
      <c r="AH36">
        <f>Van!CA34</f>
        <v>0</v>
      </c>
      <c r="AI36">
        <f>Van!CA35</f>
        <v>90000</v>
      </c>
      <c r="AJ36">
        <f>Van!CA36</f>
        <v>0</v>
      </c>
      <c r="AK36">
        <f>Van!CA37</f>
        <v>0</v>
      </c>
      <c r="AL36" t="str">
        <f>Van!CA38</f>
        <v>ja</v>
      </c>
      <c r="AM36">
        <f>Van!CA39</f>
        <v>0</v>
      </c>
      <c r="AN36" t="str">
        <f>Van!CA40</f>
        <v>Gillinere</v>
      </c>
      <c r="AO36">
        <f>Van!CA41</f>
        <v>1989</v>
      </c>
      <c r="AP36">
        <f>Van!CA42</f>
        <v>32</v>
      </c>
      <c r="AQ36">
        <f>Van!CA43</f>
        <v>0</v>
      </c>
      <c r="AR36" t="str">
        <f>Van!CA44</f>
        <v>ufaglært</v>
      </c>
      <c r="AS36">
        <f>Van!CA45</f>
        <v>0</v>
      </c>
      <c r="AT36" t="str">
        <f>Van!CA46</f>
        <v>hygiejne</v>
      </c>
      <c r="AU36">
        <f>Van!CA47</f>
        <v>0</v>
      </c>
      <c r="AV36">
        <f>Van!CA48</f>
        <v>0</v>
      </c>
      <c r="AW36">
        <f>Van!CA49</f>
        <v>0</v>
      </c>
      <c r="AX36">
        <f>Van!CA50</f>
        <v>0</v>
      </c>
      <c r="AY36">
        <f>Van!CA51</f>
        <v>0</v>
      </c>
      <c r="AZ36">
        <f>Van!CA52</f>
        <v>0</v>
      </c>
      <c r="BA36">
        <f>Van!CA53</f>
        <v>0</v>
      </c>
      <c r="BB36">
        <f>Van!CA54</f>
        <v>92</v>
      </c>
      <c r="BC36">
        <f>Van!CA55</f>
        <v>92</v>
      </c>
      <c r="BD36">
        <f>Van!CA56</f>
        <v>1</v>
      </c>
      <c r="BE36">
        <f>Van!CA57</f>
        <v>1</v>
      </c>
      <c r="BF36" t="str">
        <f>Van!CA58</f>
        <v>ja</v>
      </c>
      <c r="BG36" t="str">
        <f>Van!CA59</f>
        <v>nej</v>
      </c>
      <c r="BH36" t="str">
        <f>Van!CA60</f>
        <v>nej</v>
      </c>
      <c r="BI36" t="str">
        <f>Van!CA61</f>
        <v>ja</v>
      </c>
      <c r="BJ36">
        <f>Van!CA62</f>
        <v>0</v>
      </c>
      <c r="BK36" t="str">
        <f>Van!CA63</f>
        <v>ja</v>
      </c>
      <c r="BL36">
        <f>Van!CA64</f>
        <v>0</v>
      </c>
      <c r="BM36" t="str">
        <f>Van!CA65</f>
        <v>ja</v>
      </c>
      <c r="BN36">
        <f>Van!CA66</f>
        <v>0</v>
      </c>
      <c r="BO36" t="str">
        <f>Van!CA67</f>
        <v>ja</v>
      </c>
      <c r="BP36">
        <f>Van!CA68</f>
        <v>0</v>
      </c>
      <c r="BQ36">
        <f>Van!CA69</f>
        <v>0</v>
      </c>
      <c r="BR36" t="str">
        <f>Van!CA70</f>
        <v>produktionskøkken</v>
      </c>
      <c r="BS36" t="str">
        <f>Van!CA71</f>
        <v>Nej</v>
      </c>
      <c r="BT36">
        <f>Van!CA72</f>
        <v>0</v>
      </c>
      <c r="BU36">
        <f>Van!CA73</f>
        <v>0</v>
      </c>
      <c r="BV36">
        <f>Van!CA74</f>
        <v>0</v>
      </c>
      <c r="BW36" t="str">
        <f>Van!CA75</f>
        <v>to nye køleskabe og en ovn</v>
      </c>
      <c r="BX36">
        <f>Van!CA76</f>
        <v>0</v>
      </c>
      <c r="BY36">
        <f>Van!CA77</f>
        <v>0</v>
      </c>
      <c r="BZ36">
        <f>Van!CA78</f>
        <v>0</v>
      </c>
      <c r="CA36" t="str">
        <f>Van!CA79</f>
        <v>Overvejer at få maden fra centralkøkkenet Bystævneparken</v>
      </c>
      <c r="CB36">
        <f>Van!CA80</f>
        <v>0</v>
      </c>
      <c r="CC36">
        <f>Van!CA81</f>
        <v>0</v>
      </c>
      <c r="CD36">
        <f>Van!CA82</f>
        <v>0</v>
      </c>
      <c r="CE36">
        <f>Van!CA83</f>
        <v>0</v>
      </c>
      <c r="CF36">
        <f>Van!CA84</f>
        <v>0</v>
      </c>
      <c r="CG36">
        <f>Van!CA85</f>
        <v>0</v>
      </c>
      <c r="CH36">
        <f>Van!CA86</f>
        <v>0</v>
      </c>
      <c r="CI36">
        <f>Van!CA87</f>
        <v>0</v>
      </c>
      <c r="CJ36">
        <f>Van!CA88</f>
        <v>0</v>
      </c>
      <c r="CK36">
        <f>Van!CA89</f>
        <v>1</v>
      </c>
      <c r="CL36">
        <f>Van!CA90</f>
        <v>4</v>
      </c>
      <c r="CM36">
        <f>Van!CA91</f>
        <v>0</v>
      </c>
      <c r="CN36">
        <f>Van!CA92</f>
        <v>1</v>
      </c>
      <c r="CO36">
        <f>Van!CA93</f>
        <v>0</v>
      </c>
      <c r="CP36">
        <f>Van!CA94</f>
        <v>0</v>
      </c>
      <c r="CQ36">
        <f>Van!CA95</f>
        <v>0</v>
      </c>
      <c r="CR36">
        <f>Van!CA96</f>
        <v>0</v>
      </c>
      <c r="CS36">
        <f>Van!CA97</f>
        <v>1</v>
      </c>
      <c r="CT36">
        <f>Van!CA98</f>
        <v>0</v>
      </c>
      <c r="CU36">
        <f>Van!CA99</f>
        <v>1</v>
      </c>
      <c r="CV36">
        <f>Van!CA100</f>
        <v>0</v>
      </c>
      <c r="CW36">
        <f>Van!CA101</f>
        <v>0</v>
      </c>
      <c r="CX36">
        <f>Van!CA102</f>
        <v>1</v>
      </c>
      <c r="CY36">
        <f>Van!CA103</f>
        <v>0</v>
      </c>
      <c r="CZ36">
        <f>Van!CA104</f>
        <v>0</v>
      </c>
      <c r="DA36">
        <f>Van!CA105</f>
        <v>0</v>
      </c>
      <c r="DB36">
        <f>Van!CA106</f>
        <v>1</v>
      </c>
      <c r="DC36">
        <f>Van!CA107</f>
        <v>3</v>
      </c>
      <c r="DD36" t="str">
        <f>Van!CA108</f>
        <v>Brønnum</v>
      </c>
      <c r="DE36">
        <f>Van!CA109</f>
        <v>2</v>
      </c>
      <c r="DF36">
        <f>Van!CA110</f>
        <v>0</v>
      </c>
      <c r="DG36">
        <f>Van!CA111</f>
        <v>0</v>
      </c>
      <c r="DH36">
        <f>Van!CA112</f>
        <v>0</v>
      </c>
      <c r="DI36" t="str">
        <f>Van!CA113</f>
        <v>ja</v>
      </c>
      <c r="DJ36" t="str">
        <f>Van!CA114</f>
        <v>nej</v>
      </c>
      <c r="DK36">
        <f>Van!CA115</f>
        <v>1</v>
      </c>
      <c r="DL36" t="str">
        <f>Van!CA116</f>
        <v>Begrænset</v>
      </c>
      <c r="DM36">
        <f>Van!CA117</f>
        <v>0</v>
      </c>
      <c r="DN36">
        <f>Van!CA118</f>
        <v>0</v>
      </c>
      <c r="DO36" s="14" t="str">
        <f>VLOOKUP(MID(B36,1,5)*1,InstTyp!A:B,2,FALSE)</f>
        <v xml:space="preserve">Integrerede </v>
      </c>
      <c r="DP36" s="14" t="str">
        <f>VLOOKUP(MID(B36,1,5)*1,InstTyp!A:C,3,FALSE)</f>
        <v>Vanløse/Brønshøj-Husum</v>
      </c>
      <c r="DQ36">
        <f>VLOOKUP(MID(B36,1,5)*1,'InstTyp-2'!E:BQ,7,FALSE)</f>
        <v>14</v>
      </c>
      <c r="DR36">
        <f>VLOOKUP(MID(B36,1,5)*1,'InstTyp-2'!E:BQ,8,FALSE)</f>
        <v>0</v>
      </c>
      <c r="DS36">
        <f>VLOOKUP(MID(B36,1,5)*1,'InstTyp-2'!E:BQ,9,FALSE)</f>
        <v>44</v>
      </c>
      <c r="DT36">
        <f>VLOOKUP(MID(B36,1,5)*1,'InstTyp-2'!E:BQ,10,FALSE)</f>
        <v>0</v>
      </c>
      <c r="DU36">
        <f>VLOOKUP(MID(B36,1,5)*1,'InstTyp-2'!E:BQ,11,FALSE)</f>
        <v>0</v>
      </c>
      <c r="DV36">
        <f>VLOOKUP(MID(B36,1,5)*1,'InstTyp-2'!E:BQ,12,FALSE)</f>
        <v>0</v>
      </c>
      <c r="DW36">
        <f>VLOOKUP(MID(B36,1,5)*1,'InstTyp-2'!E:BQ,13,FALSE)</f>
        <v>0</v>
      </c>
      <c r="DX36">
        <f>VLOOKUP(MID(B36,1,5)*1,'InstTyp-2'!E:BQ,14,FALSE)</f>
        <v>0</v>
      </c>
      <c r="DY36">
        <f>VLOOKUP(MID(B36,1,5)*1,'InstTyp-2'!E:BQ,15,FALSE)</f>
        <v>0</v>
      </c>
      <c r="DZ36">
        <f>VLOOKUP(MID(B36,1,5)*1,'InstTyp-2'!E:BQ,16,FALSE)</f>
        <v>0</v>
      </c>
      <c r="EA36">
        <f>VLOOKUP(MID(B36,1,5)*1,'InstTyp-2'!E:BQ,17,FALSE)</f>
        <v>0</v>
      </c>
      <c r="EB36">
        <f>VLOOKUP(MID(B36,1,5)*1,'InstTyp-2'!E:BQ,18,FALSE)</f>
        <v>0</v>
      </c>
      <c r="EC36">
        <f>VLOOKUP(MID(B36,1,5)*1,'InstTyp-2'!E:BQ,19,FALSE)</f>
        <v>0</v>
      </c>
      <c r="ED36">
        <f>VLOOKUP(MID(B36,1,5)*1,'InstTyp-2'!E:BQ,20,FALSE)</f>
        <v>0</v>
      </c>
      <c r="EE36" s="195">
        <f>VLOOKUP(MID(B36,1,5)*1,'Forplejning 2008'!A:C,3,FALSE)</f>
        <v>104998.56</v>
      </c>
      <c r="EF36" t="str">
        <f t="shared" si="0"/>
        <v>37519</v>
      </c>
      <c r="EG36" t="str">
        <f t="shared" si="1"/>
        <v/>
      </c>
      <c r="EH36">
        <f t="shared" si="2"/>
        <v>0</v>
      </c>
      <c r="EI36">
        <f t="shared" si="3"/>
        <v>0</v>
      </c>
      <c r="EJ36" t="e">
        <f>VLOOKUP(B36,Rekruttering!A:F,2,FALSE)</f>
        <v>#N/A</v>
      </c>
      <c r="EK36" t="e">
        <f>VLOOKUP(B36,Rekruttering!A:F,3,FALSE)</f>
        <v>#N/A</v>
      </c>
      <c r="EL36" t="e">
        <f>VLOOKUP(B36,Rekruttering!A:F,4,FALSE)</f>
        <v>#N/A</v>
      </c>
      <c r="EM36" t="e">
        <f>VLOOKUP(B36,Rekruttering!A:F,5,FALSE)</f>
        <v>#N/A</v>
      </c>
      <c r="EN36" t="e">
        <f>VLOOKUP(B36,Rekruttering!A:F,6,FALSE)</f>
        <v>#N/A</v>
      </c>
    </row>
    <row r="37" spans="1:144">
      <c r="A37" s="14">
        <f>Øst!AW1</f>
        <v>0</v>
      </c>
      <c r="B37" s="21">
        <f>Øst!AW2</f>
        <v>37389</v>
      </c>
      <c r="C37" t="str">
        <f>Øst!AW3</f>
        <v>Grantofte Fredensgården</v>
      </c>
      <c r="D37" t="str">
        <f>Øst!AW4</f>
        <v>Østerbro</v>
      </c>
      <c r="E37" t="str">
        <f>Øst!AW5</f>
        <v>Ryesgade 62</v>
      </c>
      <c r="F37">
        <f>Øst!AW6</f>
        <v>2950</v>
      </c>
      <c r="G37" t="str">
        <f>Øst!AW7</f>
        <v>Vedbæk</v>
      </c>
      <c r="H37" t="str">
        <f>Øst!AW8</f>
        <v>45 89 04 24</v>
      </c>
      <c r="I37" t="str">
        <f>Øst!AW9</f>
        <v>37389@buf.kk.dk</v>
      </c>
      <c r="J37" t="str">
        <f>Øst!AW10</f>
        <v>Anne Stau Jensen</v>
      </c>
      <c r="K37">
        <f>Øst!AW11</f>
        <v>33116425</v>
      </c>
      <c r="L37">
        <f>Øst!AW12</f>
        <v>42890424</v>
      </c>
      <c r="M37" t="str">
        <f>Øst!AW13</f>
        <v>37389@buf.kk.dk</v>
      </c>
      <c r="N37">
        <f>Øst!AW14</f>
        <v>0</v>
      </c>
      <c r="O37">
        <f>Øst!AW15</f>
        <v>0</v>
      </c>
      <c r="P37">
        <f>Øst!AW16</f>
        <v>0</v>
      </c>
      <c r="Q37">
        <f>Øst!AW17</f>
        <v>0</v>
      </c>
      <c r="R37">
        <f>Øst!AW18</f>
        <v>0</v>
      </c>
      <c r="S37">
        <f>Øst!AW19</f>
        <v>0</v>
      </c>
      <c r="T37">
        <f>Øst!AW20</f>
        <v>0</v>
      </c>
      <c r="U37">
        <f>Øst!AW21</f>
        <v>0</v>
      </c>
      <c r="V37">
        <f>Øst!AW22</f>
        <v>0</v>
      </c>
      <c r="W37">
        <f>Øst!AW23</f>
        <v>0</v>
      </c>
      <c r="X37">
        <f>Øst!AW24</f>
        <v>0</v>
      </c>
      <c r="Y37">
        <f>Øst!AW25</f>
        <v>0</v>
      </c>
      <c r="Z37">
        <f>Øst!AW26</f>
        <v>0</v>
      </c>
      <c r="AA37">
        <f>Øst!AW27</f>
        <v>5</v>
      </c>
      <c r="AB37">
        <f>Øst!AW28</f>
        <v>5</v>
      </c>
      <c r="AC37">
        <f>Øst!AW29</f>
        <v>0</v>
      </c>
      <c r="AD37">
        <f>Øst!AW30</f>
        <v>0</v>
      </c>
      <c r="AE37">
        <f>Øst!AW31</f>
        <v>0</v>
      </c>
      <c r="AF37">
        <f>Øst!AW32</f>
        <v>3</v>
      </c>
      <c r="AG37">
        <f>Øst!AW33</f>
        <v>0</v>
      </c>
      <c r="AH37">
        <f>Øst!AW34</f>
        <v>0</v>
      </c>
      <c r="AI37">
        <f>Øst!AW35</f>
        <v>80000</v>
      </c>
      <c r="AJ37">
        <f>Øst!AW36</f>
        <v>44000</v>
      </c>
      <c r="AK37">
        <f>Øst!AW37</f>
        <v>0</v>
      </c>
      <c r="AL37">
        <f>Øst!AW38</f>
        <v>0</v>
      </c>
      <c r="AM37">
        <f>Øst!AW39</f>
        <v>0</v>
      </c>
      <c r="AN37">
        <f>Øst!AW40</f>
        <v>0</v>
      </c>
      <c r="AO37">
        <f>Øst!AW41</f>
        <v>0</v>
      </c>
      <c r="AP37">
        <f>Øst!AW42</f>
        <v>0</v>
      </c>
      <c r="AQ37">
        <f>Øst!AW43</f>
        <v>0</v>
      </c>
      <c r="AR37">
        <f>Øst!AW44</f>
        <v>0</v>
      </c>
      <c r="AS37">
        <f>Øst!AW45</f>
        <v>0</v>
      </c>
      <c r="AT37">
        <f>Øst!AW46</f>
        <v>0</v>
      </c>
      <c r="AU37">
        <f>Øst!AW47</f>
        <v>0</v>
      </c>
      <c r="AV37">
        <f>Øst!AW48</f>
        <v>0</v>
      </c>
      <c r="AW37">
        <f>Øst!AW49</f>
        <v>0</v>
      </c>
      <c r="AX37">
        <f>Øst!AW50</f>
        <v>0</v>
      </c>
      <c r="AY37">
        <f>Øst!AW51</f>
        <v>0</v>
      </c>
      <c r="AZ37">
        <f>Øst!AW52</f>
        <v>0</v>
      </c>
      <c r="BA37">
        <f>Øst!AW53</f>
        <v>0</v>
      </c>
      <c r="BB37">
        <f>Øst!AW54</f>
        <v>80</v>
      </c>
      <c r="BC37">
        <f>Øst!AW55</f>
        <v>75</v>
      </c>
      <c r="BD37">
        <f>Øst!AW56</f>
        <v>0</v>
      </c>
      <c r="BE37">
        <f>Øst!AW57</f>
        <v>0</v>
      </c>
      <c r="BF37">
        <f>Øst!AW58</f>
        <v>0</v>
      </c>
      <c r="BG37">
        <f>Øst!AW59</f>
        <v>0</v>
      </c>
      <c r="BH37">
        <f>Øst!AW60</f>
        <v>0</v>
      </c>
      <c r="BI37">
        <f>Øst!AW61</f>
        <v>0</v>
      </c>
      <c r="BJ37">
        <f>Øst!AW62</f>
        <v>0</v>
      </c>
      <c r="BK37">
        <f>Øst!AW63</f>
        <v>0</v>
      </c>
      <c r="BL37">
        <f>Øst!AW64</f>
        <v>0</v>
      </c>
      <c r="BM37">
        <f>Øst!AW65</f>
        <v>0</v>
      </c>
      <c r="BN37">
        <f>Øst!AW66</f>
        <v>0</v>
      </c>
      <c r="BO37">
        <f>Øst!AW67</f>
        <v>0</v>
      </c>
      <c r="BP37">
        <f>Øst!AW68</f>
        <v>0</v>
      </c>
      <c r="BQ37">
        <f>Øst!AW69</f>
        <v>0</v>
      </c>
      <c r="BR37">
        <f>Øst!AW70</f>
        <v>0</v>
      </c>
      <c r="BS37">
        <f>Øst!AW71</f>
        <v>0</v>
      </c>
      <c r="BT37">
        <f>Øst!AW72</f>
        <v>0</v>
      </c>
      <c r="BU37">
        <f>Øst!AW73</f>
        <v>0</v>
      </c>
      <c r="BV37">
        <f>Øst!AW74</f>
        <v>0</v>
      </c>
      <c r="BW37">
        <f>Øst!AW75</f>
        <v>0</v>
      </c>
      <c r="BX37">
        <f>Øst!AW76</f>
        <v>0</v>
      </c>
      <c r="BY37">
        <f>Øst!AW77</f>
        <v>0</v>
      </c>
      <c r="BZ37">
        <f>Øst!AW78</f>
        <v>0</v>
      </c>
      <c r="CA37">
        <f>Øst!AW79</f>
        <v>0</v>
      </c>
      <c r="CB37">
        <f>Øst!AW80</f>
        <v>0</v>
      </c>
      <c r="CC37">
        <f>Øst!AW81</f>
        <v>0</v>
      </c>
      <c r="CD37">
        <f>Øst!AW82</f>
        <v>0</v>
      </c>
      <c r="CE37">
        <f>Øst!AW83</f>
        <v>0</v>
      </c>
      <c r="CF37">
        <f>Øst!AW84</f>
        <v>0</v>
      </c>
      <c r="CG37">
        <f>Øst!AW85</f>
        <v>0</v>
      </c>
      <c r="CH37">
        <f>Øst!AW86</f>
        <v>0</v>
      </c>
      <c r="CI37">
        <f>Øst!AW87</f>
        <v>0</v>
      </c>
      <c r="CJ37">
        <f>Øst!AW88</f>
        <v>0</v>
      </c>
      <c r="CK37">
        <f>Øst!AW89</f>
        <v>0</v>
      </c>
      <c r="CL37">
        <f>Øst!AW90</f>
        <v>0</v>
      </c>
      <c r="CM37">
        <f>Øst!AW91</f>
        <v>0</v>
      </c>
      <c r="CN37">
        <f>Øst!AW92</f>
        <v>0</v>
      </c>
      <c r="CO37">
        <f>Øst!AW93</f>
        <v>0</v>
      </c>
      <c r="CP37">
        <f>Øst!AW94</f>
        <v>0</v>
      </c>
      <c r="CQ37">
        <f>Øst!AW95</f>
        <v>0</v>
      </c>
      <c r="CR37">
        <f>Øst!AW96</f>
        <v>0</v>
      </c>
      <c r="CS37">
        <f>Øst!AW97</f>
        <v>0</v>
      </c>
      <c r="CT37">
        <f>Øst!AW98</f>
        <v>0</v>
      </c>
      <c r="CU37">
        <f>Øst!AW99</f>
        <v>0</v>
      </c>
      <c r="CV37">
        <f>Øst!AW100</f>
        <v>0</v>
      </c>
      <c r="CW37">
        <f>Øst!AW101</f>
        <v>0</v>
      </c>
      <c r="CX37">
        <f>Øst!AW102</f>
        <v>0</v>
      </c>
      <c r="CY37">
        <f>Øst!AW103</f>
        <v>0</v>
      </c>
      <c r="CZ37">
        <f>Øst!AW104</f>
        <v>0</v>
      </c>
      <c r="DA37">
        <f>Øst!AW105</f>
        <v>0</v>
      </c>
      <c r="DB37">
        <f>Øst!AW106</f>
        <v>0</v>
      </c>
      <c r="DC37">
        <f>Øst!AW107</f>
        <v>0</v>
      </c>
      <c r="DD37">
        <f>Øst!AW108</f>
        <v>0</v>
      </c>
      <c r="DE37">
        <f>Øst!AW109</f>
        <v>0</v>
      </c>
      <c r="DF37">
        <f>Øst!AW110</f>
        <v>0</v>
      </c>
      <c r="DG37">
        <f>Øst!AW111</f>
        <v>0</v>
      </c>
      <c r="DH37">
        <f>Øst!AW112</f>
        <v>0</v>
      </c>
      <c r="DI37">
        <f>Øst!AW113</f>
        <v>0</v>
      </c>
      <c r="DJ37">
        <f>Øst!AW114</f>
        <v>0</v>
      </c>
      <c r="DK37">
        <f>Øst!AW115</f>
        <v>0</v>
      </c>
      <c r="DL37">
        <f>Øst!AW116</f>
        <v>0</v>
      </c>
      <c r="DM37">
        <f>Øst!AW117</f>
        <v>0</v>
      </c>
      <c r="DN37">
        <f>Øst!AW118</f>
        <v>0</v>
      </c>
      <c r="DO37" s="14" t="str">
        <f>VLOOKUP(MID(B37,1,5)*1,InstTyp!A:B,2,FALSE)</f>
        <v xml:space="preserve">Integrerede </v>
      </c>
      <c r="DP37" s="14" t="str">
        <f>VLOOKUP(MID(B37,1,5)*1,InstTyp!A:C,3,FALSE)</f>
        <v>Østerbro</v>
      </c>
      <c r="DQ37">
        <f>VLOOKUP(MID(B37,1,5)*1,'InstTyp-2'!E:BQ,7,FALSE)</f>
        <v>22</v>
      </c>
      <c r="DR37">
        <f>VLOOKUP(MID(B37,1,5)*1,'InstTyp-2'!E:BQ,8,FALSE)</f>
        <v>0</v>
      </c>
      <c r="DS37">
        <f>VLOOKUP(MID(B37,1,5)*1,'InstTyp-2'!E:BQ,9,FALSE)</f>
        <v>33</v>
      </c>
      <c r="DT37">
        <f>VLOOKUP(MID(B37,1,5)*1,'InstTyp-2'!E:BQ,10,FALSE)</f>
        <v>0</v>
      </c>
      <c r="DU37">
        <f>VLOOKUP(MID(B37,1,5)*1,'InstTyp-2'!E:BQ,11,FALSE)</f>
        <v>0</v>
      </c>
      <c r="DV37">
        <f>VLOOKUP(MID(B37,1,5)*1,'InstTyp-2'!E:BQ,12,FALSE)</f>
        <v>0</v>
      </c>
      <c r="DW37">
        <f>VLOOKUP(MID(B37,1,5)*1,'InstTyp-2'!E:BQ,13,FALSE)</f>
        <v>0</v>
      </c>
      <c r="DX37">
        <f>VLOOKUP(MID(B37,1,5)*1,'InstTyp-2'!E:BQ,14,FALSE)</f>
        <v>0</v>
      </c>
      <c r="DY37">
        <f>VLOOKUP(MID(B37,1,5)*1,'InstTyp-2'!E:BQ,15,FALSE)</f>
        <v>0</v>
      </c>
      <c r="DZ37">
        <f>VLOOKUP(MID(B37,1,5)*1,'InstTyp-2'!E:BQ,16,FALSE)</f>
        <v>0</v>
      </c>
      <c r="EA37">
        <f>VLOOKUP(MID(B37,1,5)*1,'InstTyp-2'!E:BQ,17,FALSE)</f>
        <v>0</v>
      </c>
      <c r="EB37">
        <f>VLOOKUP(MID(B37,1,5)*1,'InstTyp-2'!E:BQ,18,FALSE)</f>
        <v>0</v>
      </c>
      <c r="EC37">
        <f>VLOOKUP(MID(B37,1,5)*1,'InstTyp-2'!E:BQ,19,FALSE)</f>
        <v>0</v>
      </c>
      <c r="ED37">
        <f>VLOOKUP(MID(B37,1,5)*1,'InstTyp-2'!E:BQ,20,FALSE)</f>
        <v>0</v>
      </c>
      <c r="EE37" s="195">
        <f>VLOOKUP(MID(B37,1,5)*1,'Forplejning 2008'!A:C,3,FALSE)</f>
        <v>90629.56</v>
      </c>
      <c r="EF37" t="str">
        <f t="shared" si="0"/>
        <v>37389</v>
      </c>
      <c r="EG37" t="str">
        <f t="shared" si="1"/>
        <v/>
      </c>
      <c r="EH37">
        <f t="shared" si="2"/>
        <v>0</v>
      </c>
      <c r="EI37">
        <f t="shared" si="3"/>
        <v>0</v>
      </c>
      <c r="EJ37" t="e">
        <f>VLOOKUP(B37,Rekruttering!A:F,2,FALSE)</f>
        <v>#N/A</v>
      </c>
      <c r="EK37" t="e">
        <f>VLOOKUP(B37,Rekruttering!A:F,3,FALSE)</f>
        <v>#N/A</v>
      </c>
      <c r="EL37" t="e">
        <f>VLOOKUP(B37,Rekruttering!A:F,4,FALSE)</f>
        <v>#N/A</v>
      </c>
      <c r="EM37" t="e">
        <f>VLOOKUP(B37,Rekruttering!A:F,5,FALSE)</f>
        <v>#N/A</v>
      </c>
      <c r="EN37" t="e">
        <f>VLOOKUP(B37,Rekruttering!A:F,6,FALSE)</f>
        <v>#N/A</v>
      </c>
    </row>
    <row r="38" spans="1:144">
      <c r="A38" s="14" t="str">
        <f>Øst!BC1</f>
        <v>x</v>
      </c>
      <c r="B38" s="21">
        <f>Øst!BC2</f>
        <v>37442</v>
      </c>
      <c r="C38" t="str">
        <f>Øst!BC3</f>
        <v>Mågodtland</v>
      </c>
      <c r="D38" t="str">
        <f>Øst!BC4</f>
        <v>Østerbro</v>
      </c>
      <c r="E38" t="str">
        <f>Øst!BC5</f>
        <v>Odensegade 14</v>
      </c>
      <c r="F38">
        <f>Øst!BC6</f>
        <v>2100</v>
      </c>
      <c r="G38" t="str">
        <f>Øst!BC7</f>
        <v>København Ø</v>
      </c>
      <c r="H38" t="str">
        <f>Øst!BC8</f>
        <v>35 25 47 00</v>
      </c>
      <c r="I38" t="str">
        <f>Øst!BC9</f>
        <v>37442@buf.kk.dk</v>
      </c>
      <c r="J38" t="str">
        <f>Øst!BC10</f>
        <v>Flemming Klysner Nielsen</v>
      </c>
      <c r="K38">
        <f>Øst!BC11</f>
        <v>0</v>
      </c>
      <c r="L38">
        <f>Øst!BC12</f>
        <v>0</v>
      </c>
      <c r="M38" t="str">
        <f>Øst!BC13</f>
        <v>37442@buf.kk.dk</v>
      </c>
      <c r="N38">
        <f>Øst!BC14</f>
        <v>0</v>
      </c>
      <c r="O38">
        <f>Øst!BC15</f>
        <v>72</v>
      </c>
      <c r="P38">
        <f>Øst!BC16</f>
        <v>0</v>
      </c>
      <c r="Q38">
        <f>Øst!BC17</f>
        <v>72</v>
      </c>
      <c r="R38">
        <f>Øst!BC18</f>
        <v>0</v>
      </c>
      <c r="S38">
        <f>Øst!BC19</f>
        <v>0</v>
      </c>
      <c r="T38">
        <f>Øst!BC20</f>
        <v>0</v>
      </c>
      <c r="U38">
        <f>Øst!BC21</f>
        <v>0</v>
      </c>
      <c r="V38" t="str">
        <f>Øst!BC22</f>
        <v>Nej</v>
      </c>
      <c r="W38">
        <f>Øst!BC23</f>
        <v>0</v>
      </c>
      <c r="X38">
        <f>Øst!BC24</f>
        <v>0</v>
      </c>
      <c r="Y38">
        <f>Øst!BC25</f>
        <v>5</v>
      </c>
      <c r="Z38">
        <f>Øst!BC26</f>
        <v>5</v>
      </c>
      <c r="AA38">
        <f>Øst!BC27</f>
        <v>5</v>
      </c>
      <c r="AB38">
        <f>Øst!BC28</f>
        <v>5</v>
      </c>
      <c r="AC38">
        <f>Øst!BC29</f>
        <v>0</v>
      </c>
      <c r="AD38">
        <f>Øst!BC30</f>
        <v>5</v>
      </c>
      <c r="AE38">
        <f>Øst!BC31</f>
        <v>0</v>
      </c>
      <c r="AF38">
        <f>Øst!BC32</f>
        <v>0</v>
      </c>
      <c r="AG38">
        <f>Øst!BC33</f>
        <v>5</v>
      </c>
      <c r="AH38">
        <f>Øst!BC34</f>
        <v>0</v>
      </c>
      <c r="AI38">
        <f>Øst!BC35</f>
        <v>140000</v>
      </c>
      <c r="AJ38">
        <f>Øst!BC36</f>
        <v>50000</v>
      </c>
      <c r="AK38">
        <f>Øst!BC37</f>
        <v>0</v>
      </c>
      <c r="AL38" t="str">
        <f>Øst!BC38</f>
        <v>ja</v>
      </c>
      <c r="AM38">
        <f>Øst!BC39</f>
        <v>0</v>
      </c>
      <c r="AN38" t="str">
        <f>Øst!BC40</f>
        <v>Susanne Raahauge</v>
      </c>
      <c r="AO38">
        <f>Øst!BC41</f>
        <v>2003</v>
      </c>
      <c r="AP38">
        <f>Øst!BC42</f>
        <v>37</v>
      </c>
      <c r="AQ38">
        <f>Øst!BC43</f>
        <v>0</v>
      </c>
      <c r="AR38" t="str">
        <f>Øst!BC44</f>
        <v>Økonoma</v>
      </c>
      <c r="AS38">
        <f>Øst!BC45</f>
        <v>0</v>
      </c>
      <c r="AT38">
        <f>Øst!BC46</f>
        <v>0</v>
      </c>
      <c r="AU38">
        <f>Øst!BC47</f>
        <v>0</v>
      </c>
      <c r="AV38">
        <f>Øst!BC48</f>
        <v>0</v>
      </c>
      <c r="AW38">
        <f>Øst!BC49</f>
        <v>0</v>
      </c>
      <c r="AX38">
        <f>Øst!BC50</f>
        <v>0</v>
      </c>
      <c r="AY38">
        <f>Øst!BC51</f>
        <v>0</v>
      </c>
      <c r="AZ38">
        <f>Øst!BC52</f>
        <v>0</v>
      </c>
      <c r="BA38">
        <f>Øst!BC53</f>
        <v>0</v>
      </c>
      <c r="BB38">
        <f>Øst!BC54</f>
        <v>80</v>
      </c>
      <c r="BC38">
        <f>Øst!BC55</f>
        <v>75</v>
      </c>
      <c r="BD38">
        <f>Øst!BC56</f>
        <v>1</v>
      </c>
      <c r="BE38">
        <f>Øst!BC57</f>
        <v>1</v>
      </c>
      <c r="BF38" t="str">
        <f>Øst!BC58</f>
        <v>ja</v>
      </c>
      <c r="BG38" t="str">
        <f>Øst!BC59</f>
        <v>ja</v>
      </c>
      <c r="BH38" t="str">
        <f>Øst!BC60</f>
        <v>ja</v>
      </c>
      <c r="BI38" t="str">
        <f>Øst!BC61</f>
        <v>ja</v>
      </c>
      <c r="BJ38">
        <f>Øst!BC62</f>
        <v>0</v>
      </c>
      <c r="BK38" t="str">
        <f>Øst!BC63</f>
        <v>ja</v>
      </c>
      <c r="BL38">
        <f>Øst!BC64</f>
        <v>0</v>
      </c>
      <c r="BM38" t="str">
        <f>Øst!BC65</f>
        <v>ja</v>
      </c>
      <c r="BN38">
        <f>Øst!BC66</f>
        <v>0</v>
      </c>
      <c r="BO38" t="str">
        <f>Øst!BC67</f>
        <v>nej</v>
      </c>
      <c r="BP38" t="str">
        <f>Øst!BC68</f>
        <v>vil have hjælp</v>
      </c>
      <c r="BQ38">
        <f>Øst!BC69</f>
        <v>0</v>
      </c>
      <c r="BR38" t="str">
        <f>Øst!BC70</f>
        <v>produktionskøkken</v>
      </c>
      <c r="BS38" t="str">
        <f>Øst!BC71</f>
        <v>ja</v>
      </c>
      <c r="BT38">
        <f>Øst!BC72</f>
        <v>0</v>
      </c>
      <c r="BU38">
        <f>Øst!BC73</f>
        <v>0</v>
      </c>
      <c r="BV38">
        <f>Øst!BC74</f>
        <v>0</v>
      </c>
      <c r="BW38" t="str">
        <f>Øst!BC75</f>
        <v>På sigt: Komfur med større plader, fryser</v>
      </c>
      <c r="BX38">
        <f>Øst!BC76</f>
        <v>0</v>
      </c>
      <c r="BY38">
        <f>Øst!BC77</f>
        <v>0</v>
      </c>
      <c r="BZ38">
        <f>Øst!BC78</f>
        <v>0</v>
      </c>
      <c r="CA38">
        <f>Øst!BC79</f>
        <v>0</v>
      </c>
      <c r="CB38">
        <f>Øst!BC80</f>
        <v>0</v>
      </c>
      <c r="CC38">
        <f>Øst!BC81</f>
        <v>0</v>
      </c>
      <c r="CD38">
        <f>Øst!BC82</f>
        <v>0</v>
      </c>
      <c r="CE38">
        <f>Øst!BC83</f>
        <v>0</v>
      </c>
      <c r="CF38">
        <f>Øst!BC84</f>
        <v>0</v>
      </c>
      <c r="CG38" t="str">
        <f>Øst!BC85</f>
        <v>Lone Voss</v>
      </c>
      <c r="CH38">
        <f>Øst!BC86</f>
        <v>0</v>
      </c>
      <c r="CI38">
        <f>Øst!BC87</f>
        <v>0</v>
      </c>
      <c r="CJ38">
        <f>Øst!BC88</f>
        <v>0</v>
      </c>
      <c r="CK38">
        <f>Øst!BC89</f>
        <v>1</v>
      </c>
      <c r="CL38">
        <f>Øst!BC90</f>
        <v>4</v>
      </c>
      <c r="CM38">
        <f>Øst!BC91</f>
        <v>0</v>
      </c>
      <c r="CN38">
        <f>Øst!BC92</f>
        <v>0</v>
      </c>
      <c r="CO38">
        <f>Øst!BC93</f>
        <v>0</v>
      </c>
      <c r="CP38">
        <f>Øst!BC94</f>
        <v>1</v>
      </c>
      <c r="CQ38">
        <f>Øst!BC95</f>
        <v>10</v>
      </c>
      <c r="CR38">
        <f>Øst!BC96</f>
        <v>0</v>
      </c>
      <c r="CS38">
        <f>Øst!BC97</f>
        <v>2</v>
      </c>
      <c r="CT38">
        <f>Øst!BC98</f>
        <v>0</v>
      </c>
      <c r="CU38">
        <f>Øst!BC99</f>
        <v>0</v>
      </c>
      <c r="CV38">
        <f>Øst!BC100</f>
        <v>0</v>
      </c>
      <c r="CW38">
        <f>Øst!BC101</f>
        <v>0</v>
      </c>
      <c r="CX38">
        <f>Øst!BC102</f>
        <v>0</v>
      </c>
      <c r="CY38">
        <f>Øst!BC103</f>
        <v>1</v>
      </c>
      <c r="CZ38">
        <f>Øst!BC104</f>
        <v>0</v>
      </c>
      <c r="DA38">
        <f>Øst!BC105</f>
        <v>0</v>
      </c>
      <c r="DB38">
        <f>Øst!BC106</f>
        <v>1</v>
      </c>
      <c r="DC38">
        <f>Øst!BC107</f>
        <v>2</v>
      </c>
      <c r="DD38" t="str">
        <f>Øst!BC108</f>
        <v>Stor Miele med hætte</v>
      </c>
      <c r="DE38">
        <f>Øst!BC109</f>
        <v>5</v>
      </c>
      <c r="DF38" t="str">
        <f>Øst!BC110</f>
        <v>ja</v>
      </c>
      <c r="DG38">
        <f>Øst!BC111</f>
        <v>20</v>
      </c>
      <c r="DH38">
        <f>Øst!BC112</f>
        <v>0</v>
      </c>
      <c r="DI38">
        <f>Øst!BC113</f>
        <v>0</v>
      </c>
      <c r="DJ38" t="str">
        <f>Øst!BC114</f>
        <v>ja</v>
      </c>
      <c r="DK38">
        <f>Øst!BC115</f>
        <v>2</v>
      </c>
      <c r="DL38" t="str">
        <f>Øst!BC116</f>
        <v>god plads</v>
      </c>
      <c r="DM38" t="str">
        <f>Øst!BC117</f>
        <v>Udflytteren skal besøges</v>
      </c>
      <c r="DN38">
        <f>Øst!BC118</f>
        <v>0</v>
      </c>
      <c r="DO38" s="14" t="str">
        <f>VLOOKUP(MID(B38,1,5)*1,InstTyp!A:B,2,FALSE)</f>
        <v xml:space="preserve">Integrerede </v>
      </c>
      <c r="DP38" s="14" t="str">
        <f>VLOOKUP(MID(B38,1,5)*1,InstTyp!A:C,3,FALSE)</f>
        <v>Østerbro</v>
      </c>
      <c r="DQ38">
        <f>VLOOKUP(MID(B38,1,5)*1,'InstTyp-2'!E:BQ,7,FALSE)</f>
        <v>72</v>
      </c>
      <c r="DR38">
        <f>VLOOKUP(MID(B38,1,5)*1,'InstTyp-2'!E:BQ,8,FALSE)</f>
        <v>0</v>
      </c>
      <c r="DS38">
        <f>VLOOKUP(MID(B38,1,5)*1,'InstTyp-2'!E:BQ,9,FALSE)</f>
        <v>72</v>
      </c>
      <c r="DT38">
        <f>VLOOKUP(MID(B38,1,5)*1,'InstTyp-2'!E:BQ,10,FALSE)</f>
        <v>0</v>
      </c>
      <c r="DU38">
        <f>VLOOKUP(MID(B38,1,5)*1,'InstTyp-2'!E:BQ,11,FALSE)</f>
        <v>0</v>
      </c>
      <c r="DV38">
        <f>VLOOKUP(MID(B38,1,5)*1,'InstTyp-2'!E:BQ,12,FALSE)</f>
        <v>0</v>
      </c>
      <c r="DW38">
        <f>VLOOKUP(MID(B38,1,5)*1,'InstTyp-2'!E:BQ,13,FALSE)</f>
        <v>0</v>
      </c>
      <c r="DX38">
        <f>VLOOKUP(MID(B38,1,5)*1,'InstTyp-2'!E:BQ,14,FALSE)</f>
        <v>0</v>
      </c>
      <c r="DY38">
        <f>VLOOKUP(MID(B38,1,5)*1,'InstTyp-2'!E:BQ,15,FALSE)</f>
        <v>0</v>
      </c>
      <c r="DZ38">
        <f>VLOOKUP(MID(B38,1,5)*1,'InstTyp-2'!E:BQ,16,FALSE)</f>
        <v>0</v>
      </c>
      <c r="EA38">
        <f>VLOOKUP(MID(B38,1,5)*1,'InstTyp-2'!E:BQ,17,FALSE)</f>
        <v>0</v>
      </c>
      <c r="EB38">
        <f>VLOOKUP(MID(B38,1,5)*1,'InstTyp-2'!E:BQ,18,FALSE)</f>
        <v>0</v>
      </c>
      <c r="EC38">
        <f>VLOOKUP(MID(B38,1,5)*1,'InstTyp-2'!E:BQ,19,FALSE)</f>
        <v>0</v>
      </c>
      <c r="ED38">
        <f>VLOOKUP(MID(B38,1,5)*1,'InstTyp-2'!E:BQ,20,FALSE)</f>
        <v>0</v>
      </c>
      <c r="EE38" s="195">
        <f>VLOOKUP(MID(B38,1,5)*1,'Forplejning 2008'!A:C,3,FALSE)</f>
        <v>211400.17</v>
      </c>
      <c r="EF38" t="str">
        <f t="shared" si="0"/>
        <v>37442</v>
      </c>
      <c r="EG38" t="str">
        <f t="shared" si="1"/>
        <v/>
      </c>
      <c r="EH38">
        <f t="shared" si="2"/>
        <v>0</v>
      </c>
      <c r="EI38">
        <f t="shared" si="3"/>
        <v>0</v>
      </c>
      <c r="EJ38" t="e">
        <f>VLOOKUP(B38,Rekruttering!A:F,2,FALSE)</f>
        <v>#N/A</v>
      </c>
      <c r="EK38" t="e">
        <f>VLOOKUP(B38,Rekruttering!A:F,3,FALSE)</f>
        <v>#N/A</v>
      </c>
      <c r="EL38" t="e">
        <f>VLOOKUP(B38,Rekruttering!A:F,4,FALSE)</f>
        <v>#N/A</v>
      </c>
      <c r="EM38" t="e">
        <f>VLOOKUP(B38,Rekruttering!A:F,5,FALSE)</f>
        <v>#N/A</v>
      </c>
      <c r="EN38" t="e">
        <f>VLOOKUP(B38,Rekruttering!A:F,6,FALSE)</f>
        <v>#N/A</v>
      </c>
    </row>
    <row r="39" spans="1:144">
      <c r="A39" s="14" t="str">
        <f>Øst!BL1</f>
        <v>x</v>
      </c>
      <c r="B39" s="21">
        <f>Øst!BL2</f>
        <v>37515</v>
      </c>
      <c r="C39" t="str">
        <f>Øst!BL3</f>
        <v>Egmontgården</v>
      </c>
      <c r="D39" t="str">
        <f>Øst!BL4</f>
        <v>Østerbro</v>
      </c>
      <c r="E39" t="str">
        <f>Øst!BL5</f>
        <v>Assensgade 2</v>
      </c>
      <c r="F39">
        <f>Øst!BL6</f>
        <v>2100</v>
      </c>
      <c r="G39" t="str">
        <f>Øst!BL7</f>
        <v>København Ø</v>
      </c>
      <c r="H39" t="str">
        <f>Øst!BL8</f>
        <v>35 38 92 42</v>
      </c>
      <c r="I39" t="str">
        <f>Øst!BL9</f>
        <v>37515@buf.kk.dk</v>
      </c>
      <c r="J39" t="str">
        <f>Øst!BL10</f>
        <v>Christine Louisa Bauchy</v>
      </c>
      <c r="K39">
        <f>Øst!BL11</f>
        <v>35428271</v>
      </c>
      <c r="L39">
        <f>Øst!BL12</f>
        <v>0</v>
      </c>
      <c r="M39" t="str">
        <f>Øst!BL13</f>
        <v>37515@buf.kk.dk</v>
      </c>
      <c r="N39">
        <f>Øst!BL14</f>
        <v>0</v>
      </c>
      <c r="O39">
        <f>Øst!BL15</f>
        <v>20</v>
      </c>
      <c r="P39">
        <f>Øst!BL16</f>
        <v>0</v>
      </c>
      <c r="Q39">
        <f>Øst!BL17</f>
        <v>44</v>
      </c>
      <c r="R39">
        <f>Øst!BL18</f>
        <v>0</v>
      </c>
      <c r="S39">
        <f>Øst!BL19</f>
        <v>0</v>
      </c>
      <c r="T39">
        <f>Øst!BL20</f>
        <v>0</v>
      </c>
      <c r="U39">
        <f>Øst!BL21</f>
        <v>0</v>
      </c>
      <c r="V39" t="str">
        <f>Øst!BL22</f>
        <v>ja</v>
      </c>
      <c r="W39">
        <f>Øst!BL23</f>
        <v>2</v>
      </c>
      <c r="X39">
        <f>Øst!BL24</f>
        <v>1</v>
      </c>
      <c r="Y39">
        <f>Øst!BL25</f>
        <v>5</v>
      </c>
      <c r="Z39">
        <f>Øst!BL26</f>
        <v>5</v>
      </c>
      <c r="AA39">
        <f>Øst!BL27</f>
        <v>5</v>
      </c>
      <c r="AB39">
        <f>Øst!BL28</f>
        <v>5</v>
      </c>
      <c r="AC39">
        <f>Øst!BL29</f>
        <v>0</v>
      </c>
      <c r="AD39">
        <f>Øst!BL30</f>
        <v>5</v>
      </c>
      <c r="AE39">
        <f>Øst!BL31</f>
        <v>0</v>
      </c>
      <c r="AF39">
        <f>Øst!BL32</f>
        <v>0</v>
      </c>
      <c r="AG39">
        <f>Øst!BL33</f>
        <v>5</v>
      </c>
      <c r="AH39">
        <f>Øst!BL34</f>
        <v>0</v>
      </c>
      <c r="AI39">
        <f>Øst!BL35</f>
        <v>115000</v>
      </c>
      <c r="AJ39">
        <f>Øst!BL36</f>
        <v>5000</v>
      </c>
      <c r="AK39">
        <f>Øst!BL37</f>
        <v>0</v>
      </c>
      <c r="AL39" t="str">
        <f>Øst!BL38</f>
        <v>ja</v>
      </c>
      <c r="AM39">
        <f>Øst!BL39</f>
        <v>0</v>
      </c>
      <c r="AN39" t="str">
        <f>Øst!BL40</f>
        <v>Anna Fie Bak Nielsen</v>
      </c>
      <c r="AO39">
        <f>Øst!BL41</f>
        <v>2009</v>
      </c>
      <c r="AP39">
        <f>Øst!BL42</f>
        <v>30</v>
      </c>
      <c r="AQ39">
        <f>Øst!BL43</f>
        <v>0</v>
      </c>
      <c r="AR39" t="str">
        <f>Øst!BL44</f>
        <v>proff bachelor fra Suhrs</v>
      </c>
      <c r="AS39">
        <f>Øst!BL45</f>
        <v>0</v>
      </c>
      <c r="AT39">
        <f>Øst!BL46</f>
        <v>0</v>
      </c>
      <c r="AU39">
        <f>Øst!BL47</f>
        <v>0</v>
      </c>
      <c r="AV39">
        <f>Øst!BL48</f>
        <v>0</v>
      </c>
      <c r="AW39">
        <f>Øst!BL49</f>
        <v>0</v>
      </c>
      <c r="AX39">
        <f>Øst!BL50</f>
        <v>0</v>
      </c>
      <c r="AY39">
        <f>Øst!BL51</f>
        <v>0</v>
      </c>
      <c r="AZ39">
        <f>Øst!BL52</f>
        <v>0</v>
      </c>
      <c r="BA39">
        <f>Øst!BL53</f>
        <v>0</v>
      </c>
      <c r="BB39">
        <f>Øst!BL54</f>
        <v>90</v>
      </c>
      <c r="BC39">
        <f>Øst!BL55</f>
        <v>100</v>
      </c>
      <c r="BD39">
        <f>Øst!BL56</f>
        <v>2</v>
      </c>
      <c r="BE39">
        <f>Øst!BL57</f>
        <v>1</v>
      </c>
      <c r="BF39" t="str">
        <f>Øst!BL58</f>
        <v>ja</v>
      </c>
      <c r="BG39" t="str">
        <f>Øst!BL59</f>
        <v>ja</v>
      </c>
      <c r="BH39" t="str">
        <f>Øst!BL60</f>
        <v>ja</v>
      </c>
      <c r="BI39" t="str">
        <f>Øst!BL61</f>
        <v>ja</v>
      </c>
      <c r="BJ39">
        <f>Øst!BL62</f>
        <v>0</v>
      </c>
      <c r="BK39" t="str">
        <f>Øst!BL63</f>
        <v>ja</v>
      </c>
      <c r="BL39">
        <f>Øst!BL64</f>
        <v>0</v>
      </c>
      <c r="BM39" t="str">
        <f>Øst!BL65</f>
        <v>ja</v>
      </c>
      <c r="BN39">
        <f>Øst!BL66</f>
        <v>0</v>
      </c>
      <c r="BO39" t="str">
        <f>Øst!BL67</f>
        <v>nej</v>
      </c>
      <c r="BP39">
        <f>Øst!BL68</f>
        <v>0</v>
      </c>
      <c r="BQ39">
        <f>Øst!BL69</f>
        <v>0</v>
      </c>
      <c r="BR39" t="str">
        <f>Øst!BL70</f>
        <v>produktionskøkken</v>
      </c>
      <c r="BS39" t="str">
        <f>Øst!BL71</f>
        <v>ja</v>
      </c>
      <c r="BT39" t="str">
        <f>Øst!BL72</f>
        <v>mindre</v>
      </c>
      <c r="BU39">
        <f>Øst!BL73</f>
        <v>0</v>
      </c>
      <c r="BV39">
        <f>Øst!BL74</f>
        <v>0</v>
      </c>
      <c r="BW39" t="str">
        <f>Øst!BL75</f>
        <v>Dette er køkkenet i Assensgade der laver mad til 10 vugge og 22 bh børn. Der mangler små ting som rive/snitte tilbehør til røremaskinen, pålægsmaskine samt større køleskab</v>
      </c>
      <c r="BX39">
        <f>Øst!BL76</f>
        <v>0</v>
      </c>
      <c r="BY39">
        <f>Øst!BL77</f>
        <v>0</v>
      </c>
      <c r="BZ39">
        <f>Øst!BL78</f>
        <v>0</v>
      </c>
      <c r="CA39">
        <f>Øst!BL79</f>
        <v>0</v>
      </c>
      <c r="CB39">
        <f>Øst!BL80</f>
        <v>0</v>
      </c>
      <c r="CC39">
        <f>Øst!BL81</f>
        <v>0</v>
      </c>
      <c r="CD39">
        <f>Øst!BL82</f>
        <v>0</v>
      </c>
      <c r="CE39">
        <f>Øst!BL83</f>
        <v>0</v>
      </c>
      <c r="CF39">
        <f>Øst!BL84</f>
        <v>0</v>
      </c>
      <c r="CG39" t="str">
        <f>Øst!BL85</f>
        <v>Lone Voss</v>
      </c>
      <c r="CH39" s="18">
        <f>Øst!BL86</f>
        <v>39889</v>
      </c>
      <c r="CI39">
        <f>Øst!BL87</f>
        <v>0</v>
      </c>
      <c r="CJ39">
        <f>Øst!BL88</f>
        <v>0</v>
      </c>
      <c r="CK39">
        <f>Øst!BL89</f>
        <v>1</v>
      </c>
      <c r="CL39">
        <f>Øst!BL90</f>
        <v>4</v>
      </c>
      <c r="CM39">
        <f>Øst!BL91</f>
        <v>0</v>
      </c>
      <c r="CN39">
        <f>Øst!BL92</f>
        <v>1</v>
      </c>
      <c r="CO39">
        <f>Øst!BL93</f>
        <v>0</v>
      </c>
      <c r="CP39">
        <f>Øst!BL94</f>
        <v>0</v>
      </c>
      <c r="CQ39">
        <f>Øst!BL95</f>
        <v>0</v>
      </c>
      <c r="CR39">
        <f>Øst!BL96</f>
        <v>2</v>
      </c>
      <c r="CS39">
        <f>Øst!BL97</f>
        <v>0</v>
      </c>
      <c r="CT39">
        <f>Øst!BL98</f>
        <v>0</v>
      </c>
      <c r="CU39">
        <f>Øst!BL99</f>
        <v>0</v>
      </c>
      <c r="CV39">
        <f>Øst!BL100</f>
        <v>0</v>
      </c>
      <c r="CW39">
        <f>Øst!BL101</f>
        <v>0</v>
      </c>
      <c r="CX39">
        <f>Øst!BL102</f>
        <v>1</v>
      </c>
      <c r="CY39">
        <f>Øst!BL103</f>
        <v>0</v>
      </c>
      <c r="CZ39">
        <f>Øst!BL104</f>
        <v>0</v>
      </c>
      <c r="DA39">
        <f>Øst!BL105</f>
        <v>0</v>
      </c>
      <c r="DB39">
        <f>Øst!BL106</f>
        <v>1</v>
      </c>
      <c r="DC39">
        <f>Øst!BL107</f>
        <v>2</v>
      </c>
      <c r="DD39" t="str">
        <f>Øst!BL108</f>
        <v>KEN</v>
      </c>
      <c r="DE39">
        <f>Øst!BL109</f>
        <v>3</v>
      </c>
      <c r="DF39">
        <f>Øst!BL110</f>
        <v>0</v>
      </c>
      <c r="DG39">
        <f>Øst!BL111</f>
        <v>0</v>
      </c>
      <c r="DH39" t="str">
        <f>Øst!BL112</f>
        <v>ja</v>
      </c>
      <c r="DI39" t="str">
        <f>Øst!BL113</f>
        <v>ja</v>
      </c>
      <c r="DJ39" t="str">
        <f>Øst!BL114</f>
        <v>nej</v>
      </c>
      <c r="DK39">
        <f>Øst!BL115</f>
        <v>2</v>
      </c>
      <c r="DL39" t="str">
        <f>Øst!BL116</f>
        <v>begrænset</v>
      </c>
      <c r="DM39" t="str">
        <f>Øst!BL117</f>
        <v>Dette er køkkenet i Assensgade, der er et køkken mere i Fåborggade</v>
      </c>
      <c r="DN39">
        <f>Øst!BL118</f>
        <v>0</v>
      </c>
      <c r="DO39" s="14" t="str">
        <f>VLOOKUP(MID(B39,1,5)*1,InstTyp!A:B,2,FALSE)</f>
        <v xml:space="preserve">Integrerede </v>
      </c>
      <c r="DP39" s="14" t="str">
        <f>VLOOKUP(MID(B39,1,5)*1,InstTyp!A:C,3,FALSE)</f>
        <v>Østerbro</v>
      </c>
      <c r="DQ39">
        <f>VLOOKUP(MID(B39,1,5)*1,'InstTyp-2'!E:BQ,7,FALSE)</f>
        <v>20</v>
      </c>
      <c r="DR39">
        <f>VLOOKUP(MID(B39,1,5)*1,'InstTyp-2'!E:BQ,8,FALSE)</f>
        <v>0</v>
      </c>
      <c r="DS39">
        <f>VLOOKUP(MID(B39,1,5)*1,'InstTyp-2'!E:BQ,9,FALSE)</f>
        <v>44</v>
      </c>
      <c r="DT39">
        <f>VLOOKUP(MID(B39,1,5)*1,'InstTyp-2'!E:BQ,10,FALSE)</f>
        <v>0</v>
      </c>
      <c r="DU39">
        <f>VLOOKUP(MID(B39,1,5)*1,'InstTyp-2'!E:BQ,11,FALSE)</f>
        <v>0</v>
      </c>
      <c r="DV39">
        <f>VLOOKUP(MID(B39,1,5)*1,'InstTyp-2'!E:BQ,12,FALSE)</f>
        <v>0</v>
      </c>
      <c r="DW39">
        <f>VLOOKUP(MID(B39,1,5)*1,'InstTyp-2'!E:BQ,13,FALSE)</f>
        <v>0</v>
      </c>
      <c r="DX39">
        <f>VLOOKUP(MID(B39,1,5)*1,'InstTyp-2'!E:BQ,14,FALSE)</f>
        <v>0</v>
      </c>
      <c r="DY39">
        <f>VLOOKUP(MID(B39,1,5)*1,'InstTyp-2'!E:BQ,15,FALSE)</f>
        <v>0</v>
      </c>
      <c r="DZ39">
        <f>VLOOKUP(MID(B39,1,5)*1,'InstTyp-2'!E:BQ,16,FALSE)</f>
        <v>0</v>
      </c>
      <c r="EA39">
        <f>VLOOKUP(MID(B39,1,5)*1,'InstTyp-2'!E:BQ,17,FALSE)</f>
        <v>0</v>
      </c>
      <c r="EB39">
        <f>VLOOKUP(MID(B39,1,5)*1,'InstTyp-2'!E:BQ,18,FALSE)</f>
        <v>0</v>
      </c>
      <c r="EC39">
        <f>VLOOKUP(MID(B39,1,5)*1,'InstTyp-2'!E:BQ,19,FALSE)</f>
        <v>0</v>
      </c>
      <c r="ED39">
        <f>VLOOKUP(MID(B39,1,5)*1,'InstTyp-2'!E:BQ,20,FALSE)</f>
        <v>0</v>
      </c>
      <c r="EE39" s="195">
        <f>VLOOKUP(MID(B39,1,5)*1,'Forplejning 2008'!A:C,3,FALSE)</f>
        <v>114176.63</v>
      </c>
      <c r="EF39" t="str">
        <f t="shared" si="0"/>
        <v>37515</v>
      </c>
      <c r="EG39" t="str">
        <f t="shared" si="1"/>
        <v/>
      </c>
      <c r="EH39">
        <f t="shared" si="2"/>
        <v>0</v>
      </c>
      <c r="EI39">
        <f t="shared" si="3"/>
        <v>0</v>
      </c>
      <c r="EJ39" t="str">
        <f>VLOOKUP(B39,Rekruttering!A:F,2,FALSE)</f>
        <v>Ja</v>
      </c>
      <c r="EK39">
        <f>VLOOKUP(B39,Rekruttering!A:F,3,FALSE)</f>
        <v>25</v>
      </c>
      <c r="EL39">
        <f>VLOOKUP(B39,Rekruttering!A:F,4,FALSE)</f>
        <v>0</v>
      </c>
      <c r="EM39">
        <f>VLOOKUP(B39,Rekruttering!A:F,5,FALSE)</f>
        <v>0</v>
      </c>
      <c r="EN39" t="str">
        <f>VLOOKUP(B39,Rekruttering!A:F,6,FALSE)</f>
        <v>Ja</v>
      </c>
    </row>
    <row r="40" spans="1:144">
      <c r="A40" s="14" t="str">
        <f>Øst!BM1</f>
        <v>x</v>
      </c>
      <c r="B40" s="21" t="str">
        <f>Øst!BM2</f>
        <v>37515_2</v>
      </c>
      <c r="C40" t="str">
        <f>Øst!BM3</f>
        <v>Egmontgården</v>
      </c>
      <c r="D40" t="str">
        <f>Øst!BM4</f>
        <v>Østerbro</v>
      </c>
      <c r="E40" t="str">
        <f>Øst!BM5</f>
        <v>Assensgade 2</v>
      </c>
      <c r="F40">
        <f>Øst!BM6</f>
        <v>2100</v>
      </c>
      <c r="G40" t="str">
        <f>Øst!BM7</f>
        <v>København Ø</v>
      </c>
      <c r="H40" t="str">
        <f>Øst!BM8</f>
        <v>35 38 92 42</v>
      </c>
      <c r="I40" t="str">
        <f>Øst!BM9</f>
        <v>37515@buf.kk.dk</v>
      </c>
      <c r="J40" t="str">
        <f>Øst!BM10</f>
        <v>Christine Louisa Bauchy</v>
      </c>
      <c r="K40">
        <f>Øst!BM11</f>
        <v>35428271</v>
      </c>
      <c r="L40">
        <f>Øst!BM12</f>
        <v>0</v>
      </c>
      <c r="M40" t="str">
        <f>Øst!BM13</f>
        <v>37515@buf.kk.dk</v>
      </c>
      <c r="N40">
        <f>Øst!BM14</f>
        <v>0</v>
      </c>
      <c r="O40">
        <f>Øst!BM15</f>
        <v>20</v>
      </c>
      <c r="P40">
        <f>Øst!BM16</f>
        <v>0</v>
      </c>
      <c r="Q40">
        <f>Øst!BM17</f>
        <v>44</v>
      </c>
      <c r="R40">
        <f>Øst!BM18</f>
        <v>0</v>
      </c>
      <c r="S40">
        <f>Øst!BM19</f>
        <v>0</v>
      </c>
      <c r="T40">
        <f>Øst!BM20</f>
        <v>0</v>
      </c>
      <c r="U40">
        <f>Øst!BM21</f>
        <v>0</v>
      </c>
      <c r="V40" t="str">
        <f>Øst!BM22</f>
        <v>ja</v>
      </c>
      <c r="W40">
        <f>Øst!BM23</f>
        <v>0</v>
      </c>
      <c r="X40">
        <f>Øst!BM24</f>
        <v>0</v>
      </c>
      <c r="Y40">
        <f>Øst!BM25</f>
        <v>0</v>
      </c>
      <c r="Z40">
        <f>Øst!BM26</f>
        <v>0</v>
      </c>
      <c r="AA40">
        <f>Øst!BM27</f>
        <v>0</v>
      </c>
      <c r="AB40">
        <f>Øst!BM28</f>
        <v>0</v>
      </c>
      <c r="AC40">
        <f>Øst!BM29</f>
        <v>0</v>
      </c>
      <c r="AD40">
        <f>Øst!BM30</f>
        <v>0</v>
      </c>
      <c r="AE40">
        <f>Øst!BM31</f>
        <v>0</v>
      </c>
      <c r="AF40">
        <f>Øst!BM32</f>
        <v>0</v>
      </c>
      <c r="AG40">
        <f>Øst!BM33</f>
        <v>0</v>
      </c>
      <c r="AH40">
        <f>Øst!BM34</f>
        <v>0</v>
      </c>
      <c r="AI40">
        <f>Øst!BM35</f>
        <v>0</v>
      </c>
      <c r="AJ40">
        <f>Øst!BM36</f>
        <v>0</v>
      </c>
      <c r="AK40">
        <f>Øst!BM37</f>
        <v>0</v>
      </c>
      <c r="AL40">
        <f>Øst!BM38</f>
        <v>0</v>
      </c>
      <c r="AM40">
        <f>Øst!BM39</f>
        <v>0</v>
      </c>
      <c r="AN40">
        <f>Øst!BM40</f>
        <v>0</v>
      </c>
      <c r="AO40">
        <f>Øst!BM41</f>
        <v>0</v>
      </c>
      <c r="AP40">
        <f>Øst!BM42</f>
        <v>0</v>
      </c>
      <c r="AQ40">
        <f>Øst!BM43</f>
        <v>0</v>
      </c>
      <c r="AR40">
        <f>Øst!BM44</f>
        <v>0</v>
      </c>
      <c r="AS40">
        <f>Øst!BM45</f>
        <v>0</v>
      </c>
      <c r="AT40">
        <f>Øst!BM46</f>
        <v>0</v>
      </c>
      <c r="AU40">
        <f>Øst!BM47</f>
        <v>0</v>
      </c>
      <c r="AV40">
        <f>Øst!BM48</f>
        <v>0</v>
      </c>
      <c r="AW40">
        <f>Øst!BM49</f>
        <v>0</v>
      </c>
      <c r="AX40">
        <f>Øst!BM50</f>
        <v>0</v>
      </c>
      <c r="AY40">
        <f>Øst!BM51</f>
        <v>0</v>
      </c>
      <c r="AZ40">
        <f>Øst!BM52</f>
        <v>0</v>
      </c>
      <c r="BA40">
        <f>Øst!BM53</f>
        <v>0</v>
      </c>
      <c r="BB40">
        <f>Øst!BM54</f>
        <v>0</v>
      </c>
      <c r="BC40">
        <f>Øst!BM55</f>
        <v>0</v>
      </c>
      <c r="BD40">
        <f>Øst!BM56</f>
        <v>0</v>
      </c>
      <c r="BE40">
        <f>Øst!BM57</f>
        <v>0</v>
      </c>
      <c r="BF40">
        <f>Øst!BM58</f>
        <v>0</v>
      </c>
      <c r="BG40">
        <f>Øst!BM59</f>
        <v>0</v>
      </c>
      <c r="BH40">
        <f>Øst!BM60</f>
        <v>0</v>
      </c>
      <c r="BI40">
        <f>Øst!BM61</f>
        <v>0</v>
      </c>
      <c r="BJ40">
        <f>Øst!BM62</f>
        <v>0</v>
      </c>
      <c r="BK40">
        <f>Øst!BM63</f>
        <v>0</v>
      </c>
      <c r="BL40">
        <f>Øst!BM64</f>
        <v>0</v>
      </c>
      <c r="BM40">
        <f>Øst!BM65</f>
        <v>0</v>
      </c>
      <c r="BN40">
        <f>Øst!BM66</f>
        <v>0</v>
      </c>
      <c r="BO40">
        <f>Øst!BM67</f>
        <v>0</v>
      </c>
      <c r="BP40">
        <f>Øst!BM68</f>
        <v>0</v>
      </c>
      <c r="BQ40">
        <f>Øst!BM69</f>
        <v>0</v>
      </c>
      <c r="BR40" t="str">
        <f>Øst!BM70</f>
        <v>Køkken begrænset tilvirk</v>
      </c>
      <c r="BS40">
        <f>Øst!BM71</f>
        <v>0</v>
      </c>
      <c r="BT40">
        <f>Øst!BM72</f>
        <v>0</v>
      </c>
      <c r="BU40">
        <f>Øst!BM73</f>
        <v>0</v>
      </c>
      <c r="BV40">
        <f>Øst!BM74</f>
        <v>0</v>
      </c>
      <c r="BW40">
        <f>Øst!BM75</f>
        <v>0</v>
      </c>
      <c r="BX40">
        <f>Øst!BM76</f>
        <v>0</v>
      </c>
      <c r="BY40">
        <f>Øst!BM77</f>
        <v>0</v>
      </c>
      <c r="BZ40">
        <f>Øst!BM78</f>
        <v>0</v>
      </c>
      <c r="CA40">
        <f>Øst!BM79</f>
        <v>0</v>
      </c>
      <c r="CB40">
        <f>Øst!BM80</f>
        <v>0</v>
      </c>
      <c r="CC40">
        <f>Øst!BM81</f>
        <v>0</v>
      </c>
      <c r="CD40">
        <f>Øst!BM82</f>
        <v>0</v>
      </c>
      <c r="CE40">
        <f>Øst!BM83</f>
        <v>0</v>
      </c>
      <c r="CF40">
        <f>Øst!BM84</f>
        <v>0</v>
      </c>
      <c r="CG40">
        <f>Øst!BM85</f>
        <v>0</v>
      </c>
      <c r="CH40" s="18">
        <f>Øst!BM86</f>
        <v>0</v>
      </c>
      <c r="CI40">
        <f>Øst!BM87</f>
        <v>0</v>
      </c>
      <c r="CJ40">
        <f>Øst!BM88</f>
        <v>1</v>
      </c>
      <c r="CK40">
        <f>Øst!BM89</f>
        <v>0</v>
      </c>
      <c r="CL40">
        <f>Øst!BM90</f>
        <v>0</v>
      </c>
      <c r="CM40">
        <f>Øst!BM91</f>
        <v>0</v>
      </c>
      <c r="CN40">
        <f>Øst!BM92</f>
        <v>0</v>
      </c>
      <c r="CO40">
        <f>Øst!BM93</f>
        <v>0</v>
      </c>
      <c r="CP40">
        <f>Øst!BM94</f>
        <v>0</v>
      </c>
      <c r="CQ40">
        <f>Øst!BM95</f>
        <v>0</v>
      </c>
      <c r="CR40">
        <f>Øst!BM96</f>
        <v>1</v>
      </c>
      <c r="CS40">
        <f>Øst!BM97</f>
        <v>0</v>
      </c>
      <c r="CT40">
        <f>Øst!BM98</f>
        <v>0</v>
      </c>
      <c r="CU40">
        <f>Øst!BM99</f>
        <v>0</v>
      </c>
      <c r="CV40">
        <f>Øst!BM100</f>
        <v>0</v>
      </c>
      <c r="CW40">
        <f>Øst!BM101</f>
        <v>0</v>
      </c>
      <c r="CX40">
        <f>Øst!BM102</f>
        <v>1</v>
      </c>
      <c r="CY40">
        <f>Øst!BM103</f>
        <v>0</v>
      </c>
      <c r="CZ40">
        <f>Øst!BM104</f>
        <v>0</v>
      </c>
      <c r="DA40">
        <f>Øst!BM105</f>
        <v>0</v>
      </c>
      <c r="DB40">
        <f>Øst!BM106</f>
        <v>1</v>
      </c>
      <c r="DC40">
        <f>Øst!BM107</f>
        <v>20</v>
      </c>
      <c r="DD40" t="str">
        <f>Øst!BM108</f>
        <v>Miele</v>
      </c>
      <c r="DE40">
        <f>Øst!BM109</f>
        <v>2</v>
      </c>
      <c r="DF40" t="str">
        <f>Øst!BM110</f>
        <v>nej</v>
      </c>
      <c r="DG40">
        <f>Øst!BM111</f>
        <v>0</v>
      </c>
      <c r="DH40" t="str">
        <f>Øst!BM112</f>
        <v>nej</v>
      </c>
      <c r="DI40" t="str">
        <f>Øst!BM113</f>
        <v>nej</v>
      </c>
      <c r="DJ40" t="str">
        <f>Øst!BM114</f>
        <v>nej</v>
      </c>
      <c r="DK40">
        <f>Øst!BM115</f>
        <v>2</v>
      </c>
      <c r="DL40" t="str">
        <f>Øst!BM116</f>
        <v>ingen plads</v>
      </c>
      <c r="DM40" t="str">
        <f>Øst!BM117</f>
        <v>Det "store" køkken i Assensgade eom pt laver mad til vugge børn i begge huse, har kapacitet til at lave noget maden til børnene i Fåborggade. Skal køkkenet der blive til produktionskøkken kræves nogen ombygning samt anskaffelse af inventar.</v>
      </c>
      <c r="DN40">
        <f>Øst!BM118</f>
        <v>0</v>
      </c>
      <c r="DO40" s="14" t="str">
        <f>VLOOKUP(MID(B40,1,5)*1,InstTyp!A:B,2,FALSE)</f>
        <v xml:space="preserve">Integrerede </v>
      </c>
      <c r="DP40" s="14" t="str">
        <f>VLOOKUP(MID(B40,1,5)*1,InstTyp!A:C,3,FALSE)</f>
        <v>Østerbro</v>
      </c>
      <c r="DQ40">
        <f>VLOOKUP(MID(B40,1,5)*1,'InstTyp-2'!E:BQ,7,FALSE)</f>
        <v>20</v>
      </c>
      <c r="DR40">
        <f>VLOOKUP(MID(B40,1,5)*1,'InstTyp-2'!E:BQ,8,FALSE)</f>
        <v>0</v>
      </c>
      <c r="DS40">
        <f>VLOOKUP(MID(B40,1,5)*1,'InstTyp-2'!E:BQ,9,FALSE)</f>
        <v>44</v>
      </c>
      <c r="DT40">
        <f>VLOOKUP(MID(B40,1,5)*1,'InstTyp-2'!E:BQ,10,FALSE)</f>
        <v>0</v>
      </c>
      <c r="DU40">
        <f>VLOOKUP(MID(B40,1,5)*1,'InstTyp-2'!E:BQ,11,FALSE)</f>
        <v>0</v>
      </c>
      <c r="DV40">
        <f>VLOOKUP(MID(B40,1,5)*1,'InstTyp-2'!E:BQ,12,FALSE)</f>
        <v>0</v>
      </c>
      <c r="DW40">
        <f>VLOOKUP(MID(B40,1,5)*1,'InstTyp-2'!E:BQ,13,FALSE)</f>
        <v>0</v>
      </c>
      <c r="DX40">
        <f>VLOOKUP(MID(B40,1,5)*1,'InstTyp-2'!E:BQ,14,FALSE)</f>
        <v>0</v>
      </c>
      <c r="DY40">
        <f>VLOOKUP(MID(B40,1,5)*1,'InstTyp-2'!E:BQ,15,FALSE)</f>
        <v>0</v>
      </c>
      <c r="DZ40">
        <f>VLOOKUP(MID(B40,1,5)*1,'InstTyp-2'!E:BQ,16,FALSE)</f>
        <v>0</v>
      </c>
      <c r="EA40">
        <f>VLOOKUP(MID(B40,1,5)*1,'InstTyp-2'!E:BQ,17,FALSE)</f>
        <v>0</v>
      </c>
      <c r="EB40">
        <f>VLOOKUP(MID(B40,1,5)*1,'InstTyp-2'!E:BQ,18,FALSE)</f>
        <v>0</v>
      </c>
      <c r="EC40">
        <f>VLOOKUP(MID(B40,1,5)*1,'InstTyp-2'!E:BQ,19,FALSE)</f>
        <v>0</v>
      </c>
      <c r="ED40">
        <f>VLOOKUP(MID(B40,1,5)*1,'InstTyp-2'!E:BQ,20,FALSE)</f>
        <v>0</v>
      </c>
      <c r="EE40" s="195">
        <f>VLOOKUP(MID(B40,1,5)*1,'Forplejning 2008'!A:C,3,FALSE)</f>
        <v>114176.63</v>
      </c>
      <c r="EF40" t="str">
        <f t="shared" si="0"/>
        <v>37515</v>
      </c>
      <c r="EG40" t="str">
        <f t="shared" si="1"/>
        <v>2</v>
      </c>
      <c r="EH40">
        <f t="shared" si="2"/>
        <v>0</v>
      </c>
      <c r="EI40">
        <f t="shared" si="3"/>
        <v>0</v>
      </c>
      <c r="EJ40" t="e">
        <f>VLOOKUP(B40,Rekruttering!A:F,2,FALSE)</f>
        <v>#N/A</v>
      </c>
      <c r="EK40" t="e">
        <f>VLOOKUP(B40,Rekruttering!A:F,3,FALSE)</f>
        <v>#N/A</v>
      </c>
      <c r="EL40" t="e">
        <f>VLOOKUP(B40,Rekruttering!A:F,4,FALSE)</f>
        <v>#N/A</v>
      </c>
      <c r="EM40" t="e">
        <f>VLOOKUP(B40,Rekruttering!A:F,5,FALSE)</f>
        <v>#N/A</v>
      </c>
      <c r="EN40" t="e">
        <f>VLOOKUP(B40,Rekruttering!A:F,6,FALSE)</f>
        <v>#N/A</v>
      </c>
    </row>
    <row r="41" spans="1:144">
      <c r="A41" s="14" t="str">
        <f>Øst!BN1</f>
        <v>x</v>
      </c>
      <c r="B41" s="21">
        <f>Øst!BN2</f>
        <v>37516</v>
      </c>
      <c r="C41" t="str">
        <f>Øst!BN3</f>
        <v>Blomsterbedet</v>
      </c>
      <c r="D41" t="str">
        <f>Øst!BN4</f>
        <v>Østerbro</v>
      </c>
      <c r="E41" t="str">
        <f>Øst!BN5</f>
        <v>Borgervænget 13</v>
      </c>
      <c r="F41">
        <f>Øst!BN6</f>
        <v>2100</v>
      </c>
      <c r="G41" t="str">
        <f>Øst!BN7</f>
        <v>København Ø</v>
      </c>
      <c r="H41">
        <f>Øst!BN8</f>
        <v>0</v>
      </c>
      <c r="I41" t="str">
        <f>Øst!BN9</f>
        <v>mail@Kornblomsten.kk.dk</v>
      </c>
      <c r="J41" t="str">
        <f>Øst!BN10</f>
        <v>Birgitte Olsen</v>
      </c>
      <c r="K41">
        <f>Øst!BN11</f>
        <v>20607200</v>
      </c>
      <c r="L41">
        <f>Øst!BN12</f>
        <v>39183777</v>
      </c>
      <c r="M41" t="str">
        <f>Øst!BN13</f>
        <v>37590@buf.kk.dk</v>
      </c>
      <c r="N41">
        <f>Øst!BN14</f>
        <v>0</v>
      </c>
      <c r="O41">
        <f>Øst!BN15</f>
        <v>55</v>
      </c>
      <c r="P41">
        <f>Øst!BN16</f>
        <v>0</v>
      </c>
      <c r="Q41">
        <f>Øst!BN17</f>
        <v>66</v>
      </c>
      <c r="R41">
        <f>Øst!BN18</f>
        <v>55</v>
      </c>
      <c r="S41">
        <f>Øst!BN19</f>
        <v>30</v>
      </c>
      <c r="T41">
        <f>Øst!BN20</f>
        <v>15</v>
      </c>
      <c r="U41">
        <f>Øst!BN21</f>
        <v>0</v>
      </c>
      <c r="V41" t="str">
        <f>Øst!BN22</f>
        <v>Nej</v>
      </c>
      <c r="W41">
        <f>Øst!BN23</f>
        <v>0</v>
      </c>
      <c r="X41">
        <f>Øst!BN24</f>
        <v>0</v>
      </c>
      <c r="Y41">
        <f>Øst!BN25</f>
        <v>5</v>
      </c>
      <c r="Z41">
        <f>Øst!BN26</f>
        <v>5</v>
      </c>
      <c r="AA41">
        <f>Øst!BN27</f>
        <v>0</v>
      </c>
      <c r="AB41">
        <f>Øst!BN28</f>
        <v>5</v>
      </c>
      <c r="AC41">
        <f>Øst!BN29</f>
        <v>0</v>
      </c>
      <c r="AD41">
        <f>Øst!BN30</f>
        <v>0</v>
      </c>
      <c r="AE41">
        <f>Øst!BN31</f>
        <v>0</v>
      </c>
      <c r="AF41">
        <f>Øst!BN32</f>
        <v>0</v>
      </c>
      <c r="AG41">
        <f>Øst!BN33</f>
        <v>0</v>
      </c>
      <c r="AH41">
        <f>Øst!BN34</f>
        <v>0</v>
      </c>
      <c r="AI41">
        <f>Øst!BN35</f>
        <v>206250</v>
      </c>
      <c r="AJ41">
        <f>Øst!BN36</f>
        <v>0</v>
      </c>
      <c r="AK41">
        <f>Øst!BN37</f>
        <v>0</v>
      </c>
      <c r="AL41" t="str">
        <f>Øst!BN38</f>
        <v>Ja</v>
      </c>
      <c r="AM41">
        <f>Øst!BN39</f>
        <v>0</v>
      </c>
      <c r="AN41" t="str">
        <f>Øst!BN40</f>
        <v>Annelise</v>
      </c>
      <c r="AO41">
        <f>Øst!BN41</f>
        <v>2008</v>
      </c>
      <c r="AP41">
        <f>Øst!BN42</f>
        <v>37</v>
      </c>
      <c r="AQ41">
        <f>Øst!BN43</f>
        <v>0</v>
      </c>
      <c r="AR41" t="str">
        <f>Øst!BN44</f>
        <v>ufaglært</v>
      </c>
      <c r="AS41">
        <f>Øst!BN45</f>
        <v>0</v>
      </c>
      <c r="AT41" t="str">
        <f>Øst!BN46</f>
        <v>hygiejne</v>
      </c>
      <c r="AU41" t="str">
        <f>Øst!BN47</f>
        <v>Ayesha</v>
      </c>
      <c r="AV41">
        <f>Øst!BN48</f>
        <v>2009</v>
      </c>
      <c r="AW41">
        <f>Øst!BN49</f>
        <v>37</v>
      </c>
      <c r="AX41">
        <f>Øst!BN50</f>
        <v>0</v>
      </c>
      <c r="AY41" t="str">
        <f>Øst!BN51</f>
        <v>ufaglært</v>
      </c>
      <c r="AZ41">
        <f>Øst!BN52</f>
        <v>0</v>
      </c>
      <c r="BA41" t="str">
        <f>Øst!BN53</f>
        <v>hygiejne</v>
      </c>
      <c r="BB41">
        <f>Øst!BN54</f>
        <v>85</v>
      </c>
      <c r="BC41">
        <f>Øst!BN55</f>
        <v>0</v>
      </c>
      <c r="BD41">
        <f>Øst!BN56</f>
        <v>2</v>
      </c>
      <c r="BE41">
        <f>Øst!BN57</f>
        <v>2</v>
      </c>
      <c r="BF41" t="str">
        <f>Øst!BN58</f>
        <v>Nej</v>
      </c>
      <c r="BG41" t="str">
        <f>Øst!BN59</f>
        <v>Ja</v>
      </c>
      <c r="BH41" t="str">
        <f>Øst!BN60</f>
        <v>Ja</v>
      </c>
      <c r="BI41" t="str">
        <f>Øst!BN61</f>
        <v>Ja</v>
      </c>
      <c r="BJ41" t="str">
        <f>Øst!BN62</f>
        <v>Venter på at køkkenet bliver færdigt, er ved at blive ombygget</v>
      </c>
      <c r="BK41" t="str">
        <f>Øst!BN63</f>
        <v>ja</v>
      </c>
      <c r="BL41">
        <f>Øst!BN64</f>
        <v>0</v>
      </c>
      <c r="BM41" t="str">
        <f>Øst!BN65</f>
        <v>ja</v>
      </c>
      <c r="BN41">
        <f>Øst!BN66</f>
        <v>0</v>
      </c>
      <c r="BO41">
        <f>Øst!BN67</f>
        <v>0</v>
      </c>
      <c r="BP41">
        <f>Øst!BN68</f>
        <v>0</v>
      </c>
      <c r="BQ41">
        <f>Øst!BN69</f>
        <v>0</v>
      </c>
      <c r="BR41">
        <f>Øst!BN70</f>
        <v>0</v>
      </c>
      <c r="BS41">
        <f>Øst!BN71</f>
        <v>0</v>
      </c>
      <c r="BT41">
        <f>Øst!BN72</f>
        <v>0</v>
      </c>
      <c r="BU41">
        <f>Øst!BN73</f>
        <v>0</v>
      </c>
      <c r="BV41">
        <f>Øst!BN74</f>
        <v>0</v>
      </c>
      <c r="BW41">
        <f>Øst!BN75</f>
        <v>0</v>
      </c>
      <c r="BX41">
        <f>Øst!BN76</f>
        <v>0</v>
      </c>
      <c r="BY41">
        <f>Øst!BN77</f>
        <v>0</v>
      </c>
      <c r="BZ41">
        <f>Øst!BN78</f>
        <v>0</v>
      </c>
      <c r="CA41">
        <f>Øst!BN79</f>
        <v>0</v>
      </c>
      <c r="CB41">
        <f>Øst!BN80</f>
        <v>0</v>
      </c>
      <c r="CC41">
        <f>Øst!BN81</f>
        <v>0</v>
      </c>
      <c r="CD41">
        <f>Øst!BN82</f>
        <v>0</v>
      </c>
      <c r="CE41">
        <f>Øst!BN83</f>
        <v>0</v>
      </c>
      <c r="CF41">
        <f>Øst!BN84</f>
        <v>0</v>
      </c>
      <c r="CG41">
        <f>Øst!BN85</f>
        <v>0</v>
      </c>
      <c r="CH41">
        <f>Øst!BN86</f>
        <v>0</v>
      </c>
      <c r="CI41">
        <f>Øst!BN87</f>
        <v>0</v>
      </c>
      <c r="CJ41">
        <f>Øst!BN88</f>
        <v>0</v>
      </c>
      <c r="CK41">
        <f>Øst!BN89</f>
        <v>0</v>
      </c>
      <c r="CL41">
        <f>Øst!BN90</f>
        <v>0</v>
      </c>
      <c r="CM41">
        <f>Øst!BN91</f>
        <v>0</v>
      </c>
      <c r="CN41">
        <f>Øst!BN92</f>
        <v>0</v>
      </c>
      <c r="CO41">
        <f>Øst!BN93</f>
        <v>0</v>
      </c>
      <c r="CP41">
        <f>Øst!BN94</f>
        <v>0</v>
      </c>
      <c r="CQ41">
        <f>Øst!BN95</f>
        <v>0</v>
      </c>
      <c r="CR41">
        <f>Øst!BN96</f>
        <v>0</v>
      </c>
      <c r="CS41">
        <f>Øst!BN97</f>
        <v>0</v>
      </c>
      <c r="CT41">
        <f>Øst!BN98</f>
        <v>0</v>
      </c>
      <c r="CU41">
        <f>Øst!BN99</f>
        <v>0</v>
      </c>
      <c r="CV41">
        <f>Øst!BN100</f>
        <v>0</v>
      </c>
      <c r="CW41">
        <f>Øst!BN101</f>
        <v>0</v>
      </c>
      <c r="CX41">
        <f>Øst!BN102</f>
        <v>0</v>
      </c>
      <c r="CY41">
        <f>Øst!BN103</f>
        <v>0</v>
      </c>
      <c r="CZ41">
        <f>Øst!BN104</f>
        <v>0</v>
      </c>
      <c r="DA41">
        <f>Øst!BN105</f>
        <v>0</v>
      </c>
      <c r="DB41">
        <f>Øst!BN106</f>
        <v>0</v>
      </c>
      <c r="DC41">
        <f>Øst!BN107</f>
        <v>0</v>
      </c>
      <c r="DD41">
        <f>Øst!BN108</f>
        <v>0</v>
      </c>
      <c r="DE41">
        <f>Øst!BN109</f>
        <v>0</v>
      </c>
      <c r="DF41">
        <f>Øst!BN110</f>
        <v>0</v>
      </c>
      <c r="DG41">
        <f>Øst!BN111</f>
        <v>0</v>
      </c>
      <c r="DH41">
        <f>Øst!BN112</f>
        <v>0</v>
      </c>
      <c r="DI41">
        <f>Øst!BN113</f>
        <v>0</v>
      </c>
      <c r="DJ41">
        <f>Øst!BN114</f>
        <v>0</v>
      </c>
      <c r="DK41">
        <f>Øst!BN115</f>
        <v>0</v>
      </c>
      <c r="DL41">
        <f>Øst!BN116</f>
        <v>0</v>
      </c>
      <c r="DM41">
        <f>Øst!BN117</f>
        <v>0</v>
      </c>
      <c r="DN41">
        <f>Øst!BN118</f>
        <v>0</v>
      </c>
      <c r="DO41" s="14" t="str">
        <f>VLOOKUP(MID(B41,1,5)*1,InstTyp!A:B,2,FALSE)</f>
        <v xml:space="preserve">Integrerede </v>
      </c>
      <c r="DP41" s="14" t="str">
        <f>VLOOKUP(MID(B41,1,5)*1,InstTyp!A:C,3,FALSE)</f>
        <v>Østerbro</v>
      </c>
      <c r="DQ41">
        <f>VLOOKUP(MID(B41,1,5)*1,'InstTyp-2'!E:BQ,7,FALSE)</f>
        <v>55</v>
      </c>
      <c r="DR41">
        <f>VLOOKUP(MID(B41,1,5)*1,'InstTyp-2'!E:BQ,8,FALSE)</f>
        <v>0</v>
      </c>
      <c r="DS41">
        <f>VLOOKUP(MID(B41,1,5)*1,'InstTyp-2'!E:BQ,9,FALSE)</f>
        <v>66</v>
      </c>
      <c r="DT41">
        <f>VLOOKUP(MID(B41,1,5)*1,'InstTyp-2'!E:BQ,10,FALSE)</f>
        <v>55</v>
      </c>
      <c r="DU41">
        <f>VLOOKUP(MID(B41,1,5)*1,'InstTyp-2'!E:BQ,11,FALSE)</f>
        <v>30</v>
      </c>
      <c r="DV41">
        <f>VLOOKUP(MID(B41,1,5)*1,'InstTyp-2'!E:BQ,12,FALSE)</f>
        <v>15</v>
      </c>
      <c r="DW41">
        <f>VLOOKUP(MID(B41,1,5)*1,'InstTyp-2'!E:BQ,13,FALSE)</f>
        <v>0</v>
      </c>
      <c r="DX41">
        <f>VLOOKUP(MID(B41,1,5)*1,'InstTyp-2'!E:BQ,14,FALSE)</f>
        <v>0</v>
      </c>
      <c r="DY41">
        <f>VLOOKUP(MID(B41,1,5)*1,'InstTyp-2'!E:BQ,15,FALSE)</f>
        <v>0</v>
      </c>
      <c r="DZ41">
        <f>VLOOKUP(MID(B41,1,5)*1,'InstTyp-2'!E:BQ,16,FALSE)</f>
        <v>0</v>
      </c>
      <c r="EA41">
        <f>VLOOKUP(MID(B41,1,5)*1,'InstTyp-2'!E:BQ,17,FALSE)</f>
        <v>0</v>
      </c>
      <c r="EB41">
        <f>VLOOKUP(MID(B41,1,5)*1,'InstTyp-2'!E:BQ,18,FALSE)</f>
        <v>0</v>
      </c>
      <c r="EC41">
        <f>VLOOKUP(MID(B41,1,5)*1,'InstTyp-2'!E:BQ,19,FALSE)</f>
        <v>0</v>
      </c>
      <c r="ED41">
        <f>VLOOKUP(MID(B41,1,5)*1,'InstTyp-2'!E:BQ,20,FALSE)</f>
        <v>0</v>
      </c>
      <c r="EE41" s="195">
        <f>VLOOKUP(MID(B41,1,5)*1,'Forplejning 2008'!A:C,3,FALSE)</f>
        <v>252047.28</v>
      </c>
      <c r="EF41" t="str">
        <f t="shared" si="0"/>
        <v>37516</v>
      </c>
      <c r="EG41" t="str">
        <f t="shared" si="1"/>
        <v/>
      </c>
      <c r="EH41">
        <f t="shared" si="2"/>
        <v>0</v>
      </c>
      <c r="EI41">
        <f t="shared" si="3"/>
        <v>100</v>
      </c>
      <c r="EJ41" t="e">
        <f>VLOOKUP(B41,Rekruttering!A:F,2,FALSE)</f>
        <v>#N/A</v>
      </c>
      <c r="EK41" t="e">
        <f>VLOOKUP(B41,Rekruttering!A:F,3,FALSE)</f>
        <v>#N/A</v>
      </c>
      <c r="EL41" t="e">
        <f>VLOOKUP(B41,Rekruttering!A:F,4,FALSE)</f>
        <v>#N/A</v>
      </c>
      <c r="EM41" t="e">
        <f>VLOOKUP(B41,Rekruttering!A:F,5,FALSE)</f>
        <v>#N/A</v>
      </c>
      <c r="EN41" t="e">
        <f>VLOOKUP(B41,Rekruttering!A:F,6,FALSE)</f>
        <v>#N/A</v>
      </c>
    </row>
    <row r="42" spans="1:144">
      <c r="A42" s="14" t="str">
        <f>Øst!BR1</f>
        <v>x</v>
      </c>
      <c r="B42" s="21" t="str">
        <f>Øst!BR2</f>
        <v>37535_2</v>
      </c>
      <c r="C42" t="str">
        <f>Øst!BR3</f>
        <v>Kennedygården</v>
      </c>
      <c r="D42" t="str">
        <f>Øst!BR4</f>
        <v>Østerbro</v>
      </c>
      <c r="E42" t="str">
        <f>Øst!BR5</f>
        <v>Nøjsomhedsvej 8</v>
      </c>
      <c r="F42">
        <f>Øst!BR6</f>
        <v>2100</v>
      </c>
      <c r="G42" t="str">
        <f>Øst!BR7</f>
        <v>København Ø</v>
      </c>
      <c r="H42" t="str">
        <f>Øst!BR8</f>
        <v>35 38 50 77</v>
      </c>
      <c r="I42" t="str">
        <f>Øst!BR9</f>
        <v>fm50@buf.kk.dk</v>
      </c>
      <c r="J42" t="str">
        <f>Øst!BR10</f>
        <v>Vibeke Sager</v>
      </c>
      <c r="K42">
        <f>Øst!BR11</f>
        <v>36440205</v>
      </c>
      <c r="L42">
        <f>Øst!BR12</f>
        <v>0</v>
      </c>
      <c r="M42" t="str">
        <f>Øst!BR13</f>
        <v>535@buf.kk.dk</v>
      </c>
      <c r="N42">
        <f>Øst!BR14</f>
        <v>0</v>
      </c>
      <c r="O42">
        <f>Øst!BR15</f>
        <v>46</v>
      </c>
      <c r="P42">
        <f>Øst!BR16</f>
        <v>0</v>
      </c>
      <c r="Q42">
        <f>Øst!BR17</f>
        <v>70</v>
      </c>
      <c r="R42">
        <f>Øst!BR18</f>
        <v>0</v>
      </c>
      <c r="S42">
        <f>Øst!BR19</f>
        <v>0</v>
      </c>
      <c r="T42">
        <f>Øst!BR20</f>
        <v>0</v>
      </c>
      <c r="U42">
        <f>Øst!BR21</f>
        <v>0</v>
      </c>
      <c r="V42" t="str">
        <f>Øst!BR22</f>
        <v>Ja</v>
      </c>
      <c r="W42">
        <f>Øst!BR23</f>
        <v>0</v>
      </c>
      <c r="X42">
        <f>Øst!BR24</f>
        <v>0</v>
      </c>
      <c r="Y42">
        <f>Øst!BR25</f>
        <v>0</v>
      </c>
      <c r="Z42">
        <f>Øst!BR26</f>
        <v>0</v>
      </c>
      <c r="AA42">
        <f>Øst!BR27</f>
        <v>0</v>
      </c>
      <c r="AB42">
        <f>Øst!BR28</f>
        <v>0</v>
      </c>
      <c r="AC42">
        <f>Øst!BR29</f>
        <v>0</v>
      </c>
      <c r="AD42">
        <f>Øst!BR30</f>
        <v>0</v>
      </c>
      <c r="AE42">
        <f>Øst!BR31</f>
        <v>0</v>
      </c>
      <c r="AF42">
        <f>Øst!BR32</f>
        <v>0</v>
      </c>
      <c r="AG42">
        <f>Øst!BR33</f>
        <v>0</v>
      </c>
      <c r="AH42">
        <f>Øst!BR34</f>
        <v>0</v>
      </c>
      <c r="AI42">
        <f>Øst!BR35</f>
        <v>0</v>
      </c>
      <c r="AJ42">
        <f>Øst!BR36</f>
        <v>0</v>
      </c>
      <c r="AK42">
        <f>Øst!BR37</f>
        <v>0</v>
      </c>
      <c r="AL42">
        <f>Øst!BR38</f>
        <v>0</v>
      </c>
      <c r="AM42">
        <f>Øst!BR39</f>
        <v>0</v>
      </c>
      <c r="AN42">
        <f>Øst!BR40</f>
        <v>0</v>
      </c>
      <c r="AO42">
        <f>Øst!BR41</f>
        <v>0</v>
      </c>
      <c r="AP42">
        <f>Øst!BR42</f>
        <v>0</v>
      </c>
      <c r="AQ42">
        <f>Øst!BR43</f>
        <v>0</v>
      </c>
      <c r="AR42">
        <f>Øst!BR44</f>
        <v>0</v>
      </c>
      <c r="AS42">
        <f>Øst!BR45</f>
        <v>0</v>
      </c>
      <c r="AT42">
        <f>Øst!BR46</f>
        <v>0</v>
      </c>
      <c r="AU42">
        <f>Øst!BR47</f>
        <v>0</v>
      </c>
      <c r="AV42">
        <f>Øst!BR48</f>
        <v>0</v>
      </c>
      <c r="AW42">
        <f>Øst!BR49</f>
        <v>0</v>
      </c>
      <c r="AX42">
        <f>Øst!BR50</f>
        <v>0</v>
      </c>
      <c r="AY42">
        <f>Øst!BR51</f>
        <v>0</v>
      </c>
      <c r="AZ42">
        <f>Øst!BR52</f>
        <v>0</v>
      </c>
      <c r="BA42">
        <f>Øst!BR53</f>
        <v>0</v>
      </c>
      <c r="BB42">
        <f>Øst!BR54</f>
        <v>0</v>
      </c>
      <c r="BC42">
        <f>Øst!BR55</f>
        <v>0</v>
      </c>
      <c r="BD42">
        <f>Øst!BR56</f>
        <v>0</v>
      </c>
      <c r="BE42">
        <f>Øst!BR57</f>
        <v>0</v>
      </c>
      <c r="BF42">
        <f>Øst!BR58</f>
        <v>0</v>
      </c>
      <c r="BG42">
        <f>Øst!BR59</f>
        <v>0</v>
      </c>
      <c r="BH42">
        <f>Øst!BR60</f>
        <v>0</v>
      </c>
      <c r="BI42">
        <f>Øst!BR61</f>
        <v>0</v>
      </c>
      <c r="BJ42">
        <f>Øst!BR62</f>
        <v>0</v>
      </c>
      <c r="BK42">
        <f>Øst!BR63</f>
        <v>0</v>
      </c>
      <c r="BL42">
        <f>Øst!BR64</f>
        <v>0</v>
      </c>
      <c r="BM42">
        <f>Øst!BR65</f>
        <v>0</v>
      </c>
      <c r="BN42">
        <f>Øst!BR66</f>
        <v>0</v>
      </c>
      <c r="BO42">
        <f>Øst!BR67</f>
        <v>0</v>
      </c>
      <c r="BP42">
        <f>Øst!BR68</f>
        <v>0</v>
      </c>
      <c r="BQ42">
        <f>Øst!BR69</f>
        <v>0</v>
      </c>
      <c r="BR42">
        <f>Øst!BR70</f>
        <v>0</v>
      </c>
      <c r="BS42">
        <f>Øst!BR71</f>
        <v>0</v>
      </c>
      <c r="BT42">
        <f>Øst!BR72</f>
        <v>0</v>
      </c>
      <c r="BU42">
        <f>Øst!BR73</f>
        <v>0</v>
      </c>
      <c r="BV42">
        <f>Øst!BR74</f>
        <v>0</v>
      </c>
      <c r="BW42">
        <f>Øst!BR75</f>
        <v>0</v>
      </c>
      <c r="BX42">
        <f>Øst!BR76</f>
        <v>0</v>
      </c>
      <c r="BY42">
        <f>Øst!BR77</f>
        <v>0</v>
      </c>
      <c r="BZ42">
        <f>Øst!BR78</f>
        <v>0</v>
      </c>
      <c r="CA42">
        <f>Øst!BR79</f>
        <v>0</v>
      </c>
      <c r="CB42">
        <f>Øst!BR80</f>
        <v>0</v>
      </c>
      <c r="CC42">
        <f>Øst!BR81</f>
        <v>0</v>
      </c>
      <c r="CD42">
        <f>Øst!BR82</f>
        <v>0</v>
      </c>
      <c r="CE42">
        <f>Øst!BR83</f>
        <v>0</v>
      </c>
      <c r="CF42">
        <f>Øst!BR84</f>
        <v>0</v>
      </c>
      <c r="CG42">
        <f>Øst!BR85</f>
        <v>0</v>
      </c>
      <c r="CH42" s="18">
        <f>Øst!BR86</f>
        <v>0</v>
      </c>
      <c r="CI42">
        <f>Øst!BR87</f>
        <v>0</v>
      </c>
      <c r="CJ42">
        <f>Øst!BR88</f>
        <v>0</v>
      </c>
      <c r="CK42">
        <f>Øst!BR89</f>
        <v>1</v>
      </c>
      <c r="CL42">
        <f>Øst!BR90</f>
        <v>4</v>
      </c>
      <c r="CM42">
        <f>Øst!BR91</f>
        <v>0</v>
      </c>
      <c r="CN42">
        <f>Øst!BR92</f>
        <v>4</v>
      </c>
      <c r="CO42">
        <f>Øst!BR93</f>
        <v>0</v>
      </c>
      <c r="CP42">
        <f>Øst!BR94</f>
        <v>0</v>
      </c>
      <c r="CQ42">
        <f>Øst!BR95</f>
        <v>0</v>
      </c>
      <c r="CR42">
        <f>Øst!BR96</f>
        <v>0</v>
      </c>
      <c r="CS42">
        <f>Øst!BR97</f>
        <v>3</v>
      </c>
      <c r="CT42">
        <f>Øst!BR98</f>
        <v>0</v>
      </c>
      <c r="CU42">
        <f>Øst!BR99</f>
        <v>0</v>
      </c>
      <c r="CV42">
        <f>Øst!BR100</f>
        <v>0</v>
      </c>
      <c r="CW42">
        <f>Øst!BR101</f>
        <v>0</v>
      </c>
      <c r="CX42">
        <f>Øst!BR102</f>
        <v>0</v>
      </c>
      <c r="CY42">
        <f>Øst!BR103</f>
        <v>1</v>
      </c>
      <c r="CZ42">
        <f>Øst!BR104</f>
        <v>0</v>
      </c>
      <c r="DA42">
        <f>Øst!BR105</f>
        <v>0</v>
      </c>
      <c r="DB42">
        <f>Øst!BR106</f>
        <v>1</v>
      </c>
      <c r="DC42">
        <f>Øst!BR107</f>
        <v>2</v>
      </c>
      <c r="DD42" t="str">
        <f>Øst!BR108</f>
        <v>Meiko</v>
      </c>
      <c r="DE42">
        <f>Øst!BR109</f>
        <v>0</v>
      </c>
      <c r="DF42" t="str">
        <f>Øst!BR110</f>
        <v>Ja</v>
      </c>
      <c r="DG42">
        <f>Øst!BR111</f>
        <v>18</v>
      </c>
      <c r="DH42" t="str">
        <f>Øst!BR112</f>
        <v>Nej</v>
      </c>
      <c r="DI42" t="str">
        <f>Øst!BR113</f>
        <v>Ja</v>
      </c>
      <c r="DJ42" t="str">
        <f>Øst!BR114</f>
        <v>Ja</v>
      </c>
      <c r="DK42">
        <f>Øst!BR115</f>
        <v>2</v>
      </c>
      <c r="DL42" t="str">
        <f>Øst!BR116</f>
        <v>God plads</v>
      </c>
      <c r="DM42" t="str">
        <f>Øst!BR117</f>
        <v>vuggestuekøkken</v>
      </c>
      <c r="DN42">
        <f>Øst!BR118</f>
        <v>0</v>
      </c>
      <c r="DO42" s="14" t="str">
        <f>VLOOKUP(MID(B42,1,5)*1,InstTyp!A:B,2,FALSE)</f>
        <v xml:space="preserve">Integrerede </v>
      </c>
      <c r="DP42" s="14" t="str">
        <f>VLOOKUP(MID(B42,1,5)*1,InstTyp!A:C,3,FALSE)</f>
        <v>Østerbro</v>
      </c>
      <c r="DQ42">
        <f>VLOOKUP(MID(B42,1,5)*1,'InstTyp-2'!E:BQ,7,FALSE)</f>
        <v>46</v>
      </c>
      <c r="DR42">
        <f>VLOOKUP(MID(B42,1,5)*1,'InstTyp-2'!E:BQ,8,FALSE)</f>
        <v>0</v>
      </c>
      <c r="DS42">
        <f>VLOOKUP(MID(B42,1,5)*1,'InstTyp-2'!E:BQ,9,FALSE)</f>
        <v>70</v>
      </c>
      <c r="DT42">
        <f>VLOOKUP(MID(B42,1,5)*1,'InstTyp-2'!E:BQ,10,FALSE)</f>
        <v>0</v>
      </c>
      <c r="DU42">
        <f>VLOOKUP(MID(B42,1,5)*1,'InstTyp-2'!E:BQ,11,FALSE)</f>
        <v>0</v>
      </c>
      <c r="DV42">
        <f>VLOOKUP(MID(B42,1,5)*1,'InstTyp-2'!E:BQ,12,FALSE)</f>
        <v>0</v>
      </c>
      <c r="DW42">
        <f>VLOOKUP(MID(B42,1,5)*1,'InstTyp-2'!E:BQ,13,FALSE)</f>
        <v>0</v>
      </c>
      <c r="DX42">
        <f>VLOOKUP(MID(B42,1,5)*1,'InstTyp-2'!E:BQ,14,FALSE)</f>
        <v>0</v>
      </c>
      <c r="DY42">
        <f>VLOOKUP(MID(B42,1,5)*1,'InstTyp-2'!E:BQ,15,FALSE)</f>
        <v>8</v>
      </c>
      <c r="DZ42">
        <f>VLOOKUP(MID(B42,1,5)*1,'InstTyp-2'!E:BQ,16,FALSE)</f>
        <v>0</v>
      </c>
      <c r="EA42">
        <f>VLOOKUP(MID(B42,1,5)*1,'InstTyp-2'!E:BQ,17,FALSE)</f>
        <v>0</v>
      </c>
      <c r="EB42">
        <f>VLOOKUP(MID(B42,1,5)*1,'InstTyp-2'!E:BQ,18,FALSE)</f>
        <v>0</v>
      </c>
      <c r="EC42">
        <f>VLOOKUP(MID(B42,1,5)*1,'InstTyp-2'!E:BQ,19,FALSE)</f>
        <v>0</v>
      </c>
      <c r="ED42">
        <f>VLOOKUP(MID(B42,1,5)*1,'InstTyp-2'!E:BQ,20,FALSE)</f>
        <v>0</v>
      </c>
      <c r="EE42" s="195">
        <f>VLOOKUP(MID(B42,1,5)*1,'Forplejning 2008'!A:C,3,FALSE)</f>
        <v>157035.62</v>
      </c>
      <c r="EF42" t="str">
        <f t="shared" si="0"/>
        <v>37535</v>
      </c>
      <c r="EG42" t="str">
        <f t="shared" si="1"/>
        <v>2</v>
      </c>
      <c r="EH42">
        <f t="shared" si="2"/>
        <v>8</v>
      </c>
      <c r="EI42">
        <f t="shared" si="3"/>
        <v>0</v>
      </c>
      <c r="EJ42" t="e">
        <f>VLOOKUP(B42,Rekruttering!A:F,2,FALSE)</f>
        <v>#N/A</v>
      </c>
      <c r="EK42" t="e">
        <f>VLOOKUP(B42,Rekruttering!A:F,3,FALSE)</f>
        <v>#N/A</v>
      </c>
      <c r="EL42" t="e">
        <f>VLOOKUP(B42,Rekruttering!A:F,4,FALSE)</f>
        <v>#N/A</v>
      </c>
      <c r="EM42" t="e">
        <f>VLOOKUP(B42,Rekruttering!A:F,5,FALSE)</f>
        <v>#N/A</v>
      </c>
      <c r="EN42" t="e">
        <f>VLOOKUP(B42,Rekruttering!A:F,6,FALSE)</f>
        <v>#N/A</v>
      </c>
    </row>
    <row r="43" spans="1:144">
      <c r="A43" s="15" t="str">
        <f>Ama!G1</f>
        <v>x</v>
      </c>
      <c r="B43" s="21">
        <f>Ama!G2</f>
        <v>35303</v>
      </c>
      <c r="C43" t="str">
        <f>Ama!G3</f>
        <v>Amsterdamvej Børnehave</v>
      </c>
      <c r="D43" t="str">
        <f>Ama!G4</f>
        <v>Amager</v>
      </c>
      <c r="E43" t="str">
        <f>Ama!G5</f>
        <v>Amsterdamvej 40</v>
      </c>
      <c r="F43">
        <f>Ama!G6</f>
        <v>2300</v>
      </c>
      <c r="G43" t="str">
        <f>Ama!G7</f>
        <v>København S</v>
      </c>
      <c r="H43" t="str">
        <f>Ama!G8</f>
        <v>32 55 64 98</v>
      </c>
      <c r="I43" t="str">
        <f>Ama!G9</f>
        <v>bhamsterdamvej@mail.dk</v>
      </c>
      <c r="J43" t="str">
        <f>Ama!G10</f>
        <v>Claus Østergaard</v>
      </c>
      <c r="K43">
        <f>Ama!G11</f>
        <v>32521543</v>
      </c>
      <c r="L43">
        <f>Ama!G12</f>
        <v>0</v>
      </c>
      <c r="M43" t="str">
        <f>Ama!G13</f>
        <v>35303@buf.kk.dk</v>
      </c>
      <c r="N43" t="str">
        <f>Ama!G14</f>
        <v>Børnehave</v>
      </c>
      <c r="O43">
        <f>Ama!G15</f>
        <v>0</v>
      </c>
      <c r="P43">
        <f>Ama!G16</f>
        <v>0</v>
      </c>
      <c r="Q43">
        <f>Ama!G17</f>
        <v>35</v>
      </c>
      <c r="R43">
        <f>Ama!G18</f>
        <v>0</v>
      </c>
      <c r="S43">
        <f>Ama!G19</f>
        <v>0</v>
      </c>
      <c r="T43">
        <f>Ama!G20</f>
        <v>0</v>
      </c>
      <c r="U43">
        <f>Ama!G21</f>
        <v>0</v>
      </c>
      <c r="V43" t="str">
        <f>Ama!G22</f>
        <v>Nej</v>
      </c>
      <c r="W43">
        <f>Ama!G23</f>
        <v>0</v>
      </c>
      <c r="X43">
        <f>Ama!G24</f>
        <v>0</v>
      </c>
      <c r="Y43">
        <f>Ama!G25</f>
        <v>0</v>
      </c>
      <c r="Z43">
        <f>Ama!G26</f>
        <v>0</v>
      </c>
      <c r="AA43">
        <f>Ama!G27</f>
        <v>0</v>
      </c>
      <c r="AB43">
        <f>Ama!G28</f>
        <v>0</v>
      </c>
      <c r="AC43">
        <f>Ama!G29</f>
        <v>0</v>
      </c>
      <c r="AD43">
        <f>Ama!G30</f>
        <v>5</v>
      </c>
      <c r="AE43">
        <f>Ama!G31</f>
        <v>0</v>
      </c>
      <c r="AF43">
        <f>Ama!G32</f>
        <v>1</v>
      </c>
      <c r="AG43">
        <f>Ama!G33</f>
        <v>5</v>
      </c>
      <c r="AH43">
        <f>Ama!G34</f>
        <v>0</v>
      </c>
      <c r="AI43" s="16">
        <f>Ama!G35</f>
        <v>0</v>
      </c>
      <c r="AJ43">
        <f>Ama!G36</f>
        <v>0</v>
      </c>
      <c r="AK43">
        <f>Ama!G37</f>
        <v>0</v>
      </c>
      <c r="AL43" t="str">
        <f>Ama!G38</f>
        <v>Nej</v>
      </c>
      <c r="AM43" t="str">
        <f>Ama!G39</f>
        <v>Ja</v>
      </c>
      <c r="AN43">
        <f>Ama!G40</f>
        <v>0</v>
      </c>
      <c r="AO43">
        <f>Ama!G41</f>
        <v>0</v>
      </c>
      <c r="AP43">
        <f>Ama!G42</f>
        <v>0</v>
      </c>
      <c r="AQ43">
        <f>Ama!G43</f>
        <v>0</v>
      </c>
      <c r="AR43">
        <f>Ama!G44</f>
        <v>0</v>
      </c>
      <c r="AS43">
        <f>Ama!G45</f>
        <v>0</v>
      </c>
      <c r="AT43">
        <f>Ama!G46</f>
        <v>0</v>
      </c>
      <c r="AU43">
        <f>Ama!G47</f>
        <v>0</v>
      </c>
      <c r="AV43">
        <f>Ama!G48</f>
        <v>0</v>
      </c>
      <c r="AW43">
        <f>Ama!G49</f>
        <v>0</v>
      </c>
      <c r="AX43">
        <f>Ama!G50</f>
        <v>0</v>
      </c>
      <c r="AY43">
        <f>Ama!G51</f>
        <v>0</v>
      </c>
      <c r="AZ43">
        <f>Ama!G52</f>
        <v>0</v>
      </c>
      <c r="BA43">
        <f>Ama!G53</f>
        <v>0</v>
      </c>
      <c r="BB43">
        <f>Ama!G54</f>
        <v>0</v>
      </c>
      <c r="BC43">
        <f>Ama!G55</f>
        <v>50</v>
      </c>
      <c r="BD43">
        <f>Ama!G56</f>
        <v>0</v>
      </c>
      <c r="BE43">
        <f>Ama!G57</f>
        <v>2</v>
      </c>
      <c r="BF43" t="str">
        <f>Ama!G58</f>
        <v>Ja</v>
      </c>
      <c r="BG43" t="str">
        <f>Ama!G59</f>
        <v>Nej</v>
      </c>
      <c r="BH43" t="str">
        <f>Ama!G60</f>
        <v>Ja</v>
      </c>
      <c r="BI43" t="str">
        <f>Ama!G61</f>
        <v>Ja</v>
      </c>
      <c r="BJ43" t="str">
        <f>Ama!G62</f>
        <v>Mor buffet 1 gang ugentligt</v>
      </c>
      <c r="BK43" t="str">
        <f>Ama!G63</f>
        <v>Ja</v>
      </c>
      <c r="BL43" t="str">
        <f>Ama!G64</f>
        <v>overfører erfaringer fra mdr.lig smør selv dag</v>
      </c>
      <c r="BM43" t="str">
        <f>Ama!G65</f>
        <v>Ja</v>
      </c>
      <c r="BN43" t="str">
        <f>Ama!G66</f>
        <v>overfører erfaringer fra mdr.lig smør selv dag</v>
      </c>
      <c r="BO43" t="str">
        <f>Ama!G67</f>
        <v>Ja</v>
      </c>
      <c r="BP43" t="str">
        <f>Ama!G68</f>
        <v>evt. "rengøringsdame" til at starte projektet op i nogle år. Gerne tilbud af om kurser</v>
      </c>
      <c r="BQ43">
        <f>Ama!G69</f>
        <v>0</v>
      </c>
      <c r="BR43" t="str">
        <f>Ama!G70</f>
        <v>Modtagerkøkken</v>
      </c>
      <c r="BS43" t="str">
        <f>Ama!G71</f>
        <v>Nej</v>
      </c>
      <c r="BT43" t="str">
        <f>Ama!G72</f>
        <v>Mindre</v>
      </c>
      <c r="BU43" t="str">
        <f>Ama!G73</f>
        <v>Større</v>
      </c>
      <c r="BV43">
        <f>Ama!G74</f>
        <v>0</v>
      </c>
      <c r="BW43" t="str">
        <f>Ama!G75</f>
        <v>Bordplads og omrokering</v>
      </c>
      <c r="BX43">
        <f>Ama!G76</f>
        <v>0</v>
      </c>
      <c r="BY43">
        <f>Ama!G77</f>
        <v>0</v>
      </c>
      <c r="BZ43">
        <f>Ama!G78</f>
        <v>0</v>
      </c>
      <c r="CA43">
        <f>Ama!G79</f>
        <v>0</v>
      </c>
      <c r="CB43">
        <f>Ama!G80</f>
        <v>0</v>
      </c>
      <c r="CC43">
        <f>Ama!G81</f>
        <v>0</v>
      </c>
      <c r="CD43">
        <f>Ama!G82</f>
        <v>0</v>
      </c>
      <c r="CE43">
        <f>Ama!G83</f>
        <v>0</v>
      </c>
      <c r="CF43">
        <f>Ama!G84</f>
        <v>0</v>
      </c>
      <c r="CG43" t="str">
        <f>Ama!G85</f>
        <v>Ayo / Nanna</v>
      </c>
      <c r="CH43">
        <f>Ama!G86</f>
        <v>39895</v>
      </c>
      <c r="CI43">
        <f>Ama!G87</f>
        <v>0</v>
      </c>
      <c r="CJ43">
        <f>Ama!G88</f>
        <v>1</v>
      </c>
      <c r="CK43">
        <f>Ama!G89</f>
        <v>0</v>
      </c>
      <c r="CL43">
        <f>Ama!G90</f>
        <v>0</v>
      </c>
      <c r="CM43">
        <f>Ama!G91</f>
        <v>0</v>
      </c>
      <c r="CN43">
        <f>Ama!G92</f>
        <v>1</v>
      </c>
      <c r="CO43">
        <f>Ama!G93</f>
        <v>0</v>
      </c>
      <c r="CP43">
        <f>Ama!G94</f>
        <v>0</v>
      </c>
      <c r="CQ43">
        <f>Ama!G95</f>
        <v>0</v>
      </c>
      <c r="CR43">
        <f>Ama!G96</f>
        <v>1</v>
      </c>
      <c r="CS43">
        <f>Ama!G97</f>
        <v>2</v>
      </c>
      <c r="CT43">
        <f>Ama!G98</f>
        <v>0</v>
      </c>
      <c r="CU43">
        <f>Ama!G99</f>
        <v>0</v>
      </c>
      <c r="CV43">
        <f>Ama!G100</f>
        <v>0</v>
      </c>
      <c r="CW43">
        <f>Ama!G101</f>
        <v>0</v>
      </c>
      <c r="CX43">
        <f>Ama!G102</f>
        <v>1</v>
      </c>
      <c r="CY43">
        <f>Ama!G103</f>
        <v>0</v>
      </c>
      <c r="CZ43">
        <f>Ama!G104</f>
        <v>0</v>
      </c>
      <c r="DA43">
        <f>Ama!G105</f>
        <v>0</v>
      </c>
      <c r="DB43">
        <f>Ama!G106</f>
        <v>1</v>
      </c>
      <c r="DC43">
        <f>Ama!G107</f>
        <v>17</v>
      </c>
      <c r="DD43" t="str">
        <f>Ama!G108</f>
        <v>Miele</v>
      </c>
      <c r="DE43">
        <f>Ama!G109</f>
        <v>1.5</v>
      </c>
      <c r="DF43" t="str">
        <f>Ama!G110</f>
        <v>Nej</v>
      </c>
      <c r="DG43">
        <f>Ama!G111</f>
        <v>0</v>
      </c>
      <c r="DH43" t="str">
        <f>Ama!G112</f>
        <v>Nej</v>
      </c>
      <c r="DI43" t="str">
        <f>Ama!G113</f>
        <v>Nej</v>
      </c>
      <c r="DJ43" t="str">
        <f>Ama!G114</f>
        <v>Nej</v>
      </c>
      <c r="DK43">
        <f>Ama!G115</f>
        <v>1</v>
      </c>
      <c r="DL43" t="str">
        <f>Ama!G116</f>
        <v>Begrænset</v>
      </c>
      <c r="DM43" t="str">
        <f>Ama!G117</f>
        <v>1 elpisker.
Kontoret og køkkenet er i det samme rum. Meget typisk lejlighedsinstitution med bevidst valgt "familiepræg"</v>
      </c>
      <c r="DN43">
        <f>Ama!G118</f>
        <v>0</v>
      </c>
      <c r="DO43" s="14" t="str">
        <f>VLOOKUP(MID(B43,1,5)*1,InstTyp!A:B,2,FALSE)</f>
        <v>Børnehaver</v>
      </c>
      <c r="DP43" s="14" t="str">
        <f>VLOOKUP(MID(B43,1,5)*1,InstTyp!A:C,3,FALSE)</f>
        <v>Amager</v>
      </c>
      <c r="DQ43">
        <f>VLOOKUP(MID(B43,1,5)*1,'InstTyp-2'!E:BQ,7,FALSE)</f>
        <v>0</v>
      </c>
      <c r="DR43">
        <f>VLOOKUP(MID(B43,1,5)*1,'InstTyp-2'!E:BQ,8,FALSE)</f>
        <v>0</v>
      </c>
      <c r="DS43">
        <f>VLOOKUP(MID(B43,1,5)*1,'InstTyp-2'!E:BQ,9,FALSE)</f>
        <v>35</v>
      </c>
      <c r="DT43">
        <f>VLOOKUP(MID(B43,1,5)*1,'InstTyp-2'!E:BQ,10,FALSE)</f>
        <v>0</v>
      </c>
      <c r="DU43">
        <f>VLOOKUP(MID(B43,1,5)*1,'InstTyp-2'!E:BQ,11,FALSE)</f>
        <v>0</v>
      </c>
      <c r="DV43">
        <f>VLOOKUP(MID(B43,1,5)*1,'InstTyp-2'!E:BQ,12,FALSE)</f>
        <v>0</v>
      </c>
      <c r="DW43">
        <f>VLOOKUP(MID(B43,1,5)*1,'InstTyp-2'!E:BQ,13,FALSE)</f>
        <v>0</v>
      </c>
      <c r="DX43">
        <f>VLOOKUP(MID(B43,1,5)*1,'InstTyp-2'!E:BQ,14,FALSE)</f>
        <v>0</v>
      </c>
      <c r="DY43">
        <f>VLOOKUP(MID(B43,1,5)*1,'InstTyp-2'!E:BQ,15,FALSE)</f>
        <v>0</v>
      </c>
      <c r="DZ43">
        <f>VLOOKUP(MID(B43,1,5)*1,'InstTyp-2'!E:BQ,16,FALSE)</f>
        <v>0</v>
      </c>
      <c r="EA43">
        <f>VLOOKUP(MID(B43,1,5)*1,'InstTyp-2'!E:BQ,17,FALSE)</f>
        <v>0</v>
      </c>
      <c r="EB43">
        <f>VLOOKUP(MID(B43,1,5)*1,'InstTyp-2'!E:BQ,18,FALSE)</f>
        <v>0</v>
      </c>
      <c r="EC43">
        <f>VLOOKUP(MID(B43,1,5)*1,'InstTyp-2'!E:BQ,19,FALSE)</f>
        <v>0</v>
      </c>
      <c r="ED43">
        <f>VLOOKUP(MID(B43,1,5)*1,'InstTyp-2'!E:BQ,20,FALSE)</f>
        <v>0</v>
      </c>
      <c r="EE43" s="195">
        <f>VLOOKUP(MID(B43,1,5)*1,'Forplejning 2008'!A:C,3,FALSE)</f>
        <v>59976.22</v>
      </c>
      <c r="EF43" t="str">
        <f t="shared" si="0"/>
        <v>35303</v>
      </c>
      <c r="EG43" t="str">
        <f t="shared" si="1"/>
        <v/>
      </c>
      <c r="EH43">
        <f t="shared" si="2"/>
        <v>0</v>
      </c>
      <c r="EI43">
        <f t="shared" si="3"/>
        <v>0</v>
      </c>
      <c r="EJ43" t="e">
        <f>VLOOKUP(B43,Rekruttering!A:F,2,FALSE)</f>
        <v>#N/A</v>
      </c>
      <c r="EK43" t="e">
        <f>VLOOKUP(B43,Rekruttering!A:F,3,FALSE)</f>
        <v>#N/A</v>
      </c>
      <c r="EL43" t="e">
        <f>VLOOKUP(B43,Rekruttering!A:F,4,FALSE)</f>
        <v>#N/A</v>
      </c>
      <c r="EM43" t="e">
        <f>VLOOKUP(B43,Rekruttering!A:F,5,FALSE)</f>
        <v>#N/A</v>
      </c>
      <c r="EN43" t="e">
        <f>VLOOKUP(B43,Rekruttering!A:F,6,FALSE)</f>
        <v>#N/A</v>
      </c>
    </row>
    <row r="44" spans="1:144">
      <c r="A44" s="14" t="str">
        <f>Ama!H1</f>
        <v>x</v>
      </c>
      <c r="B44" s="21">
        <f>Ama!H2</f>
        <v>35325</v>
      </c>
      <c r="C44" t="str">
        <f>Ama!H3</f>
        <v>Nurnberggaarden</v>
      </c>
      <c r="D44" t="str">
        <f>Ama!H4</f>
        <v>Amager</v>
      </c>
      <c r="E44" t="str">
        <f>Ama!H5</f>
        <v>Bremensgade 42</v>
      </c>
      <c r="F44">
        <f>Ama!H6</f>
        <v>2300</v>
      </c>
      <c r="G44" t="str">
        <f>Ama!H7</f>
        <v>København S</v>
      </c>
      <c r="H44" t="str">
        <f>Ama!H8</f>
        <v>32 59 12 07</v>
      </c>
      <c r="I44" t="str">
        <f>Ama!H9</f>
        <v>info@nurnberggaarden.dk</v>
      </c>
      <c r="J44" t="str">
        <f>Ama!H10</f>
        <v>Jeanne Freytag</v>
      </c>
      <c r="K44">
        <f>Ama!H11</f>
        <v>0</v>
      </c>
      <c r="L44">
        <f>Ama!H12</f>
        <v>0</v>
      </c>
      <c r="M44" t="str">
        <f>Ama!H13</f>
        <v>35325@buf.kk.dk</v>
      </c>
      <c r="N44" t="str">
        <f>Ama!H14</f>
        <v>Børnehave</v>
      </c>
      <c r="O44">
        <f>Ama!H15</f>
        <v>0</v>
      </c>
      <c r="P44">
        <f>Ama!H16</f>
        <v>12</v>
      </c>
      <c r="Q44">
        <f>Ama!H17</f>
        <v>20</v>
      </c>
      <c r="R44">
        <f>Ama!H18</f>
        <v>0</v>
      </c>
      <c r="S44">
        <f>Ama!H19</f>
        <v>0</v>
      </c>
      <c r="T44">
        <f>Ama!H20</f>
        <v>0</v>
      </c>
      <c r="U44">
        <f>Ama!H21</f>
        <v>0</v>
      </c>
      <c r="V44" t="str">
        <f>Ama!H22</f>
        <v>Nej</v>
      </c>
      <c r="W44">
        <f>Ama!H23</f>
        <v>0</v>
      </c>
      <c r="X44">
        <f>Ama!H24</f>
        <v>0</v>
      </c>
      <c r="Y44">
        <f>Ama!H25</f>
        <v>0</v>
      </c>
      <c r="Z44">
        <f>Ama!H26</f>
        <v>0</v>
      </c>
      <c r="AA44">
        <f>Ama!H27</f>
        <v>0</v>
      </c>
      <c r="AB44">
        <f>Ama!H28</f>
        <v>0</v>
      </c>
      <c r="AC44">
        <f>Ama!H29</f>
        <v>0</v>
      </c>
      <c r="AD44">
        <f>Ama!H30</f>
        <v>5</v>
      </c>
      <c r="AE44">
        <f>Ama!H31</f>
        <v>0</v>
      </c>
      <c r="AF44">
        <f>Ama!H32</f>
        <v>0</v>
      </c>
      <c r="AG44">
        <f>Ama!H33</f>
        <v>5</v>
      </c>
      <c r="AH44">
        <f>Ama!H34</f>
        <v>0</v>
      </c>
      <c r="AI44">
        <f>Ama!H35</f>
        <v>0</v>
      </c>
      <c r="AJ44">
        <f>Ama!H36</f>
        <v>55000</v>
      </c>
      <c r="AK44">
        <f>Ama!H37</f>
        <v>0</v>
      </c>
      <c r="AL44" t="str">
        <f>Ama!H38</f>
        <v>Nej</v>
      </c>
      <c r="AM44" t="str">
        <f>Ama!H39</f>
        <v>Nej</v>
      </c>
      <c r="AN44">
        <f>Ama!H40</f>
        <v>0</v>
      </c>
      <c r="AO44">
        <f>Ama!H41</f>
        <v>0</v>
      </c>
      <c r="AP44">
        <f>Ama!H42</f>
        <v>0</v>
      </c>
      <c r="AQ44">
        <f>Ama!H43</f>
        <v>0</v>
      </c>
      <c r="AR44">
        <f>Ama!H44</f>
        <v>0</v>
      </c>
      <c r="AS44">
        <f>Ama!H45</f>
        <v>0</v>
      </c>
      <c r="AT44" t="str">
        <f>Ama!H46</f>
        <v>Pædagoger sørger for morgenmad</v>
      </c>
      <c r="AU44">
        <f>Ama!H47</f>
        <v>0</v>
      </c>
      <c r="AV44">
        <f>Ama!H48</f>
        <v>0</v>
      </c>
      <c r="AW44">
        <f>Ama!H49</f>
        <v>0</v>
      </c>
      <c r="AX44">
        <f>Ama!H50</f>
        <v>0</v>
      </c>
      <c r="AY44">
        <f>Ama!H51</f>
        <v>0</v>
      </c>
      <c r="AZ44">
        <f>Ama!H52</f>
        <v>0</v>
      </c>
      <c r="BA44">
        <f>Ama!H53</f>
        <v>0</v>
      </c>
      <c r="BB44">
        <f>Ama!H54</f>
        <v>0</v>
      </c>
      <c r="BC44">
        <f>Ama!H55</f>
        <v>75</v>
      </c>
      <c r="BD44">
        <f>Ama!H56</f>
        <v>0</v>
      </c>
      <c r="BE44">
        <f>Ama!H57</f>
        <v>2</v>
      </c>
      <c r="BF44" t="str">
        <f>Ama!H58</f>
        <v>Ja</v>
      </c>
      <c r="BG44" t="str">
        <f>Ama!H59</f>
        <v>Nej</v>
      </c>
      <c r="BH44" t="str">
        <f>Ama!H60</f>
        <v>Ja</v>
      </c>
      <c r="BI44" t="str">
        <f>Ama!H61</f>
        <v>Nej</v>
      </c>
      <c r="BJ44" t="str">
        <f>Ama!H62</f>
        <v>Har ikke tid. Kun hvis der er ressourcer til ansættelse.</v>
      </c>
      <c r="BK44" t="str">
        <f>Ama!H63</f>
        <v>Nej</v>
      </c>
      <c r="BL44" t="str">
        <f>Ama!H64</f>
        <v>Vil hellere have madpakker</v>
      </c>
      <c r="BM44" t="str">
        <f>Ama!H65</f>
        <v>Nej</v>
      </c>
      <c r="BN44">
        <f>Ama!H66</f>
        <v>0</v>
      </c>
      <c r="BO44" t="str">
        <f>Ama!H67</f>
        <v>Nej</v>
      </c>
      <c r="BP44">
        <f>Ama!H68</f>
        <v>0</v>
      </c>
      <c r="BQ44">
        <f>Ama!H69</f>
        <v>0</v>
      </c>
      <c r="BR44" t="str">
        <f>Ama!H70</f>
        <v>Køkken begrænset tilvirk</v>
      </c>
      <c r="BS44">
        <f>Ama!H71</f>
        <v>0</v>
      </c>
      <c r="BT44">
        <f>Ama!H72</f>
        <v>0</v>
      </c>
      <c r="BU44">
        <f>Ama!H73</f>
        <v>0</v>
      </c>
      <c r="BV44">
        <f>Ama!H74</f>
        <v>0</v>
      </c>
      <c r="BW44">
        <f>Ama!H75</f>
        <v>0</v>
      </c>
      <c r="BX44">
        <f>Ama!H76</f>
        <v>0</v>
      </c>
      <c r="BY44">
        <f>Ama!H77</f>
        <v>0</v>
      </c>
      <c r="BZ44" t="str">
        <f>Ama!H78</f>
        <v>Ja</v>
      </c>
      <c r="CA44">
        <f>Ama!H79</f>
        <v>0</v>
      </c>
      <c r="CB44">
        <f>Ama!H80</f>
        <v>0</v>
      </c>
      <c r="CC44" t="str">
        <f>Ama!H81</f>
        <v>Det er for lille til blandet</v>
      </c>
      <c r="CD44" t="str">
        <f>Ama!H82</f>
        <v>Større</v>
      </c>
      <c r="CE44" t="str">
        <f>Ama!H83</f>
        <v>Nyt komfur, gammelt, men mangler stort set alt inventar, men ok mstørrelse</v>
      </c>
      <c r="CF44">
        <f>Ama!H84</f>
        <v>0</v>
      </c>
      <c r="CG44" t="str">
        <f>Ama!H85</f>
        <v>margrethe og Nanna / Nanna</v>
      </c>
      <c r="CH44" s="18">
        <f>Ama!H86</f>
        <v>39897</v>
      </c>
      <c r="CI44">
        <f>Ama!H87</f>
        <v>0</v>
      </c>
      <c r="CJ44">
        <f>Ama!H88</f>
        <v>1</v>
      </c>
      <c r="CK44">
        <f>Ama!H89</f>
        <v>0</v>
      </c>
      <c r="CL44">
        <f>Ama!H90</f>
        <v>0</v>
      </c>
      <c r="CM44">
        <f>Ama!H91</f>
        <v>1</v>
      </c>
      <c r="CN44">
        <f>Ama!H92</f>
        <v>0</v>
      </c>
      <c r="CO44">
        <f>Ama!H93</f>
        <v>0</v>
      </c>
      <c r="CP44">
        <f>Ama!H94</f>
        <v>0</v>
      </c>
      <c r="CQ44">
        <f>Ama!H95</f>
        <v>0</v>
      </c>
      <c r="CR44">
        <f>Ama!H96</f>
        <v>0</v>
      </c>
      <c r="CS44">
        <f>Ama!H97</f>
        <v>1</v>
      </c>
      <c r="CT44">
        <f>Ama!H98</f>
        <v>0</v>
      </c>
      <c r="CU44">
        <f>Ama!H99</f>
        <v>0</v>
      </c>
      <c r="CV44">
        <f>Ama!H100</f>
        <v>0</v>
      </c>
      <c r="CW44">
        <f>Ama!H101</f>
        <v>0</v>
      </c>
      <c r="CX44">
        <f>Ama!H102</f>
        <v>1</v>
      </c>
      <c r="CY44">
        <f>Ama!H103</f>
        <v>0</v>
      </c>
      <c r="CZ44">
        <f>Ama!H104</f>
        <v>0</v>
      </c>
      <c r="DA44">
        <f>Ama!H105</f>
        <v>0</v>
      </c>
      <c r="DB44">
        <f>Ama!H106</f>
        <v>1</v>
      </c>
      <c r="DC44">
        <f>Ama!H107</f>
        <v>25</v>
      </c>
      <c r="DD44" t="str">
        <f>Ama!H108</f>
        <v>Miele</v>
      </c>
      <c r="DE44">
        <f>Ama!H109</f>
        <v>3.5</v>
      </c>
      <c r="DF44" t="str">
        <f>Ama!H110</f>
        <v>Nej</v>
      </c>
      <c r="DG44">
        <f>Ama!H111</f>
        <v>0</v>
      </c>
      <c r="DH44" t="str">
        <f>Ama!H112</f>
        <v>Nej</v>
      </c>
      <c r="DI44" t="str">
        <f>Ama!H113</f>
        <v>Nej</v>
      </c>
      <c r="DJ44" t="str">
        <f>Ama!H114</f>
        <v>Nej</v>
      </c>
      <c r="DK44">
        <f>Ama!H115</f>
        <v>2</v>
      </c>
      <c r="DL44" t="str">
        <f>Ama!H116</f>
        <v>Ingen plads</v>
      </c>
      <c r="DM44" t="str">
        <f>Ama!H117</f>
        <v>Der er 1 vask m 2 rum
Komfuret er med gas</v>
      </c>
      <c r="DN44">
        <f>Ama!H118</f>
        <v>0</v>
      </c>
      <c r="DO44" s="14" t="str">
        <f>VLOOKUP(MID(B44,1,5)*1,InstTyp!A:B,2,FALSE)</f>
        <v>Børnehaver</v>
      </c>
      <c r="DP44" s="14" t="str">
        <f>VLOOKUP(MID(B44,1,5)*1,InstTyp!A:C,3,FALSE)</f>
        <v>Amager</v>
      </c>
      <c r="DQ44">
        <f>VLOOKUP(MID(B44,1,5)*1,'InstTyp-2'!E:BQ,7,FALSE)</f>
        <v>0</v>
      </c>
      <c r="DR44">
        <f>VLOOKUP(MID(B44,1,5)*1,'InstTyp-2'!E:BQ,8,FALSE)</f>
        <v>12</v>
      </c>
      <c r="DS44">
        <f>VLOOKUP(MID(B44,1,5)*1,'InstTyp-2'!E:BQ,9,FALSE)</f>
        <v>20</v>
      </c>
      <c r="DT44">
        <f>VLOOKUP(MID(B44,1,5)*1,'InstTyp-2'!E:BQ,10,FALSE)</f>
        <v>0</v>
      </c>
      <c r="DU44">
        <f>VLOOKUP(MID(B44,1,5)*1,'InstTyp-2'!E:BQ,11,FALSE)</f>
        <v>0</v>
      </c>
      <c r="DV44">
        <f>VLOOKUP(MID(B44,1,5)*1,'InstTyp-2'!E:BQ,12,FALSE)</f>
        <v>0</v>
      </c>
      <c r="DW44">
        <f>VLOOKUP(MID(B44,1,5)*1,'InstTyp-2'!E:BQ,13,FALSE)</f>
        <v>0</v>
      </c>
      <c r="DX44">
        <f>VLOOKUP(MID(B44,1,5)*1,'InstTyp-2'!E:BQ,14,FALSE)</f>
        <v>0</v>
      </c>
      <c r="DY44">
        <f>VLOOKUP(MID(B44,1,5)*1,'InstTyp-2'!E:BQ,15,FALSE)</f>
        <v>0</v>
      </c>
      <c r="DZ44">
        <f>VLOOKUP(MID(B44,1,5)*1,'InstTyp-2'!E:BQ,16,FALSE)</f>
        <v>0</v>
      </c>
      <c r="EA44">
        <f>VLOOKUP(MID(B44,1,5)*1,'InstTyp-2'!E:BQ,17,FALSE)</f>
        <v>0</v>
      </c>
      <c r="EB44">
        <f>VLOOKUP(MID(B44,1,5)*1,'InstTyp-2'!E:BQ,18,FALSE)</f>
        <v>0</v>
      </c>
      <c r="EC44">
        <f>VLOOKUP(MID(B44,1,5)*1,'InstTyp-2'!E:BQ,19,FALSE)</f>
        <v>0</v>
      </c>
      <c r="ED44">
        <f>VLOOKUP(MID(B44,1,5)*1,'InstTyp-2'!E:BQ,20,FALSE)</f>
        <v>0</v>
      </c>
      <c r="EE44" s="195">
        <f>VLOOKUP(MID(B44,1,5)*1,'Forplejning 2008'!A:C,3,FALSE)</f>
        <v>43271.11</v>
      </c>
      <c r="EF44" t="str">
        <f t="shared" si="0"/>
        <v>35325</v>
      </c>
      <c r="EG44" t="str">
        <f t="shared" si="1"/>
        <v/>
      </c>
      <c r="EH44">
        <f t="shared" si="2"/>
        <v>0</v>
      </c>
      <c r="EI44">
        <f t="shared" si="3"/>
        <v>0</v>
      </c>
      <c r="EJ44" t="str">
        <f>VLOOKUP(B44,Rekruttering!A:F,2,FALSE)</f>
        <v>Ja</v>
      </c>
      <c r="EK44" t="str">
        <f>VLOOKUP(B44,Rekruttering!A:F,3,FALSE)</f>
        <v>15-20</v>
      </c>
      <c r="EL44">
        <f>VLOOKUP(B44,Rekruttering!A:F,4,FALSE)</f>
        <v>0</v>
      </c>
      <c r="EM44">
        <f>VLOOKUP(B44,Rekruttering!A:F,5,FALSE)</f>
        <v>0</v>
      </c>
      <c r="EN44" t="str">
        <f>VLOOKUP(B44,Rekruttering!A:F,6,FALSE)</f>
        <v>Nej</v>
      </c>
    </row>
    <row r="45" spans="1:144">
      <c r="A45" s="14" t="str">
        <f>Ama!I1</f>
        <v>x</v>
      </c>
      <c r="B45" s="21">
        <f>Ama!I2</f>
        <v>35331</v>
      </c>
      <c r="C45" t="str">
        <f>Ama!I3</f>
        <v>Røde Kors Børnehaven Nordstjernen</v>
      </c>
      <c r="D45" t="str">
        <f>Ama!I4</f>
        <v>Amager</v>
      </c>
      <c r="E45" t="str">
        <f>Ama!I5</f>
        <v>Lybækgade 31</v>
      </c>
      <c r="F45">
        <f>Ama!I6</f>
        <v>2300</v>
      </c>
      <c r="G45" t="str">
        <f>Ama!I7</f>
        <v>København S</v>
      </c>
      <c r="H45" t="str">
        <f>Ama!I8</f>
        <v>32 55 77 94</v>
      </c>
      <c r="I45" t="str">
        <f>Ama!I9</f>
        <v>bornehavennordstjernen@os.dk</v>
      </c>
      <c r="J45" t="str">
        <f>Ama!I10</f>
        <v>Brian Sleimann</v>
      </c>
      <c r="K45">
        <f>Ama!I11</f>
        <v>32521680</v>
      </c>
      <c r="L45">
        <f>Ama!I12</f>
        <v>0</v>
      </c>
      <c r="M45" t="str">
        <f>Ama!I13</f>
        <v>35331@buf.kk.dk</v>
      </c>
      <c r="N45" t="str">
        <f>Ama!I14</f>
        <v>Børnehave</v>
      </c>
      <c r="O45">
        <f>Ama!I15</f>
        <v>0</v>
      </c>
      <c r="P45">
        <f>Ama!I16</f>
        <v>0</v>
      </c>
      <c r="Q45">
        <f>Ama!I17</f>
        <v>20</v>
      </c>
      <c r="R45">
        <f>Ama!I18</f>
        <v>0</v>
      </c>
      <c r="S45">
        <f>Ama!I19</f>
        <v>0</v>
      </c>
      <c r="T45">
        <f>Ama!I20</f>
        <v>0</v>
      </c>
      <c r="U45">
        <f>Ama!I21</f>
        <v>0</v>
      </c>
      <c r="V45" t="str">
        <f>Ama!I22</f>
        <v>Nej</v>
      </c>
      <c r="W45">
        <f>Ama!I23</f>
        <v>0</v>
      </c>
      <c r="X45">
        <f>Ama!I24</f>
        <v>0</v>
      </c>
      <c r="Y45">
        <f>Ama!I25</f>
        <v>0</v>
      </c>
      <c r="Z45">
        <f>Ama!I26</f>
        <v>0</v>
      </c>
      <c r="AA45">
        <f>Ama!I27</f>
        <v>0</v>
      </c>
      <c r="AB45">
        <f>Ama!I28</f>
        <v>0</v>
      </c>
      <c r="AC45">
        <f>Ama!I29</f>
        <v>0</v>
      </c>
      <c r="AD45">
        <f>Ama!I30</f>
        <v>5</v>
      </c>
      <c r="AE45">
        <f>Ama!I31</f>
        <v>0</v>
      </c>
      <c r="AF45">
        <f>Ama!I32</f>
        <v>0</v>
      </c>
      <c r="AG45">
        <f>Ama!I33</f>
        <v>5</v>
      </c>
      <c r="AH45">
        <f>Ama!I34</f>
        <v>0</v>
      </c>
      <c r="AI45" s="16">
        <f>Ama!I35</f>
        <v>0</v>
      </c>
      <c r="AJ45">
        <f>Ama!I36</f>
        <v>10000</v>
      </c>
      <c r="AK45">
        <f>Ama!I37</f>
        <v>0</v>
      </c>
      <c r="AL45" t="str">
        <f>Ama!I38</f>
        <v>Nej</v>
      </c>
      <c r="AM45" t="str">
        <f>Ama!I39</f>
        <v>Ja</v>
      </c>
      <c r="AN45">
        <f>Ama!I40</f>
        <v>0</v>
      </c>
      <c r="AO45">
        <f>Ama!I41</f>
        <v>0</v>
      </c>
      <c r="AP45">
        <f>Ama!I42</f>
        <v>0</v>
      </c>
      <c r="AQ45">
        <f>Ama!I43</f>
        <v>0</v>
      </c>
      <c r="AR45">
        <f>Ama!I44</f>
        <v>0</v>
      </c>
      <c r="AS45">
        <f>Ama!I45</f>
        <v>0</v>
      </c>
      <c r="AT45">
        <f>Ama!I46</f>
        <v>0</v>
      </c>
      <c r="AU45">
        <f>Ama!I47</f>
        <v>0</v>
      </c>
      <c r="AV45">
        <f>Ama!I48</f>
        <v>0</v>
      </c>
      <c r="AW45">
        <f>Ama!I49</f>
        <v>0</v>
      </c>
      <c r="AX45">
        <f>Ama!I50</f>
        <v>0</v>
      </c>
      <c r="AY45">
        <f>Ama!I51</f>
        <v>0</v>
      </c>
      <c r="AZ45">
        <f>Ama!I52</f>
        <v>0</v>
      </c>
      <c r="BA45">
        <f>Ama!I53</f>
        <v>0</v>
      </c>
      <c r="BB45">
        <f>Ama!I54</f>
        <v>0</v>
      </c>
      <c r="BC45">
        <f>Ama!I55</f>
        <v>50</v>
      </c>
      <c r="BD45">
        <f>Ama!I56</f>
        <v>0</v>
      </c>
      <c r="BE45">
        <f>Ama!I57</f>
        <v>2</v>
      </c>
      <c r="BF45" t="str">
        <f>Ama!I58</f>
        <v>Ja</v>
      </c>
      <c r="BG45" t="str">
        <f>Ama!I59</f>
        <v>Nej</v>
      </c>
      <c r="BH45" t="str">
        <f>Ama!I60</f>
        <v>Ja</v>
      </c>
      <c r="BI45" t="str">
        <f>Ama!I61</f>
        <v>Nej</v>
      </c>
      <c r="BJ45">
        <f>Ama!I62</f>
        <v>0</v>
      </c>
      <c r="BK45" t="str">
        <f>Ama!I63</f>
        <v>Nej</v>
      </c>
      <c r="BL45">
        <f>Ama!I64</f>
        <v>0</v>
      </c>
      <c r="BM45" t="str">
        <f>Ama!I65</f>
        <v>Nej</v>
      </c>
      <c r="BN45">
        <f>Ama!I66</f>
        <v>0</v>
      </c>
      <c r="BO45" t="str">
        <f>Ama!I67</f>
        <v>Ja</v>
      </c>
      <c r="BP45">
        <f>Ama!I68</f>
        <v>0</v>
      </c>
      <c r="BQ45">
        <f>Ama!I69</f>
        <v>0</v>
      </c>
      <c r="BR45" t="str">
        <f>Ama!I70</f>
        <v>Køkken begrænset tilvirk</v>
      </c>
      <c r="BS45">
        <f>Ama!I71</f>
        <v>0</v>
      </c>
      <c r="BT45">
        <f>Ama!I72</f>
        <v>0</v>
      </c>
      <c r="BU45">
        <f>Ama!I73</f>
        <v>0</v>
      </c>
      <c r="BV45">
        <f>Ama!I74</f>
        <v>0</v>
      </c>
      <c r="BW45">
        <f>Ama!I75</f>
        <v>0</v>
      </c>
      <c r="BX45">
        <f>Ama!I76</f>
        <v>0</v>
      </c>
      <c r="BY45">
        <f>Ama!I77</f>
        <v>0</v>
      </c>
      <c r="BZ45">
        <f>Ama!I78</f>
        <v>0</v>
      </c>
      <c r="CA45">
        <f>Ama!I79</f>
        <v>0</v>
      </c>
      <c r="CB45" t="str">
        <f>Ama!I80</f>
        <v>Større</v>
      </c>
      <c r="CC45" t="str">
        <f>Ama!I81</f>
        <v>Der er kun maskiner til husbehov, Der er intet lagerplads</v>
      </c>
      <c r="CD45">
        <f>Ama!I82</f>
        <v>0</v>
      </c>
      <c r="CE45">
        <f>Ama!I83</f>
        <v>0</v>
      </c>
      <c r="CF45">
        <f>Ama!I84</f>
        <v>0</v>
      </c>
      <c r="CG45" t="str">
        <f>Ama!I85</f>
        <v>Nanna og Margrethe</v>
      </c>
      <c r="CH45" s="18">
        <f>Ama!I86</f>
        <v>0</v>
      </c>
      <c r="CI45">
        <f>Ama!I87</f>
        <v>0</v>
      </c>
      <c r="CJ45">
        <f>Ama!I88</f>
        <v>1</v>
      </c>
      <c r="CK45">
        <f>Ama!I89</f>
        <v>0</v>
      </c>
      <c r="CL45">
        <f>Ama!I90</f>
        <v>0</v>
      </c>
      <c r="CM45">
        <f>Ama!I91</f>
        <v>0</v>
      </c>
      <c r="CN45">
        <f>Ama!I92</f>
        <v>0</v>
      </c>
      <c r="CO45">
        <f>Ama!I93</f>
        <v>0</v>
      </c>
      <c r="CP45">
        <f>Ama!I94</f>
        <v>0</v>
      </c>
      <c r="CQ45">
        <f>Ama!I95</f>
        <v>0</v>
      </c>
      <c r="CR45">
        <f>Ama!I96</f>
        <v>1</v>
      </c>
      <c r="CS45">
        <f>Ama!I97</f>
        <v>0</v>
      </c>
      <c r="CT45">
        <f>Ama!I98</f>
        <v>0</v>
      </c>
      <c r="CU45">
        <f>Ama!I99</f>
        <v>1</v>
      </c>
      <c r="CV45">
        <f>Ama!I100</f>
        <v>0</v>
      </c>
      <c r="CW45">
        <f>Ama!I101</f>
        <v>0</v>
      </c>
      <c r="CX45">
        <f>Ama!I102</f>
        <v>0</v>
      </c>
      <c r="CY45">
        <f>Ama!I103</f>
        <v>0</v>
      </c>
      <c r="CZ45">
        <f>Ama!I104</f>
        <v>0</v>
      </c>
      <c r="DA45">
        <f>Ama!I105</f>
        <v>0</v>
      </c>
      <c r="DB45">
        <f>Ama!I106</f>
        <v>1</v>
      </c>
      <c r="DC45">
        <f>Ama!I107</f>
        <v>124</v>
      </c>
      <c r="DD45" t="str">
        <f>Ama!I108</f>
        <v>BOSCH office - alm. Husmor</v>
      </c>
      <c r="DE45">
        <f>Ama!I109</f>
        <v>5</v>
      </c>
      <c r="DF45" t="str">
        <f>Ama!I110</f>
        <v>Nej</v>
      </c>
      <c r="DG45">
        <f>Ama!I111</f>
        <v>0</v>
      </c>
      <c r="DH45" t="str">
        <f>Ama!I112</f>
        <v>Nej</v>
      </c>
      <c r="DI45" t="str">
        <f>Ama!I113</f>
        <v>Nej</v>
      </c>
      <c r="DJ45" t="str">
        <f>Ama!I114</f>
        <v>Nej</v>
      </c>
      <c r="DK45">
        <f>Ama!I115</f>
        <v>1</v>
      </c>
      <c r="DL45" t="str">
        <f>Ama!I116</f>
        <v>Ingen plads</v>
      </c>
      <c r="DM45" t="str">
        <f>Ama!I117</f>
        <v>Køkken fra 2002
Der er microovn. Mangler servering, potter og pander. Meget gammelt komfur, 12 år.
Problemer med flere kulture, vegetar?</v>
      </c>
      <c r="DN45">
        <f>Ama!I118</f>
        <v>0</v>
      </c>
      <c r="DO45" s="14" t="str">
        <f>VLOOKUP(MID(B45,1,5)*1,InstTyp!A:B,2,FALSE)</f>
        <v>Børnehaver</v>
      </c>
      <c r="DP45" s="14" t="str">
        <f>VLOOKUP(MID(B45,1,5)*1,InstTyp!A:C,3,FALSE)</f>
        <v>Amager</v>
      </c>
      <c r="DQ45">
        <f>VLOOKUP(MID(B45,1,5)*1,'InstTyp-2'!E:BQ,7,FALSE)</f>
        <v>0</v>
      </c>
      <c r="DR45">
        <f>VLOOKUP(MID(B45,1,5)*1,'InstTyp-2'!E:BQ,8,FALSE)</f>
        <v>0</v>
      </c>
      <c r="DS45">
        <f>VLOOKUP(MID(B45,1,5)*1,'InstTyp-2'!E:BQ,9,FALSE)</f>
        <v>20</v>
      </c>
      <c r="DT45">
        <f>VLOOKUP(MID(B45,1,5)*1,'InstTyp-2'!E:BQ,10,FALSE)</f>
        <v>0</v>
      </c>
      <c r="DU45">
        <f>VLOOKUP(MID(B45,1,5)*1,'InstTyp-2'!E:BQ,11,FALSE)</f>
        <v>0</v>
      </c>
      <c r="DV45">
        <f>VLOOKUP(MID(B45,1,5)*1,'InstTyp-2'!E:BQ,12,FALSE)</f>
        <v>0</v>
      </c>
      <c r="DW45">
        <f>VLOOKUP(MID(B45,1,5)*1,'InstTyp-2'!E:BQ,13,FALSE)</f>
        <v>0</v>
      </c>
      <c r="DX45">
        <f>VLOOKUP(MID(B45,1,5)*1,'InstTyp-2'!E:BQ,14,FALSE)</f>
        <v>0</v>
      </c>
      <c r="DY45">
        <f>VLOOKUP(MID(B45,1,5)*1,'InstTyp-2'!E:BQ,15,FALSE)</f>
        <v>0</v>
      </c>
      <c r="DZ45">
        <f>VLOOKUP(MID(B45,1,5)*1,'InstTyp-2'!E:BQ,16,FALSE)</f>
        <v>0</v>
      </c>
      <c r="EA45">
        <f>VLOOKUP(MID(B45,1,5)*1,'InstTyp-2'!E:BQ,17,FALSE)</f>
        <v>0</v>
      </c>
      <c r="EB45">
        <f>VLOOKUP(MID(B45,1,5)*1,'InstTyp-2'!E:BQ,18,FALSE)</f>
        <v>0</v>
      </c>
      <c r="EC45">
        <f>VLOOKUP(MID(B45,1,5)*1,'InstTyp-2'!E:BQ,19,FALSE)</f>
        <v>0</v>
      </c>
      <c r="ED45">
        <f>VLOOKUP(MID(B45,1,5)*1,'InstTyp-2'!E:BQ,20,FALSE)</f>
        <v>0</v>
      </c>
      <c r="EE45" s="195">
        <f>VLOOKUP(MID(B45,1,5)*1,'Forplejning 2008'!A:C,3,FALSE)</f>
        <v>43514.6</v>
      </c>
      <c r="EF45" t="str">
        <f t="shared" si="0"/>
        <v>35331</v>
      </c>
      <c r="EG45" t="str">
        <f t="shared" si="1"/>
        <v/>
      </c>
      <c r="EH45">
        <f t="shared" si="2"/>
        <v>0</v>
      </c>
      <c r="EI45">
        <f t="shared" si="3"/>
        <v>0</v>
      </c>
      <c r="EJ45" t="str">
        <f>VLOOKUP(B45,Rekruttering!A:F,2,FALSE)</f>
        <v>Ja</v>
      </c>
      <c r="EK45" t="str">
        <f>VLOOKUP(B45,Rekruttering!A:F,3,FALSE)</f>
        <v>15-20</v>
      </c>
      <c r="EL45">
        <f>VLOOKUP(B45,Rekruttering!A:F,4,FALSE)</f>
        <v>0</v>
      </c>
      <c r="EM45">
        <f>VLOOKUP(B45,Rekruttering!A:F,5,FALSE)</f>
        <v>0</v>
      </c>
      <c r="EN45" t="str">
        <f>VLOOKUP(B45,Rekruttering!A:F,6,FALSE)</f>
        <v>Nej</v>
      </c>
    </row>
    <row r="46" spans="1:144">
      <c r="A46" s="15" t="str">
        <f>Ama!J1</f>
        <v>x</v>
      </c>
      <c r="B46" s="21">
        <f>Ama!J2</f>
        <v>35351</v>
      </c>
      <c r="C46" t="str">
        <f>Ama!J3</f>
        <v>Simon Peter MH. Børnehave</v>
      </c>
      <c r="D46" t="str">
        <f>Ama!J4</f>
        <v>Amager</v>
      </c>
      <c r="E46" t="str">
        <f>Ama!J5</f>
        <v>Gertsvej 14</v>
      </c>
      <c r="F46">
        <f>Ama!J6</f>
        <v>2300</v>
      </c>
      <c r="G46" t="str">
        <f>Ama!J7</f>
        <v>København S</v>
      </c>
      <c r="H46" t="str">
        <f>Ama!J8</f>
        <v>32 50 84 82</v>
      </c>
      <c r="I46" t="str">
        <f>Ama!J9</f>
        <v>simon.peter@mail.dk</v>
      </c>
      <c r="J46" t="str">
        <f>Ama!J10</f>
        <v>Britt Nicolaisen</v>
      </c>
      <c r="K46">
        <f>Ama!J11</f>
        <v>0</v>
      </c>
      <c r="L46">
        <f>Ama!J12</f>
        <v>0</v>
      </c>
      <c r="M46" t="str">
        <f>Ama!J13</f>
        <v>35351@buf.kk.dk</v>
      </c>
      <c r="N46" t="str">
        <f>Ama!J14</f>
        <v>Børnehave</v>
      </c>
      <c r="O46">
        <f>Ama!J15</f>
        <v>0</v>
      </c>
      <c r="P46">
        <f>Ama!J16</f>
        <v>0</v>
      </c>
      <c r="Q46">
        <f>Ama!J17</f>
        <v>40</v>
      </c>
      <c r="R46">
        <f>Ama!J18</f>
        <v>0</v>
      </c>
      <c r="S46">
        <f>Ama!J19</f>
        <v>0</v>
      </c>
      <c r="T46">
        <f>Ama!J20</f>
        <v>0</v>
      </c>
      <c r="U46">
        <f>Ama!J21</f>
        <v>0</v>
      </c>
      <c r="V46" t="str">
        <f>Ama!J22</f>
        <v>Nej</v>
      </c>
      <c r="W46">
        <f>Ama!J23</f>
        <v>0</v>
      </c>
      <c r="X46">
        <f>Ama!J24</f>
        <v>0</v>
      </c>
      <c r="Y46">
        <f>Ama!J25</f>
        <v>0</v>
      </c>
      <c r="Z46">
        <f>Ama!J26</f>
        <v>0</v>
      </c>
      <c r="AA46">
        <f>Ama!J27</f>
        <v>0</v>
      </c>
      <c r="AB46">
        <f>Ama!J28</f>
        <v>0</v>
      </c>
      <c r="AC46">
        <f>Ama!J29</f>
        <v>0</v>
      </c>
      <c r="AD46">
        <f>Ama!J30</f>
        <v>5</v>
      </c>
      <c r="AE46">
        <f>Ama!J31</f>
        <v>0</v>
      </c>
      <c r="AF46">
        <f>Ama!J32</f>
        <v>4</v>
      </c>
      <c r="AG46">
        <f>Ama!J33</f>
        <v>0</v>
      </c>
      <c r="AH46">
        <f>Ama!J34</f>
        <v>0</v>
      </c>
      <c r="AI46" s="16">
        <f>Ama!J35</f>
        <v>0</v>
      </c>
      <c r="AJ46">
        <f>Ama!J36</f>
        <v>110000</v>
      </c>
      <c r="AK46">
        <f>Ama!J37</f>
        <v>0</v>
      </c>
      <c r="AL46" t="str">
        <f>Ama!J38</f>
        <v>Ja</v>
      </c>
      <c r="AM46" t="str">
        <f>Ama!J39</f>
        <v>Nej</v>
      </c>
      <c r="AN46" t="str">
        <f>Ama!J40</f>
        <v>Janni</v>
      </c>
      <c r="AO46">
        <f>Ama!J41</f>
        <v>2009</v>
      </c>
      <c r="AP46">
        <f>Ama!J42</f>
        <v>20</v>
      </c>
      <c r="AQ46">
        <f>Ama!J43</f>
        <v>0</v>
      </c>
      <c r="AR46" t="str">
        <f>Ama!J44</f>
        <v>Ufaglært</v>
      </c>
      <c r="AS46" t="str">
        <f>Ama!J45</f>
        <v>Viakr i 6 måneder</v>
      </c>
      <c r="AT46" t="str">
        <f>Ama!J46</f>
        <v>Hygiejnekursus
Har 20 timer plus 10 timers rengøring</v>
      </c>
      <c r="AU46">
        <f>Ama!J47</f>
        <v>0</v>
      </c>
      <c r="AV46">
        <f>Ama!J48</f>
        <v>0</v>
      </c>
      <c r="AW46">
        <f>Ama!J49</f>
        <v>0</v>
      </c>
      <c r="AX46">
        <f>Ama!J50</f>
        <v>0</v>
      </c>
      <c r="AY46">
        <f>Ama!J51</f>
        <v>0</v>
      </c>
      <c r="AZ46">
        <f>Ama!J52</f>
        <v>0</v>
      </c>
      <c r="BA46">
        <f>Ama!J53</f>
        <v>0</v>
      </c>
      <c r="BB46">
        <f>Ama!J54</f>
        <v>0</v>
      </c>
      <c r="BC46">
        <f>Ama!J55</f>
        <v>75</v>
      </c>
      <c r="BD46">
        <f>Ama!J56</f>
        <v>0</v>
      </c>
      <c r="BE46">
        <f>Ama!J57</f>
        <v>2</v>
      </c>
      <c r="BF46" t="str">
        <f>Ama!J58</f>
        <v>Ja</v>
      </c>
      <c r="BG46" t="str">
        <f>Ama!J59</f>
        <v>Nej</v>
      </c>
      <c r="BH46" t="str">
        <f>Ama!J60</f>
        <v>Ja</v>
      </c>
      <c r="BI46" t="str">
        <f>Ama!J61</f>
        <v>Ja</v>
      </c>
      <c r="BJ46">
        <f>Ama!J62</f>
        <v>0</v>
      </c>
      <c r="BK46" t="str">
        <f>Ama!J63</f>
        <v>Ja</v>
      </c>
      <c r="BL46">
        <f>Ama!J64</f>
        <v>0</v>
      </c>
      <c r="BM46" t="str">
        <f>Ama!J65</f>
        <v>Ja</v>
      </c>
      <c r="BN46">
        <f>Ama!J66</f>
        <v>0</v>
      </c>
      <c r="BO46" t="str">
        <f>Ama!J67</f>
        <v>Ja</v>
      </c>
      <c r="BP46">
        <f>Ama!J68</f>
        <v>0</v>
      </c>
      <c r="BQ46">
        <f>Ama!J69</f>
        <v>0</v>
      </c>
      <c r="BR46" t="str">
        <f>Ama!J70</f>
        <v>Køkken blandet tilvirk</v>
      </c>
      <c r="BS46" t="str">
        <f>Ama!J71</f>
        <v>Nej</v>
      </c>
      <c r="BT46" t="str">
        <f>Ama!J72</f>
        <v>Mindre</v>
      </c>
      <c r="BU46" t="str">
        <f>Ama!J73</f>
        <v>Ingen</v>
      </c>
      <c r="BV46">
        <f>Ama!J74</f>
        <v>0</v>
      </c>
      <c r="BW46" t="str">
        <f>Ama!J75</f>
        <v>En ekstra ovn, stavblenderm, ny opvaskemaskine. Køkkenet er et meget lille modulkøkken der i dag laver kold mad til alle. Der er ikke plads til mere komfur, men kunne godt lave mad et par gange om ugen, hvis de kan godkendes af fødevaremyndighederne.</v>
      </c>
      <c r="BX46">
        <f>Ama!J76</f>
        <v>0</v>
      </c>
      <c r="BY46">
        <f>Ama!J77</f>
        <v>0</v>
      </c>
      <c r="BZ46">
        <f>Ama!J78</f>
        <v>0</v>
      </c>
      <c r="CA46">
        <f>Ama!J79</f>
        <v>0</v>
      </c>
      <c r="CB46">
        <f>Ama!J80</f>
        <v>0</v>
      </c>
      <c r="CC46">
        <f>Ama!J81</f>
        <v>0</v>
      </c>
      <c r="CD46">
        <f>Ama!J82</f>
        <v>0</v>
      </c>
      <c r="CE46">
        <f>Ama!J83</f>
        <v>0</v>
      </c>
      <c r="CF46">
        <f>Ama!J84</f>
        <v>0</v>
      </c>
      <c r="CG46" t="str">
        <f>Ama!J85</f>
        <v xml:space="preserve">Mariah / Nanna </v>
      </c>
      <c r="CH46" s="18">
        <f>Ama!J86</f>
        <v>39904</v>
      </c>
      <c r="CI46">
        <f>Ama!J87</f>
        <v>0</v>
      </c>
      <c r="CJ46">
        <f>Ama!J88</f>
        <v>0</v>
      </c>
      <c r="CK46">
        <f>Ama!J89</f>
        <v>1</v>
      </c>
      <c r="CL46">
        <f>Ama!J90</f>
        <v>4</v>
      </c>
      <c r="CM46">
        <f>Ama!J91</f>
        <v>0</v>
      </c>
      <c r="CN46">
        <f>Ama!J92</f>
        <v>1</v>
      </c>
      <c r="CO46">
        <f>Ama!J93</f>
        <v>0</v>
      </c>
      <c r="CP46">
        <f>Ama!J94</f>
        <v>0</v>
      </c>
      <c r="CQ46">
        <f>Ama!J95</f>
        <v>0</v>
      </c>
      <c r="CR46">
        <f>Ama!J96</f>
        <v>2</v>
      </c>
      <c r="CS46">
        <f>Ama!J97</f>
        <v>0</v>
      </c>
      <c r="CT46">
        <f>Ama!J98</f>
        <v>0</v>
      </c>
      <c r="CU46">
        <f>Ama!J99</f>
        <v>0</v>
      </c>
      <c r="CV46">
        <f>Ama!J100</f>
        <v>0</v>
      </c>
      <c r="CW46">
        <f>Ama!J101</f>
        <v>0</v>
      </c>
      <c r="CX46">
        <f>Ama!J102</f>
        <v>1</v>
      </c>
      <c r="CY46">
        <f>Ama!J103</f>
        <v>0</v>
      </c>
      <c r="CZ46">
        <f>Ama!J104</f>
        <v>0</v>
      </c>
      <c r="DA46">
        <f>Ama!J105</f>
        <v>0</v>
      </c>
      <c r="DB46">
        <f>Ama!J106</f>
        <v>1</v>
      </c>
      <c r="DC46">
        <f>Ama!J107</f>
        <v>25</v>
      </c>
      <c r="DD46" t="str">
        <f>Ama!J108</f>
        <v>Miele professional</v>
      </c>
      <c r="DE46">
        <f>Ama!J109</f>
        <v>3</v>
      </c>
      <c r="DF46" t="str">
        <f>Ama!J110</f>
        <v>Ja</v>
      </c>
      <c r="DG46">
        <f>Ama!J111</f>
        <v>0</v>
      </c>
      <c r="DH46" t="str">
        <f>Ama!J112</f>
        <v>Nej</v>
      </c>
      <c r="DI46" t="str">
        <f>Ama!J113</f>
        <v>Ja</v>
      </c>
      <c r="DJ46" t="str">
        <f>Ama!J114</f>
        <v>Nej</v>
      </c>
      <c r="DK46">
        <f>Ama!J115</f>
        <v>2</v>
      </c>
      <c r="DL46" t="str">
        <f>Ama!J116</f>
        <v>Ingen plads</v>
      </c>
      <c r="DM46" t="str">
        <f>Ama!J117</f>
        <v>Ingen plads, kun i køkkenskabe.
Vask m. 2 rum</v>
      </c>
      <c r="DN46">
        <f>Ama!J118</f>
        <v>0</v>
      </c>
      <c r="DO46" s="14" t="str">
        <f>VLOOKUP(MID(B46,1,5)*1,InstTyp!A:B,2,FALSE)</f>
        <v>Børnehaver</v>
      </c>
      <c r="DP46" s="14" t="str">
        <f>VLOOKUP(MID(B46,1,5)*1,InstTyp!A:C,3,FALSE)</f>
        <v>Amager</v>
      </c>
      <c r="DQ46">
        <f>VLOOKUP(MID(B46,1,5)*1,'InstTyp-2'!E:BQ,7,FALSE)</f>
        <v>0</v>
      </c>
      <c r="DR46">
        <f>VLOOKUP(MID(B46,1,5)*1,'InstTyp-2'!E:BQ,8,FALSE)</f>
        <v>0</v>
      </c>
      <c r="DS46">
        <f>VLOOKUP(MID(B46,1,5)*1,'InstTyp-2'!E:BQ,9,FALSE)</f>
        <v>40</v>
      </c>
      <c r="DT46">
        <f>VLOOKUP(MID(B46,1,5)*1,'InstTyp-2'!E:BQ,10,FALSE)</f>
        <v>0</v>
      </c>
      <c r="DU46">
        <f>VLOOKUP(MID(B46,1,5)*1,'InstTyp-2'!E:BQ,11,FALSE)</f>
        <v>0</v>
      </c>
      <c r="DV46">
        <f>VLOOKUP(MID(B46,1,5)*1,'InstTyp-2'!E:BQ,12,FALSE)</f>
        <v>0</v>
      </c>
      <c r="DW46">
        <f>VLOOKUP(MID(B46,1,5)*1,'InstTyp-2'!E:BQ,13,FALSE)</f>
        <v>0</v>
      </c>
      <c r="DX46">
        <f>VLOOKUP(MID(B46,1,5)*1,'InstTyp-2'!E:BQ,14,FALSE)</f>
        <v>0</v>
      </c>
      <c r="DY46">
        <f>VLOOKUP(MID(B46,1,5)*1,'InstTyp-2'!E:BQ,15,FALSE)</f>
        <v>0</v>
      </c>
      <c r="DZ46">
        <f>VLOOKUP(MID(B46,1,5)*1,'InstTyp-2'!E:BQ,16,FALSE)</f>
        <v>0</v>
      </c>
      <c r="EA46">
        <f>VLOOKUP(MID(B46,1,5)*1,'InstTyp-2'!E:BQ,17,FALSE)</f>
        <v>0</v>
      </c>
      <c r="EB46">
        <f>VLOOKUP(MID(B46,1,5)*1,'InstTyp-2'!E:BQ,18,FALSE)</f>
        <v>0</v>
      </c>
      <c r="EC46">
        <f>VLOOKUP(MID(B46,1,5)*1,'InstTyp-2'!E:BQ,19,FALSE)</f>
        <v>0</v>
      </c>
      <c r="ED46">
        <f>VLOOKUP(MID(B46,1,5)*1,'InstTyp-2'!E:BQ,20,FALSE)</f>
        <v>0</v>
      </c>
      <c r="EE46" s="195">
        <f>VLOOKUP(MID(B46,1,5)*1,'Forplejning 2008'!A:C,3,FALSE)</f>
        <v>52812.56</v>
      </c>
      <c r="EF46" t="str">
        <f t="shared" si="0"/>
        <v>35351</v>
      </c>
      <c r="EG46" t="str">
        <f t="shared" si="1"/>
        <v/>
      </c>
      <c r="EH46">
        <f t="shared" si="2"/>
        <v>0</v>
      </c>
      <c r="EI46">
        <f t="shared" si="3"/>
        <v>0</v>
      </c>
      <c r="EJ46" t="e">
        <f>VLOOKUP(B46,Rekruttering!A:F,2,FALSE)</f>
        <v>#N/A</v>
      </c>
      <c r="EK46" t="e">
        <f>VLOOKUP(B46,Rekruttering!A:F,3,FALSE)</f>
        <v>#N/A</v>
      </c>
      <c r="EL46" t="e">
        <f>VLOOKUP(B46,Rekruttering!A:F,4,FALSE)</f>
        <v>#N/A</v>
      </c>
      <c r="EM46" t="e">
        <f>VLOOKUP(B46,Rekruttering!A:F,5,FALSE)</f>
        <v>#N/A</v>
      </c>
      <c r="EN46" t="e">
        <f>VLOOKUP(B46,Rekruttering!A:F,6,FALSE)</f>
        <v>#N/A</v>
      </c>
    </row>
    <row r="47" spans="1:144">
      <c r="A47" s="14" t="str">
        <f>Ama!K1</f>
        <v>x</v>
      </c>
      <c r="B47" s="21">
        <f>Ama!K2</f>
        <v>35352</v>
      </c>
      <c r="C47" t="str">
        <f>Ama!K3</f>
        <v>Sundby børnehave</v>
      </c>
      <c r="D47" t="str">
        <f>Ama!K4</f>
        <v>Amager</v>
      </c>
      <c r="E47" t="str">
        <f>Ama!K5</f>
        <v>Geysers Allé 2</v>
      </c>
      <c r="F47">
        <f>Ama!K6</f>
        <v>2300</v>
      </c>
      <c r="G47" t="str">
        <f>Ama!K7</f>
        <v>København S</v>
      </c>
      <c r="H47" t="str">
        <f>Ama!K8</f>
        <v>32 55 69 27</v>
      </c>
      <c r="I47" t="str">
        <f>Ama!K9</f>
        <v>sundby_bh@yahoo.dk</v>
      </c>
      <c r="J47" t="str">
        <f>Ama!K10</f>
        <v>Lene Uhd Marcussen</v>
      </c>
      <c r="K47">
        <f>Ama!K11</f>
        <v>0</v>
      </c>
      <c r="L47">
        <f>Ama!K12</f>
        <v>0</v>
      </c>
      <c r="M47" t="str">
        <f>Ama!K13</f>
        <v>35352@buf.kk.dk</v>
      </c>
      <c r="N47" t="str">
        <f>Ama!K14</f>
        <v>Børnehave</v>
      </c>
      <c r="O47">
        <f>Ama!K15</f>
        <v>0</v>
      </c>
      <c r="P47">
        <f>Ama!K16</f>
        <v>12</v>
      </c>
      <c r="Q47">
        <f>Ama!K17</f>
        <v>44</v>
      </c>
      <c r="R47">
        <f>Ama!K18</f>
        <v>0</v>
      </c>
      <c r="S47">
        <f>Ama!K19</f>
        <v>0</v>
      </c>
      <c r="T47">
        <f>Ama!K20</f>
        <v>0</v>
      </c>
      <c r="U47">
        <f>Ama!K21</f>
        <v>0</v>
      </c>
      <c r="V47" t="str">
        <f>Ama!K22</f>
        <v>Nej</v>
      </c>
      <c r="W47">
        <f>Ama!K23</f>
        <v>0</v>
      </c>
      <c r="X47">
        <f>Ama!K24</f>
        <v>0</v>
      </c>
      <c r="Y47">
        <f>Ama!K25</f>
        <v>0</v>
      </c>
      <c r="Z47">
        <f>Ama!K26</f>
        <v>0</v>
      </c>
      <c r="AA47">
        <f>Ama!K27</f>
        <v>0</v>
      </c>
      <c r="AB47">
        <f>Ama!K28</f>
        <v>0</v>
      </c>
      <c r="AC47">
        <f>Ama!K29</f>
        <v>0</v>
      </c>
      <c r="AD47">
        <f>Ama!K30</f>
        <v>5</v>
      </c>
      <c r="AE47">
        <f>Ama!K31</f>
        <v>0</v>
      </c>
      <c r="AF47">
        <f>Ama!K32</f>
        <v>0</v>
      </c>
      <c r="AG47">
        <f>Ama!K33</f>
        <v>5</v>
      </c>
      <c r="AH47">
        <f>Ama!K34</f>
        <v>0</v>
      </c>
      <c r="AI47" s="16">
        <f>Ama!K35</f>
        <v>0</v>
      </c>
      <c r="AJ47">
        <f>Ama!K36</f>
        <v>90000</v>
      </c>
      <c r="AK47">
        <f>Ama!K37</f>
        <v>0</v>
      </c>
      <c r="AL47" t="str">
        <f>Ama!K38</f>
        <v>Ja</v>
      </c>
      <c r="AM47" t="str">
        <f>Ama!K39</f>
        <v>Nej</v>
      </c>
      <c r="AN47" t="str">
        <f>Ama!K40</f>
        <v>Sus Walbom</v>
      </c>
      <c r="AO47">
        <f>Ama!K41</f>
        <v>2008</v>
      </c>
      <c r="AP47">
        <f>Ama!K42</f>
        <v>10</v>
      </c>
      <c r="AQ47">
        <f>Ama!K43</f>
        <v>0</v>
      </c>
      <c r="AR47">
        <f>Ama!K44</f>
        <v>0</v>
      </c>
      <c r="AS47" t="str">
        <f>Ama!K45</f>
        <v>5-6 viften lybækgade</v>
      </c>
      <c r="AT47">
        <f>Ama!K46</f>
        <v>0</v>
      </c>
      <c r="AU47">
        <f>Ama!K47</f>
        <v>0</v>
      </c>
      <c r="AV47">
        <f>Ama!K48</f>
        <v>0</v>
      </c>
      <c r="AW47">
        <f>Ama!K49</f>
        <v>0</v>
      </c>
      <c r="AX47">
        <f>Ama!K50</f>
        <v>0</v>
      </c>
      <c r="AY47">
        <f>Ama!K51</f>
        <v>0</v>
      </c>
      <c r="AZ47">
        <f>Ama!K52</f>
        <v>0</v>
      </c>
      <c r="BA47">
        <f>Ama!K53</f>
        <v>0</v>
      </c>
      <c r="BB47">
        <f>Ama!K54</f>
        <v>0</v>
      </c>
      <c r="BC47">
        <f>Ama!K55</f>
        <v>40</v>
      </c>
      <c r="BD47">
        <f>Ama!K56</f>
        <v>0</v>
      </c>
      <c r="BE47">
        <f>Ama!K57</f>
        <v>2</v>
      </c>
      <c r="BF47" t="str">
        <f>Ama!K58</f>
        <v>Nej</v>
      </c>
      <c r="BG47" t="str">
        <f>Ama!K59</f>
        <v>Nej</v>
      </c>
      <c r="BH47" t="str">
        <f>Ama!K60</f>
        <v>Ja</v>
      </c>
      <c r="BI47" t="str">
        <f>Ama!K61</f>
        <v>Ja</v>
      </c>
      <c r="BJ47">
        <f>Ama!K62</f>
        <v>0</v>
      </c>
      <c r="BK47" t="str">
        <f>Ama!K63</f>
        <v>Ja</v>
      </c>
      <c r="BL47">
        <f>Ama!K64</f>
        <v>0</v>
      </c>
      <c r="BM47" t="str">
        <f>Ama!K65</f>
        <v>Ja</v>
      </c>
      <c r="BN47">
        <f>Ama!K66</f>
        <v>0</v>
      </c>
      <c r="BO47">
        <f>Ama!K67</f>
        <v>0</v>
      </c>
      <c r="BP47" t="str">
        <f>Ama!K68</f>
        <v>Der er 10 timer i inst., info om ekstra medarbejder. Evt. kurser til Sus</v>
      </c>
      <c r="BQ47">
        <f>Ama!K69</f>
        <v>0</v>
      </c>
      <c r="BR47" t="str">
        <f>Ama!K70</f>
        <v>Modtagerkøkken</v>
      </c>
      <c r="BS47">
        <f>Ama!K71</f>
        <v>0</v>
      </c>
      <c r="BT47">
        <f>Ama!K72</f>
        <v>0</v>
      </c>
      <c r="BU47">
        <f>Ama!K73</f>
        <v>0</v>
      </c>
      <c r="BV47">
        <f>Ama!K74</f>
        <v>0</v>
      </c>
      <c r="BW47">
        <f>Ama!K75</f>
        <v>0</v>
      </c>
      <c r="BX47">
        <f>Ama!K76</f>
        <v>0</v>
      </c>
      <c r="BY47">
        <f>Ama!K77</f>
        <v>0</v>
      </c>
      <c r="BZ47">
        <f>Ama!K78</f>
        <v>0</v>
      </c>
      <c r="CA47">
        <f>Ama!K79</f>
        <v>0</v>
      </c>
      <c r="CB47">
        <f>Ama!K80</f>
        <v>0</v>
      </c>
      <c r="CC47">
        <f>Ama!K81</f>
        <v>0</v>
      </c>
      <c r="CD47" t="str">
        <f>Ama!K82</f>
        <v>Større</v>
      </c>
      <c r="CE47">
        <f>Ama!K83</f>
        <v>0</v>
      </c>
      <c r="CF47" t="str">
        <f>Ama!K84</f>
        <v>Mere bordplads evt. ekstra vask, evt. mere kogeplads</v>
      </c>
      <c r="CG47" t="str">
        <f>Ama!K85</f>
        <v>Ayo / Nanna</v>
      </c>
      <c r="CH47">
        <f>Ama!K86</f>
        <v>39896</v>
      </c>
      <c r="CI47">
        <f>Ama!K87</f>
        <v>0</v>
      </c>
      <c r="CJ47">
        <f>Ama!K88</f>
        <v>0</v>
      </c>
      <c r="CK47">
        <f>Ama!K89</f>
        <v>1</v>
      </c>
      <c r="CL47">
        <f>Ama!K90</f>
        <v>5</v>
      </c>
      <c r="CM47">
        <f>Ama!K91</f>
        <v>0</v>
      </c>
      <c r="CN47">
        <f>Ama!K92</f>
        <v>2</v>
      </c>
      <c r="CO47">
        <f>Ama!K93</f>
        <v>0</v>
      </c>
      <c r="CP47">
        <f>Ama!K94</f>
        <v>0</v>
      </c>
      <c r="CQ47">
        <f>Ama!K95</f>
        <v>0</v>
      </c>
      <c r="CR47">
        <f>Ama!K96</f>
        <v>0</v>
      </c>
      <c r="CS47">
        <f>Ama!K97</f>
        <v>1</v>
      </c>
      <c r="CT47">
        <f>Ama!K98</f>
        <v>0</v>
      </c>
      <c r="CU47">
        <f>Ama!K99</f>
        <v>0</v>
      </c>
      <c r="CV47">
        <f>Ama!K100</f>
        <v>0</v>
      </c>
      <c r="CW47">
        <f>Ama!K101</f>
        <v>0</v>
      </c>
      <c r="CX47">
        <f>Ama!K102</f>
        <v>0</v>
      </c>
      <c r="CY47">
        <f>Ama!K103</f>
        <v>1</v>
      </c>
      <c r="CZ47">
        <f>Ama!K104</f>
        <v>0</v>
      </c>
      <c r="DA47">
        <f>Ama!K105</f>
        <v>1</v>
      </c>
      <c r="DB47">
        <f>Ama!K106</f>
        <v>1</v>
      </c>
      <c r="DC47">
        <f>Ama!K107</f>
        <v>20</v>
      </c>
      <c r="DD47" t="str">
        <f>Ama!K108</f>
        <v>Miele</v>
      </c>
      <c r="DE47">
        <f>Ama!K109</f>
        <v>3</v>
      </c>
      <c r="DF47" t="str">
        <f>Ama!K110</f>
        <v>Ja</v>
      </c>
      <c r="DG47">
        <f>Ama!K111</f>
        <v>4</v>
      </c>
      <c r="DH47" t="str">
        <f>Ama!K112</f>
        <v>Ja</v>
      </c>
      <c r="DI47" t="str">
        <f>Ama!K113</f>
        <v>Ja</v>
      </c>
      <c r="DJ47" t="str">
        <f>Ama!K114</f>
        <v>Nej</v>
      </c>
      <c r="DK47">
        <f>Ama!K115</f>
        <v>1</v>
      </c>
      <c r="DL47" t="str">
        <f>Ama!K116</f>
        <v>Begrænset</v>
      </c>
      <c r="DM47" t="str">
        <f>Ama!K117</f>
        <v>Lager er i et værelse  11 km2 som kan udnyttes til køkken</v>
      </c>
      <c r="DN47">
        <f>Ama!K118</f>
        <v>0</v>
      </c>
      <c r="DO47" s="14" t="str">
        <f>VLOOKUP(MID(B47,1,5)*1,InstTyp!A:B,2,FALSE)</f>
        <v>Børnehaver</v>
      </c>
      <c r="DP47" s="14" t="str">
        <f>VLOOKUP(MID(B47,1,5)*1,InstTyp!A:C,3,FALSE)</f>
        <v>Amager</v>
      </c>
      <c r="DQ47">
        <f>VLOOKUP(MID(B47,1,5)*1,'InstTyp-2'!E:BQ,7,FALSE)</f>
        <v>0</v>
      </c>
      <c r="DR47">
        <f>VLOOKUP(MID(B47,1,5)*1,'InstTyp-2'!E:BQ,8,FALSE)</f>
        <v>12</v>
      </c>
      <c r="DS47">
        <f>VLOOKUP(MID(B47,1,5)*1,'InstTyp-2'!E:BQ,9,FALSE)</f>
        <v>44</v>
      </c>
      <c r="DT47">
        <f>VLOOKUP(MID(B47,1,5)*1,'InstTyp-2'!E:BQ,10,FALSE)</f>
        <v>0</v>
      </c>
      <c r="DU47">
        <f>VLOOKUP(MID(B47,1,5)*1,'InstTyp-2'!E:BQ,11,FALSE)</f>
        <v>0</v>
      </c>
      <c r="DV47">
        <f>VLOOKUP(MID(B47,1,5)*1,'InstTyp-2'!E:BQ,12,FALSE)</f>
        <v>0</v>
      </c>
      <c r="DW47">
        <f>VLOOKUP(MID(B47,1,5)*1,'InstTyp-2'!E:BQ,13,FALSE)</f>
        <v>0</v>
      </c>
      <c r="DX47">
        <f>VLOOKUP(MID(B47,1,5)*1,'InstTyp-2'!E:BQ,14,FALSE)</f>
        <v>0</v>
      </c>
      <c r="DY47">
        <f>VLOOKUP(MID(B47,1,5)*1,'InstTyp-2'!E:BQ,15,FALSE)</f>
        <v>0</v>
      </c>
      <c r="DZ47">
        <f>VLOOKUP(MID(B47,1,5)*1,'InstTyp-2'!E:BQ,16,FALSE)</f>
        <v>0</v>
      </c>
      <c r="EA47">
        <f>VLOOKUP(MID(B47,1,5)*1,'InstTyp-2'!E:BQ,17,FALSE)</f>
        <v>0</v>
      </c>
      <c r="EB47">
        <f>VLOOKUP(MID(B47,1,5)*1,'InstTyp-2'!E:BQ,18,FALSE)</f>
        <v>0</v>
      </c>
      <c r="EC47">
        <f>VLOOKUP(MID(B47,1,5)*1,'InstTyp-2'!E:BQ,19,FALSE)</f>
        <v>0</v>
      </c>
      <c r="ED47">
        <f>VLOOKUP(MID(B47,1,5)*1,'InstTyp-2'!E:BQ,20,FALSE)</f>
        <v>0</v>
      </c>
      <c r="EE47" s="195">
        <f>VLOOKUP(MID(B47,1,5)*1,'Forplejning 2008'!A:C,3,FALSE)</f>
        <v>66071.14</v>
      </c>
      <c r="EF47" t="str">
        <f t="shared" si="0"/>
        <v>35352</v>
      </c>
      <c r="EG47" t="str">
        <f t="shared" si="1"/>
        <v/>
      </c>
      <c r="EH47">
        <f t="shared" si="2"/>
        <v>0</v>
      </c>
      <c r="EI47">
        <f t="shared" si="3"/>
        <v>0</v>
      </c>
      <c r="EJ47" t="e">
        <f>VLOOKUP(B47,Rekruttering!A:F,2,FALSE)</f>
        <v>#N/A</v>
      </c>
      <c r="EK47" t="e">
        <f>VLOOKUP(B47,Rekruttering!A:F,3,FALSE)</f>
        <v>#N/A</v>
      </c>
      <c r="EL47" t="e">
        <f>VLOOKUP(B47,Rekruttering!A:F,4,FALSE)</f>
        <v>#N/A</v>
      </c>
      <c r="EM47" t="e">
        <f>VLOOKUP(B47,Rekruttering!A:F,5,FALSE)</f>
        <v>#N/A</v>
      </c>
      <c r="EN47" t="e">
        <f>VLOOKUP(B47,Rekruttering!A:F,6,FALSE)</f>
        <v>#N/A</v>
      </c>
    </row>
    <row r="48" spans="1:144">
      <c r="A48" s="14" t="str">
        <f>Ama!L1</f>
        <v>x</v>
      </c>
      <c r="B48" s="21">
        <f>Ama!L2</f>
        <v>35354</v>
      </c>
      <c r="C48" t="str">
        <f>Ama!L3</f>
        <v>Sundbyvester Menighedsbørnehave</v>
      </c>
      <c r="D48" t="str">
        <f>Ama!L4</f>
        <v>Amager</v>
      </c>
      <c r="E48" t="str">
        <f>Ama!L5</f>
        <v>Gullandsgade 8</v>
      </c>
      <c r="F48">
        <f>Ama!L6</f>
        <v>2300</v>
      </c>
      <c r="G48" t="str">
        <f>Ama!L7</f>
        <v>København S</v>
      </c>
      <c r="H48" t="str">
        <f>Ama!L8</f>
        <v>32 58 08 79</v>
      </c>
      <c r="I48" t="str">
        <f>Ama!L9</f>
        <v>35354@buf.kk.dk</v>
      </c>
      <c r="J48" t="str">
        <f>Ama!L10</f>
        <v>Elna Borchorst</v>
      </c>
      <c r="K48">
        <f>Ama!L11</f>
        <v>32971016</v>
      </c>
      <c r="L48">
        <f>Ama!L12</f>
        <v>0</v>
      </c>
      <c r="M48" t="str">
        <f>Ama!L13</f>
        <v>35354@buf.kk.dk</v>
      </c>
      <c r="N48" t="str">
        <f>Ama!L14</f>
        <v>Børnehave</v>
      </c>
      <c r="O48">
        <f>Ama!L15</f>
        <v>0</v>
      </c>
      <c r="P48">
        <f>Ama!L16</f>
        <v>8</v>
      </c>
      <c r="Q48">
        <f>Ama!L17</f>
        <v>24</v>
      </c>
      <c r="R48">
        <f>Ama!L18</f>
        <v>0</v>
      </c>
      <c r="S48">
        <f>Ama!L19</f>
        <v>0</v>
      </c>
      <c r="T48">
        <f>Ama!L20</f>
        <v>0</v>
      </c>
      <c r="U48">
        <f>Ama!L21</f>
        <v>0</v>
      </c>
      <c r="V48" t="str">
        <f>Ama!L22</f>
        <v>Nej</v>
      </c>
      <c r="W48">
        <f>Ama!L23</f>
        <v>0</v>
      </c>
      <c r="X48">
        <f>Ama!L24</f>
        <v>0</v>
      </c>
      <c r="Y48">
        <f>Ama!L25</f>
        <v>0</v>
      </c>
      <c r="Z48">
        <f>Ama!L26</f>
        <v>0</v>
      </c>
      <c r="AA48">
        <f>Ama!L27</f>
        <v>0</v>
      </c>
      <c r="AB48">
        <f>Ama!L28</f>
        <v>0</v>
      </c>
      <c r="AC48">
        <f>Ama!L29</f>
        <v>0</v>
      </c>
      <c r="AD48">
        <f>Ama!L30</f>
        <v>5</v>
      </c>
      <c r="AE48">
        <f>Ama!L31</f>
        <v>0</v>
      </c>
      <c r="AF48">
        <f>Ama!L32</f>
        <v>0</v>
      </c>
      <c r="AG48">
        <f>Ama!L33</f>
        <v>5</v>
      </c>
      <c r="AH48">
        <f>Ama!L34</f>
        <v>0</v>
      </c>
      <c r="AI48" s="16">
        <f>Ama!L35</f>
        <v>0</v>
      </c>
      <c r="AJ48" s="16">
        <f>Ama!L36</f>
        <v>57000</v>
      </c>
      <c r="AK48">
        <f>Ama!L37</f>
        <v>0</v>
      </c>
      <c r="AL48">
        <f>Ama!L38</f>
        <v>0</v>
      </c>
      <c r="AM48">
        <f>Ama!L39</f>
        <v>0</v>
      </c>
      <c r="AN48">
        <f>Ama!L40</f>
        <v>0</v>
      </c>
      <c r="AO48">
        <f>Ama!L41</f>
        <v>0</v>
      </c>
      <c r="AP48">
        <f>Ama!L42</f>
        <v>0</v>
      </c>
      <c r="AQ48">
        <f>Ama!L43</f>
        <v>0</v>
      </c>
      <c r="AR48">
        <f>Ama!L44</f>
        <v>0</v>
      </c>
      <c r="AS48">
        <f>Ama!L45</f>
        <v>0</v>
      </c>
      <c r="AT48">
        <f>Ama!L46</f>
        <v>0</v>
      </c>
      <c r="AU48">
        <f>Ama!L47</f>
        <v>0</v>
      </c>
      <c r="AV48">
        <f>Ama!L48</f>
        <v>0</v>
      </c>
      <c r="AW48">
        <f>Ama!L49</f>
        <v>0</v>
      </c>
      <c r="AX48">
        <f>Ama!L50</f>
        <v>0</v>
      </c>
      <c r="AY48">
        <f>Ama!L51</f>
        <v>0</v>
      </c>
      <c r="AZ48">
        <f>Ama!L52</f>
        <v>0</v>
      </c>
      <c r="BA48">
        <f>Ama!L53</f>
        <v>0</v>
      </c>
      <c r="BB48">
        <f>Ama!L54</f>
        <v>0</v>
      </c>
      <c r="BC48">
        <f>Ama!L55</f>
        <v>90</v>
      </c>
      <c r="BD48">
        <f>Ama!L56</f>
        <v>0</v>
      </c>
      <c r="BE48">
        <f>Ama!L57</f>
        <v>1</v>
      </c>
      <c r="BF48" t="str">
        <f>Ama!L58</f>
        <v>Ja</v>
      </c>
      <c r="BG48" t="str">
        <f>Ama!L59</f>
        <v>Nej</v>
      </c>
      <c r="BH48" t="str">
        <f>Ama!L60</f>
        <v>Ja</v>
      </c>
      <c r="BI48" t="str">
        <f>Ama!L61</f>
        <v>Ja</v>
      </c>
      <c r="BJ48" t="str">
        <f>Ama!L62</f>
        <v>meget ivrige for selv at lave mad</v>
      </c>
      <c r="BK48" t="str">
        <f>Ama!L63</f>
        <v>Ja</v>
      </c>
      <c r="BL48">
        <f>Ama!L64</f>
        <v>0</v>
      </c>
      <c r="BM48" t="str">
        <f>Ama!L65</f>
        <v>Ja</v>
      </c>
      <c r="BN48">
        <f>Ama!L66</f>
        <v>0</v>
      </c>
      <c r="BO48" t="str">
        <f>Ama!L67</f>
        <v>Nej</v>
      </c>
      <c r="BP48" t="str">
        <f>Ama!L68</f>
        <v>vil gerne have hjælp</v>
      </c>
      <c r="BQ48">
        <f>Ama!L69</f>
        <v>0</v>
      </c>
      <c r="BR48" t="str">
        <f>Ama!L70</f>
        <v>Køkken begrænset tilvirk</v>
      </c>
      <c r="BS48" t="str">
        <f>Ama!L71</f>
        <v>Nej</v>
      </c>
      <c r="BT48">
        <f>Ama!L72</f>
        <v>0</v>
      </c>
      <c r="BU48">
        <f>Ama!L73</f>
        <v>0</v>
      </c>
      <c r="BV48">
        <f>Ama!L74</f>
        <v>0</v>
      </c>
      <c r="BW48">
        <f>Ama!L75</f>
        <v>0</v>
      </c>
      <c r="BX48" t="str">
        <f>Ama!L76</f>
        <v>Mindre</v>
      </c>
      <c r="BY48" t="str">
        <f>Ama!L77</f>
        <v>Mindre</v>
      </c>
      <c r="BZ48" t="str">
        <f>Ama!L78</f>
        <v>Nej</v>
      </c>
      <c r="CA48" t="str">
        <f>Ama!L79</f>
        <v>1-2 nye industrikøleskab + fryser, 1 ny varmluftsovn, 1 røremaskine, 1 food processor, en ny opvaskemaskine</v>
      </c>
      <c r="CB48" t="str">
        <f>Ama!L80</f>
        <v>Mindre</v>
      </c>
      <c r="CC48" t="str">
        <f>Ama!L81</f>
        <v>Miele industriopvasker, 1 ovn, køleskab + fryser</v>
      </c>
      <c r="CD48">
        <f>Ama!L82</f>
        <v>0</v>
      </c>
      <c r="CE48">
        <f>Ama!L83</f>
        <v>0</v>
      </c>
      <c r="CF48" t="str">
        <f>Ama!L84</f>
        <v>Køkken er fint og skal i teorien bare have nye køkkenelementer</v>
      </c>
      <c r="CG48" t="str">
        <f>Ama!L85</f>
        <v>Cathrine Jerrik / Sine</v>
      </c>
      <c r="CH48" s="18">
        <f>Ama!L86</f>
        <v>39926</v>
      </c>
      <c r="CI48">
        <f>Ama!L87</f>
        <v>0</v>
      </c>
      <c r="CJ48">
        <f>Ama!L88</f>
        <v>1</v>
      </c>
      <c r="CK48">
        <f>Ama!L89</f>
        <v>0</v>
      </c>
      <c r="CL48">
        <f>Ama!L90</f>
        <v>4</v>
      </c>
      <c r="CM48">
        <f>Ama!L91</f>
        <v>1</v>
      </c>
      <c r="CN48">
        <f>Ama!L92</f>
        <v>0</v>
      </c>
      <c r="CO48">
        <f>Ama!L93</f>
        <v>0</v>
      </c>
      <c r="CP48">
        <f>Ama!L94</f>
        <v>0</v>
      </c>
      <c r="CQ48">
        <f>Ama!L95</f>
        <v>0</v>
      </c>
      <c r="CR48">
        <f>Ama!L96</f>
        <v>1</v>
      </c>
      <c r="CS48">
        <f>Ama!L97</f>
        <v>0</v>
      </c>
      <c r="CT48">
        <f>Ama!L98</f>
        <v>0</v>
      </c>
      <c r="CU48">
        <f>Ama!L99</f>
        <v>0</v>
      </c>
      <c r="CV48">
        <f>Ama!L100</f>
        <v>0</v>
      </c>
      <c r="CW48">
        <f>Ama!L101</f>
        <v>0</v>
      </c>
      <c r="CX48">
        <f>Ama!L102</f>
        <v>0</v>
      </c>
      <c r="CY48">
        <f>Ama!L103</f>
        <v>0</v>
      </c>
      <c r="CZ48">
        <f>Ama!L104</f>
        <v>0</v>
      </c>
      <c r="DA48">
        <f>Ama!L105</f>
        <v>0</v>
      </c>
      <c r="DB48">
        <f>Ama!L106</f>
        <v>1</v>
      </c>
      <c r="DC48">
        <f>Ama!L107</f>
        <v>65</v>
      </c>
      <c r="DD48" t="str">
        <f>Ama!L108</f>
        <v>Miele</v>
      </c>
      <c r="DE48">
        <f>Ama!L109</f>
        <v>2</v>
      </c>
      <c r="DF48" t="str">
        <f>Ama!L110</f>
        <v>Nej</v>
      </c>
      <c r="DG48">
        <f>Ama!L111</f>
        <v>0</v>
      </c>
      <c r="DH48" t="str">
        <f>Ama!L112</f>
        <v>Ja</v>
      </c>
      <c r="DI48" t="str">
        <f>Ama!L113</f>
        <v>Nej</v>
      </c>
      <c r="DJ48" t="str">
        <f>Ama!L114</f>
        <v>Nej</v>
      </c>
      <c r="DK48">
        <f>Ama!L115</f>
        <v>2</v>
      </c>
      <c r="DL48" t="str">
        <f>Ama!L116</f>
        <v>Begrænset</v>
      </c>
      <c r="DM48" t="str">
        <f>Ama!L117</f>
        <v>Kan bruge et tilstødende lokale som lager. Et fint, men meget lidt indrettet køkken. Med nye elementer og isenkram vil det være et godt produktionskøkken</v>
      </c>
      <c r="DN48">
        <f>Ama!L118</f>
        <v>0</v>
      </c>
      <c r="DO48" s="14" t="str">
        <f>VLOOKUP(MID(B48,1,5)*1,InstTyp!A:B,2,FALSE)</f>
        <v>Børnehaver</v>
      </c>
      <c r="DP48" s="14" t="str">
        <f>VLOOKUP(MID(B48,1,5)*1,InstTyp!A:C,3,FALSE)</f>
        <v>Amager</v>
      </c>
      <c r="DQ48">
        <f>VLOOKUP(MID(B48,1,5)*1,'InstTyp-2'!E:BQ,7,FALSE)</f>
        <v>0</v>
      </c>
      <c r="DR48">
        <f>VLOOKUP(MID(B48,1,5)*1,'InstTyp-2'!E:BQ,8,FALSE)</f>
        <v>8</v>
      </c>
      <c r="DS48">
        <f>VLOOKUP(MID(B48,1,5)*1,'InstTyp-2'!E:BQ,9,FALSE)</f>
        <v>24</v>
      </c>
      <c r="DT48">
        <f>VLOOKUP(MID(B48,1,5)*1,'InstTyp-2'!E:BQ,10,FALSE)</f>
        <v>0</v>
      </c>
      <c r="DU48">
        <f>VLOOKUP(MID(B48,1,5)*1,'InstTyp-2'!E:BQ,11,FALSE)</f>
        <v>0</v>
      </c>
      <c r="DV48">
        <f>VLOOKUP(MID(B48,1,5)*1,'InstTyp-2'!E:BQ,12,FALSE)</f>
        <v>0</v>
      </c>
      <c r="DW48">
        <f>VLOOKUP(MID(B48,1,5)*1,'InstTyp-2'!E:BQ,13,FALSE)</f>
        <v>0</v>
      </c>
      <c r="DX48">
        <f>VLOOKUP(MID(B48,1,5)*1,'InstTyp-2'!E:BQ,14,FALSE)</f>
        <v>0</v>
      </c>
      <c r="DY48">
        <f>VLOOKUP(MID(B48,1,5)*1,'InstTyp-2'!E:BQ,15,FALSE)</f>
        <v>0</v>
      </c>
      <c r="DZ48">
        <f>VLOOKUP(MID(B48,1,5)*1,'InstTyp-2'!E:BQ,16,FALSE)</f>
        <v>0</v>
      </c>
      <c r="EA48">
        <f>VLOOKUP(MID(B48,1,5)*1,'InstTyp-2'!E:BQ,17,FALSE)</f>
        <v>0</v>
      </c>
      <c r="EB48">
        <f>VLOOKUP(MID(B48,1,5)*1,'InstTyp-2'!E:BQ,18,FALSE)</f>
        <v>0</v>
      </c>
      <c r="EC48">
        <f>VLOOKUP(MID(B48,1,5)*1,'InstTyp-2'!E:BQ,19,FALSE)</f>
        <v>0</v>
      </c>
      <c r="ED48">
        <f>VLOOKUP(MID(B48,1,5)*1,'InstTyp-2'!E:BQ,20,FALSE)</f>
        <v>0</v>
      </c>
      <c r="EE48" s="195">
        <f>VLOOKUP(MID(B48,1,5)*1,'Forplejning 2008'!A:C,3,FALSE)</f>
        <v>44921.16</v>
      </c>
      <c r="EF48" t="str">
        <f t="shared" si="0"/>
        <v>35354</v>
      </c>
      <c r="EG48" t="str">
        <f t="shared" si="1"/>
        <v/>
      </c>
      <c r="EH48">
        <f t="shared" si="2"/>
        <v>0</v>
      </c>
      <c r="EI48">
        <f t="shared" si="3"/>
        <v>0</v>
      </c>
      <c r="EJ48" t="str">
        <f>VLOOKUP(B48,Rekruttering!A:F,2,FALSE)</f>
        <v>Ja</v>
      </c>
      <c r="EK48" t="str">
        <f>VLOOKUP(B48,Rekruttering!A:F,3,FALSE)</f>
        <v>25-30</v>
      </c>
      <c r="EL48">
        <f>VLOOKUP(B48,Rekruttering!A:F,4,FALSE)</f>
        <v>0</v>
      </c>
      <c r="EM48">
        <f>VLOOKUP(B48,Rekruttering!A:F,5,FALSE)</f>
        <v>0</v>
      </c>
      <c r="EN48" t="str">
        <f>VLOOKUP(B48,Rekruttering!A:F,6,FALSE)</f>
        <v>Nej</v>
      </c>
    </row>
    <row r="49" spans="1:144">
      <c r="A49" s="14" t="str">
        <f>Ama!M1</f>
        <v>x</v>
      </c>
      <c r="B49" s="21">
        <f>Ama!M2</f>
        <v>35355</v>
      </c>
      <c r="C49" t="str">
        <f>Ama!M3</f>
        <v>Anna Poulsens børnehave</v>
      </c>
      <c r="D49" t="str">
        <f>Ama!M4</f>
        <v>Amager</v>
      </c>
      <c r="E49" t="str">
        <f>Ama!M5</f>
        <v>Gunløgsgade 65</v>
      </c>
      <c r="F49">
        <f>Ama!M6</f>
        <v>2300</v>
      </c>
      <c r="G49" t="str">
        <f>Ama!M7</f>
        <v>København S</v>
      </c>
      <c r="H49" t="str">
        <f>Ama!M8</f>
        <v>32 54 45 59</v>
      </c>
      <c r="I49" t="str">
        <f>Ama!M9</f>
        <v>annapoulsen@mail.dk</v>
      </c>
      <c r="J49" t="str">
        <f>Ama!M10</f>
        <v>Susanne Hansen</v>
      </c>
      <c r="K49">
        <f>Ama!M11</f>
        <v>32570536</v>
      </c>
      <c r="L49">
        <f>Ama!M12</f>
        <v>0</v>
      </c>
      <c r="M49" t="str">
        <f>Ama!M13</f>
        <v>35355@buf.kk.dk</v>
      </c>
      <c r="N49" t="str">
        <f>Ama!M14</f>
        <v>Børnehave</v>
      </c>
      <c r="O49">
        <f>Ama!M15</f>
        <v>0</v>
      </c>
      <c r="P49">
        <f>Ama!M16</f>
        <v>12</v>
      </c>
      <c r="Q49">
        <f>Ama!M17</f>
        <v>22</v>
      </c>
      <c r="R49">
        <f>Ama!M18</f>
        <v>0</v>
      </c>
      <c r="S49">
        <f>Ama!M19</f>
        <v>0</v>
      </c>
      <c r="T49">
        <f>Ama!M20</f>
        <v>0</v>
      </c>
      <c r="U49">
        <f>Ama!M21</f>
        <v>0</v>
      </c>
      <c r="V49" t="str">
        <f>Ama!M22</f>
        <v>Nej</v>
      </c>
      <c r="W49">
        <f>Ama!M23</f>
        <v>0</v>
      </c>
      <c r="X49">
        <f>Ama!M24</f>
        <v>0</v>
      </c>
      <c r="Y49">
        <f>Ama!M25</f>
        <v>0</v>
      </c>
      <c r="Z49">
        <f>Ama!M26</f>
        <v>0</v>
      </c>
      <c r="AA49">
        <f>Ama!M27</f>
        <v>0</v>
      </c>
      <c r="AB49">
        <f>Ama!M28</f>
        <v>0</v>
      </c>
      <c r="AC49">
        <f>Ama!M29</f>
        <v>0</v>
      </c>
      <c r="AD49">
        <f>Ama!M30</f>
        <v>5</v>
      </c>
      <c r="AE49">
        <f>Ama!M31</f>
        <v>0</v>
      </c>
      <c r="AF49">
        <f>Ama!M32</f>
        <v>4</v>
      </c>
      <c r="AG49">
        <f>Ama!M33</f>
        <v>5</v>
      </c>
      <c r="AH49">
        <f>Ama!M34</f>
        <v>0</v>
      </c>
      <c r="AI49" s="16">
        <f>Ama!M35</f>
        <v>0</v>
      </c>
      <c r="AJ49" s="16">
        <f>Ama!M36</f>
        <v>60000</v>
      </c>
      <c r="AK49">
        <f>Ama!M37</f>
        <v>0</v>
      </c>
      <c r="AL49" t="str">
        <f>Ama!M38</f>
        <v>Ja</v>
      </c>
      <c r="AM49">
        <f>Ama!M39</f>
        <v>0</v>
      </c>
      <c r="AN49" t="str">
        <f>Ama!M40</f>
        <v>Johan Werenskjold</v>
      </c>
      <c r="AO49">
        <f>Ama!M41</f>
        <v>1991</v>
      </c>
      <c r="AP49">
        <f>Ama!M42</f>
        <v>15</v>
      </c>
      <c r="AQ49">
        <f>Ama!M43</f>
        <v>0</v>
      </c>
      <c r="AR49" t="str">
        <f>Ama!M44</f>
        <v>ufaglært</v>
      </c>
      <c r="AS49" t="str">
        <f>Ama!M45</f>
        <v>10 års kantinearb.</v>
      </c>
      <c r="AT49" t="str">
        <f>Ama!M46</f>
        <v>Grundkursus hotel - og restaurent, øko - kursus og diverse andre fra Madhuset</v>
      </c>
      <c r="AU49">
        <f>Ama!M47</f>
        <v>0</v>
      </c>
      <c r="AV49">
        <f>Ama!M48</f>
        <v>0</v>
      </c>
      <c r="AW49">
        <f>Ama!M49</f>
        <v>0</v>
      </c>
      <c r="AX49">
        <f>Ama!M50</f>
        <v>0</v>
      </c>
      <c r="AY49">
        <f>Ama!M51</f>
        <v>0</v>
      </c>
      <c r="AZ49">
        <f>Ama!M52</f>
        <v>0</v>
      </c>
      <c r="BA49">
        <f>Ama!M53</f>
        <v>0</v>
      </c>
      <c r="BB49">
        <f>Ama!M54</f>
        <v>0</v>
      </c>
      <c r="BC49">
        <f>Ama!M55</f>
        <v>0</v>
      </c>
      <c r="BD49">
        <f>Ama!M56</f>
        <v>0</v>
      </c>
      <c r="BE49">
        <f>Ama!M57</f>
        <v>1</v>
      </c>
      <c r="BF49" t="str">
        <f>Ama!M58</f>
        <v>Nej</v>
      </c>
      <c r="BG49" t="str">
        <f>Ama!M59</f>
        <v>Nej</v>
      </c>
      <c r="BH49" t="str">
        <f>Ama!M60</f>
        <v>Ja</v>
      </c>
      <c r="BI49">
        <f>Ama!M61</f>
        <v>0</v>
      </c>
      <c r="BJ49">
        <f>Ama!M62</f>
        <v>0</v>
      </c>
      <c r="BK49">
        <f>Ama!M63</f>
        <v>0</v>
      </c>
      <c r="BL49">
        <f>Ama!M64</f>
        <v>0</v>
      </c>
      <c r="BM49">
        <f>Ama!M65</f>
        <v>0</v>
      </c>
      <c r="BN49">
        <f>Ama!M66</f>
        <v>0</v>
      </c>
      <c r="BO49">
        <f>Ama!M67</f>
        <v>0</v>
      </c>
      <c r="BP49">
        <f>Ama!M68</f>
        <v>0</v>
      </c>
      <c r="BQ49">
        <f>Ama!M69</f>
        <v>0</v>
      </c>
      <c r="BR49" t="str">
        <f>Ama!M70</f>
        <v>produktionskøkken</v>
      </c>
      <c r="BS49">
        <f>Ama!M71</f>
        <v>0</v>
      </c>
      <c r="BT49">
        <f>Ama!M72</f>
        <v>0</v>
      </c>
      <c r="BU49">
        <f>Ama!M73</f>
        <v>0</v>
      </c>
      <c r="BV49">
        <f>Ama!M74</f>
        <v>0</v>
      </c>
      <c r="BW49" t="str">
        <f>Ama!M75</f>
        <v>Fødevarerstyrelsen har været ude og tjekke de vender tilbage med om køkkenet kan godkendes- og hvis ja, hvad der skal til af opjusteringer. De har nævnt at der skal en ny bordplade- nye fronter på skabe. Ny opvaskemaskine ville være hensigtmæssig, institutionen er villlig til at betale noget af ombygningen.</v>
      </c>
      <c r="BX49">
        <f>Ama!M76</f>
        <v>0</v>
      </c>
      <c r="BY49">
        <f>Ama!M77</f>
        <v>0</v>
      </c>
      <c r="BZ49">
        <f>Ama!M78</f>
        <v>0</v>
      </c>
      <c r="CA49">
        <f>Ama!M79</f>
        <v>0</v>
      </c>
      <c r="CB49">
        <f>Ama!M80</f>
        <v>0</v>
      </c>
      <c r="CC49">
        <f>Ama!M81</f>
        <v>0</v>
      </c>
      <c r="CD49">
        <f>Ama!M82</f>
        <v>0</v>
      </c>
      <c r="CE49">
        <f>Ama!M83</f>
        <v>0</v>
      </c>
      <c r="CF49">
        <f>Ama!M84</f>
        <v>0</v>
      </c>
      <c r="CG49" t="str">
        <f>Ama!M85</f>
        <v>Birgitte</v>
      </c>
      <c r="CH49" s="17" t="str">
        <f>Ama!M86</f>
        <v>30.3.2009</v>
      </c>
      <c r="CI49">
        <f>Ama!M87</f>
        <v>0</v>
      </c>
      <c r="CJ49">
        <f>Ama!M88</f>
        <v>1</v>
      </c>
      <c r="CK49">
        <f>Ama!M89</f>
        <v>0</v>
      </c>
      <c r="CL49">
        <f>Ama!M90</f>
        <v>0</v>
      </c>
      <c r="CM49">
        <f>Ama!M91</f>
        <v>0</v>
      </c>
      <c r="CN49">
        <f>Ama!M92</f>
        <v>1</v>
      </c>
      <c r="CO49">
        <f>Ama!M93</f>
        <v>0</v>
      </c>
      <c r="CP49">
        <f>Ama!M94</f>
        <v>0</v>
      </c>
      <c r="CQ49">
        <f>Ama!M95</f>
        <v>0</v>
      </c>
      <c r="CR49">
        <f>Ama!M96</f>
        <v>2</v>
      </c>
      <c r="CS49">
        <f>Ama!M97</f>
        <v>0</v>
      </c>
      <c r="CT49">
        <f>Ama!M98</f>
        <v>0</v>
      </c>
      <c r="CU49">
        <f>Ama!M99</f>
        <v>0</v>
      </c>
      <c r="CV49">
        <f>Ama!M100</f>
        <v>0</v>
      </c>
      <c r="CW49">
        <f>Ama!M101</f>
        <v>0</v>
      </c>
      <c r="CX49">
        <f>Ama!M102</f>
        <v>1</v>
      </c>
      <c r="CY49">
        <f>Ama!M103</f>
        <v>0</v>
      </c>
      <c r="CZ49">
        <f>Ama!M104</f>
        <v>0</v>
      </c>
      <c r="DA49">
        <f>Ama!M105</f>
        <v>1</v>
      </c>
      <c r="DB49">
        <f>Ama!M106</f>
        <v>1</v>
      </c>
      <c r="DC49">
        <f>Ama!M107</f>
        <v>60</v>
      </c>
      <c r="DD49" t="str">
        <f>Ama!M108</f>
        <v>Asko</v>
      </c>
      <c r="DE49">
        <f>Ama!M109</f>
        <v>0</v>
      </c>
      <c r="DF49">
        <f>Ama!M110</f>
        <v>0</v>
      </c>
      <c r="DG49">
        <f>Ama!M111</f>
        <v>0</v>
      </c>
      <c r="DH49" t="str">
        <f>Ama!M112</f>
        <v>Ja</v>
      </c>
      <c r="DI49">
        <f>Ama!M113</f>
        <v>0</v>
      </c>
      <c r="DJ49">
        <f>Ama!M114</f>
        <v>0</v>
      </c>
      <c r="DK49">
        <f>Ama!M115</f>
        <v>1</v>
      </c>
      <c r="DL49" t="str">
        <f>Ama!M116</f>
        <v>Begrænset</v>
      </c>
      <c r="DM49" t="str">
        <f>Ama!M117</f>
        <v>Stedet vil  gerne fortsætte deres madlavning i eget køkken. Status fra FVST skal afvendtes og køkkenet sættes i stand ud fra deres anbefalinger.</v>
      </c>
      <c r="DN49">
        <f>Ama!M118</f>
        <v>0</v>
      </c>
      <c r="DO49" s="14" t="str">
        <f>VLOOKUP(MID(B49,1,5)*1,InstTyp!A:B,2,FALSE)</f>
        <v>Børnehaver</v>
      </c>
      <c r="DP49" s="14" t="str">
        <f>VLOOKUP(MID(B49,1,5)*1,InstTyp!A:C,3,FALSE)</f>
        <v>Amager</v>
      </c>
      <c r="DQ49">
        <f>VLOOKUP(MID(B49,1,5)*1,'InstTyp-2'!E:BQ,7,FALSE)</f>
        <v>0</v>
      </c>
      <c r="DR49">
        <f>VLOOKUP(MID(B49,1,5)*1,'InstTyp-2'!E:BQ,8,FALSE)</f>
        <v>12</v>
      </c>
      <c r="DS49">
        <f>VLOOKUP(MID(B49,1,5)*1,'InstTyp-2'!E:BQ,9,FALSE)</f>
        <v>22</v>
      </c>
      <c r="DT49">
        <f>VLOOKUP(MID(B49,1,5)*1,'InstTyp-2'!E:BQ,10,FALSE)</f>
        <v>0</v>
      </c>
      <c r="DU49">
        <f>VLOOKUP(MID(B49,1,5)*1,'InstTyp-2'!E:BQ,11,FALSE)</f>
        <v>0</v>
      </c>
      <c r="DV49">
        <f>VLOOKUP(MID(B49,1,5)*1,'InstTyp-2'!E:BQ,12,FALSE)</f>
        <v>0</v>
      </c>
      <c r="DW49">
        <f>VLOOKUP(MID(B49,1,5)*1,'InstTyp-2'!E:BQ,13,FALSE)</f>
        <v>0</v>
      </c>
      <c r="DX49">
        <f>VLOOKUP(MID(B49,1,5)*1,'InstTyp-2'!E:BQ,14,FALSE)</f>
        <v>0</v>
      </c>
      <c r="DY49">
        <f>VLOOKUP(MID(B49,1,5)*1,'InstTyp-2'!E:BQ,15,FALSE)</f>
        <v>0</v>
      </c>
      <c r="DZ49">
        <f>VLOOKUP(MID(B49,1,5)*1,'InstTyp-2'!E:BQ,16,FALSE)</f>
        <v>0</v>
      </c>
      <c r="EA49">
        <f>VLOOKUP(MID(B49,1,5)*1,'InstTyp-2'!E:BQ,17,FALSE)</f>
        <v>0</v>
      </c>
      <c r="EB49">
        <f>VLOOKUP(MID(B49,1,5)*1,'InstTyp-2'!E:BQ,18,FALSE)</f>
        <v>0</v>
      </c>
      <c r="EC49">
        <f>VLOOKUP(MID(B49,1,5)*1,'InstTyp-2'!E:BQ,19,FALSE)</f>
        <v>0</v>
      </c>
      <c r="ED49">
        <f>VLOOKUP(MID(B49,1,5)*1,'InstTyp-2'!E:BQ,20,FALSE)</f>
        <v>0</v>
      </c>
      <c r="EE49" s="195">
        <f>VLOOKUP(MID(B49,1,5)*1,'Forplejning 2008'!A:C,3,FALSE)</f>
        <v>39549.160000000003</v>
      </c>
      <c r="EF49" t="str">
        <f t="shared" si="0"/>
        <v>35355</v>
      </c>
      <c r="EG49" t="str">
        <f t="shared" si="1"/>
        <v/>
      </c>
      <c r="EH49">
        <f t="shared" si="2"/>
        <v>0</v>
      </c>
      <c r="EI49">
        <f t="shared" si="3"/>
        <v>0</v>
      </c>
      <c r="EJ49" t="e">
        <f>VLOOKUP(B49,Rekruttering!A:F,2,FALSE)</f>
        <v>#N/A</v>
      </c>
      <c r="EK49" t="e">
        <f>VLOOKUP(B49,Rekruttering!A:F,3,FALSE)</f>
        <v>#N/A</v>
      </c>
      <c r="EL49" t="e">
        <f>VLOOKUP(B49,Rekruttering!A:F,4,FALSE)</f>
        <v>#N/A</v>
      </c>
      <c r="EM49" t="e">
        <f>VLOOKUP(B49,Rekruttering!A:F,5,FALSE)</f>
        <v>#N/A</v>
      </c>
      <c r="EN49" t="e">
        <f>VLOOKUP(B49,Rekruttering!A:F,6,FALSE)</f>
        <v>#N/A</v>
      </c>
    </row>
    <row r="50" spans="1:144">
      <c r="A50" s="14" t="str">
        <f>Ama!N1</f>
        <v>x</v>
      </c>
      <c r="B50" s="21">
        <f>Ama!N2</f>
        <v>35383</v>
      </c>
      <c r="C50" t="str">
        <f>Ama!N3</f>
        <v>Filip sogns menighedsbørnehave</v>
      </c>
      <c r="D50" t="str">
        <f>Ama!N4</f>
        <v>Amager</v>
      </c>
      <c r="E50" t="str">
        <f>Ama!N5</f>
        <v>Kastrupvej 57</v>
      </c>
      <c r="F50">
        <f>Ama!N6</f>
        <v>2300</v>
      </c>
      <c r="G50" t="str">
        <f>Ama!N7</f>
        <v>København S</v>
      </c>
      <c r="H50" t="str">
        <f>Ama!N8</f>
        <v>32 55 38 67</v>
      </c>
      <c r="I50" t="str">
        <f>Ama!N9</f>
        <v>filipbh@privat.dk</v>
      </c>
      <c r="J50" t="str">
        <f>Ama!N10</f>
        <v>Lisbeth Preisler</v>
      </c>
      <c r="K50">
        <f>Ama!N11</f>
        <v>0</v>
      </c>
      <c r="L50">
        <f>Ama!N12</f>
        <v>0</v>
      </c>
      <c r="M50" t="str">
        <f>Ama!N13</f>
        <v>35383@buf.kk.dk</v>
      </c>
      <c r="N50" t="str">
        <f>Ama!N14</f>
        <v>Børnehave</v>
      </c>
      <c r="O50">
        <f>Ama!N15</f>
        <v>0</v>
      </c>
      <c r="P50">
        <f>Ama!N16</f>
        <v>0</v>
      </c>
      <c r="Q50">
        <f>Ama!N17</f>
        <v>31</v>
      </c>
      <c r="R50">
        <f>Ama!N18</f>
        <v>0</v>
      </c>
      <c r="S50">
        <f>Ama!N19</f>
        <v>0</v>
      </c>
      <c r="T50">
        <f>Ama!N20</f>
        <v>0</v>
      </c>
      <c r="U50">
        <f>Ama!N21</f>
        <v>0</v>
      </c>
      <c r="V50" t="str">
        <f>Ama!N22</f>
        <v>Nej</v>
      </c>
      <c r="W50">
        <f>Ama!N23</f>
        <v>0</v>
      </c>
      <c r="X50">
        <f>Ama!N24</f>
        <v>0</v>
      </c>
      <c r="Y50">
        <f>Ama!N25</f>
        <v>0</v>
      </c>
      <c r="Z50">
        <f>Ama!N26</f>
        <v>0</v>
      </c>
      <c r="AA50">
        <f>Ama!N27</f>
        <v>0</v>
      </c>
      <c r="AB50">
        <f>Ama!N28</f>
        <v>0</v>
      </c>
      <c r="AC50">
        <f>Ama!N29</f>
        <v>0</v>
      </c>
      <c r="AD50">
        <f>Ama!N30</f>
        <v>0</v>
      </c>
      <c r="AE50">
        <f>Ama!N31</f>
        <v>0</v>
      </c>
      <c r="AF50">
        <f>Ama!N32</f>
        <v>0</v>
      </c>
      <c r="AG50">
        <f>Ama!N33</f>
        <v>5</v>
      </c>
      <c r="AH50">
        <f>Ama!N34</f>
        <v>0</v>
      </c>
      <c r="AI50">
        <f>Ama!N35</f>
        <v>0</v>
      </c>
      <c r="AJ50" s="16">
        <f>Ama!N36</f>
        <v>40000</v>
      </c>
      <c r="AK50">
        <f>Ama!N37</f>
        <v>0</v>
      </c>
      <c r="AL50">
        <f>Ama!N38</f>
        <v>0</v>
      </c>
      <c r="AM50">
        <f>Ama!N39</f>
        <v>0</v>
      </c>
      <c r="AN50">
        <f>Ama!N40</f>
        <v>0</v>
      </c>
      <c r="AO50">
        <f>Ama!N41</f>
        <v>0</v>
      </c>
      <c r="AP50">
        <f>Ama!N42</f>
        <v>0</v>
      </c>
      <c r="AQ50">
        <f>Ama!N43</f>
        <v>0</v>
      </c>
      <c r="AR50">
        <f>Ama!N44</f>
        <v>0</v>
      </c>
      <c r="AS50">
        <f>Ama!N45</f>
        <v>0</v>
      </c>
      <c r="AT50">
        <f>Ama!N46</f>
        <v>0</v>
      </c>
      <c r="AU50">
        <f>Ama!N47</f>
        <v>0</v>
      </c>
      <c r="AV50">
        <f>Ama!N48</f>
        <v>0</v>
      </c>
      <c r="AW50">
        <f>Ama!N49</f>
        <v>0</v>
      </c>
      <c r="AX50">
        <f>Ama!N50</f>
        <v>0</v>
      </c>
      <c r="AY50">
        <f>Ama!N51</f>
        <v>0</v>
      </c>
      <c r="AZ50">
        <f>Ama!N52</f>
        <v>0</v>
      </c>
      <c r="BA50">
        <f>Ama!N53</f>
        <v>0</v>
      </c>
      <c r="BB50">
        <f>Ama!N54</f>
        <v>0</v>
      </c>
      <c r="BC50">
        <f>Ama!N55</f>
        <v>100</v>
      </c>
      <c r="BD50">
        <f>Ama!N56</f>
        <v>0</v>
      </c>
      <c r="BE50">
        <f>Ama!N57</f>
        <v>1</v>
      </c>
      <c r="BF50" t="str">
        <f>Ama!N58</f>
        <v>Ja</v>
      </c>
      <c r="BG50" t="str">
        <f>Ama!N59</f>
        <v>Nej</v>
      </c>
      <c r="BH50" t="str">
        <f>Ama!N60</f>
        <v>Nej</v>
      </c>
      <c r="BI50" t="str">
        <f>Ama!N61</f>
        <v>Nej</v>
      </c>
      <c r="BJ50" t="str">
        <f>Ama!N62</f>
        <v>Er glade for madpakker, kan ikke se at der er mulighed for egenproduktion</v>
      </c>
      <c r="BK50">
        <f>Ama!N63</f>
        <v>0</v>
      </c>
      <c r="BL50" t="str">
        <f>Ama!N64</f>
        <v>Afventende</v>
      </c>
      <c r="BM50">
        <f>Ama!N65</f>
        <v>0</v>
      </c>
      <c r="BN50" t="str">
        <f>Ama!N66</f>
        <v>Ved ikke</v>
      </c>
      <c r="BO50" t="str">
        <f>Ama!N67</f>
        <v>Nej</v>
      </c>
      <c r="BP50">
        <f>Ama!N68</f>
        <v>0</v>
      </c>
      <c r="BQ50">
        <f>Ama!N69</f>
        <v>0</v>
      </c>
      <c r="BR50" t="str">
        <f>Ama!N70</f>
        <v>Køkken begrænset tilvirk</v>
      </c>
      <c r="BS50">
        <f>Ama!N71</f>
        <v>0</v>
      </c>
      <c r="BT50" t="str">
        <f>Ama!N72</f>
        <v>Større</v>
      </c>
      <c r="BU50" t="str">
        <f>Ama!N73</f>
        <v>Mindre</v>
      </c>
      <c r="BV50">
        <f>Ama!N74</f>
        <v>0</v>
      </c>
      <c r="BW50" t="str">
        <f>Ama!N75</f>
        <v>Et nyt køkken. Størrelsen er ok, men køkkenet er meget gammelt og er nødt til at vlive skiftet. Der mangler ovn, kogeplader, køleskab, 1 vask, grøntsagsrobot og røremaskine</v>
      </c>
      <c r="BX50">
        <f>Ama!N76</f>
        <v>0</v>
      </c>
      <c r="BY50">
        <f>Ama!N77</f>
        <v>0</v>
      </c>
      <c r="BZ50">
        <f>Ama!N78</f>
        <v>0</v>
      </c>
      <c r="CA50">
        <f>Ama!N79</f>
        <v>0</v>
      </c>
      <c r="CB50">
        <f>Ama!N80</f>
        <v>0</v>
      </c>
      <c r="CC50">
        <f>Ama!N81</f>
        <v>0</v>
      </c>
      <c r="CD50">
        <f>Ama!N82</f>
        <v>0</v>
      </c>
      <c r="CE50">
        <f>Ama!N83</f>
        <v>0</v>
      </c>
      <c r="CF50">
        <f>Ama!N84</f>
        <v>0</v>
      </c>
      <c r="CG50" t="str">
        <f>Ama!N85</f>
        <v>Mariah / Nanna</v>
      </c>
      <c r="CH50" s="17">
        <f>Ama!N86</f>
        <v>39898</v>
      </c>
      <c r="CI50">
        <f>Ama!N87</f>
        <v>0</v>
      </c>
      <c r="CJ50">
        <f>Ama!N88</f>
        <v>1</v>
      </c>
      <c r="CK50">
        <f>Ama!N89</f>
        <v>0</v>
      </c>
      <c r="CL50">
        <f>Ama!N90</f>
        <v>0</v>
      </c>
      <c r="CM50">
        <f>Ama!N91</f>
        <v>0</v>
      </c>
      <c r="CN50">
        <f>Ama!N92</f>
        <v>0</v>
      </c>
      <c r="CO50">
        <f>Ama!N93</f>
        <v>0</v>
      </c>
      <c r="CP50">
        <f>Ama!N94</f>
        <v>0</v>
      </c>
      <c r="CQ50">
        <f>Ama!N95</f>
        <v>0</v>
      </c>
      <c r="CR50">
        <f>Ama!N96</f>
        <v>1</v>
      </c>
      <c r="CS50">
        <f>Ama!N97</f>
        <v>1</v>
      </c>
      <c r="CT50">
        <f>Ama!N98</f>
        <v>0</v>
      </c>
      <c r="CU50">
        <f>Ama!N99</f>
        <v>0</v>
      </c>
      <c r="CV50">
        <f>Ama!N100</f>
        <v>0</v>
      </c>
      <c r="CW50">
        <f>Ama!N101</f>
        <v>0</v>
      </c>
      <c r="CX50">
        <f>Ama!N102</f>
        <v>0</v>
      </c>
      <c r="CY50">
        <f>Ama!N103</f>
        <v>0</v>
      </c>
      <c r="CZ50">
        <f>Ama!N104</f>
        <v>0</v>
      </c>
      <c r="DA50">
        <f>Ama!N105</f>
        <v>0</v>
      </c>
      <c r="DB50">
        <f>Ama!N106</f>
        <v>1</v>
      </c>
      <c r="DC50">
        <f>Ama!N107</f>
        <v>25</v>
      </c>
      <c r="DD50" t="str">
        <f>Ama!N108</f>
        <v>miele professional</v>
      </c>
      <c r="DE50">
        <f>Ama!N109</f>
        <v>3</v>
      </c>
      <c r="DF50" t="str">
        <f>Ama!N110</f>
        <v>Nej</v>
      </c>
      <c r="DG50">
        <f>Ama!N111</f>
        <v>0</v>
      </c>
      <c r="DH50" t="str">
        <f>Ama!N112</f>
        <v>Nej</v>
      </c>
      <c r="DI50" t="str">
        <f>Ama!N113</f>
        <v>Nej</v>
      </c>
      <c r="DJ50" t="str">
        <f>Ama!N114</f>
        <v>Nej</v>
      </c>
      <c r="DK50">
        <f>Ama!N115</f>
        <v>1</v>
      </c>
      <c r="DL50" t="str">
        <f>Ama!N116</f>
        <v>Ingen plads</v>
      </c>
      <c r="DM50" t="str">
        <f>Ama!N117</f>
        <v>3/4 små køleskabe på gangen til madpakker.
Der ligger et toilet på den anden side af køkkenet der måske kunne inddrages. Der er trapper fra køkken op til stuer. Madelevator?</v>
      </c>
      <c r="DN50">
        <f>Ama!N118</f>
        <v>0</v>
      </c>
      <c r="DO50" s="14" t="str">
        <f>VLOOKUP(MID(B50,1,5)*1,InstTyp!A:B,2,FALSE)</f>
        <v>Børnehaver</v>
      </c>
      <c r="DP50" s="14" t="str">
        <f>VLOOKUP(MID(B50,1,5)*1,InstTyp!A:C,3,FALSE)</f>
        <v>Amager</v>
      </c>
      <c r="DQ50">
        <f>VLOOKUP(MID(B50,1,5)*1,'InstTyp-2'!E:BQ,7,FALSE)</f>
        <v>0</v>
      </c>
      <c r="DR50">
        <f>VLOOKUP(MID(B50,1,5)*1,'InstTyp-2'!E:BQ,8,FALSE)</f>
        <v>0</v>
      </c>
      <c r="DS50">
        <f>VLOOKUP(MID(B50,1,5)*1,'InstTyp-2'!E:BQ,9,FALSE)</f>
        <v>31</v>
      </c>
      <c r="DT50">
        <f>VLOOKUP(MID(B50,1,5)*1,'InstTyp-2'!E:BQ,10,FALSE)</f>
        <v>0</v>
      </c>
      <c r="DU50">
        <f>VLOOKUP(MID(B50,1,5)*1,'InstTyp-2'!E:BQ,11,FALSE)</f>
        <v>0</v>
      </c>
      <c r="DV50">
        <f>VLOOKUP(MID(B50,1,5)*1,'InstTyp-2'!E:BQ,12,FALSE)</f>
        <v>0</v>
      </c>
      <c r="DW50">
        <f>VLOOKUP(MID(B50,1,5)*1,'InstTyp-2'!E:BQ,13,FALSE)</f>
        <v>0</v>
      </c>
      <c r="DX50">
        <f>VLOOKUP(MID(B50,1,5)*1,'InstTyp-2'!E:BQ,14,FALSE)</f>
        <v>0</v>
      </c>
      <c r="DY50">
        <f>VLOOKUP(MID(B50,1,5)*1,'InstTyp-2'!E:BQ,15,FALSE)</f>
        <v>0</v>
      </c>
      <c r="DZ50">
        <f>VLOOKUP(MID(B50,1,5)*1,'InstTyp-2'!E:BQ,16,FALSE)</f>
        <v>0</v>
      </c>
      <c r="EA50">
        <f>VLOOKUP(MID(B50,1,5)*1,'InstTyp-2'!E:BQ,17,FALSE)</f>
        <v>0</v>
      </c>
      <c r="EB50">
        <f>VLOOKUP(MID(B50,1,5)*1,'InstTyp-2'!E:BQ,18,FALSE)</f>
        <v>0</v>
      </c>
      <c r="EC50">
        <f>VLOOKUP(MID(B50,1,5)*1,'InstTyp-2'!E:BQ,19,FALSE)</f>
        <v>0</v>
      </c>
      <c r="ED50">
        <f>VLOOKUP(MID(B50,1,5)*1,'InstTyp-2'!E:BQ,20,FALSE)</f>
        <v>0</v>
      </c>
      <c r="EE50" s="195">
        <f>VLOOKUP(MID(B50,1,5)*1,'Forplejning 2008'!A:C,3,FALSE)</f>
        <v>28746.5</v>
      </c>
      <c r="EF50" t="str">
        <f t="shared" si="0"/>
        <v>35383</v>
      </c>
      <c r="EG50" t="str">
        <f t="shared" si="1"/>
        <v/>
      </c>
      <c r="EH50">
        <f t="shared" si="2"/>
        <v>0</v>
      </c>
      <c r="EI50">
        <f t="shared" si="3"/>
        <v>0</v>
      </c>
      <c r="EJ50" t="e">
        <f>VLOOKUP(B50,Rekruttering!A:F,2,FALSE)</f>
        <v>#N/A</v>
      </c>
      <c r="EK50" t="e">
        <f>VLOOKUP(B50,Rekruttering!A:F,3,FALSE)</f>
        <v>#N/A</v>
      </c>
      <c r="EL50" t="e">
        <f>VLOOKUP(B50,Rekruttering!A:F,4,FALSE)</f>
        <v>#N/A</v>
      </c>
      <c r="EM50" t="e">
        <f>VLOOKUP(B50,Rekruttering!A:F,5,FALSE)</f>
        <v>#N/A</v>
      </c>
      <c r="EN50" t="e">
        <f>VLOOKUP(B50,Rekruttering!A:F,6,FALSE)</f>
        <v>#N/A</v>
      </c>
    </row>
    <row r="51" spans="1:144">
      <c r="A51" s="14" t="str">
        <f>Ama!O1</f>
        <v>x</v>
      </c>
      <c r="B51" s="21">
        <f>Ama!O2</f>
        <v>35395</v>
      </c>
      <c r="C51" t="str">
        <f>Ama!O3</f>
        <v xml:space="preserve"> Sundkirkens meninghedsbørnehave</v>
      </c>
      <c r="D51" t="str">
        <f>Ama!O4</f>
        <v>Amager</v>
      </c>
      <c r="E51" t="str">
        <f>Ama!O5</f>
        <v>Lodivej 7B</v>
      </c>
      <c r="F51">
        <f>Ama!O6</f>
        <v>2300</v>
      </c>
      <c r="G51" t="str">
        <f>Ama!O7</f>
        <v>København S</v>
      </c>
      <c r="H51" t="str">
        <f>Ama!O8</f>
        <v>32 59 11 63</v>
      </c>
      <c r="I51" t="str">
        <f>Ama!O9</f>
        <v>35395@buf.kk.dk</v>
      </c>
      <c r="J51" t="str">
        <f>Ama!O10</f>
        <v>Jens Damh Rasmussen</v>
      </c>
      <c r="K51">
        <f>Ama!O11</f>
        <v>26790098</v>
      </c>
      <c r="L51">
        <f>Ama!O12</f>
        <v>0</v>
      </c>
      <c r="M51" t="str">
        <f>Ama!O13</f>
        <v>35395@buf.kk.dk</v>
      </c>
      <c r="N51" t="str">
        <f>Ama!O14</f>
        <v>Børnehave</v>
      </c>
      <c r="O51">
        <f>Ama!O15</f>
        <v>0</v>
      </c>
      <c r="P51">
        <f>Ama!O16</f>
        <v>0</v>
      </c>
      <c r="Q51">
        <f>Ama!O17</f>
        <v>40</v>
      </c>
      <c r="R51">
        <f>Ama!O18</f>
        <v>0</v>
      </c>
      <c r="S51">
        <f>Ama!O19</f>
        <v>0</v>
      </c>
      <c r="T51">
        <f>Ama!O20</f>
        <v>0</v>
      </c>
      <c r="U51">
        <f>Ama!O21</f>
        <v>0</v>
      </c>
      <c r="V51" t="str">
        <f>Ama!O22</f>
        <v>Nej</v>
      </c>
      <c r="W51">
        <f>Ama!O23</f>
        <v>0</v>
      </c>
      <c r="X51">
        <f>Ama!O24</f>
        <v>0</v>
      </c>
      <c r="Y51">
        <f>Ama!O25</f>
        <v>0</v>
      </c>
      <c r="Z51">
        <f>Ama!O26</f>
        <v>0</v>
      </c>
      <c r="AA51">
        <f>Ama!O27</f>
        <v>0</v>
      </c>
      <c r="AB51">
        <f>Ama!O28</f>
        <v>0</v>
      </c>
      <c r="AC51">
        <f>Ama!O29</f>
        <v>0</v>
      </c>
      <c r="AD51">
        <f>Ama!O30</f>
        <v>5</v>
      </c>
      <c r="AE51">
        <f>Ama!O31</f>
        <v>0</v>
      </c>
      <c r="AF51">
        <f>Ama!O32</f>
        <v>0</v>
      </c>
      <c r="AG51">
        <f>Ama!O33</f>
        <v>5</v>
      </c>
      <c r="AH51">
        <f>Ama!O34</f>
        <v>0</v>
      </c>
      <c r="AI51">
        <f>Ama!O35</f>
        <v>0</v>
      </c>
      <c r="AJ51">
        <f>Ama!O36</f>
        <v>90000</v>
      </c>
      <c r="AK51">
        <f>Ama!O37</f>
        <v>0</v>
      </c>
      <c r="AL51" t="str">
        <f>Ama!O38</f>
        <v>Ja</v>
      </c>
      <c r="AM51" t="str">
        <f>Ama!O39</f>
        <v>Nej</v>
      </c>
      <c r="AN51" t="str">
        <f>Ama!O40</f>
        <v>Keltouma Oussaidi</v>
      </c>
      <c r="AO51">
        <f>Ama!O41</f>
        <v>2005</v>
      </c>
      <c r="AP51">
        <f>Ama!O42</f>
        <v>10</v>
      </c>
      <c r="AQ51">
        <f>Ama!O43</f>
        <v>0</v>
      </c>
      <c r="AR51">
        <f>Ama!O44</f>
        <v>0</v>
      </c>
      <c r="AS51">
        <f>Ama!O45</f>
        <v>0</v>
      </c>
      <c r="AT51">
        <f>Ama!O46</f>
        <v>0</v>
      </c>
      <c r="AU51">
        <f>Ama!O47</f>
        <v>0</v>
      </c>
      <c r="AV51">
        <f>Ama!O48</f>
        <v>0</v>
      </c>
      <c r="AW51">
        <f>Ama!O49</f>
        <v>0</v>
      </c>
      <c r="AX51">
        <f>Ama!O50</f>
        <v>0</v>
      </c>
      <c r="AY51">
        <f>Ama!O51</f>
        <v>0</v>
      </c>
      <c r="AZ51">
        <f>Ama!O52</f>
        <v>0</v>
      </c>
      <c r="BA51">
        <f>Ama!O53</f>
        <v>0</v>
      </c>
      <c r="BB51">
        <f>Ama!O54</f>
        <v>0</v>
      </c>
      <c r="BC51">
        <f>Ama!O55</f>
        <v>90</v>
      </c>
      <c r="BD51">
        <f>Ama!O56</f>
        <v>0</v>
      </c>
      <c r="BE51">
        <f>Ama!O57</f>
        <v>2</v>
      </c>
      <c r="BF51" t="str">
        <f>Ama!O58</f>
        <v>Ja</v>
      </c>
      <c r="BG51" t="str">
        <f>Ama!O59</f>
        <v>Nej</v>
      </c>
      <c r="BH51" t="str">
        <f>Ama!O60</f>
        <v>Ja</v>
      </c>
      <c r="BI51" t="str">
        <f>Ama!O61</f>
        <v>Ja</v>
      </c>
      <c r="BJ51">
        <f>Ama!O62</f>
        <v>0</v>
      </c>
      <c r="BK51" t="str">
        <f>Ama!O63</f>
        <v>Ja</v>
      </c>
      <c r="BL51">
        <f>Ama!O64</f>
        <v>0</v>
      </c>
      <c r="BM51" t="str">
        <f>Ama!O65</f>
        <v>Ja</v>
      </c>
      <c r="BN51">
        <f>Ama!O66</f>
        <v>0</v>
      </c>
      <c r="BO51">
        <f>Ama!O67</f>
        <v>0</v>
      </c>
      <c r="BP51" t="str">
        <f>Ama!O68</f>
        <v>vides ikke</v>
      </c>
      <c r="BQ51">
        <f>Ama!O69</f>
        <v>0</v>
      </c>
      <c r="BR51" t="str">
        <f>Ama!O70</f>
        <v>Køkken begrænset tilvirk</v>
      </c>
      <c r="BS51">
        <f>Ama!O71</f>
        <v>0</v>
      </c>
      <c r="BT51">
        <f>Ama!O72</f>
        <v>0</v>
      </c>
      <c r="BU51">
        <f>Ama!O73</f>
        <v>0</v>
      </c>
      <c r="BV51">
        <f>Ama!O74</f>
        <v>0</v>
      </c>
      <c r="BW51">
        <f>Ama!O75</f>
        <v>0</v>
      </c>
      <c r="BX51">
        <f>Ama!O76</f>
        <v>0</v>
      </c>
      <c r="BY51">
        <f>Ama!O77</f>
        <v>0</v>
      </c>
      <c r="BZ51">
        <f>Ama!O78</f>
        <v>0</v>
      </c>
      <c r="CA51">
        <f>Ama!O79</f>
        <v>0</v>
      </c>
      <c r="CB51">
        <f>Ama!O80</f>
        <v>0</v>
      </c>
      <c r="CC51">
        <f>Ama!O81</f>
        <v>0</v>
      </c>
      <c r="CD51">
        <f>Ama!O82</f>
        <v>0</v>
      </c>
      <c r="CE51">
        <f>Ama!O83</f>
        <v>0</v>
      </c>
      <c r="CF51" t="str">
        <f>Ama!O84</f>
        <v>Køkkenet er ikke stort nok
Problemer på med el (opvaskemaskine og komfur) kan ikke fungerer sammen. Mangler 1 køleskab</v>
      </c>
      <c r="CG51" t="str">
        <f>Ama!O85</f>
        <v>Lone Voss / Nanna</v>
      </c>
      <c r="CH51" s="17">
        <f>Ama!O86</f>
        <v>39903</v>
      </c>
      <c r="CI51">
        <f>Ama!O87</f>
        <v>0</v>
      </c>
      <c r="CJ51">
        <f>Ama!O88</f>
        <v>1</v>
      </c>
      <c r="CK51">
        <f>Ama!O89</f>
        <v>0</v>
      </c>
      <c r="CL51">
        <f>Ama!O90</f>
        <v>0</v>
      </c>
      <c r="CM51">
        <f>Ama!O91</f>
        <v>0</v>
      </c>
      <c r="CN51">
        <f>Ama!O92</f>
        <v>2</v>
      </c>
      <c r="CO51">
        <f>Ama!O93</f>
        <v>0</v>
      </c>
      <c r="CP51">
        <f>Ama!O94</f>
        <v>0</v>
      </c>
      <c r="CQ51">
        <f>Ama!O95</f>
        <v>0</v>
      </c>
      <c r="CR51">
        <f>Ama!O96</f>
        <v>0</v>
      </c>
      <c r="CS51">
        <f>Ama!O97</f>
        <v>1</v>
      </c>
      <c r="CT51">
        <f>Ama!O98</f>
        <v>0</v>
      </c>
      <c r="CU51">
        <f>Ama!O99</f>
        <v>0</v>
      </c>
      <c r="CV51">
        <f>Ama!O100</f>
        <v>0</v>
      </c>
      <c r="CW51">
        <f>Ama!O101</f>
        <v>0</v>
      </c>
      <c r="CX51">
        <f>Ama!O102</f>
        <v>0</v>
      </c>
      <c r="CY51">
        <f>Ama!O103</f>
        <v>0</v>
      </c>
      <c r="CZ51">
        <f>Ama!O104</f>
        <v>0</v>
      </c>
      <c r="DA51">
        <f>Ama!O105</f>
        <v>1</v>
      </c>
      <c r="DB51">
        <f>Ama!O106</f>
        <v>1</v>
      </c>
      <c r="DC51">
        <f>Ama!O107</f>
        <v>20</v>
      </c>
      <c r="DD51" t="str">
        <f>Ama!O108</f>
        <v>Miele</v>
      </c>
      <c r="DE51">
        <f>Ama!O109</f>
        <v>4</v>
      </c>
      <c r="DF51" t="str">
        <f>Ama!O110</f>
        <v>Nej</v>
      </c>
      <c r="DG51">
        <f>Ama!O111</f>
        <v>0</v>
      </c>
      <c r="DH51" t="str">
        <f>Ama!O112</f>
        <v>Ja</v>
      </c>
      <c r="DI51" t="str">
        <f>Ama!O113</f>
        <v>Nej</v>
      </c>
      <c r="DJ51" t="str">
        <f>Ama!O114</f>
        <v>Nej</v>
      </c>
      <c r="DK51">
        <f>Ama!O115</f>
        <v>2</v>
      </c>
      <c r="DL51" t="str">
        <f>Ama!O116</f>
        <v>Ingen plads</v>
      </c>
      <c r="DM51">
        <f>Ama!O117</f>
        <v>0</v>
      </c>
      <c r="DN51">
        <f>Ama!O118</f>
        <v>0</v>
      </c>
      <c r="DO51" s="14" t="str">
        <f>VLOOKUP(MID(B51,1,5)*1,InstTyp!A:B,2,FALSE)</f>
        <v>Børnehaver</v>
      </c>
      <c r="DP51" s="14" t="str">
        <f>VLOOKUP(MID(B51,1,5)*1,InstTyp!A:C,3,FALSE)</f>
        <v>Amager</v>
      </c>
      <c r="DQ51">
        <f>VLOOKUP(MID(B51,1,5)*1,'InstTyp-2'!E:BQ,7,FALSE)</f>
        <v>0</v>
      </c>
      <c r="DR51">
        <f>VLOOKUP(MID(B51,1,5)*1,'InstTyp-2'!E:BQ,8,FALSE)</f>
        <v>0</v>
      </c>
      <c r="DS51">
        <f>VLOOKUP(MID(B51,1,5)*1,'InstTyp-2'!E:BQ,9,FALSE)</f>
        <v>40</v>
      </c>
      <c r="DT51">
        <f>VLOOKUP(MID(B51,1,5)*1,'InstTyp-2'!E:BQ,10,FALSE)</f>
        <v>0</v>
      </c>
      <c r="DU51">
        <f>VLOOKUP(MID(B51,1,5)*1,'InstTyp-2'!E:BQ,11,FALSE)</f>
        <v>0</v>
      </c>
      <c r="DV51">
        <f>VLOOKUP(MID(B51,1,5)*1,'InstTyp-2'!E:BQ,12,FALSE)</f>
        <v>0</v>
      </c>
      <c r="DW51">
        <f>VLOOKUP(MID(B51,1,5)*1,'InstTyp-2'!E:BQ,13,FALSE)</f>
        <v>0</v>
      </c>
      <c r="DX51">
        <f>VLOOKUP(MID(B51,1,5)*1,'InstTyp-2'!E:BQ,14,FALSE)</f>
        <v>0</v>
      </c>
      <c r="DY51">
        <f>VLOOKUP(MID(B51,1,5)*1,'InstTyp-2'!E:BQ,15,FALSE)</f>
        <v>0</v>
      </c>
      <c r="DZ51">
        <f>VLOOKUP(MID(B51,1,5)*1,'InstTyp-2'!E:BQ,16,FALSE)</f>
        <v>0</v>
      </c>
      <c r="EA51">
        <f>VLOOKUP(MID(B51,1,5)*1,'InstTyp-2'!E:BQ,17,FALSE)</f>
        <v>0</v>
      </c>
      <c r="EB51">
        <f>VLOOKUP(MID(B51,1,5)*1,'InstTyp-2'!E:BQ,18,FALSE)</f>
        <v>0</v>
      </c>
      <c r="EC51">
        <f>VLOOKUP(MID(B51,1,5)*1,'InstTyp-2'!E:BQ,19,FALSE)</f>
        <v>0</v>
      </c>
      <c r="ED51">
        <f>VLOOKUP(MID(B51,1,5)*1,'InstTyp-2'!E:BQ,20,FALSE)</f>
        <v>0</v>
      </c>
      <c r="EE51" s="195">
        <f>VLOOKUP(MID(B51,1,5)*1,'Forplejning 2008'!A:C,3,FALSE)</f>
        <v>75033.06</v>
      </c>
      <c r="EF51" t="str">
        <f t="shared" si="0"/>
        <v>35395</v>
      </c>
      <c r="EG51" t="str">
        <f t="shared" si="1"/>
        <v/>
      </c>
      <c r="EH51">
        <f t="shared" si="2"/>
        <v>0</v>
      </c>
      <c r="EI51">
        <f t="shared" si="3"/>
        <v>0</v>
      </c>
      <c r="EJ51" t="e">
        <f>VLOOKUP(B51,Rekruttering!A:F,2,FALSE)</f>
        <v>#N/A</v>
      </c>
      <c r="EK51" t="e">
        <f>VLOOKUP(B51,Rekruttering!A:F,3,FALSE)</f>
        <v>#N/A</v>
      </c>
      <c r="EL51" t="e">
        <f>VLOOKUP(B51,Rekruttering!A:F,4,FALSE)</f>
        <v>#N/A</v>
      </c>
      <c r="EM51" t="e">
        <f>VLOOKUP(B51,Rekruttering!A:F,5,FALSE)</f>
        <v>#N/A</v>
      </c>
      <c r="EN51" t="e">
        <f>VLOOKUP(B51,Rekruttering!A:F,6,FALSE)</f>
        <v>#N/A</v>
      </c>
    </row>
    <row r="52" spans="1:144">
      <c r="A52" s="15" t="str">
        <f>Ama!P1</f>
        <v>x</v>
      </c>
      <c r="B52" s="21">
        <f>Ama!P2</f>
        <v>35400</v>
      </c>
      <c r="C52" t="str">
        <f>Ama!P3</f>
        <v>Røde Møllegade</v>
      </c>
      <c r="D52" t="str">
        <f>Ama!P4</f>
        <v>Amager</v>
      </c>
      <c r="E52" t="str">
        <f>Ama!P5</f>
        <v>Lyongade 30</v>
      </c>
      <c r="F52">
        <f>Ama!P6</f>
        <v>2300</v>
      </c>
      <c r="G52" t="str">
        <f>Ama!P7</f>
        <v>København S</v>
      </c>
      <c r="H52" t="str">
        <f>Ama!P8</f>
        <v>32 58 51 00</v>
      </c>
      <c r="I52" t="str">
        <f>Ama!P9</f>
        <v>35400@buf.kk.dk</v>
      </c>
      <c r="J52" t="str">
        <f>Ama!P10</f>
        <v>Birgitte Rask Møgelmose</v>
      </c>
      <c r="K52">
        <f>Ama!P11</f>
        <v>32522219</v>
      </c>
      <c r="L52">
        <f>Ama!P12</f>
        <v>0</v>
      </c>
      <c r="M52" t="str">
        <f>Ama!P13</f>
        <v>35400@buf.kk.dk</v>
      </c>
      <c r="N52" t="str">
        <f>Ama!P14</f>
        <v>Børnehave</v>
      </c>
      <c r="O52">
        <f>Ama!P15</f>
        <v>0</v>
      </c>
      <c r="P52">
        <f>Ama!P16</f>
        <v>0</v>
      </c>
      <c r="Q52">
        <f>Ama!P17</f>
        <v>42</v>
      </c>
      <c r="R52">
        <f>Ama!P18</f>
        <v>0</v>
      </c>
      <c r="S52">
        <f>Ama!P19</f>
        <v>0</v>
      </c>
      <c r="T52">
        <f>Ama!P20</f>
        <v>0</v>
      </c>
      <c r="U52">
        <f>Ama!P21</f>
        <v>0</v>
      </c>
      <c r="V52" t="str">
        <f>Ama!P22</f>
        <v>ja</v>
      </c>
      <c r="W52">
        <f>Ama!P23</f>
        <v>2</v>
      </c>
      <c r="X52">
        <f>Ama!P24</f>
        <v>1</v>
      </c>
      <c r="Y52">
        <f>Ama!P25</f>
        <v>0</v>
      </c>
      <c r="Z52">
        <f>Ama!P26</f>
        <v>0</v>
      </c>
      <c r="AA52">
        <f>Ama!P27</f>
        <v>0</v>
      </c>
      <c r="AB52">
        <f>Ama!P28</f>
        <v>0</v>
      </c>
      <c r="AC52">
        <f>Ama!P29</f>
        <v>0</v>
      </c>
      <c r="AD52">
        <f>Ama!P30</f>
        <v>5</v>
      </c>
      <c r="AE52">
        <f>Ama!P31</f>
        <v>5</v>
      </c>
      <c r="AF52">
        <f>Ama!P32</f>
        <v>0</v>
      </c>
      <c r="AG52">
        <f>Ama!P33</f>
        <v>5</v>
      </c>
      <c r="AH52">
        <f>Ama!P34</f>
        <v>0</v>
      </c>
      <c r="AI52">
        <f>Ama!P35</f>
        <v>0</v>
      </c>
      <c r="AJ52" s="16">
        <f>Ama!P36</f>
        <v>67000</v>
      </c>
      <c r="AK52">
        <f>Ama!P37</f>
        <v>0</v>
      </c>
      <c r="AL52">
        <f>Ama!P38</f>
        <v>0</v>
      </c>
      <c r="AM52">
        <f>Ama!P39</f>
        <v>0</v>
      </c>
      <c r="AN52">
        <f>Ama!P40</f>
        <v>0</v>
      </c>
      <c r="AO52">
        <f>Ama!P41</f>
        <v>0</v>
      </c>
      <c r="AP52">
        <f>Ama!P42</f>
        <v>0</v>
      </c>
      <c r="AQ52">
        <f>Ama!P43</f>
        <v>0</v>
      </c>
      <c r="AR52">
        <f>Ama!P44</f>
        <v>0</v>
      </c>
      <c r="AS52">
        <f>Ama!P45</f>
        <v>0</v>
      </c>
      <c r="AT52">
        <f>Ama!P46</f>
        <v>0</v>
      </c>
      <c r="AU52">
        <f>Ama!P47</f>
        <v>0</v>
      </c>
      <c r="AV52">
        <f>Ama!P48</f>
        <v>0</v>
      </c>
      <c r="AW52">
        <f>Ama!P49</f>
        <v>0</v>
      </c>
      <c r="AX52">
        <f>Ama!P50</f>
        <v>0</v>
      </c>
      <c r="AY52">
        <f>Ama!P51</f>
        <v>0</v>
      </c>
      <c r="AZ52">
        <f>Ama!P52</f>
        <v>0</v>
      </c>
      <c r="BA52">
        <f>Ama!P53</f>
        <v>0</v>
      </c>
      <c r="BB52">
        <f>Ama!P54</f>
        <v>0</v>
      </c>
      <c r="BC52">
        <f>Ama!P55</f>
        <v>75</v>
      </c>
      <c r="BD52">
        <f>Ama!P56</f>
        <v>0</v>
      </c>
      <c r="BE52">
        <f>Ama!P57</f>
        <v>0</v>
      </c>
      <c r="BF52" t="str">
        <f>Ama!P58</f>
        <v>Ja</v>
      </c>
      <c r="BG52" t="str">
        <f>Ama!P59</f>
        <v>Nej</v>
      </c>
      <c r="BH52" t="str">
        <f>Ama!P60</f>
        <v>Nej</v>
      </c>
      <c r="BI52" t="str">
        <f>Ama!P61</f>
        <v>ja</v>
      </c>
      <c r="BJ52">
        <f>Ama!P62</f>
        <v>0</v>
      </c>
      <c r="BK52" t="str">
        <f>Ama!P63</f>
        <v>ja</v>
      </c>
      <c r="BL52" t="str">
        <f>Ama!P64</f>
        <v>tror</v>
      </c>
      <c r="BM52" t="str">
        <f>Ama!P65</f>
        <v>ja</v>
      </c>
      <c r="BN52" t="str">
        <f>Ama!P66</f>
        <v>tror</v>
      </c>
      <c r="BO52" t="str">
        <f>Ama!P67</f>
        <v>nej</v>
      </c>
      <c r="BP52">
        <f>Ama!P68</f>
        <v>0</v>
      </c>
      <c r="BQ52">
        <f>Ama!P69</f>
        <v>0</v>
      </c>
      <c r="BR52" t="str">
        <f>Ama!P70</f>
        <v>Køkken blandet tilvirk</v>
      </c>
      <c r="BS52">
        <f>Ama!P71</f>
        <v>0</v>
      </c>
      <c r="BT52">
        <f>Ama!P72</f>
        <v>0</v>
      </c>
      <c r="BU52">
        <f>Ama!P73</f>
        <v>0</v>
      </c>
      <c r="BV52">
        <f>Ama!P74</f>
        <v>0</v>
      </c>
      <c r="BW52">
        <f>Ama!P75</f>
        <v>0</v>
      </c>
      <c r="BX52" t="str">
        <f>Ama!P76</f>
        <v>Mindre</v>
      </c>
      <c r="BY52" t="str">
        <f>Ama!P77</f>
        <v>Ingen</v>
      </c>
      <c r="BZ52" t="str">
        <f>Ama!P78</f>
        <v>nej</v>
      </c>
      <c r="CA52" t="str">
        <f>Ama!P79</f>
        <v>Det skal vurderes om køkkenet pladsmæssigt kan godkendes til produktion til 42 børn. Hvis det kan, skal der en hurtigere opvaskemaskine og mere køleplads til</v>
      </c>
      <c r="CB52">
        <f>Ama!P80</f>
        <v>0</v>
      </c>
      <c r="CC52">
        <f>Ama!P81</f>
        <v>0</v>
      </c>
      <c r="CD52">
        <f>Ama!P82</f>
        <v>0</v>
      </c>
      <c r="CE52">
        <f>Ama!P83</f>
        <v>0</v>
      </c>
      <c r="CF52">
        <f>Ama!P84</f>
        <v>0</v>
      </c>
      <c r="CG52" t="str">
        <f>Ama!P85</f>
        <v>Birgitte</v>
      </c>
      <c r="CH52" s="18" t="str">
        <f>Ama!P86</f>
        <v>31.03.09</v>
      </c>
      <c r="CI52">
        <f>Ama!P87</f>
        <v>0</v>
      </c>
      <c r="CJ52">
        <f>Ama!P88</f>
        <v>1</v>
      </c>
      <c r="CK52">
        <f>Ama!P89</f>
        <v>0</v>
      </c>
      <c r="CL52">
        <f>Ama!P90</f>
        <v>0</v>
      </c>
      <c r="CM52">
        <f>Ama!P91</f>
        <v>0</v>
      </c>
      <c r="CN52">
        <f>Ama!P92</f>
        <v>0</v>
      </c>
      <c r="CO52">
        <f>Ama!P93</f>
        <v>0</v>
      </c>
      <c r="CP52">
        <f>Ama!P94</f>
        <v>0</v>
      </c>
      <c r="CQ52">
        <f>Ama!P95</f>
        <v>0</v>
      </c>
      <c r="CR52">
        <f>Ama!P96</f>
        <v>2</v>
      </c>
      <c r="CS52">
        <f>Ama!P97</f>
        <v>0</v>
      </c>
      <c r="CT52">
        <f>Ama!P98</f>
        <v>0</v>
      </c>
      <c r="CU52">
        <f>Ama!P99</f>
        <v>0</v>
      </c>
      <c r="CV52">
        <f>Ama!P100</f>
        <v>0</v>
      </c>
      <c r="CW52">
        <f>Ama!P101</f>
        <v>0</v>
      </c>
      <c r="CX52">
        <f>Ama!P102</f>
        <v>1</v>
      </c>
      <c r="CY52">
        <f>Ama!P103</f>
        <v>0</v>
      </c>
      <c r="CZ52">
        <f>Ama!P104</f>
        <v>0</v>
      </c>
      <c r="DA52">
        <f>Ama!P105</f>
        <v>0</v>
      </c>
      <c r="DB52">
        <f>Ama!P106</f>
        <v>1</v>
      </c>
      <c r="DC52">
        <f>Ama!P107</f>
        <v>90</v>
      </c>
      <c r="DD52" t="str">
        <f>Ama!P108</f>
        <v>Miele</v>
      </c>
      <c r="DE52">
        <f>Ama!P109</f>
        <v>4</v>
      </c>
      <c r="DF52" t="str">
        <f>Ama!P110</f>
        <v>nej</v>
      </c>
      <c r="DG52">
        <f>Ama!P111</f>
        <v>0</v>
      </c>
      <c r="DH52" t="str">
        <f>Ama!P112</f>
        <v>nej</v>
      </c>
      <c r="DI52" t="str">
        <f>Ama!P113</f>
        <v>nej</v>
      </c>
      <c r="DJ52" t="str">
        <f>Ama!P114</f>
        <v>nej</v>
      </c>
      <c r="DK52">
        <f>Ama!P115</f>
        <v>1</v>
      </c>
      <c r="DL52" t="str">
        <f>Ama!P116</f>
        <v>Ingen plads</v>
      </c>
      <c r="DM52" t="str">
        <f>Ama!P117</f>
        <v>Den vask der er, er med to rum. Meget stor vilje til egenproduktion, men lille plads. Inst. Er sammelagt af to. Ingen af køkkenerne er så store, at de med sikkerhed kan godkendes til produktion til 42.Køkkenet i Lyongade kunne godt rumme produktion ud fra kulinarisk betragtning med stram planlægning og løsning på køle/fryseplads.</v>
      </c>
      <c r="DN52">
        <f>Ama!P118</f>
        <v>0</v>
      </c>
      <c r="DO52" s="14" t="str">
        <f>VLOOKUP(MID(B52,1,5)*1,InstTyp!A:B,2,FALSE)</f>
        <v>Børnehaver</v>
      </c>
      <c r="DP52" s="14" t="str">
        <f>VLOOKUP(MID(B52,1,5)*1,InstTyp!A:C,3,FALSE)</f>
        <v>Amager</v>
      </c>
      <c r="DQ52">
        <f>VLOOKUP(MID(B52,1,5)*1,'InstTyp-2'!E:BQ,7,FALSE)</f>
        <v>0</v>
      </c>
      <c r="DR52">
        <f>VLOOKUP(MID(B52,1,5)*1,'InstTyp-2'!E:BQ,8,FALSE)</f>
        <v>0</v>
      </c>
      <c r="DS52">
        <f>VLOOKUP(MID(B52,1,5)*1,'InstTyp-2'!E:BQ,9,FALSE)</f>
        <v>42</v>
      </c>
      <c r="DT52">
        <f>VLOOKUP(MID(B52,1,5)*1,'InstTyp-2'!E:BQ,10,FALSE)</f>
        <v>0</v>
      </c>
      <c r="DU52">
        <f>VLOOKUP(MID(B52,1,5)*1,'InstTyp-2'!E:BQ,11,FALSE)</f>
        <v>0</v>
      </c>
      <c r="DV52">
        <f>VLOOKUP(MID(B52,1,5)*1,'InstTyp-2'!E:BQ,12,FALSE)</f>
        <v>0</v>
      </c>
      <c r="DW52">
        <f>VLOOKUP(MID(B52,1,5)*1,'InstTyp-2'!E:BQ,13,FALSE)</f>
        <v>0</v>
      </c>
      <c r="DX52">
        <f>VLOOKUP(MID(B52,1,5)*1,'InstTyp-2'!E:BQ,14,FALSE)</f>
        <v>0</v>
      </c>
      <c r="DY52">
        <f>VLOOKUP(MID(B52,1,5)*1,'InstTyp-2'!E:BQ,15,FALSE)</f>
        <v>0</v>
      </c>
      <c r="DZ52">
        <f>VLOOKUP(MID(B52,1,5)*1,'InstTyp-2'!E:BQ,16,FALSE)</f>
        <v>0</v>
      </c>
      <c r="EA52">
        <f>VLOOKUP(MID(B52,1,5)*1,'InstTyp-2'!E:BQ,17,FALSE)</f>
        <v>0</v>
      </c>
      <c r="EB52">
        <f>VLOOKUP(MID(B52,1,5)*1,'InstTyp-2'!E:BQ,18,FALSE)</f>
        <v>0</v>
      </c>
      <c r="EC52">
        <f>VLOOKUP(MID(B52,1,5)*1,'InstTyp-2'!E:BQ,19,FALSE)</f>
        <v>0</v>
      </c>
      <c r="ED52">
        <f>VLOOKUP(MID(B52,1,5)*1,'InstTyp-2'!E:BQ,20,FALSE)</f>
        <v>0</v>
      </c>
      <c r="EE52" s="195">
        <f>VLOOKUP(MID(B52,1,5)*1,'Forplejning 2008'!A:C,3,FALSE)</f>
        <v>27851.38</v>
      </c>
      <c r="EF52" t="str">
        <f t="shared" si="0"/>
        <v>35400</v>
      </c>
      <c r="EG52" t="str">
        <f t="shared" si="1"/>
        <v/>
      </c>
      <c r="EH52">
        <f t="shared" si="2"/>
        <v>0</v>
      </c>
      <c r="EI52">
        <f t="shared" si="3"/>
        <v>0</v>
      </c>
      <c r="EJ52" t="str">
        <f>VLOOKUP(B52,Rekruttering!A:F,2,FALSE)</f>
        <v>Ja</v>
      </c>
      <c r="EK52">
        <f>VLOOKUP(B52,Rekruttering!A:F,3,FALSE)</f>
        <v>1</v>
      </c>
      <c r="EL52">
        <f>VLOOKUP(B52,Rekruttering!A:F,4,FALSE)</f>
        <v>0</v>
      </c>
      <c r="EM52" t="str">
        <f>VLOOKUP(B52,Rekruttering!A:F,5,FALSE)</f>
        <v>ved ikke hvor mange timer</v>
      </c>
      <c r="EN52" t="str">
        <f>VLOOKUP(B52,Rekruttering!A:F,6,FALSE)</f>
        <v>Nej</v>
      </c>
    </row>
    <row r="53" spans="1:144">
      <c r="A53" s="15" t="str">
        <f>Ama!Q1</f>
        <v>x</v>
      </c>
      <c r="B53" s="21" t="str">
        <f>Ama!Q2</f>
        <v>35400_2</v>
      </c>
      <c r="C53" t="str">
        <f>Ama!Q3</f>
        <v>Røde Møllegade</v>
      </c>
      <c r="D53" t="str">
        <f>Ama!Q4</f>
        <v>Amager</v>
      </c>
      <c r="E53" t="str">
        <f>Ama!Q5</f>
        <v>Lyongade 30</v>
      </c>
      <c r="F53">
        <f>Ama!Q6</f>
        <v>2300</v>
      </c>
      <c r="G53" t="str">
        <f>Ama!Q7</f>
        <v>København S</v>
      </c>
      <c r="H53" t="str">
        <f>Ama!Q8</f>
        <v>32 58 51 00</v>
      </c>
      <c r="I53" t="str">
        <f>Ama!Q9</f>
        <v>35400@buf.kk.dk</v>
      </c>
      <c r="J53" t="str">
        <f>Ama!Q10</f>
        <v>Birgitte Rask Møgelmose</v>
      </c>
      <c r="K53">
        <f>Ama!Q11</f>
        <v>32522219</v>
      </c>
      <c r="L53">
        <f>Ama!Q12</f>
        <v>0</v>
      </c>
      <c r="M53" t="str">
        <f>Ama!Q13</f>
        <v>35400@buf.kk.dk</v>
      </c>
      <c r="N53" t="str">
        <f>Ama!Q14</f>
        <v>Børnehave</v>
      </c>
      <c r="O53">
        <f>Ama!Q15</f>
        <v>0</v>
      </c>
      <c r="P53">
        <f>Ama!Q16</f>
        <v>0</v>
      </c>
      <c r="Q53">
        <f>Ama!Q17</f>
        <v>42</v>
      </c>
      <c r="R53">
        <f>Ama!Q18</f>
        <v>0</v>
      </c>
      <c r="S53">
        <f>Ama!Q19</f>
        <v>0</v>
      </c>
      <c r="T53">
        <f>Ama!Q20</f>
        <v>0</v>
      </c>
      <c r="U53">
        <f>Ama!Q21</f>
        <v>0</v>
      </c>
      <c r="V53" t="str">
        <f>Ama!Q22</f>
        <v>ja</v>
      </c>
      <c r="W53">
        <f>Ama!Q23</f>
        <v>0</v>
      </c>
      <c r="X53">
        <f>Ama!Q24</f>
        <v>2</v>
      </c>
      <c r="Y53">
        <f>Ama!Q25</f>
        <v>0</v>
      </c>
      <c r="Z53">
        <f>Ama!Q26</f>
        <v>0</v>
      </c>
      <c r="AA53">
        <f>Ama!Q27</f>
        <v>0</v>
      </c>
      <c r="AB53">
        <f>Ama!Q28</f>
        <v>0</v>
      </c>
      <c r="AC53">
        <f>Ama!Q29</f>
        <v>0</v>
      </c>
      <c r="AD53">
        <f>Ama!Q30</f>
        <v>0</v>
      </c>
      <c r="AE53">
        <f>Ama!Q31</f>
        <v>0</v>
      </c>
      <c r="AF53">
        <f>Ama!Q32</f>
        <v>0</v>
      </c>
      <c r="AG53">
        <f>Ama!Q33</f>
        <v>0</v>
      </c>
      <c r="AH53">
        <f>Ama!Q34</f>
        <v>0</v>
      </c>
      <c r="AI53" s="16">
        <f>Ama!Q35</f>
        <v>0</v>
      </c>
      <c r="AJ53" s="16">
        <f>Ama!Q36</f>
        <v>0</v>
      </c>
      <c r="AK53">
        <f>Ama!Q37</f>
        <v>0</v>
      </c>
      <c r="AL53">
        <f>Ama!Q38</f>
        <v>0</v>
      </c>
      <c r="AM53">
        <f>Ama!Q39</f>
        <v>0</v>
      </c>
      <c r="AN53">
        <f>Ama!Q40</f>
        <v>0</v>
      </c>
      <c r="AO53">
        <f>Ama!Q41</f>
        <v>0</v>
      </c>
      <c r="AP53">
        <f>Ama!Q42</f>
        <v>0</v>
      </c>
      <c r="AQ53">
        <f>Ama!Q43</f>
        <v>0</v>
      </c>
      <c r="AR53">
        <f>Ama!Q44</f>
        <v>0</v>
      </c>
      <c r="AS53">
        <f>Ama!Q45</f>
        <v>0</v>
      </c>
      <c r="AT53">
        <f>Ama!Q46</f>
        <v>0</v>
      </c>
      <c r="AU53">
        <f>Ama!Q47</f>
        <v>0</v>
      </c>
      <c r="AV53">
        <f>Ama!Q48</f>
        <v>0</v>
      </c>
      <c r="AW53">
        <f>Ama!Q49</f>
        <v>0</v>
      </c>
      <c r="AX53">
        <f>Ama!Q50</f>
        <v>0</v>
      </c>
      <c r="AY53">
        <f>Ama!Q51</f>
        <v>0</v>
      </c>
      <c r="AZ53">
        <f>Ama!Q52</f>
        <v>0</v>
      </c>
      <c r="BA53">
        <f>Ama!Q53</f>
        <v>0</v>
      </c>
      <c r="BB53">
        <f>Ama!Q54</f>
        <v>0</v>
      </c>
      <c r="BC53">
        <f>Ama!Q55</f>
        <v>0</v>
      </c>
      <c r="BD53">
        <f>Ama!Q56</f>
        <v>0</v>
      </c>
      <c r="BE53">
        <f>Ama!Q57</f>
        <v>0</v>
      </c>
      <c r="BF53">
        <f>Ama!Q58</f>
        <v>0</v>
      </c>
      <c r="BG53">
        <f>Ama!Q59</f>
        <v>0</v>
      </c>
      <c r="BH53">
        <f>Ama!Q60</f>
        <v>0</v>
      </c>
      <c r="BI53">
        <f>Ama!Q61</f>
        <v>0</v>
      </c>
      <c r="BJ53">
        <f>Ama!Q62</f>
        <v>0</v>
      </c>
      <c r="BK53">
        <f>Ama!Q63</f>
        <v>0</v>
      </c>
      <c r="BL53">
        <f>Ama!Q64</f>
        <v>0</v>
      </c>
      <c r="BM53">
        <f>Ama!Q65</f>
        <v>0</v>
      </c>
      <c r="BN53">
        <f>Ama!Q66</f>
        <v>0</v>
      </c>
      <c r="BO53">
        <f>Ama!Q67</f>
        <v>0</v>
      </c>
      <c r="BP53">
        <f>Ama!Q68</f>
        <v>0</v>
      </c>
      <c r="BQ53">
        <f>Ama!Q69</f>
        <v>0</v>
      </c>
      <c r="BR53" t="str">
        <f>Ama!Q70</f>
        <v>Modtagerkøkken</v>
      </c>
      <c r="BS53">
        <f>Ama!Q71</f>
        <v>0</v>
      </c>
      <c r="BT53">
        <f>Ama!Q72</f>
        <v>0</v>
      </c>
      <c r="BU53">
        <f>Ama!Q73</f>
        <v>0</v>
      </c>
      <c r="BV53">
        <f>Ama!Q74</f>
        <v>0</v>
      </c>
      <c r="BW53">
        <f>Ama!Q75</f>
        <v>0</v>
      </c>
      <c r="BX53" t="str">
        <f>Ama!Q76</f>
        <v>Større</v>
      </c>
      <c r="BY53" t="str">
        <f>Ama!Q77</f>
        <v>Større</v>
      </c>
      <c r="BZ53" t="str">
        <f>Ama!Q78</f>
        <v>Ja</v>
      </c>
      <c r="CA53" t="str">
        <f>Ama!Q79</f>
        <v>Køkkenet ligger i et stort fællesrum, der gør, det ikke kan bruges til produktion, ej heller ved opgradering. Rummet er centrqalt i den meget lille inst., det ville ikke kunne inddrages til køkken umiddelbart - så skulle institutionen tænkes helt om (arkitekt)</v>
      </c>
      <c r="CB53">
        <f>Ama!Q80</f>
        <v>0</v>
      </c>
      <c r="CC53">
        <f>Ama!Q81</f>
        <v>0</v>
      </c>
      <c r="CD53">
        <f>Ama!Q82</f>
        <v>0</v>
      </c>
      <c r="CE53">
        <f>Ama!Q83</f>
        <v>0</v>
      </c>
      <c r="CF53">
        <f>Ama!Q84</f>
        <v>0</v>
      </c>
      <c r="CG53" t="str">
        <f>Ama!Q85</f>
        <v>Birgitte</v>
      </c>
      <c r="CH53" s="17" t="str">
        <f>Ama!Q86</f>
        <v>31.03.09</v>
      </c>
      <c r="CI53">
        <f>Ama!Q87</f>
        <v>0</v>
      </c>
      <c r="CJ53">
        <f>Ama!Q88</f>
        <v>1</v>
      </c>
      <c r="CK53">
        <f>Ama!Q89</f>
        <v>0</v>
      </c>
      <c r="CL53">
        <f>Ama!Q90</f>
        <v>0</v>
      </c>
      <c r="CM53">
        <f>Ama!Q91</f>
        <v>0</v>
      </c>
      <c r="CN53">
        <f>Ama!Q92</f>
        <v>0</v>
      </c>
      <c r="CO53">
        <f>Ama!Q93</f>
        <v>0</v>
      </c>
      <c r="CP53">
        <f>Ama!Q94</f>
        <v>0</v>
      </c>
      <c r="CQ53">
        <f>Ama!Q95</f>
        <v>0</v>
      </c>
      <c r="CR53">
        <f>Ama!Q96</f>
        <v>1</v>
      </c>
      <c r="CS53">
        <f>Ama!Q97</f>
        <v>0</v>
      </c>
      <c r="CT53">
        <f>Ama!Q98</f>
        <v>0</v>
      </c>
      <c r="CU53">
        <f>Ama!Q99</f>
        <v>0</v>
      </c>
      <c r="CV53">
        <f>Ama!Q100</f>
        <v>0</v>
      </c>
      <c r="CW53">
        <f>Ama!Q101</f>
        <v>0</v>
      </c>
      <c r="CX53">
        <f>Ama!Q102</f>
        <v>1</v>
      </c>
      <c r="CY53">
        <f>Ama!Q103</f>
        <v>0</v>
      </c>
      <c r="CZ53">
        <f>Ama!Q104</f>
        <v>0</v>
      </c>
      <c r="DA53">
        <f>Ama!Q105</f>
        <v>0</v>
      </c>
      <c r="DB53">
        <f>Ama!Q106</f>
        <v>1</v>
      </c>
      <c r="DC53">
        <f>Ama!Q107</f>
        <v>90</v>
      </c>
      <c r="DD53" t="str">
        <f>Ama!Q108</f>
        <v>Miele</v>
      </c>
      <c r="DE53">
        <f>Ama!Q109</f>
        <v>4</v>
      </c>
      <c r="DF53" t="str">
        <f>Ama!Q110</f>
        <v>nej</v>
      </c>
      <c r="DG53">
        <f>Ama!Q111</f>
        <v>0</v>
      </c>
      <c r="DH53" t="str">
        <f>Ama!Q112</f>
        <v>nej</v>
      </c>
      <c r="DI53" t="str">
        <f>Ama!Q113</f>
        <v>nej</v>
      </c>
      <c r="DJ53" t="str">
        <f>Ama!Q114</f>
        <v>nej</v>
      </c>
      <c r="DK53">
        <f>Ama!Q115</f>
        <v>1</v>
      </c>
      <c r="DL53" t="str">
        <f>Ama!Q116</f>
        <v>Ingen plads</v>
      </c>
      <c r="DM53">
        <f>Ama!Q117</f>
        <v>0</v>
      </c>
      <c r="DN53">
        <f>Ama!Q118</f>
        <v>0</v>
      </c>
      <c r="DO53" s="14" t="str">
        <f>VLOOKUP(MID(B53,1,5)*1,InstTyp!A:B,2,FALSE)</f>
        <v>Børnehaver</v>
      </c>
      <c r="DP53" s="14" t="str">
        <f>VLOOKUP(MID(B53,1,5)*1,InstTyp!A:C,3,FALSE)</f>
        <v>Amager</v>
      </c>
      <c r="DQ53">
        <f>VLOOKUP(MID(B53,1,5)*1,'InstTyp-2'!E:BQ,7,FALSE)</f>
        <v>0</v>
      </c>
      <c r="DR53">
        <f>VLOOKUP(MID(B53,1,5)*1,'InstTyp-2'!E:BQ,8,FALSE)</f>
        <v>0</v>
      </c>
      <c r="DS53">
        <f>VLOOKUP(MID(B53,1,5)*1,'InstTyp-2'!E:BQ,9,FALSE)</f>
        <v>42</v>
      </c>
      <c r="DT53">
        <f>VLOOKUP(MID(B53,1,5)*1,'InstTyp-2'!E:BQ,10,FALSE)</f>
        <v>0</v>
      </c>
      <c r="DU53">
        <f>VLOOKUP(MID(B53,1,5)*1,'InstTyp-2'!E:BQ,11,FALSE)</f>
        <v>0</v>
      </c>
      <c r="DV53">
        <f>VLOOKUP(MID(B53,1,5)*1,'InstTyp-2'!E:BQ,12,FALSE)</f>
        <v>0</v>
      </c>
      <c r="DW53">
        <f>VLOOKUP(MID(B53,1,5)*1,'InstTyp-2'!E:BQ,13,FALSE)</f>
        <v>0</v>
      </c>
      <c r="DX53">
        <f>VLOOKUP(MID(B53,1,5)*1,'InstTyp-2'!E:BQ,14,FALSE)</f>
        <v>0</v>
      </c>
      <c r="DY53">
        <f>VLOOKUP(MID(B53,1,5)*1,'InstTyp-2'!E:BQ,15,FALSE)</f>
        <v>0</v>
      </c>
      <c r="DZ53">
        <f>VLOOKUP(MID(B53,1,5)*1,'InstTyp-2'!E:BQ,16,FALSE)</f>
        <v>0</v>
      </c>
      <c r="EA53">
        <f>VLOOKUP(MID(B53,1,5)*1,'InstTyp-2'!E:BQ,17,FALSE)</f>
        <v>0</v>
      </c>
      <c r="EB53">
        <f>VLOOKUP(MID(B53,1,5)*1,'InstTyp-2'!E:BQ,18,FALSE)</f>
        <v>0</v>
      </c>
      <c r="EC53">
        <f>VLOOKUP(MID(B53,1,5)*1,'InstTyp-2'!E:BQ,19,FALSE)</f>
        <v>0</v>
      </c>
      <c r="ED53">
        <f>VLOOKUP(MID(B53,1,5)*1,'InstTyp-2'!E:BQ,20,FALSE)</f>
        <v>0</v>
      </c>
      <c r="EE53" s="195">
        <f>VLOOKUP(MID(B53,1,5)*1,'Forplejning 2008'!A:C,3,FALSE)</f>
        <v>27851.38</v>
      </c>
      <c r="EF53" t="str">
        <f t="shared" si="0"/>
        <v>35400</v>
      </c>
      <c r="EG53" t="str">
        <f t="shared" si="1"/>
        <v>2</v>
      </c>
      <c r="EH53">
        <f t="shared" si="2"/>
        <v>0</v>
      </c>
      <c r="EI53">
        <f t="shared" si="3"/>
        <v>0</v>
      </c>
      <c r="EJ53" t="e">
        <f>VLOOKUP(B53,Rekruttering!A:F,2,FALSE)</f>
        <v>#N/A</v>
      </c>
      <c r="EK53" t="e">
        <f>VLOOKUP(B53,Rekruttering!A:F,3,FALSE)</f>
        <v>#N/A</v>
      </c>
      <c r="EL53" t="e">
        <f>VLOOKUP(B53,Rekruttering!A:F,4,FALSE)</f>
        <v>#N/A</v>
      </c>
      <c r="EM53" t="e">
        <f>VLOOKUP(B53,Rekruttering!A:F,5,FALSE)</f>
        <v>#N/A</v>
      </c>
      <c r="EN53" t="e">
        <f>VLOOKUP(B53,Rekruttering!A:F,6,FALSE)</f>
        <v>#N/A</v>
      </c>
    </row>
    <row r="54" spans="1:144">
      <c r="A54" s="15" t="str">
        <f>Ama!R1</f>
        <v>x</v>
      </c>
      <c r="B54" s="21">
        <f>Ama!R2</f>
        <v>35402</v>
      </c>
      <c r="C54" t="str">
        <f>Ama!R3</f>
        <v>Købnerkirkens børnehave</v>
      </c>
      <c r="D54" t="str">
        <f>Ama!R4</f>
        <v>Amager</v>
      </c>
      <c r="E54" t="str">
        <f>Ama!R5</f>
        <v>Hemsedalsgade 5</v>
      </c>
      <c r="F54">
        <f>Ama!R6</f>
        <v>2300</v>
      </c>
      <c r="G54" t="str">
        <f>Ama!R7</f>
        <v>København S</v>
      </c>
      <c r="H54" t="str">
        <f>Ama!R8</f>
        <v>32 55 33 50</v>
      </c>
      <c r="I54" t="str">
        <f>Ama!R9</f>
        <v>koebnerkirkensboernehave@paradis.dk</v>
      </c>
      <c r="J54" t="str">
        <f>Ama!R10</f>
        <v>Dorthe Pedersen</v>
      </c>
      <c r="K54">
        <f>Ama!R11</f>
        <v>0</v>
      </c>
      <c r="L54">
        <f>Ama!R12</f>
        <v>0</v>
      </c>
      <c r="M54" t="str">
        <f>Ama!R13</f>
        <v>35402@buf.kk.dk</v>
      </c>
      <c r="N54" t="str">
        <f>Ama!R14</f>
        <v>Børnehave</v>
      </c>
      <c r="O54">
        <f>Ama!R15</f>
        <v>0</v>
      </c>
      <c r="P54">
        <f>Ama!R16</f>
        <v>9</v>
      </c>
      <c r="Q54">
        <f>Ama!R17</f>
        <v>45</v>
      </c>
      <c r="R54">
        <f>Ama!R18</f>
        <v>0</v>
      </c>
      <c r="S54">
        <f>Ama!R19</f>
        <v>0</v>
      </c>
      <c r="T54">
        <f>Ama!R20</f>
        <v>0</v>
      </c>
      <c r="U54">
        <f>Ama!R21</f>
        <v>0</v>
      </c>
      <c r="V54" t="str">
        <f>Ama!R22</f>
        <v>Nej</v>
      </c>
      <c r="W54">
        <f>Ama!R23</f>
        <v>0</v>
      </c>
      <c r="X54">
        <f>Ama!R24</f>
        <v>0</v>
      </c>
      <c r="Y54">
        <f>Ama!R25</f>
        <v>0</v>
      </c>
      <c r="Z54">
        <f>Ama!R26</f>
        <v>0</v>
      </c>
      <c r="AA54">
        <f>Ama!R27</f>
        <v>0</v>
      </c>
      <c r="AB54">
        <f>Ama!R28</f>
        <v>0</v>
      </c>
      <c r="AC54">
        <f>Ama!R29</f>
        <v>0</v>
      </c>
      <c r="AD54">
        <f>Ama!R30</f>
        <v>0</v>
      </c>
      <c r="AE54">
        <f>Ama!R31</f>
        <v>0</v>
      </c>
      <c r="AF54">
        <f>Ama!R32</f>
        <v>5</v>
      </c>
      <c r="AG54">
        <f>Ama!R33</f>
        <v>5</v>
      </c>
      <c r="AH54">
        <f>Ama!R34</f>
        <v>0</v>
      </c>
      <c r="AI54" s="16">
        <f>Ama!R35</f>
        <v>0</v>
      </c>
      <c r="AJ54" s="16">
        <f>Ama!R36</f>
        <v>60000</v>
      </c>
      <c r="AK54">
        <f>Ama!R37</f>
        <v>0</v>
      </c>
      <c r="AL54" t="str">
        <f>Ama!R38</f>
        <v>Ja</v>
      </c>
      <c r="AM54" t="str">
        <f>Ama!R39</f>
        <v>Nej</v>
      </c>
      <c r="AN54" t="str">
        <f>Ama!R40</f>
        <v>Maninder</v>
      </c>
      <c r="AO54">
        <f>Ama!R41</f>
        <v>2001</v>
      </c>
      <c r="AP54">
        <f>Ama!R42</f>
        <v>20</v>
      </c>
      <c r="AQ54">
        <f>Ama!R43</f>
        <v>0</v>
      </c>
      <c r="AR54" t="str">
        <f>Ama!R44</f>
        <v>Ufaglært</v>
      </c>
      <c r="AS54" t="str">
        <f>Ama!R45</f>
        <v>?</v>
      </c>
      <c r="AT54" t="str">
        <f>Ama!R46</f>
        <v>Økologi hod Dogme KBH</v>
      </c>
      <c r="AU54">
        <f>Ama!R47</f>
        <v>0</v>
      </c>
      <c r="AV54">
        <f>Ama!R48</f>
        <v>0</v>
      </c>
      <c r="AW54">
        <f>Ama!R49</f>
        <v>0</v>
      </c>
      <c r="AX54">
        <f>Ama!R50</f>
        <v>0</v>
      </c>
      <c r="AY54">
        <f>Ama!R51</f>
        <v>0</v>
      </c>
      <c r="AZ54">
        <f>Ama!R52</f>
        <v>0</v>
      </c>
      <c r="BA54">
        <f>Ama!R53</f>
        <v>0</v>
      </c>
      <c r="BB54">
        <f>Ama!R54</f>
        <v>0</v>
      </c>
      <c r="BC54">
        <f>Ama!R55</f>
        <v>90</v>
      </c>
      <c r="BD54">
        <f>Ama!R56</f>
        <v>0</v>
      </c>
      <c r="BE54">
        <f>Ama!R57</f>
        <v>1</v>
      </c>
      <c r="BF54" t="str">
        <f>Ama!R58</f>
        <v>Ja</v>
      </c>
      <c r="BG54" t="str">
        <f>Ama!R59</f>
        <v>Nej</v>
      </c>
      <c r="BH54" t="str">
        <f>Ama!R60</f>
        <v>Ja</v>
      </c>
      <c r="BI54" t="str">
        <f>Ama!R61</f>
        <v>Ja</v>
      </c>
      <c r="BJ54">
        <f>Ama!R62</f>
        <v>0</v>
      </c>
      <c r="BK54" t="str">
        <f>Ama!R63</f>
        <v>Ja</v>
      </c>
      <c r="BL54">
        <f>Ama!R64</f>
        <v>0</v>
      </c>
      <c r="BM54" t="str">
        <f>Ama!R65</f>
        <v>Ja</v>
      </c>
      <c r="BN54">
        <f>Ama!R66</f>
        <v>0</v>
      </c>
      <c r="BO54" t="str">
        <f>Ama!R67</f>
        <v>Ja</v>
      </c>
      <c r="BP54" t="str">
        <f>Ama!R68</f>
        <v>Køkkendamen vil gerne op i tid</v>
      </c>
      <c r="BQ54">
        <f>Ama!R69</f>
        <v>0</v>
      </c>
      <c r="BR54" t="str">
        <f>Ama!R70</f>
        <v>produktionskøkken</v>
      </c>
      <c r="BS54" t="str">
        <f>Ama!R71</f>
        <v>Nej</v>
      </c>
      <c r="BT54" t="str">
        <f>Ama!R72</f>
        <v>Større</v>
      </c>
      <c r="BU54" t="str">
        <f>Ama!R73</f>
        <v>Ingen</v>
      </c>
      <c r="BV54" t="str">
        <f>Ama!R74</f>
        <v>Nej</v>
      </c>
      <c r="BW54" t="str">
        <f>Ama!R75</f>
        <v>en Bjørn, grøntsagsrobot, ekstra kogeplader, ekstra køleskab, fryseskab</v>
      </c>
      <c r="BX54">
        <f>Ama!R76</f>
        <v>0</v>
      </c>
      <c r="BY54">
        <f>Ama!R77</f>
        <v>0</v>
      </c>
      <c r="BZ54">
        <f>Ama!R78</f>
        <v>0</v>
      </c>
      <c r="CA54">
        <f>Ama!R79</f>
        <v>0</v>
      </c>
      <c r="CB54">
        <f>Ama!R80</f>
        <v>0</v>
      </c>
      <c r="CC54">
        <f>Ama!R81</f>
        <v>0</v>
      </c>
      <c r="CD54">
        <f>Ama!R82</f>
        <v>0</v>
      </c>
      <c r="CE54">
        <f>Ama!R83</f>
        <v>0</v>
      </c>
      <c r="CF54">
        <f>Ama!R84</f>
        <v>0</v>
      </c>
      <c r="CG54" t="str">
        <f>Ama!R85</f>
        <v>Mariah / Nanna</v>
      </c>
      <c r="CH54" s="17">
        <f>Ama!R86</f>
        <v>39898</v>
      </c>
      <c r="CI54">
        <f>Ama!R87</f>
        <v>0</v>
      </c>
      <c r="CJ54">
        <f>Ama!R88</f>
        <v>0</v>
      </c>
      <c r="CK54">
        <f>Ama!R89</f>
        <v>1</v>
      </c>
      <c r="CL54">
        <f>Ama!R90</f>
        <v>5</v>
      </c>
      <c r="CM54">
        <f>Ama!R91</f>
        <v>1</v>
      </c>
      <c r="CN54">
        <f>Ama!R92</f>
        <v>2</v>
      </c>
      <c r="CO54">
        <f>Ama!R93</f>
        <v>0</v>
      </c>
      <c r="CP54">
        <f>Ama!R94</f>
        <v>0</v>
      </c>
      <c r="CQ54">
        <f>Ama!R95</f>
        <v>0</v>
      </c>
      <c r="CR54">
        <f>Ama!R96</f>
        <v>1</v>
      </c>
      <c r="CS54">
        <f>Ama!R97</f>
        <v>0</v>
      </c>
      <c r="CT54">
        <f>Ama!R98</f>
        <v>0</v>
      </c>
      <c r="CU54">
        <f>Ama!R99</f>
        <v>0</v>
      </c>
      <c r="CV54">
        <f>Ama!R100</f>
        <v>0</v>
      </c>
      <c r="CW54">
        <f>Ama!R101</f>
        <v>0</v>
      </c>
      <c r="CX54">
        <f>Ama!R102</f>
        <v>1</v>
      </c>
      <c r="CY54">
        <f>Ama!R103</f>
        <v>0</v>
      </c>
      <c r="CZ54">
        <f>Ama!R104</f>
        <v>0</v>
      </c>
      <c r="DA54">
        <f>Ama!R105</f>
        <v>0</v>
      </c>
      <c r="DB54">
        <f>Ama!R106</f>
        <v>1</v>
      </c>
      <c r="DC54">
        <f>Ama!R107</f>
        <v>25</v>
      </c>
      <c r="DD54" t="str">
        <f>Ama!R108</f>
        <v>Miele professianel</v>
      </c>
      <c r="DE54">
        <f>Ama!R109</f>
        <v>4</v>
      </c>
      <c r="DF54" t="str">
        <f>Ama!R110</f>
        <v>Nej</v>
      </c>
      <c r="DG54">
        <f>Ama!R111</f>
        <v>0</v>
      </c>
      <c r="DH54" t="str">
        <f>Ama!R112</f>
        <v>Ja</v>
      </c>
      <c r="DI54" t="str">
        <f>Ama!R113</f>
        <v>Nej</v>
      </c>
      <c r="DJ54" t="str">
        <f>Ama!R114</f>
        <v>Nej</v>
      </c>
      <c r="DK54">
        <f>Ama!R115</f>
        <v>2</v>
      </c>
      <c r="DL54" t="str">
        <f>Ama!R116</f>
        <v>Ingen plads</v>
      </c>
      <c r="DM54" t="str">
        <f>Ama!R117</f>
        <v>Ingen plads: kun køkkenskabe
Der er ingen opvarmning i køkkenet om vinteren der bliver derfor meget koldt</v>
      </c>
      <c r="DN54">
        <f>Ama!R118</f>
        <v>0</v>
      </c>
      <c r="DO54" s="14" t="str">
        <f>VLOOKUP(MID(B54,1,5)*1,InstTyp!A:B,2,FALSE)</f>
        <v>Børnehaver</v>
      </c>
      <c r="DP54" s="14" t="str">
        <f>VLOOKUP(MID(B54,1,5)*1,InstTyp!A:C,3,FALSE)</f>
        <v>Amager</v>
      </c>
      <c r="DQ54">
        <f>VLOOKUP(MID(B54,1,5)*1,'InstTyp-2'!E:BQ,7,FALSE)</f>
        <v>0</v>
      </c>
      <c r="DR54">
        <f>VLOOKUP(MID(B54,1,5)*1,'InstTyp-2'!E:BQ,8,FALSE)</f>
        <v>9</v>
      </c>
      <c r="DS54">
        <f>VLOOKUP(MID(B54,1,5)*1,'InstTyp-2'!E:BQ,9,FALSE)</f>
        <v>45</v>
      </c>
      <c r="DT54">
        <f>VLOOKUP(MID(B54,1,5)*1,'InstTyp-2'!E:BQ,10,FALSE)</f>
        <v>0</v>
      </c>
      <c r="DU54">
        <f>VLOOKUP(MID(B54,1,5)*1,'InstTyp-2'!E:BQ,11,FALSE)</f>
        <v>0</v>
      </c>
      <c r="DV54">
        <f>VLOOKUP(MID(B54,1,5)*1,'InstTyp-2'!E:BQ,12,FALSE)</f>
        <v>0</v>
      </c>
      <c r="DW54">
        <f>VLOOKUP(MID(B54,1,5)*1,'InstTyp-2'!E:BQ,13,FALSE)</f>
        <v>0</v>
      </c>
      <c r="DX54">
        <f>VLOOKUP(MID(B54,1,5)*1,'InstTyp-2'!E:BQ,14,FALSE)</f>
        <v>0</v>
      </c>
      <c r="DY54">
        <f>VLOOKUP(MID(B54,1,5)*1,'InstTyp-2'!E:BQ,15,FALSE)</f>
        <v>0</v>
      </c>
      <c r="DZ54">
        <f>VLOOKUP(MID(B54,1,5)*1,'InstTyp-2'!E:BQ,16,FALSE)</f>
        <v>0</v>
      </c>
      <c r="EA54">
        <f>VLOOKUP(MID(B54,1,5)*1,'InstTyp-2'!E:BQ,17,FALSE)</f>
        <v>0</v>
      </c>
      <c r="EB54">
        <f>VLOOKUP(MID(B54,1,5)*1,'InstTyp-2'!E:BQ,18,FALSE)</f>
        <v>0</v>
      </c>
      <c r="EC54">
        <f>VLOOKUP(MID(B54,1,5)*1,'InstTyp-2'!E:BQ,19,FALSE)</f>
        <v>0</v>
      </c>
      <c r="ED54">
        <f>VLOOKUP(MID(B54,1,5)*1,'InstTyp-2'!E:BQ,20,FALSE)</f>
        <v>0</v>
      </c>
      <c r="EE54" s="195">
        <f>VLOOKUP(MID(B54,1,5)*1,'Forplejning 2008'!A:C,3,FALSE)</f>
        <v>33540.43</v>
      </c>
      <c r="EF54" t="str">
        <f t="shared" si="0"/>
        <v>35402</v>
      </c>
      <c r="EG54" t="str">
        <f t="shared" si="1"/>
        <v/>
      </c>
      <c r="EH54">
        <f t="shared" si="2"/>
        <v>0</v>
      </c>
      <c r="EI54">
        <f t="shared" si="3"/>
        <v>0</v>
      </c>
      <c r="EJ54" t="e">
        <f>VLOOKUP(B54,Rekruttering!A:F,2,FALSE)</f>
        <v>#N/A</v>
      </c>
      <c r="EK54" t="e">
        <f>VLOOKUP(B54,Rekruttering!A:F,3,FALSE)</f>
        <v>#N/A</v>
      </c>
      <c r="EL54" t="e">
        <f>VLOOKUP(B54,Rekruttering!A:F,4,FALSE)</f>
        <v>#N/A</v>
      </c>
      <c r="EM54" t="e">
        <f>VLOOKUP(B54,Rekruttering!A:F,5,FALSE)</f>
        <v>#N/A</v>
      </c>
      <c r="EN54" t="e">
        <f>VLOOKUP(B54,Rekruttering!A:F,6,FALSE)</f>
        <v>#N/A</v>
      </c>
    </row>
    <row r="55" spans="1:144">
      <c r="A55" s="15" t="str">
        <f>Ama!S1</f>
        <v>x</v>
      </c>
      <c r="B55" s="21">
        <f>Ama!S2</f>
        <v>35403</v>
      </c>
      <c r="C55" t="str">
        <f>Ama!S3</f>
        <v>Marengsen</v>
      </c>
      <c r="D55" t="str">
        <f>Ama!S4</f>
        <v>Amager</v>
      </c>
      <c r="E55" t="str">
        <f>Ama!S5</f>
        <v>Marengovej 23</v>
      </c>
      <c r="F55">
        <f>Ama!S6</f>
        <v>2300</v>
      </c>
      <c r="G55" t="str">
        <f>Ama!S7</f>
        <v>København S</v>
      </c>
      <c r="H55" t="str">
        <f>Ama!S8</f>
        <v>32 59 02 52</v>
      </c>
      <c r="I55" t="str">
        <f>Ama!S9</f>
        <v>bhmarengo@mail.tele.dk</v>
      </c>
      <c r="J55" t="str">
        <f>Ama!S10</f>
        <v>Susanne Garbers</v>
      </c>
      <c r="K55">
        <f>Ama!S11</f>
        <v>0</v>
      </c>
      <c r="L55">
        <f>Ama!S12</f>
        <v>0</v>
      </c>
      <c r="M55" t="str">
        <f>Ama!S13</f>
        <v>35403@buf.kk.dk</v>
      </c>
      <c r="N55" t="str">
        <f>Ama!S14</f>
        <v>Børnehave</v>
      </c>
      <c r="O55">
        <f>Ama!S15</f>
        <v>0</v>
      </c>
      <c r="P55">
        <f>Ama!S16</f>
        <v>12</v>
      </c>
      <c r="Q55">
        <f>Ama!S17</f>
        <v>40</v>
      </c>
      <c r="R55">
        <f>Ama!S18</f>
        <v>0</v>
      </c>
      <c r="S55">
        <f>Ama!S19</f>
        <v>0</v>
      </c>
      <c r="T55">
        <f>Ama!S20</f>
        <v>0</v>
      </c>
      <c r="U55">
        <f>Ama!S21</f>
        <v>0</v>
      </c>
      <c r="V55" t="str">
        <f>Ama!S22</f>
        <v>Nej</v>
      </c>
      <c r="W55">
        <f>Ama!S23</f>
        <v>0</v>
      </c>
      <c r="X55">
        <f>Ama!S24</f>
        <v>0</v>
      </c>
      <c r="Y55">
        <f>Ama!S25</f>
        <v>0</v>
      </c>
      <c r="Z55">
        <f>Ama!S26</f>
        <v>0</v>
      </c>
      <c r="AA55">
        <f>Ama!S27</f>
        <v>0</v>
      </c>
      <c r="AB55">
        <f>Ama!S28</f>
        <v>0</v>
      </c>
      <c r="AC55">
        <f>Ama!S29</f>
        <v>0</v>
      </c>
      <c r="AD55">
        <f>Ama!S30</f>
        <v>5</v>
      </c>
      <c r="AE55">
        <f>Ama!S31</f>
        <v>0</v>
      </c>
      <c r="AF55">
        <f>Ama!S32</f>
        <v>0</v>
      </c>
      <c r="AG55">
        <f>Ama!S33</f>
        <v>0</v>
      </c>
      <c r="AH55">
        <f>Ama!S34</f>
        <v>0</v>
      </c>
      <c r="AI55" s="16">
        <f>Ama!S35</f>
        <v>0</v>
      </c>
      <c r="AJ55" s="16">
        <f>Ama!S36</f>
        <v>36000</v>
      </c>
      <c r="AK55">
        <f>Ama!S37</f>
        <v>0</v>
      </c>
      <c r="AL55">
        <f>Ama!S38</f>
        <v>0</v>
      </c>
      <c r="AM55">
        <f>Ama!S39</f>
        <v>0</v>
      </c>
      <c r="AN55">
        <f>Ama!S40</f>
        <v>0</v>
      </c>
      <c r="AO55">
        <f>Ama!S41</f>
        <v>0</v>
      </c>
      <c r="AP55">
        <f>Ama!S42</f>
        <v>0</v>
      </c>
      <c r="AQ55">
        <f>Ama!S43</f>
        <v>0</v>
      </c>
      <c r="AR55">
        <f>Ama!S44</f>
        <v>0</v>
      </c>
      <c r="AS55">
        <f>Ama!S45</f>
        <v>0</v>
      </c>
      <c r="AT55">
        <f>Ama!S46</f>
        <v>0</v>
      </c>
      <c r="AU55">
        <f>Ama!S47</f>
        <v>0</v>
      </c>
      <c r="AV55">
        <f>Ama!S48</f>
        <v>0</v>
      </c>
      <c r="AW55">
        <f>Ama!S49</f>
        <v>0</v>
      </c>
      <c r="AX55">
        <f>Ama!S50</f>
        <v>0</v>
      </c>
      <c r="AY55">
        <f>Ama!S51</f>
        <v>0</v>
      </c>
      <c r="AZ55">
        <f>Ama!S52</f>
        <v>0</v>
      </c>
      <c r="BA55">
        <f>Ama!S53</f>
        <v>0</v>
      </c>
      <c r="BB55">
        <f>Ama!S54</f>
        <v>0</v>
      </c>
      <c r="BC55">
        <f>Ama!S55</f>
        <v>50</v>
      </c>
      <c r="BD55">
        <f>Ama!S56</f>
        <v>0</v>
      </c>
      <c r="BE55">
        <f>Ama!S57</f>
        <v>2</v>
      </c>
      <c r="BF55" t="str">
        <f>Ama!S58</f>
        <v>Ja</v>
      </c>
      <c r="BG55" t="str">
        <f>Ama!S59</f>
        <v>Ja</v>
      </c>
      <c r="BH55" t="str">
        <f>Ama!S60</f>
        <v>Ja</v>
      </c>
      <c r="BI55" t="str">
        <f>Ama!S61</f>
        <v>Nej</v>
      </c>
      <c r="BJ55" t="str">
        <f>Ama!S62</f>
        <v>Bekymret over ekstra arbejde for pæd personale ved sygdom, fri, ferie. Vikar komps. Ønskes. Lokal mad OK</v>
      </c>
      <c r="BK55">
        <f>Ama!S63</f>
        <v>0</v>
      </c>
      <c r="BL55" t="str">
        <f>Ama!S64</f>
        <v>Afventende</v>
      </c>
      <c r="BM55" t="str">
        <f>Ama!S65</f>
        <v>Ja</v>
      </c>
      <c r="BN55" t="str">
        <f>Ama!S66</f>
        <v>Hvis det kan lade sig gøre</v>
      </c>
      <c r="BO55" t="str">
        <f>Ama!S67</f>
        <v>Nej</v>
      </c>
      <c r="BP55" t="str">
        <f>Ama!S68</f>
        <v>Ønsker meget hjælp til at finde en køkkenmedarbejder med kompetencer</v>
      </c>
      <c r="BQ55">
        <f>Ama!S69</f>
        <v>0</v>
      </c>
      <c r="BR55" t="str">
        <f>Ama!S70</f>
        <v>Køkken begrænset tilvirk</v>
      </c>
      <c r="BS55">
        <f>Ama!S71</f>
        <v>0</v>
      </c>
      <c r="BT55">
        <f>Ama!S72</f>
        <v>0</v>
      </c>
      <c r="BU55">
        <f>Ama!S73</f>
        <v>0</v>
      </c>
      <c r="BV55">
        <f>Ama!S74</f>
        <v>0</v>
      </c>
      <c r="BW55">
        <f>Ama!S75</f>
        <v>0</v>
      </c>
      <c r="BX55">
        <f>Ama!S76</f>
        <v>0</v>
      </c>
      <c r="BY55">
        <f>Ama!S77</f>
        <v>0</v>
      </c>
      <c r="BZ55">
        <f>Ama!S78</f>
        <v>0</v>
      </c>
      <c r="CA55">
        <f>Ama!S79</f>
        <v>0</v>
      </c>
      <c r="CB55" t="str">
        <f>Ama!S80</f>
        <v>Større</v>
      </c>
      <c r="CC55" t="str">
        <f>Ama!S81</f>
        <v>1 komfur/1 ovn m. kogeplader, køleplads, evt. ekstra vask</v>
      </c>
      <c r="CD55">
        <f>Ama!S82</f>
        <v>0</v>
      </c>
      <c r="CE55">
        <f>Ama!S83</f>
        <v>0</v>
      </c>
      <c r="CF55">
        <f>Ama!S84</f>
        <v>0</v>
      </c>
      <c r="CG55" t="str">
        <f>Ama!S85</f>
        <v>Ayo / Nanna</v>
      </c>
      <c r="CH55" s="17">
        <f>Ama!S86</f>
        <v>39903</v>
      </c>
      <c r="CI55">
        <f>Ama!S87</f>
        <v>0</v>
      </c>
      <c r="CJ55">
        <f>Ama!S88</f>
        <v>1</v>
      </c>
      <c r="CK55">
        <f>Ama!S89</f>
        <v>0</v>
      </c>
      <c r="CL55">
        <f>Ama!S90</f>
        <v>0</v>
      </c>
      <c r="CM55">
        <f>Ama!S91</f>
        <v>0</v>
      </c>
      <c r="CN55">
        <f>Ama!S92</f>
        <v>1</v>
      </c>
      <c r="CO55">
        <f>Ama!S93</f>
        <v>0</v>
      </c>
      <c r="CP55">
        <f>Ama!S94</f>
        <v>0</v>
      </c>
      <c r="CQ55">
        <f>Ama!S95</f>
        <v>0</v>
      </c>
      <c r="CR55">
        <f>Ama!S96</f>
        <v>1</v>
      </c>
      <c r="CS55">
        <f>Ama!S97</f>
        <v>1</v>
      </c>
      <c r="CT55">
        <f>Ama!S98</f>
        <v>0</v>
      </c>
      <c r="CU55">
        <f>Ama!S99</f>
        <v>0</v>
      </c>
      <c r="CV55">
        <f>Ama!S100</f>
        <v>0</v>
      </c>
      <c r="CW55">
        <f>Ama!S101</f>
        <v>0</v>
      </c>
      <c r="CX55">
        <f>Ama!S102</f>
        <v>1</v>
      </c>
      <c r="CY55">
        <f>Ama!S103</f>
        <v>0</v>
      </c>
      <c r="CZ55">
        <f>Ama!S104</f>
        <v>0</v>
      </c>
      <c r="DA55">
        <f>Ama!S105</f>
        <v>0</v>
      </c>
      <c r="DB55">
        <f>Ama!S106</f>
        <v>1</v>
      </c>
      <c r="DC55">
        <f>Ama!S107</f>
        <v>20</v>
      </c>
      <c r="DD55" t="str">
        <f>Ama!S108</f>
        <v>Miele</v>
      </c>
      <c r="DE55">
        <f>Ama!S109</f>
        <v>5</v>
      </c>
      <c r="DF55" t="str">
        <f>Ama!S110</f>
        <v>Nej</v>
      </c>
      <c r="DG55">
        <f>Ama!S111</f>
        <v>0</v>
      </c>
      <c r="DH55" t="str">
        <f>Ama!S112</f>
        <v>Nej</v>
      </c>
      <c r="DI55" t="str">
        <f>Ama!S113</f>
        <v>Nej</v>
      </c>
      <c r="DJ55" t="str">
        <f>Ama!S114</f>
        <v>Nej</v>
      </c>
      <c r="DK55">
        <f>Ama!S115</f>
        <v>1</v>
      </c>
      <c r="DL55" t="str">
        <f>Ama!S116</f>
        <v>Begrænset</v>
      </c>
      <c r="DM55">
        <f>Ama!S117</f>
        <v>0</v>
      </c>
      <c r="DN55">
        <f>Ama!S118</f>
        <v>0</v>
      </c>
      <c r="DO55" s="14" t="str">
        <f>VLOOKUP(MID(B55,1,5)*1,InstTyp!A:B,2,FALSE)</f>
        <v>Børnehaver</v>
      </c>
      <c r="DP55" s="14" t="str">
        <f>VLOOKUP(MID(B55,1,5)*1,InstTyp!A:C,3,FALSE)</f>
        <v>Amager</v>
      </c>
      <c r="DQ55">
        <f>VLOOKUP(MID(B55,1,5)*1,'InstTyp-2'!E:BQ,7,FALSE)</f>
        <v>0</v>
      </c>
      <c r="DR55">
        <f>VLOOKUP(MID(B55,1,5)*1,'InstTyp-2'!E:BQ,8,FALSE)</f>
        <v>12</v>
      </c>
      <c r="DS55">
        <f>VLOOKUP(MID(B55,1,5)*1,'InstTyp-2'!E:BQ,9,FALSE)</f>
        <v>40</v>
      </c>
      <c r="DT55">
        <f>VLOOKUP(MID(B55,1,5)*1,'InstTyp-2'!E:BQ,10,FALSE)</f>
        <v>0</v>
      </c>
      <c r="DU55">
        <f>VLOOKUP(MID(B55,1,5)*1,'InstTyp-2'!E:BQ,11,FALSE)</f>
        <v>0</v>
      </c>
      <c r="DV55">
        <f>VLOOKUP(MID(B55,1,5)*1,'InstTyp-2'!E:BQ,12,FALSE)</f>
        <v>0</v>
      </c>
      <c r="DW55">
        <f>VLOOKUP(MID(B55,1,5)*1,'InstTyp-2'!E:BQ,13,FALSE)</f>
        <v>0</v>
      </c>
      <c r="DX55">
        <f>VLOOKUP(MID(B55,1,5)*1,'InstTyp-2'!E:BQ,14,FALSE)</f>
        <v>0</v>
      </c>
      <c r="DY55">
        <f>VLOOKUP(MID(B55,1,5)*1,'InstTyp-2'!E:BQ,15,FALSE)</f>
        <v>0</v>
      </c>
      <c r="DZ55">
        <f>VLOOKUP(MID(B55,1,5)*1,'InstTyp-2'!E:BQ,16,FALSE)</f>
        <v>0</v>
      </c>
      <c r="EA55">
        <f>VLOOKUP(MID(B55,1,5)*1,'InstTyp-2'!E:BQ,17,FALSE)</f>
        <v>0</v>
      </c>
      <c r="EB55">
        <f>VLOOKUP(MID(B55,1,5)*1,'InstTyp-2'!E:BQ,18,FALSE)</f>
        <v>0</v>
      </c>
      <c r="EC55">
        <f>VLOOKUP(MID(B55,1,5)*1,'InstTyp-2'!E:BQ,19,FALSE)</f>
        <v>0</v>
      </c>
      <c r="ED55">
        <f>VLOOKUP(MID(B55,1,5)*1,'InstTyp-2'!E:BQ,20,FALSE)</f>
        <v>0</v>
      </c>
      <c r="EE55" s="195">
        <f>VLOOKUP(MID(B55,1,5)*1,'Forplejning 2008'!A:C,3,FALSE)</f>
        <v>48765.34</v>
      </c>
      <c r="EF55" t="str">
        <f t="shared" si="0"/>
        <v>35403</v>
      </c>
      <c r="EG55" t="str">
        <f t="shared" si="1"/>
        <v/>
      </c>
      <c r="EH55">
        <f t="shared" si="2"/>
        <v>0</v>
      </c>
      <c r="EI55">
        <f t="shared" si="3"/>
        <v>0</v>
      </c>
      <c r="EJ55" t="str">
        <f>VLOOKUP(B55,Rekruttering!A:F,2,FALSE)</f>
        <v>Nej</v>
      </c>
      <c r="EK55">
        <f>VLOOKUP(B55,Rekruttering!A:F,3,FALSE)</f>
        <v>0</v>
      </c>
      <c r="EL55" t="str">
        <f>VLOOKUP(B55,Rekruttering!A:F,4,FALSE)</f>
        <v>Ja</v>
      </c>
      <c r="EM55">
        <f>VLOOKUP(B55,Rekruttering!A:F,5,FALSE)</f>
        <v>0</v>
      </c>
      <c r="EN55" t="str">
        <f>VLOOKUP(B55,Rekruttering!A:F,6,FALSE)</f>
        <v>Nej</v>
      </c>
    </row>
    <row r="56" spans="1:144">
      <c r="A56" s="14" t="str">
        <f>Ama!W1</f>
        <v>x</v>
      </c>
      <c r="B56" s="21">
        <f>Ama!W2</f>
        <v>35437</v>
      </c>
      <c r="C56" t="str">
        <f>Ama!W3</f>
        <v>Hjems Børnehave</v>
      </c>
      <c r="D56" t="str">
        <f>Ama!W4</f>
        <v>Amager</v>
      </c>
      <c r="E56" t="str">
        <f>Ama!W5</f>
        <v>Ungarnsgade 32</v>
      </c>
      <c r="F56">
        <f>Ama!W6</f>
        <v>2300</v>
      </c>
      <c r="G56" t="str">
        <f>Ama!W7</f>
        <v>København S</v>
      </c>
      <c r="H56" t="str">
        <f>Ama!W8</f>
        <v>32 59 47 58</v>
      </c>
      <c r="I56" t="str">
        <f>Ama!W9</f>
        <v>35437@buf.kk.dk</v>
      </c>
      <c r="J56" t="str">
        <f>Ama!W10</f>
        <v>Annie Harsbo</v>
      </c>
      <c r="K56">
        <f>Ama!W11</f>
        <v>32516074</v>
      </c>
      <c r="L56">
        <f>Ama!W12</f>
        <v>0</v>
      </c>
      <c r="M56" t="str">
        <f>Ama!W13</f>
        <v>hjems@mail.dk</v>
      </c>
      <c r="N56" t="str">
        <f>Ama!W14</f>
        <v>Børnehave</v>
      </c>
      <c r="O56">
        <f>Ama!W15</f>
        <v>0</v>
      </c>
      <c r="P56">
        <f>Ama!W16</f>
        <v>0</v>
      </c>
      <c r="Q56">
        <f>Ama!W17</f>
        <v>34</v>
      </c>
      <c r="R56">
        <f>Ama!W18</f>
        <v>0</v>
      </c>
      <c r="S56">
        <f>Ama!W19</f>
        <v>0</v>
      </c>
      <c r="T56">
        <f>Ama!W20</f>
        <v>0</v>
      </c>
      <c r="U56">
        <f>Ama!W21</f>
        <v>0</v>
      </c>
      <c r="V56" t="str">
        <f>Ama!W22</f>
        <v>Nej</v>
      </c>
      <c r="W56">
        <f>Ama!W23</f>
        <v>0</v>
      </c>
      <c r="X56">
        <f>Ama!W24</f>
        <v>0</v>
      </c>
      <c r="Y56">
        <f>Ama!W25</f>
        <v>0</v>
      </c>
      <c r="Z56">
        <f>Ama!W26</f>
        <v>0</v>
      </c>
      <c r="AA56">
        <f>Ama!W27</f>
        <v>0</v>
      </c>
      <c r="AB56">
        <f>Ama!W28</f>
        <v>0</v>
      </c>
      <c r="AC56">
        <f>Ama!W29</f>
        <v>0</v>
      </c>
      <c r="AD56">
        <f>Ama!W30</f>
        <v>5</v>
      </c>
      <c r="AE56">
        <f>Ama!W31</f>
        <v>0</v>
      </c>
      <c r="AF56">
        <f>Ama!W32</f>
        <v>0</v>
      </c>
      <c r="AG56">
        <f>Ama!W33</f>
        <v>0</v>
      </c>
      <c r="AH56">
        <f>Ama!W34</f>
        <v>0</v>
      </c>
      <c r="AI56" s="16">
        <f>Ama!W35</f>
        <v>0</v>
      </c>
      <c r="AJ56" s="16">
        <f>Ama!W36</f>
        <v>15000</v>
      </c>
      <c r="AK56">
        <f>Ama!W37</f>
        <v>0</v>
      </c>
      <c r="AL56">
        <f>Ama!W38</f>
        <v>0</v>
      </c>
      <c r="AM56">
        <f>Ama!W39</f>
        <v>0</v>
      </c>
      <c r="AN56">
        <f>Ama!W40</f>
        <v>0</v>
      </c>
      <c r="AO56">
        <f>Ama!W41</f>
        <v>0</v>
      </c>
      <c r="AP56">
        <f>Ama!W42</f>
        <v>0</v>
      </c>
      <c r="AQ56">
        <f>Ama!W43</f>
        <v>0</v>
      </c>
      <c r="AR56">
        <f>Ama!W44</f>
        <v>0</v>
      </c>
      <c r="AS56">
        <f>Ama!W45</f>
        <v>0</v>
      </c>
      <c r="AT56">
        <f>Ama!W46</f>
        <v>0</v>
      </c>
      <c r="AU56">
        <f>Ama!W47</f>
        <v>0</v>
      </c>
      <c r="AV56">
        <f>Ama!W48</f>
        <v>0</v>
      </c>
      <c r="AW56">
        <f>Ama!W49</f>
        <v>0</v>
      </c>
      <c r="AX56">
        <f>Ama!W50</f>
        <v>0</v>
      </c>
      <c r="AY56">
        <f>Ama!W51</f>
        <v>0</v>
      </c>
      <c r="AZ56">
        <f>Ama!W52</f>
        <v>0</v>
      </c>
      <c r="BA56">
        <f>Ama!W53</f>
        <v>0</v>
      </c>
      <c r="BB56">
        <f>Ama!W54</f>
        <v>0</v>
      </c>
      <c r="BC56">
        <f>Ama!W55</f>
        <v>0</v>
      </c>
      <c r="BD56">
        <f>Ama!W56</f>
        <v>0</v>
      </c>
      <c r="BE56">
        <f>Ama!W57</f>
        <v>0</v>
      </c>
      <c r="BF56">
        <f>Ama!W58</f>
        <v>0</v>
      </c>
      <c r="BG56">
        <f>Ama!W59</f>
        <v>0</v>
      </c>
      <c r="BH56">
        <f>Ama!W60</f>
        <v>0</v>
      </c>
      <c r="BI56">
        <f>Ama!W61</f>
        <v>0</v>
      </c>
      <c r="BJ56">
        <f>Ama!W62</f>
        <v>0</v>
      </c>
      <c r="BK56">
        <f>Ama!W63</f>
        <v>0</v>
      </c>
      <c r="BL56">
        <f>Ama!W64</f>
        <v>0</v>
      </c>
      <c r="BM56">
        <f>Ama!W65</f>
        <v>0</v>
      </c>
      <c r="BN56">
        <f>Ama!W66</f>
        <v>0</v>
      </c>
      <c r="BO56">
        <f>Ama!W67</f>
        <v>0</v>
      </c>
      <c r="BP56">
        <f>Ama!W68</f>
        <v>0</v>
      </c>
      <c r="BQ56">
        <f>Ama!W69</f>
        <v>0</v>
      </c>
      <c r="BR56">
        <f>Ama!W70</f>
        <v>0</v>
      </c>
      <c r="BS56">
        <f>Ama!W71</f>
        <v>0</v>
      </c>
      <c r="BT56">
        <f>Ama!W72</f>
        <v>0</v>
      </c>
      <c r="BU56">
        <f>Ama!W73</f>
        <v>0</v>
      </c>
      <c r="BV56">
        <f>Ama!W74</f>
        <v>0</v>
      </c>
      <c r="BW56">
        <f>Ama!W75</f>
        <v>0</v>
      </c>
      <c r="BX56">
        <f>Ama!W76</f>
        <v>0</v>
      </c>
      <c r="BY56">
        <f>Ama!W77</f>
        <v>0</v>
      </c>
      <c r="BZ56">
        <f>Ama!W78</f>
        <v>0</v>
      </c>
      <c r="CA56">
        <f>Ama!W79</f>
        <v>0</v>
      </c>
      <c r="CB56">
        <f>Ama!W80</f>
        <v>0</v>
      </c>
      <c r="CC56">
        <f>Ama!W81</f>
        <v>0</v>
      </c>
      <c r="CD56">
        <f>Ama!W82</f>
        <v>0</v>
      </c>
      <c r="CE56">
        <f>Ama!W83</f>
        <v>0</v>
      </c>
      <c r="CF56">
        <f>Ama!W84</f>
        <v>0</v>
      </c>
      <c r="CG56">
        <f>Ama!W85</f>
        <v>0</v>
      </c>
      <c r="CH56" s="18">
        <f>Ama!W86</f>
        <v>0</v>
      </c>
      <c r="CI56">
        <f>Ama!W87</f>
        <v>0</v>
      </c>
      <c r="CJ56">
        <f>Ama!W88</f>
        <v>0</v>
      </c>
      <c r="CK56">
        <f>Ama!W89</f>
        <v>0</v>
      </c>
      <c r="CL56">
        <f>Ama!W90</f>
        <v>0</v>
      </c>
      <c r="CM56">
        <f>Ama!W91</f>
        <v>0</v>
      </c>
      <c r="CN56">
        <f>Ama!W92</f>
        <v>0</v>
      </c>
      <c r="CO56">
        <f>Ama!W93</f>
        <v>0</v>
      </c>
      <c r="CP56">
        <f>Ama!W94</f>
        <v>0</v>
      </c>
      <c r="CQ56">
        <f>Ama!W95</f>
        <v>0</v>
      </c>
      <c r="CR56">
        <f>Ama!W96</f>
        <v>0</v>
      </c>
      <c r="CS56">
        <f>Ama!W97</f>
        <v>0</v>
      </c>
      <c r="CT56">
        <f>Ama!W98</f>
        <v>0</v>
      </c>
      <c r="CU56">
        <f>Ama!W99</f>
        <v>0</v>
      </c>
      <c r="CV56">
        <f>Ama!W100</f>
        <v>0</v>
      </c>
      <c r="CW56">
        <f>Ama!W101</f>
        <v>0</v>
      </c>
      <c r="CX56">
        <f>Ama!W102</f>
        <v>0</v>
      </c>
      <c r="CY56">
        <f>Ama!W103</f>
        <v>0</v>
      </c>
      <c r="CZ56">
        <f>Ama!W104</f>
        <v>0</v>
      </c>
      <c r="DA56">
        <f>Ama!W105</f>
        <v>0</v>
      </c>
      <c r="DB56">
        <f>Ama!W106</f>
        <v>0</v>
      </c>
      <c r="DC56">
        <f>Ama!W107</f>
        <v>0</v>
      </c>
      <c r="DD56">
        <f>Ama!W108</f>
        <v>0</v>
      </c>
      <c r="DE56">
        <f>Ama!W109</f>
        <v>0</v>
      </c>
      <c r="DF56">
        <f>Ama!W110</f>
        <v>0</v>
      </c>
      <c r="DG56">
        <f>Ama!W111</f>
        <v>0</v>
      </c>
      <c r="DH56">
        <f>Ama!W112</f>
        <v>0</v>
      </c>
      <c r="DI56">
        <f>Ama!W113</f>
        <v>0</v>
      </c>
      <c r="DJ56">
        <f>Ama!W114</f>
        <v>0</v>
      </c>
      <c r="DK56">
        <f>Ama!W115</f>
        <v>0</v>
      </c>
      <c r="DL56">
        <f>Ama!W116</f>
        <v>0</v>
      </c>
      <c r="DM56">
        <f>Ama!W117</f>
        <v>0</v>
      </c>
      <c r="DN56">
        <f>Ama!W118</f>
        <v>0</v>
      </c>
      <c r="DO56" s="14" t="str">
        <f>VLOOKUP(MID(B56,1,5)*1,InstTyp!A:B,2,FALSE)</f>
        <v>Børnehaver</v>
      </c>
      <c r="DP56" s="14" t="str">
        <f>VLOOKUP(MID(B56,1,5)*1,InstTyp!A:C,3,FALSE)</f>
        <v>Amager</v>
      </c>
      <c r="DQ56">
        <f>VLOOKUP(MID(B56,1,5)*1,'InstTyp-2'!E:BQ,7,FALSE)</f>
        <v>0</v>
      </c>
      <c r="DR56">
        <f>VLOOKUP(MID(B56,1,5)*1,'InstTyp-2'!E:BQ,8,FALSE)</f>
        <v>0</v>
      </c>
      <c r="DS56">
        <f>VLOOKUP(MID(B56,1,5)*1,'InstTyp-2'!E:BQ,9,FALSE)</f>
        <v>34</v>
      </c>
      <c r="DT56">
        <f>VLOOKUP(MID(B56,1,5)*1,'InstTyp-2'!E:BQ,10,FALSE)</f>
        <v>0</v>
      </c>
      <c r="DU56">
        <f>VLOOKUP(MID(B56,1,5)*1,'InstTyp-2'!E:BQ,11,FALSE)</f>
        <v>0</v>
      </c>
      <c r="DV56">
        <f>VLOOKUP(MID(B56,1,5)*1,'InstTyp-2'!E:BQ,12,FALSE)</f>
        <v>0</v>
      </c>
      <c r="DW56">
        <f>VLOOKUP(MID(B56,1,5)*1,'InstTyp-2'!E:BQ,13,FALSE)</f>
        <v>0</v>
      </c>
      <c r="DX56">
        <f>VLOOKUP(MID(B56,1,5)*1,'InstTyp-2'!E:BQ,14,FALSE)</f>
        <v>0</v>
      </c>
      <c r="DY56">
        <f>VLOOKUP(MID(B56,1,5)*1,'InstTyp-2'!E:BQ,15,FALSE)</f>
        <v>0</v>
      </c>
      <c r="DZ56">
        <f>VLOOKUP(MID(B56,1,5)*1,'InstTyp-2'!E:BQ,16,FALSE)</f>
        <v>0</v>
      </c>
      <c r="EA56">
        <f>VLOOKUP(MID(B56,1,5)*1,'InstTyp-2'!E:BQ,17,FALSE)</f>
        <v>0</v>
      </c>
      <c r="EB56">
        <f>VLOOKUP(MID(B56,1,5)*1,'InstTyp-2'!E:BQ,18,FALSE)</f>
        <v>0</v>
      </c>
      <c r="EC56">
        <f>VLOOKUP(MID(B56,1,5)*1,'InstTyp-2'!E:BQ,19,FALSE)</f>
        <v>0</v>
      </c>
      <c r="ED56">
        <f>VLOOKUP(MID(B56,1,5)*1,'InstTyp-2'!E:BQ,20,FALSE)</f>
        <v>0</v>
      </c>
      <c r="EE56" s="195">
        <f>VLOOKUP(MID(B56,1,5)*1,'Forplejning 2008'!A:C,3,FALSE)</f>
        <v>26771.31</v>
      </c>
      <c r="EF56" t="str">
        <f t="shared" si="0"/>
        <v>35437</v>
      </c>
      <c r="EG56" t="str">
        <f t="shared" si="1"/>
        <v/>
      </c>
      <c r="EH56">
        <f t="shared" si="2"/>
        <v>0</v>
      </c>
      <c r="EI56">
        <f t="shared" si="3"/>
        <v>0</v>
      </c>
      <c r="EJ56" t="e">
        <f>VLOOKUP(B56,Rekruttering!A:F,2,FALSE)</f>
        <v>#N/A</v>
      </c>
      <c r="EK56" t="e">
        <f>VLOOKUP(B56,Rekruttering!A:F,3,FALSE)</f>
        <v>#N/A</v>
      </c>
      <c r="EL56" t="e">
        <f>VLOOKUP(B56,Rekruttering!A:F,4,FALSE)</f>
        <v>#N/A</v>
      </c>
      <c r="EM56" t="e">
        <f>VLOOKUP(B56,Rekruttering!A:F,5,FALSE)</f>
        <v>#N/A</v>
      </c>
      <c r="EN56" t="e">
        <f>VLOOKUP(B56,Rekruttering!A:F,6,FALSE)</f>
        <v>#N/A</v>
      </c>
    </row>
    <row r="57" spans="1:144">
      <c r="A57" s="14" t="str">
        <f>Ama!X1</f>
        <v>x</v>
      </c>
      <c r="B57" s="21">
        <f>Ama!X2</f>
        <v>35445</v>
      </c>
      <c r="C57" t="str">
        <f>Ama!X3</f>
        <v>Børnehaven Smyrnavej 22</v>
      </c>
      <c r="D57" t="str">
        <f>Ama!X4</f>
        <v>Amager</v>
      </c>
      <c r="E57" t="str">
        <f>Ama!X5</f>
        <v>Smyrnavej 22</v>
      </c>
      <c r="F57">
        <f>Ama!X6</f>
        <v>2300</v>
      </c>
      <c r="G57" t="str">
        <f>Ama!X7</f>
        <v>København S</v>
      </c>
      <c r="H57" t="str">
        <f>Ama!X8</f>
        <v>32 59 58 70</v>
      </c>
      <c r="I57" t="str">
        <f>Ama!X9</f>
        <v>35445@buf.kk.dk</v>
      </c>
      <c r="J57" t="str">
        <f>Ama!X10</f>
        <v>Nina W. Larsen</v>
      </c>
      <c r="K57">
        <f>Ama!X11</f>
        <v>35376832</v>
      </c>
      <c r="L57">
        <f>Ama!X12</f>
        <v>0</v>
      </c>
      <c r="M57" t="str">
        <f>Ama!X13</f>
        <v>35445@buf.kk.dk</v>
      </c>
      <c r="N57" t="str">
        <f>Ama!X14</f>
        <v>Børnehave</v>
      </c>
      <c r="O57">
        <f>Ama!X15</f>
        <v>0</v>
      </c>
      <c r="P57">
        <f>Ama!X16</f>
        <v>0</v>
      </c>
      <c r="Q57">
        <f>Ama!X17</f>
        <v>20</v>
      </c>
      <c r="R57">
        <f>Ama!X18</f>
        <v>0</v>
      </c>
      <c r="S57">
        <f>Ama!X19</f>
        <v>0</v>
      </c>
      <c r="T57">
        <f>Ama!X20</f>
        <v>0</v>
      </c>
      <c r="U57">
        <f>Ama!X21</f>
        <v>0</v>
      </c>
      <c r="V57" t="str">
        <f>Ama!X22</f>
        <v>Nej</v>
      </c>
      <c r="W57">
        <f>Ama!X23</f>
        <v>0</v>
      </c>
      <c r="X57">
        <f>Ama!X24</f>
        <v>0</v>
      </c>
      <c r="Y57">
        <f>Ama!X25</f>
        <v>0</v>
      </c>
      <c r="Z57">
        <f>Ama!X26</f>
        <v>0</v>
      </c>
      <c r="AA57">
        <f>Ama!X27</f>
        <v>0</v>
      </c>
      <c r="AB57">
        <f>Ama!X28</f>
        <v>0</v>
      </c>
      <c r="AC57">
        <f>Ama!X29</f>
        <v>0</v>
      </c>
      <c r="AD57">
        <f>Ama!X30</f>
        <v>0</v>
      </c>
      <c r="AE57">
        <f>Ama!X31</f>
        <v>4</v>
      </c>
      <c r="AF57">
        <f>Ama!X32</f>
        <v>4</v>
      </c>
      <c r="AG57">
        <f>Ama!X33</f>
        <v>0</v>
      </c>
      <c r="AH57">
        <f>Ama!X34</f>
        <v>0</v>
      </c>
      <c r="AI57" s="16">
        <f>Ama!X35</f>
        <v>0</v>
      </c>
      <c r="AJ57" s="16">
        <f>Ama!X36</f>
        <v>40000</v>
      </c>
      <c r="AK57">
        <f>Ama!X37</f>
        <v>0</v>
      </c>
      <c r="AL57" t="str">
        <f>Ama!X38</f>
        <v>Ja</v>
      </c>
      <c r="AM57" t="str">
        <f>Ama!X39</f>
        <v>Nej</v>
      </c>
      <c r="AN57" t="str">
        <f>Ama!X40</f>
        <v>Birgitte Hellbag Poulsen</v>
      </c>
      <c r="AO57">
        <f>Ama!X41</f>
        <v>1996</v>
      </c>
      <c r="AP57">
        <f>Ama!X42</f>
        <v>14</v>
      </c>
      <c r="AQ57">
        <f>Ama!X43</f>
        <v>0</v>
      </c>
      <c r="AR57">
        <f>Ama!X44</f>
        <v>0</v>
      </c>
      <c r="AS57">
        <f>Ama!X45</f>
        <v>0</v>
      </c>
      <c r="AT57">
        <f>Ama!X46</f>
        <v>0</v>
      </c>
      <c r="AU57">
        <f>Ama!X47</f>
        <v>0</v>
      </c>
      <c r="AV57">
        <f>Ama!X48</f>
        <v>0</v>
      </c>
      <c r="AW57">
        <f>Ama!X49</f>
        <v>0</v>
      </c>
      <c r="AX57">
        <f>Ama!X50</f>
        <v>0</v>
      </c>
      <c r="AY57">
        <f>Ama!X51</f>
        <v>0</v>
      </c>
      <c r="AZ57">
        <f>Ama!X52</f>
        <v>0</v>
      </c>
      <c r="BA57">
        <f>Ama!X53</f>
        <v>0</v>
      </c>
      <c r="BB57">
        <f>Ama!X54</f>
        <v>0</v>
      </c>
      <c r="BC57">
        <f>Ama!X55</f>
        <v>80</v>
      </c>
      <c r="BD57">
        <f>Ama!X56</f>
        <v>0</v>
      </c>
      <c r="BE57">
        <f>Ama!X57</f>
        <v>0</v>
      </c>
      <c r="BF57" t="str">
        <f>Ama!X58</f>
        <v>Ja</v>
      </c>
      <c r="BG57" t="str">
        <f>Ama!X59</f>
        <v>Nej</v>
      </c>
      <c r="BH57" t="str">
        <f>Ama!X60</f>
        <v>Ja</v>
      </c>
      <c r="BI57" t="str">
        <f>Ama!X61</f>
        <v>Ja</v>
      </c>
      <c r="BJ57">
        <f>Ama!X62</f>
        <v>0</v>
      </c>
      <c r="BK57" t="str">
        <f>Ama!X63</f>
        <v>Ja</v>
      </c>
      <c r="BL57">
        <f>Ama!X64</f>
        <v>0</v>
      </c>
      <c r="BM57" t="str">
        <f>Ama!X65</f>
        <v>Ja</v>
      </c>
      <c r="BN57">
        <f>Ama!X66</f>
        <v>0</v>
      </c>
      <c r="BO57">
        <f>Ama!X67</f>
        <v>0</v>
      </c>
      <c r="BP57" t="str">
        <f>Ama!X68</f>
        <v>Har personale</v>
      </c>
      <c r="BQ57">
        <f>Ama!X69</f>
        <v>0</v>
      </c>
      <c r="BR57" t="str">
        <f>Ama!X70</f>
        <v>Køkken begrænset tilvirk</v>
      </c>
      <c r="BS57">
        <f>Ama!X71</f>
        <v>0</v>
      </c>
      <c r="BT57">
        <f>Ama!X72</f>
        <v>0</v>
      </c>
      <c r="BU57">
        <f>Ama!X73</f>
        <v>0</v>
      </c>
      <c r="BV57" t="str">
        <f>Ama!X74</f>
        <v>Ja</v>
      </c>
      <c r="BW57">
        <f>Ama!X75</f>
        <v>0</v>
      </c>
      <c r="BX57">
        <f>Ama!X76</f>
        <v>0</v>
      </c>
      <c r="BY57">
        <f>Ama!X77</f>
        <v>0</v>
      </c>
      <c r="BZ57" t="str">
        <f>Ama!X78</f>
        <v>Ja</v>
      </c>
      <c r="CA57">
        <f>Ama!X79</f>
        <v>0</v>
      </c>
      <c r="CB57">
        <f>Ama!X80</f>
        <v>0</v>
      </c>
      <c r="CC57">
        <f>Ama!X81</f>
        <v>0</v>
      </c>
      <c r="CD57">
        <f>Ama!X82</f>
        <v>0</v>
      </c>
      <c r="CE57">
        <f>Ama!X83</f>
        <v>0</v>
      </c>
      <c r="CF57" t="str">
        <f>Ama!X84</f>
        <v>Viderefører nuværende ordning</v>
      </c>
      <c r="CG57" s="18" t="str">
        <f>Ama!X85</f>
        <v>Lone (pr. tlf.) / Nanna</v>
      </c>
      <c r="CH57" s="18">
        <f>Ama!X86</f>
        <v>39906</v>
      </c>
      <c r="CI57">
        <f>Ama!X87</f>
        <v>0</v>
      </c>
      <c r="CJ57">
        <f>Ama!X88</f>
        <v>1</v>
      </c>
      <c r="CK57">
        <f>Ama!X89</f>
        <v>0</v>
      </c>
      <c r="CL57">
        <f>Ama!X90</f>
        <v>0</v>
      </c>
      <c r="CM57">
        <f>Ama!X91</f>
        <v>0</v>
      </c>
      <c r="CN57">
        <f>Ama!X92</f>
        <v>0</v>
      </c>
      <c r="CO57">
        <f>Ama!X93</f>
        <v>0</v>
      </c>
      <c r="CP57">
        <f>Ama!X94</f>
        <v>0</v>
      </c>
      <c r="CQ57">
        <f>Ama!X95</f>
        <v>0</v>
      </c>
      <c r="CR57">
        <f>Ama!X96</f>
        <v>1</v>
      </c>
      <c r="CS57">
        <f>Ama!X97</f>
        <v>0</v>
      </c>
      <c r="CT57">
        <f>Ama!X98</f>
        <v>0</v>
      </c>
      <c r="CU57">
        <f>Ama!X99</f>
        <v>0</v>
      </c>
      <c r="CV57">
        <f>Ama!X100</f>
        <v>0</v>
      </c>
      <c r="CW57">
        <f>Ama!X101</f>
        <v>0</v>
      </c>
      <c r="CX57">
        <f>Ama!X102</f>
        <v>1</v>
      </c>
      <c r="CY57">
        <f>Ama!X103</f>
        <v>0</v>
      </c>
      <c r="CZ57">
        <f>Ama!X104</f>
        <v>0</v>
      </c>
      <c r="DA57">
        <f>Ama!X105</f>
        <v>0</v>
      </c>
      <c r="DB57">
        <f>Ama!X106</f>
        <v>1</v>
      </c>
      <c r="DC57">
        <f>Ama!X107</f>
        <v>25</v>
      </c>
      <c r="DD57" t="str">
        <f>Ama!X108</f>
        <v>Miele</v>
      </c>
      <c r="DE57">
        <f>Ama!X109</f>
        <v>3</v>
      </c>
      <c r="DF57" t="str">
        <f>Ama!X110</f>
        <v>Nej</v>
      </c>
      <c r="DG57">
        <f>Ama!X111</f>
        <v>0</v>
      </c>
      <c r="DH57" t="str">
        <f>Ama!X112</f>
        <v>Nej</v>
      </c>
      <c r="DI57" t="str">
        <f>Ama!X113</f>
        <v>Ja</v>
      </c>
      <c r="DJ57" t="str">
        <f>Ama!X114</f>
        <v>Nej</v>
      </c>
      <c r="DK57">
        <f>Ama!X115</f>
        <v>1</v>
      </c>
      <c r="DL57" t="str">
        <f>Ama!X116</f>
        <v>Ingen plads</v>
      </c>
      <c r="DM57">
        <f>Ama!X117</f>
        <v>0</v>
      </c>
      <c r="DN57">
        <f>Ama!X118</f>
        <v>0</v>
      </c>
      <c r="DO57" s="14" t="str">
        <f>VLOOKUP(MID(B57,1,5)*1,InstTyp!A:B,2,FALSE)</f>
        <v>Børnehaver</v>
      </c>
      <c r="DP57" s="14" t="str">
        <f>VLOOKUP(MID(B57,1,5)*1,InstTyp!A:C,3,FALSE)</f>
        <v>Amager</v>
      </c>
      <c r="DQ57">
        <f>VLOOKUP(MID(B57,1,5)*1,'InstTyp-2'!E:BQ,7,FALSE)</f>
        <v>0</v>
      </c>
      <c r="DR57">
        <f>VLOOKUP(MID(B57,1,5)*1,'InstTyp-2'!E:BQ,8,FALSE)</f>
        <v>0</v>
      </c>
      <c r="DS57">
        <f>VLOOKUP(MID(B57,1,5)*1,'InstTyp-2'!E:BQ,9,FALSE)</f>
        <v>20</v>
      </c>
      <c r="DT57">
        <f>VLOOKUP(MID(B57,1,5)*1,'InstTyp-2'!E:BQ,10,FALSE)</f>
        <v>0</v>
      </c>
      <c r="DU57">
        <f>VLOOKUP(MID(B57,1,5)*1,'InstTyp-2'!E:BQ,11,FALSE)</f>
        <v>0</v>
      </c>
      <c r="DV57">
        <f>VLOOKUP(MID(B57,1,5)*1,'InstTyp-2'!E:BQ,12,FALSE)</f>
        <v>0</v>
      </c>
      <c r="DW57">
        <f>VLOOKUP(MID(B57,1,5)*1,'InstTyp-2'!E:BQ,13,FALSE)</f>
        <v>0</v>
      </c>
      <c r="DX57">
        <f>VLOOKUP(MID(B57,1,5)*1,'InstTyp-2'!E:BQ,14,FALSE)</f>
        <v>0</v>
      </c>
      <c r="DY57">
        <f>VLOOKUP(MID(B57,1,5)*1,'InstTyp-2'!E:BQ,15,FALSE)</f>
        <v>0</v>
      </c>
      <c r="DZ57">
        <f>VLOOKUP(MID(B57,1,5)*1,'InstTyp-2'!E:BQ,16,FALSE)</f>
        <v>0</v>
      </c>
      <c r="EA57">
        <f>VLOOKUP(MID(B57,1,5)*1,'InstTyp-2'!E:BQ,17,FALSE)</f>
        <v>0</v>
      </c>
      <c r="EB57">
        <f>VLOOKUP(MID(B57,1,5)*1,'InstTyp-2'!E:BQ,18,FALSE)</f>
        <v>0</v>
      </c>
      <c r="EC57">
        <f>VLOOKUP(MID(B57,1,5)*1,'InstTyp-2'!E:BQ,19,FALSE)</f>
        <v>0</v>
      </c>
      <c r="ED57">
        <f>VLOOKUP(MID(B57,1,5)*1,'InstTyp-2'!E:BQ,20,FALSE)</f>
        <v>0</v>
      </c>
      <c r="EE57" s="195">
        <f>VLOOKUP(MID(B57,1,5)*1,'Forplejning 2008'!A:C,3,FALSE)</f>
        <v>31592.2</v>
      </c>
      <c r="EF57" t="str">
        <f t="shared" si="0"/>
        <v>35445</v>
      </c>
      <c r="EG57" t="str">
        <f t="shared" si="1"/>
        <v/>
      </c>
      <c r="EH57">
        <f t="shared" si="2"/>
        <v>0</v>
      </c>
      <c r="EI57">
        <f t="shared" si="3"/>
        <v>0</v>
      </c>
      <c r="EJ57" t="e">
        <f>VLOOKUP(B57,Rekruttering!A:F,2,FALSE)</f>
        <v>#N/A</v>
      </c>
      <c r="EK57" t="e">
        <f>VLOOKUP(B57,Rekruttering!A:F,3,FALSE)</f>
        <v>#N/A</v>
      </c>
      <c r="EL57" t="e">
        <f>VLOOKUP(B57,Rekruttering!A:F,4,FALSE)</f>
        <v>#N/A</v>
      </c>
      <c r="EM57" t="e">
        <f>VLOOKUP(B57,Rekruttering!A:F,5,FALSE)</f>
        <v>#N/A</v>
      </c>
      <c r="EN57" t="e">
        <f>VLOOKUP(B57,Rekruttering!A:F,6,FALSE)</f>
        <v>#N/A</v>
      </c>
    </row>
    <row r="58" spans="1:144">
      <c r="A58" s="15" t="str">
        <f>Ama!Y1</f>
        <v>x</v>
      </c>
      <c r="B58" s="21">
        <f>Ama!Y2</f>
        <v>35455</v>
      </c>
      <c r="C58" t="str">
        <f>Ama!Y3</f>
        <v>Amagerbro</v>
      </c>
      <c r="D58" t="str">
        <f>Ama!Y4</f>
        <v>Amager</v>
      </c>
      <c r="E58" t="str">
        <f>Ama!Y5</f>
        <v>Store Mølle Vej 13</v>
      </c>
      <c r="F58">
        <f>Ama!Y6</f>
        <v>2300</v>
      </c>
      <c r="G58" t="str">
        <f>Ama!Y7</f>
        <v>København S</v>
      </c>
      <c r="H58" t="str">
        <f>Ama!Y8</f>
        <v>32 54 75 66</v>
      </c>
      <c r="I58" t="str">
        <f>Ama!Y9</f>
        <v>35455@buf.kk.dk</v>
      </c>
      <c r="J58" t="str">
        <f>Ama!Y10</f>
        <v>Maj-Brith Andersen</v>
      </c>
      <c r="K58">
        <f>Ama!Y11</f>
        <v>32598289</v>
      </c>
      <c r="L58">
        <f>Ama!Y12</f>
        <v>0</v>
      </c>
      <c r="M58" t="str">
        <f>Ama!Y13</f>
        <v>boernehaven.amagerbro@mail.dk</v>
      </c>
      <c r="N58" t="str">
        <f>Ama!Y14</f>
        <v>Børnehave</v>
      </c>
      <c r="O58">
        <f>Ama!Y15</f>
        <v>0</v>
      </c>
      <c r="P58">
        <f>Ama!Y16</f>
        <v>12</v>
      </c>
      <c r="Q58">
        <f>Ama!Y17</f>
        <v>42</v>
      </c>
      <c r="R58">
        <f>Ama!Y18</f>
        <v>0</v>
      </c>
      <c r="S58">
        <f>Ama!Y19</f>
        <v>0</v>
      </c>
      <c r="T58">
        <f>Ama!Y20</f>
        <v>0</v>
      </c>
      <c r="U58">
        <f>Ama!Y21</f>
        <v>0</v>
      </c>
      <c r="V58" t="str">
        <f>Ama!Y22</f>
        <v>Nej</v>
      </c>
      <c r="W58">
        <f>Ama!Y23</f>
        <v>0</v>
      </c>
      <c r="X58">
        <f>Ama!Y24</f>
        <v>0</v>
      </c>
      <c r="Y58">
        <f>Ama!Y25</f>
        <v>0</v>
      </c>
      <c r="Z58">
        <f>Ama!Y26</f>
        <v>0</v>
      </c>
      <c r="AA58">
        <f>Ama!Y27</f>
        <v>0</v>
      </c>
      <c r="AB58">
        <f>Ama!Y28</f>
        <v>0</v>
      </c>
      <c r="AC58">
        <f>Ama!Y29</f>
        <v>0</v>
      </c>
      <c r="AD58">
        <f>Ama!Y30</f>
        <v>5</v>
      </c>
      <c r="AE58">
        <f>Ama!Y31</f>
        <v>0</v>
      </c>
      <c r="AF58">
        <f>Ama!Y32</f>
        <v>0</v>
      </c>
      <c r="AG58">
        <f>Ama!Y33</f>
        <v>0</v>
      </c>
      <c r="AH58">
        <f>Ama!Y34</f>
        <v>0</v>
      </c>
      <c r="AI58">
        <f>Ama!Y35</f>
        <v>0</v>
      </c>
      <c r="AJ58" s="16">
        <f>Ama!Y36</f>
        <v>0</v>
      </c>
      <c r="AK58">
        <f>Ama!Y37</f>
        <v>0</v>
      </c>
      <c r="AL58">
        <f>Ama!Y38</f>
        <v>0</v>
      </c>
      <c r="AM58">
        <f>Ama!Y39</f>
        <v>0</v>
      </c>
      <c r="AN58">
        <f>Ama!Y40</f>
        <v>0</v>
      </c>
      <c r="AO58">
        <f>Ama!Y41</f>
        <v>0</v>
      </c>
      <c r="AP58">
        <f>Ama!Y42</f>
        <v>0</v>
      </c>
      <c r="AQ58">
        <f>Ama!Y43</f>
        <v>0</v>
      </c>
      <c r="AR58">
        <f>Ama!Y44</f>
        <v>0</v>
      </c>
      <c r="AS58">
        <f>Ama!Y45</f>
        <v>0</v>
      </c>
      <c r="AT58">
        <f>Ama!Y46</f>
        <v>0</v>
      </c>
      <c r="AU58">
        <f>Ama!Y47</f>
        <v>0</v>
      </c>
      <c r="AV58">
        <f>Ama!Y48</f>
        <v>0</v>
      </c>
      <c r="AW58">
        <f>Ama!Y49</f>
        <v>0</v>
      </c>
      <c r="AX58">
        <f>Ama!Y50</f>
        <v>0</v>
      </c>
      <c r="AY58">
        <f>Ama!Y51</f>
        <v>0</v>
      </c>
      <c r="AZ58">
        <f>Ama!Y52</f>
        <v>0</v>
      </c>
      <c r="BA58">
        <f>Ama!Y53</f>
        <v>0</v>
      </c>
      <c r="BB58">
        <f>Ama!Y54</f>
        <v>0</v>
      </c>
      <c r="BC58">
        <f>Ama!Y55</f>
        <v>80</v>
      </c>
      <c r="BD58">
        <f>Ama!Y56</f>
        <v>0</v>
      </c>
      <c r="BE58">
        <f>Ama!Y57</f>
        <v>0</v>
      </c>
      <c r="BF58" t="str">
        <f>Ama!Y58</f>
        <v>Ja</v>
      </c>
      <c r="BG58" t="str">
        <f>Ama!Y59</f>
        <v>Nej</v>
      </c>
      <c r="BH58" t="str">
        <f>Ama!Y60</f>
        <v>Nej</v>
      </c>
      <c r="BI58" t="str">
        <f>Ama!Y61</f>
        <v>Ja</v>
      </c>
      <c r="BJ58">
        <f>Ama!Y62</f>
        <v>0</v>
      </c>
      <c r="BK58" t="str">
        <f>Ama!Y63</f>
        <v>Ja</v>
      </c>
      <c r="BL58">
        <f>Ama!Y64</f>
        <v>0</v>
      </c>
      <c r="BM58" t="str">
        <f>Ama!Y65</f>
        <v>Ja</v>
      </c>
      <c r="BN58">
        <f>Ama!Y66</f>
        <v>0</v>
      </c>
      <c r="BO58" t="str">
        <f>Ama!Y67</f>
        <v>Nej</v>
      </c>
      <c r="BP58" t="str">
        <f>Ama!Y68</f>
        <v>Kontakter muligvis madhuset for hjælp</v>
      </c>
      <c r="BQ58">
        <f>Ama!Y69</f>
        <v>0</v>
      </c>
      <c r="BR58" t="str">
        <f>Ama!Y70</f>
        <v>produktionskøkken</v>
      </c>
      <c r="BS58" t="str">
        <f>Ama!Y71</f>
        <v>Nej</v>
      </c>
      <c r="BT58" t="str">
        <f>Ama!Y72</f>
        <v>Mindre</v>
      </c>
      <c r="BU58" t="str">
        <f>Ama!Y73</f>
        <v>Mindre</v>
      </c>
      <c r="BV58" t="str">
        <f>Ama!Y74</f>
        <v>Nej</v>
      </c>
      <c r="BW58" t="str">
        <f>Ama!Y75</f>
        <v>Flytte og hæve opvaskemaskine. Ekstra vask. Ekstra ovn. Ekstra flytbar kogeplade</v>
      </c>
      <c r="BX58">
        <f>Ama!Y76</f>
        <v>0</v>
      </c>
      <c r="BY58">
        <f>Ama!Y77</f>
        <v>0</v>
      </c>
      <c r="BZ58">
        <f>Ama!Y78</f>
        <v>0</v>
      </c>
      <c r="CA58">
        <f>Ama!Y79</f>
        <v>0</v>
      </c>
      <c r="CB58">
        <f>Ama!Y80</f>
        <v>0</v>
      </c>
      <c r="CC58">
        <f>Ama!Y81</f>
        <v>0</v>
      </c>
      <c r="CD58">
        <f>Ama!Y82</f>
        <v>0</v>
      </c>
      <c r="CE58">
        <f>Ama!Y83</f>
        <v>0</v>
      </c>
      <c r="CF58">
        <f>Ama!Y84</f>
        <v>0</v>
      </c>
      <c r="CG58" s="18" t="str">
        <f>Ama!Y85</f>
        <v>Birgitte / Nanna</v>
      </c>
      <c r="CH58">
        <f>Ama!Y86</f>
        <v>39897</v>
      </c>
      <c r="CI58">
        <f>Ama!Y87</f>
        <v>0</v>
      </c>
      <c r="CJ58">
        <f>Ama!Y88</f>
        <v>0</v>
      </c>
      <c r="CK58">
        <f>Ama!Y89</f>
        <v>1</v>
      </c>
      <c r="CL58">
        <f>Ama!Y90</f>
        <v>4</v>
      </c>
      <c r="CM58">
        <f>Ama!Y91</f>
        <v>0</v>
      </c>
      <c r="CN58">
        <f>Ama!Y92</f>
        <v>1</v>
      </c>
      <c r="CO58">
        <f>Ama!Y93</f>
        <v>0</v>
      </c>
      <c r="CP58">
        <f>Ama!Y94</f>
        <v>0</v>
      </c>
      <c r="CQ58">
        <f>Ama!Y95</f>
        <v>0</v>
      </c>
      <c r="CR58">
        <f>Ama!Y96</f>
        <v>3</v>
      </c>
      <c r="CS58">
        <f>Ama!Y97</f>
        <v>0</v>
      </c>
      <c r="CT58">
        <f>Ama!Y98</f>
        <v>1</v>
      </c>
      <c r="CU58">
        <f>Ama!Y99</f>
        <v>0</v>
      </c>
      <c r="CV58">
        <f>Ama!Y100</f>
        <v>1</v>
      </c>
      <c r="CW58">
        <f>Ama!Y101</f>
        <v>0</v>
      </c>
      <c r="CX58">
        <f>Ama!Y102</f>
        <v>0</v>
      </c>
      <c r="CY58">
        <f>Ama!Y103</f>
        <v>0</v>
      </c>
      <c r="CZ58">
        <f>Ama!Y104</f>
        <v>0</v>
      </c>
      <c r="DA58">
        <f>Ama!Y105</f>
        <v>0</v>
      </c>
      <c r="DB58">
        <f>Ama!Y106</f>
        <v>1</v>
      </c>
      <c r="DC58">
        <f>Ama!Y107</f>
        <v>20</v>
      </c>
      <c r="DD58" t="str">
        <f>Ama!Y108</f>
        <v>Miele</v>
      </c>
      <c r="DE58">
        <f>Ama!Y109</f>
        <v>8</v>
      </c>
      <c r="DF58" t="str">
        <f>Ama!Y110</f>
        <v>Nej</v>
      </c>
      <c r="DG58">
        <f>Ama!Y111</f>
        <v>0</v>
      </c>
      <c r="DH58" t="str">
        <f>Ama!Y112</f>
        <v>Nej</v>
      </c>
      <c r="DI58" t="str">
        <f>Ama!Y113</f>
        <v>Ja</v>
      </c>
      <c r="DJ58" t="str">
        <f>Ama!Y114</f>
        <v>Nej</v>
      </c>
      <c r="DK58">
        <f>Ama!Y115</f>
        <v>1</v>
      </c>
      <c r="DL58" t="str">
        <f>Ama!Y116</f>
        <v>Begrænset</v>
      </c>
      <c r="DM58" t="str">
        <f>Ama!Y117</f>
        <v>Køkken ikke smiley-godkendt, men kunne sikkert godt blive det.
Bygningen skal rives ned. Foreslås inst. får midlertidig godkendelse til at lave mad til alle. Hvis godkendes: 1 ekstra ovn plus 1 kogeplade ( som evt. selv vil købe) 
Uddyb : se skema</v>
      </c>
      <c r="DN58">
        <f>Ama!Y118</f>
        <v>0</v>
      </c>
      <c r="DO58" s="14" t="str">
        <f>VLOOKUP(MID(B58,1,5)*1,InstTyp!A:B,2,FALSE)</f>
        <v>Børnehaver</v>
      </c>
      <c r="DP58" s="14" t="str">
        <f>VLOOKUP(MID(B58,1,5)*1,InstTyp!A:C,3,FALSE)</f>
        <v>Amager</v>
      </c>
      <c r="DQ58">
        <f>VLOOKUP(MID(B58,1,5)*1,'InstTyp-2'!E:BQ,7,FALSE)</f>
        <v>0</v>
      </c>
      <c r="DR58">
        <f>VLOOKUP(MID(B58,1,5)*1,'InstTyp-2'!E:BQ,8,FALSE)</f>
        <v>12</v>
      </c>
      <c r="DS58">
        <f>VLOOKUP(MID(B58,1,5)*1,'InstTyp-2'!E:BQ,9,FALSE)</f>
        <v>42</v>
      </c>
      <c r="DT58">
        <f>VLOOKUP(MID(B58,1,5)*1,'InstTyp-2'!E:BQ,10,FALSE)</f>
        <v>0</v>
      </c>
      <c r="DU58">
        <f>VLOOKUP(MID(B58,1,5)*1,'InstTyp-2'!E:BQ,11,FALSE)</f>
        <v>0</v>
      </c>
      <c r="DV58">
        <f>VLOOKUP(MID(B58,1,5)*1,'InstTyp-2'!E:BQ,12,FALSE)</f>
        <v>0</v>
      </c>
      <c r="DW58">
        <f>VLOOKUP(MID(B58,1,5)*1,'InstTyp-2'!E:BQ,13,FALSE)</f>
        <v>0</v>
      </c>
      <c r="DX58">
        <f>VLOOKUP(MID(B58,1,5)*1,'InstTyp-2'!E:BQ,14,FALSE)</f>
        <v>0</v>
      </c>
      <c r="DY58">
        <f>VLOOKUP(MID(B58,1,5)*1,'InstTyp-2'!E:BQ,15,FALSE)</f>
        <v>0</v>
      </c>
      <c r="DZ58">
        <f>VLOOKUP(MID(B58,1,5)*1,'InstTyp-2'!E:BQ,16,FALSE)</f>
        <v>0</v>
      </c>
      <c r="EA58">
        <f>VLOOKUP(MID(B58,1,5)*1,'InstTyp-2'!E:BQ,17,FALSE)</f>
        <v>0</v>
      </c>
      <c r="EB58">
        <f>VLOOKUP(MID(B58,1,5)*1,'InstTyp-2'!E:BQ,18,FALSE)</f>
        <v>0</v>
      </c>
      <c r="EC58">
        <f>VLOOKUP(MID(B58,1,5)*1,'InstTyp-2'!E:BQ,19,FALSE)</f>
        <v>0</v>
      </c>
      <c r="ED58">
        <f>VLOOKUP(MID(B58,1,5)*1,'InstTyp-2'!E:BQ,20,FALSE)</f>
        <v>0</v>
      </c>
      <c r="EE58" s="195">
        <f>VLOOKUP(MID(B58,1,5)*1,'Forplejning 2008'!A:C,3,FALSE)</f>
        <v>56007.74</v>
      </c>
      <c r="EF58" t="str">
        <f t="shared" si="0"/>
        <v>35455</v>
      </c>
      <c r="EG58" t="str">
        <f t="shared" si="1"/>
        <v/>
      </c>
      <c r="EH58">
        <f t="shared" si="2"/>
        <v>0</v>
      </c>
      <c r="EI58">
        <f t="shared" si="3"/>
        <v>0</v>
      </c>
      <c r="EJ58" t="e">
        <f>VLOOKUP(B58,Rekruttering!A:F,2,FALSE)</f>
        <v>#N/A</v>
      </c>
      <c r="EK58" t="e">
        <f>VLOOKUP(B58,Rekruttering!A:F,3,FALSE)</f>
        <v>#N/A</v>
      </c>
      <c r="EL58" t="e">
        <f>VLOOKUP(B58,Rekruttering!A:F,4,FALSE)</f>
        <v>#N/A</v>
      </c>
      <c r="EM58" t="e">
        <f>VLOOKUP(B58,Rekruttering!A:F,5,FALSE)</f>
        <v>#N/A</v>
      </c>
      <c r="EN58" t="e">
        <f>VLOOKUP(B58,Rekruttering!A:F,6,FALSE)</f>
        <v>#N/A</v>
      </c>
    </row>
    <row r="59" spans="1:144">
      <c r="A59" s="15" t="str">
        <f>Ama!Z1</f>
        <v>x</v>
      </c>
      <c r="B59" s="21">
        <f>Ama!Z2</f>
        <v>35456</v>
      </c>
      <c r="C59" t="str">
        <f>Ama!Z3</f>
        <v>Møllelængdens Børnehave</v>
      </c>
      <c r="D59" t="str">
        <f>Ama!Z4</f>
        <v>Amager</v>
      </c>
      <c r="E59" t="str">
        <f>Ama!Z5</f>
        <v>Store Mølle Vej 44</v>
      </c>
      <c r="F59">
        <f>Ama!Z6</f>
        <v>2300</v>
      </c>
      <c r="G59" t="str">
        <f>Ama!Z7</f>
        <v>København S</v>
      </c>
      <c r="H59" t="str">
        <f>Ama!Z8</f>
        <v>32 95 39 28</v>
      </c>
      <c r="I59" t="str">
        <f>Ama!Z9</f>
        <v>35456@buf.kk.dk</v>
      </c>
      <c r="J59" t="str">
        <f>Ama!Z10</f>
        <v>May Soelberg</v>
      </c>
      <c r="K59">
        <f>Ama!Z11</f>
        <v>32979052</v>
      </c>
      <c r="L59">
        <f>Ama!Z12</f>
        <v>0</v>
      </c>
      <c r="M59" t="str">
        <f>Ama!Z13</f>
        <v>35456@buf.kk.dk</v>
      </c>
      <c r="N59" t="str">
        <f>Ama!Z14</f>
        <v>Børnehave</v>
      </c>
      <c r="O59">
        <f>Ama!Z15</f>
        <v>0</v>
      </c>
      <c r="P59">
        <f>Ama!Z16</f>
        <v>0</v>
      </c>
      <c r="Q59">
        <f>Ama!Z17</f>
        <v>30</v>
      </c>
      <c r="R59">
        <f>Ama!Z18</f>
        <v>0</v>
      </c>
      <c r="S59">
        <f>Ama!Z19</f>
        <v>0</v>
      </c>
      <c r="T59">
        <f>Ama!Z20</f>
        <v>0</v>
      </c>
      <c r="U59">
        <f>Ama!Z21</f>
        <v>0</v>
      </c>
      <c r="V59" t="str">
        <f>Ama!Z22</f>
        <v>Nej</v>
      </c>
      <c r="W59">
        <f>Ama!Z23</f>
        <v>0</v>
      </c>
      <c r="X59">
        <f>Ama!Z24</f>
        <v>0</v>
      </c>
      <c r="Y59">
        <f>Ama!Z25</f>
        <v>0</v>
      </c>
      <c r="Z59">
        <f>Ama!Z26</f>
        <v>0</v>
      </c>
      <c r="AA59">
        <f>Ama!Z27</f>
        <v>0</v>
      </c>
      <c r="AB59">
        <f>Ama!Z28</f>
        <v>0</v>
      </c>
      <c r="AC59">
        <f>Ama!Z29</f>
        <v>0</v>
      </c>
      <c r="AD59">
        <f>Ama!Z30</f>
        <v>5</v>
      </c>
      <c r="AE59">
        <f>Ama!Z31</f>
        <v>0</v>
      </c>
      <c r="AF59">
        <f>Ama!Z32</f>
        <v>0</v>
      </c>
      <c r="AG59">
        <f>Ama!Z33</f>
        <v>5</v>
      </c>
      <c r="AH59">
        <f>Ama!Z34</f>
        <v>0</v>
      </c>
      <c r="AI59">
        <f>Ama!Z35</f>
        <v>0</v>
      </c>
      <c r="AJ59" s="16">
        <f>Ama!Z36</f>
        <v>37000</v>
      </c>
      <c r="AK59">
        <f>Ama!Z37</f>
        <v>0</v>
      </c>
      <c r="AL59" t="str">
        <f>Ama!Z38</f>
        <v>Nej</v>
      </c>
      <c r="AM59" t="str">
        <f>Ama!Z39</f>
        <v>Ja</v>
      </c>
      <c r="AN59">
        <f>Ama!Z40</f>
        <v>0</v>
      </c>
      <c r="AO59">
        <f>Ama!Z41</f>
        <v>0</v>
      </c>
      <c r="AP59">
        <f>Ama!Z42</f>
        <v>0</v>
      </c>
      <c r="AQ59">
        <f>Ama!Z43</f>
        <v>0</v>
      </c>
      <c r="AR59">
        <f>Ama!Z44</f>
        <v>0</v>
      </c>
      <c r="AS59">
        <f>Ama!Z45</f>
        <v>0</v>
      </c>
      <c r="AT59">
        <f>Ama!Z46</f>
        <v>0</v>
      </c>
      <c r="AU59">
        <f>Ama!Z47</f>
        <v>0</v>
      </c>
      <c r="AV59">
        <f>Ama!Z48</f>
        <v>0</v>
      </c>
      <c r="AW59">
        <f>Ama!Z49</f>
        <v>0</v>
      </c>
      <c r="AX59">
        <f>Ama!Z50</f>
        <v>0</v>
      </c>
      <c r="AY59">
        <f>Ama!Z51</f>
        <v>0</v>
      </c>
      <c r="AZ59">
        <f>Ama!Z52</f>
        <v>0</v>
      </c>
      <c r="BA59">
        <f>Ama!Z53</f>
        <v>0</v>
      </c>
      <c r="BB59">
        <f>Ama!Z54</f>
        <v>0</v>
      </c>
      <c r="BC59">
        <f>Ama!Z55</f>
        <v>75</v>
      </c>
      <c r="BD59">
        <f>Ama!Z56</f>
        <v>0</v>
      </c>
      <c r="BE59">
        <f>Ama!Z57</f>
        <v>1</v>
      </c>
      <c r="BF59" t="str">
        <f>Ama!Z58</f>
        <v>Ja</v>
      </c>
      <c r="BG59" t="str">
        <f>Ama!Z59</f>
        <v>Nej</v>
      </c>
      <c r="BH59" t="str">
        <f>Ama!Z60</f>
        <v>Nej</v>
      </c>
      <c r="BI59" t="str">
        <f>Ama!Z61</f>
        <v>Ja</v>
      </c>
      <c r="BJ59" t="str">
        <f>Ama!Z62</f>
        <v>Halvdelen af børnene tager dagligt i bus til Vestskoven hvor de har et lille hus med et ok køkken hvor de godt kunne lave smør selv mad</v>
      </c>
      <c r="BK59" t="str">
        <f>Ama!Z63</f>
        <v>Ja</v>
      </c>
      <c r="BL59">
        <f>Ama!Z64</f>
        <v>0</v>
      </c>
      <c r="BM59" t="str">
        <f>Ama!Z65</f>
        <v>Ja</v>
      </c>
      <c r="BN59">
        <f>Ama!Z66</f>
        <v>0</v>
      </c>
      <c r="BO59" t="str">
        <f>Ama!Z67</f>
        <v>Nej</v>
      </c>
      <c r="BP59" t="str">
        <f>Ama!Z68</f>
        <v>Vil gerne have hjælp</v>
      </c>
      <c r="BQ59">
        <f>Ama!Z69</f>
        <v>0</v>
      </c>
      <c r="BR59" t="str">
        <f>Ama!Z70</f>
        <v>Køkken begrænset tilvirk</v>
      </c>
      <c r="BS59">
        <f>Ama!Z71</f>
        <v>0</v>
      </c>
      <c r="BT59">
        <f>Ama!Z72</f>
        <v>0</v>
      </c>
      <c r="BU59">
        <f>Ama!Z73</f>
        <v>0</v>
      </c>
      <c r="BV59">
        <f>Ama!Z74</f>
        <v>0</v>
      </c>
      <c r="BW59">
        <f>Ama!Z75</f>
        <v>0</v>
      </c>
      <c r="BX59">
        <f>Ama!Z76</f>
        <v>0</v>
      </c>
      <c r="BY59">
        <f>Ama!Z77</f>
        <v>0</v>
      </c>
      <c r="BZ59">
        <f>Ama!Z78</f>
        <v>0</v>
      </c>
      <c r="CA59">
        <f>Ama!Z79</f>
        <v>0</v>
      </c>
      <c r="CB59">
        <f>Ama!Z80</f>
        <v>0</v>
      </c>
      <c r="CC59">
        <f>Ama!Z81</f>
        <v>0</v>
      </c>
      <c r="CD59" t="str">
        <f>Ama!Z82</f>
        <v>Større</v>
      </c>
      <c r="CE59">
        <f>Ama!Z83</f>
        <v>0</v>
      </c>
      <c r="CF59" t="str">
        <f>Ama!Z84</f>
        <v>Køkkenet trænger til at blive totalt renoveret, da det er meget nedslidt og gammelt. Et nyt køleskab og mindre fryser ønskes.</v>
      </c>
      <c r="CG59" t="str">
        <f>Ama!Z85</f>
        <v>Cathrine Joachim Jerrik</v>
      </c>
      <c r="CH59" s="17" t="str">
        <f>Ama!Z86</f>
        <v>2.4.2009</v>
      </c>
      <c r="CI59">
        <f>Ama!Z87</f>
        <v>0</v>
      </c>
      <c r="CJ59">
        <f>Ama!Z88</f>
        <v>1</v>
      </c>
      <c r="CK59">
        <f>Ama!Z89</f>
        <v>0</v>
      </c>
      <c r="CL59">
        <f>Ama!Z90</f>
        <v>0</v>
      </c>
      <c r="CM59">
        <f>Ama!Z91</f>
        <v>0</v>
      </c>
      <c r="CN59">
        <f>Ama!Z92</f>
        <v>0</v>
      </c>
      <c r="CO59">
        <f>Ama!Z93</f>
        <v>0</v>
      </c>
      <c r="CP59">
        <f>Ama!Z94</f>
        <v>0</v>
      </c>
      <c r="CQ59">
        <f>Ama!Z95</f>
        <v>0</v>
      </c>
      <c r="CR59">
        <f>Ama!Z96</f>
        <v>2</v>
      </c>
      <c r="CS59">
        <f>Ama!Z97</f>
        <v>0</v>
      </c>
      <c r="CT59">
        <f>Ama!Z98</f>
        <v>0</v>
      </c>
      <c r="CU59">
        <f>Ama!Z99</f>
        <v>0</v>
      </c>
      <c r="CV59">
        <f>Ama!Z100</f>
        <v>0</v>
      </c>
      <c r="CW59">
        <f>Ama!Z101</f>
        <v>0</v>
      </c>
      <c r="CX59">
        <f>Ama!Z102</f>
        <v>1</v>
      </c>
      <c r="CY59">
        <f>Ama!Z103</f>
        <v>0</v>
      </c>
      <c r="CZ59">
        <f>Ama!Z104</f>
        <v>0</v>
      </c>
      <c r="DA59">
        <f>Ama!Z105</f>
        <v>0</v>
      </c>
      <c r="DB59">
        <f>Ama!Z106</f>
        <v>1</v>
      </c>
      <c r="DC59">
        <f>Ama!Z107</f>
        <v>20</v>
      </c>
      <c r="DD59" t="str">
        <f>Ama!Z108</f>
        <v>Miele</v>
      </c>
      <c r="DE59">
        <f>Ama!Z109</f>
        <v>0</v>
      </c>
      <c r="DF59">
        <f>Ama!Z110</f>
        <v>0</v>
      </c>
      <c r="DG59">
        <f>Ama!Z111</f>
        <v>0</v>
      </c>
      <c r="DH59" t="str">
        <f>Ama!Z112</f>
        <v>Ja</v>
      </c>
      <c r="DI59">
        <f>Ama!Z113</f>
        <v>0</v>
      </c>
      <c r="DJ59">
        <f>Ama!Z114</f>
        <v>0</v>
      </c>
      <c r="DK59">
        <f>Ama!Z115</f>
        <v>1</v>
      </c>
      <c r="DL59" t="str">
        <f>Ama!Z116</f>
        <v>Begrænset</v>
      </c>
      <c r="DM59">
        <f>Ama!Z117</f>
        <v>0</v>
      </c>
      <c r="DN59">
        <f>Ama!Z118</f>
        <v>0</v>
      </c>
      <c r="DO59" s="14" t="str">
        <f>VLOOKUP(MID(B59,1,5)*1,InstTyp!A:B,2,FALSE)</f>
        <v>Børnehaver</v>
      </c>
      <c r="DP59" s="14" t="str">
        <f>VLOOKUP(MID(B59,1,5)*1,InstTyp!A:C,3,FALSE)</f>
        <v>Amager</v>
      </c>
      <c r="DQ59">
        <f>VLOOKUP(MID(B59,1,5)*1,'InstTyp-2'!E:BQ,7,FALSE)</f>
        <v>0</v>
      </c>
      <c r="DR59">
        <f>VLOOKUP(MID(B59,1,5)*1,'InstTyp-2'!E:BQ,8,FALSE)</f>
        <v>0</v>
      </c>
      <c r="DS59">
        <f>VLOOKUP(MID(B59,1,5)*1,'InstTyp-2'!E:BQ,9,FALSE)</f>
        <v>30</v>
      </c>
      <c r="DT59">
        <f>VLOOKUP(MID(B59,1,5)*1,'InstTyp-2'!E:BQ,10,FALSE)</f>
        <v>0</v>
      </c>
      <c r="DU59">
        <f>VLOOKUP(MID(B59,1,5)*1,'InstTyp-2'!E:BQ,11,FALSE)</f>
        <v>0</v>
      </c>
      <c r="DV59">
        <f>VLOOKUP(MID(B59,1,5)*1,'InstTyp-2'!E:BQ,12,FALSE)</f>
        <v>0</v>
      </c>
      <c r="DW59">
        <f>VLOOKUP(MID(B59,1,5)*1,'InstTyp-2'!E:BQ,13,FALSE)</f>
        <v>0</v>
      </c>
      <c r="DX59">
        <f>VLOOKUP(MID(B59,1,5)*1,'InstTyp-2'!E:BQ,14,FALSE)</f>
        <v>0</v>
      </c>
      <c r="DY59">
        <f>VLOOKUP(MID(B59,1,5)*1,'InstTyp-2'!E:BQ,15,FALSE)</f>
        <v>0</v>
      </c>
      <c r="DZ59">
        <f>VLOOKUP(MID(B59,1,5)*1,'InstTyp-2'!E:BQ,16,FALSE)</f>
        <v>0</v>
      </c>
      <c r="EA59">
        <f>VLOOKUP(MID(B59,1,5)*1,'InstTyp-2'!E:BQ,17,FALSE)</f>
        <v>0</v>
      </c>
      <c r="EB59">
        <f>VLOOKUP(MID(B59,1,5)*1,'InstTyp-2'!E:BQ,18,FALSE)</f>
        <v>0</v>
      </c>
      <c r="EC59">
        <f>VLOOKUP(MID(B59,1,5)*1,'InstTyp-2'!E:BQ,19,FALSE)</f>
        <v>0</v>
      </c>
      <c r="ED59">
        <f>VLOOKUP(MID(B59,1,5)*1,'InstTyp-2'!E:BQ,20,FALSE)</f>
        <v>0</v>
      </c>
      <c r="EE59" s="195">
        <f>VLOOKUP(MID(B59,1,5)*1,'Forplejning 2008'!A:C,3,FALSE)</f>
        <v>25919.599999999999</v>
      </c>
      <c r="EF59" t="str">
        <f t="shared" si="0"/>
        <v>35456</v>
      </c>
      <c r="EG59" t="str">
        <f t="shared" si="1"/>
        <v/>
      </c>
      <c r="EH59">
        <f t="shared" si="2"/>
        <v>0</v>
      </c>
      <c r="EI59">
        <f t="shared" si="3"/>
        <v>0</v>
      </c>
      <c r="EJ59" t="e">
        <f>VLOOKUP(B59,Rekruttering!A:F,2,FALSE)</f>
        <v>#N/A</v>
      </c>
      <c r="EK59" t="e">
        <f>VLOOKUP(B59,Rekruttering!A:F,3,FALSE)</f>
        <v>#N/A</v>
      </c>
      <c r="EL59" t="e">
        <f>VLOOKUP(B59,Rekruttering!A:F,4,FALSE)</f>
        <v>#N/A</v>
      </c>
      <c r="EM59" t="e">
        <f>VLOOKUP(B59,Rekruttering!A:F,5,FALSE)</f>
        <v>#N/A</v>
      </c>
      <c r="EN59" t="e">
        <f>VLOOKUP(B59,Rekruttering!A:F,6,FALSE)</f>
        <v>#N/A</v>
      </c>
    </row>
    <row r="60" spans="1:144">
      <c r="A60" s="15" t="str">
        <f>Ama!AA1</f>
        <v>x</v>
      </c>
      <c r="B60" s="21" t="str">
        <f>Ama!AA2</f>
        <v>35456_u</v>
      </c>
      <c r="C60" t="str">
        <f>Ama!AA3</f>
        <v>Møllelængdens Børnehave</v>
      </c>
      <c r="D60" t="str">
        <f>Ama!AA4</f>
        <v>Amager</v>
      </c>
      <c r="E60" t="str">
        <f>Ama!AA5</f>
        <v>Store Mølle Vej 44</v>
      </c>
      <c r="F60">
        <f>Ama!AA6</f>
        <v>2300</v>
      </c>
      <c r="G60" t="str">
        <f>Ama!AA7</f>
        <v>København S</v>
      </c>
      <c r="H60" t="str">
        <f>Ama!AA8</f>
        <v>32 95 39 28</v>
      </c>
      <c r="I60" t="str">
        <f>Ama!AA9</f>
        <v>35456@buf.kk.dk</v>
      </c>
      <c r="J60" t="str">
        <f>Ama!AA10</f>
        <v>May Soelberg</v>
      </c>
      <c r="K60">
        <f>Ama!AA11</f>
        <v>32979052</v>
      </c>
      <c r="L60">
        <f>Ama!AA12</f>
        <v>0</v>
      </c>
      <c r="M60" t="str">
        <f>Ama!AA13</f>
        <v>35456@buf.kk.dk</v>
      </c>
      <c r="N60" t="str">
        <f>Ama!AA14</f>
        <v>Børnehave</v>
      </c>
      <c r="O60">
        <f>Ama!AA15</f>
        <v>0</v>
      </c>
      <c r="P60">
        <f>Ama!AA16</f>
        <v>0</v>
      </c>
      <c r="Q60">
        <f>Ama!AA17</f>
        <v>30</v>
      </c>
      <c r="R60">
        <f>Ama!AA18</f>
        <v>0</v>
      </c>
      <c r="S60">
        <f>Ama!AA19</f>
        <v>0</v>
      </c>
      <c r="T60">
        <f>Ama!AA20</f>
        <v>0</v>
      </c>
      <c r="U60">
        <f>Ama!AA21</f>
        <v>0</v>
      </c>
      <c r="V60" t="str">
        <f>Ama!AA22</f>
        <v>Nej</v>
      </c>
      <c r="W60">
        <f>Ama!AA23</f>
        <v>0</v>
      </c>
      <c r="X60">
        <f>Ama!AA24</f>
        <v>0</v>
      </c>
      <c r="Y60">
        <f>Ama!AA25</f>
        <v>0</v>
      </c>
      <c r="Z60">
        <f>Ama!AA26</f>
        <v>0</v>
      </c>
      <c r="AA60">
        <f>Ama!AA27</f>
        <v>0</v>
      </c>
      <c r="AB60">
        <f>Ama!AA28</f>
        <v>0</v>
      </c>
      <c r="AC60">
        <f>Ama!AA29</f>
        <v>0</v>
      </c>
      <c r="AD60">
        <f>Ama!AA30</f>
        <v>5</v>
      </c>
      <c r="AE60">
        <f>Ama!AA31</f>
        <v>0</v>
      </c>
      <c r="AF60">
        <f>Ama!AA32</f>
        <v>0</v>
      </c>
      <c r="AG60">
        <f>Ama!AA33</f>
        <v>5</v>
      </c>
      <c r="AH60">
        <f>Ama!AA34</f>
        <v>0</v>
      </c>
      <c r="AI60">
        <f>Ama!AA35</f>
        <v>0</v>
      </c>
      <c r="AJ60">
        <f>Ama!AA36</f>
        <v>37000</v>
      </c>
      <c r="AK60">
        <f>Ama!AA37</f>
        <v>0</v>
      </c>
      <c r="AL60">
        <f>Ama!AA38</f>
        <v>0</v>
      </c>
      <c r="AM60">
        <f>Ama!AA39</f>
        <v>0</v>
      </c>
      <c r="AN60">
        <f>Ama!AA40</f>
        <v>0</v>
      </c>
      <c r="AO60">
        <f>Ama!AA41</f>
        <v>0</v>
      </c>
      <c r="AP60">
        <f>Ama!AA42</f>
        <v>0</v>
      </c>
      <c r="AQ60">
        <f>Ama!AA43</f>
        <v>0</v>
      </c>
      <c r="AR60">
        <f>Ama!AA44</f>
        <v>0</v>
      </c>
      <c r="AS60">
        <f>Ama!AA45</f>
        <v>0</v>
      </c>
      <c r="AT60">
        <f>Ama!AA46</f>
        <v>0</v>
      </c>
      <c r="AU60">
        <f>Ama!AA47</f>
        <v>0</v>
      </c>
      <c r="AV60">
        <f>Ama!AA48</f>
        <v>0</v>
      </c>
      <c r="AW60">
        <f>Ama!AA49</f>
        <v>0</v>
      </c>
      <c r="AX60">
        <f>Ama!AA50</f>
        <v>0</v>
      </c>
      <c r="AY60">
        <f>Ama!AA51</f>
        <v>0</v>
      </c>
      <c r="AZ60">
        <f>Ama!AA52</f>
        <v>0</v>
      </c>
      <c r="BA60">
        <f>Ama!AA53</f>
        <v>0</v>
      </c>
      <c r="BB60">
        <f>Ama!AA54</f>
        <v>0</v>
      </c>
      <c r="BC60">
        <f>Ama!AA55</f>
        <v>75</v>
      </c>
      <c r="BD60">
        <f>Ama!AA56</f>
        <v>0</v>
      </c>
      <c r="BE60">
        <f>Ama!AA57</f>
        <v>0</v>
      </c>
      <c r="BF60">
        <f>Ama!AA58</f>
        <v>0</v>
      </c>
      <c r="BG60">
        <f>Ama!AA59</f>
        <v>0</v>
      </c>
      <c r="BH60">
        <f>Ama!AA60</f>
        <v>0</v>
      </c>
      <c r="BI60">
        <f>Ama!AA61</f>
        <v>0</v>
      </c>
      <c r="BJ60">
        <f>Ama!AA62</f>
        <v>0</v>
      </c>
      <c r="BK60">
        <f>Ama!AA63</f>
        <v>0</v>
      </c>
      <c r="BL60">
        <f>Ama!AA64</f>
        <v>0</v>
      </c>
      <c r="BM60">
        <f>Ama!AA65</f>
        <v>0</v>
      </c>
      <c r="BN60">
        <f>Ama!AA66</f>
        <v>0</v>
      </c>
      <c r="BO60">
        <f>Ama!AA67</f>
        <v>0</v>
      </c>
      <c r="BP60">
        <f>Ama!AA68</f>
        <v>0</v>
      </c>
      <c r="BQ60">
        <f>Ama!AA69</f>
        <v>0</v>
      </c>
      <c r="BR60" t="str">
        <f>Ama!AA70</f>
        <v>Køkken begrænset tilvirk</v>
      </c>
      <c r="BS60">
        <f>Ama!AA71</f>
        <v>0</v>
      </c>
      <c r="BT60">
        <f>Ama!AA72</f>
        <v>0</v>
      </c>
      <c r="BU60">
        <f>Ama!AA73</f>
        <v>0</v>
      </c>
      <c r="BV60">
        <f>Ama!AA74</f>
        <v>0</v>
      </c>
      <c r="BW60">
        <f>Ama!AA75</f>
        <v>0</v>
      </c>
      <c r="BX60">
        <f>Ama!AA76</f>
        <v>0</v>
      </c>
      <c r="BY60">
        <f>Ama!AA77</f>
        <v>0</v>
      </c>
      <c r="BZ60">
        <f>Ama!AA78</f>
        <v>0</v>
      </c>
      <c r="CA60">
        <f>Ama!AA79</f>
        <v>0</v>
      </c>
      <c r="CB60">
        <f>Ama!AA80</f>
        <v>0</v>
      </c>
      <c r="CC60">
        <f>Ama!AA81</f>
        <v>0</v>
      </c>
      <c r="CD60">
        <f>Ama!AA82</f>
        <v>0</v>
      </c>
      <c r="CE60">
        <f>Ama!AA83</f>
        <v>0</v>
      </c>
      <c r="CF60">
        <f>Ama!AA84</f>
        <v>0</v>
      </c>
      <c r="CG60" t="str">
        <f>Ama!AA85</f>
        <v>Birgitte Glerup</v>
      </c>
      <c r="CH60" s="17">
        <f>Ama!AA86</f>
        <v>0</v>
      </c>
      <c r="CI60">
        <f>Ama!AA87</f>
        <v>0</v>
      </c>
      <c r="CJ60">
        <f>Ama!AA88</f>
        <v>1</v>
      </c>
      <c r="CK60">
        <f>Ama!AA89</f>
        <v>0</v>
      </c>
      <c r="CL60">
        <f>Ama!AA90</f>
        <v>4</v>
      </c>
      <c r="CM60">
        <f>Ama!AA91</f>
        <v>1</v>
      </c>
      <c r="CN60">
        <f>Ama!AA92</f>
        <v>0</v>
      </c>
      <c r="CO60">
        <f>Ama!AA93</f>
        <v>0</v>
      </c>
      <c r="CP60">
        <f>Ama!AA94</f>
        <v>0</v>
      </c>
      <c r="CQ60">
        <f>Ama!AA95</f>
        <v>0</v>
      </c>
      <c r="CR60">
        <f>Ama!AA96</f>
        <v>0</v>
      </c>
      <c r="CS60">
        <f>Ama!AA97</f>
        <v>1</v>
      </c>
      <c r="CT60">
        <f>Ama!AA98</f>
        <v>0</v>
      </c>
      <c r="CU60">
        <f>Ama!AA99</f>
        <v>0</v>
      </c>
      <c r="CV60">
        <f>Ama!AA100</f>
        <v>0</v>
      </c>
      <c r="CW60">
        <f>Ama!AA101</f>
        <v>0</v>
      </c>
      <c r="CX60">
        <f>Ama!AA102</f>
        <v>0</v>
      </c>
      <c r="CY60">
        <f>Ama!AA103</f>
        <v>0</v>
      </c>
      <c r="CZ60">
        <f>Ama!AA104</f>
        <v>0</v>
      </c>
      <c r="DA60">
        <f>Ama!AA105</f>
        <v>0</v>
      </c>
      <c r="DB60">
        <f>Ama!AA106</f>
        <v>1</v>
      </c>
      <c r="DC60">
        <f>Ama!AA107</f>
        <v>60</v>
      </c>
      <c r="DD60" t="str">
        <f>Ama!AA108</f>
        <v>ved ikke</v>
      </c>
      <c r="DE60">
        <f>Ama!AA109</f>
        <v>2</v>
      </c>
      <c r="DF60" t="str">
        <f>Ama!AA110</f>
        <v>Nej</v>
      </c>
      <c r="DG60">
        <f>Ama!AA111</f>
        <v>0</v>
      </c>
      <c r="DH60" t="str">
        <f>Ama!AA112</f>
        <v>Nej</v>
      </c>
      <c r="DI60" t="str">
        <f>Ama!AA113</f>
        <v>Nej</v>
      </c>
      <c r="DJ60" t="str">
        <f>Ama!AA114</f>
        <v>Nej</v>
      </c>
      <c r="DK60">
        <f>Ama!AA115</f>
        <v>1</v>
      </c>
      <c r="DL60" t="str">
        <f>Ama!AA116</f>
        <v>Ingen plads</v>
      </c>
      <c r="DM60" t="str">
        <f>Ama!AA117</f>
        <v>Køkknet var i parcelhuset, da blev lavet om fra beboelse til udflytter v. skov- og naturstyrelsen</v>
      </c>
      <c r="DN60">
        <f>Ama!AA118</f>
        <v>0</v>
      </c>
      <c r="DO60" s="14" t="str">
        <f>VLOOKUP(MID(B60,1,5)*1,InstTyp!A:B,2,FALSE)</f>
        <v>Børnehaver</v>
      </c>
      <c r="DP60" s="14" t="str">
        <f>VLOOKUP(MID(B60,1,5)*1,InstTyp!A:C,3,FALSE)</f>
        <v>Amager</v>
      </c>
      <c r="DQ60">
        <f>VLOOKUP(MID(B60,1,5)*1,'InstTyp-2'!E:BQ,7,FALSE)</f>
        <v>0</v>
      </c>
      <c r="DR60">
        <f>VLOOKUP(MID(B60,1,5)*1,'InstTyp-2'!E:BQ,8,FALSE)</f>
        <v>0</v>
      </c>
      <c r="DS60">
        <f>VLOOKUP(MID(B60,1,5)*1,'InstTyp-2'!E:BQ,9,FALSE)</f>
        <v>30</v>
      </c>
      <c r="DT60">
        <f>VLOOKUP(MID(B60,1,5)*1,'InstTyp-2'!E:BQ,10,FALSE)</f>
        <v>0</v>
      </c>
      <c r="DU60">
        <f>VLOOKUP(MID(B60,1,5)*1,'InstTyp-2'!E:BQ,11,FALSE)</f>
        <v>0</v>
      </c>
      <c r="DV60">
        <f>VLOOKUP(MID(B60,1,5)*1,'InstTyp-2'!E:BQ,12,FALSE)</f>
        <v>0</v>
      </c>
      <c r="DW60">
        <f>VLOOKUP(MID(B60,1,5)*1,'InstTyp-2'!E:BQ,13,FALSE)</f>
        <v>0</v>
      </c>
      <c r="DX60">
        <f>VLOOKUP(MID(B60,1,5)*1,'InstTyp-2'!E:BQ,14,FALSE)</f>
        <v>0</v>
      </c>
      <c r="DY60">
        <f>VLOOKUP(MID(B60,1,5)*1,'InstTyp-2'!E:BQ,15,FALSE)</f>
        <v>0</v>
      </c>
      <c r="DZ60">
        <f>VLOOKUP(MID(B60,1,5)*1,'InstTyp-2'!E:BQ,16,FALSE)</f>
        <v>0</v>
      </c>
      <c r="EA60">
        <f>VLOOKUP(MID(B60,1,5)*1,'InstTyp-2'!E:BQ,17,FALSE)</f>
        <v>0</v>
      </c>
      <c r="EB60">
        <f>VLOOKUP(MID(B60,1,5)*1,'InstTyp-2'!E:BQ,18,FALSE)</f>
        <v>0</v>
      </c>
      <c r="EC60">
        <f>VLOOKUP(MID(B60,1,5)*1,'InstTyp-2'!E:BQ,19,FALSE)</f>
        <v>0</v>
      </c>
      <c r="ED60">
        <f>VLOOKUP(MID(B60,1,5)*1,'InstTyp-2'!E:BQ,20,FALSE)</f>
        <v>0</v>
      </c>
      <c r="EE60" s="195">
        <f>VLOOKUP(MID(B60,1,5)*1,'Forplejning 2008'!A:C,3,FALSE)</f>
        <v>25919.599999999999</v>
      </c>
      <c r="EF60" t="str">
        <f t="shared" si="0"/>
        <v>35456</v>
      </c>
      <c r="EG60" t="str">
        <f t="shared" si="1"/>
        <v>u</v>
      </c>
      <c r="EH60">
        <f t="shared" si="2"/>
        <v>0</v>
      </c>
      <c r="EI60">
        <f t="shared" si="3"/>
        <v>0</v>
      </c>
      <c r="EJ60" t="e">
        <f>VLOOKUP(B60,Rekruttering!A:F,2,FALSE)</f>
        <v>#N/A</v>
      </c>
      <c r="EK60" t="e">
        <f>VLOOKUP(B60,Rekruttering!A:F,3,FALSE)</f>
        <v>#N/A</v>
      </c>
      <c r="EL60" t="e">
        <f>VLOOKUP(B60,Rekruttering!A:F,4,FALSE)</f>
        <v>#N/A</v>
      </c>
      <c r="EM60" t="e">
        <f>VLOOKUP(B60,Rekruttering!A:F,5,FALSE)</f>
        <v>#N/A</v>
      </c>
      <c r="EN60" t="e">
        <f>VLOOKUP(B60,Rekruttering!A:F,6,FALSE)</f>
        <v>#N/A</v>
      </c>
    </row>
    <row r="61" spans="1:144">
      <c r="A61" s="15" t="str">
        <f>Ama!AB1</f>
        <v>x</v>
      </c>
      <c r="B61" s="21">
        <f>Ama!AB2</f>
        <v>35460</v>
      </c>
      <c r="C61" t="str">
        <f>Ama!AB3</f>
        <v>Himmel og Hav</v>
      </c>
      <c r="D61" t="str">
        <f>Ama!AB4</f>
        <v>Amager</v>
      </c>
      <c r="E61" t="str">
        <f>Ama!AB5</f>
        <v>Sundbyvestervej 37</v>
      </c>
      <c r="F61">
        <f>Ama!AB6</f>
        <v>2300</v>
      </c>
      <c r="G61" t="str">
        <f>Ama!AB7</f>
        <v>København S</v>
      </c>
      <c r="H61" t="str">
        <f>Ama!AB8</f>
        <v>32 55 62 63</v>
      </c>
      <c r="I61" t="str">
        <f>Ama!AB9</f>
        <v>himmeloghav37@hotmail.com</v>
      </c>
      <c r="J61" t="str">
        <f>Ama!AB10</f>
        <v>Birthe H Larsen</v>
      </c>
      <c r="K61">
        <f>Ama!AB11</f>
        <v>43542159</v>
      </c>
      <c r="L61">
        <f>Ama!AB12</f>
        <v>0</v>
      </c>
      <c r="M61" t="str">
        <f>Ama!AB13</f>
        <v>35460@buf.kk.dk</v>
      </c>
      <c r="N61" t="str">
        <f>Ama!AB14</f>
        <v>Børnehave</v>
      </c>
      <c r="O61">
        <f>Ama!AB15</f>
        <v>0</v>
      </c>
      <c r="P61">
        <f>Ama!AB16</f>
        <v>0</v>
      </c>
      <c r="Q61">
        <f>Ama!AB17</f>
        <v>44</v>
      </c>
      <c r="R61">
        <f>Ama!AB18</f>
        <v>0</v>
      </c>
      <c r="S61">
        <f>Ama!AB19</f>
        <v>0</v>
      </c>
      <c r="T61">
        <f>Ama!AB20</f>
        <v>0</v>
      </c>
      <c r="U61">
        <f>Ama!AB21</f>
        <v>0</v>
      </c>
      <c r="V61" t="str">
        <f>Ama!AB22</f>
        <v>Nej</v>
      </c>
      <c r="W61">
        <f>Ama!AB23</f>
        <v>0</v>
      </c>
      <c r="X61">
        <f>Ama!AB24</f>
        <v>0</v>
      </c>
      <c r="Y61">
        <f>Ama!AB25</f>
        <v>0</v>
      </c>
      <c r="Z61">
        <f>Ama!AB26</f>
        <v>0</v>
      </c>
      <c r="AA61">
        <f>Ama!AB27</f>
        <v>0</v>
      </c>
      <c r="AB61">
        <f>Ama!AB28</f>
        <v>0</v>
      </c>
      <c r="AC61">
        <f>Ama!AB29</f>
        <v>0</v>
      </c>
      <c r="AD61">
        <f>Ama!AB30</f>
        <v>5</v>
      </c>
      <c r="AE61">
        <f>Ama!AB31</f>
        <v>0</v>
      </c>
      <c r="AF61">
        <f>Ama!AB32</f>
        <v>0</v>
      </c>
      <c r="AG61">
        <f>Ama!AB33</f>
        <v>5</v>
      </c>
      <c r="AH61">
        <f>Ama!AB34</f>
        <v>0</v>
      </c>
      <c r="AI61" s="16">
        <f>Ama!AB35</f>
        <v>0</v>
      </c>
      <c r="AJ61" s="16">
        <f>Ama!AB36</f>
        <v>46000</v>
      </c>
      <c r="AK61">
        <f>Ama!AB37</f>
        <v>0</v>
      </c>
      <c r="AL61" t="str">
        <f>Ama!AB38</f>
        <v>Ja</v>
      </c>
      <c r="AM61" t="str">
        <f>Ama!AB39</f>
        <v>Nej</v>
      </c>
      <c r="AN61" t="str">
        <f>Ama!AB40</f>
        <v>Maria Katarina Oyba</v>
      </c>
      <c r="AO61">
        <f>Ama!AB41</f>
        <v>2008</v>
      </c>
      <c r="AP61">
        <f>Ama!AB42</f>
        <v>5</v>
      </c>
      <c r="AQ61">
        <f>Ama!AB43</f>
        <v>0</v>
      </c>
      <c r="AR61" t="str">
        <f>Ama!AB44</f>
        <v>Ufagllært</v>
      </c>
      <c r="AS61" t="str">
        <f>Ama!AB45</f>
        <v>%</v>
      </c>
      <c r="AT61" t="str">
        <f>Ama!AB46</f>
        <v>Hygiejnekursus</v>
      </c>
      <c r="AU61">
        <f>Ama!AB47</f>
        <v>0</v>
      </c>
      <c r="AV61">
        <f>Ama!AB48</f>
        <v>0</v>
      </c>
      <c r="AW61">
        <f>Ama!AB49</f>
        <v>0</v>
      </c>
      <c r="AX61">
        <f>Ama!AB50</f>
        <v>0</v>
      </c>
      <c r="AY61">
        <f>Ama!AB51</f>
        <v>0</v>
      </c>
      <c r="AZ61">
        <f>Ama!AB52</f>
        <v>0</v>
      </c>
      <c r="BA61">
        <f>Ama!AB53</f>
        <v>0</v>
      </c>
      <c r="BB61">
        <f>Ama!AB54</f>
        <v>0</v>
      </c>
      <c r="BC61">
        <f>Ama!AB55</f>
        <v>60</v>
      </c>
      <c r="BD61">
        <f>Ama!AB56</f>
        <v>0</v>
      </c>
      <c r="BE61">
        <f>Ama!AB57</f>
        <v>2</v>
      </c>
      <c r="BF61" t="str">
        <f>Ama!AB58</f>
        <v>Ja</v>
      </c>
      <c r="BG61" t="str">
        <f>Ama!AB59</f>
        <v>Nej</v>
      </c>
      <c r="BH61" t="str">
        <f>Ama!AB60</f>
        <v>Nej</v>
      </c>
      <c r="BI61" t="str">
        <f>Ama!AB61</f>
        <v>Ja</v>
      </c>
      <c r="BJ61">
        <f>Ama!AB62</f>
        <v>0</v>
      </c>
      <c r="BK61" t="str">
        <f>Ama!AB63</f>
        <v>Ja</v>
      </c>
      <c r="BL61" t="str">
        <f>Ama!AB64</f>
        <v>er ret overbevist om</v>
      </c>
      <c r="BM61" t="str">
        <f>Ama!AB65</f>
        <v>Ja</v>
      </c>
      <c r="BN61">
        <f>Ama!AB66</f>
        <v>0</v>
      </c>
      <c r="BO61" t="str">
        <f>Ama!AB67</f>
        <v>Nej</v>
      </c>
      <c r="BP61">
        <f>Ama!AB68</f>
        <v>0</v>
      </c>
      <c r="BQ61">
        <f>Ama!AB69</f>
        <v>0</v>
      </c>
      <c r="BR61" t="str">
        <f>Ama!AB70</f>
        <v>Køkken begrænset tilvirk</v>
      </c>
      <c r="BS61" t="str">
        <f>Ama!AB71</f>
        <v>Nej</v>
      </c>
      <c r="BT61" t="str">
        <f>Ama!AB72</f>
        <v>Mindre</v>
      </c>
      <c r="BU61" t="str">
        <f>Ama!AB73</f>
        <v>Mindre</v>
      </c>
      <c r="BV61">
        <f>Ama!AB74</f>
        <v>0</v>
      </c>
      <c r="BW61" t="str">
        <f>Ama!AB75</f>
        <v>ekstra ovn, for at kunne producere. Der skal tages stilling af FVT. om det kan godkendes, for nedslidt? Evt. midlertidig godkendelse og senere ombygning ( Nye elementer og bordplade)</v>
      </c>
      <c r="BX61">
        <f>Ama!AB76</f>
        <v>0</v>
      </c>
      <c r="BY61">
        <f>Ama!AB77</f>
        <v>0</v>
      </c>
      <c r="BZ61">
        <f>Ama!AB78</f>
        <v>0</v>
      </c>
      <c r="CA61">
        <f>Ama!AB79</f>
        <v>0</v>
      </c>
      <c r="CB61">
        <f>Ama!AB80</f>
        <v>0</v>
      </c>
      <c r="CC61">
        <f>Ama!AB81</f>
        <v>0</v>
      </c>
      <c r="CD61">
        <f>Ama!AB82</f>
        <v>0</v>
      </c>
      <c r="CE61">
        <f>Ama!AB83</f>
        <v>0</v>
      </c>
      <c r="CF61">
        <f>Ama!AB84</f>
        <v>0</v>
      </c>
      <c r="CG61" t="str">
        <f>Ama!AB85</f>
        <v>Birgitte / Nanna</v>
      </c>
      <c r="CH61" s="17">
        <f>Ama!AB86</f>
        <v>39902</v>
      </c>
      <c r="CI61">
        <f>Ama!AB87</f>
        <v>0</v>
      </c>
      <c r="CJ61">
        <f>Ama!AB88</f>
        <v>0</v>
      </c>
      <c r="CK61">
        <f>Ama!AB89</f>
        <v>1</v>
      </c>
      <c r="CL61">
        <f>Ama!AB90</f>
        <v>4</v>
      </c>
      <c r="CM61">
        <f>Ama!AB91</f>
        <v>0</v>
      </c>
      <c r="CN61">
        <f>Ama!AB92</f>
        <v>1</v>
      </c>
      <c r="CO61">
        <f>Ama!AB93</f>
        <v>0</v>
      </c>
      <c r="CP61">
        <f>Ama!AB94</f>
        <v>0</v>
      </c>
      <c r="CQ61">
        <f>Ama!AB95</f>
        <v>0</v>
      </c>
      <c r="CR61">
        <f>Ama!AB96</f>
        <v>1</v>
      </c>
      <c r="CS61">
        <f>Ama!AB97</f>
        <v>0</v>
      </c>
      <c r="CT61">
        <f>Ama!AB98</f>
        <v>1</v>
      </c>
      <c r="CU61">
        <f>Ama!AB99</f>
        <v>0</v>
      </c>
      <c r="CV61">
        <f>Ama!AB100</f>
        <v>0</v>
      </c>
      <c r="CW61">
        <f>Ama!AB101</f>
        <v>0</v>
      </c>
      <c r="CX61">
        <f>Ama!AB102</f>
        <v>1</v>
      </c>
      <c r="CY61">
        <f>Ama!AB103</f>
        <v>0</v>
      </c>
      <c r="CZ61">
        <f>Ama!AB104</f>
        <v>0</v>
      </c>
      <c r="DA61">
        <f>Ama!AB105</f>
        <v>1</v>
      </c>
      <c r="DB61">
        <f>Ama!AB106</f>
        <v>1</v>
      </c>
      <c r="DC61">
        <f>Ama!AB107</f>
        <v>20</v>
      </c>
      <c r="DD61" t="str">
        <f>Ama!AB108</f>
        <v>miele</v>
      </c>
      <c r="DE61">
        <f>Ama!AB109</f>
        <v>5</v>
      </c>
      <c r="DF61" t="str">
        <f>Ama!AB110</f>
        <v>Nej</v>
      </c>
      <c r="DG61">
        <f>Ama!AB111</f>
        <v>0</v>
      </c>
      <c r="DH61" t="str">
        <f>Ama!AB112</f>
        <v>Ja</v>
      </c>
      <c r="DI61" t="str">
        <f>Ama!AB113</f>
        <v>Ja</v>
      </c>
      <c r="DJ61" t="str">
        <f>Ama!AB114</f>
        <v>Nej</v>
      </c>
      <c r="DK61">
        <f>Ama!AB115</f>
        <v>1</v>
      </c>
      <c r="DL61">
        <f>Ama!AB116</f>
        <v>0</v>
      </c>
      <c r="DM61" t="str">
        <f>Ama!AB117</f>
        <v>1 vask m 2 rum
Kommunen har overtaget stedets ejendom. Inst. lejer og er selvejende. Kommunen vil evt. lægge penge i istandsættelse. 
Indfører mere økologi</v>
      </c>
      <c r="DN61">
        <f>Ama!AB118</f>
        <v>0</v>
      </c>
      <c r="DO61" s="14" t="str">
        <f>VLOOKUP(MID(B61,1,5)*1,InstTyp!A:B,2,FALSE)</f>
        <v>Børnehaver</v>
      </c>
      <c r="DP61" s="14" t="str">
        <f>VLOOKUP(MID(B61,1,5)*1,InstTyp!A:C,3,FALSE)</f>
        <v>Amager</v>
      </c>
      <c r="DQ61">
        <f>VLOOKUP(MID(B61,1,5)*1,'InstTyp-2'!E:BQ,7,FALSE)</f>
        <v>0</v>
      </c>
      <c r="DR61">
        <f>VLOOKUP(MID(B61,1,5)*1,'InstTyp-2'!E:BQ,8,FALSE)</f>
        <v>0</v>
      </c>
      <c r="DS61">
        <f>VLOOKUP(MID(B61,1,5)*1,'InstTyp-2'!E:BQ,9,FALSE)</f>
        <v>44</v>
      </c>
      <c r="DT61">
        <f>VLOOKUP(MID(B61,1,5)*1,'InstTyp-2'!E:BQ,10,FALSE)</f>
        <v>0</v>
      </c>
      <c r="DU61">
        <f>VLOOKUP(MID(B61,1,5)*1,'InstTyp-2'!E:BQ,11,FALSE)</f>
        <v>0</v>
      </c>
      <c r="DV61">
        <f>VLOOKUP(MID(B61,1,5)*1,'InstTyp-2'!E:BQ,12,FALSE)</f>
        <v>0</v>
      </c>
      <c r="DW61">
        <f>VLOOKUP(MID(B61,1,5)*1,'InstTyp-2'!E:BQ,13,FALSE)</f>
        <v>0</v>
      </c>
      <c r="DX61">
        <f>VLOOKUP(MID(B61,1,5)*1,'InstTyp-2'!E:BQ,14,FALSE)</f>
        <v>0</v>
      </c>
      <c r="DY61">
        <f>VLOOKUP(MID(B61,1,5)*1,'InstTyp-2'!E:BQ,15,FALSE)</f>
        <v>0</v>
      </c>
      <c r="DZ61">
        <f>VLOOKUP(MID(B61,1,5)*1,'InstTyp-2'!E:BQ,16,FALSE)</f>
        <v>0</v>
      </c>
      <c r="EA61">
        <f>VLOOKUP(MID(B61,1,5)*1,'InstTyp-2'!E:BQ,17,FALSE)</f>
        <v>0</v>
      </c>
      <c r="EB61">
        <f>VLOOKUP(MID(B61,1,5)*1,'InstTyp-2'!E:BQ,18,FALSE)</f>
        <v>0</v>
      </c>
      <c r="EC61">
        <f>VLOOKUP(MID(B61,1,5)*1,'InstTyp-2'!E:BQ,19,FALSE)</f>
        <v>0</v>
      </c>
      <c r="ED61">
        <f>VLOOKUP(MID(B61,1,5)*1,'InstTyp-2'!E:BQ,20,FALSE)</f>
        <v>0</v>
      </c>
      <c r="EE61" s="195">
        <f>VLOOKUP(MID(B61,1,5)*1,'Forplejning 2008'!A:C,3,FALSE)</f>
        <v>66549.429999999993</v>
      </c>
      <c r="EF61" t="str">
        <f t="shared" si="0"/>
        <v>35460</v>
      </c>
      <c r="EG61" t="str">
        <f t="shared" si="1"/>
        <v/>
      </c>
      <c r="EH61">
        <f t="shared" si="2"/>
        <v>0</v>
      </c>
      <c r="EI61">
        <f t="shared" si="3"/>
        <v>0</v>
      </c>
      <c r="EJ61" t="e">
        <f>VLOOKUP(B61,Rekruttering!A:F,2,FALSE)</f>
        <v>#N/A</v>
      </c>
      <c r="EK61" t="e">
        <f>VLOOKUP(B61,Rekruttering!A:F,3,FALSE)</f>
        <v>#N/A</v>
      </c>
      <c r="EL61" t="e">
        <f>VLOOKUP(B61,Rekruttering!A:F,4,FALSE)</f>
        <v>#N/A</v>
      </c>
      <c r="EM61" t="e">
        <f>VLOOKUP(B61,Rekruttering!A:F,5,FALSE)</f>
        <v>#N/A</v>
      </c>
      <c r="EN61" t="e">
        <f>VLOOKUP(B61,Rekruttering!A:F,6,FALSE)</f>
        <v>#N/A</v>
      </c>
    </row>
    <row r="62" spans="1:144">
      <c r="A62" s="15" t="str">
        <f>Ama!AC1</f>
        <v>x</v>
      </c>
      <c r="B62" s="21">
        <f>Ama!AC2</f>
        <v>35472</v>
      </c>
      <c r="C62" t="str">
        <f>Ama!AC3</f>
        <v>Folkebørnehaven Tjørnehækken</v>
      </c>
      <c r="D62" t="str">
        <f>Ama!AC4</f>
        <v>Amager</v>
      </c>
      <c r="E62" t="str">
        <f>Ama!AC5</f>
        <v>Tjørnerækken 2</v>
      </c>
      <c r="F62">
        <f>Ama!AC6</f>
        <v>2300</v>
      </c>
      <c r="G62" t="str">
        <f>Ama!AC7</f>
        <v>København S</v>
      </c>
      <c r="H62" t="str">
        <f>Ama!AC8</f>
        <v>32 57 27 31</v>
      </c>
      <c r="I62" t="str">
        <f>Ama!AC9</f>
        <v>35472@buf.kk.dk</v>
      </c>
      <c r="J62" t="str">
        <f>Ama!AC10</f>
        <v>PIA VINTER HANSEN</v>
      </c>
      <c r="K62">
        <f>Ama!AC11</f>
        <v>32518753</v>
      </c>
      <c r="L62">
        <f>Ama!AC12</f>
        <v>0</v>
      </c>
      <c r="M62" t="str">
        <f>Ama!AC13</f>
        <v>35472@buf.kk.dk</v>
      </c>
      <c r="N62" t="str">
        <f>Ama!AC14</f>
        <v>Børnehave</v>
      </c>
      <c r="O62">
        <f>Ama!AC15</f>
        <v>0</v>
      </c>
      <c r="P62">
        <f>Ama!AC16</f>
        <v>8</v>
      </c>
      <c r="Q62">
        <f>Ama!AC17</f>
        <v>16</v>
      </c>
      <c r="R62">
        <f>Ama!AC18</f>
        <v>0</v>
      </c>
      <c r="S62">
        <f>Ama!AC19</f>
        <v>0</v>
      </c>
      <c r="T62">
        <f>Ama!AC20</f>
        <v>0</v>
      </c>
      <c r="U62">
        <f>Ama!AC21</f>
        <v>0</v>
      </c>
      <c r="V62">
        <f>Ama!AC22</f>
        <v>0</v>
      </c>
      <c r="W62">
        <f>Ama!AC23</f>
        <v>0</v>
      </c>
      <c r="X62">
        <f>Ama!AC24</f>
        <v>0</v>
      </c>
      <c r="Y62">
        <f>Ama!AC25</f>
        <v>0</v>
      </c>
      <c r="Z62">
        <f>Ama!AC26</f>
        <v>0</v>
      </c>
      <c r="AA62">
        <f>Ama!AC27</f>
        <v>0</v>
      </c>
      <c r="AB62">
        <f>Ama!AC28</f>
        <v>0</v>
      </c>
      <c r="AC62">
        <f>Ama!AC29</f>
        <v>0</v>
      </c>
      <c r="AD62">
        <f>Ama!AC30</f>
        <v>5</v>
      </c>
      <c r="AE62">
        <f>Ama!AC31</f>
        <v>5</v>
      </c>
      <c r="AF62">
        <f>Ama!AC32</f>
        <v>0</v>
      </c>
      <c r="AG62">
        <f>Ama!AC33</f>
        <v>5</v>
      </c>
      <c r="AH62">
        <f>Ama!AC34</f>
        <v>0</v>
      </c>
      <c r="AI62" s="16">
        <f>Ama!AC35</f>
        <v>0</v>
      </c>
      <c r="AJ62" s="16">
        <f>Ama!AC36</f>
        <v>12000</v>
      </c>
      <c r="AK62">
        <f>Ama!AC37</f>
        <v>0</v>
      </c>
      <c r="AL62">
        <f>Ama!AC38</f>
        <v>0</v>
      </c>
      <c r="AM62">
        <f>Ama!AC39</f>
        <v>0</v>
      </c>
      <c r="AN62">
        <f>Ama!AC40</f>
        <v>0</v>
      </c>
      <c r="AO62">
        <f>Ama!AC41</f>
        <v>0</v>
      </c>
      <c r="AP62">
        <f>Ama!AC42</f>
        <v>0</v>
      </c>
      <c r="AQ62">
        <f>Ama!AC43</f>
        <v>0</v>
      </c>
      <c r="AR62">
        <f>Ama!AC44</f>
        <v>0</v>
      </c>
      <c r="AS62">
        <f>Ama!AC45</f>
        <v>0</v>
      </c>
      <c r="AT62">
        <f>Ama!AC46</f>
        <v>0</v>
      </c>
      <c r="AU62">
        <f>Ama!AC47</f>
        <v>0</v>
      </c>
      <c r="AV62">
        <f>Ama!AC48</f>
        <v>0</v>
      </c>
      <c r="AW62">
        <f>Ama!AC49</f>
        <v>0</v>
      </c>
      <c r="AX62">
        <f>Ama!AC50</f>
        <v>0</v>
      </c>
      <c r="AY62">
        <f>Ama!AC51</f>
        <v>0</v>
      </c>
      <c r="AZ62">
        <f>Ama!AC52</f>
        <v>0</v>
      </c>
      <c r="BA62">
        <f>Ama!AC53</f>
        <v>0</v>
      </c>
      <c r="BB62">
        <f>Ama!AC54</f>
        <v>0</v>
      </c>
      <c r="BC62">
        <f>Ama!AC55</f>
        <v>80</v>
      </c>
      <c r="BD62">
        <f>Ama!AC56</f>
        <v>0</v>
      </c>
      <c r="BE62">
        <f>Ama!AC57</f>
        <v>1</v>
      </c>
      <c r="BF62" t="str">
        <f>Ama!AC58</f>
        <v>Ja</v>
      </c>
      <c r="BG62" t="str">
        <f>Ama!AC59</f>
        <v>Nej</v>
      </c>
      <c r="BH62" t="str">
        <f>Ama!AC60</f>
        <v>Nej</v>
      </c>
      <c r="BI62" t="str">
        <f>Ama!AC61</f>
        <v>Nej</v>
      </c>
      <c r="BJ62">
        <f>Ama!AC62</f>
        <v>0</v>
      </c>
      <c r="BK62">
        <f>Ama!AC63</f>
        <v>0</v>
      </c>
      <c r="BL62" t="str">
        <f>Ama!AC64</f>
        <v>?</v>
      </c>
      <c r="BM62" t="str">
        <f>Ama!AC65</f>
        <v>Nej</v>
      </c>
      <c r="BN62">
        <f>Ama!AC66</f>
        <v>0</v>
      </c>
      <c r="BO62" t="str">
        <f>Ama!AC67</f>
        <v>Nej</v>
      </c>
      <c r="BP62" t="str">
        <f>Ama!AC68</f>
        <v>vil gerne have hjælp</v>
      </c>
      <c r="BQ62">
        <f>Ama!AC69</f>
        <v>0</v>
      </c>
      <c r="BR62" t="str">
        <f>Ama!AC70</f>
        <v>Køkken begrænset tilvirk</v>
      </c>
      <c r="BS62" t="str">
        <f>Ama!AC71</f>
        <v>Nej</v>
      </c>
      <c r="BT62">
        <f>Ama!AC72</f>
        <v>0</v>
      </c>
      <c r="BU62">
        <f>Ama!AC73</f>
        <v>0</v>
      </c>
      <c r="BV62" t="str">
        <f>Ama!AC74</f>
        <v>Ja</v>
      </c>
      <c r="BW62" t="str">
        <f>Ama!AC75</f>
        <v>Kan ikke udbygges eller ændres</v>
      </c>
      <c r="BX62">
        <f>Ama!AC76</f>
        <v>0</v>
      </c>
      <c r="BY62">
        <f>Ama!AC77</f>
        <v>0</v>
      </c>
      <c r="BZ62">
        <f>Ama!AC78</f>
        <v>0</v>
      </c>
      <c r="CA62">
        <f>Ama!AC79</f>
        <v>0</v>
      </c>
      <c r="CB62">
        <f>Ama!AC80</f>
        <v>0</v>
      </c>
      <c r="CC62">
        <f>Ama!AC81</f>
        <v>0</v>
      </c>
      <c r="CD62">
        <f>Ama!AC82</f>
        <v>0</v>
      </c>
      <c r="CE62">
        <f>Ama!AC83</f>
        <v>0</v>
      </c>
      <c r="CF62">
        <f>Ama!AC84</f>
        <v>0</v>
      </c>
      <c r="CG62" t="str">
        <f>Ama!AC85</f>
        <v>Lone Voss</v>
      </c>
      <c r="CH62" s="17">
        <f>Ama!AC86</f>
        <v>0</v>
      </c>
      <c r="CI62">
        <f>Ama!AC87</f>
        <v>0</v>
      </c>
      <c r="CJ62">
        <f>Ama!AC88</f>
        <v>1</v>
      </c>
      <c r="CK62">
        <f>Ama!AC89</f>
        <v>0</v>
      </c>
      <c r="CL62">
        <f>Ama!AC90</f>
        <v>4</v>
      </c>
      <c r="CM62">
        <f>Ama!AC91</f>
        <v>1</v>
      </c>
      <c r="CN62">
        <f>Ama!AC92</f>
        <v>0</v>
      </c>
      <c r="CO62">
        <f>Ama!AC93</f>
        <v>0</v>
      </c>
      <c r="CP62">
        <f>Ama!AC94</f>
        <v>0</v>
      </c>
      <c r="CQ62">
        <f>Ama!AC95</f>
        <v>0</v>
      </c>
      <c r="CR62">
        <f>Ama!AC96</f>
        <v>1</v>
      </c>
      <c r="CS62">
        <f>Ama!AC97</f>
        <v>0</v>
      </c>
      <c r="CT62">
        <f>Ama!AC98</f>
        <v>0</v>
      </c>
      <c r="CU62">
        <f>Ama!AC99</f>
        <v>0</v>
      </c>
      <c r="CV62">
        <f>Ama!AC100</f>
        <v>0</v>
      </c>
      <c r="CW62">
        <f>Ama!AC101</f>
        <v>0</v>
      </c>
      <c r="CX62">
        <f>Ama!AC102</f>
        <v>1</v>
      </c>
      <c r="CY62">
        <f>Ama!AC103</f>
        <v>0</v>
      </c>
      <c r="CZ62">
        <f>Ama!AC104</f>
        <v>0</v>
      </c>
      <c r="DA62">
        <f>Ama!AC105</f>
        <v>0</v>
      </c>
      <c r="DB62">
        <f>Ama!AC106</f>
        <v>1</v>
      </c>
      <c r="DC62">
        <f>Ama!AC107</f>
        <v>20</v>
      </c>
      <c r="DD62" t="str">
        <f>Ama!AC108</f>
        <v>Miele</v>
      </c>
      <c r="DE62">
        <f>Ama!AC109</f>
        <v>2</v>
      </c>
      <c r="DF62" t="str">
        <f>Ama!AC110</f>
        <v>Nej</v>
      </c>
      <c r="DG62">
        <f>Ama!AC111</f>
        <v>0</v>
      </c>
      <c r="DH62" t="str">
        <f>Ama!AC112</f>
        <v>Nej</v>
      </c>
      <c r="DI62" t="str">
        <f>Ama!AC113</f>
        <v>Nej</v>
      </c>
      <c r="DJ62" t="str">
        <f>Ama!AC114</f>
        <v>Nej</v>
      </c>
      <c r="DK62">
        <f>Ama!AC115</f>
        <v>1</v>
      </c>
      <c r="DL62" t="str">
        <f>Ama!AC116</f>
        <v>Ingen plads</v>
      </c>
      <c r="DM62">
        <f>Ama!AC117</f>
        <v>0</v>
      </c>
      <c r="DN62">
        <f>Ama!AC118</f>
        <v>0</v>
      </c>
      <c r="DO62" s="14" t="str">
        <f>VLOOKUP(MID(B62,1,5)*1,InstTyp!A:B,2,FALSE)</f>
        <v>Børnehaver</v>
      </c>
      <c r="DP62" s="14" t="str">
        <f>VLOOKUP(MID(B62,1,5)*1,InstTyp!A:C,3,FALSE)</f>
        <v>Amager</v>
      </c>
      <c r="DQ62">
        <f>VLOOKUP(MID(B62,1,5)*1,'InstTyp-2'!E:BQ,7,FALSE)</f>
        <v>0</v>
      </c>
      <c r="DR62">
        <f>VLOOKUP(MID(B62,1,5)*1,'InstTyp-2'!E:BQ,8,FALSE)</f>
        <v>8</v>
      </c>
      <c r="DS62">
        <f>VLOOKUP(MID(B62,1,5)*1,'InstTyp-2'!E:BQ,9,FALSE)</f>
        <v>16</v>
      </c>
      <c r="DT62">
        <f>VLOOKUP(MID(B62,1,5)*1,'InstTyp-2'!E:BQ,10,FALSE)</f>
        <v>0</v>
      </c>
      <c r="DU62">
        <f>VLOOKUP(MID(B62,1,5)*1,'InstTyp-2'!E:BQ,11,FALSE)</f>
        <v>0</v>
      </c>
      <c r="DV62">
        <f>VLOOKUP(MID(B62,1,5)*1,'InstTyp-2'!E:BQ,12,FALSE)</f>
        <v>0</v>
      </c>
      <c r="DW62">
        <f>VLOOKUP(MID(B62,1,5)*1,'InstTyp-2'!E:BQ,13,FALSE)</f>
        <v>0</v>
      </c>
      <c r="DX62">
        <f>VLOOKUP(MID(B62,1,5)*1,'InstTyp-2'!E:BQ,14,FALSE)</f>
        <v>0</v>
      </c>
      <c r="DY62">
        <f>VLOOKUP(MID(B62,1,5)*1,'InstTyp-2'!E:BQ,15,FALSE)</f>
        <v>0</v>
      </c>
      <c r="DZ62">
        <f>VLOOKUP(MID(B62,1,5)*1,'InstTyp-2'!E:BQ,16,FALSE)</f>
        <v>0</v>
      </c>
      <c r="EA62">
        <f>VLOOKUP(MID(B62,1,5)*1,'InstTyp-2'!E:BQ,17,FALSE)</f>
        <v>0</v>
      </c>
      <c r="EB62">
        <f>VLOOKUP(MID(B62,1,5)*1,'InstTyp-2'!E:BQ,18,FALSE)</f>
        <v>0</v>
      </c>
      <c r="EC62">
        <f>VLOOKUP(MID(B62,1,5)*1,'InstTyp-2'!E:BQ,19,FALSE)</f>
        <v>0</v>
      </c>
      <c r="ED62">
        <f>VLOOKUP(MID(B62,1,5)*1,'InstTyp-2'!E:BQ,20,FALSE)</f>
        <v>0</v>
      </c>
      <c r="EE62" s="195">
        <f>VLOOKUP(MID(B62,1,5)*1,'Forplejning 2008'!A:C,3,FALSE)</f>
        <v>14109.98</v>
      </c>
      <c r="EF62" t="str">
        <f t="shared" si="0"/>
        <v>35472</v>
      </c>
      <c r="EG62" t="str">
        <f t="shared" si="1"/>
        <v/>
      </c>
      <c r="EH62">
        <f t="shared" si="2"/>
        <v>0</v>
      </c>
      <c r="EI62">
        <f t="shared" si="3"/>
        <v>0</v>
      </c>
      <c r="EJ62" t="e">
        <f>VLOOKUP(B62,Rekruttering!A:F,2,FALSE)</f>
        <v>#N/A</v>
      </c>
      <c r="EK62" t="e">
        <f>VLOOKUP(B62,Rekruttering!A:F,3,FALSE)</f>
        <v>#N/A</v>
      </c>
      <c r="EL62" t="e">
        <f>VLOOKUP(B62,Rekruttering!A:F,4,FALSE)</f>
        <v>#N/A</v>
      </c>
      <c r="EM62" t="e">
        <f>VLOOKUP(B62,Rekruttering!A:F,5,FALSE)</f>
        <v>#N/A</v>
      </c>
      <c r="EN62" t="e">
        <f>VLOOKUP(B62,Rekruttering!A:F,6,FALSE)</f>
        <v>#N/A</v>
      </c>
    </row>
    <row r="63" spans="1:144">
      <c r="A63" s="15" t="str">
        <f>Ama!AD1</f>
        <v>x</v>
      </c>
      <c r="B63" s="21">
        <f>Ama!AD2</f>
        <v>35475</v>
      </c>
      <c r="C63" t="str">
        <f>Ama!AD3</f>
        <v>Børnehaven Mælkevejen</v>
      </c>
      <c r="D63" t="str">
        <f>Ama!AD4</f>
        <v>Amager</v>
      </c>
      <c r="E63" t="str">
        <f>Ama!AD5</f>
        <v>Tycho Brahes Allé 30</v>
      </c>
      <c r="F63">
        <f>Ama!AD6</f>
        <v>2300</v>
      </c>
      <c r="G63" t="str">
        <f>Ama!AD7</f>
        <v>København S</v>
      </c>
      <c r="H63" t="str">
        <f>Ama!AD8</f>
        <v>32 55 66 52</v>
      </c>
      <c r="I63" t="str">
        <f>Ama!AD9</f>
        <v>35475@buf.kk.dk</v>
      </c>
      <c r="J63" t="str">
        <f>Ama!AD10</f>
        <v>Kristina Tranbjerg Kristensen</v>
      </c>
      <c r="K63">
        <f>Ama!AD11</f>
        <v>38875806</v>
      </c>
      <c r="L63">
        <f>Ama!AD12</f>
        <v>0</v>
      </c>
      <c r="M63" t="str">
        <f>Ama!AD13</f>
        <v>35475@buf.kk.dk</v>
      </c>
      <c r="N63" t="str">
        <f>Ama!AD14</f>
        <v>Børnehave</v>
      </c>
      <c r="O63">
        <f>Ama!AD15</f>
        <v>0</v>
      </c>
      <c r="P63">
        <f>Ama!AD16</f>
        <v>0</v>
      </c>
      <c r="Q63">
        <f>Ama!AD17</f>
        <v>41</v>
      </c>
      <c r="R63">
        <f>Ama!AD18</f>
        <v>0</v>
      </c>
      <c r="S63">
        <f>Ama!AD19</f>
        <v>0</v>
      </c>
      <c r="T63">
        <f>Ama!AD20</f>
        <v>0</v>
      </c>
      <c r="U63">
        <f>Ama!AD21</f>
        <v>0</v>
      </c>
      <c r="V63" t="str">
        <f>Ama!AD22</f>
        <v>Nej</v>
      </c>
      <c r="W63">
        <f>Ama!AD23</f>
        <v>0</v>
      </c>
      <c r="X63">
        <f>Ama!AD24</f>
        <v>0</v>
      </c>
      <c r="Y63">
        <f>Ama!AD25</f>
        <v>0</v>
      </c>
      <c r="Z63">
        <f>Ama!AD26</f>
        <v>0</v>
      </c>
      <c r="AA63">
        <f>Ama!AD27</f>
        <v>0</v>
      </c>
      <c r="AB63">
        <f>Ama!AD28</f>
        <v>0</v>
      </c>
      <c r="AC63">
        <f>Ama!AD29</f>
        <v>0</v>
      </c>
      <c r="AD63">
        <f>Ama!AD30</f>
        <v>5</v>
      </c>
      <c r="AE63">
        <f>Ama!AD31</f>
        <v>0</v>
      </c>
      <c r="AF63">
        <f>Ama!AD32</f>
        <v>0</v>
      </c>
      <c r="AG63">
        <f>Ama!AD33</f>
        <v>5</v>
      </c>
      <c r="AH63">
        <f>Ama!AD34</f>
        <v>0</v>
      </c>
      <c r="AI63" s="16">
        <f>Ama!AD35</f>
        <v>0</v>
      </c>
      <c r="AJ63" s="16">
        <f>Ama!AD36</f>
        <v>43256</v>
      </c>
      <c r="AK63">
        <f>Ama!AD37</f>
        <v>0</v>
      </c>
      <c r="AL63" t="str">
        <f>Ama!AD38</f>
        <v>Ja</v>
      </c>
      <c r="AM63" t="str">
        <f>Ama!AD39</f>
        <v>Nej</v>
      </c>
      <c r="AN63" t="str">
        <f>Ama!AD40</f>
        <v>Karina Sommer</v>
      </c>
      <c r="AO63">
        <f>Ama!AD41</f>
        <v>2000</v>
      </c>
      <c r="AP63">
        <f>Ama!AD42</f>
        <v>15</v>
      </c>
      <c r="AQ63">
        <f>Ama!AD43</f>
        <v>0</v>
      </c>
      <c r="AR63" t="str">
        <f>Ama!AD44</f>
        <v>ufaglært</v>
      </c>
      <c r="AS63" t="str">
        <f>Ama!AD45</f>
        <v>nej</v>
      </c>
      <c r="AT63">
        <f>Ama!AD46</f>
        <v>0</v>
      </c>
      <c r="AU63">
        <f>Ama!AD47</f>
        <v>0</v>
      </c>
      <c r="AV63">
        <f>Ama!AD48</f>
        <v>0</v>
      </c>
      <c r="AW63">
        <f>Ama!AD49</f>
        <v>0</v>
      </c>
      <c r="AX63">
        <f>Ama!AD50</f>
        <v>0</v>
      </c>
      <c r="AY63">
        <f>Ama!AD51</f>
        <v>0</v>
      </c>
      <c r="AZ63">
        <f>Ama!AD52</f>
        <v>0</v>
      </c>
      <c r="BA63">
        <f>Ama!AD53</f>
        <v>0</v>
      </c>
      <c r="BB63">
        <f>Ama!AD54</f>
        <v>0</v>
      </c>
      <c r="BC63">
        <f>Ama!AD55</f>
        <v>100</v>
      </c>
      <c r="BD63">
        <f>Ama!AD56</f>
        <v>0</v>
      </c>
      <c r="BE63">
        <f>Ama!AD57</f>
        <v>2</v>
      </c>
      <c r="BF63" t="str">
        <f>Ama!AD58</f>
        <v>Ja</v>
      </c>
      <c r="BG63" t="str">
        <f>Ama!AD59</f>
        <v>Nej</v>
      </c>
      <c r="BH63" t="str">
        <f>Ama!AD60</f>
        <v>Ja</v>
      </c>
      <c r="BI63" t="str">
        <f>Ama!AD61</f>
        <v>Ja</v>
      </c>
      <c r="BJ63">
        <f>Ama!AD62</f>
        <v>0</v>
      </c>
      <c r="BK63" t="str">
        <f>Ama!AD63</f>
        <v>Ja</v>
      </c>
      <c r="BL63">
        <f>Ama!AD64</f>
        <v>0</v>
      </c>
      <c r="BM63" t="str">
        <f>Ama!AD65</f>
        <v>Ja</v>
      </c>
      <c r="BN63">
        <f>Ama!AD66</f>
        <v>0</v>
      </c>
      <c r="BO63" t="str">
        <f>Ama!AD67</f>
        <v>Ja</v>
      </c>
      <c r="BP63" t="str">
        <f>Ama!AD68</f>
        <v>rengøring/køkkenpersonale fortsætter, er evt. interesseret i kurser</v>
      </c>
      <c r="BQ63">
        <f>Ama!AD69</f>
        <v>0</v>
      </c>
      <c r="BR63" t="str">
        <f>Ama!AD70</f>
        <v>Køkken begrænset tilvirk</v>
      </c>
      <c r="BS63" t="str">
        <f>Ama!AD71</f>
        <v>Nej</v>
      </c>
      <c r="BT63">
        <f>Ama!AD72</f>
        <v>0</v>
      </c>
      <c r="BU63">
        <f>Ama!AD73</f>
        <v>0</v>
      </c>
      <c r="BV63">
        <f>Ama!AD74</f>
        <v>0</v>
      </c>
      <c r="BW63">
        <f>Ama!AD75</f>
        <v>0</v>
      </c>
      <c r="BX63" t="str">
        <f>Ama!AD76</f>
        <v>Større</v>
      </c>
      <c r="BY63" t="str">
        <f>Ama!AD77</f>
        <v>Større</v>
      </c>
      <c r="BZ63" t="str">
        <f>Ama!AD78</f>
        <v>Nej</v>
      </c>
      <c r="CA63" t="str">
        <f>Ama!AD79</f>
        <v>der er god plads men køkkenet er nedslidt. Der mangler to ekstra ovne. Komfuret er nedslidt, så nye kogeplader. 1 nyt halv køl/halv frys i fuld højde. Nye låger på elementer + nye stålbodplader</v>
      </c>
      <c r="CB63">
        <f>Ama!AD80</f>
        <v>0</v>
      </c>
      <c r="CC63">
        <f>Ama!AD81</f>
        <v>0</v>
      </c>
      <c r="CD63">
        <f>Ama!AD82</f>
        <v>0</v>
      </c>
      <c r="CE63">
        <f>Ama!AD83</f>
        <v>0</v>
      </c>
      <c r="CF63">
        <f>Ama!AD84</f>
        <v>0</v>
      </c>
      <c r="CG63" t="str">
        <f>Ama!AD85</f>
        <v>Birgitte Glerup/Sine</v>
      </c>
      <c r="CH63" s="17">
        <f>Ama!AD86</f>
        <v>39887</v>
      </c>
      <c r="CI63">
        <f>Ama!AD87</f>
        <v>0</v>
      </c>
      <c r="CJ63">
        <f>Ama!AD88</f>
        <v>1</v>
      </c>
      <c r="CK63">
        <f>Ama!AD89</f>
        <v>0</v>
      </c>
      <c r="CL63">
        <f>Ama!AD90</f>
        <v>4</v>
      </c>
      <c r="CM63">
        <f>Ama!AD91</f>
        <v>1</v>
      </c>
      <c r="CN63">
        <f>Ama!AD92</f>
        <v>0</v>
      </c>
      <c r="CO63">
        <f>Ama!AD93</f>
        <v>0</v>
      </c>
      <c r="CP63">
        <f>Ama!AD94</f>
        <v>0</v>
      </c>
      <c r="CQ63">
        <f>Ama!AD95</f>
        <v>0</v>
      </c>
      <c r="CR63">
        <f>Ama!AD96</f>
        <v>0</v>
      </c>
      <c r="CS63">
        <f>Ama!AD97</f>
        <v>1</v>
      </c>
      <c r="CT63">
        <f>Ama!AD98</f>
        <v>0</v>
      </c>
      <c r="CU63">
        <f>Ama!AD99</f>
        <v>0</v>
      </c>
      <c r="CV63">
        <f>Ama!AD100</f>
        <v>0</v>
      </c>
      <c r="CW63">
        <f>Ama!AD101</f>
        <v>0</v>
      </c>
      <c r="CX63">
        <f>Ama!AD102</f>
        <v>1</v>
      </c>
      <c r="CY63">
        <f>Ama!AD103</f>
        <v>0</v>
      </c>
      <c r="CZ63">
        <f>Ama!AD104</f>
        <v>0</v>
      </c>
      <c r="DA63">
        <f>Ama!AD105</f>
        <v>0</v>
      </c>
      <c r="DB63">
        <f>Ama!AD106</f>
        <v>1</v>
      </c>
      <c r="DC63">
        <f>Ama!AD107</f>
        <v>20</v>
      </c>
      <c r="DD63" t="str">
        <f>Ama!AD108</f>
        <v>Miele</v>
      </c>
      <c r="DE63">
        <f>Ama!AD109</f>
        <v>4</v>
      </c>
      <c r="DF63" t="str">
        <f>Ama!AD110</f>
        <v>Ja</v>
      </c>
      <c r="DG63">
        <f>Ama!AD111</f>
        <v>8</v>
      </c>
      <c r="DH63" t="str">
        <f>Ama!AD112</f>
        <v>Nej</v>
      </c>
      <c r="DI63" t="str">
        <f>Ama!AD113</f>
        <v>Nej</v>
      </c>
      <c r="DJ63" t="str">
        <f>Ama!AD114</f>
        <v>Nej</v>
      </c>
      <c r="DK63">
        <f>Ama!AD115</f>
        <v>1</v>
      </c>
      <c r="DL63" t="str">
        <f>Ama!AD116</f>
        <v>Ingen plads</v>
      </c>
      <c r="DM63" t="str">
        <f>Ama!AD117</f>
        <v>Institutionen har selv indhentet tilbud på skrabet renovering af køkken, som vil koste ca. 230000,- (jeg anbefaler ekstra ovn). De har ikke råd til hele den istandsættelse og vil gerne have hjælp til så meget som muligt. OBS: Kan køkkenet godkendes af FVST ved den planlagte renovering? (en vask m. to rum og linoleum på gulvet?)</v>
      </c>
      <c r="DN63">
        <f>Ama!AD118</f>
        <v>0</v>
      </c>
      <c r="DO63" s="14" t="str">
        <f>VLOOKUP(MID(B63,1,5)*1,InstTyp!A:B,2,FALSE)</f>
        <v>Børnehaver</v>
      </c>
      <c r="DP63" s="14" t="str">
        <f>VLOOKUP(MID(B63,1,5)*1,InstTyp!A:C,3,FALSE)</f>
        <v>Amager</v>
      </c>
      <c r="DQ63">
        <f>VLOOKUP(MID(B63,1,5)*1,'InstTyp-2'!E:BQ,7,FALSE)</f>
        <v>0</v>
      </c>
      <c r="DR63">
        <f>VLOOKUP(MID(B63,1,5)*1,'InstTyp-2'!E:BQ,8,FALSE)</f>
        <v>0</v>
      </c>
      <c r="DS63">
        <f>VLOOKUP(MID(B63,1,5)*1,'InstTyp-2'!E:BQ,9,FALSE)</f>
        <v>41</v>
      </c>
      <c r="DT63">
        <f>VLOOKUP(MID(B63,1,5)*1,'InstTyp-2'!E:BQ,10,FALSE)</f>
        <v>0</v>
      </c>
      <c r="DU63">
        <f>VLOOKUP(MID(B63,1,5)*1,'InstTyp-2'!E:BQ,11,FALSE)</f>
        <v>0</v>
      </c>
      <c r="DV63">
        <f>VLOOKUP(MID(B63,1,5)*1,'InstTyp-2'!E:BQ,12,FALSE)</f>
        <v>0</v>
      </c>
      <c r="DW63">
        <f>VLOOKUP(MID(B63,1,5)*1,'InstTyp-2'!E:BQ,13,FALSE)</f>
        <v>0</v>
      </c>
      <c r="DX63">
        <f>VLOOKUP(MID(B63,1,5)*1,'InstTyp-2'!E:BQ,14,FALSE)</f>
        <v>0</v>
      </c>
      <c r="DY63">
        <f>VLOOKUP(MID(B63,1,5)*1,'InstTyp-2'!E:BQ,15,FALSE)</f>
        <v>0</v>
      </c>
      <c r="DZ63">
        <f>VLOOKUP(MID(B63,1,5)*1,'InstTyp-2'!E:BQ,16,FALSE)</f>
        <v>0</v>
      </c>
      <c r="EA63">
        <f>VLOOKUP(MID(B63,1,5)*1,'InstTyp-2'!E:BQ,17,FALSE)</f>
        <v>0</v>
      </c>
      <c r="EB63">
        <f>VLOOKUP(MID(B63,1,5)*1,'InstTyp-2'!E:BQ,18,FALSE)</f>
        <v>0</v>
      </c>
      <c r="EC63">
        <f>VLOOKUP(MID(B63,1,5)*1,'InstTyp-2'!E:BQ,19,FALSE)</f>
        <v>0</v>
      </c>
      <c r="ED63">
        <f>VLOOKUP(MID(B63,1,5)*1,'InstTyp-2'!E:BQ,20,FALSE)</f>
        <v>0</v>
      </c>
      <c r="EE63" s="195">
        <f>VLOOKUP(MID(B63,1,5)*1,'Forplejning 2008'!A:C,3,FALSE)</f>
        <v>48692.14</v>
      </c>
      <c r="EF63" t="str">
        <f t="shared" si="0"/>
        <v>35475</v>
      </c>
      <c r="EG63" t="str">
        <f t="shared" si="1"/>
        <v/>
      </c>
      <c r="EH63">
        <f t="shared" si="2"/>
        <v>0</v>
      </c>
      <c r="EI63">
        <f t="shared" si="3"/>
        <v>0</v>
      </c>
      <c r="EJ63" t="e">
        <f>VLOOKUP(B63,Rekruttering!A:F,2,FALSE)</f>
        <v>#N/A</v>
      </c>
      <c r="EK63" t="e">
        <f>VLOOKUP(B63,Rekruttering!A:F,3,FALSE)</f>
        <v>#N/A</v>
      </c>
      <c r="EL63" t="e">
        <f>VLOOKUP(B63,Rekruttering!A:F,4,FALSE)</f>
        <v>#N/A</v>
      </c>
      <c r="EM63" t="e">
        <f>VLOOKUP(B63,Rekruttering!A:F,5,FALSE)</f>
        <v>#N/A</v>
      </c>
      <c r="EN63" t="e">
        <f>VLOOKUP(B63,Rekruttering!A:F,6,FALSE)</f>
        <v>#N/A</v>
      </c>
    </row>
    <row r="64" spans="1:144">
      <c r="A64" s="15" t="str">
        <f>Ama!AE1</f>
        <v>x</v>
      </c>
      <c r="B64" s="21" t="str">
        <f>Ama!AE2</f>
        <v>35475_u</v>
      </c>
      <c r="C64" t="str">
        <f>Ama!AE3</f>
        <v>Børnehaven Mælkevejen</v>
      </c>
      <c r="D64" t="str">
        <f>Ama!AE4</f>
        <v>Amager</v>
      </c>
      <c r="E64" t="str">
        <f>Ama!AE5</f>
        <v>Tycho Brahes Allé 30</v>
      </c>
      <c r="F64">
        <f>Ama!AE6</f>
        <v>2300</v>
      </c>
      <c r="G64" t="str">
        <f>Ama!AE7</f>
        <v>København S</v>
      </c>
      <c r="H64" t="str">
        <f>Ama!AE8</f>
        <v>32 55 66 52</v>
      </c>
      <c r="I64" t="str">
        <f>Ama!AE9</f>
        <v>35475@buf.kk.dk</v>
      </c>
      <c r="J64" t="str">
        <f>Ama!AE10</f>
        <v>Kristina Tranbjerg Kristensen</v>
      </c>
      <c r="K64">
        <f>Ama!AE11</f>
        <v>38875806</v>
      </c>
      <c r="L64">
        <f>Ama!AE12</f>
        <v>0</v>
      </c>
      <c r="M64" t="str">
        <f>Ama!AE13</f>
        <v>35475@buf.kk.dk</v>
      </c>
      <c r="N64" t="str">
        <f>Ama!AE14</f>
        <v>Børnehave</v>
      </c>
      <c r="O64">
        <f>Ama!AE15</f>
        <v>0</v>
      </c>
      <c r="P64">
        <f>Ama!AE16</f>
        <v>0</v>
      </c>
      <c r="Q64">
        <f>Ama!AE17</f>
        <v>41</v>
      </c>
      <c r="R64">
        <f>Ama!AE18</f>
        <v>0</v>
      </c>
      <c r="S64">
        <f>Ama!AE19</f>
        <v>0</v>
      </c>
      <c r="T64">
        <f>Ama!AE20</f>
        <v>0</v>
      </c>
      <c r="U64">
        <f>Ama!AE21</f>
        <v>0</v>
      </c>
      <c r="V64" t="str">
        <f>Ama!AE22</f>
        <v>Nej</v>
      </c>
      <c r="W64">
        <f>Ama!AE23</f>
        <v>0</v>
      </c>
      <c r="X64">
        <f>Ama!AE24</f>
        <v>0</v>
      </c>
      <c r="Y64">
        <f>Ama!AE25</f>
        <v>0</v>
      </c>
      <c r="Z64">
        <f>Ama!AE26</f>
        <v>0</v>
      </c>
      <c r="AA64">
        <f>Ama!AE27</f>
        <v>0</v>
      </c>
      <c r="AB64">
        <f>Ama!AE28</f>
        <v>0</v>
      </c>
      <c r="AC64">
        <f>Ama!AE29</f>
        <v>0</v>
      </c>
      <c r="AD64">
        <f>Ama!AE30</f>
        <v>5</v>
      </c>
      <c r="AE64">
        <f>Ama!AE31</f>
        <v>0</v>
      </c>
      <c r="AF64">
        <f>Ama!AE32</f>
        <v>0</v>
      </c>
      <c r="AG64">
        <f>Ama!AE33</f>
        <v>5</v>
      </c>
      <c r="AH64">
        <f>Ama!AE34</f>
        <v>0</v>
      </c>
      <c r="AI64" s="16">
        <f>Ama!AE35</f>
        <v>0</v>
      </c>
      <c r="AJ64" s="16">
        <f>Ama!AE36</f>
        <v>43256</v>
      </c>
      <c r="AK64">
        <f>Ama!AE37</f>
        <v>0</v>
      </c>
      <c r="AL64">
        <f>Ama!AE38</f>
        <v>0</v>
      </c>
      <c r="AM64">
        <f>Ama!AE39</f>
        <v>0</v>
      </c>
      <c r="AN64">
        <f>Ama!AE40</f>
        <v>0</v>
      </c>
      <c r="AO64">
        <f>Ama!AE41</f>
        <v>0</v>
      </c>
      <c r="AP64">
        <f>Ama!AE42</f>
        <v>0</v>
      </c>
      <c r="AQ64">
        <f>Ama!AE43</f>
        <v>0</v>
      </c>
      <c r="AR64">
        <f>Ama!AE44</f>
        <v>0</v>
      </c>
      <c r="AS64">
        <f>Ama!AE45</f>
        <v>0</v>
      </c>
      <c r="AT64">
        <f>Ama!AE46</f>
        <v>0</v>
      </c>
      <c r="AU64">
        <f>Ama!AE47</f>
        <v>0</v>
      </c>
      <c r="AV64">
        <f>Ama!AE48</f>
        <v>0</v>
      </c>
      <c r="AW64">
        <f>Ama!AE49</f>
        <v>0</v>
      </c>
      <c r="AX64">
        <f>Ama!AE50</f>
        <v>0</v>
      </c>
      <c r="AY64">
        <f>Ama!AE51</f>
        <v>0</v>
      </c>
      <c r="AZ64">
        <f>Ama!AE52</f>
        <v>0</v>
      </c>
      <c r="BA64">
        <f>Ama!AE53</f>
        <v>0</v>
      </c>
      <c r="BB64">
        <f>Ama!AE54</f>
        <v>0</v>
      </c>
      <c r="BC64">
        <f>Ama!AE55</f>
        <v>100</v>
      </c>
      <c r="BD64">
        <f>Ama!AE56</f>
        <v>0</v>
      </c>
      <c r="BE64">
        <f>Ama!AE57</f>
        <v>0</v>
      </c>
      <c r="BF64">
        <f>Ama!AE58</f>
        <v>0</v>
      </c>
      <c r="BG64">
        <f>Ama!AE59</f>
        <v>0</v>
      </c>
      <c r="BH64">
        <f>Ama!AE60</f>
        <v>0</v>
      </c>
      <c r="BI64">
        <f>Ama!AE61</f>
        <v>0</v>
      </c>
      <c r="BJ64">
        <f>Ama!AE62</f>
        <v>0</v>
      </c>
      <c r="BK64">
        <f>Ama!AE63</f>
        <v>0</v>
      </c>
      <c r="BL64">
        <f>Ama!AE64</f>
        <v>0</v>
      </c>
      <c r="BM64">
        <f>Ama!AE65</f>
        <v>0</v>
      </c>
      <c r="BN64">
        <f>Ama!AE66</f>
        <v>0</v>
      </c>
      <c r="BO64">
        <f>Ama!AE67</f>
        <v>0</v>
      </c>
      <c r="BP64">
        <f>Ama!AE68</f>
        <v>0</v>
      </c>
      <c r="BQ64">
        <f>Ama!AE69</f>
        <v>0</v>
      </c>
      <c r="BR64">
        <f>Ama!AE70</f>
        <v>0</v>
      </c>
      <c r="BS64">
        <f>Ama!AE71</f>
        <v>0</v>
      </c>
      <c r="BT64">
        <f>Ama!AE72</f>
        <v>0</v>
      </c>
      <c r="BU64">
        <f>Ama!AE73</f>
        <v>0</v>
      </c>
      <c r="BV64">
        <f>Ama!AE74</f>
        <v>0</v>
      </c>
      <c r="BW64">
        <f>Ama!AE75</f>
        <v>0</v>
      </c>
      <c r="BX64">
        <f>Ama!AE76</f>
        <v>0</v>
      </c>
      <c r="BY64">
        <f>Ama!AE77</f>
        <v>0</v>
      </c>
      <c r="BZ64">
        <f>Ama!AE78</f>
        <v>0</v>
      </c>
      <c r="CA64">
        <f>Ama!AE79</f>
        <v>0</v>
      </c>
      <c r="CB64">
        <f>Ama!AE80</f>
        <v>0</v>
      </c>
      <c r="CC64">
        <f>Ama!AE81</f>
        <v>0</v>
      </c>
      <c r="CD64">
        <f>Ama!AE82</f>
        <v>0</v>
      </c>
      <c r="CE64">
        <f>Ama!AE83</f>
        <v>0</v>
      </c>
      <c r="CF64">
        <f>Ama!AE84</f>
        <v>0</v>
      </c>
      <c r="CG64" t="str">
        <f>Ama!AE85</f>
        <v>Birgitte Glerup</v>
      </c>
      <c r="CH64" s="17">
        <f>Ama!AE86</f>
        <v>0</v>
      </c>
      <c r="CI64">
        <f>Ama!AE87</f>
        <v>0</v>
      </c>
      <c r="CJ64">
        <f>Ama!AE88</f>
        <v>1</v>
      </c>
      <c r="CK64">
        <f>Ama!AE89</f>
        <v>0</v>
      </c>
      <c r="CL64">
        <f>Ama!AE90</f>
        <v>4</v>
      </c>
      <c r="CM64">
        <f>Ama!AE91</f>
        <v>1</v>
      </c>
      <c r="CN64">
        <f>Ama!AE92</f>
        <v>0</v>
      </c>
      <c r="CO64">
        <f>Ama!AE93</f>
        <v>0</v>
      </c>
      <c r="CP64">
        <f>Ama!AE94</f>
        <v>0</v>
      </c>
      <c r="CQ64">
        <f>Ama!AE95</f>
        <v>0</v>
      </c>
      <c r="CR64">
        <f>Ama!AE96</f>
        <v>0</v>
      </c>
      <c r="CS64">
        <f>Ama!AE97</f>
        <v>1</v>
      </c>
      <c r="CT64">
        <f>Ama!AE98</f>
        <v>0</v>
      </c>
      <c r="CU64">
        <f>Ama!AE99</f>
        <v>0</v>
      </c>
      <c r="CV64">
        <f>Ama!AE100</f>
        <v>0</v>
      </c>
      <c r="CW64">
        <f>Ama!AE101</f>
        <v>0</v>
      </c>
      <c r="CX64">
        <f>Ama!AE102</f>
        <v>1</v>
      </c>
      <c r="CY64">
        <f>Ama!AE103</f>
        <v>0</v>
      </c>
      <c r="CZ64">
        <f>Ama!AE104</f>
        <v>0</v>
      </c>
      <c r="DA64">
        <f>Ama!AE105</f>
        <v>0</v>
      </c>
      <c r="DB64">
        <f>Ama!AE106</f>
        <v>0</v>
      </c>
      <c r="DC64">
        <f>Ama!AE107</f>
        <v>0</v>
      </c>
      <c r="DD64">
        <f>Ama!AE108</f>
        <v>0</v>
      </c>
      <c r="DE64">
        <f>Ama!AE109</f>
        <v>5</v>
      </c>
      <c r="DF64" t="str">
        <f>Ama!AE110</f>
        <v>Nej</v>
      </c>
      <c r="DG64">
        <f>Ama!AE111</f>
        <v>0</v>
      </c>
      <c r="DH64" t="str">
        <f>Ama!AE112</f>
        <v>Nej</v>
      </c>
      <c r="DI64" t="str">
        <f>Ama!AE113</f>
        <v>Nej</v>
      </c>
      <c r="DJ64" t="str">
        <f>Ama!AE114</f>
        <v>Nej</v>
      </c>
      <c r="DK64">
        <f>Ama!AE115</f>
        <v>1</v>
      </c>
      <c r="DL64" t="str">
        <f>Ama!AE116</f>
        <v>Ingen plads</v>
      </c>
      <c r="DM64">
        <f>Ama!AE117</f>
        <v>0</v>
      </c>
      <c r="DN64">
        <f>Ama!AE118</f>
        <v>0</v>
      </c>
      <c r="DO64" s="14" t="str">
        <f>VLOOKUP(MID(B64,1,5)*1,InstTyp!A:B,2,FALSE)</f>
        <v>Børnehaver</v>
      </c>
      <c r="DP64" s="14" t="str">
        <f>VLOOKUP(MID(B64,1,5)*1,InstTyp!A:C,3,FALSE)</f>
        <v>Amager</v>
      </c>
      <c r="DQ64">
        <f>VLOOKUP(MID(B64,1,5)*1,'InstTyp-2'!E:BQ,7,FALSE)</f>
        <v>0</v>
      </c>
      <c r="DR64">
        <f>VLOOKUP(MID(B64,1,5)*1,'InstTyp-2'!E:BQ,8,FALSE)</f>
        <v>0</v>
      </c>
      <c r="DS64">
        <f>VLOOKUP(MID(B64,1,5)*1,'InstTyp-2'!E:BQ,9,FALSE)</f>
        <v>41</v>
      </c>
      <c r="DT64">
        <f>VLOOKUP(MID(B64,1,5)*1,'InstTyp-2'!E:BQ,10,FALSE)</f>
        <v>0</v>
      </c>
      <c r="DU64">
        <f>VLOOKUP(MID(B64,1,5)*1,'InstTyp-2'!E:BQ,11,FALSE)</f>
        <v>0</v>
      </c>
      <c r="DV64">
        <f>VLOOKUP(MID(B64,1,5)*1,'InstTyp-2'!E:BQ,12,FALSE)</f>
        <v>0</v>
      </c>
      <c r="DW64">
        <f>VLOOKUP(MID(B64,1,5)*1,'InstTyp-2'!E:BQ,13,FALSE)</f>
        <v>0</v>
      </c>
      <c r="DX64">
        <f>VLOOKUP(MID(B64,1,5)*1,'InstTyp-2'!E:BQ,14,FALSE)</f>
        <v>0</v>
      </c>
      <c r="DY64">
        <f>VLOOKUP(MID(B64,1,5)*1,'InstTyp-2'!E:BQ,15,FALSE)</f>
        <v>0</v>
      </c>
      <c r="DZ64">
        <f>VLOOKUP(MID(B64,1,5)*1,'InstTyp-2'!E:BQ,16,FALSE)</f>
        <v>0</v>
      </c>
      <c r="EA64">
        <f>VLOOKUP(MID(B64,1,5)*1,'InstTyp-2'!E:BQ,17,FALSE)</f>
        <v>0</v>
      </c>
      <c r="EB64">
        <f>VLOOKUP(MID(B64,1,5)*1,'InstTyp-2'!E:BQ,18,FALSE)</f>
        <v>0</v>
      </c>
      <c r="EC64">
        <f>VLOOKUP(MID(B64,1,5)*1,'InstTyp-2'!E:BQ,19,FALSE)</f>
        <v>0</v>
      </c>
      <c r="ED64">
        <f>VLOOKUP(MID(B64,1,5)*1,'InstTyp-2'!E:BQ,20,FALSE)</f>
        <v>0</v>
      </c>
      <c r="EE64" s="195">
        <f>VLOOKUP(MID(B64,1,5)*1,'Forplejning 2008'!A:C,3,FALSE)</f>
        <v>48692.14</v>
      </c>
      <c r="EF64" t="str">
        <f t="shared" si="0"/>
        <v>35475</v>
      </c>
      <c r="EG64" t="str">
        <f t="shared" si="1"/>
        <v>u</v>
      </c>
      <c r="EH64">
        <f t="shared" si="2"/>
        <v>0</v>
      </c>
      <c r="EI64">
        <f t="shared" si="3"/>
        <v>0</v>
      </c>
      <c r="EJ64" t="e">
        <f>VLOOKUP(B64,Rekruttering!A:F,2,FALSE)</f>
        <v>#N/A</v>
      </c>
      <c r="EK64" t="e">
        <f>VLOOKUP(B64,Rekruttering!A:F,3,FALSE)</f>
        <v>#N/A</v>
      </c>
      <c r="EL64" t="e">
        <f>VLOOKUP(B64,Rekruttering!A:F,4,FALSE)</f>
        <v>#N/A</v>
      </c>
      <c r="EM64" t="e">
        <f>VLOOKUP(B64,Rekruttering!A:F,5,FALSE)</f>
        <v>#N/A</v>
      </c>
      <c r="EN64" t="e">
        <f>VLOOKUP(B64,Rekruttering!A:F,6,FALSE)</f>
        <v>#N/A</v>
      </c>
    </row>
    <row r="65" spans="1:144">
      <c r="A65" s="15" t="str">
        <f>Ama!AF1</f>
        <v>x</v>
      </c>
      <c r="B65" s="21">
        <f>Ama!AF2</f>
        <v>35526</v>
      </c>
      <c r="C65" t="str">
        <f>Ama!AF3</f>
        <v>Den integrerede institution Krudtuglen</v>
      </c>
      <c r="D65" t="str">
        <f>Ama!AF4</f>
        <v>Amager</v>
      </c>
      <c r="E65" t="str">
        <f>Ama!AF5</f>
        <v>Artillerivej 71A</v>
      </c>
      <c r="F65">
        <f>Ama!AF6</f>
        <v>2300</v>
      </c>
      <c r="G65" t="str">
        <f>Ama!AF7</f>
        <v>København S</v>
      </c>
      <c r="H65" t="str">
        <f>Ama!AF8</f>
        <v>32 57 27 29</v>
      </c>
      <c r="I65" t="str">
        <f>Ama!AF9</f>
        <v>35526@buf.kk.dk</v>
      </c>
      <c r="J65" t="str">
        <f>Ama!AF10</f>
        <v>Pia Lykke Pedersen</v>
      </c>
      <c r="K65">
        <f>Ama!AF11</f>
        <v>32961107</v>
      </c>
      <c r="L65">
        <f>Ama!AF12</f>
        <v>0</v>
      </c>
      <c r="M65" t="str">
        <f>Ama!AF13</f>
        <v>35526@buf.kk.dk</v>
      </c>
      <c r="N65" t="str">
        <f>Ama!AF14</f>
        <v>Børnehave</v>
      </c>
      <c r="O65">
        <f>Ama!AF15</f>
        <v>0</v>
      </c>
      <c r="P65">
        <f>Ama!AF16</f>
        <v>0</v>
      </c>
      <c r="Q65">
        <f>Ama!AF17</f>
        <v>33</v>
      </c>
      <c r="R65">
        <f>Ama!AF18</f>
        <v>0</v>
      </c>
      <c r="S65">
        <f>Ama!AF19</f>
        <v>0</v>
      </c>
      <c r="T65">
        <f>Ama!AF20</f>
        <v>0</v>
      </c>
      <c r="U65">
        <f>Ama!AF21</f>
        <v>0</v>
      </c>
      <c r="V65" t="str">
        <f>Ama!AF22</f>
        <v>Nej</v>
      </c>
      <c r="W65">
        <f>Ama!AF23</f>
        <v>0</v>
      </c>
      <c r="X65">
        <f>Ama!AF24</f>
        <v>0</v>
      </c>
      <c r="Y65">
        <f>Ama!AF25</f>
        <v>0</v>
      </c>
      <c r="Z65">
        <f>Ama!AF26</f>
        <v>0</v>
      </c>
      <c r="AA65">
        <f>Ama!AF27</f>
        <v>0</v>
      </c>
      <c r="AB65">
        <f>Ama!AF28</f>
        <v>0</v>
      </c>
      <c r="AC65">
        <f>Ama!AF29</f>
        <v>0</v>
      </c>
      <c r="AD65">
        <f>Ama!AF30</f>
        <v>5</v>
      </c>
      <c r="AE65">
        <f>Ama!AF31</f>
        <v>0</v>
      </c>
      <c r="AF65">
        <f>Ama!AF32</f>
        <v>0</v>
      </c>
      <c r="AG65">
        <f>Ama!AF33</f>
        <v>5</v>
      </c>
      <c r="AH65">
        <f>Ama!AF34</f>
        <v>0</v>
      </c>
      <c r="AI65" s="16">
        <f>Ama!AF35</f>
        <v>0</v>
      </c>
      <c r="AJ65" s="16">
        <f>Ama!AF36</f>
        <v>40000</v>
      </c>
      <c r="AK65">
        <f>Ama!AF37</f>
        <v>0</v>
      </c>
      <c r="AL65">
        <f>Ama!AF38</f>
        <v>0</v>
      </c>
      <c r="AM65">
        <f>Ama!AF39</f>
        <v>0</v>
      </c>
      <c r="AN65">
        <f>Ama!AF40</f>
        <v>0</v>
      </c>
      <c r="AO65">
        <f>Ama!AF41</f>
        <v>0</v>
      </c>
      <c r="AP65">
        <f>Ama!AF42</f>
        <v>0</v>
      </c>
      <c r="AQ65">
        <f>Ama!AF43</f>
        <v>0</v>
      </c>
      <c r="AR65">
        <f>Ama!AF44</f>
        <v>0</v>
      </c>
      <c r="AS65">
        <f>Ama!AF45</f>
        <v>0</v>
      </c>
      <c r="AT65">
        <f>Ama!AF46</f>
        <v>0</v>
      </c>
      <c r="AU65">
        <f>Ama!AF47</f>
        <v>0</v>
      </c>
      <c r="AV65">
        <f>Ama!AF48</f>
        <v>0</v>
      </c>
      <c r="AW65">
        <f>Ama!AF49</f>
        <v>0</v>
      </c>
      <c r="AX65">
        <f>Ama!AF50</f>
        <v>0</v>
      </c>
      <c r="AY65">
        <f>Ama!AF51</f>
        <v>0</v>
      </c>
      <c r="AZ65">
        <f>Ama!AF52</f>
        <v>0</v>
      </c>
      <c r="BA65">
        <f>Ama!AF53</f>
        <v>0</v>
      </c>
      <c r="BB65">
        <f>Ama!AF54</f>
        <v>0</v>
      </c>
      <c r="BC65">
        <f>Ama!AF55</f>
        <v>20</v>
      </c>
      <c r="BD65">
        <f>Ama!AF56</f>
        <v>0</v>
      </c>
      <c r="BE65">
        <f>Ama!AF57</f>
        <v>1</v>
      </c>
      <c r="BF65" t="str">
        <f>Ama!AF58</f>
        <v>Ja</v>
      </c>
      <c r="BG65" t="str">
        <f>Ama!AF59</f>
        <v>Nej</v>
      </c>
      <c r="BH65" t="str">
        <f>Ama!AF60</f>
        <v>Ja</v>
      </c>
      <c r="BI65" t="str">
        <f>Ama!AF61</f>
        <v>Ja</v>
      </c>
      <c r="BJ65">
        <f>Ama!AF62</f>
        <v>0</v>
      </c>
      <c r="BK65" t="str">
        <f>Ama!AF63</f>
        <v>Ja</v>
      </c>
      <c r="BL65">
        <f>Ama!AF64</f>
        <v>0</v>
      </c>
      <c r="BM65" t="str">
        <f>Ama!AF65</f>
        <v>Ja</v>
      </c>
      <c r="BN65">
        <f>Ama!AF66</f>
        <v>0</v>
      </c>
      <c r="BO65" t="str">
        <f>Ama!AF67</f>
        <v>Ja</v>
      </c>
      <c r="BP65" t="str">
        <f>Ama!AF68</f>
        <v>Vil gerne have hjælp</v>
      </c>
      <c r="BQ65">
        <f>Ama!AF69</f>
        <v>0</v>
      </c>
      <c r="BR65" t="str">
        <f>Ama!AF70</f>
        <v>produktionskøkken</v>
      </c>
      <c r="BS65" t="str">
        <f>Ama!AF71</f>
        <v>Nej</v>
      </c>
      <c r="BT65" t="str">
        <f>Ama!AF72</f>
        <v>Mindre</v>
      </c>
      <c r="BU65" t="str">
        <f>Ama!AF73</f>
        <v>Mindre</v>
      </c>
      <c r="BV65">
        <f>Ama!AF74</f>
        <v>0</v>
      </c>
      <c r="BW65" t="str">
        <f>Ama!AF75</f>
        <v>Helt køleskab, nyt komfur, evt. en fryser, en røremaskine, foodprocessor</v>
      </c>
      <c r="BX65">
        <f>Ama!AF76</f>
        <v>0</v>
      </c>
      <c r="BY65">
        <f>Ama!AF77</f>
        <v>0</v>
      </c>
      <c r="BZ65">
        <f>Ama!AF78</f>
        <v>0</v>
      </c>
      <c r="CA65">
        <f>Ama!AF79</f>
        <v>0</v>
      </c>
      <c r="CB65">
        <f>Ama!AF80</f>
        <v>0</v>
      </c>
      <c r="CC65">
        <f>Ama!AF81</f>
        <v>0</v>
      </c>
      <c r="CD65">
        <f>Ama!AF82</f>
        <v>0</v>
      </c>
      <c r="CE65">
        <f>Ama!AF83</f>
        <v>0</v>
      </c>
      <c r="CF65">
        <f>Ama!AF84</f>
        <v>0</v>
      </c>
      <c r="CG65" t="str">
        <f>Ama!AF85</f>
        <v>Cathrine / Nanna</v>
      </c>
      <c r="CH65" s="17">
        <f>Ama!AF86</f>
        <v>0</v>
      </c>
      <c r="CI65">
        <f>Ama!AF87</f>
        <v>0</v>
      </c>
      <c r="CJ65">
        <f>Ama!AF88</f>
        <v>1</v>
      </c>
      <c r="CK65">
        <f>Ama!AF89</f>
        <v>0</v>
      </c>
      <c r="CL65">
        <f>Ama!AF90</f>
        <v>0</v>
      </c>
      <c r="CM65">
        <f>Ama!AF91</f>
        <v>0</v>
      </c>
      <c r="CN65">
        <f>Ama!AF92</f>
        <v>1</v>
      </c>
      <c r="CO65">
        <f>Ama!AF93</f>
        <v>0</v>
      </c>
      <c r="CP65">
        <f>Ama!AF94</f>
        <v>0</v>
      </c>
      <c r="CQ65">
        <f>Ama!AF95</f>
        <v>0</v>
      </c>
      <c r="CR65">
        <f>Ama!AF96</f>
        <v>1</v>
      </c>
      <c r="CS65">
        <f>Ama!AF97</f>
        <v>0</v>
      </c>
      <c r="CT65">
        <f>Ama!AF98</f>
        <v>0</v>
      </c>
      <c r="CU65">
        <f>Ama!AF99</f>
        <v>0</v>
      </c>
      <c r="CV65">
        <f>Ama!AF100</f>
        <v>0</v>
      </c>
      <c r="CW65">
        <f>Ama!AF101</f>
        <v>0</v>
      </c>
      <c r="CX65">
        <f>Ama!AF102</f>
        <v>1</v>
      </c>
      <c r="CY65">
        <f>Ama!AF103</f>
        <v>0</v>
      </c>
      <c r="CZ65">
        <f>Ama!AF104</f>
        <v>0</v>
      </c>
      <c r="DA65">
        <f>Ama!AF105</f>
        <v>0</v>
      </c>
      <c r="DB65">
        <f>Ama!AF106</f>
        <v>1</v>
      </c>
      <c r="DC65">
        <f>Ama!AF107</f>
        <v>20</v>
      </c>
      <c r="DD65" t="str">
        <f>Ama!AF108</f>
        <v>Miele</v>
      </c>
      <c r="DE65">
        <f>Ama!AF109</f>
        <v>3</v>
      </c>
      <c r="DF65" t="str">
        <f>Ama!AF110</f>
        <v>Nej</v>
      </c>
      <c r="DG65">
        <f>Ama!AF111</f>
        <v>0</v>
      </c>
      <c r="DH65" t="str">
        <f>Ama!AF112</f>
        <v>Nej</v>
      </c>
      <c r="DI65" t="str">
        <f>Ama!AF113</f>
        <v>Nej</v>
      </c>
      <c r="DJ65" t="str">
        <f>Ama!AF114</f>
        <v>Nej</v>
      </c>
      <c r="DK65">
        <f>Ama!AF115</f>
        <v>2</v>
      </c>
      <c r="DL65" t="str">
        <f>Ama!AF116</f>
        <v>Begrænset</v>
      </c>
      <c r="DM65" t="str">
        <f>Ama!AF117</f>
        <v>(2 ½ vask) 
et lille rum er delvist i brug til lager</v>
      </c>
      <c r="DN65">
        <f>Ama!AF118</f>
        <v>0</v>
      </c>
      <c r="DO65" s="14" t="str">
        <f>VLOOKUP(MID(B65,1,5)*1,InstTyp!A:B,2,FALSE)</f>
        <v xml:space="preserve">Integrerede </v>
      </c>
      <c r="DP65" s="14" t="str">
        <f>VLOOKUP(MID(B65,1,5)*1,InstTyp!A:C,3,FALSE)</f>
        <v>Amager</v>
      </c>
      <c r="DQ65">
        <f>VLOOKUP(MID(B65,1,5)*1,'InstTyp-2'!E:BQ,7,FALSE)</f>
        <v>0</v>
      </c>
      <c r="DR65">
        <f>VLOOKUP(MID(B65,1,5)*1,'InstTyp-2'!E:BQ,8,FALSE)</f>
        <v>0</v>
      </c>
      <c r="DS65">
        <f>VLOOKUP(MID(B65,1,5)*1,'InstTyp-2'!E:BQ,9,FALSE)</f>
        <v>31</v>
      </c>
      <c r="DT65">
        <f>VLOOKUP(MID(B65,1,5)*1,'InstTyp-2'!E:BQ,10,FALSE)</f>
        <v>70</v>
      </c>
      <c r="DU65">
        <f>VLOOKUP(MID(B65,1,5)*1,'InstTyp-2'!E:BQ,11,FALSE)</f>
        <v>0</v>
      </c>
      <c r="DV65">
        <f>VLOOKUP(MID(B65,1,5)*1,'InstTyp-2'!E:BQ,12,FALSE)</f>
        <v>0</v>
      </c>
      <c r="DW65">
        <f>VLOOKUP(MID(B65,1,5)*1,'InstTyp-2'!E:BQ,13,FALSE)</f>
        <v>0</v>
      </c>
      <c r="DX65">
        <f>VLOOKUP(MID(B65,1,5)*1,'InstTyp-2'!E:BQ,14,FALSE)</f>
        <v>0</v>
      </c>
      <c r="DY65">
        <f>VLOOKUP(MID(B65,1,5)*1,'InstTyp-2'!E:BQ,15,FALSE)</f>
        <v>0</v>
      </c>
      <c r="DZ65">
        <f>VLOOKUP(MID(B65,1,5)*1,'InstTyp-2'!E:BQ,16,FALSE)</f>
        <v>0</v>
      </c>
      <c r="EA65">
        <f>VLOOKUP(MID(B65,1,5)*1,'InstTyp-2'!E:BQ,17,FALSE)</f>
        <v>0</v>
      </c>
      <c r="EB65">
        <f>VLOOKUP(MID(B65,1,5)*1,'InstTyp-2'!E:BQ,18,FALSE)</f>
        <v>0</v>
      </c>
      <c r="EC65">
        <f>VLOOKUP(MID(B65,1,5)*1,'InstTyp-2'!E:BQ,19,FALSE)</f>
        <v>0</v>
      </c>
      <c r="ED65">
        <f>VLOOKUP(MID(B65,1,5)*1,'InstTyp-2'!E:BQ,20,FALSE)</f>
        <v>0</v>
      </c>
      <c r="EE65" s="195">
        <f>VLOOKUP(MID(B65,1,5)*1,'Forplejning 2008'!A:C,3,FALSE)</f>
        <v>89448.27</v>
      </c>
      <c r="EF65" t="str">
        <f t="shared" si="0"/>
        <v>35526</v>
      </c>
      <c r="EG65" t="str">
        <f t="shared" si="1"/>
        <v/>
      </c>
      <c r="EH65">
        <f t="shared" si="2"/>
        <v>0</v>
      </c>
      <c r="EI65">
        <f t="shared" si="3"/>
        <v>70</v>
      </c>
      <c r="EJ65" t="e">
        <f>VLOOKUP(B65,Rekruttering!A:F,2,FALSE)</f>
        <v>#N/A</v>
      </c>
      <c r="EK65" t="e">
        <f>VLOOKUP(B65,Rekruttering!A:F,3,FALSE)</f>
        <v>#N/A</v>
      </c>
      <c r="EL65" t="e">
        <f>VLOOKUP(B65,Rekruttering!A:F,4,FALSE)</f>
        <v>#N/A</v>
      </c>
      <c r="EM65" t="e">
        <f>VLOOKUP(B65,Rekruttering!A:F,5,FALSE)</f>
        <v>#N/A</v>
      </c>
      <c r="EN65" t="e">
        <f>VLOOKUP(B65,Rekruttering!A:F,6,FALSE)</f>
        <v>#N/A</v>
      </c>
    </row>
    <row r="66" spans="1:144">
      <c r="A66" s="15" t="str">
        <f>Ama!AG1</f>
        <v>x</v>
      </c>
      <c r="B66" s="21" t="str">
        <f>Ama!AG2</f>
        <v>35526_u</v>
      </c>
      <c r="C66" t="str">
        <f>Ama!AG3</f>
        <v>Den integrerede institution Krudtuglen</v>
      </c>
      <c r="D66" t="str">
        <f>Ama!AG4</f>
        <v>Amager</v>
      </c>
      <c r="E66" t="str">
        <f>Ama!AG5</f>
        <v>Artillerivej 71A</v>
      </c>
      <c r="F66">
        <f>Ama!AG6</f>
        <v>2300</v>
      </c>
      <c r="G66" t="str">
        <f>Ama!AG7</f>
        <v>København S</v>
      </c>
      <c r="H66" t="str">
        <f>Ama!AG8</f>
        <v>32 57 27 29</v>
      </c>
      <c r="I66" t="str">
        <f>Ama!AG9</f>
        <v>35526@buf.kk.dk</v>
      </c>
      <c r="J66" t="str">
        <f>Ama!AG10</f>
        <v>Pia Lykke Pedersen</v>
      </c>
      <c r="K66">
        <f>Ama!AG11</f>
        <v>32961107</v>
      </c>
      <c r="L66">
        <f>Ama!AG12</f>
        <v>0</v>
      </c>
      <c r="M66" t="str">
        <f>Ama!AG13</f>
        <v>35526@buf.kk.dk</v>
      </c>
      <c r="N66" t="str">
        <f>Ama!AG14</f>
        <v>Børnehave</v>
      </c>
      <c r="O66">
        <f>Ama!AG15</f>
        <v>0</v>
      </c>
      <c r="P66">
        <f>Ama!AG16</f>
        <v>0</v>
      </c>
      <c r="Q66">
        <f>Ama!AG17</f>
        <v>31</v>
      </c>
      <c r="R66">
        <f>Ama!AG18</f>
        <v>70</v>
      </c>
      <c r="S66">
        <f>Ama!AG19</f>
        <v>0</v>
      </c>
      <c r="T66">
        <f>Ama!AG20</f>
        <v>0</v>
      </c>
      <c r="U66">
        <f>Ama!AG21</f>
        <v>0</v>
      </c>
      <c r="V66">
        <f>Ama!AG22</f>
        <v>0</v>
      </c>
      <c r="W66">
        <f>Ama!AG23</f>
        <v>0</v>
      </c>
      <c r="X66">
        <f>Ama!AG24</f>
        <v>0</v>
      </c>
      <c r="Y66">
        <f>Ama!AG25</f>
        <v>0</v>
      </c>
      <c r="Z66">
        <f>Ama!AG26</f>
        <v>0</v>
      </c>
      <c r="AA66">
        <f>Ama!AG27</f>
        <v>0</v>
      </c>
      <c r="AB66">
        <f>Ama!AG28</f>
        <v>0</v>
      </c>
      <c r="AC66">
        <f>Ama!AG29</f>
        <v>0</v>
      </c>
      <c r="AD66">
        <f>Ama!AG30</f>
        <v>5</v>
      </c>
      <c r="AE66">
        <f>Ama!AG31</f>
        <v>0</v>
      </c>
      <c r="AF66">
        <f>Ama!AG32</f>
        <v>0</v>
      </c>
      <c r="AG66">
        <f>Ama!AG33</f>
        <v>5</v>
      </c>
      <c r="AH66">
        <f>Ama!AG34</f>
        <v>0</v>
      </c>
      <c r="AI66" s="16">
        <f>Ama!AG35</f>
        <v>0</v>
      </c>
      <c r="AJ66">
        <f>Ama!AG36</f>
        <v>40000</v>
      </c>
      <c r="AK66">
        <f>Ama!AG37</f>
        <v>0</v>
      </c>
      <c r="AL66">
        <f>Ama!AG38</f>
        <v>0</v>
      </c>
      <c r="AM66">
        <f>Ama!AG39</f>
        <v>0</v>
      </c>
      <c r="AN66">
        <f>Ama!AG40</f>
        <v>0</v>
      </c>
      <c r="AO66">
        <f>Ama!AG41</f>
        <v>0</v>
      </c>
      <c r="AP66">
        <f>Ama!AG42</f>
        <v>0</v>
      </c>
      <c r="AQ66">
        <f>Ama!AG43</f>
        <v>0</v>
      </c>
      <c r="AR66">
        <f>Ama!AG44</f>
        <v>0</v>
      </c>
      <c r="AS66">
        <f>Ama!AG45</f>
        <v>0</v>
      </c>
      <c r="AT66">
        <f>Ama!AG46</f>
        <v>0</v>
      </c>
      <c r="AU66">
        <f>Ama!AG47</f>
        <v>0</v>
      </c>
      <c r="AV66">
        <f>Ama!AG48</f>
        <v>0</v>
      </c>
      <c r="AW66">
        <f>Ama!AG49</f>
        <v>0</v>
      </c>
      <c r="AX66">
        <f>Ama!AG50</f>
        <v>0</v>
      </c>
      <c r="AY66">
        <f>Ama!AG51</f>
        <v>0</v>
      </c>
      <c r="AZ66">
        <f>Ama!AG52</f>
        <v>0</v>
      </c>
      <c r="BA66">
        <f>Ama!AG53</f>
        <v>0</v>
      </c>
      <c r="BB66">
        <f>Ama!AG54</f>
        <v>0</v>
      </c>
      <c r="BC66">
        <f>Ama!AG55</f>
        <v>20</v>
      </c>
      <c r="BD66">
        <f>Ama!AG56</f>
        <v>0</v>
      </c>
      <c r="BE66">
        <f>Ama!AG57</f>
        <v>2</v>
      </c>
      <c r="BF66" t="str">
        <f>Ama!AG58</f>
        <v>Nej</v>
      </c>
      <c r="BG66" t="str">
        <f>Ama!AG59</f>
        <v>Nej</v>
      </c>
      <c r="BH66" t="str">
        <f>Ama!AG60</f>
        <v>Ja</v>
      </c>
      <c r="BI66" t="str">
        <f>Ama!AG61</f>
        <v>Ja</v>
      </c>
      <c r="BJ66">
        <f>Ama!AG62</f>
        <v>0</v>
      </c>
      <c r="BK66" t="str">
        <f>Ama!AG63</f>
        <v>Ja</v>
      </c>
      <c r="BL66">
        <f>Ama!AG64</f>
        <v>0</v>
      </c>
      <c r="BM66" t="str">
        <f>Ama!AG65</f>
        <v>Ja</v>
      </c>
      <c r="BN66">
        <f>Ama!AG66</f>
        <v>0</v>
      </c>
      <c r="BO66" t="str">
        <f>Ama!AG67</f>
        <v>Ja</v>
      </c>
      <c r="BP66">
        <f>Ama!AG68</f>
        <v>0</v>
      </c>
      <c r="BQ66">
        <f>Ama!AG69</f>
        <v>0</v>
      </c>
      <c r="BR66" t="str">
        <f>Ama!AG70</f>
        <v>produktionskøkken</v>
      </c>
      <c r="BS66">
        <f>Ama!AG71</f>
        <v>0</v>
      </c>
      <c r="BT66">
        <f>Ama!AG72</f>
        <v>0</v>
      </c>
      <c r="BU66">
        <f>Ama!AG73</f>
        <v>0</v>
      </c>
      <c r="BV66">
        <f>Ama!AG74</f>
        <v>0</v>
      </c>
      <c r="BW66">
        <f>Ama!AG75</f>
        <v>0</v>
      </c>
      <c r="BX66">
        <f>Ama!AG76</f>
        <v>0</v>
      </c>
      <c r="BY66">
        <f>Ama!AG77</f>
        <v>0</v>
      </c>
      <c r="BZ66">
        <f>Ama!AG78</f>
        <v>0</v>
      </c>
      <c r="CA66">
        <f>Ama!AG79</f>
        <v>0</v>
      </c>
      <c r="CB66">
        <f>Ama!AG80</f>
        <v>0</v>
      </c>
      <c r="CC66">
        <f>Ama!AG81</f>
        <v>0</v>
      </c>
      <c r="CD66">
        <f>Ama!AG82</f>
        <v>0</v>
      </c>
      <c r="CE66">
        <f>Ama!AG83</f>
        <v>0</v>
      </c>
      <c r="CF66">
        <f>Ama!AG84</f>
        <v>0</v>
      </c>
      <c r="CG66" s="18" t="str">
        <f>Ama!AG85</f>
        <v>Lone Voss</v>
      </c>
      <c r="CH66" s="18">
        <f>Ama!AG86</f>
        <v>0</v>
      </c>
      <c r="CI66">
        <f>Ama!AG87</f>
        <v>0</v>
      </c>
      <c r="CJ66">
        <f>Ama!AG88</f>
        <v>1</v>
      </c>
      <c r="CK66">
        <f>Ama!AG89</f>
        <v>0</v>
      </c>
      <c r="CL66">
        <f>Ama!AG90</f>
        <v>4</v>
      </c>
      <c r="CM66">
        <f>Ama!AG91</f>
        <v>1</v>
      </c>
      <c r="CN66">
        <f>Ama!AG92</f>
        <v>0</v>
      </c>
      <c r="CO66">
        <f>Ama!AG93</f>
        <v>0</v>
      </c>
      <c r="CP66">
        <f>Ama!AG94</f>
        <v>0</v>
      </c>
      <c r="CQ66">
        <f>Ama!AG95</f>
        <v>0</v>
      </c>
      <c r="CR66">
        <f>Ama!AG96</f>
        <v>0</v>
      </c>
      <c r="CS66">
        <f>Ama!AG97</f>
        <v>1</v>
      </c>
      <c r="CT66">
        <f>Ama!AG98</f>
        <v>0</v>
      </c>
      <c r="CU66">
        <f>Ama!AG99</f>
        <v>0</v>
      </c>
      <c r="CV66">
        <f>Ama!AG100</f>
        <v>0</v>
      </c>
      <c r="CW66">
        <f>Ama!AG101</f>
        <v>0</v>
      </c>
      <c r="CX66">
        <f>Ama!AG102</f>
        <v>1</v>
      </c>
      <c r="CY66">
        <f>Ama!AG103</f>
        <v>0</v>
      </c>
      <c r="CZ66">
        <f>Ama!AG104</f>
        <v>0</v>
      </c>
      <c r="DA66">
        <f>Ama!AG105</f>
        <v>0</v>
      </c>
      <c r="DB66">
        <f>Ama!AG106</f>
        <v>1</v>
      </c>
      <c r="DC66">
        <f>Ama!AG107</f>
        <v>0</v>
      </c>
      <c r="DD66" t="str">
        <f>Ama!AG108</f>
        <v>husholdningsmaskine</v>
      </c>
      <c r="DE66">
        <f>Ama!AG109</f>
        <v>4</v>
      </c>
      <c r="DF66" t="str">
        <f>Ama!AG110</f>
        <v>Nej</v>
      </c>
      <c r="DG66">
        <f>Ama!AG111</f>
        <v>0</v>
      </c>
      <c r="DH66" t="str">
        <f>Ama!AG112</f>
        <v>Nej</v>
      </c>
      <c r="DI66" t="str">
        <f>Ama!AG113</f>
        <v>Nej</v>
      </c>
      <c r="DJ66" t="str">
        <f>Ama!AG114</f>
        <v>Nej</v>
      </c>
      <c r="DK66">
        <f>Ama!AG115</f>
        <v>2</v>
      </c>
      <c r="DL66" t="str">
        <f>Ama!AG116</f>
        <v>God plads</v>
      </c>
      <c r="DM66">
        <f>Ama!AG117</f>
        <v>0</v>
      </c>
      <c r="DN66">
        <f>Ama!AG118</f>
        <v>0</v>
      </c>
      <c r="DO66" s="14" t="str">
        <f>VLOOKUP(MID(B66,1,5)*1,InstTyp!A:B,2,FALSE)</f>
        <v xml:space="preserve">Integrerede </v>
      </c>
      <c r="DP66" s="14" t="str">
        <f>VLOOKUP(MID(B66,1,5)*1,InstTyp!A:C,3,FALSE)</f>
        <v>Amager</v>
      </c>
      <c r="DQ66">
        <f>VLOOKUP(MID(B66,1,5)*1,'InstTyp-2'!E:BQ,7,FALSE)</f>
        <v>0</v>
      </c>
      <c r="DR66">
        <f>VLOOKUP(MID(B66,1,5)*1,'InstTyp-2'!E:BQ,8,FALSE)</f>
        <v>0</v>
      </c>
      <c r="DS66">
        <f>VLOOKUP(MID(B66,1,5)*1,'InstTyp-2'!E:BQ,9,FALSE)</f>
        <v>31</v>
      </c>
      <c r="DT66">
        <f>VLOOKUP(MID(B66,1,5)*1,'InstTyp-2'!E:BQ,10,FALSE)</f>
        <v>70</v>
      </c>
      <c r="DU66">
        <f>VLOOKUP(MID(B66,1,5)*1,'InstTyp-2'!E:BQ,11,FALSE)</f>
        <v>0</v>
      </c>
      <c r="DV66">
        <f>VLOOKUP(MID(B66,1,5)*1,'InstTyp-2'!E:BQ,12,FALSE)</f>
        <v>0</v>
      </c>
      <c r="DW66">
        <f>VLOOKUP(MID(B66,1,5)*1,'InstTyp-2'!E:BQ,13,FALSE)</f>
        <v>0</v>
      </c>
      <c r="DX66">
        <f>VLOOKUP(MID(B66,1,5)*1,'InstTyp-2'!E:BQ,14,FALSE)</f>
        <v>0</v>
      </c>
      <c r="DY66">
        <f>VLOOKUP(MID(B66,1,5)*1,'InstTyp-2'!E:BQ,15,FALSE)</f>
        <v>0</v>
      </c>
      <c r="DZ66">
        <f>VLOOKUP(MID(B66,1,5)*1,'InstTyp-2'!E:BQ,16,FALSE)</f>
        <v>0</v>
      </c>
      <c r="EA66">
        <f>VLOOKUP(MID(B66,1,5)*1,'InstTyp-2'!E:BQ,17,FALSE)</f>
        <v>0</v>
      </c>
      <c r="EB66">
        <f>VLOOKUP(MID(B66,1,5)*1,'InstTyp-2'!E:BQ,18,FALSE)</f>
        <v>0</v>
      </c>
      <c r="EC66">
        <f>VLOOKUP(MID(B66,1,5)*1,'InstTyp-2'!E:BQ,19,FALSE)</f>
        <v>0</v>
      </c>
      <c r="ED66">
        <f>VLOOKUP(MID(B66,1,5)*1,'InstTyp-2'!E:BQ,20,FALSE)</f>
        <v>0</v>
      </c>
      <c r="EE66" s="195">
        <f>VLOOKUP(MID(B66,1,5)*1,'Forplejning 2008'!A:C,3,FALSE)</f>
        <v>89448.27</v>
      </c>
      <c r="EF66" t="str">
        <f t="shared" ref="EF66:EF129" si="4">MID(B66,1,5)</f>
        <v>35526</v>
      </c>
      <c r="EG66" t="str">
        <f t="shared" ref="EG66:EG129" si="5">MID(B66,7,1)</f>
        <v>u</v>
      </c>
      <c r="EH66">
        <f t="shared" ref="EH66:EH129" si="6">SUM(DX66:ED66)</f>
        <v>0</v>
      </c>
      <c r="EI66">
        <f t="shared" si="3"/>
        <v>70</v>
      </c>
      <c r="EJ66" t="e">
        <f>VLOOKUP(B66,Rekruttering!A:F,2,FALSE)</f>
        <v>#N/A</v>
      </c>
      <c r="EK66" t="e">
        <f>VLOOKUP(B66,Rekruttering!A:F,3,FALSE)</f>
        <v>#N/A</v>
      </c>
      <c r="EL66" t="e">
        <f>VLOOKUP(B66,Rekruttering!A:F,4,FALSE)</f>
        <v>#N/A</v>
      </c>
      <c r="EM66" t="e">
        <f>VLOOKUP(B66,Rekruttering!A:F,5,FALSE)</f>
        <v>#N/A</v>
      </c>
      <c r="EN66" t="e">
        <f>VLOOKUP(B66,Rekruttering!A:F,6,FALSE)</f>
        <v>#N/A</v>
      </c>
    </row>
    <row r="67" spans="1:144">
      <c r="A67" s="14" t="str">
        <f>Ama!AK1</f>
        <v>x</v>
      </c>
      <c r="B67" s="21">
        <f>Ama!AK2</f>
        <v>35552</v>
      </c>
      <c r="C67" t="str">
        <f>Ama!AK3</f>
        <v>Bryggehuset</v>
      </c>
      <c r="D67" t="str">
        <f>Ama!AK4</f>
        <v>Amager</v>
      </c>
      <c r="E67" t="str">
        <f>Ama!AK5</f>
        <v>Artillerivej 71D</v>
      </c>
      <c r="F67">
        <f>Ama!AK6</f>
        <v>2300</v>
      </c>
      <c r="G67" t="str">
        <f>Ama!AK7</f>
        <v>København S</v>
      </c>
      <c r="H67" t="str">
        <f>Ama!AK8</f>
        <v>32 54 19 49</v>
      </c>
      <c r="I67" t="str">
        <f>Ama!AK9</f>
        <v>35552@buf.kk.dk</v>
      </c>
      <c r="J67" t="str">
        <f>Ama!AK10</f>
        <v>Eva Hallberg</v>
      </c>
      <c r="K67">
        <f>Ama!AK11</f>
        <v>32582568</v>
      </c>
      <c r="L67">
        <f>Ama!AK12</f>
        <v>0</v>
      </c>
      <c r="M67" t="str">
        <f>Ama!AK13</f>
        <v>35552@buf.kk.dk</v>
      </c>
      <c r="N67" t="str">
        <f>Ama!AK14</f>
        <v>Børnehave</v>
      </c>
      <c r="O67">
        <f>Ama!AK15</f>
        <v>0</v>
      </c>
      <c r="P67">
        <f>Ama!AK16</f>
        <v>0</v>
      </c>
      <c r="Q67">
        <f>Ama!AK17</f>
        <v>42</v>
      </c>
      <c r="R67">
        <f>Ama!AK18</f>
        <v>44</v>
      </c>
      <c r="S67">
        <f>Ama!AK19</f>
        <v>0</v>
      </c>
      <c r="T67">
        <f>Ama!AK20</f>
        <v>0</v>
      </c>
      <c r="U67">
        <f>Ama!AK21</f>
        <v>0</v>
      </c>
      <c r="V67" t="str">
        <f>Ama!AK22</f>
        <v>Ja</v>
      </c>
      <c r="W67">
        <f>Ama!AK23</f>
        <v>2</v>
      </c>
      <c r="X67">
        <f>Ama!AK24</f>
        <v>0</v>
      </c>
      <c r="Y67">
        <f>Ama!AK25</f>
        <v>0</v>
      </c>
      <c r="Z67">
        <f>Ama!AK26</f>
        <v>0</v>
      </c>
      <c r="AA67">
        <f>Ama!AK27</f>
        <v>0</v>
      </c>
      <c r="AB67">
        <f>Ama!AK28</f>
        <v>0</v>
      </c>
      <c r="AC67">
        <f>Ama!AK29</f>
        <v>0</v>
      </c>
      <c r="AD67">
        <f>Ama!AK30</f>
        <v>5</v>
      </c>
      <c r="AE67">
        <f>Ama!AK31</f>
        <v>0</v>
      </c>
      <c r="AF67">
        <f>Ama!AK32</f>
        <v>0</v>
      </c>
      <c r="AG67">
        <f>Ama!AK33</f>
        <v>5</v>
      </c>
      <c r="AH67">
        <f>Ama!AK34</f>
        <v>0</v>
      </c>
      <c r="AI67" s="16">
        <f>Ama!AK35</f>
        <v>0</v>
      </c>
      <c r="AJ67">
        <f>Ama!AK36</f>
        <v>35000</v>
      </c>
      <c r="AK67">
        <f>Ama!AK37</f>
        <v>0</v>
      </c>
      <c r="AL67">
        <f>Ama!AK38</f>
        <v>0</v>
      </c>
      <c r="AM67">
        <f>Ama!AK39</f>
        <v>0</v>
      </c>
      <c r="AN67">
        <f>Ama!AK40</f>
        <v>0</v>
      </c>
      <c r="AO67">
        <f>Ama!AK41</f>
        <v>0</v>
      </c>
      <c r="AP67">
        <f>Ama!AK42</f>
        <v>0</v>
      </c>
      <c r="AQ67">
        <f>Ama!AK43</f>
        <v>0</v>
      </c>
      <c r="AR67">
        <f>Ama!AK44</f>
        <v>0</v>
      </c>
      <c r="AS67">
        <f>Ama!AK45</f>
        <v>0</v>
      </c>
      <c r="AT67">
        <f>Ama!AK46</f>
        <v>0</v>
      </c>
      <c r="AU67">
        <f>Ama!AK47</f>
        <v>0</v>
      </c>
      <c r="AV67">
        <f>Ama!AK48</f>
        <v>0</v>
      </c>
      <c r="AW67">
        <f>Ama!AK49</f>
        <v>0</v>
      </c>
      <c r="AX67">
        <f>Ama!AK50</f>
        <v>0</v>
      </c>
      <c r="AY67">
        <f>Ama!AK51</f>
        <v>0</v>
      </c>
      <c r="AZ67">
        <f>Ama!AK52</f>
        <v>0</v>
      </c>
      <c r="BA67">
        <f>Ama!AK53</f>
        <v>0</v>
      </c>
      <c r="BB67">
        <f>Ama!AK54</f>
        <v>0</v>
      </c>
      <c r="BC67">
        <f>Ama!AK55</f>
        <v>100</v>
      </c>
      <c r="BD67">
        <f>Ama!AK56</f>
        <v>0</v>
      </c>
      <c r="BE67">
        <f>Ama!AK57</f>
        <v>2</v>
      </c>
      <c r="BF67" t="str">
        <f>Ama!AK58</f>
        <v>Ja</v>
      </c>
      <c r="BG67" t="str">
        <f>Ama!AK59</f>
        <v>Nej</v>
      </c>
      <c r="BH67" t="str">
        <f>Ama!AK60</f>
        <v>Ja</v>
      </c>
      <c r="BI67" t="str">
        <f>Ama!AK61</f>
        <v>Ja</v>
      </c>
      <c r="BJ67">
        <f>Ama!AK62</f>
        <v>0</v>
      </c>
      <c r="BK67" t="str">
        <f>Ama!AK63</f>
        <v>Ja</v>
      </c>
      <c r="BL67">
        <f>Ama!AK64</f>
        <v>0</v>
      </c>
      <c r="BM67" t="str">
        <f>Ama!AK65</f>
        <v>Ja</v>
      </c>
      <c r="BN67">
        <f>Ama!AK66</f>
        <v>0</v>
      </c>
      <c r="BO67">
        <f>Ama!AK67</f>
        <v>0</v>
      </c>
      <c r="BP67" t="str">
        <f>Ama!AK68</f>
        <v>Måske, ved ikke</v>
      </c>
      <c r="BQ67">
        <f>Ama!AK69</f>
        <v>0</v>
      </c>
      <c r="BR67" t="str">
        <f>Ama!AK70</f>
        <v>Køkken begrænset tilvirk</v>
      </c>
      <c r="BS67" t="str">
        <f>Ama!AK71</f>
        <v>Nej</v>
      </c>
      <c r="BT67" t="str">
        <f>Ama!AK72</f>
        <v>Større</v>
      </c>
      <c r="BU67" t="str">
        <f>Ama!AK73</f>
        <v>Større</v>
      </c>
      <c r="BV67" t="str">
        <f>Ama!AK74</f>
        <v>Ja</v>
      </c>
      <c r="BW67" t="str">
        <f>Ama!AK75</f>
        <v>Nyt komfur, nye ovne, hævet opvasker</v>
      </c>
      <c r="BX67">
        <f>Ama!AK76</f>
        <v>0</v>
      </c>
      <c r="BY67">
        <f>Ama!AK77</f>
        <v>0</v>
      </c>
      <c r="BZ67">
        <f>Ama!AK78</f>
        <v>0</v>
      </c>
      <c r="CA67">
        <f>Ama!AK79</f>
        <v>0</v>
      </c>
      <c r="CB67">
        <f>Ama!AK80</f>
        <v>0</v>
      </c>
      <c r="CC67">
        <f>Ama!AK81</f>
        <v>0</v>
      </c>
      <c r="CD67" t="str">
        <f>Ama!AK82</f>
        <v>Større</v>
      </c>
      <c r="CE67">
        <f>Ama!AK83</f>
        <v>0</v>
      </c>
      <c r="CF67" t="str">
        <f>Ama!AK84</f>
        <v>Det andet køkken v. personalebord. Der bliver kun lavet the.
Køkkenet skal totalt renoveres, men rigtig fint og stort</v>
      </c>
      <c r="CG67" t="str">
        <f>Ama!AK85</f>
        <v>Cathrine / Nanna</v>
      </c>
      <c r="CH67">
        <f>Ama!AK86</f>
        <v>0</v>
      </c>
      <c r="CI67">
        <f>Ama!AK87</f>
        <v>0</v>
      </c>
      <c r="CJ67">
        <f>Ama!AK88</f>
        <v>1</v>
      </c>
      <c r="CK67">
        <f>Ama!AK89</f>
        <v>0</v>
      </c>
      <c r="CL67">
        <f>Ama!AK90</f>
        <v>0</v>
      </c>
      <c r="CM67">
        <f>Ama!AK91</f>
        <v>0</v>
      </c>
      <c r="CN67">
        <f>Ama!AK92</f>
        <v>1</v>
      </c>
      <c r="CO67">
        <f>Ama!AK93</f>
        <v>0</v>
      </c>
      <c r="CP67">
        <f>Ama!AK94</f>
        <v>0</v>
      </c>
      <c r="CQ67">
        <f>Ama!AK95</f>
        <v>0</v>
      </c>
      <c r="CR67">
        <f>Ama!AK96</f>
        <v>0</v>
      </c>
      <c r="CS67">
        <f>Ama!AK97</f>
        <v>0</v>
      </c>
      <c r="CT67">
        <f>Ama!AK98</f>
        <v>0</v>
      </c>
      <c r="CU67">
        <f>Ama!AK99</f>
        <v>1</v>
      </c>
      <c r="CV67">
        <f>Ama!AK100</f>
        <v>1</v>
      </c>
      <c r="CW67">
        <f>Ama!AK101</f>
        <v>0</v>
      </c>
      <c r="CX67">
        <f>Ama!AK102</f>
        <v>1</v>
      </c>
      <c r="CY67">
        <f>Ama!AK103</f>
        <v>0</v>
      </c>
      <c r="CZ67">
        <f>Ama!AK104</f>
        <v>0</v>
      </c>
      <c r="DA67">
        <f>Ama!AK105</f>
        <v>0</v>
      </c>
      <c r="DB67">
        <f>Ama!AK106</f>
        <v>1</v>
      </c>
      <c r="DC67">
        <f>Ama!AK107</f>
        <v>20</v>
      </c>
      <c r="DD67" t="str">
        <f>Ama!AK108</f>
        <v>Miele</v>
      </c>
      <c r="DE67">
        <f>Ama!AK109</f>
        <v>2.5</v>
      </c>
      <c r="DF67" t="str">
        <f>Ama!AK110</f>
        <v>Nej</v>
      </c>
      <c r="DG67">
        <f>Ama!AK111</f>
        <v>0</v>
      </c>
      <c r="DH67" t="str">
        <f>Ama!AK112</f>
        <v>Nej</v>
      </c>
      <c r="DI67" t="str">
        <f>Ama!AK113</f>
        <v>Nej</v>
      </c>
      <c r="DJ67" t="str">
        <f>Ama!AK114</f>
        <v>Nej</v>
      </c>
      <c r="DK67">
        <f>Ama!AK115</f>
        <v>1</v>
      </c>
      <c r="DL67" t="str">
        <f>Ama!AK116</f>
        <v>Begrænset</v>
      </c>
      <c r="DM67">
        <f>Ama!AK117</f>
        <v>0</v>
      </c>
      <c r="DN67">
        <f>Ama!AK118</f>
        <v>0</v>
      </c>
      <c r="DO67" s="14" t="str">
        <f>VLOOKUP(MID(B67,1,5)*1,InstTyp!A:B,2,FALSE)</f>
        <v xml:space="preserve">Integrerede </v>
      </c>
      <c r="DP67" s="14" t="str">
        <f>VLOOKUP(MID(B67,1,5)*1,InstTyp!A:C,3,FALSE)</f>
        <v>Amager</v>
      </c>
      <c r="DQ67">
        <f>VLOOKUP(MID(B67,1,5)*1,'InstTyp-2'!E:BQ,7,FALSE)</f>
        <v>0</v>
      </c>
      <c r="DR67">
        <f>VLOOKUP(MID(B67,1,5)*1,'InstTyp-2'!E:BQ,8,FALSE)</f>
        <v>0</v>
      </c>
      <c r="DS67">
        <f>VLOOKUP(MID(B67,1,5)*1,'InstTyp-2'!E:BQ,9,FALSE)</f>
        <v>42</v>
      </c>
      <c r="DT67">
        <f>VLOOKUP(MID(B67,1,5)*1,'InstTyp-2'!E:BQ,10,FALSE)</f>
        <v>44</v>
      </c>
      <c r="DU67">
        <f>VLOOKUP(MID(B67,1,5)*1,'InstTyp-2'!E:BQ,11,FALSE)</f>
        <v>0</v>
      </c>
      <c r="DV67">
        <f>VLOOKUP(MID(B67,1,5)*1,'InstTyp-2'!E:BQ,12,FALSE)</f>
        <v>0</v>
      </c>
      <c r="DW67">
        <f>VLOOKUP(MID(B67,1,5)*1,'InstTyp-2'!E:BQ,13,FALSE)</f>
        <v>0</v>
      </c>
      <c r="DX67">
        <f>VLOOKUP(MID(B67,1,5)*1,'InstTyp-2'!E:BQ,14,FALSE)</f>
        <v>0</v>
      </c>
      <c r="DY67">
        <f>VLOOKUP(MID(B67,1,5)*1,'InstTyp-2'!E:BQ,15,FALSE)</f>
        <v>0</v>
      </c>
      <c r="DZ67">
        <f>VLOOKUP(MID(B67,1,5)*1,'InstTyp-2'!E:BQ,16,FALSE)</f>
        <v>0</v>
      </c>
      <c r="EA67">
        <f>VLOOKUP(MID(B67,1,5)*1,'InstTyp-2'!E:BQ,17,FALSE)</f>
        <v>0</v>
      </c>
      <c r="EB67">
        <f>VLOOKUP(MID(B67,1,5)*1,'InstTyp-2'!E:BQ,18,FALSE)</f>
        <v>0</v>
      </c>
      <c r="EC67">
        <f>VLOOKUP(MID(B67,1,5)*1,'InstTyp-2'!E:BQ,19,FALSE)</f>
        <v>0</v>
      </c>
      <c r="ED67">
        <f>VLOOKUP(MID(B67,1,5)*1,'InstTyp-2'!E:BQ,20,FALSE)</f>
        <v>0</v>
      </c>
      <c r="EE67" s="195">
        <f>VLOOKUP(MID(B67,1,5)*1,'Forplejning 2008'!A:C,3,FALSE)</f>
        <v>74103.149999999994</v>
      </c>
      <c r="EF67" t="str">
        <f t="shared" si="4"/>
        <v>35552</v>
      </c>
      <c r="EG67" t="str">
        <f t="shared" si="5"/>
        <v/>
      </c>
      <c r="EH67">
        <f t="shared" si="6"/>
        <v>0</v>
      </c>
      <c r="EI67">
        <f t="shared" ref="EI67:EI130" si="7">SUM(DT67:DW67)</f>
        <v>44</v>
      </c>
      <c r="EJ67" t="str">
        <f>VLOOKUP(B67,Rekruttering!A:F,2,FALSE)</f>
        <v>Ja</v>
      </c>
      <c r="EK67" t="str">
        <f>VLOOKUP(B67,Rekruttering!A:F,3,FALSE)</f>
        <v>15-20</v>
      </c>
      <c r="EL67">
        <f>VLOOKUP(B67,Rekruttering!A:F,4,FALSE)</f>
        <v>0</v>
      </c>
      <c r="EM67">
        <f>VLOOKUP(B67,Rekruttering!A:F,5,FALSE)</f>
        <v>0</v>
      </c>
      <c r="EN67" t="str">
        <f>VLOOKUP(B67,Rekruttering!A:F,6,FALSE)</f>
        <v>Nej</v>
      </c>
    </row>
    <row r="68" spans="1:144">
      <c r="A68" s="14" t="str">
        <f>Ama!AO1</f>
        <v>x</v>
      </c>
      <c r="B68" s="21">
        <f>Ama!AO2</f>
        <v>35573</v>
      </c>
      <c r="C68" t="str">
        <f>Ama!AO3</f>
        <v>Sundby Sogns Integrerede Institution</v>
      </c>
      <c r="D68" t="str">
        <f>Ama!AO4</f>
        <v>Amager</v>
      </c>
      <c r="E68" t="str">
        <f>Ama!AO5</f>
        <v>Oliebladsgade 9</v>
      </c>
      <c r="F68">
        <f>Ama!AO6</f>
        <v>2300</v>
      </c>
      <c r="G68" t="str">
        <f>Ama!AO7</f>
        <v>København S</v>
      </c>
      <c r="H68" t="str">
        <f>Ama!AO8</f>
        <v>32 58 52 01</v>
      </c>
      <c r="I68" t="str">
        <f>Ama!AO9</f>
        <v>bigmama@post.tele.dk</v>
      </c>
      <c r="J68" t="str">
        <f>Ama!AO10</f>
        <v>Kate Dorph Andersen</v>
      </c>
      <c r="K68">
        <f>Ama!AO11</f>
        <v>32585390</v>
      </c>
      <c r="L68">
        <f>Ama!AO12</f>
        <v>0</v>
      </c>
      <c r="M68" t="str">
        <f>Ama!AO13</f>
        <v>35573@buf.kk.dk</v>
      </c>
      <c r="N68" t="str">
        <f>Ama!AO14</f>
        <v>Børnehave</v>
      </c>
      <c r="O68">
        <f>Ama!AO15</f>
        <v>0</v>
      </c>
      <c r="P68">
        <f>Ama!AO16</f>
        <v>0</v>
      </c>
      <c r="Q68">
        <f>Ama!AO17</f>
        <v>44</v>
      </c>
      <c r="R68">
        <f>Ama!AO18</f>
        <v>40</v>
      </c>
      <c r="S68">
        <f>Ama!AO19</f>
        <v>0</v>
      </c>
      <c r="T68">
        <f>Ama!AO20</f>
        <v>0</v>
      </c>
      <c r="U68">
        <f>Ama!AO21</f>
        <v>0</v>
      </c>
      <c r="V68" t="str">
        <f>Ama!AO22</f>
        <v>Ja</v>
      </c>
      <c r="W68">
        <f>Ama!AO23</f>
        <v>0</v>
      </c>
      <c r="X68">
        <f>Ama!AO24</f>
        <v>0</v>
      </c>
      <c r="Y68">
        <f>Ama!AO25</f>
        <v>0</v>
      </c>
      <c r="Z68">
        <f>Ama!AO26</f>
        <v>0</v>
      </c>
      <c r="AA68">
        <f>Ama!AO27</f>
        <v>0</v>
      </c>
      <c r="AB68">
        <f>Ama!AO28</f>
        <v>0</v>
      </c>
      <c r="AC68">
        <f>Ama!AO29</f>
        <v>0</v>
      </c>
      <c r="AD68">
        <f>Ama!AO30</f>
        <v>5</v>
      </c>
      <c r="AE68">
        <f>Ama!AO31</f>
        <v>0</v>
      </c>
      <c r="AF68">
        <f>Ama!AO32</f>
        <v>0</v>
      </c>
      <c r="AG68">
        <f>Ama!AO33</f>
        <v>5</v>
      </c>
      <c r="AH68">
        <f>Ama!AO34</f>
        <v>0</v>
      </c>
      <c r="AI68">
        <f>Ama!AO35</f>
        <v>0</v>
      </c>
      <c r="AJ68">
        <f>Ama!AO36</f>
        <v>25000</v>
      </c>
      <c r="AK68">
        <f>Ama!AO37</f>
        <v>0</v>
      </c>
      <c r="AL68">
        <f>Ama!AO38</f>
        <v>0</v>
      </c>
      <c r="AM68">
        <f>Ama!AO39</f>
        <v>0</v>
      </c>
      <c r="AN68">
        <f>Ama!AO40</f>
        <v>0</v>
      </c>
      <c r="AO68">
        <f>Ama!AO41</f>
        <v>0</v>
      </c>
      <c r="AP68">
        <f>Ama!AO42</f>
        <v>0</v>
      </c>
      <c r="AQ68">
        <f>Ama!AO43</f>
        <v>0</v>
      </c>
      <c r="AR68">
        <f>Ama!AO44</f>
        <v>0</v>
      </c>
      <c r="AS68">
        <f>Ama!AO45</f>
        <v>0</v>
      </c>
      <c r="AT68">
        <f>Ama!AO46</f>
        <v>0</v>
      </c>
      <c r="AU68">
        <f>Ama!AO47</f>
        <v>0</v>
      </c>
      <c r="AV68">
        <f>Ama!AO48</f>
        <v>0</v>
      </c>
      <c r="AW68">
        <f>Ama!AO49</f>
        <v>0</v>
      </c>
      <c r="AX68">
        <f>Ama!AO50</f>
        <v>0</v>
      </c>
      <c r="AY68">
        <f>Ama!AO51</f>
        <v>0</v>
      </c>
      <c r="AZ68">
        <f>Ama!AO52</f>
        <v>0</v>
      </c>
      <c r="BA68">
        <f>Ama!AO53</f>
        <v>0</v>
      </c>
      <c r="BB68">
        <f>Ama!AO54</f>
        <v>0</v>
      </c>
      <c r="BC68">
        <f>Ama!AO55</f>
        <v>60</v>
      </c>
      <c r="BD68">
        <f>Ama!AO56</f>
        <v>0</v>
      </c>
      <c r="BE68">
        <f>Ama!AO57</f>
        <v>2</v>
      </c>
      <c r="BF68" t="str">
        <f>Ama!AO58</f>
        <v>Nej</v>
      </c>
      <c r="BG68" t="str">
        <f>Ama!AO59</f>
        <v>Nej</v>
      </c>
      <c r="BH68" t="str">
        <f>Ama!AO60</f>
        <v>Nej</v>
      </c>
      <c r="BI68" t="str">
        <f>Ama!AO61</f>
        <v>Ja</v>
      </c>
      <c r="BJ68">
        <f>Ama!AO62</f>
        <v>0</v>
      </c>
      <c r="BK68" t="str">
        <f>Ama!AO63</f>
        <v>Ja</v>
      </c>
      <c r="BL68">
        <f>Ama!AO64</f>
        <v>0</v>
      </c>
      <c r="BM68" t="str">
        <f>Ama!AO65</f>
        <v>Ja</v>
      </c>
      <c r="BN68">
        <f>Ama!AO66</f>
        <v>0</v>
      </c>
      <c r="BO68" t="str">
        <f>Ama!AO67</f>
        <v>Nej</v>
      </c>
      <c r="BP68" t="str">
        <f>Ama!AO68</f>
        <v>Vil gerne have en fra pa</v>
      </c>
      <c r="BQ68">
        <f>Ama!AO69</f>
        <v>0</v>
      </c>
      <c r="BR68" t="str">
        <f>Ama!AO70</f>
        <v>Modtagerkøkken</v>
      </c>
      <c r="BS68" t="str">
        <f>Ama!AO71</f>
        <v>Nej</v>
      </c>
      <c r="BT68" t="str">
        <f>Ama!AO72</f>
        <v>Større</v>
      </c>
      <c r="BU68" t="str">
        <f>Ama!AO73</f>
        <v>Større</v>
      </c>
      <c r="BV68">
        <f>Ama!AO74</f>
        <v>0</v>
      </c>
      <c r="BW68" t="str">
        <f>Ama!AO75</f>
        <v>Køkkenet bliver bygget om, og lavet til et produktionskøkken</v>
      </c>
      <c r="BX68">
        <f>Ama!AO76</f>
        <v>0</v>
      </c>
      <c r="BY68">
        <f>Ama!AO77</f>
        <v>0</v>
      </c>
      <c r="BZ68">
        <f>Ama!AO78</f>
        <v>0</v>
      </c>
      <c r="CA68">
        <f>Ama!AO79</f>
        <v>0</v>
      </c>
      <c r="CB68">
        <f>Ama!AO80</f>
        <v>0</v>
      </c>
      <c r="CC68">
        <f>Ama!AO81</f>
        <v>0</v>
      </c>
      <c r="CD68">
        <f>Ama!AO82</f>
        <v>0</v>
      </c>
      <c r="CE68">
        <f>Ama!AO83</f>
        <v>0</v>
      </c>
      <c r="CF68">
        <f>Ama!AO84</f>
        <v>0</v>
      </c>
      <c r="CG68" t="str">
        <f>Ama!AO85</f>
        <v>Lone / Nanna</v>
      </c>
      <c r="CH68" s="17">
        <f>Ama!AO86</f>
        <v>39905</v>
      </c>
      <c r="CI68">
        <f>Ama!AO87</f>
        <v>0</v>
      </c>
      <c r="CJ68">
        <f>Ama!AO88</f>
        <v>1</v>
      </c>
      <c r="CK68">
        <f>Ama!AO89</f>
        <v>0</v>
      </c>
      <c r="CL68">
        <f>Ama!AO90</f>
        <v>0</v>
      </c>
      <c r="CM68">
        <f>Ama!AO91</f>
        <v>0</v>
      </c>
      <c r="CN68">
        <f>Ama!AO92</f>
        <v>0</v>
      </c>
      <c r="CO68">
        <f>Ama!AO93</f>
        <v>0</v>
      </c>
      <c r="CP68">
        <f>Ama!AO94</f>
        <v>0</v>
      </c>
      <c r="CQ68">
        <f>Ama!AO95</f>
        <v>0</v>
      </c>
      <c r="CR68">
        <f>Ama!AO96</f>
        <v>1</v>
      </c>
      <c r="CS68">
        <f>Ama!AO97</f>
        <v>0</v>
      </c>
      <c r="CT68">
        <f>Ama!AO98</f>
        <v>0</v>
      </c>
      <c r="CU68">
        <f>Ama!AO99</f>
        <v>0</v>
      </c>
      <c r="CV68">
        <f>Ama!AO100</f>
        <v>0</v>
      </c>
      <c r="CW68">
        <f>Ama!AO101</f>
        <v>0</v>
      </c>
      <c r="CX68">
        <f>Ama!AO102</f>
        <v>1</v>
      </c>
      <c r="CY68">
        <f>Ama!AO103</f>
        <v>0</v>
      </c>
      <c r="CZ68">
        <f>Ama!AO104</f>
        <v>0</v>
      </c>
      <c r="DA68">
        <f>Ama!AO105</f>
        <v>0</v>
      </c>
      <c r="DB68">
        <f>Ama!AO106</f>
        <v>1</v>
      </c>
      <c r="DC68">
        <f>Ama!AO107</f>
        <v>20</v>
      </c>
      <c r="DD68" t="str">
        <f>Ama!AO108</f>
        <v>Miele</v>
      </c>
      <c r="DE68">
        <f>Ama!AO109</f>
        <v>2</v>
      </c>
      <c r="DF68" t="str">
        <f>Ama!AO110</f>
        <v>Nej</v>
      </c>
      <c r="DG68">
        <f>Ama!AO111</f>
        <v>0</v>
      </c>
      <c r="DH68" t="str">
        <f>Ama!AO112</f>
        <v>Nej</v>
      </c>
      <c r="DI68" t="str">
        <f>Ama!AO113</f>
        <v>Ja</v>
      </c>
      <c r="DJ68" t="str">
        <f>Ama!AO114</f>
        <v>Nej</v>
      </c>
      <c r="DK68">
        <f>Ama!AO115</f>
        <v>1</v>
      </c>
      <c r="DL68" t="str">
        <f>Ama!AO116</f>
        <v>God plads</v>
      </c>
      <c r="DM68" t="str">
        <f>Ama!AO117</f>
        <v>der er 2 køkkener, men kun et skema. Ombygning af det ene eksisterende køkken til prod. Køkken. Det andet køkken får status som the køkken</v>
      </c>
      <c r="DN68">
        <f>Ama!AO118</f>
        <v>0</v>
      </c>
      <c r="DO68" s="14" t="str">
        <f>VLOOKUP(MID(B68,1,5)*1,InstTyp!A:B,2,FALSE)</f>
        <v xml:space="preserve">Integrerede </v>
      </c>
      <c r="DP68" s="14" t="str">
        <f>VLOOKUP(MID(B68,1,5)*1,InstTyp!A:C,3,FALSE)</f>
        <v>Amager</v>
      </c>
      <c r="DQ68">
        <f>VLOOKUP(MID(B68,1,5)*1,'InstTyp-2'!E:BQ,7,FALSE)</f>
        <v>0</v>
      </c>
      <c r="DR68">
        <f>VLOOKUP(MID(B68,1,5)*1,'InstTyp-2'!E:BQ,8,FALSE)</f>
        <v>0</v>
      </c>
      <c r="DS68">
        <f>VLOOKUP(MID(B68,1,5)*1,'InstTyp-2'!E:BQ,9,FALSE)</f>
        <v>20</v>
      </c>
      <c r="DT68">
        <f>VLOOKUP(MID(B68,1,5)*1,'InstTyp-2'!E:BQ,10,FALSE)</f>
        <v>64</v>
      </c>
      <c r="DU68">
        <f>VLOOKUP(MID(B68,1,5)*1,'InstTyp-2'!E:BQ,11,FALSE)</f>
        <v>0</v>
      </c>
      <c r="DV68">
        <f>VLOOKUP(MID(B68,1,5)*1,'InstTyp-2'!E:BQ,12,FALSE)</f>
        <v>0</v>
      </c>
      <c r="DW68">
        <f>VLOOKUP(MID(B68,1,5)*1,'InstTyp-2'!E:BQ,13,FALSE)</f>
        <v>0</v>
      </c>
      <c r="DX68">
        <f>VLOOKUP(MID(B68,1,5)*1,'InstTyp-2'!E:BQ,14,FALSE)</f>
        <v>0</v>
      </c>
      <c r="DY68">
        <f>VLOOKUP(MID(B68,1,5)*1,'InstTyp-2'!E:BQ,15,FALSE)</f>
        <v>0</v>
      </c>
      <c r="DZ68">
        <f>VLOOKUP(MID(B68,1,5)*1,'InstTyp-2'!E:BQ,16,FALSE)</f>
        <v>0</v>
      </c>
      <c r="EA68">
        <f>VLOOKUP(MID(B68,1,5)*1,'InstTyp-2'!E:BQ,17,FALSE)</f>
        <v>0</v>
      </c>
      <c r="EB68">
        <f>VLOOKUP(MID(B68,1,5)*1,'InstTyp-2'!E:BQ,18,FALSE)</f>
        <v>0</v>
      </c>
      <c r="EC68">
        <f>VLOOKUP(MID(B68,1,5)*1,'InstTyp-2'!E:BQ,19,FALSE)</f>
        <v>0</v>
      </c>
      <c r="ED68">
        <f>VLOOKUP(MID(B68,1,5)*1,'InstTyp-2'!E:BQ,20,FALSE)</f>
        <v>0</v>
      </c>
      <c r="EE68" s="195">
        <f>VLOOKUP(MID(B68,1,5)*1,'Forplejning 2008'!A:C,3,FALSE)</f>
        <v>23716.59</v>
      </c>
      <c r="EF68" t="str">
        <f t="shared" si="4"/>
        <v>35573</v>
      </c>
      <c r="EG68" t="str">
        <f t="shared" si="5"/>
        <v/>
      </c>
      <c r="EH68">
        <f t="shared" si="6"/>
        <v>0</v>
      </c>
      <c r="EI68">
        <f t="shared" si="7"/>
        <v>64</v>
      </c>
      <c r="EJ68" t="e">
        <f>VLOOKUP(B68,Rekruttering!A:F,2,FALSE)</f>
        <v>#N/A</v>
      </c>
      <c r="EK68" t="e">
        <f>VLOOKUP(B68,Rekruttering!A:F,3,FALSE)</f>
        <v>#N/A</v>
      </c>
      <c r="EL68" t="e">
        <f>VLOOKUP(B68,Rekruttering!A:F,4,FALSE)</f>
        <v>#N/A</v>
      </c>
      <c r="EM68" t="e">
        <f>VLOOKUP(B68,Rekruttering!A:F,5,FALSE)</f>
        <v>#N/A</v>
      </c>
      <c r="EN68" t="e">
        <f>VLOOKUP(B68,Rekruttering!A:F,6,FALSE)</f>
        <v>#N/A</v>
      </c>
    </row>
    <row r="69" spans="1:144">
      <c r="A69" s="14" t="str">
        <f>Ama!AP1</f>
        <v>x</v>
      </c>
      <c r="B69" s="21">
        <f>Ama!AP2</f>
        <v>35595</v>
      </c>
      <c r="C69" t="str">
        <f>Ama!AP3</f>
        <v>Skolefritidshjemmet Skolen ved Sundet</v>
      </c>
      <c r="D69" t="str">
        <f>Ama!AP4</f>
        <v>Amager</v>
      </c>
      <c r="E69" t="str">
        <f>Ama!AP5</f>
        <v>Kaldæavej 14</v>
      </c>
      <c r="F69">
        <f>Ama!AP6</f>
        <v>2300</v>
      </c>
      <c r="G69" t="str">
        <f>Ama!AP7</f>
        <v>København S</v>
      </c>
      <c r="H69" t="str">
        <f>Ama!AP8</f>
        <v>32 55 00 14</v>
      </c>
      <c r="I69" t="str">
        <f>Ama!AP9</f>
        <v>35595@buf.kk.dk</v>
      </c>
      <c r="J69" t="str">
        <f>Ama!AP10</f>
        <v>Tonny Skriverbank Møller</v>
      </c>
      <c r="K69">
        <f>Ama!AP11</f>
        <v>40846767</v>
      </c>
      <c r="L69">
        <f>Ama!AP12</f>
        <v>0</v>
      </c>
      <c r="M69" t="str">
        <f>Ama!AP13</f>
        <v>35595@buf.kk.dk</v>
      </c>
      <c r="N69" t="str">
        <f>Ama!AP14</f>
        <v>Børnehave</v>
      </c>
      <c r="O69">
        <f>Ama!AP15</f>
        <v>0</v>
      </c>
      <c r="P69">
        <f>Ama!AP16</f>
        <v>0</v>
      </c>
      <c r="Q69">
        <f>Ama!AP17</f>
        <v>44</v>
      </c>
      <c r="R69">
        <f>Ama!AP18</f>
        <v>132</v>
      </c>
      <c r="S69">
        <f>Ama!AP19</f>
        <v>48</v>
      </c>
      <c r="T69">
        <f>Ama!AP20</f>
        <v>32</v>
      </c>
      <c r="U69">
        <f>Ama!AP21</f>
        <v>0</v>
      </c>
      <c r="V69" t="str">
        <f>Ama!AP22</f>
        <v>Nej</v>
      </c>
      <c r="W69">
        <f>Ama!AP23</f>
        <v>0</v>
      </c>
      <c r="X69">
        <f>Ama!AP24</f>
        <v>0</v>
      </c>
      <c r="Y69">
        <f>Ama!AP25</f>
        <v>0</v>
      </c>
      <c r="Z69">
        <f>Ama!AP26</f>
        <v>0</v>
      </c>
      <c r="AA69">
        <f>Ama!AP27</f>
        <v>0</v>
      </c>
      <c r="AB69">
        <f>Ama!AP28</f>
        <v>0</v>
      </c>
      <c r="AC69">
        <f>Ama!AP29</f>
        <v>0</v>
      </c>
      <c r="AD69">
        <f>Ama!AP30</f>
        <v>5</v>
      </c>
      <c r="AE69">
        <f>Ama!AP31</f>
        <v>0</v>
      </c>
      <c r="AF69">
        <f>Ama!AP32</f>
        <v>0</v>
      </c>
      <c r="AG69">
        <f>Ama!AP33</f>
        <v>5</v>
      </c>
      <c r="AH69">
        <f>Ama!AP34</f>
        <v>0</v>
      </c>
      <c r="AI69" s="16">
        <f>Ama!AP35</f>
        <v>0</v>
      </c>
      <c r="AJ69">
        <f>Ama!AP36</f>
        <v>0</v>
      </c>
      <c r="AK69">
        <f>Ama!AP37</f>
        <v>0</v>
      </c>
      <c r="AL69" t="str">
        <f>Ama!AP38</f>
        <v>Nej</v>
      </c>
      <c r="AM69" t="str">
        <f>Ama!AP39</f>
        <v>Nej</v>
      </c>
      <c r="AN69">
        <f>Ama!AP40</f>
        <v>0</v>
      </c>
      <c r="AO69">
        <f>Ama!AP41</f>
        <v>0</v>
      </c>
      <c r="AP69">
        <f>Ama!AP42</f>
        <v>0</v>
      </c>
      <c r="AQ69">
        <f>Ama!AP43</f>
        <v>0</v>
      </c>
      <c r="AR69">
        <f>Ama!AP44</f>
        <v>0</v>
      </c>
      <c r="AS69">
        <f>Ama!AP45</f>
        <v>0</v>
      </c>
      <c r="AT69">
        <f>Ama!AP46</f>
        <v>0</v>
      </c>
      <c r="AU69">
        <f>Ama!AP47</f>
        <v>0</v>
      </c>
      <c r="AV69">
        <f>Ama!AP48</f>
        <v>0</v>
      </c>
      <c r="AW69">
        <f>Ama!AP49</f>
        <v>0</v>
      </c>
      <c r="AX69">
        <f>Ama!AP50</f>
        <v>0</v>
      </c>
      <c r="AY69">
        <f>Ama!AP51</f>
        <v>0</v>
      </c>
      <c r="AZ69">
        <f>Ama!AP52</f>
        <v>0</v>
      </c>
      <c r="BA69">
        <f>Ama!AP53</f>
        <v>0</v>
      </c>
      <c r="BB69">
        <f>Ama!AP54</f>
        <v>0</v>
      </c>
      <c r="BC69">
        <f>Ama!AP55</f>
        <v>50</v>
      </c>
      <c r="BD69">
        <f>Ama!AP56</f>
        <v>0</v>
      </c>
      <c r="BE69">
        <f>Ama!AP57</f>
        <v>1</v>
      </c>
      <c r="BF69" t="str">
        <f>Ama!AP58</f>
        <v>Ja</v>
      </c>
      <c r="BG69" t="str">
        <f>Ama!AP59</f>
        <v>Nej</v>
      </c>
      <c r="BH69" t="str">
        <f>Ama!AP60</f>
        <v>Nej</v>
      </c>
      <c r="BI69" t="str">
        <f>Ama!AP61</f>
        <v>Ja</v>
      </c>
      <c r="BJ69">
        <f>Ama!AP62</f>
        <v>0</v>
      </c>
      <c r="BK69" t="str">
        <f>Ama!AP63</f>
        <v>Ja</v>
      </c>
      <c r="BL69">
        <f>Ama!AP64</f>
        <v>0</v>
      </c>
      <c r="BM69" t="str">
        <f>Ama!AP65</f>
        <v>Ja</v>
      </c>
      <c r="BN69">
        <f>Ama!AP66</f>
        <v>0</v>
      </c>
      <c r="BO69" t="str">
        <f>Ama!AP67</f>
        <v>Nej</v>
      </c>
      <c r="BP69">
        <f>Ama!AP68</f>
        <v>0</v>
      </c>
      <c r="BQ69">
        <f>Ama!AP69</f>
        <v>0</v>
      </c>
      <c r="BR69" t="str">
        <f>Ama!AP70</f>
        <v>Køkken blandet tilvirk</v>
      </c>
      <c r="BS69" t="str">
        <f>Ama!AP71</f>
        <v>Nej</v>
      </c>
      <c r="BT69">
        <f>Ama!AP72</f>
        <v>0</v>
      </c>
      <c r="BU69">
        <f>Ama!AP73</f>
        <v>0</v>
      </c>
      <c r="BV69">
        <f>Ama!AP74</f>
        <v>0</v>
      </c>
      <c r="BW69">
        <f>Ama!AP75</f>
        <v>0</v>
      </c>
      <c r="BX69">
        <f>Ama!AP76</f>
        <v>0</v>
      </c>
      <c r="BY69">
        <f>Ama!AP77</f>
        <v>0</v>
      </c>
      <c r="BZ69">
        <f>Ama!AP78</f>
        <v>0</v>
      </c>
      <c r="CA69" t="str">
        <f>Ama!AP79</f>
        <v>Mere komfur plads. Evt. større opvaskemaskine</v>
      </c>
      <c r="CB69">
        <f>Ama!AP80</f>
        <v>0</v>
      </c>
      <c r="CC69">
        <f>Ama!AP81</f>
        <v>0</v>
      </c>
      <c r="CD69">
        <f>Ama!AP82</f>
        <v>0</v>
      </c>
      <c r="CE69">
        <f>Ama!AP83</f>
        <v>0</v>
      </c>
      <c r="CF69" t="str">
        <f>Ama!AP84</f>
        <v>oplysninger baseret på telefon interview</v>
      </c>
      <c r="CG69" t="str">
        <f>Ama!AP85</f>
        <v>Mariah / Sine</v>
      </c>
      <c r="CH69" s="18">
        <f>Ama!AP86</f>
        <v>39933</v>
      </c>
      <c r="CI69">
        <f>Ama!AP87</f>
        <v>0</v>
      </c>
      <c r="CJ69">
        <f>Ama!AP88</f>
        <v>1</v>
      </c>
      <c r="CK69">
        <f>Ama!AP89</f>
        <v>0</v>
      </c>
      <c r="CL69">
        <f>Ama!AP90</f>
        <v>4</v>
      </c>
      <c r="CM69">
        <f>Ama!AP91</f>
        <v>0</v>
      </c>
      <c r="CN69">
        <f>Ama!AP92</f>
        <v>1</v>
      </c>
      <c r="CO69">
        <f>Ama!AP93</f>
        <v>0</v>
      </c>
      <c r="CP69">
        <f>Ama!AP94</f>
        <v>0</v>
      </c>
      <c r="CQ69">
        <f>Ama!AP95</f>
        <v>0</v>
      </c>
      <c r="CR69">
        <f>Ama!AP96</f>
        <v>1</v>
      </c>
      <c r="CS69">
        <f>Ama!AP97</f>
        <v>3</v>
      </c>
      <c r="CT69">
        <f>Ama!AP98</f>
        <v>0</v>
      </c>
      <c r="CU69">
        <f>Ama!AP99</f>
        <v>0</v>
      </c>
      <c r="CV69">
        <f>Ama!AP100</f>
        <v>0</v>
      </c>
      <c r="CW69">
        <f>Ama!AP101</f>
        <v>0</v>
      </c>
      <c r="CX69">
        <f>Ama!AP102</f>
        <v>0</v>
      </c>
      <c r="CY69">
        <f>Ama!AP103</f>
        <v>0</v>
      </c>
      <c r="CZ69">
        <f>Ama!AP104</f>
        <v>0</v>
      </c>
      <c r="DA69">
        <f>Ama!AP105</f>
        <v>1</v>
      </c>
      <c r="DB69">
        <f>Ama!AP106</f>
        <v>1</v>
      </c>
      <c r="DC69">
        <f>Ama!AP107</f>
        <v>30</v>
      </c>
      <c r="DD69" t="str">
        <f>Ama!AP108</f>
        <v>Miele</v>
      </c>
      <c r="DE69">
        <f>Ama!AP109</f>
        <v>4</v>
      </c>
      <c r="DF69" t="str">
        <f>Ama!AP110</f>
        <v>Nej</v>
      </c>
      <c r="DG69">
        <f>Ama!AP111</f>
        <v>0</v>
      </c>
      <c r="DH69" t="str">
        <f>Ama!AP112</f>
        <v>Nej</v>
      </c>
      <c r="DI69" t="str">
        <f>Ama!AP113</f>
        <v>Nej</v>
      </c>
      <c r="DJ69" t="str">
        <f>Ama!AP114</f>
        <v>Nej</v>
      </c>
      <c r="DK69">
        <f>Ama!AP115</f>
        <v>1</v>
      </c>
      <c r="DL69" t="str">
        <f>Ama!AP116</f>
        <v>Begrænset</v>
      </c>
      <c r="DM69" t="str">
        <f>Ama!AP117</f>
        <v>udfyldt over telefonen</v>
      </c>
      <c r="DN69">
        <f>Ama!AP118</f>
        <v>0</v>
      </c>
      <c r="DO69" s="14" t="str">
        <f>VLOOKUP(MID(B69,1,5)*1,InstTyp!A:B,2,FALSE)</f>
        <v xml:space="preserve">Integrerede </v>
      </c>
      <c r="DP69" s="14" t="str">
        <f>VLOOKUP(MID(B69,1,5)*1,InstTyp!A:C,3,FALSE)</f>
        <v>Amager</v>
      </c>
      <c r="DQ69">
        <f>VLOOKUP(MID(B69,1,5)*1,'InstTyp-2'!E:BQ,7,FALSE)</f>
        <v>0</v>
      </c>
      <c r="DR69">
        <f>VLOOKUP(MID(B69,1,5)*1,'InstTyp-2'!E:BQ,8,FALSE)</f>
        <v>0</v>
      </c>
      <c r="DS69">
        <f>VLOOKUP(MID(B69,1,5)*1,'InstTyp-2'!E:BQ,9,FALSE)</f>
        <v>44</v>
      </c>
      <c r="DT69">
        <f>VLOOKUP(MID(B69,1,5)*1,'InstTyp-2'!E:BQ,10,FALSE)</f>
        <v>132</v>
      </c>
      <c r="DU69">
        <f>VLOOKUP(MID(B69,1,5)*1,'InstTyp-2'!E:BQ,11,FALSE)</f>
        <v>48</v>
      </c>
      <c r="DV69">
        <f>VLOOKUP(MID(B69,1,5)*1,'InstTyp-2'!E:BQ,12,FALSE)</f>
        <v>32</v>
      </c>
      <c r="DW69">
        <f>VLOOKUP(MID(B69,1,5)*1,'InstTyp-2'!E:BQ,13,FALSE)</f>
        <v>0</v>
      </c>
      <c r="DX69">
        <f>VLOOKUP(MID(B69,1,5)*1,'InstTyp-2'!E:BQ,14,FALSE)</f>
        <v>0</v>
      </c>
      <c r="DY69">
        <f>VLOOKUP(MID(B69,1,5)*1,'InstTyp-2'!E:BQ,15,FALSE)</f>
        <v>0</v>
      </c>
      <c r="DZ69">
        <f>VLOOKUP(MID(B69,1,5)*1,'InstTyp-2'!E:BQ,16,FALSE)</f>
        <v>0</v>
      </c>
      <c r="EA69">
        <f>VLOOKUP(MID(B69,1,5)*1,'InstTyp-2'!E:BQ,17,FALSE)</f>
        <v>0</v>
      </c>
      <c r="EB69">
        <f>VLOOKUP(MID(B69,1,5)*1,'InstTyp-2'!E:BQ,18,FALSE)</f>
        <v>0</v>
      </c>
      <c r="EC69">
        <f>VLOOKUP(MID(B69,1,5)*1,'InstTyp-2'!E:BQ,19,FALSE)</f>
        <v>0</v>
      </c>
      <c r="ED69">
        <f>VLOOKUP(MID(B69,1,5)*1,'InstTyp-2'!E:BQ,20,FALSE)</f>
        <v>0</v>
      </c>
      <c r="EE69" s="195">
        <f>VLOOKUP(MID(B69,1,5)*1,'Forplejning 2008'!A:C,3,FALSE)</f>
        <v>185297.6</v>
      </c>
      <c r="EF69" t="str">
        <f t="shared" si="4"/>
        <v>35595</v>
      </c>
      <c r="EG69" t="str">
        <f t="shared" si="5"/>
        <v/>
      </c>
      <c r="EH69">
        <f t="shared" si="6"/>
        <v>0</v>
      </c>
      <c r="EI69">
        <f t="shared" si="7"/>
        <v>212</v>
      </c>
      <c r="EJ69" t="e">
        <f>VLOOKUP(B69,Rekruttering!A:F,2,FALSE)</f>
        <v>#N/A</v>
      </c>
      <c r="EK69" t="e">
        <f>VLOOKUP(B69,Rekruttering!A:F,3,FALSE)</f>
        <v>#N/A</v>
      </c>
      <c r="EL69" t="e">
        <f>VLOOKUP(B69,Rekruttering!A:F,4,FALSE)</f>
        <v>#N/A</v>
      </c>
      <c r="EM69" t="e">
        <f>VLOOKUP(B69,Rekruttering!A:F,5,FALSE)</f>
        <v>#N/A</v>
      </c>
      <c r="EN69" t="e">
        <f>VLOOKUP(B69,Rekruttering!A:F,6,FALSE)</f>
        <v>#N/A</v>
      </c>
    </row>
    <row r="70" spans="1:144">
      <c r="A70" s="14" t="str">
        <f>Ama!BJ1</f>
        <v>x</v>
      </c>
      <c r="B70" s="21">
        <f>Ama!BJ2</f>
        <v>37308</v>
      </c>
      <c r="C70" t="str">
        <f>Ama!BJ3</f>
        <v>Poppelhuset</v>
      </c>
      <c r="D70" t="str">
        <f>Ama!BJ4</f>
        <v>Amager</v>
      </c>
      <c r="E70" t="str">
        <f>Ama!BJ5</f>
        <v>Backersvej 109</v>
      </c>
      <c r="F70">
        <f>Ama!BJ6</f>
        <v>2300</v>
      </c>
      <c r="G70" t="str">
        <f>Ama!BJ7</f>
        <v>København S</v>
      </c>
      <c r="H70" t="str">
        <f>Ama!BJ8</f>
        <v>32 55 37 53</v>
      </c>
      <c r="I70" t="str">
        <f>Ama!BJ9</f>
        <v>37308@buf.kk.dk</v>
      </c>
      <c r="J70" t="str">
        <f>Ama!BJ10</f>
        <v>Hanne Kirsten Poulsen</v>
      </c>
      <c r="K70">
        <f>Ama!BJ11</f>
        <v>32584917</v>
      </c>
      <c r="L70">
        <f>Ama!BJ12</f>
        <v>0</v>
      </c>
      <c r="M70" t="str">
        <f>Ama!BJ13</f>
        <v>37308@buf.kk.dk</v>
      </c>
      <c r="N70" t="str">
        <f>Ama!BJ14</f>
        <v>Børnehave</v>
      </c>
      <c r="O70">
        <f>Ama!BJ15</f>
        <v>0</v>
      </c>
      <c r="P70">
        <f>Ama!BJ16</f>
        <v>0</v>
      </c>
      <c r="Q70">
        <f>Ama!BJ17</f>
        <v>60</v>
      </c>
      <c r="R70">
        <f>Ama!BJ18</f>
        <v>0</v>
      </c>
      <c r="S70">
        <f>Ama!BJ19</f>
        <v>0</v>
      </c>
      <c r="T70">
        <f>Ama!BJ20</f>
        <v>0</v>
      </c>
      <c r="U70">
        <f>Ama!BJ21</f>
        <v>0</v>
      </c>
      <c r="V70" t="str">
        <f>Ama!BJ22</f>
        <v>nej</v>
      </c>
      <c r="W70">
        <f>Ama!BJ23</f>
        <v>0</v>
      </c>
      <c r="X70">
        <f>Ama!BJ24</f>
        <v>0</v>
      </c>
      <c r="Y70">
        <f>Ama!BJ25</f>
        <v>0</v>
      </c>
      <c r="Z70">
        <f>Ama!BJ26</f>
        <v>0</v>
      </c>
      <c r="AA70">
        <f>Ama!BJ27</f>
        <v>0</v>
      </c>
      <c r="AB70">
        <f>Ama!BJ28</f>
        <v>0</v>
      </c>
      <c r="AC70">
        <f>Ama!BJ29</f>
        <v>0</v>
      </c>
      <c r="AD70">
        <f>Ama!BJ30</f>
        <v>5</v>
      </c>
      <c r="AE70">
        <f>Ama!BJ31</f>
        <v>0</v>
      </c>
      <c r="AF70">
        <f>Ama!BJ32</f>
        <v>0</v>
      </c>
      <c r="AG70">
        <f>Ama!BJ33</f>
        <v>0</v>
      </c>
      <c r="AH70">
        <f>Ama!BJ34</f>
        <v>0</v>
      </c>
      <c r="AI70">
        <f>Ama!BJ35</f>
        <v>0</v>
      </c>
      <c r="AJ70">
        <f>Ama!BJ36</f>
        <v>30000</v>
      </c>
      <c r="AK70">
        <f>Ama!BJ37</f>
        <v>0</v>
      </c>
      <c r="AL70">
        <f>Ama!BJ38</f>
        <v>0</v>
      </c>
      <c r="AM70">
        <f>Ama!BJ39</f>
        <v>0</v>
      </c>
      <c r="AN70">
        <f>Ama!BJ40</f>
        <v>0</v>
      </c>
      <c r="AO70">
        <f>Ama!BJ41</f>
        <v>0</v>
      </c>
      <c r="AP70">
        <f>Ama!BJ42</f>
        <v>0</v>
      </c>
      <c r="AQ70">
        <f>Ama!BJ43</f>
        <v>0</v>
      </c>
      <c r="AR70">
        <f>Ama!BJ44</f>
        <v>0</v>
      </c>
      <c r="AS70">
        <f>Ama!BJ45</f>
        <v>0</v>
      </c>
      <c r="AT70">
        <f>Ama!BJ46</f>
        <v>0</v>
      </c>
      <c r="AU70">
        <f>Ama!BJ47</f>
        <v>0</v>
      </c>
      <c r="AV70">
        <f>Ama!BJ48</f>
        <v>0</v>
      </c>
      <c r="AW70">
        <f>Ama!BJ49</f>
        <v>0</v>
      </c>
      <c r="AX70">
        <f>Ama!BJ50</f>
        <v>0</v>
      </c>
      <c r="AY70">
        <f>Ama!BJ51</f>
        <v>0</v>
      </c>
      <c r="AZ70">
        <f>Ama!BJ52</f>
        <v>0</v>
      </c>
      <c r="BA70">
        <f>Ama!BJ53</f>
        <v>0</v>
      </c>
      <c r="BB70">
        <f>Ama!BJ54</f>
        <v>0</v>
      </c>
      <c r="BC70">
        <f>Ama!BJ55</f>
        <v>100</v>
      </c>
      <c r="BD70">
        <f>Ama!BJ56</f>
        <v>0</v>
      </c>
      <c r="BE70">
        <f>Ama!BJ57</f>
        <v>2</v>
      </c>
      <c r="BF70" t="str">
        <f>Ama!BJ58</f>
        <v>ja</v>
      </c>
      <c r="BG70" t="str">
        <f>Ama!BJ59</f>
        <v>nej</v>
      </c>
      <c r="BH70" t="str">
        <f>Ama!BJ60</f>
        <v>ja</v>
      </c>
      <c r="BI70" t="str">
        <f>Ama!BJ61</f>
        <v>nej</v>
      </c>
      <c r="BJ70" t="str">
        <f>Ama!BJ62</f>
        <v>bekymret for sygdom og ferie hos køkkenpersonale</v>
      </c>
      <c r="BK70">
        <f>Ama!BJ63</f>
        <v>0</v>
      </c>
      <c r="BL70" t="str">
        <f>Ama!BJ64</f>
        <v>har ikke udtalt sig</v>
      </c>
      <c r="BM70" t="str">
        <f>Ama!BJ65</f>
        <v>nej</v>
      </c>
      <c r="BN70">
        <f>Ama!BJ66</f>
        <v>0</v>
      </c>
      <c r="BO70" t="str">
        <f>Ama!BJ67</f>
        <v>nej</v>
      </c>
      <c r="BP70">
        <f>Ama!BJ68</f>
        <v>0</v>
      </c>
      <c r="BQ70">
        <f>Ama!BJ69</f>
        <v>0</v>
      </c>
      <c r="BR70" t="str">
        <f>Ama!BJ70</f>
        <v>Køkken blandet tilvirk</v>
      </c>
      <c r="BS70">
        <f>Ama!BJ71</f>
        <v>0</v>
      </c>
      <c r="BT70">
        <f>Ama!BJ72</f>
        <v>0</v>
      </c>
      <c r="BU70">
        <f>Ama!BJ73</f>
        <v>0</v>
      </c>
      <c r="BV70">
        <f>Ama!BJ74</f>
        <v>0</v>
      </c>
      <c r="BW70">
        <f>Ama!BJ75</f>
        <v>0</v>
      </c>
      <c r="BX70" t="str">
        <f>Ama!BJ76</f>
        <v>Mindre</v>
      </c>
      <c r="BY70" t="str">
        <f>Ama!BJ77</f>
        <v>Større</v>
      </c>
      <c r="BZ70">
        <f>Ama!BJ78</f>
        <v>0</v>
      </c>
      <c r="CA70" t="str">
        <f>Ama!BJ79</f>
        <v>køkkenet er gammelt og slidt og trænger til en kærlig hånd</v>
      </c>
      <c r="CB70">
        <f>Ama!BJ80</f>
        <v>0</v>
      </c>
      <c r="CC70">
        <f>Ama!BJ81</f>
        <v>0</v>
      </c>
      <c r="CD70">
        <f>Ama!BJ82</f>
        <v>0</v>
      </c>
      <c r="CE70">
        <f>Ama!BJ83</f>
        <v>0</v>
      </c>
      <c r="CF70">
        <f>Ama!BJ84</f>
        <v>0</v>
      </c>
      <c r="CG70" t="str">
        <f>Ama!BJ85</f>
        <v>Ayo</v>
      </c>
      <c r="CH70" t="str">
        <f>Ama!BJ86</f>
        <v>26.03.09</v>
      </c>
      <c r="CI70">
        <f>Ama!BJ87</f>
        <v>0</v>
      </c>
      <c r="CJ70">
        <f>Ama!BJ88</f>
        <v>0</v>
      </c>
      <c r="CK70">
        <f>Ama!BJ89</f>
        <v>1</v>
      </c>
      <c r="CL70">
        <f>Ama!BJ90</f>
        <v>4</v>
      </c>
      <c r="CM70">
        <f>Ama!BJ91</f>
        <v>2</v>
      </c>
      <c r="CN70">
        <f>Ama!BJ92</f>
        <v>0</v>
      </c>
      <c r="CO70">
        <f>Ama!BJ93</f>
        <v>0</v>
      </c>
      <c r="CP70">
        <f>Ama!BJ94</f>
        <v>0</v>
      </c>
      <c r="CQ70">
        <f>Ama!BJ95</f>
        <v>0</v>
      </c>
      <c r="CR70">
        <f>Ama!BJ96</f>
        <v>1</v>
      </c>
      <c r="CS70">
        <f>Ama!BJ97</f>
        <v>1</v>
      </c>
      <c r="CT70">
        <f>Ama!BJ98</f>
        <v>0</v>
      </c>
      <c r="CU70">
        <f>Ama!BJ99</f>
        <v>0</v>
      </c>
      <c r="CV70">
        <f>Ama!BJ100</f>
        <v>0</v>
      </c>
      <c r="CW70">
        <f>Ama!BJ101</f>
        <v>0</v>
      </c>
      <c r="CX70">
        <f>Ama!BJ102</f>
        <v>0</v>
      </c>
      <c r="CY70">
        <f>Ama!BJ103</f>
        <v>1</v>
      </c>
      <c r="CZ70">
        <f>Ama!BJ104</f>
        <v>0</v>
      </c>
      <c r="DA70">
        <f>Ama!BJ105</f>
        <v>0</v>
      </c>
      <c r="DB70">
        <f>Ama!BJ106</f>
        <v>1</v>
      </c>
      <c r="DC70">
        <f>Ama!BJ107</f>
        <v>20</v>
      </c>
      <c r="DD70" t="str">
        <f>Ama!BJ108</f>
        <v>miele</v>
      </c>
      <c r="DE70">
        <f>Ama!BJ109</f>
        <v>4</v>
      </c>
      <c r="DF70" t="str">
        <f>Ama!BJ110</f>
        <v>nej</v>
      </c>
      <c r="DG70">
        <f>Ama!BJ111</f>
        <v>0</v>
      </c>
      <c r="DH70" t="str">
        <f>Ama!BJ112</f>
        <v>nej</v>
      </c>
      <c r="DI70" t="str">
        <f>Ama!BJ113</f>
        <v>nej</v>
      </c>
      <c r="DJ70" t="str">
        <f>Ama!BJ114</f>
        <v>nej</v>
      </c>
      <c r="DK70">
        <f>Ama!BJ115</f>
        <v>2</v>
      </c>
      <c r="DL70" t="str">
        <f>Ama!BJ116</f>
        <v>Begrænset</v>
      </c>
      <c r="DM70">
        <f>Ama!BJ117</f>
        <v>0</v>
      </c>
      <c r="DN70">
        <f>Ama!BJ118</f>
        <v>0</v>
      </c>
      <c r="DO70" s="14" t="str">
        <f>VLOOKUP(MID(B70,1,5)*1,InstTyp!A:B,2,FALSE)</f>
        <v>Børnehaver</v>
      </c>
      <c r="DP70" s="14" t="str">
        <f>VLOOKUP(MID(B70,1,5)*1,InstTyp!A:C,3,FALSE)</f>
        <v>Amager</v>
      </c>
      <c r="DQ70">
        <f>VLOOKUP(MID(B70,1,5)*1,'InstTyp-2'!E:BQ,7,FALSE)</f>
        <v>0</v>
      </c>
      <c r="DR70">
        <f>VLOOKUP(MID(B70,1,5)*1,'InstTyp-2'!E:BQ,8,FALSE)</f>
        <v>0</v>
      </c>
      <c r="DS70">
        <f>VLOOKUP(MID(B70,1,5)*1,'InstTyp-2'!E:BQ,9,FALSE)</f>
        <v>60</v>
      </c>
      <c r="DT70">
        <f>VLOOKUP(MID(B70,1,5)*1,'InstTyp-2'!E:BQ,10,FALSE)</f>
        <v>0</v>
      </c>
      <c r="DU70">
        <f>VLOOKUP(MID(B70,1,5)*1,'InstTyp-2'!E:BQ,11,FALSE)</f>
        <v>0</v>
      </c>
      <c r="DV70">
        <f>VLOOKUP(MID(B70,1,5)*1,'InstTyp-2'!E:BQ,12,FALSE)</f>
        <v>0</v>
      </c>
      <c r="DW70">
        <f>VLOOKUP(MID(B70,1,5)*1,'InstTyp-2'!E:BQ,13,FALSE)</f>
        <v>0</v>
      </c>
      <c r="DX70">
        <f>VLOOKUP(MID(B70,1,5)*1,'InstTyp-2'!E:BQ,14,FALSE)</f>
        <v>0</v>
      </c>
      <c r="DY70">
        <f>VLOOKUP(MID(B70,1,5)*1,'InstTyp-2'!E:BQ,15,FALSE)</f>
        <v>0</v>
      </c>
      <c r="DZ70">
        <f>VLOOKUP(MID(B70,1,5)*1,'InstTyp-2'!E:BQ,16,FALSE)</f>
        <v>0</v>
      </c>
      <c r="EA70">
        <f>VLOOKUP(MID(B70,1,5)*1,'InstTyp-2'!E:BQ,17,FALSE)</f>
        <v>0</v>
      </c>
      <c r="EB70">
        <f>VLOOKUP(MID(B70,1,5)*1,'InstTyp-2'!E:BQ,18,FALSE)</f>
        <v>0</v>
      </c>
      <c r="EC70">
        <f>VLOOKUP(MID(B70,1,5)*1,'InstTyp-2'!E:BQ,19,FALSE)</f>
        <v>0</v>
      </c>
      <c r="ED70">
        <f>VLOOKUP(MID(B70,1,5)*1,'InstTyp-2'!E:BQ,20,FALSE)</f>
        <v>0</v>
      </c>
      <c r="EE70" s="195">
        <f>VLOOKUP(MID(B70,1,5)*1,'Forplejning 2008'!A:C,3,FALSE)</f>
        <v>38913.19</v>
      </c>
      <c r="EF70" t="str">
        <f t="shared" si="4"/>
        <v>37308</v>
      </c>
      <c r="EG70" t="str">
        <f t="shared" si="5"/>
        <v/>
      </c>
      <c r="EH70">
        <f t="shared" si="6"/>
        <v>0</v>
      </c>
      <c r="EI70">
        <f t="shared" si="7"/>
        <v>0</v>
      </c>
      <c r="EJ70" t="e">
        <f>VLOOKUP(B70,Rekruttering!A:F,2,FALSE)</f>
        <v>#N/A</v>
      </c>
      <c r="EK70" t="e">
        <f>VLOOKUP(B70,Rekruttering!A:F,3,FALSE)</f>
        <v>#N/A</v>
      </c>
      <c r="EL70" t="e">
        <f>VLOOKUP(B70,Rekruttering!A:F,4,FALSE)</f>
        <v>#N/A</v>
      </c>
      <c r="EM70" t="e">
        <f>VLOOKUP(B70,Rekruttering!A:F,5,FALSE)</f>
        <v>#N/A</v>
      </c>
      <c r="EN70" t="e">
        <f>VLOOKUP(B70,Rekruttering!A:F,6,FALSE)</f>
        <v>#N/A</v>
      </c>
    </row>
    <row r="71" spans="1:144">
      <c r="A71" s="14" t="str">
        <f>Ama!BS1</f>
        <v>x</v>
      </c>
      <c r="B71" s="21">
        <f>Ama!BS2</f>
        <v>37350</v>
      </c>
      <c r="C71" t="str">
        <f>Ama!BS3</f>
        <v>Peder lykkes vej børnehave</v>
      </c>
      <c r="D71" t="str">
        <f>Ama!BS4</f>
        <v>Amager</v>
      </c>
      <c r="E71" t="str">
        <f>Ama!BS5</f>
        <v>Peder Lykkes Vej 77</v>
      </c>
      <c r="F71">
        <f>Ama!BS6</f>
        <v>2300</v>
      </c>
      <c r="G71" t="str">
        <f>Ama!BS7</f>
        <v>København S</v>
      </c>
      <c r="H71" t="str">
        <f>Ama!BS8</f>
        <v>32 58 87 43</v>
      </c>
      <c r="I71" t="str">
        <f>Ama!BS9</f>
        <v>37350@buf.kk.dk</v>
      </c>
      <c r="J71" t="str">
        <f>Ama!BS10</f>
        <v>Mitzi Tofte</v>
      </c>
      <c r="K71">
        <f>Ama!BS11</f>
        <v>32580532</v>
      </c>
      <c r="L71">
        <f>Ama!BS12</f>
        <v>0</v>
      </c>
      <c r="M71" t="str">
        <f>Ama!BS13</f>
        <v>37350@buf.kk.dk</v>
      </c>
      <c r="N71" t="str">
        <f>Ama!BS14</f>
        <v>Børnehave</v>
      </c>
      <c r="O71">
        <f>Ama!BS15</f>
        <v>0</v>
      </c>
      <c r="P71">
        <f>Ama!BS16</f>
        <v>0</v>
      </c>
      <c r="Q71">
        <f>Ama!BS17</f>
        <v>41</v>
      </c>
      <c r="R71">
        <f>Ama!BS18</f>
        <v>0</v>
      </c>
      <c r="S71">
        <f>Ama!BS19</f>
        <v>0</v>
      </c>
      <c r="T71">
        <f>Ama!BS20</f>
        <v>0</v>
      </c>
      <c r="U71">
        <f>Ama!BS21</f>
        <v>0</v>
      </c>
      <c r="V71" t="str">
        <f>Ama!BS22</f>
        <v>Nej</v>
      </c>
      <c r="W71">
        <f>Ama!BS23</f>
        <v>0</v>
      </c>
      <c r="X71">
        <f>Ama!BS24</f>
        <v>0</v>
      </c>
      <c r="Y71">
        <f>Ama!BS25</f>
        <v>0</v>
      </c>
      <c r="Z71">
        <f>Ama!BS26</f>
        <v>0</v>
      </c>
      <c r="AA71">
        <f>Ama!BS27</f>
        <v>0</v>
      </c>
      <c r="AB71">
        <f>Ama!BS28</f>
        <v>0</v>
      </c>
      <c r="AC71">
        <f>Ama!BS29</f>
        <v>0</v>
      </c>
      <c r="AD71">
        <f>Ama!BS30</f>
        <v>5</v>
      </c>
      <c r="AE71">
        <f>Ama!BS31</f>
        <v>0</v>
      </c>
      <c r="AF71">
        <f>Ama!BS32</f>
        <v>0</v>
      </c>
      <c r="AG71">
        <f>Ama!BS33</f>
        <v>5</v>
      </c>
      <c r="AH71">
        <f>Ama!BS34</f>
        <v>0</v>
      </c>
      <c r="AI71">
        <f>Ama!BS35</f>
        <v>0</v>
      </c>
      <c r="AJ71" s="16">
        <f>Ama!BS36</f>
        <v>50000</v>
      </c>
      <c r="AK71">
        <f>Ama!BS37</f>
        <v>0</v>
      </c>
      <c r="AL71">
        <f>Ama!BS38</f>
        <v>0</v>
      </c>
      <c r="AM71">
        <f>Ama!BS39</f>
        <v>0</v>
      </c>
      <c r="AN71">
        <f>Ama!BS40</f>
        <v>0</v>
      </c>
      <c r="AO71">
        <f>Ama!BS41</f>
        <v>0</v>
      </c>
      <c r="AP71">
        <f>Ama!BS42</f>
        <v>0</v>
      </c>
      <c r="AQ71">
        <f>Ama!BS43</f>
        <v>0</v>
      </c>
      <c r="AR71">
        <f>Ama!BS44</f>
        <v>0</v>
      </c>
      <c r="AS71">
        <f>Ama!BS45</f>
        <v>0</v>
      </c>
      <c r="AT71">
        <f>Ama!BS46</f>
        <v>0</v>
      </c>
      <c r="AU71">
        <f>Ama!BS47</f>
        <v>0</v>
      </c>
      <c r="AV71">
        <f>Ama!BS48</f>
        <v>0</v>
      </c>
      <c r="AW71">
        <f>Ama!BS49</f>
        <v>0</v>
      </c>
      <c r="AX71">
        <f>Ama!BS50</f>
        <v>0</v>
      </c>
      <c r="AY71">
        <f>Ama!BS51</f>
        <v>0</v>
      </c>
      <c r="AZ71">
        <f>Ama!BS52</f>
        <v>0</v>
      </c>
      <c r="BA71">
        <f>Ama!BS53</f>
        <v>0</v>
      </c>
      <c r="BB71">
        <f>Ama!BS54</f>
        <v>0</v>
      </c>
      <c r="BC71">
        <f>Ama!BS55</f>
        <v>95</v>
      </c>
      <c r="BD71">
        <f>Ama!BS56</f>
        <v>0</v>
      </c>
      <c r="BE71">
        <f>Ama!BS57</f>
        <v>1</v>
      </c>
      <c r="BF71" t="str">
        <f>Ama!BS58</f>
        <v>Ja</v>
      </c>
      <c r="BG71" t="str">
        <f>Ama!BS59</f>
        <v>Nej</v>
      </c>
      <c r="BH71" t="str">
        <f>Ama!BS60</f>
        <v>Ja</v>
      </c>
      <c r="BI71" t="str">
        <f>Ama!BS61</f>
        <v>Nej</v>
      </c>
      <c r="BJ71" t="str">
        <f>Ama!BS62</f>
        <v>Umiddelbart nej, de afvendter hvad der bliver besluttet</v>
      </c>
      <c r="BK71" t="str">
        <f>Ama!BS63</f>
        <v>Nej</v>
      </c>
      <c r="BL71" t="str">
        <f>Ama!BS64</f>
        <v>de vendter sammen med pædagogerne/leder</v>
      </c>
      <c r="BM71" t="str">
        <f>Ama!BS65</f>
        <v>Nej</v>
      </c>
      <c r="BN71" t="str">
        <f>Ama!BS66</f>
        <v>samme</v>
      </c>
      <c r="BO71" t="str">
        <f>Ama!BS67</f>
        <v>Nej</v>
      </c>
      <c r="BP71">
        <f>Ama!BS68</f>
        <v>0</v>
      </c>
      <c r="BQ71">
        <f>Ama!BS69</f>
        <v>0</v>
      </c>
      <c r="BR71" t="str">
        <f>Ama!BS70</f>
        <v>Køkken begrænset tilvirk</v>
      </c>
      <c r="BS71">
        <f>Ama!BS71</f>
        <v>0</v>
      </c>
      <c r="BT71">
        <f>Ama!BS72</f>
        <v>0</v>
      </c>
      <c r="BU71">
        <f>Ama!BS73</f>
        <v>0</v>
      </c>
      <c r="BV71">
        <f>Ama!BS74</f>
        <v>0</v>
      </c>
      <c r="BW71">
        <f>Ama!BS75</f>
        <v>0</v>
      </c>
      <c r="BX71">
        <f>Ama!BS76</f>
        <v>0</v>
      </c>
      <c r="BY71">
        <f>Ama!BS77</f>
        <v>0</v>
      </c>
      <c r="BZ71">
        <f>Ama!BS78</f>
        <v>0</v>
      </c>
      <c r="CA71">
        <f>Ama!BS79</f>
        <v>0</v>
      </c>
      <c r="CB71">
        <f>Ama!BS80</f>
        <v>0</v>
      </c>
      <c r="CC71">
        <f>Ama!BS81</f>
        <v>0</v>
      </c>
      <c r="CD71" t="str">
        <f>Ama!BS82</f>
        <v>Større</v>
      </c>
      <c r="CE71" t="str">
        <f>Ama!BS83</f>
        <v>generelt de fleste, da køkkenets maskiner er gamle og slidte.</v>
      </c>
      <c r="CF71" t="str">
        <f>Ama!BS84</f>
        <v>Køkkenet er et gammelt produktionskøkken der ikke har været i brug siden 2003</v>
      </c>
      <c r="CG71" t="str">
        <f>Ama!BS85</f>
        <v>Cathrine Joachim Jerrik</v>
      </c>
      <c r="CH71" t="str">
        <f>Ama!BS86</f>
        <v>31.3.2009</v>
      </c>
      <c r="CI71">
        <f>Ama!BS87</f>
        <v>0</v>
      </c>
      <c r="CJ71">
        <f>Ama!BS88</f>
        <v>1</v>
      </c>
      <c r="CK71">
        <f>Ama!BS89</f>
        <v>0</v>
      </c>
      <c r="CL71">
        <f>Ama!BS90</f>
        <v>0</v>
      </c>
      <c r="CM71">
        <f>Ama!BS91</f>
        <v>0</v>
      </c>
      <c r="CN71">
        <f>Ama!BS92</f>
        <v>0</v>
      </c>
      <c r="CO71">
        <f>Ama!BS93</f>
        <v>0</v>
      </c>
      <c r="CP71">
        <f>Ama!BS94</f>
        <v>0</v>
      </c>
      <c r="CQ71">
        <f>Ama!BS95</f>
        <v>0</v>
      </c>
      <c r="CR71">
        <f>Ama!BS96</f>
        <v>2</v>
      </c>
      <c r="CS71">
        <f>Ama!BS97</f>
        <v>0</v>
      </c>
      <c r="CT71">
        <f>Ama!BS98</f>
        <v>0</v>
      </c>
      <c r="CU71">
        <f>Ama!BS99</f>
        <v>0</v>
      </c>
      <c r="CV71">
        <f>Ama!BS100</f>
        <v>0</v>
      </c>
      <c r="CW71">
        <f>Ama!BS101</f>
        <v>0</v>
      </c>
      <c r="CX71">
        <f>Ama!BS102</f>
        <v>0</v>
      </c>
      <c r="CY71">
        <f>Ama!BS103</f>
        <v>1</v>
      </c>
      <c r="CZ71">
        <f>Ama!BS104</f>
        <v>0</v>
      </c>
      <c r="DA71">
        <f>Ama!BS105</f>
        <v>0</v>
      </c>
      <c r="DB71">
        <f>Ama!BS106</f>
        <v>1</v>
      </c>
      <c r="DC71">
        <f>Ama!BS107</f>
        <v>2</v>
      </c>
      <c r="DD71" t="str">
        <f>Ama!BS108</f>
        <v>Meiko</v>
      </c>
      <c r="DE71">
        <f>Ama!BS109</f>
        <v>4</v>
      </c>
      <c r="DF71">
        <f>Ama!BS110</f>
        <v>0</v>
      </c>
      <c r="DG71">
        <f>Ama!BS111</f>
        <v>0</v>
      </c>
      <c r="DH71">
        <f>Ama!BS112</f>
        <v>0</v>
      </c>
      <c r="DI71">
        <f>Ama!BS113</f>
        <v>0</v>
      </c>
      <c r="DJ71">
        <f>Ama!BS114</f>
        <v>0</v>
      </c>
      <c r="DK71">
        <f>Ama!BS115</f>
        <v>1</v>
      </c>
      <c r="DL71" t="str">
        <f>Ama!BS116</f>
        <v>Begrænset</v>
      </c>
      <c r="DM71" t="str">
        <f>Ama!BS117</f>
        <v>Køkkenet kunne blive rigtigt godt hvis det får nye elementer og bordplader.</v>
      </c>
      <c r="DN71">
        <f>Ama!BS118</f>
        <v>0</v>
      </c>
      <c r="DO71" s="14" t="str">
        <f>VLOOKUP(MID(B71,1,5)*1,InstTyp!A:B,2,FALSE)</f>
        <v>Børnehaver</v>
      </c>
      <c r="DP71" s="14" t="str">
        <f>VLOOKUP(MID(B71,1,5)*1,InstTyp!A:C,3,FALSE)</f>
        <v>Amager</v>
      </c>
      <c r="DQ71">
        <f>VLOOKUP(MID(B71,1,5)*1,'InstTyp-2'!E:BQ,7,FALSE)</f>
        <v>0</v>
      </c>
      <c r="DR71">
        <f>VLOOKUP(MID(B71,1,5)*1,'InstTyp-2'!E:BQ,8,FALSE)</f>
        <v>0</v>
      </c>
      <c r="DS71">
        <f>VLOOKUP(MID(B71,1,5)*1,'InstTyp-2'!E:BQ,9,FALSE)</f>
        <v>41</v>
      </c>
      <c r="DT71">
        <f>VLOOKUP(MID(B71,1,5)*1,'InstTyp-2'!E:BQ,10,FALSE)</f>
        <v>0</v>
      </c>
      <c r="DU71">
        <f>VLOOKUP(MID(B71,1,5)*1,'InstTyp-2'!E:BQ,11,FALSE)</f>
        <v>0</v>
      </c>
      <c r="DV71">
        <f>VLOOKUP(MID(B71,1,5)*1,'InstTyp-2'!E:BQ,12,FALSE)</f>
        <v>0</v>
      </c>
      <c r="DW71">
        <f>VLOOKUP(MID(B71,1,5)*1,'InstTyp-2'!E:BQ,13,FALSE)</f>
        <v>0</v>
      </c>
      <c r="DX71">
        <f>VLOOKUP(MID(B71,1,5)*1,'InstTyp-2'!E:BQ,14,FALSE)</f>
        <v>0</v>
      </c>
      <c r="DY71">
        <f>VLOOKUP(MID(B71,1,5)*1,'InstTyp-2'!E:BQ,15,FALSE)</f>
        <v>0</v>
      </c>
      <c r="DZ71">
        <f>VLOOKUP(MID(B71,1,5)*1,'InstTyp-2'!E:BQ,16,FALSE)</f>
        <v>0</v>
      </c>
      <c r="EA71">
        <f>VLOOKUP(MID(B71,1,5)*1,'InstTyp-2'!E:BQ,17,FALSE)</f>
        <v>0</v>
      </c>
      <c r="EB71">
        <f>VLOOKUP(MID(B71,1,5)*1,'InstTyp-2'!E:BQ,18,FALSE)</f>
        <v>0</v>
      </c>
      <c r="EC71">
        <f>VLOOKUP(MID(B71,1,5)*1,'InstTyp-2'!E:BQ,19,FALSE)</f>
        <v>0</v>
      </c>
      <c r="ED71">
        <f>VLOOKUP(MID(B71,1,5)*1,'InstTyp-2'!E:BQ,20,FALSE)</f>
        <v>0</v>
      </c>
      <c r="EE71" s="195">
        <f>VLOOKUP(MID(B71,1,5)*1,'Forplejning 2008'!A:C,3,FALSE)</f>
        <v>60802.54</v>
      </c>
      <c r="EF71" t="str">
        <f t="shared" si="4"/>
        <v>37350</v>
      </c>
      <c r="EG71" t="str">
        <f t="shared" si="5"/>
        <v/>
      </c>
      <c r="EH71">
        <f t="shared" si="6"/>
        <v>0</v>
      </c>
      <c r="EI71">
        <f t="shared" si="7"/>
        <v>0</v>
      </c>
      <c r="EJ71" t="e">
        <f>VLOOKUP(B71,Rekruttering!A:F,2,FALSE)</f>
        <v>#N/A</v>
      </c>
      <c r="EK71" t="e">
        <f>VLOOKUP(B71,Rekruttering!A:F,3,FALSE)</f>
        <v>#N/A</v>
      </c>
      <c r="EL71" t="e">
        <f>VLOOKUP(B71,Rekruttering!A:F,4,FALSE)</f>
        <v>#N/A</v>
      </c>
      <c r="EM71" t="e">
        <f>VLOOKUP(B71,Rekruttering!A:F,5,FALSE)</f>
        <v>#N/A</v>
      </c>
      <c r="EN71" t="e">
        <f>VLOOKUP(B71,Rekruttering!A:F,6,FALSE)</f>
        <v>#N/A</v>
      </c>
    </row>
    <row r="72" spans="1:144">
      <c r="A72" s="14" t="str">
        <f>Ama!BT1</f>
        <v>x</v>
      </c>
      <c r="B72" s="21">
        <f>Ama!BT2</f>
        <v>37378</v>
      </c>
      <c r="C72" t="str">
        <f>Ama!BT3</f>
        <v>Enveloppen</v>
      </c>
      <c r="D72" t="str">
        <f>Ama!BT4</f>
        <v>Amager</v>
      </c>
      <c r="E72" t="str">
        <f>Ama!BT5</f>
        <v>Ved Stadsgraven 11</v>
      </c>
      <c r="F72">
        <f>Ama!BT6</f>
        <v>2300</v>
      </c>
      <c r="G72" t="str">
        <f>Ama!BT7</f>
        <v>København S</v>
      </c>
      <c r="H72" t="str">
        <f>Ama!BT8</f>
        <v>32 95 90 64</v>
      </c>
      <c r="I72" t="str">
        <f>Ama!BT9</f>
        <v>37378@buf.kk.dk</v>
      </c>
      <c r="J72" t="str">
        <f>Ama!BT10</f>
        <v>Anne Lilholm</v>
      </c>
      <c r="K72">
        <f>Ama!BT11</f>
        <v>33221404</v>
      </c>
      <c r="L72">
        <f>Ama!BT12</f>
        <v>32959064</v>
      </c>
      <c r="M72" t="str">
        <f>Ama!BT13</f>
        <v>37378@buf.kk.dk</v>
      </c>
      <c r="N72" t="str">
        <f>Ama!BT14</f>
        <v>Børnehave</v>
      </c>
      <c r="O72">
        <f>Ama!BT15</f>
        <v>0</v>
      </c>
      <c r="P72">
        <f>Ama!BT16</f>
        <v>0</v>
      </c>
      <c r="Q72">
        <f>Ama!BT17</f>
        <v>80</v>
      </c>
      <c r="R72">
        <f>Ama!BT18</f>
        <v>0</v>
      </c>
      <c r="S72">
        <f>Ama!BT19</f>
        <v>0</v>
      </c>
      <c r="T72">
        <f>Ama!BT20</f>
        <v>0</v>
      </c>
      <c r="U72">
        <f>Ama!BT21</f>
        <v>0</v>
      </c>
      <c r="V72" t="str">
        <f>Ama!BT22</f>
        <v>Nej</v>
      </c>
      <c r="W72">
        <f>Ama!BT23</f>
        <v>0</v>
      </c>
      <c r="X72">
        <f>Ama!BT24</f>
        <v>0</v>
      </c>
      <c r="Y72">
        <f>Ama!BT25</f>
        <v>0</v>
      </c>
      <c r="Z72">
        <f>Ama!BT26</f>
        <v>0</v>
      </c>
      <c r="AA72">
        <f>Ama!BT27</f>
        <v>0</v>
      </c>
      <c r="AB72">
        <f>Ama!BT28</f>
        <v>0</v>
      </c>
      <c r="AC72">
        <f>Ama!BT29</f>
        <v>0</v>
      </c>
      <c r="AD72">
        <f>Ama!BT30</f>
        <v>5</v>
      </c>
      <c r="AE72">
        <f>Ama!BT31</f>
        <v>0</v>
      </c>
      <c r="AF72">
        <f>Ama!BT32</f>
        <v>0</v>
      </c>
      <c r="AG72">
        <f>Ama!BT33</f>
        <v>0</v>
      </c>
      <c r="AH72">
        <f>Ama!BT34</f>
        <v>0</v>
      </c>
      <c r="AI72">
        <f>Ama!BT35</f>
        <v>0</v>
      </c>
      <c r="AJ72">
        <f>Ama!BT36</f>
        <v>60000</v>
      </c>
      <c r="AK72">
        <f>Ama!BT37</f>
        <v>0</v>
      </c>
      <c r="AL72" t="str">
        <f>Ama!BT38</f>
        <v>Ja</v>
      </c>
      <c r="AM72">
        <f>Ama!BT39</f>
        <v>0</v>
      </c>
      <c r="AN72" t="str">
        <f>Ama!BT40</f>
        <v>Annie Sølvskov</v>
      </c>
      <c r="AO72">
        <f>Ama!BT41</f>
        <v>1994</v>
      </c>
      <c r="AP72">
        <f>Ama!BT42</f>
        <v>7</v>
      </c>
      <c r="AQ72">
        <f>Ama!BT43</f>
        <v>0</v>
      </c>
      <c r="AR72" t="str">
        <f>Ama!BT44</f>
        <v>kok</v>
      </c>
      <c r="AS72" t="str">
        <f>Ama!BT45</f>
        <v>kantine, restaurant, hotel og inst.</v>
      </c>
      <c r="AT72">
        <f>Ama!BT46</f>
        <v>0</v>
      </c>
      <c r="AU72">
        <f>Ama!BT47</f>
        <v>0</v>
      </c>
      <c r="AV72">
        <f>Ama!BT48</f>
        <v>0</v>
      </c>
      <c r="AW72">
        <f>Ama!BT49</f>
        <v>0</v>
      </c>
      <c r="AX72">
        <f>Ama!BT50</f>
        <v>0</v>
      </c>
      <c r="AY72">
        <f>Ama!BT51</f>
        <v>0</v>
      </c>
      <c r="AZ72">
        <f>Ama!BT52</f>
        <v>0</v>
      </c>
      <c r="BA72">
        <f>Ama!BT53</f>
        <v>0</v>
      </c>
      <c r="BB72">
        <f>Ama!BT54</f>
        <v>0</v>
      </c>
      <c r="BC72">
        <f>Ama!BT55</f>
        <v>95</v>
      </c>
      <c r="BD72">
        <f>Ama!BT56</f>
        <v>0</v>
      </c>
      <c r="BE72">
        <f>Ama!BT57</f>
        <v>2</v>
      </c>
      <c r="BF72" t="str">
        <f>Ama!BT58</f>
        <v>Ja</v>
      </c>
      <c r="BG72" t="str">
        <f>Ama!BT59</f>
        <v>Nej</v>
      </c>
      <c r="BH72" t="str">
        <f>Ama!BT60</f>
        <v>Nej</v>
      </c>
      <c r="BI72" t="str">
        <f>Ama!BT61</f>
        <v>Ja</v>
      </c>
      <c r="BJ72">
        <f>Ama!BT62</f>
        <v>0</v>
      </c>
      <c r="BK72" t="str">
        <f>Ama!BT63</f>
        <v>ja</v>
      </c>
      <c r="BL72" t="str">
        <f>Ama!BT64</f>
        <v>Har indtryk af, de vil tage vel imod</v>
      </c>
      <c r="BM72" t="str">
        <f>Ama!BT65</f>
        <v>ja</v>
      </c>
      <c r="BN72" t="str">
        <f>Ama!BT66</f>
        <v>ja</v>
      </c>
      <c r="BO72" t="str">
        <f>Ama!BT67</f>
        <v>ja</v>
      </c>
      <c r="BP72">
        <f>Ama!BT68</f>
        <v>0</v>
      </c>
      <c r="BQ72">
        <f>Ama!BT69</f>
        <v>0</v>
      </c>
      <c r="BR72" t="str">
        <f>Ama!BT70</f>
        <v>produktionskøkken</v>
      </c>
      <c r="BS72" t="str">
        <f>Ama!BT71</f>
        <v>nej</v>
      </c>
      <c r="BT72" t="str">
        <f>Ama!BT72</f>
        <v>Mindre</v>
      </c>
      <c r="BU72" t="str">
        <f>Ama!BT73</f>
        <v>Ingen</v>
      </c>
      <c r="BV72" t="str">
        <f>Ama!BT74</f>
        <v>nej</v>
      </c>
      <c r="BW72" t="str">
        <f>Ama!BT75</f>
        <v>Industriopvaskemaskine, 2 industrikøleskabe, ekstra ovn - konvektions ville være klar fordel, da der i dette delekøkken skal laves mad til rigtig mange børn (80+ca.50)</v>
      </c>
      <c r="BX72">
        <f>Ama!BT76</f>
        <v>0</v>
      </c>
      <c r="BY72">
        <f>Ama!BT77</f>
        <v>0</v>
      </c>
      <c r="BZ72" t="str">
        <f>Ama!BT78</f>
        <v>Ja</v>
      </c>
      <c r="CA72" t="str">
        <f>Ama!BT79</f>
        <v>Man skal finde en praktisk løsning på hvor køle og fryseskabe skal stå.</v>
      </c>
      <c r="CB72">
        <f>Ama!BT80</f>
        <v>0</v>
      </c>
      <c r="CC72">
        <f>Ama!BT81</f>
        <v>0</v>
      </c>
      <c r="CD72">
        <f>Ama!BT82</f>
        <v>0</v>
      </c>
      <c r="CE72">
        <f>Ama!BT83</f>
        <v>0</v>
      </c>
      <c r="CF72">
        <f>Ama!BT84</f>
        <v>0</v>
      </c>
      <c r="CG72" t="str">
        <f>Ama!BT85</f>
        <v xml:space="preserve">Birgitte </v>
      </c>
      <c r="CH72" t="str">
        <f>Ama!BT86</f>
        <v>31.03.03.</v>
      </c>
      <c r="CI72">
        <f>Ama!BT87</f>
        <v>0</v>
      </c>
      <c r="CJ72">
        <f>Ama!BT88</f>
        <v>0</v>
      </c>
      <c r="CK72">
        <f>Ama!BT89</f>
        <v>1</v>
      </c>
      <c r="CL72">
        <f>Ama!BT90</f>
        <v>6</v>
      </c>
      <c r="CM72">
        <f>Ama!BT91</f>
        <v>3</v>
      </c>
      <c r="CN72">
        <f>Ama!BT92</f>
        <v>3</v>
      </c>
      <c r="CO72">
        <f>Ama!BT93</f>
        <v>0</v>
      </c>
      <c r="CP72">
        <f>Ama!BT94</f>
        <v>0</v>
      </c>
      <c r="CQ72">
        <f>Ama!BT95</f>
        <v>0</v>
      </c>
      <c r="CR72">
        <f>Ama!BT96</f>
        <v>1</v>
      </c>
      <c r="CS72">
        <f>Ama!BT97</f>
        <v>0</v>
      </c>
      <c r="CT72">
        <f>Ama!BT98</f>
        <v>1</v>
      </c>
      <c r="CU72">
        <f>Ama!BT99</f>
        <v>0</v>
      </c>
      <c r="CV72">
        <f>Ama!BT100</f>
        <v>0</v>
      </c>
      <c r="CW72">
        <f>Ama!BT101</f>
        <v>0</v>
      </c>
      <c r="CX72">
        <f>Ama!BT102</f>
        <v>1</v>
      </c>
      <c r="CY72">
        <f>Ama!BT103</f>
        <v>0</v>
      </c>
      <c r="CZ72">
        <f>Ama!BT104</f>
        <v>1</v>
      </c>
      <c r="DA72">
        <f>Ama!BT105</f>
        <v>0</v>
      </c>
      <c r="DB72">
        <f>Ama!BT106</f>
        <v>1</v>
      </c>
      <c r="DC72">
        <f>Ama!BT107</f>
        <v>120</v>
      </c>
      <c r="DD72" t="str">
        <f>Ama!BT108</f>
        <v>Asko</v>
      </c>
      <c r="DE72">
        <f>Ama!BT109</f>
        <v>9</v>
      </c>
      <c r="DF72" t="str">
        <f>Ama!BT110</f>
        <v>ja</v>
      </c>
      <c r="DG72">
        <f>Ama!BT111</f>
        <v>20</v>
      </c>
      <c r="DH72" t="str">
        <f>Ama!BT112</f>
        <v>nej</v>
      </c>
      <c r="DI72" t="str">
        <f>Ama!BT113</f>
        <v>ja</v>
      </c>
      <c r="DJ72" t="str">
        <f>Ama!BT114</f>
        <v>nej</v>
      </c>
      <c r="DK72">
        <f>Ama!BT115</f>
        <v>2</v>
      </c>
      <c r="DL72" t="str">
        <f>Ama!BT116</f>
        <v>Begrænset</v>
      </c>
      <c r="DM72" t="str">
        <f>Ama!BT117</f>
        <v xml:space="preserve">Institutionen ligger i et flere etagers hus, hvor dert også er ca. 50 vuggestuebørn i selvstændig inst.. Begge inst. Har brugsret til køkken i kælder. Her er en del af udstyret købet af vuggestuen, så bh kan ikke uden videre regne med brugsret til alt i skemaet. Den ene ovn er i stykker, derfor anbefales køb af mindst en. Der er fint samarbejde med vuggestue, så fælles madlavning kan sikkert lykkes. Hvis inst. får udstyr gennem denne pulje, kan de sikkert dele alt med vuggestue. Der er vedlagt tilstandsrapport på huset, da der er nogle ting som skal udbedres i løbet af nogle år. Der er kun madelevator til anden sal i huset, men børn på fire sale. Der er desuden en børnehavestue i hus på lejeplads. Inst. kan evt. løse madtransport ved at lade en del af børnene spise i fælles spisesal i stuen. </v>
      </c>
      <c r="DN72">
        <f>Ama!BT118</f>
        <v>0</v>
      </c>
      <c r="DO72" s="14" t="str">
        <f>VLOOKUP(MID(B72,1,5)*1,InstTyp!A:B,2,FALSE)</f>
        <v>Børnehaver</v>
      </c>
      <c r="DP72" s="14" t="str">
        <f>VLOOKUP(MID(B72,1,5)*1,InstTyp!A:C,3,FALSE)</f>
        <v>Amager</v>
      </c>
      <c r="DQ72">
        <f>VLOOKUP(MID(B72,1,5)*1,'InstTyp-2'!E:BQ,7,FALSE)</f>
        <v>0</v>
      </c>
      <c r="DR72">
        <f>VLOOKUP(MID(B72,1,5)*1,'InstTyp-2'!E:BQ,8,FALSE)</f>
        <v>0</v>
      </c>
      <c r="DS72">
        <f>VLOOKUP(MID(B72,1,5)*1,'InstTyp-2'!E:BQ,9,FALSE)</f>
        <v>80</v>
      </c>
      <c r="DT72">
        <f>VLOOKUP(MID(B72,1,5)*1,'InstTyp-2'!E:BQ,10,FALSE)</f>
        <v>0</v>
      </c>
      <c r="DU72">
        <f>VLOOKUP(MID(B72,1,5)*1,'InstTyp-2'!E:BQ,11,FALSE)</f>
        <v>0</v>
      </c>
      <c r="DV72">
        <f>VLOOKUP(MID(B72,1,5)*1,'InstTyp-2'!E:BQ,12,FALSE)</f>
        <v>0</v>
      </c>
      <c r="DW72">
        <f>VLOOKUP(MID(B72,1,5)*1,'InstTyp-2'!E:BQ,13,FALSE)</f>
        <v>0</v>
      </c>
      <c r="DX72">
        <f>VLOOKUP(MID(B72,1,5)*1,'InstTyp-2'!E:BQ,14,FALSE)</f>
        <v>0</v>
      </c>
      <c r="DY72">
        <f>VLOOKUP(MID(B72,1,5)*1,'InstTyp-2'!E:BQ,15,FALSE)</f>
        <v>0</v>
      </c>
      <c r="DZ72">
        <f>VLOOKUP(MID(B72,1,5)*1,'InstTyp-2'!E:BQ,16,FALSE)</f>
        <v>0</v>
      </c>
      <c r="EA72">
        <f>VLOOKUP(MID(B72,1,5)*1,'InstTyp-2'!E:BQ,17,FALSE)</f>
        <v>0</v>
      </c>
      <c r="EB72">
        <f>VLOOKUP(MID(B72,1,5)*1,'InstTyp-2'!E:BQ,18,FALSE)</f>
        <v>0</v>
      </c>
      <c r="EC72">
        <f>VLOOKUP(MID(B72,1,5)*1,'InstTyp-2'!E:BQ,19,FALSE)</f>
        <v>0</v>
      </c>
      <c r="ED72">
        <f>VLOOKUP(MID(B72,1,5)*1,'InstTyp-2'!E:BQ,20,FALSE)</f>
        <v>0</v>
      </c>
      <c r="EE72" s="195">
        <f>VLOOKUP(MID(B72,1,5)*1,'Forplejning 2008'!A:C,3,FALSE)</f>
        <v>63876.88</v>
      </c>
      <c r="EF72" t="str">
        <f t="shared" si="4"/>
        <v>37378</v>
      </c>
      <c r="EG72" t="str">
        <f t="shared" si="5"/>
        <v/>
      </c>
      <c r="EH72">
        <f t="shared" si="6"/>
        <v>0</v>
      </c>
      <c r="EI72">
        <f t="shared" si="7"/>
        <v>0</v>
      </c>
      <c r="EJ72" t="str">
        <f>VLOOKUP(B72,Rekruttering!A:F,2,FALSE)</f>
        <v>Nej</v>
      </c>
      <c r="EK72">
        <f>VLOOKUP(B72,Rekruttering!A:F,3,FALSE)</f>
        <v>0</v>
      </c>
      <c r="EL72" t="str">
        <f>VLOOKUP(B72,Rekruttering!A:F,4,FALSE)</f>
        <v>Ja</v>
      </c>
      <c r="EM72">
        <f>VLOOKUP(B72,Rekruttering!A:F,5,FALSE)</f>
        <v>0</v>
      </c>
      <c r="EN72" t="str">
        <f>VLOOKUP(B72,Rekruttering!A:F,6,FALSE)</f>
        <v>Ja</v>
      </c>
    </row>
    <row r="73" spans="1:144">
      <c r="A73" s="14" t="str">
        <f>Ama!BU1</f>
        <v>x</v>
      </c>
      <c r="B73" s="21" t="str">
        <f>Ama!BU2</f>
        <v>37384_u</v>
      </c>
      <c r="C73" t="str">
        <f>Ama!BU3</f>
        <v>Hedehi</v>
      </c>
      <c r="D73" t="str">
        <f>Ama!BU4</f>
        <v>Amager</v>
      </c>
      <c r="E73" t="str">
        <f>Ama!BU5</f>
        <v>Hundige Strandvej 35</v>
      </c>
      <c r="F73">
        <f>Ama!BU6</f>
        <v>2670</v>
      </c>
      <c r="G73" t="str">
        <f>Ama!BU7</f>
        <v>Greve Strand</v>
      </c>
      <c r="H73" t="str">
        <f>Ama!BU8</f>
        <v>43 90 01 94</v>
      </c>
      <c r="I73" t="str">
        <f>Ama!BU9</f>
        <v>37384@buf.kk.dk</v>
      </c>
      <c r="J73" t="str">
        <f>Ama!BU10</f>
        <v>Jasmin Olsen</v>
      </c>
      <c r="K73">
        <f>Ama!BU11</f>
        <v>0</v>
      </c>
      <c r="L73">
        <f>Ama!BU12</f>
        <v>0</v>
      </c>
      <c r="M73" t="str">
        <f>Ama!BU13</f>
        <v>37384@buf.kk.dk</v>
      </c>
      <c r="N73" t="str">
        <f>Ama!BU14</f>
        <v>Børnehave</v>
      </c>
      <c r="O73">
        <f>Ama!BU15</f>
        <v>0</v>
      </c>
      <c r="P73">
        <f>Ama!BU16</f>
        <v>0</v>
      </c>
      <c r="Q73">
        <f>Ama!BU17</f>
        <v>30</v>
      </c>
      <c r="R73">
        <f>Ama!BU18</f>
        <v>0</v>
      </c>
      <c r="S73">
        <f>Ama!BU19</f>
        <v>0</v>
      </c>
      <c r="T73">
        <f>Ama!BU20</f>
        <v>0</v>
      </c>
      <c r="U73">
        <f>Ama!BU21</f>
        <v>0</v>
      </c>
      <c r="V73" t="str">
        <f>Ama!BU22</f>
        <v>Nej</v>
      </c>
      <c r="W73">
        <f>Ama!BU23</f>
        <v>0</v>
      </c>
      <c r="X73">
        <f>Ama!BU24</f>
        <v>0</v>
      </c>
      <c r="Y73">
        <f>Ama!BU25</f>
        <v>0</v>
      </c>
      <c r="Z73">
        <f>Ama!BU26</f>
        <v>0</v>
      </c>
      <c r="AA73">
        <f>Ama!BU27</f>
        <v>0</v>
      </c>
      <c r="AB73">
        <f>Ama!BU28</f>
        <v>0</v>
      </c>
      <c r="AC73">
        <f>Ama!BU29</f>
        <v>0</v>
      </c>
      <c r="AD73">
        <f>Ama!BU30</f>
        <v>0</v>
      </c>
      <c r="AE73">
        <f>Ama!BU31</f>
        <v>5</v>
      </c>
      <c r="AF73">
        <f>Ama!BU32</f>
        <v>0</v>
      </c>
      <c r="AG73">
        <f>Ama!BU33</f>
        <v>5</v>
      </c>
      <c r="AH73">
        <f>Ama!BU34</f>
        <v>0</v>
      </c>
      <c r="AI73">
        <f>Ama!BU35</f>
        <v>0</v>
      </c>
      <c r="AJ73">
        <f>Ama!BU36</f>
        <v>61000</v>
      </c>
      <c r="AK73">
        <f>Ama!BU37</f>
        <v>0</v>
      </c>
      <c r="AL73">
        <f>Ama!BU38</f>
        <v>0</v>
      </c>
      <c r="AM73">
        <f>Ama!BU39</f>
        <v>0</v>
      </c>
      <c r="AN73">
        <f>Ama!BU40</f>
        <v>0</v>
      </c>
      <c r="AO73">
        <f>Ama!BU41</f>
        <v>0</v>
      </c>
      <c r="AP73">
        <f>Ama!BU42</f>
        <v>0</v>
      </c>
      <c r="AQ73">
        <f>Ama!BU43</f>
        <v>0</v>
      </c>
      <c r="AR73">
        <f>Ama!BU44</f>
        <v>0</v>
      </c>
      <c r="AS73">
        <f>Ama!BU45</f>
        <v>0</v>
      </c>
      <c r="AT73">
        <f>Ama!BU46</f>
        <v>0</v>
      </c>
      <c r="AU73">
        <f>Ama!BU47</f>
        <v>0</v>
      </c>
      <c r="AV73">
        <f>Ama!BU48</f>
        <v>0</v>
      </c>
      <c r="AW73">
        <f>Ama!BU49</f>
        <v>0</v>
      </c>
      <c r="AX73">
        <f>Ama!BU50</f>
        <v>0</v>
      </c>
      <c r="AY73">
        <f>Ama!BU51</f>
        <v>0</v>
      </c>
      <c r="AZ73">
        <f>Ama!BU52</f>
        <v>0</v>
      </c>
      <c r="BA73">
        <f>Ama!BU53</f>
        <v>0</v>
      </c>
      <c r="BB73">
        <f>Ama!BU54</f>
        <v>0</v>
      </c>
      <c r="BC73">
        <f>Ama!BU55</f>
        <v>90</v>
      </c>
      <c r="BD73">
        <f>Ama!BU56</f>
        <v>0</v>
      </c>
      <c r="BE73">
        <f>Ama!BU57</f>
        <v>0</v>
      </c>
      <c r="BF73" t="str">
        <f>Ama!BU58</f>
        <v>Nej</v>
      </c>
      <c r="BG73" t="str">
        <f>Ama!BU59</f>
        <v>Nej</v>
      </c>
      <c r="BH73" t="str">
        <f>Ama!BU60</f>
        <v>Ja</v>
      </c>
      <c r="BI73" t="str">
        <f>Ama!BU61</f>
        <v>Ja</v>
      </c>
      <c r="BJ73">
        <f>Ama!BU62</f>
        <v>0</v>
      </c>
      <c r="BK73">
        <f>Ama!BU63</f>
        <v>0</v>
      </c>
      <c r="BL73" t="str">
        <f>Ama!BU64</f>
        <v>Ved ikke</v>
      </c>
      <c r="BM73" t="str">
        <f>Ama!BU65</f>
        <v>Nej</v>
      </c>
      <c r="BN73">
        <f>Ama!BU66</f>
        <v>0</v>
      </c>
      <c r="BO73" t="str">
        <f>Ama!BU67</f>
        <v>Ja</v>
      </c>
      <c r="BP73">
        <f>Ama!BU68</f>
        <v>0</v>
      </c>
      <c r="BQ73">
        <f>Ama!BU69</f>
        <v>0</v>
      </c>
      <c r="BR73" t="str">
        <f>Ama!BU70</f>
        <v>produktionskøkken</v>
      </c>
      <c r="BS73">
        <f>Ama!BU71</f>
        <v>0</v>
      </c>
      <c r="BT73">
        <f>Ama!BU72</f>
        <v>0</v>
      </c>
      <c r="BU73">
        <f>Ama!BU73</f>
        <v>0</v>
      </c>
      <c r="BV73">
        <f>Ama!BU74</f>
        <v>0</v>
      </c>
      <c r="BW73">
        <f>Ama!BU75</f>
        <v>0</v>
      </c>
      <c r="BX73">
        <f>Ama!BU76</f>
        <v>0</v>
      </c>
      <c r="BY73">
        <f>Ama!BU77</f>
        <v>0</v>
      </c>
      <c r="BZ73">
        <f>Ama!BU78</f>
        <v>0</v>
      </c>
      <c r="CA73">
        <f>Ama!BU79</f>
        <v>0</v>
      </c>
      <c r="CB73">
        <f>Ama!BU80</f>
        <v>0</v>
      </c>
      <c r="CC73">
        <f>Ama!BU81</f>
        <v>0</v>
      </c>
      <c r="CD73">
        <f>Ama!BU82</f>
        <v>0</v>
      </c>
      <c r="CE73">
        <f>Ama!BU83</f>
        <v>0</v>
      </c>
      <c r="CF73">
        <f>Ama!BU84</f>
        <v>0</v>
      </c>
      <c r="CG73" t="str">
        <f>Ama!BU85</f>
        <v>Lone Voss</v>
      </c>
      <c r="CH73" s="18">
        <f>Ama!BU86</f>
        <v>0</v>
      </c>
      <c r="CI73">
        <f>Ama!BU87</f>
        <v>0</v>
      </c>
      <c r="CJ73">
        <f>Ama!BU88</f>
        <v>0</v>
      </c>
      <c r="CK73">
        <f>Ama!BU89</f>
        <v>1</v>
      </c>
      <c r="CL73">
        <f>Ama!BU90</f>
        <v>4</v>
      </c>
      <c r="CM73">
        <f>Ama!BU91</f>
        <v>0</v>
      </c>
      <c r="CN73">
        <f>Ama!BU92</f>
        <v>1</v>
      </c>
      <c r="CO73">
        <f>Ama!BU93</f>
        <v>0</v>
      </c>
      <c r="CP73">
        <f>Ama!BU94</f>
        <v>0</v>
      </c>
      <c r="CQ73">
        <f>Ama!BU95</f>
        <v>0</v>
      </c>
      <c r="CR73">
        <f>Ama!BU96</f>
        <v>0</v>
      </c>
      <c r="CS73">
        <f>Ama!BU97</f>
        <v>1</v>
      </c>
      <c r="CT73">
        <f>Ama!BU98</f>
        <v>0</v>
      </c>
      <c r="CU73">
        <f>Ama!BU99</f>
        <v>0</v>
      </c>
      <c r="CV73">
        <f>Ama!BU100</f>
        <v>0</v>
      </c>
      <c r="CW73">
        <f>Ama!BU101</f>
        <v>0</v>
      </c>
      <c r="CX73">
        <f>Ama!BU102</f>
        <v>1</v>
      </c>
      <c r="CY73">
        <f>Ama!BU103</f>
        <v>0</v>
      </c>
      <c r="CZ73">
        <f>Ama!BU104</f>
        <v>0</v>
      </c>
      <c r="DA73">
        <f>Ama!BU105</f>
        <v>0</v>
      </c>
      <c r="DB73">
        <f>Ama!BU106</f>
        <v>1</v>
      </c>
      <c r="DC73">
        <f>Ama!BU107</f>
        <v>20</v>
      </c>
      <c r="DD73" t="str">
        <f>Ama!BU108</f>
        <v>Miele</v>
      </c>
      <c r="DE73">
        <f>Ama!BU109</f>
        <v>2</v>
      </c>
      <c r="DF73" t="str">
        <f>Ama!BU110</f>
        <v>Nej</v>
      </c>
      <c r="DG73">
        <f>Ama!BU111</f>
        <v>0</v>
      </c>
      <c r="DH73" t="str">
        <f>Ama!BU112</f>
        <v>Nej</v>
      </c>
      <c r="DI73" t="str">
        <f>Ama!BU113</f>
        <v>Nej</v>
      </c>
      <c r="DJ73" t="str">
        <f>Ama!BU114</f>
        <v>Nej</v>
      </c>
      <c r="DK73">
        <f>Ama!BU115</f>
        <v>1</v>
      </c>
      <c r="DL73">
        <f>Ama!BU116</f>
        <v>0</v>
      </c>
      <c r="DM73" t="str">
        <f>Ama!BU117</f>
        <v>Nyanskaffelse: ny ovn, køleskab. VIGTIGT: dårligt afløb fra håndvasken i køkkenet</v>
      </c>
      <c r="DN73">
        <f>Ama!BU118</f>
        <v>0</v>
      </c>
      <c r="DO73" s="14" t="str">
        <f>VLOOKUP(MID(B73,1,5)*1,InstTyp!A:B,2,FALSE)</f>
        <v>Børnehaver</v>
      </c>
      <c r="DP73" s="14" t="str">
        <f>VLOOKUP(MID(B73,1,5)*1,InstTyp!A:C,3,FALSE)</f>
        <v>Amager</v>
      </c>
      <c r="DQ73">
        <f>VLOOKUP(MID(B73,1,5)*1,'InstTyp-2'!E:BQ,7,FALSE)</f>
        <v>0</v>
      </c>
      <c r="DR73">
        <f>VLOOKUP(MID(B73,1,5)*1,'InstTyp-2'!E:BQ,8,FALSE)</f>
        <v>0</v>
      </c>
      <c r="DS73">
        <f>VLOOKUP(MID(B73,1,5)*1,'InstTyp-2'!E:BQ,9,FALSE)</f>
        <v>30</v>
      </c>
      <c r="DT73">
        <f>VLOOKUP(MID(B73,1,5)*1,'InstTyp-2'!E:BQ,10,FALSE)</f>
        <v>0</v>
      </c>
      <c r="DU73">
        <f>VLOOKUP(MID(B73,1,5)*1,'InstTyp-2'!E:BQ,11,FALSE)</f>
        <v>0</v>
      </c>
      <c r="DV73">
        <f>VLOOKUP(MID(B73,1,5)*1,'InstTyp-2'!E:BQ,12,FALSE)</f>
        <v>0</v>
      </c>
      <c r="DW73">
        <f>VLOOKUP(MID(B73,1,5)*1,'InstTyp-2'!E:BQ,13,FALSE)</f>
        <v>0</v>
      </c>
      <c r="DX73">
        <f>VLOOKUP(MID(B73,1,5)*1,'InstTyp-2'!E:BQ,14,FALSE)</f>
        <v>0</v>
      </c>
      <c r="DY73">
        <f>VLOOKUP(MID(B73,1,5)*1,'InstTyp-2'!E:BQ,15,FALSE)</f>
        <v>0</v>
      </c>
      <c r="DZ73">
        <f>VLOOKUP(MID(B73,1,5)*1,'InstTyp-2'!E:BQ,16,FALSE)</f>
        <v>0</v>
      </c>
      <c r="EA73">
        <f>VLOOKUP(MID(B73,1,5)*1,'InstTyp-2'!E:BQ,17,FALSE)</f>
        <v>0</v>
      </c>
      <c r="EB73">
        <f>VLOOKUP(MID(B73,1,5)*1,'InstTyp-2'!E:BQ,18,FALSE)</f>
        <v>0</v>
      </c>
      <c r="EC73">
        <f>VLOOKUP(MID(B73,1,5)*1,'InstTyp-2'!E:BQ,19,FALSE)</f>
        <v>0</v>
      </c>
      <c r="ED73">
        <f>VLOOKUP(MID(B73,1,5)*1,'InstTyp-2'!E:BQ,20,FALSE)</f>
        <v>0</v>
      </c>
      <c r="EE73" s="195">
        <f>VLOOKUP(MID(B73,1,5)*1,'Forplejning 2008'!A:C,3,FALSE)</f>
        <v>84845.14</v>
      </c>
      <c r="EF73" t="str">
        <f t="shared" si="4"/>
        <v>37384</v>
      </c>
      <c r="EG73" t="str">
        <f t="shared" si="5"/>
        <v>u</v>
      </c>
      <c r="EH73">
        <f t="shared" si="6"/>
        <v>0</v>
      </c>
      <c r="EI73">
        <f t="shared" si="7"/>
        <v>0</v>
      </c>
      <c r="EJ73" t="e">
        <f>VLOOKUP(B73,Rekruttering!A:F,2,FALSE)</f>
        <v>#N/A</v>
      </c>
      <c r="EK73" t="e">
        <f>VLOOKUP(B73,Rekruttering!A:F,3,FALSE)</f>
        <v>#N/A</v>
      </c>
      <c r="EL73" t="e">
        <f>VLOOKUP(B73,Rekruttering!A:F,4,FALSE)</f>
        <v>#N/A</v>
      </c>
      <c r="EM73" t="e">
        <f>VLOOKUP(B73,Rekruttering!A:F,5,FALSE)</f>
        <v>#N/A</v>
      </c>
      <c r="EN73" t="e">
        <f>VLOOKUP(B73,Rekruttering!A:F,6,FALSE)</f>
        <v>#N/A</v>
      </c>
    </row>
    <row r="74" spans="1:144">
      <c r="A74" s="14" t="str">
        <f>Ama!BV1</f>
        <v>x</v>
      </c>
      <c r="B74" s="21" t="str">
        <f>Ama!BV2</f>
        <v>37388_u</v>
      </c>
      <c r="C74" t="str">
        <f>Ama!BV3</f>
        <v>Burlunden</v>
      </c>
      <c r="D74" t="str">
        <f>Ama!BV4</f>
        <v>Amager</v>
      </c>
      <c r="E74" t="str">
        <f>Ama!BV5</f>
        <v>Rosenlundvej 1</v>
      </c>
      <c r="F74">
        <f>Ama!BV6</f>
        <v>2791</v>
      </c>
      <c r="G74" t="str">
        <f>Ama!BV7</f>
        <v>Dragør</v>
      </c>
      <c r="H74" t="str">
        <f>Ama!BV8</f>
        <v>32 53 32 58</v>
      </c>
      <c r="I74" t="str">
        <f>Ama!BV9</f>
        <v>37388@buf.kk.dk</v>
      </c>
      <c r="J74" t="str">
        <f>Ama!BV10</f>
        <v>Arne Hansen</v>
      </c>
      <c r="K74">
        <f>Ama!BV11</f>
        <v>43545827</v>
      </c>
      <c r="L74">
        <f>Ama!BV12</f>
        <v>0</v>
      </c>
      <c r="M74" t="str">
        <f>Ama!BV13</f>
        <v>37388@buf.kk.dk</v>
      </c>
      <c r="N74" t="str">
        <f>Ama!BV14</f>
        <v>Børnehave</v>
      </c>
      <c r="O74">
        <f>Ama!BV15</f>
        <v>0</v>
      </c>
      <c r="P74">
        <f>Ama!BV16</f>
        <v>0</v>
      </c>
      <c r="Q74">
        <f>Ama!BV17</f>
        <v>90</v>
      </c>
      <c r="R74">
        <f>Ama!BV18</f>
        <v>0</v>
      </c>
      <c r="S74">
        <f>Ama!BV19</f>
        <v>0</v>
      </c>
      <c r="T74">
        <f>Ama!BV20</f>
        <v>0</v>
      </c>
      <c r="U74">
        <f>Ama!BV21</f>
        <v>0</v>
      </c>
      <c r="V74" t="str">
        <f>Ama!BV22</f>
        <v>Nej</v>
      </c>
      <c r="W74">
        <f>Ama!BV23</f>
        <v>0</v>
      </c>
      <c r="X74">
        <f>Ama!BV24</f>
        <v>0</v>
      </c>
      <c r="Y74">
        <f>Ama!BV25</f>
        <v>0</v>
      </c>
      <c r="Z74">
        <f>Ama!BV26</f>
        <v>0</v>
      </c>
      <c r="AA74">
        <f>Ama!BV27</f>
        <v>0</v>
      </c>
      <c r="AB74">
        <f>Ama!BV28</f>
        <v>0</v>
      </c>
      <c r="AC74">
        <f>Ama!BV29</f>
        <v>0</v>
      </c>
      <c r="AD74">
        <f>Ama!BV30</f>
        <v>0</v>
      </c>
      <c r="AE74">
        <f>Ama!BV31</f>
        <v>0</v>
      </c>
      <c r="AF74">
        <f>Ama!BV32</f>
        <v>0</v>
      </c>
      <c r="AG74">
        <f>Ama!BV33</f>
        <v>0</v>
      </c>
      <c r="AH74">
        <f>Ama!BV34</f>
        <v>0</v>
      </c>
      <c r="AI74">
        <f>Ama!BV35</f>
        <v>0</v>
      </c>
      <c r="AJ74">
        <f>Ama!BV36</f>
        <v>120000</v>
      </c>
      <c r="AK74">
        <f>Ama!BV37</f>
        <v>0</v>
      </c>
      <c r="AL74">
        <f>Ama!BV38</f>
        <v>0</v>
      </c>
      <c r="AM74">
        <f>Ama!BV39</f>
        <v>0</v>
      </c>
      <c r="AN74">
        <f>Ama!BV40</f>
        <v>0</v>
      </c>
      <c r="AO74">
        <f>Ama!BV41</f>
        <v>0</v>
      </c>
      <c r="AP74">
        <f>Ama!BV42</f>
        <v>0</v>
      </c>
      <c r="AQ74">
        <f>Ama!BV43</f>
        <v>0</v>
      </c>
      <c r="AR74">
        <f>Ama!BV44</f>
        <v>0</v>
      </c>
      <c r="AS74">
        <f>Ama!BV45</f>
        <v>0</v>
      </c>
      <c r="AT74">
        <f>Ama!BV46</f>
        <v>0</v>
      </c>
      <c r="AU74">
        <f>Ama!BV47</f>
        <v>0</v>
      </c>
      <c r="AV74">
        <f>Ama!BV48</f>
        <v>0</v>
      </c>
      <c r="AW74">
        <f>Ama!BV49</f>
        <v>0</v>
      </c>
      <c r="AX74">
        <f>Ama!BV50</f>
        <v>0</v>
      </c>
      <c r="AY74">
        <f>Ama!BV51</f>
        <v>0</v>
      </c>
      <c r="AZ74">
        <f>Ama!BV52</f>
        <v>0</v>
      </c>
      <c r="BA74">
        <f>Ama!BV53</f>
        <v>0</v>
      </c>
      <c r="BB74">
        <f>Ama!BV54</f>
        <v>0</v>
      </c>
      <c r="BC74">
        <f>Ama!BV55</f>
        <v>80</v>
      </c>
      <c r="BD74">
        <f>Ama!BV56</f>
        <v>0</v>
      </c>
      <c r="BE74">
        <f>Ama!BV57</f>
        <v>1</v>
      </c>
      <c r="BF74" t="str">
        <f>Ama!BV58</f>
        <v>Ja</v>
      </c>
      <c r="BG74" t="str">
        <f>Ama!BV59</f>
        <v>Ja</v>
      </c>
      <c r="BH74">
        <f>Ama!BV60</f>
        <v>0</v>
      </c>
      <c r="BI74" t="str">
        <f>Ama!BV61</f>
        <v>Ja</v>
      </c>
      <c r="BJ74" t="str">
        <f>Ama!BV62</f>
        <v>men mener ikke køkkenet kan godkendes</v>
      </c>
      <c r="BK74" t="str">
        <f>Ama!BV63</f>
        <v>Ja</v>
      </c>
      <c r="BL74" t="str">
        <f>Ama!BV64</f>
        <v>ville gerne hvis muligt</v>
      </c>
      <c r="BM74" t="str">
        <f>Ama!BV65</f>
        <v>Ja</v>
      </c>
      <c r="BN74">
        <f>Ama!BV66</f>
        <v>0</v>
      </c>
      <c r="BO74">
        <f>Ama!BV67</f>
        <v>0</v>
      </c>
      <c r="BP74" t="str">
        <f>Ama!BV68</f>
        <v>ej relevant pt.</v>
      </c>
      <c r="BQ74">
        <f>Ama!BV69</f>
        <v>0</v>
      </c>
      <c r="BR74" t="str">
        <f>Ama!BV70</f>
        <v>Modtagerkøkken</v>
      </c>
      <c r="BS74">
        <f>Ama!BV71</f>
        <v>0</v>
      </c>
      <c r="BT74">
        <f>Ama!BV72</f>
        <v>0</v>
      </c>
      <c r="BU74">
        <f>Ama!BV73</f>
        <v>0</v>
      </c>
      <c r="BV74">
        <f>Ama!BV74</f>
        <v>0</v>
      </c>
      <c r="BW74">
        <f>Ama!BV75</f>
        <v>0</v>
      </c>
      <c r="BX74" t="str">
        <f>Ama!BV76</f>
        <v>Større</v>
      </c>
      <c r="BY74" t="str">
        <f>Ama!BV77</f>
        <v>Større</v>
      </c>
      <c r="BZ74">
        <f>Ama!BV78</f>
        <v>0</v>
      </c>
      <c r="CA74" t="str">
        <f>Ama!BV79</f>
        <v>køkkenet skal ses, før det kan endeligt afgøres. Krydsene er sat ud fra telefonsamtale</v>
      </c>
      <c r="CB74">
        <f>Ama!BV80</f>
        <v>0</v>
      </c>
      <c r="CC74">
        <f>Ama!BV81</f>
        <v>0</v>
      </c>
      <c r="CD74">
        <f>Ama!BV82</f>
        <v>0</v>
      </c>
      <c r="CE74">
        <f>Ama!BV83</f>
        <v>0</v>
      </c>
      <c r="CF74">
        <f>Ama!BV84</f>
        <v>0</v>
      </c>
      <c r="CG74" t="str">
        <f>Ama!BV85</f>
        <v>Birgitte Glerup</v>
      </c>
      <c r="CH74" s="18">
        <f>Ama!BV86</f>
        <v>39932</v>
      </c>
      <c r="CI74">
        <f>Ama!BV87</f>
        <v>0</v>
      </c>
      <c r="CJ74">
        <f>Ama!BV88</f>
        <v>1</v>
      </c>
      <c r="CK74">
        <f>Ama!BV89</f>
        <v>0</v>
      </c>
      <c r="CL74">
        <f>Ama!BV90</f>
        <v>4</v>
      </c>
      <c r="CM74">
        <f>Ama!BV91</f>
        <v>1</v>
      </c>
      <c r="CN74">
        <f>Ama!BV92</f>
        <v>0</v>
      </c>
      <c r="CO74">
        <f>Ama!BV93</f>
        <v>0</v>
      </c>
      <c r="CP74">
        <f>Ama!BV94</f>
        <v>0</v>
      </c>
      <c r="CQ74">
        <f>Ama!BV95</f>
        <v>0</v>
      </c>
      <c r="CR74">
        <f>Ama!BV96</f>
        <v>0</v>
      </c>
      <c r="CS74">
        <f>Ama!BV97</f>
        <v>2</v>
      </c>
      <c r="CT74">
        <f>Ama!BV98</f>
        <v>0</v>
      </c>
      <c r="CU74">
        <f>Ama!BV99</f>
        <v>0</v>
      </c>
      <c r="CV74">
        <f>Ama!BV100</f>
        <v>0</v>
      </c>
      <c r="CW74">
        <f>Ama!BV101</f>
        <v>0</v>
      </c>
      <c r="CX74">
        <f>Ama!BV102</f>
        <v>0</v>
      </c>
      <c r="CY74">
        <f>Ama!BV103</f>
        <v>2</v>
      </c>
      <c r="CZ74">
        <f>Ama!BV104</f>
        <v>0</v>
      </c>
      <c r="DA74">
        <f>Ama!BV105</f>
        <v>0</v>
      </c>
      <c r="DB74">
        <f>Ama!BV106</f>
        <v>1</v>
      </c>
      <c r="DC74">
        <f>Ama!BV107</f>
        <v>5</v>
      </c>
      <c r="DD74" t="str">
        <f>Ama!BV108</f>
        <v>Angelo L100</v>
      </c>
      <c r="DE74">
        <f>Ama!BV109</f>
        <v>0</v>
      </c>
      <c r="DF74" t="str">
        <f>Ama!BV110</f>
        <v>Nej</v>
      </c>
      <c r="DG74">
        <f>Ama!BV111</f>
        <v>0</v>
      </c>
      <c r="DH74" t="str">
        <f>Ama!BV112</f>
        <v>Nej</v>
      </c>
      <c r="DI74" t="str">
        <f>Ama!BV113</f>
        <v>Nej</v>
      </c>
      <c r="DJ74" t="str">
        <f>Ama!BV114</f>
        <v>Nej</v>
      </c>
      <c r="DK74">
        <f>Ama!BV115</f>
        <v>3</v>
      </c>
      <c r="DL74" t="str">
        <f>Ama!BV116</f>
        <v>God plads</v>
      </c>
      <c r="DM74">
        <f>Ama!BV117</f>
        <v>0</v>
      </c>
      <c r="DN74">
        <f>Ama!BV118</f>
        <v>0</v>
      </c>
      <c r="DO74" s="14" t="str">
        <f>VLOOKUP(MID(B74,1,5)*1,InstTyp!A:B,2,FALSE)</f>
        <v>Børnehaver</v>
      </c>
      <c r="DP74" s="14" t="str">
        <f>VLOOKUP(MID(B74,1,5)*1,InstTyp!A:C,3,FALSE)</f>
        <v>Amager</v>
      </c>
      <c r="DQ74">
        <f>VLOOKUP(MID(B74,1,5)*1,'InstTyp-2'!E:BQ,7,FALSE)</f>
        <v>0</v>
      </c>
      <c r="DR74">
        <f>VLOOKUP(MID(B74,1,5)*1,'InstTyp-2'!E:BQ,8,FALSE)</f>
        <v>0</v>
      </c>
      <c r="DS74">
        <f>VLOOKUP(MID(B74,1,5)*1,'InstTyp-2'!E:BQ,9,FALSE)</f>
        <v>90</v>
      </c>
      <c r="DT74">
        <f>VLOOKUP(MID(B74,1,5)*1,'InstTyp-2'!E:BQ,10,FALSE)</f>
        <v>0</v>
      </c>
      <c r="DU74">
        <f>VLOOKUP(MID(B74,1,5)*1,'InstTyp-2'!E:BQ,11,FALSE)</f>
        <v>0</v>
      </c>
      <c r="DV74">
        <f>VLOOKUP(MID(B74,1,5)*1,'InstTyp-2'!E:BQ,12,FALSE)</f>
        <v>0</v>
      </c>
      <c r="DW74">
        <f>VLOOKUP(MID(B74,1,5)*1,'InstTyp-2'!E:BQ,13,FALSE)</f>
        <v>0</v>
      </c>
      <c r="DX74">
        <f>VLOOKUP(MID(B74,1,5)*1,'InstTyp-2'!E:BQ,14,FALSE)</f>
        <v>0</v>
      </c>
      <c r="DY74">
        <f>VLOOKUP(MID(B74,1,5)*1,'InstTyp-2'!E:BQ,15,FALSE)</f>
        <v>0</v>
      </c>
      <c r="DZ74">
        <f>VLOOKUP(MID(B74,1,5)*1,'InstTyp-2'!E:BQ,16,FALSE)</f>
        <v>0</v>
      </c>
      <c r="EA74">
        <f>VLOOKUP(MID(B74,1,5)*1,'InstTyp-2'!E:BQ,17,FALSE)</f>
        <v>0</v>
      </c>
      <c r="EB74">
        <f>VLOOKUP(MID(B74,1,5)*1,'InstTyp-2'!E:BQ,18,FALSE)</f>
        <v>0</v>
      </c>
      <c r="EC74">
        <f>VLOOKUP(MID(B74,1,5)*1,'InstTyp-2'!E:BQ,19,FALSE)</f>
        <v>0</v>
      </c>
      <c r="ED74">
        <f>VLOOKUP(MID(B74,1,5)*1,'InstTyp-2'!E:BQ,20,FALSE)</f>
        <v>0</v>
      </c>
      <c r="EE74" s="195">
        <f>VLOOKUP(MID(B74,1,5)*1,'Forplejning 2008'!A:C,3,FALSE)</f>
        <v>93765.37</v>
      </c>
      <c r="EF74" t="str">
        <f t="shared" si="4"/>
        <v>37388</v>
      </c>
      <c r="EG74" t="str">
        <f t="shared" si="5"/>
        <v>u</v>
      </c>
      <c r="EH74">
        <f t="shared" si="6"/>
        <v>0</v>
      </c>
      <c r="EI74">
        <f t="shared" si="7"/>
        <v>0</v>
      </c>
      <c r="EJ74" t="e">
        <f>VLOOKUP(B74,Rekruttering!A:F,2,FALSE)</f>
        <v>#N/A</v>
      </c>
      <c r="EK74" t="e">
        <f>VLOOKUP(B74,Rekruttering!A:F,3,FALSE)</f>
        <v>#N/A</v>
      </c>
      <c r="EL74" t="e">
        <f>VLOOKUP(B74,Rekruttering!A:F,4,FALSE)</f>
        <v>#N/A</v>
      </c>
      <c r="EM74" t="e">
        <f>VLOOKUP(B74,Rekruttering!A:F,5,FALSE)</f>
        <v>#N/A</v>
      </c>
      <c r="EN74" t="e">
        <f>VLOOKUP(B74,Rekruttering!A:F,6,FALSE)</f>
        <v>#N/A</v>
      </c>
    </row>
    <row r="75" spans="1:144">
      <c r="A75" s="14" t="str">
        <f>Bisp!C1</f>
        <v>x</v>
      </c>
      <c r="B75" s="21">
        <f>Bisp!C2</f>
        <v>35311</v>
      </c>
      <c r="C75" t="str">
        <f>Bisp!C3</f>
        <v>Børnehaven Hurlumhej</v>
      </c>
      <c r="D75" t="str">
        <f>Bisp!C4</f>
        <v>Bispebjerg</v>
      </c>
      <c r="E75" t="str">
        <f>Bisp!C5</f>
        <v>Bispebjerg Bakke 6</v>
      </c>
      <c r="F75">
        <f>Bisp!C6</f>
        <v>2400</v>
      </c>
      <c r="G75" t="str">
        <f>Bisp!C7</f>
        <v>København NV</v>
      </c>
      <c r="H75">
        <f>Bisp!C8</f>
        <v>35811645</v>
      </c>
      <c r="I75" t="str">
        <f>Bisp!C9</f>
        <v>bisp6@mail.dk</v>
      </c>
      <c r="J75" t="str">
        <f>Bisp!C10</f>
        <v>Bettina Brandt</v>
      </c>
      <c r="K75">
        <f>Bisp!C11</f>
        <v>39201016</v>
      </c>
      <c r="L75">
        <f>Bisp!C12</f>
        <v>0</v>
      </c>
      <c r="M75" t="str">
        <f>Bisp!C13</f>
        <v>35311@buf.kk.dk</v>
      </c>
      <c r="N75" t="str">
        <f>Bisp!C14</f>
        <v>Børnehave</v>
      </c>
      <c r="O75">
        <f>Bisp!C15</f>
        <v>0</v>
      </c>
      <c r="P75">
        <f>Bisp!C16</f>
        <v>12</v>
      </c>
      <c r="Q75">
        <f>Bisp!C17</f>
        <v>44</v>
      </c>
      <c r="R75">
        <f>Bisp!C18</f>
        <v>0</v>
      </c>
      <c r="S75">
        <f>Bisp!C19</f>
        <v>0</v>
      </c>
      <c r="T75">
        <f>Bisp!C20</f>
        <v>0</v>
      </c>
      <c r="U75">
        <f>Bisp!C21</f>
        <v>0</v>
      </c>
      <c r="V75" t="str">
        <f>Bisp!C22</f>
        <v>Nej</v>
      </c>
      <c r="W75">
        <f>Bisp!C23</f>
        <v>0</v>
      </c>
      <c r="X75">
        <f>Bisp!C24</f>
        <v>0</v>
      </c>
      <c r="Y75">
        <f>Bisp!C25</f>
        <v>0</v>
      </c>
      <c r="Z75">
        <f>Bisp!C26</f>
        <v>0</v>
      </c>
      <c r="AA75">
        <f>Bisp!C27</f>
        <v>0</v>
      </c>
      <c r="AB75">
        <f>Bisp!C28</f>
        <v>0</v>
      </c>
      <c r="AC75">
        <f>Bisp!C29</f>
        <v>0</v>
      </c>
      <c r="AD75">
        <f>Bisp!C30</f>
        <v>5</v>
      </c>
      <c r="AE75">
        <f>Bisp!C31</f>
        <v>0</v>
      </c>
      <c r="AF75">
        <f>Bisp!C32</f>
        <v>0</v>
      </c>
      <c r="AG75">
        <f>Bisp!C33</f>
        <v>0</v>
      </c>
      <c r="AH75">
        <f>Bisp!C34</f>
        <v>0</v>
      </c>
      <c r="AI75">
        <f>Bisp!C35</f>
        <v>0</v>
      </c>
      <c r="AJ75">
        <f>Bisp!C36</f>
        <v>104000</v>
      </c>
      <c r="AK75">
        <f>Bisp!C37</f>
        <v>0</v>
      </c>
      <c r="AL75">
        <f>Bisp!C38</f>
        <v>0</v>
      </c>
      <c r="AM75">
        <f>Bisp!C39</f>
        <v>0</v>
      </c>
      <c r="AN75">
        <f>Bisp!C40</f>
        <v>0</v>
      </c>
      <c r="AO75">
        <f>Bisp!C41</f>
        <v>0</v>
      </c>
      <c r="AP75">
        <f>Bisp!C42</f>
        <v>0</v>
      </c>
      <c r="AQ75">
        <f>Bisp!C43</f>
        <v>0</v>
      </c>
      <c r="AR75">
        <f>Bisp!C44</f>
        <v>0</v>
      </c>
      <c r="AS75">
        <f>Bisp!C45</f>
        <v>0</v>
      </c>
      <c r="AT75">
        <f>Bisp!C46</f>
        <v>0</v>
      </c>
      <c r="AU75">
        <f>Bisp!C47</f>
        <v>0</v>
      </c>
      <c r="AV75">
        <f>Bisp!C48</f>
        <v>0</v>
      </c>
      <c r="AW75">
        <f>Bisp!C49</f>
        <v>0</v>
      </c>
      <c r="AX75">
        <f>Bisp!C50</f>
        <v>0</v>
      </c>
      <c r="AY75">
        <f>Bisp!C51</f>
        <v>0</v>
      </c>
      <c r="AZ75">
        <f>Bisp!C52</f>
        <v>0</v>
      </c>
      <c r="BA75">
        <f>Bisp!C53</f>
        <v>0</v>
      </c>
      <c r="BB75">
        <f>Bisp!C54</f>
        <v>0</v>
      </c>
      <c r="BC75">
        <f>Bisp!C55</f>
        <v>45</v>
      </c>
      <c r="BD75">
        <f>Bisp!C56</f>
        <v>0</v>
      </c>
      <c r="BE75">
        <f>Bisp!C57</f>
        <v>2</v>
      </c>
      <c r="BF75" t="str">
        <f>Bisp!C58</f>
        <v>Ja</v>
      </c>
      <c r="BG75" t="str">
        <f>Bisp!C59</f>
        <v>Nej</v>
      </c>
      <c r="BH75" t="str">
        <f>Bisp!C60</f>
        <v>Nej</v>
      </c>
      <c r="BI75" t="str">
        <f>Bisp!C61</f>
        <v>Ja</v>
      </c>
      <c r="BJ75" t="str">
        <f>Bisp!C62</f>
        <v>Hvis køkken og medarbejder er i orden</v>
      </c>
      <c r="BK75" t="str">
        <f>Bisp!C63</f>
        <v>Ja</v>
      </c>
      <c r="BL75" t="str">
        <f>Bisp!C64</f>
        <v>de taler meget om det og løsningen skal være bedre end madpakkerne</v>
      </c>
      <c r="BM75" t="str">
        <f>Bisp!C65</f>
        <v>Ja</v>
      </c>
      <c r="BN75">
        <f>Bisp!C66</f>
        <v>0</v>
      </c>
      <c r="BO75" t="str">
        <f>Bisp!C67</f>
        <v>Nej</v>
      </c>
      <c r="BP75" t="str">
        <f>Bisp!C68</f>
        <v>Vil gerne have hjælp fra os</v>
      </c>
      <c r="BQ75">
        <f>Bisp!C69</f>
        <v>0</v>
      </c>
      <c r="BR75" t="str">
        <f>Bisp!C70</f>
        <v>Køkken begrænset tilvirk</v>
      </c>
      <c r="BS75" t="str">
        <f>Bisp!C71</f>
        <v>Nej</v>
      </c>
      <c r="BT75">
        <f>Bisp!C72</f>
        <v>0</v>
      </c>
      <c r="BU75">
        <f>Bisp!C73</f>
        <v>0</v>
      </c>
      <c r="BV75">
        <f>Bisp!C74</f>
        <v>0</v>
      </c>
      <c r="BW75">
        <f>Bisp!C75</f>
        <v>0</v>
      </c>
      <c r="BX75">
        <f>Bisp!C76</f>
        <v>0</v>
      </c>
      <c r="BY75" t="str">
        <f>Bisp!C77</f>
        <v>Større</v>
      </c>
      <c r="BZ75" t="str">
        <f>Bisp!C78</f>
        <v>Ja</v>
      </c>
      <c r="CA75" t="str">
        <f>Bisp!C79</f>
        <v>Vil gerne have køkken så der kan laves mad</v>
      </c>
      <c r="CB75">
        <f>Bisp!C80</f>
        <v>0</v>
      </c>
      <c r="CC75">
        <f>Bisp!C81</f>
        <v>0</v>
      </c>
      <c r="CD75">
        <f>Bisp!C82</f>
        <v>0</v>
      </c>
      <c r="CE75">
        <f>Bisp!C83</f>
        <v>0</v>
      </c>
      <c r="CF75" t="str">
        <f>Bisp!C84</f>
        <v>Gammelt og nedslidt. Skal have en ordentlig omgang (ombygning)</v>
      </c>
      <c r="CG75" t="str">
        <f>Bisp!C85</f>
        <v>Lone Voss/Sine</v>
      </c>
      <c r="CH75" s="18">
        <f>Bisp!C86</f>
        <v>39883</v>
      </c>
      <c r="CI75">
        <f>Bisp!C87</f>
        <v>0</v>
      </c>
      <c r="CJ75">
        <f>Bisp!C88</f>
        <v>1</v>
      </c>
      <c r="CK75">
        <f>Bisp!C89</f>
        <v>0</v>
      </c>
      <c r="CL75">
        <f>Bisp!C90</f>
        <v>4</v>
      </c>
      <c r="CM75">
        <f>Bisp!C91</f>
        <v>0</v>
      </c>
      <c r="CN75">
        <f>Bisp!C92</f>
        <v>0</v>
      </c>
      <c r="CO75">
        <f>Bisp!C93</f>
        <v>0</v>
      </c>
      <c r="CP75">
        <f>Bisp!C94</f>
        <v>0</v>
      </c>
      <c r="CQ75">
        <f>Bisp!C95</f>
        <v>0</v>
      </c>
      <c r="CR75">
        <f>Bisp!C96</f>
        <v>0</v>
      </c>
      <c r="CS75">
        <f>Bisp!C97</f>
        <v>1</v>
      </c>
      <c r="CT75">
        <f>Bisp!C98</f>
        <v>0</v>
      </c>
      <c r="CU75">
        <f>Bisp!C99</f>
        <v>0</v>
      </c>
      <c r="CV75">
        <f>Bisp!C100</f>
        <v>0</v>
      </c>
      <c r="CW75">
        <f>Bisp!C101</f>
        <v>0</v>
      </c>
      <c r="CX75">
        <f>Bisp!C102</f>
        <v>0</v>
      </c>
      <c r="CY75">
        <f>Bisp!C103</f>
        <v>1</v>
      </c>
      <c r="CZ75">
        <f>Bisp!C104</f>
        <v>0</v>
      </c>
      <c r="DA75">
        <f>Bisp!C105</f>
        <v>0</v>
      </c>
      <c r="DB75">
        <f>Bisp!C106</f>
        <v>1</v>
      </c>
      <c r="DC75">
        <f>Bisp!C107</f>
        <v>20</v>
      </c>
      <c r="DD75" t="str">
        <f>Bisp!C108</f>
        <v>Miele</v>
      </c>
      <c r="DE75">
        <f>Bisp!C109</f>
        <v>2</v>
      </c>
      <c r="DF75" t="str">
        <f>Bisp!C110</f>
        <v>Nej</v>
      </c>
      <c r="DG75">
        <f>Bisp!C111</f>
        <v>0</v>
      </c>
      <c r="DH75" t="str">
        <f>Bisp!C112</f>
        <v>Nej</v>
      </c>
      <c r="DI75" t="str">
        <f>Bisp!C113</f>
        <v>Ja</v>
      </c>
      <c r="DJ75" t="str">
        <f>Bisp!C114</f>
        <v>Nej</v>
      </c>
      <c r="DK75">
        <f>Bisp!C115</f>
        <v>1</v>
      </c>
      <c r="DL75" t="str">
        <f>Bisp!C116</f>
        <v>Begrænset</v>
      </c>
      <c r="DM75">
        <f>Bisp!C117</f>
        <v>0</v>
      </c>
      <c r="DN75">
        <f>Bisp!C118</f>
        <v>0</v>
      </c>
      <c r="DO75" s="14" t="str">
        <f>VLOOKUP(MID(B75,1,5)*1,InstTyp!A:B,2,FALSE)</f>
        <v>Børnehaver</v>
      </c>
      <c r="DP75" s="14" t="str">
        <f>VLOOKUP(MID(B75,1,5)*1,InstTyp!A:C,3,FALSE)</f>
        <v>Bispebjerg</v>
      </c>
      <c r="DQ75">
        <f>VLOOKUP(MID(B75,1,5)*1,'InstTyp-2'!E:BQ,7,FALSE)</f>
        <v>0</v>
      </c>
      <c r="DR75">
        <f>VLOOKUP(MID(B75,1,5)*1,'InstTyp-2'!E:BQ,8,FALSE)</f>
        <v>12</v>
      </c>
      <c r="DS75">
        <f>VLOOKUP(MID(B75,1,5)*1,'InstTyp-2'!E:BQ,9,FALSE)</f>
        <v>44</v>
      </c>
      <c r="DT75">
        <f>VLOOKUP(MID(B75,1,5)*1,'InstTyp-2'!E:BQ,10,FALSE)</f>
        <v>0</v>
      </c>
      <c r="DU75">
        <f>VLOOKUP(MID(B75,1,5)*1,'InstTyp-2'!E:BQ,11,FALSE)</f>
        <v>0</v>
      </c>
      <c r="DV75">
        <f>VLOOKUP(MID(B75,1,5)*1,'InstTyp-2'!E:BQ,12,FALSE)</f>
        <v>0</v>
      </c>
      <c r="DW75">
        <f>VLOOKUP(MID(B75,1,5)*1,'InstTyp-2'!E:BQ,13,FALSE)</f>
        <v>0</v>
      </c>
      <c r="DX75">
        <f>VLOOKUP(MID(B75,1,5)*1,'InstTyp-2'!E:BQ,14,FALSE)</f>
        <v>0</v>
      </c>
      <c r="DY75">
        <f>VLOOKUP(MID(B75,1,5)*1,'InstTyp-2'!E:BQ,15,FALSE)</f>
        <v>0</v>
      </c>
      <c r="DZ75">
        <f>VLOOKUP(MID(B75,1,5)*1,'InstTyp-2'!E:BQ,16,FALSE)</f>
        <v>0</v>
      </c>
      <c r="EA75">
        <f>VLOOKUP(MID(B75,1,5)*1,'InstTyp-2'!E:BQ,17,FALSE)</f>
        <v>0</v>
      </c>
      <c r="EB75">
        <f>VLOOKUP(MID(B75,1,5)*1,'InstTyp-2'!E:BQ,18,FALSE)</f>
        <v>0</v>
      </c>
      <c r="EC75">
        <f>VLOOKUP(MID(B75,1,5)*1,'InstTyp-2'!E:BQ,19,FALSE)</f>
        <v>0</v>
      </c>
      <c r="ED75">
        <f>VLOOKUP(MID(B75,1,5)*1,'InstTyp-2'!E:BQ,20,FALSE)</f>
        <v>0</v>
      </c>
      <c r="EE75" s="195">
        <f>VLOOKUP(MID(B75,1,5)*1,'Forplejning 2008'!A:C,3,FALSE)</f>
        <v>50675.69</v>
      </c>
      <c r="EF75" t="str">
        <f t="shared" si="4"/>
        <v>35311</v>
      </c>
      <c r="EG75" t="str">
        <f t="shared" si="5"/>
        <v/>
      </c>
      <c r="EH75">
        <f t="shared" si="6"/>
        <v>0</v>
      </c>
      <c r="EI75">
        <f t="shared" si="7"/>
        <v>0</v>
      </c>
      <c r="EJ75" t="e">
        <f>VLOOKUP(B75,Rekruttering!A:F,2,FALSE)</f>
        <v>#N/A</v>
      </c>
      <c r="EK75" t="e">
        <f>VLOOKUP(B75,Rekruttering!A:F,3,FALSE)</f>
        <v>#N/A</v>
      </c>
      <c r="EL75" t="e">
        <f>VLOOKUP(B75,Rekruttering!A:F,4,FALSE)</f>
        <v>#N/A</v>
      </c>
      <c r="EM75" t="e">
        <f>VLOOKUP(B75,Rekruttering!A:F,5,FALSE)</f>
        <v>#N/A</v>
      </c>
      <c r="EN75" t="e">
        <f>VLOOKUP(B75,Rekruttering!A:F,6,FALSE)</f>
        <v>#N/A</v>
      </c>
    </row>
    <row r="76" spans="1:144">
      <c r="A76" s="14" t="str">
        <f>Bisp!F1</f>
        <v>x</v>
      </c>
      <c r="B76" s="21">
        <f>Bisp!F2</f>
        <v>35338</v>
      </c>
      <c r="C76" t="str">
        <f>Bisp!F3</f>
        <v>Fru Hedevig Baggers Børnehave</v>
      </c>
      <c r="D76" t="str">
        <f>Bisp!F4</f>
        <v>Bispebjerg</v>
      </c>
      <c r="E76" t="str">
        <f>Bisp!F5</f>
        <v>Frederiksborgvej 156A</v>
      </c>
      <c r="F76">
        <f>Bisp!F6</f>
        <v>2400</v>
      </c>
      <c r="G76" t="str">
        <f>Bisp!F7</f>
        <v>København NV</v>
      </c>
      <c r="H76" t="str">
        <f>Bisp!F8</f>
        <v>38 81 10 70</v>
      </c>
      <c r="I76" t="str">
        <f>Bisp!F9</f>
        <v>fruhedevigbagger@mail.dk</v>
      </c>
      <c r="J76" t="str">
        <f>Bisp!F10</f>
        <v>Ellinor Johansen</v>
      </c>
      <c r="K76">
        <f>Bisp!F11</f>
        <v>35380151</v>
      </c>
      <c r="L76">
        <f>Bisp!F12</f>
        <v>0</v>
      </c>
      <c r="M76" t="str">
        <f>Bisp!F13</f>
        <v>35338@buf.kk.dk</v>
      </c>
      <c r="N76" t="str">
        <f>Bisp!F14</f>
        <v>Børnehave</v>
      </c>
      <c r="O76">
        <f>Bisp!F15</f>
        <v>0</v>
      </c>
      <c r="P76">
        <f>Bisp!F16</f>
        <v>0</v>
      </c>
      <c r="Q76">
        <f>Bisp!F17</f>
        <v>23</v>
      </c>
      <c r="R76">
        <f>Bisp!F18</f>
        <v>0</v>
      </c>
      <c r="S76">
        <f>Bisp!F19</f>
        <v>0</v>
      </c>
      <c r="T76">
        <f>Bisp!F20</f>
        <v>0</v>
      </c>
      <c r="U76">
        <f>Bisp!F21</f>
        <v>0</v>
      </c>
      <c r="V76" t="str">
        <f>Bisp!F22</f>
        <v>Nej</v>
      </c>
      <c r="W76">
        <f>Bisp!F23</f>
        <v>0</v>
      </c>
      <c r="X76">
        <f>Bisp!F24</f>
        <v>0</v>
      </c>
      <c r="Y76">
        <f>Bisp!F25</f>
        <v>0</v>
      </c>
      <c r="Z76">
        <f>Bisp!F26</f>
        <v>0</v>
      </c>
      <c r="AA76">
        <f>Bisp!F27</f>
        <v>0</v>
      </c>
      <c r="AB76">
        <f>Bisp!F28</f>
        <v>0</v>
      </c>
      <c r="AC76">
        <f>Bisp!F29</f>
        <v>0</v>
      </c>
      <c r="AD76">
        <f>Bisp!F30</f>
        <v>0</v>
      </c>
      <c r="AE76">
        <f>Bisp!F31</f>
        <v>0</v>
      </c>
      <c r="AF76">
        <f>Bisp!F32</f>
        <v>0</v>
      </c>
      <c r="AG76">
        <f>Bisp!F33</f>
        <v>0</v>
      </c>
      <c r="AH76">
        <f>Bisp!F34</f>
        <v>0</v>
      </c>
      <c r="AI76">
        <f>Bisp!F35</f>
        <v>0</v>
      </c>
      <c r="AJ76">
        <f>Bisp!F36</f>
        <v>0</v>
      </c>
      <c r="AK76">
        <f>Bisp!F37</f>
        <v>0</v>
      </c>
      <c r="AL76" t="str">
        <f>Bisp!F38</f>
        <v>Nej</v>
      </c>
      <c r="AM76" t="str">
        <f>Bisp!F39</f>
        <v>Nej</v>
      </c>
      <c r="AN76">
        <f>Bisp!F40</f>
        <v>0</v>
      </c>
      <c r="AO76">
        <f>Bisp!F41</f>
        <v>0</v>
      </c>
      <c r="AP76">
        <f>Bisp!F42</f>
        <v>0</v>
      </c>
      <c r="AQ76">
        <f>Bisp!F43</f>
        <v>0</v>
      </c>
      <c r="AR76">
        <f>Bisp!F44</f>
        <v>0</v>
      </c>
      <c r="AS76">
        <f>Bisp!F45</f>
        <v>0</v>
      </c>
      <c r="AT76">
        <f>Bisp!F46</f>
        <v>0</v>
      </c>
      <c r="AU76">
        <f>Bisp!F47</f>
        <v>0</v>
      </c>
      <c r="AV76">
        <f>Bisp!F48</f>
        <v>0</v>
      </c>
      <c r="AW76">
        <f>Bisp!F49</f>
        <v>0</v>
      </c>
      <c r="AX76">
        <f>Bisp!F50</f>
        <v>0</v>
      </c>
      <c r="AY76">
        <f>Bisp!F51</f>
        <v>0</v>
      </c>
      <c r="AZ76">
        <f>Bisp!F52</f>
        <v>0</v>
      </c>
      <c r="BA76">
        <f>Bisp!F53</f>
        <v>0</v>
      </c>
      <c r="BB76">
        <f>Bisp!F54</f>
        <v>0</v>
      </c>
      <c r="BC76">
        <f>Bisp!F55</f>
        <v>0</v>
      </c>
      <c r="BD76">
        <f>Bisp!F56</f>
        <v>0</v>
      </c>
      <c r="BE76">
        <f>Bisp!F57</f>
        <v>0</v>
      </c>
      <c r="BF76" t="str">
        <f>Bisp!F58</f>
        <v>Ja</v>
      </c>
      <c r="BG76" t="str">
        <f>Bisp!F59</f>
        <v>Nej</v>
      </c>
      <c r="BH76" t="str">
        <f>Bisp!F60</f>
        <v>Nej</v>
      </c>
      <c r="BI76" t="str">
        <f>Bisp!F61</f>
        <v>Ja</v>
      </c>
      <c r="BJ76" t="str">
        <f>Bisp!F62</f>
        <v>Hvis køkkenet bliver opgraderet og der følger køkkentimer med er de meget interesseret</v>
      </c>
      <c r="BK76" t="str">
        <f>Bisp!F63</f>
        <v>Nej</v>
      </c>
      <c r="BL76" t="str">
        <f>Bisp!F64</f>
        <v>Vil gerne beholde madpakkerne</v>
      </c>
      <c r="BM76" t="str">
        <f>Bisp!F65</f>
        <v>Ja</v>
      </c>
      <c r="BN76" t="str">
        <f>Bisp!F66</f>
        <v>Hvis omstændighederne er der.</v>
      </c>
      <c r="BO76" t="str">
        <f>Bisp!F67</f>
        <v>Nej</v>
      </c>
      <c r="BP76">
        <f>Bisp!F68</f>
        <v>0</v>
      </c>
      <c r="BQ76">
        <f>Bisp!F69</f>
        <v>0</v>
      </c>
      <c r="BR76" t="str">
        <f>Bisp!F70</f>
        <v>Køkken begrænset tilvirk</v>
      </c>
      <c r="BS76" t="str">
        <f>Bisp!F71</f>
        <v>Nej</v>
      </c>
      <c r="BT76">
        <f>Bisp!F72</f>
        <v>0</v>
      </c>
      <c r="BU76">
        <f>Bisp!F73</f>
        <v>0</v>
      </c>
      <c r="BV76">
        <f>Bisp!F74</f>
        <v>0</v>
      </c>
      <c r="BW76">
        <f>Bisp!F75</f>
        <v>0</v>
      </c>
      <c r="BX76" t="str">
        <f>Bisp!F76</f>
        <v>Større</v>
      </c>
      <c r="BY76" t="str">
        <f>Bisp!F77</f>
        <v>Mindre</v>
      </c>
      <c r="BZ76">
        <f>Bisp!F78</f>
        <v>0</v>
      </c>
      <c r="CA76" t="str">
        <f>Bisp!F79</f>
        <v>Nye skabe, komfur og køleskab. Alt er noget gammelt. Fødevarekontrollen har sagt det er sidste gang køkkenet godkendes</v>
      </c>
      <c r="CB76">
        <f>Bisp!F80</f>
        <v>0</v>
      </c>
      <c r="CC76">
        <f>Bisp!F81</f>
        <v>0</v>
      </c>
      <c r="CD76">
        <f>Bisp!F82</f>
        <v>0</v>
      </c>
      <c r="CE76">
        <f>Bisp!F83</f>
        <v>0</v>
      </c>
      <c r="CF76">
        <f>Bisp!F84</f>
        <v>0</v>
      </c>
      <c r="CG76" s="18" t="str">
        <f>Bisp!F85</f>
        <v>Mariah/Sine</v>
      </c>
      <c r="CH76" s="18">
        <f>Bisp!F86</f>
        <v>39871</v>
      </c>
      <c r="CI76">
        <f>Bisp!F87</f>
        <v>0</v>
      </c>
      <c r="CJ76">
        <f>Bisp!F88</f>
        <v>1</v>
      </c>
      <c r="CK76">
        <f>Bisp!F89</f>
        <v>0</v>
      </c>
      <c r="CL76">
        <f>Bisp!F90</f>
        <v>4</v>
      </c>
      <c r="CM76">
        <f>Bisp!F91</f>
        <v>0</v>
      </c>
      <c r="CN76">
        <f>Bisp!F92</f>
        <v>0</v>
      </c>
      <c r="CO76">
        <f>Bisp!F93</f>
        <v>0</v>
      </c>
      <c r="CP76">
        <f>Bisp!F94</f>
        <v>0</v>
      </c>
      <c r="CQ76">
        <f>Bisp!F95</f>
        <v>0</v>
      </c>
      <c r="CR76">
        <f>Bisp!F96</f>
        <v>1</v>
      </c>
      <c r="CS76">
        <f>Bisp!F97</f>
        <v>1</v>
      </c>
      <c r="CT76">
        <f>Bisp!F98</f>
        <v>0</v>
      </c>
      <c r="CU76">
        <f>Bisp!F99</f>
        <v>0</v>
      </c>
      <c r="CV76">
        <f>Bisp!F100</f>
        <v>0</v>
      </c>
      <c r="CW76">
        <f>Bisp!F101</f>
        <v>0</v>
      </c>
      <c r="CX76">
        <f>Bisp!F102</f>
        <v>0</v>
      </c>
      <c r="CY76">
        <f>Bisp!F103</f>
        <v>0</v>
      </c>
      <c r="CZ76">
        <f>Bisp!F104</f>
        <v>0</v>
      </c>
      <c r="DA76">
        <f>Bisp!F105</f>
        <v>0</v>
      </c>
      <c r="DB76">
        <f>Bisp!F106</f>
        <v>1</v>
      </c>
      <c r="DC76">
        <f>Bisp!F107</f>
        <v>45</v>
      </c>
      <c r="DD76" t="str">
        <f>Bisp!F108</f>
        <v>Miele</v>
      </c>
      <c r="DE76">
        <f>Bisp!F109</f>
        <v>2.5</v>
      </c>
      <c r="DF76" t="str">
        <f>Bisp!F110</f>
        <v>Nej</v>
      </c>
      <c r="DG76">
        <f>Bisp!F111</f>
        <v>0</v>
      </c>
      <c r="DH76" t="str">
        <f>Bisp!F112</f>
        <v>Nej</v>
      </c>
      <c r="DI76" t="str">
        <f>Bisp!F113</f>
        <v>Nej</v>
      </c>
      <c r="DJ76" t="str">
        <f>Bisp!F114</f>
        <v>Nej</v>
      </c>
      <c r="DK76">
        <f>Bisp!F115</f>
        <v>1</v>
      </c>
      <c r="DL76" t="str">
        <f>Bisp!F116</f>
        <v>Ingen plads</v>
      </c>
      <c r="DM76" t="str">
        <f>Bisp!F117</f>
        <v>Københavns Ejendomme har lavet tilstandsrapport og vuderet at køkkenet koster 150.000 kr excl. Hvidevarer</v>
      </c>
      <c r="DN76">
        <f>Bisp!F118</f>
        <v>0</v>
      </c>
      <c r="DO76" s="14" t="str">
        <f>VLOOKUP(MID(B76,1,5)*1,InstTyp!A:B,2,FALSE)</f>
        <v>Børnehaver</v>
      </c>
      <c r="DP76" s="14" t="str">
        <f>VLOOKUP(MID(B76,1,5)*1,InstTyp!A:C,3,FALSE)</f>
        <v>Bispebjerg</v>
      </c>
      <c r="DQ76">
        <f>VLOOKUP(MID(B76,1,5)*1,'InstTyp-2'!E:BQ,7,FALSE)</f>
        <v>0</v>
      </c>
      <c r="DR76">
        <f>VLOOKUP(MID(B76,1,5)*1,'InstTyp-2'!E:BQ,8,FALSE)</f>
        <v>0</v>
      </c>
      <c r="DS76">
        <f>VLOOKUP(MID(B76,1,5)*1,'InstTyp-2'!E:BQ,9,FALSE)</f>
        <v>23</v>
      </c>
      <c r="DT76">
        <f>VLOOKUP(MID(B76,1,5)*1,'InstTyp-2'!E:BQ,10,FALSE)</f>
        <v>0</v>
      </c>
      <c r="DU76">
        <f>VLOOKUP(MID(B76,1,5)*1,'InstTyp-2'!E:BQ,11,FALSE)</f>
        <v>0</v>
      </c>
      <c r="DV76">
        <f>VLOOKUP(MID(B76,1,5)*1,'InstTyp-2'!E:BQ,12,FALSE)</f>
        <v>0</v>
      </c>
      <c r="DW76">
        <f>VLOOKUP(MID(B76,1,5)*1,'InstTyp-2'!E:BQ,13,FALSE)</f>
        <v>0</v>
      </c>
      <c r="DX76">
        <f>VLOOKUP(MID(B76,1,5)*1,'InstTyp-2'!E:BQ,14,FALSE)</f>
        <v>0</v>
      </c>
      <c r="DY76">
        <f>VLOOKUP(MID(B76,1,5)*1,'InstTyp-2'!E:BQ,15,FALSE)</f>
        <v>0</v>
      </c>
      <c r="DZ76">
        <f>VLOOKUP(MID(B76,1,5)*1,'InstTyp-2'!E:BQ,16,FALSE)</f>
        <v>0</v>
      </c>
      <c r="EA76">
        <f>VLOOKUP(MID(B76,1,5)*1,'InstTyp-2'!E:BQ,17,FALSE)</f>
        <v>0</v>
      </c>
      <c r="EB76">
        <f>VLOOKUP(MID(B76,1,5)*1,'InstTyp-2'!E:BQ,18,FALSE)</f>
        <v>0</v>
      </c>
      <c r="EC76">
        <f>VLOOKUP(MID(B76,1,5)*1,'InstTyp-2'!E:BQ,19,FALSE)</f>
        <v>0</v>
      </c>
      <c r="ED76">
        <f>VLOOKUP(MID(B76,1,5)*1,'InstTyp-2'!E:BQ,20,FALSE)</f>
        <v>0</v>
      </c>
      <c r="EE76" s="195">
        <f>VLOOKUP(MID(B76,1,5)*1,'Forplejning 2008'!A:C,3,FALSE)</f>
        <v>10296.6</v>
      </c>
      <c r="EF76" t="str">
        <f t="shared" si="4"/>
        <v>35338</v>
      </c>
      <c r="EG76" t="str">
        <f t="shared" si="5"/>
        <v/>
      </c>
      <c r="EH76">
        <f t="shared" si="6"/>
        <v>0</v>
      </c>
      <c r="EI76">
        <f t="shared" si="7"/>
        <v>0</v>
      </c>
      <c r="EJ76" t="e">
        <f>VLOOKUP(B76,Rekruttering!A:F,2,FALSE)</f>
        <v>#N/A</v>
      </c>
      <c r="EK76" t="e">
        <f>VLOOKUP(B76,Rekruttering!A:F,3,FALSE)</f>
        <v>#N/A</v>
      </c>
      <c r="EL76" t="e">
        <f>VLOOKUP(B76,Rekruttering!A:F,4,FALSE)</f>
        <v>#N/A</v>
      </c>
      <c r="EM76" t="e">
        <f>VLOOKUP(B76,Rekruttering!A:F,5,FALSE)</f>
        <v>#N/A</v>
      </c>
      <c r="EN76" t="e">
        <f>VLOOKUP(B76,Rekruttering!A:F,6,FALSE)</f>
        <v>#N/A</v>
      </c>
    </row>
    <row r="77" spans="1:144">
      <c r="A77" s="14" t="str">
        <f>Bisp!G1</f>
        <v>x</v>
      </c>
      <c r="B77" s="21">
        <f>Bisp!G2</f>
        <v>35360</v>
      </c>
      <c r="C77" t="str">
        <f>Bisp!G3</f>
        <v>Folkebørnehaven</v>
      </c>
      <c r="D77" t="str">
        <f>Bisp!G4</f>
        <v>Bispebjerg</v>
      </c>
      <c r="E77" t="str">
        <f>Bisp!G5</f>
        <v>Hillerødgade 78</v>
      </c>
      <c r="F77">
        <f>Bisp!G6</f>
        <v>2200</v>
      </c>
      <c r="G77" t="str">
        <f>Bisp!G7</f>
        <v>København N</v>
      </c>
      <c r="H77" t="str">
        <f>Bisp!G8</f>
        <v>38 34 51 84</v>
      </c>
      <c r="I77" t="str">
        <f>Bisp!G9</f>
        <v>35360@buf.kk.dk</v>
      </c>
      <c r="J77" t="str">
        <f>Bisp!G10</f>
        <v>Kirsten Marie Kragh</v>
      </c>
      <c r="K77">
        <f>Bisp!G11</f>
        <v>0</v>
      </c>
      <c r="L77">
        <f>Bisp!G12</f>
        <v>0</v>
      </c>
      <c r="M77" t="str">
        <f>Bisp!G13</f>
        <v>38345184@mail.tele.dk</v>
      </c>
      <c r="N77" t="str">
        <f>Bisp!G14</f>
        <v>Børnehave</v>
      </c>
      <c r="O77">
        <f>Bisp!G15</f>
        <v>0</v>
      </c>
      <c r="P77">
        <f>Bisp!G16</f>
        <v>0</v>
      </c>
      <c r="Q77">
        <f>Bisp!G17</f>
        <v>22</v>
      </c>
      <c r="R77">
        <f>Bisp!G18</f>
        <v>0</v>
      </c>
      <c r="S77">
        <f>Bisp!G19</f>
        <v>0</v>
      </c>
      <c r="T77">
        <f>Bisp!G20</f>
        <v>0</v>
      </c>
      <c r="U77">
        <f>Bisp!G21</f>
        <v>0</v>
      </c>
      <c r="V77" t="str">
        <f>Bisp!G22</f>
        <v>Nej</v>
      </c>
      <c r="W77">
        <f>Bisp!G23</f>
        <v>0</v>
      </c>
      <c r="X77">
        <f>Bisp!G24</f>
        <v>0</v>
      </c>
      <c r="Y77">
        <f>Bisp!G25</f>
        <v>0</v>
      </c>
      <c r="Z77">
        <f>Bisp!G26</f>
        <v>0</v>
      </c>
      <c r="AA77">
        <f>Bisp!G27</f>
        <v>0</v>
      </c>
      <c r="AB77">
        <f>Bisp!G28</f>
        <v>0</v>
      </c>
      <c r="AC77">
        <f>Bisp!G29</f>
        <v>0</v>
      </c>
      <c r="AD77">
        <f>Bisp!G30</f>
        <v>5</v>
      </c>
      <c r="AE77">
        <f>Bisp!G31</f>
        <v>0</v>
      </c>
      <c r="AF77">
        <f>Bisp!G32</f>
        <v>0</v>
      </c>
      <c r="AG77">
        <f>Bisp!G33</f>
        <v>5</v>
      </c>
      <c r="AH77">
        <f>Bisp!G34</f>
        <v>0</v>
      </c>
      <c r="AI77">
        <f>Bisp!G35</f>
        <v>0</v>
      </c>
      <c r="AJ77">
        <f>Bisp!G36</f>
        <v>17000</v>
      </c>
      <c r="AK77">
        <f>Bisp!G37</f>
        <v>0</v>
      </c>
      <c r="AL77">
        <f>Bisp!G38</f>
        <v>0</v>
      </c>
      <c r="AM77">
        <f>Bisp!G39</f>
        <v>0</v>
      </c>
      <c r="AN77">
        <f>Bisp!G40</f>
        <v>0</v>
      </c>
      <c r="AO77">
        <f>Bisp!G41</f>
        <v>0</v>
      </c>
      <c r="AP77">
        <f>Bisp!G42</f>
        <v>0</v>
      </c>
      <c r="AQ77">
        <f>Bisp!G43</f>
        <v>0</v>
      </c>
      <c r="AR77">
        <f>Bisp!G44</f>
        <v>0</v>
      </c>
      <c r="AS77">
        <f>Bisp!G45</f>
        <v>0</v>
      </c>
      <c r="AT77">
        <f>Bisp!G46</f>
        <v>0</v>
      </c>
      <c r="AU77">
        <f>Bisp!G47</f>
        <v>0</v>
      </c>
      <c r="AV77">
        <f>Bisp!G48</f>
        <v>0</v>
      </c>
      <c r="AW77">
        <f>Bisp!G49</f>
        <v>0</v>
      </c>
      <c r="AX77">
        <f>Bisp!G50</f>
        <v>0</v>
      </c>
      <c r="AY77">
        <f>Bisp!G51</f>
        <v>0</v>
      </c>
      <c r="AZ77">
        <f>Bisp!G52</f>
        <v>0</v>
      </c>
      <c r="BA77">
        <f>Bisp!G53</f>
        <v>0</v>
      </c>
      <c r="BB77">
        <f>Bisp!G54</f>
        <v>0</v>
      </c>
      <c r="BC77">
        <f>Bisp!G55</f>
        <v>0</v>
      </c>
      <c r="BD77">
        <f>Bisp!G56</f>
        <v>0</v>
      </c>
      <c r="BE77">
        <f>Bisp!G57</f>
        <v>1</v>
      </c>
      <c r="BF77" t="str">
        <f>Bisp!G58</f>
        <v>Nej</v>
      </c>
      <c r="BG77" t="str">
        <f>Bisp!G59</f>
        <v>Nej</v>
      </c>
      <c r="BH77">
        <f>Bisp!G60</f>
        <v>0</v>
      </c>
      <c r="BI77" t="str">
        <f>Bisp!G61</f>
        <v>Ja</v>
      </c>
      <c r="BJ77">
        <f>Bisp!G62</f>
        <v>0</v>
      </c>
      <c r="BK77">
        <f>Bisp!G63</f>
        <v>0</v>
      </c>
      <c r="BL77" t="str">
        <f>Bisp!G64</f>
        <v>Vides ikke</v>
      </c>
      <c r="BM77" t="str">
        <f>Bisp!G65</f>
        <v>Ja</v>
      </c>
      <c r="BN77">
        <f>Bisp!G66</f>
        <v>0</v>
      </c>
      <c r="BO77" t="str">
        <f>Bisp!G67</f>
        <v>Nej</v>
      </c>
      <c r="BP77">
        <f>Bisp!G68</f>
        <v>0</v>
      </c>
      <c r="BQ77">
        <f>Bisp!G69</f>
        <v>0</v>
      </c>
      <c r="BR77" t="str">
        <f>Bisp!G70</f>
        <v>Køkken blandet tilvirk</v>
      </c>
      <c r="BS77">
        <f>Bisp!G71</f>
        <v>0</v>
      </c>
      <c r="BT77" t="str">
        <f>Bisp!G72</f>
        <v>Mindre</v>
      </c>
      <c r="BU77" t="str">
        <f>Bisp!G73</f>
        <v>Mindre</v>
      </c>
      <c r="BV77">
        <f>Bisp!G74</f>
        <v>0</v>
      </c>
      <c r="BW77" t="str">
        <f>Bisp!G75</f>
        <v>Nye køkkenskabe og evt. nyt komfur. Køkkenet er 30 år gammelt og skønnes ikke at være hygiejnemæssigt forsvarligt. Ekstra køleskab. Nye fliser på væggene</v>
      </c>
      <c r="BX77">
        <f>Bisp!G76</f>
        <v>0</v>
      </c>
      <c r="BY77">
        <f>Bisp!G77</f>
        <v>0</v>
      </c>
      <c r="BZ77">
        <f>Bisp!G78</f>
        <v>0</v>
      </c>
      <c r="CA77">
        <f>Bisp!G79</f>
        <v>0</v>
      </c>
      <c r="CB77">
        <f>Bisp!G80</f>
        <v>0</v>
      </c>
      <c r="CC77">
        <f>Bisp!G81</f>
        <v>0</v>
      </c>
      <c r="CD77">
        <f>Bisp!G82</f>
        <v>0</v>
      </c>
      <c r="CE77">
        <f>Bisp!G83</f>
        <v>0</v>
      </c>
      <c r="CF77" t="str">
        <f>Bisp!G84</f>
        <v>Leder og pødagoger vil gerne i gang hvis køkkenet kan blive hygiejnemæssigt forsvarligt</v>
      </c>
      <c r="CG77">
        <f>Bisp!G85</f>
        <v>0</v>
      </c>
      <c r="CH77" s="18">
        <f>Bisp!G86</f>
        <v>0</v>
      </c>
      <c r="CI77">
        <f>Bisp!G87</f>
        <v>0</v>
      </c>
      <c r="CJ77">
        <f>Bisp!G88</f>
        <v>1</v>
      </c>
      <c r="CK77">
        <f>Bisp!G89</f>
        <v>0</v>
      </c>
      <c r="CL77">
        <f>Bisp!G90</f>
        <v>0</v>
      </c>
      <c r="CM77">
        <f>Bisp!G91</f>
        <v>0</v>
      </c>
      <c r="CN77">
        <f>Bisp!G92</f>
        <v>0</v>
      </c>
      <c r="CO77">
        <f>Bisp!G93</f>
        <v>0</v>
      </c>
      <c r="CP77">
        <f>Bisp!G94</f>
        <v>0</v>
      </c>
      <c r="CQ77">
        <f>Bisp!G95</f>
        <v>0</v>
      </c>
      <c r="CR77">
        <f>Bisp!G96</f>
        <v>1</v>
      </c>
      <c r="CS77">
        <f>Bisp!G97</f>
        <v>0</v>
      </c>
      <c r="CT77">
        <f>Bisp!G98</f>
        <v>0</v>
      </c>
      <c r="CU77">
        <f>Bisp!G99</f>
        <v>0</v>
      </c>
      <c r="CV77">
        <f>Bisp!G100</f>
        <v>0</v>
      </c>
      <c r="CW77">
        <f>Bisp!G101</f>
        <v>0</v>
      </c>
      <c r="CX77">
        <f>Bisp!G102</f>
        <v>1</v>
      </c>
      <c r="CY77">
        <f>Bisp!G103</f>
        <v>0</v>
      </c>
      <c r="CZ77">
        <f>Bisp!G104</f>
        <v>0</v>
      </c>
      <c r="DA77">
        <f>Bisp!G105</f>
        <v>0</v>
      </c>
      <c r="DB77">
        <f>Bisp!G106</f>
        <v>0</v>
      </c>
      <c r="DC77">
        <f>Bisp!G107</f>
        <v>25</v>
      </c>
      <c r="DD77" t="str">
        <f>Bisp!G108</f>
        <v>Miele</v>
      </c>
      <c r="DE77">
        <f>Bisp!G109</f>
        <v>4</v>
      </c>
      <c r="DF77" t="str">
        <f>Bisp!G110</f>
        <v>Nej</v>
      </c>
      <c r="DG77">
        <f>Bisp!G111</f>
        <v>0</v>
      </c>
      <c r="DH77" t="str">
        <f>Bisp!G112</f>
        <v>Nej</v>
      </c>
      <c r="DI77" t="str">
        <f>Bisp!G113</f>
        <v>Nej</v>
      </c>
      <c r="DJ77">
        <f>Bisp!G114</f>
        <v>0</v>
      </c>
      <c r="DK77">
        <f>Bisp!G115</f>
        <v>2</v>
      </c>
      <c r="DL77" t="str">
        <f>Bisp!G116</f>
        <v>Begrænset</v>
      </c>
      <c r="DM77">
        <f>Bisp!G117</f>
        <v>0</v>
      </c>
      <c r="DN77">
        <f>Bisp!G118</f>
        <v>0</v>
      </c>
      <c r="DO77" s="14" t="str">
        <f>VLOOKUP(MID(B77,1,5)*1,InstTyp!A:B,2,FALSE)</f>
        <v>Børnehaver</v>
      </c>
      <c r="DP77" s="14" t="str">
        <f>VLOOKUP(MID(B77,1,5)*1,InstTyp!A:C,3,FALSE)</f>
        <v>Bispebjerg</v>
      </c>
      <c r="DQ77">
        <f>VLOOKUP(MID(B77,1,5)*1,'InstTyp-2'!E:BQ,7,FALSE)</f>
        <v>0</v>
      </c>
      <c r="DR77">
        <f>VLOOKUP(MID(B77,1,5)*1,'InstTyp-2'!E:BQ,8,FALSE)</f>
        <v>0</v>
      </c>
      <c r="DS77">
        <f>VLOOKUP(MID(B77,1,5)*1,'InstTyp-2'!E:BQ,9,FALSE)</f>
        <v>22</v>
      </c>
      <c r="DT77">
        <f>VLOOKUP(MID(B77,1,5)*1,'InstTyp-2'!E:BQ,10,FALSE)</f>
        <v>0</v>
      </c>
      <c r="DU77">
        <f>VLOOKUP(MID(B77,1,5)*1,'InstTyp-2'!E:BQ,11,FALSE)</f>
        <v>0</v>
      </c>
      <c r="DV77">
        <f>VLOOKUP(MID(B77,1,5)*1,'InstTyp-2'!E:BQ,12,FALSE)</f>
        <v>0</v>
      </c>
      <c r="DW77">
        <f>VLOOKUP(MID(B77,1,5)*1,'InstTyp-2'!E:BQ,13,FALSE)</f>
        <v>0</v>
      </c>
      <c r="DX77">
        <f>VLOOKUP(MID(B77,1,5)*1,'InstTyp-2'!E:BQ,14,FALSE)</f>
        <v>0</v>
      </c>
      <c r="DY77">
        <f>VLOOKUP(MID(B77,1,5)*1,'InstTyp-2'!E:BQ,15,FALSE)</f>
        <v>0</v>
      </c>
      <c r="DZ77">
        <f>VLOOKUP(MID(B77,1,5)*1,'InstTyp-2'!E:BQ,16,FALSE)</f>
        <v>0</v>
      </c>
      <c r="EA77">
        <f>VLOOKUP(MID(B77,1,5)*1,'InstTyp-2'!E:BQ,17,FALSE)</f>
        <v>0</v>
      </c>
      <c r="EB77">
        <f>VLOOKUP(MID(B77,1,5)*1,'InstTyp-2'!E:BQ,18,FALSE)</f>
        <v>0</v>
      </c>
      <c r="EC77">
        <f>VLOOKUP(MID(B77,1,5)*1,'InstTyp-2'!E:BQ,19,FALSE)</f>
        <v>0</v>
      </c>
      <c r="ED77">
        <f>VLOOKUP(MID(B77,1,5)*1,'InstTyp-2'!E:BQ,20,FALSE)</f>
        <v>0</v>
      </c>
      <c r="EE77" s="195">
        <f>VLOOKUP(MID(B77,1,5)*1,'Forplejning 2008'!A:C,3,FALSE)</f>
        <v>17934.66</v>
      </c>
      <c r="EF77" t="str">
        <f t="shared" si="4"/>
        <v>35360</v>
      </c>
      <c r="EG77" t="str">
        <f t="shared" si="5"/>
        <v/>
      </c>
      <c r="EH77">
        <f t="shared" si="6"/>
        <v>0</v>
      </c>
      <c r="EI77">
        <f t="shared" si="7"/>
        <v>0</v>
      </c>
      <c r="EJ77" t="str">
        <f>VLOOKUP(B77,Rekruttering!A:F,2,FALSE)</f>
        <v>Ja</v>
      </c>
      <c r="EK77" t="str">
        <f>VLOOKUP(B77,Rekruttering!A:F,3,FALSE)</f>
        <v>15-20</v>
      </c>
      <c r="EL77">
        <f>VLOOKUP(B77,Rekruttering!A:F,4,FALSE)</f>
        <v>0</v>
      </c>
      <c r="EM77">
        <f>VLOOKUP(B77,Rekruttering!A:F,5,FALSE)</f>
        <v>0</v>
      </c>
      <c r="EN77" t="str">
        <f>VLOOKUP(B77,Rekruttering!A:F,6,FALSE)</f>
        <v>Nej</v>
      </c>
    </row>
    <row r="78" spans="1:144">
      <c r="A78" s="14" t="str">
        <f>Bisp!H1</f>
        <v>x</v>
      </c>
      <c r="B78" s="21">
        <f>Bisp!H2</f>
        <v>35362</v>
      </c>
      <c r="C78" t="str">
        <f>Bisp!H3</f>
        <v>Edel Liisbergs Børnehave</v>
      </c>
      <c r="D78" t="str">
        <f>Bisp!H4</f>
        <v>Bispebjerg</v>
      </c>
      <c r="E78" t="str">
        <f>Bisp!H5</f>
        <v>Hjortholms Allé 31</v>
      </c>
      <c r="F78">
        <f>Bisp!H6</f>
        <v>2400</v>
      </c>
      <c r="G78" t="str">
        <f>Bisp!H7</f>
        <v>København NV</v>
      </c>
      <c r="H78" t="str">
        <f>Bisp!H8</f>
        <v>38 28 40 18</v>
      </c>
      <c r="I78" t="str">
        <f>Bisp!H9</f>
        <v>35362@buf.kk.dk</v>
      </c>
      <c r="J78" t="str">
        <f>Bisp!H10</f>
        <v>Birgitte BØGELUND Pedersen</v>
      </c>
      <c r="K78">
        <f>Bisp!H11</f>
        <v>35550648</v>
      </c>
      <c r="L78">
        <f>Bisp!H12</f>
        <v>0</v>
      </c>
      <c r="M78" t="str">
        <f>Bisp!H13</f>
        <v>elii@firma.tele.dk</v>
      </c>
      <c r="N78" t="str">
        <f>Bisp!H14</f>
        <v>Børnehave</v>
      </c>
      <c r="O78">
        <f>Bisp!H15</f>
        <v>0</v>
      </c>
      <c r="P78">
        <f>Bisp!H16</f>
        <v>10</v>
      </c>
      <c r="Q78">
        <f>Bisp!H17</f>
        <v>31</v>
      </c>
      <c r="R78">
        <f>Bisp!H18</f>
        <v>0</v>
      </c>
      <c r="S78">
        <f>Bisp!H19</f>
        <v>0</v>
      </c>
      <c r="T78">
        <f>Bisp!H20</f>
        <v>0</v>
      </c>
      <c r="U78">
        <f>Bisp!H21</f>
        <v>0</v>
      </c>
      <c r="V78">
        <f>Bisp!H22</f>
        <v>0</v>
      </c>
      <c r="W78">
        <f>Bisp!H23</f>
        <v>0</v>
      </c>
      <c r="X78">
        <f>Bisp!H24</f>
        <v>0</v>
      </c>
      <c r="Y78">
        <f>Bisp!H25</f>
        <v>0</v>
      </c>
      <c r="Z78">
        <f>Bisp!H26</f>
        <v>0</v>
      </c>
      <c r="AA78">
        <f>Bisp!H27</f>
        <v>0</v>
      </c>
      <c r="AB78">
        <f>Bisp!H28</f>
        <v>0</v>
      </c>
      <c r="AC78">
        <f>Bisp!H29</f>
        <v>0</v>
      </c>
      <c r="AD78">
        <f>Bisp!H30</f>
        <v>0</v>
      </c>
      <c r="AE78">
        <f>Bisp!H31</f>
        <v>0</v>
      </c>
      <c r="AF78">
        <f>Bisp!H32</f>
        <v>0</v>
      </c>
      <c r="AG78">
        <f>Bisp!H33</f>
        <v>0</v>
      </c>
      <c r="AH78">
        <f>Bisp!H34</f>
        <v>0</v>
      </c>
      <c r="AI78">
        <f>Bisp!H35</f>
        <v>0</v>
      </c>
      <c r="AJ78">
        <f>Bisp!H36</f>
        <v>55000</v>
      </c>
      <c r="AK78">
        <f>Bisp!H37</f>
        <v>0</v>
      </c>
      <c r="AL78">
        <f>Bisp!H38</f>
        <v>0</v>
      </c>
      <c r="AM78">
        <f>Bisp!H39</f>
        <v>0</v>
      </c>
      <c r="AN78">
        <f>Bisp!H40</f>
        <v>0</v>
      </c>
      <c r="AO78">
        <f>Bisp!H41</f>
        <v>0</v>
      </c>
      <c r="AP78">
        <f>Bisp!H42</f>
        <v>0</v>
      </c>
      <c r="AQ78">
        <f>Bisp!H43</f>
        <v>0</v>
      </c>
      <c r="AR78">
        <f>Bisp!H44</f>
        <v>0</v>
      </c>
      <c r="AS78">
        <f>Bisp!H45</f>
        <v>0</v>
      </c>
      <c r="AT78">
        <f>Bisp!H46</f>
        <v>0</v>
      </c>
      <c r="AU78">
        <f>Bisp!H47</f>
        <v>0</v>
      </c>
      <c r="AV78">
        <f>Bisp!H48</f>
        <v>0</v>
      </c>
      <c r="AW78">
        <f>Bisp!H49</f>
        <v>0</v>
      </c>
      <c r="AX78">
        <f>Bisp!H50</f>
        <v>0</v>
      </c>
      <c r="AY78">
        <f>Bisp!H51</f>
        <v>0</v>
      </c>
      <c r="AZ78">
        <f>Bisp!H52</f>
        <v>0</v>
      </c>
      <c r="BA78">
        <f>Bisp!H53</f>
        <v>0</v>
      </c>
      <c r="BB78">
        <f>Bisp!H54</f>
        <v>0</v>
      </c>
      <c r="BC78">
        <f>Bisp!H55</f>
        <v>85</v>
      </c>
      <c r="BD78">
        <f>Bisp!H56</f>
        <v>0</v>
      </c>
      <c r="BE78">
        <f>Bisp!H57</f>
        <v>1</v>
      </c>
      <c r="BF78" t="str">
        <f>Bisp!H58</f>
        <v>Nej</v>
      </c>
      <c r="BG78" t="str">
        <f>Bisp!H59</f>
        <v>Nej</v>
      </c>
      <c r="BH78" t="str">
        <f>Bisp!H60</f>
        <v>Nej</v>
      </c>
      <c r="BI78" t="str">
        <f>Bisp!H61</f>
        <v>Ja</v>
      </c>
      <c r="BJ78" t="str">
        <f>Bisp!H62</f>
        <v>Det vil være det optimale</v>
      </c>
      <c r="BK78">
        <f>Bisp!H63</f>
        <v>0</v>
      </c>
      <c r="BL78">
        <f>Bisp!H64</f>
        <v>0</v>
      </c>
      <c r="BM78" t="str">
        <f>Bisp!H65</f>
        <v>Nej</v>
      </c>
      <c r="BN78" t="str">
        <f>Bisp!H66</f>
        <v>Skeptisk. Pt har forældrene gode madpakker til børnene</v>
      </c>
      <c r="BO78" t="str">
        <f>Bisp!H67</f>
        <v>Ja</v>
      </c>
      <c r="BP78">
        <f>Bisp!H68</f>
        <v>0</v>
      </c>
      <c r="BQ78">
        <f>Bisp!H69</f>
        <v>0</v>
      </c>
      <c r="BR78" t="str">
        <f>Bisp!H70</f>
        <v>Køkken begrænset tilvirk</v>
      </c>
      <c r="BS78">
        <f>Bisp!H71</f>
        <v>0</v>
      </c>
      <c r="BT78">
        <f>Bisp!H72</f>
        <v>0</v>
      </c>
      <c r="BU78">
        <f>Bisp!H73</f>
        <v>0</v>
      </c>
      <c r="BV78">
        <f>Bisp!H74</f>
        <v>0</v>
      </c>
      <c r="BW78">
        <f>Bisp!H75</f>
        <v>0</v>
      </c>
      <c r="BX78">
        <f>Bisp!H76</f>
        <v>0</v>
      </c>
      <c r="BY78">
        <f>Bisp!H77</f>
        <v>0</v>
      </c>
      <c r="BZ78" t="str">
        <f>Bisp!H78</f>
        <v>Ja</v>
      </c>
      <c r="CA78" t="str">
        <f>Bisp!H79</f>
        <v>Meget lille køkken</v>
      </c>
      <c r="CB78">
        <f>Bisp!H80</f>
        <v>0</v>
      </c>
      <c r="CC78">
        <f>Bisp!H81</f>
        <v>0</v>
      </c>
      <c r="CD78" t="str">
        <f>Bisp!H82</f>
        <v>Større</v>
      </c>
      <c r="CE78">
        <f>Bisp!H83</f>
        <v>0</v>
      </c>
      <c r="CF78" t="str">
        <f>Bisp!H84</f>
        <v>Meget lille køkken med lidt bordplads. Må have mad udefra.</v>
      </c>
      <c r="CG78" t="str">
        <f>Bisp!H85</f>
        <v>Lone Voss/Sine</v>
      </c>
      <c r="CH78" s="18">
        <f>Bisp!H86</f>
        <v>39870</v>
      </c>
      <c r="CI78">
        <f>Bisp!H87</f>
        <v>0</v>
      </c>
      <c r="CJ78">
        <f>Bisp!H88</f>
        <v>1</v>
      </c>
      <c r="CK78">
        <f>Bisp!H89</f>
        <v>0</v>
      </c>
      <c r="CL78">
        <f>Bisp!H90</f>
        <v>0</v>
      </c>
      <c r="CM78">
        <f>Bisp!H91</f>
        <v>0</v>
      </c>
      <c r="CN78">
        <f>Bisp!H92</f>
        <v>0</v>
      </c>
      <c r="CO78">
        <f>Bisp!H93</f>
        <v>0</v>
      </c>
      <c r="CP78">
        <f>Bisp!H94</f>
        <v>0</v>
      </c>
      <c r="CQ78">
        <f>Bisp!H95</f>
        <v>0</v>
      </c>
      <c r="CR78">
        <f>Bisp!H96</f>
        <v>4</v>
      </c>
      <c r="CS78">
        <f>Bisp!H97</f>
        <v>0</v>
      </c>
      <c r="CT78">
        <f>Bisp!H98</f>
        <v>0</v>
      </c>
      <c r="CU78">
        <f>Bisp!H99</f>
        <v>0</v>
      </c>
      <c r="CV78">
        <f>Bisp!H100</f>
        <v>0</v>
      </c>
      <c r="CW78">
        <f>Bisp!H101</f>
        <v>0</v>
      </c>
      <c r="CX78">
        <f>Bisp!H102</f>
        <v>1</v>
      </c>
      <c r="CY78">
        <f>Bisp!H103</f>
        <v>0</v>
      </c>
      <c r="CZ78">
        <f>Bisp!H104</f>
        <v>0</v>
      </c>
      <c r="DA78">
        <f>Bisp!H105</f>
        <v>0</v>
      </c>
      <c r="DB78">
        <f>Bisp!H106</f>
        <v>0</v>
      </c>
      <c r="DC78">
        <f>Bisp!H107</f>
        <v>60</v>
      </c>
      <c r="DD78" t="str">
        <f>Bisp!H108</f>
        <v>Miehle</v>
      </c>
      <c r="DE78">
        <f>Bisp!H109</f>
        <v>1</v>
      </c>
      <c r="DF78" t="str">
        <f>Bisp!H110</f>
        <v>Nej</v>
      </c>
      <c r="DG78">
        <f>Bisp!H111</f>
        <v>0</v>
      </c>
      <c r="DH78" t="str">
        <f>Bisp!H112</f>
        <v>Nej</v>
      </c>
      <c r="DI78" t="str">
        <f>Bisp!H113</f>
        <v>Nej</v>
      </c>
      <c r="DJ78" t="str">
        <f>Bisp!H114</f>
        <v>Nej</v>
      </c>
      <c r="DK78">
        <f>Bisp!H115</f>
        <v>1</v>
      </c>
      <c r="DL78" t="str">
        <f>Bisp!H116</f>
        <v>Begrænset</v>
      </c>
      <c r="DM78">
        <f>Bisp!H117</f>
        <v>0</v>
      </c>
      <c r="DN78">
        <f>Bisp!H118</f>
        <v>0</v>
      </c>
      <c r="DO78" s="14" t="str">
        <f>VLOOKUP(MID(B78,1,5)*1,InstTyp!A:B,2,FALSE)</f>
        <v>Børnehaver</v>
      </c>
      <c r="DP78" s="14" t="str">
        <f>VLOOKUP(MID(B78,1,5)*1,InstTyp!A:C,3,FALSE)</f>
        <v>Bispebjerg</v>
      </c>
      <c r="DQ78">
        <f>VLOOKUP(MID(B78,1,5)*1,'InstTyp-2'!E:BQ,7,FALSE)</f>
        <v>0</v>
      </c>
      <c r="DR78">
        <f>VLOOKUP(MID(B78,1,5)*1,'InstTyp-2'!E:BQ,8,FALSE)</f>
        <v>12</v>
      </c>
      <c r="DS78">
        <f>VLOOKUP(MID(B78,1,5)*1,'InstTyp-2'!E:BQ,9,FALSE)</f>
        <v>31</v>
      </c>
      <c r="DT78">
        <f>VLOOKUP(MID(B78,1,5)*1,'InstTyp-2'!E:BQ,10,FALSE)</f>
        <v>0</v>
      </c>
      <c r="DU78">
        <f>VLOOKUP(MID(B78,1,5)*1,'InstTyp-2'!E:BQ,11,FALSE)</f>
        <v>0</v>
      </c>
      <c r="DV78">
        <f>VLOOKUP(MID(B78,1,5)*1,'InstTyp-2'!E:BQ,12,FALSE)</f>
        <v>0</v>
      </c>
      <c r="DW78">
        <f>VLOOKUP(MID(B78,1,5)*1,'InstTyp-2'!E:BQ,13,FALSE)</f>
        <v>0</v>
      </c>
      <c r="DX78">
        <f>VLOOKUP(MID(B78,1,5)*1,'InstTyp-2'!E:BQ,14,FALSE)</f>
        <v>0</v>
      </c>
      <c r="DY78">
        <f>VLOOKUP(MID(B78,1,5)*1,'InstTyp-2'!E:BQ,15,FALSE)</f>
        <v>0</v>
      </c>
      <c r="DZ78">
        <f>VLOOKUP(MID(B78,1,5)*1,'InstTyp-2'!E:BQ,16,FALSE)</f>
        <v>0</v>
      </c>
      <c r="EA78">
        <f>VLOOKUP(MID(B78,1,5)*1,'InstTyp-2'!E:BQ,17,FALSE)</f>
        <v>0</v>
      </c>
      <c r="EB78">
        <f>VLOOKUP(MID(B78,1,5)*1,'InstTyp-2'!E:BQ,18,FALSE)</f>
        <v>0</v>
      </c>
      <c r="EC78">
        <f>VLOOKUP(MID(B78,1,5)*1,'InstTyp-2'!E:BQ,19,FALSE)</f>
        <v>0</v>
      </c>
      <c r="ED78">
        <f>VLOOKUP(MID(B78,1,5)*1,'InstTyp-2'!E:BQ,20,FALSE)</f>
        <v>0</v>
      </c>
      <c r="EE78" s="195">
        <f>VLOOKUP(MID(B78,1,5)*1,'Forplejning 2008'!A:C,3,FALSE)</f>
        <v>33723.08</v>
      </c>
      <c r="EF78" t="str">
        <f t="shared" si="4"/>
        <v>35362</v>
      </c>
      <c r="EG78" t="str">
        <f t="shared" si="5"/>
        <v/>
      </c>
      <c r="EH78">
        <f t="shared" si="6"/>
        <v>0</v>
      </c>
      <c r="EI78">
        <f t="shared" si="7"/>
        <v>0</v>
      </c>
      <c r="EJ78" t="e">
        <f>VLOOKUP(B78,Rekruttering!A:F,2,FALSE)</f>
        <v>#N/A</v>
      </c>
      <c r="EK78" t="e">
        <f>VLOOKUP(B78,Rekruttering!A:F,3,FALSE)</f>
        <v>#N/A</v>
      </c>
      <c r="EL78" t="e">
        <f>VLOOKUP(B78,Rekruttering!A:F,4,FALSE)</f>
        <v>#N/A</v>
      </c>
      <c r="EM78" t="e">
        <f>VLOOKUP(B78,Rekruttering!A:F,5,FALSE)</f>
        <v>#N/A</v>
      </c>
      <c r="EN78" t="e">
        <f>VLOOKUP(B78,Rekruttering!A:F,6,FALSE)</f>
        <v>#N/A</v>
      </c>
    </row>
    <row r="79" spans="1:144">
      <c r="A79" s="14" t="str">
        <f>Bisp!I1</f>
        <v>x</v>
      </c>
      <c r="B79" s="21">
        <f>Bisp!I2</f>
        <v>35380</v>
      </c>
      <c r="C79" t="str">
        <f>Bisp!I3</f>
        <v>Kantorparkens Børnehave</v>
      </c>
      <c r="D79" t="str">
        <f>Bisp!I4</f>
        <v>Bispebjerg</v>
      </c>
      <c r="E79" t="str">
        <f>Bisp!I5</f>
        <v>Kantorparken 14</v>
      </c>
      <c r="F79">
        <f>Bisp!I6</f>
        <v>2400</v>
      </c>
      <c r="G79" t="str">
        <f>Bisp!I7</f>
        <v>København NV</v>
      </c>
      <c r="H79" t="str">
        <f>Bisp!I8</f>
        <v>39 56 37 33</v>
      </c>
      <c r="I79" t="str">
        <f>Bisp!I9</f>
        <v>35380@buf.kk.dk</v>
      </c>
      <c r="J79" t="str">
        <f>Bisp!I10</f>
        <v>Inga Trans</v>
      </c>
      <c r="K79">
        <f>Bisp!I11</f>
        <v>39698060</v>
      </c>
      <c r="L79">
        <f>Bisp!I12</f>
        <v>0</v>
      </c>
      <c r="M79" t="str">
        <f>Bisp!I13</f>
        <v>35380@buf.kk.dk</v>
      </c>
      <c r="N79" t="str">
        <f>Bisp!I14</f>
        <v>Børnehave</v>
      </c>
      <c r="O79">
        <f>Bisp!I15</f>
        <v>0</v>
      </c>
      <c r="P79">
        <f>Bisp!I16</f>
        <v>12</v>
      </c>
      <c r="Q79">
        <f>Bisp!I17</f>
        <v>28</v>
      </c>
      <c r="R79">
        <f>Bisp!I18</f>
        <v>0</v>
      </c>
      <c r="S79">
        <f>Bisp!I19</f>
        <v>0</v>
      </c>
      <c r="T79">
        <f>Bisp!I20</f>
        <v>0</v>
      </c>
      <c r="U79">
        <f>Bisp!I21</f>
        <v>0</v>
      </c>
      <c r="V79" t="str">
        <f>Bisp!I22</f>
        <v>Nej</v>
      </c>
      <c r="W79">
        <f>Bisp!I23</f>
        <v>0</v>
      </c>
      <c r="X79">
        <f>Bisp!I24</f>
        <v>0</v>
      </c>
      <c r="Y79">
        <f>Bisp!I25</f>
        <v>0</v>
      </c>
      <c r="Z79">
        <f>Bisp!I26</f>
        <v>0</v>
      </c>
      <c r="AA79">
        <f>Bisp!I27</f>
        <v>0</v>
      </c>
      <c r="AB79">
        <f>Bisp!I28</f>
        <v>0</v>
      </c>
      <c r="AC79">
        <f>Bisp!I29</f>
        <v>0</v>
      </c>
      <c r="AD79">
        <f>Bisp!I30</f>
        <v>1</v>
      </c>
      <c r="AE79">
        <f>Bisp!I31</f>
        <v>0</v>
      </c>
      <c r="AF79">
        <f>Bisp!I32</f>
        <v>1</v>
      </c>
      <c r="AG79">
        <f>Bisp!I33</f>
        <v>0</v>
      </c>
      <c r="AH79">
        <f>Bisp!I34</f>
        <v>0</v>
      </c>
      <c r="AI79">
        <f>Bisp!I35</f>
        <v>0</v>
      </c>
      <c r="AJ79">
        <f>Bisp!I36</f>
        <v>0</v>
      </c>
      <c r="AK79">
        <f>Bisp!I37</f>
        <v>0</v>
      </c>
      <c r="AL79">
        <f>Bisp!I38</f>
        <v>0</v>
      </c>
      <c r="AM79">
        <f>Bisp!I39</f>
        <v>0</v>
      </c>
      <c r="AN79">
        <f>Bisp!I40</f>
        <v>0</v>
      </c>
      <c r="AO79">
        <f>Bisp!I41</f>
        <v>0</v>
      </c>
      <c r="AP79">
        <f>Bisp!I42</f>
        <v>0</v>
      </c>
      <c r="AQ79">
        <f>Bisp!I43</f>
        <v>0</v>
      </c>
      <c r="AR79">
        <f>Bisp!I44</f>
        <v>0</v>
      </c>
      <c r="AS79">
        <f>Bisp!I45</f>
        <v>0</v>
      </c>
      <c r="AT79">
        <f>Bisp!I46</f>
        <v>0</v>
      </c>
      <c r="AU79">
        <f>Bisp!I47</f>
        <v>0</v>
      </c>
      <c r="AV79">
        <f>Bisp!I48</f>
        <v>0</v>
      </c>
      <c r="AW79">
        <f>Bisp!I49</f>
        <v>0</v>
      </c>
      <c r="AX79">
        <f>Bisp!I50</f>
        <v>0</v>
      </c>
      <c r="AY79">
        <f>Bisp!I51</f>
        <v>0</v>
      </c>
      <c r="AZ79">
        <f>Bisp!I52</f>
        <v>0</v>
      </c>
      <c r="BA79">
        <f>Bisp!I53</f>
        <v>0</v>
      </c>
      <c r="BB79">
        <f>Bisp!I54</f>
        <v>0</v>
      </c>
      <c r="BC79">
        <f>Bisp!I55</f>
        <v>78</v>
      </c>
      <c r="BD79">
        <f>Bisp!I56</f>
        <v>0</v>
      </c>
      <c r="BE79">
        <f>Bisp!I57</f>
        <v>2</v>
      </c>
      <c r="BF79" t="str">
        <f>Bisp!I58</f>
        <v>Nej</v>
      </c>
      <c r="BG79" t="str">
        <f>Bisp!I59</f>
        <v>Nej</v>
      </c>
      <c r="BH79">
        <f>Bisp!I60</f>
        <v>0</v>
      </c>
      <c r="BI79">
        <f>Bisp!I61</f>
        <v>0</v>
      </c>
      <c r="BJ79" t="str">
        <f>Bisp!I62</f>
        <v>De vil helst lave maden selv men kun hvis de får kompetent personale. Dertil er de noget mistroiske over for hvad der skal ske.</v>
      </c>
      <c r="BK79" t="str">
        <f>Bisp!I63</f>
        <v>Ja</v>
      </c>
      <c r="BL79" t="str">
        <f>Bisp!I64</f>
        <v>Ja umiddelbart men ikke uvillige overfor mad udefra</v>
      </c>
      <c r="BM79" t="str">
        <f>Bisp!I65</f>
        <v>Ja</v>
      </c>
      <c r="BN79" t="str">
        <f>Bisp!I66</f>
        <v>lederen ønsker at de selv laver maden</v>
      </c>
      <c r="BO79" t="str">
        <f>Bisp!I67</f>
        <v>Ja</v>
      </c>
      <c r="BP79" t="str">
        <f>Bisp!I68</f>
        <v>De vil meget gerne have hjælp til rekrutteringen af personale</v>
      </c>
      <c r="BQ79">
        <f>Bisp!I69</f>
        <v>0</v>
      </c>
      <c r="BR79" t="str">
        <f>Bisp!I70</f>
        <v>produktionskøkken</v>
      </c>
      <c r="BS79" t="str">
        <f>Bisp!I71</f>
        <v>Ja</v>
      </c>
      <c r="BT79" t="str">
        <f>Bisp!I72</f>
        <v>Mindre</v>
      </c>
      <c r="BU79">
        <f>Bisp!I73</f>
        <v>0</v>
      </c>
      <c r="BV79">
        <f>Bisp!I74</f>
        <v>0</v>
      </c>
      <c r="BW79" t="str">
        <f>Bisp!I75</f>
        <v>nyt komfur og køleskab vil være at foretrække</v>
      </c>
      <c r="BX79">
        <f>Bisp!I76</f>
        <v>0</v>
      </c>
      <c r="BY79">
        <f>Bisp!I77</f>
        <v>0</v>
      </c>
      <c r="BZ79">
        <f>Bisp!I78</f>
        <v>0</v>
      </c>
      <c r="CA79">
        <f>Bisp!I79</f>
        <v>0</v>
      </c>
      <c r="CB79">
        <f>Bisp!I80</f>
        <v>0</v>
      </c>
      <c r="CC79">
        <f>Bisp!I81</f>
        <v>0</v>
      </c>
      <c r="CD79">
        <f>Bisp!I82</f>
        <v>0</v>
      </c>
      <c r="CE79">
        <f>Bisp!I83</f>
        <v>0</v>
      </c>
      <c r="CF79">
        <f>Bisp!I84</f>
        <v>0</v>
      </c>
      <c r="CG79" t="str">
        <f>Bisp!I85</f>
        <v>Cathrine Jerrik/Sine</v>
      </c>
      <c r="CH79" s="18">
        <f>Bisp!I86</f>
        <v>39862</v>
      </c>
      <c r="CI79">
        <f>Bisp!I87</f>
        <v>0</v>
      </c>
      <c r="CJ79">
        <f>Bisp!I88</f>
        <v>1</v>
      </c>
      <c r="CK79">
        <f>Bisp!I89</f>
        <v>0</v>
      </c>
      <c r="CL79">
        <f>Bisp!I90</f>
        <v>0</v>
      </c>
      <c r="CM79">
        <f>Bisp!I91</f>
        <v>0</v>
      </c>
      <c r="CN79">
        <f>Bisp!I92</f>
        <v>0</v>
      </c>
      <c r="CO79">
        <f>Bisp!I93</f>
        <v>0</v>
      </c>
      <c r="CP79">
        <f>Bisp!I94</f>
        <v>0</v>
      </c>
      <c r="CQ79">
        <f>Bisp!I95</f>
        <v>0</v>
      </c>
      <c r="CR79">
        <f>Bisp!I96</f>
        <v>1</v>
      </c>
      <c r="CS79">
        <f>Bisp!I97</f>
        <v>0</v>
      </c>
      <c r="CT79">
        <f>Bisp!I98</f>
        <v>0</v>
      </c>
      <c r="CU79">
        <f>Bisp!I99</f>
        <v>0</v>
      </c>
      <c r="CV79">
        <f>Bisp!I100</f>
        <v>0</v>
      </c>
      <c r="CW79">
        <f>Bisp!I101</f>
        <v>0</v>
      </c>
      <c r="CX79">
        <f>Bisp!I102</f>
        <v>1</v>
      </c>
      <c r="CY79">
        <f>Bisp!I103</f>
        <v>0</v>
      </c>
      <c r="CZ79">
        <f>Bisp!I104</f>
        <v>0</v>
      </c>
      <c r="DA79">
        <f>Bisp!I105</f>
        <v>0</v>
      </c>
      <c r="DB79">
        <f>Bisp!I106</f>
        <v>0</v>
      </c>
      <c r="DC79">
        <f>Bisp!I107</f>
        <v>25</v>
      </c>
      <c r="DD79" t="str">
        <f>Bisp!I108</f>
        <v>Miele</v>
      </c>
      <c r="DE79">
        <f>Bisp!I109</f>
        <v>2.5</v>
      </c>
      <c r="DF79" t="str">
        <f>Bisp!I110</f>
        <v>Nej</v>
      </c>
      <c r="DG79">
        <f>Bisp!I111</f>
        <v>0</v>
      </c>
      <c r="DH79">
        <f>Bisp!I112</f>
        <v>0</v>
      </c>
      <c r="DI79" t="str">
        <f>Bisp!I113</f>
        <v>Ja</v>
      </c>
      <c r="DJ79" t="str">
        <f>Bisp!I114</f>
        <v>Nej</v>
      </c>
      <c r="DK79">
        <f>Bisp!I115</f>
        <v>2</v>
      </c>
      <c r="DL79" t="str">
        <f>Bisp!I116</f>
        <v>Begrænset</v>
      </c>
      <c r="DM79" t="str">
        <f>Bisp!I117</f>
        <v>Der var skabe på væggene</v>
      </c>
      <c r="DN79">
        <f>Bisp!I118</f>
        <v>0</v>
      </c>
      <c r="DO79" s="14" t="str">
        <f>VLOOKUP(MID(B79,1,5)*1,InstTyp!A:B,2,FALSE)</f>
        <v>Børnehaver</v>
      </c>
      <c r="DP79" s="14" t="str">
        <f>VLOOKUP(MID(B79,1,5)*1,InstTyp!A:C,3,FALSE)</f>
        <v>Bispebjerg</v>
      </c>
      <c r="DQ79">
        <f>VLOOKUP(MID(B79,1,5)*1,'InstTyp-2'!E:BQ,7,FALSE)</f>
        <v>0</v>
      </c>
      <c r="DR79">
        <f>VLOOKUP(MID(B79,1,5)*1,'InstTyp-2'!E:BQ,8,FALSE)</f>
        <v>12</v>
      </c>
      <c r="DS79">
        <f>VLOOKUP(MID(B79,1,5)*1,'InstTyp-2'!E:BQ,9,FALSE)</f>
        <v>28</v>
      </c>
      <c r="DT79">
        <f>VLOOKUP(MID(B79,1,5)*1,'InstTyp-2'!E:BQ,10,FALSE)</f>
        <v>0</v>
      </c>
      <c r="DU79">
        <f>VLOOKUP(MID(B79,1,5)*1,'InstTyp-2'!E:BQ,11,FALSE)</f>
        <v>0</v>
      </c>
      <c r="DV79">
        <f>VLOOKUP(MID(B79,1,5)*1,'InstTyp-2'!E:BQ,12,FALSE)</f>
        <v>0</v>
      </c>
      <c r="DW79">
        <f>VLOOKUP(MID(B79,1,5)*1,'InstTyp-2'!E:BQ,13,FALSE)</f>
        <v>0</v>
      </c>
      <c r="DX79">
        <f>VLOOKUP(MID(B79,1,5)*1,'InstTyp-2'!E:BQ,14,FALSE)</f>
        <v>0</v>
      </c>
      <c r="DY79">
        <f>VLOOKUP(MID(B79,1,5)*1,'InstTyp-2'!E:BQ,15,FALSE)</f>
        <v>0</v>
      </c>
      <c r="DZ79">
        <f>VLOOKUP(MID(B79,1,5)*1,'InstTyp-2'!E:BQ,16,FALSE)</f>
        <v>0</v>
      </c>
      <c r="EA79">
        <f>VLOOKUP(MID(B79,1,5)*1,'InstTyp-2'!E:BQ,17,FALSE)</f>
        <v>0</v>
      </c>
      <c r="EB79">
        <f>VLOOKUP(MID(B79,1,5)*1,'InstTyp-2'!E:BQ,18,FALSE)</f>
        <v>0</v>
      </c>
      <c r="EC79">
        <f>VLOOKUP(MID(B79,1,5)*1,'InstTyp-2'!E:BQ,19,FALSE)</f>
        <v>0</v>
      </c>
      <c r="ED79">
        <f>VLOOKUP(MID(B79,1,5)*1,'InstTyp-2'!E:BQ,20,FALSE)</f>
        <v>0</v>
      </c>
      <c r="EE79" s="195">
        <f>VLOOKUP(MID(B79,1,5)*1,'Forplejning 2008'!A:C,3,FALSE)</f>
        <v>40925.839999999997</v>
      </c>
      <c r="EF79" t="str">
        <f t="shared" si="4"/>
        <v>35380</v>
      </c>
      <c r="EG79" t="str">
        <f t="shared" si="5"/>
        <v/>
      </c>
      <c r="EH79">
        <f t="shared" si="6"/>
        <v>0</v>
      </c>
      <c r="EI79">
        <f t="shared" si="7"/>
        <v>0</v>
      </c>
      <c r="EJ79" t="str">
        <f>VLOOKUP(B79,Rekruttering!A:F,2,FALSE)</f>
        <v>Ja</v>
      </c>
      <c r="EK79" t="str">
        <f>VLOOKUP(B79,Rekruttering!A:F,3,FALSE)</f>
        <v>20-22</v>
      </c>
      <c r="EL79" t="str">
        <f>VLOOKUP(B79,Rekruttering!A:F,4,FALSE)</f>
        <v>Nej</v>
      </c>
      <c r="EM79">
        <f>VLOOKUP(B79,Rekruttering!A:F,5,FALSE)</f>
        <v>0</v>
      </c>
      <c r="EN79" t="str">
        <f>VLOOKUP(B79,Rekruttering!A:F,6,FALSE)</f>
        <v>Nej</v>
      </c>
    </row>
    <row r="80" spans="1:144">
      <c r="A80" s="14" t="str">
        <f>Bisp!J1</f>
        <v>x</v>
      </c>
      <c r="B80" s="21">
        <f>Bisp!J2</f>
        <v>35389</v>
      </c>
      <c r="C80" t="str">
        <f>Bisp!J3</f>
        <v>Tagensbo børnehave</v>
      </c>
      <c r="D80" t="str">
        <f>Bisp!J4</f>
        <v>Bispebjerg</v>
      </c>
      <c r="E80" t="str">
        <f>Bisp!J5</f>
        <v>Landsdommervej 35</v>
      </c>
      <c r="F80">
        <f>Bisp!J6</f>
        <v>2400</v>
      </c>
      <c r="G80" t="str">
        <f>Bisp!J7</f>
        <v>København NV</v>
      </c>
      <c r="H80" t="str">
        <f>Bisp!J8</f>
        <v>35 81 44 74</v>
      </c>
      <c r="I80" t="str">
        <f>Bisp!J9</f>
        <v>tagensbo.bh@mail.tele.dk</v>
      </c>
      <c r="J80" t="str">
        <f>Bisp!J10</f>
        <v>Iben Møller Nielsen</v>
      </c>
      <c r="K80">
        <f>Bisp!J11</f>
        <v>35399204</v>
      </c>
      <c r="L80">
        <f>Bisp!J12</f>
        <v>0</v>
      </c>
      <c r="M80" t="str">
        <f>Bisp!J13</f>
        <v>35389@buf.kk.dk</v>
      </c>
      <c r="N80" t="str">
        <f>Bisp!J14</f>
        <v>Børnehave</v>
      </c>
      <c r="O80">
        <f>Bisp!J15</f>
        <v>0</v>
      </c>
      <c r="P80">
        <f>Bisp!J16</f>
        <v>6</v>
      </c>
      <c r="Q80">
        <f>Bisp!J17</f>
        <v>32</v>
      </c>
      <c r="R80">
        <f>Bisp!J18</f>
        <v>0</v>
      </c>
      <c r="S80">
        <f>Bisp!J19</f>
        <v>0</v>
      </c>
      <c r="T80">
        <f>Bisp!J20</f>
        <v>0</v>
      </c>
      <c r="U80">
        <f>Bisp!J21</f>
        <v>0</v>
      </c>
      <c r="V80" t="str">
        <f>Bisp!J22</f>
        <v>Nej</v>
      </c>
      <c r="W80">
        <f>Bisp!J23</f>
        <v>0</v>
      </c>
      <c r="X80">
        <f>Bisp!J24</f>
        <v>0</v>
      </c>
      <c r="Y80">
        <f>Bisp!J25</f>
        <v>0</v>
      </c>
      <c r="Z80">
        <f>Bisp!J26</f>
        <v>0</v>
      </c>
      <c r="AA80">
        <f>Bisp!J27</f>
        <v>0</v>
      </c>
      <c r="AB80">
        <f>Bisp!J28</f>
        <v>0</v>
      </c>
      <c r="AC80">
        <f>Bisp!J29</f>
        <v>0</v>
      </c>
      <c r="AD80">
        <f>Bisp!J30</f>
        <v>5</v>
      </c>
      <c r="AE80">
        <f>Bisp!J31</f>
        <v>0</v>
      </c>
      <c r="AF80">
        <f>Bisp!J32</f>
        <v>0</v>
      </c>
      <c r="AG80">
        <f>Bisp!J33</f>
        <v>5</v>
      </c>
      <c r="AH80">
        <f>Bisp!J34</f>
        <v>0</v>
      </c>
      <c r="AI80">
        <f>Bisp!J35</f>
        <v>0</v>
      </c>
      <c r="AJ80">
        <f>Bisp!J36</f>
        <v>60000</v>
      </c>
      <c r="AK80">
        <f>Bisp!J37</f>
        <v>0</v>
      </c>
      <c r="AL80">
        <f>Bisp!J38</f>
        <v>0</v>
      </c>
      <c r="AM80">
        <f>Bisp!J39</f>
        <v>0</v>
      </c>
      <c r="AN80">
        <f>Bisp!J40</f>
        <v>0</v>
      </c>
      <c r="AO80">
        <f>Bisp!J41</f>
        <v>0</v>
      </c>
      <c r="AP80">
        <f>Bisp!J42</f>
        <v>0</v>
      </c>
      <c r="AQ80">
        <f>Bisp!J43</f>
        <v>0</v>
      </c>
      <c r="AR80">
        <f>Bisp!J44</f>
        <v>0</v>
      </c>
      <c r="AS80">
        <f>Bisp!J45</f>
        <v>0</v>
      </c>
      <c r="AT80">
        <f>Bisp!J46</f>
        <v>0</v>
      </c>
      <c r="AU80">
        <f>Bisp!J47</f>
        <v>0</v>
      </c>
      <c r="AV80">
        <f>Bisp!J48</f>
        <v>0</v>
      </c>
      <c r="AW80">
        <f>Bisp!J49</f>
        <v>0</v>
      </c>
      <c r="AX80">
        <f>Bisp!J50</f>
        <v>0</v>
      </c>
      <c r="AY80">
        <f>Bisp!J51</f>
        <v>0</v>
      </c>
      <c r="AZ80">
        <f>Bisp!J52</f>
        <v>0</v>
      </c>
      <c r="BA80">
        <f>Bisp!J53</f>
        <v>0</v>
      </c>
      <c r="BB80">
        <f>Bisp!J54</f>
        <v>0</v>
      </c>
      <c r="BC80">
        <f>Bisp!J55</f>
        <v>70</v>
      </c>
      <c r="BD80">
        <f>Bisp!J56</f>
        <v>0</v>
      </c>
      <c r="BE80">
        <f>Bisp!J57</f>
        <v>2</v>
      </c>
      <c r="BF80" t="str">
        <f>Bisp!J58</f>
        <v>Ja</v>
      </c>
      <c r="BG80" t="str">
        <f>Bisp!J59</f>
        <v>Nej</v>
      </c>
      <c r="BH80" t="str">
        <f>Bisp!J60</f>
        <v>Nej</v>
      </c>
      <c r="BI80" t="str">
        <f>Bisp!J61</f>
        <v>Nej</v>
      </c>
      <c r="BJ80" t="str">
        <f>Bisp!J62</f>
        <v>Ønsker ikke selv at lave mad fordi økonomien er uafklaret. Hvis der er mulighed for 37 timer til en køkkenperson så er lederen meget interesseret.</v>
      </c>
      <c r="BK80">
        <f>Bisp!J63</f>
        <v>0</v>
      </c>
      <c r="BL80" t="str">
        <f>Bisp!J64</f>
        <v>afventer</v>
      </c>
      <c r="BM80" t="str">
        <f>Bisp!J65</f>
        <v>Nej</v>
      </c>
      <c r="BN80">
        <f>Bisp!J66</f>
        <v>0</v>
      </c>
      <c r="BO80" t="str">
        <f>Bisp!J67</f>
        <v>Nej</v>
      </c>
      <c r="BP80">
        <f>Bisp!J68</f>
        <v>0</v>
      </c>
      <c r="BQ80">
        <f>Bisp!J69</f>
        <v>0</v>
      </c>
      <c r="BR80" t="str">
        <f>Bisp!J70</f>
        <v>Køkken begrænset tilvirk</v>
      </c>
      <c r="BS80">
        <f>Bisp!J71</f>
        <v>0</v>
      </c>
      <c r="BT80">
        <f>Bisp!J72</f>
        <v>0</v>
      </c>
      <c r="BU80">
        <f>Bisp!J73</f>
        <v>0</v>
      </c>
      <c r="BV80">
        <f>Bisp!J74</f>
        <v>0</v>
      </c>
      <c r="BW80">
        <f>Bisp!J75</f>
        <v>0</v>
      </c>
      <c r="BX80">
        <f>Bisp!J76</f>
        <v>0</v>
      </c>
      <c r="BY80">
        <f>Bisp!J77</f>
        <v>0</v>
      </c>
      <c r="BZ80">
        <f>Bisp!J78</f>
        <v>0</v>
      </c>
      <c r="CA80">
        <f>Bisp!J79</f>
        <v>0</v>
      </c>
      <c r="CB80">
        <f>Bisp!J80</f>
        <v>0</v>
      </c>
      <c r="CC80">
        <f>Bisp!J81</f>
        <v>0</v>
      </c>
      <c r="CD80" t="str">
        <f>Bisp!J82</f>
        <v>Større</v>
      </c>
      <c r="CE80" t="str">
        <f>Bisp!J83</f>
        <v>2 induktions kogeplader. Evt. konvektionsovn. Lille Bjørn til brødbagning</v>
      </c>
      <c r="CF80">
        <f>Bisp!J84</f>
        <v>0</v>
      </c>
      <c r="CG80">
        <f>Bisp!J85</f>
        <v>0</v>
      </c>
      <c r="CH80" s="18">
        <f>Bisp!J86</f>
        <v>0</v>
      </c>
      <c r="CI80">
        <f>Bisp!J87</f>
        <v>0</v>
      </c>
      <c r="CJ80">
        <f>Bisp!J88</f>
        <v>1</v>
      </c>
      <c r="CK80">
        <f>Bisp!J89</f>
        <v>0</v>
      </c>
      <c r="CL80">
        <f>Bisp!J90</f>
        <v>4</v>
      </c>
      <c r="CM80">
        <f>Bisp!J91</f>
        <v>1</v>
      </c>
      <c r="CN80">
        <f>Bisp!J92</f>
        <v>0</v>
      </c>
      <c r="CO80">
        <f>Bisp!J93</f>
        <v>1</v>
      </c>
      <c r="CP80">
        <f>Bisp!J94</f>
        <v>0</v>
      </c>
      <c r="CQ80">
        <f>Bisp!J95</f>
        <v>0</v>
      </c>
      <c r="CR80">
        <f>Bisp!J96</f>
        <v>1</v>
      </c>
      <c r="CS80">
        <f>Bisp!J97</f>
        <v>1</v>
      </c>
      <c r="CT80">
        <f>Bisp!J98</f>
        <v>0</v>
      </c>
      <c r="CU80">
        <f>Bisp!J99</f>
        <v>0</v>
      </c>
      <c r="CV80">
        <f>Bisp!J100</f>
        <v>0</v>
      </c>
      <c r="CW80">
        <f>Bisp!J101</f>
        <v>0</v>
      </c>
      <c r="CX80">
        <f>Bisp!J102</f>
        <v>1</v>
      </c>
      <c r="CY80">
        <f>Bisp!J103</f>
        <v>0</v>
      </c>
      <c r="CZ80">
        <f>Bisp!J104</f>
        <v>0</v>
      </c>
      <c r="DA80">
        <f>Bisp!J105</f>
        <v>0</v>
      </c>
      <c r="DB80">
        <f>Bisp!J106</f>
        <v>1</v>
      </c>
      <c r="DC80">
        <f>Bisp!J107</f>
        <v>25</v>
      </c>
      <c r="DD80" t="str">
        <f>Bisp!J108</f>
        <v>Miele</v>
      </c>
      <c r="DE80">
        <f>Bisp!J109</f>
        <v>3</v>
      </c>
      <c r="DF80" t="str">
        <f>Bisp!J110</f>
        <v>Nej</v>
      </c>
      <c r="DG80">
        <f>Bisp!J111</f>
        <v>0</v>
      </c>
      <c r="DH80" t="str">
        <f>Bisp!J112</f>
        <v>Ja</v>
      </c>
      <c r="DI80" t="str">
        <f>Bisp!J113</f>
        <v>Nej</v>
      </c>
      <c r="DJ80" t="str">
        <f>Bisp!J114</f>
        <v>Nej</v>
      </c>
      <c r="DK80">
        <f>Bisp!J115</f>
        <v>1</v>
      </c>
      <c r="DL80" t="str">
        <f>Bisp!J116</f>
        <v>Ingen plads</v>
      </c>
      <c r="DM80" t="str">
        <f>Bisp!J117</f>
        <v>Der er kun opbevaringsplads i køkkenskabene</v>
      </c>
      <c r="DN80">
        <f>Bisp!J118</f>
        <v>0</v>
      </c>
      <c r="DO80" s="14" t="str">
        <f>VLOOKUP(MID(B80,1,5)*1,InstTyp!A:B,2,FALSE)</f>
        <v>Børnehaver</v>
      </c>
      <c r="DP80" s="14" t="str">
        <f>VLOOKUP(MID(B80,1,5)*1,InstTyp!A:C,3,FALSE)</f>
        <v>Bispebjerg</v>
      </c>
      <c r="DQ80">
        <f>VLOOKUP(MID(B80,1,5)*1,'InstTyp-2'!E:BQ,7,FALSE)</f>
        <v>0</v>
      </c>
      <c r="DR80">
        <f>VLOOKUP(MID(B80,1,5)*1,'InstTyp-2'!E:BQ,8,FALSE)</f>
        <v>6</v>
      </c>
      <c r="DS80">
        <f>VLOOKUP(MID(B80,1,5)*1,'InstTyp-2'!E:BQ,9,FALSE)</f>
        <v>32</v>
      </c>
      <c r="DT80">
        <f>VLOOKUP(MID(B80,1,5)*1,'InstTyp-2'!E:BQ,10,FALSE)</f>
        <v>0</v>
      </c>
      <c r="DU80">
        <f>VLOOKUP(MID(B80,1,5)*1,'InstTyp-2'!E:BQ,11,FALSE)</f>
        <v>0</v>
      </c>
      <c r="DV80">
        <f>VLOOKUP(MID(B80,1,5)*1,'InstTyp-2'!E:BQ,12,FALSE)</f>
        <v>0</v>
      </c>
      <c r="DW80">
        <f>VLOOKUP(MID(B80,1,5)*1,'InstTyp-2'!E:BQ,13,FALSE)</f>
        <v>0</v>
      </c>
      <c r="DX80">
        <f>VLOOKUP(MID(B80,1,5)*1,'InstTyp-2'!E:BQ,14,FALSE)</f>
        <v>0</v>
      </c>
      <c r="DY80">
        <f>VLOOKUP(MID(B80,1,5)*1,'InstTyp-2'!E:BQ,15,FALSE)</f>
        <v>0</v>
      </c>
      <c r="DZ80">
        <f>VLOOKUP(MID(B80,1,5)*1,'InstTyp-2'!E:BQ,16,FALSE)</f>
        <v>0</v>
      </c>
      <c r="EA80">
        <f>VLOOKUP(MID(B80,1,5)*1,'InstTyp-2'!E:BQ,17,FALSE)</f>
        <v>0</v>
      </c>
      <c r="EB80">
        <f>VLOOKUP(MID(B80,1,5)*1,'InstTyp-2'!E:BQ,18,FALSE)</f>
        <v>0</v>
      </c>
      <c r="EC80">
        <f>VLOOKUP(MID(B80,1,5)*1,'InstTyp-2'!E:BQ,19,FALSE)</f>
        <v>0</v>
      </c>
      <c r="ED80">
        <f>VLOOKUP(MID(B80,1,5)*1,'InstTyp-2'!E:BQ,20,FALSE)</f>
        <v>0</v>
      </c>
      <c r="EE80" s="195">
        <f>VLOOKUP(MID(B80,1,5)*1,'Forplejning 2008'!A:C,3,FALSE)</f>
        <v>49877.5</v>
      </c>
      <c r="EF80" t="str">
        <f t="shared" si="4"/>
        <v>35389</v>
      </c>
      <c r="EG80" t="str">
        <f t="shared" si="5"/>
        <v/>
      </c>
      <c r="EH80">
        <f t="shared" si="6"/>
        <v>0</v>
      </c>
      <c r="EI80">
        <f t="shared" si="7"/>
        <v>0</v>
      </c>
      <c r="EJ80" t="str">
        <f>VLOOKUP(B80,Rekruttering!A:F,2,FALSE)</f>
        <v>Ja</v>
      </c>
      <c r="EK80">
        <f>VLOOKUP(B80,Rekruttering!A:F,3,FALSE)</f>
        <v>20</v>
      </c>
      <c r="EL80">
        <f>VLOOKUP(B80,Rekruttering!A:F,4,FALSE)</f>
        <v>0</v>
      </c>
      <c r="EM80">
        <f>VLOOKUP(B80,Rekruttering!A:F,5,FALSE)</f>
        <v>0</v>
      </c>
      <c r="EN80" t="str">
        <f>VLOOKUP(B80,Rekruttering!A:F,6,FALSE)</f>
        <v>Nej</v>
      </c>
    </row>
    <row r="81" spans="1:144">
      <c r="A81" s="14" t="str">
        <f>Bisp!K1</f>
        <v>x</v>
      </c>
      <c r="B81" s="21">
        <f>Bisp!K2</f>
        <v>35428</v>
      </c>
      <c r="C81">
        <f>Bisp!K3</f>
        <v>0</v>
      </c>
      <c r="D81" t="str">
        <f>Bisp!K4</f>
        <v>Bispebjerg</v>
      </c>
      <c r="E81" t="str">
        <f>Bisp!K5</f>
        <v>Rørsangervej 78</v>
      </c>
      <c r="F81">
        <f>Bisp!K6</f>
        <v>2400</v>
      </c>
      <c r="G81" t="str">
        <f>Bisp!K7</f>
        <v>København NV</v>
      </c>
      <c r="H81" t="str">
        <f>Bisp!K8</f>
        <v>38 34 53 30</v>
      </c>
      <c r="I81" t="str">
        <f>Bisp!K9</f>
        <v>35428@buf.kk.dk</v>
      </c>
      <c r="J81" t="str">
        <f>Bisp!K10</f>
        <v>Annette Lund</v>
      </c>
      <c r="K81">
        <f>Bisp!K11</f>
        <v>22135654</v>
      </c>
      <c r="L81">
        <f>Bisp!K12</f>
        <v>0</v>
      </c>
      <c r="M81" t="str">
        <f>Bisp!K13</f>
        <v>35428@buf.kk.dk</v>
      </c>
      <c r="N81" t="str">
        <f>Bisp!K14</f>
        <v>Børnehave</v>
      </c>
      <c r="O81">
        <f>Bisp!K15</f>
        <v>0</v>
      </c>
      <c r="P81">
        <f>Bisp!K16</f>
        <v>0</v>
      </c>
      <c r="Q81">
        <f>Bisp!K17</f>
        <v>30</v>
      </c>
      <c r="R81">
        <f>Bisp!K18</f>
        <v>0</v>
      </c>
      <c r="S81">
        <f>Bisp!K19</f>
        <v>0</v>
      </c>
      <c r="T81">
        <f>Bisp!K20</f>
        <v>0</v>
      </c>
      <c r="U81">
        <f>Bisp!K21</f>
        <v>0</v>
      </c>
      <c r="V81" t="str">
        <f>Bisp!K22</f>
        <v>Nej</v>
      </c>
      <c r="W81">
        <f>Bisp!K23</f>
        <v>0</v>
      </c>
      <c r="X81">
        <f>Bisp!K24</f>
        <v>0</v>
      </c>
      <c r="Y81">
        <f>Bisp!K25</f>
        <v>0</v>
      </c>
      <c r="Z81">
        <f>Bisp!K26</f>
        <v>0</v>
      </c>
      <c r="AA81">
        <f>Bisp!K27</f>
        <v>0</v>
      </c>
      <c r="AB81">
        <f>Bisp!K28</f>
        <v>0</v>
      </c>
      <c r="AC81">
        <f>Bisp!K29</f>
        <v>0</v>
      </c>
      <c r="AD81">
        <f>Bisp!K30</f>
        <v>5</v>
      </c>
      <c r="AE81">
        <f>Bisp!K31</f>
        <v>0</v>
      </c>
      <c r="AF81">
        <f>Bisp!K32</f>
        <v>0</v>
      </c>
      <c r="AG81">
        <f>Bisp!K33</f>
        <v>5</v>
      </c>
      <c r="AH81">
        <f>Bisp!K34</f>
        <v>0</v>
      </c>
      <c r="AI81">
        <f>Bisp!K35</f>
        <v>0</v>
      </c>
      <c r="AJ81">
        <f>Bisp!K36</f>
        <v>32000</v>
      </c>
      <c r="AK81">
        <f>Bisp!K37</f>
        <v>0</v>
      </c>
      <c r="AL81" t="str">
        <f>Bisp!K38</f>
        <v>Nej</v>
      </c>
      <c r="AM81" t="str">
        <f>Bisp!K39</f>
        <v>Nej</v>
      </c>
      <c r="AN81">
        <f>Bisp!K40</f>
        <v>0</v>
      </c>
      <c r="AO81">
        <f>Bisp!K41</f>
        <v>0</v>
      </c>
      <c r="AP81">
        <f>Bisp!K42</f>
        <v>0</v>
      </c>
      <c r="AQ81">
        <f>Bisp!K43</f>
        <v>0</v>
      </c>
      <c r="AR81">
        <f>Bisp!K44</f>
        <v>0</v>
      </c>
      <c r="AS81">
        <f>Bisp!K45</f>
        <v>0</v>
      </c>
      <c r="AT81">
        <f>Bisp!K46</f>
        <v>0</v>
      </c>
      <c r="AU81">
        <f>Bisp!K47</f>
        <v>0</v>
      </c>
      <c r="AV81">
        <f>Bisp!K48</f>
        <v>0</v>
      </c>
      <c r="AW81">
        <f>Bisp!K49</f>
        <v>0</v>
      </c>
      <c r="AX81">
        <f>Bisp!K50</f>
        <v>0</v>
      </c>
      <c r="AY81">
        <f>Bisp!K51</f>
        <v>0</v>
      </c>
      <c r="AZ81">
        <f>Bisp!K52</f>
        <v>0</v>
      </c>
      <c r="BA81">
        <f>Bisp!K53</f>
        <v>0</v>
      </c>
      <c r="BB81">
        <f>Bisp!K54</f>
        <v>0</v>
      </c>
      <c r="BC81">
        <f>Bisp!K55</f>
        <v>0</v>
      </c>
      <c r="BD81">
        <f>Bisp!K56</f>
        <v>0</v>
      </c>
      <c r="BE81">
        <f>Bisp!K57</f>
        <v>1</v>
      </c>
      <c r="BF81" t="str">
        <f>Bisp!K58</f>
        <v>Ja</v>
      </c>
      <c r="BG81" t="str">
        <f>Bisp!K59</f>
        <v>Nej</v>
      </c>
      <c r="BH81" t="str">
        <f>Bisp!K60</f>
        <v>Nej</v>
      </c>
      <c r="BI81" t="str">
        <f>Bisp!K61</f>
        <v>Ja</v>
      </c>
      <c r="BJ81">
        <f>Bisp!K62</f>
        <v>0</v>
      </c>
      <c r="BK81" t="str">
        <f>Bisp!K63</f>
        <v>Nej</v>
      </c>
      <c r="BL81" t="str">
        <f>Bisp!K64</f>
        <v>ikke diskuteret endnu</v>
      </c>
      <c r="BM81" t="str">
        <f>Bisp!K65</f>
        <v>Ja</v>
      </c>
      <c r="BN81">
        <f>Bisp!K66</f>
        <v>0</v>
      </c>
      <c r="BO81" t="str">
        <f>Bisp!K67</f>
        <v>Ja</v>
      </c>
      <c r="BP81" t="str">
        <f>Bisp!K68</f>
        <v>Ønsker at personalet uddannes på Kbh. Madhus.</v>
      </c>
      <c r="BQ81">
        <f>Bisp!K69</f>
        <v>0</v>
      </c>
      <c r="BR81" t="str">
        <f>Bisp!K70</f>
        <v>produktionskøkken</v>
      </c>
      <c r="BS81" t="str">
        <f>Bisp!K71</f>
        <v>Nej</v>
      </c>
      <c r="BT81" t="str">
        <f>Bisp!K72</f>
        <v>Mindre</v>
      </c>
      <c r="BU81" t="str">
        <f>Bisp!K73</f>
        <v>Større</v>
      </c>
      <c r="BV81" t="str">
        <f>Bisp!K74</f>
        <v>Nej</v>
      </c>
      <c r="BW81" t="str">
        <f>Bisp!K75</f>
        <v>Nye elementer + bordplade, hæve opvaskemaskine, to vaske, nyt komfur</v>
      </c>
      <c r="BX81">
        <f>Bisp!K76</f>
        <v>0</v>
      </c>
      <c r="BY81">
        <f>Bisp!K77</f>
        <v>0</v>
      </c>
      <c r="BZ81">
        <f>Bisp!K78</f>
        <v>0</v>
      </c>
      <c r="CA81">
        <f>Bisp!K79</f>
        <v>0</v>
      </c>
      <c r="CB81">
        <f>Bisp!K80</f>
        <v>0</v>
      </c>
      <c r="CC81">
        <f>Bisp!K81</f>
        <v>0</v>
      </c>
      <c r="CD81">
        <f>Bisp!K82</f>
        <v>0</v>
      </c>
      <c r="CE81">
        <f>Bisp!K83</f>
        <v>0</v>
      </c>
      <c r="CF81">
        <f>Bisp!K84</f>
        <v>0</v>
      </c>
      <c r="CG81" t="str">
        <f>Bisp!K85</f>
        <v>Birgitte Glerup/Sine</v>
      </c>
      <c r="CH81" s="18">
        <f>Bisp!K86</f>
        <v>39881</v>
      </c>
      <c r="CI81">
        <f>Bisp!K87</f>
        <v>0</v>
      </c>
      <c r="CJ81">
        <f>Bisp!K88</f>
        <v>1</v>
      </c>
      <c r="CK81">
        <f>Bisp!K89</f>
        <v>0</v>
      </c>
      <c r="CL81">
        <f>Bisp!K90</f>
        <v>4</v>
      </c>
      <c r="CM81">
        <f>Bisp!K91</f>
        <v>1</v>
      </c>
      <c r="CN81">
        <f>Bisp!K92</f>
        <v>0</v>
      </c>
      <c r="CO81">
        <f>Bisp!K93</f>
        <v>0</v>
      </c>
      <c r="CP81">
        <f>Bisp!K94</f>
        <v>0</v>
      </c>
      <c r="CQ81">
        <f>Bisp!K95</f>
        <v>0</v>
      </c>
      <c r="CR81">
        <f>Bisp!K96</f>
        <v>1</v>
      </c>
      <c r="CS81">
        <f>Bisp!K97</f>
        <v>1</v>
      </c>
      <c r="CT81">
        <f>Bisp!K98</f>
        <v>0</v>
      </c>
      <c r="CU81">
        <f>Bisp!K99</f>
        <v>0</v>
      </c>
      <c r="CV81">
        <f>Bisp!K100</f>
        <v>0</v>
      </c>
      <c r="CW81">
        <f>Bisp!K101</f>
        <v>0</v>
      </c>
      <c r="CX81">
        <f>Bisp!K102</f>
        <v>1</v>
      </c>
      <c r="CY81">
        <f>Bisp!K103</f>
        <v>0</v>
      </c>
      <c r="CZ81">
        <f>Bisp!K104</f>
        <v>0</v>
      </c>
      <c r="DA81">
        <f>Bisp!K105</f>
        <v>0</v>
      </c>
      <c r="DB81">
        <f>Bisp!K106</f>
        <v>1</v>
      </c>
      <c r="DC81">
        <f>Bisp!K107</f>
        <v>20</v>
      </c>
      <c r="DD81" t="str">
        <f>Bisp!K108</f>
        <v>Miele</v>
      </c>
      <c r="DE81">
        <f>Bisp!K109</f>
        <v>0</v>
      </c>
      <c r="DF81" t="str">
        <f>Bisp!K110</f>
        <v>Nej</v>
      </c>
      <c r="DG81">
        <f>Bisp!K111</f>
        <v>0</v>
      </c>
      <c r="DH81" t="str">
        <f>Bisp!K112</f>
        <v>Nej</v>
      </c>
      <c r="DI81" t="str">
        <f>Bisp!K113</f>
        <v>Nej</v>
      </c>
      <c r="DJ81" t="str">
        <f>Bisp!K114</f>
        <v>Nej</v>
      </c>
      <c r="DK81">
        <f>Bisp!K115</f>
        <v>1</v>
      </c>
      <c r="DL81" t="str">
        <f>Bisp!K116</f>
        <v>Ingen plads</v>
      </c>
      <c r="DM81" t="str">
        <f>Bisp!K117</f>
        <v>Fint rum til køkken. Kræver dog nye elementer. Vil gerne selv. Er lidt ærgelige over beslutningen men positive for at løse opgaven på en god måde. Vil meget gerne selv lave maden.</v>
      </c>
      <c r="DN81">
        <f>Bisp!K118</f>
        <v>0</v>
      </c>
      <c r="DO81" s="14" t="str">
        <f>VLOOKUP(MID(B81,1,5)*1,InstTyp!A:B,2,FALSE)</f>
        <v>Børnehaver</v>
      </c>
      <c r="DP81" s="14" t="str">
        <f>VLOOKUP(MID(B81,1,5)*1,InstTyp!A:C,3,FALSE)</f>
        <v>Bispebjerg</v>
      </c>
      <c r="DQ81">
        <f>VLOOKUP(MID(B81,1,5)*1,'InstTyp-2'!E:BQ,7,FALSE)</f>
        <v>0</v>
      </c>
      <c r="DR81">
        <f>VLOOKUP(MID(B81,1,5)*1,'InstTyp-2'!E:BQ,8,FALSE)</f>
        <v>0</v>
      </c>
      <c r="DS81">
        <f>VLOOKUP(MID(B81,1,5)*1,'InstTyp-2'!E:BQ,9,FALSE)</f>
        <v>30</v>
      </c>
      <c r="DT81">
        <f>VLOOKUP(MID(B81,1,5)*1,'InstTyp-2'!E:BQ,10,FALSE)</f>
        <v>0</v>
      </c>
      <c r="DU81">
        <f>VLOOKUP(MID(B81,1,5)*1,'InstTyp-2'!E:BQ,11,FALSE)</f>
        <v>0</v>
      </c>
      <c r="DV81">
        <f>VLOOKUP(MID(B81,1,5)*1,'InstTyp-2'!E:BQ,12,FALSE)</f>
        <v>0</v>
      </c>
      <c r="DW81">
        <f>VLOOKUP(MID(B81,1,5)*1,'InstTyp-2'!E:BQ,13,FALSE)</f>
        <v>0</v>
      </c>
      <c r="DX81">
        <f>VLOOKUP(MID(B81,1,5)*1,'InstTyp-2'!E:BQ,14,FALSE)</f>
        <v>0</v>
      </c>
      <c r="DY81">
        <f>VLOOKUP(MID(B81,1,5)*1,'InstTyp-2'!E:BQ,15,FALSE)</f>
        <v>0</v>
      </c>
      <c r="DZ81">
        <f>VLOOKUP(MID(B81,1,5)*1,'InstTyp-2'!E:BQ,16,FALSE)</f>
        <v>0</v>
      </c>
      <c r="EA81">
        <f>VLOOKUP(MID(B81,1,5)*1,'InstTyp-2'!E:BQ,17,FALSE)</f>
        <v>0</v>
      </c>
      <c r="EB81">
        <f>VLOOKUP(MID(B81,1,5)*1,'InstTyp-2'!E:BQ,18,FALSE)</f>
        <v>0</v>
      </c>
      <c r="EC81">
        <f>VLOOKUP(MID(B81,1,5)*1,'InstTyp-2'!E:BQ,19,FALSE)</f>
        <v>0</v>
      </c>
      <c r="ED81">
        <f>VLOOKUP(MID(B81,1,5)*1,'InstTyp-2'!E:BQ,20,FALSE)</f>
        <v>0</v>
      </c>
      <c r="EE81" s="195">
        <f>VLOOKUP(MID(B81,1,5)*1,'Forplejning 2008'!A:C,3,FALSE)</f>
        <v>26146.61</v>
      </c>
      <c r="EF81" t="str">
        <f t="shared" si="4"/>
        <v>35428</v>
      </c>
      <c r="EG81" t="str">
        <f t="shared" si="5"/>
        <v/>
      </c>
      <c r="EH81">
        <f t="shared" si="6"/>
        <v>0</v>
      </c>
      <c r="EI81">
        <f t="shared" si="7"/>
        <v>0</v>
      </c>
      <c r="EJ81" t="e">
        <f>VLOOKUP(B81,Rekruttering!A:F,2,FALSE)</f>
        <v>#N/A</v>
      </c>
      <c r="EK81" t="e">
        <f>VLOOKUP(B81,Rekruttering!A:F,3,FALSE)</f>
        <v>#N/A</v>
      </c>
      <c r="EL81" t="e">
        <f>VLOOKUP(B81,Rekruttering!A:F,4,FALSE)</f>
        <v>#N/A</v>
      </c>
      <c r="EM81" t="e">
        <f>VLOOKUP(B81,Rekruttering!A:F,5,FALSE)</f>
        <v>#N/A</v>
      </c>
      <c r="EN81" t="e">
        <f>VLOOKUP(B81,Rekruttering!A:F,6,FALSE)</f>
        <v>#N/A</v>
      </c>
    </row>
    <row r="82" spans="1:144">
      <c r="A82" s="14" t="str">
        <f>Bisp!L1</f>
        <v>x</v>
      </c>
      <c r="B82" s="21">
        <f>Bisp!L2</f>
        <v>35430</v>
      </c>
      <c r="C82" t="str">
        <f>Bisp!L3</f>
        <v>Børnehaven Rådvadsvej</v>
      </c>
      <c r="D82" t="str">
        <f>Bisp!L4</f>
        <v>Bispebjerg</v>
      </c>
      <c r="E82" t="str">
        <f>Bisp!L5</f>
        <v>Rådvadsvej 142</v>
      </c>
      <c r="F82">
        <f>Bisp!L6</f>
        <v>2400</v>
      </c>
      <c r="G82" t="str">
        <f>Bisp!L7</f>
        <v>København NV</v>
      </c>
      <c r="H82" t="str">
        <f>Bisp!L8</f>
        <v>39 69 38 87</v>
      </c>
      <c r="I82" t="str">
        <f>Bisp!L9</f>
        <v>35430@buf.kk.dk</v>
      </c>
      <c r="J82" t="str">
        <f>Bisp!L10</f>
        <v>Arne Bunde Kristensen</v>
      </c>
      <c r="K82">
        <f>Bisp!L11</f>
        <v>38600867</v>
      </c>
      <c r="L82">
        <f>Bisp!L12</f>
        <v>0</v>
      </c>
      <c r="M82" t="str">
        <f>Bisp!L13</f>
        <v>35430@buf.kk.dk</v>
      </c>
      <c r="N82" t="str">
        <f>Bisp!L14</f>
        <v>Børnehave</v>
      </c>
      <c r="O82">
        <f>Bisp!L15</f>
        <v>0</v>
      </c>
      <c r="P82">
        <f>Bisp!L16</f>
        <v>0</v>
      </c>
      <c r="Q82">
        <f>Bisp!L17</f>
        <v>22</v>
      </c>
      <c r="R82">
        <f>Bisp!L18</f>
        <v>0</v>
      </c>
      <c r="S82">
        <f>Bisp!L19</f>
        <v>0</v>
      </c>
      <c r="T82">
        <f>Bisp!L20</f>
        <v>0</v>
      </c>
      <c r="U82">
        <f>Bisp!L21</f>
        <v>0</v>
      </c>
      <c r="V82" t="str">
        <f>Bisp!L22</f>
        <v>Nej</v>
      </c>
      <c r="W82">
        <f>Bisp!L23</f>
        <v>0</v>
      </c>
      <c r="X82">
        <f>Bisp!L24</f>
        <v>0</v>
      </c>
      <c r="Y82">
        <f>Bisp!L25</f>
        <v>0</v>
      </c>
      <c r="Z82">
        <f>Bisp!L26</f>
        <v>0</v>
      </c>
      <c r="AA82">
        <f>Bisp!L27</f>
        <v>0</v>
      </c>
      <c r="AB82">
        <f>Bisp!L28</f>
        <v>0</v>
      </c>
      <c r="AC82">
        <f>Bisp!L29</f>
        <v>0</v>
      </c>
      <c r="AD82">
        <f>Bisp!L30</f>
        <v>5</v>
      </c>
      <c r="AE82">
        <f>Bisp!L31</f>
        <v>5</v>
      </c>
      <c r="AF82">
        <f>Bisp!L32</f>
        <v>2</v>
      </c>
      <c r="AG82">
        <f>Bisp!L33</f>
        <v>5</v>
      </c>
      <c r="AH82">
        <f>Bisp!L34</f>
        <v>0</v>
      </c>
      <c r="AI82">
        <f>Bisp!L35</f>
        <v>0</v>
      </c>
      <c r="AJ82">
        <f>Bisp!L36</f>
        <v>35000</v>
      </c>
      <c r="AK82">
        <f>Bisp!L37</f>
        <v>0</v>
      </c>
      <c r="AL82" t="str">
        <f>Bisp!L38</f>
        <v>Ja</v>
      </c>
      <c r="AM82" t="str">
        <f>Bisp!L39</f>
        <v>Nej</v>
      </c>
      <c r="AN82" t="str">
        <f>Bisp!L40</f>
        <v>Sajida Nasreen</v>
      </c>
      <c r="AO82">
        <f>Bisp!L41</f>
        <v>2000</v>
      </c>
      <c r="AP82">
        <f>Bisp!L42</f>
        <v>20</v>
      </c>
      <c r="AQ82">
        <f>Bisp!L43</f>
        <v>0</v>
      </c>
      <c r="AR82">
        <f>Bisp!L44</f>
        <v>0</v>
      </c>
      <c r="AS82">
        <f>Bisp!L45</f>
        <v>0</v>
      </c>
      <c r="AT82">
        <f>Bisp!L46</f>
        <v>0</v>
      </c>
      <c r="AU82">
        <f>Bisp!L47</f>
        <v>0</v>
      </c>
      <c r="AV82">
        <f>Bisp!L48</f>
        <v>0</v>
      </c>
      <c r="AW82">
        <f>Bisp!L49</f>
        <v>0</v>
      </c>
      <c r="AX82">
        <f>Bisp!L50</f>
        <v>0</v>
      </c>
      <c r="AY82">
        <f>Bisp!L51</f>
        <v>0</v>
      </c>
      <c r="AZ82">
        <f>Bisp!L52</f>
        <v>0</v>
      </c>
      <c r="BA82">
        <f>Bisp!L53</f>
        <v>0</v>
      </c>
      <c r="BB82">
        <f>Bisp!L54</f>
        <v>0</v>
      </c>
      <c r="BC82">
        <f>Bisp!L55</f>
        <v>72</v>
      </c>
      <c r="BD82">
        <f>Bisp!L56</f>
        <v>0</v>
      </c>
      <c r="BE82">
        <f>Bisp!L57</f>
        <v>1</v>
      </c>
      <c r="BF82" t="str">
        <f>Bisp!L58</f>
        <v>Ja</v>
      </c>
      <c r="BG82" t="str">
        <f>Bisp!L59</f>
        <v>Nej</v>
      </c>
      <c r="BH82" t="str">
        <f>Bisp!L60</f>
        <v>Ja</v>
      </c>
      <c r="BI82" t="str">
        <f>Bisp!L61</f>
        <v>Ja</v>
      </c>
      <c r="BJ82">
        <f>Bisp!L62</f>
        <v>0</v>
      </c>
      <c r="BK82" t="str">
        <f>Bisp!L63</f>
        <v>Ja</v>
      </c>
      <c r="BL82">
        <f>Bisp!L64</f>
        <v>0</v>
      </c>
      <c r="BM82" t="str">
        <f>Bisp!L65</f>
        <v>Ja</v>
      </c>
      <c r="BN82">
        <f>Bisp!L66</f>
        <v>0</v>
      </c>
      <c r="BO82" t="str">
        <f>Bisp!L67</f>
        <v>Ja</v>
      </c>
      <c r="BP82" t="str">
        <f>Bisp!L68</f>
        <v>har ønsker om at SAjda bliver i jobbet</v>
      </c>
      <c r="BQ82">
        <f>Bisp!L69</f>
        <v>0</v>
      </c>
      <c r="BR82" t="str">
        <f>Bisp!L70</f>
        <v>produktionskøkken</v>
      </c>
      <c r="BS82" t="str">
        <f>Bisp!L71</f>
        <v>Ja</v>
      </c>
      <c r="BT82">
        <f>Bisp!L72</f>
        <v>0</v>
      </c>
      <c r="BU82">
        <f>Bisp!L73</f>
        <v>0</v>
      </c>
      <c r="BV82">
        <f>Bisp!L74</f>
        <v>0</v>
      </c>
      <c r="BW82" t="str">
        <f>Bisp!L75</f>
        <v>Lukket skab til opbevaring af tørvarer, måske skal der kigges på deres gasblus.</v>
      </c>
      <c r="BX82">
        <f>Bisp!L76</f>
        <v>0</v>
      </c>
      <c r="BY82">
        <f>Bisp!L77</f>
        <v>0</v>
      </c>
      <c r="BZ82">
        <f>Bisp!L78</f>
        <v>0</v>
      </c>
      <c r="CA82">
        <f>Bisp!L79</f>
        <v>0</v>
      </c>
      <c r="CB82">
        <f>Bisp!L80</f>
        <v>0</v>
      </c>
      <c r="CC82">
        <f>Bisp!L81</f>
        <v>0</v>
      </c>
      <c r="CD82">
        <f>Bisp!L82</f>
        <v>0</v>
      </c>
      <c r="CE82">
        <f>Bisp!L83</f>
        <v>0</v>
      </c>
      <c r="CF82">
        <f>Bisp!L84</f>
        <v>0</v>
      </c>
      <c r="CG82" t="str">
        <f>Bisp!L85</f>
        <v>Lone Voss/Sine</v>
      </c>
      <c r="CH82" s="18">
        <f>Bisp!L86</f>
        <v>39883</v>
      </c>
      <c r="CI82">
        <f>Bisp!L87</f>
        <v>0</v>
      </c>
      <c r="CJ82">
        <f>Bisp!L88</f>
        <v>0</v>
      </c>
      <c r="CK82">
        <f>Bisp!L89</f>
        <v>1</v>
      </c>
      <c r="CL82">
        <f>Bisp!L90</f>
        <v>4</v>
      </c>
      <c r="CM82">
        <f>Bisp!L91</f>
        <v>0</v>
      </c>
      <c r="CN82">
        <f>Bisp!L92</f>
        <v>1</v>
      </c>
      <c r="CO82">
        <f>Bisp!L93</f>
        <v>0</v>
      </c>
      <c r="CP82">
        <f>Bisp!L94</f>
        <v>0</v>
      </c>
      <c r="CQ82">
        <f>Bisp!L95</f>
        <v>0</v>
      </c>
      <c r="CR82">
        <f>Bisp!L96</f>
        <v>1</v>
      </c>
      <c r="CS82">
        <f>Bisp!L97</f>
        <v>0</v>
      </c>
      <c r="CT82">
        <f>Bisp!L98</f>
        <v>0</v>
      </c>
      <c r="CU82">
        <f>Bisp!L99</f>
        <v>0</v>
      </c>
      <c r="CV82">
        <f>Bisp!L100</f>
        <v>0</v>
      </c>
      <c r="CW82">
        <f>Bisp!L101</f>
        <v>0</v>
      </c>
      <c r="CX82">
        <f>Bisp!L102</f>
        <v>1</v>
      </c>
      <c r="CY82">
        <f>Bisp!L103</f>
        <v>0</v>
      </c>
      <c r="CZ82">
        <f>Bisp!L104</f>
        <v>0</v>
      </c>
      <c r="DA82">
        <f>Bisp!L105</f>
        <v>0</v>
      </c>
      <c r="DB82">
        <f>Bisp!L106</f>
        <v>1</v>
      </c>
      <c r="DC82">
        <f>Bisp!L107</f>
        <v>20</v>
      </c>
      <c r="DD82" t="str">
        <f>Bisp!L108</f>
        <v>Miele</v>
      </c>
      <c r="DE82">
        <f>Bisp!L109</f>
        <v>2</v>
      </c>
      <c r="DF82" t="str">
        <f>Bisp!L110</f>
        <v>Nej</v>
      </c>
      <c r="DG82">
        <f>Bisp!L111</f>
        <v>0</v>
      </c>
      <c r="DH82" t="str">
        <f>Bisp!L112</f>
        <v>Ja</v>
      </c>
      <c r="DI82" t="str">
        <f>Bisp!L113</f>
        <v>Nej</v>
      </c>
      <c r="DJ82" t="str">
        <f>Bisp!L114</f>
        <v>Nej</v>
      </c>
      <c r="DK82">
        <f>Bisp!L115</f>
        <v>1</v>
      </c>
      <c r="DL82" t="str">
        <f>Bisp!L116</f>
        <v>Begrænset</v>
      </c>
      <c r="DM82">
        <f>Bisp!L117</f>
        <v>0</v>
      </c>
      <c r="DN82">
        <f>Bisp!L118</f>
        <v>0</v>
      </c>
      <c r="DO82" s="14" t="str">
        <f>VLOOKUP(MID(B82,1,5)*1,InstTyp!A:B,2,FALSE)</f>
        <v>Børnehaver</v>
      </c>
      <c r="DP82" s="14" t="str">
        <f>VLOOKUP(MID(B82,1,5)*1,InstTyp!A:C,3,FALSE)</f>
        <v>Bispebjerg</v>
      </c>
      <c r="DQ82">
        <f>VLOOKUP(MID(B82,1,5)*1,'InstTyp-2'!E:BQ,7,FALSE)</f>
        <v>0</v>
      </c>
      <c r="DR82">
        <f>VLOOKUP(MID(B82,1,5)*1,'InstTyp-2'!E:BQ,8,FALSE)</f>
        <v>0</v>
      </c>
      <c r="DS82">
        <f>VLOOKUP(MID(B82,1,5)*1,'InstTyp-2'!E:BQ,9,FALSE)</f>
        <v>22</v>
      </c>
      <c r="DT82">
        <f>VLOOKUP(MID(B82,1,5)*1,'InstTyp-2'!E:BQ,10,FALSE)</f>
        <v>0</v>
      </c>
      <c r="DU82">
        <f>VLOOKUP(MID(B82,1,5)*1,'InstTyp-2'!E:BQ,11,FALSE)</f>
        <v>0</v>
      </c>
      <c r="DV82">
        <f>VLOOKUP(MID(B82,1,5)*1,'InstTyp-2'!E:BQ,12,FALSE)</f>
        <v>0</v>
      </c>
      <c r="DW82">
        <f>VLOOKUP(MID(B82,1,5)*1,'InstTyp-2'!E:BQ,13,FALSE)</f>
        <v>0</v>
      </c>
      <c r="DX82">
        <f>VLOOKUP(MID(B82,1,5)*1,'InstTyp-2'!E:BQ,14,FALSE)</f>
        <v>0</v>
      </c>
      <c r="DY82">
        <f>VLOOKUP(MID(B82,1,5)*1,'InstTyp-2'!E:BQ,15,FALSE)</f>
        <v>0</v>
      </c>
      <c r="DZ82">
        <f>VLOOKUP(MID(B82,1,5)*1,'InstTyp-2'!E:BQ,16,FALSE)</f>
        <v>0</v>
      </c>
      <c r="EA82">
        <f>VLOOKUP(MID(B82,1,5)*1,'InstTyp-2'!E:BQ,17,FALSE)</f>
        <v>0</v>
      </c>
      <c r="EB82">
        <f>VLOOKUP(MID(B82,1,5)*1,'InstTyp-2'!E:BQ,18,FALSE)</f>
        <v>0</v>
      </c>
      <c r="EC82">
        <f>VLOOKUP(MID(B82,1,5)*1,'InstTyp-2'!E:BQ,19,FALSE)</f>
        <v>0</v>
      </c>
      <c r="ED82">
        <f>VLOOKUP(MID(B82,1,5)*1,'InstTyp-2'!E:BQ,20,FALSE)</f>
        <v>0</v>
      </c>
      <c r="EE82" s="195">
        <f>VLOOKUP(MID(B82,1,5)*1,'Forplejning 2008'!A:C,3,FALSE)</f>
        <v>29882.13</v>
      </c>
      <c r="EF82" t="str">
        <f t="shared" si="4"/>
        <v>35430</v>
      </c>
      <c r="EG82" t="str">
        <f t="shared" si="5"/>
        <v/>
      </c>
      <c r="EH82">
        <f t="shared" si="6"/>
        <v>0</v>
      </c>
      <c r="EI82">
        <f t="shared" si="7"/>
        <v>0</v>
      </c>
      <c r="EJ82" t="e">
        <f>VLOOKUP(B82,Rekruttering!A:F,2,FALSE)</f>
        <v>#N/A</v>
      </c>
      <c r="EK82" t="e">
        <f>VLOOKUP(B82,Rekruttering!A:F,3,FALSE)</f>
        <v>#N/A</v>
      </c>
      <c r="EL82" t="e">
        <f>VLOOKUP(B82,Rekruttering!A:F,4,FALSE)</f>
        <v>#N/A</v>
      </c>
      <c r="EM82" t="e">
        <f>VLOOKUP(B82,Rekruttering!A:F,5,FALSE)</f>
        <v>#N/A</v>
      </c>
      <c r="EN82" t="e">
        <f>VLOOKUP(B82,Rekruttering!A:F,6,FALSE)</f>
        <v>#N/A</v>
      </c>
    </row>
    <row r="83" spans="1:144">
      <c r="A83" s="14" t="str">
        <f>Bisp!M1</f>
        <v>x</v>
      </c>
      <c r="B83" s="21">
        <f>Bisp!M2</f>
        <v>35467</v>
      </c>
      <c r="C83" t="str">
        <f>Bisp!M3</f>
        <v>Børnehaven Bellis</v>
      </c>
      <c r="D83" t="str">
        <f>Bisp!M4</f>
        <v>Bispebjerg</v>
      </c>
      <c r="E83" t="str">
        <f>Bisp!M5</f>
        <v>Tagensvej 188</v>
      </c>
      <c r="F83">
        <f>Bisp!M6</f>
        <v>2400</v>
      </c>
      <c r="G83" t="str">
        <f>Bisp!M7</f>
        <v>København NV</v>
      </c>
      <c r="H83">
        <f>Bisp!M8</f>
        <v>35816800</v>
      </c>
      <c r="I83" t="str">
        <f>Bisp!M9</f>
        <v>37467@buf.kk.dk</v>
      </c>
      <c r="J83" t="str">
        <f>Bisp!M10</f>
        <v>Bente Bruun</v>
      </c>
      <c r="K83">
        <f>Bisp!M11</f>
        <v>0</v>
      </c>
      <c r="L83">
        <f>Bisp!M12</f>
        <v>0</v>
      </c>
      <c r="M83" t="str">
        <f>Bisp!M13</f>
        <v>bh.188@mail.tele.dk</v>
      </c>
      <c r="N83" t="str">
        <f>Bisp!M14</f>
        <v>Børnehave</v>
      </c>
      <c r="O83">
        <f>Bisp!M15</f>
        <v>0</v>
      </c>
      <c r="P83">
        <f>Bisp!M16</f>
        <v>12</v>
      </c>
      <c r="Q83">
        <f>Bisp!M17</f>
        <v>40</v>
      </c>
      <c r="R83">
        <f>Bisp!M18</f>
        <v>0</v>
      </c>
      <c r="S83">
        <f>Bisp!M19</f>
        <v>0</v>
      </c>
      <c r="T83">
        <f>Bisp!M20</f>
        <v>0</v>
      </c>
      <c r="U83">
        <f>Bisp!M21</f>
        <v>0</v>
      </c>
      <c r="V83" t="str">
        <f>Bisp!M22</f>
        <v>Nej</v>
      </c>
      <c r="W83">
        <f>Bisp!M23</f>
        <v>0</v>
      </c>
      <c r="X83">
        <f>Bisp!M24</f>
        <v>0</v>
      </c>
      <c r="Y83">
        <f>Bisp!M25</f>
        <v>0</v>
      </c>
      <c r="Z83">
        <f>Bisp!M26</f>
        <v>0</v>
      </c>
      <c r="AA83">
        <f>Bisp!M27</f>
        <v>0</v>
      </c>
      <c r="AB83">
        <f>Bisp!M28</f>
        <v>0</v>
      </c>
      <c r="AC83">
        <f>Bisp!M29</f>
        <v>0</v>
      </c>
      <c r="AD83">
        <f>Bisp!M30</f>
        <v>5</v>
      </c>
      <c r="AE83">
        <f>Bisp!M31</f>
        <v>0</v>
      </c>
      <c r="AF83">
        <f>Bisp!M32</f>
        <v>0</v>
      </c>
      <c r="AG83">
        <f>Bisp!M33</f>
        <v>0</v>
      </c>
      <c r="AH83">
        <f>Bisp!M34</f>
        <v>0</v>
      </c>
      <c r="AI83">
        <f>Bisp!M35</f>
        <v>0</v>
      </c>
      <c r="AJ83">
        <f>Bisp!M36</f>
        <v>43000</v>
      </c>
      <c r="AK83">
        <f>Bisp!M37</f>
        <v>0</v>
      </c>
      <c r="AL83">
        <f>Bisp!M38</f>
        <v>0</v>
      </c>
      <c r="AM83">
        <f>Bisp!M39</f>
        <v>0</v>
      </c>
      <c r="AN83">
        <f>Bisp!M40</f>
        <v>0</v>
      </c>
      <c r="AO83">
        <f>Bisp!M41</f>
        <v>0</v>
      </c>
      <c r="AP83">
        <f>Bisp!M42</f>
        <v>0</v>
      </c>
      <c r="AQ83">
        <f>Bisp!M43</f>
        <v>0</v>
      </c>
      <c r="AR83">
        <f>Bisp!M44</f>
        <v>0</v>
      </c>
      <c r="AS83">
        <f>Bisp!M45</f>
        <v>0</v>
      </c>
      <c r="AT83">
        <f>Bisp!M46</f>
        <v>0</v>
      </c>
      <c r="AU83">
        <f>Bisp!M47</f>
        <v>0</v>
      </c>
      <c r="AV83">
        <f>Bisp!M48</f>
        <v>0</v>
      </c>
      <c r="AW83">
        <f>Bisp!M49</f>
        <v>0</v>
      </c>
      <c r="AX83">
        <f>Bisp!M50</f>
        <v>0</v>
      </c>
      <c r="AY83">
        <f>Bisp!M51</f>
        <v>0</v>
      </c>
      <c r="AZ83">
        <f>Bisp!M52</f>
        <v>0</v>
      </c>
      <c r="BA83">
        <f>Bisp!M53</f>
        <v>0</v>
      </c>
      <c r="BB83">
        <f>Bisp!M54</f>
        <v>0</v>
      </c>
      <c r="BC83">
        <f>Bisp!M55</f>
        <v>75</v>
      </c>
      <c r="BD83">
        <f>Bisp!M56</f>
        <v>0</v>
      </c>
      <c r="BE83">
        <f>Bisp!M57</f>
        <v>2</v>
      </c>
      <c r="BF83" t="str">
        <f>Bisp!M58</f>
        <v>Ja</v>
      </c>
      <c r="BG83" t="str">
        <f>Bisp!M59</f>
        <v>Nej</v>
      </c>
      <c r="BH83" t="str">
        <f>Bisp!M60</f>
        <v>Nej</v>
      </c>
      <c r="BI83" t="str">
        <f>Bisp!M61</f>
        <v>Ja</v>
      </c>
      <c r="BJ83" t="str">
        <f>Bisp!M62</f>
        <v>Tænker ang. Lokal mad, evt. i samarbejde med de andre institutioner (solstrålen, Tagenshave, Hurlumhej)</v>
      </c>
      <c r="BK83">
        <f>Bisp!M63</f>
        <v>0</v>
      </c>
      <c r="BL83" t="str">
        <f>Bisp!M64</f>
        <v>Måske</v>
      </c>
      <c r="BM83" t="str">
        <f>Bisp!M65</f>
        <v>Ja</v>
      </c>
      <c r="BN83">
        <f>Bisp!M66</f>
        <v>0</v>
      </c>
      <c r="BO83" t="str">
        <f>Bisp!M67</f>
        <v>Nej</v>
      </c>
      <c r="BP83">
        <f>Bisp!M68</f>
        <v>0</v>
      </c>
      <c r="BQ83">
        <f>Bisp!M69</f>
        <v>0</v>
      </c>
      <c r="BR83" t="str">
        <f>Bisp!M70</f>
        <v>Køkken begrænset tilvirk</v>
      </c>
      <c r="BS83">
        <f>Bisp!M71</f>
        <v>0</v>
      </c>
      <c r="BT83">
        <f>Bisp!M72</f>
        <v>0</v>
      </c>
      <c r="BU83">
        <f>Bisp!M73</f>
        <v>0</v>
      </c>
      <c r="BV83">
        <f>Bisp!M74</f>
        <v>0</v>
      </c>
      <c r="BW83">
        <f>Bisp!M75</f>
        <v>0</v>
      </c>
      <c r="BX83">
        <f>Bisp!M76</f>
        <v>0</v>
      </c>
      <c r="BY83" t="str">
        <f>Bisp!M77</f>
        <v>Større</v>
      </c>
      <c r="BZ83" t="str">
        <f>Bisp!M78</f>
        <v>Nej</v>
      </c>
      <c r="CA83" t="str">
        <f>Bisp!M79</f>
        <v>opvaskemaskine op i højde</v>
      </c>
      <c r="CB83">
        <f>Bisp!M80</f>
        <v>0</v>
      </c>
      <c r="CC83">
        <f>Bisp!M81</f>
        <v>0</v>
      </c>
      <c r="CD83" t="str">
        <f>Bisp!M82</f>
        <v>Større</v>
      </c>
      <c r="CE83" t="str">
        <f>Bisp!M83</f>
        <v>køleskab, ovn, røremaskine, grøntsagsrobot</v>
      </c>
      <c r="CF83" t="str">
        <f>Bisp!M84</f>
        <v>Der vil kunne modtages komponenter og laves kold mad (med besvær)</v>
      </c>
      <c r="CG83" t="str">
        <f>Bisp!M85</f>
        <v>Lone Voss/Sine</v>
      </c>
      <c r="CH83" s="18">
        <f>Bisp!M86</f>
        <v>39870</v>
      </c>
      <c r="CI83">
        <f>Bisp!M87</f>
        <v>0</v>
      </c>
      <c r="CJ83">
        <f>Bisp!M88</f>
        <v>1</v>
      </c>
      <c r="CK83">
        <f>Bisp!M89</f>
        <v>0</v>
      </c>
      <c r="CL83">
        <f>Bisp!M90</f>
        <v>0</v>
      </c>
      <c r="CM83">
        <f>Bisp!M91</f>
        <v>0</v>
      </c>
      <c r="CN83">
        <f>Bisp!M92</f>
        <v>1</v>
      </c>
      <c r="CO83">
        <f>Bisp!M93</f>
        <v>0</v>
      </c>
      <c r="CP83">
        <f>Bisp!M94</f>
        <v>0</v>
      </c>
      <c r="CQ83">
        <f>Bisp!M95</f>
        <v>0</v>
      </c>
      <c r="CR83">
        <f>Bisp!M96</f>
        <v>1</v>
      </c>
      <c r="CS83">
        <f>Bisp!M97</f>
        <v>0</v>
      </c>
      <c r="CT83">
        <f>Bisp!M98</f>
        <v>0</v>
      </c>
      <c r="CU83">
        <f>Bisp!M99</f>
        <v>0</v>
      </c>
      <c r="CV83">
        <f>Bisp!M100</f>
        <v>0</v>
      </c>
      <c r="CW83">
        <f>Bisp!M101</f>
        <v>0</v>
      </c>
      <c r="CX83">
        <f>Bisp!M102</f>
        <v>1</v>
      </c>
      <c r="CY83">
        <f>Bisp!M103</f>
        <v>0</v>
      </c>
      <c r="CZ83">
        <f>Bisp!M104</f>
        <v>0</v>
      </c>
      <c r="DA83">
        <f>Bisp!M105</f>
        <v>0</v>
      </c>
      <c r="DB83">
        <f>Bisp!M106</f>
        <v>0</v>
      </c>
      <c r="DC83">
        <f>Bisp!M107</f>
        <v>25</v>
      </c>
      <c r="DD83" t="str">
        <f>Bisp!M108</f>
        <v>Miele</v>
      </c>
      <c r="DE83">
        <f>Bisp!M109</f>
        <v>1.5</v>
      </c>
      <c r="DF83" t="str">
        <f>Bisp!M110</f>
        <v>Nej</v>
      </c>
      <c r="DG83">
        <f>Bisp!M111</f>
        <v>0</v>
      </c>
      <c r="DH83" t="str">
        <f>Bisp!M112</f>
        <v>Nej</v>
      </c>
      <c r="DI83" t="str">
        <f>Bisp!M113</f>
        <v>Nej</v>
      </c>
      <c r="DJ83" t="str">
        <f>Bisp!M114</f>
        <v>Nej</v>
      </c>
      <c r="DK83">
        <f>Bisp!M115</f>
        <v>1</v>
      </c>
      <c r="DL83" t="str">
        <f>Bisp!M116</f>
        <v>God plads</v>
      </c>
      <c r="DM83" t="str">
        <f>Bisp!M117</f>
        <v>Det optimale vil være en ombygning af køkken</v>
      </c>
      <c r="DN83">
        <f>Bisp!M118</f>
        <v>0</v>
      </c>
      <c r="DO83" s="14" t="str">
        <f>VLOOKUP(MID(B83,1,5)*1,InstTyp!A:B,2,FALSE)</f>
        <v>Børnehaver</v>
      </c>
      <c r="DP83" s="14" t="str">
        <f>VLOOKUP(MID(B83,1,5)*1,InstTyp!A:C,3,FALSE)</f>
        <v>Bispebjerg</v>
      </c>
      <c r="DQ83">
        <f>VLOOKUP(MID(B83,1,5)*1,'InstTyp-2'!E:BQ,7,FALSE)</f>
        <v>0</v>
      </c>
      <c r="DR83">
        <f>VLOOKUP(MID(B83,1,5)*1,'InstTyp-2'!E:BQ,8,FALSE)</f>
        <v>12</v>
      </c>
      <c r="DS83">
        <f>VLOOKUP(MID(B83,1,5)*1,'InstTyp-2'!E:BQ,9,FALSE)</f>
        <v>40</v>
      </c>
      <c r="DT83">
        <f>VLOOKUP(MID(B83,1,5)*1,'InstTyp-2'!E:BQ,10,FALSE)</f>
        <v>0</v>
      </c>
      <c r="DU83">
        <f>VLOOKUP(MID(B83,1,5)*1,'InstTyp-2'!E:BQ,11,FALSE)</f>
        <v>0</v>
      </c>
      <c r="DV83">
        <f>VLOOKUP(MID(B83,1,5)*1,'InstTyp-2'!E:BQ,12,FALSE)</f>
        <v>0</v>
      </c>
      <c r="DW83">
        <f>VLOOKUP(MID(B83,1,5)*1,'InstTyp-2'!E:BQ,13,FALSE)</f>
        <v>0</v>
      </c>
      <c r="DX83">
        <f>VLOOKUP(MID(B83,1,5)*1,'InstTyp-2'!E:BQ,14,FALSE)</f>
        <v>0</v>
      </c>
      <c r="DY83">
        <f>VLOOKUP(MID(B83,1,5)*1,'InstTyp-2'!E:BQ,15,FALSE)</f>
        <v>0</v>
      </c>
      <c r="DZ83">
        <f>VLOOKUP(MID(B83,1,5)*1,'InstTyp-2'!E:BQ,16,FALSE)</f>
        <v>0</v>
      </c>
      <c r="EA83">
        <f>VLOOKUP(MID(B83,1,5)*1,'InstTyp-2'!E:BQ,17,FALSE)</f>
        <v>0</v>
      </c>
      <c r="EB83">
        <f>VLOOKUP(MID(B83,1,5)*1,'InstTyp-2'!E:BQ,18,FALSE)</f>
        <v>0</v>
      </c>
      <c r="EC83">
        <f>VLOOKUP(MID(B83,1,5)*1,'InstTyp-2'!E:BQ,19,FALSE)</f>
        <v>0</v>
      </c>
      <c r="ED83">
        <f>VLOOKUP(MID(B83,1,5)*1,'InstTyp-2'!E:BQ,20,FALSE)</f>
        <v>0</v>
      </c>
      <c r="EE83" s="195">
        <f>VLOOKUP(MID(B83,1,5)*1,'Forplejning 2008'!A:C,3,FALSE)</f>
        <v>35133.94</v>
      </c>
      <c r="EF83" t="str">
        <f t="shared" si="4"/>
        <v>35467</v>
      </c>
      <c r="EG83" t="str">
        <f t="shared" si="5"/>
        <v/>
      </c>
      <c r="EH83">
        <f t="shared" si="6"/>
        <v>0</v>
      </c>
      <c r="EI83">
        <f t="shared" si="7"/>
        <v>0</v>
      </c>
      <c r="EJ83" t="e">
        <f>VLOOKUP(B83,Rekruttering!A:F,2,FALSE)</f>
        <v>#N/A</v>
      </c>
      <c r="EK83" t="e">
        <f>VLOOKUP(B83,Rekruttering!A:F,3,FALSE)</f>
        <v>#N/A</v>
      </c>
      <c r="EL83" t="e">
        <f>VLOOKUP(B83,Rekruttering!A:F,4,FALSE)</f>
        <v>#N/A</v>
      </c>
      <c r="EM83" t="e">
        <f>VLOOKUP(B83,Rekruttering!A:F,5,FALSE)</f>
        <v>#N/A</v>
      </c>
      <c r="EN83" t="e">
        <f>VLOOKUP(B83,Rekruttering!A:F,6,FALSE)</f>
        <v>#N/A</v>
      </c>
    </row>
    <row r="84" spans="1:144">
      <c r="A84" s="14" t="str">
        <f>Bisp!N1</f>
        <v>x</v>
      </c>
      <c r="B84" s="21">
        <f>Bisp!N2</f>
        <v>35523</v>
      </c>
      <c r="C84" t="str">
        <f>Bisp!N3</f>
        <v>Utterslev Kirkes Børnegård og udflytterbørnehaven Ellinge Strand</v>
      </c>
      <c r="D84" t="str">
        <f>Bisp!N4</f>
        <v>Bispebjerg</v>
      </c>
      <c r="E84" t="str">
        <f>Bisp!N5</f>
        <v>Ellinge Strand, Amtsvejen 324</v>
      </c>
      <c r="F84">
        <f>Bisp!N6</f>
        <v>2400</v>
      </c>
      <c r="G84" t="str">
        <f>Bisp!N7</f>
        <v>København NV</v>
      </c>
      <c r="H84" t="str">
        <f>Bisp!N8</f>
        <v>38 26 26 50</v>
      </c>
      <c r="I84" t="str">
        <f>Bisp!N9</f>
        <v>35523@buf.kk.dk</v>
      </c>
      <c r="J84" t="str">
        <f>Bisp!N10</f>
        <v>Margot Rousing Clemmensen</v>
      </c>
      <c r="K84">
        <f>Bisp!N11</f>
        <v>44911960</v>
      </c>
      <c r="L84">
        <f>Bisp!N12</f>
        <v>0</v>
      </c>
      <c r="M84" t="str">
        <f>Bisp!N13</f>
        <v>35523@buf.kk.dk</v>
      </c>
      <c r="N84" t="str">
        <f>Bisp!N14</f>
        <v>Børnehave</v>
      </c>
      <c r="O84">
        <f>Bisp!N15</f>
        <v>0</v>
      </c>
      <c r="P84">
        <f>Bisp!N16</f>
        <v>0</v>
      </c>
      <c r="Q84">
        <f>Bisp!N17</f>
        <v>114</v>
      </c>
      <c r="R84">
        <f>Bisp!N18</f>
        <v>0</v>
      </c>
      <c r="S84">
        <f>Bisp!N19</f>
        <v>0</v>
      </c>
      <c r="T84">
        <f>Bisp!N20</f>
        <v>0</v>
      </c>
      <c r="U84">
        <f>Bisp!N21</f>
        <v>0</v>
      </c>
      <c r="V84" t="str">
        <f>Bisp!N22</f>
        <v>Ja</v>
      </c>
      <c r="W84">
        <f>Bisp!N23</f>
        <v>2</v>
      </c>
      <c r="X84">
        <f>Bisp!N24</f>
        <v>1</v>
      </c>
      <c r="Y84">
        <f>Bisp!N25</f>
        <v>0</v>
      </c>
      <c r="Z84">
        <f>Bisp!N26</f>
        <v>0</v>
      </c>
      <c r="AA84">
        <f>Bisp!N27</f>
        <v>0</v>
      </c>
      <c r="AB84">
        <f>Bisp!N28</f>
        <v>0</v>
      </c>
      <c r="AC84">
        <f>Bisp!N29</f>
        <v>0</v>
      </c>
      <c r="AD84">
        <f>Bisp!N30</f>
        <v>5</v>
      </c>
      <c r="AE84">
        <f>Bisp!N31</f>
        <v>5</v>
      </c>
      <c r="AF84">
        <f>Bisp!N32</f>
        <v>0</v>
      </c>
      <c r="AG84">
        <f>Bisp!N33</f>
        <v>5</v>
      </c>
      <c r="AH84">
        <f>Bisp!N34</f>
        <v>0</v>
      </c>
      <c r="AI84">
        <f>Bisp!N35</f>
        <v>0</v>
      </c>
      <c r="AJ84">
        <f>Bisp!N36</f>
        <v>175000</v>
      </c>
      <c r="AK84">
        <f>Bisp!N37</f>
        <v>0</v>
      </c>
      <c r="AL84">
        <f>Bisp!N38</f>
        <v>0</v>
      </c>
      <c r="AM84">
        <f>Bisp!N39</f>
        <v>0</v>
      </c>
      <c r="AN84">
        <f>Bisp!N40</f>
        <v>0</v>
      </c>
      <c r="AO84">
        <f>Bisp!N41</f>
        <v>0</v>
      </c>
      <c r="AP84">
        <f>Bisp!N42</f>
        <v>0</v>
      </c>
      <c r="AQ84">
        <f>Bisp!N43</f>
        <v>0</v>
      </c>
      <c r="AR84">
        <f>Bisp!N44</f>
        <v>0</v>
      </c>
      <c r="AS84">
        <f>Bisp!N45</f>
        <v>0</v>
      </c>
      <c r="AT84">
        <f>Bisp!N46</f>
        <v>0</v>
      </c>
      <c r="AU84">
        <f>Bisp!N47</f>
        <v>0</v>
      </c>
      <c r="AV84">
        <f>Bisp!N48</f>
        <v>0</v>
      </c>
      <c r="AW84">
        <f>Bisp!N49</f>
        <v>0</v>
      </c>
      <c r="AX84">
        <f>Bisp!N50</f>
        <v>0</v>
      </c>
      <c r="AY84">
        <f>Bisp!N51</f>
        <v>0</v>
      </c>
      <c r="AZ84">
        <f>Bisp!N52</f>
        <v>0</v>
      </c>
      <c r="BA84">
        <f>Bisp!N53</f>
        <v>0</v>
      </c>
      <c r="BB84">
        <f>Bisp!N54</f>
        <v>0</v>
      </c>
      <c r="BC84">
        <f>Bisp!N55</f>
        <v>75</v>
      </c>
      <c r="BD84">
        <f>Bisp!N56</f>
        <v>0</v>
      </c>
      <c r="BE84">
        <f>Bisp!N57</f>
        <v>2</v>
      </c>
      <c r="BF84" t="str">
        <f>Bisp!N58</f>
        <v>Ja</v>
      </c>
      <c r="BG84" t="str">
        <f>Bisp!N59</f>
        <v>Nej</v>
      </c>
      <c r="BH84" t="str">
        <f>Bisp!N60</f>
        <v>Ja</v>
      </c>
      <c r="BI84" t="str">
        <f>Bisp!N61</f>
        <v>Ja</v>
      </c>
      <c r="BJ84">
        <f>Bisp!N62</f>
        <v>0</v>
      </c>
      <c r="BK84" t="str">
        <f>Bisp!N63</f>
        <v>Ja</v>
      </c>
      <c r="BL84">
        <f>Bisp!N64</f>
        <v>0</v>
      </c>
      <c r="BM84" t="str">
        <f>Bisp!N65</f>
        <v>Ja</v>
      </c>
      <c r="BN84" t="str">
        <f>Bisp!N66</f>
        <v>Hvis det er muligt at finde ordentligt og kompetent uddannet personale</v>
      </c>
      <c r="BO84" t="str">
        <f>Bisp!N67</f>
        <v>Nej</v>
      </c>
      <c r="BP84" t="str">
        <f>Bisp!N68</f>
        <v>vil meget gerne have hjælp</v>
      </c>
      <c r="BQ84">
        <f>Bisp!N69</f>
        <v>0</v>
      </c>
      <c r="BR84" t="str">
        <f>Bisp!N70</f>
        <v>produktionskøkken</v>
      </c>
      <c r="BS84" t="str">
        <f>Bisp!N71</f>
        <v>Nej</v>
      </c>
      <c r="BT84" t="str">
        <f>Bisp!N72</f>
        <v>Større</v>
      </c>
      <c r="BU84" t="str">
        <f>Bisp!N73</f>
        <v>Mindre</v>
      </c>
      <c r="BV84">
        <f>Bisp!N74</f>
        <v>0</v>
      </c>
      <c r="BW84" t="str">
        <f>Bisp!N75</f>
        <v>Køleskab + fryserd. En konvektions ovn eller 2 varmluftsovne, evt. nyt komfur. En væg skal rives ned så køkkenet bliver større</v>
      </c>
      <c r="BX84">
        <f>Bisp!N76</f>
        <v>0</v>
      </c>
      <c r="BY84">
        <f>Bisp!N77</f>
        <v>0</v>
      </c>
      <c r="BZ84">
        <f>Bisp!N78</f>
        <v>0</v>
      </c>
      <c r="CA84">
        <f>Bisp!N79</f>
        <v>0</v>
      </c>
      <c r="CB84">
        <f>Bisp!N80</f>
        <v>0</v>
      </c>
      <c r="CC84">
        <f>Bisp!N81</f>
        <v>0</v>
      </c>
      <c r="CD84">
        <f>Bisp!N82</f>
        <v>0</v>
      </c>
      <c r="CE84">
        <f>Bisp!N83</f>
        <v>0</v>
      </c>
      <c r="CF84">
        <f>Bisp!N84</f>
        <v>0</v>
      </c>
      <c r="CG84" t="str">
        <f>Bisp!N85</f>
        <v>Cathrine Jerrik/Sine</v>
      </c>
      <c r="CH84" s="18">
        <f>Bisp!N86</f>
        <v>39869</v>
      </c>
      <c r="CI84">
        <f>Bisp!N87</f>
        <v>0</v>
      </c>
      <c r="CJ84">
        <f>Bisp!N88</f>
        <v>0</v>
      </c>
      <c r="CK84">
        <f>Bisp!N89</f>
        <v>0</v>
      </c>
      <c r="CL84">
        <f>Bisp!N90</f>
        <v>4</v>
      </c>
      <c r="CM84">
        <f>Bisp!N91</f>
        <v>0</v>
      </c>
      <c r="CN84">
        <f>Bisp!N92</f>
        <v>0</v>
      </c>
      <c r="CO84">
        <f>Bisp!N93</f>
        <v>1</v>
      </c>
      <c r="CP84">
        <f>Bisp!N94</f>
        <v>0</v>
      </c>
      <c r="CQ84">
        <f>Bisp!N95</f>
        <v>0</v>
      </c>
      <c r="CR84">
        <f>Bisp!N96</f>
        <v>3</v>
      </c>
      <c r="CS84">
        <f>Bisp!N97</f>
        <v>1</v>
      </c>
      <c r="CT84">
        <f>Bisp!N98</f>
        <v>0</v>
      </c>
      <c r="CU84">
        <f>Bisp!N99</f>
        <v>0</v>
      </c>
      <c r="CV84">
        <f>Bisp!N100</f>
        <v>0</v>
      </c>
      <c r="CW84">
        <f>Bisp!N101</f>
        <v>0</v>
      </c>
      <c r="CX84">
        <f>Bisp!N102</f>
        <v>0</v>
      </c>
      <c r="CY84">
        <f>Bisp!N103</f>
        <v>1</v>
      </c>
      <c r="CZ84">
        <f>Bisp!N104</f>
        <v>0</v>
      </c>
      <c r="DA84">
        <f>Bisp!N105</f>
        <v>0</v>
      </c>
      <c r="DB84">
        <f>Bisp!N106</f>
        <v>2</v>
      </c>
      <c r="DC84">
        <f>Bisp!N107</f>
        <v>25</v>
      </c>
      <c r="DD84" t="str">
        <f>Bisp!N108</f>
        <v>Miele</v>
      </c>
      <c r="DE84">
        <f>Bisp!N109</f>
        <v>2.5</v>
      </c>
      <c r="DF84" t="str">
        <f>Bisp!N110</f>
        <v>Nej</v>
      </c>
      <c r="DG84">
        <f>Bisp!N111</f>
        <v>0</v>
      </c>
      <c r="DH84" t="str">
        <f>Bisp!N112</f>
        <v>Nej</v>
      </c>
      <c r="DI84" t="str">
        <f>Bisp!N113</f>
        <v>Nej</v>
      </c>
      <c r="DJ84" t="str">
        <f>Bisp!N114</f>
        <v>Nej</v>
      </c>
      <c r="DK84">
        <f>Bisp!N115</f>
        <v>1</v>
      </c>
      <c r="DL84" t="str">
        <f>Bisp!N116</f>
        <v>Begrænset</v>
      </c>
      <c r="DM84" t="str">
        <f>Bisp!N117</f>
        <v>Der er mulighed for stor lagerplads i kælder. Køkkenet er egentlig ok men kræver en kærlig hånd.</v>
      </c>
      <c r="DN84">
        <f>Bisp!N118</f>
        <v>0</v>
      </c>
      <c r="DO84" s="14" t="str">
        <f>VLOOKUP(MID(B84,1,5)*1,InstTyp!A:B,2,FALSE)</f>
        <v>Børnehaver</v>
      </c>
      <c r="DP84" s="14" t="str">
        <f>VLOOKUP(MID(B84,1,5)*1,InstTyp!A:C,3,FALSE)</f>
        <v>Bispebjerg</v>
      </c>
      <c r="DQ84">
        <f>VLOOKUP(MID(B84,1,5)*1,'InstTyp-2'!E:BQ,7,FALSE)</f>
        <v>0</v>
      </c>
      <c r="DR84">
        <f>VLOOKUP(MID(B84,1,5)*1,'InstTyp-2'!E:BQ,8,FALSE)</f>
        <v>0</v>
      </c>
      <c r="DS84">
        <f>VLOOKUP(MID(B84,1,5)*1,'InstTyp-2'!E:BQ,9,FALSE)</f>
        <v>114</v>
      </c>
      <c r="DT84">
        <f>VLOOKUP(MID(B84,1,5)*1,'InstTyp-2'!E:BQ,10,FALSE)</f>
        <v>0</v>
      </c>
      <c r="DU84">
        <f>VLOOKUP(MID(B84,1,5)*1,'InstTyp-2'!E:BQ,11,FALSE)</f>
        <v>0</v>
      </c>
      <c r="DV84">
        <f>VLOOKUP(MID(B84,1,5)*1,'InstTyp-2'!E:BQ,12,FALSE)</f>
        <v>0</v>
      </c>
      <c r="DW84">
        <f>VLOOKUP(MID(B84,1,5)*1,'InstTyp-2'!E:BQ,13,FALSE)</f>
        <v>0</v>
      </c>
      <c r="DX84">
        <f>VLOOKUP(MID(B84,1,5)*1,'InstTyp-2'!E:BQ,14,FALSE)</f>
        <v>0</v>
      </c>
      <c r="DY84">
        <f>VLOOKUP(MID(B84,1,5)*1,'InstTyp-2'!E:BQ,15,FALSE)</f>
        <v>8</v>
      </c>
      <c r="DZ84">
        <f>VLOOKUP(MID(B84,1,5)*1,'InstTyp-2'!E:BQ,16,FALSE)</f>
        <v>0</v>
      </c>
      <c r="EA84">
        <f>VLOOKUP(MID(B84,1,5)*1,'InstTyp-2'!E:BQ,17,FALSE)</f>
        <v>0</v>
      </c>
      <c r="EB84">
        <f>VLOOKUP(MID(B84,1,5)*1,'InstTyp-2'!E:BQ,18,FALSE)</f>
        <v>0</v>
      </c>
      <c r="EC84">
        <f>VLOOKUP(MID(B84,1,5)*1,'InstTyp-2'!E:BQ,19,FALSE)</f>
        <v>0</v>
      </c>
      <c r="ED84">
        <f>VLOOKUP(MID(B84,1,5)*1,'InstTyp-2'!E:BQ,20,FALSE)</f>
        <v>0</v>
      </c>
      <c r="EE84" s="195">
        <f>VLOOKUP(MID(B84,1,5)*1,'Forplejning 2008'!A:C,3,FALSE)</f>
        <v>173322.72</v>
      </c>
      <c r="EF84" t="str">
        <f t="shared" si="4"/>
        <v>35523</v>
      </c>
      <c r="EG84" t="str">
        <f t="shared" si="5"/>
        <v/>
      </c>
      <c r="EH84">
        <f t="shared" si="6"/>
        <v>8</v>
      </c>
      <c r="EI84">
        <f t="shared" si="7"/>
        <v>0</v>
      </c>
      <c r="EJ84" t="e">
        <f>VLOOKUP(B84,Rekruttering!A:F,2,FALSE)</f>
        <v>#N/A</v>
      </c>
      <c r="EK84" t="e">
        <f>VLOOKUP(B84,Rekruttering!A:F,3,FALSE)</f>
        <v>#N/A</v>
      </c>
      <c r="EL84" t="e">
        <f>VLOOKUP(B84,Rekruttering!A:F,4,FALSE)</f>
        <v>#N/A</v>
      </c>
      <c r="EM84" t="e">
        <f>VLOOKUP(B84,Rekruttering!A:F,5,FALSE)</f>
        <v>#N/A</v>
      </c>
      <c r="EN84" t="e">
        <f>VLOOKUP(B84,Rekruttering!A:F,6,FALSE)</f>
        <v>#N/A</v>
      </c>
    </row>
    <row r="85" spans="1:144">
      <c r="A85" s="14" t="str">
        <f>Bisp!O1</f>
        <v>x</v>
      </c>
      <c r="B85" s="21" t="str">
        <f>Bisp!O2</f>
        <v>35523_2</v>
      </c>
      <c r="C85" t="str">
        <f>Bisp!O3</f>
        <v>Utterslev Kirkes Børnegård og udflytterbørnehaven Ellinge Strand</v>
      </c>
      <c r="D85" t="str">
        <f>Bisp!O4</f>
        <v>Bispebjerg</v>
      </c>
      <c r="E85" t="str">
        <f>Bisp!O5</f>
        <v>Ellinge Strand, Amtsvejen 324</v>
      </c>
      <c r="F85">
        <f>Bisp!O6</f>
        <v>2400</v>
      </c>
      <c r="G85" t="str">
        <f>Bisp!O7</f>
        <v>København NV</v>
      </c>
      <c r="H85" t="str">
        <f>Bisp!O8</f>
        <v>38 26 26 50</v>
      </c>
      <c r="I85" t="str">
        <f>Bisp!O9</f>
        <v>35523@buf.kk.dk</v>
      </c>
      <c r="J85" t="str">
        <f>Bisp!O10</f>
        <v>Margot Rousing Clemmensen</v>
      </c>
      <c r="K85">
        <f>Bisp!O11</f>
        <v>44911960</v>
      </c>
      <c r="L85">
        <f>Bisp!O12</f>
        <v>0</v>
      </c>
      <c r="M85" t="str">
        <f>Bisp!O13</f>
        <v>35523@buf.kk.dk</v>
      </c>
      <c r="N85" t="str">
        <f>Bisp!O14</f>
        <v>Børnehave</v>
      </c>
      <c r="O85">
        <f>Bisp!O15</f>
        <v>0</v>
      </c>
      <c r="P85">
        <f>Bisp!O16</f>
        <v>0</v>
      </c>
      <c r="Q85">
        <f>Bisp!O17</f>
        <v>114</v>
      </c>
      <c r="R85">
        <f>Bisp!O18</f>
        <v>0</v>
      </c>
      <c r="S85">
        <f>Bisp!O19</f>
        <v>0</v>
      </c>
      <c r="T85">
        <f>Bisp!O20</f>
        <v>0</v>
      </c>
      <c r="U85">
        <f>Bisp!O21</f>
        <v>0</v>
      </c>
      <c r="V85" t="str">
        <f>Bisp!O22</f>
        <v>Ja</v>
      </c>
      <c r="W85">
        <f>Bisp!O23</f>
        <v>0</v>
      </c>
      <c r="X85">
        <f>Bisp!O24</f>
        <v>0</v>
      </c>
      <c r="Y85">
        <f>Bisp!O25</f>
        <v>0</v>
      </c>
      <c r="Z85">
        <f>Bisp!O26</f>
        <v>0</v>
      </c>
      <c r="AA85">
        <f>Bisp!O27</f>
        <v>0</v>
      </c>
      <c r="AB85">
        <f>Bisp!O28</f>
        <v>0</v>
      </c>
      <c r="AC85">
        <f>Bisp!O29</f>
        <v>0</v>
      </c>
      <c r="AD85">
        <f>Bisp!O30</f>
        <v>0</v>
      </c>
      <c r="AE85">
        <f>Bisp!O31</f>
        <v>0</v>
      </c>
      <c r="AF85">
        <f>Bisp!O32</f>
        <v>0</v>
      </c>
      <c r="AG85">
        <f>Bisp!O33</f>
        <v>0</v>
      </c>
      <c r="AH85">
        <f>Bisp!O34</f>
        <v>0</v>
      </c>
      <c r="AI85">
        <f>Bisp!O35</f>
        <v>0</v>
      </c>
      <c r="AJ85">
        <f>Bisp!O36</f>
        <v>0</v>
      </c>
      <c r="AK85">
        <f>Bisp!O37</f>
        <v>0</v>
      </c>
      <c r="AL85">
        <f>Bisp!O38</f>
        <v>0</v>
      </c>
      <c r="AM85">
        <f>Bisp!O39</f>
        <v>0</v>
      </c>
      <c r="AN85">
        <f>Bisp!O40</f>
        <v>0</v>
      </c>
      <c r="AO85">
        <f>Bisp!O41</f>
        <v>0</v>
      </c>
      <c r="AP85">
        <f>Bisp!O42</f>
        <v>0</v>
      </c>
      <c r="AQ85">
        <f>Bisp!O43</f>
        <v>0</v>
      </c>
      <c r="AR85">
        <f>Bisp!O44</f>
        <v>0</v>
      </c>
      <c r="AS85">
        <f>Bisp!O45</f>
        <v>0</v>
      </c>
      <c r="AT85">
        <f>Bisp!O46</f>
        <v>0</v>
      </c>
      <c r="AU85">
        <f>Bisp!O47</f>
        <v>0</v>
      </c>
      <c r="AV85">
        <f>Bisp!O48</f>
        <v>0</v>
      </c>
      <c r="AW85">
        <f>Bisp!O49</f>
        <v>0</v>
      </c>
      <c r="AX85">
        <f>Bisp!O50</f>
        <v>0</v>
      </c>
      <c r="AY85">
        <f>Bisp!O51</f>
        <v>0</v>
      </c>
      <c r="AZ85">
        <f>Bisp!O52</f>
        <v>0</v>
      </c>
      <c r="BA85">
        <f>Bisp!O53</f>
        <v>0</v>
      </c>
      <c r="BB85">
        <f>Bisp!O54</f>
        <v>0</v>
      </c>
      <c r="BC85">
        <f>Bisp!O55</f>
        <v>0</v>
      </c>
      <c r="BD85">
        <f>Bisp!O56</f>
        <v>0</v>
      </c>
      <c r="BE85">
        <f>Bisp!O57</f>
        <v>0</v>
      </c>
      <c r="BF85">
        <f>Bisp!O58</f>
        <v>0</v>
      </c>
      <c r="BG85">
        <f>Bisp!O59</f>
        <v>0</v>
      </c>
      <c r="BH85">
        <f>Bisp!O60</f>
        <v>0</v>
      </c>
      <c r="BI85">
        <f>Bisp!O61</f>
        <v>0</v>
      </c>
      <c r="BJ85">
        <f>Bisp!O62</f>
        <v>0</v>
      </c>
      <c r="BK85">
        <f>Bisp!O63</f>
        <v>0</v>
      </c>
      <c r="BL85">
        <f>Bisp!O64</f>
        <v>0</v>
      </c>
      <c r="BM85">
        <f>Bisp!O65</f>
        <v>0</v>
      </c>
      <c r="BN85">
        <f>Bisp!O66</f>
        <v>0</v>
      </c>
      <c r="BO85">
        <f>Bisp!O67</f>
        <v>0</v>
      </c>
      <c r="BP85">
        <f>Bisp!O68</f>
        <v>0</v>
      </c>
      <c r="BQ85">
        <f>Bisp!O69</f>
        <v>0</v>
      </c>
      <c r="BR85" t="str">
        <f>Bisp!O70</f>
        <v>Køkken begrænset tilvirk</v>
      </c>
      <c r="BS85">
        <f>Bisp!O71</f>
        <v>0</v>
      </c>
      <c r="BT85">
        <f>Bisp!O72</f>
        <v>0</v>
      </c>
      <c r="BU85">
        <f>Bisp!O73</f>
        <v>0</v>
      </c>
      <c r="BV85">
        <f>Bisp!O74</f>
        <v>0</v>
      </c>
      <c r="BW85">
        <f>Bisp!O75</f>
        <v>0</v>
      </c>
      <c r="BX85">
        <f>Bisp!O76</f>
        <v>0</v>
      </c>
      <c r="BY85">
        <f>Bisp!O77</f>
        <v>0</v>
      </c>
      <c r="BZ85">
        <f>Bisp!O78</f>
        <v>0</v>
      </c>
      <c r="CA85" t="str">
        <f>Bisp!O79</f>
        <v>Der er ikke plads men kan godt bruges til at bage i.</v>
      </c>
      <c r="CB85">
        <f>Bisp!O80</f>
        <v>0</v>
      </c>
      <c r="CC85">
        <f>Bisp!O81</f>
        <v>0</v>
      </c>
      <c r="CD85">
        <f>Bisp!O82</f>
        <v>0</v>
      </c>
      <c r="CE85">
        <f>Bisp!O83</f>
        <v>0</v>
      </c>
      <c r="CF85" t="str">
        <f>Bisp!O84</f>
        <v>Det er et lille køkken der ligger i forlængelse af frokostrum for en af børnehavens stuer</v>
      </c>
      <c r="CG85">
        <f>Bisp!O85</f>
        <v>0</v>
      </c>
      <c r="CH85" s="18">
        <f>Bisp!O86</f>
        <v>0</v>
      </c>
      <c r="CI85">
        <f>Bisp!O87</f>
        <v>0</v>
      </c>
      <c r="CJ85">
        <f>Bisp!O88</f>
        <v>1</v>
      </c>
      <c r="CK85">
        <f>Bisp!O89</f>
        <v>0</v>
      </c>
      <c r="CL85">
        <f>Bisp!O90</f>
        <v>0</v>
      </c>
      <c r="CM85">
        <f>Bisp!O91</f>
        <v>0</v>
      </c>
      <c r="CN85">
        <f>Bisp!O92</f>
        <v>0</v>
      </c>
      <c r="CO85">
        <f>Bisp!O93</f>
        <v>0</v>
      </c>
      <c r="CP85">
        <f>Bisp!O94</f>
        <v>0</v>
      </c>
      <c r="CQ85">
        <f>Bisp!O95</f>
        <v>0</v>
      </c>
      <c r="CR85">
        <f>Bisp!O96</f>
        <v>1</v>
      </c>
      <c r="CS85">
        <f>Bisp!O97</f>
        <v>0</v>
      </c>
      <c r="CT85">
        <f>Bisp!O98</f>
        <v>0</v>
      </c>
      <c r="CU85">
        <f>Bisp!O99</f>
        <v>0</v>
      </c>
      <c r="CV85">
        <f>Bisp!O100</f>
        <v>0</v>
      </c>
      <c r="CW85">
        <f>Bisp!O101</f>
        <v>0</v>
      </c>
      <c r="CX85">
        <f>Bisp!O102</f>
        <v>1</v>
      </c>
      <c r="CY85">
        <f>Bisp!O103</f>
        <v>0</v>
      </c>
      <c r="CZ85">
        <f>Bisp!O104</f>
        <v>0</v>
      </c>
      <c r="DA85">
        <f>Bisp!O105</f>
        <v>0</v>
      </c>
      <c r="DB85">
        <f>Bisp!O106</f>
        <v>0</v>
      </c>
      <c r="DC85">
        <f>Bisp!O107</f>
        <v>25</v>
      </c>
      <c r="DD85" t="str">
        <f>Bisp!O108</f>
        <v>Miele</v>
      </c>
      <c r="DE85">
        <f>Bisp!O109</f>
        <v>2</v>
      </c>
      <c r="DF85" t="str">
        <f>Bisp!O110</f>
        <v>Nej</v>
      </c>
      <c r="DG85">
        <f>Bisp!O111</f>
        <v>0</v>
      </c>
      <c r="DH85" t="str">
        <f>Bisp!O112</f>
        <v>Nej</v>
      </c>
      <c r="DI85" t="str">
        <f>Bisp!O113</f>
        <v>Nej</v>
      </c>
      <c r="DJ85" t="str">
        <f>Bisp!O114</f>
        <v>Nej</v>
      </c>
      <c r="DK85">
        <f>Bisp!O115</f>
        <v>2</v>
      </c>
      <c r="DL85" t="str">
        <f>Bisp!O116</f>
        <v>Begrænset</v>
      </c>
      <c r="DM85">
        <f>Bisp!O117</f>
        <v>0</v>
      </c>
      <c r="DN85">
        <f>Bisp!O118</f>
        <v>0</v>
      </c>
      <c r="DO85" s="14" t="str">
        <f>VLOOKUP(MID(B85,1,5)*1,InstTyp!A:B,2,FALSE)</f>
        <v>Børnehaver</v>
      </c>
      <c r="DP85" s="14" t="str">
        <f>VLOOKUP(MID(B85,1,5)*1,InstTyp!A:C,3,FALSE)</f>
        <v>Bispebjerg</v>
      </c>
      <c r="DQ85">
        <f>VLOOKUP(MID(B85,1,5)*1,'InstTyp-2'!E:BQ,7,FALSE)</f>
        <v>0</v>
      </c>
      <c r="DR85">
        <f>VLOOKUP(MID(B85,1,5)*1,'InstTyp-2'!E:BQ,8,FALSE)</f>
        <v>0</v>
      </c>
      <c r="DS85">
        <f>VLOOKUP(MID(B85,1,5)*1,'InstTyp-2'!E:BQ,9,FALSE)</f>
        <v>114</v>
      </c>
      <c r="DT85">
        <f>VLOOKUP(MID(B85,1,5)*1,'InstTyp-2'!E:BQ,10,FALSE)</f>
        <v>0</v>
      </c>
      <c r="DU85">
        <f>VLOOKUP(MID(B85,1,5)*1,'InstTyp-2'!E:BQ,11,FALSE)</f>
        <v>0</v>
      </c>
      <c r="DV85">
        <f>VLOOKUP(MID(B85,1,5)*1,'InstTyp-2'!E:BQ,12,FALSE)</f>
        <v>0</v>
      </c>
      <c r="DW85">
        <f>VLOOKUP(MID(B85,1,5)*1,'InstTyp-2'!E:BQ,13,FALSE)</f>
        <v>0</v>
      </c>
      <c r="DX85">
        <f>VLOOKUP(MID(B85,1,5)*1,'InstTyp-2'!E:BQ,14,FALSE)</f>
        <v>0</v>
      </c>
      <c r="DY85">
        <f>VLOOKUP(MID(B85,1,5)*1,'InstTyp-2'!E:BQ,15,FALSE)</f>
        <v>8</v>
      </c>
      <c r="DZ85">
        <f>VLOOKUP(MID(B85,1,5)*1,'InstTyp-2'!E:BQ,16,FALSE)</f>
        <v>0</v>
      </c>
      <c r="EA85">
        <f>VLOOKUP(MID(B85,1,5)*1,'InstTyp-2'!E:BQ,17,FALSE)</f>
        <v>0</v>
      </c>
      <c r="EB85">
        <f>VLOOKUP(MID(B85,1,5)*1,'InstTyp-2'!E:BQ,18,FALSE)</f>
        <v>0</v>
      </c>
      <c r="EC85">
        <f>VLOOKUP(MID(B85,1,5)*1,'InstTyp-2'!E:BQ,19,FALSE)</f>
        <v>0</v>
      </c>
      <c r="ED85">
        <f>VLOOKUP(MID(B85,1,5)*1,'InstTyp-2'!E:BQ,20,FALSE)</f>
        <v>0</v>
      </c>
      <c r="EE85" s="195">
        <f>VLOOKUP(MID(B85,1,5)*1,'Forplejning 2008'!A:C,3,FALSE)</f>
        <v>173322.72</v>
      </c>
      <c r="EF85" t="str">
        <f t="shared" si="4"/>
        <v>35523</v>
      </c>
      <c r="EG85" t="str">
        <f t="shared" si="5"/>
        <v>2</v>
      </c>
      <c r="EH85">
        <f t="shared" si="6"/>
        <v>8</v>
      </c>
      <c r="EI85">
        <f t="shared" si="7"/>
        <v>0</v>
      </c>
      <c r="EJ85" t="e">
        <f>VLOOKUP(B85,Rekruttering!A:F,2,FALSE)</f>
        <v>#N/A</v>
      </c>
      <c r="EK85" t="e">
        <f>VLOOKUP(B85,Rekruttering!A:F,3,FALSE)</f>
        <v>#N/A</v>
      </c>
      <c r="EL85" t="e">
        <f>VLOOKUP(B85,Rekruttering!A:F,4,FALSE)</f>
        <v>#N/A</v>
      </c>
      <c r="EM85" t="e">
        <f>VLOOKUP(B85,Rekruttering!A:F,5,FALSE)</f>
        <v>#N/A</v>
      </c>
      <c r="EN85" t="e">
        <f>VLOOKUP(B85,Rekruttering!A:F,6,FALSE)</f>
        <v>#N/A</v>
      </c>
    </row>
    <row r="86" spans="1:144">
      <c r="A86" s="14" t="str">
        <f>Bisp!P1</f>
        <v>x</v>
      </c>
      <c r="B86" s="21" t="str">
        <f>Bisp!P2</f>
        <v>35523_u</v>
      </c>
      <c r="C86" t="str">
        <f>Bisp!P3</f>
        <v>Utterslev Kirkes Børnegård og udflytterbørnehaven Ellinge Strand</v>
      </c>
      <c r="D86" t="str">
        <f>Bisp!P4</f>
        <v>Bispebjerg</v>
      </c>
      <c r="E86" t="str">
        <f>Bisp!P5</f>
        <v>Ellinge Strand, Amtsvejen 324</v>
      </c>
      <c r="F86">
        <f>Bisp!P6</f>
        <v>2400</v>
      </c>
      <c r="G86" t="str">
        <f>Bisp!P7</f>
        <v>København NV</v>
      </c>
      <c r="H86" t="str">
        <f>Bisp!P8</f>
        <v>38 26 26 50</v>
      </c>
      <c r="I86" t="str">
        <f>Bisp!P9</f>
        <v>35523@buf.kk.dk</v>
      </c>
      <c r="J86" t="str">
        <f>Bisp!P10</f>
        <v>Margot Rousing Clemmensen</v>
      </c>
      <c r="K86">
        <f>Bisp!P11</f>
        <v>44911960</v>
      </c>
      <c r="L86">
        <f>Bisp!P12</f>
        <v>0</v>
      </c>
      <c r="M86" t="str">
        <f>Bisp!P13</f>
        <v>35523@buf.kk.dk</v>
      </c>
      <c r="N86" t="str">
        <f>Bisp!P14</f>
        <v>Børnehave</v>
      </c>
      <c r="O86">
        <f>Bisp!P15</f>
        <v>0</v>
      </c>
      <c r="P86">
        <f>Bisp!P16</f>
        <v>0</v>
      </c>
      <c r="Q86">
        <f>Bisp!P17</f>
        <v>114</v>
      </c>
      <c r="R86">
        <f>Bisp!P18</f>
        <v>0</v>
      </c>
      <c r="S86">
        <f>Bisp!P19</f>
        <v>0</v>
      </c>
      <c r="T86">
        <f>Bisp!P20</f>
        <v>0</v>
      </c>
      <c r="U86">
        <f>Bisp!P21</f>
        <v>0</v>
      </c>
      <c r="V86">
        <f>Bisp!P22</f>
        <v>0</v>
      </c>
      <c r="W86">
        <f>Bisp!P23</f>
        <v>0</v>
      </c>
      <c r="X86">
        <f>Bisp!P24</f>
        <v>0</v>
      </c>
      <c r="Y86">
        <f>Bisp!P25</f>
        <v>0</v>
      </c>
      <c r="Z86">
        <f>Bisp!P26</f>
        <v>0</v>
      </c>
      <c r="AA86">
        <f>Bisp!P27</f>
        <v>0</v>
      </c>
      <c r="AB86">
        <f>Bisp!P28</f>
        <v>0</v>
      </c>
      <c r="AC86">
        <f>Bisp!P29</f>
        <v>0</v>
      </c>
      <c r="AD86">
        <f>Bisp!P30</f>
        <v>5</v>
      </c>
      <c r="AE86">
        <f>Bisp!P31</f>
        <v>5</v>
      </c>
      <c r="AF86">
        <f>Bisp!P32</f>
        <v>0</v>
      </c>
      <c r="AG86">
        <f>Bisp!P33</f>
        <v>5</v>
      </c>
      <c r="AH86">
        <f>Bisp!P34</f>
        <v>0</v>
      </c>
      <c r="AI86">
        <f>Bisp!P35</f>
        <v>0</v>
      </c>
      <c r="AJ86">
        <f>Bisp!P36</f>
        <v>175000</v>
      </c>
      <c r="AK86">
        <f>Bisp!P37</f>
        <v>0</v>
      </c>
      <c r="AL86">
        <f>Bisp!P38</f>
        <v>0</v>
      </c>
      <c r="AM86">
        <f>Bisp!P39</f>
        <v>0</v>
      </c>
      <c r="AN86">
        <f>Bisp!P40</f>
        <v>0</v>
      </c>
      <c r="AO86">
        <f>Bisp!P41</f>
        <v>0</v>
      </c>
      <c r="AP86">
        <f>Bisp!P42</f>
        <v>0</v>
      </c>
      <c r="AQ86">
        <f>Bisp!P43</f>
        <v>0</v>
      </c>
      <c r="AR86">
        <f>Bisp!P44</f>
        <v>0</v>
      </c>
      <c r="AS86">
        <f>Bisp!P45</f>
        <v>0</v>
      </c>
      <c r="AT86">
        <f>Bisp!P46</f>
        <v>0</v>
      </c>
      <c r="AU86">
        <f>Bisp!P47</f>
        <v>0</v>
      </c>
      <c r="AV86">
        <f>Bisp!P48</f>
        <v>0</v>
      </c>
      <c r="AW86">
        <f>Bisp!P49</f>
        <v>0</v>
      </c>
      <c r="AX86">
        <f>Bisp!P50</f>
        <v>0</v>
      </c>
      <c r="AY86">
        <f>Bisp!P51</f>
        <v>0</v>
      </c>
      <c r="AZ86">
        <f>Bisp!P52</f>
        <v>0</v>
      </c>
      <c r="BA86">
        <f>Bisp!P53</f>
        <v>0</v>
      </c>
      <c r="BB86">
        <f>Bisp!P54</f>
        <v>0</v>
      </c>
      <c r="BC86">
        <f>Bisp!P55</f>
        <v>75</v>
      </c>
      <c r="BD86">
        <f>Bisp!P56</f>
        <v>0</v>
      </c>
      <c r="BE86">
        <f>Bisp!P57</f>
        <v>0</v>
      </c>
      <c r="BF86">
        <f>Bisp!P58</f>
        <v>0</v>
      </c>
      <c r="BG86">
        <f>Bisp!P59</f>
        <v>0</v>
      </c>
      <c r="BH86">
        <f>Bisp!P60</f>
        <v>0</v>
      </c>
      <c r="BI86">
        <f>Bisp!P61</f>
        <v>0</v>
      </c>
      <c r="BJ86">
        <f>Bisp!P62</f>
        <v>0</v>
      </c>
      <c r="BK86">
        <f>Bisp!P63</f>
        <v>0</v>
      </c>
      <c r="BL86">
        <f>Bisp!P64</f>
        <v>0</v>
      </c>
      <c r="BM86">
        <f>Bisp!P65</f>
        <v>0</v>
      </c>
      <c r="BN86">
        <f>Bisp!P66</f>
        <v>0</v>
      </c>
      <c r="BO86">
        <f>Bisp!P67</f>
        <v>0</v>
      </c>
      <c r="BP86">
        <f>Bisp!P68</f>
        <v>0</v>
      </c>
      <c r="BQ86">
        <f>Bisp!P69</f>
        <v>0</v>
      </c>
      <c r="BR86" t="str">
        <f>Bisp!P70</f>
        <v>Køkken begrænset tilvirk</v>
      </c>
      <c r="BS86">
        <f>Bisp!P71</f>
        <v>0</v>
      </c>
      <c r="BT86">
        <f>Bisp!P72</f>
        <v>0</v>
      </c>
      <c r="BU86">
        <f>Bisp!P73</f>
        <v>0</v>
      </c>
      <c r="BV86">
        <f>Bisp!P74</f>
        <v>0</v>
      </c>
      <c r="BW86">
        <f>Bisp!P75</f>
        <v>0</v>
      </c>
      <c r="BX86">
        <f>Bisp!P76</f>
        <v>0</v>
      </c>
      <c r="BY86" t="str">
        <f>Bisp!P77</f>
        <v>Større</v>
      </c>
      <c r="BZ86">
        <f>Bisp!P78</f>
        <v>0</v>
      </c>
      <c r="CA86" t="str">
        <f>Bisp!P79</f>
        <v>køkkenelementer trænger til at blive skiftet ud, males, nye hårde hvidevarer</v>
      </c>
      <c r="CB86">
        <f>Bisp!P80</f>
        <v>0</v>
      </c>
      <c r="CC86">
        <f>Bisp!P81</f>
        <v>0</v>
      </c>
      <c r="CD86">
        <f>Bisp!P82</f>
        <v>0</v>
      </c>
      <c r="CE86" t="str">
        <f>Bisp!P83</f>
        <v>køleskab, ovne, røremaskine, grøntrobot</v>
      </c>
      <c r="CF86" t="str">
        <f>Bisp!P84</f>
        <v>der er vist bevilget et beløb til at istandsætte køkken, men på ubestemt tid</v>
      </c>
      <c r="CG86" t="str">
        <f>Bisp!P85</f>
        <v>Cathrine Jerrik</v>
      </c>
      <c r="CH86" s="18">
        <f>Bisp!P86</f>
        <v>39931</v>
      </c>
      <c r="CI86">
        <f>Bisp!P87</f>
        <v>0</v>
      </c>
      <c r="CJ86">
        <f>Bisp!P88</f>
        <v>2</v>
      </c>
      <c r="CK86">
        <f>Bisp!P89</f>
        <v>0</v>
      </c>
      <c r="CL86">
        <f>Bisp!P90</f>
        <v>0</v>
      </c>
      <c r="CM86">
        <f>Bisp!P91</f>
        <v>0</v>
      </c>
      <c r="CN86">
        <f>Bisp!P92</f>
        <v>0</v>
      </c>
      <c r="CO86">
        <f>Bisp!P93</f>
        <v>0</v>
      </c>
      <c r="CP86">
        <f>Bisp!P94</f>
        <v>0</v>
      </c>
      <c r="CQ86">
        <f>Bisp!P95</f>
        <v>0</v>
      </c>
      <c r="CR86">
        <f>Bisp!P96</f>
        <v>0</v>
      </c>
      <c r="CS86">
        <f>Bisp!P97</f>
        <v>2</v>
      </c>
      <c r="CT86">
        <f>Bisp!P98</f>
        <v>0</v>
      </c>
      <c r="CU86">
        <f>Bisp!P99</f>
        <v>0</v>
      </c>
      <c r="CV86">
        <f>Bisp!P100</f>
        <v>0</v>
      </c>
      <c r="CW86">
        <f>Bisp!P101</f>
        <v>0</v>
      </c>
      <c r="CX86">
        <f>Bisp!P102</f>
        <v>0</v>
      </c>
      <c r="CY86">
        <f>Bisp!P103</f>
        <v>0</v>
      </c>
      <c r="CZ86">
        <f>Bisp!P104</f>
        <v>0</v>
      </c>
      <c r="DA86">
        <f>Bisp!P105</f>
        <v>1</v>
      </c>
      <c r="DB86">
        <f>Bisp!P106</f>
        <v>1</v>
      </c>
      <c r="DC86">
        <f>Bisp!P107</f>
        <v>20</v>
      </c>
      <c r="DD86" t="str">
        <f>Bisp!P108</f>
        <v>Miele</v>
      </c>
      <c r="DE86">
        <f>Bisp!P109</f>
        <v>5</v>
      </c>
      <c r="DF86" t="str">
        <f>Bisp!P110</f>
        <v>Nej</v>
      </c>
      <c r="DG86">
        <f>Bisp!P111</f>
        <v>0</v>
      </c>
      <c r="DH86" t="str">
        <f>Bisp!P112</f>
        <v>Nej</v>
      </c>
      <c r="DI86" t="str">
        <f>Bisp!P113</f>
        <v>Nej</v>
      </c>
      <c r="DJ86" t="str">
        <f>Bisp!P114</f>
        <v>Nej</v>
      </c>
      <c r="DK86">
        <f>Bisp!P115</f>
        <v>3</v>
      </c>
      <c r="DL86" t="str">
        <f>Bisp!P116</f>
        <v>Begrænset</v>
      </c>
      <c r="DM86">
        <f>Bisp!P117</f>
        <v>0</v>
      </c>
      <c r="DN86">
        <f>Bisp!P118</f>
        <v>0</v>
      </c>
      <c r="DO86" s="14" t="str">
        <f>VLOOKUP(MID(B86,1,5)*1,InstTyp!A:B,2,FALSE)</f>
        <v>Børnehaver</v>
      </c>
      <c r="DP86" s="14" t="str">
        <f>VLOOKUP(MID(B86,1,5)*1,InstTyp!A:C,3,FALSE)</f>
        <v>Bispebjerg</v>
      </c>
      <c r="DQ86">
        <f>VLOOKUP(MID(B86,1,5)*1,'InstTyp-2'!E:BQ,7,FALSE)</f>
        <v>0</v>
      </c>
      <c r="DR86">
        <f>VLOOKUP(MID(B86,1,5)*1,'InstTyp-2'!E:BQ,8,FALSE)</f>
        <v>0</v>
      </c>
      <c r="DS86">
        <f>VLOOKUP(MID(B86,1,5)*1,'InstTyp-2'!E:BQ,9,FALSE)</f>
        <v>114</v>
      </c>
      <c r="DT86">
        <f>VLOOKUP(MID(B86,1,5)*1,'InstTyp-2'!E:BQ,10,FALSE)</f>
        <v>0</v>
      </c>
      <c r="DU86">
        <f>VLOOKUP(MID(B86,1,5)*1,'InstTyp-2'!E:BQ,11,FALSE)</f>
        <v>0</v>
      </c>
      <c r="DV86">
        <f>VLOOKUP(MID(B86,1,5)*1,'InstTyp-2'!E:BQ,12,FALSE)</f>
        <v>0</v>
      </c>
      <c r="DW86">
        <f>VLOOKUP(MID(B86,1,5)*1,'InstTyp-2'!E:BQ,13,FALSE)</f>
        <v>0</v>
      </c>
      <c r="DX86">
        <f>VLOOKUP(MID(B86,1,5)*1,'InstTyp-2'!E:BQ,14,FALSE)</f>
        <v>0</v>
      </c>
      <c r="DY86">
        <f>VLOOKUP(MID(B86,1,5)*1,'InstTyp-2'!E:BQ,15,FALSE)</f>
        <v>8</v>
      </c>
      <c r="DZ86">
        <f>VLOOKUP(MID(B86,1,5)*1,'InstTyp-2'!E:BQ,16,FALSE)</f>
        <v>0</v>
      </c>
      <c r="EA86">
        <f>VLOOKUP(MID(B86,1,5)*1,'InstTyp-2'!E:BQ,17,FALSE)</f>
        <v>0</v>
      </c>
      <c r="EB86">
        <f>VLOOKUP(MID(B86,1,5)*1,'InstTyp-2'!E:BQ,18,FALSE)</f>
        <v>0</v>
      </c>
      <c r="EC86">
        <f>VLOOKUP(MID(B86,1,5)*1,'InstTyp-2'!E:BQ,19,FALSE)</f>
        <v>0</v>
      </c>
      <c r="ED86">
        <f>VLOOKUP(MID(B86,1,5)*1,'InstTyp-2'!E:BQ,20,FALSE)</f>
        <v>0</v>
      </c>
      <c r="EE86" s="195">
        <f>VLOOKUP(MID(B86,1,5)*1,'Forplejning 2008'!A:C,3,FALSE)</f>
        <v>173322.72</v>
      </c>
      <c r="EF86" t="str">
        <f t="shared" si="4"/>
        <v>35523</v>
      </c>
      <c r="EG86" t="str">
        <f t="shared" si="5"/>
        <v>u</v>
      </c>
      <c r="EH86">
        <f t="shared" si="6"/>
        <v>8</v>
      </c>
      <c r="EI86">
        <f t="shared" si="7"/>
        <v>0</v>
      </c>
      <c r="EJ86" t="e">
        <f>VLOOKUP(B86,Rekruttering!A:F,2,FALSE)</f>
        <v>#N/A</v>
      </c>
      <c r="EK86" t="e">
        <f>VLOOKUP(B86,Rekruttering!A:F,3,FALSE)</f>
        <v>#N/A</v>
      </c>
      <c r="EL86" t="e">
        <f>VLOOKUP(B86,Rekruttering!A:F,4,FALSE)</f>
        <v>#N/A</v>
      </c>
      <c r="EM86" t="e">
        <f>VLOOKUP(B86,Rekruttering!A:F,5,FALSE)</f>
        <v>#N/A</v>
      </c>
      <c r="EN86" t="e">
        <f>VLOOKUP(B86,Rekruttering!A:F,6,FALSE)</f>
        <v>#N/A</v>
      </c>
    </row>
    <row r="87" spans="1:144">
      <c r="A87" s="14" t="str">
        <f>Bisp!Q1</f>
        <v>x</v>
      </c>
      <c r="B87" s="21">
        <f>Bisp!Q2</f>
        <v>35528</v>
      </c>
      <c r="C87" t="str">
        <f>Bisp!Q3</f>
        <v>Tagenshave</v>
      </c>
      <c r="D87" t="str">
        <f>Bisp!Q4</f>
        <v>Bispebjerg</v>
      </c>
      <c r="E87" t="str">
        <f>Bisp!Q5</f>
        <v>Tagensvej 188</v>
      </c>
      <c r="F87">
        <f>Bisp!Q6</f>
        <v>2400</v>
      </c>
      <c r="G87" t="str">
        <f>Bisp!Q7</f>
        <v>København NV</v>
      </c>
      <c r="H87">
        <f>Bisp!Q8</f>
        <v>35814822</v>
      </c>
      <c r="I87" t="str">
        <f>Bisp!Q9</f>
        <v>tagenshave@mail.tele.dk</v>
      </c>
      <c r="J87" t="str">
        <f>Bisp!Q10</f>
        <v>Sus Dahl Hansen</v>
      </c>
      <c r="K87">
        <f>Bisp!Q11</f>
        <v>35430712</v>
      </c>
      <c r="L87">
        <f>Bisp!Q12</f>
        <v>0</v>
      </c>
      <c r="M87" t="str">
        <f>Bisp!Q13</f>
        <v>35528@buf.kk.dk</v>
      </c>
      <c r="N87" t="str">
        <f>Bisp!Q14</f>
        <v>Børnehave</v>
      </c>
      <c r="O87">
        <f>Bisp!Q15</f>
        <v>0</v>
      </c>
      <c r="P87">
        <f>Bisp!Q16</f>
        <v>0</v>
      </c>
      <c r="Q87">
        <f>Bisp!Q17</f>
        <v>22</v>
      </c>
      <c r="R87">
        <f>Bisp!Q18</f>
        <v>50</v>
      </c>
      <c r="S87">
        <f>Bisp!Q19</f>
        <v>0</v>
      </c>
      <c r="T87">
        <f>Bisp!Q20</f>
        <v>0</v>
      </c>
      <c r="U87">
        <f>Bisp!Q21</f>
        <v>0</v>
      </c>
      <c r="V87" t="str">
        <f>Bisp!Q22</f>
        <v>Nej</v>
      </c>
      <c r="W87">
        <f>Bisp!Q23</f>
        <v>0</v>
      </c>
      <c r="X87">
        <f>Bisp!Q24</f>
        <v>0</v>
      </c>
      <c r="Y87">
        <f>Bisp!Q25</f>
        <v>0</v>
      </c>
      <c r="Z87">
        <f>Bisp!Q26</f>
        <v>0</v>
      </c>
      <c r="AA87">
        <f>Bisp!Q27</f>
        <v>0</v>
      </c>
      <c r="AB87">
        <f>Bisp!Q28</f>
        <v>0</v>
      </c>
      <c r="AC87">
        <f>Bisp!Q29</f>
        <v>0</v>
      </c>
      <c r="AD87">
        <f>Bisp!Q30</f>
        <v>5</v>
      </c>
      <c r="AE87">
        <f>Bisp!Q31</f>
        <v>5</v>
      </c>
      <c r="AF87">
        <f>Bisp!Q32</f>
        <v>1</v>
      </c>
      <c r="AG87">
        <f>Bisp!Q33</f>
        <v>5</v>
      </c>
      <c r="AH87">
        <f>Bisp!Q34</f>
        <v>0</v>
      </c>
      <c r="AI87">
        <f>Bisp!Q35</f>
        <v>0</v>
      </c>
      <c r="AJ87">
        <f>Bisp!Q36</f>
        <v>50000</v>
      </c>
      <c r="AK87">
        <f>Bisp!Q37</f>
        <v>0</v>
      </c>
      <c r="AL87" t="str">
        <f>Bisp!Q38</f>
        <v>Nej</v>
      </c>
      <c r="AM87" t="str">
        <f>Bisp!Q39</f>
        <v>Ja</v>
      </c>
      <c r="AN87" t="str">
        <f>Bisp!Q40</f>
        <v>Kaare Svenson</v>
      </c>
      <c r="AO87">
        <f>Bisp!Q41</f>
        <v>0</v>
      </c>
      <c r="AP87">
        <f>Bisp!Q42</f>
        <v>0</v>
      </c>
      <c r="AQ87">
        <f>Bisp!Q43</f>
        <v>0</v>
      </c>
      <c r="AR87" t="str">
        <f>Bisp!Q44</f>
        <v>Pædagog i fritidshjemmet. Laver mad i BH frokost hver torsdag og bager brød hver fredag</v>
      </c>
      <c r="AS87">
        <f>Bisp!Q45</f>
        <v>0</v>
      </c>
      <c r="AT87">
        <f>Bisp!Q46</f>
        <v>0</v>
      </c>
      <c r="AU87">
        <f>Bisp!Q47</f>
        <v>0</v>
      </c>
      <c r="AV87">
        <f>Bisp!Q48</f>
        <v>0</v>
      </c>
      <c r="AW87">
        <f>Bisp!Q49</f>
        <v>0</v>
      </c>
      <c r="AX87">
        <f>Bisp!Q50</f>
        <v>0</v>
      </c>
      <c r="AY87">
        <f>Bisp!Q51</f>
        <v>0</v>
      </c>
      <c r="AZ87">
        <f>Bisp!Q52</f>
        <v>0</v>
      </c>
      <c r="BA87">
        <f>Bisp!Q53</f>
        <v>0</v>
      </c>
      <c r="BB87">
        <f>Bisp!Q54</f>
        <v>0</v>
      </c>
      <c r="BC87">
        <f>Bisp!Q55</f>
        <v>50</v>
      </c>
      <c r="BD87">
        <f>Bisp!Q56</f>
        <v>0</v>
      </c>
      <c r="BE87">
        <f>Bisp!Q57</f>
        <v>1</v>
      </c>
      <c r="BF87" t="str">
        <f>Bisp!Q58</f>
        <v>Nej</v>
      </c>
      <c r="BG87" t="str">
        <f>Bisp!Q59</f>
        <v>Nej</v>
      </c>
      <c r="BH87" t="str">
        <f>Bisp!Q60</f>
        <v>Nej</v>
      </c>
      <c r="BI87" t="str">
        <f>Bisp!Q61</f>
        <v>Ja</v>
      </c>
      <c r="BJ87">
        <f>Bisp!Q62</f>
        <v>0</v>
      </c>
      <c r="BK87" t="str">
        <f>Bisp!Q63</f>
        <v>Ja</v>
      </c>
      <c r="BL87">
        <f>Bisp!Q64</f>
        <v>0</v>
      </c>
      <c r="BM87" t="str">
        <f>Bisp!Q65</f>
        <v>Ja</v>
      </c>
      <c r="BN87">
        <f>Bisp!Q66</f>
        <v>0</v>
      </c>
      <c r="BO87" t="str">
        <f>Bisp!Q67</f>
        <v>Ja</v>
      </c>
      <c r="BP87" t="str">
        <f>Bisp!Q68</f>
        <v>ingen problem</v>
      </c>
      <c r="BQ87">
        <f>Bisp!Q69</f>
        <v>0</v>
      </c>
      <c r="BR87" t="str">
        <f>Bisp!Q70</f>
        <v>produktionskøkken</v>
      </c>
      <c r="BS87" t="str">
        <f>Bisp!Q71</f>
        <v>Ja</v>
      </c>
      <c r="BT87" t="str">
        <f>Bisp!Q72</f>
        <v>Ingen</v>
      </c>
      <c r="BU87" t="str">
        <f>Bisp!Q73</f>
        <v>Mindre</v>
      </c>
      <c r="BV87" t="str">
        <f>Bisp!Q74</f>
        <v>Nej</v>
      </c>
      <c r="BW87" t="str">
        <f>Bisp!Q75</f>
        <v>En større vask. Der er en dobbelt vask med to små rum. Ønsker en med et stort rum og et mindre</v>
      </c>
      <c r="BX87">
        <f>Bisp!Q76</f>
        <v>0</v>
      </c>
      <c r="BY87">
        <f>Bisp!Q77</f>
        <v>0</v>
      </c>
      <c r="BZ87">
        <f>Bisp!Q78</f>
        <v>0</v>
      </c>
      <c r="CA87">
        <f>Bisp!Q79</f>
        <v>0</v>
      </c>
      <c r="CB87">
        <f>Bisp!Q80</f>
        <v>0</v>
      </c>
      <c r="CC87">
        <f>Bisp!Q81</f>
        <v>0</v>
      </c>
      <c r="CD87">
        <f>Bisp!Q82</f>
        <v>0</v>
      </c>
      <c r="CE87">
        <f>Bisp!Q83</f>
        <v>0</v>
      </c>
      <c r="CF87">
        <f>Bisp!Q84</f>
        <v>0</v>
      </c>
      <c r="CG87">
        <f>Bisp!Q85</f>
        <v>0</v>
      </c>
      <c r="CH87" s="18">
        <f>Bisp!Q86</f>
        <v>0</v>
      </c>
      <c r="CI87">
        <f>Bisp!Q87</f>
        <v>0</v>
      </c>
      <c r="CJ87">
        <f>Bisp!Q88</f>
        <v>1</v>
      </c>
      <c r="CK87">
        <f>Bisp!Q89</f>
        <v>0</v>
      </c>
      <c r="CL87">
        <f>Bisp!Q90</f>
        <v>4</v>
      </c>
      <c r="CM87">
        <f>Bisp!Q91</f>
        <v>1</v>
      </c>
      <c r="CN87">
        <f>Bisp!Q92</f>
        <v>0</v>
      </c>
      <c r="CO87">
        <f>Bisp!Q93</f>
        <v>0</v>
      </c>
      <c r="CP87">
        <f>Bisp!Q94</f>
        <v>0</v>
      </c>
      <c r="CQ87">
        <f>Bisp!Q95</f>
        <v>0</v>
      </c>
      <c r="CR87">
        <f>Bisp!Q96</f>
        <v>0</v>
      </c>
      <c r="CS87">
        <f>Bisp!Q97</f>
        <v>1</v>
      </c>
      <c r="CT87">
        <f>Bisp!Q98</f>
        <v>0</v>
      </c>
      <c r="CU87">
        <f>Bisp!Q99</f>
        <v>0</v>
      </c>
      <c r="CV87">
        <f>Bisp!Q100</f>
        <v>1</v>
      </c>
      <c r="CW87">
        <f>Bisp!Q101</f>
        <v>0</v>
      </c>
      <c r="CX87">
        <f>Bisp!Q102</f>
        <v>0</v>
      </c>
      <c r="CY87">
        <f>Bisp!Q103</f>
        <v>0</v>
      </c>
      <c r="CZ87">
        <f>Bisp!Q104</f>
        <v>0</v>
      </c>
      <c r="DA87">
        <f>Bisp!Q105</f>
        <v>1</v>
      </c>
      <c r="DB87">
        <f>Bisp!Q106</f>
        <v>1</v>
      </c>
      <c r="DC87">
        <f>Bisp!Q107</f>
        <v>25</v>
      </c>
      <c r="DD87" t="str">
        <f>Bisp!Q108</f>
        <v>Miele</v>
      </c>
      <c r="DE87">
        <f>Bisp!Q109</f>
        <v>4</v>
      </c>
      <c r="DF87" t="str">
        <f>Bisp!Q110</f>
        <v>Nej</v>
      </c>
      <c r="DG87">
        <f>Bisp!Q111</f>
        <v>0</v>
      </c>
      <c r="DH87" t="str">
        <f>Bisp!Q112</f>
        <v>Ja</v>
      </c>
      <c r="DI87" t="str">
        <f>Bisp!Q113</f>
        <v>Nej</v>
      </c>
      <c r="DJ87" t="str">
        <f>Bisp!Q114</f>
        <v>Nej</v>
      </c>
      <c r="DK87">
        <f>Bisp!Q115</f>
        <v>1</v>
      </c>
      <c r="DL87" t="str">
        <f>Bisp!Q116</f>
        <v>God plads</v>
      </c>
      <c r="DM87" t="str">
        <f>Bisp!Q117</f>
        <v>Køkken er nyrenoveret. Vasken er dog til gene</v>
      </c>
      <c r="DN87">
        <f>Bisp!Q118</f>
        <v>0</v>
      </c>
      <c r="DO87" s="14" t="str">
        <f>VLOOKUP(MID(B87,1,5)*1,InstTyp!A:B,2,FALSE)</f>
        <v xml:space="preserve">Integrerede </v>
      </c>
      <c r="DP87" s="14" t="str">
        <f>VLOOKUP(MID(B87,1,5)*1,InstTyp!A:C,3,FALSE)</f>
        <v>Bispebjerg</v>
      </c>
      <c r="DQ87">
        <f>VLOOKUP(MID(B87,1,5)*1,'InstTyp-2'!E:BQ,7,FALSE)</f>
        <v>0</v>
      </c>
      <c r="DR87">
        <f>VLOOKUP(MID(B87,1,5)*1,'InstTyp-2'!E:BQ,8,FALSE)</f>
        <v>0</v>
      </c>
      <c r="DS87">
        <f>VLOOKUP(MID(B87,1,5)*1,'InstTyp-2'!E:BQ,9,FALSE)</f>
        <v>22</v>
      </c>
      <c r="DT87">
        <f>VLOOKUP(MID(B87,1,5)*1,'InstTyp-2'!E:BQ,10,FALSE)</f>
        <v>50</v>
      </c>
      <c r="DU87">
        <f>VLOOKUP(MID(B87,1,5)*1,'InstTyp-2'!E:BQ,11,FALSE)</f>
        <v>0</v>
      </c>
      <c r="DV87">
        <f>VLOOKUP(MID(B87,1,5)*1,'InstTyp-2'!E:BQ,12,FALSE)</f>
        <v>0</v>
      </c>
      <c r="DW87">
        <f>VLOOKUP(MID(B87,1,5)*1,'InstTyp-2'!E:BQ,13,FALSE)</f>
        <v>0</v>
      </c>
      <c r="DX87">
        <f>VLOOKUP(MID(B87,1,5)*1,'InstTyp-2'!E:BQ,14,FALSE)</f>
        <v>0</v>
      </c>
      <c r="DY87">
        <f>VLOOKUP(MID(B87,1,5)*1,'InstTyp-2'!E:BQ,15,FALSE)</f>
        <v>0</v>
      </c>
      <c r="DZ87">
        <f>VLOOKUP(MID(B87,1,5)*1,'InstTyp-2'!E:BQ,16,FALSE)</f>
        <v>0</v>
      </c>
      <c r="EA87">
        <f>VLOOKUP(MID(B87,1,5)*1,'InstTyp-2'!E:BQ,17,FALSE)</f>
        <v>0</v>
      </c>
      <c r="EB87">
        <f>VLOOKUP(MID(B87,1,5)*1,'InstTyp-2'!E:BQ,18,FALSE)</f>
        <v>0</v>
      </c>
      <c r="EC87">
        <f>VLOOKUP(MID(B87,1,5)*1,'InstTyp-2'!E:BQ,19,FALSE)</f>
        <v>0</v>
      </c>
      <c r="ED87">
        <f>VLOOKUP(MID(B87,1,5)*1,'InstTyp-2'!E:BQ,20,FALSE)</f>
        <v>0</v>
      </c>
      <c r="EE87" s="195">
        <f>VLOOKUP(MID(B87,1,5)*1,'Forplejning 2008'!A:C,3,FALSE)</f>
        <v>49885.89</v>
      </c>
      <c r="EF87" t="str">
        <f t="shared" si="4"/>
        <v>35528</v>
      </c>
      <c r="EG87" t="str">
        <f t="shared" si="5"/>
        <v/>
      </c>
      <c r="EH87">
        <f t="shared" si="6"/>
        <v>0</v>
      </c>
      <c r="EI87">
        <f t="shared" si="7"/>
        <v>50</v>
      </c>
      <c r="EJ87" t="e">
        <f>VLOOKUP(B87,Rekruttering!A:F,2,FALSE)</f>
        <v>#N/A</v>
      </c>
      <c r="EK87" t="e">
        <f>VLOOKUP(B87,Rekruttering!A:F,3,FALSE)</f>
        <v>#N/A</v>
      </c>
      <c r="EL87" t="e">
        <f>VLOOKUP(B87,Rekruttering!A:F,4,FALSE)</f>
        <v>#N/A</v>
      </c>
      <c r="EM87" t="e">
        <f>VLOOKUP(B87,Rekruttering!A:F,5,FALSE)</f>
        <v>#N/A</v>
      </c>
      <c r="EN87" t="e">
        <f>VLOOKUP(B87,Rekruttering!A:F,6,FALSE)</f>
        <v>#N/A</v>
      </c>
    </row>
    <row r="88" spans="1:144">
      <c r="A88" s="14" t="str">
        <f>Bisp!V1</f>
        <v>x</v>
      </c>
      <c r="B88" s="21">
        <f>Bisp!V2</f>
        <v>35556</v>
      </c>
      <c r="C88" t="str">
        <f>Bisp!V3</f>
        <v>RYAC</v>
      </c>
      <c r="D88" t="str">
        <f>Bisp!V4</f>
        <v>Bispebjerg</v>
      </c>
      <c r="E88" t="str">
        <f>Bisp!V5</f>
        <v>Rymarksvej 13</v>
      </c>
      <c r="F88">
        <f>Bisp!V6</f>
        <v>2100</v>
      </c>
      <c r="G88" t="str">
        <f>Bisp!V7</f>
        <v>København Ø</v>
      </c>
      <c r="H88" t="str">
        <f>Bisp!V8</f>
        <v>39 29 41 65</v>
      </c>
      <c r="I88" t="str">
        <f>Bisp!V9</f>
        <v>35556@buf.kk.dk</v>
      </c>
      <c r="J88">
        <f>Bisp!V10</f>
        <v>0</v>
      </c>
      <c r="K88" t="str">
        <f>Bisp!V11</f>
        <v>.</v>
      </c>
      <c r="L88" t="str">
        <f>Bisp!V12</f>
        <v>.</v>
      </c>
      <c r="M88" t="str">
        <f>Bisp!V13</f>
        <v>35556@buf.kk.dk</v>
      </c>
      <c r="N88" t="str">
        <f>Bisp!V14</f>
        <v>Børnehave</v>
      </c>
      <c r="O88">
        <f>Bisp!V15</f>
        <v>0</v>
      </c>
      <c r="P88">
        <f>Bisp!V16</f>
        <v>0</v>
      </c>
      <c r="Q88">
        <f>Bisp!V17</f>
        <v>49</v>
      </c>
      <c r="R88">
        <f>Bisp!V18</f>
        <v>44</v>
      </c>
      <c r="S88">
        <f>Bisp!V19</f>
        <v>120</v>
      </c>
      <c r="T88">
        <f>Bisp!V20</f>
        <v>55</v>
      </c>
      <c r="U88">
        <f>Bisp!V21</f>
        <v>115</v>
      </c>
      <c r="V88" t="str">
        <f>Bisp!V22</f>
        <v>Nej</v>
      </c>
      <c r="W88">
        <f>Bisp!V23</f>
        <v>0</v>
      </c>
      <c r="X88">
        <f>Bisp!V24</f>
        <v>0</v>
      </c>
      <c r="Y88">
        <f>Bisp!V25</f>
        <v>0</v>
      </c>
      <c r="Z88">
        <f>Bisp!V26</f>
        <v>0</v>
      </c>
      <c r="AA88">
        <f>Bisp!V27</f>
        <v>0</v>
      </c>
      <c r="AB88">
        <f>Bisp!V28</f>
        <v>0</v>
      </c>
      <c r="AC88">
        <f>Bisp!V29</f>
        <v>0</v>
      </c>
      <c r="AD88">
        <f>Bisp!V30</f>
        <v>5</v>
      </c>
      <c r="AE88">
        <f>Bisp!V31</f>
        <v>0</v>
      </c>
      <c r="AF88">
        <f>Bisp!V32</f>
        <v>0</v>
      </c>
      <c r="AG88">
        <f>Bisp!V33</f>
        <v>5</v>
      </c>
      <c r="AH88">
        <f>Bisp!V34</f>
        <v>0</v>
      </c>
      <c r="AI88">
        <f>Bisp!V35</f>
        <v>0</v>
      </c>
      <c r="AJ88">
        <f>Bisp!V36</f>
        <v>25000</v>
      </c>
      <c r="AK88">
        <f>Bisp!V37</f>
        <v>0</v>
      </c>
      <c r="AL88">
        <f>Bisp!V38</f>
        <v>0</v>
      </c>
      <c r="AM88">
        <f>Bisp!V39</f>
        <v>0</v>
      </c>
      <c r="AN88">
        <f>Bisp!V40</f>
        <v>0</v>
      </c>
      <c r="AO88">
        <f>Bisp!V41</f>
        <v>0</v>
      </c>
      <c r="AP88">
        <f>Bisp!V42</f>
        <v>0</v>
      </c>
      <c r="AQ88">
        <f>Bisp!V43</f>
        <v>0</v>
      </c>
      <c r="AR88">
        <f>Bisp!V44</f>
        <v>0</v>
      </c>
      <c r="AS88">
        <f>Bisp!V45</f>
        <v>0</v>
      </c>
      <c r="AT88">
        <f>Bisp!V46</f>
        <v>0</v>
      </c>
      <c r="AU88">
        <f>Bisp!V47</f>
        <v>0</v>
      </c>
      <c r="AV88">
        <f>Bisp!V48</f>
        <v>0</v>
      </c>
      <c r="AW88">
        <f>Bisp!V49</f>
        <v>0</v>
      </c>
      <c r="AX88">
        <f>Bisp!V50</f>
        <v>0</v>
      </c>
      <c r="AY88">
        <f>Bisp!V51</f>
        <v>0</v>
      </c>
      <c r="AZ88">
        <f>Bisp!V52</f>
        <v>0</v>
      </c>
      <c r="BA88">
        <f>Bisp!V53</f>
        <v>0</v>
      </c>
      <c r="BB88">
        <f>Bisp!V54</f>
        <v>0</v>
      </c>
      <c r="BC88">
        <f>Bisp!V55</f>
        <v>80</v>
      </c>
      <c r="BD88">
        <f>Bisp!V56</f>
        <v>0</v>
      </c>
      <c r="BE88">
        <f>Bisp!V57</f>
        <v>2</v>
      </c>
      <c r="BF88" t="str">
        <f>Bisp!V58</f>
        <v>Ja</v>
      </c>
      <c r="BG88" t="str">
        <f>Bisp!V59</f>
        <v>Nej</v>
      </c>
      <c r="BH88" t="str">
        <f>Bisp!V60</f>
        <v>Nej</v>
      </c>
      <c r="BI88" t="str">
        <f>Bisp!V61</f>
        <v>Nej</v>
      </c>
      <c r="BJ88">
        <f>Bisp!V62</f>
        <v>0</v>
      </c>
      <c r="BK88" t="str">
        <f>Bisp!V63</f>
        <v>Nej</v>
      </c>
      <c r="BL88">
        <f>Bisp!V64</f>
        <v>0</v>
      </c>
      <c r="BM88" t="str">
        <f>Bisp!V65</f>
        <v>Nej</v>
      </c>
      <c r="BN88" t="str">
        <f>Bisp!V66</f>
        <v xml:space="preserve">Deres køkken er pt ikke egnet til at tilberede mad i til så mange. </v>
      </c>
      <c r="BO88" t="str">
        <f>Bisp!V67</f>
        <v>Nej</v>
      </c>
      <c r="BP88" t="str">
        <f>Bisp!V68</f>
        <v>Vil gerne have hjælp hvis de får køkken renoveret og skal ansætte køkkendame.</v>
      </c>
      <c r="BQ88">
        <f>Bisp!V69</f>
        <v>0</v>
      </c>
      <c r="BR88" t="str">
        <f>Bisp!V70</f>
        <v>Køkken begrænset tilvirk</v>
      </c>
      <c r="BS88" t="str">
        <f>Bisp!V71</f>
        <v>Nej</v>
      </c>
      <c r="BT88" t="str">
        <f>Bisp!V72</f>
        <v>Større</v>
      </c>
      <c r="BU88" t="str">
        <f>Bisp!V73</f>
        <v>Større</v>
      </c>
      <c r="BV88">
        <f>Bisp!V74</f>
        <v>0</v>
      </c>
      <c r="BW88" t="str">
        <f>Bisp!V75</f>
        <v>Det tilstødende toilet må gerne inddrages ved at rive væggen ned og gøre køkkenet større.</v>
      </c>
      <c r="BX88" t="str">
        <f>Bisp!V76</f>
        <v>Større</v>
      </c>
      <c r="BY88" t="str">
        <f>Bisp!V77</f>
        <v>Større</v>
      </c>
      <c r="BZ88">
        <f>Bisp!V78</f>
        <v>0</v>
      </c>
      <c r="CA88" t="str">
        <f>Bisp!V79</f>
        <v>Total renovation af køkken og vægge</v>
      </c>
      <c r="CB88">
        <f>Bisp!V80</f>
        <v>0</v>
      </c>
      <c r="CC88">
        <f>Bisp!V81</f>
        <v>0</v>
      </c>
      <c r="CD88">
        <f>Bisp!V82</f>
        <v>0</v>
      </c>
      <c r="CE88">
        <f>Bisp!V83</f>
        <v>0</v>
      </c>
      <c r="CF88">
        <f>Bisp!V84</f>
        <v>0</v>
      </c>
      <c r="CG88" t="str">
        <f>Bisp!V85</f>
        <v>Cathrine Jerrik/Sine</v>
      </c>
      <c r="CH88" s="18">
        <f>Bisp!V86</f>
        <v>39884</v>
      </c>
      <c r="CI88">
        <f>Bisp!V87</f>
        <v>0</v>
      </c>
      <c r="CJ88">
        <f>Bisp!V88</f>
        <v>1</v>
      </c>
      <c r="CK88">
        <f>Bisp!V89</f>
        <v>0</v>
      </c>
      <c r="CL88">
        <f>Bisp!V90</f>
        <v>0</v>
      </c>
      <c r="CM88">
        <f>Bisp!V91</f>
        <v>0</v>
      </c>
      <c r="CN88">
        <f>Bisp!V92</f>
        <v>0</v>
      </c>
      <c r="CO88">
        <f>Bisp!V93</f>
        <v>0</v>
      </c>
      <c r="CP88">
        <f>Bisp!V94</f>
        <v>0</v>
      </c>
      <c r="CQ88">
        <f>Bisp!V95</f>
        <v>0</v>
      </c>
      <c r="CR88">
        <f>Bisp!V96</f>
        <v>2</v>
      </c>
      <c r="CS88">
        <f>Bisp!V97</f>
        <v>1</v>
      </c>
      <c r="CT88">
        <f>Bisp!V98</f>
        <v>0</v>
      </c>
      <c r="CU88">
        <f>Bisp!V99</f>
        <v>0</v>
      </c>
      <c r="CV88">
        <f>Bisp!V100</f>
        <v>0</v>
      </c>
      <c r="CW88">
        <f>Bisp!V101</f>
        <v>0</v>
      </c>
      <c r="CX88">
        <f>Bisp!V102</f>
        <v>0</v>
      </c>
      <c r="CY88">
        <f>Bisp!V103</f>
        <v>0</v>
      </c>
      <c r="CZ88">
        <f>Bisp!V104</f>
        <v>0</v>
      </c>
      <c r="DA88">
        <f>Bisp!V105</f>
        <v>0</v>
      </c>
      <c r="DB88">
        <f>Bisp!V106</f>
        <v>1</v>
      </c>
      <c r="DC88">
        <f>Bisp!V107</f>
        <v>20</v>
      </c>
      <c r="DD88" t="str">
        <f>Bisp!V108</f>
        <v>Miele</v>
      </c>
      <c r="DE88">
        <f>Bisp!V109</f>
        <v>2</v>
      </c>
      <c r="DF88" t="str">
        <f>Bisp!V110</f>
        <v>Nej</v>
      </c>
      <c r="DG88">
        <f>Bisp!V111</f>
        <v>0</v>
      </c>
      <c r="DH88" t="str">
        <f>Bisp!V112</f>
        <v>Nej</v>
      </c>
      <c r="DI88" t="str">
        <f>Bisp!V113</f>
        <v>Nej</v>
      </c>
      <c r="DJ88" t="str">
        <f>Bisp!V114</f>
        <v>Nej</v>
      </c>
      <c r="DK88">
        <f>Bisp!V115</f>
        <v>1</v>
      </c>
      <c r="DL88" t="str">
        <f>Bisp!V116</f>
        <v>Begrænset</v>
      </c>
      <c r="DM88">
        <f>Bisp!V117</f>
        <v>0</v>
      </c>
      <c r="DN88">
        <f>Bisp!V118</f>
        <v>0</v>
      </c>
      <c r="DO88" s="14" t="str">
        <f>VLOOKUP(MID(B88,1,5)*1,InstTyp!A:B,2,FALSE)</f>
        <v xml:space="preserve">Integrerede </v>
      </c>
      <c r="DP88" s="14" t="str">
        <f>VLOOKUP(MID(B88,1,5)*1,InstTyp!A:C,3,FALSE)</f>
        <v>Bispebjerg</v>
      </c>
      <c r="DQ88">
        <f>VLOOKUP(MID(B88,1,5)*1,'InstTyp-2'!E:BQ,7,FALSE)</f>
        <v>0</v>
      </c>
      <c r="DR88">
        <f>VLOOKUP(MID(B88,1,5)*1,'InstTyp-2'!E:BQ,8,FALSE)</f>
        <v>0</v>
      </c>
      <c r="DS88">
        <f>VLOOKUP(MID(B88,1,5)*1,'InstTyp-2'!E:BQ,9,FALSE)</f>
        <v>44</v>
      </c>
      <c r="DT88">
        <f>VLOOKUP(MID(B88,1,5)*1,'InstTyp-2'!E:BQ,10,FALSE)</f>
        <v>44</v>
      </c>
      <c r="DU88">
        <f>VLOOKUP(MID(B88,1,5)*1,'InstTyp-2'!E:BQ,11,FALSE)</f>
        <v>120</v>
      </c>
      <c r="DV88">
        <f>VLOOKUP(MID(B88,1,5)*1,'InstTyp-2'!E:BQ,12,FALSE)</f>
        <v>55</v>
      </c>
      <c r="DW88">
        <f>VLOOKUP(MID(B88,1,5)*1,'InstTyp-2'!E:BQ,13,FALSE)</f>
        <v>115</v>
      </c>
      <c r="DX88">
        <f>VLOOKUP(MID(B88,1,5)*1,'InstTyp-2'!E:BQ,14,FALSE)</f>
        <v>0</v>
      </c>
      <c r="DY88">
        <f>VLOOKUP(MID(B88,1,5)*1,'InstTyp-2'!E:BQ,15,FALSE)</f>
        <v>0</v>
      </c>
      <c r="DZ88">
        <f>VLOOKUP(MID(B88,1,5)*1,'InstTyp-2'!E:BQ,16,FALSE)</f>
        <v>0</v>
      </c>
      <c r="EA88">
        <f>VLOOKUP(MID(B88,1,5)*1,'InstTyp-2'!E:BQ,17,FALSE)</f>
        <v>0</v>
      </c>
      <c r="EB88">
        <f>VLOOKUP(MID(B88,1,5)*1,'InstTyp-2'!E:BQ,18,FALSE)</f>
        <v>0</v>
      </c>
      <c r="EC88">
        <f>VLOOKUP(MID(B88,1,5)*1,'InstTyp-2'!E:BQ,19,FALSE)</f>
        <v>0</v>
      </c>
      <c r="ED88">
        <f>VLOOKUP(MID(B88,1,5)*1,'InstTyp-2'!E:BQ,20,FALSE)</f>
        <v>0</v>
      </c>
      <c r="EE88" s="195">
        <f>VLOOKUP(MID(B88,1,5)*1,'Forplejning 2008'!A:C,3,FALSE)</f>
        <v>151114.54</v>
      </c>
      <c r="EF88" t="str">
        <f t="shared" si="4"/>
        <v>35556</v>
      </c>
      <c r="EG88" t="str">
        <f t="shared" si="5"/>
        <v/>
      </c>
      <c r="EH88">
        <f t="shared" si="6"/>
        <v>0</v>
      </c>
      <c r="EI88">
        <f t="shared" si="7"/>
        <v>334</v>
      </c>
      <c r="EJ88" t="e">
        <f>VLOOKUP(B88,Rekruttering!A:F,2,FALSE)</f>
        <v>#N/A</v>
      </c>
      <c r="EK88" t="e">
        <f>VLOOKUP(B88,Rekruttering!A:F,3,FALSE)</f>
        <v>#N/A</v>
      </c>
      <c r="EL88" t="e">
        <f>VLOOKUP(B88,Rekruttering!A:F,4,FALSE)</f>
        <v>#N/A</v>
      </c>
      <c r="EM88" t="e">
        <f>VLOOKUP(B88,Rekruttering!A:F,5,FALSE)</f>
        <v>#N/A</v>
      </c>
      <c r="EN88" t="e">
        <f>VLOOKUP(B88,Rekruttering!A:F,6,FALSE)</f>
        <v>#N/A</v>
      </c>
    </row>
    <row r="89" spans="1:144">
      <c r="A89" s="14" t="str">
        <f>Bisp!Z1</f>
        <v>x</v>
      </c>
      <c r="B89" s="21" t="str">
        <f>Bisp!Z2</f>
        <v>35580_u</v>
      </c>
      <c r="C89" t="str">
        <f>Bisp!Z3</f>
        <v>TKs ungdomsgård</v>
      </c>
      <c r="D89" t="str">
        <f>Bisp!Z4</f>
        <v>Bispebjerg</v>
      </c>
      <c r="E89" t="str">
        <f>Bisp!Z5</f>
        <v>Tuborgvej 185</v>
      </c>
      <c r="F89">
        <f>Bisp!Z6</f>
        <v>2400</v>
      </c>
      <c r="G89" t="str">
        <f>Bisp!Z7</f>
        <v>København NV</v>
      </c>
      <c r="H89">
        <f>Bisp!Z8</f>
        <v>35810243</v>
      </c>
      <c r="I89" t="str">
        <f>Bisp!Z9</f>
        <v>burnehave@tk-ungdomsgaard.dk</v>
      </c>
      <c r="J89" t="str">
        <f>Bisp!Z10</f>
        <v>Søren Pedersen</v>
      </c>
      <c r="K89">
        <f>Bisp!Z11</f>
        <v>38609921</v>
      </c>
      <c r="L89">
        <f>Bisp!Z12</f>
        <v>0</v>
      </c>
      <c r="M89" t="str">
        <f>Bisp!Z13</f>
        <v>35580@buf.kk.dk</v>
      </c>
      <c r="N89" t="str">
        <f>Bisp!Z14</f>
        <v>Børnehave</v>
      </c>
      <c r="O89">
        <f>Bisp!Z15</f>
        <v>0</v>
      </c>
      <c r="P89">
        <f>Bisp!Z16</f>
        <v>0</v>
      </c>
      <c r="Q89">
        <f>Bisp!Z17</f>
        <v>30</v>
      </c>
      <c r="R89">
        <f>Bisp!Z18</f>
        <v>96</v>
      </c>
      <c r="S89">
        <f>Bisp!Z19</f>
        <v>90</v>
      </c>
      <c r="T89">
        <f>Bisp!Z20</f>
        <v>60</v>
      </c>
      <c r="U89">
        <f>Bisp!Z21</f>
        <v>145</v>
      </c>
      <c r="V89">
        <f>Bisp!Z22</f>
        <v>0</v>
      </c>
      <c r="W89">
        <f>Bisp!Z23</f>
        <v>0</v>
      </c>
      <c r="X89">
        <f>Bisp!Z24</f>
        <v>0</v>
      </c>
      <c r="Y89">
        <f>Bisp!Z25</f>
        <v>0</v>
      </c>
      <c r="Z89">
        <f>Bisp!Z26</f>
        <v>0</v>
      </c>
      <c r="AA89">
        <f>Bisp!Z27</f>
        <v>0</v>
      </c>
      <c r="AB89">
        <f>Bisp!Z28</f>
        <v>0</v>
      </c>
      <c r="AC89">
        <f>Bisp!Z29</f>
        <v>0</v>
      </c>
      <c r="AD89">
        <f>Bisp!Z30</f>
        <v>5</v>
      </c>
      <c r="AE89">
        <f>Bisp!Z31</f>
        <v>0</v>
      </c>
      <c r="AF89">
        <f>Bisp!Z32</f>
        <v>0</v>
      </c>
      <c r="AG89">
        <f>Bisp!Z33</f>
        <v>5</v>
      </c>
      <c r="AH89">
        <f>Bisp!Z34</f>
        <v>0</v>
      </c>
      <c r="AI89">
        <f>Bisp!Z35</f>
        <v>0</v>
      </c>
      <c r="AJ89" s="16">
        <f>Bisp!Z36</f>
        <v>28000</v>
      </c>
      <c r="AK89">
        <f>Bisp!Z37</f>
        <v>0</v>
      </c>
      <c r="AL89">
        <f>Bisp!Z38</f>
        <v>0</v>
      </c>
      <c r="AM89">
        <f>Bisp!Z39</f>
        <v>0</v>
      </c>
      <c r="AN89">
        <f>Bisp!Z40</f>
        <v>0</v>
      </c>
      <c r="AO89">
        <f>Bisp!Z41</f>
        <v>0</v>
      </c>
      <c r="AP89">
        <f>Bisp!Z42</f>
        <v>0</v>
      </c>
      <c r="AQ89">
        <f>Bisp!Z43</f>
        <v>0</v>
      </c>
      <c r="AR89">
        <f>Bisp!Z44</f>
        <v>0</v>
      </c>
      <c r="AS89">
        <f>Bisp!Z45</f>
        <v>0</v>
      </c>
      <c r="AT89">
        <f>Bisp!Z46</f>
        <v>0</v>
      </c>
      <c r="AU89">
        <f>Bisp!Z47</f>
        <v>0</v>
      </c>
      <c r="AV89">
        <f>Bisp!Z48</f>
        <v>0</v>
      </c>
      <c r="AW89">
        <f>Bisp!Z49</f>
        <v>0</v>
      </c>
      <c r="AX89">
        <f>Bisp!Z50</f>
        <v>0</v>
      </c>
      <c r="AY89">
        <f>Bisp!Z51</f>
        <v>0</v>
      </c>
      <c r="AZ89">
        <f>Bisp!Z52</f>
        <v>0</v>
      </c>
      <c r="BA89">
        <f>Bisp!Z53</f>
        <v>0</v>
      </c>
      <c r="BB89">
        <f>Bisp!Z54</f>
        <v>0</v>
      </c>
      <c r="BC89">
        <f>Bisp!Z55</f>
        <v>50</v>
      </c>
      <c r="BD89">
        <f>Bisp!Z56</f>
        <v>0</v>
      </c>
      <c r="BE89">
        <f>Bisp!Z57</f>
        <v>1</v>
      </c>
      <c r="BF89" t="str">
        <f>Bisp!Z58</f>
        <v>Nej</v>
      </c>
      <c r="BG89" t="str">
        <f>Bisp!Z59</f>
        <v>Nej</v>
      </c>
      <c r="BH89" t="str">
        <f>Bisp!Z60</f>
        <v>Ja</v>
      </c>
      <c r="BI89">
        <f>Bisp!Z61</f>
        <v>0</v>
      </c>
      <c r="BJ89">
        <f>Bisp!Z62</f>
        <v>0</v>
      </c>
      <c r="BK89">
        <f>Bisp!Z63</f>
        <v>0</v>
      </c>
      <c r="BL89">
        <f>Bisp!Z64</f>
        <v>0</v>
      </c>
      <c r="BM89">
        <f>Bisp!Z65</f>
        <v>0</v>
      </c>
      <c r="BN89">
        <f>Bisp!Z66</f>
        <v>0</v>
      </c>
      <c r="BO89">
        <f>Bisp!Z67</f>
        <v>0</v>
      </c>
      <c r="BP89">
        <f>Bisp!Z68</f>
        <v>0</v>
      </c>
      <c r="BQ89">
        <f>Bisp!Z69</f>
        <v>0</v>
      </c>
      <c r="BR89" t="str">
        <f>Bisp!Z70</f>
        <v>produktionskøkken</v>
      </c>
      <c r="BS89">
        <f>Bisp!Z71</f>
        <v>0</v>
      </c>
      <c r="BT89">
        <f>Bisp!Z72</f>
        <v>0</v>
      </c>
      <c r="BU89">
        <f>Bisp!Z73</f>
        <v>0</v>
      </c>
      <c r="BV89">
        <f>Bisp!Z74</f>
        <v>0</v>
      </c>
      <c r="BW89">
        <f>Bisp!Z75</f>
        <v>0</v>
      </c>
      <c r="BX89">
        <f>Bisp!Z76</f>
        <v>0</v>
      </c>
      <c r="BY89">
        <f>Bisp!Z77</f>
        <v>0</v>
      </c>
      <c r="BZ89">
        <f>Bisp!Z78</f>
        <v>0</v>
      </c>
      <c r="CA89">
        <f>Bisp!Z79</f>
        <v>0</v>
      </c>
      <c r="CB89">
        <f>Bisp!Z80</f>
        <v>0</v>
      </c>
      <c r="CC89">
        <f>Bisp!Z81</f>
        <v>0</v>
      </c>
      <c r="CD89">
        <f>Bisp!Z82</f>
        <v>0</v>
      </c>
      <c r="CE89">
        <f>Bisp!Z83</f>
        <v>0</v>
      </c>
      <c r="CF89">
        <f>Bisp!Z84</f>
        <v>0</v>
      </c>
      <c r="CG89" t="str">
        <f>Bisp!Z85</f>
        <v>Lone Voss</v>
      </c>
      <c r="CH89" s="18">
        <f>Bisp!Z86</f>
        <v>0</v>
      </c>
      <c r="CI89">
        <f>Bisp!Z87</f>
        <v>0</v>
      </c>
      <c r="CJ89">
        <f>Bisp!Z88</f>
        <v>1</v>
      </c>
      <c r="CK89">
        <f>Bisp!Z89</f>
        <v>0</v>
      </c>
      <c r="CL89">
        <f>Bisp!Z90</f>
        <v>4</v>
      </c>
      <c r="CM89">
        <f>Bisp!Z91</f>
        <v>1</v>
      </c>
      <c r="CN89">
        <f>Bisp!Z92</f>
        <v>0</v>
      </c>
      <c r="CO89">
        <f>Bisp!Z93</f>
        <v>0</v>
      </c>
      <c r="CP89">
        <f>Bisp!Z94</f>
        <v>0</v>
      </c>
      <c r="CQ89">
        <f>Bisp!Z95</f>
        <v>0</v>
      </c>
      <c r="CR89">
        <f>Bisp!Z96</f>
        <v>0</v>
      </c>
      <c r="CS89">
        <f>Bisp!Z97</f>
        <v>1</v>
      </c>
      <c r="CT89">
        <f>Bisp!Z98</f>
        <v>0</v>
      </c>
      <c r="CU89">
        <f>Bisp!Z99</f>
        <v>0</v>
      </c>
      <c r="CV89">
        <f>Bisp!Z100</f>
        <v>0</v>
      </c>
      <c r="CW89">
        <f>Bisp!Z101</f>
        <v>0</v>
      </c>
      <c r="CX89">
        <f>Bisp!Z102</f>
        <v>1</v>
      </c>
      <c r="CY89">
        <f>Bisp!Z103</f>
        <v>0</v>
      </c>
      <c r="CZ89">
        <f>Bisp!Z104</f>
        <v>0</v>
      </c>
      <c r="DA89">
        <f>Bisp!Z105</f>
        <v>0</v>
      </c>
      <c r="DB89">
        <f>Bisp!Z106</f>
        <v>1</v>
      </c>
      <c r="DC89">
        <f>Bisp!Z107</f>
        <v>20</v>
      </c>
      <c r="DD89" t="str">
        <f>Bisp!Z108</f>
        <v>Miele</v>
      </c>
      <c r="DE89">
        <f>Bisp!Z109</f>
        <v>2</v>
      </c>
      <c r="DF89" t="str">
        <f>Bisp!Z110</f>
        <v>Nej</v>
      </c>
      <c r="DG89">
        <f>Bisp!Z111</f>
        <v>0</v>
      </c>
      <c r="DH89" t="str">
        <f>Bisp!Z112</f>
        <v>Ja</v>
      </c>
      <c r="DI89" t="str">
        <f>Bisp!Z113</f>
        <v>Nej</v>
      </c>
      <c r="DJ89" t="str">
        <f>Bisp!Z114</f>
        <v>Nej</v>
      </c>
      <c r="DK89">
        <f>Bisp!Z115</f>
        <v>1</v>
      </c>
      <c r="DL89" t="str">
        <f>Bisp!Z116</f>
        <v>Ingen plads</v>
      </c>
      <c r="DM89">
        <f>Bisp!Z117</f>
        <v>0</v>
      </c>
      <c r="DN89">
        <f>Bisp!Z118</f>
        <v>0</v>
      </c>
      <c r="DO89" s="14" t="str">
        <f>VLOOKUP(MID(B89,1,5)*1,InstTyp!A:B,2,FALSE)</f>
        <v xml:space="preserve">Integrerede </v>
      </c>
      <c r="DP89" s="14" t="str">
        <f>VLOOKUP(MID(B89,1,5)*1,InstTyp!A:C,3,FALSE)</f>
        <v>Bispebjerg</v>
      </c>
      <c r="DQ89">
        <f>VLOOKUP(MID(B89,1,5)*1,'InstTyp-2'!E:BQ,7,FALSE)</f>
        <v>0</v>
      </c>
      <c r="DR89">
        <f>VLOOKUP(MID(B89,1,5)*1,'InstTyp-2'!E:BQ,8,FALSE)</f>
        <v>0</v>
      </c>
      <c r="DS89">
        <f>VLOOKUP(MID(B89,1,5)*1,'InstTyp-2'!E:BQ,9,FALSE)</f>
        <v>30</v>
      </c>
      <c r="DT89">
        <f>VLOOKUP(MID(B89,1,5)*1,'InstTyp-2'!E:BQ,10,FALSE)</f>
        <v>96</v>
      </c>
      <c r="DU89">
        <f>VLOOKUP(MID(B89,1,5)*1,'InstTyp-2'!E:BQ,11,FALSE)</f>
        <v>90</v>
      </c>
      <c r="DV89">
        <f>VLOOKUP(MID(B89,1,5)*1,'InstTyp-2'!E:BQ,12,FALSE)</f>
        <v>60</v>
      </c>
      <c r="DW89">
        <f>VLOOKUP(MID(B89,1,5)*1,'InstTyp-2'!E:BQ,13,FALSE)</f>
        <v>145</v>
      </c>
      <c r="DX89">
        <f>VLOOKUP(MID(B89,1,5)*1,'InstTyp-2'!E:BQ,14,FALSE)</f>
        <v>0</v>
      </c>
      <c r="DY89">
        <f>VLOOKUP(MID(B89,1,5)*1,'InstTyp-2'!E:BQ,15,FALSE)</f>
        <v>0</v>
      </c>
      <c r="DZ89">
        <f>VLOOKUP(MID(B89,1,5)*1,'InstTyp-2'!E:BQ,16,FALSE)</f>
        <v>0</v>
      </c>
      <c r="EA89">
        <f>VLOOKUP(MID(B89,1,5)*1,'InstTyp-2'!E:BQ,17,FALSE)</f>
        <v>0</v>
      </c>
      <c r="EB89">
        <f>VLOOKUP(MID(B89,1,5)*1,'InstTyp-2'!E:BQ,18,FALSE)</f>
        <v>0</v>
      </c>
      <c r="EC89">
        <f>VLOOKUP(MID(B89,1,5)*1,'InstTyp-2'!E:BQ,19,FALSE)</f>
        <v>0</v>
      </c>
      <c r="ED89">
        <f>VLOOKUP(MID(B89,1,5)*1,'InstTyp-2'!E:BQ,20,FALSE)</f>
        <v>0</v>
      </c>
      <c r="EE89" s="195">
        <f>VLOOKUP(MID(B89,1,5)*1,'Forplejning 2008'!A:C,3,FALSE)</f>
        <v>97659.49</v>
      </c>
      <c r="EF89" t="str">
        <f t="shared" si="4"/>
        <v>35580</v>
      </c>
      <c r="EG89" t="str">
        <f t="shared" si="5"/>
        <v>u</v>
      </c>
      <c r="EH89">
        <f t="shared" si="6"/>
        <v>0</v>
      </c>
      <c r="EI89">
        <f t="shared" si="7"/>
        <v>391</v>
      </c>
      <c r="EJ89" t="e">
        <f>VLOOKUP(B89,Rekruttering!A:F,2,FALSE)</f>
        <v>#N/A</v>
      </c>
      <c r="EK89" t="e">
        <f>VLOOKUP(B89,Rekruttering!A:F,3,FALSE)</f>
        <v>#N/A</v>
      </c>
      <c r="EL89" t="e">
        <f>VLOOKUP(B89,Rekruttering!A:F,4,FALSE)</f>
        <v>#N/A</v>
      </c>
      <c r="EM89" t="e">
        <f>VLOOKUP(B89,Rekruttering!A:F,5,FALSE)</f>
        <v>#N/A</v>
      </c>
      <c r="EN89" t="e">
        <f>VLOOKUP(B89,Rekruttering!A:F,6,FALSE)</f>
        <v>#N/A</v>
      </c>
    </row>
    <row r="90" spans="1:144">
      <c r="A90" s="14" t="str">
        <f>Bisp!AM1</f>
        <v>x</v>
      </c>
      <c r="B90" s="21">
        <f>Bisp!AM2</f>
        <v>37495</v>
      </c>
      <c r="C90" t="str">
        <f>Bisp!AM3</f>
        <v>Borup</v>
      </c>
      <c r="D90" t="str">
        <f>Bisp!AM4</f>
        <v>Bispebjerg</v>
      </c>
      <c r="E90" t="str">
        <f>Bisp!AM5</f>
        <v>Borups Allé 261</v>
      </c>
      <c r="F90">
        <f>Bisp!AM6</f>
        <v>2400</v>
      </c>
      <c r="G90" t="str">
        <f>Bisp!AM7</f>
        <v>København NV</v>
      </c>
      <c r="H90">
        <f>Bisp!AM8</f>
        <v>0</v>
      </c>
      <c r="I90" t="str">
        <f>Bisp!AM9</f>
        <v>mail@borup.kk.dk</v>
      </c>
      <c r="J90" t="str">
        <f>Bisp!AM10</f>
        <v>Ernst Westermann</v>
      </c>
      <c r="K90">
        <f>Bisp!AM11</f>
        <v>38341976</v>
      </c>
      <c r="L90">
        <f>Bisp!AM12</f>
        <v>38341172</v>
      </c>
      <c r="M90" t="str">
        <f>Bisp!AM13</f>
        <v>37495@buf.kk.dk</v>
      </c>
      <c r="N90" t="str">
        <f>Bisp!AM14</f>
        <v>Børnehave</v>
      </c>
      <c r="O90">
        <f>Bisp!AM15</f>
        <v>0</v>
      </c>
      <c r="P90">
        <f>Bisp!AM16</f>
        <v>0</v>
      </c>
      <c r="Q90">
        <f>Bisp!AM17</f>
        <v>22</v>
      </c>
      <c r="R90">
        <f>Bisp!AM18</f>
        <v>44</v>
      </c>
      <c r="S90">
        <f>Bisp!AM19</f>
        <v>66</v>
      </c>
      <c r="T90">
        <f>Bisp!AM20</f>
        <v>44</v>
      </c>
      <c r="U90">
        <f>Bisp!AM21</f>
        <v>90</v>
      </c>
      <c r="V90" t="str">
        <f>Bisp!AM22</f>
        <v>Nej</v>
      </c>
      <c r="W90">
        <f>Bisp!AM23</f>
        <v>0</v>
      </c>
      <c r="X90">
        <f>Bisp!AM24</f>
        <v>0</v>
      </c>
      <c r="Y90">
        <f>Bisp!AM25</f>
        <v>0</v>
      </c>
      <c r="Z90">
        <f>Bisp!AM26</f>
        <v>0</v>
      </c>
      <c r="AA90">
        <f>Bisp!AM27</f>
        <v>0</v>
      </c>
      <c r="AB90">
        <f>Bisp!AM28</f>
        <v>0</v>
      </c>
      <c r="AC90">
        <f>Bisp!AM29</f>
        <v>0</v>
      </c>
      <c r="AD90">
        <f>Bisp!AM30</f>
        <v>5</v>
      </c>
      <c r="AE90">
        <f>Bisp!AM31</f>
        <v>0</v>
      </c>
      <c r="AF90">
        <f>Bisp!AM32</f>
        <v>0</v>
      </c>
      <c r="AG90">
        <f>Bisp!AM33</f>
        <v>5</v>
      </c>
      <c r="AH90">
        <f>Bisp!AM34</f>
        <v>0</v>
      </c>
      <c r="AI90">
        <f>Bisp!AM35</f>
        <v>0</v>
      </c>
      <c r="AJ90">
        <f>Bisp!AM36</f>
        <v>45000</v>
      </c>
      <c r="AK90">
        <f>Bisp!AM37</f>
        <v>0</v>
      </c>
      <c r="AL90">
        <f>Bisp!AM38</f>
        <v>0</v>
      </c>
      <c r="AM90" t="str">
        <f>Bisp!AM39</f>
        <v>Ja</v>
      </c>
      <c r="AN90">
        <f>Bisp!AM40</f>
        <v>0</v>
      </c>
      <c r="AO90">
        <f>Bisp!AM41</f>
        <v>0</v>
      </c>
      <c r="AP90">
        <f>Bisp!AM42</f>
        <v>0</v>
      </c>
      <c r="AQ90">
        <f>Bisp!AM43</f>
        <v>0</v>
      </c>
      <c r="AR90">
        <f>Bisp!AM44</f>
        <v>0</v>
      </c>
      <c r="AS90">
        <f>Bisp!AM45</f>
        <v>0</v>
      </c>
      <c r="AT90">
        <f>Bisp!AM46</f>
        <v>0</v>
      </c>
      <c r="AU90">
        <f>Bisp!AM47</f>
        <v>0</v>
      </c>
      <c r="AV90">
        <f>Bisp!AM48</f>
        <v>0</v>
      </c>
      <c r="AW90">
        <f>Bisp!AM49</f>
        <v>0</v>
      </c>
      <c r="AX90">
        <f>Bisp!AM50</f>
        <v>0</v>
      </c>
      <c r="AY90">
        <f>Bisp!AM51</f>
        <v>0</v>
      </c>
      <c r="AZ90">
        <f>Bisp!AM52</f>
        <v>0</v>
      </c>
      <c r="BA90">
        <f>Bisp!AM53</f>
        <v>0</v>
      </c>
      <c r="BB90">
        <f>Bisp!AM54</f>
        <v>0</v>
      </c>
      <c r="BC90">
        <f>Bisp!AM55</f>
        <v>60</v>
      </c>
      <c r="BD90">
        <f>Bisp!AM56</f>
        <v>0</v>
      </c>
      <c r="BE90">
        <f>Bisp!AM57</f>
        <v>2</v>
      </c>
      <c r="BF90" t="str">
        <f>Bisp!AM58</f>
        <v>Ja</v>
      </c>
      <c r="BG90" t="str">
        <f>Bisp!AM59</f>
        <v>Nej</v>
      </c>
      <c r="BH90" t="str">
        <f>Bisp!AM60</f>
        <v>Nej</v>
      </c>
      <c r="BI90" t="str">
        <f>Bisp!AM61</f>
        <v>Ja</v>
      </c>
      <c r="BJ90">
        <f>Bisp!AM62</f>
        <v>0</v>
      </c>
      <c r="BK90" t="str">
        <f>Bisp!AM63</f>
        <v>Ja</v>
      </c>
      <c r="BL90" t="str">
        <f>Bisp!AM64</f>
        <v>delte meninger</v>
      </c>
      <c r="BM90" t="str">
        <f>Bisp!AM65</f>
        <v>Ja</v>
      </c>
      <c r="BN90">
        <f>Bisp!AM66</f>
        <v>0</v>
      </c>
      <c r="BO90" t="str">
        <f>Bisp!AM67</f>
        <v>Nej</v>
      </c>
      <c r="BP90" t="str">
        <f>Bisp!AM68</f>
        <v>Vil gerne have hjælp</v>
      </c>
      <c r="BQ90">
        <f>Bisp!AM69</f>
        <v>0</v>
      </c>
      <c r="BR90" t="str">
        <f>Bisp!AM70</f>
        <v>produktionskøkken</v>
      </c>
      <c r="BS90" t="str">
        <f>Bisp!AM71</f>
        <v>Nej</v>
      </c>
      <c r="BT90" t="str">
        <f>Bisp!AM72</f>
        <v>Mindre</v>
      </c>
      <c r="BU90">
        <f>Bisp!AM73</f>
        <v>0</v>
      </c>
      <c r="BV90">
        <f>Bisp!AM74</f>
        <v>0</v>
      </c>
      <c r="BW90" t="str">
        <f>Bisp!AM75</f>
        <v>Ny bordplade ved den ene vask. Ny fuge ved en anden bordplade. Er i tvivl om lofterne kan godkendes af fødevarekontrollen. Opvaskemaskinen kører på sidste vers.</v>
      </c>
      <c r="BX90">
        <f>Bisp!AM76</f>
        <v>0</v>
      </c>
      <c r="BY90">
        <f>Bisp!AM77</f>
        <v>0</v>
      </c>
      <c r="BZ90">
        <f>Bisp!AM78</f>
        <v>0</v>
      </c>
      <c r="CA90">
        <f>Bisp!AM79</f>
        <v>0</v>
      </c>
      <c r="CB90">
        <f>Bisp!AM80</f>
        <v>0</v>
      </c>
      <c r="CC90">
        <f>Bisp!AM81</f>
        <v>0</v>
      </c>
      <c r="CD90">
        <f>Bisp!AM82</f>
        <v>0</v>
      </c>
      <c r="CE90">
        <f>Bisp!AM83</f>
        <v>0</v>
      </c>
      <c r="CF90" t="str">
        <f>Bisp!AM84</f>
        <v>Stort og flot rum der burde disponeres mere hensigtsmæssigt</v>
      </c>
      <c r="CG90" t="str">
        <f>Bisp!AM85</f>
        <v>Mariah</v>
      </c>
      <c r="CH90" s="18">
        <f>Bisp!AM86</f>
        <v>39876</v>
      </c>
      <c r="CI90">
        <f>Bisp!AM87</f>
        <v>0</v>
      </c>
      <c r="CJ90">
        <f>Bisp!AM88</f>
        <v>0</v>
      </c>
      <c r="CK90">
        <f>Bisp!AM89</f>
        <v>1</v>
      </c>
      <c r="CL90">
        <f>Bisp!AM90</f>
        <v>4</v>
      </c>
      <c r="CM90">
        <f>Bisp!AM91</f>
        <v>0</v>
      </c>
      <c r="CN90">
        <f>Bisp!AM92</f>
        <v>0</v>
      </c>
      <c r="CO90">
        <f>Bisp!AM93</f>
        <v>2</v>
      </c>
      <c r="CP90">
        <f>Bisp!AM94</f>
        <v>0</v>
      </c>
      <c r="CQ90">
        <f>Bisp!AM95</f>
        <v>0</v>
      </c>
      <c r="CR90">
        <f>Bisp!AM96</f>
        <v>0</v>
      </c>
      <c r="CS90">
        <f>Bisp!AM97</f>
        <v>2</v>
      </c>
      <c r="CT90">
        <f>Bisp!AM98</f>
        <v>0</v>
      </c>
      <c r="CU90">
        <f>Bisp!AM99</f>
        <v>0</v>
      </c>
      <c r="CV90">
        <f>Bisp!AM100</f>
        <v>0</v>
      </c>
      <c r="CW90">
        <f>Bisp!AM101</f>
        <v>0</v>
      </c>
      <c r="CX90">
        <f>Bisp!AM102</f>
        <v>0</v>
      </c>
      <c r="CY90">
        <f>Bisp!AM103</f>
        <v>1</v>
      </c>
      <c r="CZ90">
        <f>Bisp!AM104</f>
        <v>0</v>
      </c>
      <c r="DA90">
        <f>Bisp!AM105</f>
        <v>0</v>
      </c>
      <c r="DB90">
        <f>Bisp!AM106</f>
        <v>1</v>
      </c>
      <c r="DC90">
        <f>Bisp!AM107</f>
        <v>25</v>
      </c>
      <c r="DD90" t="str">
        <f>Bisp!AM108</f>
        <v>Miele</v>
      </c>
      <c r="DE90">
        <f>Bisp!AM109</f>
        <v>4</v>
      </c>
      <c r="DF90" t="str">
        <f>Bisp!AM110</f>
        <v>Nej</v>
      </c>
      <c r="DG90">
        <f>Bisp!AM111</f>
        <v>0</v>
      </c>
      <c r="DH90">
        <f>Bisp!AM112</f>
        <v>0</v>
      </c>
      <c r="DI90" t="str">
        <f>Bisp!AM113</f>
        <v>Ja</v>
      </c>
      <c r="DJ90" t="str">
        <f>Bisp!AM114</f>
        <v>Nej</v>
      </c>
      <c r="DK90">
        <f>Bisp!AM115</f>
        <v>2</v>
      </c>
      <c r="DL90" t="str">
        <f>Bisp!AM116</f>
        <v>God plads</v>
      </c>
      <c r="DM90" t="str">
        <f>Bisp!AM117</f>
        <v>Bordpladerne skal gøres hygiejnemæssigt forsvarlige. Er i tvivl om loftet kan godkendes (støjdæmpende gipsplader med små huller).</v>
      </c>
      <c r="DN90">
        <f>Bisp!AM118</f>
        <v>0</v>
      </c>
      <c r="DO90" s="14" t="str">
        <f>VLOOKUP(MID(B90,1,5)*1,InstTyp!A:B,2,FALSE)</f>
        <v xml:space="preserve">Integrerede </v>
      </c>
      <c r="DP90" s="14" t="str">
        <f>VLOOKUP(MID(B90,1,5)*1,InstTyp!A:C,3,FALSE)</f>
        <v>Bispebjerg</v>
      </c>
      <c r="DQ90">
        <f>VLOOKUP(MID(B90,1,5)*1,'InstTyp-2'!E:BQ,7,FALSE)</f>
        <v>0</v>
      </c>
      <c r="DR90">
        <f>VLOOKUP(MID(B90,1,5)*1,'InstTyp-2'!E:BQ,8,FALSE)</f>
        <v>0</v>
      </c>
      <c r="DS90">
        <f>VLOOKUP(MID(B90,1,5)*1,'InstTyp-2'!E:BQ,9,FALSE)</f>
        <v>22</v>
      </c>
      <c r="DT90">
        <f>VLOOKUP(MID(B90,1,5)*1,'InstTyp-2'!E:BQ,10,FALSE)</f>
        <v>44</v>
      </c>
      <c r="DU90">
        <f>VLOOKUP(MID(B90,1,5)*1,'InstTyp-2'!E:BQ,11,FALSE)</f>
        <v>66</v>
      </c>
      <c r="DV90">
        <f>VLOOKUP(MID(B90,1,5)*1,'InstTyp-2'!E:BQ,12,FALSE)</f>
        <v>44</v>
      </c>
      <c r="DW90">
        <f>VLOOKUP(MID(B90,1,5)*1,'InstTyp-2'!E:BQ,13,FALSE)</f>
        <v>90</v>
      </c>
      <c r="DX90">
        <f>VLOOKUP(MID(B90,1,5)*1,'InstTyp-2'!E:BQ,14,FALSE)</f>
        <v>0</v>
      </c>
      <c r="DY90">
        <f>VLOOKUP(MID(B90,1,5)*1,'InstTyp-2'!E:BQ,15,FALSE)</f>
        <v>0</v>
      </c>
      <c r="DZ90">
        <f>VLOOKUP(MID(B90,1,5)*1,'InstTyp-2'!E:BQ,16,FALSE)</f>
        <v>0</v>
      </c>
      <c r="EA90">
        <f>VLOOKUP(MID(B90,1,5)*1,'InstTyp-2'!E:BQ,17,FALSE)</f>
        <v>0</v>
      </c>
      <c r="EB90">
        <f>VLOOKUP(MID(B90,1,5)*1,'InstTyp-2'!E:BQ,18,FALSE)</f>
        <v>0</v>
      </c>
      <c r="EC90">
        <f>VLOOKUP(MID(B90,1,5)*1,'InstTyp-2'!E:BQ,19,FALSE)</f>
        <v>0</v>
      </c>
      <c r="ED90">
        <f>VLOOKUP(MID(B90,1,5)*1,'InstTyp-2'!E:BQ,20,FALSE)</f>
        <v>0</v>
      </c>
      <c r="EE90" s="195">
        <f>VLOOKUP(MID(B90,1,5)*1,'Forplejning 2008'!A:C,3,FALSE)</f>
        <v>44883.47</v>
      </c>
      <c r="EF90" t="str">
        <f t="shared" si="4"/>
        <v>37495</v>
      </c>
      <c r="EG90" t="str">
        <f t="shared" si="5"/>
        <v/>
      </c>
      <c r="EH90">
        <f t="shared" si="6"/>
        <v>0</v>
      </c>
      <c r="EI90">
        <f t="shared" si="7"/>
        <v>244</v>
      </c>
      <c r="EJ90" t="str">
        <f>VLOOKUP(B90,Rekruttering!A:F,2,FALSE)</f>
        <v>Ja</v>
      </c>
      <c r="EK90">
        <f>VLOOKUP(B90,Rekruttering!A:F,3,FALSE)</f>
        <v>20</v>
      </c>
      <c r="EL90" t="str">
        <f>VLOOKUP(B90,Rekruttering!A:F,4,FALSE)</f>
        <v>Ja</v>
      </c>
      <c r="EM90">
        <f>VLOOKUP(B90,Rekruttering!A:F,5,FALSE)</f>
        <v>0</v>
      </c>
      <c r="EN90" t="str">
        <f>VLOOKUP(B90,Rekruttering!A:F,6,FALSE)</f>
        <v>Nej</v>
      </c>
    </row>
    <row r="91" spans="1:144">
      <c r="A91" s="14" t="str">
        <f>Bisp!AO1</f>
        <v>x</v>
      </c>
      <c r="B91" s="21">
        <f>Bisp!AO2</f>
        <v>37530</v>
      </c>
      <c r="C91" t="str">
        <f>Bisp!AO3</f>
        <v>Dragen</v>
      </c>
      <c r="D91" t="str">
        <f>Bisp!AO4</f>
        <v>Bispebjerg</v>
      </c>
      <c r="E91" t="str">
        <f>Bisp!AO5</f>
        <v>Rymarksvej 11</v>
      </c>
      <c r="F91">
        <f>Bisp!AO6</f>
        <v>2900</v>
      </c>
      <c r="G91" t="str">
        <f>Bisp!AO7</f>
        <v>Hellerup</v>
      </c>
      <c r="H91" t="str">
        <f>Bisp!AO8</f>
        <v>39 20 65 38</v>
      </c>
      <c r="I91" t="str">
        <f>Bisp!AO9</f>
        <v>37530@buf.kk.dk</v>
      </c>
      <c r="J91" t="str">
        <f>Bisp!AO10</f>
        <v>GRY BARNHOLDT</v>
      </c>
      <c r="K91">
        <f>Bisp!AO11</f>
        <v>33242107</v>
      </c>
      <c r="L91">
        <f>Bisp!AO12</f>
        <v>0</v>
      </c>
      <c r="M91" t="str">
        <f>Bisp!AO13</f>
        <v>37530@buf.kk.dk</v>
      </c>
      <c r="N91" t="str">
        <f>Bisp!AO14</f>
        <v>Børnehave</v>
      </c>
      <c r="O91">
        <f>Bisp!AO15</f>
        <v>0</v>
      </c>
      <c r="P91">
        <f>Bisp!AO16</f>
        <v>0</v>
      </c>
      <c r="Q91">
        <f>Bisp!AO17</f>
        <v>25</v>
      </c>
      <c r="R91">
        <f>Bisp!AO18</f>
        <v>45</v>
      </c>
      <c r="S91">
        <f>Bisp!AO19</f>
        <v>0</v>
      </c>
      <c r="T91">
        <f>Bisp!AO20</f>
        <v>0</v>
      </c>
      <c r="U91">
        <f>Bisp!AO21</f>
        <v>0</v>
      </c>
      <c r="V91" t="str">
        <f>Bisp!AO22</f>
        <v>Nej</v>
      </c>
      <c r="W91">
        <f>Bisp!AO23</f>
        <v>0</v>
      </c>
      <c r="X91">
        <f>Bisp!AO24</f>
        <v>0</v>
      </c>
      <c r="Y91">
        <f>Bisp!AO25</f>
        <v>0</v>
      </c>
      <c r="Z91">
        <f>Bisp!AO26</f>
        <v>0</v>
      </c>
      <c r="AA91">
        <f>Bisp!AO27</f>
        <v>0</v>
      </c>
      <c r="AB91">
        <f>Bisp!AO28</f>
        <v>0</v>
      </c>
      <c r="AC91">
        <f>Bisp!AO29</f>
        <v>0</v>
      </c>
      <c r="AD91">
        <f>Bisp!AO30</f>
        <v>5</v>
      </c>
      <c r="AE91">
        <f>Bisp!AO31</f>
        <v>0</v>
      </c>
      <c r="AF91">
        <f>Bisp!AO32</f>
        <v>0</v>
      </c>
      <c r="AG91">
        <f>Bisp!AO33</f>
        <v>5</v>
      </c>
      <c r="AH91">
        <f>Bisp!AO34</f>
        <v>0</v>
      </c>
      <c r="AI91">
        <f>Bisp!AO35</f>
        <v>0</v>
      </c>
      <c r="AJ91">
        <f>Bisp!AO36</f>
        <v>70000</v>
      </c>
      <c r="AK91">
        <f>Bisp!AO37</f>
        <v>0</v>
      </c>
      <c r="AL91">
        <f>Bisp!AO38</f>
        <v>0</v>
      </c>
      <c r="AM91">
        <f>Bisp!AO39</f>
        <v>0</v>
      </c>
      <c r="AN91">
        <f>Bisp!AO40</f>
        <v>0</v>
      </c>
      <c r="AO91">
        <f>Bisp!AO41</f>
        <v>0</v>
      </c>
      <c r="AP91">
        <f>Bisp!AO42</f>
        <v>0</v>
      </c>
      <c r="AQ91">
        <f>Bisp!AO43</f>
        <v>0</v>
      </c>
      <c r="AR91">
        <f>Bisp!AO44</f>
        <v>0</v>
      </c>
      <c r="AS91">
        <f>Bisp!AO45</f>
        <v>0</v>
      </c>
      <c r="AT91">
        <f>Bisp!AO46</f>
        <v>0</v>
      </c>
      <c r="AU91">
        <f>Bisp!AO47</f>
        <v>0</v>
      </c>
      <c r="AV91">
        <f>Bisp!AO48</f>
        <v>0</v>
      </c>
      <c r="AW91">
        <f>Bisp!AO49</f>
        <v>0</v>
      </c>
      <c r="AX91">
        <f>Bisp!AO50</f>
        <v>0</v>
      </c>
      <c r="AY91">
        <f>Bisp!AO51</f>
        <v>0</v>
      </c>
      <c r="AZ91">
        <f>Bisp!AO52</f>
        <v>0</v>
      </c>
      <c r="BA91">
        <f>Bisp!AO53</f>
        <v>0</v>
      </c>
      <c r="BB91">
        <f>Bisp!AO54</f>
        <v>0</v>
      </c>
      <c r="BC91">
        <f>Bisp!AO55</f>
        <v>75</v>
      </c>
      <c r="BD91">
        <f>Bisp!AO56</f>
        <v>0</v>
      </c>
      <c r="BE91">
        <f>Bisp!AO57</f>
        <v>1</v>
      </c>
      <c r="BF91" t="str">
        <f>Bisp!AO58</f>
        <v>Ja</v>
      </c>
      <c r="BG91" t="str">
        <f>Bisp!AO59</f>
        <v>Nej</v>
      </c>
      <c r="BH91">
        <f>Bisp!AO60</f>
        <v>0</v>
      </c>
      <c r="BI91" t="str">
        <f>Bisp!AO61</f>
        <v>Ja</v>
      </c>
      <c r="BJ91" t="str">
        <f>Bisp!AO62</f>
        <v>Vil meget gerne selv</v>
      </c>
      <c r="BK91" t="str">
        <f>Bisp!AO63</f>
        <v>Ja</v>
      </c>
      <c r="BL91">
        <f>Bisp!AO64</f>
        <v>0</v>
      </c>
      <c r="BM91" t="str">
        <f>Bisp!AO65</f>
        <v>Ja</v>
      </c>
      <c r="BN91">
        <f>Bisp!AO66</f>
        <v>0</v>
      </c>
      <c r="BO91">
        <f>Bisp!AO67</f>
        <v>0</v>
      </c>
      <c r="BP91" t="str">
        <f>Bisp!AO68</f>
        <v>Vil meget gerne have hjælp til rekrutering, hvis det bliver aktuelt.</v>
      </c>
      <c r="BQ91">
        <f>Bisp!AO69</f>
        <v>0</v>
      </c>
      <c r="BR91" t="str">
        <f>Bisp!AO70</f>
        <v>produktionskøkken</v>
      </c>
      <c r="BS91" t="str">
        <f>Bisp!AO71</f>
        <v>Ja</v>
      </c>
      <c r="BT91" t="str">
        <f>Bisp!AO72</f>
        <v>Mindre</v>
      </c>
      <c r="BU91" t="str">
        <f>Bisp!AO73</f>
        <v>Mindre</v>
      </c>
      <c r="BV91" t="str">
        <f>Bisp!AO74</f>
        <v>Ja</v>
      </c>
      <c r="BW91" t="str">
        <f>Bisp!AO75</f>
        <v>Køleskabe. Trænger til en omgang maling. Der skal nye køkkenelementer på lang sigt men køkkenet kan bruges.</v>
      </c>
      <c r="BX91">
        <f>Bisp!AO76</f>
        <v>0</v>
      </c>
      <c r="BY91">
        <f>Bisp!AO77</f>
        <v>0</v>
      </c>
      <c r="BZ91">
        <f>Bisp!AO78</f>
        <v>0</v>
      </c>
      <c r="CA91">
        <f>Bisp!AO79</f>
        <v>0</v>
      </c>
      <c r="CB91">
        <f>Bisp!AO80</f>
        <v>0</v>
      </c>
      <c r="CC91">
        <f>Bisp!AO81</f>
        <v>0</v>
      </c>
      <c r="CD91">
        <f>Bisp!AO82</f>
        <v>0</v>
      </c>
      <c r="CE91">
        <f>Bisp!AO83</f>
        <v>0</v>
      </c>
      <c r="CF91">
        <f>Bisp!AO84</f>
        <v>0</v>
      </c>
      <c r="CG91" t="str">
        <f>Bisp!AO85</f>
        <v>Cathrine Jerrik/Sine</v>
      </c>
      <c r="CH91" s="18" t="str">
        <f>Bisp!AO86</f>
        <v>17/2 2009</v>
      </c>
      <c r="CI91">
        <f>Bisp!AO87</f>
        <v>0</v>
      </c>
      <c r="CJ91">
        <f>Bisp!AO88</f>
        <v>1</v>
      </c>
      <c r="CK91">
        <f>Bisp!AO89</f>
        <v>0</v>
      </c>
      <c r="CL91">
        <f>Bisp!AO90</f>
        <v>0</v>
      </c>
      <c r="CM91">
        <f>Bisp!AO91</f>
        <v>0</v>
      </c>
      <c r="CN91">
        <f>Bisp!AO92</f>
        <v>1</v>
      </c>
      <c r="CO91">
        <f>Bisp!AO93</f>
        <v>0</v>
      </c>
      <c r="CP91">
        <f>Bisp!AO94</f>
        <v>0</v>
      </c>
      <c r="CQ91">
        <f>Bisp!AO95</f>
        <v>0</v>
      </c>
      <c r="CR91">
        <f>Bisp!AO96</f>
        <v>1</v>
      </c>
      <c r="CS91">
        <f>Bisp!AO97</f>
        <v>1</v>
      </c>
      <c r="CT91">
        <f>Bisp!AO98</f>
        <v>0</v>
      </c>
      <c r="CU91">
        <f>Bisp!AO99</f>
        <v>0</v>
      </c>
      <c r="CV91">
        <f>Bisp!AO100</f>
        <v>0</v>
      </c>
      <c r="CW91">
        <f>Bisp!AO101</f>
        <v>0</v>
      </c>
      <c r="CX91">
        <f>Bisp!AO102</f>
        <v>0</v>
      </c>
      <c r="CY91">
        <f>Bisp!AO103</f>
        <v>0</v>
      </c>
      <c r="CZ91">
        <f>Bisp!AO104</f>
        <v>0</v>
      </c>
      <c r="DA91">
        <f>Bisp!AO105</f>
        <v>1</v>
      </c>
      <c r="DB91">
        <f>Bisp!AO106</f>
        <v>0</v>
      </c>
      <c r="DC91">
        <f>Bisp!AO107</f>
        <v>30</v>
      </c>
      <c r="DD91" t="str">
        <f>Bisp!AO108</f>
        <v>Miele</v>
      </c>
      <c r="DE91">
        <f>Bisp!AO109</f>
        <v>0</v>
      </c>
      <c r="DF91">
        <f>Bisp!AO110</f>
        <v>0</v>
      </c>
      <c r="DG91">
        <f>Bisp!AO111</f>
        <v>0</v>
      </c>
      <c r="DH91">
        <f>Bisp!AO112</f>
        <v>0</v>
      </c>
      <c r="DI91">
        <f>Bisp!AO113</f>
        <v>0</v>
      </c>
      <c r="DJ91">
        <f>Bisp!AO114</f>
        <v>0</v>
      </c>
      <c r="DK91">
        <f>Bisp!AO115</f>
        <v>3</v>
      </c>
      <c r="DL91" t="str">
        <f>Bisp!AO116</f>
        <v>Begrænset</v>
      </c>
      <c r="DM91" t="str">
        <f>Bisp!AO117</f>
        <v>Stort køkken der nok trænger til en renovering + maling.</v>
      </c>
      <c r="DN91">
        <f>Bisp!AO118</f>
        <v>0</v>
      </c>
      <c r="DO91" s="14" t="str">
        <f>VLOOKUP(MID(B91,1,5)*1,InstTyp!A:B,2,FALSE)</f>
        <v xml:space="preserve">Integrerede </v>
      </c>
      <c r="DP91" s="14" t="str">
        <f>VLOOKUP(MID(B91,1,5)*1,InstTyp!A:C,3,FALSE)</f>
        <v>Bispebjerg</v>
      </c>
      <c r="DQ91">
        <f>VLOOKUP(MID(B91,1,5)*1,'InstTyp-2'!E:BQ,7,FALSE)</f>
        <v>0</v>
      </c>
      <c r="DR91">
        <f>VLOOKUP(MID(B91,1,5)*1,'InstTyp-2'!E:BQ,8,FALSE)</f>
        <v>0</v>
      </c>
      <c r="DS91">
        <f>VLOOKUP(MID(B91,1,5)*1,'InstTyp-2'!E:BQ,9,FALSE)</f>
        <v>25</v>
      </c>
      <c r="DT91">
        <f>VLOOKUP(MID(B91,1,5)*1,'InstTyp-2'!E:BQ,10,FALSE)</f>
        <v>45</v>
      </c>
      <c r="DU91">
        <f>VLOOKUP(MID(B91,1,5)*1,'InstTyp-2'!E:BQ,11,FALSE)</f>
        <v>0</v>
      </c>
      <c r="DV91">
        <f>VLOOKUP(MID(B91,1,5)*1,'InstTyp-2'!E:BQ,12,FALSE)</f>
        <v>0</v>
      </c>
      <c r="DW91">
        <f>VLOOKUP(MID(B91,1,5)*1,'InstTyp-2'!E:BQ,13,FALSE)</f>
        <v>0</v>
      </c>
      <c r="DX91">
        <f>VLOOKUP(MID(B91,1,5)*1,'InstTyp-2'!E:BQ,14,FALSE)</f>
        <v>0</v>
      </c>
      <c r="DY91">
        <f>VLOOKUP(MID(B91,1,5)*1,'InstTyp-2'!E:BQ,15,FALSE)</f>
        <v>0</v>
      </c>
      <c r="DZ91">
        <f>VLOOKUP(MID(B91,1,5)*1,'InstTyp-2'!E:BQ,16,FALSE)</f>
        <v>0</v>
      </c>
      <c r="EA91">
        <f>VLOOKUP(MID(B91,1,5)*1,'InstTyp-2'!E:BQ,17,FALSE)</f>
        <v>0</v>
      </c>
      <c r="EB91">
        <f>VLOOKUP(MID(B91,1,5)*1,'InstTyp-2'!E:BQ,18,FALSE)</f>
        <v>0</v>
      </c>
      <c r="EC91">
        <f>VLOOKUP(MID(B91,1,5)*1,'InstTyp-2'!E:BQ,19,FALSE)</f>
        <v>0</v>
      </c>
      <c r="ED91">
        <f>VLOOKUP(MID(B91,1,5)*1,'InstTyp-2'!E:BQ,20,FALSE)</f>
        <v>0</v>
      </c>
      <c r="EE91" s="195">
        <f>VLOOKUP(MID(B91,1,5)*1,'Forplejning 2008'!A:C,3,FALSE)</f>
        <v>78397.16</v>
      </c>
      <c r="EF91" t="str">
        <f t="shared" si="4"/>
        <v>37530</v>
      </c>
      <c r="EG91" t="str">
        <f t="shared" si="5"/>
        <v/>
      </c>
      <c r="EH91">
        <f t="shared" si="6"/>
        <v>0</v>
      </c>
      <c r="EI91">
        <f t="shared" si="7"/>
        <v>45</v>
      </c>
      <c r="EJ91" t="e">
        <f>VLOOKUP(B91,Rekruttering!A:F,2,FALSE)</f>
        <v>#N/A</v>
      </c>
      <c r="EK91" t="e">
        <f>VLOOKUP(B91,Rekruttering!A:F,3,FALSE)</f>
        <v>#N/A</v>
      </c>
      <c r="EL91" t="e">
        <f>VLOOKUP(B91,Rekruttering!A:F,4,FALSE)</f>
        <v>#N/A</v>
      </c>
      <c r="EM91" t="e">
        <f>VLOOKUP(B91,Rekruttering!A:F,5,FALSE)</f>
        <v>#N/A</v>
      </c>
      <c r="EN91" t="e">
        <f>VLOOKUP(B91,Rekruttering!A:F,6,FALSE)</f>
        <v>#N/A</v>
      </c>
    </row>
    <row r="92" spans="1:144">
      <c r="A92" s="14" t="str">
        <f>Indre!L1</f>
        <v>x</v>
      </c>
      <c r="B92" s="21">
        <f>Indre!L2</f>
        <v>35330</v>
      </c>
      <c r="C92" t="str">
        <f>Indre!L3</f>
        <v>Anna Wulffs Børnehave</v>
      </c>
      <c r="D92" t="str">
        <f>Indre!L4</f>
        <v>Indre By</v>
      </c>
      <c r="E92" t="str">
        <f>Indre!L5</f>
        <v>Christianshavns Voldgade 63</v>
      </c>
      <c r="F92">
        <f>Indre!L6</f>
        <v>1424</v>
      </c>
      <c r="G92" t="str">
        <f>Indre!L7</f>
        <v>København K</v>
      </c>
      <c r="H92" t="str">
        <f>Indre!L8</f>
        <v>32 54 11 13</v>
      </c>
      <c r="I92" t="str">
        <f>Indre!L9</f>
        <v>35330@buf.kk.dk</v>
      </c>
      <c r="J92" t="str">
        <f>Indre!L10</f>
        <v>Anne Dorte Smed</v>
      </c>
      <c r="K92">
        <f>Indre!L11</f>
        <v>21575044</v>
      </c>
      <c r="L92">
        <f>Indre!L12</f>
        <v>32541113</v>
      </c>
      <c r="M92" t="str">
        <f>Indre!L13</f>
        <v>mail@annawulffs.dk</v>
      </c>
      <c r="N92" t="str">
        <f>Indre!L14</f>
        <v>Børnehave</v>
      </c>
      <c r="O92">
        <f>Indre!L15</f>
        <v>0</v>
      </c>
      <c r="P92">
        <f>Indre!L16</f>
        <v>0</v>
      </c>
      <c r="Q92">
        <f>Indre!L17</f>
        <v>48</v>
      </c>
      <c r="R92">
        <f>Indre!L18</f>
        <v>0</v>
      </c>
      <c r="S92">
        <f>Indre!L19</f>
        <v>0</v>
      </c>
      <c r="T92">
        <f>Indre!L20</f>
        <v>0</v>
      </c>
      <c r="U92">
        <f>Indre!L21</f>
        <v>0</v>
      </c>
      <c r="V92" t="str">
        <f>Indre!L22</f>
        <v>Nej</v>
      </c>
      <c r="W92">
        <f>Indre!L23</f>
        <v>0</v>
      </c>
      <c r="X92">
        <f>Indre!L24</f>
        <v>0</v>
      </c>
      <c r="Y92">
        <f>Indre!L25</f>
        <v>0</v>
      </c>
      <c r="Z92">
        <f>Indre!L26</f>
        <v>0</v>
      </c>
      <c r="AA92">
        <f>Indre!L27</f>
        <v>0</v>
      </c>
      <c r="AB92">
        <f>Indre!L28</f>
        <v>0</v>
      </c>
      <c r="AC92">
        <f>Indre!L29</f>
        <v>0</v>
      </c>
      <c r="AD92">
        <f>Indre!L30</f>
        <v>5</v>
      </c>
      <c r="AE92">
        <f>Indre!L31</f>
        <v>5</v>
      </c>
      <c r="AF92">
        <f>Indre!L32</f>
        <v>0</v>
      </c>
      <c r="AG92">
        <f>Indre!L33</f>
        <v>5</v>
      </c>
      <c r="AH92">
        <f>Indre!L34</f>
        <v>0</v>
      </c>
      <c r="AI92">
        <f>Indre!L35</f>
        <v>0</v>
      </c>
      <c r="AJ92">
        <f>Indre!L36</f>
        <v>100000</v>
      </c>
      <c r="AK92">
        <f>Indre!L37</f>
        <v>0</v>
      </c>
      <c r="AL92">
        <f>Indre!L38</f>
        <v>0</v>
      </c>
      <c r="AM92">
        <f>Indre!L39</f>
        <v>0</v>
      </c>
      <c r="AN92">
        <f>Indre!L40</f>
        <v>0</v>
      </c>
      <c r="AO92">
        <f>Indre!L41</f>
        <v>0</v>
      </c>
      <c r="AP92">
        <f>Indre!L42</f>
        <v>0</v>
      </c>
      <c r="AQ92">
        <f>Indre!L43</f>
        <v>0</v>
      </c>
      <c r="AR92">
        <f>Indre!L44</f>
        <v>0</v>
      </c>
      <c r="AS92">
        <f>Indre!L45</f>
        <v>0</v>
      </c>
      <c r="AT92">
        <f>Indre!L46</f>
        <v>0</v>
      </c>
      <c r="AU92">
        <f>Indre!L47</f>
        <v>0</v>
      </c>
      <c r="AV92">
        <f>Indre!L48</f>
        <v>0</v>
      </c>
      <c r="AW92">
        <f>Indre!L49</f>
        <v>0</v>
      </c>
      <c r="AX92">
        <f>Indre!L50</f>
        <v>0</v>
      </c>
      <c r="AY92">
        <f>Indre!L51</f>
        <v>0</v>
      </c>
      <c r="AZ92">
        <f>Indre!L52</f>
        <v>0</v>
      </c>
      <c r="BA92">
        <f>Indre!L53</f>
        <v>0</v>
      </c>
      <c r="BB92">
        <f>Indre!L54</f>
        <v>0</v>
      </c>
      <c r="BC92">
        <f>Indre!L55</f>
        <v>100</v>
      </c>
      <c r="BD92">
        <f>Indre!L56</f>
        <v>0</v>
      </c>
      <c r="BE92">
        <f>Indre!L57</f>
        <v>1</v>
      </c>
      <c r="BF92" t="str">
        <f>Indre!L58</f>
        <v>Ja</v>
      </c>
      <c r="BG92" t="str">
        <f>Indre!L59</f>
        <v>Nej</v>
      </c>
      <c r="BH92">
        <f>Indre!L60</f>
        <v>0</v>
      </c>
      <c r="BI92" t="str">
        <f>Indre!L61</f>
        <v>Ja</v>
      </c>
      <c r="BJ92">
        <f>Indre!L62</f>
        <v>0</v>
      </c>
      <c r="BK92">
        <f>Indre!L63</f>
        <v>0</v>
      </c>
      <c r="BL92" t="str">
        <f>Indre!L64</f>
        <v>Har ikke drøftet det med forældrene endnu</v>
      </c>
      <c r="BM92" t="str">
        <f>Indre!L65</f>
        <v>Ja</v>
      </c>
      <c r="BN92">
        <f>Indre!L66</f>
        <v>0</v>
      </c>
      <c r="BO92" t="str">
        <f>Indre!L67</f>
        <v>Ja</v>
      </c>
      <c r="BP92" t="str">
        <f>Indre!L68</f>
        <v>Vil meget gerne have hjælp</v>
      </c>
      <c r="BQ92">
        <f>Indre!L69</f>
        <v>0</v>
      </c>
      <c r="BR92">
        <f>Indre!L70</f>
        <v>0</v>
      </c>
      <c r="BS92">
        <f>Indre!L71</f>
        <v>0</v>
      </c>
      <c r="BT92" t="str">
        <f>Indre!L72</f>
        <v>Større</v>
      </c>
      <c r="BU92" t="str">
        <f>Indre!L73</f>
        <v>Mindre</v>
      </c>
      <c r="BV92" t="str">
        <f>Indre!L74</f>
        <v>Ja</v>
      </c>
      <c r="BW92" t="str">
        <f>Indre!L75</f>
        <v>Komfur, evt. konvektionsovn, men køkkenet kan sagtens tages i brug til en start.</v>
      </c>
      <c r="BX92">
        <f>Indre!L76</f>
        <v>0</v>
      </c>
      <c r="BY92" t="str">
        <f>Indre!L77</f>
        <v>Mindre</v>
      </c>
      <c r="BZ92">
        <f>Indre!L78</f>
        <v>0</v>
      </c>
      <c r="CA92">
        <f>Indre!L79</f>
        <v>0</v>
      </c>
      <c r="CB92">
        <f>Indre!L80</f>
        <v>0</v>
      </c>
      <c r="CC92">
        <f>Indre!L81</f>
        <v>0</v>
      </c>
      <c r="CD92">
        <f>Indre!L82</f>
        <v>0</v>
      </c>
      <c r="CE92">
        <f>Indre!L83</f>
        <v>0</v>
      </c>
      <c r="CF92">
        <f>Indre!L84</f>
        <v>0</v>
      </c>
      <c r="CG92" t="str">
        <f>Indre!L85</f>
        <v>Cathrine Jerrik/Sine</v>
      </c>
      <c r="CH92" s="18">
        <f>Indre!L86</f>
        <v>39860</v>
      </c>
      <c r="CI92">
        <f>Indre!L87</f>
        <v>0</v>
      </c>
      <c r="CJ92">
        <f>Indre!L88</f>
        <v>0</v>
      </c>
      <c r="CK92">
        <f>Indre!L89</f>
        <v>0</v>
      </c>
      <c r="CL92">
        <f>Indre!L90</f>
        <v>4</v>
      </c>
      <c r="CM92">
        <f>Indre!L91</f>
        <v>0</v>
      </c>
      <c r="CN92">
        <f>Indre!L92</f>
        <v>1</v>
      </c>
      <c r="CO92">
        <f>Indre!L93</f>
        <v>0</v>
      </c>
      <c r="CP92">
        <f>Indre!L94</f>
        <v>0</v>
      </c>
      <c r="CQ92">
        <f>Indre!L95</f>
        <v>0</v>
      </c>
      <c r="CR92">
        <f>Indre!L96</f>
        <v>0</v>
      </c>
      <c r="CS92">
        <f>Indre!L97</f>
        <v>1</v>
      </c>
      <c r="CT92">
        <f>Indre!L98</f>
        <v>0</v>
      </c>
      <c r="CU92">
        <f>Indre!L99</f>
        <v>1</v>
      </c>
      <c r="CV92">
        <f>Indre!L100</f>
        <v>0</v>
      </c>
      <c r="CW92">
        <f>Indre!L101</f>
        <v>0</v>
      </c>
      <c r="CX92">
        <f>Indre!L102</f>
        <v>0</v>
      </c>
      <c r="CY92">
        <f>Indre!L103</f>
        <v>0</v>
      </c>
      <c r="CZ92">
        <f>Indre!L104</f>
        <v>0</v>
      </c>
      <c r="DA92">
        <f>Indre!L105</f>
        <v>1</v>
      </c>
      <c r="DB92">
        <f>Indre!L106</f>
        <v>0</v>
      </c>
      <c r="DC92">
        <f>Indre!L107</f>
        <v>25</v>
      </c>
      <c r="DD92" t="str">
        <f>Indre!L108</f>
        <v>Miele</v>
      </c>
      <c r="DE92">
        <f>Indre!L109</f>
        <v>2</v>
      </c>
      <c r="DF92">
        <f>Indre!L110</f>
        <v>0</v>
      </c>
      <c r="DG92">
        <f>Indre!L111</f>
        <v>0</v>
      </c>
      <c r="DH92">
        <f>Indre!L112</f>
        <v>0</v>
      </c>
      <c r="DI92">
        <f>Indre!L113</f>
        <v>0</v>
      </c>
      <c r="DJ92">
        <f>Indre!L114</f>
        <v>0</v>
      </c>
      <c r="DK92">
        <f>Indre!L115</f>
        <v>1</v>
      </c>
      <c r="DL92" t="str">
        <f>Indre!L116</f>
        <v>Begrænset</v>
      </c>
      <c r="DM92">
        <f>Indre!L117</f>
        <v>0</v>
      </c>
      <c r="DN92">
        <f>Indre!L118</f>
        <v>0</v>
      </c>
      <c r="DO92" s="14" t="str">
        <f>VLOOKUP(MID(B92,1,5)*1,InstTyp!A:B,2,FALSE)</f>
        <v>Børnehaver</v>
      </c>
      <c r="DP92" s="14" t="str">
        <f>VLOOKUP(MID(B92,1,5)*1,InstTyp!A:C,3,FALSE)</f>
        <v>Indre By</v>
      </c>
      <c r="DQ92">
        <f>VLOOKUP(MID(B92,1,5)*1,'InstTyp-2'!E:BQ,7,FALSE)</f>
        <v>0</v>
      </c>
      <c r="DR92">
        <f>VLOOKUP(MID(B92,1,5)*1,'InstTyp-2'!E:BQ,8,FALSE)</f>
        <v>0</v>
      </c>
      <c r="DS92">
        <f>VLOOKUP(MID(B92,1,5)*1,'InstTyp-2'!E:BQ,9,FALSE)</f>
        <v>48</v>
      </c>
      <c r="DT92">
        <f>VLOOKUP(MID(B92,1,5)*1,'InstTyp-2'!E:BQ,10,FALSE)</f>
        <v>0</v>
      </c>
      <c r="DU92">
        <f>VLOOKUP(MID(B92,1,5)*1,'InstTyp-2'!E:BQ,11,FALSE)</f>
        <v>0</v>
      </c>
      <c r="DV92">
        <f>VLOOKUP(MID(B92,1,5)*1,'InstTyp-2'!E:BQ,12,FALSE)</f>
        <v>0</v>
      </c>
      <c r="DW92">
        <f>VLOOKUP(MID(B92,1,5)*1,'InstTyp-2'!E:BQ,13,FALSE)</f>
        <v>0</v>
      </c>
      <c r="DX92">
        <f>VLOOKUP(MID(B92,1,5)*1,'InstTyp-2'!E:BQ,14,FALSE)</f>
        <v>0</v>
      </c>
      <c r="DY92">
        <f>VLOOKUP(MID(B92,1,5)*1,'InstTyp-2'!E:BQ,15,FALSE)</f>
        <v>0</v>
      </c>
      <c r="DZ92">
        <f>VLOOKUP(MID(B92,1,5)*1,'InstTyp-2'!E:BQ,16,FALSE)</f>
        <v>0</v>
      </c>
      <c r="EA92">
        <f>VLOOKUP(MID(B92,1,5)*1,'InstTyp-2'!E:BQ,17,FALSE)</f>
        <v>0</v>
      </c>
      <c r="EB92">
        <f>VLOOKUP(MID(B92,1,5)*1,'InstTyp-2'!E:BQ,18,FALSE)</f>
        <v>0</v>
      </c>
      <c r="EC92">
        <f>VLOOKUP(MID(B92,1,5)*1,'InstTyp-2'!E:BQ,19,FALSE)</f>
        <v>0</v>
      </c>
      <c r="ED92">
        <f>VLOOKUP(MID(B92,1,5)*1,'InstTyp-2'!E:BQ,20,FALSE)</f>
        <v>0</v>
      </c>
      <c r="EE92" s="195">
        <f>VLOOKUP(MID(B92,1,5)*1,'Forplejning 2008'!A:C,3,FALSE)</f>
        <v>95672.54</v>
      </c>
      <c r="EF92" t="str">
        <f t="shared" si="4"/>
        <v>35330</v>
      </c>
      <c r="EG92" t="str">
        <f t="shared" si="5"/>
        <v/>
      </c>
      <c r="EH92">
        <f t="shared" si="6"/>
        <v>0</v>
      </c>
      <c r="EI92">
        <f t="shared" si="7"/>
        <v>0</v>
      </c>
      <c r="EJ92" t="e">
        <f>VLOOKUP(B92,Rekruttering!A:F,2,FALSE)</f>
        <v>#N/A</v>
      </c>
      <c r="EK92" t="e">
        <f>VLOOKUP(B92,Rekruttering!A:F,3,FALSE)</f>
        <v>#N/A</v>
      </c>
      <c r="EL92" t="e">
        <f>VLOOKUP(B92,Rekruttering!A:F,4,FALSE)</f>
        <v>#N/A</v>
      </c>
      <c r="EM92" t="e">
        <f>VLOOKUP(B92,Rekruttering!A:F,5,FALSE)</f>
        <v>#N/A</v>
      </c>
      <c r="EN92" t="e">
        <f>VLOOKUP(B92,Rekruttering!A:F,6,FALSE)</f>
        <v>#N/A</v>
      </c>
    </row>
    <row r="93" spans="1:144">
      <c r="A93" s="14" t="str">
        <f>Indre!M1</f>
        <v>x</v>
      </c>
      <c r="B93" s="21">
        <f>Indre!M2</f>
        <v>35335</v>
      </c>
      <c r="C93" t="str">
        <f>Indre!M3</f>
        <v>Vartov Børnehave</v>
      </c>
      <c r="D93" t="str">
        <f>Indre!M4</f>
        <v>Indre By</v>
      </c>
      <c r="E93" t="str">
        <f>Indre!M5</f>
        <v>Farvergade 27F</v>
      </c>
      <c r="F93">
        <f>Indre!M6</f>
        <v>1463</v>
      </c>
      <c r="G93" t="str">
        <f>Indre!M7</f>
        <v>København K</v>
      </c>
      <c r="H93" t="str">
        <f>Indre!M8</f>
        <v>33 13 96 72</v>
      </c>
      <c r="I93" t="str">
        <f>Indre!M9</f>
        <v>vartov@vartovbh.dk</v>
      </c>
      <c r="J93" t="str">
        <f>Indre!M10</f>
        <v>Mitzi Søgaard</v>
      </c>
      <c r="K93">
        <f>Indre!M11</f>
        <v>0</v>
      </c>
      <c r="L93">
        <f>Indre!M12</f>
        <v>0</v>
      </c>
      <c r="M93" t="str">
        <f>Indre!M13</f>
        <v>35335@buf.kk.dk</v>
      </c>
      <c r="N93" t="str">
        <f>Indre!M14</f>
        <v>Børnehave</v>
      </c>
      <c r="O93">
        <f>Indre!M15</f>
        <v>0</v>
      </c>
      <c r="P93">
        <f>Indre!M16</f>
        <v>0</v>
      </c>
      <c r="Q93">
        <f>Indre!M17</f>
        <v>45</v>
      </c>
      <c r="R93">
        <f>Indre!M18</f>
        <v>0</v>
      </c>
      <c r="S93">
        <f>Indre!M19</f>
        <v>0</v>
      </c>
      <c r="T93">
        <f>Indre!M20</f>
        <v>0</v>
      </c>
      <c r="U93">
        <f>Indre!M21</f>
        <v>0</v>
      </c>
      <c r="V93" t="str">
        <f>Indre!M22</f>
        <v>Nej</v>
      </c>
      <c r="W93">
        <f>Indre!M23</f>
        <v>0</v>
      </c>
      <c r="X93">
        <f>Indre!M24</f>
        <v>0</v>
      </c>
      <c r="Y93">
        <f>Indre!M25</f>
        <v>0</v>
      </c>
      <c r="Z93">
        <f>Indre!M26</f>
        <v>0</v>
      </c>
      <c r="AA93">
        <f>Indre!M27</f>
        <v>0</v>
      </c>
      <c r="AB93">
        <f>Indre!M28</f>
        <v>0</v>
      </c>
      <c r="AC93">
        <f>Indre!M29</f>
        <v>0</v>
      </c>
      <c r="AD93">
        <f>Indre!M30</f>
        <v>5</v>
      </c>
      <c r="AE93">
        <f>Indre!M31</f>
        <v>0</v>
      </c>
      <c r="AF93">
        <f>Indre!M32</f>
        <v>0</v>
      </c>
      <c r="AG93">
        <f>Indre!M33</f>
        <v>5</v>
      </c>
      <c r="AH93">
        <f>Indre!M34</f>
        <v>0</v>
      </c>
      <c r="AI93">
        <f>Indre!M35</f>
        <v>0</v>
      </c>
      <c r="AJ93">
        <f>Indre!M36</f>
        <v>50000</v>
      </c>
      <c r="AK93">
        <f>Indre!M37</f>
        <v>0</v>
      </c>
      <c r="AL93" t="str">
        <f>Indre!M38</f>
        <v>Nej</v>
      </c>
      <c r="AM93">
        <f>Indre!M39</f>
        <v>0</v>
      </c>
      <c r="AN93">
        <f>Indre!M40</f>
        <v>0</v>
      </c>
      <c r="AO93">
        <f>Indre!M41</f>
        <v>0</v>
      </c>
      <c r="AP93">
        <f>Indre!M42</f>
        <v>0</v>
      </c>
      <c r="AQ93">
        <f>Indre!M43</f>
        <v>0</v>
      </c>
      <c r="AR93">
        <f>Indre!M44</f>
        <v>0</v>
      </c>
      <c r="AS93">
        <f>Indre!M45</f>
        <v>0</v>
      </c>
      <c r="AT93">
        <f>Indre!M46</f>
        <v>0</v>
      </c>
      <c r="AU93">
        <f>Indre!M47</f>
        <v>0</v>
      </c>
      <c r="AV93">
        <f>Indre!M48</f>
        <v>0</v>
      </c>
      <c r="AW93">
        <f>Indre!M49</f>
        <v>0</v>
      </c>
      <c r="AX93">
        <f>Indre!M50</f>
        <v>0</v>
      </c>
      <c r="AY93">
        <f>Indre!M51</f>
        <v>0</v>
      </c>
      <c r="AZ93">
        <f>Indre!M52</f>
        <v>0</v>
      </c>
      <c r="BA93">
        <f>Indre!M53</f>
        <v>0</v>
      </c>
      <c r="BB93">
        <f>Indre!M54</f>
        <v>0</v>
      </c>
      <c r="BC93">
        <f>Indre!M55</f>
        <v>95</v>
      </c>
      <c r="BD93">
        <f>Indre!M56</f>
        <v>0</v>
      </c>
      <c r="BE93">
        <f>Indre!M57</f>
        <v>1</v>
      </c>
      <c r="BF93" t="str">
        <f>Indre!M58</f>
        <v>Ja</v>
      </c>
      <c r="BG93" t="str">
        <f>Indre!M59</f>
        <v>Nej</v>
      </c>
      <c r="BH93" t="str">
        <f>Indre!M60</f>
        <v>Nej</v>
      </c>
      <c r="BI93" t="str">
        <f>Indre!M61</f>
        <v>Nej</v>
      </c>
      <c r="BJ93" t="str">
        <f>Indre!M62</f>
        <v>dårlige køkkenforhold kombineret med at institutionen skal på tur hver dag.</v>
      </c>
      <c r="BK93" t="str">
        <f>Indre!M63</f>
        <v>Nej</v>
      </c>
      <c r="BL93" t="str">
        <f>Indre!M64</f>
        <v>er meget skeptiske</v>
      </c>
      <c r="BM93" t="str">
        <f>Indre!M65</f>
        <v>Nej</v>
      </c>
      <c r="BN93" t="str">
        <f>Indre!M66</f>
        <v>er meget skeptiske</v>
      </c>
      <c r="BO93" t="str">
        <f>Indre!M67</f>
        <v>Nej</v>
      </c>
      <c r="BP93">
        <f>Indre!M68</f>
        <v>0</v>
      </c>
      <c r="BQ93">
        <f>Indre!M69</f>
        <v>0</v>
      </c>
      <c r="BR93" t="str">
        <f>Indre!M70</f>
        <v>Køkken begrænset tilvirk</v>
      </c>
      <c r="BS93">
        <f>Indre!M71</f>
        <v>0</v>
      </c>
      <c r="BT93">
        <f>Indre!M72</f>
        <v>0</v>
      </c>
      <c r="BU93">
        <f>Indre!M73</f>
        <v>0</v>
      </c>
      <c r="BV93">
        <f>Indre!M74</f>
        <v>0</v>
      </c>
      <c r="BW93">
        <f>Indre!M75</f>
        <v>0</v>
      </c>
      <c r="BX93" t="str">
        <f>Indre!M76</f>
        <v>Mindre</v>
      </c>
      <c r="BY93" t="str">
        <f>Indre!M77</f>
        <v>Mindre</v>
      </c>
      <c r="BZ93" t="str">
        <f>Indre!M78</f>
        <v>Nej</v>
      </c>
      <c r="CA93" t="str">
        <f>Indre!M79</f>
        <v>Køkkenet kan komme til at fungere hvis det udskiftes og opgraderes med koge/ovn kapacitet og mere køleplads. Det vil dog forsat være trængt. Sous-chefen mener ikke at man må inddrage noget af rummet ved siden af ellers ser jeg det som en oplagt muligt. Er i tvivl om størrelsen er ok selvom det bliver opgraderet. En udvidelse vil være god.</v>
      </c>
      <c r="CB93">
        <f>Indre!M80</f>
        <v>0</v>
      </c>
      <c r="CC93">
        <f>Indre!M81</f>
        <v>0</v>
      </c>
      <c r="CD93">
        <f>Indre!M82</f>
        <v>0</v>
      </c>
      <c r="CE93">
        <f>Indre!M83</f>
        <v>0</v>
      </c>
      <c r="CF93">
        <f>Indre!M84</f>
        <v>0</v>
      </c>
      <c r="CG93" t="str">
        <f>Indre!M85</f>
        <v>Mariah / Sine</v>
      </c>
      <c r="CH93" s="18">
        <f>Indre!M86</f>
        <v>39896</v>
      </c>
      <c r="CI93">
        <f>Indre!M87</f>
        <v>0</v>
      </c>
      <c r="CJ93">
        <f>Indre!M88</f>
        <v>0</v>
      </c>
      <c r="CK93">
        <f>Indre!M89</f>
        <v>1</v>
      </c>
      <c r="CL93">
        <f>Indre!M90</f>
        <v>4</v>
      </c>
      <c r="CM93">
        <f>Indre!M91</f>
        <v>1</v>
      </c>
      <c r="CN93">
        <f>Indre!M92</f>
        <v>0</v>
      </c>
      <c r="CO93">
        <f>Indre!M93</f>
        <v>0</v>
      </c>
      <c r="CP93">
        <f>Indre!M94</f>
        <v>0</v>
      </c>
      <c r="CQ93">
        <f>Indre!M95</f>
        <v>0</v>
      </c>
      <c r="CR93">
        <f>Indre!M96</f>
        <v>1</v>
      </c>
      <c r="CS93">
        <f>Indre!M97</f>
        <v>1</v>
      </c>
      <c r="CT93">
        <f>Indre!M98</f>
        <v>0</v>
      </c>
      <c r="CU93">
        <f>Indre!M99</f>
        <v>0</v>
      </c>
      <c r="CV93">
        <f>Indre!M100</f>
        <v>0</v>
      </c>
      <c r="CW93">
        <f>Indre!M101</f>
        <v>0</v>
      </c>
      <c r="CX93">
        <f>Indre!M102</f>
        <v>1</v>
      </c>
      <c r="CY93">
        <f>Indre!M103</f>
        <v>0</v>
      </c>
      <c r="CZ93">
        <f>Indre!M104</f>
        <v>0</v>
      </c>
      <c r="DA93">
        <f>Indre!M105</f>
        <v>0</v>
      </c>
      <c r="DB93">
        <f>Indre!M106</f>
        <v>1</v>
      </c>
      <c r="DC93">
        <f>Indre!M107</f>
        <v>25</v>
      </c>
      <c r="DD93" t="str">
        <f>Indre!M108</f>
        <v>Miele</v>
      </c>
      <c r="DE93">
        <f>Indre!M109</f>
        <v>3</v>
      </c>
      <c r="DF93" t="str">
        <f>Indre!M110</f>
        <v>Nej</v>
      </c>
      <c r="DG93">
        <f>Indre!M111</f>
        <v>0</v>
      </c>
      <c r="DH93" t="str">
        <f>Indre!M112</f>
        <v>Ja</v>
      </c>
      <c r="DI93" t="str">
        <f>Indre!M113</f>
        <v>Ja</v>
      </c>
      <c r="DJ93" t="str">
        <f>Indre!M114</f>
        <v>Nej</v>
      </c>
      <c r="DK93">
        <f>Indre!M115</f>
        <v>1</v>
      </c>
      <c r="DL93" t="str">
        <f>Indre!M116</f>
        <v>Begrænset</v>
      </c>
      <c r="DM93">
        <f>Indre!M117</f>
        <v>0</v>
      </c>
      <c r="DN93">
        <f>Indre!M118</f>
        <v>0</v>
      </c>
      <c r="DO93" s="14" t="str">
        <f>VLOOKUP(MID(B93,1,5)*1,InstTyp!A:B,2,FALSE)</f>
        <v>Børnehaver</v>
      </c>
      <c r="DP93" s="14" t="str">
        <f>VLOOKUP(MID(B93,1,5)*1,InstTyp!A:C,3,FALSE)</f>
        <v>Indre By</v>
      </c>
      <c r="DQ93">
        <f>VLOOKUP(MID(B93,1,5)*1,'InstTyp-2'!E:BQ,7,FALSE)</f>
        <v>0</v>
      </c>
      <c r="DR93">
        <f>VLOOKUP(MID(B93,1,5)*1,'InstTyp-2'!E:BQ,8,FALSE)</f>
        <v>0</v>
      </c>
      <c r="DS93">
        <f>VLOOKUP(MID(B93,1,5)*1,'InstTyp-2'!E:BQ,9,FALSE)</f>
        <v>45</v>
      </c>
      <c r="DT93">
        <f>VLOOKUP(MID(B93,1,5)*1,'InstTyp-2'!E:BQ,10,FALSE)</f>
        <v>0</v>
      </c>
      <c r="DU93">
        <f>VLOOKUP(MID(B93,1,5)*1,'InstTyp-2'!E:BQ,11,FALSE)</f>
        <v>0</v>
      </c>
      <c r="DV93">
        <f>VLOOKUP(MID(B93,1,5)*1,'InstTyp-2'!E:BQ,12,FALSE)</f>
        <v>0</v>
      </c>
      <c r="DW93">
        <f>VLOOKUP(MID(B93,1,5)*1,'InstTyp-2'!E:BQ,13,FALSE)</f>
        <v>0</v>
      </c>
      <c r="DX93">
        <f>VLOOKUP(MID(B93,1,5)*1,'InstTyp-2'!E:BQ,14,FALSE)</f>
        <v>0</v>
      </c>
      <c r="DY93">
        <f>VLOOKUP(MID(B93,1,5)*1,'InstTyp-2'!E:BQ,15,FALSE)</f>
        <v>0</v>
      </c>
      <c r="DZ93">
        <f>VLOOKUP(MID(B93,1,5)*1,'InstTyp-2'!E:BQ,16,FALSE)</f>
        <v>0</v>
      </c>
      <c r="EA93">
        <f>VLOOKUP(MID(B93,1,5)*1,'InstTyp-2'!E:BQ,17,FALSE)</f>
        <v>0</v>
      </c>
      <c r="EB93">
        <f>VLOOKUP(MID(B93,1,5)*1,'InstTyp-2'!E:BQ,18,FALSE)</f>
        <v>0</v>
      </c>
      <c r="EC93">
        <f>VLOOKUP(MID(B93,1,5)*1,'InstTyp-2'!E:BQ,19,FALSE)</f>
        <v>0</v>
      </c>
      <c r="ED93">
        <f>VLOOKUP(MID(B93,1,5)*1,'InstTyp-2'!E:BQ,20,FALSE)</f>
        <v>0</v>
      </c>
      <c r="EE93" s="195">
        <f>VLOOKUP(MID(B93,1,5)*1,'Forplejning 2008'!A:C,3,FALSE)</f>
        <v>71666.52</v>
      </c>
      <c r="EF93" t="str">
        <f t="shared" si="4"/>
        <v>35335</v>
      </c>
      <c r="EG93" t="str">
        <f t="shared" si="5"/>
        <v/>
      </c>
      <c r="EH93">
        <f t="shared" si="6"/>
        <v>0</v>
      </c>
      <c r="EI93">
        <f t="shared" si="7"/>
        <v>0</v>
      </c>
      <c r="EJ93" t="str">
        <f>VLOOKUP(B93,Rekruttering!A:F,2,FALSE)</f>
        <v>Ja</v>
      </c>
      <c r="EK93">
        <f>VLOOKUP(B93,Rekruttering!A:F,3,FALSE)</f>
        <v>12</v>
      </c>
      <c r="EL93">
        <f>VLOOKUP(B93,Rekruttering!A:F,4,FALSE)</f>
        <v>0</v>
      </c>
      <c r="EM93">
        <f>VLOOKUP(B93,Rekruttering!A:F,5,FALSE)</f>
        <v>0</v>
      </c>
      <c r="EN93" t="str">
        <f>VLOOKUP(B93,Rekruttering!A:F,6,FALSE)</f>
        <v>Nej</v>
      </c>
    </row>
    <row r="94" spans="1:144">
      <c r="A94" s="14" t="str">
        <f>Indre!N1</f>
        <v>x</v>
      </c>
      <c r="B94" s="21">
        <f>Indre!N2</f>
        <v>35337</v>
      </c>
      <c r="C94" t="str">
        <f>Indre!N3</f>
        <v>Sct. Pouls Sogns Menighedsbørnehave</v>
      </c>
      <c r="D94" t="str">
        <f>Indre!N4</f>
        <v>Indre By</v>
      </c>
      <c r="E94" t="str">
        <f>Indre!N5</f>
        <v>Fredericiagade 84A</v>
      </c>
      <c r="F94">
        <f>Indre!N6</f>
        <v>1310</v>
      </c>
      <c r="G94" t="str">
        <f>Indre!N7</f>
        <v>København K</v>
      </c>
      <c r="H94" t="str">
        <f>Indre!N8</f>
        <v>33 15 28 42</v>
      </c>
      <c r="I94" t="str">
        <f>Indre!N9</f>
        <v>35337@buf.kk.dk</v>
      </c>
      <c r="J94" t="str">
        <f>Indre!N10</f>
        <v>Sanne Krabek</v>
      </c>
      <c r="K94">
        <f>Indre!N11</f>
        <v>0</v>
      </c>
      <c r="L94">
        <f>Indre!N12</f>
        <v>33152842</v>
      </c>
      <c r="M94" t="str">
        <f>Indre!N13</f>
        <v>35337@buf.kk.dk</v>
      </c>
      <c r="N94" t="str">
        <f>Indre!N14</f>
        <v>Børnehave</v>
      </c>
      <c r="O94">
        <f>Indre!N15</f>
        <v>0</v>
      </c>
      <c r="P94">
        <f>Indre!N16</f>
        <v>0</v>
      </c>
      <c r="Q94">
        <f>Indre!N17</f>
        <v>21</v>
      </c>
      <c r="R94">
        <f>Indre!N18</f>
        <v>0</v>
      </c>
      <c r="S94">
        <f>Indre!N19</f>
        <v>0</v>
      </c>
      <c r="T94">
        <f>Indre!N20</f>
        <v>0</v>
      </c>
      <c r="U94">
        <f>Indre!N21</f>
        <v>0</v>
      </c>
      <c r="V94" t="str">
        <f>Indre!N22</f>
        <v>Nej</v>
      </c>
      <c r="W94">
        <f>Indre!N23</f>
        <v>0</v>
      </c>
      <c r="X94">
        <f>Indre!N24</f>
        <v>0</v>
      </c>
      <c r="Y94">
        <f>Indre!N25</f>
        <v>0</v>
      </c>
      <c r="Z94">
        <f>Indre!N26</f>
        <v>0</v>
      </c>
      <c r="AA94">
        <f>Indre!N27</f>
        <v>0</v>
      </c>
      <c r="AB94">
        <f>Indre!N28</f>
        <v>0</v>
      </c>
      <c r="AC94">
        <f>Indre!N29</f>
        <v>0</v>
      </c>
      <c r="AD94">
        <f>Indre!N30</f>
        <v>5</v>
      </c>
      <c r="AE94">
        <f>Indre!N31</f>
        <v>5</v>
      </c>
      <c r="AF94">
        <f>Indre!N32</f>
        <v>1</v>
      </c>
      <c r="AG94">
        <f>Indre!N33</f>
        <v>5</v>
      </c>
      <c r="AH94">
        <f>Indre!N34</f>
        <v>0</v>
      </c>
      <c r="AI94">
        <f>Indre!N35</f>
        <v>0</v>
      </c>
      <c r="AJ94">
        <f>Indre!N36</f>
        <v>50000</v>
      </c>
      <c r="AK94">
        <f>Indre!N37</f>
        <v>0</v>
      </c>
      <c r="AL94">
        <f>Indre!N38</f>
        <v>0</v>
      </c>
      <c r="AM94">
        <f>Indre!N39</f>
        <v>0</v>
      </c>
      <c r="AN94">
        <f>Indre!N40</f>
        <v>0</v>
      </c>
      <c r="AO94">
        <f>Indre!N41</f>
        <v>0</v>
      </c>
      <c r="AP94">
        <f>Indre!N42</f>
        <v>0</v>
      </c>
      <c r="AQ94">
        <f>Indre!N43</f>
        <v>0</v>
      </c>
      <c r="AR94">
        <f>Indre!N44</f>
        <v>0</v>
      </c>
      <c r="AS94">
        <f>Indre!N45</f>
        <v>0</v>
      </c>
      <c r="AT94">
        <f>Indre!N46</f>
        <v>0</v>
      </c>
      <c r="AU94">
        <f>Indre!N47</f>
        <v>0</v>
      </c>
      <c r="AV94">
        <f>Indre!N48</f>
        <v>0</v>
      </c>
      <c r="AW94">
        <f>Indre!N49</f>
        <v>0</v>
      </c>
      <c r="AX94">
        <f>Indre!N50</f>
        <v>0</v>
      </c>
      <c r="AY94">
        <f>Indre!N51</f>
        <v>0</v>
      </c>
      <c r="AZ94">
        <f>Indre!N52</f>
        <v>0</v>
      </c>
      <c r="BA94">
        <f>Indre!N53</f>
        <v>0</v>
      </c>
      <c r="BB94">
        <f>Indre!N54</f>
        <v>0</v>
      </c>
      <c r="BC94">
        <f>Indre!N55</f>
        <v>87</v>
      </c>
      <c r="BD94">
        <f>Indre!N56</f>
        <v>0</v>
      </c>
      <c r="BE94">
        <f>Indre!N57</f>
        <v>2</v>
      </c>
      <c r="BF94" t="str">
        <f>Indre!N58</f>
        <v>Nej</v>
      </c>
      <c r="BG94" t="str">
        <f>Indre!N59</f>
        <v>Nej</v>
      </c>
      <c r="BH94">
        <f>Indre!N60</f>
        <v>0</v>
      </c>
      <c r="BI94" t="str">
        <f>Indre!N61</f>
        <v>Ja</v>
      </c>
      <c r="BJ94" t="str">
        <f>Indre!N62</f>
        <v>laver mad 1 gang om ugen og vil gerne optimere det til hele ugen</v>
      </c>
      <c r="BK94" t="str">
        <f>Indre!N63</f>
        <v>Ja</v>
      </c>
      <c r="BL94">
        <f>Indre!N64</f>
        <v>0</v>
      </c>
      <c r="BM94" t="str">
        <f>Indre!N65</f>
        <v>Ja</v>
      </c>
      <c r="BN94">
        <f>Indre!N66</f>
        <v>0</v>
      </c>
      <c r="BO94">
        <f>Indre!N67</f>
        <v>0</v>
      </c>
      <c r="BP94" t="str">
        <f>Indre!N68</f>
        <v>Vil gerne have hjælp til evt. rekrutering</v>
      </c>
      <c r="BQ94">
        <f>Indre!N69</f>
        <v>0</v>
      </c>
      <c r="BR94" t="str">
        <f>Indre!N70</f>
        <v>produktionskøkken</v>
      </c>
      <c r="BS94" t="str">
        <f>Indre!N71</f>
        <v>Ja</v>
      </c>
      <c r="BT94" t="str">
        <f>Indre!N72</f>
        <v>Ingen</v>
      </c>
      <c r="BU94" t="str">
        <f>Indre!N73</f>
        <v>Ingen</v>
      </c>
      <c r="BV94">
        <f>Indre!N74</f>
        <v>0</v>
      </c>
      <c r="BW94" t="str">
        <f>Indre!N75</f>
        <v>Køkkenet er nyt og pga det lille antal børn er det køreklart til at lave mad 5 dage ugentligt</v>
      </c>
      <c r="BX94">
        <f>Indre!N76</f>
        <v>0</v>
      </c>
      <c r="BY94">
        <f>Indre!N77</f>
        <v>0</v>
      </c>
      <c r="BZ94">
        <f>Indre!N78</f>
        <v>0</v>
      </c>
      <c r="CA94">
        <f>Indre!N79</f>
        <v>0</v>
      </c>
      <c r="CB94">
        <f>Indre!N80</f>
        <v>0</v>
      </c>
      <c r="CC94">
        <f>Indre!N81</f>
        <v>0</v>
      </c>
      <c r="CD94">
        <f>Indre!N82</f>
        <v>0</v>
      </c>
      <c r="CE94">
        <f>Indre!N83</f>
        <v>0</v>
      </c>
      <c r="CF94">
        <f>Indre!N84</f>
        <v>0</v>
      </c>
      <c r="CG94" t="str">
        <f>Indre!N85</f>
        <v>Cathrine Jerrik/Sine</v>
      </c>
      <c r="CH94" s="18">
        <f>Indre!N86</f>
        <v>39863</v>
      </c>
      <c r="CI94">
        <f>Indre!N87</f>
        <v>0</v>
      </c>
      <c r="CJ94">
        <f>Indre!N88</f>
        <v>1</v>
      </c>
      <c r="CK94">
        <f>Indre!N89</f>
        <v>0</v>
      </c>
      <c r="CL94">
        <f>Indre!N90</f>
        <v>0</v>
      </c>
      <c r="CM94">
        <f>Indre!N91</f>
        <v>0</v>
      </c>
      <c r="CN94">
        <f>Indre!N92</f>
        <v>1</v>
      </c>
      <c r="CO94">
        <f>Indre!N93</f>
        <v>0</v>
      </c>
      <c r="CP94">
        <f>Indre!N94</f>
        <v>0</v>
      </c>
      <c r="CQ94">
        <f>Indre!N95</f>
        <v>0</v>
      </c>
      <c r="CR94">
        <f>Indre!N96</f>
        <v>1</v>
      </c>
      <c r="CS94">
        <f>Indre!N97</f>
        <v>1</v>
      </c>
      <c r="CT94">
        <f>Indre!N98</f>
        <v>0</v>
      </c>
      <c r="CU94">
        <f>Indre!N99</f>
        <v>0</v>
      </c>
      <c r="CV94">
        <f>Indre!N100</f>
        <v>0</v>
      </c>
      <c r="CW94">
        <f>Indre!N101</f>
        <v>0</v>
      </c>
      <c r="CX94">
        <f>Indre!N102</f>
        <v>0</v>
      </c>
      <c r="CY94">
        <f>Indre!N103</f>
        <v>0</v>
      </c>
      <c r="CZ94">
        <f>Indre!N104</f>
        <v>0</v>
      </c>
      <c r="DA94">
        <f>Indre!N105</f>
        <v>0</v>
      </c>
      <c r="DB94">
        <f>Indre!N106</f>
        <v>0</v>
      </c>
      <c r="DC94">
        <f>Indre!N107</f>
        <v>25</v>
      </c>
      <c r="DD94" t="str">
        <f>Indre!N108</f>
        <v>Miele</v>
      </c>
      <c r="DE94">
        <f>Indre!N109</f>
        <v>1.5</v>
      </c>
      <c r="DF94">
        <f>Indre!N110</f>
        <v>0</v>
      </c>
      <c r="DG94">
        <f>Indre!N111</f>
        <v>0</v>
      </c>
      <c r="DH94" t="str">
        <f>Indre!N112</f>
        <v>Ja</v>
      </c>
      <c r="DI94" t="str">
        <f>Indre!N113</f>
        <v>Ja</v>
      </c>
      <c r="DJ94">
        <f>Indre!N114</f>
        <v>0</v>
      </c>
      <c r="DK94">
        <f>Indre!N115</f>
        <v>2</v>
      </c>
      <c r="DL94" t="str">
        <f>Indre!N116</f>
        <v>Begrænset</v>
      </c>
      <c r="DM94" t="str">
        <f>Indre!N117</f>
        <v>Køkkenet er en del af børnehavens spiserum og kontor, så ikke meget plads til lager.</v>
      </c>
      <c r="DN94">
        <f>Indre!N118</f>
        <v>0</v>
      </c>
      <c r="DO94" s="14" t="str">
        <f>VLOOKUP(MID(B94,1,5)*1,InstTyp!A:B,2,FALSE)</f>
        <v>Børnehaver</v>
      </c>
      <c r="DP94" s="14" t="str">
        <f>VLOOKUP(MID(B94,1,5)*1,InstTyp!A:C,3,FALSE)</f>
        <v>Indre By</v>
      </c>
      <c r="DQ94">
        <f>VLOOKUP(MID(B94,1,5)*1,'InstTyp-2'!E:BQ,7,FALSE)</f>
        <v>0</v>
      </c>
      <c r="DR94">
        <f>VLOOKUP(MID(B94,1,5)*1,'InstTyp-2'!E:BQ,8,FALSE)</f>
        <v>0</v>
      </c>
      <c r="DS94">
        <f>VLOOKUP(MID(B94,1,5)*1,'InstTyp-2'!E:BQ,9,FALSE)</f>
        <v>20</v>
      </c>
      <c r="DT94">
        <f>VLOOKUP(MID(B94,1,5)*1,'InstTyp-2'!E:BQ,10,FALSE)</f>
        <v>0</v>
      </c>
      <c r="DU94">
        <f>VLOOKUP(MID(B94,1,5)*1,'InstTyp-2'!E:BQ,11,FALSE)</f>
        <v>0</v>
      </c>
      <c r="DV94">
        <f>VLOOKUP(MID(B94,1,5)*1,'InstTyp-2'!E:BQ,12,FALSE)</f>
        <v>0</v>
      </c>
      <c r="DW94">
        <f>VLOOKUP(MID(B94,1,5)*1,'InstTyp-2'!E:BQ,13,FALSE)</f>
        <v>0</v>
      </c>
      <c r="DX94">
        <f>VLOOKUP(MID(B94,1,5)*1,'InstTyp-2'!E:BQ,14,FALSE)</f>
        <v>0</v>
      </c>
      <c r="DY94">
        <f>VLOOKUP(MID(B94,1,5)*1,'InstTyp-2'!E:BQ,15,FALSE)</f>
        <v>0</v>
      </c>
      <c r="DZ94">
        <f>VLOOKUP(MID(B94,1,5)*1,'InstTyp-2'!E:BQ,16,FALSE)</f>
        <v>0</v>
      </c>
      <c r="EA94">
        <f>VLOOKUP(MID(B94,1,5)*1,'InstTyp-2'!E:BQ,17,FALSE)</f>
        <v>0</v>
      </c>
      <c r="EB94">
        <f>VLOOKUP(MID(B94,1,5)*1,'InstTyp-2'!E:BQ,18,FALSE)</f>
        <v>0</v>
      </c>
      <c r="EC94">
        <f>VLOOKUP(MID(B94,1,5)*1,'InstTyp-2'!E:BQ,19,FALSE)</f>
        <v>0</v>
      </c>
      <c r="ED94">
        <f>VLOOKUP(MID(B94,1,5)*1,'InstTyp-2'!E:BQ,20,FALSE)</f>
        <v>0</v>
      </c>
      <c r="EE94" s="195">
        <f>VLOOKUP(MID(B94,1,5)*1,'Forplejning 2008'!A:C,3,FALSE)</f>
        <v>40538.839999999997</v>
      </c>
      <c r="EF94" t="str">
        <f t="shared" si="4"/>
        <v>35337</v>
      </c>
      <c r="EG94" t="str">
        <f t="shared" si="5"/>
        <v/>
      </c>
      <c r="EH94">
        <f t="shared" si="6"/>
        <v>0</v>
      </c>
      <c r="EI94">
        <f t="shared" si="7"/>
        <v>0</v>
      </c>
      <c r="EJ94" t="e">
        <f>VLOOKUP(B94,Rekruttering!A:F,2,FALSE)</f>
        <v>#N/A</v>
      </c>
      <c r="EK94" t="e">
        <f>VLOOKUP(B94,Rekruttering!A:F,3,FALSE)</f>
        <v>#N/A</v>
      </c>
      <c r="EL94" t="e">
        <f>VLOOKUP(B94,Rekruttering!A:F,4,FALSE)</f>
        <v>#N/A</v>
      </c>
      <c r="EM94" t="e">
        <f>VLOOKUP(B94,Rekruttering!A:F,5,FALSE)</f>
        <v>#N/A</v>
      </c>
      <c r="EN94" t="e">
        <f>VLOOKUP(B94,Rekruttering!A:F,6,FALSE)</f>
        <v>#N/A</v>
      </c>
    </row>
    <row r="95" spans="1:144">
      <c r="A95" s="14" t="str">
        <f>Indre!O1</f>
        <v>x</v>
      </c>
      <c r="B95" s="21">
        <f>Indre!O2</f>
        <v>35361</v>
      </c>
      <c r="C95">
        <f>Indre!O3</f>
        <v>0</v>
      </c>
      <c r="D95" t="str">
        <f>Indre!O4</f>
        <v>Indre By</v>
      </c>
      <c r="E95" t="str">
        <f>Indre!O5</f>
        <v>Hjertensfrydsgade 1</v>
      </c>
      <c r="F95">
        <f>Indre!O6</f>
        <v>1323</v>
      </c>
      <c r="G95" t="str">
        <f>Indre!O7</f>
        <v>København K</v>
      </c>
      <c r="H95" t="str">
        <f>Indre!O8</f>
        <v>33 15 45 16</v>
      </c>
      <c r="I95" t="str">
        <f>Indre!O9</f>
        <v>35361@buf.kk.dk</v>
      </c>
      <c r="J95" t="str">
        <f>Indre!O10</f>
        <v>Susan Eirod</v>
      </c>
      <c r="K95">
        <f>Indre!O11</f>
        <v>35378812</v>
      </c>
      <c r="L95">
        <f>Indre!O12</f>
        <v>0</v>
      </c>
      <c r="M95" t="str">
        <f>Indre!O13</f>
        <v>35361@buf.kk.dk</v>
      </c>
      <c r="N95" t="str">
        <f>Indre!O14</f>
        <v>Børnehave</v>
      </c>
      <c r="O95">
        <f>Indre!O15</f>
        <v>0</v>
      </c>
      <c r="P95">
        <f>Indre!O16</f>
        <v>0</v>
      </c>
      <c r="Q95">
        <f>Indre!O17</f>
        <v>20</v>
      </c>
      <c r="R95">
        <f>Indre!O18</f>
        <v>0</v>
      </c>
      <c r="S95">
        <f>Indre!O19</f>
        <v>0</v>
      </c>
      <c r="T95">
        <f>Indre!O20</f>
        <v>0</v>
      </c>
      <c r="U95">
        <f>Indre!O21</f>
        <v>0</v>
      </c>
      <c r="V95" t="str">
        <f>Indre!O22</f>
        <v>Nej</v>
      </c>
      <c r="W95">
        <f>Indre!O23</f>
        <v>0</v>
      </c>
      <c r="X95">
        <f>Indre!O24</f>
        <v>0</v>
      </c>
      <c r="Y95">
        <f>Indre!O25</f>
        <v>0</v>
      </c>
      <c r="Z95">
        <f>Indre!O26</f>
        <v>0</v>
      </c>
      <c r="AA95">
        <f>Indre!O27</f>
        <v>0</v>
      </c>
      <c r="AB95">
        <f>Indre!O28</f>
        <v>0</v>
      </c>
      <c r="AC95">
        <f>Indre!O29</f>
        <v>0</v>
      </c>
      <c r="AD95">
        <f>Indre!O30</f>
        <v>0</v>
      </c>
      <c r="AE95">
        <f>Indre!O31</f>
        <v>0</v>
      </c>
      <c r="AF95">
        <f>Indre!O32</f>
        <v>0</v>
      </c>
      <c r="AG95">
        <f>Indre!O33</f>
        <v>0</v>
      </c>
      <c r="AH95">
        <f>Indre!O34</f>
        <v>0</v>
      </c>
      <c r="AI95">
        <f>Indre!O35</f>
        <v>0</v>
      </c>
      <c r="AJ95">
        <f>Indre!O36</f>
        <v>0</v>
      </c>
      <c r="AK95">
        <f>Indre!O37</f>
        <v>0</v>
      </c>
      <c r="AL95">
        <f>Indre!O38</f>
        <v>0</v>
      </c>
      <c r="AM95">
        <f>Indre!O39</f>
        <v>0</v>
      </c>
      <c r="AN95">
        <f>Indre!O40</f>
        <v>0</v>
      </c>
      <c r="AO95">
        <f>Indre!O41</f>
        <v>0</v>
      </c>
      <c r="AP95">
        <f>Indre!O42</f>
        <v>0</v>
      </c>
      <c r="AQ95">
        <f>Indre!O43</f>
        <v>0</v>
      </c>
      <c r="AR95">
        <f>Indre!O44</f>
        <v>0</v>
      </c>
      <c r="AS95">
        <f>Indre!O45</f>
        <v>0</v>
      </c>
      <c r="AT95">
        <f>Indre!O46</f>
        <v>0</v>
      </c>
      <c r="AU95">
        <f>Indre!O47</f>
        <v>0</v>
      </c>
      <c r="AV95">
        <f>Indre!O48</f>
        <v>0</v>
      </c>
      <c r="AW95">
        <f>Indre!O49</f>
        <v>0</v>
      </c>
      <c r="AX95">
        <f>Indre!O50</f>
        <v>0</v>
      </c>
      <c r="AY95">
        <f>Indre!O51</f>
        <v>0</v>
      </c>
      <c r="AZ95">
        <f>Indre!O52</f>
        <v>0</v>
      </c>
      <c r="BA95">
        <f>Indre!O53</f>
        <v>0</v>
      </c>
      <c r="BB95">
        <f>Indre!O54</f>
        <v>0</v>
      </c>
      <c r="BC95">
        <f>Indre!O55</f>
        <v>0</v>
      </c>
      <c r="BD95">
        <f>Indre!O56</f>
        <v>0</v>
      </c>
      <c r="BE95">
        <f>Indre!O57</f>
        <v>1</v>
      </c>
      <c r="BF95" t="str">
        <f>Indre!O58</f>
        <v>Ja</v>
      </c>
      <c r="BG95" t="str">
        <f>Indre!O59</f>
        <v>Nej</v>
      </c>
      <c r="BH95" t="str">
        <f>Indre!O60</f>
        <v>Ja</v>
      </c>
      <c r="BI95">
        <f>Indre!O61</f>
        <v>0</v>
      </c>
      <c r="BJ95">
        <f>Indre!O62</f>
        <v>0</v>
      </c>
      <c r="BK95">
        <f>Indre!O63</f>
        <v>0</v>
      </c>
      <c r="BL95">
        <f>Indre!O64</f>
        <v>0</v>
      </c>
      <c r="BM95">
        <f>Indre!O65</f>
        <v>0</v>
      </c>
      <c r="BN95">
        <f>Indre!O66</f>
        <v>0</v>
      </c>
      <c r="BO95">
        <f>Indre!O67</f>
        <v>0</v>
      </c>
      <c r="BP95">
        <f>Indre!O68</f>
        <v>0</v>
      </c>
      <c r="BQ95">
        <f>Indre!O69</f>
        <v>0</v>
      </c>
      <c r="BR95" t="str">
        <f>Indre!O70</f>
        <v>Modtagerkøkken</v>
      </c>
      <c r="BS95">
        <f>Indre!O71</f>
        <v>0</v>
      </c>
      <c r="BT95">
        <f>Indre!O72</f>
        <v>0</v>
      </c>
      <c r="BU95">
        <f>Indre!O73</f>
        <v>0</v>
      </c>
      <c r="BV95" t="str">
        <f>Indre!O74</f>
        <v>Ja</v>
      </c>
      <c r="BW95">
        <f>Indre!O75</f>
        <v>0</v>
      </c>
      <c r="BX95">
        <f>Indre!O76</f>
        <v>0</v>
      </c>
      <c r="BY95">
        <f>Indre!O77</f>
        <v>0</v>
      </c>
      <c r="BZ95">
        <f>Indre!O78</f>
        <v>0</v>
      </c>
      <c r="CA95">
        <f>Indre!O79</f>
        <v>0</v>
      </c>
      <c r="CB95">
        <f>Indre!O80</f>
        <v>0</v>
      </c>
      <c r="CC95">
        <f>Indre!O81</f>
        <v>0</v>
      </c>
      <c r="CD95">
        <f>Indre!O82</f>
        <v>0</v>
      </c>
      <c r="CE95">
        <f>Indre!O83</f>
        <v>0</v>
      </c>
      <c r="CF95">
        <f>Indre!O84</f>
        <v>0</v>
      </c>
      <c r="CG95" t="str">
        <f>Indre!O85</f>
        <v>Cathrine Jerrik /Sine</v>
      </c>
      <c r="CH95" s="18">
        <f>Indre!O86</f>
        <v>39917</v>
      </c>
      <c r="CI95">
        <f>Indre!O87</f>
        <v>0</v>
      </c>
      <c r="CJ95">
        <f>Indre!O88</f>
        <v>1</v>
      </c>
      <c r="CK95">
        <f>Indre!O89</f>
        <v>0</v>
      </c>
      <c r="CL95">
        <f>Indre!O90</f>
        <v>4</v>
      </c>
      <c r="CM95">
        <f>Indre!O91</f>
        <v>1</v>
      </c>
      <c r="CN95">
        <f>Indre!O92</f>
        <v>0</v>
      </c>
      <c r="CO95">
        <f>Indre!O93</f>
        <v>0</v>
      </c>
      <c r="CP95">
        <f>Indre!O94</f>
        <v>0</v>
      </c>
      <c r="CQ95">
        <f>Indre!O95</f>
        <v>0</v>
      </c>
      <c r="CR95">
        <f>Indre!O96</f>
        <v>1</v>
      </c>
      <c r="CS95">
        <f>Indre!O97</f>
        <v>0</v>
      </c>
      <c r="CT95">
        <f>Indre!O98</f>
        <v>0</v>
      </c>
      <c r="CU95">
        <f>Indre!O99</f>
        <v>0</v>
      </c>
      <c r="CV95">
        <f>Indre!O100</f>
        <v>0</v>
      </c>
      <c r="CW95">
        <f>Indre!O101</f>
        <v>0</v>
      </c>
      <c r="CX95">
        <f>Indre!O102</f>
        <v>0</v>
      </c>
      <c r="CY95">
        <f>Indre!O103</f>
        <v>0</v>
      </c>
      <c r="CZ95">
        <f>Indre!O104</f>
        <v>0</v>
      </c>
      <c r="DA95">
        <f>Indre!O105</f>
        <v>0</v>
      </c>
      <c r="DB95">
        <f>Indre!O106</f>
        <v>1</v>
      </c>
      <c r="DC95">
        <f>Indre!O107</f>
        <v>20</v>
      </c>
      <c r="DD95" t="str">
        <f>Indre!O108</f>
        <v>Miele</v>
      </c>
      <c r="DE95">
        <f>Indre!O109</f>
        <v>2</v>
      </c>
      <c r="DF95" t="str">
        <f>Indre!O110</f>
        <v>Nej</v>
      </c>
      <c r="DG95">
        <f>Indre!O111</f>
        <v>0</v>
      </c>
      <c r="DH95" t="str">
        <f>Indre!O112</f>
        <v>Nej</v>
      </c>
      <c r="DI95" t="str">
        <f>Indre!O113</f>
        <v>Nej</v>
      </c>
      <c r="DJ95" t="str">
        <f>Indre!O114</f>
        <v>Nej</v>
      </c>
      <c r="DK95">
        <f>Indre!O115</f>
        <v>1</v>
      </c>
      <c r="DL95" t="str">
        <f>Indre!O116</f>
        <v>Ingen plads</v>
      </c>
      <c r="DM95" t="str">
        <f>Indre!O117</f>
        <v>Mikrokøkken</v>
      </c>
      <c r="DN95">
        <f>Indre!O118</f>
        <v>0</v>
      </c>
      <c r="DO95" s="14" t="str">
        <f>VLOOKUP(MID(B95,1,5)*1,InstTyp!A:B,2,FALSE)</f>
        <v>Børnehaver</v>
      </c>
      <c r="DP95" s="14" t="str">
        <f>VLOOKUP(MID(B95,1,5)*1,InstTyp!A:C,3,FALSE)</f>
        <v>Indre By</v>
      </c>
      <c r="DQ95">
        <f>VLOOKUP(MID(B95,1,5)*1,'InstTyp-2'!E:BQ,7,FALSE)</f>
        <v>0</v>
      </c>
      <c r="DR95">
        <f>VLOOKUP(MID(B95,1,5)*1,'InstTyp-2'!E:BQ,8,FALSE)</f>
        <v>0</v>
      </c>
      <c r="DS95">
        <f>VLOOKUP(MID(B95,1,5)*1,'InstTyp-2'!E:BQ,9,FALSE)</f>
        <v>20</v>
      </c>
      <c r="DT95">
        <f>VLOOKUP(MID(B95,1,5)*1,'InstTyp-2'!E:BQ,10,FALSE)</f>
        <v>0</v>
      </c>
      <c r="DU95">
        <f>VLOOKUP(MID(B95,1,5)*1,'InstTyp-2'!E:BQ,11,FALSE)</f>
        <v>0</v>
      </c>
      <c r="DV95">
        <f>VLOOKUP(MID(B95,1,5)*1,'InstTyp-2'!E:BQ,12,FALSE)</f>
        <v>0</v>
      </c>
      <c r="DW95">
        <f>VLOOKUP(MID(B95,1,5)*1,'InstTyp-2'!E:BQ,13,FALSE)</f>
        <v>0</v>
      </c>
      <c r="DX95">
        <f>VLOOKUP(MID(B95,1,5)*1,'InstTyp-2'!E:BQ,14,FALSE)</f>
        <v>0</v>
      </c>
      <c r="DY95">
        <f>VLOOKUP(MID(B95,1,5)*1,'InstTyp-2'!E:BQ,15,FALSE)</f>
        <v>0</v>
      </c>
      <c r="DZ95">
        <f>VLOOKUP(MID(B95,1,5)*1,'InstTyp-2'!E:BQ,16,FALSE)</f>
        <v>0</v>
      </c>
      <c r="EA95">
        <f>VLOOKUP(MID(B95,1,5)*1,'InstTyp-2'!E:BQ,17,FALSE)</f>
        <v>0</v>
      </c>
      <c r="EB95">
        <f>VLOOKUP(MID(B95,1,5)*1,'InstTyp-2'!E:BQ,18,FALSE)</f>
        <v>0</v>
      </c>
      <c r="EC95">
        <f>VLOOKUP(MID(B95,1,5)*1,'InstTyp-2'!E:BQ,19,FALSE)</f>
        <v>0</v>
      </c>
      <c r="ED95">
        <f>VLOOKUP(MID(B95,1,5)*1,'InstTyp-2'!E:BQ,20,FALSE)</f>
        <v>0</v>
      </c>
      <c r="EE95" s="195">
        <f>VLOOKUP(MID(B95,1,5)*1,'Forplejning 2008'!A:C,3,FALSE)</f>
        <v>13878.4</v>
      </c>
      <c r="EF95" t="str">
        <f t="shared" si="4"/>
        <v>35361</v>
      </c>
      <c r="EG95" t="str">
        <f t="shared" si="5"/>
        <v/>
      </c>
      <c r="EH95">
        <f t="shared" si="6"/>
        <v>0</v>
      </c>
      <c r="EI95">
        <f t="shared" si="7"/>
        <v>0</v>
      </c>
      <c r="EJ95" t="e">
        <f>VLOOKUP(B95,Rekruttering!A:F,2,FALSE)</f>
        <v>#N/A</v>
      </c>
      <c r="EK95" t="e">
        <f>VLOOKUP(B95,Rekruttering!A:F,3,FALSE)</f>
        <v>#N/A</v>
      </c>
      <c r="EL95" t="e">
        <f>VLOOKUP(B95,Rekruttering!A:F,4,FALSE)</f>
        <v>#N/A</v>
      </c>
      <c r="EM95" t="e">
        <f>VLOOKUP(B95,Rekruttering!A:F,5,FALSE)</f>
        <v>#N/A</v>
      </c>
      <c r="EN95" t="e">
        <f>VLOOKUP(B95,Rekruttering!A:F,6,FALSE)</f>
        <v>#N/A</v>
      </c>
    </row>
    <row r="96" spans="1:144">
      <c r="A96" s="14" t="str">
        <f>Indre!P1</f>
        <v>x</v>
      </c>
      <c r="B96" s="21">
        <f>Indre!P2</f>
        <v>35427</v>
      </c>
      <c r="C96" t="str">
        <f>Indre!P3</f>
        <v>Hylet</v>
      </c>
      <c r="D96" t="str">
        <f>Indre!P4</f>
        <v>Indre By</v>
      </c>
      <c r="E96" t="str">
        <f>Indre!P5</f>
        <v>Rømersgade 7</v>
      </c>
      <c r="F96">
        <f>Indre!P6</f>
        <v>1362</v>
      </c>
      <c r="G96" t="str">
        <f>Indre!P7</f>
        <v>København K</v>
      </c>
      <c r="H96" t="str">
        <f>Indre!P8</f>
        <v>33 13 03 63</v>
      </c>
      <c r="I96" t="str">
        <f>Indre!P9</f>
        <v>35427@buf.kk.dk</v>
      </c>
      <c r="J96" t="str">
        <f>Indre!P10</f>
        <v>Karin Løvenskjold (kollektiv ledelse)</v>
      </c>
      <c r="K96">
        <f>Indre!P11</f>
        <v>38286922</v>
      </c>
      <c r="L96">
        <f>Indre!P12</f>
        <v>0</v>
      </c>
      <c r="M96" t="str">
        <f>Indre!P13</f>
        <v>info@hylet.dk</v>
      </c>
      <c r="N96" t="str">
        <f>Indre!P14</f>
        <v>Børnehave</v>
      </c>
      <c r="O96">
        <f>Indre!P15</f>
        <v>0</v>
      </c>
      <c r="P96">
        <f>Indre!P16</f>
        <v>0</v>
      </c>
      <c r="Q96">
        <f>Indre!P17</f>
        <v>28</v>
      </c>
      <c r="R96">
        <f>Indre!P18</f>
        <v>0</v>
      </c>
      <c r="S96">
        <f>Indre!P19</f>
        <v>0</v>
      </c>
      <c r="T96">
        <f>Indre!P20</f>
        <v>0</v>
      </c>
      <c r="U96">
        <f>Indre!P21</f>
        <v>0</v>
      </c>
      <c r="V96" t="str">
        <f>Indre!P22</f>
        <v>Nej</v>
      </c>
      <c r="W96">
        <f>Indre!P23</f>
        <v>0</v>
      </c>
      <c r="X96">
        <f>Indre!P24</f>
        <v>0</v>
      </c>
      <c r="Y96">
        <f>Indre!P25</f>
        <v>0</v>
      </c>
      <c r="Z96">
        <f>Indre!P26</f>
        <v>0</v>
      </c>
      <c r="AA96">
        <f>Indre!P27</f>
        <v>0</v>
      </c>
      <c r="AB96">
        <f>Indre!P28</f>
        <v>0</v>
      </c>
      <c r="AC96">
        <f>Indre!P29</f>
        <v>0</v>
      </c>
      <c r="AD96">
        <f>Indre!P30</f>
        <v>5</v>
      </c>
      <c r="AE96">
        <f>Indre!P31</f>
        <v>0</v>
      </c>
      <c r="AF96">
        <f>Indre!P32</f>
        <v>5</v>
      </c>
      <c r="AG96">
        <f>Indre!P33</f>
        <v>5</v>
      </c>
      <c r="AH96">
        <f>Indre!P34</f>
        <v>0</v>
      </c>
      <c r="AI96">
        <f>Indre!P35</f>
        <v>0</v>
      </c>
      <c r="AJ96">
        <f>Indre!P36</f>
        <v>145800</v>
      </c>
      <c r="AK96">
        <f>Indre!P37</f>
        <v>0</v>
      </c>
      <c r="AL96">
        <f>Indre!P38</f>
        <v>0</v>
      </c>
      <c r="AM96">
        <f>Indre!P39</f>
        <v>0</v>
      </c>
      <c r="AN96" t="str">
        <f>Indre!P40</f>
        <v>Refah Hadad</v>
      </c>
      <c r="AO96">
        <f>Indre!P41</f>
        <v>2008</v>
      </c>
      <c r="AP96">
        <f>Indre!P42</f>
        <v>5</v>
      </c>
      <c r="AQ96">
        <f>Indre!P43</f>
        <v>0</v>
      </c>
      <c r="AR96" t="str">
        <f>Indre!P44</f>
        <v>ufaglært</v>
      </c>
      <c r="AS96">
        <f>Indre!P45</f>
        <v>0</v>
      </c>
      <c r="AT96" t="str">
        <f>Indre!P46</f>
        <v>hygiejne, storkøkkenprojekt</v>
      </c>
      <c r="AU96">
        <f>Indre!P47</f>
        <v>0</v>
      </c>
      <c r="AV96">
        <f>Indre!P48</f>
        <v>0</v>
      </c>
      <c r="AW96">
        <f>Indre!P49</f>
        <v>0</v>
      </c>
      <c r="AX96">
        <f>Indre!P50</f>
        <v>0</v>
      </c>
      <c r="AY96">
        <f>Indre!P51</f>
        <v>0</v>
      </c>
      <c r="AZ96">
        <f>Indre!P52</f>
        <v>0</v>
      </c>
      <c r="BA96">
        <f>Indre!P53</f>
        <v>0</v>
      </c>
      <c r="BB96">
        <f>Indre!P54</f>
        <v>0</v>
      </c>
      <c r="BC96">
        <f>Indre!P55</f>
        <v>85</v>
      </c>
      <c r="BD96">
        <f>Indre!P56</f>
        <v>0</v>
      </c>
      <c r="BE96">
        <f>Indre!P57</f>
        <v>2</v>
      </c>
      <c r="BF96" t="str">
        <f>Indre!P58</f>
        <v>Ja</v>
      </c>
      <c r="BG96" t="str">
        <f>Indre!P59</f>
        <v>Ja</v>
      </c>
      <c r="BH96" t="str">
        <f>Indre!P60</f>
        <v>Ja</v>
      </c>
      <c r="BI96">
        <f>Indre!P61</f>
        <v>0</v>
      </c>
      <c r="BJ96">
        <f>Indre!P62</f>
        <v>0</v>
      </c>
      <c r="BK96">
        <f>Indre!P63</f>
        <v>0</v>
      </c>
      <c r="BL96">
        <f>Indre!P64</f>
        <v>0</v>
      </c>
      <c r="BM96">
        <f>Indre!P65</f>
        <v>0</v>
      </c>
      <c r="BN96">
        <f>Indre!P66</f>
        <v>0</v>
      </c>
      <c r="BO96">
        <f>Indre!P67</f>
        <v>0</v>
      </c>
      <c r="BP96">
        <f>Indre!P68</f>
        <v>0</v>
      </c>
      <c r="BQ96">
        <f>Indre!P69</f>
        <v>0</v>
      </c>
      <c r="BR96" t="str">
        <f>Indre!P70</f>
        <v>produktionskøkken</v>
      </c>
      <c r="BS96" t="str">
        <f>Indre!P71</f>
        <v>Nej</v>
      </c>
      <c r="BT96" t="str">
        <f>Indre!P72</f>
        <v>Mindre</v>
      </c>
      <c r="BU96" t="str">
        <f>Indre!P73</f>
        <v>Ingen</v>
      </c>
      <c r="BV96" t="str">
        <f>Indre!P74</f>
        <v>Nej</v>
      </c>
      <c r="BW96" t="str">
        <f>Indre!P75</f>
        <v>Køkkenet er gammelt men godkendt og bliver brugt dagligt til varm mad.</v>
      </c>
      <c r="BX96">
        <f>Indre!P76</f>
        <v>0</v>
      </c>
      <c r="BY96">
        <f>Indre!P77</f>
        <v>0</v>
      </c>
      <c r="BZ96">
        <f>Indre!P78</f>
        <v>0</v>
      </c>
      <c r="CA96">
        <f>Indre!P79</f>
        <v>0</v>
      </c>
      <c r="CB96">
        <f>Indre!P80</f>
        <v>0</v>
      </c>
      <c r="CC96">
        <f>Indre!P81</f>
        <v>0</v>
      </c>
      <c r="CD96">
        <f>Indre!P82</f>
        <v>0</v>
      </c>
      <c r="CE96">
        <f>Indre!P83</f>
        <v>0</v>
      </c>
      <c r="CF96">
        <f>Indre!P84</f>
        <v>0</v>
      </c>
      <c r="CG96" t="str">
        <f>Indre!P85</f>
        <v>Cathrine Jerrik/Sine</v>
      </c>
      <c r="CH96" s="18">
        <f>Indre!P86</f>
        <v>39861</v>
      </c>
      <c r="CI96">
        <f>Indre!P87</f>
        <v>0</v>
      </c>
      <c r="CJ96">
        <f>Indre!P88</f>
        <v>1</v>
      </c>
      <c r="CK96">
        <f>Indre!P89</f>
        <v>0</v>
      </c>
      <c r="CL96">
        <f>Indre!P90</f>
        <v>0</v>
      </c>
      <c r="CM96">
        <f>Indre!P91</f>
        <v>0</v>
      </c>
      <c r="CN96">
        <f>Indre!P92</f>
        <v>1</v>
      </c>
      <c r="CO96">
        <f>Indre!P93</f>
        <v>0</v>
      </c>
      <c r="CP96">
        <f>Indre!P94</f>
        <v>0</v>
      </c>
      <c r="CQ96">
        <f>Indre!P95</f>
        <v>0</v>
      </c>
      <c r="CR96">
        <f>Indre!P96</f>
        <v>0</v>
      </c>
      <c r="CS96">
        <f>Indre!P97</f>
        <v>1</v>
      </c>
      <c r="CT96">
        <f>Indre!P98</f>
        <v>0</v>
      </c>
      <c r="CU96">
        <f>Indre!P99</f>
        <v>0</v>
      </c>
      <c r="CV96">
        <f>Indre!P100</f>
        <v>0</v>
      </c>
      <c r="CW96">
        <f>Indre!P101</f>
        <v>0</v>
      </c>
      <c r="CX96">
        <f>Indre!P102</f>
        <v>1</v>
      </c>
      <c r="CY96">
        <f>Indre!P103</f>
        <v>0</v>
      </c>
      <c r="CZ96">
        <f>Indre!P104</f>
        <v>0</v>
      </c>
      <c r="DA96">
        <f>Indre!P105</f>
        <v>0</v>
      </c>
      <c r="DB96">
        <f>Indre!P106</f>
        <v>0</v>
      </c>
      <c r="DC96">
        <f>Indre!P107</f>
        <v>25</v>
      </c>
      <c r="DD96" t="str">
        <f>Indre!P108</f>
        <v>Miele</v>
      </c>
      <c r="DE96">
        <f>Indre!P109</f>
        <v>4</v>
      </c>
      <c r="DF96">
        <f>Indre!P110</f>
        <v>0</v>
      </c>
      <c r="DG96">
        <f>Indre!P111</f>
        <v>0</v>
      </c>
      <c r="DH96" t="str">
        <f>Indre!P112</f>
        <v>Ja</v>
      </c>
      <c r="DI96" t="str">
        <f>Indre!P113</f>
        <v>Ja</v>
      </c>
      <c r="DJ96" t="str">
        <f>Indre!P114</f>
        <v>Ja</v>
      </c>
      <c r="DK96">
        <f>Indre!P115</f>
        <v>2</v>
      </c>
      <c r="DL96" t="str">
        <f>Indre!P116</f>
        <v>Begrænset</v>
      </c>
      <c r="DM96">
        <f>Indre!P117</f>
        <v>0</v>
      </c>
      <c r="DN96">
        <f>Indre!P118</f>
        <v>0</v>
      </c>
      <c r="DO96" s="14" t="str">
        <f>VLOOKUP(MID(B96,1,5)*1,InstTyp!A:B,2,FALSE)</f>
        <v>Børnehaver</v>
      </c>
      <c r="DP96" s="14" t="str">
        <f>VLOOKUP(MID(B96,1,5)*1,InstTyp!A:C,3,FALSE)</f>
        <v>Indre By</v>
      </c>
      <c r="DQ96">
        <f>VLOOKUP(MID(B96,1,5)*1,'InstTyp-2'!E:BQ,7,FALSE)</f>
        <v>0</v>
      </c>
      <c r="DR96">
        <f>VLOOKUP(MID(B96,1,5)*1,'InstTyp-2'!E:BQ,8,FALSE)</f>
        <v>0</v>
      </c>
      <c r="DS96">
        <f>VLOOKUP(MID(B96,1,5)*1,'InstTyp-2'!E:BQ,9,FALSE)</f>
        <v>27</v>
      </c>
      <c r="DT96">
        <f>VLOOKUP(MID(B96,1,5)*1,'InstTyp-2'!E:BQ,10,FALSE)</f>
        <v>0</v>
      </c>
      <c r="DU96">
        <f>VLOOKUP(MID(B96,1,5)*1,'InstTyp-2'!E:BQ,11,FALSE)</f>
        <v>0</v>
      </c>
      <c r="DV96">
        <f>VLOOKUP(MID(B96,1,5)*1,'InstTyp-2'!E:BQ,12,FALSE)</f>
        <v>0</v>
      </c>
      <c r="DW96">
        <f>VLOOKUP(MID(B96,1,5)*1,'InstTyp-2'!E:BQ,13,FALSE)</f>
        <v>0</v>
      </c>
      <c r="DX96">
        <f>VLOOKUP(MID(B96,1,5)*1,'InstTyp-2'!E:BQ,14,FALSE)</f>
        <v>0</v>
      </c>
      <c r="DY96">
        <f>VLOOKUP(MID(B96,1,5)*1,'InstTyp-2'!E:BQ,15,FALSE)</f>
        <v>0</v>
      </c>
      <c r="DZ96">
        <f>VLOOKUP(MID(B96,1,5)*1,'InstTyp-2'!E:BQ,16,FALSE)</f>
        <v>0</v>
      </c>
      <c r="EA96">
        <f>VLOOKUP(MID(B96,1,5)*1,'InstTyp-2'!E:BQ,17,FALSE)</f>
        <v>0</v>
      </c>
      <c r="EB96">
        <f>VLOOKUP(MID(B96,1,5)*1,'InstTyp-2'!E:BQ,18,FALSE)</f>
        <v>0</v>
      </c>
      <c r="EC96">
        <f>VLOOKUP(MID(B96,1,5)*1,'InstTyp-2'!E:BQ,19,FALSE)</f>
        <v>0</v>
      </c>
      <c r="ED96">
        <f>VLOOKUP(MID(B96,1,5)*1,'InstTyp-2'!E:BQ,20,FALSE)</f>
        <v>0</v>
      </c>
      <c r="EE96" s="195">
        <f>VLOOKUP(MID(B96,1,5)*1,'Forplejning 2008'!A:C,3,FALSE)</f>
        <v>49675.56</v>
      </c>
      <c r="EF96" t="str">
        <f t="shared" si="4"/>
        <v>35427</v>
      </c>
      <c r="EG96" t="str">
        <f t="shared" si="5"/>
        <v/>
      </c>
      <c r="EH96">
        <f t="shared" si="6"/>
        <v>0</v>
      </c>
      <c r="EI96">
        <f t="shared" si="7"/>
        <v>0</v>
      </c>
      <c r="EJ96" t="e">
        <f>VLOOKUP(B96,Rekruttering!A:F,2,FALSE)</f>
        <v>#N/A</v>
      </c>
      <c r="EK96" t="e">
        <f>VLOOKUP(B96,Rekruttering!A:F,3,FALSE)</f>
        <v>#N/A</v>
      </c>
      <c r="EL96" t="e">
        <f>VLOOKUP(B96,Rekruttering!A:F,4,FALSE)</f>
        <v>#N/A</v>
      </c>
      <c r="EM96" t="e">
        <f>VLOOKUP(B96,Rekruttering!A:F,5,FALSE)</f>
        <v>#N/A</v>
      </c>
      <c r="EN96" t="e">
        <f>VLOOKUP(B96,Rekruttering!A:F,6,FALSE)</f>
        <v>#N/A</v>
      </c>
    </row>
    <row r="97" spans="1:144">
      <c r="A97" s="14" t="str">
        <f>Indre!R1</f>
        <v>x</v>
      </c>
      <c r="B97" s="21">
        <f>Indre!R2</f>
        <v>35435</v>
      </c>
      <c r="C97" t="str">
        <f>Indre!R3</f>
        <v>Rudolf Steiner Børnehaven "Sankt Gertrud"</v>
      </c>
      <c r="D97" t="str">
        <f>Indre!R4</f>
        <v>Indre By</v>
      </c>
      <c r="E97" t="str">
        <f>Indre!R5</f>
        <v>Sankt Gertruds Stræde 5</v>
      </c>
      <c r="F97">
        <f>Indre!R6</f>
        <v>1129</v>
      </c>
      <c r="G97" t="str">
        <f>Indre!R7</f>
        <v>København K</v>
      </c>
      <c r="H97" t="str">
        <f>Indre!R8</f>
        <v>33 15 89 03</v>
      </c>
      <c r="I97" t="str">
        <f>Indre!R9</f>
        <v>35435@buf.kk.dk</v>
      </c>
      <c r="J97" t="str">
        <f>Indre!R10</f>
        <v>Maj-Britt Jensen</v>
      </c>
      <c r="K97">
        <f>Indre!R11</f>
        <v>33323842</v>
      </c>
      <c r="L97">
        <f>Indre!R12</f>
        <v>0</v>
      </c>
      <c r="M97" t="str">
        <f>Indre!R13</f>
        <v>35435@buf.kk.dk</v>
      </c>
      <c r="N97" t="str">
        <f>Indre!R14</f>
        <v>Børnehave</v>
      </c>
      <c r="O97">
        <f>Indre!R15</f>
        <v>0</v>
      </c>
      <c r="P97">
        <f>Indre!R16</f>
        <v>0</v>
      </c>
      <c r="Q97">
        <f>Indre!R17</f>
        <v>24</v>
      </c>
      <c r="R97">
        <f>Indre!R18</f>
        <v>0</v>
      </c>
      <c r="S97">
        <f>Indre!R19</f>
        <v>0</v>
      </c>
      <c r="T97">
        <f>Indre!R20</f>
        <v>0</v>
      </c>
      <c r="U97">
        <f>Indre!R21</f>
        <v>0</v>
      </c>
      <c r="V97" t="str">
        <f>Indre!R22</f>
        <v>Nej</v>
      </c>
      <c r="W97">
        <f>Indre!R23</f>
        <v>0</v>
      </c>
      <c r="X97">
        <f>Indre!R24</f>
        <v>0</v>
      </c>
      <c r="Y97">
        <f>Indre!R25</f>
        <v>0</v>
      </c>
      <c r="Z97">
        <f>Indre!R26</f>
        <v>0</v>
      </c>
      <c r="AA97">
        <f>Indre!R27</f>
        <v>0</v>
      </c>
      <c r="AB97">
        <f>Indre!R28</f>
        <v>0</v>
      </c>
      <c r="AC97">
        <f>Indre!R29</f>
        <v>0</v>
      </c>
      <c r="AD97">
        <f>Indre!R30</f>
        <v>0</v>
      </c>
      <c r="AE97">
        <f>Indre!R31</f>
        <v>4</v>
      </c>
      <c r="AF97">
        <f>Indre!R32</f>
        <v>5</v>
      </c>
      <c r="AG97">
        <f>Indre!R33</f>
        <v>1</v>
      </c>
      <c r="AH97">
        <f>Indre!R34</f>
        <v>0</v>
      </c>
      <c r="AI97">
        <f>Indre!R35</f>
        <v>0</v>
      </c>
      <c r="AJ97" s="16">
        <f>Indre!R36</f>
        <v>70000</v>
      </c>
      <c r="AK97">
        <f>Indre!R37</f>
        <v>0</v>
      </c>
      <c r="AL97" t="str">
        <f>Indre!R38</f>
        <v>Nej</v>
      </c>
      <c r="AM97" t="str">
        <f>Indre!R39</f>
        <v>Ja</v>
      </c>
      <c r="AN97" t="str">
        <f>Indre!R40</f>
        <v>Christina Larsen</v>
      </c>
      <c r="AO97">
        <f>Indre!R41</f>
        <v>2008</v>
      </c>
      <c r="AP97">
        <f>Indre!R42</f>
        <v>21</v>
      </c>
      <c r="AQ97">
        <f>Indre!R43</f>
        <v>0</v>
      </c>
      <c r="AR97" t="str">
        <f>Indre!R44</f>
        <v>Pædagog</v>
      </c>
      <c r="AS97" t="str">
        <f>Indre!R45</f>
        <v>God til at lave mad</v>
      </c>
      <c r="AT97" t="str">
        <f>Indre!R46</f>
        <v>Er i gang med hygiejne kursus</v>
      </c>
      <c r="AU97">
        <f>Indre!R47</f>
        <v>0</v>
      </c>
      <c r="AV97">
        <f>Indre!R48</f>
        <v>0</v>
      </c>
      <c r="AW97">
        <f>Indre!R49</f>
        <v>0</v>
      </c>
      <c r="AX97">
        <f>Indre!R50</f>
        <v>0</v>
      </c>
      <c r="AY97">
        <f>Indre!R51</f>
        <v>0</v>
      </c>
      <c r="AZ97">
        <f>Indre!R52</f>
        <v>0</v>
      </c>
      <c r="BA97">
        <f>Indre!R53</f>
        <v>0</v>
      </c>
      <c r="BB97">
        <f>Indre!R54</f>
        <v>0</v>
      </c>
      <c r="BC97">
        <f>Indre!R55</f>
        <v>100</v>
      </c>
      <c r="BD97">
        <f>Indre!R56</f>
        <v>0</v>
      </c>
      <c r="BE97">
        <f>Indre!R57</f>
        <v>0</v>
      </c>
      <c r="BF97" t="str">
        <f>Indre!R58</f>
        <v>Ja</v>
      </c>
      <c r="BG97" t="str">
        <f>Indre!R59</f>
        <v>Nej</v>
      </c>
      <c r="BH97" t="str">
        <f>Indre!R60</f>
        <v>Ja</v>
      </c>
      <c r="BI97" t="str">
        <f>Indre!R61</f>
        <v>Ja</v>
      </c>
      <c r="BJ97">
        <f>Indre!R62</f>
        <v>0</v>
      </c>
      <c r="BK97" t="str">
        <f>Indre!R63</f>
        <v>Ja</v>
      </c>
      <c r="BL97">
        <f>Indre!R64</f>
        <v>0</v>
      </c>
      <c r="BM97" t="str">
        <f>Indre!R65</f>
        <v>Ja</v>
      </c>
      <c r="BN97">
        <f>Indre!R66</f>
        <v>0</v>
      </c>
      <c r="BO97" t="str">
        <f>Indre!R67</f>
        <v>Ja</v>
      </c>
      <c r="BP97">
        <f>Indre!R68</f>
        <v>0</v>
      </c>
      <c r="BQ97">
        <f>Indre!R69</f>
        <v>0</v>
      </c>
      <c r="BR97" t="str">
        <f>Indre!R70</f>
        <v>produktionskøkken</v>
      </c>
      <c r="BS97" t="str">
        <f>Indre!R71</f>
        <v>Ja</v>
      </c>
      <c r="BT97" t="str">
        <f>Indre!R72</f>
        <v>Ingen</v>
      </c>
      <c r="BU97" t="str">
        <f>Indre!R73</f>
        <v>Ingen</v>
      </c>
      <c r="BV97">
        <f>Indre!R74</f>
        <v>0</v>
      </c>
      <c r="BW97">
        <f>Indre!R75</f>
        <v>0</v>
      </c>
      <c r="BX97">
        <f>Indre!R76</f>
        <v>0</v>
      </c>
      <c r="BY97">
        <f>Indre!R77</f>
        <v>0</v>
      </c>
      <c r="BZ97">
        <f>Indre!R78</f>
        <v>0</v>
      </c>
      <c r="CA97">
        <f>Indre!R79</f>
        <v>0</v>
      </c>
      <c r="CB97">
        <f>Indre!R80</f>
        <v>0</v>
      </c>
      <c r="CC97">
        <f>Indre!R81</f>
        <v>0</v>
      </c>
      <c r="CD97">
        <f>Indre!R82</f>
        <v>0</v>
      </c>
      <c r="CE97">
        <f>Indre!R83</f>
        <v>0</v>
      </c>
      <c r="CF97">
        <f>Indre!R84</f>
        <v>0</v>
      </c>
      <c r="CG97" t="str">
        <f>Indre!R85</f>
        <v>Birgitte Glerup / Nanna</v>
      </c>
      <c r="CH97" s="18">
        <f>Indre!R86</f>
        <v>39881</v>
      </c>
      <c r="CI97">
        <f>Indre!R87</f>
        <v>0</v>
      </c>
      <c r="CJ97">
        <f>Indre!R88</f>
        <v>0</v>
      </c>
      <c r="CK97">
        <f>Indre!R89</f>
        <v>1</v>
      </c>
      <c r="CL97">
        <f>Indre!R90</f>
        <v>5</v>
      </c>
      <c r="CM97">
        <f>Indre!R91</f>
        <v>0</v>
      </c>
      <c r="CN97">
        <f>Indre!R92</f>
        <v>1</v>
      </c>
      <c r="CO97">
        <f>Indre!R93</f>
        <v>0</v>
      </c>
      <c r="CP97">
        <f>Indre!R94</f>
        <v>0</v>
      </c>
      <c r="CQ97">
        <f>Indre!R95</f>
        <v>0</v>
      </c>
      <c r="CR97">
        <f>Indre!R96</f>
        <v>0</v>
      </c>
      <c r="CS97">
        <f>Indre!R97</f>
        <v>1</v>
      </c>
      <c r="CT97">
        <f>Indre!R98</f>
        <v>0</v>
      </c>
      <c r="CU97">
        <f>Indre!R99</f>
        <v>0</v>
      </c>
      <c r="CV97">
        <f>Indre!R100</f>
        <v>0</v>
      </c>
      <c r="CW97">
        <f>Indre!R101</f>
        <v>0</v>
      </c>
      <c r="CX97">
        <f>Indre!R102</f>
        <v>0</v>
      </c>
      <c r="CY97">
        <f>Indre!R103</f>
        <v>0</v>
      </c>
      <c r="CZ97">
        <f>Indre!R104</f>
        <v>0</v>
      </c>
      <c r="DA97">
        <f>Indre!R105</f>
        <v>0</v>
      </c>
      <c r="DB97">
        <f>Indre!R106</f>
        <v>1</v>
      </c>
      <c r="DC97">
        <f>Indre!R107</f>
        <v>60</v>
      </c>
      <c r="DD97" t="str">
        <f>Indre!R108</f>
        <v>Miele</v>
      </c>
      <c r="DE97">
        <f>Indre!R109</f>
        <v>6</v>
      </c>
      <c r="DF97" t="str">
        <f>Indre!R110</f>
        <v>Nej</v>
      </c>
      <c r="DG97">
        <f>Indre!R111</f>
        <v>0</v>
      </c>
      <c r="DH97" t="str">
        <f>Indre!R112</f>
        <v>Nej</v>
      </c>
      <c r="DI97" t="str">
        <f>Indre!R113</f>
        <v>Nej</v>
      </c>
      <c r="DJ97" t="str">
        <f>Indre!R114</f>
        <v>Nej</v>
      </c>
      <c r="DK97">
        <f>Indre!R115</f>
        <v>1</v>
      </c>
      <c r="DL97" t="str">
        <f>Indre!R116</f>
        <v>Begrænset</v>
      </c>
      <c r="DM97" t="str">
        <f>Indre!R117</f>
        <v>Gasblus. Vasken har 2 rum.
Laver mad i forvejen, vegetar og kan sagtens kører videre. Fin menuplan. Har ikke eftermiddagsmad, da det er ½-dags.</v>
      </c>
      <c r="DN97">
        <f>Indre!R118</f>
        <v>0</v>
      </c>
      <c r="DO97" s="14" t="str">
        <f>VLOOKUP(MID(B97,1,5)*1,InstTyp!A:B,2,FALSE)</f>
        <v>Børnehaver</v>
      </c>
      <c r="DP97" s="14" t="str">
        <f>VLOOKUP(MID(B97,1,5)*1,InstTyp!A:C,3,FALSE)</f>
        <v>Indre By</v>
      </c>
      <c r="DQ97">
        <f>VLOOKUP(MID(B97,1,5)*1,'InstTyp-2'!E:BQ,7,FALSE)</f>
        <v>0</v>
      </c>
      <c r="DR97">
        <f>VLOOKUP(MID(B97,1,5)*1,'InstTyp-2'!E:BQ,8,FALSE)</f>
        <v>0</v>
      </c>
      <c r="DS97">
        <f>VLOOKUP(MID(B97,1,5)*1,'InstTyp-2'!E:BQ,9,FALSE)</f>
        <v>22</v>
      </c>
      <c r="DT97">
        <f>VLOOKUP(MID(B97,1,5)*1,'InstTyp-2'!E:BQ,10,FALSE)</f>
        <v>0</v>
      </c>
      <c r="DU97">
        <f>VLOOKUP(MID(B97,1,5)*1,'InstTyp-2'!E:BQ,11,FALSE)</f>
        <v>0</v>
      </c>
      <c r="DV97">
        <f>VLOOKUP(MID(B97,1,5)*1,'InstTyp-2'!E:BQ,12,FALSE)</f>
        <v>0</v>
      </c>
      <c r="DW97">
        <f>VLOOKUP(MID(B97,1,5)*1,'InstTyp-2'!E:BQ,13,FALSE)</f>
        <v>0</v>
      </c>
      <c r="DX97">
        <f>VLOOKUP(MID(B97,1,5)*1,'InstTyp-2'!E:BQ,14,FALSE)</f>
        <v>0</v>
      </c>
      <c r="DY97">
        <f>VLOOKUP(MID(B97,1,5)*1,'InstTyp-2'!E:BQ,15,FALSE)</f>
        <v>0</v>
      </c>
      <c r="DZ97">
        <f>VLOOKUP(MID(B97,1,5)*1,'InstTyp-2'!E:BQ,16,FALSE)</f>
        <v>0</v>
      </c>
      <c r="EA97">
        <f>VLOOKUP(MID(B97,1,5)*1,'InstTyp-2'!E:BQ,17,FALSE)</f>
        <v>0</v>
      </c>
      <c r="EB97">
        <f>VLOOKUP(MID(B97,1,5)*1,'InstTyp-2'!E:BQ,18,FALSE)</f>
        <v>0</v>
      </c>
      <c r="EC97">
        <f>VLOOKUP(MID(B97,1,5)*1,'InstTyp-2'!E:BQ,19,FALSE)</f>
        <v>0</v>
      </c>
      <c r="ED97">
        <f>VLOOKUP(MID(B97,1,5)*1,'InstTyp-2'!E:BQ,20,FALSE)</f>
        <v>0</v>
      </c>
      <c r="EE97" s="195">
        <f>VLOOKUP(MID(B97,1,5)*1,'Forplejning 2008'!A:C,3,FALSE)</f>
        <v>69502.929999999993</v>
      </c>
      <c r="EF97" t="str">
        <f t="shared" si="4"/>
        <v>35435</v>
      </c>
      <c r="EG97" t="str">
        <f t="shared" si="5"/>
        <v/>
      </c>
      <c r="EH97">
        <f t="shared" si="6"/>
        <v>0</v>
      </c>
      <c r="EI97">
        <f t="shared" si="7"/>
        <v>0</v>
      </c>
      <c r="EJ97" t="e">
        <f>VLOOKUP(B97,Rekruttering!A:F,2,FALSE)</f>
        <v>#N/A</v>
      </c>
      <c r="EK97" t="e">
        <f>VLOOKUP(B97,Rekruttering!A:F,3,FALSE)</f>
        <v>#N/A</v>
      </c>
      <c r="EL97" t="e">
        <f>VLOOKUP(B97,Rekruttering!A:F,4,FALSE)</f>
        <v>#N/A</v>
      </c>
      <c r="EM97" t="e">
        <f>VLOOKUP(B97,Rekruttering!A:F,5,FALSE)</f>
        <v>#N/A</v>
      </c>
      <c r="EN97" t="e">
        <f>VLOOKUP(B97,Rekruttering!A:F,6,FALSE)</f>
        <v>#N/A</v>
      </c>
    </row>
    <row r="98" spans="1:144">
      <c r="A98" s="14" t="str">
        <f>Indre!S1</f>
        <v>x</v>
      </c>
      <c r="B98" s="21">
        <f>Indre!S2</f>
        <v>35448</v>
      </c>
      <c r="C98">
        <f>Indre!S3</f>
        <v>0</v>
      </c>
      <c r="D98" t="str">
        <f>Indre!S4</f>
        <v>Indre By</v>
      </c>
      <c r="E98" t="str">
        <f>Indre!S5</f>
        <v>Sofiegade 7</v>
      </c>
      <c r="F98">
        <f>Indre!S6</f>
        <v>1418</v>
      </c>
      <c r="G98" t="str">
        <f>Indre!S7</f>
        <v>København K</v>
      </c>
      <c r="H98" t="str">
        <f>Indre!S8</f>
        <v>32 54 08 20</v>
      </c>
      <c r="I98" t="str">
        <f>Indre!S9</f>
        <v>35448@buf.kk.dk</v>
      </c>
      <c r="J98" t="str">
        <f>Indre!S10</f>
        <v>Magrethe Søbæk Sørensen</v>
      </c>
      <c r="K98">
        <f>Indre!S11</f>
        <v>32955390</v>
      </c>
      <c r="L98">
        <f>Indre!S12</f>
        <v>0</v>
      </c>
      <c r="M98" t="str">
        <f>Indre!S13</f>
        <v>35448@buf.kk.dk</v>
      </c>
      <c r="N98" t="str">
        <f>Indre!S14</f>
        <v>Børnehave</v>
      </c>
      <c r="O98">
        <f>Indre!S15</f>
        <v>0</v>
      </c>
      <c r="P98">
        <f>Indre!S16</f>
        <v>0</v>
      </c>
      <c r="Q98">
        <f>Indre!S17</f>
        <v>20</v>
      </c>
      <c r="R98">
        <f>Indre!S18</f>
        <v>0</v>
      </c>
      <c r="S98">
        <f>Indre!S19</f>
        <v>0</v>
      </c>
      <c r="T98">
        <f>Indre!S20</f>
        <v>0</v>
      </c>
      <c r="U98">
        <f>Indre!S21</f>
        <v>0</v>
      </c>
      <c r="V98" t="str">
        <f>Indre!S22</f>
        <v>Nej</v>
      </c>
      <c r="W98">
        <f>Indre!S23</f>
        <v>0</v>
      </c>
      <c r="X98">
        <f>Indre!S24</f>
        <v>0</v>
      </c>
      <c r="Y98">
        <f>Indre!S25</f>
        <v>0</v>
      </c>
      <c r="Z98">
        <f>Indre!S26</f>
        <v>0</v>
      </c>
      <c r="AA98">
        <f>Indre!S27</f>
        <v>0</v>
      </c>
      <c r="AB98">
        <f>Indre!S28</f>
        <v>0</v>
      </c>
      <c r="AC98">
        <f>Indre!S29</f>
        <v>0</v>
      </c>
      <c r="AD98">
        <f>Indre!S30</f>
        <v>5</v>
      </c>
      <c r="AE98">
        <f>Indre!S31</f>
        <v>0</v>
      </c>
      <c r="AF98">
        <f>Indre!S32</f>
        <v>0</v>
      </c>
      <c r="AG98">
        <f>Indre!S33</f>
        <v>5</v>
      </c>
      <c r="AH98">
        <f>Indre!S34</f>
        <v>0</v>
      </c>
      <c r="AI98">
        <f>Indre!S35</f>
        <v>0</v>
      </c>
      <c r="AJ98" s="16">
        <f>Indre!S36</f>
        <v>32500</v>
      </c>
      <c r="AK98">
        <f>Indre!S37</f>
        <v>0</v>
      </c>
      <c r="AL98">
        <f>Indre!S38</f>
        <v>0</v>
      </c>
      <c r="AM98">
        <f>Indre!S39</f>
        <v>0</v>
      </c>
      <c r="AN98">
        <f>Indre!S40</f>
        <v>0</v>
      </c>
      <c r="AO98">
        <f>Indre!S41</f>
        <v>0</v>
      </c>
      <c r="AP98">
        <f>Indre!S42</f>
        <v>0</v>
      </c>
      <c r="AQ98">
        <f>Indre!S43</f>
        <v>0</v>
      </c>
      <c r="AR98">
        <f>Indre!S44</f>
        <v>0</v>
      </c>
      <c r="AS98">
        <f>Indre!S45</f>
        <v>0</v>
      </c>
      <c r="AT98">
        <f>Indre!S46</f>
        <v>0</v>
      </c>
      <c r="AU98">
        <f>Indre!S47</f>
        <v>0</v>
      </c>
      <c r="AV98">
        <f>Indre!S48</f>
        <v>0</v>
      </c>
      <c r="AW98">
        <f>Indre!S49</f>
        <v>0</v>
      </c>
      <c r="AX98">
        <f>Indre!S50</f>
        <v>0</v>
      </c>
      <c r="AY98">
        <f>Indre!S51</f>
        <v>0</v>
      </c>
      <c r="AZ98">
        <f>Indre!S52</f>
        <v>0</v>
      </c>
      <c r="BA98">
        <f>Indre!S53</f>
        <v>0</v>
      </c>
      <c r="BB98">
        <f>Indre!S54</f>
        <v>0</v>
      </c>
      <c r="BC98">
        <f>Indre!S55</f>
        <v>0</v>
      </c>
      <c r="BD98">
        <f>Indre!S56</f>
        <v>0</v>
      </c>
      <c r="BE98">
        <f>Indre!S57</f>
        <v>1</v>
      </c>
      <c r="BF98" t="str">
        <f>Indre!S58</f>
        <v>ja</v>
      </c>
      <c r="BG98" t="str">
        <f>Indre!S59</f>
        <v>nej</v>
      </c>
      <c r="BH98" t="str">
        <f>Indre!S60</f>
        <v>nej</v>
      </c>
      <c r="BI98" t="str">
        <f>Indre!S61</f>
        <v>ja</v>
      </c>
      <c r="BJ98" t="str">
        <f>Indre!S62</f>
        <v>køkkenet er meget lille men kunne godt have en lille ovn med kogeplader</v>
      </c>
      <c r="BK98" t="str">
        <f>Indre!S63</f>
        <v>ja</v>
      </c>
      <c r="BL98">
        <f>Indre!S64</f>
        <v>0</v>
      </c>
      <c r="BM98" t="str">
        <f>Indre!S65</f>
        <v>ja</v>
      </c>
      <c r="BN98">
        <f>Indre!S66</f>
        <v>0</v>
      </c>
      <c r="BO98">
        <f>Indre!S67</f>
        <v>0</v>
      </c>
      <c r="BP98">
        <f>Indre!S68</f>
        <v>0</v>
      </c>
      <c r="BQ98">
        <f>Indre!S69</f>
        <v>0</v>
      </c>
      <c r="BR98" t="str">
        <f>Indre!S70</f>
        <v>Modtagerkøkken</v>
      </c>
      <c r="BS98">
        <f>Indre!S71</f>
        <v>0</v>
      </c>
      <c r="BT98">
        <f>Indre!S72</f>
        <v>0</v>
      </c>
      <c r="BU98">
        <f>Indre!S73</f>
        <v>0</v>
      </c>
      <c r="BV98">
        <f>Indre!S74</f>
        <v>0</v>
      </c>
      <c r="BW98">
        <f>Indre!S75</f>
        <v>0</v>
      </c>
      <c r="BX98">
        <f>Indre!S76</f>
        <v>0</v>
      </c>
      <c r="BY98">
        <f>Indre!S77</f>
        <v>0</v>
      </c>
      <c r="BZ98">
        <f>Indre!S78</f>
        <v>0</v>
      </c>
      <c r="CA98">
        <f>Indre!S79</f>
        <v>0</v>
      </c>
      <c r="CB98">
        <f>Indre!S80</f>
        <v>0</v>
      </c>
      <c r="CC98">
        <f>Indre!S81</f>
        <v>0</v>
      </c>
      <c r="CD98" t="str">
        <f>Indre!S82</f>
        <v>Mindre</v>
      </c>
      <c r="CE98">
        <f>Indre!S83</f>
        <v>0</v>
      </c>
      <c r="CF98" t="str">
        <f>Indre!S84</f>
        <v xml:space="preserve">Nyt køleskab og ovn med kogeplader. </v>
      </c>
      <c r="CG98">
        <f>Indre!S85</f>
        <v>0</v>
      </c>
      <c r="CH98" s="18">
        <f>Indre!S86</f>
        <v>0</v>
      </c>
      <c r="CI98">
        <f>Indre!S87</f>
        <v>0</v>
      </c>
      <c r="CJ98">
        <f>Indre!S88</f>
        <v>0</v>
      </c>
      <c r="CK98">
        <f>Indre!S89</f>
        <v>0</v>
      </c>
      <c r="CL98">
        <f>Indre!S90</f>
        <v>0</v>
      </c>
      <c r="CM98">
        <f>Indre!S91</f>
        <v>0</v>
      </c>
      <c r="CN98">
        <f>Indre!S92</f>
        <v>0</v>
      </c>
      <c r="CO98">
        <f>Indre!S93</f>
        <v>0</v>
      </c>
      <c r="CP98">
        <f>Indre!S94</f>
        <v>0</v>
      </c>
      <c r="CQ98">
        <f>Indre!S95</f>
        <v>0</v>
      </c>
      <c r="CR98">
        <f>Indre!S96</f>
        <v>1</v>
      </c>
      <c r="CS98">
        <f>Indre!S97</f>
        <v>0</v>
      </c>
      <c r="CT98">
        <f>Indre!S98</f>
        <v>0</v>
      </c>
      <c r="CU98">
        <f>Indre!S99</f>
        <v>0</v>
      </c>
      <c r="CV98">
        <f>Indre!S100</f>
        <v>0</v>
      </c>
      <c r="CW98">
        <f>Indre!S101</f>
        <v>0</v>
      </c>
      <c r="CX98">
        <f>Indre!S102</f>
        <v>1</v>
      </c>
      <c r="CY98">
        <f>Indre!S103</f>
        <v>0</v>
      </c>
      <c r="CZ98">
        <f>Indre!S104</f>
        <v>0</v>
      </c>
      <c r="DA98">
        <f>Indre!S105</f>
        <v>0</v>
      </c>
      <c r="DB98">
        <f>Indre!S106</f>
        <v>1</v>
      </c>
      <c r="DC98">
        <f>Indre!S107</f>
        <v>60</v>
      </c>
      <c r="DD98" t="str">
        <f>Indre!S108</f>
        <v>Miele</v>
      </c>
      <c r="DE98">
        <f>Indre!S109</f>
        <v>0</v>
      </c>
      <c r="DF98">
        <f>Indre!S110</f>
        <v>0</v>
      </c>
      <c r="DG98">
        <f>Indre!S111</f>
        <v>0</v>
      </c>
      <c r="DH98">
        <f>Indre!S112</f>
        <v>0</v>
      </c>
      <c r="DI98">
        <f>Indre!S113</f>
        <v>0</v>
      </c>
      <c r="DJ98">
        <f>Indre!S114</f>
        <v>0</v>
      </c>
      <c r="DK98">
        <f>Indre!S115</f>
        <v>1</v>
      </c>
      <c r="DL98" t="str">
        <f>Indre!S116</f>
        <v>Begrænset</v>
      </c>
      <c r="DM98">
        <f>Indre!S117</f>
        <v>0</v>
      </c>
      <c r="DN98" t="str">
        <f>Indre!S118</f>
        <v>køkkenet er åbent og meget lille, kan bruges til smørselv. Et tilstødende lokale kunne med held indrettes til køkken på sigt</v>
      </c>
      <c r="DO98" s="14" t="str">
        <f>VLOOKUP(MID(B98,1,5)*1,InstTyp!A:B,2,FALSE)</f>
        <v>Børnehaver</v>
      </c>
      <c r="DP98" s="14" t="str">
        <f>VLOOKUP(MID(B98,1,5)*1,InstTyp!A:C,3,FALSE)</f>
        <v>Indre By</v>
      </c>
      <c r="DQ98">
        <f>VLOOKUP(MID(B98,1,5)*1,'InstTyp-2'!E:BQ,7,FALSE)</f>
        <v>0</v>
      </c>
      <c r="DR98">
        <f>VLOOKUP(MID(B98,1,5)*1,'InstTyp-2'!E:BQ,8,FALSE)</f>
        <v>0</v>
      </c>
      <c r="DS98">
        <f>VLOOKUP(MID(B98,1,5)*1,'InstTyp-2'!E:BQ,9,FALSE)</f>
        <v>20</v>
      </c>
      <c r="DT98">
        <f>VLOOKUP(MID(B98,1,5)*1,'InstTyp-2'!E:BQ,10,FALSE)</f>
        <v>0</v>
      </c>
      <c r="DU98">
        <f>VLOOKUP(MID(B98,1,5)*1,'InstTyp-2'!E:BQ,11,FALSE)</f>
        <v>0</v>
      </c>
      <c r="DV98">
        <f>VLOOKUP(MID(B98,1,5)*1,'InstTyp-2'!E:BQ,12,FALSE)</f>
        <v>0</v>
      </c>
      <c r="DW98">
        <f>VLOOKUP(MID(B98,1,5)*1,'InstTyp-2'!E:BQ,13,FALSE)</f>
        <v>0</v>
      </c>
      <c r="DX98">
        <f>VLOOKUP(MID(B98,1,5)*1,'InstTyp-2'!E:BQ,14,FALSE)</f>
        <v>0</v>
      </c>
      <c r="DY98">
        <f>VLOOKUP(MID(B98,1,5)*1,'InstTyp-2'!E:BQ,15,FALSE)</f>
        <v>0</v>
      </c>
      <c r="DZ98">
        <f>VLOOKUP(MID(B98,1,5)*1,'InstTyp-2'!E:BQ,16,FALSE)</f>
        <v>0</v>
      </c>
      <c r="EA98">
        <f>VLOOKUP(MID(B98,1,5)*1,'InstTyp-2'!E:BQ,17,FALSE)</f>
        <v>0</v>
      </c>
      <c r="EB98">
        <f>VLOOKUP(MID(B98,1,5)*1,'InstTyp-2'!E:BQ,18,FALSE)</f>
        <v>0</v>
      </c>
      <c r="EC98">
        <f>VLOOKUP(MID(B98,1,5)*1,'InstTyp-2'!E:BQ,19,FALSE)</f>
        <v>0</v>
      </c>
      <c r="ED98">
        <f>VLOOKUP(MID(B98,1,5)*1,'InstTyp-2'!E:BQ,20,FALSE)</f>
        <v>0</v>
      </c>
      <c r="EE98" s="195">
        <f>VLOOKUP(MID(B98,1,5)*1,'Forplejning 2008'!A:C,3,FALSE)</f>
        <v>22786</v>
      </c>
      <c r="EF98" t="str">
        <f t="shared" si="4"/>
        <v>35448</v>
      </c>
      <c r="EG98" t="str">
        <f t="shared" si="5"/>
        <v/>
      </c>
      <c r="EH98">
        <f t="shared" si="6"/>
        <v>0</v>
      </c>
      <c r="EI98">
        <f t="shared" si="7"/>
        <v>0</v>
      </c>
      <c r="EJ98" t="e">
        <f>VLOOKUP(B98,Rekruttering!A:F,2,FALSE)</f>
        <v>#N/A</v>
      </c>
      <c r="EK98" t="e">
        <f>VLOOKUP(B98,Rekruttering!A:F,3,FALSE)</f>
        <v>#N/A</v>
      </c>
      <c r="EL98" t="e">
        <f>VLOOKUP(B98,Rekruttering!A:F,4,FALSE)</f>
        <v>#N/A</v>
      </c>
      <c r="EM98" t="e">
        <f>VLOOKUP(B98,Rekruttering!A:F,5,FALSE)</f>
        <v>#N/A</v>
      </c>
      <c r="EN98" t="e">
        <f>VLOOKUP(B98,Rekruttering!A:F,6,FALSE)</f>
        <v>#N/A</v>
      </c>
    </row>
    <row r="99" spans="1:144">
      <c r="A99" s="14" t="str">
        <f>Indre!T1</f>
        <v>x</v>
      </c>
      <c r="B99" s="21">
        <f>Indre!T2</f>
        <v>35462</v>
      </c>
      <c r="C99">
        <f>Indre!T3</f>
        <v>0</v>
      </c>
      <c r="D99" t="str">
        <f>Indre!T4</f>
        <v>Indre By</v>
      </c>
      <c r="E99" t="str">
        <f>Indre!T5</f>
        <v>Øster Voldgade 4B</v>
      </c>
      <c r="F99">
        <f>Indre!T6</f>
        <v>1307</v>
      </c>
      <c r="G99" t="str">
        <f>Indre!T7</f>
        <v>København K</v>
      </c>
      <c r="H99" t="str">
        <f>Indre!T8</f>
        <v>33 13 02 38</v>
      </c>
      <c r="I99" t="str">
        <f>Indre!T9</f>
        <v>35462@buf.kk.dk</v>
      </c>
      <c r="J99" t="str">
        <f>Indre!T10</f>
        <v>Birgitte C. Carstensen</v>
      </c>
      <c r="K99">
        <f>Indre!T11</f>
        <v>33151958</v>
      </c>
      <c r="L99">
        <f>Indre!T12</f>
        <v>0</v>
      </c>
      <c r="M99" t="str">
        <f>Indre!T13</f>
        <v>35462@buf.kk.dk</v>
      </c>
      <c r="N99" t="str">
        <f>Indre!T14</f>
        <v>Børnehave</v>
      </c>
      <c r="O99">
        <f>Indre!T15</f>
        <v>0</v>
      </c>
      <c r="P99">
        <f>Indre!T16</f>
        <v>0</v>
      </c>
      <c r="Q99">
        <f>Indre!T17</f>
        <v>34</v>
      </c>
      <c r="R99">
        <f>Indre!T18</f>
        <v>0</v>
      </c>
      <c r="S99">
        <f>Indre!T19</f>
        <v>0</v>
      </c>
      <c r="T99">
        <f>Indre!T20</f>
        <v>0</v>
      </c>
      <c r="U99">
        <f>Indre!T21</f>
        <v>0</v>
      </c>
      <c r="V99" t="str">
        <f>Indre!T22</f>
        <v>Nej</v>
      </c>
      <c r="W99">
        <f>Indre!T23</f>
        <v>0</v>
      </c>
      <c r="X99">
        <f>Indre!T24</f>
        <v>0</v>
      </c>
      <c r="Y99">
        <f>Indre!T25</f>
        <v>0</v>
      </c>
      <c r="Z99">
        <f>Indre!T26</f>
        <v>0</v>
      </c>
      <c r="AA99">
        <f>Indre!T27</f>
        <v>0</v>
      </c>
      <c r="AB99">
        <f>Indre!T28</f>
        <v>0</v>
      </c>
      <c r="AC99">
        <f>Indre!T29</f>
        <v>0</v>
      </c>
      <c r="AD99">
        <f>Indre!T30</f>
        <v>5</v>
      </c>
      <c r="AE99">
        <f>Indre!T31</f>
        <v>5</v>
      </c>
      <c r="AF99">
        <f>Indre!T32</f>
        <v>0</v>
      </c>
      <c r="AG99">
        <f>Indre!T33</f>
        <v>5</v>
      </c>
      <c r="AH99">
        <f>Indre!T34</f>
        <v>0</v>
      </c>
      <c r="AI99" s="16">
        <f>Indre!T35</f>
        <v>70000</v>
      </c>
      <c r="AJ99">
        <f>Indre!T36</f>
        <v>0</v>
      </c>
      <c r="AK99">
        <f>Indre!T37</f>
        <v>0</v>
      </c>
      <c r="AL99">
        <f>Indre!T38</f>
        <v>0</v>
      </c>
      <c r="AM99">
        <f>Indre!T39</f>
        <v>0</v>
      </c>
      <c r="AN99">
        <f>Indre!T40</f>
        <v>0</v>
      </c>
      <c r="AO99">
        <f>Indre!T41</f>
        <v>0</v>
      </c>
      <c r="AP99">
        <f>Indre!T42</f>
        <v>0</v>
      </c>
      <c r="AQ99">
        <f>Indre!T43</f>
        <v>0</v>
      </c>
      <c r="AR99">
        <f>Indre!T44</f>
        <v>0</v>
      </c>
      <c r="AS99">
        <f>Indre!T45</f>
        <v>0</v>
      </c>
      <c r="AT99">
        <f>Indre!T46</f>
        <v>0</v>
      </c>
      <c r="AU99">
        <f>Indre!T47</f>
        <v>0</v>
      </c>
      <c r="AV99">
        <f>Indre!T48</f>
        <v>0</v>
      </c>
      <c r="AW99">
        <f>Indre!T49</f>
        <v>0</v>
      </c>
      <c r="AX99">
        <f>Indre!T50</f>
        <v>0</v>
      </c>
      <c r="AY99">
        <f>Indre!T51</f>
        <v>0</v>
      </c>
      <c r="AZ99">
        <f>Indre!T52</f>
        <v>0</v>
      </c>
      <c r="BA99">
        <f>Indre!T53</f>
        <v>0</v>
      </c>
      <c r="BB99">
        <f>Indre!T54</f>
        <v>0</v>
      </c>
      <c r="BC99">
        <f>Indre!T55</f>
        <v>75</v>
      </c>
      <c r="BD99">
        <f>Indre!T56</f>
        <v>0</v>
      </c>
      <c r="BE99">
        <f>Indre!T57</f>
        <v>2</v>
      </c>
      <c r="BF99" t="str">
        <f>Indre!T58</f>
        <v>Ja</v>
      </c>
      <c r="BG99" t="str">
        <f>Indre!T59</f>
        <v>Nej</v>
      </c>
      <c r="BH99" t="str">
        <f>Indre!T60</f>
        <v>Ja</v>
      </c>
      <c r="BI99" t="str">
        <f>Indre!T61</f>
        <v>Ja</v>
      </c>
      <c r="BJ99" t="str">
        <f>Indre!T62</f>
        <v>Absolut</v>
      </c>
      <c r="BK99" t="str">
        <f>Indre!T63</f>
        <v>Ja</v>
      </c>
      <c r="BL99" t="str">
        <f>Indre!T64</f>
        <v>Absolut</v>
      </c>
      <c r="BM99" t="str">
        <f>Indre!T65</f>
        <v>Ja</v>
      </c>
      <c r="BN99" t="str">
        <f>Indre!T66</f>
        <v>Absolut, bare køkkenet er godkendt</v>
      </c>
      <c r="BO99" t="str">
        <f>Indre!T67</f>
        <v>Nej</v>
      </c>
      <c r="BP99" t="str">
        <f>Indre!T68</f>
        <v>De vil gerne have hjælp</v>
      </c>
      <c r="BQ99">
        <f>Indre!T69</f>
        <v>0</v>
      </c>
      <c r="BR99" t="str">
        <f>Indre!T70</f>
        <v>produktionskøkken</v>
      </c>
      <c r="BS99" t="str">
        <f>Indre!T71</f>
        <v>Nej</v>
      </c>
      <c r="BT99" t="str">
        <f>Indre!T72</f>
        <v>Mindre</v>
      </c>
      <c r="BU99" t="str">
        <f>Indre!T73</f>
        <v>Ingen</v>
      </c>
      <c r="BV99" t="str">
        <f>Indre!T74</f>
        <v>Nej</v>
      </c>
      <c r="BW99" t="str">
        <f>Indre!T75</f>
        <v>En ny opvaskemskine</v>
      </c>
      <c r="BX99">
        <f>Indre!T76</f>
        <v>0</v>
      </c>
      <c r="BY99">
        <f>Indre!T77</f>
        <v>0</v>
      </c>
      <c r="BZ99">
        <f>Indre!T78</f>
        <v>0</v>
      </c>
      <c r="CA99">
        <f>Indre!T79</f>
        <v>0</v>
      </c>
      <c r="CB99">
        <f>Indre!T80</f>
        <v>0</v>
      </c>
      <c r="CC99">
        <f>Indre!T81</f>
        <v>0</v>
      </c>
      <c r="CD99">
        <f>Indre!T82</f>
        <v>0</v>
      </c>
      <c r="CE99">
        <f>Indre!T83</f>
        <v>0</v>
      </c>
      <c r="CF99">
        <f>Indre!T84</f>
        <v>0</v>
      </c>
      <c r="CG99" t="str">
        <f>Indre!T85</f>
        <v>Cathrine Jerrik / Nanna</v>
      </c>
      <c r="CH99" s="18">
        <f>Indre!T86</f>
        <v>39878</v>
      </c>
      <c r="CI99">
        <f>Indre!T87</f>
        <v>0</v>
      </c>
      <c r="CJ99">
        <f>Indre!T88</f>
        <v>1</v>
      </c>
      <c r="CK99">
        <f>Indre!T89</f>
        <v>0</v>
      </c>
      <c r="CL99">
        <f>Indre!T90</f>
        <v>0</v>
      </c>
      <c r="CM99">
        <f>Indre!T91</f>
        <v>0</v>
      </c>
      <c r="CN99">
        <f>Indre!T92</f>
        <v>0</v>
      </c>
      <c r="CO99">
        <f>Indre!T93</f>
        <v>1</v>
      </c>
      <c r="CP99">
        <f>Indre!T94</f>
        <v>0</v>
      </c>
      <c r="CQ99">
        <f>Indre!T95</f>
        <v>0</v>
      </c>
      <c r="CR99">
        <f>Indre!T96</f>
        <v>3</v>
      </c>
      <c r="CS99">
        <f>Indre!T97</f>
        <v>1</v>
      </c>
      <c r="CT99">
        <f>Indre!T98</f>
        <v>0</v>
      </c>
      <c r="CU99">
        <f>Indre!T99</f>
        <v>0</v>
      </c>
      <c r="CV99">
        <f>Indre!T100</f>
        <v>0</v>
      </c>
      <c r="CW99">
        <f>Indre!T101</f>
        <v>0</v>
      </c>
      <c r="CX99">
        <f>Indre!T102</f>
        <v>1</v>
      </c>
      <c r="CY99">
        <f>Indre!T103</f>
        <v>0</v>
      </c>
      <c r="CZ99">
        <f>Indre!T104</f>
        <v>0</v>
      </c>
      <c r="DA99">
        <f>Indre!T105</f>
        <v>1</v>
      </c>
      <c r="DB99">
        <f>Indre!T106</f>
        <v>1</v>
      </c>
      <c r="DC99">
        <f>Indre!T107</f>
        <v>40</v>
      </c>
      <c r="DD99" t="str">
        <f>Indre!T108</f>
        <v>Miele</v>
      </c>
      <c r="DE99">
        <f>Indre!T109</f>
        <v>3</v>
      </c>
      <c r="DF99" t="str">
        <f>Indre!T110</f>
        <v>Nej</v>
      </c>
      <c r="DG99">
        <f>Indre!T111</f>
        <v>0</v>
      </c>
      <c r="DH99" t="str">
        <f>Indre!T112</f>
        <v>Ja</v>
      </c>
      <c r="DI99" t="str">
        <f>Indre!T113</f>
        <v>Ja</v>
      </c>
      <c r="DJ99" t="str">
        <f>Indre!T114</f>
        <v>Nej</v>
      </c>
      <c r="DK99">
        <f>Indre!T115</f>
        <v>3</v>
      </c>
      <c r="DL99" t="str">
        <f>Indre!T116</f>
        <v>God plads</v>
      </c>
      <c r="DM99" t="str">
        <f>Indre!T117</f>
        <v>Har stort loft somkan bruges til lager</v>
      </c>
      <c r="DN99">
        <f>Indre!T118</f>
        <v>0</v>
      </c>
      <c r="DO99" s="14" t="str">
        <f>VLOOKUP(MID(B99,1,5)*1,InstTyp!A:B,2,FALSE)</f>
        <v>Børnehaver</v>
      </c>
      <c r="DP99" s="14" t="str">
        <f>VLOOKUP(MID(B99,1,5)*1,InstTyp!A:C,3,FALSE)</f>
        <v>Indre By</v>
      </c>
      <c r="DQ99">
        <f>VLOOKUP(MID(B99,1,5)*1,'InstTyp-2'!E:BQ,7,FALSE)</f>
        <v>0</v>
      </c>
      <c r="DR99">
        <f>VLOOKUP(MID(B99,1,5)*1,'InstTyp-2'!E:BQ,8,FALSE)</f>
        <v>0</v>
      </c>
      <c r="DS99">
        <f>VLOOKUP(MID(B99,1,5)*1,'InstTyp-2'!E:BQ,9,FALSE)</f>
        <v>34</v>
      </c>
      <c r="DT99">
        <f>VLOOKUP(MID(B99,1,5)*1,'InstTyp-2'!E:BQ,10,FALSE)</f>
        <v>0</v>
      </c>
      <c r="DU99">
        <f>VLOOKUP(MID(B99,1,5)*1,'InstTyp-2'!E:BQ,11,FALSE)</f>
        <v>0</v>
      </c>
      <c r="DV99">
        <f>VLOOKUP(MID(B99,1,5)*1,'InstTyp-2'!E:BQ,12,FALSE)</f>
        <v>0</v>
      </c>
      <c r="DW99">
        <f>VLOOKUP(MID(B99,1,5)*1,'InstTyp-2'!E:BQ,13,FALSE)</f>
        <v>0</v>
      </c>
      <c r="DX99">
        <f>VLOOKUP(MID(B99,1,5)*1,'InstTyp-2'!E:BQ,14,FALSE)</f>
        <v>0</v>
      </c>
      <c r="DY99">
        <f>VLOOKUP(MID(B99,1,5)*1,'InstTyp-2'!E:BQ,15,FALSE)</f>
        <v>0</v>
      </c>
      <c r="DZ99">
        <f>VLOOKUP(MID(B99,1,5)*1,'InstTyp-2'!E:BQ,16,FALSE)</f>
        <v>0</v>
      </c>
      <c r="EA99">
        <f>VLOOKUP(MID(B99,1,5)*1,'InstTyp-2'!E:BQ,17,FALSE)</f>
        <v>0</v>
      </c>
      <c r="EB99">
        <f>VLOOKUP(MID(B99,1,5)*1,'InstTyp-2'!E:BQ,18,FALSE)</f>
        <v>0</v>
      </c>
      <c r="EC99">
        <f>VLOOKUP(MID(B99,1,5)*1,'InstTyp-2'!E:BQ,19,FALSE)</f>
        <v>0</v>
      </c>
      <c r="ED99">
        <f>VLOOKUP(MID(B99,1,5)*1,'InstTyp-2'!E:BQ,20,FALSE)</f>
        <v>0</v>
      </c>
      <c r="EE99" s="195">
        <f>VLOOKUP(MID(B99,1,5)*1,'Forplejning 2008'!A:C,3,FALSE)</f>
        <v>49309.15</v>
      </c>
      <c r="EF99" t="str">
        <f t="shared" si="4"/>
        <v>35462</v>
      </c>
      <c r="EG99" t="str">
        <f t="shared" si="5"/>
        <v/>
      </c>
      <c r="EH99">
        <f t="shared" si="6"/>
        <v>0</v>
      </c>
      <c r="EI99">
        <f t="shared" si="7"/>
        <v>0</v>
      </c>
      <c r="EJ99" t="e">
        <f>VLOOKUP(B99,Rekruttering!A:F,2,FALSE)</f>
        <v>#N/A</v>
      </c>
      <c r="EK99" t="e">
        <f>VLOOKUP(B99,Rekruttering!A:F,3,FALSE)</f>
        <v>#N/A</v>
      </c>
      <c r="EL99" t="e">
        <f>VLOOKUP(B99,Rekruttering!A:F,4,FALSE)</f>
        <v>#N/A</v>
      </c>
      <c r="EM99" t="e">
        <f>VLOOKUP(B99,Rekruttering!A:F,5,FALSE)</f>
        <v>#N/A</v>
      </c>
      <c r="EN99" t="e">
        <f>VLOOKUP(B99,Rekruttering!A:F,6,FALSE)</f>
        <v>#N/A</v>
      </c>
    </row>
    <row r="100" spans="1:144">
      <c r="A100" s="14" t="str">
        <f>Indre!U1</f>
        <v>x</v>
      </c>
      <c r="B100" s="21">
        <f>Indre!U2</f>
        <v>35483</v>
      </c>
      <c r="C100" t="str">
        <f>Indre!U3</f>
        <v>Helligåndskirkens Børnehave</v>
      </c>
      <c r="D100" t="str">
        <f>Indre!U4</f>
        <v>Indre By</v>
      </c>
      <c r="E100" t="str">
        <f>Indre!U5</f>
        <v>Valkendorfsgade 36</v>
      </c>
      <c r="F100">
        <f>Indre!U6</f>
        <v>1151</v>
      </c>
      <c r="G100" t="str">
        <f>Indre!U7</f>
        <v>København K</v>
      </c>
      <c r="H100" t="str">
        <f>Indre!U8</f>
        <v>33 15 80 57</v>
      </c>
      <c r="I100" t="str">
        <f>Indre!U9</f>
        <v>35483@buf.kk.dk</v>
      </c>
      <c r="J100" t="str">
        <f>Indre!U10</f>
        <v>Margrete Debois</v>
      </c>
      <c r="K100">
        <f>Indre!U11</f>
        <v>0</v>
      </c>
      <c r="L100">
        <f>Indre!U12</f>
        <v>0</v>
      </c>
      <c r="M100" t="str">
        <f>Indre!U13</f>
        <v>35483@buf.kk.dk</v>
      </c>
      <c r="N100" t="str">
        <f>Indre!U14</f>
        <v>Børnehave</v>
      </c>
      <c r="O100">
        <f>Indre!U15</f>
        <v>0</v>
      </c>
      <c r="P100">
        <f>Indre!U16</f>
        <v>6</v>
      </c>
      <c r="Q100">
        <f>Indre!U17</f>
        <v>24</v>
      </c>
      <c r="R100">
        <f>Indre!U18</f>
        <v>0</v>
      </c>
      <c r="S100">
        <f>Indre!U19</f>
        <v>0</v>
      </c>
      <c r="T100">
        <f>Indre!U20</f>
        <v>0</v>
      </c>
      <c r="U100">
        <f>Indre!U21</f>
        <v>0</v>
      </c>
      <c r="V100" t="str">
        <f>Indre!U22</f>
        <v>Nej</v>
      </c>
      <c r="W100">
        <f>Indre!U23</f>
        <v>0</v>
      </c>
      <c r="X100">
        <f>Indre!U24</f>
        <v>0</v>
      </c>
      <c r="Y100">
        <f>Indre!U25</f>
        <v>0</v>
      </c>
      <c r="Z100">
        <f>Indre!U26</f>
        <v>0</v>
      </c>
      <c r="AA100">
        <f>Indre!U27</f>
        <v>0</v>
      </c>
      <c r="AB100">
        <f>Indre!U28</f>
        <v>0</v>
      </c>
      <c r="AC100">
        <f>Indre!U29</f>
        <v>0</v>
      </c>
      <c r="AD100">
        <f>Indre!U30</f>
        <v>0</v>
      </c>
      <c r="AE100">
        <f>Indre!U31</f>
        <v>4</v>
      </c>
      <c r="AF100">
        <f>Indre!U32</f>
        <v>0</v>
      </c>
      <c r="AG100">
        <f>Indre!U33</f>
        <v>5</v>
      </c>
      <c r="AH100">
        <f>Indre!U34</f>
        <v>0</v>
      </c>
      <c r="AI100">
        <f>Indre!U35</f>
        <v>0</v>
      </c>
      <c r="AJ100" s="16">
        <f>Indre!U36</f>
        <v>25000</v>
      </c>
      <c r="AK100">
        <f>Indre!U37</f>
        <v>0</v>
      </c>
      <c r="AL100">
        <f>Indre!U38</f>
        <v>0</v>
      </c>
      <c r="AM100">
        <f>Indre!U39</f>
        <v>0</v>
      </c>
      <c r="AN100">
        <f>Indre!U40</f>
        <v>0</v>
      </c>
      <c r="AO100">
        <f>Indre!U41</f>
        <v>0</v>
      </c>
      <c r="AP100">
        <f>Indre!U42</f>
        <v>0</v>
      </c>
      <c r="AQ100">
        <f>Indre!U43</f>
        <v>0</v>
      </c>
      <c r="AR100">
        <f>Indre!U44</f>
        <v>0</v>
      </c>
      <c r="AS100">
        <f>Indre!U45</f>
        <v>0</v>
      </c>
      <c r="AT100">
        <f>Indre!U46</f>
        <v>0</v>
      </c>
      <c r="AU100">
        <f>Indre!U47</f>
        <v>0</v>
      </c>
      <c r="AV100">
        <f>Indre!U48</f>
        <v>0</v>
      </c>
      <c r="AW100">
        <f>Indre!U49</f>
        <v>0</v>
      </c>
      <c r="AX100">
        <f>Indre!U50</f>
        <v>0</v>
      </c>
      <c r="AY100">
        <f>Indre!U51</f>
        <v>0</v>
      </c>
      <c r="AZ100">
        <f>Indre!U52</f>
        <v>0</v>
      </c>
      <c r="BA100">
        <f>Indre!U53</f>
        <v>0</v>
      </c>
      <c r="BB100">
        <f>Indre!U54</f>
        <v>0</v>
      </c>
      <c r="BC100">
        <f>Indre!U55</f>
        <v>75</v>
      </c>
      <c r="BD100">
        <f>Indre!U56</f>
        <v>0</v>
      </c>
      <c r="BE100">
        <f>Indre!U57</f>
        <v>2</v>
      </c>
      <c r="BF100" t="str">
        <f>Indre!U58</f>
        <v>Ja</v>
      </c>
      <c r="BG100" t="str">
        <f>Indre!U59</f>
        <v>Nej</v>
      </c>
      <c r="BH100" t="str">
        <f>Indre!U60</f>
        <v>Ja</v>
      </c>
      <c r="BI100" t="str">
        <f>Indre!U61</f>
        <v>Ja</v>
      </c>
      <c r="BJ100" t="str">
        <f>Indre!U62</f>
        <v>Men kun hvis køkken bliver godkendt.</v>
      </c>
      <c r="BK100" t="str">
        <f>Indre!U63</f>
        <v>Ja</v>
      </c>
      <c r="BL100">
        <f>Indre!U64</f>
        <v>0</v>
      </c>
      <c r="BM100" t="str">
        <f>Indre!U65</f>
        <v>Ja</v>
      </c>
      <c r="BN100">
        <f>Indre!U66</f>
        <v>0</v>
      </c>
      <c r="BO100" t="str">
        <f>Indre!U67</f>
        <v>Ja</v>
      </c>
      <c r="BP100">
        <f>Indre!U68</f>
        <v>0</v>
      </c>
      <c r="BQ100">
        <f>Indre!U69</f>
        <v>0</v>
      </c>
      <c r="BR100" t="str">
        <f>Indre!U70</f>
        <v>produktionskøkken</v>
      </c>
      <c r="BS100" t="str">
        <f>Indre!U71</f>
        <v>Nej</v>
      </c>
      <c r="BT100" t="str">
        <f>Indre!U72</f>
        <v>Større</v>
      </c>
      <c r="BU100" t="str">
        <f>Indre!U73</f>
        <v>Større</v>
      </c>
      <c r="BV100" t="str">
        <f>Indre!U74</f>
        <v>Nej</v>
      </c>
      <c r="BW100" t="str">
        <f>Indre!U75</f>
        <v>Køkkenet er egentligt godt nok, men vil nok ikke blive godkendt, skal nok renoveres og have nyt køleskab og fryser</v>
      </c>
      <c r="BX100" t="str">
        <f>Indre!U76</f>
        <v>Mindre</v>
      </c>
      <c r="BY100" t="str">
        <f>Indre!U77</f>
        <v>Større</v>
      </c>
      <c r="BZ100" t="str">
        <f>Indre!U78</f>
        <v>Nej</v>
      </c>
      <c r="CA100" t="str">
        <f>Indre!U79</f>
        <v>Køkkenet er stort og pænt, men meget gammelt</v>
      </c>
      <c r="CB100">
        <f>Indre!U80</f>
        <v>0</v>
      </c>
      <c r="CC100">
        <f>Indre!U81</f>
        <v>0</v>
      </c>
      <c r="CD100">
        <f>Indre!U82</f>
        <v>0</v>
      </c>
      <c r="CE100">
        <f>Indre!U83</f>
        <v>0</v>
      </c>
      <c r="CF100">
        <f>Indre!U84</f>
        <v>0</v>
      </c>
      <c r="CG100" t="str">
        <f>Indre!U85</f>
        <v>Cathrine Jerrik / Nanna</v>
      </c>
      <c r="CH100" s="18">
        <f>Indre!U86</f>
        <v>39878</v>
      </c>
      <c r="CI100">
        <f>Indre!U87</f>
        <v>0</v>
      </c>
      <c r="CJ100">
        <f>Indre!U88</f>
        <v>1</v>
      </c>
      <c r="CK100">
        <f>Indre!U89</f>
        <v>0</v>
      </c>
      <c r="CL100">
        <f>Indre!U90</f>
        <v>0</v>
      </c>
      <c r="CM100">
        <f>Indre!U91</f>
        <v>0</v>
      </c>
      <c r="CN100">
        <f>Indre!U92</f>
        <v>0</v>
      </c>
      <c r="CO100">
        <f>Indre!U93</f>
        <v>0</v>
      </c>
      <c r="CP100">
        <f>Indre!U94</f>
        <v>0</v>
      </c>
      <c r="CQ100">
        <f>Indre!U95</f>
        <v>0</v>
      </c>
      <c r="CR100">
        <f>Indre!U96</f>
        <v>1</v>
      </c>
      <c r="CS100">
        <f>Indre!U97</f>
        <v>1</v>
      </c>
      <c r="CT100">
        <f>Indre!U98</f>
        <v>0</v>
      </c>
      <c r="CU100">
        <f>Indre!U99</f>
        <v>0</v>
      </c>
      <c r="CV100">
        <f>Indre!U100</f>
        <v>0</v>
      </c>
      <c r="CW100">
        <f>Indre!U101</f>
        <v>0</v>
      </c>
      <c r="CX100">
        <f>Indre!U102</f>
        <v>1</v>
      </c>
      <c r="CY100">
        <f>Indre!U103</f>
        <v>0</v>
      </c>
      <c r="CZ100">
        <f>Indre!U104</f>
        <v>0</v>
      </c>
      <c r="DA100">
        <f>Indre!U105</f>
        <v>0</v>
      </c>
      <c r="DB100">
        <f>Indre!U106</f>
        <v>1</v>
      </c>
      <c r="DC100">
        <f>Indre!U107</f>
        <v>25</v>
      </c>
      <c r="DD100" t="str">
        <f>Indre!U108</f>
        <v>Miele</v>
      </c>
      <c r="DE100">
        <f>Indre!U109</f>
        <v>4</v>
      </c>
      <c r="DF100" t="str">
        <f>Indre!U110</f>
        <v>Nej</v>
      </c>
      <c r="DG100">
        <f>Indre!U111</f>
        <v>0</v>
      </c>
      <c r="DH100" t="str">
        <f>Indre!U112</f>
        <v>Ja</v>
      </c>
      <c r="DI100" t="str">
        <f>Indre!U113</f>
        <v>Ja</v>
      </c>
      <c r="DJ100" t="str">
        <f>Indre!U114</f>
        <v>Nej</v>
      </c>
      <c r="DK100">
        <f>Indre!U115</f>
        <v>1</v>
      </c>
      <c r="DL100" t="str">
        <f>Indre!U116</f>
        <v>God plads</v>
      </c>
      <c r="DM100" t="str">
        <f>Indre!U117</f>
        <v>vask med 2 rum</v>
      </c>
      <c r="DN100">
        <f>Indre!U118</f>
        <v>0</v>
      </c>
      <c r="DO100" s="14" t="str">
        <f>VLOOKUP(MID(B100,1,5)*1,InstTyp!A:B,2,FALSE)</f>
        <v>Børnehaver</v>
      </c>
      <c r="DP100" s="14" t="str">
        <f>VLOOKUP(MID(B100,1,5)*1,InstTyp!A:C,3,FALSE)</f>
        <v>Indre By</v>
      </c>
      <c r="DQ100">
        <f>VLOOKUP(MID(B100,1,5)*1,'InstTyp-2'!E:BQ,7,FALSE)</f>
        <v>0</v>
      </c>
      <c r="DR100">
        <f>VLOOKUP(MID(B100,1,5)*1,'InstTyp-2'!E:BQ,8,FALSE)</f>
        <v>6</v>
      </c>
      <c r="DS100">
        <f>VLOOKUP(MID(B100,1,5)*1,'InstTyp-2'!E:BQ,9,FALSE)</f>
        <v>24</v>
      </c>
      <c r="DT100">
        <f>VLOOKUP(MID(B100,1,5)*1,'InstTyp-2'!E:BQ,10,FALSE)</f>
        <v>0</v>
      </c>
      <c r="DU100">
        <f>VLOOKUP(MID(B100,1,5)*1,'InstTyp-2'!E:BQ,11,FALSE)</f>
        <v>0</v>
      </c>
      <c r="DV100">
        <f>VLOOKUP(MID(B100,1,5)*1,'InstTyp-2'!E:BQ,12,FALSE)</f>
        <v>0</v>
      </c>
      <c r="DW100">
        <f>VLOOKUP(MID(B100,1,5)*1,'InstTyp-2'!E:BQ,13,FALSE)</f>
        <v>0</v>
      </c>
      <c r="DX100">
        <f>VLOOKUP(MID(B100,1,5)*1,'InstTyp-2'!E:BQ,14,FALSE)</f>
        <v>0</v>
      </c>
      <c r="DY100">
        <f>VLOOKUP(MID(B100,1,5)*1,'InstTyp-2'!E:BQ,15,FALSE)</f>
        <v>0</v>
      </c>
      <c r="DZ100">
        <f>VLOOKUP(MID(B100,1,5)*1,'InstTyp-2'!E:BQ,16,FALSE)</f>
        <v>0</v>
      </c>
      <c r="EA100">
        <f>VLOOKUP(MID(B100,1,5)*1,'InstTyp-2'!E:BQ,17,FALSE)</f>
        <v>0</v>
      </c>
      <c r="EB100">
        <f>VLOOKUP(MID(B100,1,5)*1,'InstTyp-2'!E:BQ,18,FALSE)</f>
        <v>0</v>
      </c>
      <c r="EC100">
        <f>VLOOKUP(MID(B100,1,5)*1,'InstTyp-2'!E:BQ,19,FALSE)</f>
        <v>0</v>
      </c>
      <c r="ED100">
        <f>VLOOKUP(MID(B100,1,5)*1,'InstTyp-2'!E:BQ,20,FALSE)</f>
        <v>0</v>
      </c>
      <c r="EE100" s="195">
        <f>VLOOKUP(MID(B100,1,5)*1,'Forplejning 2008'!A:C,3,FALSE)</f>
        <v>17581.22</v>
      </c>
      <c r="EF100" t="str">
        <f t="shared" si="4"/>
        <v>35483</v>
      </c>
      <c r="EG100" t="str">
        <f t="shared" si="5"/>
        <v/>
      </c>
      <c r="EH100">
        <f t="shared" si="6"/>
        <v>0</v>
      </c>
      <c r="EI100">
        <f t="shared" si="7"/>
        <v>0</v>
      </c>
      <c r="EJ100" t="e">
        <f>VLOOKUP(B100,Rekruttering!A:F,2,FALSE)</f>
        <v>#N/A</v>
      </c>
      <c r="EK100" t="e">
        <f>VLOOKUP(B100,Rekruttering!A:F,3,FALSE)</f>
        <v>#N/A</v>
      </c>
      <c r="EL100" t="e">
        <f>VLOOKUP(B100,Rekruttering!A:F,4,FALSE)</f>
        <v>#N/A</v>
      </c>
      <c r="EM100" t="e">
        <f>VLOOKUP(B100,Rekruttering!A:F,5,FALSE)</f>
        <v>#N/A</v>
      </c>
      <c r="EN100" t="e">
        <f>VLOOKUP(B100,Rekruttering!A:F,6,FALSE)</f>
        <v>#N/A</v>
      </c>
    </row>
    <row r="101" spans="1:144">
      <c r="A101" s="14" t="str">
        <f>Indre!V1</f>
        <v>x</v>
      </c>
      <c r="B101" s="21" t="str">
        <f>Indre!V2</f>
        <v>35507_u</v>
      </c>
      <c r="C101" t="str">
        <f>Indre!V3</f>
        <v>Holmens Sogns Udflytterbørnehave</v>
      </c>
      <c r="D101" t="str">
        <f>Indre!V4</f>
        <v>Indre By</v>
      </c>
      <c r="E101" t="str">
        <f>Indre!V5</f>
        <v>Rosenlundvej 27</v>
      </c>
      <c r="F101">
        <f>Indre!V6</f>
        <v>3540</v>
      </c>
      <c r="G101" t="str">
        <f>Indre!V7</f>
        <v>Lynge</v>
      </c>
      <c r="H101">
        <f>Indre!V8</f>
        <v>48187561</v>
      </c>
      <c r="I101" t="str">
        <f>Indre!V9</f>
        <v>holmenudflytter@mail.tele.dk</v>
      </c>
      <c r="J101" t="str">
        <f>Indre!V10</f>
        <v>Britta Ulnits</v>
      </c>
      <c r="K101">
        <f>Indre!V11</f>
        <v>38715283</v>
      </c>
      <c r="L101">
        <f>Indre!V12</f>
        <v>0</v>
      </c>
      <c r="M101" t="str">
        <f>Indre!V13</f>
        <v>35507@buf.kk.dk</v>
      </c>
      <c r="N101" t="str">
        <f>Indre!V14</f>
        <v>Børnehave</v>
      </c>
      <c r="O101">
        <f>Indre!V15</f>
        <v>0</v>
      </c>
      <c r="P101">
        <f>Indre!V16</f>
        <v>0</v>
      </c>
      <c r="Q101">
        <f>Indre!V17</f>
        <v>42</v>
      </c>
      <c r="R101">
        <f>Indre!V18</f>
        <v>0</v>
      </c>
      <c r="S101">
        <f>Indre!V19</f>
        <v>0</v>
      </c>
      <c r="T101">
        <f>Indre!V20</f>
        <v>0</v>
      </c>
      <c r="U101">
        <f>Indre!V21</f>
        <v>0</v>
      </c>
      <c r="V101" t="str">
        <f>Indre!V22</f>
        <v>Nej</v>
      </c>
      <c r="W101">
        <f>Indre!V23</f>
        <v>0</v>
      </c>
      <c r="X101">
        <f>Indre!V24</f>
        <v>0</v>
      </c>
      <c r="Y101">
        <f>Indre!V25</f>
        <v>0</v>
      </c>
      <c r="Z101">
        <f>Indre!V26</f>
        <v>0</v>
      </c>
      <c r="AA101">
        <f>Indre!V27</f>
        <v>0</v>
      </c>
      <c r="AB101">
        <f>Indre!V28</f>
        <v>0</v>
      </c>
      <c r="AC101">
        <f>Indre!V29</f>
        <v>0</v>
      </c>
      <c r="AD101">
        <f>Indre!V30</f>
        <v>0</v>
      </c>
      <c r="AE101">
        <f>Indre!V31</f>
        <v>0</v>
      </c>
      <c r="AF101">
        <f>Indre!V32</f>
        <v>0</v>
      </c>
      <c r="AG101">
        <f>Indre!V33</f>
        <v>0</v>
      </c>
      <c r="AH101">
        <f>Indre!V34</f>
        <v>0</v>
      </c>
      <c r="AI101">
        <f>Indre!V35</f>
        <v>0</v>
      </c>
      <c r="AJ101" s="16">
        <f>Indre!V36</f>
        <v>0</v>
      </c>
      <c r="AK101">
        <f>Indre!V37</f>
        <v>0</v>
      </c>
      <c r="AL101" t="str">
        <f>Indre!V38</f>
        <v>Ja</v>
      </c>
      <c r="AM101">
        <f>Indre!V39</f>
        <v>0</v>
      </c>
      <c r="AN101" t="str">
        <f>Indre!V40</f>
        <v>Tina Larsen</v>
      </c>
      <c r="AO101">
        <f>Indre!V41</f>
        <v>2006</v>
      </c>
      <c r="AP101">
        <f>Indre!V42</f>
        <v>15</v>
      </c>
      <c r="AQ101">
        <f>Indre!V43</f>
        <v>0</v>
      </c>
      <c r="AR101">
        <f>Indre!V44</f>
        <v>0</v>
      </c>
      <c r="AS101">
        <f>Indre!V45</f>
        <v>0</v>
      </c>
      <c r="AT101">
        <f>Indre!V46</f>
        <v>0</v>
      </c>
      <c r="AU101">
        <f>Indre!V47</f>
        <v>0</v>
      </c>
      <c r="AV101">
        <f>Indre!V48</f>
        <v>0</v>
      </c>
      <c r="AW101">
        <f>Indre!V49</f>
        <v>0</v>
      </c>
      <c r="AX101">
        <f>Indre!V50</f>
        <v>0</v>
      </c>
      <c r="AY101">
        <f>Indre!V51</f>
        <v>0</v>
      </c>
      <c r="AZ101">
        <f>Indre!V52</f>
        <v>0</v>
      </c>
      <c r="BA101">
        <f>Indre!V53</f>
        <v>0</v>
      </c>
      <c r="BB101">
        <f>Indre!V54</f>
        <v>0</v>
      </c>
      <c r="BC101">
        <f>Indre!V55</f>
        <v>0</v>
      </c>
      <c r="BD101">
        <f>Indre!V56</f>
        <v>0</v>
      </c>
      <c r="BE101">
        <f>Indre!V57</f>
        <v>0</v>
      </c>
      <c r="BF101" t="str">
        <f>Indre!V58</f>
        <v>Nej</v>
      </c>
      <c r="BG101" t="str">
        <f>Indre!V59</f>
        <v>Nej</v>
      </c>
      <c r="BH101" t="str">
        <f>Indre!V60</f>
        <v>Nej</v>
      </c>
      <c r="BI101" t="str">
        <f>Indre!V61</f>
        <v>Ja</v>
      </c>
      <c r="BJ101">
        <f>Indre!V62</f>
        <v>0</v>
      </c>
      <c r="BK101">
        <f>Indre!V63</f>
        <v>0</v>
      </c>
      <c r="BL101" t="str">
        <f>Indre!V64</f>
        <v>ved ikke</v>
      </c>
      <c r="BM101" t="str">
        <f>Indre!V65</f>
        <v>Ja</v>
      </c>
      <c r="BN101">
        <f>Indre!V66</f>
        <v>0</v>
      </c>
      <c r="BO101" t="str">
        <f>Indre!V67</f>
        <v>Ja</v>
      </c>
      <c r="BP101">
        <f>Indre!V68</f>
        <v>0</v>
      </c>
      <c r="BQ101">
        <f>Indre!V69</f>
        <v>0</v>
      </c>
      <c r="BR101">
        <f>Indre!V70</f>
        <v>0</v>
      </c>
      <c r="BS101">
        <f>Indre!V71</f>
        <v>0</v>
      </c>
      <c r="BT101">
        <f>Indre!V72</f>
        <v>0</v>
      </c>
      <c r="BU101">
        <f>Indre!V73</f>
        <v>0</v>
      </c>
      <c r="BV101">
        <f>Indre!V74</f>
        <v>0</v>
      </c>
      <c r="BW101">
        <f>Indre!V75</f>
        <v>0</v>
      </c>
      <c r="BX101">
        <f>Indre!V76</f>
        <v>0</v>
      </c>
      <c r="BY101">
        <f>Indre!V77</f>
        <v>0</v>
      </c>
      <c r="BZ101">
        <f>Indre!V78</f>
        <v>0</v>
      </c>
      <c r="CA101">
        <f>Indre!V79</f>
        <v>0</v>
      </c>
      <c r="CB101">
        <f>Indre!V80</f>
        <v>0</v>
      </c>
      <c r="CC101">
        <f>Indre!V81</f>
        <v>0</v>
      </c>
      <c r="CD101">
        <f>Indre!V82</f>
        <v>0</v>
      </c>
      <c r="CE101">
        <f>Indre!V83</f>
        <v>0</v>
      </c>
      <c r="CF101">
        <f>Indre!V84</f>
        <v>0</v>
      </c>
      <c r="CG101" t="str">
        <f>Indre!V85</f>
        <v>Lone</v>
      </c>
      <c r="CH101" s="18">
        <f>Indre!V86</f>
        <v>0</v>
      </c>
      <c r="CI101">
        <f>Indre!V87</f>
        <v>0</v>
      </c>
      <c r="CJ101">
        <f>Indre!V88</f>
        <v>1</v>
      </c>
      <c r="CK101">
        <f>Indre!V89</f>
        <v>0</v>
      </c>
      <c r="CL101">
        <f>Indre!V90</f>
        <v>4</v>
      </c>
      <c r="CM101">
        <f>Indre!V91</f>
        <v>1</v>
      </c>
      <c r="CN101">
        <f>Indre!V92</f>
        <v>0</v>
      </c>
      <c r="CO101">
        <f>Indre!V93</f>
        <v>0</v>
      </c>
      <c r="CP101">
        <f>Indre!V94</f>
        <v>0</v>
      </c>
      <c r="CQ101">
        <f>Indre!V95</f>
        <v>0</v>
      </c>
      <c r="CR101">
        <f>Indre!V96</f>
        <v>0</v>
      </c>
      <c r="CS101">
        <f>Indre!V97</f>
        <v>1</v>
      </c>
      <c r="CT101">
        <f>Indre!V98</f>
        <v>0</v>
      </c>
      <c r="CU101">
        <f>Indre!V99</f>
        <v>0</v>
      </c>
      <c r="CV101">
        <f>Indre!V100</f>
        <v>0</v>
      </c>
      <c r="CW101">
        <f>Indre!V101</f>
        <v>0</v>
      </c>
      <c r="CX101">
        <f>Indre!V102</f>
        <v>0</v>
      </c>
      <c r="CY101">
        <f>Indre!V103</f>
        <v>1</v>
      </c>
      <c r="CZ101">
        <f>Indre!V104</f>
        <v>0</v>
      </c>
      <c r="DA101">
        <f>Indre!V105</f>
        <v>0</v>
      </c>
      <c r="DB101">
        <f>Indre!V106</f>
        <v>1</v>
      </c>
      <c r="DC101">
        <f>Indre!V107</f>
        <v>20</v>
      </c>
      <c r="DD101" t="str">
        <f>Indre!V108</f>
        <v>Miele</v>
      </c>
      <c r="DE101">
        <f>Indre!V109</f>
        <v>2</v>
      </c>
      <c r="DF101" t="str">
        <f>Indre!V110</f>
        <v>Nej</v>
      </c>
      <c r="DG101">
        <f>Indre!V111</f>
        <v>0</v>
      </c>
      <c r="DH101" t="str">
        <f>Indre!V112</f>
        <v>Nej</v>
      </c>
      <c r="DI101" t="str">
        <f>Indre!V113</f>
        <v>Nej</v>
      </c>
      <c r="DJ101" t="str">
        <f>Indre!V114</f>
        <v>Nej</v>
      </c>
      <c r="DK101">
        <f>Indre!V115</f>
        <v>2</v>
      </c>
      <c r="DL101" t="str">
        <f>Indre!V116</f>
        <v>God plads</v>
      </c>
      <c r="DM101">
        <f>Indre!V117</f>
        <v>0</v>
      </c>
      <c r="DN101">
        <f>Indre!V118</f>
        <v>0</v>
      </c>
      <c r="DO101" s="14" t="str">
        <f>VLOOKUP(MID(B101,1,5)*1,InstTyp!A:B,2,FALSE)</f>
        <v>Børnehaver</v>
      </c>
      <c r="DP101" s="14" t="str">
        <f>VLOOKUP(MID(B101,1,5)*1,InstTyp!A:C,3,FALSE)</f>
        <v>Indre By</v>
      </c>
      <c r="DQ101">
        <f>VLOOKUP(MID(B101,1,5)*1,'InstTyp-2'!E:BQ,7,FALSE)</f>
        <v>0</v>
      </c>
      <c r="DR101">
        <f>VLOOKUP(MID(B101,1,5)*1,'InstTyp-2'!E:BQ,8,FALSE)</f>
        <v>0</v>
      </c>
      <c r="DS101">
        <f>VLOOKUP(MID(B101,1,5)*1,'InstTyp-2'!E:BQ,9,FALSE)</f>
        <v>42</v>
      </c>
      <c r="DT101">
        <f>VLOOKUP(MID(B101,1,5)*1,'InstTyp-2'!E:BQ,10,FALSE)</f>
        <v>0</v>
      </c>
      <c r="DU101">
        <f>VLOOKUP(MID(B101,1,5)*1,'InstTyp-2'!E:BQ,11,FALSE)</f>
        <v>0</v>
      </c>
      <c r="DV101">
        <f>VLOOKUP(MID(B101,1,5)*1,'InstTyp-2'!E:BQ,12,FALSE)</f>
        <v>0</v>
      </c>
      <c r="DW101">
        <f>VLOOKUP(MID(B101,1,5)*1,'InstTyp-2'!E:BQ,13,FALSE)</f>
        <v>0</v>
      </c>
      <c r="DX101">
        <f>VLOOKUP(MID(B101,1,5)*1,'InstTyp-2'!E:BQ,14,FALSE)</f>
        <v>0</v>
      </c>
      <c r="DY101">
        <f>VLOOKUP(MID(B101,1,5)*1,'InstTyp-2'!E:BQ,15,FALSE)</f>
        <v>0</v>
      </c>
      <c r="DZ101">
        <f>VLOOKUP(MID(B101,1,5)*1,'InstTyp-2'!E:BQ,16,FALSE)</f>
        <v>0</v>
      </c>
      <c r="EA101">
        <f>VLOOKUP(MID(B101,1,5)*1,'InstTyp-2'!E:BQ,17,FALSE)</f>
        <v>0</v>
      </c>
      <c r="EB101">
        <f>VLOOKUP(MID(B101,1,5)*1,'InstTyp-2'!E:BQ,18,FALSE)</f>
        <v>0</v>
      </c>
      <c r="EC101">
        <f>VLOOKUP(MID(B101,1,5)*1,'InstTyp-2'!E:BQ,19,FALSE)</f>
        <v>0</v>
      </c>
      <c r="ED101">
        <f>VLOOKUP(MID(B101,1,5)*1,'InstTyp-2'!E:BQ,20,FALSE)</f>
        <v>0</v>
      </c>
      <c r="EE101" s="195">
        <f>VLOOKUP(MID(B101,1,5)*1,'Forplejning 2008'!A:C,3,FALSE)</f>
        <v>30786.02</v>
      </c>
      <c r="EF101" t="str">
        <f t="shared" si="4"/>
        <v>35507</v>
      </c>
      <c r="EG101" t="str">
        <f t="shared" si="5"/>
        <v>u</v>
      </c>
      <c r="EH101">
        <f t="shared" si="6"/>
        <v>0</v>
      </c>
      <c r="EI101">
        <f t="shared" si="7"/>
        <v>0</v>
      </c>
      <c r="EJ101" t="e">
        <f>VLOOKUP(B101,Rekruttering!A:F,2,FALSE)</f>
        <v>#N/A</v>
      </c>
      <c r="EK101" t="e">
        <f>VLOOKUP(B101,Rekruttering!A:F,3,FALSE)</f>
        <v>#N/A</v>
      </c>
      <c r="EL101" t="e">
        <f>VLOOKUP(B101,Rekruttering!A:F,4,FALSE)</f>
        <v>#N/A</v>
      </c>
      <c r="EM101" t="e">
        <f>VLOOKUP(B101,Rekruttering!A:F,5,FALSE)</f>
        <v>#N/A</v>
      </c>
      <c r="EN101" t="e">
        <f>VLOOKUP(B101,Rekruttering!A:F,6,FALSE)</f>
        <v>#N/A</v>
      </c>
    </row>
    <row r="102" spans="1:144">
      <c r="A102" s="14" t="str">
        <f>Indre!W1</f>
        <v>x</v>
      </c>
      <c r="B102" s="21">
        <f>Indre!W2</f>
        <v>35509</v>
      </c>
      <c r="C102" t="str">
        <f>Indre!W3</f>
        <v>Bøgely</v>
      </c>
      <c r="D102" t="str">
        <f>Indre!W4</f>
        <v>Indre By</v>
      </c>
      <c r="E102" t="str">
        <f>Indre!W5</f>
        <v>Rådvad  "Bøgely" 2</v>
      </c>
      <c r="F102">
        <f>Indre!W6</f>
        <v>2800</v>
      </c>
      <c r="G102" t="str">
        <f>Indre!W7</f>
        <v>Lyngby</v>
      </c>
      <c r="H102" t="str">
        <f>Indre!W8</f>
        <v>45 80 32 63</v>
      </c>
      <c r="I102" t="str">
        <f>Indre!W9</f>
        <v>35509@buf.kk.dk</v>
      </c>
      <c r="J102" t="str">
        <f>Indre!W10</f>
        <v>Jette Ahrenst Jørgensen</v>
      </c>
      <c r="K102">
        <f>Indre!W11</f>
        <v>0</v>
      </c>
      <c r="L102">
        <f>Indre!W12</f>
        <v>0</v>
      </c>
      <c r="M102" t="str">
        <f>Indre!W13</f>
        <v>35509@buf.kk.dk</v>
      </c>
      <c r="N102" t="str">
        <f>Indre!W14</f>
        <v>Børnehave</v>
      </c>
      <c r="O102">
        <f>Indre!W15</f>
        <v>0</v>
      </c>
      <c r="P102">
        <f>Indre!W16</f>
        <v>0</v>
      </c>
      <c r="Q102">
        <f>Indre!W17</f>
        <v>66</v>
      </c>
      <c r="R102">
        <f>Indre!W18</f>
        <v>0</v>
      </c>
      <c r="S102">
        <f>Indre!W19</f>
        <v>0</v>
      </c>
      <c r="T102">
        <f>Indre!W20</f>
        <v>0</v>
      </c>
      <c r="U102">
        <f>Indre!W21</f>
        <v>0</v>
      </c>
      <c r="V102" t="str">
        <f>Indre!W22</f>
        <v>Nej</v>
      </c>
      <c r="W102">
        <f>Indre!W23</f>
        <v>0</v>
      </c>
      <c r="X102">
        <f>Indre!W24</f>
        <v>0</v>
      </c>
      <c r="Y102">
        <f>Indre!W25</f>
        <v>0</v>
      </c>
      <c r="Z102">
        <f>Indre!W26</f>
        <v>0</v>
      </c>
      <c r="AA102">
        <f>Indre!W27</f>
        <v>0</v>
      </c>
      <c r="AB102">
        <f>Indre!W28</f>
        <v>0</v>
      </c>
      <c r="AC102">
        <f>Indre!W29</f>
        <v>0</v>
      </c>
      <c r="AD102">
        <f>Indre!W30</f>
        <v>0</v>
      </c>
      <c r="AE102">
        <f>Indre!W31</f>
        <v>0</v>
      </c>
      <c r="AF102">
        <f>Indre!W32</f>
        <v>0</v>
      </c>
      <c r="AG102">
        <f>Indre!W33</f>
        <v>5</v>
      </c>
      <c r="AH102">
        <f>Indre!W34</f>
        <v>0</v>
      </c>
      <c r="AI102">
        <f>Indre!W35</f>
        <v>0</v>
      </c>
      <c r="AJ102">
        <f>Indre!W36</f>
        <v>5000</v>
      </c>
      <c r="AK102">
        <f>Indre!W37</f>
        <v>0</v>
      </c>
      <c r="AL102" t="str">
        <f>Indre!W38</f>
        <v>Nej</v>
      </c>
      <c r="AM102">
        <f>Indre!W39</f>
        <v>0</v>
      </c>
      <c r="AN102">
        <f>Indre!W40</f>
        <v>0</v>
      </c>
      <c r="AO102">
        <f>Indre!W41</f>
        <v>0</v>
      </c>
      <c r="AP102">
        <f>Indre!W42</f>
        <v>0</v>
      </c>
      <c r="AQ102">
        <f>Indre!W43</f>
        <v>0</v>
      </c>
      <c r="AR102">
        <f>Indre!W44</f>
        <v>0</v>
      </c>
      <c r="AS102">
        <f>Indre!W45</f>
        <v>0</v>
      </c>
      <c r="AT102">
        <f>Indre!W46</f>
        <v>0</v>
      </c>
      <c r="AU102">
        <f>Indre!W47</f>
        <v>0</v>
      </c>
      <c r="AV102">
        <f>Indre!W48</f>
        <v>0</v>
      </c>
      <c r="AW102">
        <f>Indre!W49</f>
        <v>0</v>
      </c>
      <c r="AX102">
        <f>Indre!W50</f>
        <v>0</v>
      </c>
      <c r="AY102">
        <f>Indre!W51</f>
        <v>0</v>
      </c>
      <c r="AZ102">
        <f>Indre!W52</f>
        <v>0</v>
      </c>
      <c r="BA102">
        <f>Indre!W53</f>
        <v>0</v>
      </c>
      <c r="BB102">
        <f>Indre!W54</f>
        <v>0</v>
      </c>
      <c r="BC102">
        <f>Indre!W55</f>
        <v>0</v>
      </c>
      <c r="BD102">
        <f>Indre!W56</f>
        <v>0</v>
      </c>
      <c r="BE102">
        <f>Indre!W57</f>
        <v>0</v>
      </c>
      <c r="BF102" t="str">
        <f>Indre!W58</f>
        <v>Nej</v>
      </c>
      <c r="BG102" t="str">
        <f>Indre!W59</f>
        <v>Nej</v>
      </c>
      <c r="BH102" t="str">
        <f>Indre!W60</f>
        <v>Nej</v>
      </c>
      <c r="BI102">
        <f>Indre!W61</f>
        <v>0</v>
      </c>
      <c r="BJ102">
        <f>Indre!W62</f>
        <v>0</v>
      </c>
      <c r="BK102">
        <f>Indre!W63</f>
        <v>0</v>
      </c>
      <c r="BL102">
        <f>Indre!W64</f>
        <v>0</v>
      </c>
      <c r="BM102">
        <f>Indre!W65</f>
        <v>0</v>
      </c>
      <c r="BN102">
        <f>Indre!W66</f>
        <v>0</v>
      </c>
      <c r="BO102">
        <f>Indre!W67</f>
        <v>0</v>
      </c>
      <c r="BP102" t="str">
        <f>Indre!W68</f>
        <v>Problemer ift rekruttering af madpersonale pga beliggenhed.</v>
      </c>
      <c r="BQ102">
        <f>Indre!W69</f>
        <v>0</v>
      </c>
      <c r="BR102" t="str">
        <f>Indre!W70</f>
        <v>Køkken begrænset tilvirk</v>
      </c>
      <c r="BS102">
        <f>Indre!W71</f>
        <v>0</v>
      </c>
      <c r="BT102">
        <f>Indre!W72</f>
        <v>0</v>
      </c>
      <c r="BU102">
        <f>Indre!W73</f>
        <v>0</v>
      </c>
      <c r="BV102">
        <f>Indre!W74</f>
        <v>0</v>
      </c>
      <c r="BW102">
        <f>Indre!W75</f>
        <v>0</v>
      </c>
      <c r="BX102" t="str">
        <f>Indre!W76</f>
        <v>Større</v>
      </c>
      <c r="BY102" t="str">
        <f>Indre!W77</f>
        <v>Ingen</v>
      </c>
      <c r="BZ102" t="str">
        <f>Indre!W78</f>
        <v>Nej</v>
      </c>
      <c r="CA102" t="str">
        <f>Indre!W79</f>
        <v>Industriopvaskemaskine, ovn - 1 ekstra, køl + frys nedslidt, evt. ny skabsfryser + skabskøl (industri), kogebord meget lavt og fungerer kun delvist.</v>
      </c>
      <c r="CB102">
        <f>Indre!W80</f>
        <v>0</v>
      </c>
      <c r="CC102">
        <f>Indre!W81</f>
        <v>0</v>
      </c>
      <c r="CD102">
        <f>Indre!W82</f>
        <v>0</v>
      </c>
      <c r="CE102">
        <f>Indre!W83</f>
        <v>0</v>
      </c>
      <c r="CF102" t="str">
        <f>Indre!W84</f>
        <v>Opvaskemaskine er i et andet rum, som er gennemgang</v>
      </c>
      <c r="CG102" t="str">
        <f>Indre!W85</f>
        <v>Lone/Birgitte</v>
      </c>
      <c r="CH102" s="18">
        <f>Indre!W86</f>
        <v>39937</v>
      </c>
      <c r="CI102">
        <f>Indre!W87</f>
        <v>0</v>
      </c>
      <c r="CJ102">
        <f>Indre!W88</f>
        <v>0</v>
      </c>
      <c r="CK102">
        <f>Indre!W89</f>
        <v>1</v>
      </c>
      <c r="CL102">
        <f>Indre!W90</f>
        <v>4</v>
      </c>
      <c r="CM102">
        <f>Indre!W91</f>
        <v>0</v>
      </c>
      <c r="CN102">
        <f>Indre!W92</f>
        <v>1</v>
      </c>
      <c r="CO102">
        <f>Indre!W93</f>
        <v>0</v>
      </c>
      <c r="CP102">
        <f>Indre!W94</f>
        <v>0</v>
      </c>
      <c r="CQ102">
        <f>Indre!W95</f>
        <v>0</v>
      </c>
      <c r="CR102">
        <f>Indre!W96</f>
        <v>0</v>
      </c>
      <c r="CS102">
        <f>Indre!W97</f>
        <v>1</v>
      </c>
      <c r="CT102">
        <f>Indre!W98</f>
        <v>0</v>
      </c>
      <c r="CU102">
        <f>Indre!W99</f>
        <v>0</v>
      </c>
      <c r="CV102">
        <f>Indre!W100</f>
        <v>1</v>
      </c>
      <c r="CW102">
        <f>Indre!W101</f>
        <v>0</v>
      </c>
      <c r="CX102">
        <f>Indre!W102</f>
        <v>1</v>
      </c>
      <c r="CY102">
        <f>Indre!W103</f>
        <v>0</v>
      </c>
      <c r="CZ102">
        <f>Indre!W104</f>
        <v>0</v>
      </c>
      <c r="DA102">
        <f>Indre!W105</f>
        <v>0</v>
      </c>
      <c r="DB102">
        <f>Indre!W106</f>
        <v>1</v>
      </c>
      <c r="DC102">
        <f>Indre!W107</f>
        <v>30</v>
      </c>
      <c r="DD102" t="str">
        <f>Indre!W108</f>
        <v>Miele</v>
      </c>
      <c r="DE102">
        <f>Indre!W109</f>
        <v>8</v>
      </c>
      <c r="DF102" t="str">
        <f>Indre!W110</f>
        <v>Nej</v>
      </c>
      <c r="DG102">
        <f>Indre!W111</f>
        <v>0</v>
      </c>
      <c r="DH102" t="str">
        <f>Indre!W112</f>
        <v>Nej</v>
      </c>
      <c r="DI102" t="str">
        <f>Indre!W113</f>
        <v>Nej</v>
      </c>
      <c r="DJ102" t="str">
        <f>Indre!W114</f>
        <v>Nej</v>
      </c>
      <c r="DK102">
        <f>Indre!W115</f>
        <v>2</v>
      </c>
      <c r="DL102" t="str">
        <f>Indre!W116</f>
        <v>Ingen plads</v>
      </c>
      <c r="DM102" t="str">
        <f>Indre!W117</f>
        <v xml:space="preserve">Problemstillinger der skal løses: 1) 22 børn + 3 voksne på 1. sal, der er ikke og kan ikke etableres spisning nedenunder (madelevator?) 2) Fredet bygning - ombygning under restriktioner 3)Rum m. opvaskemaskine er gennemgansrum for børn + voksne 4)Passage </v>
      </c>
      <c r="DN102">
        <f>Indre!W118</f>
        <v>0</v>
      </c>
      <c r="DO102" s="14" t="str">
        <f>VLOOKUP(MID(B102,1,5)*1,InstTyp!A:B,2,FALSE)</f>
        <v>Børnehaver</v>
      </c>
      <c r="DP102" s="14" t="str">
        <f>VLOOKUP(MID(B102,1,5)*1,InstTyp!A:C,3,FALSE)</f>
        <v>Indre By</v>
      </c>
      <c r="DQ102">
        <f>VLOOKUP(MID(B102,1,5)*1,'InstTyp-2'!E:BQ,7,FALSE)</f>
        <v>0</v>
      </c>
      <c r="DR102">
        <f>VLOOKUP(MID(B102,1,5)*1,'InstTyp-2'!E:BQ,8,FALSE)</f>
        <v>0</v>
      </c>
      <c r="DS102">
        <f>VLOOKUP(MID(B102,1,5)*1,'InstTyp-2'!E:BQ,9,FALSE)</f>
        <v>66</v>
      </c>
      <c r="DT102">
        <f>VLOOKUP(MID(B102,1,5)*1,'InstTyp-2'!E:BQ,10,FALSE)</f>
        <v>0</v>
      </c>
      <c r="DU102">
        <f>VLOOKUP(MID(B102,1,5)*1,'InstTyp-2'!E:BQ,11,FALSE)</f>
        <v>0</v>
      </c>
      <c r="DV102">
        <f>VLOOKUP(MID(B102,1,5)*1,'InstTyp-2'!E:BQ,12,FALSE)</f>
        <v>0</v>
      </c>
      <c r="DW102">
        <f>VLOOKUP(MID(B102,1,5)*1,'InstTyp-2'!E:BQ,13,FALSE)</f>
        <v>0</v>
      </c>
      <c r="DX102">
        <f>VLOOKUP(MID(B102,1,5)*1,'InstTyp-2'!E:BQ,14,FALSE)</f>
        <v>0</v>
      </c>
      <c r="DY102">
        <f>VLOOKUP(MID(B102,1,5)*1,'InstTyp-2'!E:BQ,15,FALSE)</f>
        <v>0</v>
      </c>
      <c r="DZ102">
        <f>VLOOKUP(MID(B102,1,5)*1,'InstTyp-2'!E:BQ,16,FALSE)</f>
        <v>0</v>
      </c>
      <c r="EA102">
        <f>VLOOKUP(MID(B102,1,5)*1,'InstTyp-2'!E:BQ,17,FALSE)</f>
        <v>0</v>
      </c>
      <c r="EB102">
        <f>VLOOKUP(MID(B102,1,5)*1,'InstTyp-2'!E:BQ,18,FALSE)</f>
        <v>0</v>
      </c>
      <c r="EC102">
        <f>VLOOKUP(MID(B102,1,5)*1,'InstTyp-2'!E:BQ,19,FALSE)</f>
        <v>0</v>
      </c>
      <c r="ED102">
        <f>VLOOKUP(MID(B102,1,5)*1,'InstTyp-2'!E:BQ,20,FALSE)</f>
        <v>0</v>
      </c>
      <c r="EE102" s="195">
        <f>VLOOKUP(MID(B102,1,5)*1,'Forplejning 2008'!A:C,3,FALSE)</f>
        <v>30819.360000000001</v>
      </c>
      <c r="EF102" t="str">
        <f t="shared" si="4"/>
        <v>35509</v>
      </c>
      <c r="EG102" t="str">
        <f t="shared" si="5"/>
        <v/>
      </c>
      <c r="EH102">
        <f t="shared" si="6"/>
        <v>0</v>
      </c>
      <c r="EI102">
        <f t="shared" si="7"/>
        <v>0</v>
      </c>
      <c r="EJ102" t="str">
        <f>VLOOKUP(B102,Rekruttering!A:F,2,FALSE)</f>
        <v>Ja</v>
      </c>
      <c r="EK102">
        <f>VLOOKUP(B102,Rekruttering!A:F,3,FALSE)</f>
        <v>1</v>
      </c>
      <c r="EL102">
        <f>VLOOKUP(B102,Rekruttering!A:F,4,FALSE)</f>
        <v>0</v>
      </c>
      <c r="EM102">
        <f>VLOOKUP(B102,Rekruttering!A:F,5,FALSE)</f>
        <v>0</v>
      </c>
      <c r="EN102" t="str">
        <f>VLOOKUP(B102,Rekruttering!A:F,6,FALSE)</f>
        <v>Nej</v>
      </c>
    </row>
    <row r="103" spans="1:144">
      <c r="A103" s="14" t="str">
        <f>Indre!X1</f>
        <v>x</v>
      </c>
      <c r="B103" s="21" t="str">
        <f>Indre!X2</f>
        <v>35510_u</v>
      </c>
      <c r="C103" t="str">
        <f>Indre!X3</f>
        <v>Højbjerg</v>
      </c>
      <c r="D103" t="str">
        <f>Indre!X4</f>
        <v>Indre By</v>
      </c>
      <c r="E103" t="str">
        <f>Indre!X5</f>
        <v>Sandbjergvej 42</v>
      </c>
      <c r="F103">
        <f>Indre!X6</f>
        <v>3460</v>
      </c>
      <c r="G103" t="str">
        <f>Indre!X7</f>
        <v>Birkerød</v>
      </c>
      <c r="H103" t="str">
        <f>Indre!X8</f>
        <v>45 81 80 73</v>
      </c>
      <c r="I103" t="str">
        <f>Indre!X9</f>
        <v>35510@buf.kk.dk</v>
      </c>
      <c r="J103" t="str">
        <f>Indre!X10</f>
        <v>Marianne Dinesen</v>
      </c>
      <c r="K103">
        <f>Indre!X11</f>
        <v>35350772</v>
      </c>
      <c r="L103">
        <f>Indre!X12</f>
        <v>0</v>
      </c>
      <c r="M103" t="str">
        <f>Indre!X13</f>
        <v>35510@buf.kk.dk</v>
      </c>
      <c r="N103" t="str">
        <f>Indre!X14</f>
        <v>Børnehave</v>
      </c>
      <c r="O103">
        <f>Indre!X15</f>
        <v>0</v>
      </c>
      <c r="P103">
        <f>Indre!X16</f>
        <v>0</v>
      </c>
      <c r="Q103">
        <f>Indre!X17</f>
        <v>31</v>
      </c>
      <c r="R103">
        <f>Indre!X18</f>
        <v>0</v>
      </c>
      <c r="S103">
        <f>Indre!X19</f>
        <v>0</v>
      </c>
      <c r="T103">
        <f>Indre!X20</f>
        <v>0</v>
      </c>
      <c r="U103">
        <f>Indre!X21</f>
        <v>0</v>
      </c>
      <c r="V103">
        <f>Indre!X22</f>
        <v>0</v>
      </c>
      <c r="W103">
        <f>Indre!X23</f>
        <v>0</v>
      </c>
      <c r="X103">
        <f>Indre!X24</f>
        <v>0</v>
      </c>
      <c r="Y103">
        <f>Indre!X25</f>
        <v>0</v>
      </c>
      <c r="Z103">
        <f>Indre!X26</f>
        <v>0</v>
      </c>
      <c r="AA103">
        <f>Indre!X27</f>
        <v>0</v>
      </c>
      <c r="AB103">
        <f>Indre!X28</f>
        <v>0</v>
      </c>
      <c r="AC103">
        <f>Indre!X29</f>
        <v>0</v>
      </c>
      <c r="AD103">
        <f>Indre!X30</f>
        <v>5</v>
      </c>
      <c r="AE103">
        <f>Indre!X31</f>
        <v>0</v>
      </c>
      <c r="AF103">
        <f>Indre!X32</f>
        <v>0</v>
      </c>
      <c r="AG103">
        <f>Indre!X33</f>
        <v>5</v>
      </c>
      <c r="AH103">
        <f>Indre!X34</f>
        <v>0</v>
      </c>
      <c r="AI103">
        <f>Indre!X35</f>
        <v>0</v>
      </c>
      <c r="AJ103">
        <f>Indre!X36</f>
        <v>70000</v>
      </c>
      <c r="AK103">
        <f>Indre!X37</f>
        <v>0</v>
      </c>
      <c r="AL103">
        <f>Indre!X38</f>
        <v>0</v>
      </c>
      <c r="AM103">
        <f>Indre!X39</f>
        <v>0</v>
      </c>
      <c r="AN103">
        <f>Indre!X40</f>
        <v>0</v>
      </c>
      <c r="AO103">
        <f>Indre!X41</f>
        <v>0</v>
      </c>
      <c r="AP103">
        <f>Indre!X42</f>
        <v>0</v>
      </c>
      <c r="AQ103">
        <f>Indre!X43</f>
        <v>0</v>
      </c>
      <c r="AR103">
        <f>Indre!X44</f>
        <v>0</v>
      </c>
      <c r="AS103">
        <f>Indre!X45</f>
        <v>0</v>
      </c>
      <c r="AT103">
        <f>Indre!X46</f>
        <v>0</v>
      </c>
      <c r="AU103">
        <f>Indre!X47</f>
        <v>0</v>
      </c>
      <c r="AV103">
        <f>Indre!X48</f>
        <v>0</v>
      </c>
      <c r="AW103">
        <f>Indre!X49</f>
        <v>0</v>
      </c>
      <c r="AX103">
        <f>Indre!X50</f>
        <v>0</v>
      </c>
      <c r="AY103">
        <f>Indre!X51</f>
        <v>0</v>
      </c>
      <c r="AZ103">
        <f>Indre!X52</f>
        <v>0</v>
      </c>
      <c r="BA103">
        <f>Indre!X53</f>
        <v>0</v>
      </c>
      <c r="BB103">
        <f>Indre!X54</f>
        <v>0</v>
      </c>
      <c r="BC103">
        <f>Indre!X55</f>
        <v>100</v>
      </c>
      <c r="BD103">
        <f>Indre!X56</f>
        <v>0</v>
      </c>
      <c r="BE103">
        <f>Indre!X57</f>
        <v>0</v>
      </c>
      <c r="BF103" t="str">
        <f>Indre!X58</f>
        <v>Ja</v>
      </c>
      <c r="BG103" t="str">
        <f>Indre!X59</f>
        <v>Nej</v>
      </c>
      <c r="BH103">
        <f>Indre!X60</f>
        <v>0</v>
      </c>
      <c r="BI103">
        <f>Indre!X61</f>
        <v>0</v>
      </c>
      <c r="BJ103" t="str">
        <f>Indre!X62</f>
        <v>ved ikke</v>
      </c>
      <c r="BK103">
        <f>Indre!X63</f>
        <v>0</v>
      </c>
      <c r="BL103" t="str">
        <f>Indre!X64</f>
        <v>ved ikke</v>
      </c>
      <c r="BM103">
        <f>Indre!X65</f>
        <v>0</v>
      </c>
      <c r="BN103" t="str">
        <f>Indre!X66</f>
        <v>ved ikke</v>
      </c>
      <c r="BO103">
        <f>Indre!X67</f>
        <v>0</v>
      </c>
      <c r="BP103" t="str">
        <f>Indre!X68</f>
        <v>ved ikke</v>
      </c>
      <c r="BQ103">
        <f>Indre!X69</f>
        <v>0</v>
      </c>
      <c r="BR103" t="str">
        <f>Indre!X70</f>
        <v>Køkken blandet tilvirk</v>
      </c>
      <c r="BS103">
        <f>Indre!X71</f>
        <v>0</v>
      </c>
      <c r="BT103">
        <f>Indre!X72</f>
        <v>0</v>
      </c>
      <c r="BU103">
        <f>Indre!X73</f>
        <v>0</v>
      </c>
      <c r="BV103">
        <f>Indre!X74</f>
        <v>0</v>
      </c>
      <c r="BW103" t="str">
        <f>Indre!X75</f>
        <v>Hvis det kræves: skillevæg + hæve opvaskemaskine. Evt. ny skabsfryser + nyt fuldhøjde køleskab</v>
      </c>
      <c r="BX103">
        <f>Indre!X76</f>
        <v>0</v>
      </c>
      <c r="BY103">
        <f>Indre!X77</f>
        <v>0</v>
      </c>
      <c r="BZ103">
        <f>Indre!X78</f>
        <v>0</v>
      </c>
      <c r="CA103">
        <f>Indre!X79</f>
        <v>0</v>
      </c>
      <c r="CB103">
        <f>Indre!X80</f>
        <v>0</v>
      </c>
      <c r="CC103">
        <f>Indre!X81</f>
        <v>0</v>
      </c>
      <c r="CD103">
        <f>Indre!X82</f>
        <v>0</v>
      </c>
      <c r="CE103">
        <f>Indre!X83</f>
        <v>0</v>
      </c>
      <c r="CF103">
        <f>Indre!X84</f>
        <v>0</v>
      </c>
      <c r="CG103" t="str">
        <f>Indre!X85</f>
        <v>Birgitte Glerup</v>
      </c>
      <c r="CH103" s="18">
        <f>Indre!X86</f>
        <v>39927</v>
      </c>
      <c r="CI103">
        <f>Indre!X87</f>
        <v>0</v>
      </c>
      <c r="CJ103">
        <f>Indre!X88</f>
        <v>1</v>
      </c>
      <c r="CK103">
        <f>Indre!X89</f>
        <v>0</v>
      </c>
      <c r="CL103">
        <f>Indre!X90</f>
        <v>4</v>
      </c>
      <c r="CM103">
        <f>Indre!X91</f>
        <v>1</v>
      </c>
      <c r="CN103">
        <f>Indre!X92</f>
        <v>0</v>
      </c>
      <c r="CO103">
        <f>Indre!X93</f>
        <v>0</v>
      </c>
      <c r="CP103">
        <f>Indre!X94</f>
        <v>0</v>
      </c>
      <c r="CQ103">
        <f>Indre!X95</f>
        <v>0</v>
      </c>
      <c r="CR103">
        <f>Indre!X96</f>
        <v>1</v>
      </c>
      <c r="CS103">
        <f>Indre!X97</f>
        <v>1</v>
      </c>
      <c r="CT103">
        <f>Indre!X98</f>
        <v>0</v>
      </c>
      <c r="CU103">
        <f>Indre!X99</f>
        <v>0</v>
      </c>
      <c r="CV103">
        <f>Indre!X100</f>
        <v>0</v>
      </c>
      <c r="CW103">
        <f>Indre!X101</f>
        <v>0</v>
      </c>
      <c r="CX103">
        <f>Indre!X102</f>
        <v>1</v>
      </c>
      <c r="CY103">
        <f>Indre!X103</f>
        <v>0</v>
      </c>
      <c r="CZ103">
        <f>Indre!X104</f>
        <v>0</v>
      </c>
      <c r="DA103">
        <f>Indre!X105</f>
        <v>0</v>
      </c>
      <c r="DB103">
        <f>Indre!X106</f>
        <v>1</v>
      </c>
      <c r="DC103">
        <f>Indre!X107</f>
        <v>20</v>
      </c>
      <c r="DD103" t="str">
        <f>Indre!X108</f>
        <v>Miele</v>
      </c>
      <c r="DE103">
        <f>Indre!X109</f>
        <v>3</v>
      </c>
      <c r="DF103" t="str">
        <f>Indre!X110</f>
        <v>Ja</v>
      </c>
      <c r="DG103">
        <f>Indre!X111</f>
        <v>10</v>
      </c>
      <c r="DH103" t="str">
        <f>Indre!X112</f>
        <v>Nej</v>
      </c>
      <c r="DI103" t="str">
        <f>Indre!X113</f>
        <v>Nej</v>
      </c>
      <c r="DJ103" t="str">
        <f>Indre!X114</f>
        <v>Nej</v>
      </c>
      <c r="DK103">
        <f>Indre!X115</f>
        <v>2</v>
      </c>
      <c r="DL103">
        <f>Indre!X116</f>
        <v>0</v>
      </c>
      <c r="DM103" t="str">
        <f>Indre!X117</f>
        <v>Der skal afklares: skal der skillevæg/foldedør op mellem køkken og spiseafd? Hvor mange vaske? Tilladt at producere uden rist + afløs i gulv? Opvaskemaskine - skal den hæves? Fliser på væg bag køkkenbordet?</v>
      </c>
      <c r="DN103">
        <f>Indre!X118</f>
        <v>0</v>
      </c>
      <c r="DO103" s="14" t="str">
        <f>VLOOKUP(MID(B103,1,5)*1,InstTyp!A:B,2,FALSE)</f>
        <v>Børnehaver</v>
      </c>
      <c r="DP103" s="14" t="str">
        <f>VLOOKUP(MID(B103,1,5)*1,InstTyp!A:C,3,FALSE)</f>
        <v>Indre By</v>
      </c>
      <c r="DQ103">
        <f>VLOOKUP(MID(B103,1,5)*1,'InstTyp-2'!E:BQ,7,FALSE)</f>
        <v>0</v>
      </c>
      <c r="DR103">
        <f>VLOOKUP(MID(B103,1,5)*1,'InstTyp-2'!E:BQ,8,FALSE)</f>
        <v>0</v>
      </c>
      <c r="DS103">
        <f>VLOOKUP(MID(B103,1,5)*1,'InstTyp-2'!E:BQ,9,FALSE)</f>
        <v>31</v>
      </c>
      <c r="DT103">
        <f>VLOOKUP(MID(B103,1,5)*1,'InstTyp-2'!E:BQ,10,FALSE)</f>
        <v>0</v>
      </c>
      <c r="DU103">
        <f>VLOOKUP(MID(B103,1,5)*1,'InstTyp-2'!E:BQ,11,FALSE)</f>
        <v>0</v>
      </c>
      <c r="DV103">
        <f>VLOOKUP(MID(B103,1,5)*1,'InstTyp-2'!E:BQ,12,FALSE)</f>
        <v>0</v>
      </c>
      <c r="DW103">
        <f>VLOOKUP(MID(B103,1,5)*1,'InstTyp-2'!E:BQ,13,FALSE)</f>
        <v>0</v>
      </c>
      <c r="DX103">
        <f>VLOOKUP(MID(B103,1,5)*1,'InstTyp-2'!E:BQ,14,FALSE)</f>
        <v>0</v>
      </c>
      <c r="DY103">
        <f>VLOOKUP(MID(B103,1,5)*1,'InstTyp-2'!E:BQ,15,FALSE)</f>
        <v>0</v>
      </c>
      <c r="DZ103">
        <f>VLOOKUP(MID(B103,1,5)*1,'InstTyp-2'!E:BQ,16,FALSE)</f>
        <v>0</v>
      </c>
      <c r="EA103">
        <f>VLOOKUP(MID(B103,1,5)*1,'InstTyp-2'!E:BQ,17,FALSE)</f>
        <v>0</v>
      </c>
      <c r="EB103">
        <f>VLOOKUP(MID(B103,1,5)*1,'InstTyp-2'!E:BQ,18,FALSE)</f>
        <v>0</v>
      </c>
      <c r="EC103">
        <f>VLOOKUP(MID(B103,1,5)*1,'InstTyp-2'!E:BQ,19,FALSE)</f>
        <v>0</v>
      </c>
      <c r="ED103">
        <f>VLOOKUP(MID(B103,1,5)*1,'InstTyp-2'!E:BQ,20,FALSE)</f>
        <v>0</v>
      </c>
      <c r="EE103" s="195">
        <f>VLOOKUP(MID(B103,1,5)*1,'Forplejning 2008'!A:C,3,FALSE)</f>
        <v>90520.22</v>
      </c>
      <c r="EF103" t="str">
        <f t="shared" si="4"/>
        <v>35510</v>
      </c>
      <c r="EG103" t="str">
        <f t="shared" si="5"/>
        <v>u</v>
      </c>
      <c r="EH103">
        <f t="shared" si="6"/>
        <v>0</v>
      </c>
      <c r="EI103">
        <f t="shared" si="7"/>
        <v>0</v>
      </c>
      <c r="EJ103" t="e">
        <f>VLOOKUP(B103,Rekruttering!A:F,2,FALSE)</f>
        <v>#N/A</v>
      </c>
      <c r="EK103" t="e">
        <f>VLOOKUP(B103,Rekruttering!A:F,3,FALSE)</f>
        <v>#N/A</v>
      </c>
      <c r="EL103" t="e">
        <f>VLOOKUP(B103,Rekruttering!A:F,4,FALSE)</f>
        <v>#N/A</v>
      </c>
      <c r="EM103" t="e">
        <f>VLOOKUP(B103,Rekruttering!A:F,5,FALSE)</f>
        <v>#N/A</v>
      </c>
      <c r="EN103" t="e">
        <f>VLOOKUP(B103,Rekruttering!A:F,6,FALSE)</f>
        <v>#N/A</v>
      </c>
    </row>
    <row r="104" spans="1:144">
      <c r="A104" s="14" t="str">
        <f>Indre!Y1</f>
        <v>x</v>
      </c>
      <c r="B104" s="21" t="str">
        <f>Indre!Y2</f>
        <v>35511_u</v>
      </c>
      <c r="C104" t="str">
        <f>Indre!Y3</f>
        <v>Trinitatis Sogns Udflytterbørnehave</v>
      </c>
      <c r="D104" t="str">
        <f>Indre!Y4</f>
        <v>Indre By</v>
      </c>
      <c r="E104" t="str">
        <f>Indre!Y5</f>
        <v>Tranemosevej 39</v>
      </c>
      <c r="F104">
        <f>Indre!Y6</f>
        <v>2750</v>
      </c>
      <c r="G104" t="str">
        <f>Indre!Y7</f>
        <v>Ballerup</v>
      </c>
      <c r="H104" t="str">
        <f>Indre!Y8</f>
        <v>44 65 12 13</v>
      </c>
      <c r="I104" t="str">
        <f>Indre!Y9</f>
        <v>trinitatis@mail.dk</v>
      </c>
      <c r="J104" t="str">
        <f>Indre!Y10</f>
        <v>Tove Hammer</v>
      </c>
      <c r="K104">
        <f>Indre!Y11</f>
        <v>36497454</v>
      </c>
      <c r="L104">
        <f>Indre!Y12</f>
        <v>0</v>
      </c>
      <c r="M104" t="str">
        <f>Indre!Y13</f>
        <v>35511@buf.kk.dk</v>
      </c>
      <c r="N104" t="str">
        <f>Indre!Y14</f>
        <v>Børnehave</v>
      </c>
      <c r="O104">
        <f>Indre!Y15</f>
        <v>0</v>
      </c>
      <c r="P104">
        <f>Indre!Y16</f>
        <v>0</v>
      </c>
      <c r="Q104">
        <f>Indre!Y17</f>
        <v>30</v>
      </c>
      <c r="R104">
        <f>Indre!Y18</f>
        <v>0</v>
      </c>
      <c r="S104">
        <f>Indre!Y19</f>
        <v>0</v>
      </c>
      <c r="T104">
        <f>Indre!Y20</f>
        <v>0</v>
      </c>
      <c r="U104">
        <f>Indre!Y21</f>
        <v>0</v>
      </c>
      <c r="V104" t="str">
        <f>Indre!Y22</f>
        <v>Nej</v>
      </c>
      <c r="W104">
        <f>Indre!Y23</f>
        <v>0</v>
      </c>
      <c r="X104">
        <f>Indre!Y24</f>
        <v>0</v>
      </c>
      <c r="Y104">
        <f>Indre!Y25</f>
        <v>0</v>
      </c>
      <c r="Z104">
        <f>Indre!Y26</f>
        <v>0</v>
      </c>
      <c r="AA104">
        <f>Indre!Y27</f>
        <v>0</v>
      </c>
      <c r="AB104">
        <f>Indre!Y28</f>
        <v>0</v>
      </c>
      <c r="AC104">
        <f>Indre!Y29</f>
        <v>0</v>
      </c>
      <c r="AD104">
        <f>Indre!Y30</f>
        <v>5</v>
      </c>
      <c r="AE104">
        <f>Indre!Y31</f>
        <v>0</v>
      </c>
      <c r="AF104">
        <f>Indre!Y32</f>
        <v>0</v>
      </c>
      <c r="AG104">
        <f>Indre!Y33</f>
        <v>5</v>
      </c>
      <c r="AH104">
        <f>Indre!Y34</f>
        <v>0</v>
      </c>
      <c r="AI104">
        <f>Indre!Y35</f>
        <v>0</v>
      </c>
      <c r="AJ104">
        <f>Indre!Y36</f>
        <v>40000</v>
      </c>
      <c r="AK104">
        <f>Indre!Y37</f>
        <v>0</v>
      </c>
      <c r="AL104">
        <f>Indre!Y38</f>
        <v>0</v>
      </c>
      <c r="AM104">
        <f>Indre!Y39</f>
        <v>0</v>
      </c>
      <c r="AN104">
        <f>Indre!Y40</f>
        <v>0</v>
      </c>
      <c r="AO104">
        <f>Indre!Y41</f>
        <v>0</v>
      </c>
      <c r="AP104">
        <f>Indre!Y42</f>
        <v>0</v>
      </c>
      <c r="AQ104">
        <f>Indre!Y43</f>
        <v>0</v>
      </c>
      <c r="AR104">
        <f>Indre!Y44</f>
        <v>0</v>
      </c>
      <c r="AS104">
        <f>Indre!Y45</f>
        <v>0</v>
      </c>
      <c r="AT104">
        <f>Indre!Y46</f>
        <v>0</v>
      </c>
      <c r="AU104">
        <f>Indre!Y47</f>
        <v>0</v>
      </c>
      <c r="AV104">
        <f>Indre!Y48</f>
        <v>0</v>
      </c>
      <c r="AW104">
        <f>Indre!Y49</f>
        <v>0</v>
      </c>
      <c r="AX104">
        <f>Indre!Y50</f>
        <v>0</v>
      </c>
      <c r="AY104">
        <f>Indre!Y51</f>
        <v>0</v>
      </c>
      <c r="AZ104">
        <f>Indre!Y52</f>
        <v>0</v>
      </c>
      <c r="BA104">
        <f>Indre!Y53</f>
        <v>0</v>
      </c>
      <c r="BB104">
        <f>Indre!Y54</f>
        <v>0</v>
      </c>
      <c r="BC104">
        <f>Indre!Y55</f>
        <v>90</v>
      </c>
      <c r="BD104">
        <f>Indre!Y56</f>
        <v>0</v>
      </c>
      <c r="BE104">
        <f>Indre!Y57</f>
        <v>0</v>
      </c>
      <c r="BF104" t="str">
        <f>Indre!Y58</f>
        <v>Nej</v>
      </c>
      <c r="BG104" t="str">
        <f>Indre!Y59</f>
        <v>Nej</v>
      </c>
      <c r="BH104" t="str">
        <f>Indre!Y60</f>
        <v>Nej</v>
      </c>
      <c r="BI104" t="str">
        <f>Indre!Y61</f>
        <v>Ja</v>
      </c>
      <c r="BJ104" t="str">
        <f>Indre!Y62</f>
        <v>der skal komme timer med</v>
      </c>
      <c r="BK104" t="str">
        <f>Indre!Y63</f>
        <v>Ja</v>
      </c>
      <c r="BL104">
        <f>Indre!Y64</f>
        <v>0</v>
      </c>
      <c r="BM104" t="str">
        <f>Indre!Y65</f>
        <v>Ja</v>
      </c>
      <c r="BN104">
        <f>Indre!Y66</f>
        <v>0</v>
      </c>
      <c r="BO104" t="str">
        <f>Indre!Y67</f>
        <v>Nej</v>
      </c>
      <c r="BP104" t="str">
        <f>Indre!Y68</f>
        <v>vil gerne have hjælp</v>
      </c>
      <c r="BQ104">
        <f>Indre!Y69</f>
        <v>0</v>
      </c>
      <c r="BR104">
        <f>Indre!Y70</f>
        <v>0</v>
      </c>
      <c r="BS104">
        <f>Indre!Y71</f>
        <v>0</v>
      </c>
      <c r="BT104">
        <f>Indre!Y72</f>
        <v>0</v>
      </c>
      <c r="BU104">
        <f>Indre!Y73</f>
        <v>0</v>
      </c>
      <c r="BV104">
        <f>Indre!Y74</f>
        <v>0</v>
      </c>
      <c r="BW104">
        <f>Indre!Y75</f>
        <v>0</v>
      </c>
      <c r="BX104">
        <f>Indre!Y76</f>
        <v>0</v>
      </c>
      <c r="BY104">
        <f>Indre!Y77</f>
        <v>0</v>
      </c>
      <c r="BZ104">
        <f>Indre!Y78</f>
        <v>0</v>
      </c>
      <c r="CA104">
        <f>Indre!Y79</f>
        <v>0</v>
      </c>
      <c r="CB104">
        <f>Indre!Y80</f>
        <v>0</v>
      </c>
      <c r="CC104">
        <f>Indre!Y81</f>
        <v>0</v>
      </c>
      <c r="CD104">
        <f>Indre!Y82</f>
        <v>0</v>
      </c>
      <c r="CE104">
        <f>Indre!Y83</f>
        <v>0</v>
      </c>
      <c r="CF104" t="str">
        <f>Indre!Y84</f>
        <v>der blev lavet mad i køkkenet indtil sommeren 2007. varm og kold mad</v>
      </c>
      <c r="CG104" t="str">
        <f>Indre!Y85</f>
        <v>Lone Voss</v>
      </c>
      <c r="CH104" s="18">
        <f>Indre!Y86</f>
        <v>0</v>
      </c>
      <c r="CI104">
        <f>Indre!Y87</f>
        <v>0</v>
      </c>
      <c r="CJ104">
        <f>Indre!Y88</f>
        <v>0</v>
      </c>
      <c r="CK104">
        <f>Indre!Y89</f>
        <v>1</v>
      </c>
      <c r="CL104">
        <f>Indre!Y90</f>
        <v>4</v>
      </c>
      <c r="CM104">
        <f>Indre!Y91</f>
        <v>1</v>
      </c>
      <c r="CN104">
        <f>Indre!Y92</f>
        <v>0</v>
      </c>
      <c r="CO104">
        <f>Indre!Y93</f>
        <v>0</v>
      </c>
      <c r="CP104">
        <f>Indre!Y94</f>
        <v>0</v>
      </c>
      <c r="CQ104">
        <f>Indre!Y95</f>
        <v>0</v>
      </c>
      <c r="CR104">
        <f>Indre!Y96</f>
        <v>1</v>
      </c>
      <c r="CS104">
        <f>Indre!Y97</f>
        <v>0</v>
      </c>
      <c r="CT104">
        <f>Indre!Y98</f>
        <v>0</v>
      </c>
      <c r="CU104">
        <f>Indre!Y99</f>
        <v>0</v>
      </c>
      <c r="CV104">
        <f>Indre!Y100</f>
        <v>0</v>
      </c>
      <c r="CW104">
        <f>Indre!Y101</f>
        <v>0</v>
      </c>
      <c r="CX104">
        <f>Indre!Y102</f>
        <v>1</v>
      </c>
      <c r="CY104">
        <f>Indre!Y103</f>
        <v>0</v>
      </c>
      <c r="CZ104">
        <f>Indre!Y104</f>
        <v>0</v>
      </c>
      <c r="DA104">
        <f>Indre!Y105</f>
        <v>0</v>
      </c>
      <c r="DB104">
        <f>Indre!Y106</f>
        <v>1</v>
      </c>
      <c r="DC104">
        <f>Indre!Y107</f>
        <v>3</v>
      </c>
      <c r="DD104" t="str">
        <f>Indre!Y108</f>
        <v>Industri</v>
      </c>
      <c r="DE104">
        <f>Indre!Y109</f>
        <v>4</v>
      </c>
      <c r="DF104" t="str">
        <f>Indre!Y110</f>
        <v>Nej</v>
      </c>
      <c r="DG104">
        <f>Indre!Y111</f>
        <v>0</v>
      </c>
      <c r="DH104" t="str">
        <f>Indre!Y112</f>
        <v>Ja</v>
      </c>
      <c r="DI104" t="str">
        <f>Indre!Y113</f>
        <v>Ja</v>
      </c>
      <c r="DJ104" t="str">
        <f>Indre!Y114</f>
        <v>Nej</v>
      </c>
      <c r="DK104">
        <f>Indre!Y115</f>
        <v>1</v>
      </c>
      <c r="DL104" t="str">
        <f>Indre!Y116</f>
        <v>Ingen plads</v>
      </c>
      <c r="DM104" t="str">
        <f>Indre!Y117</f>
        <v>ovn</v>
      </c>
      <c r="DN104">
        <f>Indre!Y118</f>
        <v>0</v>
      </c>
      <c r="DO104" s="14" t="str">
        <f>VLOOKUP(MID(B104,1,5)*1,InstTyp!A:B,2,FALSE)</f>
        <v>Børnehaver</v>
      </c>
      <c r="DP104" s="14" t="str">
        <f>VLOOKUP(MID(B104,1,5)*1,InstTyp!A:C,3,FALSE)</f>
        <v>Indre By</v>
      </c>
      <c r="DQ104">
        <f>VLOOKUP(MID(B104,1,5)*1,'InstTyp-2'!E:BQ,7,FALSE)</f>
        <v>0</v>
      </c>
      <c r="DR104">
        <f>VLOOKUP(MID(B104,1,5)*1,'InstTyp-2'!E:BQ,8,FALSE)</f>
        <v>0</v>
      </c>
      <c r="DS104">
        <f>VLOOKUP(MID(B104,1,5)*1,'InstTyp-2'!E:BQ,9,FALSE)</f>
        <v>30</v>
      </c>
      <c r="DT104">
        <f>VLOOKUP(MID(B104,1,5)*1,'InstTyp-2'!E:BQ,10,FALSE)</f>
        <v>0</v>
      </c>
      <c r="DU104">
        <f>VLOOKUP(MID(B104,1,5)*1,'InstTyp-2'!E:BQ,11,FALSE)</f>
        <v>0</v>
      </c>
      <c r="DV104">
        <f>VLOOKUP(MID(B104,1,5)*1,'InstTyp-2'!E:BQ,12,FALSE)</f>
        <v>0</v>
      </c>
      <c r="DW104">
        <f>VLOOKUP(MID(B104,1,5)*1,'InstTyp-2'!E:BQ,13,FALSE)</f>
        <v>0</v>
      </c>
      <c r="DX104">
        <f>VLOOKUP(MID(B104,1,5)*1,'InstTyp-2'!E:BQ,14,FALSE)</f>
        <v>0</v>
      </c>
      <c r="DY104">
        <f>VLOOKUP(MID(B104,1,5)*1,'InstTyp-2'!E:BQ,15,FALSE)</f>
        <v>0</v>
      </c>
      <c r="DZ104">
        <f>VLOOKUP(MID(B104,1,5)*1,'InstTyp-2'!E:BQ,16,FALSE)</f>
        <v>0</v>
      </c>
      <c r="EA104">
        <f>VLOOKUP(MID(B104,1,5)*1,'InstTyp-2'!E:BQ,17,FALSE)</f>
        <v>0</v>
      </c>
      <c r="EB104">
        <f>VLOOKUP(MID(B104,1,5)*1,'InstTyp-2'!E:BQ,18,FALSE)</f>
        <v>0</v>
      </c>
      <c r="EC104">
        <f>VLOOKUP(MID(B104,1,5)*1,'InstTyp-2'!E:BQ,19,FALSE)</f>
        <v>0</v>
      </c>
      <c r="ED104">
        <f>VLOOKUP(MID(B104,1,5)*1,'InstTyp-2'!E:BQ,20,FALSE)</f>
        <v>0</v>
      </c>
      <c r="EE104" s="195">
        <f>VLOOKUP(MID(B104,1,5)*1,'Forplejning 2008'!A:C,3,FALSE)</f>
        <v>29081.54</v>
      </c>
      <c r="EF104" t="str">
        <f t="shared" si="4"/>
        <v>35511</v>
      </c>
      <c r="EG104" t="str">
        <f t="shared" si="5"/>
        <v>u</v>
      </c>
      <c r="EH104">
        <f t="shared" si="6"/>
        <v>0</v>
      </c>
      <c r="EI104">
        <f t="shared" si="7"/>
        <v>0</v>
      </c>
      <c r="EJ104" t="e">
        <f>VLOOKUP(B104,Rekruttering!A:F,2,FALSE)</f>
        <v>#N/A</v>
      </c>
      <c r="EK104" t="e">
        <f>VLOOKUP(B104,Rekruttering!A:F,3,FALSE)</f>
        <v>#N/A</v>
      </c>
      <c r="EL104" t="e">
        <f>VLOOKUP(B104,Rekruttering!A:F,4,FALSE)</f>
        <v>#N/A</v>
      </c>
      <c r="EM104" t="e">
        <f>VLOOKUP(B104,Rekruttering!A:F,5,FALSE)</f>
        <v>#N/A</v>
      </c>
      <c r="EN104" t="e">
        <f>VLOOKUP(B104,Rekruttering!A:F,6,FALSE)</f>
        <v>#N/A</v>
      </c>
    </row>
    <row r="105" spans="1:144">
      <c r="A105" s="14" t="str">
        <f>Indre!AD1</f>
        <v>x</v>
      </c>
      <c r="B105" s="21">
        <f>Indre!AD2</f>
        <v>35571</v>
      </c>
      <c r="C105">
        <f>Indre!AD3</f>
        <v>0</v>
      </c>
      <c r="D105" t="str">
        <f>Indre!AD4</f>
        <v>Indre By</v>
      </c>
      <c r="E105" t="str">
        <f>Indre!AD5</f>
        <v>Sankt Peders Stræde 4</v>
      </c>
      <c r="F105">
        <f>Indre!AD6</f>
        <v>1453</v>
      </c>
      <c r="G105" t="str">
        <f>Indre!AD7</f>
        <v>København K</v>
      </c>
      <c r="H105" t="str">
        <f>Indre!AD8</f>
        <v>33 13 62 58</v>
      </c>
      <c r="I105" t="str">
        <f>Indre!AD9</f>
        <v>35571@buf.kk.dk</v>
      </c>
      <c r="J105" t="str">
        <f>Indre!AD10</f>
        <v>Vibeke Sølling</v>
      </c>
      <c r="K105">
        <f>Indre!AD11</f>
        <v>39621212</v>
      </c>
      <c r="L105">
        <f>Indre!AD12</f>
        <v>0</v>
      </c>
      <c r="M105" t="str">
        <f>Indre!AD13</f>
        <v>35571@buf.kk.dk</v>
      </c>
      <c r="N105" t="str">
        <f>Indre!AD14</f>
        <v>Børnehave</v>
      </c>
      <c r="O105">
        <f>Indre!AD15</f>
        <v>0</v>
      </c>
      <c r="P105">
        <f>Indre!AD16</f>
        <v>0</v>
      </c>
      <c r="Q105">
        <f>Indre!AD17</f>
        <v>22</v>
      </c>
      <c r="R105">
        <f>Indre!AD18</f>
        <v>60</v>
      </c>
      <c r="S105">
        <f>Indre!AD19</f>
        <v>0</v>
      </c>
      <c r="T105">
        <f>Indre!AD20</f>
        <v>0</v>
      </c>
      <c r="U105">
        <f>Indre!AD21</f>
        <v>0</v>
      </c>
      <c r="V105" t="str">
        <f>Indre!AD22</f>
        <v>Ja</v>
      </c>
      <c r="W105">
        <f>Indre!AD23</f>
        <v>0</v>
      </c>
      <c r="X105">
        <f>Indre!AD24</f>
        <v>0</v>
      </c>
      <c r="Y105">
        <f>Indre!AD25</f>
        <v>0</v>
      </c>
      <c r="Z105">
        <f>Indre!AD26</f>
        <v>0</v>
      </c>
      <c r="AA105">
        <f>Indre!AD27</f>
        <v>0</v>
      </c>
      <c r="AB105">
        <f>Indre!AD28</f>
        <v>0</v>
      </c>
      <c r="AC105">
        <f>Indre!AD29</f>
        <v>0</v>
      </c>
      <c r="AD105">
        <f>Indre!AD30</f>
        <v>0</v>
      </c>
      <c r="AE105">
        <f>Indre!AD31</f>
        <v>0</v>
      </c>
      <c r="AF105">
        <f>Indre!AD32</f>
        <v>0</v>
      </c>
      <c r="AG105">
        <f>Indre!AD33</f>
        <v>0</v>
      </c>
      <c r="AH105">
        <f>Indre!AD34</f>
        <v>0</v>
      </c>
      <c r="AI105">
        <f>Indre!AD35</f>
        <v>0</v>
      </c>
      <c r="AJ105">
        <f>Indre!AD36</f>
        <v>0</v>
      </c>
      <c r="AK105">
        <f>Indre!AD37</f>
        <v>0</v>
      </c>
      <c r="AL105" t="str">
        <f>Indre!AD38</f>
        <v>Nej</v>
      </c>
      <c r="AM105" t="str">
        <f>Indre!AD39</f>
        <v>Nej</v>
      </c>
      <c r="AN105">
        <f>Indre!AD40</f>
        <v>0</v>
      </c>
      <c r="AO105">
        <f>Indre!AD41</f>
        <v>0</v>
      </c>
      <c r="AP105">
        <f>Indre!AD42</f>
        <v>0</v>
      </c>
      <c r="AQ105">
        <f>Indre!AD43</f>
        <v>0</v>
      </c>
      <c r="AR105">
        <f>Indre!AD44</f>
        <v>0</v>
      </c>
      <c r="AS105">
        <f>Indre!AD45</f>
        <v>0</v>
      </c>
      <c r="AT105">
        <f>Indre!AD46</f>
        <v>0</v>
      </c>
      <c r="AU105">
        <f>Indre!AD47</f>
        <v>0</v>
      </c>
      <c r="AV105">
        <f>Indre!AD48</f>
        <v>0</v>
      </c>
      <c r="AW105">
        <f>Indre!AD49</f>
        <v>0</v>
      </c>
      <c r="AX105">
        <f>Indre!AD50</f>
        <v>0</v>
      </c>
      <c r="AY105">
        <f>Indre!AD51</f>
        <v>0</v>
      </c>
      <c r="AZ105">
        <f>Indre!AD52</f>
        <v>0</v>
      </c>
      <c r="BA105">
        <f>Indre!AD53</f>
        <v>0</v>
      </c>
      <c r="BB105">
        <f>Indre!AD54</f>
        <v>0</v>
      </c>
      <c r="BC105">
        <f>Indre!AD55</f>
        <v>0</v>
      </c>
      <c r="BD105">
        <f>Indre!AD56</f>
        <v>0</v>
      </c>
      <c r="BE105">
        <f>Indre!AD57</f>
        <v>1</v>
      </c>
      <c r="BF105" t="str">
        <f>Indre!AD58</f>
        <v>Ja</v>
      </c>
      <c r="BG105" t="str">
        <f>Indre!AD59</f>
        <v>Nej</v>
      </c>
      <c r="BH105" t="str">
        <f>Indre!AD60</f>
        <v>Ja</v>
      </c>
      <c r="BI105" t="str">
        <f>Indre!AD61</f>
        <v>Ja</v>
      </c>
      <c r="BJ105" t="str">
        <f>Indre!AD62</f>
        <v>Hvis der er råd til det, ellers vil de have det udefra</v>
      </c>
      <c r="BK105" t="str">
        <f>Indre!AD63</f>
        <v>Ja</v>
      </c>
      <c r="BL105" t="str">
        <f>Indre!AD64</f>
        <v>Se ovenfor</v>
      </c>
      <c r="BM105" t="str">
        <f>Indre!AD65</f>
        <v>Ja</v>
      </c>
      <c r="BN105" t="str">
        <f>Indre!AD66</f>
        <v>Se ovenfor</v>
      </c>
      <c r="BO105" t="str">
        <f>Indre!AD67</f>
        <v>Nej</v>
      </c>
      <c r="BP105" t="str">
        <f>Indre!AD68</f>
        <v>Vil gerne have hjælp</v>
      </c>
      <c r="BQ105">
        <f>Indre!AD69</f>
        <v>0</v>
      </c>
      <c r="BR105" t="str">
        <f>Indre!AD70</f>
        <v>produktionskøkken</v>
      </c>
      <c r="BS105" t="str">
        <f>Indre!AD71</f>
        <v>Nej</v>
      </c>
      <c r="BT105" t="str">
        <f>Indre!AD72</f>
        <v>Større</v>
      </c>
      <c r="BU105" t="str">
        <f>Indre!AD73</f>
        <v>Mindre</v>
      </c>
      <c r="BV105" t="str">
        <f>Indre!AD74</f>
        <v>Nej</v>
      </c>
      <c r="BW105" t="str">
        <f>Indre!AD75</f>
        <v>Stort dejligt køkken, men trænger til renovering, men brugbart.
Nyt komfu, ny emhætte, nyt køleskab</v>
      </c>
      <c r="BX105">
        <f>Indre!AD76</f>
        <v>0</v>
      </c>
      <c r="BY105">
        <f>Indre!AD77</f>
        <v>0</v>
      </c>
      <c r="BZ105">
        <f>Indre!AD78</f>
        <v>0</v>
      </c>
      <c r="CA105">
        <f>Indre!AD79</f>
        <v>0</v>
      </c>
      <c r="CB105">
        <f>Indre!AD80</f>
        <v>0</v>
      </c>
      <c r="CC105">
        <f>Indre!AD81</f>
        <v>0</v>
      </c>
      <c r="CD105">
        <f>Indre!AD82</f>
        <v>0</v>
      </c>
      <c r="CE105">
        <f>Indre!AD83</f>
        <v>0</v>
      </c>
      <c r="CF105">
        <f>Indre!AD84</f>
        <v>0</v>
      </c>
      <c r="CG105" t="str">
        <f>Indre!AD85</f>
        <v>Cathrine Jerrik / Nanna</v>
      </c>
      <c r="CH105" s="18">
        <f>Indre!AD86</f>
        <v>39881</v>
      </c>
      <c r="CI105">
        <f>Indre!AD87</f>
        <v>0</v>
      </c>
      <c r="CJ105">
        <f>Indre!AD88</f>
        <v>1</v>
      </c>
      <c r="CK105">
        <f>Indre!AD89</f>
        <v>0</v>
      </c>
      <c r="CL105">
        <f>Indre!AD90</f>
        <v>0</v>
      </c>
      <c r="CM105">
        <f>Indre!AD91</f>
        <v>0</v>
      </c>
      <c r="CN105">
        <f>Indre!AD92</f>
        <v>1</v>
      </c>
      <c r="CO105">
        <f>Indre!AD93</f>
        <v>0</v>
      </c>
      <c r="CP105">
        <f>Indre!AD94</f>
        <v>0</v>
      </c>
      <c r="CQ105">
        <f>Indre!AD95</f>
        <v>0</v>
      </c>
      <c r="CR105">
        <f>Indre!AD96</f>
        <v>1</v>
      </c>
      <c r="CS105">
        <f>Indre!AD97</f>
        <v>1</v>
      </c>
      <c r="CT105">
        <f>Indre!AD98</f>
        <v>0</v>
      </c>
      <c r="CU105">
        <f>Indre!AD99</f>
        <v>0</v>
      </c>
      <c r="CV105">
        <f>Indre!AD100</f>
        <v>0</v>
      </c>
      <c r="CW105">
        <f>Indre!AD101</f>
        <v>0</v>
      </c>
      <c r="CX105">
        <f>Indre!AD102</f>
        <v>1</v>
      </c>
      <c r="CY105">
        <f>Indre!AD103</f>
        <v>0</v>
      </c>
      <c r="CZ105">
        <f>Indre!AD104</f>
        <v>0</v>
      </c>
      <c r="DA105">
        <f>Indre!AD105</f>
        <v>0</v>
      </c>
      <c r="DB105">
        <f>Indre!AD106</f>
        <v>1</v>
      </c>
      <c r="DC105">
        <f>Indre!AD107</f>
        <v>20</v>
      </c>
      <c r="DD105" t="str">
        <f>Indre!AD108</f>
        <v>Miele</v>
      </c>
      <c r="DE105">
        <f>Indre!AD109</f>
        <v>3.5</v>
      </c>
      <c r="DF105" t="str">
        <f>Indre!AD110</f>
        <v>Nej</v>
      </c>
      <c r="DG105">
        <f>Indre!AD111</f>
        <v>0</v>
      </c>
      <c r="DH105" t="str">
        <f>Indre!AD112</f>
        <v>Nej</v>
      </c>
      <c r="DI105" t="str">
        <f>Indre!AD113</f>
        <v>Nej</v>
      </c>
      <c r="DJ105" t="str">
        <f>Indre!AD114</f>
        <v>Nej</v>
      </c>
      <c r="DK105">
        <f>Indre!AD115</f>
        <v>2</v>
      </c>
      <c r="DL105" t="str">
        <f>Indre!AD116</f>
        <v>God plads</v>
      </c>
      <c r="DM105">
        <f>Indre!AD117</f>
        <v>0</v>
      </c>
      <c r="DN105">
        <f>Indre!AD118</f>
        <v>0</v>
      </c>
      <c r="DO105" s="14" t="str">
        <f>VLOOKUP(MID(B105,1,5)*1,InstTyp!A:B,2,FALSE)</f>
        <v xml:space="preserve">Integrerede </v>
      </c>
      <c r="DP105" s="14" t="str">
        <f>VLOOKUP(MID(B105,1,5)*1,InstTyp!A:C,3,FALSE)</f>
        <v>Indre By</v>
      </c>
      <c r="DQ105">
        <f>VLOOKUP(MID(B105,1,5)*1,'InstTyp-2'!E:BQ,7,FALSE)</f>
        <v>0</v>
      </c>
      <c r="DR105">
        <f>VLOOKUP(MID(B105,1,5)*1,'InstTyp-2'!E:BQ,8,FALSE)</f>
        <v>0</v>
      </c>
      <c r="DS105">
        <f>VLOOKUP(MID(B105,1,5)*1,'InstTyp-2'!E:BQ,9,FALSE)</f>
        <v>22</v>
      </c>
      <c r="DT105">
        <f>VLOOKUP(MID(B105,1,5)*1,'InstTyp-2'!E:BQ,10,FALSE)</f>
        <v>60</v>
      </c>
      <c r="DU105">
        <f>VLOOKUP(MID(B105,1,5)*1,'InstTyp-2'!E:BQ,11,FALSE)</f>
        <v>0</v>
      </c>
      <c r="DV105">
        <f>VLOOKUP(MID(B105,1,5)*1,'InstTyp-2'!E:BQ,12,FALSE)</f>
        <v>0</v>
      </c>
      <c r="DW105">
        <f>VLOOKUP(MID(B105,1,5)*1,'InstTyp-2'!E:BQ,13,FALSE)</f>
        <v>0</v>
      </c>
      <c r="DX105">
        <f>VLOOKUP(MID(B105,1,5)*1,'InstTyp-2'!E:BQ,14,FALSE)</f>
        <v>0</v>
      </c>
      <c r="DY105">
        <f>VLOOKUP(MID(B105,1,5)*1,'InstTyp-2'!E:BQ,15,FALSE)</f>
        <v>0</v>
      </c>
      <c r="DZ105">
        <f>VLOOKUP(MID(B105,1,5)*1,'InstTyp-2'!E:BQ,16,FALSE)</f>
        <v>0</v>
      </c>
      <c r="EA105">
        <f>VLOOKUP(MID(B105,1,5)*1,'InstTyp-2'!E:BQ,17,FALSE)</f>
        <v>0</v>
      </c>
      <c r="EB105">
        <f>VLOOKUP(MID(B105,1,5)*1,'InstTyp-2'!E:BQ,18,FALSE)</f>
        <v>0</v>
      </c>
      <c r="EC105">
        <f>VLOOKUP(MID(B105,1,5)*1,'InstTyp-2'!E:BQ,19,FALSE)</f>
        <v>0</v>
      </c>
      <c r="ED105">
        <f>VLOOKUP(MID(B105,1,5)*1,'InstTyp-2'!E:BQ,20,FALSE)</f>
        <v>0</v>
      </c>
      <c r="EE105" s="195">
        <f>VLOOKUP(MID(B105,1,5)*1,'Forplejning 2008'!A:C,3,FALSE)</f>
        <v>21361.95</v>
      </c>
      <c r="EF105" t="str">
        <f t="shared" si="4"/>
        <v>35571</v>
      </c>
      <c r="EG105" t="str">
        <f t="shared" si="5"/>
        <v/>
      </c>
      <c r="EH105">
        <f t="shared" si="6"/>
        <v>0</v>
      </c>
      <c r="EI105">
        <f t="shared" si="7"/>
        <v>60</v>
      </c>
      <c r="EJ105" t="e">
        <f>VLOOKUP(B105,Rekruttering!A:F,2,FALSE)</f>
        <v>#N/A</v>
      </c>
      <c r="EK105" t="e">
        <f>VLOOKUP(B105,Rekruttering!A:F,3,FALSE)</f>
        <v>#N/A</v>
      </c>
      <c r="EL105" t="e">
        <f>VLOOKUP(B105,Rekruttering!A:F,4,FALSE)</f>
        <v>#N/A</v>
      </c>
      <c r="EM105" t="e">
        <f>VLOOKUP(B105,Rekruttering!A:F,5,FALSE)</f>
        <v>#N/A</v>
      </c>
      <c r="EN105" t="e">
        <f>VLOOKUP(B105,Rekruttering!A:F,6,FALSE)</f>
        <v>#N/A</v>
      </c>
    </row>
    <row r="106" spans="1:144">
      <c r="A106" s="14" t="str">
        <f>Indre!AR1</f>
        <v>x</v>
      </c>
      <c r="B106" s="21" t="str">
        <f>Indre!AR2</f>
        <v>37379_u</v>
      </c>
      <c r="C106" t="str">
        <f>Indre!AR3</f>
        <v>Stokholmsgave Centrum</v>
      </c>
      <c r="D106" t="str">
        <f>Indre!AR4</f>
        <v>Indre By</v>
      </c>
      <c r="E106" t="str">
        <f>Indre!AR5</f>
        <v>Klampenborgvej 135</v>
      </c>
      <c r="F106">
        <f>Indre!AR6</f>
        <v>2800</v>
      </c>
      <c r="G106" t="str">
        <f>Indre!AR7</f>
        <v>Lyngby</v>
      </c>
      <c r="H106" t="str">
        <f>Indre!AR8</f>
        <v>45 93 63 22</v>
      </c>
      <c r="I106" t="str">
        <f>Indre!AR9</f>
        <v>37379@buf.kk.dk</v>
      </c>
      <c r="J106" t="str">
        <f>Indre!AR10</f>
        <v>Heidi Barington</v>
      </c>
      <c r="K106">
        <f>Indre!AR11</f>
        <v>0</v>
      </c>
      <c r="L106">
        <f>Indre!AR12</f>
        <v>0</v>
      </c>
      <c r="M106" t="str">
        <f>Indre!AR13</f>
        <v>37379@buf.kk.dk</v>
      </c>
      <c r="N106" t="str">
        <f>Indre!AR14</f>
        <v>Børnehave</v>
      </c>
      <c r="O106">
        <f>Indre!AR15</f>
        <v>0</v>
      </c>
      <c r="P106">
        <f>Indre!AR16</f>
        <v>0</v>
      </c>
      <c r="Q106">
        <f>Indre!AR17</f>
        <v>66</v>
      </c>
      <c r="R106">
        <f>Indre!AR18</f>
        <v>0</v>
      </c>
      <c r="S106">
        <f>Indre!AR19</f>
        <v>0</v>
      </c>
      <c r="T106">
        <f>Indre!AR20</f>
        <v>0</v>
      </c>
      <c r="U106">
        <f>Indre!AR21</f>
        <v>0</v>
      </c>
      <c r="V106">
        <f>Indre!AR22</f>
        <v>0</v>
      </c>
      <c r="W106">
        <f>Indre!AR23</f>
        <v>0</v>
      </c>
      <c r="X106">
        <f>Indre!AR24</f>
        <v>0</v>
      </c>
      <c r="Y106">
        <f>Indre!AR25</f>
        <v>0</v>
      </c>
      <c r="Z106">
        <f>Indre!AR26</f>
        <v>0</v>
      </c>
      <c r="AA106">
        <f>Indre!AR27</f>
        <v>0</v>
      </c>
      <c r="AB106">
        <f>Indre!AR28</f>
        <v>0</v>
      </c>
      <c r="AC106">
        <f>Indre!AR29</f>
        <v>0</v>
      </c>
      <c r="AD106">
        <f>Indre!AR30</f>
        <v>5</v>
      </c>
      <c r="AE106">
        <f>Indre!AR31</f>
        <v>5</v>
      </c>
      <c r="AF106">
        <f>Indre!AR32</f>
        <v>0</v>
      </c>
      <c r="AG106">
        <f>Indre!AR33</f>
        <v>5</v>
      </c>
      <c r="AH106">
        <f>Indre!AR34</f>
        <v>0</v>
      </c>
      <c r="AI106">
        <f>Indre!AR35</f>
        <v>0</v>
      </c>
      <c r="AJ106">
        <f>Indre!AR36</f>
        <v>80000</v>
      </c>
      <c r="AK106">
        <f>Indre!AR37</f>
        <v>0</v>
      </c>
      <c r="AL106" t="str">
        <f>Indre!AR38</f>
        <v>Ja</v>
      </c>
      <c r="AM106">
        <f>Indre!AR39</f>
        <v>0</v>
      </c>
      <c r="AN106" t="str">
        <f>Indre!AR40</f>
        <v>Schantall Werleman</v>
      </c>
      <c r="AO106">
        <f>Indre!AR41</f>
        <v>2009</v>
      </c>
      <c r="AP106">
        <f>Indre!AR42</f>
        <v>25</v>
      </c>
      <c r="AQ106">
        <f>Indre!AR43</f>
        <v>0</v>
      </c>
      <c r="AR106" t="str">
        <f>Indre!AR44</f>
        <v>studerende</v>
      </c>
      <c r="AS106">
        <f>Indre!AR45</f>
        <v>0</v>
      </c>
      <c r="AT106">
        <f>Indre!AR46</f>
        <v>0</v>
      </c>
      <c r="AU106">
        <f>Indre!AR47</f>
        <v>0</v>
      </c>
      <c r="AV106">
        <f>Indre!AR48</f>
        <v>0</v>
      </c>
      <c r="AW106">
        <f>Indre!AR49</f>
        <v>0</v>
      </c>
      <c r="AX106">
        <f>Indre!AR50</f>
        <v>0</v>
      </c>
      <c r="AY106">
        <f>Indre!AR51</f>
        <v>0</v>
      </c>
      <c r="AZ106">
        <f>Indre!AR52</f>
        <v>0</v>
      </c>
      <c r="BA106">
        <f>Indre!AR53</f>
        <v>0</v>
      </c>
      <c r="BB106">
        <f>Indre!AR54</f>
        <v>0</v>
      </c>
      <c r="BC106">
        <f>Indre!AR55</f>
        <v>90</v>
      </c>
      <c r="BD106">
        <f>Indre!AR56</f>
        <v>0</v>
      </c>
      <c r="BE106">
        <f>Indre!AR57</f>
        <v>1</v>
      </c>
      <c r="BF106" t="str">
        <f>Indre!AR58</f>
        <v>Ja</v>
      </c>
      <c r="BG106">
        <f>Indre!AR59</f>
        <v>0</v>
      </c>
      <c r="BH106">
        <f>Indre!AR60</f>
        <v>0</v>
      </c>
      <c r="BI106" t="str">
        <f>Indre!AR61</f>
        <v>Ja</v>
      </c>
      <c r="BJ106">
        <f>Indre!AR62</f>
        <v>0</v>
      </c>
      <c r="BK106" t="str">
        <f>Indre!AR63</f>
        <v>Ja</v>
      </c>
      <c r="BL106" t="str">
        <f>Indre!AR64</f>
        <v>tror</v>
      </c>
      <c r="BM106" t="str">
        <f>Indre!AR65</f>
        <v>Ja</v>
      </c>
      <c r="BN106">
        <f>Indre!AR66</f>
        <v>0</v>
      </c>
      <c r="BO106" t="str">
        <f>Indre!AR67</f>
        <v>Nej</v>
      </c>
      <c r="BP106" t="str">
        <f>Indre!AR68</f>
        <v>vil meget gerne benytte Madhuset ti hjælp</v>
      </c>
      <c r="BQ106">
        <f>Indre!AR69</f>
        <v>0</v>
      </c>
      <c r="BR106" t="str">
        <f>Indre!AR70</f>
        <v>produktionskøkken</v>
      </c>
      <c r="BS106" t="str">
        <f>Indre!AR71</f>
        <v>Nej</v>
      </c>
      <c r="BT106" t="str">
        <f>Indre!AR72</f>
        <v>Mindre</v>
      </c>
      <c r="BU106" t="str">
        <f>Indre!AR73</f>
        <v>Ingen</v>
      </c>
      <c r="BV106" t="str">
        <f>Indre!AR74</f>
        <v>Nej</v>
      </c>
      <c r="BW106" t="str">
        <f>Indre!AR75</f>
        <v>ud fra samtale i tlf: nye ovne, nyt kogebord</v>
      </c>
      <c r="BX106">
        <f>Indre!AR76</f>
        <v>0</v>
      </c>
      <c r="BY106">
        <f>Indre!AR77</f>
        <v>0</v>
      </c>
      <c r="BZ106">
        <f>Indre!AR78</f>
        <v>0</v>
      </c>
      <c r="CA106">
        <f>Indre!AR79</f>
        <v>0</v>
      </c>
      <c r="CB106">
        <f>Indre!AR80</f>
        <v>0</v>
      </c>
      <c r="CC106">
        <f>Indre!AR81</f>
        <v>0</v>
      </c>
      <c r="CD106">
        <f>Indre!AR82</f>
        <v>0</v>
      </c>
      <c r="CE106">
        <f>Indre!AR83</f>
        <v>0</v>
      </c>
      <c r="CF106">
        <f>Indre!AR84</f>
        <v>0</v>
      </c>
      <c r="CG106" t="str">
        <f>Indre!AR85</f>
        <v>Birgitte Glerup</v>
      </c>
      <c r="CH106" s="18">
        <f>Indre!AR86</f>
        <v>39927</v>
      </c>
      <c r="CI106">
        <f>Indre!AR87</f>
        <v>0</v>
      </c>
      <c r="CJ106">
        <f>Indre!AR88</f>
        <v>0</v>
      </c>
      <c r="CK106">
        <f>Indre!AR89</f>
        <v>1</v>
      </c>
      <c r="CL106">
        <f>Indre!AR90</f>
        <v>4</v>
      </c>
      <c r="CM106">
        <f>Indre!AR91</f>
        <v>0</v>
      </c>
      <c r="CN106">
        <f>Indre!AR92</f>
        <v>1</v>
      </c>
      <c r="CO106">
        <f>Indre!AR93</f>
        <v>0</v>
      </c>
      <c r="CP106">
        <f>Indre!AR94</f>
        <v>0</v>
      </c>
      <c r="CQ106">
        <f>Indre!AR95</f>
        <v>0</v>
      </c>
      <c r="CR106">
        <f>Indre!AR96</f>
        <v>0</v>
      </c>
      <c r="CS106">
        <f>Indre!AR97</f>
        <v>3</v>
      </c>
      <c r="CT106">
        <f>Indre!AR98</f>
        <v>0</v>
      </c>
      <c r="CU106">
        <f>Indre!AR99</f>
        <v>0</v>
      </c>
      <c r="CV106">
        <f>Indre!AR100</f>
        <v>0</v>
      </c>
      <c r="CW106">
        <f>Indre!AR101</f>
        <v>0</v>
      </c>
      <c r="CX106">
        <f>Indre!AR102</f>
        <v>0</v>
      </c>
      <c r="CY106">
        <f>Indre!AR103</f>
        <v>0</v>
      </c>
      <c r="CZ106">
        <f>Indre!AR104</f>
        <v>0</v>
      </c>
      <c r="DA106">
        <f>Indre!AR105</f>
        <v>1</v>
      </c>
      <c r="DB106">
        <f>Indre!AR106</f>
        <v>1</v>
      </c>
      <c r="DC106">
        <f>Indre!AR107</f>
        <v>20</v>
      </c>
      <c r="DD106" t="str">
        <f>Indre!AR108</f>
        <v>Miele</v>
      </c>
      <c r="DE106">
        <f>Indre!AR109</f>
        <v>4</v>
      </c>
      <c r="DF106" t="str">
        <f>Indre!AR110</f>
        <v>Ja</v>
      </c>
      <c r="DG106">
        <f>Indre!AR111</f>
        <v>10</v>
      </c>
      <c r="DH106" t="str">
        <f>Indre!AR112</f>
        <v>Nej</v>
      </c>
      <c r="DI106" t="str">
        <f>Indre!AR113</f>
        <v>Nej</v>
      </c>
      <c r="DJ106" t="str">
        <f>Indre!AR114</f>
        <v>Nej</v>
      </c>
      <c r="DK106">
        <f>Indre!AR115</f>
        <v>2</v>
      </c>
      <c r="DL106" t="str">
        <f>Indre!AR116</f>
        <v>Begrænset</v>
      </c>
      <c r="DM106">
        <f>Indre!AR117</f>
        <v>0</v>
      </c>
      <c r="DN106">
        <f>Indre!AR118</f>
        <v>0</v>
      </c>
      <c r="DO106" s="14" t="str">
        <f>VLOOKUP(MID(B106,1,5)*1,InstTyp!A:B,2,FALSE)</f>
        <v>Børnehaver</v>
      </c>
      <c r="DP106" s="14" t="str">
        <f>VLOOKUP(MID(B106,1,5)*1,InstTyp!A:C,3,FALSE)</f>
        <v>Indre By</v>
      </c>
      <c r="DQ106">
        <f>VLOOKUP(MID(B106,1,5)*1,'InstTyp-2'!E:BQ,7,FALSE)</f>
        <v>0</v>
      </c>
      <c r="DR106">
        <f>VLOOKUP(MID(B106,1,5)*1,'InstTyp-2'!E:BQ,8,FALSE)</f>
        <v>0</v>
      </c>
      <c r="DS106">
        <f>VLOOKUP(MID(B106,1,5)*1,'InstTyp-2'!E:BQ,9,FALSE)</f>
        <v>66</v>
      </c>
      <c r="DT106">
        <f>VLOOKUP(MID(B106,1,5)*1,'InstTyp-2'!E:BQ,10,FALSE)</f>
        <v>0</v>
      </c>
      <c r="DU106">
        <f>VLOOKUP(MID(B106,1,5)*1,'InstTyp-2'!E:BQ,11,FALSE)</f>
        <v>0</v>
      </c>
      <c r="DV106">
        <f>VLOOKUP(MID(B106,1,5)*1,'InstTyp-2'!E:BQ,12,FALSE)</f>
        <v>0</v>
      </c>
      <c r="DW106">
        <f>VLOOKUP(MID(B106,1,5)*1,'InstTyp-2'!E:BQ,13,FALSE)</f>
        <v>0</v>
      </c>
      <c r="DX106">
        <f>VLOOKUP(MID(B106,1,5)*1,'InstTyp-2'!E:BQ,14,FALSE)</f>
        <v>0</v>
      </c>
      <c r="DY106">
        <f>VLOOKUP(MID(B106,1,5)*1,'InstTyp-2'!E:BQ,15,FALSE)</f>
        <v>0</v>
      </c>
      <c r="DZ106">
        <f>VLOOKUP(MID(B106,1,5)*1,'InstTyp-2'!E:BQ,16,FALSE)</f>
        <v>0</v>
      </c>
      <c r="EA106">
        <f>VLOOKUP(MID(B106,1,5)*1,'InstTyp-2'!E:BQ,17,FALSE)</f>
        <v>0</v>
      </c>
      <c r="EB106">
        <f>VLOOKUP(MID(B106,1,5)*1,'InstTyp-2'!E:BQ,18,FALSE)</f>
        <v>0</v>
      </c>
      <c r="EC106">
        <f>VLOOKUP(MID(B106,1,5)*1,'InstTyp-2'!E:BQ,19,FALSE)</f>
        <v>0</v>
      </c>
      <c r="ED106">
        <f>VLOOKUP(MID(B106,1,5)*1,'InstTyp-2'!E:BQ,20,FALSE)</f>
        <v>0</v>
      </c>
      <c r="EE106" s="195">
        <f>VLOOKUP(MID(B106,1,5)*1,'Forplejning 2008'!A:C,3,FALSE)</f>
        <v>85463.91</v>
      </c>
      <c r="EF106" t="str">
        <f t="shared" si="4"/>
        <v>37379</v>
      </c>
      <c r="EG106" t="str">
        <f t="shared" si="5"/>
        <v>u</v>
      </c>
      <c r="EH106">
        <f t="shared" si="6"/>
        <v>0</v>
      </c>
      <c r="EI106">
        <f t="shared" si="7"/>
        <v>0</v>
      </c>
      <c r="EJ106" t="e">
        <f>VLOOKUP(B106,Rekruttering!A:F,2,FALSE)</f>
        <v>#N/A</v>
      </c>
      <c r="EK106" t="e">
        <f>VLOOKUP(B106,Rekruttering!A:F,3,FALSE)</f>
        <v>#N/A</v>
      </c>
      <c r="EL106" t="e">
        <f>VLOOKUP(B106,Rekruttering!A:F,4,FALSE)</f>
        <v>#N/A</v>
      </c>
      <c r="EM106" t="e">
        <f>VLOOKUP(B106,Rekruttering!A:F,5,FALSE)</f>
        <v>#N/A</v>
      </c>
      <c r="EN106" t="e">
        <f>VLOOKUP(B106,Rekruttering!A:F,6,FALSE)</f>
        <v>#N/A</v>
      </c>
    </row>
    <row r="107" spans="1:144">
      <c r="A107" s="14" t="str">
        <f>Nør!H1</f>
        <v>x</v>
      </c>
      <c r="B107" s="21">
        <f>Nør!H2</f>
        <v>35312</v>
      </c>
      <c r="C107" t="str">
        <f>Nør!H3</f>
        <v>Dronning Louise børnehave</v>
      </c>
      <c r="D107" t="str">
        <f>Nør!H4</f>
        <v>Nørrebro</v>
      </c>
      <c r="E107" t="str">
        <f>Nør!H5</f>
        <v>Bjelkes Allé 45</v>
      </c>
      <c r="F107">
        <f>Nør!H6</f>
        <v>2200</v>
      </c>
      <c r="G107" t="str">
        <f>Nør!H7</f>
        <v>København N</v>
      </c>
      <c r="H107" t="str">
        <f>Nør!H8</f>
        <v>35 85 79 69</v>
      </c>
      <c r="I107" t="str">
        <f>Nør!H9</f>
        <v>35312@buf.kk.dk</v>
      </c>
      <c r="J107" t="str">
        <f>Nør!H10</f>
        <v>Lone Sass Mønsted</v>
      </c>
      <c r="K107">
        <f>Nør!H11</f>
        <v>38192558</v>
      </c>
      <c r="L107">
        <f>Nør!H12</f>
        <v>0</v>
      </c>
      <c r="M107" t="str">
        <f>Nør!H13</f>
        <v>35312@buf.kk.dk</v>
      </c>
      <c r="N107" t="str">
        <f>Nør!H14</f>
        <v>Børnehave</v>
      </c>
      <c r="O107">
        <f>Nør!H15</f>
        <v>0</v>
      </c>
      <c r="P107">
        <f>Nør!H16</f>
        <v>0</v>
      </c>
      <c r="Q107">
        <f>Nør!H17</f>
        <v>48</v>
      </c>
      <c r="R107">
        <f>Nør!H18</f>
        <v>0</v>
      </c>
      <c r="S107">
        <f>Nør!H19</f>
        <v>0</v>
      </c>
      <c r="T107">
        <f>Nør!H20</f>
        <v>0</v>
      </c>
      <c r="U107">
        <f>Nør!H21</f>
        <v>0</v>
      </c>
      <c r="V107" t="str">
        <f>Nør!H22</f>
        <v>nej</v>
      </c>
      <c r="W107">
        <f>Nør!H23</f>
        <v>0</v>
      </c>
      <c r="X107">
        <f>Nør!H24</f>
        <v>0</v>
      </c>
      <c r="Y107">
        <f>Nør!H25</f>
        <v>0</v>
      </c>
      <c r="Z107">
        <f>Nør!H26</f>
        <v>0</v>
      </c>
      <c r="AA107">
        <f>Nør!H27</f>
        <v>0</v>
      </c>
      <c r="AB107">
        <f>Nør!H28</f>
        <v>0</v>
      </c>
      <c r="AC107">
        <f>Nør!H29</f>
        <v>0</v>
      </c>
      <c r="AD107">
        <f>Nør!H30</f>
        <v>0</v>
      </c>
      <c r="AE107">
        <f>Nør!H31</f>
        <v>0</v>
      </c>
      <c r="AF107">
        <f>Nør!H32</f>
        <v>0</v>
      </c>
      <c r="AG107">
        <f>Nør!H33</f>
        <v>5</v>
      </c>
      <c r="AH107">
        <f>Nør!H34</f>
        <v>0</v>
      </c>
      <c r="AI107">
        <f>Nør!H35</f>
        <v>0</v>
      </c>
      <c r="AJ107">
        <f>Nør!H36</f>
        <v>0</v>
      </c>
      <c r="AK107">
        <f>Nør!H37</f>
        <v>0</v>
      </c>
      <c r="AL107">
        <f>Nør!H38</f>
        <v>0</v>
      </c>
      <c r="AM107">
        <f>Nør!H39</f>
        <v>0</v>
      </c>
      <c r="AN107">
        <f>Nør!H40</f>
        <v>0</v>
      </c>
      <c r="AO107">
        <f>Nør!H41</f>
        <v>0</v>
      </c>
      <c r="AP107">
        <f>Nør!H42</f>
        <v>0</v>
      </c>
      <c r="AQ107">
        <f>Nør!H43</f>
        <v>0</v>
      </c>
      <c r="AR107">
        <f>Nør!H44</f>
        <v>0</v>
      </c>
      <c r="AS107">
        <f>Nør!H45</f>
        <v>0</v>
      </c>
      <c r="AT107">
        <f>Nør!H46</f>
        <v>0</v>
      </c>
      <c r="AU107">
        <f>Nør!H47</f>
        <v>0</v>
      </c>
      <c r="AV107">
        <f>Nør!H48</f>
        <v>0</v>
      </c>
      <c r="AW107">
        <f>Nør!H49</f>
        <v>0</v>
      </c>
      <c r="AX107">
        <f>Nør!H50</f>
        <v>0</v>
      </c>
      <c r="AY107">
        <f>Nør!H51</f>
        <v>0</v>
      </c>
      <c r="AZ107">
        <f>Nør!H52</f>
        <v>0</v>
      </c>
      <c r="BA107">
        <f>Nør!H53</f>
        <v>0</v>
      </c>
      <c r="BB107">
        <f>Nør!H54</f>
        <v>0</v>
      </c>
      <c r="BC107">
        <f>Nør!H55</f>
        <v>90</v>
      </c>
      <c r="BD107">
        <f>Nør!H56</f>
        <v>0</v>
      </c>
      <c r="BE107">
        <f>Nør!H57</f>
        <v>1</v>
      </c>
      <c r="BF107" t="str">
        <f>Nør!H58</f>
        <v>nej</v>
      </c>
      <c r="BG107" t="str">
        <f>Nør!H59</f>
        <v>nej</v>
      </c>
      <c r="BH107" t="str">
        <f>Nør!H60</f>
        <v>ja</v>
      </c>
      <c r="BI107" t="str">
        <f>Nør!H61</f>
        <v>ja</v>
      </c>
      <c r="BJ107">
        <f>Nør!H62</f>
        <v>0</v>
      </c>
      <c r="BK107" t="str">
        <f>Nør!H63</f>
        <v>ja</v>
      </c>
      <c r="BL107">
        <f>Nør!H64</f>
        <v>0</v>
      </c>
      <c r="BM107" t="str">
        <f>Nør!H65</f>
        <v>ja</v>
      </c>
      <c r="BN107">
        <f>Nør!H66</f>
        <v>0</v>
      </c>
      <c r="BO107" t="str">
        <f>Nør!H67</f>
        <v>nej</v>
      </c>
      <c r="BP107">
        <f>Nør!H68</f>
        <v>0</v>
      </c>
      <c r="BQ107">
        <f>Nør!H69</f>
        <v>0</v>
      </c>
      <c r="BR107" t="str">
        <f>Nør!H70</f>
        <v>Køkken begrænset tilvirk</v>
      </c>
      <c r="BS107" t="str">
        <f>Nør!H71</f>
        <v>nej</v>
      </c>
      <c r="BT107">
        <f>Nør!H72</f>
        <v>0</v>
      </c>
      <c r="BU107">
        <f>Nør!H73</f>
        <v>0</v>
      </c>
      <c r="BV107">
        <f>Nør!H74</f>
        <v>0</v>
      </c>
      <c r="BW107">
        <f>Nør!H75</f>
        <v>0</v>
      </c>
      <c r="BX107" t="str">
        <f>Nør!H76</f>
        <v>Større</v>
      </c>
      <c r="BY107" t="str">
        <f>Nør!H77</f>
        <v>Større</v>
      </c>
      <c r="BZ107">
        <f>Nør!H78</f>
        <v>0</v>
      </c>
      <c r="CA107">
        <f>Nør!H79</f>
        <v>0</v>
      </c>
      <c r="CB107">
        <f>Nør!H80</f>
        <v>0</v>
      </c>
      <c r="CC107">
        <f>Nør!H81</f>
        <v>0</v>
      </c>
      <c r="CD107">
        <f>Nør!H82</f>
        <v>0</v>
      </c>
      <c r="CE107">
        <f>Nør!H83</f>
        <v>0</v>
      </c>
      <c r="CF107">
        <f>Nør!H84</f>
        <v>0</v>
      </c>
      <c r="CG107" t="str">
        <f>Nør!H85</f>
        <v>Cathrine</v>
      </c>
      <c r="CH107" s="18">
        <f>Nør!H86</f>
        <v>0</v>
      </c>
      <c r="CI107">
        <f>Nør!H87</f>
        <v>0</v>
      </c>
      <c r="CJ107">
        <f>Nør!H88</f>
        <v>1</v>
      </c>
      <c r="CK107">
        <f>Nør!H89</f>
        <v>0</v>
      </c>
      <c r="CL107">
        <f>Nør!H90</f>
        <v>0</v>
      </c>
      <c r="CM107">
        <f>Nør!H91</f>
        <v>0</v>
      </c>
      <c r="CN107">
        <f>Nør!H92</f>
        <v>1</v>
      </c>
      <c r="CO107">
        <f>Nør!H93</f>
        <v>0</v>
      </c>
      <c r="CP107">
        <f>Nør!H94</f>
        <v>0</v>
      </c>
      <c r="CQ107">
        <f>Nør!H95</f>
        <v>0</v>
      </c>
      <c r="CR107">
        <f>Nør!H96</f>
        <v>2</v>
      </c>
      <c r="CS107">
        <f>Nør!H97</f>
        <v>2</v>
      </c>
      <c r="CT107">
        <f>Nør!H98</f>
        <v>0</v>
      </c>
      <c r="CU107">
        <f>Nør!H99</f>
        <v>0</v>
      </c>
      <c r="CV107">
        <f>Nør!H100</f>
        <v>0</v>
      </c>
      <c r="CW107">
        <f>Nør!H101</f>
        <v>0</v>
      </c>
      <c r="CX107">
        <f>Nør!H102</f>
        <v>0</v>
      </c>
      <c r="CY107">
        <f>Nør!H103</f>
        <v>2</v>
      </c>
      <c r="CZ107">
        <f>Nør!H104</f>
        <v>0</v>
      </c>
      <c r="DA107">
        <f>Nør!H105</f>
        <v>0</v>
      </c>
      <c r="DB107">
        <f>Nør!H106</f>
        <v>1</v>
      </c>
      <c r="DC107">
        <f>Nør!H107</f>
        <v>20</v>
      </c>
      <c r="DD107" t="str">
        <f>Nør!H108</f>
        <v>miele</v>
      </c>
      <c r="DE107">
        <f>Nør!H109</f>
        <v>2</v>
      </c>
      <c r="DF107" t="str">
        <f>Nør!H110</f>
        <v>nej</v>
      </c>
      <c r="DG107">
        <f>Nør!H111</f>
        <v>0</v>
      </c>
      <c r="DH107" t="str">
        <f>Nør!H112</f>
        <v>nej</v>
      </c>
      <c r="DI107">
        <f>Nør!H113</f>
        <v>0</v>
      </c>
      <c r="DJ107" t="str">
        <f>Nør!H114</f>
        <v>nej</v>
      </c>
      <c r="DK107">
        <f>Nør!H115</f>
        <v>2</v>
      </c>
      <c r="DL107" t="str">
        <f>Nør!H116</f>
        <v>God plads</v>
      </c>
      <c r="DM107">
        <f>Nør!H117</f>
        <v>0</v>
      </c>
      <c r="DN107">
        <f>Nør!H118</f>
        <v>0</v>
      </c>
      <c r="DO107" s="14" t="str">
        <f>VLOOKUP(MID(B107,1,5)*1,InstTyp!A:B,2,FALSE)</f>
        <v>Børnehaver</v>
      </c>
      <c r="DP107" s="14" t="str">
        <f>VLOOKUP(MID(B107,1,5)*1,InstTyp!A:C,3,FALSE)</f>
        <v>Nørrebro</v>
      </c>
      <c r="DQ107">
        <f>VLOOKUP(MID(B107,1,5)*1,'InstTyp-2'!E:BQ,7,FALSE)</f>
        <v>0</v>
      </c>
      <c r="DR107">
        <f>VLOOKUP(MID(B107,1,5)*1,'InstTyp-2'!E:BQ,8,FALSE)</f>
        <v>6</v>
      </c>
      <c r="DS107">
        <f>VLOOKUP(MID(B107,1,5)*1,'InstTyp-2'!E:BQ,9,FALSE)</f>
        <v>44</v>
      </c>
      <c r="DT107">
        <f>VLOOKUP(MID(B107,1,5)*1,'InstTyp-2'!E:BQ,10,FALSE)</f>
        <v>0</v>
      </c>
      <c r="DU107">
        <f>VLOOKUP(MID(B107,1,5)*1,'InstTyp-2'!E:BQ,11,FALSE)</f>
        <v>0</v>
      </c>
      <c r="DV107">
        <f>VLOOKUP(MID(B107,1,5)*1,'InstTyp-2'!E:BQ,12,FALSE)</f>
        <v>0</v>
      </c>
      <c r="DW107">
        <f>VLOOKUP(MID(B107,1,5)*1,'InstTyp-2'!E:BQ,13,FALSE)</f>
        <v>0</v>
      </c>
      <c r="DX107">
        <f>VLOOKUP(MID(B107,1,5)*1,'InstTyp-2'!E:BQ,14,FALSE)</f>
        <v>0</v>
      </c>
      <c r="DY107">
        <f>VLOOKUP(MID(B107,1,5)*1,'InstTyp-2'!E:BQ,15,FALSE)</f>
        <v>0</v>
      </c>
      <c r="DZ107">
        <f>VLOOKUP(MID(B107,1,5)*1,'InstTyp-2'!E:BQ,16,FALSE)</f>
        <v>0</v>
      </c>
      <c r="EA107">
        <f>VLOOKUP(MID(B107,1,5)*1,'InstTyp-2'!E:BQ,17,FALSE)</f>
        <v>0</v>
      </c>
      <c r="EB107">
        <f>VLOOKUP(MID(B107,1,5)*1,'InstTyp-2'!E:BQ,18,FALSE)</f>
        <v>0</v>
      </c>
      <c r="EC107">
        <f>VLOOKUP(MID(B107,1,5)*1,'InstTyp-2'!E:BQ,19,FALSE)</f>
        <v>0</v>
      </c>
      <c r="ED107">
        <f>VLOOKUP(MID(B107,1,5)*1,'InstTyp-2'!E:BQ,20,FALSE)</f>
        <v>0</v>
      </c>
      <c r="EE107" s="195">
        <f>VLOOKUP(MID(B107,1,5)*1,'Forplejning 2008'!A:C,3,FALSE)</f>
        <v>40384.68</v>
      </c>
      <c r="EF107" t="str">
        <f t="shared" si="4"/>
        <v>35312</v>
      </c>
      <c r="EG107" t="str">
        <f t="shared" si="5"/>
        <v/>
      </c>
      <c r="EH107">
        <f t="shared" si="6"/>
        <v>0</v>
      </c>
      <c r="EI107">
        <f t="shared" si="7"/>
        <v>0</v>
      </c>
      <c r="EJ107" t="e">
        <f>VLOOKUP(B107,Rekruttering!A:F,2,FALSE)</f>
        <v>#N/A</v>
      </c>
      <c r="EK107" t="e">
        <f>VLOOKUP(B107,Rekruttering!A:F,3,FALSE)</f>
        <v>#N/A</v>
      </c>
      <c r="EL107" t="e">
        <f>VLOOKUP(B107,Rekruttering!A:F,4,FALSE)</f>
        <v>#N/A</v>
      </c>
      <c r="EM107" t="e">
        <f>VLOOKUP(B107,Rekruttering!A:F,5,FALSE)</f>
        <v>#N/A</v>
      </c>
      <c r="EN107" t="e">
        <f>VLOOKUP(B107,Rekruttering!A:F,6,FALSE)</f>
        <v>#N/A</v>
      </c>
    </row>
    <row r="108" spans="1:144">
      <c r="A108" s="14" t="str">
        <f>Nør!K1</f>
        <v>x</v>
      </c>
      <c r="B108" s="21">
        <f>Nør!K2</f>
        <v>35357</v>
      </c>
      <c r="C108" t="str">
        <f>Nør!K3</f>
        <v>Stefansgårdens Børnehave</v>
      </c>
      <c r="D108" t="str">
        <f>Nør!K4</f>
        <v>Nørrebro</v>
      </c>
      <c r="E108" t="str">
        <f>Nør!K5</f>
        <v>Hellebækgade 29</v>
      </c>
      <c r="F108">
        <f>Nør!K6</f>
        <v>2200</v>
      </c>
      <c r="G108" t="str">
        <f>Nør!K7</f>
        <v>København N</v>
      </c>
      <c r="H108" t="str">
        <f>Nør!K8</f>
        <v>35 85 38 81</v>
      </c>
      <c r="I108" t="str">
        <f>Nør!K9</f>
        <v>35357@buf.kk.dk</v>
      </c>
      <c r="J108" t="str">
        <f>Nør!K10</f>
        <v>Birgitte Munch Jørgensen</v>
      </c>
      <c r="K108">
        <f>Nør!K11</f>
        <v>36462736</v>
      </c>
      <c r="L108">
        <f>Nør!K12</f>
        <v>0</v>
      </c>
      <c r="M108" t="str">
        <f>Nør!K13</f>
        <v>35357@buf.kk.dk</v>
      </c>
      <c r="N108" t="str">
        <f>Nør!K14</f>
        <v>Børnehave</v>
      </c>
      <c r="O108">
        <f>Nør!K15</f>
        <v>0</v>
      </c>
      <c r="P108">
        <f>Nør!K16</f>
        <v>10</v>
      </c>
      <c r="Q108">
        <f>Nør!K17</f>
        <v>20</v>
      </c>
      <c r="R108">
        <f>Nør!K18</f>
        <v>0</v>
      </c>
      <c r="S108">
        <f>Nør!K19</f>
        <v>0</v>
      </c>
      <c r="T108">
        <f>Nør!K20</f>
        <v>0</v>
      </c>
      <c r="U108">
        <f>Nør!K21</f>
        <v>0</v>
      </c>
      <c r="V108" t="str">
        <f>Nør!K22</f>
        <v>nej</v>
      </c>
      <c r="W108">
        <f>Nør!K23</f>
        <v>0</v>
      </c>
      <c r="X108">
        <f>Nør!K24</f>
        <v>0</v>
      </c>
      <c r="Y108">
        <f>Nør!K25</f>
        <v>0</v>
      </c>
      <c r="Z108">
        <f>Nør!K26</f>
        <v>0</v>
      </c>
      <c r="AA108">
        <f>Nør!K27</f>
        <v>0</v>
      </c>
      <c r="AB108">
        <f>Nør!K28</f>
        <v>0</v>
      </c>
      <c r="AC108">
        <f>Nør!K29</f>
        <v>0</v>
      </c>
      <c r="AD108">
        <f>Nør!K30</f>
        <v>5</v>
      </c>
      <c r="AE108">
        <f>Nør!K31</f>
        <v>0</v>
      </c>
      <c r="AF108">
        <f>Nør!K32</f>
        <v>0</v>
      </c>
      <c r="AG108">
        <f>Nør!K33</f>
        <v>5</v>
      </c>
      <c r="AH108">
        <f>Nør!K34</f>
        <v>0</v>
      </c>
      <c r="AI108">
        <f>Nør!K35</f>
        <v>0</v>
      </c>
      <c r="AJ108">
        <f>Nør!K36</f>
        <v>30000</v>
      </c>
      <c r="AK108">
        <f>Nør!K37</f>
        <v>0</v>
      </c>
      <c r="AL108">
        <f>Nør!K38</f>
        <v>0</v>
      </c>
      <c r="AM108">
        <f>Nør!K39</f>
        <v>0</v>
      </c>
      <c r="AN108">
        <f>Nør!K40</f>
        <v>0</v>
      </c>
      <c r="AO108">
        <f>Nør!K41</f>
        <v>0</v>
      </c>
      <c r="AP108">
        <f>Nør!K42</f>
        <v>0</v>
      </c>
      <c r="AQ108">
        <f>Nør!K43</f>
        <v>0</v>
      </c>
      <c r="AR108">
        <f>Nør!K44</f>
        <v>0</v>
      </c>
      <c r="AS108">
        <f>Nør!K45</f>
        <v>0</v>
      </c>
      <c r="AT108">
        <f>Nør!K46</f>
        <v>0</v>
      </c>
      <c r="AU108">
        <f>Nør!K47</f>
        <v>0</v>
      </c>
      <c r="AV108">
        <f>Nør!K48</f>
        <v>0</v>
      </c>
      <c r="AW108">
        <f>Nør!K49</f>
        <v>0</v>
      </c>
      <c r="AX108">
        <f>Nør!K50</f>
        <v>0</v>
      </c>
      <c r="AY108">
        <f>Nør!K51</f>
        <v>0</v>
      </c>
      <c r="AZ108">
        <f>Nør!K52</f>
        <v>0</v>
      </c>
      <c r="BA108">
        <f>Nør!K53</f>
        <v>0</v>
      </c>
      <c r="BB108">
        <f>Nør!K54</f>
        <v>0</v>
      </c>
      <c r="BC108">
        <f>Nør!K55</f>
        <v>90</v>
      </c>
      <c r="BD108">
        <f>Nør!K56</f>
        <v>0</v>
      </c>
      <c r="BE108">
        <f>Nør!K57</f>
        <v>1</v>
      </c>
      <c r="BF108" t="str">
        <f>Nør!K58</f>
        <v>ja</v>
      </c>
      <c r="BG108" t="str">
        <f>Nør!K59</f>
        <v>nej</v>
      </c>
      <c r="BH108" t="str">
        <f>Nør!K60</f>
        <v>ja</v>
      </c>
      <c r="BI108" t="str">
        <f>Nør!K61</f>
        <v>ja</v>
      </c>
      <c r="BJ108">
        <f>Nør!K62</f>
        <v>0</v>
      </c>
      <c r="BK108" t="str">
        <f>Nør!K63</f>
        <v>ja</v>
      </c>
      <c r="BL108">
        <f>Nør!K64</f>
        <v>0</v>
      </c>
      <c r="BM108" t="str">
        <f>Nør!K65</f>
        <v>ja</v>
      </c>
      <c r="BN108">
        <f>Nør!K66</f>
        <v>0</v>
      </c>
      <c r="BO108" t="str">
        <f>Nør!K67</f>
        <v>nej</v>
      </c>
      <c r="BP108">
        <f>Nør!K68</f>
        <v>0</v>
      </c>
      <c r="BQ108">
        <f>Nør!K69</f>
        <v>0</v>
      </c>
      <c r="BR108" t="str">
        <f>Nør!K70</f>
        <v>Køkken begrænset tilvirk</v>
      </c>
      <c r="BS108" t="str">
        <f>Nør!K71</f>
        <v>nej</v>
      </c>
      <c r="BT108">
        <f>Nør!K72</f>
        <v>0</v>
      </c>
      <c r="BU108" t="str">
        <f>Nør!K73</f>
        <v>Større</v>
      </c>
      <c r="BV108">
        <f>Nør!K74</f>
        <v>0</v>
      </c>
      <c r="BW108">
        <f>Nør!K75</f>
        <v>0</v>
      </c>
      <c r="BX108">
        <f>Nør!K76</f>
        <v>0</v>
      </c>
      <c r="BY108">
        <f>Nør!K77</f>
        <v>0</v>
      </c>
      <c r="BZ108">
        <f>Nør!K78</f>
        <v>0</v>
      </c>
      <c r="CA108">
        <f>Nør!K79</f>
        <v>0</v>
      </c>
      <c r="CB108">
        <f>Nør!K80</f>
        <v>0</v>
      </c>
      <c r="CC108">
        <f>Nør!K81</f>
        <v>0</v>
      </c>
      <c r="CD108">
        <f>Nør!K82</f>
        <v>0</v>
      </c>
      <c r="CE108">
        <f>Nør!K83</f>
        <v>0</v>
      </c>
      <c r="CF108" t="str">
        <f>Nør!K84</f>
        <v>en total renovering, køkkenet er mindre og ikke brugbar.</v>
      </c>
      <c r="CG108" t="str">
        <f>Nør!K85</f>
        <v>Cathrine</v>
      </c>
      <c r="CH108" s="18">
        <f>Nør!K86</f>
        <v>0</v>
      </c>
      <c r="CI108">
        <f>Nør!K87</f>
        <v>0</v>
      </c>
      <c r="CJ108">
        <f>Nør!K88</f>
        <v>0</v>
      </c>
      <c r="CK108">
        <f>Nør!K89</f>
        <v>0</v>
      </c>
      <c r="CL108">
        <f>Nør!K90</f>
        <v>0</v>
      </c>
      <c r="CM108">
        <f>Nør!K91</f>
        <v>0</v>
      </c>
      <c r="CN108">
        <f>Nør!K92</f>
        <v>0</v>
      </c>
      <c r="CO108">
        <f>Nør!K93</f>
        <v>0</v>
      </c>
      <c r="CP108">
        <f>Nør!K94</f>
        <v>0</v>
      </c>
      <c r="CQ108">
        <f>Nør!K95</f>
        <v>0</v>
      </c>
      <c r="CR108">
        <f>Nør!K96</f>
        <v>1</v>
      </c>
      <c r="CS108">
        <f>Nør!K97</f>
        <v>0</v>
      </c>
      <c r="CT108">
        <f>Nør!K98</f>
        <v>0</v>
      </c>
      <c r="CU108">
        <f>Nør!K99</f>
        <v>0</v>
      </c>
      <c r="CV108">
        <f>Nør!K100</f>
        <v>0</v>
      </c>
      <c r="CW108">
        <f>Nør!K101</f>
        <v>0</v>
      </c>
      <c r="CX108">
        <f>Nør!K102</f>
        <v>0</v>
      </c>
      <c r="CY108">
        <f>Nør!K103</f>
        <v>0</v>
      </c>
      <c r="CZ108">
        <f>Nør!K104</f>
        <v>0</v>
      </c>
      <c r="DA108">
        <f>Nør!K105</f>
        <v>1</v>
      </c>
      <c r="DB108">
        <f>Nør!K106</f>
        <v>0</v>
      </c>
      <c r="DC108">
        <f>Nør!K107</f>
        <v>0</v>
      </c>
      <c r="DD108">
        <f>Nør!K108</f>
        <v>0</v>
      </c>
      <c r="DE108">
        <f>Nør!K109</f>
        <v>0</v>
      </c>
      <c r="DF108" t="str">
        <f>Nør!K110</f>
        <v>nej</v>
      </c>
      <c r="DG108">
        <f>Nør!K111</f>
        <v>0</v>
      </c>
      <c r="DH108" t="str">
        <f>Nør!K112</f>
        <v>nej</v>
      </c>
      <c r="DI108" t="str">
        <f>Nør!K113</f>
        <v>nej</v>
      </c>
      <c r="DJ108" t="str">
        <f>Nør!K114</f>
        <v>nej</v>
      </c>
      <c r="DK108">
        <f>Nør!K115</f>
        <v>1</v>
      </c>
      <c r="DL108" t="str">
        <f>Nør!K116</f>
        <v>Begrænset</v>
      </c>
      <c r="DM108">
        <f>Nør!K117</f>
        <v>0</v>
      </c>
      <c r="DN108">
        <f>Nør!K118</f>
        <v>0</v>
      </c>
      <c r="DO108" s="14" t="str">
        <f>VLOOKUP(MID(B108,1,5)*1,InstTyp!A:B,2,FALSE)</f>
        <v>Børnehaver</v>
      </c>
      <c r="DP108" s="14" t="str">
        <f>VLOOKUP(MID(B108,1,5)*1,InstTyp!A:C,3,FALSE)</f>
        <v>Nørrebro</v>
      </c>
      <c r="DQ108">
        <f>VLOOKUP(MID(B108,1,5)*1,'InstTyp-2'!E:BQ,7,FALSE)</f>
        <v>0</v>
      </c>
      <c r="DR108">
        <f>VLOOKUP(MID(B108,1,5)*1,'InstTyp-2'!E:BQ,8,FALSE)</f>
        <v>10</v>
      </c>
      <c r="DS108">
        <f>VLOOKUP(MID(B108,1,5)*1,'InstTyp-2'!E:BQ,9,FALSE)</f>
        <v>20</v>
      </c>
      <c r="DT108">
        <f>VLOOKUP(MID(B108,1,5)*1,'InstTyp-2'!E:BQ,10,FALSE)</f>
        <v>0</v>
      </c>
      <c r="DU108">
        <f>VLOOKUP(MID(B108,1,5)*1,'InstTyp-2'!E:BQ,11,FALSE)</f>
        <v>0</v>
      </c>
      <c r="DV108">
        <f>VLOOKUP(MID(B108,1,5)*1,'InstTyp-2'!E:BQ,12,FALSE)</f>
        <v>0</v>
      </c>
      <c r="DW108">
        <f>VLOOKUP(MID(B108,1,5)*1,'InstTyp-2'!E:BQ,13,FALSE)</f>
        <v>0</v>
      </c>
      <c r="DX108">
        <f>VLOOKUP(MID(B108,1,5)*1,'InstTyp-2'!E:BQ,14,FALSE)</f>
        <v>0</v>
      </c>
      <c r="DY108">
        <f>VLOOKUP(MID(B108,1,5)*1,'InstTyp-2'!E:BQ,15,FALSE)</f>
        <v>0</v>
      </c>
      <c r="DZ108">
        <f>VLOOKUP(MID(B108,1,5)*1,'InstTyp-2'!E:BQ,16,FALSE)</f>
        <v>0</v>
      </c>
      <c r="EA108">
        <f>VLOOKUP(MID(B108,1,5)*1,'InstTyp-2'!E:BQ,17,FALSE)</f>
        <v>0</v>
      </c>
      <c r="EB108">
        <f>VLOOKUP(MID(B108,1,5)*1,'InstTyp-2'!E:BQ,18,FALSE)</f>
        <v>0</v>
      </c>
      <c r="EC108">
        <f>VLOOKUP(MID(B108,1,5)*1,'InstTyp-2'!E:BQ,19,FALSE)</f>
        <v>0</v>
      </c>
      <c r="ED108">
        <f>VLOOKUP(MID(B108,1,5)*1,'InstTyp-2'!E:BQ,20,FALSE)</f>
        <v>0</v>
      </c>
      <c r="EE108" s="195">
        <f>VLOOKUP(MID(B108,1,5)*1,'Forplejning 2008'!A:C,3,FALSE)</f>
        <v>28756.04</v>
      </c>
      <c r="EF108" t="str">
        <f t="shared" si="4"/>
        <v>35357</v>
      </c>
      <c r="EG108" t="str">
        <f t="shared" si="5"/>
        <v/>
      </c>
      <c r="EH108">
        <f t="shared" si="6"/>
        <v>0</v>
      </c>
      <c r="EI108">
        <f t="shared" si="7"/>
        <v>0</v>
      </c>
      <c r="EJ108" t="e">
        <f>VLOOKUP(B108,Rekruttering!A:F,2,FALSE)</f>
        <v>#N/A</v>
      </c>
      <c r="EK108" t="e">
        <f>VLOOKUP(B108,Rekruttering!A:F,3,FALSE)</f>
        <v>#N/A</v>
      </c>
      <c r="EL108" t="e">
        <f>VLOOKUP(B108,Rekruttering!A:F,4,FALSE)</f>
        <v>#N/A</v>
      </c>
      <c r="EM108" t="e">
        <f>VLOOKUP(B108,Rekruttering!A:F,5,FALSE)</f>
        <v>#N/A</v>
      </c>
      <c r="EN108" t="e">
        <f>VLOOKUP(B108,Rekruttering!A:F,6,FALSE)</f>
        <v>#N/A</v>
      </c>
    </row>
    <row r="109" spans="1:144">
      <c r="A109" s="14" t="str">
        <f>Nør!L1</f>
        <v>x</v>
      </c>
      <c r="B109" s="21">
        <f>Nør!L2</f>
        <v>35359</v>
      </c>
      <c r="C109">
        <f>Nør!L3</f>
        <v>0</v>
      </c>
      <c r="D109" t="str">
        <f>Nør!L4</f>
        <v>Nørrebro</v>
      </c>
      <c r="E109" t="str">
        <f>Nør!L5</f>
        <v>Hermodsgade 23</v>
      </c>
      <c r="F109">
        <f>Nør!L6</f>
        <v>2200</v>
      </c>
      <c r="G109" t="str">
        <f>Nør!L7</f>
        <v>København N</v>
      </c>
      <c r="H109" t="str">
        <f>Nør!L8</f>
        <v>35 81 92 94</v>
      </c>
      <c r="I109" t="str">
        <f>Nør!L9</f>
        <v>35359@buf.kk.dk</v>
      </c>
      <c r="J109" t="str">
        <f>Nør!L10</f>
        <v>Gitte Koldbye Schmidt</v>
      </c>
      <c r="K109">
        <f>Nør!L11</f>
        <v>32969700</v>
      </c>
      <c r="L109">
        <f>Nør!L12</f>
        <v>0</v>
      </c>
      <c r="M109" t="str">
        <f>Nør!L13</f>
        <v>35359@buf.kk.dk</v>
      </c>
      <c r="N109" t="str">
        <f>Nør!L14</f>
        <v>Børnehave</v>
      </c>
      <c r="O109">
        <f>Nør!L15</f>
        <v>0</v>
      </c>
      <c r="P109">
        <f>Nør!L16</f>
        <v>0</v>
      </c>
      <c r="Q109">
        <f>Nør!L17</f>
        <v>20</v>
      </c>
      <c r="R109">
        <f>Nør!L18</f>
        <v>0</v>
      </c>
      <c r="S109">
        <f>Nør!L19</f>
        <v>0</v>
      </c>
      <c r="T109">
        <f>Nør!L20</f>
        <v>0</v>
      </c>
      <c r="U109">
        <f>Nør!L21</f>
        <v>0</v>
      </c>
      <c r="V109" t="str">
        <f>Nør!L22</f>
        <v>nej</v>
      </c>
      <c r="W109">
        <f>Nør!L23</f>
        <v>0</v>
      </c>
      <c r="X109">
        <f>Nør!L24</f>
        <v>0</v>
      </c>
      <c r="Y109">
        <f>Nør!L25</f>
        <v>0</v>
      </c>
      <c r="Z109">
        <f>Nør!L26</f>
        <v>0</v>
      </c>
      <c r="AA109">
        <f>Nør!L27</f>
        <v>0</v>
      </c>
      <c r="AB109">
        <f>Nør!L28</f>
        <v>0</v>
      </c>
      <c r="AC109">
        <f>Nør!L29</f>
        <v>0</v>
      </c>
      <c r="AD109">
        <f>Nør!L30</f>
        <v>5</v>
      </c>
      <c r="AE109">
        <f>Nør!L31</f>
        <v>0</v>
      </c>
      <c r="AF109">
        <f>Nør!L32</f>
        <v>0</v>
      </c>
      <c r="AG109">
        <f>Nør!L33</f>
        <v>5</v>
      </c>
      <c r="AH109">
        <f>Nør!L34</f>
        <v>0</v>
      </c>
      <c r="AI109">
        <f>Nør!L35</f>
        <v>0</v>
      </c>
      <c r="AJ109">
        <f>Nør!L36</f>
        <v>0</v>
      </c>
      <c r="AK109">
        <f>Nør!L37</f>
        <v>0</v>
      </c>
      <c r="AL109">
        <f>Nør!L38</f>
        <v>0</v>
      </c>
      <c r="AM109">
        <f>Nør!L39</f>
        <v>0</v>
      </c>
      <c r="AN109">
        <f>Nør!L40</f>
        <v>0</v>
      </c>
      <c r="AO109">
        <f>Nør!L41</f>
        <v>0</v>
      </c>
      <c r="AP109">
        <f>Nør!L42</f>
        <v>0</v>
      </c>
      <c r="AQ109">
        <f>Nør!L43</f>
        <v>0</v>
      </c>
      <c r="AR109">
        <f>Nør!L44</f>
        <v>0</v>
      </c>
      <c r="AS109">
        <f>Nør!L45</f>
        <v>0</v>
      </c>
      <c r="AT109">
        <f>Nør!L46</f>
        <v>0</v>
      </c>
      <c r="AU109">
        <f>Nør!L47</f>
        <v>0</v>
      </c>
      <c r="AV109">
        <f>Nør!L48</f>
        <v>0</v>
      </c>
      <c r="AW109">
        <f>Nør!L49</f>
        <v>0</v>
      </c>
      <c r="AX109">
        <f>Nør!L50</f>
        <v>0</v>
      </c>
      <c r="AY109">
        <f>Nør!L51</f>
        <v>0</v>
      </c>
      <c r="AZ109">
        <f>Nør!L52</f>
        <v>0</v>
      </c>
      <c r="BA109">
        <f>Nør!L53</f>
        <v>0</v>
      </c>
      <c r="BB109">
        <f>Nør!L54</f>
        <v>0</v>
      </c>
      <c r="BC109">
        <f>Nør!L55</f>
        <v>0</v>
      </c>
      <c r="BD109">
        <f>Nør!L56</f>
        <v>0</v>
      </c>
      <c r="BE109">
        <f>Nør!L57</f>
        <v>1</v>
      </c>
      <c r="BF109" t="str">
        <f>Nør!L58</f>
        <v>ja</v>
      </c>
      <c r="BG109" t="str">
        <f>Nør!L59</f>
        <v>nej</v>
      </c>
      <c r="BH109" t="str">
        <f>Nør!L60</f>
        <v>ja</v>
      </c>
      <c r="BI109" t="str">
        <f>Nør!L61</f>
        <v>ja</v>
      </c>
      <c r="BJ109" t="str">
        <f>Nør!L62</f>
        <v xml:space="preserve">ikke muligt. P.g.a. aktuelle køkken forhold. </v>
      </c>
      <c r="BK109" t="str">
        <f>Nør!L63</f>
        <v>ja</v>
      </c>
      <c r="BL109">
        <f>Nør!L64</f>
        <v>0</v>
      </c>
      <c r="BM109" t="str">
        <f>Nør!L65</f>
        <v>ja</v>
      </c>
      <c r="BN109" t="str">
        <f>Nør!L66</f>
        <v>hvis det er muligt</v>
      </c>
      <c r="BO109" t="str">
        <f>Nør!L67</f>
        <v>ja</v>
      </c>
      <c r="BP109">
        <f>Nør!L68</f>
        <v>0</v>
      </c>
      <c r="BQ109">
        <f>Nør!L69</f>
        <v>0</v>
      </c>
      <c r="BR109" t="str">
        <f>Nør!L70</f>
        <v>Køkken begrænset tilvirk</v>
      </c>
      <c r="BS109">
        <f>Nør!L71</f>
        <v>0</v>
      </c>
      <c r="BT109">
        <f>Nør!L72</f>
        <v>0</v>
      </c>
      <c r="BU109">
        <f>Nør!L73</f>
        <v>0</v>
      </c>
      <c r="BV109">
        <f>Nør!L74</f>
        <v>0</v>
      </c>
      <c r="BW109">
        <f>Nør!L75</f>
        <v>0</v>
      </c>
      <c r="BX109" t="str">
        <f>Nør!L76</f>
        <v>Mindre</v>
      </c>
      <c r="BY109" t="str">
        <f>Nør!L77</f>
        <v>Større</v>
      </c>
      <c r="BZ109">
        <f>Nør!L78</f>
        <v>0</v>
      </c>
      <c r="CA109" t="str">
        <f>Nør!L79</f>
        <v>Køkkenet er gammelt, men lederen har sat penge af så de selv kan renoverer det.</v>
      </c>
      <c r="CB109">
        <f>Nør!L80</f>
        <v>0</v>
      </c>
      <c r="CC109">
        <f>Nør!L81</f>
        <v>0</v>
      </c>
      <c r="CD109">
        <f>Nør!L82</f>
        <v>0</v>
      </c>
      <c r="CE109">
        <f>Nør!L83</f>
        <v>0</v>
      </c>
      <c r="CF109">
        <f>Nør!L84</f>
        <v>0</v>
      </c>
      <c r="CG109" t="str">
        <f>Nør!L85</f>
        <v>Cathrine</v>
      </c>
      <c r="CH109" s="18" t="str">
        <f>Nør!L86</f>
        <v>24.03</v>
      </c>
      <c r="CI109">
        <f>Nør!L87</f>
        <v>0</v>
      </c>
      <c r="CJ109">
        <f>Nør!L88</f>
        <v>1</v>
      </c>
      <c r="CK109">
        <f>Nør!L89</f>
        <v>0</v>
      </c>
      <c r="CL109">
        <f>Nør!L90</f>
        <v>0</v>
      </c>
      <c r="CM109">
        <f>Nør!L91</f>
        <v>0</v>
      </c>
      <c r="CN109">
        <f>Nør!L92</f>
        <v>0</v>
      </c>
      <c r="CO109">
        <f>Nør!L93</f>
        <v>0</v>
      </c>
      <c r="CP109">
        <f>Nør!L94</f>
        <v>0</v>
      </c>
      <c r="CQ109">
        <f>Nør!L95</f>
        <v>0</v>
      </c>
      <c r="CR109">
        <f>Nør!L96</f>
        <v>1</v>
      </c>
      <c r="CS109">
        <f>Nør!L97</f>
        <v>0</v>
      </c>
      <c r="CT109">
        <f>Nør!L98</f>
        <v>0</v>
      </c>
      <c r="CU109">
        <f>Nør!L99</f>
        <v>0</v>
      </c>
      <c r="CV109">
        <f>Nør!L100</f>
        <v>0</v>
      </c>
      <c r="CW109">
        <f>Nør!L101</f>
        <v>0</v>
      </c>
      <c r="CX109">
        <f>Nør!L102</f>
        <v>1</v>
      </c>
      <c r="CY109">
        <f>Nør!L103</f>
        <v>0</v>
      </c>
      <c r="CZ109">
        <f>Nør!L104</f>
        <v>0</v>
      </c>
      <c r="DA109">
        <f>Nør!L105</f>
        <v>0</v>
      </c>
      <c r="DB109">
        <f>Nør!L106</f>
        <v>1</v>
      </c>
      <c r="DC109">
        <f>Nør!L107</f>
        <v>29</v>
      </c>
      <c r="DD109" t="str">
        <f>Nør!L108</f>
        <v>bosch</v>
      </c>
      <c r="DE109">
        <f>Nør!L109</f>
        <v>2</v>
      </c>
      <c r="DF109">
        <f>Nør!L110</f>
        <v>0</v>
      </c>
      <c r="DG109">
        <f>Nør!L111</f>
        <v>0</v>
      </c>
      <c r="DH109" t="str">
        <f>Nør!L112</f>
        <v>ja</v>
      </c>
      <c r="DI109" t="str">
        <f>Nør!L113</f>
        <v>ja</v>
      </c>
      <c r="DJ109">
        <f>Nør!L114</f>
        <v>0</v>
      </c>
      <c r="DK109">
        <f>Nør!L115</f>
        <v>1</v>
      </c>
      <c r="DL109" t="str">
        <f>Nør!L116</f>
        <v>Ingen plads</v>
      </c>
      <c r="DM109" t="str">
        <f>Nør!L117</f>
        <v>Bruger køkkenet som kontor, personalestue.</v>
      </c>
      <c r="DN109">
        <f>Nør!L118</f>
        <v>0</v>
      </c>
      <c r="DO109" s="14" t="str">
        <f>VLOOKUP(MID(B109,1,5)*1,InstTyp!A:B,2,FALSE)</f>
        <v>Børnehaver</v>
      </c>
      <c r="DP109" s="14" t="str">
        <f>VLOOKUP(MID(B109,1,5)*1,InstTyp!A:C,3,FALSE)</f>
        <v>Nørrebro</v>
      </c>
      <c r="DQ109">
        <f>VLOOKUP(MID(B109,1,5)*1,'InstTyp-2'!E:BQ,7,FALSE)</f>
        <v>0</v>
      </c>
      <c r="DR109">
        <f>VLOOKUP(MID(B109,1,5)*1,'InstTyp-2'!E:BQ,8,FALSE)</f>
        <v>0</v>
      </c>
      <c r="DS109">
        <f>VLOOKUP(MID(B109,1,5)*1,'InstTyp-2'!E:BQ,9,FALSE)</f>
        <v>20</v>
      </c>
      <c r="DT109">
        <f>VLOOKUP(MID(B109,1,5)*1,'InstTyp-2'!E:BQ,10,FALSE)</f>
        <v>0</v>
      </c>
      <c r="DU109">
        <f>VLOOKUP(MID(B109,1,5)*1,'InstTyp-2'!E:BQ,11,FALSE)</f>
        <v>0</v>
      </c>
      <c r="DV109">
        <f>VLOOKUP(MID(B109,1,5)*1,'InstTyp-2'!E:BQ,12,FALSE)</f>
        <v>0</v>
      </c>
      <c r="DW109">
        <f>VLOOKUP(MID(B109,1,5)*1,'InstTyp-2'!E:BQ,13,FALSE)</f>
        <v>0</v>
      </c>
      <c r="DX109">
        <f>VLOOKUP(MID(B109,1,5)*1,'InstTyp-2'!E:BQ,14,FALSE)</f>
        <v>0</v>
      </c>
      <c r="DY109">
        <f>VLOOKUP(MID(B109,1,5)*1,'InstTyp-2'!E:BQ,15,FALSE)</f>
        <v>0</v>
      </c>
      <c r="DZ109">
        <f>VLOOKUP(MID(B109,1,5)*1,'InstTyp-2'!E:BQ,16,FALSE)</f>
        <v>0</v>
      </c>
      <c r="EA109">
        <f>VLOOKUP(MID(B109,1,5)*1,'InstTyp-2'!E:BQ,17,FALSE)</f>
        <v>0</v>
      </c>
      <c r="EB109">
        <f>VLOOKUP(MID(B109,1,5)*1,'InstTyp-2'!E:BQ,18,FALSE)</f>
        <v>0</v>
      </c>
      <c r="EC109">
        <f>VLOOKUP(MID(B109,1,5)*1,'InstTyp-2'!E:BQ,19,FALSE)</f>
        <v>0</v>
      </c>
      <c r="ED109">
        <f>VLOOKUP(MID(B109,1,5)*1,'InstTyp-2'!E:BQ,20,FALSE)</f>
        <v>0</v>
      </c>
      <c r="EE109" s="195">
        <f>VLOOKUP(MID(B109,1,5)*1,'Forplejning 2008'!A:C,3,FALSE)</f>
        <v>42726.16</v>
      </c>
      <c r="EF109" t="str">
        <f t="shared" si="4"/>
        <v>35359</v>
      </c>
      <c r="EG109" t="str">
        <f t="shared" si="5"/>
        <v/>
      </c>
      <c r="EH109">
        <f t="shared" si="6"/>
        <v>0</v>
      </c>
      <c r="EI109">
        <f t="shared" si="7"/>
        <v>0</v>
      </c>
      <c r="EJ109" t="e">
        <f>VLOOKUP(B109,Rekruttering!A:F,2,FALSE)</f>
        <v>#N/A</v>
      </c>
      <c r="EK109" t="e">
        <f>VLOOKUP(B109,Rekruttering!A:F,3,FALSE)</f>
        <v>#N/A</v>
      </c>
      <c r="EL109" t="e">
        <f>VLOOKUP(B109,Rekruttering!A:F,4,FALSE)</f>
        <v>#N/A</v>
      </c>
      <c r="EM109" t="e">
        <f>VLOOKUP(B109,Rekruttering!A:F,5,FALSE)</f>
        <v>#N/A</v>
      </c>
      <c r="EN109" t="e">
        <f>VLOOKUP(B109,Rekruttering!A:F,6,FALSE)</f>
        <v>#N/A</v>
      </c>
    </row>
    <row r="110" spans="1:144">
      <c r="A110" s="14" t="str">
        <f>Nør!M1</f>
        <v>x</v>
      </c>
      <c r="B110" s="21">
        <f>Nør!M2</f>
        <v>35381</v>
      </c>
      <c r="C110" t="str">
        <f>Nør!M3</f>
        <v>Linden</v>
      </c>
      <c r="D110" t="str">
        <f>Nør!M4</f>
        <v>Nørrebro</v>
      </c>
      <c r="E110" t="str">
        <f>Nør!M5</f>
        <v>Kapelvej 36</v>
      </c>
      <c r="F110">
        <f>Nør!M6</f>
        <v>2200</v>
      </c>
      <c r="G110" t="str">
        <f>Nør!M7</f>
        <v>København N</v>
      </c>
      <c r="H110" t="str">
        <f>Nør!M8</f>
        <v>35 39 43 38</v>
      </c>
      <c r="I110" t="str">
        <f>Nør!M9</f>
        <v>35381@buf.kk.dk</v>
      </c>
      <c r="J110" t="str">
        <f>Nør!M10</f>
        <v>Inge Kunkel-Bode</v>
      </c>
      <c r="K110">
        <f>Nør!M11</f>
        <v>38742801</v>
      </c>
      <c r="L110">
        <f>Nør!M12</f>
        <v>0</v>
      </c>
      <c r="M110" t="str">
        <f>Nør!M13</f>
        <v>35381@buf.kk.dk</v>
      </c>
      <c r="N110" t="str">
        <f>Nør!M14</f>
        <v>Børnehave</v>
      </c>
      <c r="O110">
        <f>Nør!M15</f>
        <v>0</v>
      </c>
      <c r="P110">
        <f>Nør!M16</f>
        <v>10</v>
      </c>
      <c r="Q110">
        <f>Nør!M17</f>
        <v>63</v>
      </c>
      <c r="R110">
        <f>Nør!M18</f>
        <v>0</v>
      </c>
      <c r="S110">
        <f>Nør!M19</f>
        <v>0</v>
      </c>
      <c r="T110">
        <f>Nør!M20</f>
        <v>0</v>
      </c>
      <c r="U110">
        <f>Nør!M21</f>
        <v>0</v>
      </c>
      <c r="V110" t="str">
        <f>Nør!M22</f>
        <v>Ja</v>
      </c>
      <c r="W110">
        <f>Nør!M23</f>
        <v>2</v>
      </c>
      <c r="X110">
        <f>Nør!M24</f>
        <v>1</v>
      </c>
      <c r="Y110">
        <f>Nør!M25</f>
        <v>0</v>
      </c>
      <c r="Z110">
        <f>Nør!M26</f>
        <v>0</v>
      </c>
      <c r="AA110">
        <f>Nør!M27</f>
        <v>0</v>
      </c>
      <c r="AB110">
        <f>Nør!M28</f>
        <v>0</v>
      </c>
      <c r="AC110">
        <f>Nør!M29</f>
        <v>0</v>
      </c>
      <c r="AD110" t="str">
        <f>Nør!M30</f>
        <v>Ja</v>
      </c>
      <c r="AE110">
        <f>Nør!M31</f>
        <v>0</v>
      </c>
      <c r="AF110">
        <f>Nør!M32</f>
        <v>0</v>
      </c>
      <c r="AG110">
        <f>Nør!M33</f>
        <v>0</v>
      </c>
      <c r="AH110">
        <f>Nør!M34</f>
        <v>0</v>
      </c>
      <c r="AI110">
        <f>Nør!M35</f>
        <v>0</v>
      </c>
      <c r="AJ110">
        <f>Nør!M36</f>
        <v>100000</v>
      </c>
      <c r="AK110">
        <f>Nør!M37</f>
        <v>0</v>
      </c>
      <c r="AL110">
        <f>Nør!M38</f>
        <v>0</v>
      </c>
      <c r="AM110">
        <f>Nør!M39</f>
        <v>0</v>
      </c>
      <c r="AN110">
        <f>Nør!M40</f>
        <v>0</v>
      </c>
      <c r="AO110">
        <f>Nør!M41</f>
        <v>0</v>
      </c>
      <c r="AP110">
        <f>Nør!M42</f>
        <v>0</v>
      </c>
      <c r="AQ110">
        <f>Nør!M43</f>
        <v>0</v>
      </c>
      <c r="AR110">
        <f>Nør!M44</f>
        <v>0</v>
      </c>
      <c r="AS110">
        <f>Nør!M45</f>
        <v>0</v>
      </c>
      <c r="AT110">
        <f>Nør!M46</f>
        <v>0</v>
      </c>
      <c r="AU110">
        <f>Nør!M47</f>
        <v>0</v>
      </c>
      <c r="AV110">
        <f>Nør!M48</f>
        <v>0</v>
      </c>
      <c r="AW110">
        <f>Nør!M49</f>
        <v>0</v>
      </c>
      <c r="AX110">
        <f>Nør!M50</f>
        <v>0</v>
      </c>
      <c r="AY110">
        <f>Nør!M51</f>
        <v>0</v>
      </c>
      <c r="AZ110">
        <f>Nør!M52</f>
        <v>0</v>
      </c>
      <c r="BA110">
        <f>Nør!M53</f>
        <v>0</v>
      </c>
      <c r="BB110">
        <f>Nør!M54</f>
        <v>0</v>
      </c>
      <c r="BC110">
        <f>Nør!M55</f>
        <v>80</v>
      </c>
      <c r="BD110">
        <f>Nør!M56</f>
        <v>0</v>
      </c>
      <c r="BE110">
        <f>Nør!M57</f>
        <v>1</v>
      </c>
      <c r="BF110" t="str">
        <f>Nør!M58</f>
        <v>ja</v>
      </c>
      <c r="BG110" t="str">
        <f>Nør!M59</f>
        <v>nej</v>
      </c>
      <c r="BH110" t="str">
        <f>Nør!M60</f>
        <v>ja</v>
      </c>
      <c r="BI110" t="str">
        <f>Nør!M61</f>
        <v>ja</v>
      </c>
      <c r="BJ110">
        <f>Nør!M62</f>
        <v>0</v>
      </c>
      <c r="BK110" t="str">
        <f>Nør!M63</f>
        <v>ja</v>
      </c>
      <c r="BL110">
        <f>Nør!M64</f>
        <v>0</v>
      </c>
      <c r="BM110" t="str">
        <f>Nør!M65</f>
        <v>ja</v>
      </c>
      <c r="BN110" t="str">
        <f>Nør!M66</f>
        <v>hvis pengene er til stede</v>
      </c>
      <c r="BO110" t="str">
        <f>Nør!M67</f>
        <v>nej</v>
      </c>
      <c r="BP110">
        <f>Nør!M68</f>
        <v>0</v>
      </c>
      <c r="BQ110">
        <f>Nør!M69</f>
        <v>0</v>
      </c>
      <c r="BR110" t="str">
        <f>Nør!M70</f>
        <v>produktionskøkken</v>
      </c>
      <c r="BS110">
        <f>Nør!M71</f>
        <v>0</v>
      </c>
      <c r="BT110">
        <f>Nør!M72</f>
        <v>0</v>
      </c>
      <c r="BU110" t="str">
        <f>Nør!M73</f>
        <v>Større</v>
      </c>
      <c r="BV110">
        <f>Nør!M74</f>
        <v>0</v>
      </c>
      <c r="BW110" t="str">
        <f>Nør!M75</f>
        <v>der skal etableres en elevator mellem etagerne</v>
      </c>
      <c r="BX110">
        <f>Nør!M76</f>
        <v>0</v>
      </c>
      <c r="BY110">
        <f>Nør!M77</f>
        <v>0</v>
      </c>
      <c r="BZ110">
        <f>Nør!M78</f>
        <v>0</v>
      </c>
      <c r="CA110">
        <f>Nør!M79</f>
        <v>0</v>
      </c>
      <c r="CB110">
        <f>Nør!M80</f>
        <v>0</v>
      </c>
      <c r="CC110">
        <f>Nør!M81</f>
        <v>0</v>
      </c>
      <c r="CD110">
        <f>Nør!M82</f>
        <v>0</v>
      </c>
      <c r="CE110">
        <f>Nør!M83</f>
        <v>0</v>
      </c>
      <c r="CF110">
        <f>Nør!M84</f>
        <v>0</v>
      </c>
      <c r="CG110" t="str">
        <f>Nør!M85</f>
        <v>Cathrine</v>
      </c>
      <c r="CH110" s="18">
        <f>Nør!M86</f>
        <v>0</v>
      </c>
      <c r="CI110">
        <f>Nør!M87</f>
        <v>0</v>
      </c>
      <c r="CJ110">
        <f>Nør!M88</f>
        <v>0</v>
      </c>
      <c r="CK110">
        <f>Nør!M89</f>
        <v>1</v>
      </c>
      <c r="CL110">
        <f>Nør!M90</f>
        <v>5</v>
      </c>
      <c r="CM110">
        <f>Nør!M91</f>
        <v>1</v>
      </c>
      <c r="CN110">
        <f>Nør!M92</f>
        <v>0</v>
      </c>
      <c r="CO110">
        <f>Nør!M93</f>
        <v>0</v>
      </c>
      <c r="CP110">
        <f>Nør!M94</f>
        <v>0</v>
      </c>
      <c r="CQ110">
        <f>Nør!M95</f>
        <v>0</v>
      </c>
      <c r="CR110">
        <f>Nør!M96</f>
        <v>0</v>
      </c>
      <c r="CS110">
        <f>Nør!M97</f>
        <v>2</v>
      </c>
      <c r="CT110">
        <f>Nør!M98</f>
        <v>0</v>
      </c>
      <c r="CU110">
        <f>Nør!M99</f>
        <v>0</v>
      </c>
      <c r="CV110">
        <f>Nør!M100</f>
        <v>0</v>
      </c>
      <c r="CW110">
        <f>Nør!M101</f>
        <v>0</v>
      </c>
      <c r="CX110">
        <f>Nør!M102</f>
        <v>0</v>
      </c>
      <c r="CY110">
        <f>Nør!M103</f>
        <v>2</v>
      </c>
      <c r="CZ110">
        <f>Nør!M104</f>
        <v>0</v>
      </c>
      <c r="DA110">
        <f>Nør!M105</f>
        <v>0</v>
      </c>
      <c r="DB110">
        <f>Nør!M106</f>
        <v>2</v>
      </c>
      <c r="DC110">
        <f>Nør!M107</f>
        <v>20</v>
      </c>
      <c r="DD110" t="str">
        <f>Nør!M108</f>
        <v>miele</v>
      </c>
      <c r="DE110">
        <f>Nør!M109</f>
        <v>4</v>
      </c>
      <c r="DF110" t="str">
        <f>Nør!M110</f>
        <v>ja</v>
      </c>
      <c r="DG110">
        <f>Nør!M111</f>
        <v>0</v>
      </c>
      <c r="DH110">
        <f>Nør!M112</f>
        <v>0</v>
      </c>
      <c r="DI110" t="str">
        <f>Nør!M113</f>
        <v>ja</v>
      </c>
      <c r="DJ110">
        <f>Nør!M114</f>
        <v>0</v>
      </c>
      <c r="DK110">
        <f>Nør!M115</f>
        <v>2</v>
      </c>
      <c r="DL110" t="str">
        <f>Nør!M116</f>
        <v>God plads</v>
      </c>
      <c r="DM110" t="str">
        <f>Nør!M117</f>
        <v>køkkenet er virkeligt nyt har været i brug indtil for 4 år siden</v>
      </c>
      <c r="DN110">
        <f>Nør!M118</f>
        <v>0</v>
      </c>
      <c r="DO110" s="14" t="str">
        <f>VLOOKUP(MID(B110,1,5)*1,InstTyp!A:B,2,FALSE)</f>
        <v>Børnehaver</v>
      </c>
      <c r="DP110" s="14" t="str">
        <f>VLOOKUP(MID(B110,1,5)*1,InstTyp!A:C,3,FALSE)</f>
        <v>Nørrebro</v>
      </c>
      <c r="DQ110">
        <f>VLOOKUP(MID(B110,1,5)*1,'InstTyp-2'!E:BQ,7,FALSE)</f>
        <v>0</v>
      </c>
      <c r="DR110">
        <f>VLOOKUP(MID(B110,1,5)*1,'InstTyp-2'!E:BQ,8,FALSE)</f>
        <v>10</v>
      </c>
      <c r="DS110">
        <f>VLOOKUP(MID(B110,1,5)*1,'InstTyp-2'!E:BQ,9,FALSE)</f>
        <v>63</v>
      </c>
      <c r="DT110">
        <f>VLOOKUP(MID(B110,1,5)*1,'InstTyp-2'!E:BQ,10,FALSE)</f>
        <v>0</v>
      </c>
      <c r="DU110">
        <f>VLOOKUP(MID(B110,1,5)*1,'InstTyp-2'!E:BQ,11,FALSE)</f>
        <v>0</v>
      </c>
      <c r="DV110">
        <f>VLOOKUP(MID(B110,1,5)*1,'InstTyp-2'!E:BQ,12,FALSE)</f>
        <v>0</v>
      </c>
      <c r="DW110">
        <f>VLOOKUP(MID(B110,1,5)*1,'InstTyp-2'!E:BQ,13,FALSE)</f>
        <v>0</v>
      </c>
      <c r="DX110">
        <f>VLOOKUP(MID(B110,1,5)*1,'InstTyp-2'!E:BQ,14,FALSE)</f>
        <v>0</v>
      </c>
      <c r="DY110">
        <f>VLOOKUP(MID(B110,1,5)*1,'InstTyp-2'!E:BQ,15,FALSE)</f>
        <v>0</v>
      </c>
      <c r="DZ110">
        <f>VLOOKUP(MID(B110,1,5)*1,'InstTyp-2'!E:BQ,16,FALSE)</f>
        <v>0</v>
      </c>
      <c r="EA110">
        <f>VLOOKUP(MID(B110,1,5)*1,'InstTyp-2'!E:BQ,17,FALSE)</f>
        <v>0</v>
      </c>
      <c r="EB110">
        <f>VLOOKUP(MID(B110,1,5)*1,'InstTyp-2'!E:BQ,18,FALSE)</f>
        <v>0</v>
      </c>
      <c r="EC110">
        <f>VLOOKUP(MID(B110,1,5)*1,'InstTyp-2'!E:BQ,19,FALSE)</f>
        <v>0</v>
      </c>
      <c r="ED110">
        <f>VLOOKUP(MID(B110,1,5)*1,'InstTyp-2'!E:BQ,20,FALSE)</f>
        <v>0</v>
      </c>
      <c r="EE110" s="195">
        <f>VLOOKUP(MID(B110,1,5)*1,'Forplejning 2008'!A:C,3,FALSE)</f>
        <v>90513.74</v>
      </c>
      <c r="EF110" t="str">
        <f t="shared" si="4"/>
        <v>35381</v>
      </c>
      <c r="EG110" t="str">
        <f t="shared" si="5"/>
        <v/>
      </c>
      <c r="EH110">
        <f t="shared" si="6"/>
        <v>0</v>
      </c>
      <c r="EI110">
        <f t="shared" si="7"/>
        <v>0</v>
      </c>
      <c r="EJ110" t="str">
        <f>VLOOKUP(B110,Rekruttering!A:F,2,FALSE)</f>
        <v>Ja</v>
      </c>
      <c r="EK110">
        <f>VLOOKUP(B110,Rekruttering!A:F,3,FALSE)</f>
        <v>1</v>
      </c>
      <c r="EL110">
        <f>VLOOKUP(B110,Rekruttering!A:F,4,FALSE)</f>
        <v>0</v>
      </c>
      <c r="EM110" t="str">
        <f>VLOOKUP(B110,Rekruttering!A:F,5,FALSE)</f>
        <v>Timeantal vides ikke, da vi er blevet fejlvurderet og afventer nyt besøg</v>
      </c>
      <c r="EN110" t="str">
        <f>VLOOKUP(B110,Rekruttering!A:F,6,FALSE)</f>
        <v>Nej</v>
      </c>
    </row>
    <row r="111" spans="1:144">
      <c r="A111" s="14" t="str">
        <f>Nør!N1</f>
        <v>x</v>
      </c>
      <c r="B111" s="21" t="str">
        <f>Nør!N2</f>
        <v>35381_2</v>
      </c>
      <c r="C111" t="str">
        <f>Nør!N3</f>
        <v>Linden</v>
      </c>
      <c r="D111" t="str">
        <f>Nør!N4</f>
        <v>Nørrebro</v>
      </c>
      <c r="E111" t="str">
        <f>Nør!N5</f>
        <v>Kapelvej 36</v>
      </c>
      <c r="F111">
        <f>Nør!N6</f>
        <v>2200</v>
      </c>
      <c r="G111" t="str">
        <f>Nør!N7</f>
        <v>København N</v>
      </c>
      <c r="H111" t="str">
        <f>Nør!N8</f>
        <v>35 39 43 38</v>
      </c>
      <c r="I111" t="str">
        <f>Nør!N9</f>
        <v>35381@buf.kk.dk</v>
      </c>
      <c r="J111" t="str">
        <f>Nør!N10</f>
        <v>Inge Kunkel-Bode</v>
      </c>
      <c r="K111">
        <f>Nør!N11</f>
        <v>38742801</v>
      </c>
      <c r="L111">
        <f>Nør!N12</f>
        <v>0</v>
      </c>
      <c r="M111" t="str">
        <f>Nør!N13</f>
        <v>35381@buf.kk.dk</v>
      </c>
      <c r="N111" t="str">
        <f>Nør!N14</f>
        <v>Børnehave</v>
      </c>
      <c r="O111">
        <f>Nør!N15</f>
        <v>0</v>
      </c>
      <c r="P111">
        <f>Nør!N16</f>
        <v>10</v>
      </c>
      <c r="Q111">
        <f>Nør!N17</f>
        <v>63</v>
      </c>
      <c r="R111">
        <f>Nør!N18</f>
        <v>0</v>
      </c>
      <c r="S111">
        <f>Nør!N19</f>
        <v>0</v>
      </c>
      <c r="T111">
        <f>Nør!N20</f>
        <v>0</v>
      </c>
      <c r="U111">
        <f>Nør!N21</f>
        <v>0</v>
      </c>
      <c r="V111" t="str">
        <f>Nør!N22</f>
        <v>Ja</v>
      </c>
      <c r="W111">
        <f>Nør!N23</f>
        <v>0</v>
      </c>
      <c r="X111">
        <f>Nør!N24</f>
        <v>0</v>
      </c>
      <c r="Y111">
        <f>Nør!N25</f>
        <v>0</v>
      </c>
      <c r="Z111">
        <f>Nør!N26</f>
        <v>0</v>
      </c>
      <c r="AA111">
        <f>Nør!N27</f>
        <v>0</v>
      </c>
      <c r="AB111">
        <f>Nør!N28</f>
        <v>0</v>
      </c>
      <c r="AC111">
        <f>Nør!N29</f>
        <v>0</v>
      </c>
      <c r="AD111">
        <f>Nør!N30</f>
        <v>0</v>
      </c>
      <c r="AE111">
        <f>Nør!N31</f>
        <v>0</v>
      </c>
      <c r="AF111">
        <f>Nør!N32</f>
        <v>0</v>
      </c>
      <c r="AG111">
        <f>Nør!N33</f>
        <v>0</v>
      </c>
      <c r="AH111">
        <f>Nør!N34</f>
        <v>0</v>
      </c>
      <c r="AI111">
        <f>Nør!N35</f>
        <v>0</v>
      </c>
      <c r="AJ111">
        <f>Nør!N36</f>
        <v>0</v>
      </c>
      <c r="AK111">
        <f>Nør!N37</f>
        <v>0</v>
      </c>
      <c r="AL111">
        <f>Nør!N38</f>
        <v>0</v>
      </c>
      <c r="AM111">
        <f>Nør!N39</f>
        <v>0</v>
      </c>
      <c r="AN111">
        <f>Nør!N40</f>
        <v>0</v>
      </c>
      <c r="AO111">
        <f>Nør!N41</f>
        <v>0</v>
      </c>
      <c r="AP111">
        <f>Nør!N42</f>
        <v>0</v>
      </c>
      <c r="AQ111">
        <f>Nør!N43</f>
        <v>0</v>
      </c>
      <c r="AR111">
        <f>Nør!N44</f>
        <v>0</v>
      </c>
      <c r="AS111">
        <f>Nør!N45</f>
        <v>0</v>
      </c>
      <c r="AT111">
        <f>Nør!N46</f>
        <v>0</v>
      </c>
      <c r="AU111">
        <f>Nør!N47</f>
        <v>0</v>
      </c>
      <c r="AV111">
        <f>Nør!N48</f>
        <v>0</v>
      </c>
      <c r="AW111">
        <f>Nør!N49</f>
        <v>0</v>
      </c>
      <c r="AX111">
        <f>Nør!N50</f>
        <v>0</v>
      </c>
      <c r="AY111">
        <f>Nør!N51</f>
        <v>0</v>
      </c>
      <c r="AZ111">
        <f>Nør!N52</f>
        <v>0</v>
      </c>
      <c r="BA111">
        <f>Nør!N53</f>
        <v>0</v>
      </c>
      <c r="BB111">
        <f>Nør!N54</f>
        <v>0</v>
      </c>
      <c r="BC111">
        <f>Nør!N55</f>
        <v>0</v>
      </c>
      <c r="BD111">
        <f>Nør!N56</f>
        <v>0</v>
      </c>
      <c r="BE111">
        <f>Nør!N57</f>
        <v>0</v>
      </c>
      <c r="BF111">
        <f>Nør!N58</f>
        <v>0</v>
      </c>
      <c r="BG111">
        <f>Nør!N59</f>
        <v>0</v>
      </c>
      <c r="BH111">
        <f>Nør!N60</f>
        <v>0</v>
      </c>
      <c r="BI111">
        <f>Nør!N61</f>
        <v>0</v>
      </c>
      <c r="BJ111">
        <f>Nør!N62</f>
        <v>0</v>
      </c>
      <c r="BK111">
        <f>Nør!N63</f>
        <v>0</v>
      </c>
      <c r="BL111">
        <f>Nør!N64</f>
        <v>0</v>
      </c>
      <c r="BM111">
        <f>Nør!N65</f>
        <v>0</v>
      </c>
      <c r="BN111">
        <f>Nør!N66</f>
        <v>0</v>
      </c>
      <c r="BO111">
        <f>Nør!N67</f>
        <v>0</v>
      </c>
      <c r="BP111">
        <f>Nør!N68</f>
        <v>0</v>
      </c>
      <c r="BQ111">
        <f>Nør!N69</f>
        <v>0</v>
      </c>
      <c r="BR111" t="str">
        <f>Nør!N70</f>
        <v>produktionskøkken</v>
      </c>
      <c r="BS111" t="str">
        <f>Nør!N71</f>
        <v>nej</v>
      </c>
      <c r="BT111">
        <f>Nør!N72</f>
        <v>0</v>
      </c>
      <c r="BU111" t="str">
        <f>Nør!N73</f>
        <v>Større</v>
      </c>
      <c r="BV111">
        <f>Nør!N74</f>
        <v>0</v>
      </c>
      <c r="BW111" t="str">
        <f>Nør!N75</f>
        <v>køkkenet trænger til total renovering, er gammelt men kan bruges</v>
      </c>
      <c r="BX111">
        <f>Nør!N76</f>
        <v>0</v>
      </c>
      <c r="BY111">
        <f>Nør!N77</f>
        <v>0</v>
      </c>
      <c r="BZ111">
        <f>Nør!N78</f>
        <v>0</v>
      </c>
      <c r="CA111">
        <f>Nør!N79</f>
        <v>0</v>
      </c>
      <c r="CB111">
        <f>Nør!N80</f>
        <v>0</v>
      </c>
      <c r="CC111">
        <f>Nør!N81</f>
        <v>0</v>
      </c>
      <c r="CD111">
        <f>Nør!N82</f>
        <v>0</v>
      </c>
      <c r="CE111">
        <f>Nør!N83</f>
        <v>0</v>
      </c>
      <c r="CF111">
        <f>Nør!N84</f>
        <v>0</v>
      </c>
      <c r="CG111">
        <f>Nør!N85</f>
        <v>0</v>
      </c>
      <c r="CH111" s="18">
        <f>Nør!N86</f>
        <v>0</v>
      </c>
      <c r="CI111">
        <f>Nør!N87</f>
        <v>0</v>
      </c>
      <c r="CJ111">
        <f>Nør!N88</f>
        <v>1</v>
      </c>
      <c r="CK111">
        <f>Nør!N89</f>
        <v>0</v>
      </c>
      <c r="CL111">
        <f>Nør!N90</f>
        <v>0</v>
      </c>
      <c r="CM111">
        <f>Nør!N91</f>
        <v>0</v>
      </c>
      <c r="CN111">
        <f>Nør!N92</f>
        <v>0</v>
      </c>
      <c r="CO111">
        <f>Nør!N93</f>
        <v>0</v>
      </c>
      <c r="CP111">
        <f>Nør!N94</f>
        <v>0</v>
      </c>
      <c r="CQ111">
        <f>Nør!N95</f>
        <v>0</v>
      </c>
      <c r="CR111">
        <f>Nør!N96</f>
        <v>0</v>
      </c>
      <c r="CS111">
        <f>Nør!N97</f>
        <v>0</v>
      </c>
      <c r="CT111">
        <f>Nør!N98</f>
        <v>0</v>
      </c>
      <c r="CU111">
        <f>Nør!N99</f>
        <v>0</v>
      </c>
      <c r="CV111">
        <f>Nør!N100</f>
        <v>0</v>
      </c>
      <c r="CW111">
        <f>Nør!N101</f>
        <v>0</v>
      </c>
      <c r="CX111">
        <f>Nør!N102</f>
        <v>0</v>
      </c>
      <c r="CY111">
        <f>Nør!N103</f>
        <v>0</v>
      </c>
      <c r="CZ111">
        <f>Nør!N104</f>
        <v>0</v>
      </c>
      <c r="DA111">
        <f>Nør!N105</f>
        <v>0</v>
      </c>
      <c r="DB111">
        <f>Nør!N106</f>
        <v>0</v>
      </c>
      <c r="DC111">
        <f>Nør!N107</f>
        <v>0</v>
      </c>
      <c r="DD111">
        <f>Nør!N108</f>
        <v>0</v>
      </c>
      <c r="DE111">
        <f>Nør!N109</f>
        <v>3</v>
      </c>
      <c r="DF111">
        <f>Nør!N110</f>
        <v>0</v>
      </c>
      <c r="DG111">
        <f>Nør!N111</f>
        <v>0</v>
      </c>
      <c r="DH111">
        <f>Nør!N112</f>
        <v>0</v>
      </c>
      <c r="DI111">
        <f>Nør!N113</f>
        <v>0</v>
      </c>
      <c r="DJ111">
        <f>Nør!N114</f>
        <v>0</v>
      </c>
      <c r="DK111">
        <f>Nør!N115</f>
        <v>2</v>
      </c>
      <c r="DL111" t="str">
        <f>Nør!N116</f>
        <v>God plads</v>
      </c>
      <c r="DM111">
        <f>Nør!N117</f>
        <v>0</v>
      </c>
      <c r="DN111">
        <f>Nør!N118</f>
        <v>0</v>
      </c>
      <c r="DO111" s="14" t="str">
        <f>VLOOKUP(MID(B111,1,5)*1,InstTyp!A:B,2,FALSE)</f>
        <v>Børnehaver</v>
      </c>
      <c r="DP111" s="14" t="str">
        <f>VLOOKUP(MID(B111,1,5)*1,InstTyp!A:C,3,FALSE)</f>
        <v>Nørrebro</v>
      </c>
      <c r="DQ111">
        <f>VLOOKUP(MID(B111,1,5)*1,'InstTyp-2'!E:BQ,7,FALSE)</f>
        <v>0</v>
      </c>
      <c r="DR111">
        <f>VLOOKUP(MID(B111,1,5)*1,'InstTyp-2'!E:BQ,8,FALSE)</f>
        <v>10</v>
      </c>
      <c r="DS111">
        <f>VLOOKUP(MID(B111,1,5)*1,'InstTyp-2'!E:BQ,9,FALSE)</f>
        <v>63</v>
      </c>
      <c r="DT111">
        <f>VLOOKUP(MID(B111,1,5)*1,'InstTyp-2'!E:BQ,10,FALSE)</f>
        <v>0</v>
      </c>
      <c r="DU111">
        <f>VLOOKUP(MID(B111,1,5)*1,'InstTyp-2'!E:BQ,11,FALSE)</f>
        <v>0</v>
      </c>
      <c r="DV111">
        <f>VLOOKUP(MID(B111,1,5)*1,'InstTyp-2'!E:BQ,12,FALSE)</f>
        <v>0</v>
      </c>
      <c r="DW111">
        <f>VLOOKUP(MID(B111,1,5)*1,'InstTyp-2'!E:BQ,13,FALSE)</f>
        <v>0</v>
      </c>
      <c r="DX111">
        <f>VLOOKUP(MID(B111,1,5)*1,'InstTyp-2'!E:BQ,14,FALSE)</f>
        <v>0</v>
      </c>
      <c r="DY111">
        <f>VLOOKUP(MID(B111,1,5)*1,'InstTyp-2'!E:BQ,15,FALSE)</f>
        <v>0</v>
      </c>
      <c r="DZ111">
        <f>VLOOKUP(MID(B111,1,5)*1,'InstTyp-2'!E:BQ,16,FALSE)</f>
        <v>0</v>
      </c>
      <c r="EA111">
        <f>VLOOKUP(MID(B111,1,5)*1,'InstTyp-2'!E:BQ,17,FALSE)</f>
        <v>0</v>
      </c>
      <c r="EB111">
        <f>VLOOKUP(MID(B111,1,5)*1,'InstTyp-2'!E:BQ,18,FALSE)</f>
        <v>0</v>
      </c>
      <c r="EC111">
        <f>VLOOKUP(MID(B111,1,5)*1,'InstTyp-2'!E:BQ,19,FALSE)</f>
        <v>0</v>
      </c>
      <c r="ED111">
        <f>VLOOKUP(MID(B111,1,5)*1,'InstTyp-2'!E:BQ,20,FALSE)</f>
        <v>0</v>
      </c>
      <c r="EE111" s="195">
        <f>VLOOKUP(MID(B111,1,5)*1,'Forplejning 2008'!A:C,3,FALSE)</f>
        <v>90513.74</v>
      </c>
      <c r="EF111" t="str">
        <f t="shared" si="4"/>
        <v>35381</v>
      </c>
      <c r="EG111" t="str">
        <f t="shared" si="5"/>
        <v>2</v>
      </c>
      <c r="EH111">
        <f t="shared" si="6"/>
        <v>0</v>
      </c>
      <c r="EI111">
        <f t="shared" si="7"/>
        <v>0</v>
      </c>
      <c r="EJ111" t="e">
        <f>VLOOKUP(B111,Rekruttering!A:F,2,FALSE)</f>
        <v>#N/A</v>
      </c>
      <c r="EK111" t="e">
        <f>VLOOKUP(B111,Rekruttering!A:F,3,FALSE)</f>
        <v>#N/A</v>
      </c>
      <c r="EL111" t="e">
        <f>VLOOKUP(B111,Rekruttering!A:F,4,FALSE)</f>
        <v>#N/A</v>
      </c>
      <c r="EM111" t="e">
        <f>VLOOKUP(B111,Rekruttering!A:F,5,FALSE)</f>
        <v>#N/A</v>
      </c>
      <c r="EN111" t="e">
        <f>VLOOKUP(B111,Rekruttering!A:F,6,FALSE)</f>
        <v>#N/A</v>
      </c>
    </row>
    <row r="112" spans="1:144">
      <c r="A112" s="14" t="str">
        <f>Nør!O1</f>
        <v>x</v>
      </c>
      <c r="B112" s="21">
        <f>Nør!O2</f>
        <v>35471</v>
      </c>
      <c r="C112" t="str">
        <f>Nør!O3</f>
        <v>Børnehaven Jordkloden</v>
      </c>
      <c r="D112" t="str">
        <f>Nør!O4</f>
        <v>Nørrebro</v>
      </c>
      <c r="E112" t="str">
        <f>Nør!O5</f>
        <v>Tibirkegade 19</v>
      </c>
      <c r="F112">
        <f>Nør!O6</f>
        <v>2200</v>
      </c>
      <c r="G112" t="str">
        <f>Nør!O7</f>
        <v>København N</v>
      </c>
      <c r="H112" t="str">
        <f>Nør!O8</f>
        <v>35 37 11 78</v>
      </c>
      <c r="I112" t="str">
        <f>Nør!O9</f>
        <v>35471@buf.kk.dk</v>
      </c>
      <c r="J112" t="str">
        <f>Nør!O10</f>
        <v>Helene Elsa-Johanna Johannessen</v>
      </c>
      <c r="K112">
        <f>Nør!O11</f>
        <v>60771118</v>
      </c>
      <c r="L112">
        <f>Nør!O12</f>
        <v>0</v>
      </c>
      <c r="M112" t="str">
        <f>Nør!O13</f>
        <v>35471@buf.kk.dk</v>
      </c>
      <c r="N112" t="str">
        <f>Nør!O14</f>
        <v>Børnehave</v>
      </c>
      <c r="O112">
        <f>Nør!O15</f>
        <v>0</v>
      </c>
      <c r="P112">
        <f>Nør!O16</f>
        <v>0</v>
      </c>
      <c r="Q112">
        <f>Nør!O17</f>
        <v>32</v>
      </c>
      <c r="R112">
        <f>Nør!O18</f>
        <v>0</v>
      </c>
      <c r="S112">
        <f>Nør!O19</f>
        <v>0</v>
      </c>
      <c r="T112">
        <f>Nør!O20</f>
        <v>0</v>
      </c>
      <c r="U112">
        <f>Nør!O21</f>
        <v>0</v>
      </c>
      <c r="V112" t="str">
        <f>Nør!O22</f>
        <v>nej</v>
      </c>
      <c r="W112">
        <f>Nør!O23</f>
        <v>0</v>
      </c>
      <c r="X112">
        <f>Nør!O24</f>
        <v>0</v>
      </c>
      <c r="Y112">
        <f>Nør!O25</f>
        <v>0</v>
      </c>
      <c r="Z112">
        <f>Nør!O26</f>
        <v>0</v>
      </c>
      <c r="AA112">
        <f>Nør!O27</f>
        <v>0</v>
      </c>
      <c r="AB112">
        <f>Nør!O28</f>
        <v>0</v>
      </c>
      <c r="AC112">
        <f>Nør!O29</f>
        <v>0</v>
      </c>
      <c r="AD112">
        <f>Nør!O30</f>
        <v>5</v>
      </c>
      <c r="AE112">
        <f>Nør!O31</f>
        <v>0</v>
      </c>
      <c r="AF112">
        <f>Nør!O32</f>
        <v>5</v>
      </c>
      <c r="AG112">
        <f>Nør!O33</f>
        <v>0</v>
      </c>
      <c r="AH112">
        <f>Nør!O34</f>
        <v>0</v>
      </c>
      <c r="AI112">
        <f>Nør!O35</f>
        <v>0</v>
      </c>
      <c r="AJ112">
        <f>Nør!O36</f>
        <v>80000</v>
      </c>
      <c r="AK112">
        <f>Nør!O37</f>
        <v>0</v>
      </c>
      <c r="AL112" t="str">
        <f>Nør!O38</f>
        <v>ja</v>
      </c>
      <c r="AM112">
        <f>Nør!O39</f>
        <v>0</v>
      </c>
      <c r="AN112" t="str">
        <f>Nør!O40</f>
        <v>Marianne Tandrup Bengani</v>
      </c>
      <c r="AO112">
        <f>Nør!O41</f>
        <v>1980</v>
      </c>
      <c r="AP112">
        <f>Nør!O42</f>
        <v>25</v>
      </c>
      <c r="AQ112">
        <f>Nør!O43</f>
        <v>0</v>
      </c>
      <c r="AR112">
        <f>Nør!O44</f>
        <v>0</v>
      </c>
      <c r="AS112" t="str">
        <f>Nør!O45</f>
        <v>mange år</v>
      </c>
      <c r="AT112" t="str">
        <f>Nør!O46</f>
        <v>økokursus</v>
      </c>
      <c r="AU112">
        <f>Nør!O47</f>
        <v>0</v>
      </c>
      <c r="AV112">
        <f>Nør!O48</f>
        <v>0</v>
      </c>
      <c r="AW112">
        <f>Nør!O49</f>
        <v>0</v>
      </c>
      <c r="AX112">
        <f>Nør!O50</f>
        <v>0</v>
      </c>
      <c r="AY112">
        <f>Nør!O51</f>
        <v>0</v>
      </c>
      <c r="AZ112">
        <f>Nør!O52</f>
        <v>0</v>
      </c>
      <c r="BA112">
        <f>Nør!O53</f>
        <v>0</v>
      </c>
      <c r="BB112">
        <f>Nør!O54</f>
        <v>0</v>
      </c>
      <c r="BC112">
        <f>Nør!O55</f>
        <v>75</v>
      </c>
      <c r="BD112">
        <f>Nør!O56</f>
        <v>0</v>
      </c>
      <c r="BE112">
        <f>Nør!O57</f>
        <v>1</v>
      </c>
      <c r="BF112" t="str">
        <f>Nør!O58</f>
        <v>ja</v>
      </c>
      <c r="BG112" t="str">
        <f>Nør!O59</f>
        <v>nej</v>
      </c>
      <c r="BH112" t="str">
        <f>Nør!O60</f>
        <v>ja</v>
      </c>
      <c r="BI112">
        <f>Nør!O61</f>
        <v>0</v>
      </c>
      <c r="BJ112">
        <f>Nør!O62</f>
        <v>0</v>
      </c>
      <c r="BK112">
        <f>Nør!O63</f>
        <v>0</v>
      </c>
      <c r="BL112">
        <f>Nør!O64</f>
        <v>0</v>
      </c>
      <c r="BM112">
        <f>Nør!O65</f>
        <v>0</v>
      </c>
      <c r="BN112">
        <f>Nør!O66</f>
        <v>0</v>
      </c>
      <c r="BO112">
        <f>Nør!O67</f>
        <v>0</v>
      </c>
      <c r="BP112">
        <f>Nør!O68</f>
        <v>0</v>
      </c>
      <c r="BQ112">
        <f>Nør!O69</f>
        <v>0</v>
      </c>
      <c r="BR112" t="str">
        <f>Nør!O70</f>
        <v>produktionskøkken</v>
      </c>
      <c r="BS112">
        <f>Nør!O71</f>
        <v>0</v>
      </c>
      <c r="BT112">
        <f>Nør!O72</f>
        <v>0</v>
      </c>
      <c r="BU112">
        <f>Nør!O73</f>
        <v>0</v>
      </c>
      <c r="BV112">
        <f>Nør!O74</f>
        <v>0</v>
      </c>
      <c r="BW112">
        <f>Nør!O75</f>
        <v>0</v>
      </c>
      <c r="BX112">
        <f>Nør!O76</f>
        <v>0</v>
      </c>
      <c r="BY112">
        <f>Nør!O77</f>
        <v>0</v>
      </c>
      <c r="BZ112">
        <f>Nør!O78</f>
        <v>0</v>
      </c>
      <c r="CA112">
        <f>Nør!O79</f>
        <v>0</v>
      </c>
      <c r="CB112">
        <f>Nør!O80</f>
        <v>0</v>
      </c>
      <c r="CC112">
        <f>Nør!O81</f>
        <v>0</v>
      </c>
      <c r="CD112">
        <f>Nør!O82</f>
        <v>0</v>
      </c>
      <c r="CE112">
        <f>Nør!O83</f>
        <v>0</v>
      </c>
      <c r="CF112" t="str">
        <f>Nør!O84</f>
        <v>en ny opvaskemaskine og 2 køleskabe, ønskes</v>
      </c>
      <c r="CG112" t="str">
        <f>Nør!O85</f>
        <v>Cathrine</v>
      </c>
      <c r="CH112">
        <f>Nør!O86</f>
        <v>0</v>
      </c>
      <c r="CI112">
        <f>Nør!O87</f>
        <v>0</v>
      </c>
      <c r="CJ112">
        <f>Nør!O88</f>
        <v>0</v>
      </c>
      <c r="CK112">
        <f>Nør!O89</f>
        <v>1</v>
      </c>
      <c r="CL112">
        <f>Nør!O90</f>
        <v>4</v>
      </c>
      <c r="CM112">
        <f>Nør!O91</f>
        <v>0</v>
      </c>
      <c r="CN112">
        <f>Nør!O92</f>
        <v>0</v>
      </c>
      <c r="CO112">
        <f>Nør!O93</f>
        <v>0</v>
      </c>
      <c r="CP112">
        <f>Nør!O94</f>
        <v>0</v>
      </c>
      <c r="CQ112">
        <f>Nør!O95</f>
        <v>0</v>
      </c>
      <c r="CR112">
        <f>Nør!O96</f>
        <v>0</v>
      </c>
      <c r="CS112">
        <f>Nør!O97</f>
        <v>1</v>
      </c>
      <c r="CT112">
        <f>Nør!O98</f>
        <v>0</v>
      </c>
      <c r="CU112">
        <f>Nør!O99</f>
        <v>0</v>
      </c>
      <c r="CV112">
        <f>Nør!O100</f>
        <v>0</v>
      </c>
      <c r="CW112">
        <f>Nør!O101</f>
        <v>0</v>
      </c>
      <c r="CX112">
        <f>Nør!O102</f>
        <v>0</v>
      </c>
      <c r="CY112">
        <f>Nør!O103</f>
        <v>0</v>
      </c>
      <c r="CZ112">
        <f>Nør!O104</f>
        <v>0</v>
      </c>
      <c r="DA112">
        <f>Nør!O105</f>
        <v>1</v>
      </c>
      <c r="DB112">
        <f>Nør!O106</f>
        <v>1</v>
      </c>
      <c r="DC112">
        <f>Nør!O107</f>
        <v>20</v>
      </c>
      <c r="DD112" t="str">
        <f>Nør!O108</f>
        <v>miele</v>
      </c>
      <c r="DE112">
        <f>Nør!O109</f>
        <v>0</v>
      </c>
      <c r="DF112" t="str">
        <f>Nør!O110</f>
        <v>nej</v>
      </c>
      <c r="DG112">
        <f>Nør!O111</f>
        <v>0</v>
      </c>
      <c r="DH112" t="str">
        <f>Nør!O112</f>
        <v>nej</v>
      </c>
      <c r="DI112" t="str">
        <f>Nør!O113</f>
        <v>ja</v>
      </c>
      <c r="DJ112" t="str">
        <f>Nør!O114</f>
        <v>ja</v>
      </c>
      <c r="DK112">
        <f>Nør!O115</f>
        <v>1</v>
      </c>
      <c r="DL112" t="str">
        <f>Nør!O116</f>
        <v>Begrænset</v>
      </c>
      <c r="DM112">
        <f>Nør!O117</f>
        <v>0</v>
      </c>
      <c r="DN112">
        <f>Nør!O118</f>
        <v>0</v>
      </c>
      <c r="DO112" s="14" t="str">
        <f>VLOOKUP(MID(B112,1,5)*1,InstTyp!A:B,2,FALSE)</f>
        <v>Børnehaver</v>
      </c>
      <c r="DP112" s="14" t="str">
        <f>VLOOKUP(MID(B112,1,5)*1,InstTyp!A:C,3,FALSE)</f>
        <v>Nørrebro</v>
      </c>
      <c r="DQ112">
        <f>VLOOKUP(MID(B112,1,5)*1,'InstTyp-2'!E:BQ,7,FALSE)</f>
        <v>0</v>
      </c>
      <c r="DR112">
        <f>VLOOKUP(MID(B112,1,5)*1,'InstTyp-2'!E:BQ,8,FALSE)</f>
        <v>0</v>
      </c>
      <c r="DS112">
        <f>VLOOKUP(MID(B112,1,5)*1,'InstTyp-2'!E:BQ,9,FALSE)</f>
        <v>32</v>
      </c>
      <c r="DT112">
        <f>VLOOKUP(MID(B112,1,5)*1,'InstTyp-2'!E:BQ,10,FALSE)</f>
        <v>0</v>
      </c>
      <c r="DU112">
        <f>VLOOKUP(MID(B112,1,5)*1,'InstTyp-2'!E:BQ,11,FALSE)</f>
        <v>0</v>
      </c>
      <c r="DV112">
        <f>VLOOKUP(MID(B112,1,5)*1,'InstTyp-2'!E:BQ,12,FALSE)</f>
        <v>0</v>
      </c>
      <c r="DW112">
        <f>VLOOKUP(MID(B112,1,5)*1,'InstTyp-2'!E:BQ,13,FALSE)</f>
        <v>0</v>
      </c>
      <c r="DX112">
        <f>VLOOKUP(MID(B112,1,5)*1,'InstTyp-2'!E:BQ,14,FALSE)</f>
        <v>0</v>
      </c>
      <c r="DY112">
        <f>VLOOKUP(MID(B112,1,5)*1,'InstTyp-2'!E:BQ,15,FALSE)</f>
        <v>0</v>
      </c>
      <c r="DZ112">
        <f>VLOOKUP(MID(B112,1,5)*1,'InstTyp-2'!E:BQ,16,FALSE)</f>
        <v>0</v>
      </c>
      <c r="EA112">
        <f>VLOOKUP(MID(B112,1,5)*1,'InstTyp-2'!E:BQ,17,FALSE)</f>
        <v>0</v>
      </c>
      <c r="EB112">
        <f>VLOOKUP(MID(B112,1,5)*1,'InstTyp-2'!E:BQ,18,FALSE)</f>
        <v>0</v>
      </c>
      <c r="EC112">
        <f>VLOOKUP(MID(B112,1,5)*1,'InstTyp-2'!E:BQ,19,FALSE)</f>
        <v>0</v>
      </c>
      <c r="ED112">
        <f>VLOOKUP(MID(B112,1,5)*1,'InstTyp-2'!E:BQ,20,FALSE)</f>
        <v>0</v>
      </c>
      <c r="EE112" s="195">
        <f>VLOOKUP(MID(B112,1,5)*1,'Forplejning 2008'!A:C,3,FALSE)</f>
        <v>60877.88</v>
      </c>
      <c r="EF112" t="str">
        <f t="shared" si="4"/>
        <v>35471</v>
      </c>
      <c r="EG112" t="str">
        <f t="shared" si="5"/>
        <v/>
      </c>
      <c r="EH112">
        <f t="shared" si="6"/>
        <v>0</v>
      </c>
      <c r="EI112">
        <f t="shared" si="7"/>
        <v>0</v>
      </c>
      <c r="EJ112" t="e">
        <f>VLOOKUP(B112,Rekruttering!A:F,2,FALSE)</f>
        <v>#N/A</v>
      </c>
      <c r="EK112" t="e">
        <f>VLOOKUP(B112,Rekruttering!A:F,3,FALSE)</f>
        <v>#N/A</v>
      </c>
      <c r="EL112" t="e">
        <f>VLOOKUP(B112,Rekruttering!A:F,4,FALSE)</f>
        <v>#N/A</v>
      </c>
      <c r="EM112" t="e">
        <f>VLOOKUP(B112,Rekruttering!A:F,5,FALSE)</f>
        <v>#N/A</v>
      </c>
      <c r="EN112" t="e">
        <f>VLOOKUP(B112,Rekruttering!A:F,6,FALSE)</f>
        <v>#N/A</v>
      </c>
    </row>
    <row r="113" spans="1:144">
      <c r="A113" s="14" t="str">
        <f>Nør!P1</f>
        <v>x</v>
      </c>
      <c r="B113" s="21">
        <f>Nør!P2</f>
        <v>35477</v>
      </c>
      <c r="C113" t="str">
        <f>Nør!P3</f>
        <v>Bethlehems Sogns Menighedsbørnehave</v>
      </c>
      <c r="D113" t="str">
        <f>Nør!P4</f>
        <v>Nørrebro</v>
      </c>
      <c r="E113" t="str">
        <f>Nør!P5</f>
        <v>Tømrergade 9</v>
      </c>
      <c r="F113">
        <f>Nør!P6</f>
        <v>2200</v>
      </c>
      <c r="G113" t="str">
        <f>Nør!P7</f>
        <v>København N</v>
      </c>
      <c r="H113" t="str">
        <f>Nør!P8</f>
        <v>35 39 59 77</v>
      </c>
      <c r="I113" t="str">
        <f>Nør!P9</f>
        <v>35477@buf.kk.dk</v>
      </c>
      <c r="J113" t="str">
        <f>Nør!P10</f>
        <v>Anne Mette Blicher</v>
      </c>
      <c r="K113">
        <f>Nør!P11</f>
        <v>35398084</v>
      </c>
      <c r="L113">
        <f>Nør!P12</f>
        <v>0</v>
      </c>
      <c r="M113" t="str">
        <f>Nør!P13</f>
        <v>Betlehem.BH@gmail. Com</v>
      </c>
      <c r="N113" t="str">
        <f>Nør!P14</f>
        <v>Børnehave</v>
      </c>
      <c r="O113">
        <f>Nør!P15</f>
        <v>0</v>
      </c>
      <c r="P113">
        <f>Nør!P16</f>
        <v>0</v>
      </c>
      <c r="Q113">
        <f>Nør!P17</f>
        <v>25</v>
      </c>
      <c r="R113">
        <f>Nør!P18</f>
        <v>0</v>
      </c>
      <c r="S113">
        <f>Nør!P19</f>
        <v>0</v>
      </c>
      <c r="T113">
        <f>Nør!P20</f>
        <v>0</v>
      </c>
      <c r="U113">
        <f>Nør!P21</f>
        <v>0</v>
      </c>
      <c r="V113" t="str">
        <f>Nør!P22</f>
        <v>nej</v>
      </c>
      <c r="W113">
        <f>Nør!P23</f>
        <v>0</v>
      </c>
      <c r="X113">
        <f>Nør!P24</f>
        <v>0</v>
      </c>
      <c r="Y113">
        <f>Nør!P25</f>
        <v>0</v>
      </c>
      <c r="Z113">
        <f>Nør!P26</f>
        <v>0</v>
      </c>
      <c r="AA113">
        <f>Nør!P27</f>
        <v>0</v>
      </c>
      <c r="AB113">
        <f>Nør!P28</f>
        <v>0</v>
      </c>
      <c r="AC113">
        <f>Nør!P29</f>
        <v>0</v>
      </c>
      <c r="AD113">
        <f>Nør!P30</f>
        <v>5</v>
      </c>
      <c r="AE113">
        <f>Nør!P31</f>
        <v>0</v>
      </c>
      <c r="AF113">
        <f>Nør!P32</f>
        <v>0</v>
      </c>
      <c r="AG113">
        <f>Nør!P33</f>
        <v>5</v>
      </c>
      <c r="AH113">
        <f>Nør!P34</f>
        <v>0</v>
      </c>
      <c r="AI113">
        <f>Nør!P35</f>
        <v>0</v>
      </c>
      <c r="AJ113">
        <f>Nør!P36</f>
        <v>50000</v>
      </c>
      <c r="AK113">
        <f>Nør!P37</f>
        <v>0</v>
      </c>
      <c r="AL113">
        <f>Nør!P38</f>
        <v>0</v>
      </c>
      <c r="AM113">
        <f>Nør!P39</f>
        <v>0</v>
      </c>
      <c r="AN113">
        <f>Nør!P40</f>
        <v>0</v>
      </c>
      <c r="AO113">
        <f>Nør!P41</f>
        <v>0</v>
      </c>
      <c r="AP113">
        <f>Nør!P42</f>
        <v>0</v>
      </c>
      <c r="AQ113">
        <f>Nør!P43</f>
        <v>0</v>
      </c>
      <c r="AR113">
        <f>Nør!P44</f>
        <v>0</v>
      </c>
      <c r="AS113">
        <f>Nør!P45</f>
        <v>0</v>
      </c>
      <c r="AT113">
        <f>Nør!P46</f>
        <v>0</v>
      </c>
      <c r="AU113">
        <f>Nør!P47</f>
        <v>0</v>
      </c>
      <c r="AV113">
        <f>Nør!P48</f>
        <v>0</v>
      </c>
      <c r="AW113">
        <f>Nør!P49</f>
        <v>0</v>
      </c>
      <c r="AX113">
        <f>Nør!P50</f>
        <v>0</v>
      </c>
      <c r="AY113">
        <f>Nør!P51</f>
        <v>0</v>
      </c>
      <c r="AZ113">
        <f>Nør!P52</f>
        <v>0</v>
      </c>
      <c r="BA113">
        <f>Nør!P53</f>
        <v>0</v>
      </c>
      <c r="BB113">
        <f>Nør!P54</f>
        <v>0</v>
      </c>
      <c r="BC113">
        <f>Nør!P55</f>
        <v>85</v>
      </c>
      <c r="BD113">
        <f>Nør!P56</f>
        <v>0</v>
      </c>
      <c r="BE113">
        <f>Nør!P57</f>
        <v>2</v>
      </c>
      <c r="BF113" t="str">
        <f>Nør!P58</f>
        <v>nej</v>
      </c>
      <c r="BG113" t="str">
        <f>Nør!P59</f>
        <v>nej</v>
      </c>
      <c r="BH113" t="str">
        <f>Nør!P60</f>
        <v>nej</v>
      </c>
      <c r="BI113" t="str">
        <f>Nør!P61</f>
        <v>ja</v>
      </c>
      <c r="BJ113" t="str">
        <f>Nør!P62</f>
        <v>hvis køkkenet kan godkendes. Kommunen har sagt at noget af stuen skal inddrages. Det mener jeg ikke er nødvendig.</v>
      </c>
      <c r="BK113" t="str">
        <f>Nør!P63</f>
        <v>ja</v>
      </c>
      <c r="BL113">
        <f>Nør!P64</f>
        <v>0</v>
      </c>
      <c r="BM113" t="str">
        <f>Nør!P65</f>
        <v>ja</v>
      </c>
      <c r="BN113">
        <f>Nør!P66</f>
        <v>0</v>
      </c>
      <c r="BO113" t="str">
        <f>Nør!P67</f>
        <v>nej</v>
      </c>
      <c r="BP113">
        <f>Nør!P68</f>
        <v>0</v>
      </c>
      <c r="BQ113">
        <f>Nør!P69</f>
        <v>0</v>
      </c>
      <c r="BR113" t="str">
        <f>Nør!P70</f>
        <v>Køkken blandet tilvirk</v>
      </c>
      <c r="BS113">
        <f>Nør!P71</f>
        <v>0</v>
      </c>
      <c r="BT113">
        <f>Nør!P72</f>
        <v>0</v>
      </c>
      <c r="BU113">
        <f>Nør!P73</f>
        <v>0</v>
      </c>
      <c r="BV113">
        <f>Nør!P74</f>
        <v>0</v>
      </c>
      <c r="BW113">
        <f>Nør!P75</f>
        <v>0</v>
      </c>
      <c r="BX113" t="str">
        <f>Nør!P76</f>
        <v>Større</v>
      </c>
      <c r="BY113">
        <f>Nør!P77</f>
        <v>0</v>
      </c>
      <c r="BZ113">
        <f>Nør!P78</f>
        <v>0</v>
      </c>
      <c r="CA113" t="str">
        <f>Nør!P79</f>
        <v>Nyt komfur, røremaskine, nye skabe de gamle krakelere.</v>
      </c>
      <c r="CB113">
        <f>Nør!P80</f>
        <v>0</v>
      </c>
      <c r="CC113">
        <f>Nør!P81</f>
        <v>0</v>
      </c>
      <c r="CD113">
        <f>Nør!P82</f>
        <v>0</v>
      </c>
      <c r="CE113">
        <f>Nør!P83</f>
        <v>0</v>
      </c>
      <c r="CF113">
        <f>Nør!P84</f>
        <v>0</v>
      </c>
      <c r="CG113" t="str">
        <f>Nør!P85</f>
        <v>Mariah</v>
      </c>
      <c r="CH113" s="18" t="str">
        <f>Nør!P86</f>
        <v>20.03</v>
      </c>
      <c r="CI113">
        <f>Nør!P87</f>
        <v>0</v>
      </c>
      <c r="CJ113">
        <f>Nør!P88</f>
        <v>1</v>
      </c>
      <c r="CK113">
        <f>Nør!P89</f>
        <v>0</v>
      </c>
      <c r="CL113">
        <f>Nør!P90</f>
        <v>0</v>
      </c>
      <c r="CM113">
        <f>Nør!P91</f>
        <v>0</v>
      </c>
      <c r="CN113">
        <f>Nør!P92</f>
        <v>1</v>
      </c>
      <c r="CO113">
        <f>Nør!P93</f>
        <v>0</v>
      </c>
      <c r="CP113">
        <f>Nør!P94</f>
        <v>0</v>
      </c>
      <c r="CQ113">
        <f>Nør!P95</f>
        <v>0</v>
      </c>
      <c r="CR113">
        <f>Nør!P96</f>
        <v>0</v>
      </c>
      <c r="CS113">
        <f>Nør!P97</f>
        <v>1</v>
      </c>
      <c r="CT113">
        <f>Nør!P98</f>
        <v>0</v>
      </c>
      <c r="CU113">
        <f>Nør!P99</f>
        <v>0</v>
      </c>
      <c r="CV113">
        <f>Nør!P100</f>
        <v>0</v>
      </c>
      <c r="CW113">
        <f>Nør!P101</f>
        <v>0</v>
      </c>
      <c r="CX113">
        <f>Nør!P102</f>
        <v>1</v>
      </c>
      <c r="CY113">
        <f>Nør!P103</f>
        <v>0</v>
      </c>
      <c r="CZ113">
        <f>Nør!P104</f>
        <v>0</v>
      </c>
      <c r="DA113">
        <f>Nør!P105</f>
        <v>0</v>
      </c>
      <c r="DB113">
        <f>Nør!P106</f>
        <v>1</v>
      </c>
      <c r="DC113">
        <f>Nør!P107</f>
        <v>45</v>
      </c>
      <c r="DD113" t="str">
        <f>Nør!P108</f>
        <v>simens</v>
      </c>
      <c r="DE113">
        <f>Nør!P109</f>
        <v>4</v>
      </c>
      <c r="DF113" t="str">
        <f>Nør!P110</f>
        <v>nej</v>
      </c>
      <c r="DG113">
        <f>Nør!P111</f>
        <v>0</v>
      </c>
      <c r="DH113" t="str">
        <f>Nør!P112</f>
        <v>nej</v>
      </c>
      <c r="DI113">
        <f>Nør!P113</f>
        <v>0</v>
      </c>
      <c r="DJ113" t="str">
        <f>Nør!P114</f>
        <v>nej</v>
      </c>
      <c r="DK113">
        <f>Nør!P115</f>
        <v>1</v>
      </c>
      <c r="DL113" t="str">
        <f>Nør!P116</f>
        <v>Begrænset</v>
      </c>
      <c r="DM113" t="str">
        <f>Nør!P117</f>
        <v>Dosseringens vuggestue vil gerne levere mad til denne børnehave</v>
      </c>
      <c r="DN113">
        <f>Nør!P118</f>
        <v>0</v>
      </c>
      <c r="DO113" s="14" t="str">
        <f>VLOOKUP(MID(B113,1,5)*1,InstTyp!A:B,2,FALSE)</f>
        <v>Børnehaver</v>
      </c>
      <c r="DP113" s="14" t="str">
        <f>VLOOKUP(MID(B113,1,5)*1,InstTyp!A:C,3,FALSE)</f>
        <v>Nørrebro</v>
      </c>
      <c r="DQ113">
        <f>VLOOKUP(MID(B113,1,5)*1,'InstTyp-2'!E:BQ,7,FALSE)</f>
        <v>0</v>
      </c>
      <c r="DR113">
        <f>VLOOKUP(MID(B113,1,5)*1,'InstTyp-2'!E:BQ,8,FALSE)</f>
        <v>0</v>
      </c>
      <c r="DS113">
        <f>VLOOKUP(MID(B113,1,5)*1,'InstTyp-2'!E:BQ,9,FALSE)</f>
        <v>24</v>
      </c>
      <c r="DT113">
        <f>VLOOKUP(MID(B113,1,5)*1,'InstTyp-2'!E:BQ,10,FALSE)</f>
        <v>0</v>
      </c>
      <c r="DU113">
        <f>VLOOKUP(MID(B113,1,5)*1,'InstTyp-2'!E:BQ,11,FALSE)</f>
        <v>0</v>
      </c>
      <c r="DV113">
        <f>VLOOKUP(MID(B113,1,5)*1,'InstTyp-2'!E:BQ,12,FALSE)</f>
        <v>0</v>
      </c>
      <c r="DW113">
        <f>VLOOKUP(MID(B113,1,5)*1,'InstTyp-2'!E:BQ,13,FALSE)</f>
        <v>0</v>
      </c>
      <c r="DX113">
        <f>VLOOKUP(MID(B113,1,5)*1,'InstTyp-2'!E:BQ,14,FALSE)</f>
        <v>0</v>
      </c>
      <c r="DY113">
        <f>VLOOKUP(MID(B113,1,5)*1,'InstTyp-2'!E:BQ,15,FALSE)</f>
        <v>1</v>
      </c>
      <c r="DZ113">
        <f>VLOOKUP(MID(B113,1,5)*1,'InstTyp-2'!E:BQ,16,FALSE)</f>
        <v>0</v>
      </c>
      <c r="EA113">
        <f>VLOOKUP(MID(B113,1,5)*1,'InstTyp-2'!E:BQ,17,FALSE)</f>
        <v>0</v>
      </c>
      <c r="EB113">
        <f>VLOOKUP(MID(B113,1,5)*1,'InstTyp-2'!E:BQ,18,FALSE)</f>
        <v>0</v>
      </c>
      <c r="EC113">
        <f>VLOOKUP(MID(B113,1,5)*1,'InstTyp-2'!E:BQ,19,FALSE)</f>
        <v>0</v>
      </c>
      <c r="ED113">
        <f>VLOOKUP(MID(B113,1,5)*1,'InstTyp-2'!E:BQ,20,FALSE)</f>
        <v>0</v>
      </c>
      <c r="EE113" s="195">
        <f>VLOOKUP(MID(B113,1,5)*1,'Forplejning 2008'!A:C,3,FALSE)</f>
        <v>40620.18</v>
      </c>
      <c r="EF113" t="str">
        <f t="shared" si="4"/>
        <v>35477</v>
      </c>
      <c r="EG113" t="str">
        <f t="shared" si="5"/>
        <v/>
      </c>
      <c r="EH113">
        <f t="shared" si="6"/>
        <v>1</v>
      </c>
      <c r="EI113">
        <f t="shared" si="7"/>
        <v>0</v>
      </c>
      <c r="EJ113" t="e">
        <f>VLOOKUP(B113,Rekruttering!A:F,2,FALSE)</f>
        <v>#N/A</v>
      </c>
      <c r="EK113" t="e">
        <f>VLOOKUP(B113,Rekruttering!A:F,3,FALSE)</f>
        <v>#N/A</v>
      </c>
      <c r="EL113" t="e">
        <f>VLOOKUP(B113,Rekruttering!A:F,4,FALSE)</f>
        <v>#N/A</v>
      </c>
      <c r="EM113" t="e">
        <f>VLOOKUP(B113,Rekruttering!A:F,5,FALSE)</f>
        <v>#N/A</v>
      </c>
      <c r="EN113" t="e">
        <f>VLOOKUP(B113,Rekruttering!A:F,6,FALSE)</f>
        <v>#N/A</v>
      </c>
    </row>
    <row r="114" spans="1:144">
      <c r="A114" s="14" t="str">
        <f>Nør!Q1</f>
        <v>x</v>
      </c>
      <c r="B114" s="21" t="str">
        <f>Nør!Q2</f>
        <v>35505_u</v>
      </c>
      <c r="C114" t="str">
        <f>Nør!Q3</f>
        <v>Røde Rose II</v>
      </c>
      <c r="D114" t="str">
        <f>Nør!Q4</f>
        <v>Nørrebro</v>
      </c>
      <c r="E114" t="str">
        <f>Nør!Q5</f>
        <v>Lyngevej 97</v>
      </c>
      <c r="F114">
        <f>Nør!Q6</f>
        <v>3660</v>
      </c>
      <c r="G114" t="str">
        <f>Nør!Q7</f>
        <v>Stenløse</v>
      </c>
      <c r="H114" t="str">
        <f>Nør!Q8</f>
        <v>48 18 42 30</v>
      </c>
      <c r="I114" t="str">
        <f>Nør!Q9</f>
        <v>35505@buf.kk.dk</v>
      </c>
      <c r="J114" t="str">
        <f>Nør!Q10</f>
        <v>Jens Høegh-Dreyer</v>
      </c>
      <c r="K114">
        <f>Nør!Q11</f>
        <v>35387716</v>
      </c>
      <c r="L114">
        <f>Nør!Q12</f>
        <v>0</v>
      </c>
      <c r="M114" t="str">
        <f>Nør!Q13</f>
        <v>35505@buf.kk.dk</v>
      </c>
      <c r="N114" t="str">
        <f>Nør!Q14</f>
        <v>Børnehave</v>
      </c>
      <c r="O114">
        <f>Nør!Q15</f>
        <v>0</v>
      </c>
      <c r="P114">
        <f>Nør!Q16</f>
        <v>0</v>
      </c>
      <c r="Q114">
        <f>Nør!Q17</f>
        <v>20</v>
      </c>
      <c r="R114">
        <f>Nør!Q18</f>
        <v>0</v>
      </c>
      <c r="S114">
        <f>Nør!Q19</f>
        <v>0</v>
      </c>
      <c r="T114">
        <f>Nør!Q20</f>
        <v>0</v>
      </c>
      <c r="U114">
        <f>Nør!Q21</f>
        <v>0</v>
      </c>
      <c r="V114" t="str">
        <f>Nør!Q22</f>
        <v>Nej</v>
      </c>
      <c r="W114">
        <f>Nør!Q23</f>
        <v>0</v>
      </c>
      <c r="X114">
        <f>Nør!Q24</f>
        <v>0</v>
      </c>
      <c r="Y114">
        <f>Nør!Q25</f>
        <v>0</v>
      </c>
      <c r="Z114">
        <f>Nør!Q26</f>
        <v>0</v>
      </c>
      <c r="AA114">
        <f>Nør!Q27</f>
        <v>0</v>
      </c>
      <c r="AB114">
        <f>Nør!Q28</f>
        <v>0</v>
      </c>
      <c r="AC114">
        <f>Nør!Q29</f>
        <v>0</v>
      </c>
      <c r="AD114">
        <f>Nør!Q30</f>
        <v>0</v>
      </c>
      <c r="AE114">
        <f>Nør!Q31</f>
        <v>0</v>
      </c>
      <c r="AF114">
        <f>Nør!Q32</f>
        <v>3</v>
      </c>
      <c r="AG114">
        <f>Nør!Q33</f>
        <v>5</v>
      </c>
      <c r="AH114">
        <f>Nør!Q34</f>
        <v>0</v>
      </c>
      <c r="AI114">
        <f>Nør!Q35</f>
        <v>0</v>
      </c>
      <c r="AJ114">
        <f>Nør!Q36</f>
        <v>0</v>
      </c>
      <c r="AK114">
        <f>Nør!Q37</f>
        <v>0</v>
      </c>
      <c r="AL114" t="str">
        <f>Nør!Q38</f>
        <v>Ja</v>
      </c>
      <c r="AM114">
        <f>Nør!Q39</f>
        <v>0</v>
      </c>
      <c r="AN114" t="str">
        <f>Nør!Q40</f>
        <v>Hanne Larsen</v>
      </c>
      <c r="AO114">
        <f>Nør!Q41</f>
        <v>0</v>
      </c>
      <c r="AP114">
        <f>Nør!Q42</f>
        <v>0</v>
      </c>
      <c r="AQ114">
        <f>Nør!Q43</f>
        <v>0</v>
      </c>
      <c r="AR114">
        <f>Nør!Q44</f>
        <v>0</v>
      </c>
      <c r="AS114">
        <f>Nør!Q45</f>
        <v>0</v>
      </c>
      <c r="AT114">
        <f>Nør!Q46</f>
        <v>0</v>
      </c>
      <c r="AU114">
        <f>Nør!Q47</f>
        <v>0</v>
      </c>
      <c r="AV114">
        <f>Nør!Q48</f>
        <v>0</v>
      </c>
      <c r="AW114">
        <f>Nør!Q49</f>
        <v>0</v>
      </c>
      <c r="AX114">
        <f>Nør!Q50</f>
        <v>0</v>
      </c>
      <c r="AY114">
        <f>Nør!Q51</f>
        <v>0</v>
      </c>
      <c r="AZ114">
        <f>Nør!Q52</f>
        <v>0</v>
      </c>
      <c r="BA114">
        <f>Nør!Q53</f>
        <v>0</v>
      </c>
      <c r="BB114">
        <f>Nør!Q54</f>
        <v>0</v>
      </c>
      <c r="BC114">
        <f>Nør!Q55</f>
        <v>0</v>
      </c>
      <c r="BD114">
        <f>Nør!Q56</f>
        <v>0</v>
      </c>
      <c r="BE114">
        <f>Nør!Q57</f>
        <v>0</v>
      </c>
      <c r="BF114">
        <f>Nør!Q58</f>
        <v>0</v>
      </c>
      <c r="BG114">
        <f>Nør!Q59</f>
        <v>0</v>
      </c>
      <c r="BH114">
        <f>Nør!Q60</f>
        <v>0</v>
      </c>
      <c r="BI114">
        <f>Nør!Q61</f>
        <v>0</v>
      </c>
      <c r="BJ114">
        <f>Nør!Q62</f>
        <v>0</v>
      </c>
      <c r="BK114">
        <f>Nør!Q63</f>
        <v>0</v>
      </c>
      <c r="BL114">
        <f>Nør!Q64</f>
        <v>0</v>
      </c>
      <c r="BM114">
        <f>Nør!Q65</f>
        <v>0</v>
      </c>
      <c r="BN114">
        <f>Nør!Q66</f>
        <v>0</v>
      </c>
      <c r="BO114">
        <f>Nør!Q67</f>
        <v>0</v>
      </c>
      <c r="BP114">
        <f>Nør!Q68</f>
        <v>0</v>
      </c>
      <c r="BQ114">
        <f>Nør!Q69</f>
        <v>0</v>
      </c>
      <c r="BR114" t="str">
        <f>Nør!Q70</f>
        <v>Køkken blandet tilvirk</v>
      </c>
      <c r="BS114">
        <f>Nør!Q71</f>
        <v>0</v>
      </c>
      <c r="BT114">
        <f>Nør!Q72</f>
        <v>0</v>
      </c>
      <c r="BU114">
        <f>Nør!Q73</f>
        <v>0</v>
      </c>
      <c r="BV114">
        <f>Nør!Q74</f>
        <v>0</v>
      </c>
      <c r="BW114">
        <f>Nør!Q75</f>
        <v>0</v>
      </c>
      <c r="BX114">
        <f>Nør!Q76</f>
        <v>0</v>
      </c>
      <c r="BY114">
        <f>Nør!Q77</f>
        <v>0</v>
      </c>
      <c r="BZ114">
        <f>Nør!Q78</f>
        <v>0</v>
      </c>
      <c r="CA114">
        <f>Nør!Q79</f>
        <v>0</v>
      </c>
      <c r="CB114">
        <f>Nør!Q80</f>
        <v>0</v>
      </c>
      <c r="CC114">
        <f>Nør!Q81</f>
        <v>0</v>
      </c>
      <c r="CD114">
        <f>Nør!Q82</f>
        <v>0</v>
      </c>
      <c r="CE114">
        <f>Nør!Q83</f>
        <v>0</v>
      </c>
      <c r="CF114">
        <f>Nør!Q84</f>
        <v>0</v>
      </c>
      <c r="CG114" t="str">
        <f>Nør!Q85</f>
        <v>Lone Voss</v>
      </c>
      <c r="CH114" s="18">
        <f>Nør!Q86</f>
        <v>0</v>
      </c>
      <c r="CI114">
        <f>Nør!Q87</f>
        <v>0</v>
      </c>
      <c r="CJ114">
        <f>Nør!Q88</f>
        <v>0</v>
      </c>
      <c r="CK114">
        <f>Nør!Q89</f>
        <v>1</v>
      </c>
      <c r="CL114">
        <f>Nør!Q90</f>
        <v>4</v>
      </c>
      <c r="CM114">
        <f>Nør!Q91</f>
        <v>0</v>
      </c>
      <c r="CN114">
        <f>Nør!Q92</f>
        <v>2</v>
      </c>
      <c r="CO114">
        <f>Nør!Q93</f>
        <v>0</v>
      </c>
      <c r="CP114">
        <f>Nør!Q94</f>
        <v>0</v>
      </c>
      <c r="CQ114">
        <f>Nør!Q95</f>
        <v>0</v>
      </c>
      <c r="CR114">
        <f>Nør!Q96</f>
        <v>3</v>
      </c>
      <c r="CS114">
        <f>Nør!Q97</f>
        <v>0</v>
      </c>
      <c r="CT114">
        <f>Nør!Q98</f>
        <v>0</v>
      </c>
      <c r="CU114">
        <f>Nør!Q99</f>
        <v>0</v>
      </c>
      <c r="CV114">
        <f>Nør!Q100</f>
        <v>0</v>
      </c>
      <c r="CW114">
        <f>Nør!Q101</f>
        <v>0</v>
      </c>
      <c r="CX114">
        <f>Nør!Q102</f>
        <v>1</v>
      </c>
      <c r="CY114">
        <f>Nør!Q103</f>
        <v>0</v>
      </c>
      <c r="CZ114">
        <f>Nør!Q104</f>
        <v>0</v>
      </c>
      <c r="DA114">
        <f>Nør!Q105</f>
        <v>0</v>
      </c>
      <c r="DB114">
        <f>Nør!Q106</f>
        <v>1</v>
      </c>
      <c r="DC114">
        <f>Nør!Q107</f>
        <v>20</v>
      </c>
      <c r="DD114" t="str">
        <f>Nør!Q108</f>
        <v>Miele</v>
      </c>
      <c r="DE114">
        <f>Nør!Q109</f>
        <v>2.5</v>
      </c>
      <c r="DF114">
        <f>Nør!Q110</f>
        <v>0</v>
      </c>
      <c r="DG114">
        <f>Nør!Q111</f>
        <v>0</v>
      </c>
      <c r="DH114">
        <f>Nør!Q112</f>
        <v>0</v>
      </c>
      <c r="DI114">
        <f>Nør!Q113</f>
        <v>0</v>
      </c>
      <c r="DJ114">
        <f>Nør!Q114</f>
        <v>0</v>
      </c>
      <c r="DK114">
        <f>Nør!Q115</f>
        <v>2</v>
      </c>
      <c r="DL114">
        <f>Nør!Q116</f>
        <v>0</v>
      </c>
      <c r="DM114">
        <f>Nør!Q117</f>
        <v>0</v>
      </c>
      <c r="DN114">
        <f>Nør!Q118</f>
        <v>0</v>
      </c>
      <c r="DO114" s="14" t="str">
        <f>VLOOKUP(MID(B114,1,5)*1,InstTyp!A:B,2,FALSE)</f>
        <v>Børnehaver</v>
      </c>
      <c r="DP114" s="14" t="str">
        <f>VLOOKUP(MID(B114,1,5)*1,InstTyp!A:C,3,FALSE)</f>
        <v>Nørrebro</v>
      </c>
      <c r="DQ114">
        <f>VLOOKUP(MID(B114,1,5)*1,'InstTyp-2'!E:BQ,7,FALSE)</f>
        <v>0</v>
      </c>
      <c r="DR114">
        <f>VLOOKUP(MID(B114,1,5)*1,'InstTyp-2'!E:BQ,8,FALSE)</f>
        <v>0</v>
      </c>
      <c r="DS114">
        <f>VLOOKUP(MID(B114,1,5)*1,'InstTyp-2'!E:BQ,9,FALSE)</f>
        <v>20</v>
      </c>
      <c r="DT114">
        <f>VLOOKUP(MID(B114,1,5)*1,'InstTyp-2'!E:BQ,10,FALSE)</f>
        <v>0</v>
      </c>
      <c r="DU114">
        <f>VLOOKUP(MID(B114,1,5)*1,'InstTyp-2'!E:BQ,11,FALSE)</f>
        <v>0</v>
      </c>
      <c r="DV114">
        <f>VLOOKUP(MID(B114,1,5)*1,'InstTyp-2'!E:BQ,12,FALSE)</f>
        <v>0</v>
      </c>
      <c r="DW114">
        <f>VLOOKUP(MID(B114,1,5)*1,'InstTyp-2'!E:BQ,13,FALSE)</f>
        <v>0</v>
      </c>
      <c r="DX114">
        <f>VLOOKUP(MID(B114,1,5)*1,'InstTyp-2'!E:BQ,14,FALSE)</f>
        <v>0</v>
      </c>
      <c r="DY114">
        <f>VLOOKUP(MID(B114,1,5)*1,'InstTyp-2'!E:BQ,15,FALSE)</f>
        <v>0</v>
      </c>
      <c r="DZ114">
        <f>VLOOKUP(MID(B114,1,5)*1,'InstTyp-2'!E:BQ,16,FALSE)</f>
        <v>0</v>
      </c>
      <c r="EA114">
        <f>VLOOKUP(MID(B114,1,5)*1,'InstTyp-2'!E:BQ,17,FALSE)</f>
        <v>0</v>
      </c>
      <c r="EB114">
        <f>VLOOKUP(MID(B114,1,5)*1,'InstTyp-2'!E:BQ,18,FALSE)</f>
        <v>0</v>
      </c>
      <c r="EC114">
        <f>VLOOKUP(MID(B114,1,5)*1,'InstTyp-2'!E:BQ,19,FALSE)</f>
        <v>0</v>
      </c>
      <c r="ED114">
        <f>VLOOKUP(MID(B114,1,5)*1,'InstTyp-2'!E:BQ,20,FALSE)</f>
        <v>0</v>
      </c>
      <c r="EE114" s="195">
        <f>VLOOKUP(MID(B114,1,5)*1,'Forplejning 2008'!A:C,3,FALSE)</f>
        <v>26040.560000000001</v>
      </c>
      <c r="EF114" t="str">
        <f t="shared" si="4"/>
        <v>35505</v>
      </c>
      <c r="EG114" t="str">
        <f t="shared" si="5"/>
        <v>u</v>
      </c>
      <c r="EH114">
        <f t="shared" si="6"/>
        <v>0</v>
      </c>
      <c r="EI114">
        <f t="shared" si="7"/>
        <v>0</v>
      </c>
      <c r="EJ114" t="e">
        <f>VLOOKUP(B114,Rekruttering!A:F,2,FALSE)</f>
        <v>#N/A</v>
      </c>
      <c r="EK114" t="e">
        <f>VLOOKUP(B114,Rekruttering!A:F,3,FALSE)</f>
        <v>#N/A</v>
      </c>
      <c r="EL114" t="e">
        <f>VLOOKUP(B114,Rekruttering!A:F,4,FALSE)</f>
        <v>#N/A</v>
      </c>
      <c r="EM114" t="e">
        <f>VLOOKUP(B114,Rekruttering!A:F,5,FALSE)</f>
        <v>#N/A</v>
      </c>
      <c r="EN114" t="e">
        <f>VLOOKUP(B114,Rekruttering!A:F,6,FALSE)</f>
        <v>#N/A</v>
      </c>
    </row>
    <row r="115" spans="1:144">
      <c r="A115" s="14" t="str">
        <f>Nør!R1</f>
        <v>x</v>
      </c>
      <c r="B115" s="21" t="str">
        <f>Nør!R2</f>
        <v>35506_u</v>
      </c>
      <c r="C115" t="str">
        <f>Nør!R3</f>
        <v>Blokhuset</v>
      </c>
      <c r="D115" s="14" t="str">
        <f>Nør!R4</f>
        <v>Nørrebro</v>
      </c>
      <c r="E115" s="21" t="str">
        <f>Nør!R5</f>
        <v>Rosenlundvej 25B</v>
      </c>
      <c r="F115">
        <f>Nør!R6</f>
        <v>3540</v>
      </c>
      <c r="G115" s="14" t="str">
        <f>Nør!R7</f>
        <v>Lynge</v>
      </c>
      <c r="H115" s="21" t="str">
        <f>Nør!R8</f>
        <v>48 18 75 62</v>
      </c>
      <c r="I115" t="str">
        <f>Nør!R9</f>
        <v>35506@buf.kk.dk</v>
      </c>
      <c r="J115" s="14" t="str">
        <f>Nør!R10</f>
        <v>Flemming N. Bjaler</v>
      </c>
      <c r="K115" s="21">
        <f>Nør!R11</f>
        <v>38869927</v>
      </c>
      <c r="L115">
        <f>Nør!R12</f>
        <v>0</v>
      </c>
      <c r="M115" s="14" t="str">
        <f>Nør!R13</f>
        <v>35506@buf.kk.dk</v>
      </c>
      <c r="N115" s="21" t="str">
        <f>Nør!R14</f>
        <v>Børnehave</v>
      </c>
      <c r="O115">
        <f>Nør!R15</f>
        <v>0</v>
      </c>
      <c r="P115" s="14">
        <f>Nør!R16</f>
        <v>0</v>
      </c>
      <c r="Q115" s="21">
        <f>Nør!R17</f>
        <v>42</v>
      </c>
      <c r="R115">
        <f>Nør!R18</f>
        <v>0</v>
      </c>
      <c r="S115" s="14">
        <f>Nør!R19</f>
        <v>0</v>
      </c>
      <c r="T115" s="21">
        <f>Nør!R20</f>
        <v>0</v>
      </c>
      <c r="U115">
        <f>Nør!R21</f>
        <v>0</v>
      </c>
      <c r="V115" s="14" t="str">
        <f>Nør!R22</f>
        <v>Nej</v>
      </c>
      <c r="W115" s="21">
        <f>Nør!R23</f>
        <v>0</v>
      </c>
      <c r="X115">
        <f>Nør!R24</f>
        <v>0</v>
      </c>
      <c r="Y115" s="14">
        <f>Nør!R25</f>
        <v>0</v>
      </c>
      <c r="Z115" s="21">
        <f>Nør!R26</f>
        <v>0</v>
      </c>
      <c r="AA115">
        <f>Nør!R27</f>
        <v>0</v>
      </c>
      <c r="AB115" s="14">
        <f>Nør!R28</f>
        <v>0</v>
      </c>
      <c r="AC115" s="21">
        <f>Nør!R29</f>
        <v>0</v>
      </c>
      <c r="AD115">
        <f>Nør!R30</f>
        <v>0</v>
      </c>
      <c r="AE115" s="14">
        <f>Nør!R31</f>
        <v>0</v>
      </c>
      <c r="AF115" s="21">
        <f>Nør!R32</f>
        <v>0</v>
      </c>
      <c r="AG115">
        <f>Nør!R33</f>
        <v>0</v>
      </c>
      <c r="AH115" s="14">
        <f>Nør!R34</f>
        <v>0</v>
      </c>
      <c r="AI115" s="21">
        <f>Nør!R35</f>
        <v>0</v>
      </c>
      <c r="AJ115">
        <f>Nør!R36</f>
        <v>0</v>
      </c>
      <c r="AK115" s="14">
        <f>Nør!R37</f>
        <v>0</v>
      </c>
      <c r="AL115" s="21">
        <f>Nør!R38</f>
        <v>0</v>
      </c>
      <c r="AM115">
        <f>Nør!R39</f>
        <v>0</v>
      </c>
      <c r="AN115" s="14">
        <f>Nør!R40</f>
        <v>0</v>
      </c>
      <c r="AO115" s="21">
        <f>Nør!R41</f>
        <v>0</v>
      </c>
      <c r="AP115">
        <f>Nør!R42</f>
        <v>0</v>
      </c>
      <c r="AQ115" s="14">
        <f>Nør!R43</f>
        <v>0</v>
      </c>
      <c r="AR115" s="21">
        <f>Nør!R44</f>
        <v>0</v>
      </c>
      <c r="AS115">
        <f>Nør!R45</f>
        <v>0</v>
      </c>
      <c r="AT115" s="14">
        <f>Nør!R46</f>
        <v>0</v>
      </c>
      <c r="AU115" s="21">
        <f>Nør!R47</f>
        <v>0</v>
      </c>
      <c r="AV115">
        <f>Nør!R48</f>
        <v>0</v>
      </c>
      <c r="AW115" s="14">
        <f>Nør!R49</f>
        <v>0</v>
      </c>
      <c r="AX115" s="21">
        <f>Nør!R50</f>
        <v>0</v>
      </c>
      <c r="AY115">
        <f>Nør!R51</f>
        <v>0</v>
      </c>
      <c r="AZ115" s="14">
        <f>Nør!R52</f>
        <v>0</v>
      </c>
      <c r="BA115" s="21">
        <f>Nør!R53</f>
        <v>0</v>
      </c>
      <c r="BB115">
        <f>Nør!R54</f>
        <v>0</v>
      </c>
      <c r="BC115" s="14">
        <f>Nør!R55</f>
        <v>50</v>
      </c>
      <c r="BD115" s="21">
        <f>Nør!R56</f>
        <v>0</v>
      </c>
      <c r="BE115">
        <f>Nør!R57</f>
        <v>3</v>
      </c>
      <c r="BF115" s="14">
        <f>Nør!R58</f>
        <v>0</v>
      </c>
      <c r="BG115" s="21">
        <f>Nør!R59</f>
        <v>0</v>
      </c>
      <c r="BH115">
        <f>Nør!R60</f>
        <v>0</v>
      </c>
      <c r="BI115" s="14">
        <f>Nør!R61</f>
        <v>0</v>
      </c>
      <c r="BJ115" s="21">
        <f>Nør!R62</f>
        <v>0</v>
      </c>
      <c r="BK115">
        <f>Nør!R63</f>
        <v>0</v>
      </c>
      <c r="BL115" s="14">
        <f>Nør!R64</f>
        <v>0</v>
      </c>
      <c r="BM115" s="21">
        <f>Nør!R65</f>
        <v>0</v>
      </c>
      <c r="BN115">
        <f>Nør!R66</f>
        <v>0</v>
      </c>
      <c r="BO115" s="14">
        <f>Nør!R67</f>
        <v>0</v>
      </c>
      <c r="BP115" s="21">
        <f>Nør!R68</f>
        <v>0</v>
      </c>
      <c r="BQ115">
        <f>Nør!R69</f>
        <v>0</v>
      </c>
      <c r="BR115" s="14" t="str">
        <f>Nør!R70</f>
        <v>produktionskøkken</v>
      </c>
      <c r="BS115" s="21">
        <f>Nør!R71</f>
        <v>0</v>
      </c>
      <c r="BT115">
        <f>Nør!R72</f>
        <v>0</v>
      </c>
      <c r="BU115" s="14">
        <f>Nør!R73</f>
        <v>0</v>
      </c>
      <c r="BV115" s="21">
        <f>Nør!R74</f>
        <v>0</v>
      </c>
      <c r="BW115">
        <f>Nør!R75</f>
        <v>0</v>
      </c>
      <c r="BX115" s="14">
        <f>Nør!R76</f>
        <v>0</v>
      </c>
      <c r="BY115" s="21">
        <f>Nør!R77</f>
        <v>0</v>
      </c>
      <c r="BZ115">
        <f>Nør!R78</f>
        <v>0</v>
      </c>
      <c r="CA115" s="14">
        <f>Nør!R79</f>
        <v>0</v>
      </c>
      <c r="CB115" s="21">
        <f>Nør!R80</f>
        <v>0</v>
      </c>
      <c r="CC115">
        <f>Nør!R81</f>
        <v>0</v>
      </c>
      <c r="CD115" s="14">
        <f>Nør!R82</f>
        <v>0</v>
      </c>
      <c r="CE115" s="21">
        <f>Nør!R83</f>
        <v>0</v>
      </c>
      <c r="CF115" t="str">
        <f>Nør!R84</f>
        <v>Er i gang med sammenlægning med Valhalla. Vil gerne arbejde på at få mad fra kommende moderinst. Valhalla</v>
      </c>
      <c r="CG115" s="14" t="str">
        <f>Nør!R85</f>
        <v>Lone Voss</v>
      </c>
      <c r="CH115" s="133">
        <f>Nør!R86</f>
        <v>0</v>
      </c>
      <c r="CI115">
        <f>Nør!R87</f>
        <v>0</v>
      </c>
      <c r="CJ115" s="14">
        <f>Nør!R88</f>
        <v>0</v>
      </c>
      <c r="CK115" s="21">
        <f>Nør!R89</f>
        <v>1</v>
      </c>
      <c r="CL115">
        <f>Nør!R90</f>
        <v>4</v>
      </c>
      <c r="CM115" s="14">
        <f>Nør!R91</f>
        <v>1</v>
      </c>
      <c r="CN115" s="21">
        <f>Nør!R92</f>
        <v>0</v>
      </c>
      <c r="CO115">
        <f>Nør!R93</f>
        <v>0</v>
      </c>
      <c r="CP115" s="14">
        <f>Nør!R94</f>
        <v>0</v>
      </c>
      <c r="CQ115" s="21">
        <f>Nør!R95</f>
        <v>0</v>
      </c>
      <c r="CR115">
        <f>Nør!R96</f>
        <v>2</v>
      </c>
      <c r="CS115" s="14">
        <f>Nør!R97</f>
        <v>0</v>
      </c>
      <c r="CT115" s="21">
        <f>Nør!R98</f>
        <v>0</v>
      </c>
      <c r="CU115">
        <f>Nør!R99</f>
        <v>0</v>
      </c>
      <c r="CV115" s="14">
        <f>Nør!R100</f>
        <v>0</v>
      </c>
      <c r="CW115" s="21">
        <f>Nør!R101</f>
        <v>0</v>
      </c>
      <c r="CX115">
        <f>Nør!R102</f>
        <v>1</v>
      </c>
      <c r="CY115" s="14">
        <f>Nør!R103</f>
        <v>0</v>
      </c>
      <c r="CZ115" s="21">
        <f>Nør!R104</f>
        <v>0</v>
      </c>
      <c r="DA115">
        <f>Nør!R105</f>
        <v>0</v>
      </c>
      <c r="DB115" s="14">
        <f>Nør!R106</f>
        <v>1</v>
      </c>
      <c r="DC115" s="21">
        <f>Nør!R107</f>
        <v>0</v>
      </c>
      <c r="DD115" t="str">
        <f>Nør!R108</f>
        <v>Miele</v>
      </c>
      <c r="DE115" s="14">
        <f>Nør!R109</f>
        <v>2</v>
      </c>
      <c r="DF115" s="21">
        <f>Nør!R110</f>
        <v>0</v>
      </c>
      <c r="DG115">
        <f>Nør!R111</f>
        <v>0</v>
      </c>
      <c r="DH115" s="14">
        <f>Nør!R112</f>
        <v>0</v>
      </c>
      <c r="DI115" s="21">
        <f>Nør!R113</f>
        <v>0</v>
      </c>
      <c r="DJ115">
        <f>Nør!R114</f>
        <v>0</v>
      </c>
      <c r="DK115" s="14">
        <f>Nør!R115</f>
        <v>2</v>
      </c>
      <c r="DL115" s="21">
        <f>Nør!R116</f>
        <v>0</v>
      </c>
      <c r="DM115">
        <f>Nør!R117</f>
        <v>0</v>
      </c>
      <c r="DN115" s="14">
        <f>Nør!R118</f>
        <v>0</v>
      </c>
      <c r="DO115" s="14" t="str">
        <f>VLOOKUP(MID(B115,1,5)*1,InstTyp!A:B,2,FALSE)</f>
        <v>Børnehaver</v>
      </c>
      <c r="DP115" s="14" t="str">
        <f>VLOOKUP(MID(B115,1,5)*1,InstTyp!A:C,3,FALSE)</f>
        <v>Nørrebro</v>
      </c>
      <c r="DQ115">
        <f>VLOOKUP(MID(B115,1,5)*1,'InstTyp-2'!E:BQ,7,FALSE)</f>
        <v>0</v>
      </c>
      <c r="DR115">
        <f>VLOOKUP(MID(B115,1,5)*1,'InstTyp-2'!E:BQ,8,FALSE)</f>
        <v>0</v>
      </c>
      <c r="DS115">
        <f>VLOOKUP(MID(B115,1,5)*1,'InstTyp-2'!E:BQ,9,FALSE)</f>
        <v>42</v>
      </c>
      <c r="DT115">
        <f>VLOOKUP(MID(B115,1,5)*1,'InstTyp-2'!E:BQ,10,FALSE)</f>
        <v>0</v>
      </c>
      <c r="DU115">
        <f>VLOOKUP(MID(B115,1,5)*1,'InstTyp-2'!E:BQ,11,FALSE)</f>
        <v>0</v>
      </c>
      <c r="DV115">
        <f>VLOOKUP(MID(B115,1,5)*1,'InstTyp-2'!E:BQ,12,FALSE)</f>
        <v>0</v>
      </c>
      <c r="DW115">
        <f>VLOOKUP(MID(B115,1,5)*1,'InstTyp-2'!E:BQ,13,FALSE)</f>
        <v>0</v>
      </c>
      <c r="DX115">
        <f>VLOOKUP(MID(B115,1,5)*1,'InstTyp-2'!E:BQ,14,FALSE)</f>
        <v>0</v>
      </c>
      <c r="DY115">
        <f>VLOOKUP(MID(B115,1,5)*1,'InstTyp-2'!E:BQ,15,FALSE)</f>
        <v>0</v>
      </c>
      <c r="DZ115">
        <f>VLOOKUP(MID(B115,1,5)*1,'InstTyp-2'!E:BQ,16,FALSE)</f>
        <v>0</v>
      </c>
      <c r="EA115">
        <f>VLOOKUP(MID(B115,1,5)*1,'InstTyp-2'!E:BQ,17,FALSE)</f>
        <v>0</v>
      </c>
      <c r="EB115">
        <f>VLOOKUP(MID(B115,1,5)*1,'InstTyp-2'!E:BQ,18,FALSE)</f>
        <v>0</v>
      </c>
      <c r="EC115">
        <f>VLOOKUP(MID(B115,1,5)*1,'InstTyp-2'!E:BQ,19,FALSE)</f>
        <v>0</v>
      </c>
      <c r="ED115">
        <f>VLOOKUP(MID(B115,1,5)*1,'InstTyp-2'!E:BQ,20,FALSE)</f>
        <v>0</v>
      </c>
      <c r="EE115" s="195">
        <f>VLOOKUP(MID(B115,1,5)*1,'Forplejning 2008'!A:C,3,FALSE)</f>
        <v>61240.160000000003</v>
      </c>
      <c r="EF115" t="str">
        <f t="shared" si="4"/>
        <v>35506</v>
      </c>
      <c r="EG115" t="str">
        <f t="shared" si="5"/>
        <v>u</v>
      </c>
      <c r="EH115">
        <f t="shared" si="6"/>
        <v>0</v>
      </c>
      <c r="EI115">
        <f t="shared" si="7"/>
        <v>0</v>
      </c>
      <c r="EJ115" t="e">
        <f>VLOOKUP(B115,Rekruttering!A:F,2,FALSE)</f>
        <v>#N/A</v>
      </c>
      <c r="EK115" t="e">
        <f>VLOOKUP(B115,Rekruttering!A:F,3,FALSE)</f>
        <v>#N/A</v>
      </c>
      <c r="EL115" t="e">
        <f>VLOOKUP(B115,Rekruttering!A:F,4,FALSE)</f>
        <v>#N/A</v>
      </c>
      <c r="EM115" t="e">
        <f>VLOOKUP(B115,Rekruttering!A:F,5,FALSE)</f>
        <v>#N/A</v>
      </c>
      <c r="EN115" t="e">
        <f>VLOOKUP(B115,Rekruttering!A:F,6,FALSE)</f>
        <v>#N/A</v>
      </c>
    </row>
    <row r="116" spans="1:144">
      <c r="A116" s="14" t="str">
        <f>Nør!S1</f>
        <v>x</v>
      </c>
      <c r="B116" s="21" t="str">
        <f>Nør!S2</f>
        <v>35508_u</v>
      </c>
      <c r="C116" t="str">
        <f>Nør!S3</f>
        <v>Udflytterbørnehaven Skjold</v>
      </c>
      <c r="D116" t="str">
        <f>Nør!S4</f>
        <v>Nørrebro</v>
      </c>
      <c r="E116" t="str">
        <f>Nør!S5</f>
        <v>Rosenlundvej 25A</v>
      </c>
      <c r="F116">
        <f>Nør!S6</f>
        <v>3540</v>
      </c>
      <c r="G116" t="str">
        <f>Nør!S7</f>
        <v>Lynge</v>
      </c>
      <c r="H116" t="str">
        <f>Nør!S8</f>
        <v>48 18 75 63</v>
      </c>
      <c r="I116" t="str">
        <f>Nør!S9</f>
        <v>35508@buf.kk.dk</v>
      </c>
      <c r="J116" t="str">
        <f>Nør!S10</f>
        <v>Morten Nellemose</v>
      </c>
      <c r="K116">
        <f>Nør!S11</f>
        <v>38606975</v>
      </c>
      <c r="L116">
        <f>Nør!S12</f>
        <v>0</v>
      </c>
      <c r="M116" t="str">
        <f>Nør!S13</f>
        <v>35508@buf.kk.dk</v>
      </c>
      <c r="N116" t="str">
        <f>Nør!S14</f>
        <v>Børnehave</v>
      </c>
      <c r="O116">
        <f>Nør!S15</f>
        <v>0</v>
      </c>
      <c r="P116">
        <f>Nør!S16</f>
        <v>0</v>
      </c>
      <c r="Q116">
        <f>Nør!S17</f>
        <v>42</v>
      </c>
      <c r="R116">
        <f>Nør!S18</f>
        <v>0</v>
      </c>
      <c r="S116">
        <f>Nør!S19</f>
        <v>0</v>
      </c>
      <c r="T116">
        <f>Nør!S20</f>
        <v>0</v>
      </c>
      <c r="U116">
        <f>Nør!S21</f>
        <v>0</v>
      </c>
      <c r="V116" t="str">
        <f>Nør!S22</f>
        <v>Nej</v>
      </c>
      <c r="W116">
        <f>Nør!S23</f>
        <v>0</v>
      </c>
      <c r="X116">
        <f>Nør!S24</f>
        <v>0</v>
      </c>
      <c r="Y116">
        <f>Nør!S25</f>
        <v>0</v>
      </c>
      <c r="Z116">
        <f>Nør!S26</f>
        <v>0</v>
      </c>
      <c r="AA116">
        <f>Nør!S27</f>
        <v>0</v>
      </c>
      <c r="AB116">
        <f>Nør!S28</f>
        <v>0</v>
      </c>
      <c r="AC116">
        <f>Nør!S29</f>
        <v>0</v>
      </c>
      <c r="AD116">
        <f>Nør!S30</f>
        <v>0</v>
      </c>
      <c r="AE116">
        <f>Nør!S31</f>
        <v>5</v>
      </c>
      <c r="AF116">
        <f>Nør!S32</f>
        <v>5</v>
      </c>
      <c r="AG116">
        <f>Nør!S33</f>
        <v>5</v>
      </c>
      <c r="AH116">
        <f>Nør!S34</f>
        <v>0</v>
      </c>
      <c r="AI116">
        <f>Nør!S35</f>
        <v>0</v>
      </c>
      <c r="AJ116">
        <f>Nør!S36</f>
        <v>137000</v>
      </c>
      <c r="AK116">
        <f>Nør!S37</f>
        <v>0</v>
      </c>
      <c r="AL116" t="str">
        <f>Nør!S38</f>
        <v>Ja</v>
      </c>
      <c r="AM116">
        <f>Nør!S39</f>
        <v>0</v>
      </c>
      <c r="AN116" t="str">
        <f>Nør!S40</f>
        <v>Karin Madsen</v>
      </c>
      <c r="AO116">
        <f>Nør!S41</f>
        <v>2007</v>
      </c>
      <c r="AP116">
        <f>Nør!S42</f>
        <v>28</v>
      </c>
      <c r="AQ116">
        <f>Nør!S43</f>
        <v>0</v>
      </c>
      <c r="AR116" t="str">
        <f>Nør!S44</f>
        <v>køkkenassistent</v>
      </c>
      <c r="AS116" t="str">
        <f>Nør!S45</f>
        <v>25 års fra køkkener</v>
      </c>
      <c r="AT116">
        <f>Nør!S46</f>
        <v>0</v>
      </c>
      <c r="AU116">
        <f>Nør!S47</f>
        <v>0</v>
      </c>
      <c r="AV116">
        <f>Nør!S48</f>
        <v>0</v>
      </c>
      <c r="AW116">
        <f>Nør!S49</f>
        <v>0</v>
      </c>
      <c r="AX116">
        <f>Nør!S50</f>
        <v>0</v>
      </c>
      <c r="AY116">
        <f>Nør!S51</f>
        <v>0</v>
      </c>
      <c r="AZ116">
        <f>Nør!S52</f>
        <v>0</v>
      </c>
      <c r="BA116">
        <f>Nør!S53</f>
        <v>0</v>
      </c>
      <c r="BB116">
        <f>Nør!S54</f>
        <v>0</v>
      </c>
      <c r="BC116">
        <f>Nør!S55</f>
        <v>80</v>
      </c>
      <c r="BD116">
        <f>Nør!S56</f>
        <v>0</v>
      </c>
      <c r="BE116">
        <f>Nør!S57</f>
        <v>1</v>
      </c>
      <c r="BF116" t="str">
        <f>Nør!S58</f>
        <v>Nej</v>
      </c>
      <c r="BG116" t="str">
        <f>Nør!S59</f>
        <v>Ja</v>
      </c>
      <c r="BH116" t="str">
        <f>Nør!S60</f>
        <v>Ja</v>
      </c>
      <c r="BI116" t="str">
        <f>Nør!S61</f>
        <v>Ja</v>
      </c>
      <c r="BJ116">
        <f>Nør!S62</f>
        <v>0</v>
      </c>
      <c r="BK116" t="str">
        <f>Nør!S63</f>
        <v>Ja</v>
      </c>
      <c r="BL116">
        <f>Nør!S64</f>
        <v>0</v>
      </c>
      <c r="BM116" t="str">
        <f>Nør!S65</f>
        <v>Ja</v>
      </c>
      <c r="BN116">
        <f>Nør!S66</f>
        <v>0</v>
      </c>
      <c r="BO116" t="str">
        <f>Nør!S67</f>
        <v>Ja</v>
      </c>
      <c r="BP116">
        <f>Nør!S68</f>
        <v>0</v>
      </c>
      <c r="BQ116">
        <f>Nør!S69</f>
        <v>0</v>
      </c>
      <c r="BR116" t="str">
        <f>Nør!S70</f>
        <v>produktionskøkken</v>
      </c>
      <c r="BS116" t="str">
        <f>Nør!S71</f>
        <v>Ja</v>
      </c>
      <c r="BT116">
        <f>Nør!S72</f>
        <v>0</v>
      </c>
      <c r="BU116">
        <f>Nør!S73</f>
        <v>0</v>
      </c>
      <c r="BV116">
        <f>Nør!S74</f>
        <v>0</v>
      </c>
      <c r="BW116" t="str">
        <f>Nør!S75</f>
        <v>ønske om en hurtigere opvaskemaskine og en spulearm</v>
      </c>
      <c r="BX116">
        <f>Nør!S76</f>
        <v>0</v>
      </c>
      <c r="BY116">
        <f>Nør!S77</f>
        <v>0</v>
      </c>
      <c r="BZ116">
        <f>Nør!S78</f>
        <v>0</v>
      </c>
      <c r="CA116">
        <f>Nør!S79</f>
        <v>0</v>
      </c>
      <c r="CB116">
        <f>Nør!S80</f>
        <v>0</v>
      </c>
      <c r="CC116">
        <f>Nør!S81</f>
        <v>0</v>
      </c>
      <c r="CD116">
        <f>Nør!S82</f>
        <v>0</v>
      </c>
      <c r="CE116">
        <f>Nør!S83</f>
        <v>0</v>
      </c>
      <c r="CF116">
        <f>Nør!S84</f>
        <v>0</v>
      </c>
      <c r="CG116" t="str">
        <f>Nør!S85</f>
        <v>Mariah</v>
      </c>
      <c r="CH116" s="18">
        <f>Nør!S86</f>
        <v>39923</v>
      </c>
      <c r="CI116">
        <f>Nør!S87</f>
        <v>0</v>
      </c>
      <c r="CJ116">
        <f>Nør!S88</f>
        <v>0</v>
      </c>
      <c r="CK116">
        <f>Nør!S89</f>
        <v>1</v>
      </c>
      <c r="CL116">
        <f>Nør!S90</f>
        <v>4</v>
      </c>
      <c r="CM116">
        <f>Nør!S91</f>
        <v>0</v>
      </c>
      <c r="CN116">
        <f>Nør!S92</f>
        <v>1</v>
      </c>
      <c r="CO116">
        <f>Nør!S93</f>
        <v>0</v>
      </c>
      <c r="CP116">
        <f>Nør!S94</f>
        <v>1</v>
      </c>
      <c r="CQ116">
        <f>Nør!S95</f>
        <v>10</v>
      </c>
      <c r="CR116">
        <f>Nør!S96</f>
        <v>1</v>
      </c>
      <c r="CS116">
        <f>Nør!S97</f>
        <v>0</v>
      </c>
      <c r="CT116">
        <f>Nør!S98</f>
        <v>1</v>
      </c>
      <c r="CU116">
        <f>Nør!S99</f>
        <v>1</v>
      </c>
      <c r="CV116">
        <f>Nør!S100</f>
        <v>0</v>
      </c>
      <c r="CW116">
        <f>Nør!S101</f>
        <v>0</v>
      </c>
      <c r="CX116">
        <f>Nør!S102</f>
        <v>1</v>
      </c>
      <c r="CY116">
        <f>Nør!S103</f>
        <v>1</v>
      </c>
      <c r="CZ116">
        <f>Nør!S104</f>
        <v>0</v>
      </c>
      <c r="DA116">
        <f>Nør!S105</f>
        <v>0</v>
      </c>
      <c r="DB116">
        <f>Nør!S106</f>
        <v>1</v>
      </c>
      <c r="DC116">
        <f>Nør!S107</f>
        <v>25</v>
      </c>
      <c r="DD116" t="str">
        <f>Nør!S108</f>
        <v>Miele</v>
      </c>
      <c r="DE116">
        <f>Nør!S109</f>
        <v>2</v>
      </c>
      <c r="DF116" t="str">
        <f>Nør!S110</f>
        <v>Ja</v>
      </c>
      <c r="DG116">
        <f>Nør!S111</f>
        <v>10</v>
      </c>
      <c r="DH116" t="str">
        <f>Nør!S112</f>
        <v>Nej</v>
      </c>
      <c r="DI116" t="str">
        <f>Nør!S113</f>
        <v>Ja</v>
      </c>
      <c r="DJ116" t="str">
        <f>Nør!S114</f>
        <v>Nej</v>
      </c>
      <c r="DK116">
        <f>Nør!S115</f>
        <v>3</v>
      </c>
      <c r="DL116" t="str">
        <f>Nør!S116</f>
        <v>Begrænset</v>
      </c>
      <c r="DM116" t="str">
        <f>Nør!S117</f>
        <v>Begrænset depot, kræver mindre.</v>
      </c>
      <c r="DN116">
        <f>Nør!S118</f>
        <v>0</v>
      </c>
      <c r="DO116" s="14" t="str">
        <f>VLOOKUP(MID(B116,1,5)*1,InstTyp!A:B,2,FALSE)</f>
        <v>Børnehaver</v>
      </c>
      <c r="DP116" s="14" t="str">
        <f>VLOOKUP(MID(B116,1,5)*1,InstTyp!A:C,3,FALSE)</f>
        <v>Nørrebro</v>
      </c>
      <c r="DQ116">
        <f>VLOOKUP(MID(B116,1,5)*1,'InstTyp-2'!E:BQ,7,FALSE)</f>
        <v>0</v>
      </c>
      <c r="DR116">
        <f>VLOOKUP(MID(B116,1,5)*1,'InstTyp-2'!E:BQ,8,FALSE)</f>
        <v>0</v>
      </c>
      <c r="DS116">
        <f>VLOOKUP(MID(B116,1,5)*1,'InstTyp-2'!E:BQ,9,FALSE)</f>
        <v>42</v>
      </c>
      <c r="DT116">
        <f>VLOOKUP(MID(B116,1,5)*1,'InstTyp-2'!E:BQ,10,FALSE)</f>
        <v>0</v>
      </c>
      <c r="DU116">
        <f>VLOOKUP(MID(B116,1,5)*1,'InstTyp-2'!E:BQ,11,FALSE)</f>
        <v>0</v>
      </c>
      <c r="DV116">
        <f>VLOOKUP(MID(B116,1,5)*1,'InstTyp-2'!E:BQ,12,FALSE)</f>
        <v>0</v>
      </c>
      <c r="DW116">
        <f>VLOOKUP(MID(B116,1,5)*1,'InstTyp-2'!E:BQ,13,FALSE)</f>
        <v>0</v>
      </c>
      <c r="DX116">
        <f>VLOOKUP(MID(B116,1,5)*1,'InstTyp-2'!E:BQ,14,FALSE)</f>
        <v>0</v>
      </c>
      <c r="DY116">
        <f>VLOOKUP(MID(B116,1,5)*1,'InstTyp-2'!E:BQ,15,FALSE)</f>
        <v>0</v>
      </c>
      <c r="DZ116">
        <f>VLOOKUP(MID(B116,1,5)*1,'InstTyp-2'!E:BQ,16,FALSE)</f>
        <v>0</v>
      </c>
      <c r="EA116">
        <f>VLOOKUP(MID(B116,1,5)*1,'InstTyp-2'!E:BQ,17,FALSE)</f>
        <v>0</v>
      </c>
      <c r="EB116">
        <f>VLOOKUP(MID(B116,1,5)*1,'InstTyp-2'!E:BQ,18,FALSE)</f>
        <v>0</v>
      </c>
      <c r="EC116">
        <f>VLOOKUP(MID(B116,1,5)*1,'InstTyp-2'!E:BQ,19,FALSE)</f>
        <v>0</v>
      </c>
      <c r="ED116">
        <f>VLOOKUP(MID(B116,1,5)*1,'InstTyp-2'!E:BQ,20,FALSE)</f>
        <v>0</v>
      </c>
      <c r="EE116" s="195">
        <f>VLOOKUP(MID(B116,1,5)*1,'Forplejning 2008'!A:C,3,FALSE)</f>
        <v>13120.68</v>
      </c>
      <c r="EF116" t="str">
        <f t="shared" si="4"/>
        <v>35508</v>
      </c>
      <c r="EG116" t="str">
        <f t="shared" si="5"/>
        <v>u</v>
      </c>
      <c r="EH116">
        <f t="shared" si="6"/>
        <v>0</v>
      </c>
      <c r="EI116">
        <f t="shared" si="7"/>
        <v>0</v>
      </c>
      <c r="EJ116" t="e">
        <f>VLOOKUP(B116,Rekruttering!A:F,2,FALSE)</f>
        <v>#N/A</v>
      </c>
      <c r="EK116" t="e">
        <f>VLOOKUP(B116,Rekruttering!A:F,3,FALSE)</f>
        <v>#N/A</v>
      </c>
      <c r="EL116" t="e">
        <f>VLOOKUP(B116,Rekruttering!A:F,4,FALSE)</f>
        <v>#N/A</v>
      </c>
      <c r="EM116" t="e">
        <f>VLOOKUP(B116,Rekruttering!A:F,5,FALSE)</f>
        <v>#N/A</v>
      </c>
      <c r="EN116" t="e">
        <f>VLOOKUP(B116,Rekruttering!A:F,6,FALSE)</f>
        <v>#N/A</v>
      </c>
    </row>
    <row r="117" spans="1:144">
      <c r="A117" s="14" t="str">
        <f>Nør!T1</f>
        <v>x</v>
      </c>
      <c r="B117" s="21" t="str">
        <f>Nør!T2</f>
        <v>35512_u</v>
      </c>
      <c r="C117" t="str">
        <f>Nør!T3</f>
        <v>Hudegården</v>
      </c>
      <c r="D117" t="str">
        <f>Nør!T4</f>
        <v>Nørrebro</v>
      </c>
      <c r="E117" t="str">
        <f>Nør!T5</f>
        <v>Yderholmvej 25</v>
      </c>
      <c r="F117">
        <f>Nør!T6</f>
        <v>2680</v>
      </c>
      <c r="G117" t="str">
        <f>Nør!T7</f>
        <v>Solrød Strand</v>
      </c>
      <c r="H117" t="str">
        <f>Nør!T8</f>
        <v>56 16 93 34</v>
      </c>
      <c r="I117" t="str">
        <f>Nør!T9</f>
        <v>35512@buf.kk.dk</v>
      </c>
      <c r="J117" t="str">
        <f>Nør!T10</f>
        <v>Bjarne Rene Jensen</v>
      </c>
      <c r="K117">
        <f>Nør!T11</f>
        <v>0</v>
      </c>
      <c r="L117">
        <f>Nør!T12</f>
        <v>0</v>
      </c>
      <c r="M117" t="str">
        <f>Nør!T13</f>
        <v>35512@buf.kk.dk</v>
      </c>
      <c r="N117" t="str">
        <f>Nør!T14</f>
        <v>Børnehave</v>
      </c>
      <c r="O117">
        <f>Nør!T15</f>
        <v>0</v>
      </c>
      <c r="P117">
        <f>Nør!T16</f>
        <v>0</v>
      </c>
      <c r="Q117">
        <f>Nør!T17</f>
        <v>34</v>
      </c>
      <c r="R117">
        <f>Nør!T18</f>
        <v>0</v>
      </c>
      <c r="S117">
        <f>Nør!T19</f>
        <v>0</v>
      </c>
      <c r="T117">
        <f>Nør!T20</f>
        <v>0</v>
      </c>
      <c r="U117">
        <f>Nør!T21</f>
        <v>0</v>
      </c>
      <c r="V117" t="str">
        <f>Nør!T22</f>
        <v>Nej</v>
      </c>
      <c r="W117">
        <f>Nør!T23</f>
        <v>0</v>
      </c>
      <c r="X117">
        <f>Nør!T24</f>
        <v>0</v>
      </c>
      <c r="Y117">
        <f>Nør!T25</f>
        <v>0</v>
      </c>
      <c r="Z117">
        <f>Nør!T26</f>
        <v>0</v>
      </c>
      <c r="AA117">
        <f>Nør!T27</f>
        <v>0</v>
      </c>
      <c r="AB117">
        <f>Nør!T28</f>
        <v>0</v>
      </c>
      <c r="AC117">
        <f>Nør!T29</f>
        <v>0</v>
      </c>
      <c r="AD117">
        <f>Nør!T30</f>
        <v>0</v>
      </c>
      <c r="AE117">
        <f>Nør!T31</f>
        <v>0</v>
      </c>
      <c r="AF117">
        <f>Nør!T32</f>
        <v>0</v>
      </c>
      <c r="AG117">
        <f>Nør!T33</f>
        <v>0</v>
      </c>
      <c r="AH117">
        <f>Nør!T34</f>
        <v>0</v>
      </c>
      <c r="AI117">
        <f>Nør!T35</f>
        <v>0</v>
      </c>
      <c r="AJ117">
        <f>Nør!T36</f>
        <v>0</v>
      </c>
      <c r="AK117">
        <f>Nør!T37</f>
        <v>0</v>
      </c>
      <c r="AL117">
        <f>Nør!T38</f>
        <v>0</v>
      </c>
      <c r="AM117">
        <f>Nør!T39</f>
        <v>0</v>
      </c>
      <c r="AN117">
        <f>Nør!T40</f>
        <v>0</v>
      </c>
      <c r="AO117">
        <f>Nør!T41</f>
        <v>0</v>
      </c>
      <c r="AP117">
        <f>Nør!T42</f>
        <v>0</v>
      </c>
      <c r="AQ117">
        <f>Nør!T43</f>
        <v>0</v>
      </c>
      <c r="AR117">
        <f>Nør!T44</f>
        <v>0</v>
      </c>
      <c r="AS117">
        <f>Nør!T45</f>
        <v>0</v>
      </c>
      <c r="AT117">
        <f>Nør!T46</f>
        <v>0</v>
      </c>
      <c r="AU117">
        <f>Nør!T47</f>
        <v>0</v>
      </c>
      <c r="AV117">
        <f>Nør!T48</f>
        <v>0</v>
      </c>
      <c r="AW117">
        <f>Nør!T49</f>
        <v>0</v>
      </c>
      <c r="AX117">
        <f>Nør!T50</f>
        <v>0</v>
      </c>
      <c r="AY117">
        <f>Nør!T51</f>
        <v>0</v>
      </c>
      <c r="AZ117">
        <f>Nør!T52</f>
        <v>0</v>
      </c>
      <c r="BA117">
        <f>Nør!T53</f>
        <v>0</v>
      </c>
      <c r="BB117">
        <f>Nør!T54</f>
        <v>0</v>
      </c>
      <c r="BC117">
        <f>Nør!T55</f>
        <v>90</v>
      </c>
      <c r="BD117">
        <f>Nør!T56</f>
        <v>0</v>
      </c>
      <c r="BE117">
        <f>Nør!T57</f>
        <v>1</v>
      </c>
      <c r="BF117">
        <f>Nør!T58</f>
        <v>0</v>
      </c>
      <c r="BG117">
        <f>Nør!T59</f>
        <v>0</v>
      </c>
      <c r="BH117">
        <f>Nør!T60</f>
        <v>0</v>
      </c>
      <c r="BI117">
        <f>Nør!T61</f>
        <v>0</v>
      </c>
      <c r="BJ117">
        <f>Nør!T62</f>
        <v>0</v>
      </c>
      <c r="BK117">
        <f>Nør!T63</f>
        <v>0</v>
      </c>
      <c r="BL117">
        <f>Nør!T64</f>
        <v>0</v>
      </c>
      <c r="BM117">
        <f>Nør!T65</f>
        <v>0</v>
      </c>
      <c r="BN117">
        <f>Nør!T66</f>
        <v>0</v>
      </c>
      <c r="BO117">
        <f>Nør!T67</f>
        <v>0</v>
      </c>
      <c r="BP117">
        <f>Nør!T68</f>
        <v>0</v>
      </c>
      <c r="BQ117">
        <f>Nør!T69</f>
        <v>0</v>
      </c>
      <c r="BR117" t="str">
        <f>Nør!T70</f>
        <v>Modtagerkøkken</v>
      </c>
      <c r="BS117">
        <f>Nør!T71</f>
        <v>0</v>
      </c>
      <c r="BT117">
        <f>Nør!T72</f>
        <v>0</v>
      </c>
      <c r="BU117">
        <f>Nør!T73</f>
        <v>0</v>
      </c>
      <c r="BV117">
        <f>Nør!T74</f>
        <v>0</v>
      </c>
      <c r="BW117">
        <f>Nør!T75</f>
        <v>0</v>
      </c>
      <c r="BX117">
        <f>Nør!T76</f>
        <v>0</v>
      </c>
      <c r="BY117">
        <f>Nør!T77</f>
        <v>0</v>
      </c>
      <c r="BZ117">
        <f>Nør!T78</f>
        <v>0</v>
      </c>
      <c r="CA117">
        <f>Nør!T79</f>
        <v>0</v>
      </c>
      <c r="CB117">
        <f>Nør!T80</f>
        <v>0</v>
      </c>
      <c r="CC117">
        <f>Nør!T81</f>
        <v>0</v>
      </c>
      <c r="CD117">
        <f>Nør!T82</f>
        <v>0</v>
      </c>
      <c r="CE117">
        <f>Nør!T83</f>
        <v>0</v>
      </c>
      <c r="CF117">
        <f>Nør!T84</f>
        <v>0</v>
      </c>
      <c r="CG117" t="str">
        <f>Nør!T85</f>
        <v>Lone Voss</v>
      </c>
      <c r="CH117" s="18">
        <f>Nør!T86</f>
        <v>0</v>
      </c>
      <c r="CI117">
        <f>Nør!T87</f>
        <v>0</v>
      </c>
      <c r="CJ117">
        <f>Nør!T88</f>
        <v>1</v>
      </c>
      <c r="CK117">
        <f>Nør!T89</f>
        <v>0</v>
      </c>
      <c r="CL117">
        <f>Nør!T90</f>
        <v>4</v>
      </c>
      <c r="CM117">
        <f>Nør!T91</f>
        <v>1</v>
      </c>
      <c r="CN117">
        <f>Nør!T92</f>
        <v>0</v>
      </c>
      <c r="CO117">
        <f>Nør!T93</f>
        <v>0</v>
      </c>
      <c r="CP117">
        <f>Nør!T94</f>
        <v>0</v>
      </c>
      <c r="CQ117">
        <f>Nør!T95</f>
        <v>0</v>
      </c>
      <c r="CR117">
        <f>Nør!T96</f>
        <v>1</v>
      </c>
      <c r="CS117">
        <f>Nør!T97</f>
        <v>0</v>
      </c>
      <c r="CT117">
        <f>Nør!T98</f>
        <v>0</v>
      </c>
      <c r="CU117">
        <f>Nør!T99</f>
        <v>0</v>
      </c>
      <c r="CV117">
        <f>Nør!T100</f>
        <v>0</v>
      </c>
      <c r="CW117">
        <f>Nør!T101</f>
        <v>0</v>
      </c>
      <c r="CX117">
        <f>Nør!T102</f>
        <v>1</v>
      </c>
      <c r="CY117">
        <f>Nør!T103</f>
        <v>0</v>
      </c>
      <c r="CZ117">
        <f>Nør!T104</f>
        <v>0</v>
      </c>
      <c r="DA117">
        <f>Nør!T105</f>
        <v>0</v>
      </c>
      <c r="DB117">
        <f>Nør!T106</f>
        <v>1</v>
      </c>
      <c r="DC117">
        <f>Nør!T107</f>
        <v>0</v>
      </c>
      <c r="DD117" t="str">
        <f>Nør!T108</f>
        <v>Miele</v>
      </c>
      <c r="DE117">
        <f>Nør!T109</f>
        <v>2</v>
      </c>
      <c r="DF117">
        <f>Nør!T110</f>
        <v>0</v>
      </c>
      <c r="DG117">
        <f>Nør!T111</f>
        <v>0</v>
      </c>
      <c r="DH117">
        <f>Nør!T112</f>
        <v>0</v>
      </c>
      <c r="DI117">
        <f>Nør!T113</f>
        <v>0</v>
      </c>
      <c r="DJ117">
        <f>Nør!T114</f>
        <v>0</v>
      </c>
      <c r="DK117">
        <f>Nør!T115</f>
        <v>1</v>
      </c>
      <c r="DL117">
        <f>Nør!T116</f>
        <v>0</v>
      </c>
      <c r="DM117">
        <f>Nør!T117</f>
        <v>0</v>
      </c>
      <c r="DN117">
        <f>Nør!T118</f>
        <v>0</v>
      </c>
      <c r="DO117" s="14" t="str">
        <f>VLOOKUP(MID(B117,1,5)*1,InstTyp!A:B,2,FALSE)</f>
        <v>Børnehaver</v>
      </c>
      <c r="DP117" s="14" t="str">
        <f>VLOOKUP(MID(B117,1,5)*1,InstTyp!A:C,3,FALSE)</f>
        <v>Nørrebro</v>
      </c>
      <c r="DQ117">
        <f>VLOOKUP(MID(B117,1,5)*1,'InstTyp-2'!E:BQ,7,FALSE)</f>
        <v>0</v>
      </c>
      <c r="DR117">
        <f>VLOOKUP(MID(B117,1,5)*1,'InstTyp-2'!E:BQ,8,FALSE)</f>
        <v>0</v>
      </c>
      <c r="DS117">
        <f>VLOOKUP(MID(B117,1,5)*1,'InstTyp-2'!E:BQ,9,FALSE)</f>
        <v>34</v>
      </c>
      <c r="DT117">
        <f>VLOOKUP(MID(B117,1,5)*1,'InstTyp-2'!E:BQ,10,FALSE)</f>
        <v>0</v>
      </c>
      <c r="DU117">
        <f>VLOOKUP(MID(B117,1,5)*1,'InstTyp-2'!E:BQ,11,FALSE)</f>
        <v>0</v>
      </c>
      <c r="DV117">
        <f>VLOOKUP(MID(B117,1,5)*1,'InstTyp-2'!E:BQ,12,FALSE)</f>
        <v>0</v>
      </c>
      <c r="DW117">
        <f>VLOOKUP(MID(B117,1,5)*1,'InstTyp-2'!E:BQ,13,FALSE)</f>
        <v>0</v>
      </c>
      <c r="DX117">
        <f>VLOOKUP(MID(B117,1,5)*1,'InstTyp-2'!E:BQ,14,FALSE)</f>
        <v>0</v>
      </c>
      <c r="DY117">
        <f>VLOOKUP(MID(B117,1,5)*1,'InstTyp-2'!E:BQ,15,FALSE)</f>
        <v>0</v>
      </c>
      <c r="DZ117">
        <f>VLOOKUP(MID(B117,1,5)*1,'InstTyp-2'!E:BQ,16,FALSE)</f>
        <v>0</v>
      </c>
      <c r="EA117">
        <f>VLOOKUP(MID(B117,1,5)*1,'InstTyp-2'!E:BQ,17,FALSE)</f>
        <v>0</v>
      </c>
      <c r="EB117">
        <f>VLOOKUP(MID(B117,1,5)*1,'InstTyp-2'!E:BQ,18,FALSE)</f>
        <v>0</v>
      </c>
      <c r="EC117">
        <f>VLOOKUP(MID(B117,1,5)*1,'InstTyp-2'!E:BQ,19,FALSE)</f>
        <v>0</v>
      </c>
      <c r="ED117">
        <f>VLOOKUP(MID(B117,1,5)*1,'InstTyp-2'!E:BQ,20,FALSE)</f>
        <v>0</v>
      </c>
      <c r="EE117" s="195">
        <f>VLOOKUP(MID(B117,1,5)*1,'Forplejning 2008'!A:C,3,FALSE)</f>
        <v>33380.339999999997</v>
      </c>
      <c r="EF117" t="str">
        <f t="shared" si="4"/>
        <v>35512</v>
      </c>
      <c r="EG117" t="str">
        <f t="shared" si="5"/>
        <v>u</v>
      </c>
      <c r="EH117">
        <f t="shared" si="6"/>
        <v>0</v>
      </c>
      <c r="EI117">
        <f t="shared" si="7"/>
        <v>0</v>
      </c>
      <c r="EJ117" t="e">
        <f>VLOOKUP(B117,Rekruttering!A:F,2,FALSE)</f>
        <v>#N/A</v>
      </c>
      <c r="EK117" t="e">
        <f>VLOOKUP(B117,Rekruttering!A:F,3,FALSE)</f>
        <v>#N/A</v>
      </c>
      <c r="EL117" t="e">
        <f>VLOOKUP(B117,Rekruttering!A:F,4,FALSE)</f>
        <v>#N/A</v>
      </c>
      <c r="EM117" t="e">
        <f>VLOOKUP(B117,Rekruttering!A:F,5,FALSE)</f>
        <v>#N/A</v>
      </c>
      <c r="EN117" t="e">
        <f>VLOOKUP(B117,Rekruttering!A:F,6,FALSE)</f>
        <v>#N/A</v>
      </c>
    </row>
    <row r="118" spans="1:144">
      <c r="A118" s="14" t="str">
        <f>Nør!AE1</f>
        <v>x</v>
      </c>
      <c r="B118" s="21">
        <f>Nør!AE2</f>
        <v>35597</v>
      </c>
      <c r="C118" t="str">
        <f>Nør!AE3</f>
        <v>Sct. Stefans Fritidscenter</v>
      </c>
      <c r="D118" t="str">
        <f>Nør!AE4</f>
        <v>Nørrebro</v>
      </c>
      <c r="E118" t="str">
        <f>Nør!AE5</f>
        <v>Skodsborggade 6</v>
      </c>
      <c r="F118">
        <f>Nør!AE6</f>
        <v>2200</v>
      </c>
      <c r="G118" t="str">
        <f>Nør!AE7</f>
        <v>København N</v>
      </c>
      <c r="H118" t="str">
        <f>Nør!AE8</f>
        <v>35 85 20 92</v>
      </c>
      <c r="I118" t="str">
        <f>Nør!AE9</f>
        <v>35597@buf.kk.dk</v>
      </c>
      <c r="J118" t="str">
        <f>Nør!AE10</f>
        <v>ANNI STRØMSHOLT</v>
      </c>
      <c r="K118">
        <f>Nør!AE11</f>
        <v>57526366</v>
      </c>
      <c r="L118">
        <f>Nør!AE12</f>
        <v>0</v>
      </c>
      <c r="M118" t="str">
        <f>Nør!AE13</f>
        <v>35597@buf.kk.dk</v>
      </c>
      <c r="N118" t="str">
        <f>Nør!AE14</f>
        <v>Børnehave</v>
      </c>
      <c r="O118">
        <f>Nør!AE15</f>
        <v>0</v>
      </c>
      <c r="P118">
        <f>Nør!AE16</f>
        <v>0</v>
      </c>
      <c r="Q118">
        <f>Nør!AE17</f>
        <v>22</v>
      </c>
      <c r="R118">
        <f>Nør!AE18</f>
        <v>160</v>
      </c>
      <c r="S118">
        <f>Nør!AE19</f>
        <v>48</v>
      </c>
      <c r="T118">
        <f>Nør!AE20</f>
        <v>32</v>
      </c>
      <c r="U118">
        <f>Nør!AE21</f>
        <v>30</v>
      </c>
      <c r="V118" t="str">
        <f>Nør!AE22</f>
        <v>Ja</v>
      </c>
      <c r="W118">
        <f>Nør!AE23</f>
        <v>2</v>
      </c>
      <c r="X118">
        <f>Nør!AE24</f>
        <v>1</v>
      </c>
      <c r="Y118">
        <f>Nør!AE25</f>
        <v>0</v>
      </c>
      <c r="Z118">
        <f>Nør!AE26</f>
        <v>0</v>
      </c>
      <c r="AA118">
        <f>Nør!AE27</f>
        <v>0</v>
      </c>
      <c r="AB118">
        <f>Nør!AE28</f>
        <v>0</v>
      </c>
      <c r="AC118">
        <f>Nør!AE29</f>
        <v>0</v>
      </c>
      <c r="AD118">
        <f>Nør!AE30</f>
        <v>5</v>
      </c>
      <c r="AE118">
        <f>Nør!AE31</f>
        <v>0</v>
      </c>
      <c r="AF118">
        <f>Nør!AE32</f>
        <v>2</v>
      </c>
      <c r="AG118">
        <f>Nør!AE33</f>
        <v>5</v>
      </c>
      <c r="AH118">
        <f>Nør!AE34</f>
        <v>0</v>
      </c>
      <c r="AI118">
        <f>Nør!AE35</f>
        <v>0</v>
      </c>
      <c r="AJ118">
        <f>Nør!AE36</f>
        <v>20000</v>
      </c>
      <c r="AK118">
        <f>Nør!AE37</f>
        <v>0</v>
      </c>
      <c r="AL118" t="str">
        <f>Nør!AE38</f>
        <v>Ja</v>
      </c>
      <c r="AM118">
        <f>Nør!AE39</f>
        <v>0</v>
      </c>
      <c r="AN118" t="str">
        <f>Nør!AE40</f>
        <v>Sara Eleish</v>
      </c>
      <c r="AO118">
        <f>Nør!AE41</f>
        <v>2002</v>
      </c>
      <c r="AP118">
        <f>Nør!AE42</f>
        <v>13</v>
      </c>
      <c r="AQ118">
        <f>Nør!AE43</f>
        <v>0</v>
      </c>
      <c r="AR118" t="str">
        <f>Nør!AE44</f>
        <v>ufaglært</v>
      </c>
      <c r="AS118">
        <f>Nør!AE45</f>
        <v>0</v>
      </c>
      <c r="AT118" t="str">
        <f>Nør!AE46</f>
        <v>økokursus fra ØOF</v>
      </c>
      <c r="AU118">
        <f>Nør!AE47</f>
        <v>0</v>
      </c>
      <c r="AV118">
        <f>Nør!AE48</f>
        <v>0</v>
      </c>
      <c r="AW118">
        <f>Nør!AE49</f>
        <v>0</v>
      </c>
      <c r="AX118">
        <f>Nør!AE50</f>
        <v>0</v>
      </c>
      <c r="AY118">
        <f>Nør!AE51</f>
        <v>0</v>
      </c>
      <c r="AZ118">
        <f>Nør!AE52</f>
        <v>0</v>
      </c>
      <c r="BA118">
        <f>Nør!AE53</f>
        <v>0</v>
      </c>
      <c r="BB118">
        <f>Nør!AE54</f>
        <v>0</v>
      </c>
      <c r="BC118">
        <f>Nør!AE55</f>
        <v>80</v>
      </c>
      <c r="BD118">
        <f>Nør!AE56</f>
        <v>0</v>
      </c>
      <c r="BE118">
        <f>Nør!AE57</f>
        <v>2</v>
      </c>
      <c r="BF118" t="str">
        <f>Nør!AE58</f>
        <v>Nej</v>
      </c>
      <c r="BG118" t="str">
        <f>Nør!AE59</f>
        <v>Ja</v>
      </c>
      <c r="BH118" t="str">
        <f>Nør!AE60</f>
        <v>Ja</v>
      </c>
      <c r="BI118" t="str">
        <f>Nør!AE61</f>
        <v>Ja</v>
      </c>
      <c r="BJ118">
        <f>Nør!AE62</f>
        <v>0</v>
      </c>
      <c r="BK118">
        <f>Nør!AE63</f>
        <v>0</v>
      </c>
      <c r="BL118" t="str">
        <f>Nør!AE64</f>
        <v>ved ikke</v>
      </c>
      <c r="BM118" t="str">
        <f>Nør!AE65</f>
        <v>Ja</v>
      </c>
      <c r="BN118">
        <f>Nør!AE66</f>
        <v>0</v>
      </c>
      <c r="BO118" t="str">
        <f>Nør!AE67</f>
        <v>Nej</v>
      </c>
      <c r="BP118" t="str">
        <f>Nør!AE68</f>
        <v>vil gerne kontaktes</v>
      </c>
      <c r="BQ118">
        <f>Nør!AE69</f>
        <v>0</v>
      </c>
      <c r="BR118" t="str">
        <f>Nør!AE70</f>
        <v>Køkken begrænset tilvirk</v>
      </c>
      <c r="BS118">
        <f>Nør!AE71</f>
        <v>0</v>
      </c>
      <c r="BT118">
        <f>Nør!AE72</f>
        <v>0</v>
      </c>
      <c r="BU118">
        <f>Nør!AE73</f>
        <v>0</v>
      </c>
      <c r="BV118">
        <f>Nør!AE74</f>
        <v>0</v>
      </c>
      <c r="BW118">
        <f>Nør!AE75</f>
        <v>0</v>
      </c>
      <c r="BX118">
        <f>Nør!AE76</f>
        <v>0</v>
      </c>
      <c r="BY118">
        <f>Nør!AE77</f>
        <v>0</v>
      </c>
      <c r="BZ118">
        <f>Nør!AE78</f>
        <v>0</v>
      </c>
      <c r="CA118">
        <f>Nør!AE79</f>
        <v>0</v>
      </c>
      <c r="CB118">
        <f>Nør!AE80</f>
        <v>0</v>
      </c>
      <c r="CC118">
        <f>Nør!AE81</f>
        <v>0</v>
      </c>
      <c r="CD118" t="str">
        <f>Nør!AE82</f>
        <v>Ingen</v>
      </c>
      <c r="CE118" t="str">
        <f>Nør!AE83</f>
        <v>køkkenet i børnehave er nyt men lille. Kan bruges til mellemmåltider og anretning</v>
      </c>
      <c r="CF118">
        <f>Nør!AE84</f>
        <v>0</v>
      </c>
      <c r="CG118" t="str">
        <f>Nør!AE85</f>
        <v>Cathrine Jerrik / sine</v>
      </c>
      <c r="CH118" s="18">
        <f>Nør!AE86</f>
        <v>39925</v>
      </c>
      <c r="CI118">
        <f>Nør!AE87</f>
        <v>0</v>
      </c>
      <c r="CJ118">
        <f>Nør!AE88</f>
        <v>1</v>
      </c>
      <c r="CK118">
        <f>Nør!AE89</f>
        <v>0</v>
      </c>
      <c r="CL118">
        <f>Nør!AE90</f>
        <v>4</v>
      </c>
      <c r="CM118">
        <f>Nør!AE91</f>
        <v>0</v>
      </c>
      <c r="CN118">
        <f>Nør!AE92</f>
        <v>1</v>
      </c>
      <c r="CO118">
        <f>Nør!AE93</f>
        <v>0</v>
      </c>
      <c r="CP118">
        <f>Nør!AE94</f>
        <v>0</v>
      </c>
      <c r="CQ118">
        <f>Nør!AE95</f>
        <v>0</v>
      </c>
      <c r="CR118">
        <f>Nør!AE96</f>
        <v>0</v>
      </c>
      <c r="CS118">
        <f>Nør!AE97</f>
        <v>1</v>
      </c>
      <c r="CT118">
        <f>Nør!AE98</f>
        <v>0</v>
      </c>
      <c r="CU118">
        <f>Nør!AE99</f>
        <v>0</v>
      </c>
      <c r="CV118">
        <f>Nør!AE100</f>
        <v>0</v>
      </c>
      <c r="CW118">
        <f>Nør!AE101</f>
        <v>0</v>
      </c>
      <c r="CX118">
        <f>Nør!AE102</f>
        <v>1</v>
      </c>
      <c r="CY118">
        <f>Nør!AE103</f>
        <v>0</v>
      </c>
      <c r="CZ118">
        <f>Nør!AE104</f>
        <v>0</v>
      </c>
      <c r="DA118">
        <f>Nør!AE105</f>
        <v>0</v>
      </c>
      <c r="DB118">
        <f>Nør!AE106</f>
        <v>1</v>
      </c>
      <c r="DC118">
        <f>Nør!AE107</f>
        <v>20</v>
      </c>
      <c r="DD118" t="str">
        <f>Nør!AE108</f>
        <v>Miele</v>
      </c>
      <c r="DE118">
        <f>Nør!AE109</f>
        <v>2</v>
      </c>
      <c r="DF118" t="str">
        <f>Nør!AE110</f>
        <v>Nej</v>
      </c>
      <c r="DG118">
        <f>Nør!AE111</f>
        <v>0</v>
      </c>
      <c r="DH118" t="str">
        <f>Nør!AE112</f>
        <v>Ja</v>
      </c>
      <c r="DI118" t="str">
        <f>Nør!AE113</f>
        <v>Ja</v>
      </c>
      <c r="DJ118" t="str">
        <f>Nør!AE114</f>
        <v>Nej</v>
      </c>
      <c r="DK118">
        <f>Nør!AE115</f>
        <v>1</v>
      </c>
      <c r="DL118" t="str">
        <f>Nør!AE116</f>
        <v>Begrænset</v>
      </c>
      <c r="DM118">
        <f>Nør!AE117</f>
        <v>0</v>
      </c>
      <c r="DN118">
        <f>Nør!AE118</f>
        <v>0</v>
      </c>
      <c r="DO118" s="14" t="str">
        <f>VLOOKUP(MID(B118,1,5)*1,InstTyp!A:B,2,FALSE)</f>
        <v xml:space="preserve">Integrerede </v>
      </c>
      <c r="DP118" s="14" t="str">
        <f>VLOOKUP(MID(B118,1,5)*1,InstTyp!A:C,3,FALSE)</f>
        <v>Nørrebro</v>
      </c>
      <c r="DQ118">
        <f>VLOOKUP(MID(B118,1,5)*1,'InstTyp-2'!E:BQ,7,FALSE)</f>
        <v>0</v>
      </c>
      <c r="DR118">
        <f>VLOOKUP(MID(B118,1,5)*1,'InstTyp-2'!E:BQ,8,FALSE)</f>
        <v>0</v>
      </c>
      <c r="DS118">
        <f>VLOOKUP(MID(B118,1,5)*1,'InstTyp-2'!E:BQ,9,FALSE)</f>
        <v>22</v>
      </c>
      <c r="DT118">
        <f>VLOOKUP(MID(B118,1,5)*1,'InstTyp-2'!E:BQ,10,FALSE)</f>
        <v>160</v>
      </c>
      <c r="DU118">
        <f>VLOOKUP(MID(B118,1,5)*1,'InstTyp-2'!E:BQ,11,FALSE)</f>
        <v>48</v>
      </c>
      <c r="DV118">
        <f>VLOOKUP(MID(B118,1,5)*1,'InstTyp-2'!E:BQ,12,FALSE)</f>
        <v>32</v>
      </c>
      <c r="DW118">
        <f>VLOOKUP(MID(B118,1,5)*1,'InstTyp-2'!E:BQ,13,FALSE)</f>
        <v>30</v>
      </c>
      <c r="DX118">
        <f>VLOOKUP(MID(B118,1,5)*1,'InstTyp-2'!E:BQ,14,FALSE)</f>
        <v>0</v>
      </c>
      <c r="DY118">
        <f>VLOOKUP(MID(B118,1,5)*1,'InstTyp-2'!E:BQ,15,FALSE)</f>
        <v>0</v>
      </c>
      <c r="DZ118">
        <f>VLOOKUP(MID(B118,1,5)*1,'InstTyp-2'!E:BQ,16,FALSE)</f>
        <v>0</v>
      </c>
      <c r="EA118">
        <f>VLOOKUP(MID(B118,1,5)*1,'InstTyp-2'!E:BQ,17,FALSE)</f>
        <v>0</v>
      </c>
      <c r="EB118">
        <f>VLOOKUP(MID(B118,1,5)*1,'InstTyp-2'!E:BQ,18,FALSE)</f>
        <v>0</v>
      </c>
      <c r="EC118">
        <f>VLOOKUP(MID(B118,1,5)*1,'InstTyp-2'!E:BQ,19,FALSE)</f>
        <v>0</v>
      </c>
      <c r="ED118">
        <f>VLOOKUP(MID(B118,1,5)*1,'InstTyp-2'!E:BQ,20,FALSE)</f>
        <v>0</v>
      </c>
      <c r="EE118" s="195">
        <f>VLOOKUP(MID(B118,1,5)*1,'Forplejning 2008'!A:C,3,FALSE)</f>
        <v>169614.4</v>
      </c>
      <c r="EF118" t="str">
        <f t="shared" si="4"/>
        <v>35597</v>
      </c>
      <c r="EG118" t="str">
        <f t="shared" si="5"/>
        <v/>
      </c>
      <c r="EH118">
        <f t="shared" si="6"/>
        <v>0</v>
      </c>
      <c r="EI118">
        <f t="shared" si="7"/>
        <v>270</v>
      </c>
      <c r="EJ118" t="e">
        <f>VLOOKUP(B118,Rekruttering!A:F,2,FALSE)</f>
        <v>#N/A</v>
      </c>
      <c r="EK118" t="e">
        <f>VLOOKUP(B118,Rekruttering!A:F,3,FALSE)</f>
        <v>#N/A</v>
      </c>
      <c r="EL118" t="e">
        <f>VLOOKUP(B118,Rekruttering!A:F,4,FALSE)</f>
        <v>#N/A</v>
      </c>
      <c r="EM118" t="e">
        <f>VLOOKUP(B118,Rekruttering!A:F,5,FALSE)</f>
        <v>#N/A</v>
      </c>
      <c r="EN118" t="e">
        <f>VLOOKUP(B118,Rekruttering!A:F,6,FALSE)</f>
        <v>#N/A</v>
      </c>
    </row>
    <row r="119" spans="1:144">
      <c r="A119" s="14" t="str">
        <f>Nør!AF1</f>
        <v>x</v>
      </c>
      <c r="B119" s="21" t="str">
        <f>Nør!AF2</f>
        <v>35597_2 (fritidshjem)</v>
      </c>
      <c r="C119" t="str">
        <f>Nør!AF3</f>
        <v>Sct. Stefans Fritidscenter</v>
      </c>
      <c r="D119" t="str">
        <f>Nør!AF4</f>
        <v>Nørrebro</v>
      </c>
      <c r="E119" t="str">
        <f>Nør!AF5</f>
        <v>Skodsborggade 6</v>
      </c>
      <c r="F119">
        <f>Nør!AF6</f>
        <v>2200</v>
      </c>
      <c r="G119" t="str">
        <f>Nør!AF7</f>
        <v>København N</v>
      </c>
      <c r="H119" t="str">
        <f>Nør!AF8</f>
        <v>35 85 20 92</v>
      </c>
      <c r="I119" t="str">
        <f>Nør!AF9</f>
        <v>35597@buf.kk.dk</v>
      </c>
      <c r="J119" t="str">
        <f>Nør!AF10</f>
        <v>ANNI STRØMSHOLT</v>
      </c>
      <c r="K119">
        <f>Nør!AF11</f>
        <v>57526366</v>
      </c>
      <c r="L119">
        <f>Nør!AF12</f>
        <v>0</v>
      </c>
      <c r="M119" t="str">
        <f>Nør!AF13</f>
        <v>35597@buf.kk.dk</v>
      </c>
      <c r="N119" t="str">
        <f>Nør!AF14</f>
        <v>Børnehave</v>
      </c>
      <c r="O119">
        <f>Nør!AF15</f>
        <v>0</v>
      </c>
      <c r="P119">
        <f>Nør!AF16</f>
        <v>0</v>
      </c>
      <c r="Q119">
        <f>Nør!AF17</f>
        <v>22</v>
      </c>
      <c r="R119">
        <f>Nør!AF18</f>
        <v>160</v>
      </c>
      <c r="S119">
        <f>Nør!AF19</f>
        <v>48</v>
      </c>
      <c r="T119">
        <f>Nør!AF20</f>
        <v>32</v>
      </c>
      <c r="U119">
        <f>Nør!AF21</f>
        <v>30</v>
      </c>
      <c r="V119" t="str">
        <f>Nør!AF22</f>
        <v>Ja</v>
      </c>
      <c r="W119">
        <f>Nør!AF23</f>
        <v>2</v>
      </c>
      <c r="X119">
        <f>Nør!AF24</f>
        <v>2</v>
      </c>
      <c r="Y119">
        <f>Nør!AF25</f>
        <v>0</v>
      </c>
      <c r="Z119">
        <f>Nør!AF26</f>
        <v>0</v>
      </c>
      <c r="AA119">
        <f>Nør!AF27</f>
        <v>0</v>
      </c>
      <c r="AB119">
        <f>Nør!AF28</f>
        <v>0</v>
      </c>
      <c r="AC119">
        <f>Nør!AF29</f>
        <v>0</v>
      </c>
      <c r="AD119">
        <f>Nør!AF30</f>
        <v>0</v>
      </c>
      <c r="AE119">
        <f>Nør!AF31</f>
        <v>0</v>
      </c>
      <c r="AF119">
        <f>Nør!AF32</f>
        <v>0</v>
      </c>
      <c r="AG119">
        <f>Nør!AF33</f>
        <v>0</v>
      </c>
      <c r="AH119">
        <f>Nør!AF34</f>
        <v>0</v>
      </c>
      <c r="AI119">
        <f>Nør!AF35</f>
        <v>0</v>
      </c>
      <c r="AJ119">
        <f>Nør!AF36</f>
        <v>0</v>
      </c>
      <c r="AK119">
        <f>Nør!AF37</f>
        <v>0</v>
      </c>
      <c r="AL119">
        <f>Nør!AF38</f>
        <v>0</v>
      </c>
      <c r="AM119">
        <f>Nør!AF39</f>
        <v>0</v>
      </c>
      <c r="AN119">
        <f>Nør!AF40</f>
        <v>0</v>
      </c>
      <c r="AO119">
        <f>Nør!AF41</f>
        <v>0</v>
      </c>
      <c r="AP119">
        <f>Nør!AF42</f>
        <v>0</v>
      </c>
      <c r="AQ119">
        <f>Nør!AF43</f>
        <v>0</v>
      </c>
      <c r="AR119">
        <f>Nør!AF44</f>
        <v>0</v>
      </c>
      <c r="AS119">
        <f>Nør!AF45</f>
        <v>0</v>
      </c>
      <c r="AT119">
        <f>Nør!AF46</f>
        <v>0</v>
      </c>
      <c r="AU119">
        <f>Nør!AF47</f>
        <v>0</v>
      </c>
      <c r="AV119">
        <f>Nør!AF48</f>
        <v>0</v>
      </c>
      <c r="AW119">
        <f>Nør!AF49</f>
        <v>0</v>
      </c>
      <c r="AX119">
        <f>Nør!AF50</f>
        <v>0</v>
      </c>
      <c r="AY119">
        <f>Nør!AF51</f>
        <v>0</v>
      </c>
      <c r="AZ119">
        <f>Nør!AF52</f>
        <v>0</v>
      </c>
      <c r="BA119">
        <f>Nør!AF53</f>
        <v>0</v>
      </c>
      <c r="BB119">
        <f>Nør!AF54</f>
        <v>0</v>
      </c>
      <c r="BC119">
        <f>Nør!AF55</f>
        <v>0</v>
      </c>
      <c r="BD119">
        <f>Nør!AF56</f>
        <v>0</v>
      </c>
      <c r="BE119">
        <f>Nør!AF57</f>
        <v>0</v>
      </c>
      <c r="BF119">
        <f>Nør!AF58</f>
        <v>0</v>
      </c>
      <c r="BG119">
        <f>Nør!AF59</f>
        <v>0</v>
      </c>
      <c r="BH119">
        <f>Nør!AF60</f>
        <v>0</v>
      </c>
      <c r="BI119">
        <f>Nør!AF61</f>
        <v>0</v>
      </c>
      <c r="BJ119">
        <f>Nør!AF62</f>
        <v>0</v>
      </c>
      <c r="BK119">
        <f>Nør!AF63</f>
        <v>0</v>
      </c>
      <c r="BL119">
        <f>Nør!AF64</f>
        <v>0</v>
      </c>
      <c r="BM119">
        <f>Nør!AF65</f>
        <v>0</v>
      </c>
      <c r="BN119">
        <f>Nør!AF66</f>
        <v>0</v>
      </c>
      <c r="BO119">
        <f>Nør!AF67</f>
        <v>0</v>
      </c>
      <c r="BP119">
        <f>Nør!AF68</f>
        <v>0</v>
      </c>
      <c r="BQ119">
        <f>Nør!AF69</f>
        <v>0</v>
      </c>
      <c r="BR119" t="str">
        <f>Nør!AF70</f>
        <v>produktionskøkken</v>
      </c>
      <c r="BS119" t="str">
        <f>Nør!AF71</f>
        <v>Ja</v>
      </c>
      <c r="BT119" t="str">
        <f>Nør!AF72</f>
        <v>Ingen</v>
      </c>
      <c r="BU119" t="str">
        <f>Nør!AF73</f>
        <v>Ingen</v>
      </c>
      <c r="BV119" t="str">
        <f>Nør!AF74</f>
        <v>Nej</v>
      </c>
      <c r="BW119">
        <f>Nør!AF75</f>
        <v>0</v>
      </c>
      <c r="BX119">
        <f>Nør!AF76</f>
        <v>0</v>
      </c>
      <c r="BY119">
        <f>Nør!AF77</f>
        <v>0</v>
      </c>
      <c r="BZ119">
        <f>Nør!AF78</f>
        <v>0</v>
      </c>
      <c r="CA119">
        <f>Nør!AF79</f>
        <v>0</v>
      </c>
      <c r="CB119">
        <f>Nør!AF80</f>
        <v>0</v>
      </c>
      <c r="CC119">
        <f>Nør!AF81</f>
        <v>0</v>
      </c>
      <c r="CD119">
        <f>Nør!AF82</f>
        <v>0</v>
      </c>
      <c r="CE119">
        <f>Nør!AF83</f>
        <v>0</v>
      </c>
      <c r="CF119">
        <f>Nør!AF84</f>
        <v>0</v>
      </c>
      <c r="CG119" t="str">
        <f>Nør!AF85</f>
        <v>Cathrine Jerrik / sine</v>
      </c>
      <c r="CH119" s="18">
        <f>Nør!AF86</f>
        <v>39925</v>
      </c>
      <c r="CI119">
        <f>Nør!AF87</f>
        <v>0</v>
      </c>
      <c r="CJ119">
        <f>Nør!AF88</f>
        <v>1</v>
      </c>
      <c r="CK119">
        <f>Nør!AF89</f>
        <v>0</v>
      </c>
      <c r="CL119">
        <f>Nør!AF90</f>
        <v>4</v>
      </c>
      <c r="CM119">
        <f>Nør!AF91</f>
        <v>0</v>
      </c>
      <c r="CN119">
        <f>Nør!AF92</f>
        <v>1</v>
      </c>
      <c r="CO119">
        <f>Nør!AF93</f>
        <v>0</v>
      </c>
      <c r="CP119">
        <f>Nør!AF94</f>
        <v>0</v>
      </c>
      <c r="CQ119">
        <f>Nør!AF95</f>
        <v>0</v>
      </c>
      <c r="CR119">
        <f>Nør!AF96</f>
        <v>2</v>
      </c>
      <c r="CS119">
        <f>Nør!AF97</f>
        <v>0</v>
      </c>
      <c r="CT119">
        <f>Nør!AF98</f>
        <v>0</v>
      </c>
      <c r="CU119">
        <f>Nør!AF99</f>
        <v>0</v>
      </c>
      <c r="CV119">
        <f>Nør!AF100</f>
        <v>0</v>
      </c>
      <c r="CW119">
        <f>Nør!AF101</f>
        <v>0</v>
      </c>
      <c r="CX119">
        <f>Nør!AF102</f>
        <v>1</v>
      </c>
      <c r="CY119">
        <f>Nør!AF103</f>
        <v>0</v>
      </c>
      <c r="CZ119">
        <f>Nør!AF104</f>
        <v>0</v>
      </c>
      <c r="DA119">
        <f>Nør!AF105</f>
        <v>0</v>
      </c>
      <c r="DB119">
        <f>Nør!AF106</f>
        <v>1</v>
      </c>
      <c r="DC119">
        <f>Nør!AF107</f>
        <v>20</v>
      </c>
      <c r="DD119" t="str">
        <f>Nør!AF108</f>
        <v>Miele</v>
      </c>
      <c r="DE119">
        <f>Nør!AF109</f>
        <v>4</v>
      </c>
      <c r="DF119" t="str">
        <f>Nør!AF110</f>
        <v>Nej</v>
      </c>
      <c r="DG119">
        <f>Nør!AF111</f>
        <v>0</v>
      </c>
      <c r="DH119" t="str">
        <f>Nør!AF112</f>
        <v>Nej</v>
      </c>
      <c r="DI119" t="str">
        <f>Nør!AF113</f>
        <v>Nej</v>
      </c>
      <c r="DJ119" t="str">
        <f>Nør!AF114</f>
        <v>Nej</v>
      </c>
      <c r="DK119">
        <f>Nør!AF115</f>
        <v>2</v>
      </c>
      <c r="DL119" t="str">
        <f>Nør!AF116</f>
        <v>God plads</v>
      </c>
      <c r="DM119" t="str">
        <f>Nør!AF117</f>
        <v>et tørvarelager + grønt lager findes andet steds.</v>
      </c>
      <c r="DN119">
        <f>Nør!AF118</f>
        <v>0</v>
      </c>
      <c r="DO119" s="14" t="str">
        <f>VLOOKUP(MID(B119,1,5)*1,InstTyp!A:B,2,FALSE)</f>
        <v xml:space="preserve">Integrerede </v>
      </c>
      <c r="DP119" s="14" t="str">
        <f>VLOOKUP(MID(B119,1,5)*1,InstTyp!A:C,3,FALSE)</f>
        <v>Nørrebro</v>
      </c>
      <c r="DQ119">
        <f>VLOOKUP(MID(B119,1,5)*1,'InstTyp-2'!E:BQ,7,FALSE)</f>
        <v>0</v>
      </c>
      <c r="DR119">
        <f>VLOOKUP(MID(B119,1,5)*1,'InstTyp-2'!E:BQ,8,FALSE)</f>
        <v>0</v>
      </c>
      <c r="DS119">
        <f>VLOOKUP(MID(B119,1,5)*1,'InstTyp-2'!E:BQ,9,FALSE)</f>
        <v>22</v>
      </c>
      <c r="DT119">
        <f>VLOOKUP(MID(B119,1,5)*1,'InstTyp-2'!E:BQ,10,FALSE)</f>
        <v>160</v>
      </c>
      <c r="DU119">
        <f>VLOOKUP(MID(B119,1,5)*1,'InstTyp-2'!E:BQ,11,FALSE)</f>
        <v>48</v>
      </c>
      <c r="DV119">
        <f>VLOOKUP(MID(B119,1,5)*1,'InstTyp-2'!E:BQ,12,FALSE)</f>
        <v>32</v>
      </c>
      <c r="DW119">
        <f>VLOOKUP(MID(B119,1,5)*1,'InstTyp-2'!E:BQ,13,FALSE)</f>
        <v>30</v>
      </c>
      <c r="DX119">
        <f>VLOOKUP(MID(B119,1,5)*1,'InstTyp-2'!E:BQ,14,FALSE)</f>
        <v>0</v>
      </c>
      <c r="DY119">
        <f>VLOOKUP(MID(B119,1,5)*1,'InstTyp-2'!E:BQ,15,FALSE)</f>
        <v>0</v>
      </c>
      <c r="DZ119">
        <f>VLOOKUP(MID(B119,1,5)*1,'InstTyp-2'!E:BQ,16,FALSE)</f>
        <v>0</v>
      </c>
      <c r="EA119">
        <f>VLOOKUP(MID(B119,1,5)*1,'InstTyp-2'!E:BQ,17,FALSE)</f>
        <v>0</v>
      </c>
      <c r="EB119">
        <f>VLOOKUP(MID(B119,1,5)*1,'InstTyp-2'!E:BQ,18,FALSE)</f>
        <v>0</v>
      </c>
      <c r="EC119">
        <f>VLOOKUP(MID(B119,1,5)*1,'InstTyp-2'!E:BQ,19,FALSE)</f>
        <v>0</v>
      </c>
      <c r="ED119">
        <f>VLOOKUP(MID(B119,1,5)*1,'InstTyp-2'!E:BQ,20,FALSE)</f>
        <v>0</v>
      </c>
      <c r="EE119" s="195">
        <f>VLOOKUP(MID(B119,1,5)*1,'Forplejning 2008'!A:C,3,FALSE)</f>
        <v>169614.4</v>
      </c>
      <c r="EF119" t="str">
        <f t="shared" si="4"/>
        <v>35597</v>
      </c>
      <c r="EG119" t="str">
        <f t="shared" si="5"/>
        <v>2</v>
      </c>
      <c r="EH119">
        <f t="shared" si="6"/>
        <v>0</v>
      </c>
      <c r="EI119">
        <f t="shared" si="7"/>
        <v>270</v>
      </c>
      <c r="EJ119" t="e">
        <f>VLOOKUP(B119,Rekruttering!A:F,2,FALSE)</f>
        <v>#N/A</v>
      </c>
      <c r="EK119" t="e">
        <f>VLOOKUP(B119,Rekruttering!A:F,3,FALSE)</f>
        <v>#N/A</v>
      </c>
      <c r="EL119" t="e">
        <f>VLOOKUP(B119,Rekruttering!A:F,4,FALSE)</f>
        <v>#N/A</v>
      </c>
      <c r="EM119" t="e">
        <f>VLOOKUP(B119,Rekruttering!A:F,5,FALSE)</f>
        <v>#N/A</v>
      </c>
      <c r="EN119" t="e">
        <f>VLOOKUP(B119,Rekruttering!A:F,6,FALSE)</f>
        <v>#N/A</v>
      </c>
    </row>
    <row r="120" spans="1:144">
      <c r="A120" s="14" t="str">
        <f>Nør!AY1</f>
        <v>x</v>
      </c>
      <c r="B120" s="21" t="str">
        <f>Nør!AY2</f>
        <v>37376_u</v>
      </c>
      <c r="C120" t="str">
        <f>Nør!AY3</f>
        <v>Stockholmsgave</v>
      </c>
      <c r="D120" t="str">
        <f>Nør!AY4</f>
        <v>Nørrebro</v>
      </c>
      <c r="E120" t="str">
        <f>Nør!AY5</f>
        <v>Klampenborgvej 135</v>
      </c>
      <c r="F120">
        <f>Nør!AY6</f>
        <v>2800</v>
      </c>
      <c r="G120" t="str">
        <f>Nør!AY7</f>
        <v>Lyngby</v>
      </c>
      <c r="H120" t="str">
        <f>Nør!AY8</f>
        <v>45 93 53 11</v>
      </c>
      <c r="I120" t="str">
        <f>Nør!AY9</f>
        <v>37376@buf.kk.dk</v>
      </c>
      <c r="J120" t="str">
        <f>Nør!AY10</f>
        <v>Helle Kielstrup</v>
      </c>
      <c r="K120">
        <f>Nør!AY11</f>
        <v>38871780</v>
      </c>
      <c r="L120">
        <f>Nør!AY12</f>
        <v>0</v>
      </c>
      <c r="M120" t="str">
        <f>Nør!AY13</f>
        <v>37376@buf.kk.dk</v>
      </c>
      <c r="N120" t="str">
        <f>Nør!AY14</f>
        <v>Børnehave</v>
      </c>
      <c r="O120">
        <f>Nør!AY15</f>
        <v>0</v>
      </c>
      <c r="P120">
        <f>Nør!AY16</f>
        <v>0</v>
      </c>
      <c r="Q120">
        <f>Nør!AY17</f>
        <v>66</v>
      </c>
      <c r="R120">
        <f>Nør!AY18</f>
        <v>0</v>
      </c>
      <c r="S120">
        <f>Nør!AY19</f>
        <v>0</v>
      </c>
      <c r="T120">
        <f>Nør!AY20</f>
        <v>0</v>
      </c>
      <c r="U120">
        <f>Nør!AY21</f>
        <v>0</v>
      </c>
      <c r="V120">
        <f>Nør!AY22</f>
        <v>0</v>
      </c>
      <c r="W120">
        <f>Nør!AY23</f>
        <v>0</v>
      </c>
      <c r="X120">
        <f>Nør!AY24</f>
        <v>0</v>
      </c>
      <c r="Y120">
        <f>Nør!AY25</f>
        <v>0</v>
      </c>
      <c r="Z120">
        <f>Nør!AY26</f>
        <v>0</v>
      </c>
      <c r="AA120">
        <f>Nør!AY27</f>
        <v>0</v>
      </c>
      <c r="AB120">
        <f>Nør!AY28</f>
        <v>0</v>
      </c>
      <c r="AC120">
        <f>Nør!AY29</f>
        <v>0</v>
      </c>
      <c r="AD120">
        <f>Nør!AY30</f>
        <v>0</v>
      </c>
      <c r="AE120">
        <f>Nør!AY31</f>
        <v>5</v>
      </c>
      <c r="AF120">
        <f>Nør!AY32</f>
        <v>0</v>
      </c>
      <c r="AG120">
        <f>Nør!AY33</f>
        <v>5</v>
      </c>
      <c r="AH120">
        <f>Nør!AY34</f>
        <v>0</v>
      </c>
      <c r="AI120">
        <f>Nør!AY35</f>
        <v>0</v>
      </c>
      <c r="AJ120">
        <f>Nør!AY36</f>
        <v>100000</v>
      </c>
      <c r="AK120">
        <f>Nør!AY37</f>
        <v>0</v>
      </c>
      <c r="AL120" t="str">
        <f>Nør!AY38</f>
        <v>Ja</v>
      </c>
      <c r="AM120">
        <f>Nør!AY39</f>
        <v>0</v>
      </c>
      <c r="AN120" t="str">
        <f>Nør!AY40</f>
        <v>Hanefa</v>
      </c>
      <c r="AO120">
        <f>Nør!AY41</f>
        <v>2008</v>
      </c>
      <c r="AP120">
        <f>Nør!AY42</f>
        <v>18</v>
      </c>
      <c r="AQ120">
        <f>Nør!AY43</f>
        <v>0</v>
      </c>
      <c r="AR120" t="str">
        <f>Nør!AY44</f>
        <v>nej</v>
      </c>
      <c r="AS120">
        <f>Nør!AY45</f>
        <v>0</v>
      </c>
      <c r="AT120" t="str">
        <f>Nør!AY46</f>
        <v>hygiejne</v>
      </c>
      <c r="AU120">
        <f>Nør!AY47</f>
        <v>0</v>
      </c>
      <c r="AV120">
        <f>Nør!AY48</f>
        <v>0</v>
      </c>
      <c r="AW120">
        <f>Nør!AY49</f>
        <v>0</v>
      </c>
      <c r="AX120">
        <f>Nør!AY50</f>
        <v>0</v>
      </c>
      <c r="AY120">
        <f>Nør!AY51</f>
        <v>0</v>
      </c>
      <c r="AZ120">
        <f>Nør!AY52</f>
        <v>0</v>
      </c>
      <c r="BA120">
        <f>Nør!AY53</f>
        <v>0</v>
      </c>
      <c r="BB120">
        <f>Nør!AY54</f>
        <v>0</v>
      </c>
      <c r="BC120">
        <f>Nør!AY55</f>
        <v>100</v>
      </c>
      <c r="BD120">
        <f>Nør!AY56</f>
        <v>0</v>
      </c>
      <c r="BE120">
        <f>Nør!AY57</f>
        <v>2</v>
      </c>
      <c r="BF120" t="str">
        <f>Nør!AY58</f>
        <v>Ja</v>
      </c>
      <c r="BG120" t="str">
        <f>Nør!AY59</f>
        <v>Nej</v>
      </c>
      <c r="BH120" t="str">
        <f>Nør!AY60</f>
        <v>Nej</v>
      </c>
      <c r="BI120" t="str">
        <f>Nør!AY61</f>
        <v>Ja</v>
      </c>
      <c r="BJ120">
        <f>Nør!AY62</f>
        <v>0</v>
      </c>
      <c r="BK120" t="str">
        <f>Nør!AY63</f>
        <v>Ja</v>
      </c>
      <c r="BL120">
        <f>Nør!AY64</f>
        <v>0</v>
      </c>
      <c r="BM120" t="str">
        <f>Nør!AY65</f>
        <v>Ja</v>
      </c>
      <c r="BN120">
        <f>Nør!AY66</f>
        <v>0</v>
      </c>
      <c r="BO120" t="str">
        <f>Nør!AY67</f>
        <v>Ja</v>
      </c>
      <c r="BP120" t="str">
        <f>Nør!AY68</f>
        <v>Køkkendamen er i flexjob og vil ikke have flere timer. Lederen vil nok fyre hende og ansætte en på flere timer.</v>
      </c>
      <c r="BQ120">
        <f>Nør!AY69</f>
        <v>0</v>
      </c>
      <c r="BR120" t="str">
        <f>Nør!AY70</f>
        <v>produktionskøkken</v>
      </c>
      <c r="BS120">
        <f>Nør!AY71</f>
        <v>0</v>
      </c>
      <c r="BT120">
        <f>Nør!AY72</f>
        <v>0</v>
      </c>
      <c r="BU120">
        <f>Nør!AY73</f>
        <v>0</v>
      </c>
      <c r="BV120">
        <f>Nør!AY74</f>
        <v>0</v>
      </c>
      <c r="BW120" t="str">
        <f>Nør!AY75</f>
        <v>kartoffelskræller. 1 ny ovn</v>
      </c>
      <c r="BX120">
        <f>Nør!AY76</f>
        <v>0</v>
      </c>
      <c r="BY120">
        <f>Nør!AY77</f>
        <v>0</v>
      </c>
      <c r="BZ120">
        <f>Nør!AY78</f>
        <v>0</v>
      </c>
      <c r="CA120">
        <f>Nør!AY79</f>
        <v>0</v>
      </c>
      <c r="CB120">
        <f>Nør!AY80</f>
        <v>0</v>
      </c>
      <c r="CC120">
        <f>Nør!AY81</f>
        <v>0</v>
      </c>
      <c r="CD120">
        <f>Nør!AY82</f>
        <v>0</v>
      </c>
      <c r="CE120">
        <f>Nør!AY83</f>
        <v>0</v>
      </c>
      <c r="CF120">
        <f>Nør!AY84</f>
        <v>0</v>
      </c>
      <c r="CG120" t="str">
        <f>Nør!AY85</f>
        <v>Mariah</v>
      </c>
      <c r="CH120" s="18">
        <f>Nør!AY86</f>
        <v>39923</v>
      </c>
      <c r="CI120">
        <f>Nør!AY87</f>
        <v>0</v>
      </c>
      <c r="CJ120">
        <f>Nør!AY88</f>
        <v>0</v>
      </c>
      <c r="CK120">
        <f>Nør!AY89</f>
        <v>1</v>
      </c>
      <c r="CL120">
        <f>Nør!AY90</f>
        <v>4</v>
      </c>
      <c r="CM120">
        <f>Nør!AY91</f>
        <v>0</v>
      </c>
      <c r="CN120">
        <f>Nør!AY92</f>
        <v>1</v>
      </c>
      <c r="CO120">
        <f>Nør!AY93</f>
        <v>0</v>
      </c>
      <c r="CP120">
        <f>Nør!AY94</f>
        <v>0</v>
      </c>
      <c r="CQ120">
        <f>Nør!AY95</f>
        <v>0</v>
      </c>
      <c r="CR120">
        <f>Nør!AY96</f>
        <v>0</v>
      </c>
      <c r="CS120">
        <f>Nør!AY97</f>
        <v>3</v>
      </c>
      <c r="CT120">
        <f>Nør!AY98</f>
        <v>0</v>
      </c>
      <c r="CU120">
        <f>Nør!AY99</f>
        <v>0</v>
      </c>
      <c r="CV120">
        <f>Nør!AY100</f>
        <v>0</v>
      </c>
      <c r="CW120">
        <f>Nør!AY101</f>
        <v>0</v>
      </c>
      <c r="CX120">
        <f>Nør!AY102</f>
        <v>1</v>
      </c>
      <c r="CY120">
        <f>Nør!AY103</f>
        <v>0</v>
      </c>
      <c r="CZ120">
        <f>Nør!AY104</f>
        <v>0</v>
      </c>
      <c r="DA120">
        <f>Nør!AY105</f>
        <v>1</v>
      </c>
      <c r="DB120">
        <f>Nør!AY106</f>
        <v>1</v>
      </c>
      <c r="DC120">
        <f>Nør!AY107</f>
        <v>25</v>
      </c>
      <c r="DD120" t="str">
        <f>Nør!AY108</f>
        <v>Miele</v>
      </c>
      <c r="DE120">
        <f>Nør!AY109</f>
        <v>2</v>
      </c>
      <c r="DF120" t="str">
        <f>Nør!AY110</f>
        <v>Nej</v>
      </c>
      <c r="DG120">
        <f>Nør!AY111</f>
        <v>0</v>
      </c>
      <c r="DH120" t="str">
        <f>Nør!AY112</f>
        <v>Ja</v>
      </c>
      <c r="DI120" t="str">
        <f>Nør!AY113</f>
        <v>Ja</v>
      </c>
      <c r="DJ120" t="str">
        <f>Nør!AY114</f>
        <v>Nej</v>
      </c>
      <c r="DK120">
        <f>Nør!AY115</f>
        <v>2</v>
      </c>
      <c r="DL120" t="str">
        <f>Nør!AY116</f>
        <v>God plads</v>
      </c>
      <c r="DM120" t="str">
        <f>Nør!AY117</f>
        <v>Børnehaven ønsker egen madmor til denne afdeling af Stokholmsgave. Nævner som problem at nogle børn af og til bliver i byen, hvor der kun er et rum m. køleskab. Er ikke glad for ordningen, men accepterer at maden laves på stedet</v>
      </c>
      <c r="DN120">
        <f>Nør!AY118</f>
        <v>0</v>
      </c>
      <c r="DO120" s="14" t="str">
        <f>VLOOKUP(MID(B120,1,5)*1,InstTyp!A:B,2,FALSE)</f>
        <v>Børnehaver</v>
      </c>
      <c r="DP120" s="14" t="str">
        <f>VLOOKUP(MID(B120,1,5)*1,InstTyp!A:C,3,FALSE)</f>
        <v>Nørrebro</v>
      </c>
      <c r="DQ120">
        <f>VLOOKUP(MID(B120,1,5)*1,'InstTyp-2'!E:BQ,7,FALSE)</f>
        <v>0</v>
      </c>
      <c r="DR120">
        <f>VLOOKUP(MID(B120,1,5)*1,'InstTyp-2'!E:BQ,8,FALSE)</f>
        <v>0</v>
      </c>
      <c r="DS120">
        <f>VLOOKUP(MID(B120,1,5)*1,'InstTyp-2'!E:BQ,9,FALSE)</f>
        <v>66</v>
      </c>
      <c r="DT120">
        <f>VLOOKUP(MID(B120,1,5)*1,'InstTyp-2'!E:BQ,10,FALSE)</f>
        <v>0</v>
      </c>
      <c r="DU120">
        <f>VLOOKUP(MID(B120,1,5)*1,'InstTyp-2'!E:BQ,11,FALSE)</f>
        <v>0</v>
      </c>
      <c r="DV120">
        <f>VLOOKUP(MID(B120,1,5)*1,'InstTyp-2'!E:BQ,12,FALSE)</f>
        <v>0</v>
      </c>
      <c r="DW120">
        <f>VLOOKUP(MID(B120,1,5)*1,'InstTyp-2'!E:BQ,13,FALSE)</f>
        <v>0</v>
      </c>
      <c r="DX120">
        <f>VLOOKUP(MID(B120,1,5)*1,'InstTyp-2'!E:BQ,14,FALSE)</f>
        <v>0</v>
      </c>
      <c r="DY120">
        <f>VLOOKUP(MID(B120,1,5)*1,'InstTyp-2'!E:BQ,15,FALSE)</f>
        <v>0</v>
      </c>
      <c r="DZ120">
        <f>VLOOKUP(MID(B120,1,5)*1,'InstTyp-2'!E:BQ,16,FALSE)</f>
        <v>0</v>
      </c>
      <c r="EA120">
        <f>VLOOKUP(MID(B120,1,5)*1,'InstTyp-2'!E:BQ,17,FALSE)</f>
        <v>0</v>
      </c>
      <c r="EB120">
        <f>VLOOKUP(MID(B120,1,5)*1,'InstTyp-2'!E:BQ,18,FALSE)</f>
        <v>0</v>
      </c>
      <c r="EC120">
        <f>VLOOKUP(MID(B120,1,5)*1,'InstTyp-2'!E:BQ,19,FALSE)</f>
        <v>0</v>
      </c>
      <c r="ED120">
        <f>VLOOKUP(MID(B120,1,5)*1,'InstTyp-2'!E:BQ,20,FALSE)</f>
        <v>0</v>
      </c>
      <c r="EE120" s="195">
        <f>VLOOKUP(MID(B120,1,5)*1,'Forplejning 2008'!A:C,3,FALSE)</f>
        <v>102903.71</v>
      </c>
      <c r="EF120" t="str">
        <f t="shared" si="4"/>
        <v>37376</v>
      </c>
      <c r="EG120" t="str">
        <f t="shared" si="5"/>
        <v>u</v>
      </c>
      <c r="EH120">
        <f t="shared" si="6"/>
        <v>0</v>
      </c>
      <c r="EI120">
        <f t="shared" si="7"/>
        <v>0</v>
      </c>
      <c r="EJ120" t="e">
        <f>VLOOKUP(B120,Rekruttering!A:F,2,FALSE)</f>
        <v>#N/A</v>
      </c>
      <c r="EK120" t="e">
        <f>VLOOKUP(B120,Rekruttering!A:F,3,FALSE)</f>
        <v>#N/A</v>
      </c>
      <c r="EL120" t="e">
        <f>VLOOKUP(B120,Rekruttering!A:F,4,FALSE)</f>
        <v>#N/A</v>
      </c>
      <c r="EM120" t="e">
        <f>VLOOKUP(B120,Rekruttering!A:F,5,FALSE)</f>
        <v>#N/A</v>
      </c>
      <c r="EN120" t="e">
        <f>VLOOKUP(B120,Rekruttering!A:F,6,FALSE)</f>
        <v>#N/A</v>
      </c>
    </row>
    <row r="121" spans="1:144">
      <c r="A121" s="14" t="str">
        <f>Nør!AZ1</f>
        <v>x</v>
      </c>
      <c r="B121" s="21" t="str">
        <f>Nør!AZ2</f>
        <v>37386_u</v>
      </c>
      <c r="C121" t="str">
        <f>Nør!AZ3</f>
        <v>Udflytterbørnehaven Nordstjernen</v>
      </c>
      <c r="D121" t="str">
        <f>Nør!AZ4</f>
        <v>Nørrebro</v>
      </c>
      <c r="E121" t="str">
        <f>Nør!AZ5</f>
        <v>Frederikssundsvej 187A</v>
      </c>
      <c r="F121">
        <f>Nør!AZ6</f>
        <v>3310</v>
      </c>
      <c r="G121" t="str">
        <f>Nør!AZ7</f>
        <v>Ølsted</v>
      </c>
      <c r="H121" t="str">
        <f>Nør!AZ8</f>
        <v>47 77 78 40</v>
      </c>
      <c r="I121" t="str">
        <f>Nør!AZ9</f>
        <v>37386@buf.kk.dk</v>
      </c>
      <c r="J121" t="str">
        <f>Nør!AZ10</f>
        <v>Johnna B. Christensen</v>
      </c>
      <c r="K121">
        <f>Nør!AZ11</f>
        <v>35427250</v>
      </c>
      <c r="L121">
        <f>Nør!AZ12</f>
        <v>0</v>
      </c>
      <c r="M121" t="str">
        <f>Nør!AZ13</f>
        <v>37386@buf.kk.dk</v>
      </c>
      <c r="N121" t="str">
        <f>Nør!AZ14</f>
        <v>Børnehave</v>
      </c>
      <c r="O121">
        <f>Nør!AZ15</f>
        <v>0</v>
      </c>
      <c r="P121">
        <f>Nør!AZ16</f>
        <v>0</v>
      </c>
      <c r="Q121">
        <f>Nør!AZ17</f>
        <v>38</v>
      </c>
      <c r="R121">
        <f>Nør!AZ18</f>
        <v>0</v>
      </c>
      <c r="S121">
        <f>Nør!AZ19</f>
        <v>0</v>
      </c>
      <c r="T121">
        <f>Nør!AZ20</f>
        <v>0</v>
      </c>
      <c r="U121">
        <f>Nør!AZ21</f>
        <v>0</v>
      </c>
      <c r="V121" t="str">
        <f>Nør!AZ22</f>
        <v>Nej</v>
      </c>
      <c r="W121">
        <f>Nør!AZ23</f>
        <v>0</v>
      </c>
      <c r="X121">
        <f>Nør!AZ24</f>
        <v>0</v>
      </c>
      <c r="Y121">
        <f>Nør!AZ25</f>
        <v>0</v>
      </c>
      <c r="Z121">
        <f>Nør!AZ26</f>
        <v>0</v>
      </c>
      <c r="AA121">
        <f>Nør!AZ27</f>
        <v>0</v>
      </c>
      <c r="AB121">
        <f>Nør!AZ28</f>
        <v>0</v>
      </c>
      <c r="AC121">
        <f>Nør!AZ29</f>
        <v>0</v>
      </c>
      <c r="AD121">
        <f>Nør!AZ30</f>
        <v>0</v>
      </c>
      <c r="AE121">
        <f>Nør!AZ31</f>
        <v>5</v>
      </c>
      <c r="AF121">
        <f>Nør!AZ32</f>
        <v>3</v>
      </c>
      <c r="AG121">
        <f>Nør!AZ33</f>
        <v>5</v>
      </c>
      <c r="AH121">
        <f>Nør!AZ34</f>
        <v>0</v>
      </c>
      <c r="AI121">
        <f>Nør!AZ35</f>
        <v>0</v>
      </c>
      <c r="AJ121">
        <f>Nør!AZ36</f>
        <v>75000</v>
      </c>
      <c r="AK121">
        <f>Nør!AZ37</f>
        <v>0</v>
      </c>
      <c r="AL121" t="str">
        <f>Nør!AZ38</f>
        <v>Ja</v>
      </c>
      <c r="AM121">
        <f>Nør!AZ39</f>
        <v>0</v>
      </c>
      <c r="AN121" t="str">
        <f>Nør!AZ40</f>
        <v>Karin</v>
      </c>
      <c r="AO121">
        <f>Nør!AZ41</f>
        <v>1995</v>
      </c>
      <c r="AP121">
        <f>Nør!AZ42</f>
        <v>25</v>
      </c>
      <c r="AQ121">
        <f>Nør!AZ43</f>
        <v>0</v>
      </c>
      <c r="AR121" t="str">
        <f>Nør!AZ44</f>
        <v>butiksslagter</v>
      </c>
      <c r="AS121" t="str">
        <f>Nør!AZ45</f>
        <v>fra andre køkkener</v>
      </c>
      <c r="AT121">
        <f>Nør!AZ46</f>
        <v>0</v>
      </c>
      <c r="AU121">
        <f>Nør!AZ47</f>
        <v>0</v>
      </c>
      <c r="AV121">
        <f>Nør!AZ48</f>
        <v>0</v>
      </c>
      <c r="AW121">
        <f>Nør!AZ49</f>
        <v>0</v>
      </c>
      <c r="AX121">
        <f>Nør!AZ50</f>
        <v>0</v>
      </c>
      <c r="AY121">
        <f>Nør!AZ51</f>
        <v>0</v>
      </c>
      <c r="AZ121">
        <f>Nør!AZ52</f>
        <v>0</v>
      </c>
      <c r="BA121">
        <f>Nør!AZ53</f>
        <v>0</v>
      </c>
      <c r="BB121">
        <f>Nør!AZ54</f>
        <v>0</v>
      </c>
      <c r="BC121">
        <f>Nør!AZ55</f>
        <v>95</v>
      </c>
      <c r="BD121">
        <f>Nør!AZ56</f>
        <v>0</v>
      </c>
      <c r="BE121">
        <f>Nør!AZ57</f>
        <v>0</v>
      </c>
      <c r="BF121" t="str">
        <f>Nør!AZ58</f>
        <v>Ja</v>
      </c>
      <c r="BG121" t="str">
        <f>Nør!AZ59</f>
        <v>Nej</v>
      </c>
      <c r="BH121" t="str">
        <f>Nør!AZ60</f>
        <v>Ja</v>
      </c>
      <c r="BI121" t="str">
        <f>Nør!AZ61</f>
        <v>Ja</v>
      </c>
      <c r="BJ121">
        <f>Nør!AZ62</f>
        <v>0</v>
      </c>
      <c r="BK121" t="str">
        <f>Nør!AZ63</f>
        <v>Ja</v>
      </c>
      <c r="BL121">
        <f>Nør!AZ64</f>
        <v>0</v>
      </c>
      <c r="BM121" t="str">
        <f>Nør!AZ65</f>
        <v>Ja</v>
      </c>
      <c r="BN121">
        <f>Nør!AZ66</f>
        <v>0</v>
      </c>
      <c r="BO121" t="str">
        <f>Nør!AZ67</f>
        <v>Ja</v>
      </c>
      <c r="BP121" t="str">
        <f>Nør!AZ68</f>
        <v>De vil lave en løsning hvor det er køkkendamen der med hjælp fra pædagogerne laver mad. Køkkendamen Karin er ansat 37 timer men gør også rent. Hun er 25 timer i køkkenet</v>
      </c>
      <c r="BQ121">
        <f>Nør!AZ69</f>
        <v>0</v>
      </c>
      <c r="BR121" t="str">
        <f>Nør!AZ70</f>
        <v>produktionskøkken</v>
      </c>
      <c r="BS121" t="str">
        <f>Nør!AZ71</f>
        <v>Ja</v>
      </c>
      <c r="BT121">
        <f>Nør!AZ72</f>
        <v>0</v>
      </c>
      <c r="BU121">
        <f>Nør!AZ73</f>
        <v>0</v>
      </c>
      <c r="BV121">
        <f>Nør!AZ74</f>
        <v>0</v>
      </c>
      <c r="BW121" t="str">
        <f>Nør!AZ75</f>
        <v>Køkkenet bliver klar inden 1.1.2010</v>
      </c>
      <c r="BX121">
        <f>Nør!AZ76</f>
        <v>0</v>
      </c>
      <c r="BY121">
        <f>Nør!AZ77</f>
        <v>0</v>
      </c>
      <c r="BZ121">
        <f>Nør!AZ78</f>
        <v>0</v>
      </c>
      <c r="CA121">
        <f>Nør!AZ79</f>
        <v>0</v>
      </c>
      <c r="CB121">
        <f>Nør!AZ80</f>
        <v>0</v>
      </c>
      <c r="CC121">
        <f>Nør!AZ81</f>
        <v>0</v>
      </c>
      <c r="CD121">
        <f>Nør!AZ82</f>
        <v>0</v>
      </c>
      <c r="CE121">
        <f>Nør!AZ83</f>
        <v>0</v>
      </c>
      <c r="CF121">
        <f>Nør!AZ84</f>
        <v>0</v>
      </c>
      <c r="CG121" t="str">
        <f>Nør!AZ85</f>
        <v>Mariah</v>
      </c>
      <c r="CH121" s="18">
        <f>Nør!AZ86</f>
        <v>39923</v>
      </c>
      <c r="CI121">
        <f>Nør!AZ87</f>
        <v>0</v>
      </c>
      <c r="CJ121">
        <f>Nør!AZ88</f>
        <v>0</v>
      </c>
      <c r="CK121">
        <f>Nør!AZ89</f>
        <v>0</v>
      </c>
      <c r="CL121">
        <f>Nør!AZ90</f>
        <v>0</v>
      </c>
      <c r="CM121">
        <f>Nør!AZ91</f>
        <v>0</v>
      </c>
      <c r="CN121">
        <f>Nør!AZ92</f>
        <v>0</v>
      </c>
      <c r="CO121">
        <f>Nør!AZ93</f>
        <v>0</v>
      </c>
      <c r="CP121">
        <f>Nør!AZ94</f>
        <v>0</v>
      </c>
      <c r="CQ121">
        <f>Nør!AZ95</f>
        <v>0</v>
      </c>
      <c r="CR121">
        <f>Nør!AZ96</f>
        <v>0</v>
      </c>
      <c r="CS121">
        <f>Nør!AZ97</f>
        <v>0</v>
      </c>
      <c r="CT121">
        <f>Nør!AZ98</f>
        <v>0</v>
      </c>
      <c r="CU121">
        <f>Nør!AZ99</f>
        <v>0</v>
      </c>
      <c r="CV121">
        <f>Nør!AZ100</f>
        <v>0</v>
      </c>
      <c r="CW121">
        <f>Nør!AZ101</f>
        <v>0</v>
      </c>
      <c r="CX121">
        <f>Nør!AZ102</f>
        <v>0</v>
      </c>
      <c r="CY121">
        <f>Nør!AZ103</f>
        <v>0</v>
      </c>
      <c r="CZ121">
        <f>Nør!AZ104</f>
        <v>0</v>
      </c>
      <c r="DA121">
        <f>Nør!AZ105</f>
        <v>0</v>
      </c>
      <c r="DB121">
        <f>Nør!AZ106</f>
        <v>0</v>
      </c>
      <c r="DC121">
        <f>Nør!AZ107</f>
        <v>0</v>
      </c>
      <c r="DD121">
        <f>Nør!AZ108</f>
        <v>0</v>
      </c>
      <c r="DE121">
        <f>Nør!AZ109</f>
        <v>0</v>
      </c>
      <c r="DF121">
        <f>Nør!AZ110</f>
        <v>0</v>
      </c>
      <c r="DG121">
        <f>Nør!AZ111</f>
        <v>0</v>
      </c>
      <c r="DH121">
        <f>Nør!AZ112</f>
        <v>0</v>
      </c>
      <c r="DI121">
        <f>Nør!AZ113</f>
        <v>0</v>
      </c>
      <c r="DJ121">
        <f>Nør!AZ114</f>
        <v>0</v>
      </c>
      <c r="DK121">
        <f>Nør!AZ115</f>
        <v>0</v>
      </c>
      <c r="DL121">
        <f>Nør!AZ116</f>
        <v>0</v>
      </c>
      <c r="DM121" t="str">
        <f>Nør!AZ117</f>
        <v>Køkkenet er ved at blive bygget om hos Vildrosen, som denne institution er ved at blive slået sammen med (1.5.2009). Nomeringen bliver 50 børn i alt. De er indstillet på at lave mad selv hver dag.</v>
      </c>
      <c r="DN121">
        <f>Nør!AZ118</f>
        <v>0</v>
      </c>
      <c r="DO121" s="14" t="str">
        <f>VLOOKUP(MID(B121,1,5)*1,InstTyp!A:B,2,FALSE)</f>
        <v>Børnehaver</v>
      </c>
      <c r="DP121" s="14" t="str">
        <f>VLOOKUP(MID(B121,1,5)*1,InstTyp!A:C,3,FALSE)</f>
        <v>Nørrebro</v>
      </c>
      <c r="DQ121">
        <f>VLOOKUP(MID(B121,1,5)*1,'InstTyp-2'!E:BQ,7,FALSE)</f>
        <v>0</v>
      </c>
      <c r="DR121">
        <f>VLOOKUP(MID(B121,1,5)*1,'InstTyp-2'!E:BQ,8,FALSE)</f>
        <v>0</v>
      </c>
      <c r="DS121">
        <f>VLOOKUP(MID(B121,1,5)*1,'InstTyp-2'!E:BQ,9,FALSE)</f>
        <v>38</v>
      </c>
      <c r="DT121">
        <f>VLOOKUP(MID(B121,1,5)*1,'InstTyp-2'!E:BQ,10,FALSE)</f>
        <v>0</v>
      </c>
      <c r="DU121">
        <f>VLOOKUP(MID(B121,1,5)*1,'InstTyp-2'!E:BQ,11,FALSE)</f>
        <v>0</v>
      </c>
      <c r="DV121">
        <f>VLOOKUP(MID(B121,1,5)*1,'InstTyp-2'!E:BQ,12,FALSE)</f>
        <v>0</v>
      </c>
      <c r="DW121">
        <f>VLOOKUP(MID(B121,1,5)*1,'InstTyp-2'!E:BQ,13,FALSE)</f>
        <v>0</v>
      </c>
      <c r="DX121">
        <f>VLOOKUP(MID(B121,1,5)*1,'InstTyp-2'!E:BQ,14,FALSE)</f>
        <v>0</v>
      </c>
      <c r="DY121">
        <f>VLOOKUP(MID(B121,1,5)*1,'InstTyp-2'!E:BQ,15,FALSE)</f>
        <v>0</v>
      </c>
      <c r="DZ121">
        <f>VLOOKUP(MID(B121,1,5)*1,'InstTyp-2'!E:BQ,16,FALSE)</f>
        <v>0</v>
      </c>
      <c r="EA121">
        <f>VLOOKUP(MID(B121,1,5)*1,'InstTyp-2'!E:BQ,17,FALSE)</f>
        <v>0</v>
      </c>
      <c r="EB121">
        <f>VLOOKUP(MID(B121,1,5)*1,'InstTyp-2'!E:BQ,18,FALSE)</f>
        <v>0</v>
      </c>
      <c r="EC121">
        <f>VLOOKUP(MID(B121,1,5)*1,'InstTyp-2'!E:BQ,19,FALSE)</f>
        <v>0</v>
      </c>
      <c r="ED121">
        <f>VLOOKUP(MID(B121,1,5)*1,'InstTyp-2'!E:BQ,20,FALSE)</f>
        <v>0</v>
      </c>
      <c r="EE121" s="195">
        <f>VLOOKUP(MID(B121,1,5)*1,'Forplejning 2008'!A:C,3,FALSE)</f>
        <v>38238.51</v>
      </c>
      <c r="EF121" t="str">
        <f t="shared" si="4"/>
        <v>37386</v>
      </c>
      <c r="EG121" t="str">
        <f t="shared" si="5"/>
        <v>u</v>
      </c>
      <c r="EH121">
        <f t="shared" si="6"/>
        <v>0</v>
      </c>
      <c r="EI121">
        <f t="shared" si="7"/>
        <v>0</v>
      </c>
      <c r="EJ121" t="e">
        <f>VLOOKUP(B121,Rekruttering!A:F,2,FALSE)</f>
        <v>#N/A</v>
      </c>
      <c r="EK121" t="e">
        <f>VLOOKUP(B121,Rekruttering!A:F,3,FALSE)</f>
        <v>#N/A</v>
      </c>
      <c r="EL121" t="e">
        <f>VLOOKUP(B121,Rekruttering!A:F,4,FALSE)</f>
        <v>#N/A</v>
      </c>
      <c r="EM121" t="e">
        <f>VLOOKUP(B121,Rekruttering!A:F,5,FALSE)</f>
        <v>#N/A</v>
      </c>
      <c r="EN121" t="e">
        <f>VLOOKUP(B121,Rekruttering!A:F,6,FALSE)</f>
        <v>#N/A</v>
      </c>
    </row>
    <row r="122" spans="1:144">
      <c r="A122" s="14" t="str">
        <f>Nør!BA1</f>
        <v>x</v>
      </c>
      <c r="B122" s="21" t="str">
        <f>Nør!BA2</f>
        <v>37391_u</v>
      </c>
      <c r="C122" t="str">
        <f>Nør!BA3</f>
        <v>Ryvang 1</v>
      </c>
      <c r="D122" t="str">
        <f>Nør!BA4</f>
        <v>Nørrebro</v>
      </c>
      <c r="E122" t="str">
        <f>Nør!BA5</f>
        <v>Rymarksvej 123</v>
      </c>
      <c r="F122">
        <f>Nør!BA6</f>
        <v>2900</v>
      </c>
      <c r="G122" t="str">
        <f>Nør!BA7</f>
        <v>Hellerup</v>
      </c>
      <c r="H122" t="str">
        <f>Nør!BA8</f>
        <v>39 29 28 63</v>
      </c>
      <c r="I122" t="str">
        <f>Nør!BA9</f>
        <v>37391@buf.kk.dk</v>
      </c>
      <c r="J122" t="str">
        <f>Nør!BA10</f>
        <v>Gitte Bille</v>
      </c>
      <c r="K122">
        <f>Nør!BA11</f>
        <v>36303537</v>
      </c>
      <c r="L122">
        <f>Nør!BA12</f>
        <v>0</v>
      </c>
      <c r="M122" t="str">
        <f>Nør!BA13</f>
        <v>37391@buf.kk.dk</v>
      </c>
      <c r="N122" t="str">
        <f>Nør!BA14</f>
        <v>Børnehave</v>
      </c>
      <c r="O122">
        <f>Nør!BA15</f>
        <v>0</v>
      </c>
      <c r="P122">
        <f>Nør!BA16</f>
        <v>0</v>
      </c>
      <c r="Q122">
        <f>Nør!BA17</f>
        <v>64</v>
      </c>
      <c r="R122">
        <f>Nør!BA18</f>
        <v>0</v>
      </c>
      <c r="S122">
        <f>Nør!BA19</f>
        <v>0</v>
      </c>
      <c r="T122">
        <f>Nør!BA20</f>
        <v>0</v>
      </c>
      <c r="U122">
        <f>Nør!BA21</f>
        <v>0</v>
      </c>
      <c r="V122" t="str">
        <f>Nør!BA22</f>
        <v>Nej</v>
      </c>
      <c r="W122">
        <f>Nør!BA23</f>
        <v>0</v>
      </c>
      <c r="X122">
        <f>Nør!BA24</f>
        <v>0</v>
      </c>
      <c r="Y122">
        <f>Nør!BA25</f>
        <v>0</v>
      </c>
      <c r="Z122">
        <f>Nør!BA26</f>
        <v>0</v>
      </c>
      <c r="AA122">
        <f>Nør!BA27</f>
        <v>0</v>
      </c>
      <c r="AB122">
        <f>Nør!BA28</f>
        <v>0</v>
      </c>
      <c r="AC122">
        <f>Nør!BA29</f>
        <v>0</v>
      </c>
      <c r="AD122">
        <f>Nør!BA30</f>
        <v>5</v>
      </c>
      <c r="AE122">
        <f>Nør!BA31</f>
        <v>0</v>
      </c>
      <c r="AF122">
        <f>Nør!BA32</f>
        <v>0</v>
      </c>
      <c r="AG122">
        <f>Nør!BA33</f>
        <v>5</v>
      </c>
      <c r="AH122">
        <f>Nør!BA34</f>
        <v>0</v>
      </c>
      <c r="AI122">
        <f>Nør!BA35</f>
        <v>0</v>
      </c>
      <c r="AJ122">
        <f>Nør!BA36</f>
        <v>115000</v>
      </c>
      <c r="AK122">
        <f>Nør!BA37</f>
        <v>0</v>
      </c>
      <c r="AL122" t="str">
        <f>Nør!BA38</f>
        <v>Ja</v>
      </c>
      <c r="AM122">
        <f>Nør!BA39</f>
        <v>0</v>
      </c>
      <c r="AN122" t="str">
        <f>Nør!BA40</f>
        <v>Charlotte Nielsen</v>
      </c>
      <c r="AO122">
        <f>Nør!BA41</f>
        <v>2005</v>
      </c>
      <c r="AP122">
        <f>Nør!BA42</f>
        <v>20</v>
      </c>
      <c r="AQ122">
        <f>Nør!BA43</f>
        <v>0</v>
      </c>
      <c r="AR122" t="str">
        <f>Nør!BA44</f>
        <v>kok</v>
      </c>
      <c r="AS122">
        <f>Nør!BA45</f>
        <v>0</v>
      </c>
      <c r="AT122">
        <f>Nør!BA46</f>
        <v>0</v>
      </c>
      <c r="AU122">
        <f>Nør!BA47</f>
        <v>0</v>
      </c>
      <c r="AV122">
        <f>Nør!BA48</f>
        <v>0</v>
      </c>
      <c r="AW122">
        <f>Nør!BA49</f>
        <v>0</v>
      </c>
      <c r="AX122">
        <f>Nør!BA50</f>
        <v>0</v>
      </c>
      <c r="AY122">
        <f>Nør!BA51</f>
        <v>0</v>
      </c>
      <c r="AZ122">
        <f>Nør!BA52</f>
        <v>0</v>
      </c>
      <c r="BA122">
        <f>Nør!BA53</f>
        <v>0</v>
      </c>
      <c r="BB122">
        <f>Nør!BA54</f>
        <v>0</v>
      </c>
      <c r="BC122">
        <f>Nør!BA55</f>
        <v>99</v>
      </c>
      <c r="BD122">
        <f>Nør!BA56</f>
        <v>0</v>
      </c>
      <c r="BE122">
        <f>Nør!BA57</f>
        <v>1</v>
      </c>
      <c r="BF122" t="str">
        <f>Nør!BA58</f>
        <v>Ja</v>
      </c>
      <c r="BG122" t="str">
        <f>Nør!BA59</f>
        <v>Nej</v>
      </c>
      <c r="BH122" t="str">
        <f>Nør!BA60</f>
        <v>Ja</v>
      </c>
      <c r="BI122" t="str">
        <f>Nør!BA61</f>
        <v>Ja</v>
      </c>
      <c r="BJ122">
        <f>Nør!BA62</f>
        <v>0</v>
      </c>
      <c r="BK122" t="str">
        <f>Nør!BA63</f>
        <v>Ja</v>
      </c>
      <c r="BL122">
        <f>Nør!BA64</f>
        <v>0</v>
      </c>
      <c r="BM122" t="str">
        <f>Nør!BA65</f>
        <v>Ja</v>
      </c>
      <c r="BN122" t="str">
        <f>Nør!BA66</f>
        <v>hvis der er penge</v>
      </c>
      <c r="BO122" t="str">
        <f>Nør!BA67</f>
        <v>Ja</v>
      </c>
      <c r="BP122">
        <f>Nør!BA68</f>
        <v>0</v>
      </c>
      <c r="BQ122">
        <f>Nør!BA69</f>
        <v>0</v>
      </c>
      <c r="BR122" t="str">
        <f>Nør!BA70</f>
        <v>Køkken begrænset tilvirk</v>
      </c>
      <c r="BS122">
        <f>Nør!BA71</f>
        <v>0</v>
      </c>
      <c r="BT122">
        <f>Nør!BA72</f>
        <v>0</v>
      </c>
      <c r="BU122">
        <f>Nør!BA73</f>
        <v>0</v>
      </c>
      <c r="BV122">
        <f>Nør!BA74</f>
        <v>0</v>
      </c>
      <c r="BW122">
        <f>Nør!BA75</f>
        <v>0</v>
      </c>
      <c r="BX122" t="str">
        <f>Nør!BA76</f>
        <v>Større</v>
      </c>
      <c r="BY122">
        <f>Nør!BA77</f>
        <v>0</v>
      </c>
      <c r="BZ122">
        <f>Nør!BA78</f>
        <v>0</v>
      </c>
      <c r="CA122" t="str">
        <f>Nør!BA79</f>
        <v>har kun et husmoderkomfur.</v>
      </c>
      <c r="CB122">
        <f>Nør!BA80</f>
        <v>0</v>
      </c>
      <c r="CC122">
        <f>Nør!BA81</f>
        <v>0</v>
      </c>
      <c r="CD122">
        <f>Nør!BA82</f>
        <v>0</v>
      </c>
      <c r="CE122">
        <f>Nør!BA83</f>
        <v>0</v>
      </c>
      <c r="CF122">
        <f>Nør!BA84</f>
        <v>0</v>
      </c>
      <c r="CG122" t="str">
        <f>Nør!BA85</f>
        <v>Cathrine Jerrik</v>
      </c>
      <c r="CH122" s="18">
        <f>Nør!BA86</f>
        <v>39919</v>
      </c>
      <c r="CI122">
        <f>Nør!BA87</f>
        <v>0</v>
      </c>
      <c r="CJ122">
        <f>Nør!BA88</f>
        <v>1</v>
      </c>
      <c r="CK122">
        <f>Nør!BA89</f>
        <v>0</v>
      </c>
      <c r="CL122">
        <f>Nør!BA90</f>
        <v>4</v>
      </c>
      <c r="CM122">
        <f>Nør!BA91</f>
        <v>1</v>
      </c>
      <c r="CN122">
        <f>Nør!BA92</f>
        <v>0</v>
      </c>
      <c r="CO122">
        <f>Nør!BA93</f>
        <v>0</v>
      </c>
      <c r="CP122">
        <f>Nør!BA94</f>
        <v>0</v>
      </c>
      <c r="CQ122">
        <f>Nør!BA95</f>
        <v>0</v>
      </c>
      <c r="CR122">
        <f>Nør!BA96</f>
        <v>2</v>
      </c>
      <c r="CS122">
        <f>Nør!BA97</f>
        <v>1</v>
      </c>
      <c r="CT122">
        <f>Nør!BA98</f>
        <v>0</v>
      </c>
      <c r="CU122">
        <f>Nør!BA99</f>
        <v>1</v>
      </c>
      <c r="CV122">
        <f>Nør!BA100</f>
        <v>0</v>
      </c>
      <c r="CW122">
        <f>Nør!BA101</f>
        <v>0</v>
      </c>
      <c r="CX122">
        <f>Nør!BA102</f>
        <v>1</v>
      </c>
      <c r="CY122">
        <f>Nør!BA103</f>
        <v>0</v>
      </c>
      <c r="CZ122">
        <f>Nør!BA104</f>
        <v>0</v>
      </c>
      <c r="DA122">
        <f>Nør!BA105</f>
        <v>0</v>
      </c>
      <c r="DB122">
        <f>Nør!BA106</f>
        <v>1</v>
      </c>
      <c r="DC122">
        <f>Nør!BA107</f>
        <v>20</v>
      </c>
      <c r="DD122" t="str">
        <f>Nør!BA108</f>
        <v>Miele</v>
      </c>
      <c r="DE122">
        <f>Nør!BA109</f>
        <v>4</v>
      </c>
      <c r="DF122" t="str">
        <f>Nør!BA110</f>
        <v>Nej</v>
      </c>
      <c r="DG122">
        <f>Nør!BA111</f>
        <v>0</v>
      </c>
      <c r="DH122" t="str">
        <f>Nør!BA112</f>
        <v>Ja</v>
      </c>
      <c r="DI122" t="str">
        <f>Nør!BA113</f>
        <v>Nej</v>
      </c>
      <c r="DJ122" t="str">
        <f>Nør!BA114</f>
        <v>Nej</v>
      </c>
      <c r="DK122">
        <f>Nør!BA115</f>
        <v>1</v>
      </c>
      <c r="DL122" t="str">
        <f>Nør!BA116</f>
        <v>Begrænset</v>
      </c>
      <c r="DM122">
        <f>Nør!BA117</f>
        <v>0</v>
      </c>
      <c r="DN122">
        <f>Nør!BA118</f>
        <v>0</v>
      </c>
      <c r="DO122" s="14" t="str">
        <f>VLOOKUP(MID(B122,1,5)*1,InstTyp!A:B,2,FALSE)</f>
        <v>Børnehaver</v>
      </c>
      <c r="DP122" s="14" t="str">
        <f>VLOOKUP(MID(B122,1,5)*1,InstTyp!A:C,3,FALSE)</f>
        <v>Nørrebro</v>
      </c>
      <c r="DQ122">
        <f>VLOOKUP(MID(B122,1,5)*1,'InstTyp-2'!E:BQ,7,FALSE)</f>
        <v>0</v>
      </c>
      <c r="DR122">
        <f>VLOOKUP(MID(B122,1,5)*1,'InstTyp-2'!E:BQ,8,FALSE)</f>
        <v>0</v>
      </c>
      <c r="DS122">
        <f>VLOOKUP(MID(B122,1,5)*1,'InstTyp-2'!E:BQ,9,FALSE)</f>
        <v>64</v>
      </c>
      <c r="DT122">
        <f>VLOOKUP(MID(B122,1,5)*1,'InstTyp-2'!E:BQ,10,FALSE)</f>
        <v>0</v>
      </c>
      <c r="DU122">
        <f>VLOOKUP(MID(B122,1,5)*1,'InstTyp-2'!E:BQ,11,FALSE)</f>
        <v>0</v>
      </c>
      <c r="DV122">
        <f>VLOOKUP(MID(B122,1,5)*1,'InstTyp-2'!E:BQ,12,FALSE)</f>
        <v>0</v>
      </c>
      <c r="DW122">
        <f>VLOOKUP(MID(B122,1,5)*1,'InstTyp-2'!E:BQ,13,FALSE)</f>
        <v>0</v>
      </c>
      <c r="DX122">
        <f>VLOOKUP(MID(B122,1,5)*1,'InstTyp-2'!E:BQ,14,FALSE)</f>
        <v>0</v>
      </c>
      <c r="DY122">
        <f>VLOOKUP(MID(B122,1,5)*1,'InstTyp-2'!E:BQ,15,FALSE)</f>
        <v>0</v>
      </c>
      <c r="DZ122">
        <f>VLOOKUP(MID(B122,1,5)*1,'InstTyp-2'!E:BQ,16,FALSE)</f>
        <v>0</v>
      </c>
      <c r="EA122">
        <f>VLOOKUP(MID(B122,1,5)*1,'InstTyp-2'!E:BQ,17,FALSE)</f>
        <v>0</v>
      </c>
      <c r="EB122">
        <f>VLOOKUP(MID(B122,1,5)*1,'InstTyp-2'!E:BQ,18,FALSE)</f>
        <v>0</v>
      </c>
      <c r="EC122">
        <f>VLOOKUP(MID(B122,1,5)*1,'InstTyp-2'!E:BQ,19,FALSE)</f>
        <v>0</v>
      </c>
      <c r="ED122">
        <f>VLOOKUP(MID(B122,1,5)*1,'InstTyp-2'!E:BQ,20,FALSE)</f>
        <v>0</v>
      </c>
      <c r="EE122" s="195">
        <f>VLOOKUP(MID(B122,1,5)*1,'Forplejning 2008'!A:C,3,FALSE)</f>
        <v>120457.96</v>
      </c>
      <c r="EF122" t="str">
        <f t="shared" si="4"/>
        <v>37391</v>
      </c>
      <c r="EG122" t="str">
        <f t="shared" si="5"/>
        <v>u</v>
      </c>
      <c r="EH122">
        <f t="shared" si="6"/>
        <v>0</v>
      </c>
      <c r="EI122">
        <f t="shared" si="7"/>
        <v>0</v>
      </c>
      <c r="EJ122" t="e">
        <f>VLOOKUP(B122,Rekruttering!A:F,2,FALSE)</f>
        <v>#N/A</v>
      </c>
      <c r="EK122" t="e">
        <f>VLOOKUP(B122,Rekruttering!A:F,3,FALSE)</f>
        <v>#N/A</v>
      </c>
      <c r="EL122" t="e">
        <f>VLOOKUP(B122,Rekruttering!A:F,4,FALSE)</f>
        <v>#N/A</v>
      </c>
      <c r="EM122" t="e">
        <f>VLOOKUP(B122,Rekruttering!A:F,5,FALSE)</f>
        <v>#N/A</v>
      </c>
      <c r="EN122" t="e">
        <f>VLOOKUP(B122,Rekruttering!A:F,6,FALSE)</f>
        <v>#N/A</v>
      </c>
    </row>
    <row r="123" spans="1:144">
      <c r="A123" s="14" t="str">
        <f>Nør!BB1</f>
        <v>x</v>
      </c>
      <c r="B123" s="21" t="str">
        <f>Nør!BB2</f>
        <v>37395_u</v>
      </c>
      <c r="C123" t="str">
        <f>Nør!BB3</f>
        <v>Spanager</v>
      </c>
      <c r="D123" t="str">
        <f>Nør!BB4</f>
        <v>Nørrebro</v>
      </c>
      <c r="E123" t="str">
        <f>Nør!BB5</f>
        <v>Spanagervej 14A</v>
      </c>
      <c r="F123">
        <f>Nør!BB6</f>
        <v>4623</v>
      </c>
      <c r="G123" t="str">
        <f>Nør!BB7</f>
        <v>Lille Skensved</v>
      </c>
      <c r="H123" t="str">
        <f>Nør!BB8</f>
        <v>56 82 12 22</v>
      </c>
      <c r="I123" t="str">
        <f>Nør!BB9</f>
        <v>37395@buf.kk.dk</v>
      </c>
      <c r="J123" t="str">
        <f>Nør!BB10</f>
        <v>Karina Brehm Christensen</v>
      </c>
      <c r="K123">
        <f>Nør!BB11</f>
        <v>38749495</v>
      </c>
      <c r="L123">
        <f>Nør!BB12</f>
        <v>0</v>
      </c>
      <c r="M123" t="str">
        <f>Nør!BB13</f>
        <v>37395@buf.kk.dk</v>
      </c>
      <c r="N123" t="str">
        <f>Nør!BB14</f>
        <v>Børnehave</v>
      </c>
      <c r="O123">
        <f>Nør!BB15</f>
        <v>0</v>
      </c>
      <c r="P123">
        <f>Nør!BB16</f>
        <v>0</v>
      </c>
      <c r="Q123">
        <f>Nør!BB17</f>
        <v>40</v>
      </c>
      <c r="R123">
        <f>Nør!BB18</f>
        <v>0</v>
      </c>
      <c r="S123">
        <f>Nør!BB19</f>
        <v>0</v>
      </c>
      <c r="T123">
        <f>Nør!BB20</f>
        <v>0</v>
      </c>
      <c r="U123">
        <f>Nør!BB21</f>
        <v>0</v>
      </c>
      <c r="V123" t="str">
        <f>Nør!BB22</f>
        <v>Nej</v>
      </c>
      <c r="W123">
        <f>Nør!BB23</f>
        <v>0</v>
      </c>
      <c r="X123">
        <f>Nør!BB24</f>
        <v>0</v>
      </c>
      <c r="Y123">
        <f>Nør!BB25</f>
        <v>0</v>
      </c>
      <c r="Z123">
        <f>Nør!BB26</f>
        <v>0</v>
      </c>
      <c r="AA123">
        <f>Nør!BB27</f>
        <v>0</v>
      </c>
      <c r="AB123">
        <f>Nør!BB28</f>
        <v>0</v>
      </c>
      <c r="AC123">
        <f>Nør!BB29</f>
        <v>0</v>
      </c>
      <c r="AD123">
        <f>Nør!BB30</f>
        <v>5</v>
      </c>
      <c r="AE123">
        <f>Nør!BB31</f>
        <v>0</v>
      </c>
      <c r="AF123">
        <f>Nør!BB32</f>
        <v>0</v>
      </c>
      <c r="AG123">
        <f>Nør!BB33</f>
        <v>5</v>
      </c>
      <c r="AH123">
        <f>Nør!BB34</f>
        <v>0</v>
      </c>
      <c r="AI123">
        <f>Nør!BB35</f>
        <v>0</v>
      </c>
      <c r="AJ123">
        <f>Nør!BB36</f>
        <v>225000</v>
      </c>
      <c r="AK123">
        <f>Nør!BB37</f>
        <v>0</v>
      </c>
      <c r="AL123">
        <f>Nør!BB38</f>
        <v>0</v>
      </c>
      <c r="AM123">
        <f>Nør!BB39</f>
        <v>0</v>
      </c>
      <c r="AN123">
        <f>Nør!BB40</f>
        <v>0</v>
      </c>
      <c r="AO123">
        <f>Nør!BB41</f>
        <v>0</v>
      </c>
      <c r="AP123">
        <f>Nør!BB42</f>
        <v>0</v>
      </c>
      <c r="AQ123">
        <f>Nør!BB43</f>
        <v>0</v>
      </c>
      <c r="AR123">
        <f>Nør!BB44</f>
        <v>0</v>
      </c>
      <c r="AS123">
        <f>Nør!BB45</f>
        <v>0</v>
      </c>
      <c r="AT123">
        <f>Nør!BB46</f>
        <v>0</v>
      </c>
      <c r="AU123">
        <f>Nør!BB47</f>
        <v>0</v>
      </c>
      <c r="AV123">
        <f>Nør!BB48</f>
        <v>0</v>
      </c>
      <c r="AW123">
        <f>Nør!BB49</f>
        <v>0</v>
      </c>
      <c r="AX123">
        <f>Nør!BB50</f>
        <v>0</v>
      </c>
      <c r="AY123">
        <f>Nør!BB51</f>
        <v>0</v>
      </c>
      <c r="AZ123">
        <f>Nør!BB52</f>
        <v>0</v>
      </c>
      <c r="BA123">
        <f>Nør!BB53</f>
        <v>0</v>
      </c>
      <c r="BB123">
        <f>Nør!BB54</f>
        <v>0</v>
      </c>
      <c r="BC123">
        <f>Nør!BB55</f>
        <v>90</v>
      </c>
      <c r="BD123">
        <f>Nør!BB56</f>
        <v>0</v>
      </c>
      <c r="BE123">
        <f>Nør!BB57</f>
        <v>2</v>
      </c>
      <c r="BF123">
        <f>Nør!BB58</f>
        <v>0</v>
      </c>
      <c r="BG123">
        <f>Nør!BB59</f>
        <v>0</v>
      </c>
      <c r="BH123">
        <f>Nør!BB60</f>
        <v>0</v>
      </c>
      <c r="BI123" t="str">
        <f>Nør!BB61</f>
        <v>Ja</v>
      </c>
      <c r="BJ123">
        <f>Nør!BB62</f>
        <v>0</v>
      </c>
      <c r="BK123">
        <f>Nør!BB63</f>
        <v>0</v>
      </c>
      <c r="BL123">
        <f>Nør!BB64</f>
        <v>0</v>
      </c>
      <c r="BM123">
        <f>Nør!BB65</f>
        <v>0</v>
      </c>
      <c r="BN123">
        <f>Nør!BB66</f>
        <v>0</v>
      </c>
      <c r="BO123">
        <f>Nør!BB67</f>
        <v>0</v>
      </c>
      <c r="BP123">
        <f>Nør!BB68</f>
        <v>0</v>
      </c>
      <c r="BQ123">
        <f>Nør!BB69</f>
        <v>0</v>
      </c>
      <c r="BR123" t="str">
        <f>Nør!BB70</f>
        <v>produktionskøkken</v>
      </c>
      <c r="BS123">
        <f>Nør!BB71</f>
        <v>0</v>
      </c>
      <c r="BT123">
        <f>Nør!BB72</f>
        <v>0</v>
      </c>
      <c r="BU123">
        <f>Nør!BB73</f>
        <v>0</v>
      </c>
      <c r="BV123">
        <f>Nør!BB74</f>
        <v>0</v>
      </c>
      <c r="BW123">
        <f>Nør!BB75</f>
        <v>0</v>
      </c>
      <c r="BX123">
        <f>Nør!BB76</f>
        <v>0</v>
      </c>
      <c r="BY123">
        <f>Nør!BB77</f>
        <v>0</v>
      </c>
      <c r="BZ123">
        <f>Nør!BB78</f>
        <v>0</v>
      </c>
      <c r="CA123">
        <f>Nør!BB79</f>
        <v>0</v>
      </c>
      <c r="CB123">
        <f>Nør!BB80</f>
        <v>0</v>
      </c>
      <c r="CC123">
        <f>Nør!BB81</f>
        <v>0</v>
      </c>
      <c r="CD123">
        <f>Nør!BB82</f>
        <v>0</v>
      </c>
      <c r="CE123">
        <f>Nør!BB83</f>
        <v>0</v>
      </c>
      <c r="CF123">
        <f>Nør!BB84</f>
        <v>0</v>
      </c>
      <c r="CG123" t="str">
        <f>Nør!BB85</f>
        <v>Lone Voss</v>
      </c>
      <c r="CH123" s="18">
        <f>Nør!BB86</f>
        <v>39919</v>
      </c>
      <c r="CI123">
        <f>Nør!BB87</f>
        <v>0</v>
      </c>
      <c r="CJ123">
        <f>Nør!BB88</f>
        <v>0</v>
      </c>
      <c r="CK123">
        <f>Nør!BB89</f>
        <v>1</v>
      </c>
      <c r="CL123">
        <f>Nør!BB90</f>
        <v>4</v>
      </c>
      <c r="CM123">
        <f>Nør!BB91</f>
        <v>0</v>
      </c>
      <c r="CN123">
        <f>Nør!BB92</f>
        <v>2</v>
      </c>
      <c r="CO123">
        <f>Nør!BB93</f>
        <v>0</v>
      </c>
      <c r="CP123">
        <f>Nør!BB94</f>
        <v>0</v>
      </c>
      <c r="CQ123">
        <f>Nør!BB95</f>
        <v>0</v>
      </c>
      <c r="CR123">
        <f>Nør!BB96</f>
        <v>0</v>
      </c>
      <c r="CS123">
        <f>Nør!BB97</f>
        <v>1</v>
      </c>
      <c r="CT123">
        <f>Nør!BB98</f>
        <v>0</v>
      </c>
      <c r="CU123">
        <f>Nør!BB99</f>
        <v>0</v>
      </c>
      <c r="CV123">
        <f>Nør!BB100</f>
        <v>1</v>
      </c>
      <c r="CW123">
        <f>Nør!BB101</f>
        <v>0</v>
      </c>
      <c r="CX123">
        <f>Nør!BB102</f>
        <v>0</v>
      </c>
      <c r="CY123">
        <f>Nør!BB103</f>
        <v>1</v>
      </c>
      <c r="CZ123">
        <f>Nør!BB104</f>
        <v>0</v>
      </c>
      <c r="DA123">
        <f>Nør!BB105</f>
        <v>0</v>
      </c>
      <c r="DB123">
        <f>Nør!BB106</f>
        <v>1</v>
      </c>
      <c r="DC123">
        <f>Nør!BB107</f>
        <v>20</v>
      </c>
      <c r="DD123" t="str">
        <f>Nør!BB108</f>
        <v>Miele</v>
      </c>
      <c r="DE123">
        <f>Nør!BB109</f>
        <v>5</v>
      </c>
      <c r="DF123" t="str">
        <f>Nør!BB110</f>
        <v>Nej</v>
      </c>
      <c r="DG123">
        <f>Nør!BB111</f>
        <v>0</v>
      </c>
      <c r="DH123" t="str">
        <f>Nør!BB112</f>
        <v>Ja</v>
      </c>
      <c r="DI123" t="str">
        <f>Nør!BB113</f>
        <v>Nej</v>
      </c>
      <c r="DJ123" t="str">
        <f>Nør!BB114</f>
        <v>Nej</v>
      </c>
      <c r="DK123">
        <f>Nør!BB115</f>
        <v>1</v>
      </c>
      <c r="DL123" t="str">
        <f>Nør!BB116</f>
        <v>Begrænset</v>
      </c>
      <c r="DM123">
        <f>Nør!BB117</f>
        <v>0</v>
      </c>
      <c r="DN123">
        <f>Nør!BB118</f>
        <v>0</v>
      </c>
      <c r="DO123" s="14" t="str">
        <f>VLOOKUP(MID(B123,1,5)*1,InstTyp!A:B,2,FALSE)</f>
        <v>Børnehaver</v>
      </c>
      <c r="DP123" s="14" t="str">
        <f>VLOOKUP(MID(B123,1,5)*1,InstTyp!A:C,3,FALSE)</f>
        <v>Nørrebro</v>
      </c>
      <c r="DQ123">
        <f>VLOOKUP(MID(B123,1,5)*1,'InstTyp-2'!E:BQ,7,FALSE)</f>
        <v>0</v>
      </c>
      <c r="DR123">
        <f>VLOOKUP(MID(B123,1,5)*1,'InstTyp-2'!E:BQ,8,FALSE)</f>
        <v>0</v>
      </c>
      <c r="DS123">
        <f>VLOOKUP(MID(B123,1,5)*1,'InstTyp-2'!E:BQ,9,FALSE)</f>
        <v>40</v>
      </c>
      <c r="DT123">
        <f>VLOOKUP(MID(B123,1,5)*1,'InstTyp-2'!E:BQ,10,FALSE)</f>
        <v>0</v>
      </c>
      <c r="DU123">
        <f>VLOOKUP(MID(B123,1,5)*1,'InstTyp-2'!E:BQ,11,FALSE)</f>
        <v>0</v>
      </c>
      <c r="DV123">
        <f>VLOOKUP(MID(B123,1,5)*1,'InstTyp-2'!E:BQ,12,FALSE)</f>
        <v>0</v>
      </c>
      <c r="DW123">
        <f>VLOOKUP(MID(B123,1,5)*1,'InstTyp-2'!E:BQ,13,FALSE)</f>
        <v>0</v>
      </c>
      <c r="DX123">
        <f>VLOOKUP(MID(B123,1,5)*1,'InstTyp-2'!E:BQ,14,FALSE)</f>
        <v>0</v>
      </c>
      <c r="DY123">
        <f>VLOOKUP(MID(B123,1,5)*1,'InstTyp-2'!E:BQ,15,FALSE)</f>
        <v>0</v>
      </c>
      <c r="DZ123">
        <f>VLOOKUP(MID(B123,1,5)*1,'InstTyp-2'!E:BQ,16,FALSE)</f>
        <v>0</v>
      </c>
      <c r="EA123">
        <f>VLOOKUP(MID(B123,1,5)*1,'InstTyp-2'!E:BQ,17,FALSE)</f>
        <v>0</v>
      </c>
      <c r="EB123">
        <f>VLOOKUP(MID(B123,1,5)*1,'InstTyp-2'!E:BQ,18,FALSE)</f>
        <v>0</v>
      </c>
      <c r="EC123">
        <f>VLOOKUP(MID(B123,1,5)*1,'InstTyp-2'!E:BQ,19,FALSE)</f>
        <v>0</v>
      </c>
      <c r="ED123">
        <f>VLOOKUP(MID(B123,1,5)*1,'InstTyp-2'!E:BQ,20,FALSE)</f>
        <v>0</v>
      </c>
      <c r="EE123" s="195">
        <f>VLOOKUP(MID(B123,1,5)*1,'Forplejning 2008'!A:C,3,FALSE)</f>
        <v>52444.17</v>
      </c>
      <c r="EF123" t="str">
        <f t="shared" si="4"/>
        <v>37395</v>
      </c>
      <c r="EG123" t="str">
        <f t="shared" si="5"/>
        <v>u</v>
      </c>
      <c r="EH123">
        <f t="shared" si="6"/>
        <v>0</v>
      </c>
      <c r="EI123">
        <f t="shared" si="7"/>
        <v>0</v>
      </c>
      <c r="EJ123" t="e">
        <f>VLOOKUP(B123,Rekruttering!A:F,2,FALSE)</f>
        <v>#N/A</v>
      </c>
      <c r="EK123" t="e">
        <f>VLOOKUP(B123,Rekruttering!A:F,3,FALSE)</f>
        <v>#N/A</v>
      </c>
      <c r="EL123" t="e">
        <f>VLOOKUP(B123,Rekruttering!A:F,4,FALSE)</f>
        <v>#N/A</v>
      </c>
      <c r="EM123" t="e">
        <f>VLOOKUP(B123,Rekruttering!A:F,5,FALSE)</f>
        <v>#N/A</v>
      </c>
      <c r="EN123" t="e">
        <f>VLOOKUP(B123,Rekruttering!A:F,6,FALSE)</f>
        <v>#N/A</v>
      </c>
    </row>
    <row r="124" spans="1:144">
      <c r="A124" s="14" t="str">
        <f>Val!F1</f>
        <v>x</v>
      </c>
      <c r="B124" s="21">
        <f>Val!F2</f>
        <v>35313</v>
      </c>
      <c r="C124" t="str">
        <f>Val!F3</f>
        <v>Timotheus Sogns Børnehave</v>
      </c>
      <c r="D124" t="str">
        <f>Val!F4</f>
        <v>Valby</v>
      </c>
      <c r="E124" t="str">
        <f>Val!F5</f>
        <v>Blankavej 1</v>
      </c>
      <c r="F124">
        <f>Val!F6</f>
        <v>2500</v>
      </c>
      <c r="G124" t="str">
        <f>Val!F7</f>
        <v>Valby</v>
      </c>
      <c r="H124" t="str">
        <f>Val!F8</f>
        <v>36 30 02 18</v>
      </c>
      <c r="I124" t="str">
        <f>Val!F9</f>
        <v>35313@buf.kk.dk</v>
      </c>
      <c r="J124" t="str">
        <f>Val!F10</f>
        <v>Connie Britt Jacobsen</v>
      </c>
      <c r="K124">
        <f>Val!F11</f>
        <v>33258041</v>
      </c>
      <c r="L124">
        <f>Val!F12</f>
        <v>0</v>
      </c>
      <c r="M124" t="str">
        <f>Val!F13</f>
        <v>boernehaven@abblankavej</v>
      </c>
      <c r="N124" t="str">
        <f>Val!F14</f>
        <v>Børnehave</v>
      </c>
      <c r="O124">
        <f>Val!F15</f>
        <v>0</v>
      </c>
      <c r="P124">
        <f>Val!F16</f>
        <v>0</v>
      </c>
      <c r="Q124">
        <f>Val!F17</f>
        <v>60</v>
      </c>
      <c r="R124">
        <f>Val!F18</f>
        <v>0</v>
      </c>
      <c r="S124">
        <f>Val!F19</f>
        <v>0</v>
      </c>
      <c r="T124">
        <f>Val!F20</f>
        <v>0</v>
      </c>
      <c r="U124">
        <f>Val!F21</f>
        <v>0</v>
      </c>
      <c r="V124">
        <f>Val!F22</f>
        <v>0</v>
      </c>
      <c r="W124">
        <f>Val!F23</f>
        <v>0</v>
      </c>
      <c r="X124">
        <f>Val!F24</f>
        <v>0</v>
      </c>
      <c r="Y124">
        <f>Val!F25</f>
        <v>0</v>
      </c>
      <c r="Z124">
        <f>Val!F26</f>
        <v>0</v>
      </c>
      <c r="AA124">
        <f>Val!F27</f>
        <v>0</v>
      </c>
      <c r="AB124">
        <f>Val!F28</f>
        <v>0</v>
      </c>
      <c r="AC124">
        <f>Val!F29</f>
        <v>0</v>
      </c>
      <c r="AD124">
        <f>Val!F30</f>
        <v>5</v>
      </c>
      <c r="AE124">
        <f>Val!F31</f>
        <v>0</v>
      </c>
      <c r="AF124">
        <f>Val!F32</f>
        <v>5</v>
      </c>
      <c r="AG124">
        <f>Val!F33</f>
        <v>5</v>
      </c>
      <c r="AH124">
        <f>Val!F34</f>
        <v>0</v>
      </c>
      <c r="AI124">
        <f>Val!F35</f>
        <v>0</v>
      </c>
      <c r="AJ124" s="16">
        <f>Val!F36</f>
        <v>110000</v>
      </c>
      <c r="AK124">
        <f>Val!F37</f>
        <v>0</v>
      </c>
      <c r="AL124" t="str">
        <f>Val!F38</f>
        <v>Ja</v>
      </c>
      <c r="AM124" t="str">
        <f>Val!F39</f>
        <v>Nej</v>
      </c>
      <c r="AN124" t="str">
        <f>Val!F40</f>
        <v>Ingeborg Nielsen</v>
      </c>
      <c r="AO124">
        <f>Val!F41</f>
        <v>2007</v>
      </c>
      <c r="AP124">
        <f>Val!F42</f>
        <v>20</v>
      </c>
      <c r="AQ124">
        <f>Val!F43</f>
        <v>0</v>
      </c>
      <c r="AR124">
        <f>Val!F44</f>
        <v>0</v>
      </c>
      <c r="AS124" t="str">
        <f>Val!F45</f>
        <v>siden 2007</v>
      </c>
      <c r="AT124" t="str">
        <f>Val!F46</f>
        <v>Nej</v>
      </c>
      <c r="AU124">
        <f>Val!F47</f>
        <v>0</v>
      </c>
      <c r="AV124">
        <f>Val!F48</f>
        <v>0</v>
      </c>
      <c r="AW124">
        <f>Val!F49</f>
        <v>0</v>
      </c>
      <c r="AX124">
        <f>Val!F50</f>
        <v>0</v>
      </c>
      <c r="AY124">
        <f>Val!F51</f>
        <v>0</v>
      </c>
      <c r="AZ124">
        <f>Val!F52</f>
        <v>0</v>
      </c>
      <c r="BA124">
        <f>Val!F53</f>
        <v>0</v>
      </c>
      <c r="BB124">
        <f>Val!F54</f>
        <v>0</v>
      </c>
      <c r="BC124">
        <f>Val!F55</f>
        <v>90</v>
      </c>
      <c r="BD124">
        <f>Val!F56</f>
        <v>0</v>
      </c>
      <c r="BE124">
        <f>Val!F57</f>
        <v>2</v>
      </c>
      <c r="BF124" t="str">
        <f>Val!F58</f>
        <v>Ja</v>
      </c>
      <c r="BG124" t="str">
        <f>Val!F59</f>
        <v>Ja</v>
      </c>
      <c r="BH124" t="str">
        <f>Val!F60</f>
        <v>Ja</v>
      </c>
      <c r="BI124">
        <f>Val!F61</f>
        <v>0</v>
      </c>
      <c r="BJ124">
        <f>Val!F62</f>
        <v>0</v>
      </c>
      <c r="BK124">
        <f>Val!F63</f>
        <v>0</v>
      </c>
      <c r="BL124">
        <f>Val!F64</f>
        <v>0</v>
      </c>
      <c r="BM124">
        <f>Val!F65</f>
        <v>0</v>
      </c>
      <c r="BN124">
        <f>Val!F66</f>
        <v>0</v>
      </c>
      <c r="BO124">
        <f>Val!F67</f>
        <v>0</v>
      </c>
      <c r="BP124">
        <f>Val!F68</f>
        <v>0</v>
      </c>
      <c r="BQ124">
        <f>Val!F69</f>
        <v>0</v>
      </c>
      <c r="BR124" t="str">
        <f>Val!F70</f>
        <v>produktionskøkken</v>
      </c>
      <c r="BS124" t="str">
        <f>Val!F71</f>
        <v>Ja</v>
      </c>
      <c r="BT124" t="str">
        <f>Val!F72</f>
        <v>Mindre</v>
      </c>
      <c r="BU124" t="str">
        <f>Val!F73</f>
        <v>Ingen</v>
      </c>
      <c r="BV124" t="str">
        <f>Val!F74</f>
        <v>Ja</v>
      </c>
      <c r="BW124" t="str">
        <f>Val!F75</f>
        <v>En industriopvasker er det eneste</v>
      </c>
      <c r="BX124">
        <f>Val!F76</f>
        <v>0</v>
      </c>
      <c r="BY124">
        <f>Val!F77</f>
        <v>0</v>
      </c>
      <c r="BZ124">
        <f>Val!F78</f>
        <v>0</v>
      </c>
      <c r="CA124">
        <f>Val!F79</f>
        <v>0</v>
      </c>
      <c r="CB124">
        <f>Val!F80</f>
        <v>0</v>
      </c>
      <c r="CC124">
        <f>Val!F81</f>
        <v>0</v>
      </c>
      <c r="CD124">
        <f>Val!F82</f>
        <v>0</v>
      </c>
      <c r="CE124">
        <f>Val!F83</f>
        <v>0</v>
      </c>
      <c r="CF124">
        <f>Val!F84</f>
        <v>0</v>
      </c>
      <c r="CG124" t="str">
        <f>Val!F85</f>
        <v>cathrine Jerrik / Nanna</v>
      </c>
      <c r="CH124" s="18" t="str">
        <f>Val!F86</f>
        <v>20.2.2009</v>
      </c>
      <c r="CI124">
        <f>Val!F87</f>
        <v>0</v>
      </c>
      <c r="CJ124">
        <f>Val!F88</f>
        <v>0</v>
      </c>
      <c r="CK124">
        <f>Val!F89</f>
        <v>1</v>
      </c>
      <c r="CL124">
        <f>Val!F90</f>
        <v>4</v>
      </c>
      <c r="CM124">
        <f>Val!F91</f>
        <v>0</v>
      </c>
      <c r="CN124">
        <f>Val!F92</f>
        <v>2</v>
      </c>
      <c r="CO124">
        <f>Val!F93</f>
        <v>0</v>
      </c>
      <c r="CP124">
        <f>Val!F94</f>
        <v>0</v>
      </c>
      <c r="CQ124">
        <f>Val!F95</f>
        <v>0</v>
      </c>
      <c r="CR124">
        <f>Val!F96</f>
        <v>2</v>
      </c>
      <c r="CS124">
        <f>Val!F97</f>
        <v>1</v>
      </c>
      <c r="CT124">
        <f>Val!F98</f>
        <v>0</v>
      </c>
      <c r="CU124">
        <f>Val!F99</f>
        <v>0</v>
      </c>
      <c r="CV124">
        <f>Val!F100</f>
        <v>0</v>
      </c>
      <c r="CW124">
        <f>Val!F101</f>
        <v>0</v>
      </c>
      <c r="CX124">
        <f>Val!F102</f>
        <v>0</v>
      </c>
      <c r="CY124">
        <f>Val!F103</f>
        <v>1</v>
      </c>
      <c r="CZ124">
        <f>Val!F104</f>
        <v>0</v>
      </c>
      <c r="DA124">
        <f>Val!F105</f>
        <v>0</v>
      </c>
      <c r="DB124">
        <f>Val!F106</f>
        <v>1</v>
      </c>
      <c r="DC124">
        <f>Val!F107</f>
        <v>25</v>
      </c>
      <c r="DD124" t="str">
        <f>Val!F108</f>
        <v>Miele</v>
      </c>
      <c r="DE124">
        <f>Val!F109</f>
        <v>0</v>
      </c>
      <c r="DF124">
        <f>Val!F110</f>
        <v>0</v>
      </c>
      <c r="DG124">
        <f>Val!F111</f>
        <v>0</v>
      </c>
      <c r="DH124" t="str">
        <f>Val!F112</f>
        <v>Ja</v>
      </c>
      <c r="DI124" t="str">
        <f>Val!F113</f>
        <v>Ja</v>
      </c>
      <c r="DJ124" t="str">
        <f>Val!F114</f>
        <v>Nej</v>
      </c>
      <c r="DK124">
        <f>Val!F115</f>
        <v>2</v>
      </c>
      <c r="DL124" t="str">
        <f>Val!F116</f>
        <v>God plads</v>
      </c>
      <c r="DM124" t="str">
        <f>Val!F117</f>
        <v>Dejlig stort og funktionelt køkken, helt perfekt</v>
      </c>
      <c r="DN124">
        <f>Val!F118</f>
        <v>0</v>
      </c>
      <c r="DO124" s="14" t="str">
        <f>VLOOKUP(MID(B124,1,5)*1,InstTyp!A:B,2,FALSE)</f>
        <v>Børnehaver</v>
      </c>
      <c r="DP124" s="14" t="str">
        <f>VLOOKUP(MID(B124,1,5)*1,InstTyp!A:C,3,FALSE)</f>
        <v>Valby</v>
      </c>
      <c r="DQ124">
        <f>VLOOKUP(MID(B124,1,5)*1,'InstTyp-2'!E:BQ,7,FALSE)</f>
        <v>0</v>
      </c>
      <c r="DR124">
        <f>VLOOKUP(MID(B124,1,5)*1,'InstTyp-2'!E:BQ,8,FALSE)</f>
        <v>0</v>
      </c>
      <c r="DS124">
        <f>VLOOKUP(MID(B124,1,5)*1,'InstTyp-2'!E:BQ,9,FALSE)</f>
        <v>63</v>
      </c>
      <c r="DT124">
        <f>VLOOKUP(MID(B124,1,5)*1,'InstTyp-2'!E:BQ,10,FALSE)</f>
        <v>0</v>
      </c>
      <c r="DU124">
        <f>VLOOKUP(MID(B124,1,5)*1,'InstTyp-2'!E:BQ,11,FALSE)</f>
        <v>0</v>
      </c>
      <c r="DV124">
        <f>VLOOKUP(MID(B124,1,5)*1,'InstTyp-2'!E:BQ,12,FALSE)</f>
        <v>0</v>
      </c>
      <c r="DW124">
        <f>VLOOKUP(MID(B124,1,5)*1,'InstTyp-2'!E:BQ,13,FALSE)</f>
        <v>0</v>
      </c>
      <c r="DX124">
        <f>VLOOKUP(MID(B124,1,5)*1,'InstTyp-2'!E:BQ,14,FALSE)</f>
        <v>0</v>
      </c>
      <c r="DY124">
        <f>VLOOKUP(MID(B124,1,5)*1,'InstTyp-2'!E:BQ,15,FALSE)</f>
        <v>0</v>
      </c>
      <c r="DZ124">
        <f>VLOOKUP(MID(B124,1,5)*1,'InstTyp-2'!E:BQ,16,FALSE)</f>
        <v>0</v>
      </c>
      <c r="EA124">
        <f>VLOOKUP(MID(B124,1,5)*1,'InstTyp-2'!E:BQ,17,FALSE)</f>
        <v>0</v>
      </c>
      <c r="EB124">
        <f>VLOOKUP(MID(B124,1,5)*1,'InstTyp-2'!E:BQ,18,FALSE)</f>
        <v>0</v>
      </c>
      <c r="EC124">
        <f>VLOOKUP(MID(B124,1,5)*1,'InstTyp-2'!E:BQ,19,FALSE)</f>
        <v>0</v>
      </c>
      <c r="ED124">
        <f>VLOOKUP(MID(B124,1,5)*1,'InstTyp-2'!E:BQ,20,FALSE)</f>
        <v>0</v>
      </c>
      <c r="EE124" s="195">
        <f>VLOOKUP(MID(B124,1,5)*1,'Forplejning 2008'!A:C,3,FALSE)</f>
        <v>79681.89</v>
      </c>
      <c r="EF124" t="str">
        <f t="shared" si="4"/>
        <v>35313</v>
      </c>
      <c r="EG124" t="str">
        <f t="shared" si="5"/>
        <v/>
      </c>
      <c r="EH124">
        <f t="shared" si="6"/>
        <v>0</v>
      </c>
      <c r="EI124">
        <f t="shared" si="7"/>
        <v>0</v>
      </c>
      <c r="EJ124" t="e">
        <f>VLOOKUP(B124,Rekruttering!A:F,2,FALSE)</f>
        <v>#N/A</v>
      </c>
      <c r="EK124" t="e">
        <f>VLOOKUP(B124,Rekruttering!A:F,3,FALSE)</f>
        <v>#N/A</v>
      </c>
      <c r="EL124" t="e">
        <f>VLOOKUP(B124,Rekruttering!A:F,4,FALSE)</f>
        <v>#N/A</v>
      </c>
      <c r="EM124" t="e">
        <f>VLOOKUP(B124,Rekruttering!A:F,5,FALSE)</f>
        <v>#N/A</v>
      </c>
      <c r="EN124" t="e">
        <f>VLOOKUP(B124,Rekruttering!A:F,6,FALSE)</f>
        <v>#N/A</v>
      </c>
    </row>
    <row r="125" spans="1:144">
      <c r="A125" s="14" t="str">
        <f>Val!G1</f>
        <v>x</v>
      </c>
      <c r="B125" s="21">
        <f>Val!G2</f>
        <v>35324</v>
      </c>
      <c r="C125" t="str">
        <f>Val!G3</f>
        <v>Ålholm Sogns Menighedsbørnehave</v>
      </c>
      <c r="D125" t="str">
        <f>Val!G4</f>
        <v>Valby</v>
      </c>
      <c r="E125" t="str">
        <f>Val!G5</f>
        <v>Bramslykkevej 36</v>
      </c>
      <c r="F125">
        <f>Val!G6</f>
        <v>2500</v>
      </c>
      <c r="G125" t="str">
        <f>Val!G7</f>
        <v>Valby</v>
      </c>
      <c r="H125" t="str">
        <f>Val!G8</f>
        <v>36 16 59 09</v>
      </c>
      <c r="I125" t="str">
        <f>Val!G9</f>
        <v>35324@buf.kk.dk</v>
      </c>
      <c r="J125" t="str">
        <f>Val!G10</f>
        <v>Elin Hovsgard</v>
      </c>
      <c r="K125">
        <f>Val!G11</f>
        <v>30953809</v>
      </c>
      <c r="L125">
        <f>Val!G12</f>
        <v>36165909</v>
      </c>
      <c r="M125" t="str">
        <f>Val!G13</f>
        <v>mail@aalholm-boernehave.dk</v>
      </c>
      <c r="N125" t="str">
        <f>Val!G14</f>
        <v>Børnehave</v>
      </c>
      <c r="O125">
        <f>Val!G15</f>
        <v>0</v>
      </c>
      <c r="P125">
        <f>Val!G16</f>
        <v>0</v>
      </c>
      <c r="Q125">
        <f>Val!G17</f>
        <v>30</v>
      </c>
      <c r="R125">
        <f>Val!G18</f>
        <v>0</v>
      </c>
      <c r="S125">
        <f>Val!G19</f>
        <v>0</v>
      </c>
      <c r="T125">
        <f>Val!G20</f>
        <v>0</v>
      </c>
      <c r="U125">
        <f>Val!G21</f>
        <v>0</v>
      </c>
      <c r="V125" t="str">
        <f>Val!G22</f>
        <v>Nej</v>
      </c>
      <c r="W125">
        <f>Val!G23</f>
        <v>0</v>
      </c>
      <c r="X125">
        <f>Val!G24</f>
        <v>0</v>
      </c>
      <c r="Y125">
        <f>Val!G25</f>
        <v>0</v>
      </c>
      <c r="Z125">
        <f>Val!G26</f>
        <v>0</v>
      </c>
      <c r="AA125">
        <f>Val!G27</f>
        <v>0</v>
      </c>
      <c r="AB125">
        <f>Val!G28</f>
        <v>0</v>
      </c>
      <c r="AC125">
        <f>Val!G29</f>
        <v>0</v>
      </c>
      <c r="AD125">
        <f>Val!G30</f>
        <v>0</v>
      </c>
      <c r="AE125">
        <f>Val!G31</f>
        <v>0</v>
      </c>
      <c r="AF125">
        <f>Val!G32</f>
        <v>0</v>
      </c>
      <c r="AG125">
        <f>Val!G33</f>
        <v>0</v>
      </c>
      <c r="AH125">
        <f>Val!G34</f>
        <v>0</v>
      </c>
      <c r="AI125">
        <f>Val!G35</f>
        <v>0</v>
      </c>
      <c r="AJ125">
        <f>Val!G36</f>
        <v>30000</v>
      </c>
      <c r="AK125">
        <f>Val!G37</f>
        <v>0</v>
      </c>
      <c r="AL125">
        <f>Val!G38</f>
        <v>0</v>
      </c>
      <c r="AM125">
        <f>Val!G39</f>
        <v>0</v>
      </c>
      <c r="AN125">
        <f>Val!G40</f>
        <v>0</v>
      </c>
      <c r="AO125">
        <f>Val!G41</f>
        <v>0</v>
      </c>
      <c r="AP125">
        <f>Val!G42</f>
        <v>0</v>
      </c>
      <c r="AQ125">
        <f>Val!G43</f>
        <v>0</v>
      </c>
      <c r="AR125">
        <f>Val!G44</f>
        <v>0</v>
      </c>
      <c r="AS125">
        <f>Val!G45</f>
        <v>0</v>
      </c>
      <c r="AT125">
        <f>Val!G46</f>
        <v>0</v>
      </c>
      <c r="AU125">
        <f>Val!G47</f>
        <v>0</v>
      </c>
      <c r="AV125">
        <f>Val!G48</f>
        <v>0</v>
      </c>
      <c r="AW125">
        <f>Val!G49</f>
        <v>0</v>
      </c>
      <c r="AX125">
        <f>Val!G50</f>
        <v>0</v>
      </c>
      <c r="AY125">
        <f>Val!G51</f>
        <v>0</v>
      </c>
      <c r="AZ125">
        <f>Val!G52</f>
        <v>0</v>
      </c>
      <c r="BA125">
        <f>Val!G53</f>
        <v>0</v>
      </c>
      <c r="BB125">
        <f>Val!G54</f>
        <v>0</v>
      </c>
      <c r="BC125">
        <f>Val!G55</f>
        <v>0</v>
      </c>
      <c r="BD125">
        <f>Val!G56</f>
        <v>0</v>
      </c>
      <c r="BE125">
        <f>Val!G57</f>
        <v>2</v>
      </c>
      <c r="BF125" t="str">
        <f>Val!G58</f>
        <v>Ja</v>
      </c>
      <c r="BG125" t="str">
        <f>Val!G59</f>
        <v>Nej</v>
      </c>
      <c r="BH125" t="str">
        <f>Val!G60</f>
        <v>Nej</v>
      </c>
      <c r="BI125">
        <f>Val!G61</f>
        <v>0</v>
      </c>
      <c r="BJ125" t="str">
        <f>Val!G62</f>
        <v>Meget skeptisk</v>
      </c>
      <c r="BK125">
        <f>Val!G63</f>
        <v>0</v>
      </c>
      <c r="BL125" t="str">
        <f>Val!G64</f>
        <v>Der har ikke været dialog omkring det</v>
      </c>
      <c r="BM125" t="str">
        <f>Val!G65</f>
        <v>Nej</v>
      </c>
      <c r="BN125">
        <f>Val!G66</f>
        <v>0</v>
      </c>
      <c r="BO125" t="str">
        <f>Val!G67</f>
        <v>Nej</v>
      </c>
      <c r="BP125">
        <f>Val!G68</f>
        <v>0</v>
      </c>
      <c r="BQ125">
        <f>Val!G69</f>
        <v>0</v>
      </c>
      <c r="BR125" t="str">
        <f>Val!G70</f>
        <v>Køkken blandet tilvirk</v>
      </c>
      <c r="BS125">
        <f>Val!G71</f>
        <v>0</v>
      </c>
      <c r="BT125">
        <f>Val!G72</f>
        <v>0</v>
      </c>
      <c r="BU125">
        <f>Val!G73</f>
        <v>0</v>
      </c>
      <c r="BV125">
        <f>Val!G74</f>
        <v>0</v>
      </c>
      <c r="BW125">
        <f>Val!G75</f>
        <v>0</v>
      </c>
      <c r="BX125" t="str">
        <f>Val!G76</f>
        <v>Mindre</v>
      </c>
      <c r="BY125">
        <f>Val!G77</f>
        <v>0</v>
      </c>
      <c r="BZ125">
        <f>Val!G78</f>
        <v>0</v>
      </c>
      <c r="CA125" t="str">
        <f>Val!G79</f>
        <v>Der er ikke plads til depot. Ny opvaskemaskine påkrævet, kan ikke vaske til 60 grader</v>
      </c>
      <c r="CB125">
        <f>Val!G80</f>
        <v>0</v>
      </c>
      <c r="CC125" t="str">
        <f>Val!G81</f>
        <v>opvaskemaskine, evt. ekstra køleskab</v>
      </c>
      <c r="CD125">
        <f>Val!G82</f>
        <v>0</v>
      </c>
      <c r="CE125">
        <f>Val!G83</f>
        <v>0</v>
      </c>
      <c r="CF125">
        <f>Val!G84</f>
        <v>0</v>
      </c>
      <c r="CG125">
        <f>Val!G85</f>
        <v>0</v>
      </c>
      <c r="CH125">
        <f>Val!G86</f>
        <v>0</v>
      </c>
      <c r="CI125">
        <f>Val!G87</f>
        <v>0</v>
      </c>
      <c r="CJ125">
        <f>Val!G88</f>
        <v>1</v>
      </c>
      <c r="CK125">
        <f>Val!G89</f>
        <v>0</v>
      </c>
      <c r="CL125">
        <f>Val!G90</f>
        <v>0</v>
      </c>
      <c r="CM125">
        <f>Val!G91</f>
        <v>0</v>
      </c>
      <c r="CN125">
        <f>Val!G92</f>
        <v>1</v>
      </c>
      <c r="CO125">
        <f>Val!G93</f>
        <v>0</v>
      </c>
      <c r="CP125">
        <f>Val!G94</f>
        <v>0</v>
      </c>
      <c r="CQ125">
        <f>Val!G95</f>
        <v>0</v>
      </c>
      <c r="CR125">
        <f>Val!G96</f>
        <v>2</v>
      </c>
      <c r="CS125">
        <f>Val!G97</f>
        <v>0</v>
      </c>
      <c r="CT125">
        <f>Val!G98</f>
        <v>0</v>
      </c>
      <c r="CU125">
        <f>Val!G99</f>
        <v>0</v>
      </c>
      <c r="CV125">
        <f>Val!G100</f>
        <v>0</v>
      </c>
      <c r="CW125">
        <f>Val!G101</f>
        <v>0</v>
      </c>
      <c r="CX125">
        <f>Val!G102</f>
        <v>0</v>
      </c>
      <c r="CY125">
        <f>Val!G103</f>
        <v>0</v>
      </c>
      <c r="CZ125">
        <f>Val!G104</f>
        <v>0</v>
      </c>
      <c r="DA125">
        <f>Val!G105</f>
        <v>0</v>
      </c>
      <c r="DB125">
        <f>Val!G106</f>
        <v>0</v>
      </c>
      <c r="DC125">
        <f>Val!G107</f>
        <v>120</v>
      </c>
      <c r="DD125" t="str">
        <f>Val!G108</f>
        <v>Miele G640</v>
      </c>
      <c r="DE125">
        <f>Val!G109</f>
        <v>3</v>
      </c>
      <c r="DF125">
        <f>Val!G110</f>
        <v>0</v>
      </c>
      <c r="DG125">
        <f>Val!G111</f>
        <v>0</v>
      </c>
      <c r="DH125" t="str">
        <f>Val!G112</f>
        <v>Ja</v>
      </c>
      <c r="DI125" t="str">
        <f>Val!G113</f>
        <v>Ja</v>
      </c>
      <c r="DJ125" t="str">
        <f>Val!G114</f>
        <v>Nej</v>
      </c>
      <c r="DK125">
        <f>Val!G115</f>
        <v>1</v>
      </c>
      <c r="DL125" t="str">
        <f>Val!G116</f>
        <v>Ingen plads</v>
      </c>
      <c r="DM125" t="str">
        <f>Val!G117</f>
        <v>Kun 1 vaks. Ingen fryser. Opvaskemaskine kan ikke bruges pga for lav temperatur</v>
      </c>
      <c r="DN125">
        <f>Val!G118</f>
        <v>0</v>
      </c>
      <c r="DO125" s="14" t="str">
        <f>VLOOKUP(MID(B125,1,5)*1,InstTyp!A:B,2,FALSE)</f>
        <v>Børnehaver</v>
      </c>
      <c r="DP125" s="14" t="str">
        <f>VLOOKUP(MID(B125,1,5)*1,InstTyp!A:C,3,FALSE)</f>
        <v>Valby</v>
      </c>
      <c r="DQ125">
        <f>VLOOKUP(MID(B125,1,5)*1,'InstTyp-2'!E:BQ,7,FALSE)</f>
        <v>0</v>
      </c>
      <c r="DR125">
        <f>VLOOKUP(MID(B125,1,5)*1,'InstTyp-2'!E:BQ,8,FALSE)</f>
        <v>0</v>
      </c>
      <c r="DS125">
        <f>VLOOKUP(MID(B125,1,5)*1,'InstTyp-2'!E:BQ,9,FALSE)</f>
        <v>30</v>
      </c>
      <c r="DT125">
        <f>VLOOKUP(MID(B125,1,5)*1,'InstTyp-2'!E:BQ,10,FALSE)</f>
        <v>0</v>
      </c>
      <c r="DU125">
        <f>VLOOKUP(MID(B125,1,5)*1,'InstTyp-2'!E:BQ,11,FALSE)</f>
        <v>0</v>
      </c>
      <c r="DV125">
        <f>VLOOKUP(MID(B125,1,5)*1,'InstTyp-2'!E:BQ,12,FALSE)</f>
        <v>0</v>
      </c>
      <c r="DW125">
        <f>VLOOKUP(MID(B125,1,5)*1,'InstTyp-2'!E:BQ,13,FALSE)</f>
        <v>0</v>
      </c>
      <c r="DX125">
        <f>VLOOKUP(MID(B125,1,5)*1,'InstTyp-2'!E:BQ,14,FALSE)</f>
        <v>0</v>
      </c>
      <c r="DY125">
        <f>VLOOKUP(MID(B125,1,5)*1,'InstTyp-2'!E:BQ,15,FALSE)</f>
        <v>0</v>
      </c>
      <c r="DZ125">
        <f>VLOOKUP(MID(B125,1,5)*1,'InstTyp-2'!E:BQ,16,FALSE)</f>
        <v>0</v>
      </c>
      <c r="EA125">
        <f>VLOOKUP(MID(B125,1,5)*1,'InstTyp-2'!E:BQ,17,FALSE)</f>
        <v>0</v>
      </c>
      <c r="EB125">
        <f>VLOOKUP(MID(B125,1,5)*1,'InstTyp-2'!E:BQ,18,FALSE)</f>
        <v>0</v>
      </c>
      <c r="EC125">
        <f>VLOOKUP(MID(B125,1,5)*1,'InstTyp-2'!E:BQ,19,FALSE)</f>
        <v>0</v>
      </c>
      <c r="ED125">
        <f>VLOOKUP(MID(B125,1,5)*1,'InstTyp-2'!E:BQ,20,FALSE)</f>
        <v>0</v>
      </c>
      <c r="EE125" s="195">
        <f>VLOOKUP(MID(B125,1,5)*1,'Forplejning 2008'!A:C,3,FALSE)</f>
        <v>24148.26</v>
      </c>
      <c r="EF125" t="str">
        <f t="shared" si="4"/>
        <v>35324</v>
      </c>
      <c r="EG125" t="str">
        <f t="shared" si="5"/>
        <v/>
      </c>
      <c r="EH125">
        <f t="shared" si="6"/>
        <v>0</v>
      </c>
      <c r="EI125">
        <f t="shared" si="7"/>
        <v>0</v>
      </c>
      <c r="EJ125" t="e">
        <f>VLOOKUP(B125,Rekruttering!A:F,2,FALSE)</f>
        <v>#N/A</v>
      </c>
      <c r="EK125" t="e">
        <f>VLOOKUP(B125,Rekruttering!A:F,3,FALSE)</f>
        <v>#N/A</v>
      </c>
      <c r="EL125" t="e">
        <f>VLOOKUP(B125,Rekruttering!A:F,4,FALSE)</f>
        <v>#N/A</v>
      </c>
      <c r="EM125" t="e">
        <f>VLOOKUP(B125,Rekruttering!A:F,5,FALSE)</f>
        <v>#N/A</v>
      </c>
      <c r="EN125" t="e">
        <f>VLOOKUP(B125,Rekruttering!A:F,6,FALSE)</f>
        <v>#N/A</v>
      </c>
    </row>
    <row r="126" spans="1:144">
      <c r="A126" s="14" t="str">
        <f>Val!I1</f>
        <v>x</v>
      </c>
      <c r="B126" s="21">
        <f>Val!I2</f>
        <v>35443</v>
      </c>
      <c r="C126" t="str">
        <f>Val!I3</f>
        <v>Vigerslev Sogns Meninhedsbørnehave</v>
      </c>
      <c r="D126" t="str">
        <f>Val!I4</f>
        <v>Valby</v>
      </c>
      <c r="E126" t="str">
        <f>Val!I5</f>
        <v>Skyttegårdvej 20</v>
      </c>
      <c r="F126">
        <f>Val!I6</f>
        <v>2500</v>
      </c>
      <c r="G126" t="str">
        <f>Val!I7</f>
        <v>Valby</v>
      </c>
      <c r="H126" t="str">
        <f>Val!I8</f>
        <v>36 17 84 00</v>
      </c>
      <c r="I126" t="str">
        <f>Val!I9</f>
        <v>35443@buf.kk.dk</v>
      </c>
      <c r="J126" t="str">
        <f>Val!I10</f>
        <v>Lise Fischer</v>
      </c>
      <c r="K126">
        <f>Val!I11</f>
        <v>43734846</v>
      </c>
      <c r="L126">
        <f>Val!I12</f>
        <v>0</v>
      </c>
      <c r="M126" t="str">
        <f>Val!I13</f>
        <v>vsm.bh@ofir.dk</v>
      </c>
      <c r="N126" t="str">
        <f>Val!I14</f>
        <v>Børnehave</v>
      </c>
      <c r="O126">
        <f>Val!I15</f>
        <v>0</v>
      </c>
      <c r="P126">
        <f>Val!I16</f>
        <v>12</v>
      </c>
      <c r="Q126">
        <f>Val!I17</f>
        <v>22</v>
      </c>
      <c r="R126">
        <f>Val!I18</f>
        <v>0</v>
      </c>
      <c r="S126">
        <f>Val!I19</f>
        <v>0</v>
      </c>
      <c r="T126">
        <f>Val!I20</f>
        <v>0</v>
      </c>
      <c r="U126">
        <f>Val!I21</f>
        <v>0</v>
      </c>
      <c r="V126" t="str">
        <f>Val!I22</f>
        <v>Nej</v>
      </c>
      <c r="W126">
        <f>Val!I23</f>
        <v>0</v>
      </c>
      <c r="X126">
        <f>Val!I24</f>
        <v>0</v>
      </c>
      <c r="Y126">
        <f>Val!I25</f>
        <v>0</v>
      </c>
      <c r="Z126">
        <f>Val!I26</f>
        <v>0</v>
      </c>
      <c r="AA126">
        <f>Val!I27</f>
        <v>0</v>
      </c>
      <c r="AB126">
        <f>Val!I28</f>
        <v>0</v>
      </c>
      <c r="AC126">
        <f>Val!I29</f>
        <v>0</v>
      </c>
      <c r="AD126">
        <f>Val!I30</f>
        <v>5</v>
      </c>
      <c r="AE126">
        <f>Val!I31</f>
        <v>5</v>
      </c>
      <c r="AF126">
        <f>Val!I32</f>
        <v>4</v>
      </c>
      <c r="AG126">
        <f>Val!I33</f>
        <v>5</v>
      </c>
      <c r="AH126">
        <f>Val!I34</f>
        <v>0</v>
      </c>
      <c r="AI126" s="16">
        <f>Val!I35</f>
        <v>0</v>
      </c>
      <c r="AJ126" s="16">
        <f>Val!I36</f>
        <v>70000</v>
      </c>
      <c r="AK126">
        <f>Val!I37</f>
        <v>0</v>
      </c>
      <c r="AL126" t="str">
        <f>Val!I38</f>
        <v>Ja</v>
      </c>
      <c r="AM126">
        <f>Val!I39</f>
        <v>0</v>
      </c>
      <c r="AN126" t="str">
        <f>Val!I40</f>
        <v>Pia Riboe</v>
      </c>
      <c r="AO126">
        <f>Val!I41</f>
        <v>1990</v>
      </c>
      <c r="AP126">
        <f>Val!I42</f>
        <v>15</v>
      </c>
      <c r="AQ126">
        <f>Val!I43</f>
        <v>0</v>
      </c>
      <c r="AR126">
        <f>Val!I44</f>
        <v>0</v>
      </c>
      <c r="AS126" t="str">
        <f>Val!I45</f>
        <v>19 års</v>
      </c>
      <c r="AT126">
        <f>Val!I46</f>
        <v>0</v>
      </c>
      <c r="AU126">
        <f>Val!I47</f>
        <v>0</v>
      </c>
      <c r="AV126">
        <f>Val!I48</f>
        <v>0</v>
      </c>
      <c r="AW126">
        <f>Val!I49</f>
        <v>0</v>
      </c>
      <c r="AX126">
        <f>Val!I50</f>
        <v>0</v>
      </c>
      <c r="AY126">
        <f>Val!I51</f>
        <v>0</v>
      </c>
      <c r="AZ126">
        <f>Val!I52</f>
        <v>0</v>
      </c>
      <c r="BA126">
        <f>Val!I53</f>
        <v>0</v>
      </c>
      <c r="BB126">
        <f>Val!I54</f>
        <v>0</v>
      </c>
      <c r="BC126">
        <f>Val!I55</f>
        <v>40</v>
      </c>
      <c r="BD126">
        <f>Val!I56</f>
        <v>0</v>
      </c>
      <c r="BE126">
        <f>Val!I57</f>
        <v>2</v>
      </c>
      <c r="BF126" t="str">
        <f>Val!I58</f>
        <v>Ja</v>
      </c>
      <c r="BG126" t="str">
        <f>Val!I59</f>
        <v>Nej</v>
      </c>
      <c r="BH126" t="str">
        <f>Val!I60</f>
        <v>Ja</v>
      </c>
      <c r="BI126" t="str">
        <f>Val!I61</f>
        <v>Ja</v>
      </c>
      <c r="BJ126" t="str">
        <f>Val!I62</f>
        <v>De laver rugbrødsmad hver dag allerede</v>
      </c>
      <c r="BK126" t="str">
        <f>Val!I63</f>
        <v>Ja</v>
      </c>
      <c r="BL126">
        <f>Val!I64</f>
        <v>0</v>
      </c>
      <c r="BM126" t="str">
        <f>Val!I65</f>
        <v>Ja</v>
      </c>
      <c r="BN126">
        <f>Val!I66</f>
        <v>0</v>
      </c>
      <c r="BO126" t="str">
        <f>Val!I67</f>
        <v>Ja</v>
      </c>
      <c r="BP126">
        <f>Val!I68</f>
        <v>0</v>
      </c>
      <c r="BQ126">
        <f>Val!I69</f>
        <v>0</v>
      </c>
      <c r="BR126" t="str">
        <f>Val!I70</f>
        <v>Køkken begrænset tilvirk</v>
      </c>
      <c r="BS126">
        <f>Val!I71</f>
        <v>0</v>
      </c>
      <c r="BT126">
        <f>Val!I72</f>
        <v>0</v>
      </c>
      <c r="BU126">
        <f>Val!I73</f>
        <v>0</v>
      </c>
      <c r="BV126">
        <f>Val!I74</f>
        <v>0</v>
      </c>
      <c r="BW126">
        <f>Val!I75</f>
        <v>0</v>
      </c>
      <c r="BX126">
        <f>Val!I76</f>
        <v>0</v>
      </c>
      <c r="BY126">
        <f>Val!I77</f>
        <v>0</v>
      </c>
      <c r="BZ126" t="str">
        <f>Val!I78</f>
        <v>Nej</v>
      </c>
      <c r="CA126">
        <f>Val!I79</f>
        <v>0</v>
      </c>
      <c r="CB126">
        <f>Val!I80</f>
        <v>0</v>
      </c>
      <c r="CC126">
        <f>Val!I81</f>
        <v>0</v>
      </c>
      <c r="CD126">
        <f>Val!I82</f>
        <v>0</v>
      </c>
      <c r="CE126">
        <f>Val!I83</f>
        <v>0</v>
      </c>
      <c r="CF126" t="str">
        <f>Val!I84</f>
        <v>Det er ikke muligt at gøre noget ved køkkenet. Det er så småt og der er ikke mulighed for at inddrage andre rum.</v>
      </c>
      <c r="CG126" t="str">
        <f>Val!I85</f>
        <v>Cathrine Jerrik/Sine</v>
      </c>
      <c r="CH126" s="17">
        <f>Val!I86</f>
        <v>39857</v>
      </c>
      <c r="CI126">
        <f>Val!I87</f>
        <v>0</v>
      </c>
      <c r="CJ126">
        <f>Val!I88</f>
        <v>0</v>
      </c>
      <c r="CK126">
        <f>Val!I89</f>
        <v>0</v>
      </c>
      <c r="CL126">
        <f>Val!I90</f>
        <v>2</v>
      </c>
      <c r="CM126">
        <f>Val!I91</f>
        <v>0</v>
      </c>
      <c r="CN126">
        <f>Val!I92</f>
        <v>1</v>
      </c>
      <c r="CO126">
        <f>Val!I93</f>
        <v>0</v>
      </c>
      <c r="CP126">
        <f>Val!I94</f>
        <v>0</v>
      </c>
      <c r="CQ126">
        <f>Val!I95</f>
        <v>0</v>
      </c>
      <c r="CR126">
        <f>Val!I96</f>
        <v>1</v>
      </c>
      <c r="CS126">
        <f>Val!I97</f>
        <v>1</v>
      </c>
      <c r="CT126">
        <f>Val!I98</f>
        <v>0</v>
      </c>
      <c r="CU126">
        <f>Val!I99</f>
        <v>0</v>
      </c>
      <c r="CV126">
        <f>Val!I100</f>
        <v>0</v>
      </c>
      <c r="CW126">
        <f>Val!I101</f>
        <v>0</v>
      </c>
      <c r="CX126">
        <f>Val!I102</f>
        <v>0</v>
      </c>
      <c r="CY126">
        <f>Val!I103</f>
        <v>2</v>
      </c>
      <c r="CZ126">
        <f>Val!I104</f>
        <v>0</v>
      </c>
      <c r="DA126">
        <f>Val!I105</f>
        <v>0</v>
      </c>
      <c r="DB126">
        <f>Val!I106</f>
        <v>0</v>
      </c>
      <c r="DC126">
        <f>Val!I107</f>
        <v>20</v>
      </c>
      <c r="DD126" t="str">
        <f>Val!I108</f>
        <v>Miele</v>
      </c>
      <c r="DE126">
        <f>Val!I109</f>
        <v>2</v>
      </c>
      <c r="DF126">
        <f>Val!I110</f>
        <v>0</v>
      </c>
      <c r="DG126">
        <f>Val!I111</f>
        <v>0</v>
      </c>
      <c r="DH126">
        <f>Val!I112</f>
        <v>0</v>
      </c>
      <c r="DI126">
        <f>Val!I113</f>
        <v>0</v>
      </c>
      <c r="DJ126" t="str">
        <f>Val!I114</f>
        <v>Ja</v>
      </c>
      <c r="DK126">
        <f>Val!I115</f>
        <v>1</v>
      </c>
      <c r="DL126" t="str">
        <f>Val!I116</f>
        <v>Begrænset</v>
      </c>
      <c r="DM126">
        <f>Val!I117</f>
        <v>0</v>
      </c>
      <c r="DN126">
        <f>Val!I118</f>
        <v>0</v>
      </c>
      <c r="DO126" s="14" t="str">
        <f>VLOOKUP(MID(B126,1,5)*1,InstTyp!A:B,2,FALSE)</f>
        <v>Børnehaver</v>
      </c>
      <c r="DP126" s="14" t="str">
        <f>VLOOKUP(MID(B126,1,5)*1,InstTyp!A:C,3,FALSE)</f>
        <v>Valby</v>
      </c>
      <c r="DQ126">
        <f>VLOOKUP(MID(B126,1,5)*1,'InstTyp-2'!E:BQ,7,FALSE)</f>
        <v>0</v>
      </c>
      <c r="DR126">
        <f>VLOOKUP(MID(B126,1,5)*1,'InstTyp-2'!E:BQ,8,FALSE)</f>
        <v>12</v>
      </c>
      <c r="DS126">
        <f>VLOOKUP(MID(B126,1,5)*1,'InstTyp-2'!E:BQ,9,FALSE)</f>
        <v>22</v>
      </c>
      <c r="DT126">
        <f>VLOOKUP(MID(B126,1,5)*1,'InstTyp-2'!E:BQ,10,FALSE)</f>
        <v>0</v>
      </c>
      <c r="DU126">
        <f>VLOOKUP(MID(B126,1,5)*1,'InstTyp-2'!E:BQ,11,FALSE)</f>
        <v>0</v>
      </c>
      <c r="DV126">
        <f>VLOOKUP(MID(B126,1,5)*1,'InstTyp-2'!E:BQ,12,FALSE)</f>
        <v>0</v>
      </c>
      <c r="DW126">
        <f>VLOOKUP(MID(B126,1,5)*1,'InstTyp-2'!E:BQ,13,FALSE)</f>
        <v>0</v>
      </c>
      <c r="DX126">
        <f>VLOOKUP(MID(B126,1,5)*1,'InstTyp-2'!E:BQ,14,FALSE)</f>
        <v>0</v>
      </c>
      <c r="DY126">
        <f>VLOOKUP(MID(B126,1,5)*1,'InstTyp-2'!E:BQ,15,FALSE)</f>
        <v>0</v>
      </c>
      <c r="DZ126">
        <f>VLOOKUP(MID(B126,1,5)*1,'InstTyp-2'!E:BQ,16,FALSE)</f>
        <v>0</v>
      </c>
      <c r="EA126">
        <f>VLOOKUP(MID(B126,1,5)*1,'InstTyp-2'!E:BQ,17,FALSE)</f>
        <v>0</v>
      </c>
      <c r="EB126">
        <f>VLOOKUP(MID(B126,1,5)*1,'InstTyp-2'!E:BQ,18,FALSE)</f>
        <v>0</v>
      </c>
      <c r="EC126">
        <f>VLOOKUP(MID(B126,1,5)*1,'InstTyp-2'!E:BQ,19,FALSE)</f>
        <v>0</v>
      </c>
      <c r="ED126">
        <f>VLOOKUP(MID(B126,1,5)*1,'InstTyp-2'!E:BQ,20,FALSE)</f>
        <v>0</v>
      </c>
      <c r="EE126" s="195">
        <f>VLOOKUP(MID(B126,1,5)*1,'Forplejning 2008'!A:C,3,FALSE)</f>
        <v>73366.37</v>
      </c>
      <c r="EF126" t="str">
        <f t="shared" si="4"/>
        <v>35443</v>
      </c>
      <c r="EG126" t="str">
        <f t="shared" si="5"/>
        <v/>
      </c>
      <c r="EH126">
        <f t="shared" si="6"/>
        <v>0</v>
      </c>
      <c r="EI126">
        <f t="shared" si="7"/>
        <v>0</v>
      </c>
      <c r="EJ126" t="e">
        <f>VLOOKUP(B126,Rekruttering!A:F,2,FALSE)</f>
        <v>#N/A</v>
      </c>
      <c r="EK126" t="e">
        <f>VLOOKUP(B126,Rekruttering!A:F,3,FALSE)</f>
        <v>#N/A</v>
      </c>
      <c r="EL126" t="e">
        <f>VLOOKUP(B126,Rekruttering!A:F,4,FALSE)</f>
        <v>#N/A</v>
      </c>
      <c r="EM126" t="e">
        <f>VLOOKUP(B126,Rekruttering!A:F,5,FALSE)</f>
        <v>#N/A</v>
      </c>
      <c r="EN126" t="e">
        <f>VLOOKUP(B126,Rekruttering!A:F,6,FALSE)</f>
        <v>#N/A</v>
      </c>
    </row>
    <row r="127" spans="1:144">
      <c r="A127" s="14" t="str">
        <f>Val!W1</f>
        <v>x</v>
      </c>
      <c r="B127" s="21">
        <f>Val!W2</f>
        <v>37329</v>
      </c>
      <c r="C127" t="str">
        <f>Val!W3</f>
        <v>Børnehuset Hornemanns Vænge</v>
      </c>
      <c r="D127" t="str">
        <f>Val!W4</f>
        <v>Valby</v>
      </c>
      <c r="E127" t="str">
        <f>Val!W5</f>
        <v>Hornemanns Vænge 37</v>
      </c>
      <c r="F127">
        <f>Val!W6</f>
        <v>2500</v>
      </c>
      <c r="G127" t="str">
        <f>Val!W7</f>
        <v>Valby</v>
      </c>
      <c r="H127" t="str">
        <f>Val!W8</f>
        <v>36 46 44 68</v>
      </c>
      <c r="I127" t="str">
        <f>Val!W9</f>
        <v>37329@buf.kk.dk</v>
      </c>
      <c r="J127" t="str">
        <f>Val!W10</f>
        <v>Hanne Mørkved</v>
      </c>
      <c r="K127">
        <f>Val!W11</f>
        <v>36307423</v>
      </c>
      <c r="L127">
        <f>Val!W12</f>
        <v>0</v>
      </c>
      <c r="M127" t="str">
        <f>Val!W13</f>
        <v>37543@buf.kk.dk</v>
      </c>
      <c r="N127" t="str">
        <f>Val!W14</f>
        <v>Børnehave</v>
      </c>
      <c r="O127">
        <f>Val!W15</f>
        <v>0</v>
      </c>
      <c r="P127">
        <f>Val!W16</f>
        <v>0</v>
      </c>
      <c r="Q127">
        <f>Val!W17</f>
        <v>40</v>
      </c>
      <c r="R127">
        <f>Val!W18</f>
        <v>45</v>
      </c>
      <c r="S127">
        <f>Val!W19</f>
        <v>0</v>
      </c>
      <c r="T127">
        <f>Val!W20</f>
        <v>0</v>
      </c>
      <c r="U127">
        <f>Val!W21</f>
        <v>0</v>
      </c>
      <c r="V127">
        <f>Val!W22</f>
        <v>0</v>
      </c>
      <c r="W127">
        <f>Val!W23</f>
        <v>0</v>
      </c>
      <c r="X127">
        <f>Val!W24</f>
        <v>0</v>
      </c>
      <c r="Y127">
        <f>Val!W25</f>
        <v>0</v>
      </c>
      <c r="Z127">
        <f>Val!W26</f>
        <v>0</v>
      </c>
      <c r="AA127">
        <f>Val!W27</f>
        <v>0</v>
      </c>
      <c r="AB127">
        <f>Val!W28</f>
        <v>0</v>
      </c>
      <c r="AC127">
        <f>Val!W29</f>
        <v>0</v>
      </c>
      <c r="AD127">
        <f>Val!W30</f>
        <v>0</v>
      </c>
      <c r="AE127">
        <f>Val!W31</f>
        <v>0</v>
      </c>
      <c r="AF127">
        <f>Val!W32</f>
        <v>0</v>
      </c>
      <c r="AG127">
        <f>Val!W33</f>
        <v>5</v>
      </c>
      <c r="AH127">
        <f>Val!W34</f>
        <v>0</v>
      </c>
      <c r="AI127" s="16">
        <f>Val!W35</f>
        <v>0</v>
      </c>
      <c r="AJ127">
        <f>Val!W36</f>
        <v>0</v>
      </c>
      <c r="AK127">
        <f>Val!W37</f>
        <v>0</v>
      </c>
      <c r="AL127">
        <f>Val!W38</f>
        <v>0</v>
      </c>
      <c r="AM127">
        <f>Val!W39</f>
        <v>0</v>
      </c>
      <c r="AN127">
        <f>Val!W40</f>
        <v>0</v>
      </c>
      <c r="AO127">
        <f>Val!W41</f>
        <v>0</v>
      </c>
      <c r="AP127">
        <f>Val!W42</f>
        <v>0</v>
      </c>
      <c r="AQ127">
        <f>Val!W43</f>
        <v>0</v>
      </c>
      <c r="AR127">
        <f>Val!W44</f>
        <v>0</v>
      </c>
      <c r="AS127">
        <f>Val!W45</f>
        <v>0</v>
      </c>
      <c r="AT127">
        <f>Val!W46</f>
        <v>0</v>
      </c>
      <c r="AU127">
        <f>Val!W47</f>
        <v>0</v>
      </c>
      <c r="AV127">
        <f>Val!W48</f>
        <v>0</v>
      </c>
      <c r="AW127">
        <f>Val!W49</f>
        <v>0</v>
      </c>
      <c r="AX127">
        <f>Val!W50</f>
        <v>0</v>
      </c>
      <c r="AY127">
        <f>Val!W51</f>
        <v>0</v>
      </c>
      <c r="AZ127">
        <f>Val!W52</f>
        <v>0</v>
      </c>
      <c r="BA127">
        <f>Val!W53</f>
        <v>0</v>
      </c>
      <c r="BB127">
        <f>Val!W54</f>
        <v>0</v>
      </c>
      <c r="BC127">
        <f>Val!W55</f>
        <v>40</v>
      </c>
      <c r="BD127">
        <f>Val!W56</f>
        <v>0</v>
      </c>
      <c r="BE127">
        <f>Val!W57</f>
        <v>0</v>
      </c>
      <c r="BF127">
        <f>Val!W58</f>
        <v>0</v>
      </c>
      <c r="BG127">
        <f>Val!W59</f>
        <v>0</v>
      </c>
      <c r="BH127">
        <f>Val!W60</f>
        <v>0</v>
      </c>
      <c r="BI127" t="str">
        <f>Val!W61</f>
        <v>Ja</v>
      </c>
      <c r="BJ127">
        <f>Val!W62</f>
        <v>0</v>
      </c>
      <c r="BK127" t="str">
        <f>Val!W63</f>
        <v>Ja</v>
      </c>
      <c r="BL127">
        <f>Val!W64</f>
        <v>0</v>
      </c>
      <c r="BM127" t="str">
        <f>Val!W65</f>
        <v>Ja</v>
      </c>
      <c r="BN127">
        <f>Val!W66</f>
        <v>0</v>
      </c>
      <c r="BO127" t="str">
        <f>Val!W67</f>
        <v>Nej</v>
      </c>
      <c r="BP127">
        <f>Val!W68</f>
        <v>0</v>
      </c>
      <c r="BQ127">
        <f>Val!W69</f>
        <v>0</v>
      </c>
      <c r="BR127" t="str">
        <f>Val!W70</f>
        <v>produktionskøkken</v>
      </c>
      <c r="BS127" t="str">
        <f>Val!W71</f>
        <v>Nej</v>
      </c>
      <c r="BT127" t="str">
        <f>Val!W72</f>
        <v>Mindre</v>
      </c>
      <c r="BU127">
        <f>Val!W73</f>
        <v>0</v>
      </c>
      <c r="BV127">
        <f>Val!W74</f>
        <v>0</v>
      </c>
      <c r="BW127" t="str">
        <f>Val!W75</f>
        <v>Kan starte op med kold mad. Mangler ovn og køleskab (laver selv renovering af bordplader)</v>
      </c>
      <c r="BX127">
        <f>Val!W76</f>
        <v>0</v>
      </c>
      <c r="BY127">
        <f>Val!W77</f>
        <v>0</v>
      </c>
      <c r="BZ127">
        <f>Val!W78</f>
        <v>0</v>
      </c>
      <c r="CA127">
        <f>Val!W79</f>
        <v>0</v>
      </c>
      <c r="CB127">
        <f>Val!W80</f>
        <v>0</v>
      </c>
      <c r="CC127">
        <f>Val!W81</f>
        <v>0</v>
      </c>
      <c r="CD127">
        <f>Val!W82</f>
        <v>0</v>
      </c>
      <c r="CE127">
        <f>Val!W83</f>
        <v>0</v>
      </c>
      <c r="CF127" t="str">
        <f>Val!W84</f>
        <v>På sigt øges antallet af Bhbørn, fritidshjem flyttes.
Pt. 40 BH-børn, når antallet øges, antageligt til det dobbelte, kan køkkenet ikke klare det</v>
      </c>
      <c r="CG127" t="str">
        <f>Val!W85</f>
        <v>Lone Voss / Nanna</v>
      </c>
      <c r="CH127" t="str">
        <f>Val!W86</f>
        <v>18.2.2009</v>
      </c>
      <c r="CI127">
        <f>Val!W87</f>
        <v>0</v>
      </c>
      <c r="CJ127">
        <f>Val!W88</f>
        <v>0</v>
      </c>
      <c r="CK127">
        <f>Val!W89</f>
        <v>1</v>
      </c>
      <c r="CL127">
        <f>Val!W90</f>
        <v>4</v>
      </c>
      <c r="CM127">
        <f>Val!W91</f>
        <v>0</v>
      </c>
      <c r="CN127">
        <f>Val!W92</f>
        <v>1</v>
      </c>
      <c r="CO127">
        <f>Val!W93</f>
        <v>0</v>
      </c>
      <c r="CP127">
        <f>Val!W94</f>
        <v>0</v>
      </c>
      <c r="CQ127">
        <f>Val!W95</f>
        <v>0</v>
      </c>
      <c r="CR127">
        <f>Val!W96</f>
        <v>1</v>
      </c>
      <c r="CS127">
        <f>Val!W97</f>
        <v>1</v>
      </c>
      <c r="CT127">
        <f>Val!W98</f>
        <v>0</v>
      </c>
      <c r="CU127">
        <f>Val!W99</f>
        <v>0</v>
      </c>
      <c r="CV127">
        <f>Val!W100</f>
        <v>0</v>
      </c>
      <c r="CW127">
        <f>Val!W101</f>
        <v>0</v>
      </c>
      <c r="CX127">
        <f>Val!W102</f>
        <v>1</v>
      </c>
      <c r="CY127">
        <f>Val!W103</f>
        <v>0</v>
      </c>
      <c r="CZ127">
        <f>Val!W104</f>
        <v>0</v>
      </c>
      <c r="DA127">
        <f>Val!W105</f>
        <v>0</v>
      </c>
      <c r="DB127">
        <f>Val!W106</f>
        <v>1</v>
      </c>
      <c r="DC127">
        <f>Val!W107</f>
        <v>20</v>
      </c>
      <c r="DD127" t="str">
        <f>Val!W108</f>
        <v>Miele</v>
      </c>
      <c r="DE127">
        <f>Val!W109</f>
        <v>4</v>
      </c>
      <c r="DF127" t="str">
        <f>Val!W110</f>
        <v>Ja</v>
      </c>
      <c r="DG127">
        <f>Val!W111</f>
        <v>10</v>
      </c>
      <c r="DH127">
        <f>Val!W112</f>
        <v>0</v>
      </c>
      <c r="DI127">
        <f>Val!W113</f>
        <v>0</v>
      </c>
      <c r="DJ127" t="str">
        <f>Val!W114</f>
        <v>Ja</v>
      </c>
      <c r="DK127">
        <f>Val!W115</f>
        <v>2</v>
      </c>
      <c r="DL127" t="str">
        <f>Val!W116</f>
        <v>Begrænset</v>
      </c>
      <c r="DM127" t="str">
        <f>Val!W117</f>
        <v>Samme leder som Mælkebøtten nr. 37543</v>
      </c>
      <c r="DN127">
        <f>Val!W118</f>
        <v>0</v>
      </c>
      <c r="DO127" s="14" t="str">
        <f>VLOOKUP(MID(B127,1,5)*1,InstTyp!A:B,2,FALSE)</f>
        <v xml:space="preserve">Integrerede </v>
      </c>
      <c r="DP127" s="14" t="str">
        <f>VLOOKUP(MID(B127,1,5)*1,InstTyp!A:C,3,FALSE)</f>
        <v>Valby</v>
      </c>
      <c r="DQ127">
        <f>VLOOKUP(MID(B127,1,5)*1,'InstTyp-2'!E:BQ,7,FALSE)</f>
        <v>9</v>
      </c>
      <c r="DR127">
        <f>VLOOKUP(MID(B127,1,5)*1,'InstTyp-2'!E:BQ,8,FALSE)</f>
        <v>0</v>
      </c>
      <c r="DS127">
        <f>VLOOKUP(MID(B127,1,5)*1,'InstTyp-2'!E:BQ,9,FALSE)</f>
        <v>40</v>
      </c>
      <c r="DT127">
        <f>VLOOKUP(MID(B127,1,5)*1,'InstTyp-2'!E:BQ,10,FALSE)</f>
        <v>45</v>
      </c>
      <c r="DU127">
        <f>VLOOKUP(MID(B127,1,5)*1,'InstTyp-2'!E:BQ,11,FALSE)</f>
        <v>0</v>
      </c>
      <c r="DV127">
        <f>VLOOKUP(MID(B127,1,5)*1,'InstTyp-2'!E:BQ,12,FALSE)</f>
        <v>0</v>
      </c>
      <c r="DW127">
        <f>VLOOKUP(MID(B127,1,5)*1,'InstTyp-2'!E:BQ,13,FALSE)</f>
        <v>0</v>
      </c>
      <c r="DX127">
        <f>VLOOKUP(MID(B127,1,5)*1,'InstTyp-2'!E:BQ,14,FALSE)</f>
        <v>0</v>
      </c>
      <c r="DY127">
        <f>VLOOKUP(MID(B127,1,5)*1,'InstTyp-2'!E:BQ,15,FALSE)</f>
        <v>0</v>
      </c>
      <c r="DZ127">
        <f>VLOOKUP(MID(B127,1,5)*1,'InstTyp-2'!E:BQ,16,FALSE)</f>
        <v>8</v>
      </c>
      <c r="EA127">
        <f>VLOOKUP(MID(B127,1,5)*1,'InstTyp-2'!E:BQ,17,FALSE)</f>
        <v>0</v>
      </c>
      <c r="EB127">
        <f>VLOOKUP(MID(B127,1,5)*1,'InstTyp-2'!E:BQ,18,FALSE)</f>
        <v>0</v>
      </c>
      <c r="EC127">
        <f>VLOOKUP(MID(B127,1,5)*1,'InstTyp-2'!E:BQ,19,FALSE)</f>
        <v>0</v>
      </c>
      <c r="ED127">
        <f>VLOOKUP(MID(B127,1,5)*1,'InstTyp-2'!E:BQ,20,FALSE)</f>
        <v>0</v>
      </c>
      <c r="EE127" s="195">
        <f>VLOOKUP(MID(B127,1,5)*1,'Forplejning 2008'!A:C,3,FALSE)</f>
        <v>80654.850000000006</v>
      </c>
      <c r="EF127" t="str">
        <f t="shared" si="4"/>
        <v>37329</v>
      </c>
      <c r="EG127" t="str">
        <f t="shared" si="5"/>
        <v/>
      </c>
      <c r="EH127">
        <f t="shared" si="6"/>
        <v>8</v>
      </c>
      <c r="EI127">
        <f t="shared" si="7"/>
        <v>45</v>
      </c>
      <c r="EJ127" t="str">
        <f>VLOOKUP(B127,Rekruttering!A:F,2,FALSE)</f>
        <v>Ja</v>
      </c>
      <c r="EK127">
        <f>VLOOKUP(B127,Rekruttering!A:F,3,FALSE)</f>
        <v>20</v>
      </c>
      <c r="EL127" t="str">
        <f>VLOOKUP(B127,Rekruttering!A:F,4,FALSE)</f>
        <v>Ja</v>
      </c>
      <c r="EM127">
        <f>VLOOKUP(B127,Rekruttering!A:F,5,FALSE)</f>
        <v>0</v>
      </c>
      <c r="EN127" t="str">
        <f>VLOOKUP(B127,Rekruttering!A:F,6,FALSE)</f>
        <v>Nej</v>
      </c>
    </row>
    <row r="128" spans="1:144">
      <c r="A128" s="14" t="str">
        <f>Val!X1</f>
        <v>x</v>
      </c>
      <c r="B128" s="21">
        <f>Val!X2</f>
        <v>37366</v>
      </c>
      <c r="C128" t="str">
        <f>Val!X3</f>
        <v>Labyrinten(skovbus)</v>
      </c>
      <c r="D128" t="str">
        <f>Val!X4</f>
        <v>Valby</v>
      </c>
      <c r="E128" t="str">
        <f>Val!X5</f>
        <v>Sjælør Boulevard 77</v>
      </c>
      <c r="F128">
        <f>Val!X6</f>
        <v>2500</v>
      </c>
      <c r="G128" t="str">
        <f>Val!X7</f>
        <v>Valby</v>
      </c>
      <c r="H128" t="str">
        <f>Val!X8</f>
        <v>36 30 43 95</v>
      </c>
      <c r="I128" t="str">
        <f>Val!X9</f>
        <v>37366@buf.kk.dk</v>
      </c>
      <c r="J128" t="str">
        <f>Val!X10</f>
        <v>Lisbeth Haugaard</v>
      </c>
      <c r="K128">
        <f>Val!X11</f>
        <v>36166710</v>
      </c>
      <c r="L128">
        <f>Val!X12</f>
        <v>0</v>
      </c>
      <c r="M128">
        <f>Val!X13</f>
        <v>0</v>
      </c>
      <c r="N128" t="str">
        <f>Val!X14</f>
        <v>Børnehave</v>
      </c>
      <c r="O128">
        <f>Val!X15</f>
        <v>0</v>
      </c>
      <c r="P128">
        <f>Val!X16</f>
        <v>0</v>
      </c>
      <c r="Q128">
        <f>Val!X17</f>
        <v>48</v>
      </c>
      <c r="R128">
        <f>Val!X18</f>
        <v>0</v>
      </c>
      <c r="S128">
        <f>Val!X19</f>
        <v>0</v>
      </c>
      <c r="T128">
        <f>Val!X20</f>
        <v>0</v>
      </c>
      <c r="U128">
        <f>Val!X21</f>
        <v>0</v>
      </c>
      <c r="V128">
        <f>Val!X22</f>
        <v>0</v>
      </c>
      <c r="W128">
        <f>Val!X23</f>
        <v>0</v>
      </c>
      <c r="X128">
        <f>Val!X24</f>
        <v>0</v>
      </c>
      <c r="Y128">
        <f>Val!X25</f>
        <v>0</v>
      </c>
      <c r="Z128">
        <f>Val!X26</f>
        <v>0</v>
      </c>
      <c r="AA128">
        <f>Val!X27</f>
        <v>0</v>
      </c>
      <c r="AB128">
        <f>Val!X28</f>
        <v>0</v>
      </c>
      <c r="AC128">
        <f>Val!X29</f>
        <v>0</v>
      </c>
      <c r="AD128">
        <f>Val!X30</f>
        <v>5</v>
      </c>
      <c r="AE128">
        <f>Val!X31</f>
        <v>0</v>
      </c>
      <c r="AF128">
        <f>Val!X32</f>
        <v>0</v>
      </c>
      <c r="AG128">
        <f>Val!X33</f>
        <v>5</v>
      </c>
      <c r="AH128">
        <f>Val!X34</f>
        <v>0</v>
      </c>
      <c r="AI128">
        <f>Val!X35</f>
        <v>0</v>
      </c>
      <c r="AJ128">
        <f>Val!X36</f>
        <v>0</v>
      </c>
      <c r="AK128">
        <f>Val!X37</f>
        <v>0</v>
      </c>
      <c r="AL128" t="str">
        <f>Val!X38</f>
        <v>Nej</v>
      </c>
      <c r="AM128" t="str">
        <f>Val!X39</f>
        <v>Nej</v>
      </c>
      <c r="AN128">
        <f>Val!X40</f>
        <v>0</v>
      </c>
      <c r="AO128">
        <f>Val!X41</f>
        <v>0</v>
      </c>
      <c r="AP128">
        <f>Val!X42</f>
        <v>0</v>
      </c>
      <c r="AQ128">
        <f>Val!X43</f>
        <v>0</v>
      </c>
      <c r="AR128">
        <f>Val!X44</f>
        <v>0</v>
      </c>
      <c r="AS128">
        <f>Val!X45</f>
        <v>0</v>
      </c>
      <c r="AT128">
        <f>Val!X46</f>
        <v>0</v>
      </c>
      <c r="AU128">
        <f>Val!X47</f>
        <v>0</v>
      </c>
      <c r="AV128">
        <f>Val!X48</f>
        <v>0</v>
      </c>
      <c r="AW128">
        <f>Val!X49</f>
        <v>0</v>
      </c>
      <c r="AX128">
        <f>Val!X50</f>
        <v>0</v>
      </c>
      <c r="AY128">
        <f>Val!X51</f>
        <v>0</v>
      </c>
      <c r="AZ128">
        <f>Val!X52</f>
        <v>0</v>
      </c>
      <c r="BA128">
        <f>Val!X53</f>
        <v>0</v>
      </c>
      <c r="BB128">
        <f>Val!X54</f>
        <v>0</v>
      </c>
      <c r="BC128">
        <f>Val!X55</f>
        <v>80</v>
      </c>
      <c r="BD128">
        <f>Val!X56</f>
        <v>0</v>
      </c>
      <c r="BE128">
        <f>Val!X57</f>
        <v>2</v>
      </c>
      <c r="BF128" t="str">
        <f>Val!X58</f>
        <v>Ja</v>
      </c>
      <c r="BG128" t="str">
        <f>Val!X59</f>
        <v>Nej</v>
      </c>
      <c r="BH128" t="str">
        <f>Val!X60</f>
        <v>Ja</v>
      </c>
      <c r="BI128" t="str">
        <f>Val!X61</f>
        <v>Ja</v>
      </c>
      <c r="BJ128" t="str">
        <f>Val!X62</f>
        <v>Med en hvis skepsis. Efter besøget vil de tage det op på personalemøde</v>
      </c>
      <c r="BK128">
        <f>Val!X63</f>
        <v>0</v>
      </c>
      <c r="BL128" t="str">
        <f>Val!X64</f>
        <v>vides ikke</v>
      </c>
      <c r="BM128" t="str">
        <f>Val!X65</f>
        <v>Ja</v>
      </c>
      <c r="BN128" t="str">
        <f>Val!X66</f>
        <v>se ad. 1: Kodeord for husets ånd er flekibilitet impulsivt. Jeg har argumenteret for at det bedst imødekommes ved egen madordning. Det er de lydhøre overfor.</v>
      </c>
      <c r="BO128" t="str">
        <f>Val!X67</f>
        <v>Ja</v>
      </c>
      <c r="BP128" t="str">
        <f>Val!X68</f>
        <v>Ønsker stabil madmor pga. lille køkken og blandede børn. Nogen skal have turmad og nogle der er hjemme, men ofte på tur.</v>
      </c>
      <c r="BQ128">
        <f>Val!X69</f>
        <v>0</v>
      </c>
      <c r="BR128" t="str">
        <f>Val!X70</f>
        <v>produktionskøkken</v>
      </c>
      <c r="BS128" t="str">
        <f>Val!X71</f>
        <v>Nej</v>
      </c>
      <c r="BT128" t="str">
        <f>Val!X72</f>
        <v>Mindre</v>
      </c>
      <c r="BU128" t="str">
        <f>Val!X73</f>
        <v>Mindre</v>
      </c>
      <c r="BV128" t="str">
        <f>Val!X74</f>
        <v>Nej</v>
      </c>
      <c r="BW128" t="str">
        <f>Val!X75</f>
        <v>Ej godkendt til produktion, men madhuset vurdere at det kan.
Evt. ombygges på længere sigt. Her og nu: 2 vaske?
Hæve opvaskemaskine, ekstra vask eller sispentation til én med to rum.</v>
      </c>
      <c r="BX128">
        <f>Val!X76</f>
        <v>0</v>
      </c>
      <c r="BY128">
        <f>Val!X77</f>
        <v>0</v>
      </c>
      <c r="BZ128">
        <f>Val!X78</f>
        <v>0</v>
      </c>
      <c r="CA128">
        <f>Val!X79</f>
        <v>0</v>
      </c>
      <c r="CB128">
        <f>Val!X80</f>
        <v>0</v>
      </c>
      <c r="CC128">
        <f>Val!X81</f>
        <v>0</v>
      </c>
      <c r="CD128">
        <f>Val!X82</f>
        <v>0</v>
      </c>
      <c r="CE128">
        <f>Val!X83</f>
        <v>0</v>
      </c>
      <c r="CF128">
        <f>Val!X84</f>
        <v>0</v>
      </c>
      <c r="CG128" s="18" t="str">
        <f>Val!X85</f>
        <v>Birgitte Glerup / Nanna</v>
      </c>
      <c r="CH128" s="18">
        <f>Val!X86</f>
        <v>39877</v>
      </c>
      <c r="CI128">
        <f>Val!X87</f>
        <v>0</v>
      </c>
      <c r="CJ128">
        <f>Val!X88</f>
        <v>2</v>
      </c>
      <c r="CK128">
        <f>Val!X89</f>
        <v>0</v>
      </c>
      <c r="CL128">
        <f>Val!X90</f>
        <v>0</v>
      </c>
      <c r="CM128">
        <f>Val!X91</f>
        <v>0</v>
      </c>
      <c r="CN128">
        <f>Val!X92</f>
        <v>2</v>
      </c>
      <c r="CO128">
        <f>Val!X93</f>
        <v>0</v>
      </c>
      <c r="CP128">
        <f>Val!X94</f>
        <v>0</v>
      </c>
      <c r="CQ128">
        <f>Val!X95</f>
        <v>0</v>
      </c>
      <c r="CR128">
        <f>Val!X96</f>
        <v>3</v>
      </c>
      <c r="CS128">
        <f>Val!X97</f>
        <v>0</v>
      </c>
      <c r="CT128">
        <f>Val!X98</f>
        <v>0</v>
      </c>
      <c r="CU128">
        <f>Val!X99</f>
        <v>0</v>
      </c>
      <c r="CV128">
        <f>Val!X100</f>
        <v>0</v>
      </c>
      <c r="CW128">
        <f>Val!X101</f>
        <v>0</v>
      </c>
      <c r="CX128">
        <f>Val!X102</f>
        <v>2</v>
      </c>
      <c r="CY128">
        <f>Val!X103</f>
        <v>0</v>
      </c>
      <c r="CZ128">
        <f>Val!X104</f>
        <v>0</v>
      </c>
      <c r="DA128">
        <f>Val!X105</f>
        <v>0</v>
      </c>
      <c r="DB128">
        <f>Val!X106</f>
        <v>1</v>
      </c>
      <c r="DC128">
        <f>Val!X107</f>
        <v>20</v>
      </c>
      <c r="DD128" t="str">
        <f>Val!X108</f>
        <v>Miele</v>
      </c>
      <c r="DE128">
        <f>Val!X109</f>
        <v>5</v>
      </c>
      <c r="DF128" t="str">
        <f>Val!X110</f>
        <v>Nej</v>
      </c>
      <c r="DG128">
        <f>Val!X111</f>
        <v>0</v>
      </c>
      <c r="DH128" t="str">
        <f>Val!X112</f>
        <v>Nej</v>
      </c>
      <c r="DI128" t="str">
        <f>Val!X113</f>
        <v>Nej</v>
      </c>
      <c r="DJ128" t="str">
        <f>Val!X114</f>
        <v>Nej</v>
      </c>
      <c r="DK128">
        <f>Val!X115</f>
        <v>1</v>
      </c>
      <c r="DL128" t="str">
        <f>Val!X116</f>
        <v>Ingen plads</v>
      </c>
      <c r="DM128" t="str">
        <f>Val!X117</f>
        <v>Ingen lagerplads, det mangler!
MADHUSKOMMENTAR: Køkkenet er lille, men ud fra en madmæssig vurdering kan det sagtens lade sig gøre, at lave mad til det ønskede antal. Det vil dog på sigt være en fordel at udvide, det kan ske ved at tage lidt af personalestuen. Gulvpladsen er meget trang, der mangler køle/fryseplads.
det skal afklares om køkkenet også for fødevarestyrelsens side kan godkendes til produktion. evt. med disp. til at lave mad til køkkenet kan ombygges.
SPØRGSMÅL: Stedet har fast udflytter, med da det er pædagoger der kører bussen tager de andre steder han. (impulsiv er vigtigt) Kan der findes en køleløsning der kan køle 3-4 timer i bus?</v>
      </c>
      <c r="DN128">
        <f>Val!X118</f>
        <v>0</v>
      </c>
      <c r="DO128" s="14" t="str">
        <f>VLOOKUP(MID(B128,1,5)*1,InstTyp!A:B,2,FALSE)</f>
        <v>Børnehaver</v>
      </c>
      <c r="DP128" s="14" t="str">
        <f>VLOOKUP(MID(B128,1,5)*1,InstTyp!A:C,3,FALSE)</f>
        <v>Valby</v>
      </c>
      <c r="DQ128">
        <f>VLOOKUP(MID(B128,1,5)*1,'InstTyp-2'!E:BQ,7,FALSE)</f>
        <v>0</v>
      </c>
      <c r="DR128">
        <f>VLOOKUP(MID(B128,1,5)*1,'InstTyp-2'!E:BQ,8,FALSE)</f>
        <v>0</v>
      </c>
      <c r="DS128">
        <f>VLOOKUP(MID(B128,1,5)*1,'InstTyp-2'!E:BQ,9,FALSE)</f>
        <v>42</v>
      </c>
      <c r="DT128">
        <f>VLOOKUP(MID(B128,1,5)*1,'InstTyp-2'!E:BQ,10,FALSE)</f>
        <v>0</v>
      </c>
      <c r="DU128">
        <f>VLOOKUP(MID(B128,1,5)*1,'InstTyp-2'!E:BQ,11,FALSE)</f>
        <v>0</v>
      </c>
      <c r="DV128">
        <f>VLOOKUP(MID(B128,1,5)*1,'InstTyp-2'!E:BQ,12,FALSE)</f>
        <v>0</v>
      </c>
      <c r="DW128">
        <f>VLOOKUP(MID(B128,1,5)*1,'InstTyp-2'!E:BQ,13,FALSE)</f>
        <v>0</v>
      </c>
      <c r="DX128">
        <f>VLOOKUP(MID(B128,1,5)*1,'InstTyp-2'!E:BQ,14,FALSE)</f>
        <v>0</v>
      </c>
      <c r="DY128">
        <f>VLOOKUP(MID(B128,1,5)*1,'InstTyp-2'!E:BQ,15,FALSE)</f>
        <v>6</v>
      </c>
      <c r="DZ128">
        <f>VLOOKUP(MID(B128,1,5)*1,'InstTyp-2'!E:BQ,16,FALSE)</f>
        <v>0</v>
      </c>
      <c r="EA128">
        <f>VLOOKUP(MID(B128,1,5)*1,'InstTyp-2'!E:BQ,17,FALSE)</f>
        <v>0</v>
      </c>
      <c r="EB128">
        <f>VLOOKUP(MID(B128,1,5)*1,'InstTyp-2'!E:BQ,18,FALSE)</f>
        <v>0</v>
      </c>
      <c r="EC128">
        <f>VLOOKUP(MID(B128,1,5)*1,'InstTyp-2'!E:BQ,19,FALSE)</f>
        <v>0</v>
      </c>
      <c r="ED128">
        <f>VLOOKUP(MID(B128,1,5)*1,'InstTyp-2'!E:BQ,20,FALSE)</f>
        <v>0</v>
      </c>
      <c r="EE128" s="195">
        <f>VLOOKUP(MID(B128,1,5)*1,'Forplejning 2008'!A:C,3,FALSE)</f>
        <v>49522.400000000001</v>
      </c>
      <c r="EF128" t="str">
        <f t="shared" si="4"/>
        <v>37366</v>
      </c>
      <c r="EG128" t="str">
        <f t="shared" si="5"/>
        <v/>
      </c>
      <c r="EH128">
        <f t="shared" si="6"/>
        <v>6</v>
      </c>
      <c r="EI128">
        <f t="shared" si="7"/>
        <v>0</v>
      </c>
      <c r="EJ128" t="str">
        <f>VLOOKUP(B128,Rekruttering!A:F,2,FALSE)</f>
        <v>Ja</v>
      </c>
      <c r="EK128">
        <f>VLOOKUP(B128,Rekruttering!A:F,3,FALSE)</f>
        <v>1</v>
      </c>
      <c r="EL128" t="str">
        <f>VLOOKUP(B128,Rekruttering!A:F,4,FALSE)</f>
        <v>Nej</v>
      </c>
      <c r="EM128" t="str">
        <f>VLOOKUP(B128,Rekruttering!A:F,5,FALSE)</f>
        <v>Ved ikke hvor mange timer. Har 48 børn</v>
      </c>
      <c r="EN128">
        <f>VLOOKUP(B128,Rekruttering!A:F,6,FALSE)</f>
        <v>0</v>
      </c>
    </row>
    <row r="129" spans="1:144">
      <c r="A129" s="14" t="str">
        <f>Val!Y1</f>
        <v>x</v>
      </c>
      <c r="B129" s="21" t="str">
        <f>Val!Y2</f>
        <v>37366_u</v>
      </c>
      <c r="C129" t="str">
        <f>Val!Y3</f>
        <v>Labyrinten(skovbus)</v>
      </c>
      <c r="D129" t="str">
        <f>Val!Y4</f>
        <v>Valby</v>
      </c>
      <c r="E129" t="str">
        <f>Val!Y5</f>
        <v>Sjælør Boulevard 77</v>
      </c>
      <c r="F129">
        <f>Val!Y6</f>
        <v>2500</v>
      </c>
      <c r="G129" t="str">
        <f>Val!Y7</f>
        <v>Valby</v>
      </c>
      <c r="H129" t="str">
        <f>Val!Y8</f>
        <v>36 30 43 95</v>
      </c>
      <c r="I129" t="str">
        <f>Val!Y9</f>
        <v>37366@buf.kk.dk</v>
      </c>
      <c r="J129" t="str">
        <f>Val!Y10</f>
        <v>Lisbeth Haugaard</v>
      </c>
      <c r="K129">
        <f>Val!Y11</f>
        <v>36166710</v>
      </c>
      <c r="L129">
        <f>Val!Y12</f>
        <v>0</v>
      </c>
      <c r="M129">
        <f>Val!Y13</f>
        <v>0</v>
      </c>
      <c r="N129" t="str">
        <f>Val!Y14</f>
        <v>Børnehave</v>
      </c>
      <c r="O129">
        <f>Val!Y15</f>
        <v>0</v>
      </c>
      <c r="P129">
        <f>Val!Y16</f>
        <v>0</v>
      </c>
      <c r="Q129">
        <f>Val!Y17</f>
        <v>42</v>
      </c>
      <c r="R129">
        <f>Val!Y18</f>
        <v>0</v>
      </c>
      <c r="S129">
        <f>Val!Y19</f>
        <v>0</v>
      </c>
      <c r="T129">
        <f>Val!Y20</f>
        <v>0</v>
      </c>
      <c r="U129">
        <f>Val!Y21</f>
        <v>0</v>
      </c>
      <c r="V129">
        <f>Val!Y22</f>
        <v>0</v>
      </c>
      <c r="W129">
        <f>Val!Y23</f>
        <v>0</v>
      </c>
      <c r="X129">
        <f>Val!Y24</f>
        <v>0</v>
      </c>
      <c r="Y129">
        <f>Val!Y25</f>
        <v>0</v>
      </c>
      <c r="Z129">
        <f>Val!Y26</f>
        <v>0</v>
      </c>
      <c r="AA129">
        <f>Val!Y27</f>
        <v>0</v>
      </c>
      <c r="AB129">
        <f>Val!Y28</f>
        <v>0</v>
      </c>
      <c r="AC129">
        <f>Val!Y29</f>
        <v>0</v>
      </c>
      <c r="AD129">
        <f>Val!Y30</f>
        <v>0</v>
      </c>
      <c r="AE129">
        <f>Val!Y31</f>
        <v>0</v>
      </c>
      <c r="AF129">
        <f>Val!Y32</f>
        <v>0</v>
      </c>
      <c r="AG129">
        <f>Val!Y33</f>
        <v>0</v>
      </c>
      <c r="AH129">
        <f>Val!Y34</f>
        <v>0</v>
      </c>
      <c r="AI129" s="16">
        <f>Val!Y35</f>
        <v>0</v>
      </c>
      <c r="AJ129">
        <f>Val!Y36</f>
        <v>0</v>
      </c>
      <c r="AK129">
        <f>Val!Y37</f>
        <v>0</v>
      </c>
      <c r="AL129">
        <f>Val!Y38</f>
        <v>0</v>
      </c>
      <c r="AM129">
        <f>Val!Y39</f>
        <v>0</v>
      </c>
      <c r="AN129">
        <f>Val!Y40</f>
        <v>0</v>
      </c>
      <c r="AO129">
        <f>Val!Y41</f>
        <v>0</v>
      </c>
      <c r="AP129">
        <f>Val!Y42</f>
        <v>0</v>
      </c>
      <c r="AQ129">
        <f>Val!Y43</f>
        <v>0</v>
      </c>
      <c r="AR129">
        <f>Val!Y44</f>
        <v>0</v>
      </c>
      <c r="AS129">
        <f>Val!Y45</f>
        <v>0</v>
      </c>
      <c r="AT129">
        <f>Val!Y46</f>
        <v>0</v>
      </c>
      <c r="AU129">
        <f>Val!Y47</f>
        <v>0</v>
      </c>
      <c r="AV129">
        <f>Val!Y48</f>
        <v>0</v>
      </c>
      <c r="AW129">
        <f>Val!Y49</f>
        <v>0</v>
      </c>
      <c r="AX129">
        <f>Val!Y50</f>
        <v>0</v>
      </c>
      <c r="AY129">
        <f>Val!Y51</f>
        <v>0</v>
      </c>
      <c r="AZ129">
        <f>Val!Y52</f>
        <v>0</v>
      </c>
      <c r="BA129">
        <f>Val!Y53</f>
        <v>0</v>
      </c>
      <c r="BB129">
        <f>Val!Y54</f>
        <v>0</v>
      </c>
      <c r="BC129">
        <f>Val!Y55</f>
        <v>80</v>
      </c>
      <c r="BD129">
        <f>Val!Y56</f>
        <v>0</v>
      </c>
      <c r="BE129">
        <f>Val!Y57</f>
        <v>0</v>
      </c>
      <c r="BF129">
        <f>Val!Y58</f>
        <v>0</v>
      </c>
      <c r="BG129">
        <f>Val!Y59</f>
        <v>0</v>
      </c>
      <c r="BH129">
        <f>Val!Y60</f>
        <v>0</v>
      </c>
      <c r="BI129">
        <f>Val!Y61</f>
        <v>0</v>
      </c>
      <c r="BJ129">
        <f>Val!Y62</f>
        <v>0</v>
      </c>
      <c r="BK129">
        <f>Val!Y63</f>
        <v>0</v>
      </c>
      <c r="BL129">
        <f>Val!Y64</f>
        <v>0</v>
      </c>
      <c r="BM129">
        <f>Val!Y65</f>
        <v>0</v>
      </c>
      <c r="BN129">
        <f>Val!Y66</f>
        <v>0</v>
      </c>
      <c r="BO129">
        <f>Val!Y67</f>
        <v>0</v>
      </c>
      <c r="BP129">
        <f>Val!Y68</f>
        <v>0</v>
      </c>
      <c r="BQ129">
        <f>Val!Y69</f>
        <v>0</v>
      </c>
      <c r="BR129">
        <f>Val!Y70</f>
        <v>0</v>
      </c>
      <c r="BS129">
        <f>Val!Y71</f>
        <v>0</v>
      </c>
      <c r="BT129">
        <f>Val!Y72</f>
        <v>0</v>
      </c>
      <c r="BU129">
        <f>Val!Y73</f>
        <v>0</v>
      </c>
      <c r="BV129">
        <f>Val!Y74</f>
        <v>0</v>
      </c>
      <c r="BW129">
        <f>Val!Y75</f>
        <v>0</v>
      </c>
      <c r="BX129">
        <f>Val!Y76</f>
        <v>0</v>
      </c>
      <c r="BY129">
        <f>Val!Y77</f>
        <v>0</v>
      </c>
      <c r="BZ129">
        <f>Val!Y78</f>
        <v>0</v>
      </c>
      <c r="CA129">
        <f>Val!Y79</f>
        <v>0</v>
      </c>
      <c r="CB129">
        <f>Val!Y80</f>
        <v>0</v>
      </c>
      <c r="CC129">
        <f>Val!Y81</f>
        <v>0</v>
      </c>
      <c r="CD129">
        <f>Val!Y82</f>
        <v>0</v>
      </c>
      <c r="CE129">
        <f>Val!Y83</f>
        <v>0</v>
      </c>
      <c r="CF129">
        <f>Val!Y84</f>
        <v>0</v>
      </c>
      <c r="CG129" t="str">
        <f>Val!Y85</f>
        <v>Mariah</v>
      </c>
      <c r="CH129" s="18">
        <f>Val!Y86</f>
        <v>0</v>
      </c>
      <c r="CI129">
        <f>Val!Y87</f>
        <v>0</v>
      </c>
      <c r="CJ129">
        <f>Val!Y88</f>
        <v>0</v>
      </c>
      <c r="CK129">
        <f>Val!Y89</f>
        <v>0</v>
      </c>
      <c r="CL129">
        <f>Val!Y90</f>
        <v>0</v>
      </c>
      <c r="CM129">
        <f>Val!Y91</f>
        <v>0</v>
      </c>
      <c r="CN129">
        <f>Val!Y92</f>
        <v>0</v>
      </c>
      <c r="CO129">
        <f>Val!Y93</f>
        <v>0</v>
      </c>
      <c r="CP129">
        <f>Val!Y94</f>
        <v>0</v>
      </c>
      <c r="CQ129">
        <f>Val!Y95</f>
        <v>0</v>
      </c>
      <c r="CR129">
        <f>Val!Y96</f>
        <v>0</v>
      </c>
      <c r="CS129">
        <f>Val!Y97</f>
        <v>0</v>
      </c>
      <c r="CT129">
        <f>Val!Y98</f>
        <v>0</v>
      </c>
      <c r="CU129">
        <f>Val!Y99</f>
        <v>0</v>
      </c>
      <c r="CV129">
        <f>Val!Y100</f>
        <v>0</v>
      </c>
      <c r="CW129">
        <f>Val!Y101</f>
        <v>0</v>
      </c>
      <c r="CX129">
        <f>Val!Y102</f>
        <v>0</v>
      </c>
      <c r="CY129">
        <f>Val!Y103</f>
        <v>0</v>
      </c>
      <c r="CZ129">
        <f>Val!Y104</f>
        <v>0</v>
      </c>
      <c r="DA129">
        <f>Val!Y105</f>
        <v>0</v>
      </c>
      <c r="DB129">
        <f>Val!Y106</f>
        <v>0</v>
      </c>
      <c r="DC129">
        <f>Val!Y107</f>
        <v>0</v>
      </c>
      <c r="DD129">
        <f>Val!Y108</f>
        <v>0</v>
      </c>
      <c r="DE129">
        <f>Val!Y109</f>
        <v>0</v>
      </c>
      <c r="DF129">
        <f>Val!Y110</f>
        <v>0</v>
      </c>
      <c r="DG129">
        <f>Val!Y111</f>
        <v>0</v>
      </c>
      <c r="DH129">
        <f>Val!Y112</f>
        <v>0</v>
      </c>
      <c r="DI129">
        <f>Val!Y113</f>
        <v>0</v>
      </c>
      <c r="DJ129">
        <f>Val!Y114</f>
        <v>0</v>
      </c>
      <c r="DK129">
        <f>Val!Y115</f>
        <v>0</v>
      </c>
      <c r="DL129">
        <f>Val!Y116</f>
        <v>0</v>
      </c>
      <c r="DM129">
        <f>Val!Y117</f>
        <v>0</v>
      </c>
      <c r="DN129">
        <f>Val!Y118</f>
        <v>0</v>
      </c>
      <c r="DO129" s="14" t="str">
        <f>VLOOKUP(MID(B129,1,5)*1,InstTyp!A:B,2,FALSE)</f>
        <v>Børnehaver</v>
      </c>
      <c r="DP129" s="14" t="str">
        <f>VLOOKUP(MID(B129,1,5)*1,InstTyp!A:C,3,FALSE)</f>
        <v>Valby</v>
      </c>
      <c r="DQ129">
        <f>VLOOKUP(MID(B129,1,5)*1,'InstTyp-2'!E:BQ,7,FALSE)</f>
        <v>0</v>
      </c>
      <c r="DR129">
        <f>VLOOKUP(MID(B129,1,5)*1,'InstTyp-2'!E:BQ,8,FALSE)</f>
        <v>0</v>
      </c>
      <c r="DS129">
        <f>VLOOKUP(MID(B129,1,5)*1,'InstTyp-2'!E:BQ,9,FALSE)</f>
        <v>42</v>
      </c>
      <c r="DT129">
        <f>VLOOKUP(MID(B129,1,5)*1,'InstTyp-2'!E:BQ,10,FALSE)</f>
        <v>0</v>
      </c>
      <c r="DU129">
        <f>VLOOKUP(MID(B129,1,5)*1,'InstTyp-2'!E:BQ,11,FALSE)</f>
        <v>0</v>
      </c>
      <c r="DV129">
        <f>VLOOKUP(MID(B129,1,5)*1,'InstTyp-2'!E:BQ,12,FALSE)</f>
        <v>0</v>
      </c>
      <c r="DW129">
        <f>VLOOKUP(MID(B129,1,5)*1,'InstTyp-2'!E:BQ,13,FALSE)</f>
        <v>0</v>
      </c>
      <c r="DX129">
        <f>VLOOKUP(MID(B129,1,5)*1,'InstTyp-2'!E:BQ,14,FALSE)</f>
        <v>0</v>
      </c>
      <c r="DY129">
        <f>VLOOKUP(MID(B129,1,5)*1,'InstTyp-2'!E:BQ,15,FALSE)</f>
        <v>6</v>
      </c>
      <c r="DZ129">
        <f>VLOOKUP(MID(B129,1,5)*1,'InstTyp-2'!E:BQ,16,FALSE)</f>
        <v>0</v>
      </c>
      <c r="EA129">
        <f>VLOOKUP(MID(B129,1,5)*1,'InstTyp-2'!E:BQ,17,FALSE)</f>
        <v>0</v>
      </c>
      <c r="EB129">
        <f>VLOOKUP(MID(B129,1,5)*1,'InstTyp-2'!E:BQ,18,FALSE)</f>
        <v>0</v>
      </c>
      <c r="EC129">
        <f>VLOOKUP(MID(B129,1,5)*1,'InstTyp-2'!E:BQ,19,FALSE)</f>
        <v>0</v>
      </c>
      <c r="ED129">
        <f>VLOOKUP(MID(B129,1,5)*1,'InstTyp-2'!E:BQ,20,FALSE)</f>
        <v>0</v>
      </c>
      <c r="EE129" s="195">
        <f>VLOOKUP(MID(B129,1,5)*1,'Forplejning 2008'!A:C,3,FALSE)</f>
        <v>49522.400000000001</v>
      </c>
      <c r="EF129" t="str">
        <f t="shared" si="4"/>
        <v>37366</v>
      </c>
      <c r="EG129" t="str">
        <f t="shared" si="5"/>
        <v>u</v>
      </c>
      <c r="EH129">
        <f t="shared" si="6"/>
        <v>6</v>
      </c>
      <c r="EI129">
        <f t="shared" si="7"/>
        <v>0</v>
      </c>
      <c r="EJ129" t="e">
        <f>VLOOKUP(B129,Rekruttering!A:F,2,FALSE)</f>
        <v>#N/A</v>
      </c>
      <c r="EK129" t="e">
        <f>VLOOKUP(B129,Rekruttering!A:F,3,FALSE)</f>
        <v>#N/A</v>
      </c>
      <c r="EL129" t="e">
        <f>VLOOKUP(B129,Rekruttering!A:F,4,FALSE)</f>
        <v>#N/A</v>
      </c>
      <c r="EM129" t="e">
        <f>VLOOKUP(B129,Rekruttering!A:F,5,FALSE)</f>
        <v>#N/A</v>
      </c>
      <c r="EN129" t="e">
        <f>VLOOKUP(B129,Rekruttering!A:F,6,FALSE)</f>
        <v>#N/A</v>
      </c>
    </row>
    <row r="130" spans="1:144">
      <c r="A130" s="14" t="str">
        <f>Val!Z1</f>
        <v>x</v>
      </c>
      <c r="B130" s="21" t="str">
        <f>Val!Z2</f>
        <v>37392_u</v>
      </c>
      <c r="C130" t="str">
        <f>Val!Z3</f>
        <v>Ryvang 2</v>
      </c>
      <c r="D130" t="str">
        <f>Val!Z4</f>
        <v>Valby</v>
      </c>
      <c r="E130" t="str">
        <f>Val!Z5</f>
        <v>Rymarksvej 131</v>
      </c>
      <c r="F130">
        <f>Val!Z6</f>
        <v>2900</v>
      </c>
      <c r="G130" t="str">
        <f>Val!Z7</f>
        <v>Hellerup</v>
      </c>
      <c r="H130" t="str">
        <f>Val!Z8</f>
        <v>39 29 54 58</v>
      </c>
      <c r="I130" t="str">
        <f>Val!Z9</f>
        <v>37392@buf.kk.dk</v>
      </c>
      <c r="J130" t="str">
        <f>Val!Z10</f>
        <v>Anne Kløjgaard</v>
      </c>
      <c r="K130">
        <f>Val!Z11</f>
        <v>36474868</v>
      </c>
      <c r="L130">
        <f>Val!Z12</f>
        <v>0</v>
      </c>
      <c r="M130" t="str">
        <f>Val!Z13</f>
        <v>37392@buf.kk.dk</v>
      </c>
      <c r="N130" t="str">
        <f>Val!Z14</f>
        <v>Børnehave</v>
      </c>
      <c r="O130">
        <f>Val!Z15</f>
        <v>0</v>
      </c>
      <c r="P130">
        <f>Val!Z16</f>
        <v>8</v>
      </c>
      <c r="Q130">
        <f>Val!Z17</f>
        <v>70</v>
      </c>
      <c r="R130">
        <f>Val!Z18</f>
        <v>0</v>
      </c>
      <c r="S130">
        <f>Val!Z19</f>
        <v>0</v>
      </c>
      <c r="T130">
        <f>Val!Z20</f>
        <v>0</v>
      </c>
      <c r="U130">
        <f>Val!Z21</f>
        <v>0</v>
      </c>
      <c r="V130" t="str">
        <f>Val!Z22</f>
        <v>Nej</v>
      </c>
      <c r="W130">
        <f>Val!Z23</f>
        <v>0</v>
      </c>
      <c r="X130">
        <f>Val!Z24</f>
        <v>0</v>
      </c>
      <c r="Y130">
        <f>Val!Z25</f>
        <v>0</v>
      </c>
      <c r="Z130">
        <f>Val!Z26</f>
        <v>0</v>
      </c>
      <c r="AA130">
        <f>Val!Z27</f>
        <v>0</v>
      </c>
      <c r="AB130">
        <f>Val!Z28</f>
        <v>0</v>
      </c>
      <c r="AC130">
        <f>Val!Z29</f>
        <v>0</v>
      </c>
      <c r="AD130">
        <f>Val!Z30</f>
        <v>5</v>
      </c>
      <c r="AE130">
        <f>Val!Z31</f>
        <v>0</v>
      </c>
      <c r="AF130">
        <f>Val!Z32</f>
        <v>0</v>
      </c>
      <c r="AG130">
        <f>Val!Z33</f>
        <v>5</v>
      </c>
      <c r="AH130">
        <f>Val!Z34</f>
        <v>0</v>
      </c>
      <c r="AI130">
        <f>Val!Z35</f>
        <v>0</v>
      </c>
      <c r="AJ130">
        <f>Val!Z36</f>
        <v>0</v>
      </c>
      <c r="AK130">
        <f>Val!Z37</f>
        <v>0</v>
      </c>
      <c r="AL130" t="str">
        <f>Val!Z38</f>
        <v>Ja</v>
      </c>
      <c r="AM130">
        <f>Val!Z39</f>
        <v>0</v>
      </c>
      <c r="AN130" t="str">
        <f>Val!Z40</f>
        <v>Hans Emil</v>
      </c>
      <c r="AO130">
        <f>Val!Z41</f>
        <v>0</v>
      </c>
      <c r="AP130">
        <f>Val!Z42</f>
        <v>37</v>
      </c>
      <c r="AQ130">
        <f>Val!Z43</f>
        <v>0</v>
      </c>
      <c r="AR130">
        <f>Val!Z44</f>
        <v>0</v>
      </c>
      <c r="AS130">
        <f>Val!Z45</f>
        <v>0</v>
      </c>
      <c r="AT130" t="str">
        <f>Val!Z46</f>
        <v>kurser</v>
      </c>
      <c r="AU130">
        <f>Val!Z47</f>
        <v>0</v>
      </c>
      <c r="AV130">
        <f>Val!Z48</f>
        <v>0</v>
      </c>
      <c r="AW130">
        <f>Val!Z49</f>
        <v>0</v>
      </c>
      <c r="AX130">
        <f>Val!Z50</f>
        <v>0</v>
      </c>
      <c r="AY130">
        <f>Val!Z51</f>
        <v>0</v>
      </c>
      <c r="AZ130">
        <f>Val!Z52</f>
        <v>0</v>
      </c>
      <c r="BA130">
        <f>Val!Z53</f>
        <v>0</v>
      </c>
      <c r="BB130">
        <f>Val!Z54</f>
        <v>0</v>
      </c>
      <c r="BC130">
        <f>Val!Z55</f>
        <v>75</v>
      </c>
      <c r="BD130">
        <f>Val!Z56</f>
        <v>0</v>
      </c>
      <c r="BE130">
        <f>Val!Z57</f>
        <v>1</v>
      </c>
      <c r="BF130" t="str">
        <f>Val!Z58</f>
        <v>Ja</v>
      </c>
      <c r="BG130" t="str">
        <f>Val!Z59</f>
        <v>Nej</v>
      </c>
      <c r="BH130" t="str">
        <f>Val!Z60</f>
        <v>Nej</v>
      </c>
      <c r="BI130">
        <f>Val!Z61</f>
        <v>0</v>
      </c>
      <c r="BJ130">
        <f>Val!Z62</f>
        <v>0</v>
      </c>
      <c r="BK130">
        <f>Val!Z63</f>
        <v>0</v>
      </c>
      <c r="BL130">
        <f>Val!Z64</f>
        <v>0</v>
      </c>
      <c r="BM130">
        <f>Val!Z65</f>
        <v>0</v>
      </c>
      <c r="BN130">
        <f>Val!Z66</f>
        <v>0</v>
      </c>
      <c r="BO130">
        <f>Val!Z67</f>
        <v>0</v>
      </c>
      <c r="BP130">
        <f>Val!Z68</f>
        <v>0</v>
      </c>
      <c r="BQ130">
        <f>Val!Z69</f>
        <v>0</v>
      </c>
      <c r="BR130" t="str">
        <f>Val!Z70</f>
        <v>Køkken begrænset tilvirk</v>
      </c>
      <c r="BS130">
        <f>Val!Z71</f>
        <v>0</v>
      </c>
      <c r="BT130">
        <f>Val!Z72</f>
        <v>0</v>
      </c>
      <c r="BU130">
        <f>Val!Z73</f>
        <v>0</v>
      </c>
      <c r="BV130">
        <f>Val!Z74</f>
        <v>0</v>
      </c>
      <c r="BW130">
        <f>Val!Z75</f>
        <v>0</v>
      </c>
      <c r="BX130">
        <f>Val!Z76</f>
        <v>0</v>
      </c>
      <c r="BY130">
        <f>Val!Z77</f>
        <v>0</v>
      </c>
      <c r="BZ130">
        <f>Val!Z78</f>
        <v>0</v>
      </c>
      <c r="CA130">
        <f>Val!Z79</f>
        <v>0</v>
      </c>
      <c r="CB130">
        <f>Val!Z80</f>
        <v>0</v>
      </c>
      <c r="CC130">
        <f>Val!Z81</f>
        <v>0</v>
      </c>
      <c r="CD130">
        <f>Val!Z82</f>
        <v>0</v>
      </c>
      <c r="CE130">
        <f>Val!Z83</f>
        <v>0</v>
      </c>
      <c r="CF130">
        <f>Val!Z84</f>
        <v>0</v>
      </c>
      <c r="CG130" t="str">
        <f>Val!Z85</f>
        <v>Mariah</v>
      </c>
      <c r="CH130" s="18">
        <f>Val!Z86</f>
        <v>0</v>
      </c>
      <c r="CI130">
        <f>Val!Z87</f>
        <v>0</v>
      </c>
      <c r="CJ130">
        <f>Val!Z88</f>
        <v>1</v>
      </c>
      <c r="CK130">
        <f>Val!Z89</f>
        <v>0</v>
      </c>
      <c r="CL130">
        <f>Val!Z90</f>
        <v>4</v>
      </c>
      <c r="CM130">
        <f>Val!Z91</f>
        <v>1</v>
      </c>
      <c r="CN130">
        <f>Val!Z92</f>
        <v>0</v>
      </c>
      <c r="CO130">
        <f>Val!Z93</f>
        <v>0</v>
      </c>
      <c r="CP130">
        <f>Val!Z94</f>
        <v>0</v>
      </c>
      <c r="CQ130">
        <f>Val!Z95</f>
        <v>0</v>
      </c>
      <c r="CR130">
        <f>Val!Z96</f>
        <v>0</v>
      </c>
      <c r="CS130">
        <f>Val!Z97</f>
        <v>2</v>
      </c>
      <c r="CT130">
        <f>Val!Z98</f>
        <v>0</v>
      </c>
      <c r="CU130">
        <f>Val!Z99</f>
        <v>0</v>
      </c>
      <c r="CV130">
        <f>Val!Z100</f>
        <v>0</v>
      </c>
      <c r="CW130">
        <f>Val!Z101</f>
        <v>0</v>
      </c>
      <c r="CX130">
        <f>Val!Z102</f>
        <v>0</v>
      </c>
      <c r="CY130">
        <f>Val!Z103</f>
        <v>1</v>
      </c>
      <c r="CZ130">
        <f>Val!Z104</f>
        <v>0</v>
      </c>
      <c r="DA130">
        <f>Val!Z105</f>
        <v>0</v>
      </c>
      <c r="DB130">
        <f>Val!Z106</f>
        <v>1</v>
      </c>
      <c r="DC130">
        <f>Val!Z107</f>
        <v>25</v>
      </c>
      <c r="DD130" t="str">
        <f>Val!Z108</f>
        <v>Miele</v>
      </c>
      <c r="DE130">
        <f>Val!Z109</f>
        <v>5</v>
      </c>
      <c r="DF130" t="str">
        <f>Val!Z110</f>
        <v>Nej</v>
      </c>
      <c r="DG130">
        <f>Val!Z111</f>
        <v>0</v>
      </c>
      <c r="DH130" t="str">
        <f>Val!Z112</f>
        <v>Ja</v>
      </c>
      <c r="DI130" t="str">
        <f>Val!Z113</f>
        <v>Nej</v>
      </c>
      <c r="DJ130" t="str">
        <f>Val!Z114</f>
        <v>Nej</v>
      </c>
      <c r="DK130">
        <f>Val!Z115</f>
        <v>2</v>
      </c>
      <c r="DL130" t="str">
        <f>Val!Z116</f>
        <v>Begrænset</v>
      </c>
      <c r="DM130">
        <f>Val!Z117</f>
        <v>0</v>
      </c>
      <c r="DN130">
        <f>Val!Z118</f>
        <v>0</v>
      </c>
      <c r="DO130" s="14" t="str">
        <f>VLOOKUP(MID(B130,1,5)*1,InstTyp!A:B,2,FALSE)</f>
        <v>Børnehaver</v>
      </c>
      <c r="DP130" s="14" t="str">
        <f>VLOOKUP(MID(B130,1,5)*1,InstTyp!A:C,3,FALSE)</f>
        <v>Valby</v>
      </c>
      <c r="DQ130">
        <f>VLOOKUP(MID(B130,1,5)*1,'InstTyp-2'!E:BQ,7,FALSE)</f>
        <v>0</v>
      </c>
      <c r="DR130">
        <f>VLOOKUP(MID(B130,1,5)*1,'InstTyp-2'!E:BQ,8,FALSE)</f>
        <v>8</v>
      </c>
      <c r="DS130">
        <f>VLOOKUP(MID(B130,1,5)*1,'InstTyp-2'!E:BQ,9,FALSE)</f>
        <v>62</v>
      </c>
      <c r="DT130">
        <f>VLOOKUP(MID(B130,1,5)*1,'InstTyp-2'!E:BQ,10,FALSE)</f>
        <v>0</v>
      </c>
      <c r="DU130">
        <f>VLOOKUP(MID(B130,1,5)*1,'InstTyp-2'!E:BQ,11,FALSE)</f>
        <v>0</v>
      </c>
      <c r="DV130">
        <f>VLOOKUP(MID(B130,1,5)*1,'InstTyp-2'!E:BQ,12,FALSE)</f>
        <v>0</v>
      </c>
      <c r="DW130">
        <f>VLOOKUP(MID(B130,1,5)*1,'InstTyp-2'!E:BQ,13,FALSE)</f>
        <v>0</v>
      </c>
      <c r="DX130">
        <f>VLOOKUP(MID(B130,1,5)*1,'InstTyp-2'!E:BQ,14,FALSE)</f>
        <v>0</v>
      </c>
      <c r="DY130">
        <f>VLOOKUP(MID(B130,1,5)*1,'InstTyp-2'!E:BQ,15,FALSE)</f>
        <v>8</v>
      </c>
      <c r="DZ130">
        <f>VLOOKUP(MID(B130,1,5)*1,'InstTyp-2'!E:BQ,16,FALSE)</f>
        <v>0</v>
      </c>
      <c r="EA130">
        <f>VLOOKUP(MID(B130,1,5)*1,'InstTyp-2'!E:BQ,17,FALSE)</f>
        <v>0</v>
      </c>
      <c r="EB130">
        <f>VLOOKUP(MID(B130,1,5)*1,'InstTyp-2'!E:BQ,18,FALSE)</f>
        <v>0</v>
      </c>
      <c r="EC130">
        <f>VLOOKUP(MID(B130,1,5)*1,'InstTyp-2'!E:BQ,19,FALSE)</f>
        <v>0</v>
      </c>
      <c r="ED130">
        <f>VLOOKUP(MID(B130,1,5)*1,'InstTyp-2'!E:BQ,20,FALSE)</f>
        <v>0</v>
      </c>
      <c r="EE130" s="195">
        <f>VLOOKUP(MID(B130,1,5)*1,'Forplejning 2008'!A:C,3,FALSE)</f>
        <v>190738.12</v>
      </c>
      <c r="EF130" t="str">
        <f t="shared" ref="EF130:EF193" si="8">MID(B130,1,5)</f>
        <v>37392</v>
      </c>
      <c r="EG130" t="str">
        <f t="shared" ref="EG130:EG193" si="9">MID(B130,7,1)</f>
        <v>u</v>
      </c>
      <c r="EH130">
        <f t="shared" ref="EH130:EH193" si="10">SUM(DX130:ED130)</f>
        <v>8</v>
      </c>
      <c r="EI130">
        <f t="shared" si="7"/>
        <v>0</v>
      </c>
      <c r="EJ130" t="e">
        <f>VLOOKUP(B130,Rekruttering!A:F,2,FALSE)</f>
        <v>#N/A</v>
      </c>
      <c r="EK130" t="e">
        <f>VLOOKUP(B130,Rekruttering!A:F,3,FALSE)</f>
        <v>#N/A</v>
      </c>
      <c r="EL130" t="e">
        <f>VLOOKUP(B130,Rekruttering!A:F,4,FALSE)</f>
        <v>#N/A</v>
      </c>
      <c r="EM130" t="e">
        <f>VLOOKUP(B130,Rekruttering!A:F,5,FALSE)</f>
        <v>#N/A</v>
      </c>
      <c r="EN130" t="e">
        <f>VLOOKUP(B130,Rekruttering!A:F,6,FALSE)</f>
        <v>#N/A</v>
      </c>
    </row>
    <row r="131" spans="1:144">
      <c r="A131" s="14" t="str">
        <f>Val!AA1</f>
        <v>x</v>
      </c>
      <c r="B131" s="21" t="str">
        <f>Val!AA2</f>
        <v>37397_u</v>
      </c>
      <c r="C131" t="str">
        <f>Val!AA3</f>
        <v>Frihedslyst</v>
      </c>
      <c r="D131" t="str">
        <f>Val!AA4</f>
        <v>Valby</v>
      </c>
      <c r="E131" t="str">
        <f>Val!AA5</f>
        <v>Ubberødvej 35</v>
      </c>
      <c r="F131">
        <f>Val!AA6</f>
        <v>2970</v>
      </c>
      <c r="G131" t="str">
        <f>Val!AA7</f>
        <v>Hørsholm</v>
      </c>
      <c r="H131" t="str">
        <f>Val!AA8</f>
        <v>45 86 02 13</v>
      </c>
      <c r="I131" t="str">
        <f>Val!AA9</f>
        <v>37397@buf.kk.dk</v>
      </c>
      <c r="J131" t="str">
        <f>Val!AA10</f>
        <v>Anne-Marie Jacobsen</v>
      </c>
      <c r="K131">
        <f>Val!AA11</f>
        <v>35429254</v>
      </c>
      <c r="L131">
        <f>Val!AA12</f>
        <v>0</v>
      </c>
      <c r="M131" t="str">
        <f>Val!AA13</f>
        <v>37397@buf.kk.dk</v>
      </c>
      <c r="N131" t="str">
        <f>Val!AA14</f>
        <v>Børnehave</v>
      </c>
      <c r="O131">
        <f>Val!AA15</f>
        <v>0</v>
      </c>
      <c r="P131">
        <f>Val!AA16</f>
        <v>0</v>
      </c>
      <c r="Q131">
        <f>Val!AA17</f>
        <v>44</v>
      </c>
      <c r="R131">
        <f>Val!AA18</f>
        <v>0</v>
      </c>
      <c r="S131">
        <f>Val!AA19</f>
        <v>0</v>
      </c>
      <c r="T131">
        <f>Val!AA20</f>
        <v>0</v>
      </c>
      <c r="U131">
        <f>Val!AA21</f>
        <v>0</v>
      </c>
      <c r="V131" t="str">
        <f>Val!AA22</f>
        <v>Nej</v>
      </c>
      <c r="W131">
        <f>Val!AA23</f>
        <v>0</v>
      </c>
      <c r="X131">
        <f>Val!AA24</f>
        <v>0</v>
      </c>
      <c r="Y131">
        <f>Val!AA25</f>
        <v>0</v>
      </c>
      <c r="Z131">
        <f>Val!AA26</f>
        <v>0</v>
      </c>
      <c r="AA131">
        <f>Val!AA27</f>
        <v>0</v>
      </c>
      <c r="AB131">
        <f>Val!AA28</f>
        <v>0</v>
      </c>
      <c r="AC131">
        <f>Val!AA29</f>
        <v>0</v>
      </c>
      <c r="AD131">
        <f>Val!AA30</f>
        <v>5</v>
      </c>
      <c r="AE131">
        <f>Val!AA31</f>
        <v>0</v>
      </c>
      <c r="AF131">
        <f>Val!AA32</f>
        <v>2</v>
      </c>
      <c r="AG131">
        <f>Val!AA33</f>
        <v>5</v>
      </c>
      <c r="AH131">
        <f>Val!AA34</f>
        <v>0</v>
      </c>
      <c r="AI131" s="16">
        <f>Val!AA35</f>
        <v>0</v>
      </c>
      <c r="AJ131">
        <f>Val!AA36</f>
        <v>90000</v>
      </c>
      <c r="AK131">
        <f>Val!AA37</f>
        <v>0</v>
      </c>
      <c r="AL131" t="str">
        <f>Val!AA38</f>
        <v>Ja</v>
      </c>
      <c r="AM131">
        <f>Val!AA39</f>
        <v>0</v>
      </c>
      <c r="AN131" t="str">
        <f>Val!AA40</f>
        <v>Charlotte</v>
      </c>
      <c r="AO131">
        <f>Val!AA41</f>
        <v>2007</v>
      </c>
      <c r="AP131">
        <f>Val!AA42</f>
        <v>16</v>
      </c>
      <c r="AQ131">
        <f>Val!AA43</f>
        <v>0</v>
      </c>
      <c r="AR131" t="str">
        <f>Val!AA44</f>
        <v>ufaglært</v>
      </c>
      <c r="AS131" t="str">
        <f>Val!AA45</f>
        <v>5 års erfaring</v>
      </c>
      <c r="AT131">
        <f>Val!AA46</f>
        <v>0</v>
      </c>
      <c r="AU131">
        <f>Val!AA47</f>
        <v>0</v>
      </c>
      <c r="AV131">
        <f>Val!AA48</f>
        <v>0</v>
      </c>
      <c r="AW131">
        <f>Val!AA49</f>
        <v>0</v>
      </c>
      <c r="AX131">
        <f>Val!AA50</f>
        <v>0</v>
      </c>
      <c r="AY131">
        <f>Val!AA51</f>
        <v>0</v>
      </c>
      <c r="AZ131">
        <f>Val!AA52</f>
        <v>0</v>
      </c>
      <c r="BA131">
        <f>Val!AA53</f>
        <v>0</v>
      </c>
      <c r="BB131">
        <f>Val!AA54</f>
        <v>0</v>
      </c>
      <c r="BC131">
        <f>Val!AA55</f>
        <v>98</v>
      </c>
      <c r="BD131">
        <f>Val!AA56</f>
        <v>0</v>
      </c>
      <c r="BE131">
        <f>Val!AA57</f>
        <v>2</v>
      </c>
      <c r="BF131" t="str">
        <f>Val!AA58</f>
        <v>Ja</v>
      </c>
      <c r="BG131" t="str">
        <f>Val!AA59</f>
        <v>Nej</v>
      </c>
      <c r="BH131" t="str">
        <f>Val!AA60</f>
        <v>Ja</v>
      </c>
      <c r="BI131" t="str">
        <f>Val!AA61</f>
        <v>Ja</v>
      </c>
      <c r="BJ131">
        <f>Val!AA62</f>
        <v>0</v>
      </c>
      <c r="BK131" t="str">
        <f>Val!AA63</f>
        <v>Ja</v>
      </c>
      <c r="BL131">
        <f>Val!AA64</f>
        <v>0</v>
      </c>
      <c r="BM131" t="str">
        <f>Val!AA65</f>
        <v>Ja</v>
      </c>
      <c r="BN131">
        <f>Val!AA66</f>
        <v>0</v>
      </c>
      <c r="BO131" t="str">
        <f>Val!AA67</f>
        <v>Nej</v>
      </c>
      <c r="BP131" t="str">
        <f>Val!AA68</f>
        <v>ved ikke</v>
      </c>
      <c r="BQ131">
        <f>Val!AA69</f>
        <v>0</v>
      </c>
      <c r="BR131" t="str">
        <f>Val!AA70</f>
        <v>produktionskøkken</v>
      </c>
      <c r="BS131" t="str">
        <f>Val!AA71</f>
        <v>Ja</v>
      </c>
      <c r="BT131">
        <f>Val!AA72</f>
        <v>0</v>
      </c>
      <c r="BU131">
        <f>Val!AA73</f>
        <v>0</v>
      </c>
      <c r="BV131">
        <f>Val!AA74</f>
        <v>0</v>
      </c>
      <c r="BW131" t="str">
        <f>Val!AA75</f>
        <v>evt ekstra ovn og en granitplade ved kogebordet</v>
      </c>
      <c r="BX131">
        <f>Val!AA76</f>
        <v>0</v>
      </c>
      <c r="BY131">
        <f>Val!AA77</f>
        <v>0</v>
      </c>
      <c r="BZ131">
        <f>Val!AA78</f>
        <v>0</v>
      </c>
      <c r="CA131">
        <f>Val!AA79</f>
        <v>0</v>
      </c>
      <c r="CB131">
        <f>Val!AA80</f>
        <v>0</v>
      </c>
      <c r="CC131">
        <f>Val!AA81</f>
        <v>0</v>
      </c>
      <c r="CD131">
        <f>Val!AA82</f>
        <v>0</v>
      </c>
      <c r="CE131">
        <f>Val!AA83</f>
        <v>0</v>
      </c>
      <c r="CF131">
        <f>Val!AA84</f>
        <v>0</v>
      </c>
      <c r="CG131" t="str">
        <f>Val!AA85</f>
        <v>Mariah</v>
      </c>
      <c r="CH131" s="18">
        <f>Val!AA86</f>
        <v>39925</v>
      </c>
      <c r="CI131">
        <f>Val!AA87</f>
        <v>0</v>
      </c>
      <c r="CJ131">
        <f>Val!AA88</f>
        <v>0</v>
      </c>
      <c r="CK131">
        <f>Val!AA89</f>
        <v>1</v>
      </c>
      <c r="CL131">
        <f>Val!AA90</f>
        <v>4</v>
      </c>
      <c r="CM131">
        <f>Val!AA91</f>
        <v>0</v>
      </c>
      <c r="CN131">
        <f>Val!AA92</f>
        <v>0</v>
      </c>
      <c r="CO131">
        <f>Val!AA93</f>
        <v>1</v>
      </c>
      <c r="CP131">
        <f>Val!AA94</f>
        <v>0</v>
      </c>
      <c r="CQ131">
        <f>Val!AA95</f>
        <v>3</v>
      </c>
      <c r="CR131">
        <f>Val!AA96</f>
        <v>0</v>
      </c>
      <c r="CS131">
        <f>Val!AA97</f>
        <v>1</v>
      </c>
      <c r="CT131">
        <f>Val!AA98</f>
        <v>1</v>
      </c>
      <c r="CU131">
        <f>Val!AA99</f>
        <v>0</v>
      </c>
      <c r="CV131">
        <f>Val!AA100</f>
        <v>0</v>
      </c>
      <c r="CW131">
        <f>Val!AA101</f>
        <v>0</v>
      </c>
      <c r="CX131">
        <f>Val!AA102</f>
        <v>1</v>
      </c>
      <c r="CY131">
        <f>Val!AA103</f>
        <v>0</v>
      </c>
      <c r="CZ131">
        <f>Val!AA104</f>
        <v>0</v>
      </c>
      <c r="DA131">
        <f>Val!AA105</f>
        <v>1</v>
      </c>
      <c r="DB131">
        <f>Val!AA106</f>
        <v>1</v>
      </c>
      <c r="DC131">
        <f>Val!AA107</f>
        <v>2</v>
      </c>
      <c r="DD131" t="str">
        <f>Val!AA108</f>
        <v>Ken</v>
      </c>
      <c r="DE131">
        <f>Val!AA109</f>
        <v>3</v>
      </c>
      <c r="DF131" t="str">
        <f>Val!AA110</f>
        <v>Ja</v>
      </c>
      <c r="DG131">
        <f>Val!AA111</f>
        <v>0</v>
      </c>
      <c r="DH131" t="str">
        <f>Val!AA112</f>
        <v>Ja</v>
      </c>
      <c r="DI131" t="str">
        <f>Val!AA113</f>
        <v>Ja</v>
      </c>
      <c r="DJ131" t="str">
        <f>Val!AA114</f>
        <v>Nej</v>
      </c>
      <c r="DK131">
        <f>Val!AA115</f>
        <v>2</v>
      </c>
      <c r="DL131" t="str">
        <f>Val!AA116</f>
        <v>Begrænset</v>
      </c>
      <c r="DM131">
        <f>Val!AA117</f>
        <v>0</v>
      </c>
      <c r="DN131">
        <f>Val!AA118</f>
        <v>0</v>
      </c>
      <c r="DO131" s="14" t="str">
        <f>VLOOKUP(MID(B131,1,5)*1,InstTyp!A:B,2,FALSE)</f>
        <v>Børnehaver</v>
      </c>
      <c r="DP131" s="14" t="str">
        <f>VLOOKUP(MID(B131,1,5)*1,InstTyp!A:C,3,FALSE)</f>
        <v>Valby</v>
      </c>
      <c r="DQ131">
        <f>VLOOKUP(MID(B131,1,5)*1,'InstTyp-2'!E:BQ,7,FALSE)</f>
        <v>0</v>
      </c>
      <c r="DR131">
        <f>VLOOKUP(MID(B131,1,5)*1,'InstTyp-2'!E:BQ,8,FALSE)</f>
        <v>0</v>
      </c>
      <c r="DS131">
        <f>VLOOKUP(MID(B131,1,5)*1,'InstTyp-2'!E:BQ,9,FALSE)</f>
        <v>44</v>
      </c>
      <c r="DT131">
        <f>VLOOKUP(MID(B131,1,5)*1,'InstTyp-2'!E:BQ,10,FALSE)</f>
        <v>0</v>
      </c>
      <c r="DU131">
        <f>VLOOKUP(MID(B131,1,5)*1,'InstTyp-2'!E:BQ,11,FALSE)</f>
        <v>0</v>
      </c>
      <c r="DV131">
        <f>VLOOKUP(MID(B131,1,5)*1,'InstTyp-2'!E:BQ,12,FALSE)</f>
        <v>0</v>
      </c>
      <c r="DW131">
        <f>VLOOKUP(MID(B131,1,5)*1,'InstTyp-2'!E:BQ,13,FALSE)</f>
        <v>0</v>
      </c>
      <c r="DX131">
        <f>VLOOKUP(MID(B131,1,5)*1,'InstTyp-2'!E:BQ,14,FALSE)</f>
        <v>0</v>
      </c>
      <c r="DY131">
        <f>VLOOKUP(MID(B131,1,5)*1,'InstTyp-2'!E:BQ,15,FALSE)</f>
        <v>0</v>
      </c>
      <c r="DZ131">
        <f>VLOOKUP(MID(B131,1,5)*1,'InstTyp-2'!E:BQ,16,FALSE)</f>
        <v>0</v>
      </c>
      <c r="EA131">
        <f>VLOOKUP(MID(B131,1,5)*1,'InstTyp-2'!E:BQ,17,FALSE)</f>
        <v>0</v>
      </c>
      <c r="EB131">
        <f>VLOOKUP(MID(B131,1,5)*1,'InstTyp-2'!E:BQ,18,FALSE)</f>
        <v>0</v>
      </c>
      <c r="EC131">
        <f>VLOOKUP(MID(B131,1,5)*1,'InstTyp-2'!E:BQ,19,FALSE)</f>
        <v>0</v>
      </c>
      <c r="ED131">
        <f>VLOOKUP(MID(B131,1,5)*1,'InstTyp-2'!E:BQ,20,FALSE)</f>
        <v>0</v>
      </c>
      <c r="EE131" s="195">
        <f>VLOOKUP(MID(B131,1,5)*1,'Forplejning 2008'!A:C,3,FALSE)</f>
        <v>86657.13</v>
      </c>
      <c r="EF131" t="str">
        <f t="shared" si="8"/>
        <v>37397</v>
      </c>
      <c r="EG131" t="str">
        <f t="shared" si="9"/>
        <v>u</v>
      </c>
      <c r="EH131">
        <f t="shared" si="10"/>
        <v>0</v>
      </c>
      <c r="EI131">
        <f t="shared" ref="EI131:EI194" si="11">SUM(DT131:DW131)</f>
        <v>0</v>
      </c>
      <c r="EJ131" t="e">
        <f>VLOOKUP(B131,Rekruttering!A:F,2,FALSE)</f>
        <v>#N/A</v>
      </c>
      <c r="EK131" t="e">
        <f>VLOOKUP(B131,Rekruttering!A:F,3,FALSE)</f>
        <v>#N/A</v>
      </c>
      <c r="EL131" t="e">
        <f>VLOOKUP(B131,Rekruttering!A:F,4,FALSE)</f>
        <v>#N/A</v>
      </c>
      <c r="EM131" t="e">
        <f>VLOOKUP(B131,Rekruttering!A:F,5,FALSE)</f>
        <v>#N/A</v>
      </c>
      <c r="EN131" t="e">
        <f>VLOOKUP(B131,Rekruttering!A:F,6,FALSE)</f>
        <v>#N/A</v>
      </c>
    </row>
    <row r="132" spans="1:144">
      <c r="A132" s="14" t="str">
        <f>Val!AB1</f>
        <v>x</v>
      </c>
      <c r="B132" s="21" t="str">
        <f>Val!AB2</f>
        <v>37400_u</v>
      </c>
      <c r="C132" t="str">
        <f>Val!AB3</f>
        <v>Kattinge Værk</v>
      </c>
      <c r="D132" t="str">
        <f>Val!AB4</f>
        <v>Valby</v>
      </c>
      <c r="E132" t="str">
        <f>Val!AB5</f>
        <v>Boserupvej 152</v>
      </c>
      <c r="F132">
        <f>Val!AB6</f>
        <v>4000</v>
      </c>
      <c r="G132" t="str">
        <f>Val!AB7</f>
        <v>Roskilde</v>
      </c>
      <c r="H132" t="str">
        <f>Val!AB8</f>
        <v>46 35 27 76</v>
      </c>
      <c r="I132" t="str">
        <f>Val!AB9</f>
        <v>37400@buf.kk.dk</v>
      </c>
      <c r="J132" t="str">
        <f>Val!AB10</f>
        <v>Birthe Y. Nielsen</v>
      </c>
      <c r="K132">
        <f>Val!AB11</f>
        <v>43648355</v>
      </c>
      <c r="L132">
        <f>Val!AB12</f>
        <v>46352776</v>
      </c>
      <c r="M132" t="str">
        <f>Val!AB13</f>
        <v>37400@buf.kk.dk</v>
      </c>
      <c r="N132" t="str">
        <f>Val!AB14</f>
        <v>Børnehave</v>
      </c>
      <c r="O132">
        <f>Val!AB15</f>
        <v>0</v>
      </c>
      <c r="P132">
        <f>Val!AB16</f>
        <v>0</v>
      </c>
      <c r="Q132">
        <f>Val!AB17</f>
        <v>50</v>
      </c>
      <c r="R132">
        <f>Val!AB18</f>
        <v>0</v>
      </c>
      <c r="S132">
        <f>Val!AB19</f>
        <v>0</v>
      </c>
      <c r="T132">
        <f>Val!AB20</f>
        <v>0</v>
      </c>
      <c r="U132">
        <f>Val!AB21</f>
        <v>0</v>
      </c>
      <c r="V132" t="str">
        <f>Val!AB22</f>
        <v>Nej</v>
      </c>
      <c r="W132">
        <f>Val!AB23</f>
        <v>0</v>
      </c>
      <c r="X132">
        <f>Val!AB24</f>
        <v>0</v>
      </c>
      <c r="Y132">
        <f>Val!AB25</f>
        <v>0</v>
      </c>
      <c r="Z132">
        <f>Val!AB26</f>
        <v>0</v>
      </c>
      <c r="AA132">
        <f>Val!AB27</f>
        <v>0</v>
      </c>
      <c r="AB132">
        <f>Val!AB28</f>
        <v>0</v>
      </c>
      <c r="AC132">
        <f>Val!AB29</f>
        <v>0</v>
      </c>
      <c r="AD132">
        <f>Val!AB30</f>
        <v>0</v>
      </c>
      <c r="AE132">
        <f>Val!AB31</f>
        <v>5</v>
      </c>
      <c r="AF132">
        <f>Val!AB32</f>
        <v>2</v>
      </c>
      <c r="AG132">
        <f>Val!AB33</f>
        <v>5</v>
      </c>
      <c r="AH132">
        <f>Val!AB34</f>
        <v>0</v>
      </c>
      <c r="AI132" s="16">
        <f>Val!AB35</f>
        <v>0</v>
      </c>
      <c r="AJ132">
        <f>Val!AB36</f>
        <v>100000</v>
      </c>
      <c r="AK132">
        <f>Val!AB37</f>
        <v>0</v>
      </c>
      <c r="AL132" t="str">
        <f>Val!AB38</f>
        <v>Ja</v>
      </c>
      <c r="AM132">
        <f>Val!AB39</f>
        <v>0</v>
      </c>
      <c r="AN132" t="str">
        <f>Val!AB40</f>
        <v>Lisbeth</v>
      </c>
      <c r="AO132">
        <f>Val!AB41</f>
        <v>2003</v>
      </c>
      <c r="AP132">
        <f>Val!AB42</f>
        <v>17</v>
      </c>
      <c r="AQ132">
        <f>Val!AB43</f>
        <v>0</v>
      </c>
      <c r="AR132">
        <f>Val!AB44</f>
        <v>0</v>
      </c>
      <c r="AS132">
        <f>Val!AB45</f>
        <v>0</v>
      </c>
      <c r="AT132">
        <f>Val!AB46</f>
        <v>0</v>
      </c>
      <c r="AU132">
        <f>Val!AB47</f>
        <v>0</v>
      </c>
      <c r="AV132">
        <f>Val!AB48</f>
        <v>0</v>
      </c>
      <c r="AW132">
        <f>Val!AB49</f>
        <v>0</v>
      </c>
      <c r="AX132">
        <f>Val!AB50</f>
        <v>0</v>
      </c>
      <c r="AY132">
        <f>Val!AB51</f>
        <v>0</v>
      </c>
      <c r="AZ132">
        <f>Val!AB52</f>
        <v>0</v>
      </c>
      <c r="BA132">
        <f>Val!AB53</f>
        <v>0</v>
      </c>
      <c r="BB132">
        <f>Val!AB54</f>
        <v>0</v>
      </c>
      <c r="BC132">
        <f>Val!AB55</f>
        <v>97</v>
      </c>
      <c r="BD132">
        <f>Val!AB56</f>
        <v>0</v>
      </c>
      <c r="BE132">
        <f>Val!AB57</f>
        <v>1</v>
      </c>
      <c r="BF132" t="str">
        <f>Val!AB58</f>
        <v>Ja</v>
      </c>
      <c r="BG132" t="str">
        <f>Val!AB59</f>
        <v>Nej</v>
      </c>
      <c r="BH132" t="str">
        <f>Val!AB60</f>
        <v>Ja</v>
      </c>
      <c r="BI132" t="str">
        <f>Val!AB61</f>
        <v>Ja</v>
      </c>
      <c r="BJ132" t="str">
        <f>Val!AB62</f>
        <v>hvis udbygning bevilges</v>
      </c>
      <c r="BK132" t="str">
        <f>Val!AB63</f>
        <v>Ja</v>
      </c>
      <c r="BL132">
        <f>Val!AB64</f>
        <v>0</v>
      </c>
      <c r="BM132" t="str">
        <f>Val!AB65</f>
        <v>Ja</v>
      </c>
      <c r="BN132">
        <f>Val!AB66</f>
        <v>0</v>
      </c>
      <c r="BO132" t="str">
        <f>Val!AB67</f>
        <v>Nej</v>
      </c>
      <c r="BP132">
        <f>Val!AB68</f>
        <v>0</v>
      </c>
      <c r="BQ132">
        <f>Val!AB69</f>
        <v>0</v>
      </c>
      <c r="BR132" t="str">
        <f>Val!AB70</f>
        <v>Køkken begrænset tilvirk</v>
      </c>
      <c r="BS132">
        <f>Val!AB71</f>
        <v>0</v>
      </c>
      <c r="BT132">
        <f>Val!AB72</f>
        <v>0</v>
      </c>
      <c r="BU132">
        <f>Val!AB73</f>
        <v>0</v>
      </c>
      <c r="BV132">
        <f>Val!AB74</f>
        <v>0</v>
      </c>
      <c r="BW132">
        <f>Val!AB75</f>
        <v>0</v>
      </c>
      <c r="BX132">
        <f>Val!AB76</f>
        <v>0</v>
      </c>
      <c r="BY132">
        <f>Val!AB77</f>
        <v>0</v>
      </c>
      <c r="BZ132">
        <f>Val!AB78</f>
        <v>0</v>
      </c>
      <c r="CA132">
        <f>Val!AB79</f>
        <v>0</v>
      </c>
      <c r="CB132">
        <f>Val!AB80</f>
        <v>0</v>
      </c>
      <c r="CC132">
        <f>Val!AB81</f>
        <v>0</v>
      </c>
      <c r="CD132">
        <f>Val!AB82</f>
        <v>0</v>
      </c>
      <c r="CE132">
        <f>Val!AB83</f>
        <v>0</v>
      </c>
      <c r="CF132">
        <f>Val!AB84</f>
        <v>0</v>
      </c>
      <c r="CG132" t="str">
        <f>Val!AB85</f>
        <v>Mariah</v>
      </c>
      <c r="CH132" s="18">
        <f>Val!AB86</f>
        <v>39926</v>
      </c>
      <c r="CI132">
        <f>Val!AB87</f>
        <v>0</v>
      </c>
      <c r="CJ132">
        <f>Val!AB88</f>
        <v>1</v>
      </c>
      <c r="CK132">
        <f>Val!AB89</f>
        <v>0</v>
      </c>
      <c r="CL132">
        <f>Val!AB90</f>
        <v>4</v>
      </c>
      <c r="CM132">
        <f>Val!AB91</f>
        <v>1</v>
      </c>
      <c r="CN132">
        <f>Val!AB92</f>
        <v>0</v>
      </c>
      <c r="CO132">
        <f>Val!AB93</f>
        <v>0</v>
      </c>
      <c r="CP132">
        <f>Val!AB94</f>
        <v>0</v>
      </c>
      <c r="CQ132">
        <f>Val!AB95</f>
        <v>0</v>
      </c>
      <c r="CR132">
        <f>Val!AB96</f>
        <v>0</v>
      </c>
      <c r="CS132">
        <f>Val!AB97</f>
        <v>1</v>
      </c>
      <c r="CT132">
        <f>Val!AB98</f>
        <v>0</v>
      </c>
      <c r="CU132">
        <f>Val!AB99</f>
        <v>0</v>
      </c>
      <c r="CV132">
        <f>Val!AB100</f>
        <v>0</v>
      </c>
      <c r="CW132">
        <f>Val!AB101</f>
        <v>0</v>
      </c>
      <c r="CX132">
        <f>Val!AB102</f>
        <v>0</v>
      </c>
      <c r="CY132">
        <f>Val!AB103</f>
        <v>1</v>
      </c>
      <c r="CZ132">
        <f>Val!AB104</f>
        <v>0</v>
      </c>
      <c r="DA132">
        <f>Val!AB105</f>
        <v>0</v>
      </c>
      <c r="DB132">
        <f>Val!AB106</f>
        <v>1</v>
      </c>
      <c r="DC132">
        <f>Val!AB107</f>
        <v>25</v>
      </c>
      <c r="DD132" t="str">
        <f>Val!AB108</f>
        <v>Miele</v>
      </c>
      <c r="DE132">
        <f>Val!AB109</f>
        <v>3</v>
      </c>
      <c r="DF132" t="str">
        <f>Val!AB110</f>
        <v>Nej</v>
      </c>
      <c r="DG132">
        <f>Val!AB111</f>
        <v>0</v>
      </c>
      <c r="DH132" t="str">
        <f>Val!AB112</f>
        <v>Ja</v>
      </c>
      <c r="DI132" t="str">
        <f>Val!AB113</f>
        <v>Ja</v>
      </c>
      <c r="DJ132" t="str">
        <f>Val!AB114</f>
        <v>Nej</v>
      </c>
      <c r="DK132">
        <f>Val!AB115</f>
        <v>1</v>
      </c>
      <c r="DL132" t="str">
        <f>Val!AB116</f>
        <v>Begrænset</v>
      </c>
      <c r="DM132" t="str">
        <f>Val!AB117</f>
        <v>har ansøgt om udbygning til grovkøkken for længe siden</v>
      </c>
      <c r="DN132">
        <f>Val!AB118</f>
        <v>0</v>
      </c>
      <c r="DO132" s="14" t="str">
        <f>VLOOKUP(MID(B132,1,5)*1,InstTyp!A:B,2,FALSE)</f>
        <v>Børnehaver</v>
      </c>
      <c r="DP132" s="14" t="str">
        <f>VLOOKUP(MID(B132,1,5)*1,InstTyp!A:C,3,FALSE)</f>
        <v>Valby</v>
      </c>
      <c r="DQ132">
        <f>VLOOKUP(MID(B132,1,5)*1,'InstTyp-2'!E:BQ,7,FALSE)</f>
        <v>0</v>
      </c>
      <c r="DR132">
        <f>VLOOKUP(MID(B132,1,5)*1,'InstTyp-2'!E:BQ,8,FALSE)</f>
        <v>0</v>
      </c>
      <c r="DS132">
        <f>VLOOKUP(MID(B132,1,5)*1,'InstTyp-2'!E:BQ,9,FALSE)</f>
        <v>42</v>
      </c>
      <c r="DT132">
        <f>VLOOKUP(MID(B132,1,5)*1,'InstTyp-2'!E:BQ,10,FALSE)</f>
        <v>0</v>
      </c>
      <c r="DU132">
        <f>VLOOKUP(MID(B132,1,5)*1,'InstTyp-2'!E:BQ,11,FALSE)</f>
        <v>0</v>
      </c>
      <c r="DV132">
        <f>VLOOKUP(MID(B132,1,5)*1,'InstTyp-2'!E:BQ,12,FALSE)</f>
        <v>0</v>
      </c>
      <c r="DW132">
        <f>VLOOKUP(MID(B132,1,5)*1,'InstTyp-2'!E:BQ,13,FALSE)</f>
        <v>0</v>
      </c>
      <c r="DX132">
        <f>VLOOKUP(MID(B132,1,5)*1,'InstTyp-2'!E:BQ,14,FALSE)</f>
        <v>0</v>
      </c>
      <c r="DY132">
        <f>VLOOKUP(MID(B132,1,5)*1,'InstTyp-2'!E:BQ,15,FALSE)</f>
        <v>8</v>
      </c>
      <c r="DZ132">
        <f>VLOOKUP(MID(B132,1,5)*1,'InstTyp-2'!E:BQ,16,FALSE)</f>
        <v>0</v>
      </c>
      <c r="EA132">
        <f>VLOOKUP(MID(B132,1,5)*1,'InstTyp-2'!E:BQ,17,FALSE)</f>
        <v>0</v>
      </c>
      <c r="EB132">
        <f>VLOOKUP(MID(B132,1,5)*1,'InstTyp-2'!E:BQ,18,FALSE)</f>
        <v>0</v>
      </c>
      <c r="EC132">
        <f>VLOOKUP(MID(B132,1,5)*1,'InstTyp-2'!E:BQ,19,FALSE)</f>
        <v>0</v>
      </c>
      <c r="ED132">
        <f>VLOOKUP(MID(B132,1,5)*1,'InstTyp-2'!E:BQ,20,FALSE)</f>
        <v>0</v>
      </c>
      <c r="EE132" s="195">
        <f>VLOOKUP(MID(B132,1,5)*1,'Forplejning 2008'!A:C,3,FALSE)</f>
        <v>129984.22</v>
      </c>
      <c r="EF132" t="str">
        <f t="shared" si="8"/>
        <v>37400</v>
      </c>
      <c r="EG132" t="str">
        <f t="shared" si="9"/>
        <v>u</v>
      </c>
      <c r="EH132">
        <f t="shared" si="10"/>
        <v>8</v>
      </c>
      <c r="EI132">
        <f t="shared" si="11"/>
        <v>0</v>
      </c>
      <c r="EJ132" t="e">
        <f>VLOOKUP(B132,Rekruttering!A:F,2,FALSE)</f>
        <v>#N/A</v>
      </c>
      <c r="EK132" t="e">
        <f>VLOOKUP(B132,Rekruttering!A:F,3,FALSE)</f>
        <v>#N/A</v>
      </c>
      <c r="EL132" t="e">
        <f>VLOOKUP(B132,Rekruttering!A:F,4,FALSE)</f>
        <v>#N/A</v>
      </c>
      <c r="EM132" t="e">
        <f>VLOOKUP(B132,Rekruttering!A:F,5,FALSE)</f>
        <v>#N/A</v>
      </c>
      <c r="EN132" t="e">
        <f>VLOOKUP(B132,Rekruttering!A:F,6,FALSE)</f>
        <v>#N/A</v>
      </c>
    </row>
    <row r="133" spans="1:144">
      <c r="A133" s="14" t="str">
        <f>Val!AC1</f>
        <v>x</v>
      </c>
      <c r="B133" s="21">
        <f>Val!AC2</f>
        <v>37416</v>
      </c>
      <c r="C133">
        <f>Val!AC3</f>
        <v>0</v>
      </c>
      <c r="D133" t="str">
        <f>Val!AC4</f>
        <v>Valby</v>
      </c>
      <c r="E133" t="str">
        <f>Val!AC5</f>
        <v>Lykkebovej 9</v>
      </c>
      <c r="F133">
        <f>Val!AC6</f>
        <v>2500</v>
      </c>
      <c r="G133" t="str">
        <f>Val!AC7</f>
        <v>Valby</v>
      </c>
      <c r="H133">
        <f>Val!AC8</f>
        <v>36430375</v>
      </c>
      <c r="I133" t="str">
        <f>Val!AC9</f>
        <v>37416@buf.kk.dk</v>
      </c>
      <c r="J133" t="str">
        <f>Val!AC10</f>
        <v>Birgit Andersen</v>
      </c>
      <c r="K133">
        <f>Val!AC11</f>
        <v>32597337</v>
      </c>
      <c r="L133">
        <f>Val!AC12</f>
        <v>0</v>
      </c>
      <c r="M133" t="str">
        <f>Val!AC13</f>
        <v>G854@buf.kk.dk</v>
      </c>
      <c r="N133" t="str">
        <f>Val!AC14</f>
        <v>Børnehave</v>
      </c>
      <c r="O133">
        <f>Val!AC15</f>
        <v>0</v>
      </c>
      <c r="P133">
        <f>Val!AC16</f>
        <v>0</v>
      </c>
      <c r="Q133">
        <f>Val!AC17</f>
        <v>22</v>
      </c>
      <c r="R133">
        <f>Val!AC18</f>
        <v>0</v>
      </c>
      <c r="S133">
        <f>Val!AC19</f>
        <v>0</v>
      </c>
      <c r="T133">
        <f>Val!AC20</f>
        <v>0</v>
      </c>
      <c r="U133">
        <f>Val!AC21</f>
        <v>0</v>
      </c>
      <c r="V133" t="str">
        <f>Val!AC22</f>
        <v>Nej</v>
      </c>
      <c r="W133">
        <f>Val!AC23</f>
        <v>0</v>
      </c>
      <c r="X133">
        <f>Val!AC24</f>
        <v>0</v>
      </c>
      <c r="Y133">
        <f>Val!AC25</f>
        <v>0</v>
      </c>
      <c r="Z133">
        <f>Val!AC26</f>
        <v>0</v>
      </c>
      <c r="AA133">
        <f>Val!AC27</f>
        <v>0</v>
      </c>
      <c r="AB133">
        <f>Val!AC28</f>
        <v>0</v>
      </c>
      <c r="AC133">
        <f>Val!AC29</f>
        <v>0</v>
      </c>
      <c r="AD133">
        <f>Val!AC30</f>
        <v>0</v>
      </c>
      <c r="AE133">
        <f>Val!AC31</f>
        <v>5</v>
      </c>
      <c r="AF133">
        <f>Val!AC32</f>
        <v>5</v>
      </c>
      <c r="AG133">
        <f>Val!AC33</f>
        <v>5</v>
      </c>
      <c r="AH133">
        <f>Val!AC34</f>
        <v>0</v>
      </c>
      <c r="AI133">
        <f>Val!AC35</f>
        <v>0</v>
      </c>
      <c r="AJ133">
        <f>Val!AC36</f>
        <v>0</v>
      </c>
      <c r="AK133" t="str">
        <f>Val!AC37</f>
        <v>Økonomi: flexibel</v>
      </c>
      <c r="AL133" t="str">
        <f>Val!AC38</f>
        <v>Ja</v>
      </c>
      <c r="AM133" t="str">
        <f>Val!AC39</f>
        <v>Nej</v>
      </c>
      <c r="AN133" t="str">
        <f>Val!AC40</f>
        <v>Ingelise Kirkefeldt</v>
      </c>
      <c r="AO133">
        <f>Val!AC41</f>
        <v>2001</v>
      </c>
      <c r="AP133">
        <f>Val!AC42</f>
        <v>31</v>
      </c>
      <c r="AQ133">
        <f>Val!AC43</f>
        <v>0</v>
      </c>
      <c r="AR133" t="str">
        <f>Val!AC44</f>
        <v>Økonoma</v>
      </c>
      <c r="AS133" t="str">
        <f>Val!AC45</f>
        <v>Siden 1972</v>
      </c>
      <c r="AT133" t="str">
        <f>Val!AC46</f>
        <v>Økologisk oplysningsforund</v>
      </c>
      <c r="AU133">
        <f>Val!AC47</f>
        <v>0</v>
      </c>
      <c r="AV133">
        <f>Val!AC48</f>
        <v>0</v>
      </c>
      <c r="AW133">
        <f>Val!AC49</f>
        <v>0</v>
      </c>
      <c r="AX133">
        <f>Val!AC50</f>
        <v>0</v>
      </c>
      <c r="AY133">
        <f>Val!AC51</f>
        <v>0</v>
      </c>
      <c r="AZ133">
        <f>Val!AC52</f>
        <v>0</v>
      </c>
      <c r="BA133">
        <f>Val!AC53</f>
        <v>0</v>
      </c>
      <c r="BB133">
        <f>Val!AC54</f>
        <v>0</v>
      </c>
      <c r="BC133">
        <f>Val!AC55</f>
        <v>87</v>
      </c>
      <c r="BD133">
        <f>Val!AC56</f>
        <v>0</v>
      </c>
      <c r="BE133">
        <f>Val!AC57</f>
        <v>3</v>
      </c>
      <c r="BF133" t="str">
        <f>Val!AC58</f>
        <v>Ja</v>
      </c>
      <c r="BG133" t="str">
        <f>Val!AC59</f>
        <v>Ja</v>
      </c>
      <c r="BH133" t="str">
        <f>Val!AC60</f>
        <v>Ja</v>
      </c>
      <c r="BI133" t="str">
        <f>Val!AC61</f>
        <v>Ja</v>
      </c>
      <c r="BJ133">
        <f>Val!AC62</f>
        <v>0</v>
      </c>
      <c r="BK133" t="str">
        <f>Val!AC63</f>
        <v>Ja</v>
      </c>
      <c r="BL133">
        <f>Val!AC64</f>
        <v>0</v>
      </c>
      <c r="BM133" t="str">
        <f>Val!AC65</f>
        <v>Ja</v>
      </c>
      <c r="BN133">
        <f>Val!AC66</f>
        <v>0</v>
      </c>
      <c r="BO133" t="str">
        <f>Val!AC67</f>
        <v>Ja</v>
      </c>
      <c r="BP133">
        <f>Val!AC68</f>
        <v>0</v>
      </c>
      <c r="BQ133">
        <f>Val!AC69</f>
        <v>0</v>
      </c>
      <c r="BR133" t="str">
        <f>Val!AC70</f>
        <v>produktionskøkken</v>
      </c>
      <c r="BS133" t="str">
        <f>Val!AC71</f>
        <v>Ja</v>
      </c>
      <c r="BT133" t="str">
        <f>Val!AC72</f>
        <v>Ingen</v>
      </c>
      <c r="BU133" t="str">
        <f>Val!AC73</f>
        <v>Ingen</v>
      </c>
      <c r="BV133" t="str">
        <f>Val!AC74</f>
        <v>Nej</v>
      </c>
      <c r="BW133" t="str">
        <f>Val!AC75</f>
        <v>Det er et helt perfekt insrettet køkken, med alt hvad man kan ønske sig.</v>
      </c>
      <c r="BX133">
        <f>Val!AC76</f>
        <v>0</v>
      </c>
      <c r="BY133">
        <f>Val!AC77</f>
        <v>0</v>
      </c>
      <c r="BZ133">
        <f>Val!AC78</f>
        <v>0</v>
      </c>
      <c r="CA133">
        <f>Val!AC79</f>
        <v>0</v>
      </c>
      <c r="CB133">
        <f>Val!AC80</f>
        <v>0</v>
      </c>
      <c r="CC133">
        <f>Val!AC81</f>
        <v>0</v>
      </c>
      <c r="CD133">
        <f>Val!AC82</f>
        <v>0</v>
      </c>
      <c r="CE133">
        <f>Val!AC83</f>
        <v>0</v>
      </c>
      <c r="CF133">
        <f>Val!AC84</f>
        <v>0</v>
      </c>
      <c r="CG133" t="str">
        <f>Val!AC85</f>
        <v>Cathrine Jerrik / Nanna</v>
      </c>
      <c r="CH133" s="18">
        <f>Val!AC86</f>
        <v>39863</v>
      </c>
      <c r="CI133">
        <f>Val!AC87</f>
        <v>0</v>
      </c>
      <c r="CJ133">
        <f>Val!AC88</f>
        <v>0</v>
      </c>
      <c r="CK133">
        <f>Val!AC89</f>
        <v>1</v>
      </c>
      <c r="CL133">
        <f>Val!AC90</f>
        <v>5</v>
      </c>
      <c r="CM133">
        <f>Val!AC91</f>
        <v>0</v>
      </c>
      <c r="CN133">
        <f>Val!AC92</f>
        <v>2</v>
      </c>
      <c r="CO133">
        <f>Val!AC93</f>
        <v>0</v>
      </c>
      <c r="CP133">
        <f>Val!AC94</f>
        <v>0</v>
      </c>
      <c r="CQ133">
        <f>Val!AC95</f>
        <v>0</v>
      </c>
      <c r="CR133">
        <f>Val!AC96</f>
        <v>0</v>
      </c>
      <c r="CS133">
        <f>Val!AC97</f>
        <v>2</v>
      </c>
      <c r="CT133">
        <f>Val!AC98</f>
        <v>0</v>
      </c>
      <c r="CU133">
        <f>Val!AC99</f>
        <v>0</v>
      </c>
      <c r="CV133">
        <f>Val!AC100</f>
        <v>0</v>
      </c>
      <c r="CW133">
        <f>Val!AC101</f>
        <v>0</v>
      </c>
      <c r="CX133">
        <f>Val!AC102</f>
        <v>0</v>
      </c>
      <c r="CY133">
        <f>Val!AC103</f>
        <v>1</v>
      </c>
      <c r="CZ133">
        <f>Val!AC104</f>
        <v>0</v>
      </c>
      <c r="DA133">
        <f>Val!AC105</f>
        <v>1</v>
      </c>
      <c r="DB133">
        <f>Val!AC106</f>
        <v>1</v>
      </c>
      <c r="DC133">
        <f>Val!AC107</f>
        <v>25</v>
      </c>
      <c r="DD133" t="str">
        <f>Val!AC108</f>
        <v>Miele</v>
      </c>
      <c r="DE133">
        <f>Val!AC109</f>
        <v>4</v>
      </c>
      <c r="DF133" t="str">
        <f>Val!AC110</f>
        <v>Nej</v>
      </c>
      <c r="DG133">
        <f>Val!AC111</f>
        <v>0</v>
      </c>
      <c r="DH133" t="str">
        <f>Val!AC112</f>
        <v>Ja</v>
      </c>
      <c r="DI133" t="str">
        <f>Val!AC113</f>
        <v>Nej</v>
      </c>
      <c r="DJ133" t="str">
        <f>Val!AC114</f>
        <v>Ja</v>
      </c>
      <c r="DK133">
        <f>Val!AC115</f>
        <v>4</v>
      </c>
      <c r="DL133" t="str">
        <f>Val!AC116</f>
        <v>God plads</v>
      </c>
      <c r="DM133">
        <f>Val!AC117</f>
        <v>0</v>
      </c>
      <c r="DN133">
        <f>Val!AC118</f>
        <v>0</v>
      </c>
      <c r="DO133" s="14" t="str">
        <f>VLOOKUP(MID(B133,1,5)*1,InstTyp!A:B,2,FALSE)</f>
        <v>Speciale Dagtilbud</v>
      </c>
      <c r="DP133" s="14" t="str">
        <f>VLOOKUP(MID(B133,1,5)*1,InstTyp!A:C,3,FALSE)</f>
        <v>Valby</v>
      </c>
      <c r="DQ133">
        <f>VLOOKUP(MID(B133,1,5)*1,'InstTyp-2'!E:BQ,7,FALSE)</f>
        <v>0</v>
      </c>
      <c r="DR133">
        <f>VLOOKUP(MID(B133,1,5)*1,'InstTyp-2'!E:BQ,8,FALSE)</f>
        <v>0</v>
      </c>
      <c r="DS133">
        <f>VLOOKUP(MID(B133,1,5)*1,'InstTyp-2'!E:BQ,9,FALSE)</f>
        <v>0</v>
      </c>
      <c r="DT133">
        <f>VLOOKUP(MID(B133,1,5)*1,'InstTyp-2'!E:BQ,10,FALSE)</f>
        <v>0</v>
      </c>
      <c r="DU133">
        <f>VLOOKUP(MID(B133,1,5)*1,'InstTyp-2'!E:BQ,11,FALSE)</f>
        <v>0</v>
      </c>
      <c r="DV133">
        <f>VLOOKUP(MID(B133,1,5)*1,'InstTyp-2'!E:BQ,12,FALSE)</f>
        <v>0</v>
      </c>
      <c r="DW133">
        <f>VLOOKUP(MID(B133,1,5)*1,'InstTyp-2'!E:BQ,13,FALSE)</f>
        <v>0</v>
      </c>
      <c r="DX133">
        <f>VLOOKUP(MID(B133,1,5)*1,'InstTyp-2'!E:BQ,14,FALSE)</f>
        <v>0</v>
      </c>
      <c r="DY133">
        <f>VLOOKUP(MID(B133,1,5)*1,'InstTyp-2'!E:BQ,15,FALSE)</f>
        <v>0</v>
      </c>
      <c r="DZ133">
        <f>VLOOKUP(MID(B133,1,5)*1,'InstTyp-2'!E:BQ,16,FALSE)</f>
        <v>0</v>
      </c>
      <c r="EA133">
        <f>VLOOKUP(MID(B133,1,5)*1,'InstTyp-2'!E:BQ,17,FALSE)</f>
        <v>0</v>
      </c>
      <c r="EB133">
        <f>VLOOKUP(MID(B133,1,5)*1,'InstTyp-2'!E:BQ,18,FALSE)</f>
        <v>0</v>
      </c>
      <c r="EC133">
        <f>VLOOKUP(MID(B133,1,5)*1,'InstTyp-2'!E:BQ,19,FALSE)</f>
        <v>24</v>
      </c>
      <c r="ED133">
        <f>VLOOKUP(MID(B133,1,5)*1,'InstTyp-2'!E:BQ,20,FALSE)</f>
        <v>0</v>
      </c>
      <c r="EE133" s="195">
        <f>VLOOKUP(MID(B133,1,5)*1,'Forplejning 2008'!A:C,3,FALSE)</f>
        <v>0</v>
      </c>
      <c r="EF133" t="str">
        <f t="shared" si="8"/>
        <v>37416</v>
      </c>
      <c r="EG133" t="str">
        <f t="shared" si="9"/>
        <v/>
      </c>
      <c r="EH133">
        <f t="shared" si="10"/>
        <v>24</v>
      </c>
      <c r="EI133">
        <f t="shared" si="11"/>
        <v>0</v>
      </c>
      <c r="EJ133" t="e">
        <f>VLOOKUP(B133,Rekruttering!A:F,2,FALSE)</f>
        <v>#N/A</v>
      </c>
      <c r="EK133" t="e">
        <f>VLOOKUP(B133,Rekruttering!A:F,3,FALSE)</f>
        <v>#N/A</v>
      </c>
      <c r="EL133" t="e">
        <f>VLOOKUP(B133,Rekruttering!A:F,4,FALSE)</f>
        <v>#N/A</v>
      </c>
      <c r="EM133" t="e">
        <f>VLOOKUP(B133,Rekruttering!A:F,5,FALSE)</f>
        <v>#N/A</v>
      </c>
      <c r="EN133" t="e">
        <f>VLOOKUP(B133,Rekruttering!A:F,6,FALSE)</f>
        <v>#N/A</v>
      </c>
    </row>
    <row r="134" spans="1:144">
      <c r="A134" s="14" t="str">
        <f>Val!AO1</f>
        <v>x</v>
      </c>
      <c r="B134" s="21">
        <f>Val!AO2</f>
        <v>37558</v>
      </c>
      <c r="C134" t="str">
        <f>Val!AO3</f>
        <v>Lykkebo</v>
      </c>
      <c r="D134" t="str">
        <f>Val!AO4</f>
        <v>Valby</v>
      </c>
      <c r="E134" t="str">
        <f>Val!AO5</f>
        <v>Højsagervej 17</v>
      </c>
      <c r="F134">
        <f>Val!AO6</f>
        <v>2500</v>
      </c>
      <c r="G134" t="str">
        <f>Val!AO7</f>
        <v>Valby</v>
      </c>
      <c r="H134">
        <f>Val!AO8</f>
        <v>36163345</v>
      </c>
      <c r="I134" t="str">
        <f>Val!AO9</f>
        <v>mail@lykkebo.kk.dk</v>
      </c>
      <c r="J134" t="str">
        <f>Val!AO10</f>
        <v>Poul Rasmussen/Katja Sten Pedersen</v>
      </c>
      <c r="K134">
        <f>Val!AO11</f>
        <v>35269806</v>
      </c>
      <c r="L134">
        <f>Val!AO12</f>
        <v>0</v>
      </c>
      <c r="M134" t="str">
        <f>Val!AO13</f>
        <v>lykkebo@lykkebo.kk.dk</v>
      </c>
      <c r="N134" t="str">
        <f>Val!AO14</f>
        <v>Børnehave</v>
      </c>
      <c r="O134">
        <f>Val!AO15</f>
        <v>0</v>
      </c>
      <c r="P134">
        <f>Val!AO16</f>
        <v>0</v>
      </c>
      <c r="Q134">
        <f>Val!AO17</f>
        <v>44</v>
      </c>
      <c r="R134">
        <f>Val!AO18</f>
        <v>84</v>
      </c>
      <c r="S134">
        <f>Val!AO19</f>
        <v>70</v>
      </c>
      <c r="T134">
        <f>Val!AO20</f>
        <v>0</v>
      </c>
      <c r="U134">
        <f>Val!AO21</f>
        <v>0</v>
      </c>
      <c r="V134" t="str">
        <f>Val!AO22</f>
        <v>Nej</v>
      </c>
      <c r="W134">
        <f>Val!AO23</f>
        <v>0</v>
      </c>
      <c r="X134">
        <f>Val!AO24</f>
        <v>0</v>
      </c>
      <c r="Y134">
        <f>Val!AO25</f>
        <v>0</v>
      </c>
      <c r="Z134">
        <f>Val!AO26</f>
        <v>0</v>
      </c>
      <c r="AA134">
        <f>Val!AO27</f>
        <v>0</v>
      </c>
      <c r="AB134">
        <f>Val!AO28</f>
        <v>0</v>
      </c>
      <c r="AC134">
        <f>Val!AO29</f>
        <v>0</v>
      </c>
      <c r="AD134">
        <f>Val!AO30</f>
        <v>5</v>
      </c>
      <c r="AE134">
        <f>Val!AO31</f>
        <v>0</v>
      </c>
      <c r="AF134">
        <f>Val!AO32</f>
        <v>0</v>
      </c>
      <c r="AG134">
        <f>Val!AO33</f>
        <v>5</v>
      </c>
      <c r="AH134">
        <f>Val!AO34</f>
        <v>0</v>
      </c>
      <c r="AI134" s="16">
        <f>Val!AO35</f>
        <v>0</v>
      </c>
      <c r="AJ134" s="16">
        <f>Val!AO36</f>
        <v>55000</v>
      </c>
      <c r="AK134">
        <f>Val!AO37</f>
        <v>0</v>
      </c>
      <c r="AL134">
        <f>Val!AO38</f>
        <v>0</v>
      </c>
      <c r="AM134">
        <f>Val!AO39</f>
        <v>0</v>
      </c>
      <c r="AN134">
        <f>Val!AO40</f>
        <v>0</v>
      </c>
      <c r="AO134">
        <f>Val!AO41</f>
        <v>0</v>
      </c>
      <c r="AP134">
        <f>Val!AO42</f>
        <v>0</v>
      </c>
      <c r="AQ134">
        <f>Val!AO43</f>
        <v>0</v>
      </c>
      <c r="AR134">
        <f>Val!AO44</f>
        <v>0</v>
      </c>
      <c r="AS134">
        <f>Val!AO45</f>
        <v>0</v>
      </c>
      <c r="AT134">
        <f>Val!AO46</f>
        <v>0</v>
      </c>
      <c r="AU134">
        <f>Val!AO47</f>
        <v>0</v>
      </c>
      <c r="AV134">
        <f>Val!AO48</f>
        <v>0</v>
      </c>
      <c r="AW134">
        <f>Val!AO49</f>
        <v>0</v>
      </c>
      <c r="AX134">
        <f>Val!AO50</f>
        <v>0</v>
      </c>
      <c r="AY134">
        <f>Val!AO51</f>
        <v>0</v>
      </c>
      <c r="AZ134">
        <f>Val!AO52</f>
        <v>0</v>
      </c>
      <c r="BA134">
        <f>Val!AO53</f>
        <v>0</v>
      </c>
      <c r="BB134">
        <f>Val!AO54</f>
        <v>0</v>
      </c>
      <c r="BC134">
        <f>Val!AO55</f>
        <v>98</v>
      </c>
      <c r="BD134">
        <f>Val!AO56</f>
        <v>0</v>
      </c>
      <c r="BE134">
        <f>Val!AO57</f>
        <v>1</v>
      </c>
      <c r="BF134" t="str">
        <f>Val!AO58</f>
        <v>Ja</v>
      </c>
      <c r="BG134" t="str">
        <f>Val!AO59</f>
        <v>Ja</v>
      </c>
      <c r="BH134" t="str">
        <f>Val!AO60</f>
        <v>Ja</v>
      </c>
      <c r="BI134" t="str">
        <f>Val!AO61</f>
        <v>Ja</v>
      </c>
      <c r="BJ134">
        <f>Val!AO62</f>
        <v>0</v>
      </c>
      <c r="BK134" t="str">
        <f>Val!AO63</f>
        <v>Ja</v>
      </c>
      <c r="BL134" t="str">
        <f>Val!AO64</f>
        <v>Hvis der bliver ansat personale til madlavning</v>
      </c>
      <c r="BM134" t="str">
        <f>Val!AO65</f>
        <v>Ja</v>
      </c>
      <c r="BN134">
        <f>Val!AO66</f>
        <v>0</v>
      </c>
      <c r="BO134" t="str">
        <f>Val!AO67</f>
        <v>Nej</v>
      </c>
      <c r="BP134" t="str">
        <f>Val!AO68</f>
        <v>Men vil gerne være med til at bestemme hvilken person der bliver ansat</v>
      </c>
      <c r="BQ134">
        <f>Val!AO69</f>
        <v>0</v>
      </c>
      <c r="BR134" t="str">
        <f>Val!AO70</f>
        <v>Køkken begrænset tilvirk</v>
      </c>
      <c r="BS134" t="str">
        <f>Val!AO71</f>
        <v>Nej</v>
      </c>
      <c r="BT134" t="str">
        <f>Val!AO72</f>
        <v>Mindre</v>
      </c>
      <c r="BU134">
        <f>Val!AO73</f>
        <v>0</v>
      </c>
      <c r="BV134">
        <f>Val!AO74</f>
        <v>0</v>
      </c>
      <c r="BW134" t="str">
        <f>Val!AO75</f>
        <v xml:space="preserve">ovn, kogeplade, gryder, potter og pander. </v>
      </c>
      <c r="BX134">
        <f>Val!AO76</f>
        <v>0</v>
      </c>
      <c r="BY134">
        <f>Val!AO77</f>
        <v>0</v>
      </c>
      <c r="BZ134">
        <f>Val!AO78</f>
        <v>0</v>
      </c>
      <c r="CA134">
        <f>Val!AO79</f>
        <v>0</v>
      </c>
      <c r="CB134">
        <f>Val!AO80</f>
        <v>0</v>
      </c>
      <c r="CC134">
        <f>Val!AO81</f>
        <v>0</v>
      </c>
      <c r="CD134" t="str">
        <f>Val!AO82</f>
        <v>Mindre</v>
      </c>
      <c r="CE134" t="str">
        <f>Val!AO83</f>
        <v>kogeplade, ovn</v>
      </c>
      <c r="CF134" t="str">
        <f>Val!AO84</f>
        <v>kan til nød starte op med kold mad fra 1. jan 2010</v>
      </c>
      <c r="CG134" t="str">
        <f>Val!AO85</f>
        <v>Lone Voss/Sine</v>
      </c>
      <c r="CH134" s="18" t="str">
        <f>Val!AO86</f>
        <v>18/2 2009</v>
      </c>
      <c r="CI134">
        <f>Val!AO87</f>
        <v>0</v>
      </c>
      <c r="CJ134">
        <f>Val!AO88</f>
        <v>0</v>
      </c>
      <c r="CK134">
        <f>Val!AO89</f>
        <v>0</v>
      </c>
      <c r="CL134">
        <f>Val!AO90</f>
        <v>4</v>
      </c>
      <c r="CM134">
        <f>Val!AO91</f>
        <v>0</v>
      </c>
      <c r="CN134">
        <f>Val!AO92</f>
        <v>1</v>
      </c>
      <c r="CO134">
        <f>Val!AO93</f>
        <v>0</v>
      </c>
      <c r="CP134">
        <f>Val!AO94</f>
        <v>0</v>
      </c>
      <c r="CQ134">
        <f>Val!AO95</f>
        <v>0</v>
      </c>
      <c r="CR134">
        <f>Val!AO96</f>
        <v>0</v>
      </c>
      <c r="CS134">
        <f>Val!AO97</f>
        <v>2</v>
      </c>
      <c r="CT134">
        <f>Val!AO98</f>
        <v>0</v>
      </c>
      <c r="CU134">
        <f>Val!AO99</f>
        <v>0</v>
      </c>
      <c r="CV134">
        <f>Val!AO100</f>
        <v>0</v>
      </c>
      <c r="CW134">
        <f>Val!AO101</f>
        <v>0</v>
      </c>
      <c r="CX134">
        <f>Val!AO102</f>
        <v>1</v>
      </c>
      <c r="CY134">
        <f>Val!AO103</f>
        <v>0</v>
      </c>
      <c r="CZ134">
        <f>Val!AO104</f>
        <v>0</v>
      </c>
      <c r="DA134">
        <f>Val!AO105</f>
        <v>0</v>
      </c>
      <c r="DB134">
        <f>Val!AO106</f>
        <v>0</v>
      </c>
      <c r="DC134">
        <f>Val!AO107</f>
        <v>25</v>
      </c>
      <c r="DD134" t="str">
        <f>Val!AO108</f>
        <v>Miele</v>
      </c>
      <c r="DE134">
        <f>Val!AO109</f>
        <v>2</v>
      </c>
      <c r="DF134">
        <f>Val!AO110</f>
        <v>0</v>
      </c>
      <c r="DG134">
        <f>Val!AO111</f>
        <v>0</v>
      </c>
      <c r="DH134">
        <f>Val!AO112</f>
        <v>0</v>
      </c>
      <c r="DI134" t="str">
        <f>Val!AO113</f>
        <v>Ja</v>
      </c>
      <c r="DJ134" t="str">
        <f>Val!AO114</f>
        <v>Ja</v>
      </c>
      <c r="DK134">
        <f>Val!AO115</f>
        <v>2</v>
      </c>
      <c r="DL134" t="str">
        <f>Val!AO116</f>
        <v>Begrænset</v>
      </c>
      <c r="DM134">
        <f>Val!AO117</f>
        <v>0</v>
      </c>
      <c r="DN134">
        <f>Val!AO118</f>
        <v>0</v>
      </c>
      <c r="DO134" s="14" t="str">
        <f>VLOOKUP(MID(B134,1,5)*1,InstTyp!A:B,2,FALSE)</f>
        <v xml:space="preserve">Integrerede </v>
      </c>
      <c r="DP134" s="14" t="str">
        <f>VLOOKUP(MID(B134,1,5)*1,InstTyp!A:C,3,FALSE)</f>
        <v>Valby</v>
      </c>
      <c r="DQ134">
        <f>VLOOKUP(MID(B134,1,5)*1,'InstTyp-2'!E:BQ,7,FALSE)</f>
        <v>0</v>
      </c>
      <c r="DR134">
        <f>VLOOKUP(MID(B134,1,5)*1,'InstTyp-2'!E:BQ,8,FALSE)</f>
        <v>0</v>
      </c>
      <c r="DS134">
        <f>VLOOKUP(MID(B134,1,5)*1,'InstTyp-2'!E:BQ,9,FALSE)</f>
        <v>44</v>
      </c>
      <c r="DT134">
        <f>VLOOKUP(MID(B134,1,5)*1,'InstTyp-2'!E:BQ,10,FALSE)</f>
        <v>84</v>
      </c>
      <c r="DU134">
        <f>VLOOKUP(MID(B134,1,5)*1,'InstTyp-2'!E:BQ,11,FALSE)</f>
        <v>70</v>
      </c>
      <c r="DV134">
        <f>VLOOKUP(MID(B134,1,5)*1,'InstTyp-2'!E:BQ,12,FALSE)</f>
        <v>0</v>
      </c>
      <c r="DW134">
        <f>VLOOKUP(MID(B134,1,5)*1,'InstTyp-2'!E:BQ,13,FALSE)</f>
        <v>0</v>
      </c>
      <c r="DX134">
        <f>VLOOKUP(MID(B134,1,5)*1,'InstTyp-2'!E:BQ,14,FALSE)</f>
        <v>0</v>
      </c>
      <c r="DY134">
        <f>VLOOKUP(MID(B134,1,5)*1,'InstTyp-2'!E:BQ,15,FALSE)</f>
        <v>0</v>
      </c>
      <c r="DZ134">
        <f>VLOOKUP(MID(B134,1,5)*1,'InstTyp-2'!E:BQ,16,FALSE)</f>
        <v>0</v>
      </c>
      <c r="EA134">
        <f>VLOOKUP(MID(B134,1,5)*1,'InstTyp-2'!E:BQ,17,FALSE)</f>
        <v>0</v>
      </c>
      <c r="EB134">
        <f>VLOOKUP(MID(B134,1,5)*1,'InstTyp-2'!E:BQ,18,FALSE)</f>
        <v>0</v>
      </c>
      <c r="EC134">
        <f>VLOOKUP(MID(B134,1,5)*1,'InstTyp-2'!E:BQ,19,FALSE)</f>
        <v>0</v>
      </c>
      <c r="ED134">
        <f>VLOOKUP(MID(B134,1,5)*1,'InstTyp-2'!E:BQ,20,FALSE)</f>
        <v>0</v>
      </c>
      <c r="EE134" s="195">
        <f>VLOOKUP(MID(B134,1,5)*1,'Forplejning 2008'!A:C,3,FALSE)</f>
        <v>143805.14000000001</v>
      </c>
      <c r="EF134" t="str">
        <f t="shared" si="8"/>
        <v>37558</v>
      </c>
      <c r="EG134" t="str">
        <f t="shared" si="9"/>
        <v/>
      </c>
      <c r="EH134">
        <f t="shared" si="10"/>
        <v>0</v>
      </c>
      <c r="EI134">
        <f t="shared" si="11"/>
        <v>154</v>
      </c>
      <c r="EJ134" t="e">
        <f>VLOOKUP(B134,Rekruttering!A:F,2,FALSE)</f>
        <v>#N/A</v>
      </c>
      <c r="EK134" t="e">
        <f>VLOOKUP(B134,Rekruttering!A:F,3,FALSE)</f>
        <v>#N/A</v>
      </c>
      <c r="EL134" t="e">
        <f>VLOOKUP(B134,Rekruttering!A:F,4,FALSE)</f>
        <v>#N/A</v>
      </c>
      <c r="EM134" t="e">
        <f>VLOOKUP(B134,Rekruttering!A:F,5,FALSE)</f>
        <v>#N/A</v>
      </c>
      <c r="EN134" t="e">
        <f>VLOOKUP(B134,Rekruttering!A:F,6,FALSE)</f>
        <v>#N/A</v>
      </c>
    </row>
    <row r="135" spans="1:144">
      <c r="A135" s="14" t="str">
        <f>Van!G1</f>
        <v>x</v>
      </c>
      <c r="B135" s="21">
        <f>Van!G2</f>
        <v>35305</v>
      </c>
      <c r="C135" t="str">
        <f>Van!G3</f>
        <v>Børnehaven Voldparken</v>
      </c>
      <c r="D135" t="str">
        <f>Van!G4</f>
        <v>Vanløse/Brønshøj-Husum</v>
      </c>
      <c r="E135" t="str">
        <f>Van!G5</f>
        <v>Arildsgård 11</v>
      </c>
      <c r="F135">
        <f>Van!G6</f>
        <v>2700</v>
      </c>
      <c r="G135" t="str">
        <f>Van!G7</f>
        <v>Brønshøj</v>
      </c>
      <c r="H135" t="str">
        <f>Van!G8</f>
        <v>38 28 68 20</v>
      </c>
      <c r="I135" t="str">
        <f>Van!G9</f>
        <v>35305@buf.kk.dk</v>
      </c>
      <c r="J135" t="str">
        <f>Van!G10</f>
        <v>Anders Hansen</v>
      </c>
      <c r="K135">
        <f>Van!G11</f>
        <v>38608406</v>
      </c>
      <c r="L135">
        <f>Van!G12</f>
        <v>0</v>
      </c>
      <c r="M135" t="str">
        <f>Van!G13</f>
        <v>35305@buf.kk.dk</v>
      </c>
      <c r="N135" t="str">
        <f>Van!G14</f>
        <v>Børnehave</v>
      </c>
      <c r="O135">
        <f>Van!G15</f>
        <v>0</v>
      </c>
      <c r="P135">
        <f>Van!G16</f>
        <v>0</v>
      </c>
      <c r="Q135">
        <f>Van!G17</f>
        <v>83</v>
      </c>
      <c r="R135">
        <f>Van!G18</f>
        <v>0</v>
      </c>
      <c r="S135">
        <f>Van!G19</f>
        <v>0</v>
      </c>
      <c r="T135">
        <f>Van!G20</f>
        <v>0</v>
      </c>
      <c r="U135">
        <f>Van!G21</f>
        <v>0</v>
      </c>
      <c r="V135" t="str">
        <f>Van!G22</f>
        <v>Nej</v>
      </c>
      <c r="W135">
        <f>Van!G23</f>
        <v>0</v>
      </c>
      <c r="X135">
        <f>Van!G24</f>
        <v>0</v>
      </c>
      <c r="Y135">
        <f>Van!G25</f>
        <v>0</v>
      </c>
      <c r="Z135">
        <f>Van!G26</f>
        <v>0</v>
      </c>
      <c r="AA135">
        <f>Van!G27</f>
        <v>0</v>
      </c>
      <c r="AB135">
        <f>Van!G28</f>
        <v>0</v>
      </c>
      <c r="AC135">
        <f>Van!G29</f>
        <v>0</v>
      </c>
      <c r="AD135">
        <f>Van!G30</f>
        <v>0</v>
      </c>
      <c r="AE135">
        <f>Van!G31</f>
        <v>0</v>
      </c>
      <c r="AF135">
        <f>Van!G32</f>
        <v>0</v>
      </c>
      <c r="AG135">
        <f>Van!G33</f>
        <v>5</v>
      </c>
      <c r="AH135">
        <f>Van!G34</f>
        <v>0</v>
      </c>
      <c r="AI135">
        <f>Van!G35</f>
        <v>0</v>
      </c>
      <c r="AJ135">
        <f>Van!G36</f>
        <v>60000</v>
      </c>
      <c r="AK135">
        <f>Van!G37</f>
        <v>0</v>
      </c>
      <c r="AL135">
        <f>Van!G38</f>
        <v>0</v>
      </c>
      <c r="AM135">
        <f>Van!G39</f>
        <v>0</v>
      </c>
      <c r="AN135">
        <f>Van!G40</f>
        <v>0</v>
      </c>
      <c r="AO135">
        <f>Van!G41</f>
        <v>0</v>
      </c>
      <c r="AP135">
        <f>Van!G42</f>
        <v>0</v>
      </c>
      <c r="AQ135">
        <f>Van!G43</f>
        <v>0</v>
      </c>
      <c r="AR135">
        <f>Van!G44</f>
        <v>0</v>
      </c>
      <c r="AS135">
        <f>Van!G45</f>
        <v>0</v>
      </c>
      <c r="AT135">
        <f>Van!G46</f>
        <v>0</v>
      </c>
      <c r="AU135">
        <f>Van!G47</f>
        <v>0</v>
      </c>
      <c r="AV135">
        <f>Van!G48</f>
        <v>0</v>
      </c>
      <c r="AW135">
        <f>Van!G49</f>
        <v>0</v>
      </c>
      <c r="AX135">
        <f>Van!G50</f>
        <v>0</v>
      </c>
      <c r="AY135">
        <f>Van!G51</f>
        <v>0</v>
      </c>
      <c r="AZ135">
        <f>Van!G52</f>
        <v>0</v>
      </c>
      <c r="BA135">
        <f>Van!G53</f>
        <v>0</v>
      </c>
      <c r="BB135">
        <f>Van!G54</f>
        <v>0</v>
      </c>
      <c r="BC135">
        <f>Van!G55</f>
        <v>0</v>
      </c>
      <c r="BD135">
        <f>Van!G56</f>
        <v>0</v>
      </c>
      <c r="BE135">
        <f>Van!G57</f>
        <v>1</v>
      </c>
      <c r="BF135" t="str">
        <f>Van!G58</f>
        <v>Nej</v>
      </c>
      <c r="BG135" t="str">
        <f>Van!G59</f>
        <v>Nej</v>
      </c>
      <c r="BH135" t="str">
        <f>Van!G60</f>
        <v>Nej</v>
      </c>
      <c r="BI135" t="str">
        <f>Van!G61</f>
        <v>Ja</v>
      </c>
      <c r="BJ135" t="str">
        <f>Van!G62</f>
        <v>De vil gerne lave mad selv men køkkenet behøver nye køkkenelementer + ny opvaskemaskine</v>
      </c>
      <c r="BK135">
        <f>Van!G63</f>
        <v>0</v>
      </c>
      <c r="BL135" t="str">
        <f>Van!G64</f>
        <v>De har ikke den helt store indsigt. Består hovedsagligt af forældre af anden etnisk oprindelse</v>
      </c>
      <c r="BM135" t="str">
        <f>Van!G65</f>
        <v>Ja</v>
      </c>
      <c r="BN135" t="str">
        <f>Van!G66</f>
        <v>Hvis køkkenet bliver ordnet</v>
      </c>
      <c r="BO135" t="str">
        <f>Van!G67</f>
        <v>Ja</v>
      </c>
      <c r="BP135" t="str">
        <f>Van!G68</f>
        <v>Vil gerne have hjælp til rekrutering</v>
      </c>
      <c r="BQ135">
        <f>Van!G69</f>
        <v>0</v>
      </c>
      <c r="BR135" t="str">
        <f>Van!G70</f>
        <v>produktionskøkken</v>
      </c>
      <c r="BS135" t="str">
        <f>Van!G71</f>
        <v>Nej</v>
      </c>
      <c r="BT135" t="str">
        <f>Van!G72</f>
        <v>Større</v>
      </c>
      <c r="BU135" t="str">
        <f>Van!G73</f>
        <v>Mindre</v>
      </c>
      <c r="BV135">
        <f>Van!G74</f>
        <v>0</v>
      </c>
      <c r="BW135" t="str">
        <f>Van!G75</f>
        <v>Maling og nye køkkenelementer + opvaskemaskine</v>
      </c>
      <c r="BX135">
        <f>Van!G76</f>
        <v>0</v>
      </c>
      <c r="BY135">
        <f>Van!G77</f>
        <v>0</v>
      </c>
      <c r="BZ135">
        <f>Van!G78</f>
        <v>0</v>
      </c>
      <c r="CA135">
        <f>Van!G79</f>
        <v>0</v>
      </c>
      <c r="CB135">
        <f>Van!G80</f>
        <v>0</v>
      </c>
      <c r="CC135">
        <f>Van!G81</f>
        <v>0</v>
      </c>
      <c r="CD135">
        <f>Van!G82</f>
        <v>0</v>
      </c>
      <c r="CE135">
        <f>Van!G83</f>
        <v>0</v>
      </c>
      <c r="CF135">
        <f>Van!G84</f>
        <v>0</v>
      </c>
      <c r="CG135" t="str">
        <f>Van!G85</f>
        <v>Cathrine Jerrik/Sine</v>
      </c>
      <c r="CH135" s="18">
        <f>Van!G86</f>
        <v>39871</v>
      </c>
      <c r="CI135">
        <f>Van!G87</f>
        <v>0</v>
      </c>
      <c r="CJ135">
        <f>Van!G88</f>
        <v>1</v>
      </c>
      <c r="CK135">
        <f>Van!G89</f>
        <v>0</v>
      </c>
      <c r="CL135">
        <f>Van!G90</f>
        <v>0</v>
      </c>
      <c r="CM135">
        <f>Van!G91</f>
        <v>0</v>
      </c>
      <c r="CN135">
        <f>Van!G92</f>
        <v>0</v>
      </c>
      <c r="CO135">
        <f>Van!G93</f>
        <v>0</v>
      </c>
      <c r="CP135">
        <f>Van!G94</f>
        <v>0</v>
      </c>
      <c r="CQ135">
        <f>Van!G95</f>
        <v>0</v>
      </c>
      <c r="CR135">
        <f>Van!G96</f>
        <v>0</v>
      </c>
      <c r="CS135">
        <f>Van!G97</f>
        <v>1</v>
      </c>
      <c r="CT135">
        <f>Van!G98</f>
        <v>0</v>
      </c>
      <c r="CU135">
        <f>Van!G99</f>
        <v>0</v>
      </c>
      <c r="CV135">
        <f>Van!G100</f>
        <v>0</v>
      </c>
      <c r="CW135">
        <f>Van!G101</f>
        <v>0</v>
      </c>
      <c r="CX135">
        <f>Van!G102</f>
        <v>1</v>
      </c>
      <c r="CY135">
        <f>Van!G103</f>
        <v>0</v>
      </c>
      <c r="CZ135">
        <f>Van!G104</f>
        <v>0</v>
      </c>
      <c r="DA135">
        <f>Van!G105</f>
        <v>0</v>
      </c>
      <c r="DB135">
        <f>Van!G106</f>
        <v>0</v>
      </c>
      <c r="DC135">
        <f>Van!G107</f>
        <v>40</v>
      </c>
      <c r="DD135" t="str">
        <f>Van!G108</f>
        <v>Miele</v>
      </c>
      <c r="DE135">
        <f>Van!G109</f>
        <v>4</v>
      </c>
      <c r="DF135" t="str">
        <f>Van!G110</f>
        <v>Nej</v>
      </c>
      <c r="DG135">
        <f>Van!G111</f>
        <v>0</v>
      </c>
      <c r="DH135">
        <f>Van!G112</f>
        <v>0</v>
      </c>
      <c r="DI135" t="str">
        <f>Van!G113</f>
        <v>Ja</v>
      </c>
      <c r="DJ135" t="str">
        <f>Van!G114</f>
        <v>Nej</v>
      </c>
      <c r="DK135">
        <f>Van!G115</f>
        <v>2</v>
      </c>
      <c r="DL135" t="str">
        <f>Van!G116</f>
        <v>Begrænset</v>
      </c>
      <c r="DM135" t="str">
        <f>Van!G117</f>
        <v>Det er et fint køkken. Lagerplads er sparsomt pt men man kunne finde ekstra plads ved en omrokering</v>
      </c>
      <c r="DN135">
        <f>Van!G118</f>
        <v>0</v>
      </c>
      <c r="DO135" s="14" t="str">
        <f>VLOOKUP(MID(B135,1,5)*1,InstTyp!A:B,2,FALSE)</f>
        <v>Børnehaver</v>
      </c>
      <c r="DP135" s="14" t="str">
        <f>VLOOKUP(MID(B135,1,5)*1,InstTyp!A:C,3,FALSE)</f>
        <v>Vanløse/Brønshøj-Husum</v>
      </c>
      <c r="DQ135">
        <f>VLOOKUP(MID(B135,1,5)*1,'InstTyp-2'!E:BQ,7,FALSE)</f>
        <v>0</v>
      </c>
      <c r="DR135">
        <f>VLOOKUP(MID(B135,1,5)*1,'InstTyp-2'!E:BQ,8,FALSE)</f>
        <v>0</v>
      </c>
      <c r="DS135">
        <f>VLOOKUP(MID(B135,1,5)*1,'InstTyp-2'!E:BQ,9,FALSE)</f>
        <v>83</v>
      </c>
      <c r="DT135">
        <f>VLOOKUP(MID(B135,1,5)*1,'InstTyp-2'!E:BQ,10,FALSE)</f>
        <v>0</v>
      </c>
      <c r="DU135">
        <f>VLOOKUP(MID(B135,1,5)*1,'InstTyp-2'!E:BQ,11,FALSE)</f>
        <v>0</v>
      </c>
      <c r="DV135">
        <f>VLOOKUP(MID(B135,1,5)*1,'InstTyp-2'!E:BQ,12,FALSE)</f>
        <v>0</v>
      </c>
      <c r="DW135">
        <f>VLOOKUP(MID(B135,1,5)*1,'InstTyp-2'!E:BQ,13,FALSE)</f>
        <v>0</v>
      </c>
      <c r="DX135">
        <f>VLOOKUP(MID(B135,1,5)*1,'InstTyp-2'!E:BQ,14,FALSE)</f>
        <v>0</v>
      </c>
      <c r="DY135">
        <f>VLOOKUP(MID(B135,1,5)*1,'InstTyp-2'!E:BQ,15,FALSE)</f>
        <v>0</v>
      </c>
      <c r="DZ135">
        <f>VLOOKUP(MID(B135,1,5)*1,'InstTyp-2'!E:BQ,16,FALSE)</f>
        <v>0</v>
      </c>
      <c r="EA135">
        <f>VLOOKUP(MID(B135,1,5)*1,'InstTyp-2'!E:BQ,17,FALSE)</f>
        <v>0</v>
      </c>
      <c r="EB135">
        <f>VLOOKUP(MID(B135,1,5)*1,'InstTyp-2'!E:BQ,18,FALSE)</f>
        <v>0</v>
      </c>
      <c r="EC135">
        <f>VLOOKUP(MID(B135,1,5)*1,'InstTyp-2'!E:BQ,19,FALSE)</f>
        <v>0</v>
      </c>
      <c r="ED135">
        <f>VLOOKUP(MID(B135,1,5)*1,'InstTyp-2'!E:BQ,20,FALSE)</f>
        <v>0</v>
      </c>
      <c r="EE135" s="195">
        <f>VLOOKUP(MID(B135,1,5)*1,'Forplejning 2008'!A:C,3,FALSE)</f>
        <v>120736.63</v>
      </c>
      <c r="EF135" t="str">
        <f t="shared" si="8"/>
        <v>35305</v>
      </c>
      <c r="EG135" t="str">
        <f t="shared" si="9"/>
        <v/>
      </c>
      <c r="EH135">
        <f t="shared" si="10"/>
        <v>0</v>
      </c>
      <c r="EI135">
        <f t="shared" si="11"/>
        <v>0</v>
      </c>
      <c r="EJ135" t="str">
        <f>VLOOKUP(B135,Rekruttering!A:F,2,FALSE)</f>
        <v>Ja</v>
      </c>
      <c r="EK135">
        <f>VLOOKUP(B135,Rekruttering!A:F,3,FALSE)</f>
        <v>37</v>
      </c>
      <c r="EL135">
        <f>VLOOKUP(B135,Rekruttering!A:F,4,FALSE)</f>
        <v>0</v>
      </c>
      <c r="EM135" t="str">
        <f>VLOOKUP(B135,Rekruttering!A:F,5,FALSE)</f>
        <v>Forudsat at der er økonomi til det</v>
      </c>
      <c r="EN135" t="str">
        <f>VLOOKUP(B135,Rekruttering!A:F,6,FALSE)</f>
        <v>Nej</v>
      </c>
    </row>
    <row r="136" spans="1:144">
      <c r="A136" s="14" t="str">
        <f>Van!H1</f>
        <v>x</v>
      </c>
      <c r="B136" s="21">
        <f>Van!H2</f>
        <v>35309</v>
      </c>
      <c r="C136" t="str">
        <f>Van!H3</f>
        <v>Børnehaven Bellahøj</v>
      </c>
      <c r="D136" t="str">
        <f>Van!H4</f>
        <v>Vanløse/Brønshøj-Husum</v>
      </c>
      <c r="E136" t="str">
        <f>Van!H5</f>
        <v>Bellahøjvej 42A</v>
      </c>
      <c r="F136">
        <f>Van!H6</f>
        <v>2700</v>
      </c>
      <c r="G136" t="str">
        <f>Van!H7</f>
        <v>Brønshøj</v>
      </c>
      <c r="H136" t="str">
        <f>Van!H8</f>
        <v>38 60 24 92</v>
      </c>
      <c r="I136" t="str">
        <f>Van!H9</f>
        <v>35309@buf.kk.dk</v>
      </c>
      <c r="J136" t="str">
        <f>Van!H10</f>
        <v>Mie Petersen</v>
      </c>
      <c r="K136">
        <f>Van!H11</f>
        <v>38819920</v>
      </c>
      <c r="L136">
        <f>Van!H12</f>
        <v>0</v>
      </c>
      <c r="M136" t="str">
        <f>Van!H13</f>
        <v>bornehaven.bellahoj@get2net.dk</v>
      </c>
      <c r="N136" t="str">
        <f>Van!H14</f>
        <v>Børnehave</v>
      </c>
      <c r="O136">
        <f>Van!H15</f>
        <v>0</v>
      </c>
      <c r="P136">
        <f>Van!H16</f>
        <v>0</v>
      </c>
      <c r="Q136">
        <f>Van!H17</f>
        <v>69</v>
      </c>
      <c r="R136">
        <f>Van!H18</f>
        <v>0</v>
      </c>
      <c r="S136">
        <f>Van!H19</f>
        <v>0</v>
      </c>
      <c r="T136">
        <f>Van!H20</f>
        <v>0</v>
      </c>
      <c r="U136">
        <f>Van!H21</f>
        <v>0</v>
      </c>
      <c r="V136" t="str">
        <f>Van!H22</f>
        <v>Nej</v>
      </c>
      <c r="W136">
        <f>Van!H23</f>
        <v>0</v>
      </c>
      <c r="X136">
        <f>Van!H24</f>
        <v>0</v>
      </c>
      <c r="Y136">
        <f>Van!H25</f>
        <v>0</v>
      </c>
      <c r="Z136">
        <f>Van!H26</f>
        <v>0</v>
      </c>
      <c r="AA136">
        <f>Van!H27</f>
        <v>0</v>
      </c>
      <c r="AB136">
        <f>Van!H28</f>
        <v>0</v>
      </c>
      <c r="AC136">
        <f>Van!H29</f>
        <v>0</v>
      </c>
      <c r="AD136">
        <f>Van!H30</f>
        <v>5</v>
      </c>
      <c r="AE136">
        <f>Van!H31</f>
        <v>0</v>
      </c>
      <c r="AF136">
        <f>Van!H32</f>
        <v>1</v>
      </c>
      <c r="AG136">
        <f>Van!H33</f>
        <v>5</v>
      </c>
      <c r="AH136">
        <f>Van!H34</f>
        <v>0</v>
      </c>
      <c r="AI136">
        <f>Van!H35</f>
        <v>0</v>
      </c>
      <c r="AJ136">
        <f>Van!H36</f>
        <v>83000</v>
      </c>
      <c r="AK136">
        <f>Van!H37</f>
        <v>0</v>
      </c>
      <c r="AL136" t="str">
        <f>Van!H38</f>
        <v>Ja</v>
      </c>
      <c r="AM136">
        <f>Van!H39</f>
        <v>0</v>
      </c>
      <c r="AN136" t="str">
        <f>Van!H40</f>
        <v>Gülhan Kiraz</v>
      </c>
      <c r="AO136">
        <f>Van!H41</f>
        <v>2006</v>
      </c>
      <c r="AP136">
        <f>Van!H42</f>
        <v>25</v>
      </c>
      <c r="AQ136">
        <f>Van!H43</f>
        <v>0</v>
      </c>
      <c r="AR136" t="str">
        <f>Van!H44</f>
        <v>ingen</v>
      </c>
      <c r="AS136" t="str">
        <f>Van!H45</f>
        <v>fabriksarb. 2 år</v>
      </c>
      <c r="AT136" t="str">
        <f>Van!H46</f>
        <v>6 mdr. kantinepraktik + hygiejne</v>
      </c>
      <c r="AU136">
        <f>Van!H47</f>
        <v>0</v>
      </c>
      <c r="AV136">
        <f>Van!H48</f>
        <v>0</v>
      </c>
      <c r="AW136">
        <f>Van!H49</f>
        <v>0</v>
      </c>
      <c r="AX136">
        <f>Van!H50</f>
        <v>0</v>
      </c>
      <c r="AY136">
        <f>Van!H51</f>
        <v>0</v>
      </c>
      <c r="AZ136">
        <f>Van!H52</f>
        <v>0</v>
      </c>
      <c r="BA136">
        <f>Van!H53</f>
        <v>0</v>
      </c>
      <c r="BB136">
        <f>Van!H54</f>
        <v>0</v>
      </c>
      <c r="BC136">
        <f>Van!H55</f>
        <v>15</v>
      </c>
      <c r="BD136">
        <f>Van!H56</f>
        <v>0</v>
      </c>
      <c r="BE136">
        <f>Van!H57</f>
        <v>2</v>
      </c>
      <c r="BF136" t="str">
        <f>Van!H58</f>
        <v>Nej</v>
      </c>
      <c r="BG136" t="str">
        <f>Van!H59</f>
        <v>Nej</v>
      </c>
      <c r="BH136" t="str">
        <f>Van!H60</f>
        <v>Ja</v>
      </c>
      <c r="BI136" t="str">
        <f>Van!H61</f>
        <v>Ja</v>
      </c>
      <c r="BJ136" t="str">
        <f>Van!H62</f>
        <v>Ønsker ikke mad udefra</v>
      </c>
      <c r="BK136" t="str">
        <f>Van!H63</f>
        <v>Ja</v>
      </c>
      <c r="BL136" t="str">
        <f>Van!H64</f>
        <v>Flere vil gerne bibeholde madpakker</v>
      </c>
      <c r="BM136" t="str">
        <f>Van!H65</f>
        <v>Ja</v>
      </c>
      <c r="BN136">
        <f>Van!H66</f>
        <v>0</v>
      </c>
      <c r="BO136" t="str">
        <f>Van!H67</f>
        <v>Ja</v>
      </c>
      <c r="BP136" t="str">
        <f>Van!H68</f>
        <v>Nuværende køkkenmedarbejdet vil muligvis gerne gå op i tid.</v>
      </c>
      <c r="BQ136">
        <f>Van!H69</f>
        <v>0</v>
      </c>
      <c r="BR136" t="str">
        <f>Van!H70</f>
        <v>produktionskøkken</v>
      </c>
      <c r="BS136" t="str">
        <f>Van!H71</f>
        <v>Nej</v>
      </c>
      <c r="BT136" t="str">
        <f>Van!H72</f>
        <v>Mindre</v>
      </c>
      <c r="BU136" t="str">
        <f>Van!H73</f>
        <v>Mindre</v>
      </c>
      <c r="BV136">
        <f>Van!H74</f>
        <v>0</v>
      </c>
      <c r="BW136" t="str">
        <f>Van!H75</f>
        <v>Flytte opvaskemaskine for at den kan hæves. Evt. 2 vaske (fødevarestyrelsen?)</v>
      </c>
      <c r="BX136">
        <f>Van!H76</f>
        <v>0</v>
      </c>
      <c r="BY136">
        <f>Van!H77</f>
        <v>0</v>
      </c>
      <c r="BZ136">
        <f>Van!H78</f>
        <v>0</v>
      </c>
      <c r="CA136">
        <f>Van!H79</f>
        <v>0</v>
      </c>
      <c r="CB136">
        <f>Van!H80</f>
        <v>0</v>
      </c>
      <c r="CC136">
        <f>Van!H81</f>
        <v>0</v>
      </c>
      <c r="CD136">
        <f>Van!H82</f>
        <v>0</v>
      </c>
      <c r="CE136">
        <f>Van!H83</f>
        <v>0</v>
      </c>
      <c r="CF136">
        <f>Van!H84</f>
        <v>0</v>
      </c>
      <c r="CG136" t="str">
        <f>Van!H85</f>
        <v>Birgitte Glerup/Sine</v>
      </c>
      <c r="CH136" s="18">
        <f>Van!H86</f>
        <v>39874</v>
      </c>
      <c r="CI136">
        <f>Van!H87</f>
        <v>0</v>
      </c>
      <c r="CJ136">
        <f>Van!H88</f>
        <v>1</v>
      </c>
      <c r="CK136">
        <f>Van!H89</f>
        <v>0</v>
      </c>
      <c r="CL136">
        <f>Van!H90</f>
        <v>0</v>
      </c>
      <c r="CM136">
        <f>Van!H91</f>
        <v>0</v>
      </c>
      <c r="CN136">
        <f>Van!H92</f>
        <v>1</v>
      </c>
      <c r="CO136">
        <f>Van!H93</f>
        <v>0</v>
      </c>
      <c r="CP136">
        <f>Van!H94</f>
        <v>0</v>
      </c>
      <c r="CQ136">
        <f>Van!H95</f>
        <v>0</v>
      </c>
      <c r="CR136">
        <f>Van!H96</f>
        <v>1</v>
      </c>
      <c r="CS136">
        <f>Van!H97</f>
        <v>1</v>
      </c>
      <c r="CT136">
        <f>Van!H98</f>
        <v>0</v>
      </c>
      <c r="CU136">
        <f>Van!H99</f>
        <v>0</v>
      </c>
      <c r="CV136">
        <f>Van!H100</f>
        <v>0</v>
      </c>
      <c r="CW136">
        <f>Van!H101</f>
        <v>0</v>
      </c>
      <c r="CX136">
        <f>Van!H102</f>
        <v>0</v>
      </c>
      <c r="CY136">
        <f>Van!H103</f>
        <v>1</v>
      </c>
      <c r="CZ136">
        <f>Van!H104</f>
        <v>0</v>
      </c>
      <c r="DA136">
        <f>Van!H105</f>
        <v>0</v>
      </c>
      <c r="DB136">
        <f>Van!H106</f>
        <v>0</v>
      </c>
      <c r="DC136">
        <f>Van!H107</f>
        <v>20</v>
      </c>
      <c r="DD136" t="str">
        <f>Van!H108</f>
        <v>Miele</v>
      </c>
      <c r="DE136">
        <f>Van!H109</f>
        <v>7</v>
      </c>
      <c r="DF136">
        <f>Van!H110</f>
        <v>0</v>
      </c>
      <c r="DG136">
        <f>Van!H111</f>
        <v>0</v>
      </c>
      <c r="DH136" t="str">
        <f>Van!H112</f>
        <v>Ja</v>
      </c>
      <c r="DI136" t="str">
        <f>Van!H113</f>
        <v>Nej</v>
      </c>
      <c r="DJ136" t="str">
        <f>Van!H114</f>
        <v>Nej</v>
      </c>
      <c r="DK136">
        <f>Van!H115</f>
        <v>0</v>
      </c>
      <c r="DL136" t="str">
        <f>Van!H116</f>
        <v>Ingen plads</v>
      </c>
      <c r="DM136">
        <f>Van!H117</f>
        <v>0</v>
      </c>
      <c r="DN136">
        <f>Van!H118</f>
        <v>0</v>
      </c>
      <c r="DO136" s="14" t="str">
        <f>VLOOKUP(MID(B136,1,5)*1,InstTyp!A:B,2,FALSE)</f>
        <v>Børnehaver</v>
      </c>
      <c r="DP136" s="14" t="str">
        <f>VLOOKUP(MID(B136,1,5)*1,InstTyp!A:C,3,FALSE)</f>
        <v>Vanløse/Brønshøj-Husum</v>
      </c>
      <c r="DQ136">
        <f>VLOOKUP(MID(B136,1,5)*1,'InstTyp-2'!E:BQ,7,FALSE)</f>
        <v>0</v>
      </c>
      <c r="DR136">
        <f>VLOOKUP(MID(B136,1,5)*1,'InstTyp-2'!E:BQ,8,FALSE)</f>
        <v>0</v>
      </c>
      <c r="DS136">
        <f>VLOOKUP(MID(B136,1,5)*1,'InstTyp-2'!E:BQ,9,FALSE)</f>
        <v>64</v>
      </c>
      <c r="DT136">
        <f>VLOOKUP(MID(B136,1,5)*1,'InstTyp-2'!E:BQ,10,FALSE)</f>
        <v>0</v>
      </c>
      <c r="DU136">
        <f>VLOOKUP(MID(B136,1,5)*1,'InstTyp-2'!E:BQ,11,FALSE)</f>
        <v>0</v>
      </c>
      <c r="DV136">
        <f>VLOOKUP(MID(B136,1,5)*1,'InstTyp-2'!E:BQ,12,FALSE)</f>
        <v>0</v>
      </c>
      <c r="DW136">
        <f>VLOOKUP(MID(B136,1,5)*1,'InstTyp-2'!E:BQ,13,FALSE)</f>
        <v>0</v>
      </c>
      <c r="DX136">
        <f>VLOOKUP(MID(B136,1,5)*1,'InstTyp-2'!E:BQ,14,FALSE)</f>
        <v>0</v>
      </c>
      <c r="DY136">
        <f>VLOOKUP(MID(B136,1,5)*1,'InstTyp-2'!E:BQ,15,FALSE)</f>
        <v>0</v>
      </c>
      <c r="DZ136">
        <f>VLOOKUP(MID(B136,1,5)*1,'InstTyp-2'!E:BQ,16,FALSE)</f>
        <v>0</v>
      </c>
      <c r="EA136">
        <f>VLOOKUP(MID(B136,1,5)*1,'InstTyp-2'!E:BQ,17,FALSE)</f>
        <v>0</v>
      </c>
      <c r="EB136">
        <f>VLOOKUP(MID(B136,1,5)*1,'InstTyp-2'!E:BQ,18,FALSE)</f>
        <v>0</v>
      </c>
      <c r="EC136">
        <f>VLOOKUP(MID(B136,1,5)*1,'InstTyp-2'!E:BQ,19,FALSE)</f>
        <v>0</v>
      </c>
      <c r="ED136">
        <f>VLOOKUP(MID(B136,1,5)*1,'InstTyp-2'!E:BQ,20,FALSE)</f>
        <v>0</v>
      </c>
      <c r="EE136" s="195">
        <f>VLOOKUP(MID(B136,1,5)*1,'Forplejning 2008'!A:C,3,FALSE)</f>
        <v>82171.37</v>
      </c>
      <c r="EF136" t="str">
        <f t="shared" si="8"/>
        <v>35309</v>
      </c>
      <c r="EG136" t="str">
        <f t="shared" si="9"/>
        <v/>
      </c>
      <c r="EH136">
        <f t="shared" si="10"/>
        <v>0</v>
      </c>
      <c r="EI136">
        <f t="shared" si="11"/>
        <v>0</v>
      </c>
      <c r="EJ136" t="str">
        <f>VLOOKUP(B136,Rekruttering!A:F,2,FALSE)</f>
        <v>Nej</v>
      </c>
      <c r="EK136">
        <f>VLOOKUP(B136,Rekruttering!A:F,3,FALSE)</f>
        <v>0</v>
      </c>
      <c r="EL136" t="str">
        <f>VLOOKUP(B136,Rekruttering!A:F,4,FALSE)</f>
        <v>Ja</v>
      </c>
      <c r="EM136">
        <f>VLOOKUP(B136,Rekruttering!A:F,5,FALSE)</f>
        <v>0</v>
      </c>
      <c r="EN136" t="str">
        <f>VLOOKUP(B136,Rekruttering!A:F,6,FALSE)</f>
        <v>Ja</v>
      </c>
    </row>
    <row r="137" spans="1:144">
      <c r="A137" s="14" t="str">
        <f>Van!I1</f>
        <v>x</v>
      </c>
      <c r="B137" s="21">
        <f>Van!I2</f>
        <v>35323</v>
      </c>
      <c r="C137" t="str">
        <f>Van!I3</f>
        <v>Engle</v>
      </c>
      <c r="D137" t="str">
        <f>Van!I4</f>
        <v>Vanløse/Brønshøj-Husum</v>
      </c>
      <c r="E137" t="str">
        <f>Van!I5</f>
        <v>Borups Allé 249A</v>
      </c>
      <c r="F137">
        <f>Van!I6</f>
        <v>2400</v>
      </c>
      <c r="G137" t="str">
        <f>Van!I7</f>
        <v>København NV</v>
      </c>
      <c r="H137" t="str">
        <f>Van!I8</f>
        <v>38 34 04 76</v>
      </c>
      <c r="I137" t="str">
        <f>Van!I9</f>
        <v>engle@webspeed.dk</v>
      </c>
      <c r="J137" t="str">
        <f>Van!I10</f>
        <v>Dorthe Filtenborg Sørensen</v>
      </c>
      <c r="K137">
        <f>Van!I11</f>
        <v>0</v>
      </c>
      <c r="L137">
        <f>Van!I12</f>
        <v>0</v>
      </c>
      <c r="M137">
        <f>Van!I13</f>
        <v>0</v>
      </c>
      <c r="N137" t="str">
        <f>Van!I14</f>
        <v>Børnehave</v>
      </c>
      <c r="O137">
        <f>Van!I15</f>
        <v>0</v>
      </c>
      <c r="P137">
        <f>Van!I16</f>
        <v>5</v>
      </c>
      <c r="Q137">
        <f>Van!I17</f>
        <v>22</v>
      </c>
      <c r="R137">
        <f>Van!I18</f>
        <v>0</v>
      </c>
      <c r="S137">
        <f>Van!I19</f>
        <v>0</v>
      </c>
      <c r="T137">
        <f>Van!I20</f>
        <v>0</v>
      </c>
      <c r="U137">
        <f>Van!I21</f>
        <v>0</v>
      </c>
      <c r="V137" t="str">
        <f>Van!I22</f>
        <v>Nej</v>
      </c>
      <c r="W137">
        <f>Van!I23</f>
        <v>0</v>
      </c>
      <c r="X137">
        <f>Van!I24</f>
        <v>0</v>
      </c>
      <c r="Y137">
        <f>Van!I25</f>
        <v>0</v>
      </c>
      <c r="Z137">
        <f>Van!I26</f>
        <v>0</v>
      </c>
      <c r="AA137">
        <f>Van!I27</f>
        <v>0</v>
      </c>
      <c r="AB137">
        <f>Van!I28</f>
        <v>0</v>
      </c>
      <c r="AC137">
        <f>Van!I29</f>
        <v>0</v>
      </c>
      <c r="AD137">
        <f>Van!I30</f>
        <v>5</v>
      </c>
      <c r="AE137">
        <f>Van!I31</f>
        <v>0</v>
      </c>
      <c r="AF137">
        <f>Van!I32</f>
        <v>0</v>
      </c>
      <c r="AG137">
        <f>Van!I33</f>
        <v>5</v>
      </c>
      <c r="AH137">
        <f>Van!I34</f>
        <v>0</v>
      </c>
      <c r="AI137">
        <f>Van!I35</f>
        <v>0</v>
      </c>
      <c r="AJ137">
        <f>Van!I36</f>
        <v>25000</v>
      </c>
      <c r="AK137">
        <f>Van!I37</f>
        <v>0</v>
      </c>
      <c r="AL137">
        <f>Van!I38</f>
        <v>0</v>
      </c>
      <c r="AM137">
        <f>Van!I39</f>
        <v>0</v>
      </c>
      <c r="AN137">
        <f>Van!I40</f>
        <v>0</v>
      </c>
      <c r="AO137">
        <f>Van!I41</f>
        <v>0</v>
      </c>
      <c r="AP137">
        <f>Van!I42</f>
        <v>0</v>
      </c>
      <c r="AQ137">
        <f>Van!I43</f>
        <v>0</v>
      </c>
      <c r="AR137">
        <f>Van!I44</f>
        <v>0</v>
      </c>
      <c r="AS137">
        <f>Van!I45</f>
        <v>0</v>
      </c>
      <c r="AT137">
        <f>Van!I46</f>
        <v>0</v>
      </c>
      <c r="AU137">
        <f>Van!I47</f>
        <v>0</v>
      </c>
      <c r="AV137">
        <f>Van!I48</f>
        <v>0</v>
      </c>
      <c r="AW137">
        <f>Van!I49</f>
        <v>0</v>
      </c>
      <c r="AX137">
        <f>Van!I50</f>
        <v>0</v>
      </c>
      <c r="AY137">
        <f>Van!I51</f>
        <v>0</v>
      </c>
      <c r="AZ137">
        <f>Van!I52</f>
        <v>0</v>
      </c>
      <c r="BA137">
        <f>Van!I53</f>
        <v>0</v>
      </c>
      <c r="BB137">
        <f>Van!I54</f>
        <v>0</v>
      </c>
      <c r="BC137">
        <f>Van!I55</f>
        <v>0</v>
      </c>
      <c r="BD137">
        <f>Van!I56</f>
        <v>0</v>
      </c>
      <c r="BE137">
        <f>Van!I57</f>
        <v>0</v>
      </c>
      <c r="BF137" t="str">
        <f>Van!I58</f>
        <v>Nej</v>
      </c>
      <c r="BG137" t="str">
        <f>Van!I59</f>
        <v>Nej</v>
      </c>
      <c r="BH137" t="str">
        <f>Van!I60</f>
        <v>Nej</v>
      </c>
      <c r="BI137" t="str">
        <f>Van!I61</f>
        <v>Nej</v>
      </c>
      <c r="BJ137" t="str">
        <f>Van!I62</f>
        <v>Er meget i tvivl. Er meget på tur.</v>
      </c>
      <c r="BK137">
        <f>Van!I63</f>
        <v>0</v>
      </c>
      <c r="BL137">
        <f>Van!I64</f>
        <v>0</v>
      </c>
      <c r="BM137">
        <f>Van!I65</f>
        <v>0</v>
      </c>
      <c r="BN137">
        <f>Van!I66</f>
        <v>0</v>
      </c>
      <c r="BO137">
        <f>Van!I67</f>
        <v>0</v>
      </c>
      <c r="BP137">
        <f>Van!I68</f>
        <v>0</v>
      </c>
      <c r="BQ137">
        <f>Van!I69</f>
        <v>0</v>
      </c>
      <c r="BR137" t="str">
        <f>Van!I70</f>
        <v>Køkken begrænset tilvirk</v>
      </c>
      <c r="BS137" t="str">
        <f>Van!I71</f>
        <v>Nej</v>
      </c>
      <c r="BT137">
        <f>Van!I72</f>
        <v>0</v>
      </c>
      <c r="BU137">
        <f>Van!I73</f>
        <v>0</v>
      </c>
      <c r="BV137">
        <f>Van!I74</f>
        <v>0</v>
      </c>
      <c r="BW137">
        <f>Van!I75</f>
        <v>0</v>
      </c>
      <c r="BX137">
        <f>Van!I76</f>
        <v>0</v>
      </c>
      <c r="BY137">
        <f>Van!I77</f>
        <v>0</v>
      </c>
      <c r="BZ137">
        <f>Van!I78</f>
        <v>0</v>
      </c>
      <c r="CA137">
        <f>Van!I79</f>
        <v>0</v>
      </c>
      <c r="CB137">
        <f>Van!I80</f>
        <v>0</v>
      </c>
      <c r="CC137">
        <f>Van!I81</f>
        <v>0</v>
      </c>
      <c r="CD137" t="str">
        <f>Van!I82</f>
        <v>Mindre</v>
      </c>
      <c r="CE137" t="str">
        <f>Van!I83</f>
        <v>Ny opvaskemaskine (den nuværende kører på sidste vers). Ekstra køleskab i fuld højde</v>
      </c>
      <c r="CF137">
        <f>Van!I84</f>
        <v>0</v>
      </c>
      <c r="CG137" t="str">
        <f>Van!I85</f>
        <v>Mariah</v>
      </c>
      <c r="CH137">
        <f>Van!I86</f>
        <v>0</v>
      </c>
      <c r="CI137">
        <f>Van!I87</f>
        <v>0</v>
      </c>
      <c r="CJ137">
        <f>Van!I88</f>
        <v>1</v>
      </c>
      <c r="CK137">
        <f>Van!I89</f>
        <v>0</v>
      </c>
      <c r="CL137">
        <f>Van!I90</f>
        <v>4</v>
      </c>
      <c r="CM137">
        <f>Van!I91</f>
        <v>1</v>
      </c>
      <c r="CN137">
        <f>Van!I92</f>
        <v>0</v>
      </c>
      <c r="CO137">
        <f>Van!I93</f>
        <v>1</v>
      </c>
      <c r="CP137">
        <f>Van!I94</f>
        <v>0</v>
      </c>
      <c r="CQ137">
        <f>Van!I95</f>
        <v>0</v>
      </c>
      <c r="CR137">
        <f>Van!I96</f>
        <v>2</v>
      </c>
      <c r="CS137">
        <f>Van!I97</f>
        <v>0</v>
      </c>
      <c r="CT137">
        <f>Van!I98</f>
        <v>0</v>
      </c>
      <c r="CU137">
        <f>Van!I99</f>
        <v>0</v>
      </c>
      <c r="CV137">
        <f>Van!I100</f>
        <v>0</v>
      </c>
      <c r="CW137">
        <f>Van!I101</f>
        <v>0</v>
      </c>
      <c r="CX137">
        <f>Van!I102</f>
        <v>1</v>
      </c>
      <c r="CY137">
        <f>Van!I103</f>
        <v>0</v>
      </c>
      <c r="CZ137">
        <f>Van!I104</f>
        <v>0</v>
      </c>
      <c r="DA137">
        <f>Van!I105</f>
        <v>0</v>
      </c>
      <c r="DB137">
        <f>Van!I106</f>
        <v>1</v>
      </c>
      <c r="DC137">
        <f>Van!I107</f>
        <v>25</v>
      </c>
      <c r="DD137" t="str">
        <f>Van!I108</f>
        <v>Miele</v>
      </c>
      <c r="DE137">
        <f>Van!I109</f>
        <v>0</v>
      </c>
      <c r="DF137" t="str">
        <f>Van!I110</f>
        <v>Nej</v>
      </c>
      <c r="DG137">
        <f>Van!I111</f>
        <v>0</v>
      </c>
      <c r="DH137" t="str">
        <f>Van!I112</f>
        <v>Ja</v>
      </c>
      <c r="DI137" t="str">
        <f>Van!I113</f>
        <v>Nej</v>
      </c>
      <c r="DJ137" t="str">
        <f>Van!I114</f>
        <v>Nej</v>
      </c>
      <c r="DK137">
        <f>Van!I115</f>
        <v>1</v>
      </c>
      <c r="DL137">
        <f>Van!I116</f>
        <v>0</v>
      </c>
      <c r="DM137" t="str">
        <f>Van!I117</f>
        <v>fra 1. maj - 1. aug er de oppe på 32 børn.</v>
      </c>
      <c r="DN137">
        <f>Van!I118</f>
        <v>0</v>
      </c>
      <c r="DO137" s="14" t="str">
        <f>VLOOKUP(MID(B137,1,5)*1,InstTyp!A:B,2,FALSE)</f>
        <v>Børnehaver</v>
      </c>
      <c r="DP137" s="14" t="str">
        <f>VLOOKUP(MID(B137,1,5)*1,InstTyp!A:C,3,FALSE)</f>
        <v>Vanløse/Brønshøj-Husum</v>
      </c>
      <c r="DQ137">
        <f>VLOOKUP(MID(B137,1,5)*1,'InstTyp-2'!E:BQ,7,FALSE)</f>
        <v>0</v>
      </c>
      <c r="DR137">
        <f>VLOOKUP(MID(B137,1,5)*1,'InstTyp-2'!E:BQ,8,FALSE)</f>
        <v>5</v>
      </c>
      <c r="DS137">
        <f>VLOOKUP(MID(B137,1,5)*1,'InstTyp-2'!E:BQ,9,FALSE)</f>
        <v>22</v>
      </c>
      <c r="DT137">
        <f>VLOOKUP(MID(B137,1,5)*1,'InstTyp-2'!E:BQ,10,FALSE)</f>
        <v>0</v>
      </c>
      <c r="DU137">
        <f>VLOOKUP(MID(B137,1,5)*1,'InstTyp-2'!E:BQ,11,FALSE)</f>
        <v>0</v>
      </c>
      <c r="DV137">
        <f>VLOOKUP(MID(B137,1,5)*1,'InstTyp-2'!E:BQ,12,FALSE)</f>
        <v>0</v>
      </c>
      <c r="DW137">
        <f>VLOOKUP(MID(B137,1,5)*1,'InstTyp-2'!E:BQ,13,FALSE)</f>
        <v>0</v>
      </c>
      <c r="DX137">
        <f>VLOOKUP(MID(B137,1,5)*1,'InstTyp-2'!E:BQ,14,FALSE)</f>
        <v>0</v>
      </c>
      <c r="DY137">
        <f>VLOOKUP(MID(B137,1,5)*1,'InstTyp-2'!E:BQ,15,FALSE)</f>
        <v>0</v>
      </c>
      <c r="DZ137">
        <f>VLOOKUP(MID(B137,1,5)*1,'InstTyp-2'!E:BQ,16,FALSE)</f>
        <v>0</v>
      </c>
      <c r="EA137">
        <f>VLOOKUP(MID(B137,1,5)*1,'InstTyp-2'!E:BQ,17,FALSE)</f>
        <v>0</v>
      </c>
      <c r="EB137">
        <f>VLOOKUP(MID(B137,1,5)*1,'InstTyp-2'!E:BQ,18,FALSE)</f>
        <v>0</v>
      </c>
      <c r="EC137">
        <f>VLOOKUP(MID(B137,1,5)*1,'InstTyp-2'!E:BQ,19,FALSE)</f>
        <v>0</v>
      </c>
      <c r="ED137">
        <f>VLOOKUP(MID(B137,1,5)*1,'InstTyp-2'!E:BQ,20,FALSE)</f>
        <v>0</v>
      </c>
      <c r="EE137" s="195">
        <f>VLOOKUP(MID(B137,1,5)*1,'Forplejning 2008'!A:C,3,FALSE)</f>
        <v>20629.400000000001</v>
      </c>
      <c r="EF137" t="str">
        <f t="shared" si="8"/>
        <v>35323</v>
      </c>
      <c r="EG137" t="str">
        <f t="shared" si="9"/>
        <v/>
      </c>
      <c r="EH137">
        <f t="shared" si="10"/>
        <v>0</v>
      </c>
      <c r="EI137">
        <f t="shared" si="11"/>
        <v>0</v>
      </c>
      <c r="EJ137" t="str">
        <f>VLOOKUP(B137,Rekruttering!A:F,2,FALSE)</f>
        <v>Ja</v>
      </c>
      <c r="EK137" t="str">
        <f>VLOOKUP(B137,Rekruttering!A:F,3,FALSE)</f>
        <v>15-20</v>
      </c>
      <c r="EL137">
        <f>VLOOKUP(B137,Rekruttering!A:F,4,FALSE)</f>
        <v>0</v>
      </c>
      <c r="EM137">
        <f>VLOOKUP(B137,Rekruttering!A:F,5,FALSE)</f>
        <v>0</v>
      </c>
      <c r="EN137" t="str">
        <f>VLOOKUP(B137,Rekruttering!A:F,6,FALSE)</f>
        <v>Nej</v>
      </c>
    </row>
    <row r="138" spans="1:144">
      <c r="A138" s="14" t="str">
        <f>Van!J1</f>
        <v>x</v>
      </c>
      <c r="B138" s="21">
        <f>Van!J2</f>
        <v>35333</v>
      </c>
      <c r="C138" t="str">
        <f>Van!J3</f>
        <v>Slettegården</v>
      </c>
      <c r="D138" t="str">
        <f>Van!J4</f>
        <v>Vanløse/Brønshøj-Husum</v>
      </c>
      <c r="E138" t="str">
        <f>Van!J5</f>
        <v>Dybendalsvej 33</v>
      </c>
      <c r="F138">
        <f>Van!J6</f>
        <v>2720</v>
      </c>
      <c r="G138" t="str">
        <f>Van!J7</f>
        <v>Vanløse</v>
      </c>
      <c r="H138" t="str">
        <f>Van!J8</f>
        <v>38 71 78 18</v>
      </c>
      <c r="I138" t="str">
        <f>Van!J9</f>
        <v>35333@buf.kk.dk</v>
      </c>
      <c r="J138" t="str">
        <f>Van!J10</f>
        <v>Morten Zeuthen Nielsen</v>
      </c>
      <c r="K138">
        <f>Van!J11</f>
        <v>22546888</v>
      </c>
      <c r="L138">
        <f>Van!J12</f>
        <v>38717818</v>
      </c>
      <c r="M138" t="str">
        <f>Van!J13</f>
        <v>35333@buf.kk.dk</v>
      </c>
      <c r="N138" t="str">
        <f>Van!J14</f>
        <v>Børnehave</v>
      </c>
      <c r="O138">
        <f>Van!J15</f>
        <v>0</v>
      </c>
      <c r="P138">
        <f>Van!J16</f>
        <v>0</v>
      </c>
      <c r="Q138">
        <f>Van!J17</f>
        <v>22</v>
      </c>
      <c r="R138">
        <f>Van!J18</f>
        <v>0</v>
      </c>
      <c r="S138">
        <f>Van!J19</f>
        <v>0</v>
      </c>
      <c r="T138">
        <f>Van!J20</f>
        <v>0</v>
      </c>
      <c r="U138">
        <f>Van!J21</f>
        <v>0</v>
      </c>
      <c r="V138" t="str">
        <f>Van!J22</f>
        <v>Nej</v>
      </c>
      <c r="W138">
        <f>Van!J23</f>
        <v>0</v>
      </c>
      <c r="X138">
        <f>Van!J24</f>
        <v>0</v>
      </c>
      <c r="Y138">
        <f>Van!J25</f>
        <v>0</v>
      </c>
      <c r="Z138">
        <f>Van!J26</f>
        <v>0</v>
      </c>
      <c r="AA138">
        <f>Van!J27</f>
        <v>0</v>
      </c>
      <c r="AB138">
        <f>Van!J28</f>
        <v>0</v>
      </c>
      <c r="AC138">
        <f>Van!J29</f>
        <v>0</v>
      </c>
      <c r="AD138">
        <f>Van!J30</f>
        <v>0</v>
      </c>
      <c r="AE138">
        <f>Van!J31</f>
        <v>0</v>
      </c>
      <c r="AF138">
        <f>Van!J32</f>
        <v>0</v>
      </c>
      <c r="AG138">
        <f>Van!J33</f>
        <v>0</v>
      </c>
      <c r="AH138">
        <f>Van!J34</f>
        <v>0</v>
      </c>
      <c r="AI138">
        <f>Van!J35</f>
        <v>0</v>
      </c>
      <c r="AJ138">
        <f>Van!J36</f>
        <v>0</v>
      </c>
      <c r="AK138">
        <f>Van!J37</f>
        <v>0</v>
      </c>
      <c r="AL138">
        <f>Van!J38</f>
        <v>0</v>
      </c>
      <c r="AM138">
        <f>Van!J39</f>
        <v>0</v>
      </c>
      <c r="AN138">
        <f>Van!J40</f>
        <v>0</v>
      </c>
      <c r="AO138">
        <f>Van!J41</f>
        <v>0</v>
      </c>
      <c r="AP138">
        <f>Van!J42</f>
        <v>0</v>
      </c>
      <c r="AQ138">
        <f>Van!J43</f>
        <v>0</v>
      </c>
      <c r="AR138">
        <f>Van!J44</f>
        <v>0</v>
      </c>
      <c r="AS138">
        <f>Van!J45</f>
        <v>0</v>
      </c>
      <c r="AT138">
        <f>Van!J46</f>
        <v>0</v>
      </c>
      <c r="AU138">
        <f>Van!J47</f>
        <v>0</v>
      </c>
      <c r="AV138">
        <f>Van!J48</f>
        <v>0</v>
      </c>
      <c r="AW138">
        <f>Van!J49</f>
        <v>0</v>
      </c>
      <c r="AX138">
        <f>Van!J50</f>
        <v>0</v>
      </c>
      <c r="AY138">
        <f>Van!J51</f>
        <v>0</v>
      </c>
      <c r="AZ138">
        <f>Van!J52</f>
        <v>0</v>
      </c>
      <c r="BA138">
        <f>Van!J53</f>
        <v>0</v>
      </c>
      <c r="BB138">
        <f>Van!J54</f>
        <v>0</v>
      </c>
      <c r="BC138">
        <f>Van!J55</f>
        <v>90</v>
      </c>
      <c r="BD138">
        <f>Van!J56</f>
        <v>0</v>
      </c>
      <c r="BE138">
        <f>Van!J57</f>
        <v>1</v>
      </c>
      <c r="BF138" t="str">
        <f>Van!J58</f>
        <v>Ja</v>
      </c>
      <c r="BG138" t="str">
        <f>Van!J59</f>
        <v>Nej</v>
      </c>
      <c r="BH138" t="str">
        <f>Van!J60</f>
        <v>Nej</v>
      </c>
      <c r="BI138" t="str">
        <f>Van!J61</f>
        <v>Ja</v>
      </c>
      <c r="BJ138" t="str">
        <f>Van!J62</f>
        <v>Vil gerne lave mad selv, men vil dels gerne vide om det lille køkken kan godkendes - og om der følger budget med.</v>
      </c>
      <c r="BK138">
        <f>Van!J63</f>
        <v>0</v>
      </c>
      <c r="BL138" t="str">
        <f>Van!J64</f>
        <v>Blandet holding, afventende</v>
      </c>
      <c r="BM138" t="str">
        <f>Van!J65</f>
        <v>Ja</v>
      </c>
      <c r="BN138" t="str">
        <f>Van!J66</f>
        <v>Hvis der følger budget med</v>
      </c>
      <c r="BO138" t="str">
        <f>Van!J67</f>
        <v>Ja</v>
      </c>
      <c r="BP138" t="str">
        <f>Van!J68</f>
        <v>Vil muligvis gerne have hjælp</v>
      </c>
      <c r="BQ138">
        <f>Van!J69</f>
        <v>0</v>
      </c>
      <c r="BR138" t="str">
        <f>Van!J70</f>
        <v>produktionskøkken</v>
      </c>
      <c r="BS138" t="str">
        <f>Van!J71</f>
        <v>Ja</v>
      </c>
      <c r="BT138" t="str">
        <f>Van!J72</f>
        <v>Mindre</v>
      </c>
      <c r="BU138" t="str">
        <f>Van!J73</f>
        <v>Ingen</v>
      </c>
      <c r="BV138">
        <f>Van!J74</f>
        <v>0</v>
      </c>
      <c r="BW138" t="str">
        <f>Van!J75</f>
        <v>større køleskab i fuld højde</v>
      </c>
      <c r="BX138">
        <f>Van!J76</f>
        <v>0</v>
      </c>
      <c r="BY138">
        <f>Van!J77</f>
        <v>0</v>
      </c>
      <c r="BZ138">
        <f>Van!J78</f>
        <v>0</v>
      </c>
      <c r="CA138">
        <f>Van!J79</f>
        <v>0</v>
      </c>
      <c r="CB138">
        <f>Van!J80</f>
        <v>0</v>
      </c>
      <c r="CC138">
        <f>Van!J81</f>
        <v>0</v>
      </c>
      <c r="CD138">
        <f>Van!J82</f>
        <v>0</v>
      </c>
      <c r="CE138">
        <f>Van!J83</f>
        <v>0</v>
      </c>
      <c r="CF138" t="str">
        <f>Van!J84</f>
        <v>Køkkenet er ikke godkendt til produktion af fødevaremyndighederne</v>
      </c>
      <c r="CG138">
        <f>Van!J85</f>
        <v>0</v>
      </c>
      <c r="CH138" s="18">
        <f>Van!J86</f>
        <v>0</v>
      </c>
      <c r="CI138">
        <f>Van!J87</f>
        <v>0</v>
      </c>
      <c r="CJ138">
        <f>Van!J88</f>
        <v>1</v>
      </c>
      <c r="CK138">
        <f>Van!J89</f>
        <v>0</v>
      </c>
      <c r="CL138">
        <f>Van!J90</f>
        <v>0</v>
      </c>
      <c r="CM138">
        <f>Van!J91</f>
        <v>0</v>
      </c>
      <c r="CN138">
        <f>Van!J92</f>
        <v>1</v>
      </c>
      <c r="CO138">
        <f>Van!J93</f>
        <v>0</v>
      </c>
      <c r="CP138">
        <f>Van!J94</f>
        <v>0</v>
      </c>
      <c r="CQ138">
        <f>Van!J95</f>
        <v>0</v>
      </c>
      <c r="CR138">
        <f>Van!J96</f>
        <v>1</v>
      </c>
      <c r="CS138">
        <f>Van!J97</f>
        <v>0</v>
      </c>
      <c r="CT138">
        <f>Van!J98</f>
        <v>0</v>
      </c>
      <c r="CU138">
        <f>Van!J99</f>
        <v>0</v>
      </c>
      <c r="CV138">
        <f>Van!J100</f>
        <v>0</v>
      </c>
      <c r="CW138">
        <f>Van!J101</f>
        <v>0</v>
      </c>
      <c r="CX138">
        <f>Van!J102</f>
        <v>1</v>
      </c>
      <c r="CY138">
        <f>Van!J103</f>
        <v>0</v>
      </c>
      <c r="CZ138">
        <f>Van!J104</f>
        <v>0</v>
      </c>
      <c r="DA138">
        <f>Van!J105</f>
        <v>0</v>
      </c>
      <c r="DB138">
        <f>Van!J106</f>
        <v>1</v>
      </c>
      <c r="DC138">
        <f>Van!J107</f>
        <v>20</v>
      </c>
      <c r="DD138" t="str">
        <f>Van!J108</f>
        <v>Miele</v>
      </c>
      <c r="DE138">
        <f>Van!J109</f>
        <v>3</v>
      </c>
      <c r="DF138">
        <f>Van!J110</f>
        <v>0</v>
      </c>
      <c r="DG138">
        <f>Van!J111</f>
        <v>0</v>
      </c>
      <c r="DH138" t="str">
        <f>Van!J112</f>
        <v>Nej</v>
      </c>
      <c r="DI138" t="str">
        <f>Van!J113</f>
        <v>Ja</v>
      </c>
      <c r="DJ138" t="str">
        <f>Van!J114</f>
        <v>Nej</v>
      </c>
      <c r="DK138">
        <f>Van!J115</f>
        <v>1</v>
      </c>
      <c r="DL138" t="str">
        <f>Van!J116</f>
        <v>Ingen plads</v>
      </c>
      <c r="DM138" t="str">
        <f>Van!J117</f>
        <v>Det anbefales at udstyre køkkenet med et nyt køleskab i fuld højde. Det skal afklares om køkkenet kan smiley-godkendes, det har det ikke været tidligere.</v>
      </c>
      <c r="DN138">
        <f>Van!J118</f>
        <v>0</v>
      </c>
      <c r="DO138" s="14" t="str">
        <f>VLOOKUP(MID(B138,1,5)*1,InstTyp!A:B,2,FALSE)</f>
        <v>Børnehaver</v>
      </c>
      <c r="DP138" s="14" t="str">
        <f>VLOOKUP(MID(B138,1,5)*1,InstTyp!A:C,3,FALSE)</f>
        <v>Vanløse/Brønshøj-Husum</v>
      </c>
      <c r="DQ138">
        <f>VLOOKUP(MID(B138,1,5)*1,'InstTyp-2'!E:BQ,7,FALSE)</f>
        <v>0</v>
      </c>
      <c r="DR138">
        <f>VLOOKUP(MID(B138,1,5)*1,'InstTyp-2'!E:BQ,8,FALSE)</f>
        <v>0</v>
      </c>
      <c r="DS138">
        <f>VLOOKUP(MID(B138,1,5)*1,'InstTyp-2'!E:BQ,9,FALSE)</f>
        <v>22</v>
      </c>
      <c r="DT138">
        <f>VLOOKUP(MID(B138,1,5)*1,'InstTyp-2'!E:BQ,10,FALSE)</f>
        <v>0</v>
      </c>
      <c r="DU138">
        <f>VLOOKUP(MID(B138,1,5)*1,'InstTyp-2'!E:BQ,11,FALSE)</f>
        <v>0</v>
      </c>
      <c r="DV138">
        <f>VLOOKUP(MID(B138,1,5)*1,'InstTyp-2'!E:BQ,12,FALSE)</f>
        <v>0</v>
      </c>
      <c r="DW138">
        <f>VLOOKUP(MID(B138,1,5)*1,'InstTyp-2'!E:BQ,13,FALSE)</f>
        <v>0</v>
      </c>
      <c r="DX138">
        <f>VLOOKUP(MID(B138,1,5)*1,'InstTyp-2'!E:BQ,14,FALSE)</f>
        <v>0</v>
      </c>
      <c r="DY138">
        <f>VLOOKUP(MID(B138,1,5)*1,'InstTyp-2'!E:BQ,15,FALSE)</f>
        <v>0</v>
      </c>
      <c r="DZ138">
        <f>VLOOKUP(MID(B138,1,5)*1,'InstTyp-2'!E:BQ,16,FALSE)</f>
        <v>0</v>
      </c>
      <c r="EA138">
        <f>VLOOKUP(MID(B138,1,5)*1,'InstTyp-2'!E:BQ,17,FALSE)</f>
        <v>0</v>
      </c>
      <c r="EB138">
        <f>VLOOKUP(MID(B138,1,5)*1,'InstTyp-2'!E:BQ,18,FALSE)</f>
        <v>0</v>
      </c>
      <c r="EC138">
        <f>VLOOKUP(MID(B138,1,5)*1,'InstTyp-2'!E:BQ,19,FALSE)</f>
        <v>0</v>
      </c>
      <c r="ED138">
        <f>VLOOKUP(MID(B138,1,5)*1,'InstTyp-2'!E:BQ,20,FALSE)</f>
        <v>0</v>
      </c>
      <c r="EE138" s="195">
        <f>VLOOKUP(MID(B138,1,5)*1,'Forplejning 2008'!A:C,3,FALSE)</f>
        <v>16546.53</v>
      </c>
      <c r="EF138" t="str">
        <f t="shared" si="8"/>
        <v>35333</v>
      </c>
      <c r="EG138" t="str">
        <f t="shared" si="9"/>
        <v/>
      </c>
      <c r="EH138">
        <f t="shared" si="10"/>
        <v>0</v>
      </c>
      <c r="EI138">
        <f t="shared" si="11"/>
        <v>0</v>
      </c>
      <c r="EJ138" t="str">
        <f>VLOOKUP(B138,Rekruttering!A:F,2,FALSE)</f>
        <v>Ja</v>
      </c>
      <c r="EK138">
        <f>VLOOKUP(B138,Rekruttering!A:F,3,FALSE)</f>
        <v>15</v>
      </c>
      <c r="EL138">
        <f>VLOOKUP(B138,Rekruttering!A:F,4,FALSE)</f>
        <v>0</v>
      </c>
      <c r="EM138">
        <f>VLOOKUP(B138,Rekruttering!A:F,5,FALSE)</f>
        <v>0</v>
      </c>
      <c r="EN138" t="str">
        <f>VLOOKUP(B138,Rekruttering!A:F,6,FALSE)</f>
        <v>Nej</v>
      </c>
    </row>
    <row r="139" spans="1:144">
      <c r="A139" s="14" t="str">
        <f>Van!K1</f>
        <v>x</v>
      </c>
      <c r="B139" s="21">
        <f>Van!K2</f>
        <v>35341</v>
      </c>
      <c r="C139" t="str">
        <f>Van!K3</f>
        <v>Kollektivhuset Bella</v>
      </c>
      <c r="D139" t="str">
        <f>Van!K4</f>
        <v>Vanløse/Brønshøj-Husum</v>
      </c>
      <c r="E139" t="str">
        <f>Van!K5</f>
        <v>Frederikssundsvej 123E</v>
      </c>
      <c r="F139">
        <f>Van!K6</f>
        <v>2700</v>
      </c>
      <c r="G139" t="str">
        <f>Van!K7</f>
        <v>Brønshøj</v>
      </c>
      <c r="H139" t="str">
        <f>Van!K8</f>
        <v>38 28 69 16</v>
      </c>
      <c r="I139" t="str">
        <f>Van!K9</f>
        <v>35341@buf.kk.dk</v>
      </c>
      <c r="J139" t="str">
        <f>Van!K10</f>
        <v>Pia Nordstrøm</v>
      </c>
      <c r="K139">
        <f>Van!K11</f>
        <v>0</v>
      </c>
      <c r="L139">
        <f>Van!K12</f>
        <v>0</v>
      </c>
      <c r="M139" t="str">
        <f>Van!K13</f>
        <v>35341@buf.kk.dk</v>
      </c>
      <c r="N139" t="str">
        <f>Van!K14</f>
        <v>Børnehave</v>
      </c>
      <c r="O139">
        <f>Van!K15</f>
        <v>0</v>
      </c>
      <c r="P139">
        <f>Van!K16</f>
        <v>0</v>
      </c>
      <c r="Q139">
        <f>Van!K17</f>
        <v>64</v>
      </c>
      <c r="R139">
        <f>Van!K18</f>
        <v>0</v>
      </c>
      <c r="S139">
        <f>Van!K19</f>
        <v>0</v>
      </c>
      <c r="T139">
        <f>Van!K20</f>
        <v>0</v>
      </c>
      <c r="U139">
        <f>Van!K21</f>
        <v>0</v>
      </c>
      <c r="V139" t="str">
        <f>Van!K22</f>
        <v>Nej</v>
      </c>
      <c r="W139">
        <f>Van!K23</f>
        <v>0</v>
      </c>
      <c r="X139">
        <f>Van!K24</f>
        <v>0</v>
      </c>
      <c r="Y139">
        <f>Van!K25</f>
        <v>0</v>
      </c>
      <c r="Z139">
        <f>Van!K26</f>
        <v>0</v>
      </c>
      <c r="AA139">
        <f>Van!K27</f>
        <v>0</v>
      </c>
      <c r="AB139">
        <f>Van!K28</f>
        <v>0</v>
      </c>
      <c r="AC139">
        <f>Van!K29</f>
        <v>0</v>
      </c>
      <c r="AD139">
        <f>Van!K30</f>
        <v>5</v>
      </c>
      <c r="AE139">
        <f>Van!K31</f>
        <v>0</v>
      </c>
      <c r="AF139">
        <f>Van!K32</f>
        <v>0</v>
      </c>
      <c r="AG139">
        <f>Van!K33</f>
        <v>5</v>
      </c>
      <c r="AH139">
        <f>Van!K34</f>
        <v>0</v>
      </c>
      <c r="AI139">
        <f>Van!K35</f>
        <v>0</v>
      </c>
      <c r="AJ139">
        <f>Van!K36</f>
        <v>24000</v>
      </c>
      <c r="AK139">
        <f>Van!K37</f>
        <v>0</v>
      </c>
      <c r="AL139">
        <f>Van!K38</f>
        <v>0</v>
      </c>
      <c r="AM139">
        <f>Van!K39</f>
        <v>0</v>
      </c>
      <c r="AN139">
        <f>Van!K40</f>
        <v>0</v>
      </c>
      <c r="AO139">
        <f>Van!K41</f>
        <v>0</v>
      </c>
      <c r="AP139">
        <f>Van!K42</f>
        <v>0</v>
      </c>
      <c r="AQ139">
        <f>Van!K43</f>
        <v>0</v>
      </c>
      <c r="AR139">
        <f>Van!K44</f>
        <v>0</v>
      </c>
      <c r="AS139">
        <f>Van!K45</f>
        <v>0</v>
      </c>
      <c r="AT139">
        <f>Van!K46</f>
        <v>0</v>
      </c>
      <c r="AU139">
        <f>Van!K47</f>
        <v>0</v>
      </c>
      <c r="AV139">
        <f>Van!K48</f>
        <v>0</v>
      </c>
      <c r="AW139">
        <f>Van!K49</f>
        <v>0</v>
      </c>
      <c r="AX139">
        <f>Van!K50</f>
        <v>0</v>
      </c>
      <c r="AY139">
        <f>Van!K51</f>
        <v>0</v>
      </c>
      <c r="AZ139">
        <f>Van!K52</f>
        <v>0</v>
      </c>
      <c r="BA139">
        <f>Van!K53</f>
        <v>0</v>
      </c>
      <c r="BB139">
        <f>Van!K54</f>
        <v>0</v>
      </c>
      <c r="BC139">
        <f>Van!K55</f>
        <v>80</v>
      </c>
      <c r="BD139">
        <f>Van!K56</f>
        <v>0</v>
      </c>
      <c r="BE139">
        <f>Van!K57</f>
        <v>1</v>
      </c>
      <c r="BF139" t="str">
        <f>Van!K58</f>
        <v>Ja</v>
      </c>
      <c r="BG139" t="str">
        <f>Van!K59</f>
        <v>Nej</v>
      </c>
      <c r="BH139" t="str">
        <f>Van!K60</f>
        <v>Ja</v>
      </c>
      <c r="BI139" t="str">
        <f>Van!K61</f>
        <v>Ja</v>
      </c>
      <c r="BJ139">
        <f>Van!K62</f>
        <v>0</v>
      </c>
      <c r="BK139">
        <f>Van!K63</f>
        <v>0</v>
      </c>
      <c r="BL139" t="str">
        <f>Van!K64</f>
        <v>ved ikke</v>
      </c>
      <c r="BM139" t="str">
        <f>Van!K65</f>
        <v>Ja</v>
      </c>
      <c r="BN139">
        <f>Van!K66</f>
        <v>0</v>
      </c>
      <c r="BO139">
        <f>Van!K67</f>
        <v>0</v>
      </c>
      <c r="BP139" t="str">
        <f>Van!K68</f>
        <v>overvejer</v>
      </c>
      <c r="BQ139">
        <f>Van!K69</f>
        <v>0</v>
      </c>
      <c r="BR139" t="str">
        <f>Van!K70</f>
        <v>Køkken begrænset tilvirk</v>
      </c>
      <c r="BS139">
        <f>Van!K71</f>
        <v>0</v>
      </c>
      <c r="BT139">
        <f>Van!K72</f>
        <v>0</v>
      </c>
      <c r="BU139">
        <f>Van!K73</f>
        <v>0</v>
      </c>
      <c r="BV139">
        <f>Van!K74</f>
        <v>0</v>
      </c>
      <c r="BW139">
        <f>Van!K75</f>
        <v>0</v>
      </c>
      <c r="BX139">
        <f>Van!K76</f>
        <v>0</v>
      </c>
      <c r="BY139">
        <f>Van!K77</f>
        <v>0</v>
      </c>
      <c r="BZ139">
        <f>Van!K78</f>
        <v>0</v>
      </c>
      <c r="CA139">
        <f>Van!K79</f>
        <v>0</v>
      </c>
      <c r="CB139">
        <f>Van!K80</f>
        <v>0</v>
      </c>
      <c r="CC139">
        <f>Van!K81</f>
        <v>0</v>
      </c>
      <c r="CD139" t="str">
        <f>Van!K82</f>
        <v>Større</v>
      </c>
      <c r="CE139">
        <f>Van!K83</f>
        <v>0</v>
      </c>
      <c r="CF139" t="str">
        <f>Van!K84</f>
        <v>Pt. er de i gang med en sammenlægning. Der skal laves nyt køkken/alrum (evt. kontakt bygningsafdelingen)</v>
      </c>
      <c r="CG139" t="str">
        <f>Van!K85</f>
        <v>Lone Voss / Sine</v>
      </c>
      <c r="CH139" s="18">
        <f>Van!K86</f>
        <v>39877</v>
      </c>
      <c r="CI139">
        <f>Van!K87</f>
        <v>0</v>
      </c>
      <c r="CJ139">
        <f>Van!K88</f>
        <v>1</v>
      </c>
      <c r="CK139">
        <f>Van!K89</f>
        <v>0</v>
      </c>
      <c r="CL139">
        <f>Van!K90</f>
        <v>4</v>
      </c>
      <c r="CM139">
        <f>Van!K91</f>
        <v>0</v>
      </c>
      <c r="CN139">
        <f>Van!K92</f>
        <v>1</v>
      </c>
      <c r="CO139">
        <f>Van!K93</f>
        <v>0</v>
      </c>
      <c r="CP139">
        <f>Van!K94</f>
        <v>0</v>
      </c>
      <c r="CQ139">
        <f>Van!K95</f>
        <v>0</v>
      </c>
      <c r="CR139">
        <f>Van!K96</f>
        <v>0</v>
      </c>
      <c r="CS139">
        <f>Van!K97</f>
        <v>2</v>
      </c>
      <c r="CT139">
        <f>Van!K98</f>
        <v>0</v>
      </c>
      <c r="CU139">
        <f>Van!K99</f>
        <v>1</v>
      </c>
      <c r="CV139">
        <f>Van!K100</f>
        <v>0</v>
      </c>
      <c r="CW139">
        <f>Van!K101</f>
        <v>0</v>
      </c>
      <c r="CX139">
        <f>Van!K102</f>
        <v>0</v>
      </c>
      <c r="CY139">
        <f>Van!K103</f>
        <v>0</v>
      </c>
      <c r="CZ139">
        <f>Van!K104</f>
        <v>0</v>
      </c>
      <c r="DA139">
        <f>Van!K105</f>
        <v>0</v>
      </c>
      <c r="DB139">
        <f>Van!K106</f>
        <v>1</v>
      </c>
      <c r="DC139">
        <f>Van!K107</f>
        <v>20</v>
      </c>
      <c r="DD139" t="str">
        <f>Van!K108</f>
        <v>Miele</v>
      </c>
      <c r="DE139">
        <f>Van!K109</f>
        <v>2.5</v>
      </c>
      <c r="DF139" t="str">
        <f>Van!K110</f>
        <v>Nej</v>
      </c>
      <c r="DG139">
        <f>Van!K111</f>
        <v>0</v>
      </c>
      <c r="DH139" t="str">
        <f>Van!K112</f>
        <v>Nej</v>
      </c>
      <c r="DI139" t="str">
        <f>Van!K113</f>
        <v>Nej</v>
      </c>
      <c r="DJ139" t="str">
        <f>Van!K114</f>
        <v>Nej</v>
      </c>
      <c r="DK139">
        <f>Van!K115</f>
        <v>1</v>
      </c>
      <c r="DL139" t="str">
        <f>Van!K116</f>
        <v>Ingen plads</v>
      </c>
      <c r="DM139">
        <f>Van!K117</f>
        <v>0</v>
      </c>
      <c r="DN139">
        <f>Van!K118</f>
        <v>0</v>
      </c>
      <c r="DO139" s="14" t="str">
        <f>VLOOKUP(MID(B139,1,5)*1,InstTyp!A:B,2,FALSE)</f>
        <v>Børnehaver</v>
      </c>
      <c r="DP139" s="14" t="str">
        <f>VLOOKUP(MID(B139,1,5)*1,InstTyp!A:C,3,FALSE)</f>
        <v>Vanløse/Brønshøj-Husum</v>
      </c>
      <c r="DQ139">
        <f>VLOOKUP(MID(B139,1,5)*1,'InstTyp-2'!E:BQ,7,FALSE)</f>
        <v>0</v>
      </c>
      <c r="DR139">
        <f>VLOOKUP(MID(B139,1,5)*1,'InstTyp-2'!E:BQ,8,FALSE)</f>
        <v>0</v>
      </c>
      <c r="DS139">
        <f>VLOOKUP(MID(B139,1,5)*1,'InstTyp-2'!E:BQ,9,FALSE)</f>
        <v>62</v>
      </c>
      <c r="DT139">
        <f>VLOOKUP(MID(B139,1,5)*1,'InstTyp-2'!E:BQ,10,FALSE)</f>
        <v>0</v>
      </c>
      <c r="DU139">
        <f>VLOOKUP(MID(B139,1,5)*1,'InstTyp-2'!E:BQ,11,FALSE)</f>
        <v>0</v>
      </c>
      <c r="DV139">
        <f>VLOOKUP(MID(B139,1,5)*1,'InstTyp-2'!E:BQ,12,FALSE)</f>
        <v>0</v>
      </c>
      <c r="DW139">
        <f>VLOOKUP(MID(B139,1,5)*1,'InstTyp-2'!E:BQ,13,FALSE)</f>
        <v>0</v>
      </c>
      <c r="DX139">
        <f>VLOOKUP(MID(B139,1,5)*1,'InstTyp-2'!E:BQ,14,FALSE)</f>
        <v>0</v>
      </c>
      <c r="DY139">
        <f>VLOOKUP(MID(B139,1,5)*1,'InstTyp-2'!E:BQ,15,FALSE)</f>
        <v>0</v>
      </c>
      <c r="DZ139">
        <f>VLOOKUP(MID(B139,1,5)*1,'InstTyp-2'!E:BQ,16,FALSE)</f>
        <v>0</v>
      </c>
      <c r="EA139">
        <f>VLOOKUP(MID(B139,1,5)*1,'InstTyp-2'!E:BQ,17,FALSE)</f>
        <v>0</v>
      </c>
      <c r="EB139">
        <f>VLOOKUP(MID(B139,1,5)*1,'InstTyp-2'!E:BQ,18,FALSE)</f>
        <v>0</v>
      </c>
      <c r="EC139">
        <f>VLOOKUP(MID(B139,1,5)*1,'InstTyp-2'!E:BQ,19,FALSE)</f>
        <v>0</v>
      </c>
      <c r="ED139">
        <f>VLOOKUP(MID(B139,1,5)*1,'InstTyp-2'!E:BQ,20,FALSE)</f>
        <v>0</v>
      </c>
      <c r="EE139" s="195">
        <f>VLOOKUP(MID(B139,1,5)*1,'Forplejning 2008'!A:C,3,FALSE)</f>
        <v>63475.27</v>
      </c>
      <c r="EF139" t="str">
        <f t="shared" si="8"/>
        <v>35341</v>
      </c>
      <c r="EG139" t="str">
        <f t="shared" si="9"/>
        <v/>
      </c>
      <c r="EH139">
        <f t="shared" si="10"/>
        <v>0</v>
      </c>
      <c r="EI139">
        <f t="shared" si="11"/>
        <v>0</v>
      </c>
      <c r="EJ139" t="e">
        <f>VLOOKUP(B139,Rekruttering!A:F,2,FALSE)</f>
        <v>#N/A</v>
      </c>
      <c r="EK139" t="e">
        <f>VLOOKUP(B139,Rekruttering!A:F,3,FALSE)</f>
        <v>#N/A</v>
      </c>
      <c r="EL139" t="e">
        <f>VLOOKUP(B139,Rekruttering!A:F,4,FALSE)</f>
        <v>#N/A</v>
      </c>
      <c r="EM139" t="e">
        <f>VLOOKUP(B139,Rekruttering!A:F,5,FALSE)</f>
        <v>#N/A</v>
      </c>
      <c r="EN139" t="e">
        <f>VLOOKUP(B139,Rekruttering!A:F,6,FALSE)</f>
        <v>#N/A</v>
      </c>
    </row>
    <row r="140" spans="1:144">
      <c r="A140" s="14" t="str">
        <f>Van!L1</f>
        <v>x</v>
      </c>
      <c r="B140" s="21">
        <f>Van!L2</f>
        <v>35342</v>
      </c>
      <c r="C140" t="str">
        <f>Van!L3</f>
        <v>Husum Børnehave</v>
      </c>
      <c r="D140" t="str">
        <f>Van!L4</f>
        <v>Vanløse/Brønshøj-Husum</v>
      </c>
      <c r="E140" t="str">
        <f>Van!L5</f>
        <v>Frederikssundsvej 298</v>
      </c>
      <c r="F140">
        <f>Van!L6</f>
        <v>2700</v>
      </c>
      <c r="G140" t="str">
        <f>Van!L7</f>
        <v>Brønshøj</v>
      </c>
      <c r="H140" t="str">
        <f>Van!L8</f>
        <v>38 28 45 65</v>
      </c>
      <c r="I140" t="str">
        <f>Van!L9</f>
        <v>35342@buf.kk.dk</v>
      </c>
      <c r="J140" t="str">
        <f>Van!L10</f>
        <v>Susanne Christensen</v>
      </c>
      <c r="K140">
        <f>Van!L11</f>
        <v>0</v>
      </c>
      <c r="L140">
        <f>Van!L12</f>
        <v>0</v>
      </c>
      <c r="M140" t="str">
        <f>Van!L13</f>
        <v>35342@buf.kk.dk</v>
      </c>
      <c r="N140" t="str">
        <f>Van!L14</f>
        <v>Børnehave</v>
      </c>
      <c r="O140">
        <f>Van!L15</f>
        <v>0</v>
      </c>
      <c r="P140">
        <f>Van!L16</f>
        <v>13</v>
      </c>
      <c r="Q140">
        <f>Van!L17</f>
        <v>44</v>
      </c>
      <c r="R140">
        <f>Van!L18</f>
        <v>0</v>
      </c>
      <c r="S140">
        <f>Van!L19</f>
        <v>0</v>
      </c>
      <c r="T140">
        <f>Van!L20</f>
        <v>0</v>
      </c>
      <c r="U140">
        <f>Van!L21</f>
        <v>0</v>
      </c>
      <c r="V140" t="str">
        <f>Van!L22</f>
        <v>Nej</v>
      </c>
      <c r="W140">
        <f>Van!L23</f>
        <v>0</v>
      </c>
      <c r="X140">
        <f>Van!L24</f>
        <v>0</v>
      </c>
      <c r="Y140">
        <f>Van!L25</f>
        <v>0</v>
      </c>
      <c r="Z140">
        <f>Van!L26</f>
        <v>0</v>
      </c>
      <c r="AA140">
        <f>Van!L27</f>
        <v>0</v>
      </c>
      <c r="AB140">
        <f>Van!L28</f>
        <v>0</v>
      </c>
      <c r="AC140">
        <f>Van!L29</f>
        <v>0</v>
      </c>
      <c r="AD140">
        <f>Van!L30</f>
        <v>5</v>
      </c>
      <c r="AE140">
        <f>Van!L31</f>
        <v>0</v>
      </c>
      <c r="AF140">
        <f>Van!L32</f>
        <v>0</v>
      </c>
      <c r="AG140">
        <f>Van!L33</f>
        <v>5</v>
      </c>
      <c r="AH140">
        <f>Van!L34</f>
        <v>0</v>
      </c>
      <c r="AI140">
        <f>Van!L35</f>
        <v>0</v>
      </c>
      <c r="AJ140">
        <f>Van!L36</f>
        <v>50000</v>
      </c>
      <c r="AK140">
        <f>Van!L37</f>
        <v>0</v>
      </c>
      <c r="AL140">
        <f>Van!L38</f>
        <v>0</v>
      </c>
      <c r="AM140">
        <f>Van!L39</f>
        <v>0</v>
      </c>
      <c r="AN140">
        <f>Van!L40</f>
        <v>0</v>
      </c>
      <c r="AO140">
        <f>Van!L41</f>
        <v>0</v>
      </c>
      <c r="AP140">
        <f>Van!L42</f>
        <v>0</v>
      </c>
      <c r="AQ140">
        <f>Van!L43</f>
        <v>0</v>
      </c>
      <c r="AR140">
        <f>Van!L44</f>
        <v>0</v>
      </c>
      <c r="AS140">
        <f>Van!L45</f>
        <v>0</v>
      </c>
      <c r="AT140">
        <f>Van!L46</f>
        <v>0</v>
      </c>
      <c r="AU140">
        <f>Van!L47</f>
        <v>0</v>
      </c>
      <c r="AV140">
        <f>Van!L48</f>
        <v>0</v>
      </c>
      <c r="AW140">
        <f>Van!L49</f>
        <v>0</v>
      </c>
      <c r="AX140">
        <f>Van!L50</f>
        <v>0</v>
      </c>
      <c r="AY140">
        <f>Van!L51</f>
        <v>0</v>
      </c>
      <c r="AZ140">
        <f>Van!L52</f>
        <v>0</v>
      </c>
      <c r="BA140">
        <f>Van!L53</f>
        <v>0</v>
      </c>
      <c r="BB140">
        <f>Van!L54</f>
        <v>0</v>
      </c>
      <c r="BC140">
        <f>Van!L55</f>
        <v>85</v>
      </c>
      <c r="BD140">
        <f>Van!L56</f>
        <v>0</v>
      </c>
      <c r="BE140">
        <f>Van!L57</f>
        <v>1</v>
      </c>
      <c r="BF140" t="str">
        <f>Van!L58</f>
        <v>Ja</v>
      </c>
      <c r="BG140" t="str">
        <f>Van!L59</f>
        <v>Nej</v>
      </c>
      <c r="BH140" t="str">
        <f>Van!L60</f>
        <v>Ja</v>
      </c>
      <c r="BI140">
        <f>Van!L61</f>
        <v>0</v>
      </c>
      <c r="BJ140" t="str">
        <f>Van!L62</f>
        <v>Afventer hvad der bliver bestemt  i kommunen</v>
      </c>
      <c r="BK140">
        <f>Van!L63</f>
        <v>0</v>
      </c>
      <c r="BL140" t="str">
        <f>Van!L64</f>
        <v>Har endnu ikke taget stilling, men flertallet vil nok sige ja</v>
      </c>
      <c r="BM140" t="str">
        <f>Van!L65</f>
        <v>Ja</v>
      </c>
      <c r="BN140" t="str">
        <f>Van!L66</f>
        <v>Meget gerne, men kun hvis det kan blive uden for mange problemer</v>
      </c>
      <c r="BO140" t="str">
        <f>Van!L67</f>
        <v>Ja</v>
      </c>
      <c r="BP140" t="str">
        <f>Van!L68</f>
        <v>Har allerede en aktuel person</v>
      </c>
      <c r="BQ140">
        <f>Van!L69</f>
        <v>0</v>
      </c>
      <c r="BR140" t="str">
        <f>Van!L70</f>
        <v>produktionskøkken</v>
      </c>
      <c r="BS140" t="str">
        <f>Van!L71</f>
        <v>Nej</v>
      </c>
      <c r="BT140" t="str">
        <f>Van!L72</f>
        <v>Mindre</v>
      </c>
      <c r="BU140" t="str">
        <f>Van!L73</f>
        <v>Mindre</v>
      </c>
      <c r="BV140" t="str">
        <f>Van!L74</f>
        <v>Ja</v>
      </c>
      <c r="BW140" t="str">
        <f>Van!L75</f>
        <v>Der skal males og et loft skal repareres. Evt. et nyt komfur eller 1 ovn mere + køleskab</v>
      </c>
      <c r="BX140">
        <f>Van!L76</f>
        <v>0</v>
      </c>
      <c r="BY140">
        <f>Van!L77</f>
        <v>0</v>
      </c>
      <c r="BZ140">
        <f>Van!L78</f>
        <v>0</v>
      </c>
      <c r="CA140">
        <f>Van!L79</f>
        <v>0</v>
      </c>
      <c r="CB140">
        <f>Van!L80</f>
        <v>0</v>
      </c>
      <c r="CC140">
        <f>Van!L81</f>
        <v>0</v>
      </c>
      <c r="CD140">
        <f>Van!L82</f>
        <v>0</v>
      </c>
      <c r="CE140">
        <f>Van!L83</f>
        <v>0</v>
      </c>
      <c r="CF140">
        <f>Van!L84</f>
        <v>0</v>
      </c>
      <c r="CG140" t="str">
        <f>Van!L85</f>
        <v>Cathrine Jerrik/Sine</v>
      </c>
      <c r="CH140" s="18">
        <f>Van!L86</f>
        <v>39874</v>
      </c>
      <c r="CI140">
        <f>Van!L87</f>
        <v>0</v>
      </c>
      <c r="CJ140">
        <f>Van!L88</f>
        <v>1</v>
      </c>
      <c r="CK140">
        <f>Van!L89</f>
        <v>0</v>
      </c>
      <c r="CL140">
        <f>Van!L90</f>
        <v>0</v>
      </c>
      <c r="CM140">
        <f>Van!L91</f>
        <v>0</v>
      </c>
      <c r="CN140">
        <f>Van!L92</f>
        <v>0</v>
      </c>
      <c r="CO140">
        <f>Van!L93</f>
        <v>0</v>
      </c>
      <c r="CP140">
        <f>Van!L94</f>
        <v>0</v>
      </c>
      <c r="CQ140">
        <f>Van!L95</f>
        <v>0</v>
      </c>
      <c r="CR140">
        <f>Van!L96</f>
        <v>3</v>
      </c>
      <c r="CS140">
        <f>Van!L97</f>
        <v>1</v>
      </c>
      <c r="CT140">
        <f>Van!L98</f>
        <v>0</v>
      </c>
      <c r="CU140">
        <f>Van!L99</f>
        <v>0</v>
      </c>
      <c r="CV140">
        <f>Van!L100</f>
        <v>0</v>
      </c>
      <c r="CW140">
        <f>Van!L101</f>
        <v>0</v>
      </c>
      <c r="CX140">
        <f>Van!L102</f>
        <v>1</v>
      </c>
      <c r="CY140">
        <f>Van!L103</f>
        <v>0</v>
      </c>
      <c r="CZ140">
        <f>Van!L104</f>
        <v>0</v>
      </c>
      <c r="DA140">
        <f>Van!L105</f>
        <v>1</v>
      </c>
      <c r="DB140">
        <f>Van!L106</f>
        <v>1</v>
      </c>
      <c r="DC140">
        <f>Van!L107</f>
        <v>25</v>
      </c>
      <c r="DD140" t="str">
        <f>Van!L108</f>
        <v>Miele</v>
      </c>
      <c r="DE140">
        <f>Van!L109</f>
        <v>3</v>
      </c>
      <c r="DF140">
        <f>Van!L110</f>
        <v>0</v>
      </c>
      <c r="DG140">
        <f>Van!L111</f>
        <v>0</v>
      </c>
      <c r="DH140" t="str">
        <f>Van!L112</f>
        <v>Ja</v>
      </c>
      <c r="DI140" t="str">
        <f>Van!L113</f>
        <v>Ja</v>
      </c>
      <c r="DJ140" t="str">
        <f>Van!L114</f>
        <v>Nej</v>
      </c>
      <c r="DK140">
        <f>Van!L115</f>
        <v>2</v>
      </c>
      <c r="DL140" t="str">
        <f>Van!L116</f>
        <v>Begrænset</v>
      </c>
      <c r="DM140">
        <f>Van!L117</f>
        <v>0</v>
      </c>
      <c r="DN140">
        <f>Van!L118</f>
        <v>0</v>
      </c>
      <c r="DO140" s="14" t="str">
        <f>VLOOKUP(MID(B140,1,5)*1,InstTyp!A:B,2,FALSE)</f>
        <v>Børnehaver</v>
      </c>
      <c r="DP140" s="14" t="str">
        <f>VLOOKUP(MID(B140,1,5)*1,InstTyp!A:C,3,FALSE)</f>
        <v>Vanløse/Brønshøj-Husum</v>
      </c>
      <c r="DQ140">
        <f>VLOOKUP(MID(B140,1,5)*1,'InstTyp-2'!E:BQ,7,FALSE)</f>
        <v>0</v>
      </c>
      <c r="DR140">
        <f>VLOOKUP(MID(B140,1,5)*1,'InstTyp-2'!E:BQ,8,FALSE)</f>
        <v>13</v>
      </c>
      <c r="DS140">
        <f>VLOOKUP(MID(B140,1,5)*1,'InstTyp-2'!E:BQ,9,FALSE)</f>
        <v>44</v>
      </c>
      <c r="DT140">
        <f>VLOOKUP(MID(B140,1,5)*1,'InstTyp-2'!E:BQ,10,FALSE)</f>
        <v>0</v>
      </c>
      <c r="DU140">
        <f>VLOOKUP(MID(B140,1,5)*1,'InstTyp-2'!E:BQ,11,FALSE)</f>
        <v>0</v>
      </c>
      <c r="DV140">
        <f>VLOOKUP(MID(B140,1,5)*1,'InstTyp-2'!E:BQ,12,FALSE)</f>
        <v>0</v>
      </c>
      <c r="DW140">
        <f>VLOOKUP(MID(B140,1,5)*1,'InstTyp-2'!E:BQ,13,FALSE)</f>
        <v>0</v>
      </c>
      <c r="DX140">
        <f>VLOOKUP(MID(B140,1,5)*1,'InstTyp-2'!E:BQ,14,FALSE)</f>
        <v>0</v>
      </c>
      <c r="DY140">
        <f>VLOOKUP(MID(B140,1,5)*1,'InstTyp-2'!E:BQ,15,FALSE)</f>
        <v>0</v>
      </c>
      <c r="DZ140">
        <f>VLOOKUP(MID(B140,1,5)*1,'InstTyp-2'!E:BQ,16,FALSE)</f>
        <v>0</v>
      </c>
      <c r="EA140">
        <f>VLOOKUP(MID(B140,1,5)*1,'InstTyp-2'!E:BQ,17,FALSE)</f>
        <v>0</v>
      </c>
      <c r="EB140">
        <f>VLOOKUP(MID(B140,1,5)*1,'InstTyp-2'!E:BQ,18,FALSE)</f>
        <v>0</v>
      </c>
      <c r="EC140">
        <f>VLOOKUP(MID(B140,1,5)*1,'InstTyp-2'!E:BQ,19,FALSE)</f>
        <v>0</v>
      </c>
      <c r="ED140">
        <f>VLOOKUP(MID(B140,1,5)*1,'InstTyp-2'!E:BQ,20,FALSE)</f>
        <v>0</v>
      </c>
      <c r="EE140" s="195">
        <f>VLOOKUP(MID(B140,1,5)*1,'Forplejning 2008'!A:C,3,FALSE)</f>
        <v>63934.68</v>
      </c>
      <c r="EF140" t="str">
        <f t="shared" si="8"/>
        <v>35342</v>
      </c>
      <c r="EG140" t="str">
        <f t="shared" si="9"/>
        <v/>
      </c>
      <c r="EH140">
        <f t="shared" si="10"/>
        <v>0</v>
      </c>
      <c r="EI140">
        <f t="shared" si="11"/>
        <v>0</v>
      </c>
      <c r="EJ140" t="e">
        <f>VLOOKUP(B140,Rekruttering!A:F,2,FALSE)</f>
        <v>#N/A</v>
      </c>
      <c r="EK140" t="e">
        <f>VLOOKUP(B140,Rekruttering!A:F,3,FALSE)</f>
        <v>#N/A</v>
      </c>
      <c r="EL140" t="e">
        <f>VLOOKUP(B140,Rekruttering!A:F,4,FALSE)</f>
        <v>#N/A</v>
      </c>
      <c r="EM140" t="e">
        <f>VLOOKUP(B140,Rekruttering!A:F,5,FALSE)</f>
        <v>#N/A</v>
      </c>
      <c r="EN140" t="e">
        <f>VLOOKUP(B140,Rekruttering!A:F,6,FALSE)</f>
        <v>#N/A</v>
      </c>
    </row>
    <row r="141" spans="1:144">
      <c r="A141" s="14" t="str">
        <f>Van!M1</f>
        <v>x</v>
      </c>
      <c r="B141" s="21">
        <f>Van!M2</f>
        <v>35345</v>
      </c>
      <c r="C141" t="str">
        <f>Van!M3</f>
        <v>Børnehaven Lillefod</v>
      </c>
      <c r="D141" t="str">
        <f>Van!M4</f>
        <v>Vanløse/Brønshøj-Husum</v>
      </c>
      <c r="E141" t="str">
        <f>Van!M5</f>
        <v>Præstegårds Allé 13</v>
      </c>
      <c r="F141">
        <f>Van!M6</f>
        <v>2700</v>
      </c>
      <c r="G141" t="str">
        <f>Van!M7</f>
        <v>Brønshøj</v>
      </c>
      <c r="H141" t="str">
        <f>Van!M8</f>
        <v>38 28 12 18</v>
      </c>
      <c r="I141" t="str">
        <f>Van!M9</f>
        <v>35345@buf.kk.dk</v>
      </c>
      <c r="J141" t="str">
        <f>Van!M10</f>
        <v>Betina Sahl Poulsen</v>
      </c>
      <c r="K141">
        <f>Van!M11</f>
        <v>38867077</v>
      </c>
      <c r="L141">
        <f>Van!M12</f>
        <v>0</v>
      </c>
      <c r="M141" t="str">
        <f>Van!M13</f>
        <v>lillefod@adslhome.dk</v>
      </c>
      <c r="N141" t="str">
        <f>Van!M14</f>
        <v>Børnehave</v>
      </c>
      <c r="O141">
        <f>Van!M15</f>
        <v>0</v>
      </c>
      <c r="P141">
        <f>Van!M16</f>
        <v>0</v>
      </c>
      <c r="Q141">
        <f>Van!M17</f>
        <v>30</v>
      </c>
      <c r="R141">
        <f>Van!M18</f>
        <v>0</v>
      </c>
      <c r="S141">
        <f>Van!M19</f>
        <v>0</v>
      </c>
      <c r="T141">
        <f>Van!M20</f>
        <v>0</v>
      </c>
      <c r="U141">
        <f>Van!M21</f>
        <v>0</v>
      </c>
      <c r="V141" t="str">
        <f>Van!M22</f>
        <v>Nej</v>
      </c>
      <c r="W141">
        <f>Van!M23</f>
        <v>0</v>
      </c>
      <c r="X141">
        <f>Van!M24</f>
        <v>0</v>
      </c>
      <c r="Y141">
        <f>Van!M25</f>
        <v>0</v>
      </c>
      <c r="Z141">
        <f>Van!M26</f>
        <v>0</v>
      </c>
      <c r="AA141">
        <f>Van!M27</f>
        <v>0</v>
      </c>
      <c r="AB141">
        <f>Van!M28</f>
        <v>0</v>
      </c>
      <c r="AC141">
        <f>Van!M29</f>
        <v>0</v>
      </c>
      <c r="AD141">
        <f>Van!M30</f>
        <v>0</v>
      </c>
      <c r="AE141">
        <f>Van!M31</f>
        <v>5</v>
      </c>
      <c r="AF141">
        <f>Van!M32</f>
        <v>0</v>
      </c>
      <c r="AG141">
        <f>Van!M33</f>
        <v>5</v>
      </c>
      <c r="AH141">
        <f>Van!M34</f>
        <v>0</v>
      </c>
      <c r="AI141">
        <f>Van!M35</f>
        <v>0</v>
      </c>
      <c r="AJ141">
        <f>Van!M36</f>
        <v>45000</v>
      </c>
      <c r="AK141">
        <f>Van!M37</f>
        <v>0</v>
      </c>
      <c r="AL141">
        <f>Van!M38</f>
        <v>0</v>
      </c>
      <c r="AM141">
        <f>Van!M39</f>
        <v>0</v>
      </c>
      <c r="AN141">
        <f>Van!M40</f>
        <v>0</v>
      </c>
      <c r="AO141">
        <f>Van!M41</f>
        <v>0</v>
      </c>
      <c r="AP141">
        <f>Van!M42</f>
        <v>0</v>
      </c>
      <c r="AQ141">
        <f>Van!M43</f>
        <v>0</v>
      </c>
      <c r="AR141">
        <f>Van!M44</f>
        <v>0</v>
      </c>
      <c r="AS141">
        <f>Van!M45</f>
        <v>0</v>
      </c>
      <c r="AT141">
        <f>Van!M46</f>
        <v>0</v>
      </c>
      <c r="AU141">
        <f>Van!M47</f>
        <v>0</v>
      </c>
      <c r="AV141">
        <f>Van!M48</f>
        <v>0</v>
      </c>
      <c r="AW141">
        <f>Van!M49</f>
        <v>0</v>
      </c>
      <c r="AX141">
        <f>Van!M50</f>
        <v>0</v>
      </c>
      <c r="AY141">
        <f>Van!M51</f>
        <v>0</v>
      </c>
      <c r="AZ141">
        <f>Van!M52</f>
        <v>0</v>
      </c>
      <c r="BA141">
        <f>Van!M53</f>
        <v>0</v>
      </c>
      <c r="BB141">
        <f>Van!M54</f>
        <v>0</v>
      </c>
      <c r="BC141">
        <f>Van!M55</f>
        <v>95</v>
      </c>
      <c r="BD141">
        <f>Van!M56</f>
        <v>0</v>
      </c>
      <c r="BE141">
        <f>Van!M57</f>
        <v>0</v>
      </c>
      <c r="BF141" t="str">
        <f>Van!M58</f>
        <v>Ja</v>
      </c>
      <c r="BG141" t="str">
        <f>Van!M59</f>
        <v>Nej</v>
      </c>
      <c r="BH141" t="str">
        <f>Van!M60</f>
        <v>Nej</v>
      </c>
      <c r="BI141" t="str">
        <f>Van!M61</f>
        <v>Ja</v>
      </c>
      <c r="BJ141" t="str">
        <f>Van!M62</f>
        <v>Vil under ingen omstændigheder have det udefra.</v>
      </c>
      <c r="BK141" t="str">
        <f>Van!M63</f>
        <v>Ja</v>
      </c>
      <c r="BL141" t="str">
        <f>Van!M64</f>
        <v>se ovenfor</v>
      </c>
      <c r="BM141" t="str">
        <f>Van!M65</f>
        <v>Ja</v>
      </c>
      <c r="BN141">
        <f>Van!M66</f>
        <v>0</v>
      </c>
      <c r="BO141" t="str">
        <f>Van!M67</f>
        <v>Nej</v>
      </c>
      <c r="BP141" t="str">
        <f>Van!M68</f>
        <v>Vil gerne have hjælp til rekruttering. Evt. før (gerne mandlig medarbejder)</v>
      </c>
      <c r="BQ141">
        <f>Van!M69</f>
        <v>0</v>
      </c>
      <c r="BR141" t="str">
        <f>Van!M70</f>
        <v>Køkken begrænset tilvirk</v>
      </c>
      <c r="BS141">
        <f>Van!M71</f>
        <v>0</v>
      </c>
      <c r="BT141">
        <f>Van!M72</f>
        <v>0</v>
      </c>
      <c r="BU141">
        <f>Van!M73</f>
        <v>0</v>
      </c>
      <c r="BV141">
        <f>Van!M74</f>
        <v>0</v>
      </c>
      <c r="BW141">
        <f>Van!M75</f>
        <v>0</v>
      </c>
      <c r="BX141" t="str">
        <f>Van!M76</f>
        <v>Mindre</v>
      </c>
      <c r="BY141" t="str">
        <f>Van!M77</f>
        <v>Mindre</v>
      </c>
      <c r="BZ141" t="str">
        <f>Van!M78</f>
        <v>Nej</v>
      </c>
      <c r="CA141" t="str">
        <f>Van!M79</f>
        <v xml:space="preserve">Kogebord + hæve/sænkebord, evt. ekstra ovn. Tage nogle af de gamle elementer ned. Hæve opvaskemaskine. Nyt køleskab i fuld højde. Ekstra vask. </v>
      </c>
      <c r="CB141">
        <f>Van!M80</f>
        <v>0</v>
      </c>
      <c r="CC141">
        <f>Van!M81</f>
        <v>0</v>
      </c>
      <c r="CD141">
        <f>Van!M82</f>
        <v>0</v>
      </c>
      <c r="CE141">
        <f>Van!M83</f>
        <v>0</v>
      </c>
      <c r="CF141">
        <f>Van!M84</f>
        <v>0</v>
      </c>
      <c r="CG141" t="str">
        <f>Van!M85</f>
        <v>Birgitte Glerup /Sine</v>
      </c>
      <c r="CH141" s="18">
        <f>Van!M86</f>
        <v>39884</v>
      </c>
      <c r="CI141">
        <f>Van!M87</f>
        <v>0</v>
      </c>
      <c r="CJ141">
        <f>Van!M88</f>
        <v>0</v>
      </c>
      <c r="CK141">
        <f>Van!M89</f>
        <v>1</v>
      </c>
      <c r="CL141">
        <f>Van!M90</f>
        <v>4</v>
      </c>
      <c r="CM141">
        <f>Van!M91</f>
        <v>0</v>
      </c>
      <c r="CN141">
        <f>Van!M92</f>
        <v>1</v>
      </c>
      <c r="CO141">
        <f>Van!M93</f>
        <v>0</v>
      </c>
      <c r="CP141">
        <f>Van!M94</f>
        <v>0</v>
      </c>
      <c r="CQ141">
        <f>Van!M95</f>
        <v>0</v>
      </c>
      <c r="CR141">
        <f>Van!M96</f>
        <v>1</v>
      </c>
      <c r="CS141">
        <f>Van!M97</f>
        <v>0</v>
      </c>
      <c r="CT141">
        <f>Van!M98</f>
        <v>0</v>
      </c>
      <c r="CU141">
        <f>Van!M99</f>
        <v>1</v>
      </c>
      <c r="CV141">
        <f>Van!M100</f>
        <v>0</v>
      </c>
      <c r="CW141">
        <f>Van!M101</f>
        <v>0</v>
      </c>
      <c r="CX141">
        <f>Van!M102</f>
        <v>0</v>
      </c>
      <c r="CY141">
        <f>Van!M103</f>
        <v>0</v>
      </c>
      <c r="CZ141">
        <f>Van!M104</f>
        <v>0</v>
      </c>
      <c r="DA141">
        <f>Van!M105</f>
        <v>1</v>
      </c>
      <c r="DB141">
        <f>Van!M106</f>
        <v>1</v>
      </c>
      <c r="DC141">
        <f>Van!M107</f>
        <v>20</v>
      </c>
      <c r="DD141" t="str">
        <f>Van!M108</f>
        <v>Miele</v>
      </c>
      <c r="DE141">
        <f>Van!M109</f>
        <v>8</v>
      </c>
      <c r="DF141" t="str">
        <f>Van!M110</f>
        <v>Nej</v>
      </c>
      <c r="DG141">
        <f>Van!M111</f>
        <v>0</v>
      </c>
      <c r="DH141" t="str">
        <f>Van!M112</f>
        <v>Ja</v>
      </c>
      <c r="DI141" t="str">
        <f>Van!M113</f>
        <v>Nej</v>
      </c>
      <c r="DJ141" t="str">
        <f>Van!M114</f>
        <v>Nej</v>
      </c>
      <c r="DK141">
        <f>Van!M115</f>
        <v>1</v>
      </c>
      <c r="DL141" t="str">
        <f>Van!M116</f>
        <v>Begrænset</v>
      </c>
      <c r="DM141" t="str">
        <f>Van!M117</f>
        <v>Lederen gjorde opmærksom på: der er mulighed for storkøkken i kælderen, der leverer til andre inst. Dette køkken skal bygges op fra grunden.</v>
      </c>
      <c r="DN141">
        <f>Van!M118</f>
        <v>0</v>
      </c>
      <c r="DO141" s="14" t="str">
        <f>VLOOKUP(MID(B141,1,5)*1,InstTyp!A:B,2,FALSE)</f>
        <v>Børnehaver</v>
      </c>
      <c r="DP141" s="14" t="str">
        <f>VLOOKUP(MID(B141,1,5)*1,InstTyp!A:C,3,FALSE)</f>
        <v>Vanløse/Brønshøj-Husum</v>
      </c>
      <c r="DQ141">
        <f>VLOOKUP(MID(B141,1,5)*1,'InstTyp-2'!E:BQ,7,FALSE)</f>
        <v>0</v>
      </c>
      <c r="DR141">
        <f>VLOOKUP(MID(B141,1,5)*1,'InstTyp-2'!E:BQ,8,FALSE)</f>
        <v>0</v>
      </c>
      <c r="DS141">
        <f>VLOOKUP(MID(B141,1,5)*1,'InstTyp-2'!E:BQ,9,FALSE)</f>
        <v>30</v>
      </c>
      <c r="DT141">
        <f>VLOOKUP(MID(B141,1,5)*1,'InstTyp-2'!E:BQ,10,FALSE)</f>
        <v>0</v>
      </c>
      <c r="DU141">
        <f>VLOOKUP(MID(B141,1,5)*1,'InstTyp-2'!E:BQ,11,FALSE)</f>
        <v>0</v>
      </c>
      <c r="DV141">
        <f>VLOOKUP(MID(B141,1,5)*1,'InstTyp-2'!E:BQ,12,FALSE)</f>
        <v>0</v>
      </c>
      <c r="DW141">
        <f>VLOOKUP(MID(B141,1,5)*1,'InstTyp-2'!E:BQ,13,FALSE)</f>
        <v>0</v>
      </c>
      <c r="DX141">
        <f>VLOOKUP(MID(B141,1,5)*1,'InstTyp-2'!E:BQ,14,FALSE)</f>
        <v>0</v>
      </c>
      <c r="DY141">
        <f>VLOOKUP(MID(B141,1,5)*1,'InstTyp-2'!E:BQ,15,FALSE)</f>
        <v>0</v>
      </c>
      <c r="DZ141">
        <f>VLOOKUP(MID(B141,1,5)*1,'InstTyp-2'!E:BQ,16,FALSE)</f>
        <v>0</v>
      </c>
      <c r="EA141">
        <f>VLOOKUP(MID(B141,1,5)*1,'InstTyp-2'!E:BQ,17,FALSE)</f>
        <v>0</v>
      </c>
      <c r="EB141">
        <f>VLOOKUP(MID(B141,1,5)*1,'InstTyp-2'!E:BQ,18,FALSE)</f>
        <v>0</v>
      </c>
      <c r="EC141">
        <f>VLOOKUP(MID(B141,1,5)*1,'InstTyp-2'!E:BQ,19,FALSE)</f>
        <v>0</v>
      </c>
      <c r="ED141">
        <f>VLOOKUP(MID(B141,1,5)*1,'InstTyp-2'!E:BQ,20,FALSE)</f>
        <v>0</v>
      </c>
      <c r="EE141" s="195">
        <f>VLOOKUP(MID(B141,1,5)*1,'Forplejning 2008'!A:C,3,FALSE)</f>
        <v>50019.42</v>
      </c>
      <c r="EF141" t="str">
        <f t="shared" si="8"/>
        <v>35345</v>
      </c>
      <c r="EG141" t="str">
        <f t="shared" si="9"/>
        <v/>
      </c>
      <c r="EH141">
        <f t="shared" si="10"/>
        <v>0</v>
      </c>
      <c r="EI141">
        <f t="shared" si="11"/>
        <v>0</v>
      </c>
      <c r="EJ141" t="e">
        <f>VLOOKUP(B141,Rekruttering!A:F,2,FALSE)</f>
        <v>#N/A</v>
      </c>
      <c r="EK141" t="e">
        <f>VLOOKUP(B141,Rekruttering!A:F,3,FALSE)</f>
        <v>#N/A</v>
      </c>
      <c r="EL141" t="e">
        <f>VLOOKUP(B141,Rekruttering!A:F,4,FALSE)</f>
        <v>#N/A</v>
      </c>
      <c r="EM141" t="e">
        <f>VLOOKUP(B141,Rekruttering!A:F,5,FALSE)</f>
        <v>#N/A</v>
      </c>
      <c r="EN141" t="e">
        <f>VLOOKUP(B141,Rekruttering!A:F,6,FALSE)</f>
        <v>#N/A</v>
      </c>
    </row>
    <row r="142" spans="1:144">
      <c r="A142" s="14" t="str">
        <f>Van!N1</f>
        <v>x</v>
      </c>
      <c r="B142" s="21" t="str">
        <f>Van!N2</f>
        <v>35365_u</v>
      </c>
      <c r="C142" t="str">
        <f>Van!N3</f>
        <v>Nordtoftegård</v>
      </c>
      <c r="D142" t="str">
        <f>Van!N4</f>
        <v>Vanløse/Brønshøj-Husum</v>
      </c>
      <c r="E142" t="str">
        <f>Van!N5</f>
        <v>Yderholmvej 25B</v>
      </c>
      <c r="F142">
        <f>Van!N6</f>
        <v>2680</v>
      </c>
      <c r="G142" t="str">
        <f>Van!N7</f>
        <v>Solrød Strand</v>
      </c>
      <c r="H142" t="str">
        <f>Van!N8</f>
        <v>51 55 96 16</v>
      </c>
      <c r="I142" t="str">
        <f>Van!N9</f>
        <v>35365@buf.kk.dk</v>
      </c>
      <c r="J142" t="str">
        <f>Van!N10</f>
        <v>Pernille Fich</v>
      </c>
      <c r="K142">
        <f>Van!N11</f>
        <v>35431072</v>
      </c>
      <c r="L142">
        <f>Van!N12</f>
        <v>0</v>
      </c>
      <c r="M142" t="str">
        <f>Van!N13</f>
        <v>35365@buf.kk.dk</v>
      </c>
      <c r="N142" t="str">
        <f>Van!N14</f>
        <v>Børnehave</v>
      </c>
      <c r="O142">
        <f>Van!N15</f>
        <v>0</v>
      </c>
      <c r="P142">
        <f>Van!N16</f>
        <v>0</v>
      </c>
      <c r="Q142">
        <f>Van!N17</f>
        <v>50</v>
      </c>
      <c r="R142">
        <f>Van!N18</f>
        <v>0</v>
      </c>
      <c r="S142">
        <f>Van!N19</f>
        <v>0</v>
      </c>
      <c r="T142">
        <f>Van!N20</f>
        <v>0</v>
      </c>
      <c r="U142">
        <f>Van!N21</f>
        <v>0</v>
      </c>
      <c r="V142" t="str">
        <f>Van!N22</f>
        <v>Nej</v>
      </c>
      <c r="W142">
        <f>Van!N23</f>
        <v>0</v>
      </c>
      <c r="X142">
        <f>Van!N24</f>
        <v>0</v>
      </c>
      <c r="Y142">
        <f>Van!N25</f>
        <v>0</v>
      </c>
      <c r="Z142">
        <f>Van!N26</f>
        <v>0</v>
      </c>
      <c r="AA142">
        <f>Van!N27</f>
        <v>0</v>
      </c>
      <c r="AB142">
        <f>Van!N28</f>
        <v>0</v>
      </c>
      <c r="AC142">
        <f>Van!N29</f>
        <v>0</v>
      </c>
      <c r="AD142">
        <f>Van!N30</f>
        <v>5</v>
      </c>
      <c r="AE142">
        <f>Van!N31</f>
        <v>5</v>
      </c>
      <c r="AF142">
        <f>Van!N32</f>
        <v>0</v>
      </c>
      <c r="AG142">
        <f>Van!N33</f>
        <v>5</v>
      </c>
      <c r="AH142">
        <f>Van!N34</f>
        <v>0</v>
      </c>
      <c r="AI142">
        <f>Van!N35</f>
        <v>0</v>
      </c>
      <c r="AJ142">
        <f>Van!N36</f>
        <v>56000</v>
      </c>
      <c r="AK142">
        <f>Van!N37</f>
        <v>0</v>
      </c>
      <c r="AL142" t="str">
        <f>Van!N38</f>
        <v>Nej</v>
      </c>
      <c r="AM142" t="str">
        <f>Van!N39</f>
        <v>Ja</v>
      </c>
      <c r="AN142">
        <f>Van!N40</f>
        <v>0</v>
      </c>
      <c r="AO142">
        <f>Van!N41</f>
        <v>0</v>
      </c>
      <c r="AP142">
        <f>Van!N42</f>
        <v>15</v>
      </c>
      <c r="AQ142">
        <f>Van!N43</f>
        <v>0</v>
      </c>
      <c r="AR142" t="str">
        <f>Van!N44</f>
        <v>Bager med børn</v>
      </c>
      <c r="AS142">
        <f>Van!N45</f>
        <v>0</v>
      </c>
      <c r="AT142">
        <f>Van!N46</f>
        <v>0</v>
      </c>
      <c r="AU142">
        <f>Van!N47</f>
        <v>0</v>
      </c>
      <c r="AV142">
        <f>Van!N48</f>
        <v>0</v>
      </c>
      <c r="AW142">
        <f>Van!N49</f>
        <v>0</v>
      </c>
      <c r="AX142">
        <f>Van!N50</f>
        <v>0</v>
      </c>
      <c r="AY142">
        <f>Van!N51</f>
        <v>0</v>
      </c>
      <c r="AZ142">
        <f>Van!N52</f>
        <v>0</v>
      </c>
      <c r="BA142">
        <f>Van!N53</f>
        <v>0</v>
      </c>
      <c r="BB142">
        <f>Van!N54</f>
        <v>0</v>
      </c>
      <c r="BC142">
        <f>Van!N55</f>
        <v>80</v>
      </c>
      <c r="BD142">
        <f>Van!N56</f>
        <v>0</v>
      </c>
      <c r="BE142">
        <f>Van!N57</f>
        <v>2</v>
      </c>
      <c r="BF142" t="str">
        <f>Van!N58</f>
        <v>Ja</v>
      </c>
      <c r="BG142" t="str">
        <f>Van!N59</f>
        <v>Nej</v>
      </c>
      <c r="BH142" t="str">
        <f>Van!N60</f>
        <v>Ja</v>
      </c>
      <c r="BI142" t="str">
        <f>Van!N61</f>
        <v>Nej</v>
      </c>
      <c r="BJ142">
        <f>Van!N62</f>
        <v>0</v>
      </c>
      <c r="BK142" t="str">
        <f>Van!N63</f>
        <v>Nej</v>
      </c>
      <c r="BL142">
        <f>Van!N64</f>
        <v>0</v>
      </c>
      <c r="BM142" t="str">
        <f>Van!N65</f>
        <v>Nej</v>
      </c>
      <c r="BN142">
        <f>Van!N66</f>
        <v>0</v>
      </c>
      <c r="BO142">
        <f>Van!N67</f>
        <v>0</v>
      </c>
      <c r="BP142">
        <f>Van!N68</f>
        <v>0</v>
      </c>
      <c r="BQ142">
        <f>Van!N69</f>
        <v>0</v>
      </c>
      <c r="BR142" t="str">
        <f>Van!N70</f>
        <v>Modtagerkøkken</v>
      </c>
      <c r="BS142">
        <f>Van!N71</f>
        <v>0</v>
      </c>
      <c r="BT142">
        <f>Van!N72</f>
        <v>0</v>
      </c>
      <c r="BU142">
        <f>Van!N73</f>
        <v>0</v>
      </c>
      <c r="BV142">
        <f>Van!N74</f>
        <v>0</v>
      </c>
      <c r="BW142">
        <f>Van!N75</f>
        <v>0</v>
      </c>
      <c r="BX142">
        <f>Van!N76</f>
        <v>0</v>
      </c>
      <c r="BY142">
        <f>Van!N77</f>
        <v>0</v>
      </c>
      <c r="BZ142">
        <f>Van!N78</f>
        <v>0</v>
      </c>
      <c r="CA142">
        <f>Van!N79</f>
        <v>0</v>
      </c>
      <c r="CB142">
        <f>Van!N80</f>
        <v>0</v>
      </c>
      <c r="CC142">
        <f>Van!N81</f>
        <v>0</v>
      </c>
      <c r="CD142">
        <f>Van!N82</f>
        <v>0</v>
      </c>
      <c r="CE142">
        <f>Van!N83</f>
        <v>0</v>
      </c>
      <c r="CF142">
        <f>Van!N84</f>
        <v>0</v>
      </c>
      <c r="CG142" t="str">
        <f>Van!N85</f>
        <v>Lone Voss</v>
      </c>
      <c r="CH142" s="18">
        <f>Van!N86</f>
        <v>0</v>
      </c>
      <c r="CI142">
        <f>Van!N87</f>
        <v>0</v>
      </c>
      <c r="CJ142">
        <f>Van!N88</f>
        <v>1</v>
      </c>
      <c r="CK142">
        <f>Van!N89</f>
        <v>0</v>
      </c>
      <c r="CL142">
        <f>Van!N90</f>
        <v>4</v>
      </c>
      <c r="CM142">
        <f>Van!N91</f>
        <v>1</v>
      </c>
      <c r="CN142">
        <f>Van!N92</f>
        <v>0</v>
      </c>
      <c r="CO142">
        <f>Van!N93</f>
        <v>0</v>
      </c>
      <c r="CP142">
        <f>Van!N94</f>
        <v>0</v>
      </c>
      <c r="CQ142">
        <f>Van!N95</f>
        <v>0</v>
      </c>
      <c r="CR142">
        <f>Van!N96</f>
        <v>4</v>
      </c>
      <c r="CS142">
        <f>Van!N97</f>
        <v>0</v>
      </c>
      <c r="CT142">
        <f>Van!N98</f>
        <v>0</v>
      </c>
      <c r="CU142">
        <f>Van!N99</f>
        <v>0</v>
      </c>
      <c r="CV142">
        <f>Van!N100</f>
        <v>0</v>
      </c>
      <c r="CW142">
        <f>Van!N101</f>
        <v>0</v>
      </c>
      <c r="CX142">
        <f>Van!N102</f>
        <v>1</v>
      </c>
      <c r="CY142">
        <f>Van!N103</f>
        <v>0</v>
      </c>
      <c r="CZ142">
        <f>Van!N104</f>
        <v>0</v>
      </c>
      <c r="DA142">
        <f>Van!N105</f>
        <v>0</v>
      </c>
      <c r="DB142">
        <f>Van!N106</f>
        <v>1</v>
      </c>
      <c r="DC142">
        <f>Van!N107</f>
        <v>20</v>
      </c>
      <c r="DD142" t="str">
        <f>Van!N108</f>
        <v>Miele</v>
      </c>
      <c r="DE142">
        <f>Van!N109</f>
        <v>3</v>
      </c>
      <c r="DF142" t="str">
        <f>Van!N110</f>
        <v>Nej</v>
      </c>
      <c r="DG142">
        <f>Van!N111</f>
        <v>0</v>
      </c>
      <c r="DH142" t="str">
        <f>Van!N112</f>
        <v>Ja</v>
      </c>
      <c r="DI142" t="str">
        <f>Van!N113</f>
        <v>Ja</v>
      </c>
      <c r="DJ142" t="str">
        <f>Van!N114</f>
        <v>Nej</v>
      </c>
      <c r="DK142">
        <f>Van!N115</f>
        <v>1</v>
      </c>
      <c r="DL142" t="str">
        <f>Van!N116</f>
        <v>Ingen plads</v>
      </c>
      <c r="DM142">
        <f>Van!N117</f>
        <v>0</v>
      </c>
      <c r="DN142">
        <f>Van!N118</f>
        <v>0</v>
      </c>
      <c r="DO142" s="14" t="str">
        <f>VLOOKUP(MID(B142,1,5)*1,InstTyp!A:B,2,FALSE)</f>
        <v>Børnehaver</v>
      </c>
      <c r="DP142" s="14" t="str">
        <f>VLOOKUP(MID(B142,1,5)*1,InstTyp!A:C,3,FALSE)</f>
        <v>Vanløse/Brønshøj-Husum</v>
      </c>
      <c r="DQ142">
        <f>VLOOKUP(MID(B142,1,5)*1,'InstTyp-2'!E:BQ,7,FALSE)</f>
        <v>0</v>
      </c>
      <c r="DR142">
        <f>VLOOKUP(MID(B142,1,5)*1,'InstTyp-2'!E:BQ,8,FALSE)</f>
        <v>0</v>
      </c>
      <c r="DS142">
        <f>VLOOKUP(MID(B142,1,5)*1,'InstTyp-2'!E:BQ,9,FALSE)</f>
        <v>50</v>
      </c>
      <c r="DT142">
        <f>VLOOKUP(MID(B142,1,5)*1,'InstTyp-2'!E:BQ,10,FALSE)</f>
        <v>0</v>
      </c>
      <c r="DU142">
        <f>VLOOKUP(MID(B142,1,5)*1,'InstTyp-2'!E:BQ,11,FALSE)</f>
        <v>0</v>
      </c>
      <c r="DV142">
        <f>VLOOKUP(MID(B142,1,5)*1,'InstTyp-2'!E:BQ,12,FALSE)</f>
        <v>0</v>
      </c>
      <c r="DW142">
        <f>VLOOKUP(MID(B142,1,5)*1,'InstTyp-2'!E:BQ,13,FALSE)</f>
        <v>0</v>
      </c>
      <c r="DX142">
        <f>VLOOKUP(MID(B142,1,5)*1,'InstTyp-2'!E:BQ,14,FALSE)</f>
        <v>0</v>
      </c>
      <c r="DY142">
        <f>VLOOKUP(MID(B142,1,5)*1,'InstTyp-2'!E:BQ,15,FALSE)</f>
        <v>0</v>
      </c>
      <c r="DZ142">
        <f>VLOOKUP(MID(B142,1,5)*1,'InstTyp-2'!E:BQ,16,FALSE)</f>
        <v>0</v>
      </c>
      <c r="EA142">
        <f>VLOOKUP(MID(B142,1,5)*1,'InstTyp-2'!E:BQ,17,FALSE)</f>
        <v>0</v>
      </c>
      <c r="EB142">
        <f>VLOOKUP(MID(B142,1,5)*1,'InstTyp-2'!E:BQ,18,FALSE)</f>
        <v>0</v>
      </c>
      <c r="EC142">
        <f>VLOOKUP(MID(B142,1,5)*1,'InstTyp-2'!E:BQ,19,FALSE)</f>
        <v>0</v>
      </c>
      <c r="ED142">
        <f>VLOOKUP(MID(B142,1,5)*1,'InstTyp-2'!E:BQ,20,FALSE)</f>
        <v>0</v>
      </c>
      <c r="EE142" s="195">
        <f>VLOOKUP(MID(B142,1,5)*1,'Forplejning 2008'!A:C,3,FALSE)</f>
        <v>56696.46</v>
      </c>
      <c r="EF142" t="str">
        <f t="shared" si="8"/>
        <v>35365</v>
      </c>
      <c r="EG142" t="str">
        <f t="shared" si="9"/>
        <v>u</v>
      </c>
      <c r="EH142">
        <f t="shared" si="10"/>
        <v>0</v>
      </c>
      <c r="EI142">
        <f t="shared" si="11"/>
        <v>0</v>
      </c>
      <c r="EJ142" t="e">
        <f>VLOOKUP(B142,Rekruttering!A:F,2,FALSE)</f>
        <v>#N/A</v>
      </c>
      <c r="EK142" t="e">
        <f>VLOOKUP(B142,Rekruttering!A:F,3,FALSE)</f>
        <v>#N/A</v>
      </c>
      <c r="EL142" t="e">
        <f>VLOOKUP(B142,Rekruttering!A:F,4,FALSE)</f>
        <v>#N/A</v>
      </c>
      <c r="EM142" t="e">
        <f>VLOOKUP(B142,Rekruttering!A:F,5,FALSE)</f>
        <v>#N/A</v>
      </c>
      <c r="EN142" t="e">
        <f>VLOOKUP(B142,Rekruttering!A:F,6,FALSE)</f>
        <v>#N/A</v>
      </c>
    </row>
    <row r="143" spans="1:144">
      <c r="A143" s="14" t="str">
        <f>Van!O1</f>
        <v>x</v>
      </c>
      <c r="B143" s="21">
        <f>Van!O2</f>
        <v>35367</v>
      </c>
      <c r="C143" t="str">
        <f>Van!O3</f>
        <v>Rundkørslen</v>
      </c>
      <c r="D143" t="str">
        <f>Van!O4</f>
        <v>Vanløse/Brønshøj-Husum</v>
      </c>
      <c r="E143" t="str">
        <f>Van!O5</f>
        <v>Hvedevej 45</v>
      </c>
      <c r="F143">
        <f>Van!O6</f>
        <v>2700</v>
      </c>
      <c r="G143" t="str">
        <f>Van!O7</f>
        <v>Brønshøj</v>
      </c>
      <c r="H143" t="str">
        <f>Van!O8</f>
        <v>38 60 06 42</v>
      </c>
      <c r="I143" t="str">
        <f>Van!O9</f>
        <v>35367@buf.kk.dk</v>
      </c>
      <c r="J143" t="str">
        <f>Van!O10</f>
        <v>Elsebeth Jensen</v>
      </c>
      <c r="K143">
        <f>Van!O11</f>
        <v>38288061</v>
      </c>
      <c r="L143">
        <f>Van!O12</f>
        <v>0</v>
      </c>
      <c r="M143" t="str">
        <f>Van!O13</f>
        <v>bhhvedevej45@tiscali.dk</v>
      </c>
      <c r="N143" t="str">
        <f>Van!O14</f>
        <v>Børnehave</v>
      </c>
      <c r="O143">
        <f>Van!O15</f>
        <v>0</v>
      </c>
      <c r="P143">
        <f>Van!O16</f>
        <v>0</v>
      </c>
      <c r="Q143">
        <f>Van!O17</f>
        <v>23</v>
      </c>
      <c r="R143">
        <f>Van!O18</f>
        <v>0</v>
      </c>
      <c r="S143">
        <f>Van!O19</f>
        <v>0</v>
      </c>
      <c r="T143">
        <f>Van!O20</f>
        <v>0</v>
      </c>
      <c r="U143">
        <f>Van!O21</f>
        <v>0</v>
      </c>
      <c r="V143" t="str">
        <f>Van!O22</f>
        <v>Nej</v>
      </c>
      <c r="W143">
        <f>Van!O23</f>
        <v>0</v>
      </c>
      <c r="X143">
        <f>Van!O24</f>
        <v>0</v>
      </c>
      <c r="Y143">
        <f>Van!O25</f>
        <v>0</v>
      </c>
      <c r="Z143">
        <f>Van!O26</f>
        <v>0</v>
      </c>
      <c r="AA143">
        <f>Van!O27</f>
        <v>0</v>
      </c>
      <c r="AB143">
        <f>Van!O28</f>
        <v>0</v>
      </c>
      <c r="AC143">
        <f>Van!O29</f>
        <v>0</v>
      </c>
      <c r="AD143">
        <f>Van!O30</f>
        <v>5</v>
      </c>
      <c r="AE143">
        <f>Van!O31</f>
        <v>0</v>
      </c>
      <c r="AF143">
        <f>Van!O32</f>
        <v>0</v>
      </c>
      <c r="AG143">
        <f>Van!O33</f>
        <v>5</v>
      </c>
      <c r="AH143">
        <f>Van!O34</f>
        <v>0</v>
      </c>
      <c r="AI143">
        <f>Van!O35</f>
        <v>0</v>
      </c>
      <c r="AJ143">
        <f>Van!O36</f>
        <v>30000</v>
      </c>
      <c r="AK143">
        <f>Van!O37</f>
        <v>0</v>
      </c>
      <c r="AL143">
        <f>Van!O38</f>
        <v>0</v>
      </c>
      <c r="AM143">
        <f>Van!O39</f>
        <v>0</v>
      </c>
      <c r="AN143">
        <f>Van!O40</f>
        <v>0</v>
      </c>
      <c r="AO143">
        <f>Van!O41</f>
        <v>0</v>
      </c>
      <c r="AP143">
        <f>Van!O42</f>
        <v>0</v>
      </c>
      <c r="AQ143">
        <f>Van!O43</f>
        <v>0</v>
      </c>
      <c r="AR143">
        <f>Van!O44</f>
        <v>0</v>
      </c>
      <c r="AS143">
        <f>Van!O45</f>
        <v>0</v>
      </c>
      <c r="AT143">
        <f>Van!O46</f>
        <v>0</v>
      </c>
      <c r="AU143">
        <f>Van!O47</f>
        <v>0</v>
      </c>
      <c r="AV143">
        <f>Van!O48</f>
        <v>0</v>
      </c>
      <c r="AW143">
        <f>Van!O49</f>
        <v>0</v>
      </c>
      <c r="AX143">
        <f>Van!O50</f>
        <v>0</v>
      </c>
      <c r="AY143">
        <f>Van!O51</f>
        <v>0</v>
      </c>
      <c r="AZ143">
        <f>Van!O52</f>
        <v>0</v>
      </c>
      <c r="BA143">
        <f>Van!O53</f>
        <v>0</v>
      </c>
      <c r="BB143">
        <f>Van!O54</f>
        <v>0</v>
      </c>
      <c r="BC143">
        <f>Van!O55</f>
        <v>80</v>
      </c>
      <c r="BD143">
        <f>Van!O56</f>
        <v>0</v>
      </c>
      <c r="BE143">
        <f>Van!O57</f>
        <v>0</v>
      </c>
      <c r="BF143" t="str">
        <f>Van!O58</f>
        <v>Ja</v>
      </c>
      <c r="BG143" t="str">
        <f>Van!O59</f>
        <v>Nej</v>
      </c>
      <c r="BH143" t="str">
        <f>Van!O60</f>
        <v>Nej</v>
      </c>
      <c r="BI143" t="str">
        <f>Van!O61</f>
        <v>Ja</v>
      </c>
      <c r="BJ143" t="str">
        <f>Van!O62</f>
        <v>Ja helt klart, som pædagogisk aktivitet</v>
      </c>
      <c r="BK143" t="str">
        <f>Van!O63</f>
        <v>Ja</v>
      </c>
      <c r="BL143">
        <f>Van!O64</f>
        <v>0</v>
      </c>
      <c r="BM143" t="str">
        <f>Van!O65</f>
        <v>Ja</v>
      </c>
      <c r="BN143">
        <f>Van!O66</f>
        <v>0</v>
      </c>
      <c r="BO143" t="str">
        <f>Van!O67</f>
        <v>Ja</v>
      </c>
      <c r="BP143" t="str">
        <f>Van!O68</f>
        <v>Henvender sig hvis de har brug for hjælp. Har evt. en i kikkerten.</v>
      </c>
      <c r="BQ143">
        <f>Van!O69</f>
        <v>0</v>
      </c>
      <c r="BR143" t="str">
        <f>Van!O70</f>
        <v>Køkken begrænset tilvirk</v>
      </c>
      <c r="BS143">
        <f>Van!O71</f>
        <v>0</v>
      </c>
      <c r="BT143">
        <f>Van!O72</f>
        <v>0</v>
      </c>
      <c r="BU143">
        <f>Van!O73</f>
        <v>0</v>
      </c>
      <c r="BV143">
        <f>Van!O74</f>
        <v>0</v>
      </c>
      <c r="BW143">
        <f>Van!O75</f>
        <v>0</v>
      </c>
      <c r="BX143" t="str">
        <f>Van!O76</f>
        <v>Mindre</v>
      </c>
      <c r="BY143" t="str">
        <f>Van!O77</f>
        <v>Mindre</v>
      </c>
      <c r="BZ143" t="str">
        <f>Van!O78</f>
        <v>Nej</v>
      </c>
      <c r="CA143" t="str">
        <f>Van!O79</f>
        <v>Der er plads til opsættelse af bordplade m. vask m. hævet opvaskemaskine ved siden af. Fliser på væg - er der krav om det??. Køkkenet ville fint kunne producere til 23 + voksne</v>
      </c>
      <c r="CB143">
        <f>Van!O80</f>
        <v>0</v>
      </c>
      <c r="CC143">
        <f>Van!O81</f>
        <v>0</v>
      </c>
      <c r="CD143">
        <f>Van!O82</f>
        <v>0</v>
      </c>
      <c r="CE143">
        <f>Van!O83</f>
        <v>0</v>
      </c>
      <c r="CF143">
        <f>Van!O84</f>
        <v>0</v>
      </c>
      <c r="CG143" t="str">
        <f>Van!O85</f>
        <v>Birgitte Glerup / Sine</v>
      </c>
      <c r="CH143" s="18">
        <f>Van!O86</f>
        <v>39884</v>
      </c>
      <c r="CI143">
        <f>Van!O87</f>
        <v>0</v>
      </c>
      <c r="CJ143">
        <f>Van!O88</f>
        <v>1</v>
      </c>
      <c r="CK143">
        <f>Van!O89</f>
        <v>0</v>
      </c>
      <c r="CL143">
        <f>Van!O90</f>
        <v>4</v>
      </c>
      <c r="CM143">
        <f>Van!O91</f>
        <v>0</v>
      </c>
      <c r="CN143">
        <f>Van!O92</f>
        <v>1</v>
      </c>
      <c r="CO143">
        <f>Van!O93</f>
        <v>0</v>
      </c>
      <c r="CP143">
        <f>Van!O94</f>
        <v>0</v>
      </c>
      <c r="CQ143">
        <f>Van!O95</f>
        <v>0</v>
      </c>
      <c r="CR143">
        <f>Van!O96</f>
        <v>0</v>
      </c>
      <c r="CS143">
        <f>Van!O97</f>
        <v>1</v>
      </c>
      <c r="CT143">
        <f>Van!O98</f>
        <v>0</v>
      </c>
      <c r="CU143">
        <f>Van!O99</f>
        <v>0</v>
      </c>
      <c r="CV143">
        <f>Van!O100</f>
        <v>0</v>
      </c>
      <c r="CW143">
        <f>Van!O101</f>
        <v>0</v>
      </c>
      <c r="CX143">
        <f>Van!O102</f>
        <v>1</v>
      </c>
      <c r="CY143">
        <f>Van!O103</f>
        <v>0</v>
      </c>
      <c r="CZ143">
        <f>Van!O104</f>
        <v>0</v>
      </c>
      <c r="DA143">
        <f>Van!O105</f>
        <v>0</v>
      </c>
      <c r="DB143">
        <f>Van!O106</f>
        <v>1</v>
      </c>
      <c r="DC143">
        <f>Van!O107</f>
        <v>20</v>
      </c>
      <c r="DD143" t="str">
        <f>Van!O108</f>
        <v>Miele</v>
      </c>
      <c r="DE143">
        <f>Van!O109</f>
        <v>3</v>
      </c>
      <c r="DF143" t="str">
        <f>Van!O110</f>
        <v>Nej</v>
      </c>
      <c r="DG143">
        <f>Van!O111</f>
        <v>0</v>
      </c>
      <c r="DH143" t="str">
        <f>Van!O112</f>
        <v>Nej</v>
      </c>
      <c r="DI143" t="str">
        <f>Van!O113</f>
        <v>Ja</v>
      </c>
      <c r="DJ143" t="str">
        <f>Van!O114</f>
        <v>Nej</v>
      </c>
      <c r="DK143">
        <f>Van!O115</f>
        <v>1</v>
      </c>
      <c r="DL143" t="str">
        <f>Van!O116</f>
        <v>Begrænset</v>
      </c>
      <c r="DM143" t="str">
        <f>Van!O117</f>
        <v>Institutionen vil meget gerne lave madenselv. Hvis der ikke er midler til istandsættelsen umiddelbart, vil de gerne godkendes til fx koldt køkken el. vegetar køkken til at starte med for at komme i gang - og så senere fuld produktion.</v>
      </c>
      <c r="DN143">
        <f>Van!O118</f>
        <v>0</v>
      </c>
      <c r="DO143" s="14" t="str">
        <f>VLOOKUP(MID(B143,1,5)*1,InstTyp!A:B,2,FALSE)</f>
        <v>Børnehaver</v>
      </c>
      <c r="DP143" s="14" t="str">
        <f>VLOOKUP(MID(B143,1,5)*1,InstTyp!A:C,3,FALSE)</f>
        <v>Vanløse/Brønshøj-Husum</v>
      </c>
      <c r="DQ143">
        <f>VLOOKUP(MID(B143,1,5)*1,'InstTyp-2'!E:BQ,7,FALSE)</f>
        <v>0</v>
      </c>
      <c r="DR143">
        <f>VLOOKUP(MID(B143,1,5)*1,'InstTyp-2'!E:BQ,8,FALSE)</f>
        <v>0</v>
      </c>
      <c r="DS143">
        <f>VLOOKUP(MID(B143,1,5)*1,'InstTyp-2'!E:BQ,9,FALSE)</f>
        <v>23</v>
      </c>
      <c r="DT143">
        <f>VLOOKUP(MID(B143,1,5)*1,'InstTyp-2'!E:BQ,10,FALSE)</f>
        <v>0</v>
      </c>
      <c r="DU143">
        <f>VLOOKUP(MID(B143,1,5)*1,'InstTyp-2'!E:BQ,11,FALSE)</f>
        <v>0</v>
      </c>
      <c r="DV143">
        <f>VLOOKUP(MID(B143,1,5)*1,'InstTyp-2'!E:BQ,12,FALSE)</f>
        <v>0</v>
      </c>
      <c r="DW143">
        <f>VLOOKUP(MID(B143,1,5)*1,'InstTyp-2'!E:BQ,13,FALSE)</f>
        <v>0</v>
      </c>
      <c r="DX143">
        <f>VLOOKUP(MID(B143,1,5)*1,'InstTyp-2'!E:BQ,14,FALSE)</f>
        <v>0</v>
      </c>
      <c r="DY143">
        <f>VLOOKUP(MID(B143,1,5)*1,'InstTyp-2'!E:BQ,15,FALSE)</f>
        <v>0</v>
      </c>
      <c r="DZ143">
        <f>VLOOKUP(MID(B143,1,5)*1,'InstTyp-2'!E:BQ,16,FALSE)</f>
        <v>0</v>
      </c>
      <c r="EA143">
        <f>VLOOKUP(MID(B143,1,5)*1,'InstTyp-2'!E:BQ,17,FALSE)</f>
        <v>0</v>
      </c>
      <c r="EB143">
        <f>VLOOKUP(MID(B143,1,5)*1,'InstTyp-2'!E:BQ,18,FALSE)</f>
        <v>0</v>
      </c>
      <c r="EC143">
        <f>VLOOKUP(MID(B143,1,5)*1,'InstTyp-2'!E:BQ,19,FALSE)</f>
        <v>0</v>
      </c>
      <c r="ED143">
        <f>VLOOKUP(MID(B143,1,5)*1,'InstTyp-2'!E:BQ,20,FALSE)</f>
        <v>0</v>
      </c>
      <c r="EE143" s="195">
        <f>VLOOKUP(MID(B143,1,5)*1,'Forplejning 2008'!A:C,3,FALSE)</f>
        <v>32308.02</v>
      </c>
      <c r="EF143" t="str">
        <f t="shared" si="8"/>
        <v>35367</v>
      </c>
      <c r="EG143" t="str">
        <f t="shared" si="9"/>
        <v/>
      </c>
      <c r="EH143">
        <f t="shared" si="10"/>
        <v>0</v>
      </c>
      <c r="EI143">
        <f t="shared" si="11"/>
        <v>0</v>
      </c>
      <c r="EJ143" t="e">
        <f>VLOOKUP(B143,Rekruttering!A:F,2,FALSE)</f>
        <v>#N/A</v>
      </c>
      <c r="EK143" t="e">
        <f>VLOOKUP(B143,Rekruttering!A:F,3,FALSE)</f>
        <v>#N/A</v>
      </c>
      <c r="EL143" t="e">
        <f>VLOOKUP(B143,Rekruttering!A:F,4,FALSE)</f>
        <v>#N/A</v>
      </c>
      <c r="EM143" t="e">
        <f>VLOOKUP(B143,Rekruttering!A:F,5,FALSE)</f>
        <v>#N/A</v>
      </c>
      <c r="EN143" t="e">
        <f>VLOOKUP(B143,Rekruttering!A:F,6,FALSE)</f>
        <v>#N/A</v>
      </c>
    </row>
    <row r="144" spans="1:144">
      <c r="A144" s="14" t="str">
        <f>Van!P1</f>
        <v>x</v>
      </c>
      <c r="B144" s="21">
        <f>Van!P2</f>
        <v>35368</v>
      </c>
      <c r="C144" t="str">
        <f>Van!P3</f>
        <v>Børnehaven Ansgar</v>
      </c>
      <c r="D144" t="str">
        <f>Van!P4</f>
        <v>Vanløse/Brønshøj-Husum</v>
      </c>
      <c r="E144" t="str">
        <f>Van!P5</f>
        <v>Hvidkildevej 10</v>
      </c>
      <c r="F144">
        <f>Van!P6</f>
        <v>2400</v>
      </c>
      <c r="G144" t="str">
        <f>Van!P7</f>
        <v>København NV</v>
      </c>
      <c r="H144" t="str">
        <f>Van!P8</f>
        <v>38 34 89 44</v>
      </c>
      <c r="I144" t="str">
        <f>Van!P9</f>
        <v>bh-ansgar@gfnet.dk</v>
      </c>
      <c r="J144" t="str">
        <f>Van!P10</f>
        <v>Anders Zeuthen</v>
      </c>
      <c r="K144">
        <f>Van!P11</f>
        <v>38869998</v>
      </c>
      <c r="L144">
        <f>Van!P12</f>
        <v>38348944</v>
      </c>
      <c r="M144" t="str">
        <f>Van!P13</f>
        <v>35368@buf.kk.dk</v>
      </c>
      <c r="N144" t="str">
        <f>Van!P14</f>
        <v>Børnehave</v>
      </c>
      <c r="O144">
        <f>Van!P15</f>
        <v>0</v>
      </c>
      <c r="P144">
        <f>Van!P16</f>
        <v>0</v>
      </c>
      <c r="Q144">
        <f>Van!P17</f>
        <v>30</v>
      </c>
      <c r="R144">
        <f>Van!P18</f>
        <v>0</v>
      </c>
      <c r="S144">
        <f>Van!P19</f>
        <v>0</v>
      </c>
      <c r="T144">
        <f>Van!P20</f>
        <v>0</v>
      </c>
      <c r="U144">
        <f>Van!P21</f>
        <v>0</v>
      </c>
      <c r="V144" t="str">
        <f>Van!P22</f>
        <v>Nej</v>
      </c>
      <c r="W144">
        <f>Van!P23</f>
        <v>0</v>
      </c>
      <c r="X144">
        <f>Van!P24</f>
        <v>0</v>
      </c>
      <c r="Y144">
        <f>Van!P25</f>
        <v>0</v>
      </c>
      <c r="Z144">
        <f>Van!P26</f>
        <v>0</v>
      </c>
      <c r="AA144">
        <f>Van!P27</f>
        <v>0</v>
      </c>
      <c r="AB144">
        <f>Van!P28</f>
        <v>0</v>
      </c>
      <c r="AC144">
        <f>Van!P29</f>
        <v>0</v>
      </c>
      <c r="AD144">
        <f>Van!P30</f>
        <v>5</v>
      </c>
      <c r="AE144">
        <f>Van!P31</f>
        <v>0</v>
      </c>
      <c r="AF144">
        <f>Van!P32</f>
        <v>1</v>
      </c>
      <c r="AG144">
        <f>Van!P33</f>
        <v>5</v>
      </c>
      <c r="AH144">
        <f>Van!P34</f>
        <v>0</v>
      </c>
      <c r="AI144">
        <f>Van!P35</f>
        <v>0</v>
      </c>
      <c r="AJ144">
        <f>Van!P36</f>
        <v>2000</v>
      </c>
      <c r="AK144">
        <f>Van!P37</f>
        <v>0</v>
      </c>
      <c r="AL144">
        <f>Van!P38</f>
        <v>0</v>
      </c>
      <c r="AM144">
        <f>Van!P39</f>
        <v>0</v>
      </c>
      <c r="AN144">
        <f>Van!P40</f>
        <v>0</v>
      </c>
      <c r="AO144">
        <f>Van!P41</f>
        <v>0</v>
      </c>
      <c r="AP144">
        <f>Van!P42</f>
        <v>0</v>
      </c>
      <c r="AQ144">
        <f>Van!P43</f>
        <v>0</v>
      </c>
      <c r="AR144">
        <f>Van!P44</f>
        <v>0</v>
      </c>
      <c r="AS144">
        <f>Van!P45</f>
        <v>0</v>
      </c>
      <c r="AT144">
        <f>Van!P46</f>
        <v>0</v>
      </c>
      <c r="AU144">
        <f>Van!P47</f>
        <v>0</v>
      </c>
      <c r="AV144">
        <f>Van!P48</f>
        <v>0</v>
      </c>
      <c r="AW144">
        <f>Van!P49</f>
        <v>0</v>
      </c>
      <c r="AX144">
        <f>Van!P50</f>
        <v>0</v>
      </c>
      <c r="AY144">
        <f>Van!P51</f>
        <v>0</v>
      </c>
      <c r="AZ144">
        <f>Van!P52</f>
        <v>0</v>
      </c>
      <c r="BA144">
        <f>Van!P53</f>
        <v>0</v>
      </c>
      <c r="BB144">
        <f>Van!P54</f>
        <v>0</v>
      </c>
      <c r="BC144">
        <f>Van!P55</f>
        <v>90</v>
      </c>
      <c r="BD144">
        <f>Van!P56</f>
        <v>0</v>
      </c>
      <c r="BE144">
        <f>Van!P57</f>
        <v>1</v>
      </c>
      <c r="BF144" t="str">
        <f>Van!P58</f>
        <v>Ja</v>
      </c>
      <c r="BG144" t="str">
        <f>Van!P59</f>
        <v>Nej</v>
      </c>
      <c r="BH144" t="str">
        <f>Van!P60</f>
        <v>Ja</v>
      </c>
      <c r="BI144">
        <f>Van!P61</f>
        <v>0</v>
      </c>
      <c r="BJ144" t="str">
        <f>Van!P62</f>
        <v>holdningen er at søge den bedste løsning</v>
      </c>
      <c r="BK144">
        <f>Van!P63</f>
        <v>0</v>
      </c>
      <c r="BL144" t="str">
        <f>Van!P64</f>
        <v>ved ikke</v>
      </c>
      <c r="BM144">
        <f>Van!P65</f>
        <v>0</v>
      </c>
      <c r="BN144" t="str">
        <f>Van!P66</f>
        <v>holdningen er at søge den bedste løsning</v>
      </c>
      <c r="BO144">
        <f>Van!P67</f>
        <v>0</v>
      </c>
      <c r="BP144" t="str">
        <f>Van!P68</f>
        <v>vil lige se tiden an (hvor mange timer bliver der tildelt og andet)</v>
      </c>
      <c r="BQ144">
        <f>Van!P69</f>
        <v>0</v>
      </c>
      <c r="BR144" t="str">
        <f>Van!P70</f>
        <v>Køkken begrænset tilvirk</v>
      </c>
      <c r="BS144">
        <f>Van!P71</f>
        <v>0</v>
      </c>
      <c r="BT144">
        <f>Van!P72</f>
        <v>0</v>
      </c>
      <c r="BU144">
        <f>Van!P73</f>
        <v>0</v>
      </c>
      <c r="BV144">
        <f>Van!P74</f>
        <v>0</v>
      </c>
      <c r="BW144">
        <f>Van!P75</f>
        <v>0</v>
      </c>
      <c r="BX144">
        <f>Van!P76</f>
        <v>0</v>
      </c>
      <c r="BY144">
        <f>Van!P77</f>
        <v>0</v>
      </c>
      <c r="BZ144">
        <f>Van!P78</f>
        <v>0</v>
      </c>
      <c r="CA144">
        <f>Van!P79</f>
        <v>0</v>
      </c>
      <c r="CB144">
        <f>Van!P80</f>
        <v>0</v>
      </c>
      <c r="CC144">
        <f>Van!P81</f>
        <v>0</v>
      </c>
      <c r="CD144" t="str">
        <f>Van!P82</f>
        <v>Større</v>
      </c>
      <c r="CE144" t="str">
        <f>Van!P83</f>
        <v>Komfur udskiftes med 2 kogeplader nedfælget i nyetableret køkkenbord. Skab nedlægges til ovnindsats. Ved bagdør etableres en arbejdsplads med plade som kan hænges på vægen.</v>
      </c>
      <c r="CF144" t="str">
        <f>Van!P84</f>
        <v>Dette kræves hvis der skal gang i køkkenet med begrænset tilvirkning.</v>
      </c>
      <c r="CG144" t="str">
        <f>Van!P85</f>
        <v>Lone Voss / Sine</v>
      </c>
      <c r="CH144" s="18">
        <f>Van!P86</f>
        <v>39882</v>
      </c>
      <c r="CI144">
        <f>Van!P87</f>
        <v>0</v>
      </c>
      <c r="CJ144">
        <f>Van!P88</f>
        <v>1</v>
      </c>
      <c r="CK144">
        <f>Van!P89</f>
        <v>0</v>
      </c>
      <c r="CL144">
        <f>Van!P90</f>
        <v>4</v>
      </c>
      <c r="CM144">
        <f>Van!P91</f>
        <v>1</v>
      </c>
      <c r="CN144">
        <f>Van!P92</f>
        <v>0</v>
      </c>
      <c r="CO144">
        <f>Van!P93</f>
        <v>0</v>
      </c>
      <c r="CP144">
        <f>Van!P94</f>
        <v>0</v>
      </c>
      <c r="CQ144">
        <f>Van!P95</f>
        <v>0</v>
      </c>
      <c r="CR144">
        <f>Van!P96</f>
        <v>1</v>
      </c>
      <c r="CS144">
        <f>Van!P97</f>
        <v>0</v>
      </c>
      <c r="CT144">
        <f>Van!P98</f>
        <v>0</v>
      </c>
      <c r="CU144">
        <f>Van!P99</f>
        <v>0</v>
      </c>
      <c r="CV144">
        <f>Van!P100</f>
        <v>0</v>
      </c>
      <c r="CW144">
        <f>Van!P101</f>
        <v>0</v>
      </c>
      <c r="CX144">
        <f>Van!P102</f>
        <v>1</v>
      </c>
      <c r="CY144">
        <f>Van!P103</f>
        <v>0</v>
      </c>
      <c r="CZ144">
        <f>Van!P104</f>
        <v>0</v>
      </c>
      <c r="DA144">
        <f>Van!P105</f>
        <v>0</v>
      </c>
      <c r="DB144">
        <f>Van!P106</f>
        <v>1</v>
      </c>
      <c r="DC144">
        <f>Van!P107</f>
        <v>75</v>
      </c>
      <c r="DD144" t="str">
        <f>Van!P108</f>
        <v>Miele</v>
      </c>
      <c r="DE144">
        <f>Van!P109</f>
        <v>0</v>
      </c>
      <c r="DF144" t="str">
        <f>Van!P110</f>
        <v>Nej</v>
      </c>
      <c r="DG144">
        <f>Van!P111</f>
        <v>0</v>
      </c>
      <c r="DH144" t="str">
        <f>Van!P112</f>
        <v>Nej</v>
      </c>
      <c r="DI144" t="str">
        <f>Van!P113</f>
        <v>Nej</v>
      </c>
      <c r="DJ144" t="str">
        <f>Van!P114</f>
        <v>Nej</v>
      </c>
      <c r="DK144">
        <f>Van!P115</f>
        <v>1</v>
      </c>
      <c r="DL144" t="str">
        <f>Van!P116</f>
        <v>Ingen plads</v>
      </c>
      <c r="DM144" t="str">
        <f>Van!P117</f>
        <v>Opbevaring etableres. En hurtigere vaskemaskine</v>
      </c>
      <c r="DN144">
        <f>Van!P118</f>
        <v>0</v>
      </c>
      <c r="DO144" s="14" t="str">
        <f>VLOOKUP(MID(B144,1,5)*1,InstTyp!A:B,2,FALSE)</f>
        <v>Børnehaver</v>
      </c>
      <c r="DP144" s="14" t="str">
        <f>VLOOKUP(MID(B144,1,5)*1,InstTyp!A:C,3,FALSE)</f>
        <v>Vanløse/Brønshøj-Husum</v>
      </c>
      <c r="DQ144">
        <f>VLOOKUP(MID(B144,1,5)*1,'InstTyp-2'!E:BQ,7,FALSE)</f>
        <v>0</v>
      </c>
      <c r="DR144">
        <f>VLOOKUP(MID(B144,1,5)*1,'InstTyp-2'!E:BQ,8,FALSE)</f>
        <v>0</v>
      </c>
      <c r="DS144">
        <f>VLOOKUP(MID(B144,1,5)*1,'InstTyp-2'!E:BQ,9,FALSE)</f>
        <v>30</v>
      </c>
      <c r="DT144">
        <f>VLOOKUP(MID(B144,1,5)*1,'InstTyp-2'!E:BQ,10,FALSE)</f>
        <v>0</v>
      </c>
      <c r="DU144">
        <f>VLOOKUP(MID(B144,1,5)*1,'InstTyp-2'!E:BQ,11,FALSE)</f>
        <v>0</v>
      </c>
      <c r="DV144">
        <f>VLOOKUP(MID(B144,1,5)*1,'InstTyp-2'!E:BQ,12,FALSE)</f>
        <v>0</v>
      </c>
      <c r="DW144">
        <f>VLOOKUP(MID(B144,1,5)*1,'InstTyp-2'!E:BQ,13,FALSE)</f>
        <v>0</v>
      </c>
      <c r="DX144">
        <f>VLOOKUP(MID(B144,1,5)*1,'InstTyp-2'!E:BQ,14,FALSE)</f>
        <v>0</v>
      </c>
      <c r="DY144">
        <f>VLOOKUP(MID(B144,1,5)*1,'InstTyp-2'!E:BQ,15,FALSE)</f>
        <v>0</v>
      </c>
      <c r="DZ144">
        <f>VLOOKUP(MID(B144,1,5)*1,'InstTyp-2'!E:BQ,16,FALSE)</f>
        <v>0</v>
      </c>
      <c r="EA144">
        <f>VLOOKUP(MID(B144,1,5)*1,'InstTyp-2'!E:BQ,17,FALSE)</f>
        <v>0</v>
      </c>
      <c r="EB144">
        <f>VLOOKUP(MID(B144,1,5)*1,'InstTyp-2'!E:BQ,18,FALSE)</f>
        <v>0</v>
      </c>
      <c r="EC144">
        <f>VLOOKUP(MID(B144,1,5)*1,'InstTyp-2'!E:BQ,19,FALSE)</f>
        <v>0</v>
      </c>
      <c r="ED144">
        <f>VLOOKUP(MID(B144,1,5)*1,'InstTyp-2'!E:BQ,20,FALSE)</f>
        <v>0</v>
      </c>
      <c r="EE144" s="195">
        <f>VLOOKUP(MID(B144,1,5)*1,'Forplejning 2008'!A:C,3,FALSE)</f>
        <v>33506.89</v>
      </c>
      <c r="EF144" t="str">
        <f t="shared" si="8"/>
        <v>35368</v>
      </c>
      <c r="EG144" t="str">
        <f t="shared" si="9"/>
        <v/>
      </c>
      <c r="EH144">
        <f t="shared" si="10"/>
        <v>0</v>
      </c>
      <c r="EI144">
        <f t="shared" si="11"/>
        <v>0</v>
      </c>
      <c r="EJ144" t="e">
        <f>VLOOKUP(B144,Rekruttering!A:F,2,FALSE)</f>
        <v>#N/A</v>
      </c>
      <c r="EK144" t="e">
        <f>VLOOKUP(B144,Rekruttering!A:F,3,FALSE)</f>
        <v>#N/A</v>
      </c>
      <c r="EL144" t="e">
        <f>VLOOKUP(B144,Rekruttering!A:F,4,FALSE)</f>
        <v>#N/A</v>
      </c>
      <c r="EM144" t="e">
        <f>VLOOKUP(B144,Rekruttering!A:F,5,FALSE)</f>
        <v>#N/A</v>
      </c>
      <c r="EN144" t="e">
        <f>VLOOKUP(B144,Rekruttering!A:F,6,FALSE)</f>
        <v>#N/A</v>
      </c>
    </row>
    <row r="145" spans="1:144">
      <c r="A145" s="14" t="str">
        <f>Van!Q1</f>
        <v>x</v>
      </c>
      <c r="B145" s="21">
        <f>Van!Q2</f>
        <v>35372</v>
      </c>
      <c r="C145" t="str">
        <f>Van!Q3</f>
        <v>Børnehaven "Det gule hus"</v>
      </c>
      <c r="D145" t="str">
        <f>Van!Q4</f>
        <v>Vanløse/Brønshøj-Husum</v>
      </c>
      <c r="E145" t="str">
        <f>Van!Q5</f>
        <v>Håbets Allé 12</v>
      </c>
      <c r="F145">
        <f>Van!Q6</f>
        <v>2700</v>
      </c>
      <c r="G145" t="str">
        <f>Van!Q7</f>
        <v>Brønshøj</v>
      </c>
      <c r="H145" t="str">
        <f>Van!Q8</f>
        <v>38 28 35 09</v>
      </c>
      <c r="I145" t="str">
        <f>Van!Q9</f>
        <v>boernehavendgh@get2net.dk</v>
      </c>
      <c r="J145" t="str">
        <f>Van!Q10</f>
        <v>Nina Nielsen</v>
      </c>
      <c r="K145">
        <f>Van!Q11</f>
        <v>0</v>
      </c>
      <c r="L145">
        <f>Van!Q12</f>
        <v>0</v>
      </c>
      <c r="M145" t="str">
        <f>Van!Q13</f>
        <v>35372@buf.kk.dk</v>
      </c>
      <c r="N145" t="str">
        <f>Van!Q14</f>
        <v>Børnehave</v>
      </c>
      <c r="O145">
        <f>Van!Q15</f>
        <v>0</v>
      </c>
      <c r="P145">
        <f>Van!Q16</f>
        <v>0</v>
      </c>
      <c r="Q145">
        <f>Van!Q17</f>
        <v>22</v>
      </c>
      <c r="R145">
        <f>Van!Q18</f>
        <v>0</v>
      </c>
      <c r="S145">
        <f>Van!Q19</f>
        <v>0</v>
      </c>
      <c r="T145">
        <f>Van!Q20</f>
        <v>0</v>
      </c>
      <c r="U145">
        <f>Van!Q21</f>
        <v>0</v>
      </c>
      <c r="V145" t="str">
        <f>Van!Q22</f>
        <v>Nej</v>
      </c>
      <c r="W145">
        <f>Van!Q23</f>
        <v>0</v>
      </c>
      <c r="X145">
        <f>Van!Q24</f>
        <v>0</v>
      </c>
      <c r="Y145">
        <f>Van!Q25</f>
        <v>0</v>
      </c>
      <c r="Z145">
        <f>Van!Q26</f>
        <v>0</v>
      </c>
      <c r="AA145">
        <f>Van!Q27</f>
        <v>0</v>
      </c>
      <c r="AB145">
        <f>Van!Q28</f>
        <v>0</v>
      </c>
      <c r="AC145">
        <f>Van!Q29</f>
        <v>0</v>
      </c>
      <c r="AD145">
        <f>Van!Q30</f>
        <v>5</v>
      </c>
      <c r="AE145">
        <f>Van!Q31</f>
        <v>0</v>
      </c>
      <c r="AF145">
        <f>Van!Q32</f>
        <v>0</v>
      </c>
      <c r="AG145">
        <f>Van!Q33</f>
        <v>5</v>
      </c>
      <c r="AH145">
        <f>Van!Q34</f>
        <v>0</v>
      </c>
      <c r="AI145">
        <f>Van!Q35</f>
        <v>0</v>
      </c>
      <c r="AJ145">
        <f>Van!Q36</f>
        <v>25000</v>
      </c>
      <c r="AK145">
        <f>Van!Q37</f>
        <v>0</v>
      </c>
      <c r="AL145">
        <f>Van!Q38</f>
        <v>0</v>
      </c>
      <c r="AM145">
        <f>Van!Q39</f>
        <v>0</v>
      </c>
      <c r="AN145">
        <f>Van!Q40</f>
        <v>0</v>
      </c>
      <c r="AO145">
        <f>Van!Q41</f>
        <v>0</v>
      </c>
      <c r="AP145">
        <f>Van!Q42</f>
        <v>0</v>
      </c>
      <c r="AQ145">
        <f>Van!Q43</f>
        <v>0</v>
      </c>
      <c r="AR145">
        <f>Van!Q44</f>
        <v>0</v>
      </c>
      <c r="AS145">
        <f>Van!Q45</f>
        <v>0</v>
      </c>
      <c r="AT145">
        <f>Van!Q46</f>
        <v>0</v>
      </c>
      <c r="AU145">
        <f>Van!Q47</f>
        <v>0</v>
      </c>
      <c r="AV145">
        <f>Van!Q48</f>
        <v>0</v>
      </c>
      <c r="AW145">
        <f>Van!Q49</f>
        <v>0</v>
      </c>
      <c r="AX145">
        <f>Van!Q50</f>
        <v>0</v>
      </c>
      <c r="AY145">
        <f>Van!Q51</f>
        <v>0</v>
      </c>
      <c r="AZ145">
        <f>Van!Q52</f>
        <v>0</v>
      </c>
      <c r="BA145">
        <f>Van!Q53</f>
        <v>0</v>
      </c>
      <c r="BB145">
        <f>Van!Q54</f>
        <v>0</v>
      </c>
      <c r="BC145">
        <f>Van!Q55</f>
        <v>100</v>
      </c>
      <c r="BD145">
        <f>Van!Q56</f>
        <v>0</v>
      </c>
      <c r="BE145">
        <f>Van!Q57</f>
        <v>2</v>
      </c>
      <c r="BF145" t="str">
        <f>Van!Q58</f>
        <v>Ja</v>
      </c>
      <c r="BG145" t="str">
        <f>Van!Q59</f>
        <v>Nej</v>
      </c>
      <c r="BH145" t="str">
        <f>Van!Q60</f>
        <v>Nej</v>
      </c>
      <c r="BI145" t="str">
        <f>Van!Q61</f>
        <v>Ja</v>
      </c>
      <c r="BJ145" t="str">
        <f>Van!Q62</f>
        <v>men køkkenet er langt fra køreklar</v>
      </c>
      <c r="BK145" t="str">
        <f>Van!Q63</f>
        <v>Ja</v>
      </c>
      <c r="BL145">
        <f>Van!Q64</f>
        <v>0</v>
      </c>
      <c r="BM145" t="str">
        <f>Van!Q65</f>
        <v>Ja</v>
      </c>
      <c r="BN145">
        <f>Van!Q66</f>
        <v>0</v>
      </c>
      <c r="BO145" t="str">
        <f>Van!Q67</f>
        <v>Ja</v>
      </c>
      <c r="BP145" t="str">
        <f>Van!Q68</f>
        <v>men ikke relevant pt.</v>
      </c>
      <c r="BQ145">
        <f>Van!Q69</f>
        <v>0</v>
      </c>
      <c r="BR145" t="str">
        <f>Van!Q70</f>
        <v>Modtagerkøkken</v>
      </c>
      <c r="BS145">
        <f>Van!Q71</f>
        <v>0</v>
      </c>
      <c r="BT145">
        <f>Van!Q72</f>
        <v>0</v>
      </c>
      <c r="BU145">
        <f>Van!Q73</f>
        <v>0</v>
      </c>
      <c r="BV145">
        <f>Van!Q74</f>
        <v>0</v>
      </c>
      <c r="BW145">
        <f>Van!Q75</f>
        <v>0</v>
      </c>
      <c r="BX145" t="str">
        <f>Van!Q76</f>
        <v>Mindre</v>
      </c>
      <c r="BY145" t="str">
        <f>Van!Q77</f>
        <v>Større</v>
      </c>
      <c r="BZ145" t="str">
        <f>Van!Q78</f>
        <v>Nej</v>
      </c>
      <c r="CA145" t="str">
        <f>Van!Q79</f>
        <v>Nye køkkenelementer + bordplade, opvaskemaskine, 2 vaske, køleskab</v>
      </c>
      <c r="CB145">
        <f>Van!Q80</f>
        <v>0</v>
      </c>
      <c r="CC145">
        <f>Van!Q81</f>
        <v>0</v>
      </c>
      <c r="CD145" t="str">
        <f>Van!Q82</f>
        <v>Mindre</v>
      </c>
      <c r="CE145" t="str">
        <f>Van!Q83</f>
        <v>Ny vaskbar bordplade</v>
      </c>
      <c r="CF145">
        <f>Van!Q84</f>
        <v>0</v>
      </c>
      <c r="CG145" t="str">
        <f>Van!Q85</f>
        <v>Birgitte Glerup / Sine</v>
      </c>
      <c r="CH145" s="18">
        <f>Van!Q86</f>
        <v>39881</v>
      </c>
      <c r="CI145">
        <f>Van!Q87</f>
        <v>0</v>
      </c>
      <c r="CJ145">
        <f>Van!Q88</f>
        <v>1</v>
      </c>
      <c r="CK145">
        <f>Van!Q89</f>
        <v>0</v>
      </c>
      <c r="CL145">
        <f>Van!Q90</f>
        <v>4</v>
      </c>
      <c r="CM145">
        <f>Van!Q91</f>
        <v>0</v>
      </c>
      <c r="CN145">
        <f>Van!Q92</f>
        <v>1</v>
      </c>
      <c r="CO145">
        <f>Van!Q93</f>
        <v>0</v>
      </c>
      <c r="CP145">
        <f>Van!Q94</f>
        <v>0</v>
      </c>
      <c r="CQ145">
        <f>Van!Q95</f>
        <v>0</v>
      </c>
      <c r="CR145">
        <f>Van!Q96</f>
        <v>1</v>
      </c>
      <c r="CS145">
        <f>Van!Q97</f>
        <v>1</v>
      </c>
      <c r="CT145">
        <f>Van!Q98</f>
        <v>0</v>
      </c>
      <c r="CU145">
        <f>Van!Q99</f>
        <v>0</v>
      </c>
      <c r="CV145">
        <f>Van!Q100</f>
        <v>0</v>
      </c>
      <c r="CW145">
        <f>Van!Q101</f>
        <v>0</v>
      </c>
      <c r="CX145">
        <f>Van!Q102</f>
        <v>1</v>
      </c>
      <c r="CY145">
        <f>Van!Q103</f>
        <v>0</v>
      </c>
      <c r="CZ145">
        <f>Van!Q104</f>
        <v>0</v>
      </c>
      <c r="DA145">
        <f>Van!Q105</f>
        <v>0</v>
      </c>
      <c r="DB145">
        <f>Van!Q106</f>
        <v>1</v>
      </c>
      <c r="DC145">
        <f>Van!Q107</f>
        <v>60</v>
      </c>
      <c r="DD145" t="str">
        <f>Van!Q108</f>
        <v>Siemens</v>
      </c>
      <c r="DE145">
        <f>Van!Q109</f>
        <v>4</v>
      </c>
      <c r="DF145" t="str">
        <f>Van!Q110</f>
        <v>Nej</v>
      </c>
      <c r="DG145">
        <f>Van!Q111</f>
        <v>0</v>
      </c>
      <c r="DH145" t="str">
        <f>Van!Q112</f>
        <v>Nej</v>
      </c>
      <c r="DI145" t="str">
        <f>Van!Q113</f>
        <v>Nej</v>
      </c>
      <c r="DJ145" t="str">
        <f>Van!Q114</f>
        <v>Nej</v>
      </c>
      <c r="DK145">
        <f>Van!Q115</f>
        <v>1</v>
      </c>
      <c r="DL145" t="str">
        <f>Van!Q116</f>
        <v>Ingen plads</v>
      </c>
      <c r="DM145" t="str">
        <f>Van!Q117</f>
        <v>Lagerplads mulig hvis man må blande med anden lagerplads. Institutionen vil meget gerne lave al mad selv. De sætter måltidet meget højt og vil også gerne ofte spise i det fri. Der er et fint rum, men det kræver flere nyanskaffelser, bl.a. alle elementer. En lille opjustering til en start kunne også være en mulighed, så de kan lave noget af maden selv. Eller kun have kold mad. Spørgsmål fra institutionen: Kan de med mindre køkken opgraderes til at kunne lave noget af maden?</v>
      </c>
      <c r="DN145">
        <f>Van!Q118</f>
        <v>0</v>
      </c>
      <c r="DO145" s="14" t="str">
        <f>VLOOKUP(MID(B145,1,5)*1,InstTyp!A:B,2,FALSE)</f>
        <v>Børnehaver</v>
      </c>
      <c r="DP145" s="14" t="str">
        <f>VLOOKUP(MID(B145,1,5)*1,InstTyp!A:C,3,FALSE)</f>
        <v>Vanløse/Brønshøj-Husum</v>
      </c>
      <c r="DQ145">
        <f>VLOOKUP(MID(B145,1,5)*1,'InstTyp-2'!E:BQ,7,FALSE)</f>
        <v>0</v>
      </c>
      <c r="DR145">
        <f>VLOOKUP(MID(B145,1,5)*1,'InstTyp-2'!E:BQ,8,FALSE)</f>
        <v>0</v>
      </c>
      <c r="DS145">
        <f>VLOOKUP(MID(B145,1,5)*1,'InstTyp-2'!E:BQ,9,FALSE)</f>
        <v>21</v>
      </c>
      <c r="DT145">
        <f>VLOOKUP(MID(B145,1,5)*1,'InstTyp-2'!E:BQ,10,FALSE)</f>
        <v>0</v>
      </c>
      <c r="DU145">
        <f>VLOOKUP(MID(B145,1,5)*1,'InstTyp-2'!E:BQ,11,FALSE)</f>
        <v>0</v>
      </c>
      <c r="DV145">
        <f>VLOOKUP(MID(B145,1,5)*1,'InstTyp-2'!E:BQ,12,FALSE)</f>
        <v>0</v>
      </c>
      <c r="DW145">
        <f>VLOOKUP(MID(B145,1,5)*1,'InstTyp-2'!E:BQ,13,FALSE)</f>
        <v>0</v>
      </c>
      <c r="DX145">
        <f>VLOOKUP(MID(B145,1,5)*1,'InstTyp-2'!E:BQ,14,FALSE)</f>
        <v>0</v>
      </c>
      <c r="DY145">
        <f>VLOOKUP(MID(B145,1,5)*1,'InstTyp-2'!E:BQ,15,FALSE)</f>
        <v>0</v>
      </c>
      <c r="DZ145">
        <f>VLOOKUP(MID(B145,1,5)*1,'InstTyp-2'!E:BQ,16,FALSE)</f>
        <v>0</v>
      </c>
      <c r="EA145">
        <f>VLOOKUP(MID(B145,1,5)*1,'InstTyp-2'!E:BQ,17,FALSE)</f>
        <v>0</v>
      </c>
      <c r="EB145">
        <f>VLOOKUP(MID(B145,1,5)*1,'InstTyp-2'!E:BQ,18,FALSE)</f>
        <v>0</v>
      </c>
      <c r="EC145">
        <f>VLOOKUP(MID(B145,1,5)*1,'InstTyp-2'!E:BQ,19,FALSE)</f>
        <v>0</v>
      </c>
      <c r="ED145">
        <f>VLOOKUP(MID(B145,1,5)*1,'InstTyp-2'!E:BQ,20,FALSE)</f>
        <v>0</v>
      </c>
      <c r="EE145" s="195">
        <f>VLOOKUP(MID(B145,1,5)*1,'Forplejning 2008'!A:C,3,FALSE)</f>
        <v>50919.7</v>
      </c>
      <c r="EF145" t="str">
        <f t="shared" si="8"/>
        <v>35372</v>
      </c>
      <c r="EG145" t="str">
        <f t="shared" si="9"/>
        <v/>
      </c>
      <c r="EH145">
        <f t="shared" si="10"/>
        <v>0</v>
      </c>
      <c r="EI145">
        <f t="shared" si="11"/>
        <v>0</v>
      </c>
      <c r="EJ145" t="e">
        <f>VLOOKUP(B145,Rekruttering!A:F,2,FALSE)</f>
        <v>#N/A</v>
      </c>
      <c r="EK145" t="e">
        <f>VLOOKUP(B145,Rekruttering!A:F,3,FALSE)</f>
        <v>#N/A</v>
      </c>
      <c r="EL145" t="e">
        <f>VLOOKUP(B145,Rekruttering!A:F,4,FALSE)</f>
        <v>#N/A</v>
      </c>
      <c r="EM145" t="e">
        <f>VLOOKUP(B145,Rekruttering!A:F,5,FALSE)</f>
        <v>#N/A</v>
      </c>
      <c r="EN145" t="e">
        <f>VLOOKUP(B145,Rekruttering!A:F,6,FALSE)</f>
        <v>#N/A</v>
      </c>
    </row>
    <row r="146" spans="1:144">
      <c r="A146" s="14" t="str">
        <f>Van!R1</f>
        <v>x</v>
      </c>
      <c r="B146" s="21">
        <f>Van!R2</f>
        <v>35377</v>
      </c>
      <c r="C146" t="str">
        <f>Van!R3</f>
        <v>Montessori</v>
      </c>
      <c r="D146" t="str">
        <f>Van!R4</f>
        <v>Vanløse/Brønshøj-Husum</v>
      </c>
      <c r="E146" t="str">
        <f>Van!R5</f>
        <v>Jernbane Allé 24B</v>
      </c>
      <c r="F146">
        <f>Van!R6</f>
        <v>2720</v>
      </c>
      <c r="G146" t="str">
        <f>Van!R7</f>
        <v>Vanløse</v>
      </c>
      <c r="H146" t="str">
        <f>Van!R8</f>
        <v>38 74 31 49</v>
      </c>
      <c r="I146" t="str">
        <f>Van!R9</f>
        <v>37377@buf.kk.dk</v>
      </c>
      <c r="J146" t="str">
        <f>Van!R10</f>
        <v>Anette (Souschef) Rasmussen</v>
      </c>
      <c r="K146">
        <f>Van!R11</f>
        <v>0</v>
      </c>
      <c r="L146">
        <f>Van!R12</f>
        <v>38743149</v>
      </c>
      <c r="M146" t="str">
        <f>Van!R13</f>
        <v>35377@buf.kk.dk</v>
      </c>
      <c r="N146" t="str">
        <f>Van!R14</f>
        <v>Børnehave</v>
      </c>
      <c r="O146">
        <f>Van!R15</f>
        <v>0</v>
      </c>
      <c r="P146">
        <f>Van!R16</f>
        <v>0</v>
      </c>
      <c r="Q146">
        <f>Van!R17</f>
        <v>12</v>
      </c>
      <c r="R146">
        <f>Van!R18</f>
        <v>0</v>
      </c>
      <c r="S146">
        <f>Van!R19</f>
        <v>0</v>
      </c>
      <c r="T146">
        <f>Van!R20</f>
        <v>0</v>
      </c>
      <c r="U146">
        <f>Van!R21</f>
        <v>0</v>
      </c>
      <c r="V146" t="str">
        <f>Van!R22</f>
        <v>Nej</v>
      </c>
      <c r="W146">
        <f>Van!R23</f>
        <v>0</v>
      </c>
      <c r="X146">
        <f>Van!R24</f>
        <v>0</v>
      </c>
      <c r="Y146">
        <f>Van!R25</f>
        <v>0</v>
      </c>
      <c r="Z146">
        <f>Van!R26</f>
        <v>0</v>
      </c>
      <c r="AA146">
        <f>Van!R27</f>
        <v>0</v>
      </c>
      <c r="AB146">
        <f>Van!R28</f>
        <v>0</v>
      </c>
      <c r="AC146">
        <f>Van!R29</f>
        <v>0</v>
      </c>
      <c r="AD146">
        <f>Van!R30</f>
        <v>0</v>
      </c>
      <c r="AE146">
        <f>Van!R31</f>
        <v>0</v>
      </c>
      <c r="AF146">
        <f>Van!R32</f>
        <v>1</v>
      </c>
      <c r="AG146">
        <f>Van!R33</f>
        <v>0</v>
      </c>
      <c r="AH146">
        <f>Van!R34</f>
        <v>0</v>
      </c>
      <c r="AI146">
        <f>Van!R35</f>
        <v>0</v>
      </c>
      <c r="AJ146">
        <f>Van!R36</f>
        <v>12500</v>
      </c>
      <c r="AK146">
        <f>Van!R37</f>
        <v>0</v>
      </c>
      <c r="AL146">
        <f>Van!R38</f>
        <v>0</v>
      </c>
      <c r="AM146">
        <f>Van!R39</f>
        <v>0</v>
      </c>
      <c r="AN146">
        <f>Van!R40</f>
        <v>0</v>
      </c>
      <c r="AO146">
        <f>Van!R41</f>
        <v>0</v>
      </c>
      <c r="AP146">
        <f>Van!R42</f>
        <v>0</v>
      </c>
      <c r="AQ146">
        <f>Van!R43</f>
        <v>0</v>
      </c>
      <c r="AR146">
        <f>Van!R44</f>
        <v>0</v>
      </c>
      <c r="AS146">
        <f>Van!R45</f>
        <v>0</v>
      </c>
      <c r="AT146">
        <f>Van!R46</f>
        <v>0</v>
      </c>
      <c r="AU146">
        <f>Van!R47</f>
        <v>0</v>
      </c>
      <c r="AV146">
        <f>Van!R48</f>
        <v>0</v>
      </c>
      <c r="AW146">
        <f>Van!R49</f>
        <v>0</v>
      </c>
      <c r="AX146">
        <f>Van!R50</f>
        <v>0</v>
      </c>
      <c r="AY146">
        <f>Van!R51</f>
        <v>0</v>
      </c>
      <c r="AZ146">
        <f>Van!R52</f>
        <v>0</v>
      </c>
      <c r="BA146">
        <f>Van!R53</f>
        <v>0</v>
      </c>
      <c r="BB146">
        <f>Van!R54</f>
        <v>0</v>
      </c>
      <c r="BC146">
        <f>Van!R55</f>
        <v>80</v>
      </c>
      <c r="BD146">
        <f>Van!R56</f>
        <v>0</v>
      </c>
      <c r="BE146">
        <f>Van!R57</f>
        <v>1</v>
      </c>
      <c r="BF146" t="str">
        <f>Van!R58</f>
        <v>Ja</v>
      </c>
      <c r="BG146" t="str">
        <f>Van!R59</f>
        <v>Nej</v>
      </c>
      <c r="BH146" t="str">
        <f>Van!R60</f>
        <v>Ja</v>
      </c>
      <c r="BI146" t="str">
        <f>Van!R61</f>
        <v>Ja</v>
      </c>
      <c r="BJ146" t="str">
        <f>Van!R62</f>
        <v>de laver mad en dag om ugen. Mere er ikke muligt</v>
      </c>
      <c r="BK146" t="str">
        <f>Van!R63</f>
        <v>Nej</v>
      </c>
      <c r="BL146">
        <f>Van!R64</f>
        <v>0</v>
      </c>
      <c r="BM146" t="str">
        <f>Van!R65</f>
        <v>Nej</v>
      </c>
      <c r="BN146">
        <f>Van!R66</f>
        <v>0</v>
      </c>
      <c r="BO146">
        <f>Van!R67</f>
        <v>0</v>
      </c>
      <c r="BP146" t="str">
        <f>Van!R68</f>
        <v>de har modtager køkken og bliver nødt til at få mad udefra.</v>
      </c>
      <c r="BQ146">
        <f>Van!R69</f>
        <v>0</v>
      </c>
      <c r="BR146" t="str">
        <f>Van!R70</f>
        <v>Modtagerkøkken</v>
      </c>
      <c r="BS146">
        <f>Van!R71</f>
        <v>0</v>
      </c>
      <c r="BT146">
        <f>Van!R72</f>
        <v>0</v>
      </c>
      <c r="BU146">
        <f>Van!R73</f>
        <v>0</v>
      </c>
      <c r="BV146">
        <f>Van!R74</f>
        <v>0</v>
      </c>
      <c r="BW146">
        <f>Van!R75</f>
        <v>0</v>
      </c>
      <c r="BX146">
        <f>Van!R76</f>
        <v>0</v>
      </c>
      <c r="BY146">
        <f>Van!R77</f>
        <v>0</v>
      </c>
      <c r="BZ146">
        <f>Van!R78</f>
        <v>0</v>
      </c>
      <c r="CA146">
        <f>Van!R79</f>
        <v>0</v>
      </c>
      <c r="CB146">
        <f>Van!R80</f>
        <v>0</v>
      </c>
      <c r="CC146">
        <f>Van!R81</f>
        <v>0</v>
      </c>
      <c r="CD146">
        <f>Van!R82</f>
        <v>0</v>
      </c>
      <c r="CE146">
        <f>Van!R83</f>
        <v>0</v>
      </c>
      <c r="CF146" t="str">
        <f>Van!R84</f>
        <v>skal kontaktes vedr. leverandører når tiden nærmer sig. Er så lille at de ikke kan deltage i møder i Kbh Madhus</v>
      </c>
      <c r="CG146" t="str">
        <f>Van!R85</f>
        <v>Cathrine Jerrik / Sine</v>
      </c>
      <c r="CH146">
        <f>Van!R86</f>
        <v>0</v>
      </c>
      <c r="CI146">
        <f>Van!R87</f>
        <v>0</v>
      </c>
      <c r="CJ146">
        <f>Van!R88</f>
        <v>1</v>
      </c>
      <c r="CK146">
        <f>Van!R89</f>
        <v>0</v>
      </c>
      <c r="CL146">
        <f>Van!R90</f>
        <v>2</v>
      </c>
      <c r="CM146">
        <f>Van!R91</f>
        <v>0</v>
      </c>
      <c r="CN146">
        <f>Van!R92</f>
        <v>0</v>
      </c>
      <c r="CO146">
        <f>Van!R93</f>
        <v>0</v>
      </c>
      <c r="CP146">
        <f>Van!R94</f>
        <v>0</v>
      </c>
      <c r="CQ146">
        <f>Van!R95</f>
        <v>0</v>
      </c>
      <c r="CR146">
        <f>Van!R96</f>
        <v>1</v>
      </c>
      <c r="CS146">
        <f>Van!R97</f>
        <v>0</v>
      </c>
      <c r="CT146">
        <f>Van!R98</f>
        <v>0</v>
      </c>
      <c r="CU146">
        <f>Van!R99</f>
        <v>0</v>
      </c>
      <c r="CV146">
        <f>Van!R100</f>
        <v>0</v>
      </c>
      <c r="CW146">
        <f>Van!R101</f>
        <v>0</v>
      </c>
      <c r="CX146">
        <f>Van!R102</f>
        <v>0</v>
      </c>
      <c r="CY146">
        <f>Van!R103</f>
        <v>0</v>
      </c>
      <c r="CZ146">
        <f>Van!R104</f>
        <v>0</v>
      </c>
      <c r="DA146">
        <f>Van!R105</f>
        <v>0</v>
      </c>
      <c r="DB146">
        <f>Van!R106</f>
        <v>0</v>
      </c>
      <c r="DC146">
        <f>Van!R107</f>
        <v>0</v>
      </c>
      <c r="DD146" t="str">
        <f>Van!R108</f>
        <v>vasker op i hånden</v>
      </c>
      <c r="DE146">
        <f>Van!R109</f>
        <v>1</v>
      </c>
      <c r="DF146" t="str">
        <f>Van!R110</f>
        <v>Nej</v>
      </c>
      <c r="DG146">
        <f>Van!R111</f>
        <v>0</v>
      </c>
      <c r="DH146" t="str">
        <f>Van!R112</f>
        <v>Nej</v>
      </c>
      <c r="DI146" t="str">
        <f>Van!R113</f>
        <v>Nej</v>
      </c>
      <c r="DJ146" t="str">
        <f>Van!R114</f>
        <v>Nej</v>
      </c>
      <c r="DK146">
        <f>Van!R115</f>
        <v>1</v>
      </c>
      <c r="DL146" t="str">
        <f>Van!R116</f>
        <v>Ingen plads</v>
      </c>
      <c r="DM146">
        <f>Van!R117</f>
        <v>0</v>
      </c>
      <c r="DN146">
        <f>Van!R118</f>
        <v>0</v>
      </c>
      <c r="DO146" s="14" t="str">
        <f>VLOOKUP(MID(B146,1,5)*1,InstTyp!A:B,2,FALSE)</f>
        <v>Børnehaver</v>
      </c>
      <c r="DP146" s="14" t="str">
        <f>VLOOKUP(MID(B146,1,5)*1,InstTyp!A:C,3,FALSE)</f>
        <v>Vanløse/Brønshøj-Husum</v>
      </c>
      <c r="DQ146">
        <f>VLOOKUP(MID(B146,1,5)*1,'InstTyp-2'!E:BQ,7,FALSE)</f>
        <v>0</v>
      </c>
      <c r="DR146">
        <f>VLOOKUP(MID(B146,1,5)*1,'InstTyp-2'!E:BQ,8,FALSE)</f>
        <v>0</v>
      </c>
      <c r="DS146">
        <f>VLOOKUP(MID(B146,1,5)*1,'InstTyp-2'!E:BQ,9,FALSE)</f>
        <v>12</v>
      </c>
      <c r="DT146">
        <f>VLOOKUP(MID(B146,1,5)*1,'InstTyp-2'!E:BQ,10,FALSE)</f>
        <v>0</v>
      </c>
      <c r="DU146">
        <f>VLOOKUP(MID(B146,1,5)*1,'InstTyp-2'!E:BQ,11,FALSE)</f>
        <v>0</v>
      </c>
      <c r="DV146">
        <f>VLOOKUP(MID(B146,1,5)*1,'InstTyp-2'!E:BQ,12,FALSE)</f>
        <v>0</v>
      </c>
      <c r="DW146">
        <f>VLOOKUP(MID(B146,1,5)*1,'InstTyp-2'!E:BQ,13,FALSE)</f>
        <v>0</v>
      </c>
      <c r="DX146">
        <f>VLOOKUP(MID(B146,1,5)*1,'InstTyp-2'!E:BQ,14,FALSE)</f>
        <v>0</v>
      </c>
      <c r="DY146">
        <f>VLOOKUP(MID(B146,1,5)*1,'InstTyp-2'!E:BQ,15,FALSE)</f>
        <v>0</v>
      </c>
      <c r="DZ146">
        <f>VLOOKUP(MID(B146,1,5)*1,'InstTyp-2'!E:BQ,16,FALSE)</f>
        <v>0</v>
      </c>
      <c r="EA146">
        <f>VLOOKUP(MID(B146,1,5)*1,'InstTyp-2'!E:BQ,17,FALSE)</f>
        <v>0</v>
      </c>
      <c r="EB146">
        <f>VLOOKUP(MID(B146,1,5)*1,'InstTyp-2'!E:BQ,18,FALSE)</f>
        <v>0</v>
      </c>
      <c r="EC146">
        <f>VLOOKUP(MID(B146,1,5)*1,'InstTyp-2'!E:BQ,19,FALSE)</f>
        <v>0</v>
      </c>
      <c r="ED146">
        <f>VLOOKUP(MID(B146,1,5)*1,'InstTyp-2'!E:BQ,20,FALSE)</f>
        <v>0</v>
      </c>
      <c r="EE146" s="195">
        <f>VLOOKUP(MID(B146,1,5)*1,'Forplejning 2008'!A:C,3,FALSE)</f>
        <v>7478.58</v>
      </c>
      <c r="EF146" t="str">
        <f t="shared" si="8"/>
        <v>35377</v>
      </c>
      <c r="EG146" t="str">
        <f t="shared" si="9"/>
        <v/>
      </c>
      <c r="EH146">
        <f t="shared" si="10"/>
        <v>0</v>
      </c>
      <c r="EI146">
        <f t="shared" si="11"/>
        <v>0</v>
      </c>
      <c r="EJ146" t="e">
        <f>VLOOKUP(B146,Rekruttering!A:F,2,FALSE)</f>
        <v>#N/A</v>
      </c>
      <c r="EK146" t="e">
        <f>VLOOKUP(B146,Rekruttering!A:F,3,FALSE)</f>
        <v>#N/A</v>
      </c>
      <c r="EL146" t="e">
        <f>VLOOKUP(B146,Rekruttering!A:F,4,FALSE)</f>
        <v>#N/A</v>
      </c>
      <c r="EM146" t="e">
        <f>VLOOKUP(B146,Rekruttering!A:F,5,FALSE)</f>
        <v>#N/A</v>
      </c>
      <c r="EN146" t="e">
        <f>VLOOKUP(B146,Rekruttering!A:F,6,FALSE)</f>
        <v>#N/A</v>
      </c>
    </row>
    <row r="147" spans="1:144">
      <c r="A147" s="14" t="str">
        <f>Van!S1</f>
        <v>x</v>
      </c>
      <c r="B147" s="21">
        <f>Van!S2</f>
        <v>35379</v>
      </c>
      <c r="C147" t="str">
        <f>Van!S3</f>
        <v>Vanløse Folkebørnehave</v>
      </c>
      <c r="D147" t="str">
        <f>Van!S4</f>
        <v>Vanløse/Brønshøj-Husum</v>
      </c>
      <c r="E147" t="str">
        <f>Van!S5</f>
        <v>Jyllingevej 39</v>
      </c>
      <c r="F147">
        <f>Van!S6</f>
        <v>2720</v>
      </c>
      <c r="G147" t="str">
        <f>Van!S7</f>
        <v>Vanløse</v>
      </c>
      <c r="H147" t="str">
        <f>Van!S8</f>
        <v>38 74 45 00</v>
      </c>
      <c r="I147" t="str">
        <f>Van!S9</f>
        <v>haven@mail.dk</v>
      </c>
      <c r="J147" t="str">
        <f>Van!S10</f>
        <v>Lis Carlsen</v>
      </c>
      <c r="K147">
        <f>Van!S11</f>
        <v>38873966</v>
      </c>
      <c r="L147">
        <f>Van!S12</f>
        <v>38744500</v>
      </c>
      <c r="M147" t="str">
        <f>Van!S13</f>
        <v>35379@buf.kk.dk</v>
      </c>
      <c r="N147" t="str">
        <f>Van!S14</f>
        <v>Børnehave</v>
      </c>
      <c r="O147">
        <f>Van!S15</f>
        <v>0</v>
      </c>
      <c r="P147">
        <f>Van!S16</f>
        <v>0</v>
      </c>
      <c r="Q147">
        <f>Van!S17</f>
        <v>20</v>
      </c>
      <c r="R147">
        <f>Van!S18</f>
        <v>0</v>
      </c>
      <c r="S147">
        <f>Van!S19</f>
        <v>0</v>
      </c>
      <c r="T147">
        <f>Van!S20</f>
        <v>0</v>
      </c>
      <c r="U147">
        <f>Van!S21</f>
        <v>0</v>
      </c>
      <c r="V147" t="str">
        <f>Van!S22</f>
        <v>Nej</v>
      </c>
      <c r="W147">
        <f>Van!S23</f>
        <v>0</v>
      </c>
      <c r="X147">
        <f>Van!S24</f>
        <v>0</v>
      </c>
      <c r="Y147">
        <f>Van!S25</f>
        <v>0</v>
      </c>
      <c r="Z147">
        <f>Van!S26</f>
        <v>0</v>
      </c>
      <c r="AA147">
        <f>Van!S27</f>
        <v>0</v>
      </c>
      <c r="AB147">
        <f>Van!S28</f>
        <v>0</v>
      </c>
      <c r="AC147">
        <f>Van!S29</f>
        <v>0</v>
      </c>
      <c r="AD147">
        <f>Van!S30</f>
        <v>5</v>
      </c>
      <c r="AE147">
        <f>Van!S31</f>
        <v>0</v>
      </c>
      <c r="AF147">
        <f>Van!S32</f>
        <v>1</v>
      </c>
      <c r="AG147">
        <f>Van!S33</f>
        <v>5</v>
      </c>
      <c r="AH147">
        <f>Van!S34</f>
        <v>0</v>
      </c>
      <c r="AI147">
        <f>Van!S35</f>
        <v>0</v>
      </c>
      <c r="AJ147">
        <f>Van!S36</f>
        <v>25000</v>
      </c>
      <c r="AK147">
        <f>Van!S37</f>
        <v>0</v>
      </c>
      <c r="AL147">
        <f>Van!S38</f>
        <v>0</v>
      </c>
      <c r="AM147">
        <f>Van!S39</f>
        <v>0</v>
      </c>
      <c r="AN147">
        <f>Van!S40</f>
        <v>0</v>
      </c>
      <c r="AO147">
        <f>Van!S41</f>
        <v>0</v>
      </c>
      <c r="AP147">
        <f>Van!S42</f>
        <v>0</v>
      </c>
      <c r="AQ147">
        <f>Van!S43</f>
        <v>0</v>
      </c>
      <c r="AR147">
        <f>Van!S44</f>
        <v>0</v>
      </c>
      <c r="AS147">
        <f>Van!S45</f>
        <v>0</v>
      </c>
      <c r="AT147">
        <f>Van!S46</f>
        <v>0</v>
      </c>
      <c r="AU147">
        <f>Van!S47</f>
        <v>0</v>
      </c>
      <c r="AV147">
        <f>Van!S48</f>
        <v>0</v>
      </c>
      <c r="AW147">
        <f>Van!S49</f>
        <v>0</v>
      </c>
      <c r="AX147">
        <f>Van!S50</f>
        <v>0</v>
      </c>
      <c r="AY147">
        <f>Van!S51</f>
        <v>0</v>
      </c>
      <c r="AZ147">
        <f>Van!S52</f>
        <v>0</v>
      </c>
      <c r="BA147">
        <f>Van!S53</f>
        <v>0</v>
      </c>
      <c r="BB147">
        <f>Van!S54</f>
        <v>0</v>
      </c>
      <c r="BC147">
        <f>Van!S55</f>
        <v>40</v>
      </c>
      <c r="BD147">
        <f>Van!S56</f>
        <v>0</v>
      </c>
      <c r="BE147">
        <f>Van!S57</f>
        <v>1</v>
      </c>
      <c r="BF147" t="str">
        <f>Van!S58</f>
        <v>Ja</v>
      </c>
      <c r="BG147" t="str">
        <f>Van!S59</f>
        <v>Nej</v>
      </c>
      <c r="BH147" t="str">
        <f>Van!S60</f>
        <v>Ja</v>
      </c>
      <c r="BI147">
        <f>Van!S61</f>
        <v>0</v>
      </c>
      <c r="BJ147" t="str">
        <f>Van!S62</f>
        <v>?</v>
      </c>
      <c r="BK147" t="str">
        <f>Van!S63</f>
        <v>Nej</v>
      </c>
      <c r="BL147">
        <f>Van!S64</f>
        <v>0</v>
      </c>
      <c r="BM147" t="str">
        <f>Van!S65</f>
        <v>Ja</v>
      </c>
      <c r="BN147" t="str">
        <f>Van!S66</f>
        <v>Vil gerne med penge til køkken først</v>
      </c>
      <c r="BO147" t="str">
        <f>Van!S67</f>
        <v>Nej</v>
      </c>
      <c r="BP147">
        <f>Van!S68</f>
        <v>0</v>
      </c>
      <c r="BQ147">
        <f>Van!S69</f>
        <v>0</v>
      </c>
      <c r="BR147" t="str">
        <f>Van!S70</f>
        <v>Køkken blandet tilvirk</v>
      </c>
      <c r="BS147" t="str">
        <f>Van!S71</f>
        <v>Nej</v>
      </c>
      <c r="BT147" t="str">
        <f>Van!S72</f>
        <v>Større</v>
      </c>
      <c r="BU147" t="str">
        <f>Van!S73</f>
        <v>Større</v>
      </c>
      <c r="BV147" t="str">
        <f>Van!S74</f>
        <v>Nej</v>
      </c>
      <c r="BW147" t="str">
        <f>Van!S75</f>
        <v>Køkkenet skal have nye køkkenelementer, så kunne det sagtens bruges til kold mad (rugbrødsmadder) og det er hvad huset leder ønsker de skal have, da de er meget på tur.</v>
      </c>
      <c r="BX147" t="str">
        <f>Van!S76</f>
        <v>Mindre</v>
      </c>
      <c r="BY147" t="str">
        <f>Van!S77</f>
        <v>Ingen</v>
      </c>
      <c r="BZ147">
        <f>Van!S78</f>
        <v>0</v>
      </c>
      <c r="CA147" t="str">
        <f>Van!S79</f>
        <v>Køkkenet trænger til en renovation og nye elementer. Meget lille køkken</v>
      </c>
      <c r="CB147" t="str">
        <f>Van!S80</f>
        <v>Mindre</v>
      </c>
      <c r="CC147" t="str">
        <f>Van!S81</f>
        <v>ønsker ny opvaskemaskine og evt. et ekstra køleskab</v>
      </c>
      <c r="CD147">
        <f>Van!S82</f>
        <v>0</v>
      </c>
      <c r="CE147">
        <f>Van!S83</f>
        <v>0</v>
      </c>
      <c r="CF147">
        <f>Van!S84</f>
        <v>0</v>
      </c>
      <c r="CG147" t="str">
        <f>Van!S85</f>
        <v>Cathrine Jerrik/Sine</v>
      </c>
      <c r="CH147" s="18">
        <f>Van!S86</f>
        <v>39882</v>
      </c>
      <c r="CI147">
        <f>Van!S87</f>
        <v>0</v>
      </c>
      <c r="CJ147">
        <f>Van!S88</f>
        <v>1</v>
      </c>
      <c r="CK147">
        <f>Van!S89</f>
        <v>0</v>
      </c>
      <c r="CL147">
        <f>Van!S90</f>
        <v>4</v>
      </c>
      <c r="CM147">
        <f>Van!S91</f>
        <v>1</v>
      </c>
      <c r="CN147">
        <f>Van!S92</f>
        <v>0</v>
      </c>
      <c r="CO147">
        <f>Van!S93</f>
        <v>0</v>
      </c>
      <c r="CP147">
        <f>Van!S94</f>
        <v>0</v>
      </c>
      <c r="CQ147">
        <f>Van!S95</f>
        <v>0</v>
      </c>
      <c r="CR147">
        <f>Van!S96</f>
        <v>1</v>
      </c>
      <c r="CS147">
        <f>Van!S97</f>
        <v>0</v>
      </c>
      <c r="CT147">
        <f>Van!S98</f>
        <v>0</v>
      </c>
      <c r="CU147">
        <f>Van!S99</f>
        <v>0</v>
      </c>
      <c r="CV147">
        <f>Van!S100</f>
        <v>0</v>
      </c>
      <c r="CW147">
        <f>Van!S101</f>
        <v>0</v>
      </c>
      <c r="CX147">
        <f>Van!S102</f>
        <v>1</v>
      </c>
      <c r="CY147">
        <f>Van!S103</f>
        <v>0</v>
      </c>
      <c r="CZ147">
        <f>Van!S104</f>
        <v>0</v>
      </c>
      <c r="DA147">
        <f>Van!S105</f>
        <v>0</v>
      </c>
      <c r="DB147">
        <f>Van!S106</f>
        <v>1</v>
      </c>
      <c r="DC147">
        <f>Van!S107</f>
        <v>150</v>
      </c>
      <c r="DD147" t="str">
        <f>Van!S108</f>
        <v>Bosch</v>
      </c>
      <c r="DE147">
        <f>Van!S109</f>
        <v>2</v>
      </c>
      <c r="DF147" t="str">
        <f>Van!S110</f>
        <v>Nej</v>
      </c>
      <c r="DG147">
        <f>Van!S111</f>
        <v>0</v>
      </c>
      <c r="DH147" t="str">
        <f>Van!S112</f>
        <v>Nej</v>
      </c>
      <c r="DI147" t="str">
        <f>Van!S113</f>
        <v>Nej</v>
      </c>
      <c r="DJ147" t="str">
        <f>Van!S114</f>
        <v>Nej</v>
      </c>
      <c r="DK147">
        <f>Van!S115</f>
        <v>1</v>
      </c>
      <c r="DL147" t="str">
        <f>Van!S116</f>
        <v>Begrænset</v>
      </c>
      <c r="DM147">
        <f>Van!S117</f>
        <v>0</v>
      </c>
      <c r="DN147">
        <f>Van!S118</f>
        <v>0</v>
      </c>
      <c r="DO147" s="14" t="str">
        <f>VLOOKUP(MID(B147,1,5)*1,InstTyp!A:B,2,FALSE)</f>
        <v>Børnehaver</v>
      </c>
      <c r="DP147" s="14" t="str">
        <f>VLOOKUP(MID(B147,1,5)*1,InstTyp!A:C,3,FALSE)</f>
        <v>Vanløse/Brønshøj-Husum</v>
      </c>
      <c r="DQ147">
        <f>VLOOKUP(MID(B147,1,5)*1,'InstTyp-2'!E:BQ,7,FALSE)</f>
        <v>0</v>
      </c>
      <c r="DR147">
        <f>VLOOKUP(MID(B147,1,5)*1,'InstTyp-2'!E:BQ,8,FALSE)</f>
        <v>0</v>
      </c>
      <c r="DS147">
        <f>VLOOKUP(MID(B147,1,5)*1,'InstTyp-2'!E:BQ,9,FALSE)</f>
        <v>20</v>
      </c>
      <c r="DT147">
        <f>VLOOKUP(MID(B147,1,5)*1,'InstTyp-2'!E:BQ,10,FALSE)</f>
        <v>0</v>
      </c>
      <c r="DU147">
        <f>VLOOKUP(MID(B147,1,5)*1,'InstTyp-2'!E:BQ,11,FALSE)</f>
        <v>0</v>
      </c>
      <c r="DV147">
        <f>VLOOKUP(MID(B147,1,5)*1,'InstTyp-2'!E:BQ,12,FALSE)</f>
        <v>0</v>
      </c>
      <c r="DW147">
        <f>VLOOKUP(MID(B147,1,5)*1,'InstTyp-2'!E:BQ,13,FALSE)</f>
        <v>0</v>
      </c>
      <c r="DX147">
        <f>VLOOKUP(MID(B147,1,5)*1,'InstTyp-2'!E:BQ,14,FALSE)</f>
        <v>0</v>
      </c>
      <c r="DY147">
        <f>VLOOKUP(MID(B147,1,5)*1,'InstTyp-2'!E:BQ,15,FALSE)</f>
        <v>0</v>
      </c>
      <c r="DZ147">
        <f>VLOOKUP(MID(B147,1,5)*1,'InstTyp-2'!E:BQ,16,FALSE)</f>
        <v>0</v>
      </c>
      <c r="EA147">
        <f>VLOOKUP(MID(B147,1,5)*1,'InstTyp-2'!E:BQ,17,FALSE)</f>
        <v>0</v>
      </c>
      <c r="EB147">
        <f>VLOOKUP(MID(B147,1,5)*1,'InstTyp-2'!E:BQ,18,FALSE)</f>
        <v>0</v>
      </c>
      <c r="EC147">
        <f>VLOOKUP(MID(B147,1,5)*1,'InstTyp-2'!E:BQ,19,FALSE)</f>
        <v>0</v>
      </c>
      <c r="ED147">
        <f>VLOOKUP(MID(B147,1,5)*1,'InstTyp-2'!E:BQ,20,FALSE)</f>
        <v>0</v>
      </c>
      <c r="EE147" s="195">
        <f>VLOOKUP(MID(B147,1,5)*1,'Forplejning 2008'!A:C,3,FALSE)</f>
        <v>15455.34</v>
      </c>
      <c r="EF147" t="str">
        <f t="shared" si="8"/>
        <v>35379</v>
      </c>
      <c r="EG147" t="str">
        <f t="shared" si="9"/>
        <v/>
      </c>
      <c r="EH147">
        <f t="shared" si="10"/>
        <v>0</v>
      </c>
      <c r="EI147">
        <f t="shared" si="11"/>
        <v>0</v>
      </c>
      <c r="EJ147" t="e">
        <f>VLOOKUP(B147,Rekruttering!A:F,2,FALSE)</f>
        <v>#N/A</v>
      </c>
      <c r="EK147" t="e">
        <f>VLOOKUP(B147,Rekruttering!A:F,3,FALSE)</f>
        <v>#N/A</v>
      </c>
      <c r="EL147" t="e">
        <f>VLOOKUP(B147,Rekruttering!A:F,4,FALSE)</f>
        <v>#N/A</v>
      </c>
      <c r="EM147" t="e">
        <f>VLOOKUP(B147,Rekruttering!A:F,5,FALSE)</f>
        <v>#N/A</v>
      </c>
      <c r="EN147" t="e">
        <f>VLOOKUP(B147,Rekruttering!A:F,6,FALSE)</f>
        <v>#N/A</v>
      </c>
    </row>
    <row r="148" spans="1:144">
      <c r="A148" s="14" t="str">
        <f>Van!T1</f>
        <v>x</v>
      </c>
      <c r="B148" s="21">
        <f>Van!T2</f>
        <v>35386</v>
      </c>
      <c r="C148" t="str">
        <f>Van!T3</f>
        <v>Husum Menighedsbørnehave</v>
      </c>
      <c r="D148" t="str">
        <f>Van!T4</f>
        <v>Vanløse/Brønshøj-Husum</v>
      </c>
      <c r="E148" t="str">
        <f>Van!T5</f>
        <v>Korsager Allé 16</v>
      </c>
      <c r="F148">
        <f>Van!T6</f>
        <v>2700</v>
      </c>
      <c r="G148" t="str">
        <f>Van!T7</f>
        <v>Brønshøj</v>
      </c>
      <c r="H148" t="str">
        <f>Van!T8</f>
        <v>38 28 41 40</v>
      </c>
      <c r="I148" t="str">
        <f>Van!T9</f>
        <v>35386@buf.kk.dk</v>
      </c>
      <c r="J148" t="str">
        <f>Van!T10</f>
        <v>Edith Høj Thyken</v>
      </c>
      <c r="K148">
        <f>Van!T11</f>
        <v>35352462</v>
      </c>
      <c r="L148">
        <f>Van!T12</f>
        <v>0</v>
      </c>
      <c r="M148" t="str">
        <f>Van!T13</f>
        <v>35386@buf.kk.dk</v>
      </c>
      <c r="N148" t="str">
        <f>Van!T14</f>
        <v>Børnehave</v>
      </c>
      <c r="O148">
        <f>Van!T15</f>
        <v>0</v>
      </c>
      <c r="P148">
        <f>Van!T16</f>
        <v>0</v>
      </c>
      <c r="Q148">
        <f>Van!T17</f>
        <v>110</v>
      </c>
      <c r="R148">
        <f>Van!T18</f>
        <v>0</v>
      </c>
      <c r="S148">
        <f>Van!T19</f>
        <v>0</v>
      </c>
      <c r="T148">
        <f>Van!T20</f>
        <v>0</v>
      </c>
      <c r="U148">
        <f>Van!T21</f>
        <v>0</v>
      </c>
      <c r="V148" t="str">
        <f>Van!T22</f>
        <v>Ja</v>
      </c>
      <c r="W148">
        <f>Van!T23</f>
        <v>2</v>
      </c>
      <c r="X148">
        <f>Van!T24</f>
        <v>1</v>
      </c>
      <c r="Y148">
        <f>Van!T25</f>
        <v>0</v>
      </c>
      <c r="Z148">
        <f>Van!T26</f>
        <v>0</v>
      </c>
      <c r="AA148">
        <f>Van!T27</f>
        <v>0</v>
      </c>
      <c r="AB148">
        <f>Van!T28</f>
        <v>0</v>
      </c>
      <c r="AC148">
        <f>Van!T29</f>
        <v>0</v>
      </c>
      <c r="AD148">
        <f>Van!T30</f>
        <v>5</v>
      </c>
      <c r="AE148">
        <f>Van!T31</f>
        <v>0</v>
      </c>
      <c r="AF148">
        <f>Van!T32</f>
        <v>0</v>
      </c>
      <c r="AG148">
        <f>Van!T33</f>
        <v>5</v>
      </c>
      <c r="AH148">
        <f>Van!T34</f>
        <v>0</v>
      </c>
      <c r="AI148">
        <f>Van!T35</f>
        <v>0</v>
      </c>
      <c r="AJ148">
        <f>Van!T36</f>
        <v>99996</v>
      </c>
      <c r="AK148">
        <f>Van!T37</f>
        <v>0</v>
      </c>
      <c r="AL148">
        <f>Van!T38</f>
        <v>0</v>
      </c>
      <c r="AM148">
        <f>Van!T39</f>
        <v>0</v>
      </c>
      <c r="AN148">
        <f>Van!T40</f>
        <v>0</v>
      </c>
      <c r="AO148">
        <f>Van!T41</f>
        <v>0</v>
      </c>
      <c r="AP148">
        <f>Van!T42</f>
        <v>0</v>
      </c>
      <c r="AQ148">
        <f>Van!T43</f>
        <v>0</v>
      </c>
      <c r="AR148">
        <f>Van!T44</f>
        <v>0</v>
      </c>
      <c r="AS148">
        <f>Van!T45</f>
        <v>0</v>
      </c>
      <c r="AT148">
        <f>Van!T46</f>
        <v>0</v>
      </c>
      <c r="AU148">
        <f>Van!T47</f>
        <v>0</v>
      </c>
      <c r="AV148">
        <f>Van!T48</f>
        <v>0</v>
      </c>
      <c r="AW148">
        <f>Van!T49</f>
        <v>0</v>
      </c>
      <c r="AX148">
        <f>Van!T50</f>
        <v>0</v>
      </c>
      <c r="AY148">
        <f>Van!T51</f>
        <v>0</v>
      </c>
      <c r="AZ148">
        <f>Van!T52</f>
        <v>0</v>
      </c>
      <c r="BA148">
        <f>Van!T53</f>
        <v>0</v>
      </c>
      <c r="BB148">
        <f>Van!T54</f>
        <v>0</v>
      </c>
      <c r="BC148">
        <f>Van!T55</f>
        <v>0</v>
      </c>
      <c r="BD148">
        <f>Van!T56</f>
        <v>0</v>
      </c>
      <c r="BE148">
        <f>Van!T57</f>
        <v>2</v>
      </c>
      <c r="BF148" t="str">
        <f>Van!T58</f>
        <v>Ja</v>
      </c>
      <c r="BG148" t="str">
        <f>Van!T59</f>
        <v>Ja</v>
      </c>
      <c r="BH148" t="str">
        <f>Van!T60</f>
        <v>Ja</v>
      </c>
      <c r="BI148" t="str">
        <f>Van!T61</f>
        <v>Ja</v>
      </c>
      <c r="BJ148" t="str">
        <f>Van!T62</f>
        <v>I teorien ja, men køkkenet skal først ordnes</v>
      </c>
      <c r="BK148" t="str">
        <f>Van!T63</f>
        <v>Ja</v>
      </c>
      <c r="BL148" t="str">
        <f>Van!T64</f>
        <v>I teorien ja, men køkkenet skal først ordnes</v>
      </c>
      <c r="BM148" t="str">
        <f>Van!T65</f>
        <v>Ja</v>
      </c>
      <c r="BN148" t="str">
        <f>Van!T66</f>
        <v>Ja vil gerne hvis det kan lade sig gøre, men tvivler på det.</v>
      </c>
      <c r="BO148">
        <f>Van!T67</f>
        <v>0</v>
      </c>
      <c r="BP148" t="str">
        <f>Van!T68</f>
        <v>De ved det ikke pt</v>
      </c>
      <c r="BQ148">
        <f>Van!T69</f>
        <v>0</v>
      </c>
      <c r="BR148" t="str">
        <f>Van!T70</f>
        <v>produktionskøkken</v>
      </c>
      <c r="BS148" t="str">
        <f>Van!T71</f>
        <v>Nej</v>
      </c>
      <c r="BT148" t="str">
        <f>Van!T72</f>
        <v>Større</v>
      </c>
      <c r="BU148" t="str">
        <f>Van!T73</f>
        <v>Større</v>
      </c>
      <c r="BV148" t="str">
        <f>Van!T74</f>
        <v>Ja</v>
      </c>
      <c r="BW148" t="str">
        <f>Van!T75</f>
        <v>Køkkenet skal have nye elementer og ordnes. Et nyt komfur + opvaskemaskine og ovne</v>
      </c>
      <c r="BX148">
        <f>Van!T76</f>
        <v>0</v>
      </c>
      <c r="BY148">
        <f>Van!T77</f>
        <v>0</v>
      </c>
      <c r="BZ148">
        <f>Van!T78</f>
        <v>0</v>
      </c>
      <c r="CA148">
        <f>Van!T79</f>
        <v>0</v>
      </c>
      <c r="CB148">
        <f>Van!T80</f>
        <v>0</v>
      </c>
      <c r="CC148">
        <f>Van!T81</f>
        <v>0</v>
      </c>
      <c r="CD148">
        <f>Van!T82</f>
        <v>0</v>
      </c>
      <c r="CE148">
        <f>Van!T83</f>
        <v>0</v>
      </c>
      <c r="CF148">
        <f>Van!T84</f>
        <v>0</v>
      </c>
      <c r="CG148" t="str">
        <f>Van!T85</f>
        <v>Cathrine Jerrik/Sine</v>
      </c>
      <c r="CH148" s="18">
        <f>Van!T86</f>
        <v>39875</v>
      </c>
      <c r="CI148">
        <f>Van!T87</f>
        <v>0</v>
      </c>
      <c r="CJ148">
        <f>Van!T88</f>
        <v>1</v>
      </c>
      <c r="CK148">
        <f>Van!T89</f>
        <v>0</v>
      </c>
      <c r="CL148">
        <f>Van!T90</f>
        <v>0</v>
      </c>
      <c r="CM148">
        <f>Van!T91</f>
        <v>0</v>
      </c>
      <c r="CN148">
        <f>Van!T92</f>
        <v>0</v>
      </c>
      <c r="CO148">
        <f>Van!T93</f>
        <v>0</v>
      </c>
      <c r="CP148">
        <f>Van!T94</f>
        <v>0</v>
      </c>
      <c r="CQ148">
        <f>Van!T95</f>
        <v>0</v>
      </c>
      <c r="CR148">
        <f>Van!T96</f>
        <v>1</v>
      </c>
      <c r="CS148">
        <f>Van!T97</f>
        <v>1</v>
      </c>
      <c r="CT148">
        <f>Van!T98</f>
        <v>0</v>
      </c>
      <c r="CU148">
        <f>Van!T99</f>
        <v>0</v>
      </c>
      <c r="CV148">
        <f>Van!T100</f>
        <v>0</v>
      </c>
      <c r="CW148">
        <f>Van!T101</f>
        <v>0</v>
      </c>
      <c r="CX148">
        <f>Van!T102</f>
        <v>0</v>
      </c>
      <c r="CY148">
        <f>Van!T103</f>
        <v>0</v>
      </c>
      <c r="CZ148">
        <f>Van!T104</f>
        <v>0</v>
      </c>
      <c r="DA148">
        <f>Van!T105</f>
        <v>1</v>
      </c>
      <c r="DB148">
        <f>Van!T106</f>
        <v>1</v>
      </c>
      <c r="DC148">
        <f>Van!T107</f>
        <v>0</v>
      </c>
      <c r="DD148" t="str">
        <f>Van!T108</f>
        <v>Miele</v>
      </c>
      <c r="DE148">
        <f>Van!T109</f>
        <v>3</v>
      </c>
      <c r="DF148" t="str">
        <f>Van!T110</f>
        <v>Nej</v>
      </c>
      <c r="DG148">
        <f>Van!T111</f>
        <v>0</v>
      </c>
      <c r="DH148" t="str">
        <f>Van!T112</f>
        <v>Ja</v>
      </c>
      <c r="DI148" t="str">
        <f>Van!T113</f>
        <v>Nej</v>
      </c>
      <c r="DJ148">
        <f>Van!T114</f>
        <v>0</v>
      </c>
      <c r="DK148">
        <f>Van!T115</f>
        <v>1</v>
      </c>
      <c r="DL148" t="str">
        <f>Van!T116</f>
        <v>God plads</v>
      </c>
      <c r="DM148" t="str">
        <f>Van!T117</f>
        <v>Her er kælder der bruges til lager</v>
      </c>
      <c r="DN148">
        <f>Van!T118</f>
        <v>0</v>
      </c>
      <c r="DO148" s="14" t="str">
        <f>VLOOKUP(MID(B148,1,5)*1,InstTyp!A:B,2,FALSE)</f>
        <v>Børnehaver</v>
      </c>
      <c r="DP148" s="14" t="str">
        <f>VLOOKUP(MID(B148,1,5)*1,InstTyp!A:C,3,FALSE)</f>
        <v>Vanløse/Brønshøj-Husum</v>
      </c>
      <c r="DQ148">
        <f>VLOOKUP(MID(B148,1,5)*1,'InstTyp-2'!E:BQ,7,FALSE)</f>
        <v>0</v>
      </c>
      <c r="DR148">
        <f>VLOOKUP(MID(B148,1,5)*1,'InstTyp-2'!E:BQ,8,FALSE)</f>
        <v>0</v>
      </c>
      <c r="DS148">
        <f>VLOOKUP(MID(B148,1,5)*1,'InstTyp-2'!E:BQ,9,FALSE)</f>
        <v>110</v>
      </c>
      <c r="DT148">
        <f>VLOOKUP(MID(B148,1,5)*1,'InstTyp-2'!E:BQ,10,FALSE)</f>
        <v>0</v>
      </c>
      <c r="DU148">
        <f>VLOOKUP(MID(B148,1,5)*1,'InstTyp-2'!E:BQ,11,FALSE)</f>
        <v>0</v>
      </c>
      <c r="DV148">
        <f>VLOOKUP(MID(B148,1,5)*1,'InstTyp-2'!E:BQ,12,FALSE)</f>
        <v>0</v>
      </c>
      <c r="DW148">
        <f>VLOOKUP(MID(B148,1,5)*1,'InstTyp-2'!E:BQ,13,FALSE)</f>
        <v>0</v>
      </c>
      <c r="DX148">
        <f>VLOOKUP(MID(B148,1,5)*1,'InstTyp-2'!E:BQ,14,FALSE)</f>
        <v>0</v>
      </c>
      <c r="DY148">
        <f>VLOOKUP(MID(B148,1,5)*1,'InstTyp-2'!E:BQ,15,FALSE)</f>
        <v>0</v>
      </c>
      <c r="DZ148">
        <f>VLOOKUP(MID(B148,1,5)*1,'InstTyp-2'!E:BQ,16,FALSE)</f>
        <v>0</v>
      </c>
      <c r="EA148">
        <f>VLOOKUP(MID(B148,1,5)*1,'InstTyp-2'!E:BQ,17,FALSE)</f>
        <v>0</v>
      </c>
      <c r="EB148">
        <f>VLOOKUP(MID(B148,1,5)*1,'InstTyp-2'!E:BQ,18,FALSE)</f>
        <v>0</v>
      </c>
      <c r="EC148">
        <f>VLOOKUP(MID(B148,1,5)*1,'InstTyp-2'!E:BQ,19,FALSE)</f>
        <v>0</v>
      </c>
      <c r="ED148">
        <f>VLOOKUP(MID(B148,1,5)*1,'InstTyp-2'!E:BQ,20,FALSE)</f>
        <v>0</v>
      </c>
      <c r="EE148" s="195">
        <f>VLOOKUP(MID(B148,1,5)*1,'Forplejning 2008'!A:C,3,FALSE)</f>
        <v>72775.990000000005</v>
      </c>
      <c r="EF148" t="str">
        <f t="shared" si="8"/>
        <v>35386</v>
      </c>
      <c r="EG148" t="str">
        <f t="shared" si="9"/>
        <v/>
      </c>
      <c r="EH148">
        <f t="shared" si="10"/>
        <v>0</v>
      </c>
      <c r="EI148">
        <f t="shared" si="11"/>
        <v>0</v>
      </c>
      <c r="EJ148" t="e">
        <f>VLOOKUP(B148,Rekruttering!A:F,2,FALSE)</f>
        <v>#N/A</v>
      </c>
      <c r="EK148" t="e">
        <f>VLOOKUP(B148,Rekruttering!A:F,3,FALSE)</f>
        <v>#N/A</v>
      </c>
      <c r="EL148" t="e">
        <f>VLOOKUP(B148,Rekruttering!A:F,4,FALSE)</f>
        <v>#N/A</v>
      </c>
      <c r="EM148" t="e">
        <f>VLOOKUP(B148,Rekruttering!A:F,5,FALSE)</f>
        <v>#N/A</v>
      </c>
      <c r="EN148" t="e">
        <f>VLOOKUP(B148,Rekruttering!A:F,6,FALSE)</f>
        <v>#N/A</v>
      </c>
    </row>
    <row r="149" spans="1:144">
      <c r="A149" s="14" t="str">
        <f>Van!U1</f>
        <v>x</v>
      </c>
      <c r="B149" s="21" t="str">
        <f>Van!U2</f>
        <v>35386_2</v>
      </c>
      <c r="C149" t="str">
        <f>Van!U3</f>
        <v>Husum Menighedsbørnehave</v>
      </c>
      <c r="D149" t="str">
        <f>Van!U4</f>
        <v>Vanløse/Brønshøj-Husum</v>
      </c>
      <c r="E149" t="str">
        <f>Van!U5</f>
        <v>Korsager Allé 16</v>
      </c>
      <c r="F149">
        <f>Van!U6</f>
        <v>2700</v>
      </c>
      <c r="G149" t="str">
        <f>Van!U7</f>
        <v>Brønshøj</v>
      </c>
      <c r="H149" t="str">
        <f>Van!U8</f>
        <v>38 28 41 40</v>
      </c>
      <c r="I149" t="str">
        <f>Van!U9</f>
        <v>35386@buf.kk.dk</v>
      </c>
      <c r="J149" t="str">
        <f>Van!U10</f>
        <v>Edith Høj Thyken</v>
      </c>
      <c r="K149">
        <f>Van!U11</f>
        <v>35352462</v>
      </c>
      <c r="L149">
        <f>Van!U12</f>
        <v>0</v>
      </c>
      <c r="M149" t="str">
        <f>Van!U13</f>
        <v>35386@buf.kk.dk</v>
      </c>
      <c r="N149" t="str">
        <f>Van!U14</f>
        <v>Børnehave</v>
      </c>
      <c r="O149">
        <f>Van!U15</f>
        <v>0</v>
      </c>
      <c r="P149">
        <f>Van!U16</f>
        <v>0</v>
      </c>
      <c r="Q149">
        <f>Van!U17</f>
        <v>110</v>
      </c>
      <c r="R149">
        <f>Van!U18</f>
        <v>0</v>
      </c>
      <c r="S149">
        <f>Van!U19</f>
        <v>0</v>
      </c>
      <c r="T149">
        <f>Van!U20</f>
        <v>0</v>
      </c>
      <c r="U149">
        <f>Van!U21</f>
        <v>0</v>
      </c>
      <c r="V149" t="str">
        <f>Van!U22</f>
        <v>Ja</v>
      </c>
      <c r="W149">
        <f>Van!U23</f>
        <v>0</v>
      </c>
      <c r="X149">
        <f>Van!U24</f>
        <v>2</v>
      </c>
      <c r="Y149">
        <f>Van!U25</f>
        <v>0</v>
      </c>
      <c r="Z149">
        <f>Van!U26</f>
        <v>0</v>
      </c>
      <c r="AA149">
        <f>Van!U27</f>
        <v>0</v>
      </c>
      <c r="AB149">
        <f>Van!U28</f>
        <v>0</v>
      </c>
      <c r="AC149">
        <f>Van!U29</f>
        <v>0</v>
      </c>
      <c r="AD149">
        <f>Van!U30</f>
        <v>0</v>
      </c>
      <c r="AE149">
        <f>Van!U31</f>
        <v>0</v>
      </c>
      <c r="AF149">
        <f>Van!U32</f>
        <v>0</v>
      </c>
      <c r="AG149">
        <f>Van!U33</f>
        <v>0</v>
      </c>
      <c r="AH149">
        <f>Van!U34</f>
        <v>0</v>
      </c>
      <c r="AI149">
        <f>Van!U35</f>
        <v>0</v>
      </c>
      <c r="AJ149">
        <f>Van!U36</f>
        <v>0</v>
      </c>
      <c r="AK149">
        <f>Van!U37</f>
        <v>0</v>
      </c>
      <c r="AL149">
        <f>Van!U38</f>
        <v>0</v>
      </c>
      <c r="AM149">
        <f>Van!U39</f>
        <v>0</v>
      </c>
      <c r="AN149">
        <f>Van!U40</f>
        <v>0</v>
      </c>
      <c r="AO149">
        <f>Van!U41</f>
        <v>0</v>
      </c>
      <c r="AP149">
        <f>Van!U42</f>
        <v>0</v>
      </c>
      <c r="AQ149">
        <f>Van!U43</f>
        <v>0</v>
      </c>
      <c r="AR149">
        <f>Van!U44</f>
        <v>0</v>
      </c>
      <c r="AS149">
        <f>Van!U45</f>
        <v>0</v>
      </c>
      <c r="AT149">
        <f>Van!U46</f>
        <v>0</v>
      </c>
      <c r="AU149">
        <f>Van!U47</f>
        <v>0</v>
      </c>
      <c r="AV149">
        <f>Van!U48</f>
        <v>0</v>
      </c>
      <c r="AW149">
        <f>Van!U49</f>
        <v>0</v>
      </c>
      <c r="AX149">
        <f>Van!U50</f>
        <v>0</v>
      </c>
      <c r="AY149">
        <f>Van!U51</f>
        <v>0</v>
      </c>
      <c r="AZ149">
        <f>Van!U52</f>
        <v>0</v>
      </c>
      <c r="BA149">
        <f>Van!U53</f>
        <v>0</v>
      </c>
      <c r="BB149">
        <f>Van!U54</f>
        <v>0</v>
      </c>
      <c r="BC149">
        <f>Van!U55</f>
        <v>0</v>
      </c>
      <c r="BD149">
        <f>Van!U56</f>
        <v>0</v>
      </c>
      <c r="BE149">
        <f>Van!U57</f>
        <v>0</v>
      </c>
      <c r="BF149">
        <f>Van!U58</f>
        <v>0</v>
      </c>
      <c r="BG149">
        <f>Van!U59</f>
        <v>0</v>
      </c>
      <c r="BH149">
        <f>Van!U60</f>
        <v>0</v>
      </c>
      <c r="BI149">
        <f>Van!U61</f>
        <v>0</v>
      </c>
      <c r="BJ149">
        <f>Van!U62</f>
        <v>0</v>
      </c>
      <c r="BK149">
        <f>Van!U63</f>
        <v>0</v>
      </c>
      <c r="BL149">
        <f>Van!U64</f>
        <v>0</v>
      </c>
      <c r="BM149">
        <f>Van!U65</f>
        <v>0</v>
      </c>
      <c r="BN149">
        <f>Van!U66</f>
        <v>0</v>
      </c>
      <c r="BO149">
        <f>Van!U67</f>
        <v>0</v>
      </c>
      <c r="BP149">
        <f>Van!U68</f>
        <v>0</v>
      </c>
      <c r="BQ149">
        <f>Van!U69</f>
        <v>0</v>
      </c>
      <c r="BR149" t="str">
        <f>Van!U70</f>
        <v>Køkken blandet tilvirk</v>
      </c>
      <c r="BS149">
        <f>Van!U71</f>
        <v>0</v>
      </c>
      <c r="BT149">
        <f>Van!U72</f>
        <v>0</v>
      </c>
      <c r="BU149">
        <f>Van!U73</f>
        <v>0</v>
      </c>
      <c r="BV149">
        <f>Van!U74</f>
        <v>0</v>
      </c>
      <c r="BW149">
        <f>Van!U75</f>
        <v>0</v>
      </c>
      <c r="BX149" t="str">
        <f>Van!U76</f>
        <v>Mindre</v>
      </c>
      <c r="BY149" t="str">
        <f>Van!U77</f>
        <v>Større</v>
      </c>
      <c r="BZ149">
        <f>Van!U78</f>
        <v>0</v>
      </c>
      <c r="CA149" t="str">
        <f>Van!U79</f>
        <v>Køkkenet kræver en restaurering og en væg skal sættes op, da det er åbent ud mod gaderobe</v>
      </c>
      <c r="CB149">
        <f>Van!U80</f>
        <v>0</v>
      </c>
      <c r="CC149">
        <f>Van!U81</f>
        <v>0</v>
      </c>
      <c r="CD149">
        <f>Van!U82</f>
        <v>0</v>
      </c>
      <c r="CE149">
        <f>Van!U83</f>
        <v>0</v>
      </c>
      <c r="CF149">
        <f>Van!U84</f>
        <v>0</v>
      </c>
      <c r="CG149">
        <f>Van!U85</f>
        <v>0</v>
      </c>
      <c r="CH149" s="18">
        <f>Van!U86</f>
        <v>0</v>
      </c>
      <c r="CI149">
        <f>Van!U87</f>
        <v>0</v>
      </c>
      <c r="CJ149">
        <f>Van!U88</f>
        <v>1</v>
      </c>
      <c r="CK149">
        <f>Van!U89</f>
        <v>0</v>
      </c>
      <c r="CL149">
        <f>Van!U90</f>
        <v>0</v>
      </c>
      <c r="CM149">
        <f>Van!U91</f>
        <v>0</v>
      </c>
      <c r="CN149">
        <f>Van!U92</f>
        <v>0</v>
      </c>
      <c r="CO149">
        <f>Van!U93</f>
        <v>0</v>
      </c>
      <c r="CP149">
        <f>Van!U94</f>
        <v>0</v>
      </c>
      <c r="CQ149">
        <f>Van!U95</f>
        <v>0</v>
      </c>
      <c r="CR149">
        <f>Van!U96</f>
        <v>0</v>
      </c>
      <c r="CS149">
        <f>Van!U97</f>
        <v>2</v>
      </c>
      <c r="CT149">
        <f>Van!U98</f>
        <v>0</v>
      </c>
      <c r="CU149">
        <f>Van!U99</f>
        <v>0</v>
      </c>
      <c r="CV149">
        <f>Van!U100</f>
        <v>0</v>
      </c>
      <c r="CW149">
        <f>Van!U101</f>
        <v>0</v>
      </c>
      <c r="CX149">
        <f>Van!U102</f>
        <v>2</v>
      </c>
      <c r="CY149">
        <f>Van!U103</f>
        <v>0</v>
      </c>
      <c r="CZ149">
        <f>Van!U104</f>
        <v>0</v>
      </c>
      <c r="DA149">
        <f>Van!U105</f>
        <v>0</v>
      </c>
      <c r="DB149">
        <f>Van!U106</f>
        <v>1</v>
      </c>
      <c r="DC149">
        <f>Van!U107</f>
        <v>0</v>
      </c>
      <c r="DD149" t="str">
        <f>Van!U108</f>
        <v>Miele</v>
      </c>
      <c r="DE149">
        <f>Van!U109</f>
        <v>2.5</v>
      </c>
      <c r="DF149" t="str">
        <f>Van!U110</f>
        <v>Nej</v>
      </c>
      <c r="DG149">
        <f>Van!U111</f>
        <v>0</v>
      </c>
      <c r="DH149" t="str">
        <f>Van!U112</f>
        <v>Nej</v>
      </c>
      <c r="DI149" t="str">
        <f>Van!U113</f>
        <v>Nej</v>
      </c>
      <c r="DJ149" t="str">
        <f>Van!U114</f>
        <v>Nej</v>
      </c>
      <c r="DK149">
        <f>Van!U115</f>
        <v>2</v>
      </c>
      <c r="DL149" t="str">
        <f>Van!U116</f>
        <v>God plads</v>
      </c>
      <c r="DM149" t="str">
        <f>Van!U117</f>
        <v>Køkkenet ligger på 2. sal men der er lager i kælderen</v>
      </c>
      <c r="DN149">
        <f>Van!U118</f>
        <v>0</v>
      </c>
      <c r="DO149" s="14" t="str">
        <f>VLOOKUP(MID(B149,1,5)*1,InstTyp!A:B,2,FALSE)</f>
        <v>Børnehaver</v>
      </c>
      <c r="DP149" s="14" t="str">
        <f>VLOOKUP(MID(B149,1,5)*1,InstTyp!A:C,3,FALSE)</f>
        <v>Vanløse/Brønshøj-Husum</v>
      </c>
      <c r="DQ149">
        <f>VLOOKUP(MID(B149,1,5)*1,'InstTyp-2'!E:BQ,7,FALSE)</f>
        <v>0</v>
      </c>
      <c r="DR149">
        <f>VLOOKUP(MID(B149,1,5)*1,'InstTyp-2'!E:BQ,8,FALSE)</f>
        <v>0</v>
      </c>
      <c r="DS149">
        <f>VLOOKUP(MID(B149,1,5)*1,'InstTyp-2'!E:BQ,9,FALSE)</f>
        <v>110</v>
      </c>
      <c r="DT149">
        <f>VLOOKUP(MID(B149,1,5)*1,'InstTyp-2'!E:BQ,10,FALSE)</f>
        <v>0</v>
      </c>
      <c r="DU149">
        <f>VLOOKUP(MID(B149,1,5)*1,'InstTyp-2'!E:BQ,11,FALSE)</f>
        <v>0</v>
      </c>
      <c r="DV149">
        <f>VLOOKUP(MID(B149,1,5)*1,'InstTyp-2'!E:BQ,12,FALSE)</f>
        <v>0</v>
      </c>
      <c r="DW149">
        <f>VLOOKUP(MID(B149,1,5)*1,'InstTyp-2'!E:BQ,13,FALSE)</f>
        <v>0</v>
      </c>
      <c r="DX149">
        <f>VLOOKUP(MID(B149,1,5)*1,'InstTyp-2'!E:BQ,14,FALSE)</f>
        <v>0</v>
      </c>
      <c r="DY149">
        <f>VLOOKUP(MID(B149,1,5)*1,'InstTyp-2'!E:BQ,15,FALSE)</f>
        <v>0</v>
      </c>
      <c r="DZ149">
        <f>VLOOKUP(MID(B149,1,5)*1,'InstTyp-2'!E:BQ,16,FALSE)</f>
        <v>0</v>
      </c>
      <c r="EA149">
        <f>VLOOKUP(MID(B149,1,5)*1,'InstTyp-2'!E:BQ,17,FALSE)</f>
        <v>0</v>
      </c>
      <c r="EB149">
        <f>VLOOKUP(MID(B149,1,5)*1,'InstTyp-2'!E:BQ,18,FALSE)</f>
        <v>0</v>
      </c>
      <c r="EC149">
        <f>VLOOKUP(MID(B149,1,5)*1,'InstTyp-2'!E:BQ,19,FALSE)</f>
        <v>0</v>
      </c>
      <c r="ED149">
        <f>VLOOKUP(MID(B149,1,5)*1,'InstTyp-2'!E:BQ,20,FALSE)</f>
        <v>0</v>
      </c>
      <c r="EE149" s="195">
        <f>VLOOKUP(MID(B149,1,5)*1,'Forplejning 2008'!A:C,3,FALSE)</f>
        <v>72775.990000000005</v>
      </c>
      <c r="EF149" t="str">
        <f t="shared" si="8"/>
        <v>35386</v>
      </c>
      <c r="EG149" t="str">
        <f t="shared" si="9"/>
        <v>2</v>
      </c>
      <c r="EH149">
        <f t="shared" si="10"/>
        <v>0</v>
      </c>
      <c r="EI149">
        <f t="shared" si="11"/>
        <v>0</v>
      </c>
      <c r="EJ149" t="e">
        <f>VLOOKUP(B149,Rekruttering!A:F,2,FALSE)</f>
        <v>#N/A</v>
      </c>
      <c r="EK149" t="e">
        <f>VLOOKUP(B149,Rekruttering!A:F,3,FALSE)</f>
        <v>#N/A</v>
      </c>
      <c r="EL149" t="e">
        <f>VLOOKUP(B149,Rekruttering!A:F,4,FALSE)</f>
        <v>#N/A</v>
      </c>
      <c r="EM149" t="e">
        <f>VLOOKUP(B149,Rekruttering!A:F,5,FALSE)</f>
        <v>#N/A</v>
      </c>
      <c r="EN149" t="e">
        <f>VLOOKUP(B149,Rekruttering!A:F,6,FALSE)</f>
        <v>#N/A</v>
      </c>
    </row>
    <row r="150" spans="1:144">
      <c r="A150" s="14" t="str">
        <f>Van!V1</f>
        <v>x</v>
      </c>
      <c r="B150" s="21">
        <f>Van!V2</f>
        <v>35393</v>
      </c>
      <c r="C150" t="str">
        <f>Van!V3</f>
        <v>Børnehaven Lindehuset</v>
      </c>
      <c r="D150" t="str">
        <f>Van!V4</f>
        <v>Vanløse/Brønshøj-Husum</v>
      </c>
      <c r="E150" t="str">
        <f>Van!V5</f>
        <v>Linde Allé 35</v>
      </c>
      <c r="F150">
        <f>Van!V6</f>
        <v>2720</v>
      </c>
      <c r="G150" t="str">
        <f>Van!V7</f>
        <v>Vanløse</v>
      </c>
      <c r="H150" t="str">
        <f>Van!V8</f>
        <v>38 71 06 10</v>
      </c>
      <c r="I150" t="str">
        <f>Van!V9</f>
        <v>35393@buf.kk.dk</v>
      </c>
      <c r="J150" t="str">
        <f>Van!V10</f>
        <v>Jane Lott</v>
      </c>
      <c r="K150">
        <f>Van!V11</f>
        <v>0</v>
      </c>
      <c r="L150">
        <f>Van!V12</f>
        <v>0</v>
      </c>
      <c r="M150" t="str">
        <f>Van!V13</f>
        <v>bh.lindehuset@tiscali.dk</v>
      </c>
      <c r="N150" t="str">
        <f>Van!V14</f>
        <v>Børnehave</v>
      </c>
      <c r="O150">
        <f>Van!V15</f>
        <v>0</v>
      </c>
      <c r="P150">
        <f>Van!V16</f>
        <v>0</v>
      </c>
      <c r="Q150">
        <f>Van!V17</f>
        <v>32</v>
      </c>
      <c r="R150">
        <f>Van!V18</f>
        <v>0</v>
      </c>
      <c r="S150">
        <f>Van!V19</f>
        <v>0</v>
      </c>
      <c r="T150">
        <f>Van!V20</f>
        <v>0</v>
      </c>
      <c r="U150">
        <f>Van!V21</f>
        <v>0</v>
      </c>
      <c r="V150" t="str">
        <f>Van!V22</f>
        <v>Nej</v>
      </c>
      <c r="W150">
        <f>Van!V23</f>
        <v>0</v>
      </c>
      <c r="X150">
        <f>Van!V24</f>
        <v>0</v>
      </c>
      <c r="Y150">
        <f>Van!V25</f>
        <v>0</v>
      </c>
      <c r="Z150">
        <f>Van!V26</f>
        <v>0</v>
      </c>
      <c r="AA150">
        <f>Van!V27</f>
        <v>0</v>
      </c>
      <c r="AB150">
        <f>Van!V28</f>
        <v>0</v>
      </c>
      <c r="AC150">
        <f>Van!V29</f>
        <v>0</v>
      </c>
      <c r="AD150">
        <f>Van!V30</f>
        <v>5</v>
      </c>
      <c r="AE150">
        <f>Van!V31</f>
        <v>0</v>
      </c>
      <c r="AF150">
        <f>Van!V32</f>
        <v>0</v>
      </c>
      <c r="AG150">
        <f>Van!V33</f>
        <v>5</v>
      </c>
      <c r="AH150">
        <f>Van!V34</f>
        <v>0</v>
      </c>
      <c r="AI150">
        <f>Van!V35</f>
        <v>0</v>
      </c>
      <c r="AJ150">
        <f>Van!V36</f>
        <v>40000</v>
      </c>
      <c r="AK150">
        <f>Van!V37</f>
        <v>0</v>
      </c>
      <c r="AL150">
        <f>Van!V38</f>
        <v>0</v>
      </c>
      <c r="AM150">
        <f>Van!V39</f>
        <v>0</v>
      </c>
      <c r="AN150">
        <f>Van!V40</f>
        <v>0</v>
      </c>
      <c r="AO150">
        <f>Van!V41</f>
        <v>0</v>
      </c>
      <c r="AP150">
        <f>Van!V42</f>
        <v>0</v>
      </c>
      <c r="AQ150">
        <f>Van!V43</f>
        <v>0</v>
      </c>
      <c r="AR150">
        <f>Van!V44</f>
        <v>0</v>
      </c>
      <c r="AS150">
        <f>Van!V45</f>
        <v>0</v>
      </c>
      <c r="AT150">
        <f>Van!V46</f>
        <v>0</v>
      </c>
      <c r="AU150">
        <f>Van!V47</f>
        <v>0</v>
      </c>
      <c r="AV150">
        <f>Van!V48</f>
        <v>0</v>
      </c>
      <c r="AW150">
        <f>Van!V49</f>
        <v>0</v>
      </c>
      <c r="AX150">
        <f>Van!V50</f>
        <v>0</v>
      </c>
      <c r="AY150">
        <f>Van!V51</f>
        <v>0</v>
      </c>
      <c r="AZ150">
        <f>Van!V52</f>
        <v>0</v>
      </c>
      <c r="BA150">
        <f>Van!V53</f>
        <v>0</v>
      </c>
      <c r="BB150">
        <f>Van!V54</f>
        <v>0</v>
      </c>
      <c r="BC150">
        <f>Van!V55</f>
        <v>0</v>
      </c>
      <c r="BD150">
        <f>Van!V56</f>
        <v>0</v>
      </c>
      <c r="BE150">
        <f>Van!V57</f>
        <v>1</v>
      </c>
      <c r="BF150" t="str">
        <f>Van!V58</f>
        <v>Ja</v>
      </c>
      <c r="BG150" t="str">
        <f>Van!V59</f>
        <v>Nej</v>
      </c>
      <c r="BH150" t="str">
        <f>Van!V60</f>
        <v>Nej</v>
      </c>
      <c r="BI150" t="str">
        <f>Van!V61</f>
        <v>Ja</v>
      </c>
      <c r="BJ150" t="str">
        <f>Van!V62</f>
        <v>det er ikke de baner der er tænkt i (se kommentar)</v>
      </c>
      <c r="BK150" t="str">
        <f>Van!V63</f>
        <v>Nej</v>
      </c>
      <c r="BL150" t="str">
        <f>Van!V64</f>
        <v>Ved ikke, da de har forholdt sig til anden løsning</v>
      </c>
      <c r="BM150">
        <f>Van!V65</f>
        <v>0</v>
      </c>
      <c r="BN150" t="str">
        <f>Van!V66</f>
        <v>se ovenfor</v>
      </c>
      <c r="BO150">
        <f>Van!V67</f>
        <v>0</v>
      </c>
      <c r="BP150" t="str">
        <f>Van!V68</f>
        <v>ej relevant pt.</v>
      </c>
      <c r="BQ150">
        <f>Van!V69</f>
        <v>0</v>
      </c>
      <c r="BR150" t="str">
        <f>Van!V70</f>
        <v>Modtagerkøkken</v>
      </c>
      <c r="BS150">
        <f>Van!V71</f>
        <v>0</v>
      </c>
      <c r="BT150">
        <f>Van!V72</f>
        <v>0</v>
      </c>
      <c r="BU150">
        <f>Van!V73</f>
        <v>0</v>
      </c>
      <c r="BV150">
        <f>Van!V74</f>
        <v>0</v>
      </c>
      <c r="BW150">
        <f>Van!V75</f>
        <v>0</v>
      </c>
      <c r="BX150" t="str">
        <f>Van!V76</f>
        <v>Større</v>
      </c>
      <c r="BY150" t="str">
        <f>Van!V77</f>
        <v>Større</v>
      </c>
      <c r="BZ150" t="str">
        <f>Van!V78</f>
        <v>Nej</v>
      </c>
      <c r="CA150" t="str">
        <f>Van!V79</f>
        <v>Der er måske plads. Inst. Ønsker ikke at inddrage rum ved siden af køkken. Der skal helt nye elementer og bordplade,  mere køleplads, ekstra vask + ekstra ovn. Meget lille rum. Køkkenet vil blive mest optimalt m. sammenlægning</v>
      </c>
      <c r="CB150" t="str">
        <f>Van!V80</f>
        <v>Mindre</v>
      </c>
      <c r="CC150">
        <f>Van!V81</f>
        <v>0</v>
      </c>
      <c r="CD150" t="str">
        <f>Van!V82</f>
        <v>Mindre</v>
      </c>
      <c r="CE150">
        <f>Van!V83</f>
        <v>0</v>
      </c>
      <c r="CF150">
        <f>Van!V84</f>
        <v>0</v>
      </c>
      <c r="CG150" t="str">
        <f>Van!V85</f>
        <v>Birgitte Glerup/Sine</v>
      </c>
      <c r="CH150" s="18">
        <f>Van!V86</f>
        <v>39885</v>
      </c>
      <c r="CI150">
        <f>Van!V87</f>
        <v>0</v>
      </c>
      <c r="CJ150">
        <f>Van!V88</f>
        <v>1</v>
      </c>
      <c r="CK150">
        <f>Van!V89</f>
        <v>0</v>
      </c>
      <c r="CL150">
        <f>Van!V90</f>
        <v>4</v>
      </c>
      <c r="CM150">
        <f>Van!V91</f>
        <v>0</v>
      </c>
      <c r="CN150">
        <f>Van!V92</f>
        <v>1</v>
      </c>
      <c r="CO150">
        <f>Van!V93</f>
        <v>0</v>
      </c>
      <c r="CP150">
        <f>Van!V94</f>
        <v>0</v>
      </c>
      <c r="CQ150">
        <f>Van!V95</f>
        <v>0</v>
      </c>
      <c r="CR150">
        <f>Van!V96</f>
        <v>0</v>
      </c>
      <c r="CS150">
        <f>Van!V97</f>
        <v>1</v>
      </c>
      <c r="CT150">
        <f>Van!V98</f>
        <v>0</v>
      </c>
      <c r="CU150">
        <f>Van!V99</f>
        <v>0</v>
      </c>
      <c r="CV150">
        <f>Van!V100</f>
        <v>0</v>
      </c>
      <c r="CW150">
        <f>Van!V101</f>
        <v>0</v>
      </c>
      <c r="CX150">
        <f>Van!V102</f>
        <v>0</v>
      </c>
      <c r="CY150">
        <f>Van!V103</f>
        <v>0</v>
      </c>
      <c r="CZ150">
        <f>Van!V104</f>
        <v>0</v>
      </c>
      <c r="DA150">
        <f>Van!V105</f>
        <v>0</v>
      </c>
      <c r="DB150">
        <f>Van!V106</f>
        <v>1</v>
      </c>
      <c r="DC150">
        <f>Van!V107</f>
        <v>75</v>
      </c>
      <c r="DD150" t="str">
        <f>Van!V108</f>
        <v>Asko</v>
      </c>
      <c r="DE150">
        <f>Van!V109</f>
        <v>0</v>
      </c>
      <c r="DF150" t="str">
        <f>Van!V110</f>
        <v>Nej</v>
      </c>
      <c r="DG150">
        <f>Van!V111</f>
        <v>0</v>
      </c>
      <c r="DH150" t="str">
        <f>Van!V112</f>
        <v>Nej</v>
      </c>
      <c r="DI150" t="str">
        <f>Van!V113</f>
        <v>Nej</v>
      </c>
      <c r="DJ150" t="str">
        <f>Van!V114</f>
        <v>Nej</v>
      </c>
      <c r="DK150">
        <f>Van!V115</f>
        <v>1</v>
      </c>
      <c r="DL150">
        <f>Van!V116</f>
        <v>0</v>
      </c>
      <c r="DM150">
        <f>Van!V117</f>
        <v>0</v>
      </c>
      <c r="DN150" t="str">
        <f>Van!V118</f>
        <v>Madhuskommentar: Børnehaven ligger i samme hus som et plejehjem, der gerne vil levere mad. Maden kan køres på rullebord uden at komme udenfor. De to inst. Har i forvejen meget samarbejde og vil meget gerne sørge for, at hentning af mad er en pædagogisk aktivitet - at børnene kender køkkenet og kommer der.</v>
      </c>
      <c r="DO150" s="14" t="str">
        <f>VLOOKUP(MID(B150,1,5)*1,InstTyp!A:B,2,FALSE)</f>
        <v>Børnehaver</v>
      </c>
      <c r="DP150" s="14" t="str">
        <f>VLOOKUP(MID(B150,1,5)*1,InstTyp!A:C,3,FALSE)</f>
        <v>Vanløse/Brønshøj-Husum</v>
      </c>
      <c r="DQ150">
        <f>VLOOKUP(MID(B150,1,5)*1,'InstTyp-2'!E:BQ,7,FALSE)</f>
        <v>0</v>
      </c>
      <c r="DR150">
        <f>VLOOKUP(MID(B150,1,5)*1,'InstTyp-2'!E:BQ,8,FALSE)</f>
        <v>0</v>
      </c>
      <c r="DS150">
        <f>VLOOKUP(MID(B150,1,5)*1,'InstTyp-2'!E:BQ,9,FALSE)</f>
        <v>32</v>
      </c>
      <c r="DT150">
        <f>VLOOKUP(MID(B150,1,5)*1,'InstTyp-2'!E:BQ,10,FALSE)</f>
        <v>0</v>
      </c>
      <c r="DU150">
        <f>VLOOKUP(MID(B150,1,5)*1,'InstTyp-2'!E:BQ,11,FALSE)</f>
        <v>0</v>
      </c>
      <c r="DV150">
        <f>VLOOKUP(MID(B150,1,5)*1,'InstTyp-2'!E:BQ,12,FALSE)</f>
        <v>0</v>
      </c>
      <c r="DW150">
        <f>VLOOKUP(MID(B150,1,5)*1,'InstTyp-2'!E:BQ,13,FALSE)</f>
        <v>0</v>
      </c>
      <c r="DX150">
        <f>VLOOKUP(MID(B150,1,5)*1,'InstTyp-2'!E:BQ,14,FALSE)</f>
        <v>0</v>
      </c>
      <c r="DY150">
        <f>VLOOKUP(MID(B150,1,5)*1,'InstTyp-2'!E:BQ,15,FALSE)</f>
        <v>0</v>
      </c>
      <c r="DZ150">
        <f>VLOOKUP(MID(B150,1,5)*1,'InstTyp-2'!E:BQ,16,FALSE)</f>
        <v>0</v>
      </c>
      <c r="EA150">
        <f>VLOOKUP(MID(B150,1,5)*1,'InstTyp-2'!E:BQ,17,FALSE)</f>
        <v>0</v>
      </c>
      <c r="EB150">
        <f>VLOOKUP(MID(B150,1,5)*1,'InstTyp-2'!E:BQ,18,FALSE)</f>
        <v>0</v>
      </c>
      <c r="EC150">
        <f>VLOOKUP(MID(B150,1,5)*1,'InstTyp-2'!E:BQ,19,FALSE)</f>
        <v>0</v>
      </c>
      <c r="ED150">
        <f>VLOOKUP(MID(B150,1,5)*1,'InstTyp-2'!E:BQ,20,FALSE)</f>
        <v>0</v>
      </c>
      <c r="EE150" s="195">
        <f>VLOOKUP(MID(B150,1,5)*1,'Forplejning 2008'!A:C,3,FALSE)</f>
        <v>25880.94</v>
      </c>
      <c r="EF150" t="str">
        <f t="shared" si="8"/>
        <v>35393</v>
      </c>
      <c r="EG150" t="str">
        <f t="shared" si="9"/>
        <v/>
      </c>
      <c r="EH150">
        <f t="shared" si="10"/>
        <v>0</v>
      </c>
      <c r="EI150">
        <f t="shared" si="11"/>
        <v>0</v>
      </c>
      <c r="EJ150" t="e">
        <f>VLOOKUP(B150,Rekruttering!A:F,2,FALSE)</f>
        <v>#N/A</v>
      </c>
      <c r="EK150" t="e">
        <f>VLOOKUP(B150,Rekruttering!A:F,3,FALSE)</f>
        <v>#N/A</v>
      </c>
      <c r="EL150" t="e">
        <f>VLOOKUP(B150,Rekruttering!A:F,4,FALSE)</f>
        <v>#N/A</v>
      </c>
      <c r="EM150" t="e">
        <f>VLOOKUP(B150,Rekruttering!A:F,5,FALSE)</f>
        <v>#N/A</v>
      </c>
      <c r="EN150" t="e">
        <f>VLOOKUP(B150,Rekruttering!A:F,6,FALSE)</f>
        <v>#N/A</v>
      </c>
    </row>
    <row r="151" spans="1:144">
      <c r="A151" s="14" t="str">
        <f>Van!W1</f>
        <v>x</v>
      </c>
      <c r="B151" s="21">
        <f>Van!W2</f>
        <v>35410</v>
      </c>
      <c r="C151" t="str">
        <f>Van!W3</f>
        <v>Parkhøj</v>
      </c>
      <c r="D151" t="str">
        <f>Van!W4</f>
        <v>Vanløse/Brønshøj-Husum</v>
      </c>
      <c r="E151" t="str">
        <f>Van!W5</f>
        <v>Næsbyholmvej 14C</v>
      </c>
      <c r="F151">
        <f>Van!W6</f>
        <v>2700</v>
      </c>
      <c r="G151" t="str">
        <f>Van!W7</f>
        <v>Brønshøj</v>
      </c>
      <c r="H151" t="str">
        <f>Van!W8</f>
        <v>38 28 40 81</v>
      </c>
      <c r="I151" t="str">
        <f>Van!W9</f>
        <v>35410@buf.kk.dk</v>
      </c>
      <c r="J151" t="str">
        <f>Van!W10</f>
        <v>Søssan Nyboe</v>
      </c>
      <c r="K151">
        <f>Van!W11</f>
        <v>0</v>
      </c>
      <c r="L151">
        <f>Van!W12</f>
        <v>0</v>
      </c>
      <c r="M151" t="str">
        <f>Van!W13</f>
        <v>35410@buf.kk.dk</v>
      </c>
      <c r="N151" t="str">
        <f>Van!W14</f>
        <v>Børnehave</v>
      </c>
      <c r="O151">
        <f>Van!W15</f>
        <v>0</v>
      </c>
      <c r="P151">
        <f>Van!W16</f>
        <v>0</v>
      </c>
      <c r="Q151">
        <f>Van!W17</f>
        <v>36</v>
      </c>
      <c r="R151">
        <f>Van!W18</f>
        <v>0</v>
      </c>
      <c r="S151">
        <f>Van!W19</f>
        <v>0</v>
      </c>
      <c r="T151">
        <f>Van!W20</f>
        <v>0</v>
      </c>
      <c r="U151">
        <f>Van!W21</f>
        <v>0</v>
      </c>
      <c r="V151" t="str">
        <f>Van!W22</f>
        <v>Nej</v>
      </c>
      <c r="W151">
        <f>Van!W23</f>
        <v>0</v>
      </c>
      <c r="X151">
        <f>Van!W24</f>
        <v>0</v>
      </c>
      <c r="Y151">
        <f>Van!W25</f>
        <v>0</v>
      </c>
      <c r="Z151">
        <f>Van!W26</f>
        <v>0</v>
      </c>
      <c r="AA151">
        <f>Van!W27</f>
        <v>0</v>
      </c>
      <c r="AB151">
        <f>Van!W28</f>
        <v>0</v>
      </c>
      <c r="AC151">
        <f>Van!W29</f>
        <v>0</v>
      </c>
      <c r="AD151">
        <f>Van!W30</f>
        <v>5</v>
      </c>
      <c r="AE151">
        <f>Van!W31</f>
        <v>0</v>
      </c>
      <c r="AF151">
        <f>Van!W32</f>
        <v>0</v>
      </c>
      <c r="AG151">
        <f>Van!W33</f>
        <v>5</v>
      </c>
      <c r="AH151">
        <f>Van!W34</f>
        <v>0</v>
      </c>
      <c r="AI151">
        <f>Van!W35</f>
        <v>0</v>
      </c>
      <c r="AJ151">
        <f>Van!W36</f>
        <v>40000</v>
      </c>
      <c r="AK151">
        <f>Van!W37</f>
        <v>0</v>
      </c>
      <c r="AL151">
        <f>Van!W38</f>
        <v>0</v>
      </c>
      <c r="AM151">
        <f>Van!W39</f>
        <v>0</v>
      </c>
      <c r="AN151">
        <f>Van!W40</f>
        <v>0</v>
      </c>
      <c r="AO151">
        <f>Van!W41</f>
        <v>0</v>
      </c>
      <c r="AP151">
        <f>Van!W42</f>
        <v>0</v>
      </c>
      <c r="AQ151">
        <f>Van!W43</f>
        <v>0</v>
      </c>
      <c r="AR151">
        <f>Van!W44</f>
        <v>0</v>
      </c>
      <c r="AS151">
        <f>Van!W45</f>
        <v>0</v>
      </c>
      <c r="AT151">
        <f>Van!W46</f>
        <v>0</v>
      </c>
      <c r="AU151">
        <f>Van!W47</f>
        <v>0</v>
      </c>
      <c r="AV151">
        <f>Van!W48</f>
        <v>0</v>
      </c>
      <c r="AW151">
        <f>Van!W49</f>
        <v>0</v>
      </c>
      <c r="AX151">
        <f>Van!W50</f>
        <v>0</v>
      </c>
      <c r="AY151">
        <f>Van!W51</f>
        <v>0</v>
      </c>
      <c r="AZ151">
        <f>Van!W52</f>
        <v>0</v>
      </c>
      <c r="BA151">
        <f>Van!W53</f>
        <v>0</v>
      </c>
      <c r="BB151">
        <f>Van!W54</f>
        <v>0</v>
      </c>
      <c r="BC151">
        <f>Van!W55</f>
        <v>100</v>
      </c>
      <c r="BD151">
        <f>Van!W56</f>
        <v>0</v>
      </c>
      <c r="BE151">
        <f>Van!W57</f>
        <v>1</v>
      </c>
      <c r="BF151" t="str">
        <f>Van!W58</f>
        <v>Ja</v>
      </c>
      <c r="BG151" t="str">
        <f>Van!W59</f>
        <v>Nej</v>
      </c>
      <c r="BH151" t="str">
        <f>Van!W60</f>
        <v>Ja</v>
      </c>
      <c r="BI151" t="str">
        <f>Van!W61</f>
        <v>Ja</v>
      </c>
      <c r="BJ151">
        <f>Van!W62</f>
        <v>0</v>
      </c>
      <c r="BK151" t="str">
        <f>Van!W63</f>
        <v>Ja</v>
      </c>
      <c r="BL151">
        <f>Van!W64</f>
        <v>0</v>
      </c>
      <c r="BM151" t="str">
        <f>Van!W65</f>
        <v>Ja</v>
      </c>
      <c r="BN151">
        <f>Van!W66</f>
        <v>0</v>
      </c>
      <c r="BO151" t="str">
        <f>Van!W67</f>
        <v>Nej</v>
      </c>
      <c r="BP151" t="str">
        <f>Van!W68</f>
        <v>Vil gerne have hjælp</v>
      </c>
      <c r="BQ151">
        <f>Van!W69</f>
        <v>0</v>
      </c>
      <c r="BR151" t="str">
        <f>Van!W70</f>
        <v>produktionskøkken</v>
      </c>
      <c r="BS151" t="str">
        <f>Van!W71</f>
        <v>Ja</v>
      </c>
      <c r="BT151" t="str">
        <f>Van!W72</f>
        <v>Mindre</v>
      </c>
      <c r="BU151" t="str">
        <f>Van!W73</f>
        <v>Ingen</v>
      </c>
      <c r="BV151" t="str">
        <f>Van!W74</f>
        <v>Nej</v>
      </c>
      <c r="BW151" t="str">
        <f>Van!W75</f>
        <v>Evt. en lille låge der deler køkken/alrum</v>
      </c>
      <c r="BX151">
        <f>Van!W76</f>
        <v>0</v>
      </c>
      <c r="BY151">
        <f>Van!W77</f>
        <v>0</v>
      </c>
      <c r="BZ151">
        <f>Van!W78</f>
        <v>0</v>
      </c>
      <c r="CA151">
        <f>Van!W79</f>
        <v>0</v>
      </c>
      <c r="CB151">
        <f>Van!W80</f>
        <v>0</v>
      </c>
      <c r="CC151">
        <f>Van!W81</f>
        <v>0</v>
      </c>
      <c r="CD151">
        <f>Van!W82</f>
        <v>0</v>
      </c>
      <c r="CE151">
        <f>Van!W83</f>
        <v>0</v>
      </c>
      <c r="CF151">
        <f>Van!W84</f>
        <v>0</v>
      </c>
      <c r="CG151" t="str">
        <f>Van!W85</f>
        <v>Cathrine Jerrik / Sine</v>
      </c>
      <c r="CH151" s="18">
        <f>Van!W86</f>
        <v>39884</v>
      </c>
      <c r="CI151">
        <f>Van!W87</f>
        <v>0</v>
      </c>
      <c r="CJ151">
        <f>Van!W88</f>
        <v>0</v>
      </c>
      <c r="CK151">
        <f>Van!W89</f>
        <v>1</v>
      </c>
      <c r="CL151">
        <f>Van!W90</f>
        <v>4</v>
      </c>
      <c r="CM151">
        <f>Van!W91</f>
        <v>0</v>
      </c>
      <c r="CN151">
        <f>Van!W92</f>
        <v>1</v>
      </c>
      <c r="CO151">
        <f>Van!W93</f>
        <v>0</v>
      </c>
      <c r="CP151">
        <f>Van!W94</f>
        <v>0</v>
      </c>
      <c r="CQ151">
        <f>Van!W95</f>
        <v>0</v>
      </c>
      <c r="CR151">
        <f>Van!W96</f>
        <v>2</v>
      </c>
      <c r="CS151">
        <f>Van!W97</f>
        <v>0</v>
      </c>
      <c r="CT151">
        <f>Van!W98</f>
        <v>0</v>
      </c>
      <c r="CU151">
        <f>Van!W99</f>
        <v>0</v>
      </c>
      <c r="CV151">
        <f>Van!W100</f>
        <v>0</v>
      </c>
      <c r="CW151">
        <f>Van!W101</f>
        <v>0</v>
      </c>
      <c r="CX151">
        <f>Van!W102</f>
        <v>1</v>
      </c>
      <c r="CY151">
        <f>Van!W103</f>
        <v>0</v>
      </c>
      <c r="CZ151">
        <f>Van!W104</f>
        <v>0</v>
      </c>
      <c r="DA151">
        <f>Van!W105</f>
        <v>0</v>
      </c>
      <c r="DB151">
        <f>Van!W106</f>
        <v>1</v>
      </c>
      <c r="DC151">
        <f>Van!W107</f>
        <v>20</v>
      </c>
      <c r="DD151" t="str">
        <f>Van!W108</f>
        <v>Miele</v>
      </c>
      <c r="DE151">
        <f>Van!W109</f>
        <v>2</v>
      </c>
      <c r="DF151" t="str">
        <f>Van!W110</f>
        <v>Nej</v>
      </c>
      <c r="DG151">
        <f>Van!W111</f>
        <v>0</v>
      </c>
      <c r="DH151" t="str">
        <f>Van!W112</f>
        <v>Nej</v>
      </c>
      <c r="DI151" t="str">
        <f>Van!W113</f>
        <v>Ja</v>
      </c>
      <c r="DJ151" t="str">
        <f>Van!W114</f>
        <v>Nej</v>
      </c>
      <c r="DK151">
        <f>Van!W115</f>
        <v>1</v>
      </c>
      <c r="DL151" t="str">
        <f>Van!W116</f>
        <v>Begrænset</v>
      </c>
      <c r="DM151">
        <f>Van!W117</f>
        <v>0</v>
      </c>
      <c r="DN151">
        <f>Van!W118</f>
        <v>0</v>
      </c>
      <c r="DO151" s="14" t="str">
        <f>VLOOKUP(MID(B151,1,5)*1,InstTyp!A:B,2,FALSE)</f>
        <v>Børnehaver</v>
      </c>
      <c r="DP151" s="14" t="str">
        <f>VLOOKUP(MID(B151,1,5)*1,InstTyp!A:C,3,FALSE)</f>
        <v>Vanløse/Brønshøj-Husum</v>
      </c>
      <c r="DQ151">
        <f>VLOOKUP(MID(B151,1,5)*1,'InstTyp-2'!E:BQ,7,FALSE)</f>
        <v>0</v>
      </c>
      <c r="DR151">
        <f>VLOOKUP(MID(B151,1,5)*1,'InstTyp-2'!E:BQ,8,FALSE)</f>
        <v>0</v>
      </c>
      <c r="DS151">
        <f>VLOOKUP(MID(B151,1,5)*1,'InstTyp-2'!E:BQ,9,FALSE)</f>
        <v>36</v>
      </c>
      <c r="DT151">
        <f>VLOOKUP(MID(B151,1,5)*1,'InstTyp-2'!E:BQ,10,FALSE)</f>
        <v>0</v>
      </c>
      <c r="DU151">
        <f>VLOOKUP(MID(B151,1,5)*1,'InstTyp-2'!E:BQ,11,FALSE)</f>
        <v>0</v>
      </c>
      <c r="DV151">
        <f>VLOOKUP(MID(B151,1,5)*1,'InstTyp-2'!E:BQ,12,FALSE)</f>
        <v>0</v>
      </c>
      <c r="DW151">
        <f>VLOOKUP(MID(B151,1,5)*1,'InstTyp-2'!E:BQ,13,FALSE)</f>
        <v>0</v>
      </c>
      <c r="DX151">
        <f>VLOOKUP(MID(B151,1,5)*1,'InstTyp-2'!E:BQ,14,FALSE)</f>
        <v>0</v>
      </c>
      <c r="DY151">
        <f>VLOOKUP(MID(B151,1,5)*1,'InstTyp-2'!E:BQ,15,FALSE)</f>
        <v>0</v>
      </c>
      <c r="DZ151">
        <f>VLOOKUP(MID(B151,1,5)*1,'InstTyp-2'!E:BQ,16,FALSE)</f>
        <v>0</v>
      </c>
      <c r="EA151">
        <f>VLOOKUP(MID(B151,1,5)*1,'InstTyp-2'!E:BQ,17,FALSE)</f>
        <v>0</v>
      </c>
      <c r="EB151">
        <f>VLOOKUP(MID(B151,1,5)*1,'InstTyp-2'!E:BQ,18,FALSE)</f>
        <v>0</v>
      </c>
      <c r="EC151">
        <f>VLOOKUP(MID(B151,1,5)*1,'InstTyp-2'!E:BQ,19,FALSE)</f>
        <v>0</v>
      </c>
      <c r="ED151">
        <f>VLOOKUP(MID(B151,1,5)*1,'InstTyp-2'!E:BQ,20,FALSE)</f>
        <v>0</v>
      </c>
      <c r="EE151" s="195">
        <f>VLOOKUP(MID(B151,1,5)*1,'Forplejning 2008'!A:C,3,FALSE)</f>
        <v>29890.9</v>
      </c>
      <c r="EF151" t="str">
        <f t="shared" si="8"/>
        <v>35410</v>
      </c>
      <c r="EG151" t="str">
        <f t="shared" si="9"/>
        <v/>
      </c>
      <c r="EH151">
        <f t="shared" si="10"/>
        <v>0</v>
      </c>
      <c r="EI151">
        <f t="shared" si="11"/>
        <v>0</v>
      </c>
      <c r="EJ151" t="str">
        <f>VLOOKUP(B151,Rekruttering!A:F,2,FALSE)</f>
        <v>Ja</v>
      </c>
      <c r="EK151">
        <f>VLOOKUP(B151,Rekruttering!A:F,3,FALSE)</f>
        <v>15</v>
      </c>
      <c r="EL151">
        <f>VLOOKUP(B151,Rekruttering!A:F,4,FALSE)</f>
        <v>0</v>
      </c>
      <c r="EM151">
        <f>VLOOKUP(B151,Rekruttering!A:F,5,FALSE)</f>
        <v>0</v>
      </c>
      <c r="EN151" t="str">
        <f>VLOOKUP(B151,Rekruttering!A:F,6,FALSE)</f>
        <v>Nej</v>
      </c>
    </row>
    <row r="152" spans="1:144">
      <c r="A152" s="14" t="str">
        <f>Van!X1</f>
        <v>x</v>
      </c>
      <c r="B152" s="21">
        <f>Van!X2</f>
        <v>35415</v>
      </c>
      <c r="C152" t="str">
        <f>Van!X3</f>
        <v>Børnehaven Regnbuen</v>
      </c>
      <c r="D152" t="str">
        <f>Van!X4</f>
        <v>Vanløse/Brønshøj-Husum</v>
      </c>
      <c r="E152" t="str">
        <f>Van!X5</f>
        <v>Præstekærvej 3</v>
      </c>
      <c r="F152">
        <f>Van!X6</f>
        <v>2700</v>
      </c>
      <c r="G152" t="str">
        <f>Van!X7</f>
        <v>Brønshøj</v>
      </c>
      <c r="H152" t="str">
        <f>Van!X8</f>
        <v>38 28 00 24</v>
      </c>
      <c r="I152" t="str">
        <f>Van!X9</f>
        <v>35415@buf.kk.dk</v>
      </c>
      <c r="J152" t="str">
        <f>Van!X10</f>
        <v>Lis Holst Erdmann</v>
      </c>
      <c r="K152">
        <f>Van!X11</f>
        <v>0</v>
      </c>
      <c r="L152">
        <f>Van!X12</f>
        <v>0</v>
      </c>
      <c r="M152" t="str">
        <f>Van!X13</f>
        <v>35415@buf.kk.dk</v>
      </c>
      <c r="N152" t="str">
        <f>Van!X14</f>
        <v>Børnehave</v>
      </c>
      <c r="O152">
        <f>Van!X15</f>
        <v>0</v>
      </c>
      <c r="P152">
        <f>Van!X16</f>
        <v>0</v>
      </c>
      <c r="Q152">
        <f>Van!X17</f>
        <v>66</v>
      </c>
      <c r="R152">
        <f>Van!X18</f>
        <v>0</v>
      </c>
      <c r="S152">
        <f>Van!X19</f>
        <v>0</v>
      </c>
      <c r="T152">
        <f>Van!X20</f>
        <v>0</v>
      </c>
      <c r="U152">
        <f>Van!X21</f>
        <v>0</v>
      </c>
      <c r="V152" t="str">
        <f>Van!X22</f>
        <v>Ja</v>
      </c>
      <c r="W152">
        <f>Van!X23</f>
        <v>2</v>
      </c>
      <c r="X152">
        <f>Van!X24</f>
        <v>1</v>
      </c>
      <c r="Y152">
        <f>Van!X25</f>
        <v>0</v>
      </c>
      <c r="Z152">
        <f>Van!X26</f>
        <v>0</v>
      </c>
      <c r="AA152">
        <f>Van!X27</f>
        <v>0</v>
      </c>
      <c r="AB152">
        <f>Van!X28</f>
        <v>0</v>
      </c>
      <c r="AC152">
        <f>Van!X29</f>
        <v>0</v>
      </c>
      <c r="AD152">
        <f>Van!X30</f>
        <v>5</v>
      </c>
      <c r="AE152">
        <f>Van!X31</f>
        <v>0</v>
      </c>
      <c r="AF152">
        <f>Van!X32</f>
        <v>0</v>
      </c>
      <c r="AG152">
        <f>Van!X33</f>
        <v>5</v>
      </c>
      <c r="AH152">
        <f>Van!X34</f>
        <v>0</v>
      </c>
      <c r="AI152">
        <f>Van!X35</f>
        <v>0</v>
      </c>
      <c r="AJ152" s="16">
        <f>Van!X36</f>
        <v>45000</v>
      </c>
      <c r="AK152">
        <f>Van!X37</f>
        <v>0</v>
      </c>
      <c r="AL152">
        <f>Van!X38</f>
        <v>0</v>
      </c>
      <c r="AM152">
        <f>Van!X39</f>
        <v>0</v>
      </c>
      <c r="AN152">
        <f>Van!X40</f>
        <v>0</v>
      </c>
      <c r="AO152">
        <f>Van!X41</f>
        <v>0</v>
      </c>
      <c r="AP152">
        <f>Van!X42</f>
        <v>0</v>
      </c>
      <c r="AQ152">
        <f>Van!X43</f>
        <v>0</v>
      </c>
      <c r="AR152">
        <f>Van!X44</f>
        <v>0</v>
      </c>
      <c r="AS152">
        <f>Van!X45</f>
        <v>0</v>
      </c>
      <c r="AT152">
        <f>Van!X46</f>
        <v>0</v>
      </c>
      <c r="AU152">
        <f>Van!X47</f>
        <v>0</v>
      </c>
      <c r="AV152">
        <f>Van!X48</f>
        <v>0</v>
      </c>
      <c r="AW152">
        <f>Van!X49</f>
        <v>0</v>
      </c>
      <c r="AX152">
        <f>Van!X50</f>
        <v>0</v>
      </c>
      <c r="AY152">
        <f>Van!X51</f>
        <v>0</v>
      </c>
      <c r="AZ152">
        <f>Van!X52</f>
        <v>0</v>
      </c>
      <c r="BA152">
        <f>Van!X53</f>
        <v>0</v>
      </c>
      <c r="BB152">
        <f>Van!X54</f>
        <v>0</v>
      </c>
      <c r="BC152">
        <f>Van!X55</f>
        <v>25</v>
      </c>
      <c r="BD152">
        <f>Van!X56</f>
        <v>0</v>
      </c>
      <c r="BE152">
        <f>Van!X57</f>
        <v>1</v>
      </c>
      <c r="BF152" t="str">
        <f>Van!X58</f>
        <v>Ja</v>
      </c>
      <c r="BG152" t="str">
        <f>Van!X59</f>
        <v>Nej</v>
      </c>
      <c r="BH152" t="str">
        <f>Van!X60</f>
        <v>Nej</v>
      </c>
      <c r="BI152" t="str">
        <f>Van!X61</f>
        <v>Ja</v>
      </c>
      <c r="BJ152">
        <f>Van!X62</f>
        <v>0</v>
      </c>
      <c r="BK152" t="str">
        <f>Van!X63</f>
        <v>Ja</v>
      </c>
      <c r="BL152" t="str">
        <f>Van!X64</f>
        <v>Er skeptisker overfor mad udefra</v>
      </c>
      <c r="BM152" t="str">
        <f>Van!X65</f>
        <v>Ja</v>
      </c>
      <c r="BN152">
        <f>Van!X66</f>
        <v>0</v>
      </c>
      <c r="BO152" t="str">
        <f>Van!X67</f>
        <v>Nej</v>
      </c>
      <c r="BP152">
        <f>Van!X68</f>
        <v>0</v>
      </c>
      <c r="BQ152">
        <f>Van!X69</f>
        <v>0</v>
      </c>
      <c r="BR152" t="str">
        <f>Van!X70</f>
        <v>Køkken begrænset tilvirk</v>
      </c>
      <c r="BS152">
        <f>Van!X71</f>
        <v>0</v>
      </c>
      <c r="BT152">
        <f>Van!X72</f>
        <v>0</v>
      </c>
      <c r="BU152">
        <f>Van!X73</f>
        <v>0</v>
      </c>
      <c r="BV152">
        <f>Van!X74</f>
        <v>0</v>
      </c>
      <c r="BW152">
        <f>Van!X75</f>
        <v>0</v>
      </c>
      <c r="BX152" t="str">
        <f>Van!X76</f>
        <v>Større</v>
      </c>
      <c r="BY152" t="str">
        <f>Van!X77</f>
        <v>Større</v>
      </c>
      <c r="BZ152" t="str">
        <f>Van!X78</f>
        <v>Nej</v>
      </c>
      <c r="CA152" t="str">
        <f>Van!X79</f>
        <v>Nye vaskebare køkkenelementer. Ekstra komfur el. større. Konvektionsovn, ekstra vask, madelevator, da halvdelen af børnene spiser på 1. sal</v>
      </c>
      <c r="CB152">
        <f>Van!X80</f>
        <v>0</v>
      </c>
      <c r="CC152">
        <f>Van!X81</f>
        <v>0</v>
      </c>
      <c r="CD152">
        <f>Van!X82</f>
        <v>0</v>
      </c>
      <c r="CE152">
        <f>Van!X83</f>
        <v>0</v>
      </c>
      <c r="CF152">
        <f>Van!X84</f>
        <v>0</v>
      </c>
      <c r="CG152" t="str">
        <f>Van!X85</f>
        <v>Birgitte Glerup / Nanna</v>
      </c>
      <c r="CH152" s="18">
        <f>Van!X86</f>
        <v>39884</v>
      </c>
      <c r="CI152">
        <f>Van!X87</f>
        <v>0</v>
      </c>
      <c r="CJ152">
        <f>Van!X88</f>
        <v>1</v>
      </c>
      <c r="CK152">
        <f>Van!X89</f>
        <v>0</v>
      </c>
      <c r="CL152">
        <f>Van!X90</f>
        <v>0</v>
      </c>
      <c r="CM152">
        <f>Van!X91</f>
        <v>0</v>
      </c>
      <c r="CN152">
        <f>Van!X92</f>
        <v>1</v>
      </c>
      <c r="CO152">
        <f>Van!X93</f>
        <v>0</v>
      </c>
      <c r="CP152">
        <f>Van!X94</f>
        <v>0</v>
      </c>
      <c r="CQ152">
        <f>Van!X95</f>
        <v>0</v>
      </c>
      <c r="CR152">
        <f>Van!X96</f>
        <v>1</v>
      </c>
      <c r="CS152">
        <f>Van!X97</f>
        <v>0</v>
      </c>
      <c r="CT152">
        <f>Van!X98</f>
        <v>0</v>
      </c>
      <c r="CU152">
        <f>Van!X99</f>
        <v>0</v>
      </c>
      <c r="CV152">
        <f>Van!X100</f>
        <v>0</v>
      </c>
      <c r="CW152">
        <f>Van!X101</f>
        <v>0</v>
      </c>
      <c r="CX152">
        <f>Van!X102</f>
        <v>1</v>
      </c>
      <c r="CY152">
        <f>Van!X103</f>
        <v>0</v>
      </c>
      <c r="CZ152">
        <f>Van!X104</f>
        <v>0</v>
      </c>
      <c r="DA152">
        <f>Van!X105</f>
        <v>0</v>
      </c>
      <c r="DB152">
        <f>Van!X106</f>
        <v>1</v>
      </c>
      <c r="DC152">
        <f>Van!X107</f>
        <v>20</v>
      </c>
      <c r="DD152" t="str">
        <f>Van!X108</f>
        <v>Miele</v>
      </c>
      <c r="DE152">
        <f>Van!X109</f>
        <v>4</v>
      </c>
      <c r="DF152" t="str">
        <f>Van!X110</f>
        <v>Nej</v>
      </c>
      <c r="DG152">
        <f>Van!X111</f>
        <v>0</v>
      </c>
      <c r="DH152" t="str">
        <f>Van!X112</f>
        <v>Nej</v>
      </c>
      <c r="DI152" t="str">
        <f>Van!X113</f>
        <v>Nej</v>
      </c>
      <c r="DJ152" t="str">
        <f>Van!X114</f>
        <v>Nej</v>
      </c>
      <c r="DK152">
        <f>Van!X115</f>
        <v>1</v>
      </c>
      <c r="DL152" t="str">
        <f>Van!X116</f>
        <v>Ingen plads</v>
      </c>
      <c r="DM152" t="str">
        <f>Van!X117</f>
        <v>Der er god plads i køkkenet.
Der er 2 køkkener i stuen, 1 på 1 sal. Køkkenet ovenpå kan modtage mad nedefra og her bør servicen håndteres, men der er brug for madelevatoren, da det vel ikke er lovligt at lade personalet slæbe</v>
      </c>
      <c r="DN152">
        <f>Van!X118</f>
        <v>0</v>
      </c>
      <c r="DO152" s="14" t="str">
        <f>VLOOKUP(MID(B152,1,5)*1,InstTyp!A:B,2,FALSE)</f>
        <v>Børnehaver</v>
      </c>
      <c r="DP152" s="14" t="str">
        <f>VLOOKUP(MID(B152,1,5)*1,InstTyp!A:C,3,FALSE)</f>
        <v>Vanløse/Brønshøj-Husum</v>
      </c>
      <c r="DQ152">
        <f>VLOOKUP(MID(B152,1,5)*1,'InstTyp-2'!E:BQ,7,FALSE)</f>
        <v>0</v>
      </c>
      <c r="DR152">
        <f>VLOOKUP(MID(B152,1,5)*1,'InstTyp-2'!E:BQ,8,FALSE)</f>
        <v>0</v>
      </c>
      <c r="DS152">
        <f>VLOOKUP(MID(B152,1,5)*1,'InstTyp-2'!E:BQ,9,FALSE)</f>
        <v>66</v>
      </c>
      <c r="DT152">
        <f>VLOOKUP(MID(B152,1,5)*1,'InstTyp-2'!E:BQ,10,FALSE)</f>
        <v>0</v>
      </c>
      <c r="DU152">
        <f>VLOOKUP(MID(B152,1,5)*1,'InstTyp-2'!E:BQ,11,FALSE)</f>
        <v>0</v>
      </c>
      <c r="DV152">
        <f>VLOOKUP(MID(B152,1,5)*1,'InstTyp-2'!E:BQ,12,FALSE)</f>
        <v>0</v>
      </c>
      <c r="DW152">
        <f>VLOOKUP(MID(B152,1,5)*1,'InstTyp-2'!E:BQ,13,FALSE)</f>
        <v>0</v>
      </c>
      <c r="DX152">
        <f>VLOOKUP(MID(B152,1,5)*1,'InstTyp-2'!E:BQ,14,FALSE)</f>
        <v>0</v>
      </c>
      <c r="DY152">
        <f>VLOOKUP(MID(B152,1,5)*1,'InstTyp-2'!E:BQ,15,FALSE)</f>
        <v>0</v>
      </c>
      <c r="DZ152">
        <f>VLOOKUP(MID(B152,1,5)*1,'InstTyp-2'!E:BQ,16,FALSE)</f>
        <v>0</v>
      </c>
      <c r="EA152">
        <f>VLOOKUP(MID(B152,1,5)*1,'InstTyp-2'!E:BQ,17,FALSE)</f>
        <v>0</v>
      </c>
      <c r="EB152">
        <f>VLOOKUP(MID(B152,1,5)*1,'InstTyp-2'!E:BQ,18,FALSE)</f>
        <v>0</v>
      </c>
      <c r="EC152">
        <f>VLOOKUP(MID(B152,1,5)*1,'InstTyp-2'!E:BQ,19,FALSE)</f>
        <v>0</v>
      </c>
      <c r="ED152">
        <f>VLOOKUP(MID(B152,1,5)*1,'InstTyp-2'!E:BQ,20,FALSE)</f>
        <v>0</v>
      </c>
      <c r="EE152" s="195">
        <f>VLOOKUP(MID(B152,1,5)*1,'Forplejning 2008'!A:C,3,FALSE)</f>
        <v>36736.83</v>
      </c>
      <c r="EF152" t="str">
        <f t="shared" si="8"/>
        <v>35415</v>
      </c>
      <c r="EG152" t="str">
        <f t="shared" si="9"/>
        <v/>
      </c>
      <c r="EH152">
        <f t="shared" si="10"/>
        <v>0</v>
      </c>
      <c r="EI152">
        <f t="shared" si="11"/>
        <v>0</v>
      </c>
      <c r="EJ152" t="e">
        <f>VLOOKUP(B152,Rekruttering!A:F,2,FALSE)</f>
        <v>#N/A</v>
      </c>
      <c r="EK152" t="e">
        <f>VLOOKUP(B152,Rekruttering!A:F,3,FALSE)</f>
        <v>#N/A</v>
      </c>
      <c r="EL152" t="e">
        <f>VLOOKUP(B152,Rekruttering!A:F,4,FALSE)</f>
        <v>#N/A</v>
      </c>
      <c r="EM152" t="e">
        <f>VLOOKUP(B152,Rekruttering!A:F,5,FALSE)</f>
        <v>#N/A</v>
      </c>
      <c r="EN152" t="e">
        <f>VLOOKUP(B152,Rekruttering!A:F,6,FALSE)</f>
        <v>#N/A</v>
      </c>
    </row>
    <row r="153" spans="1:144">
      <c r="A153" s="14" t="str">
        <f>Van!Y1</f>
        <v>x</v>
      </c>
      <c r="B153" s="21" t="str">
        <f>Van!Y2</f>
        <v>35415_2</v>
      </c>
      <c r="C153" t="str">
        <f>Van!Y3</f>
        <v>Børnehaven Regnbuen</v>
      </c>
      <c r="D153" t="str">
        <f>Van!Y4</f>
        <v>Vanløse/Brønshøj-Husum</v>
      </c>
      <c r="E153" t="str">
        <f>Van!Y5</f>
        <v>Præstekærvej 3</v>
      </c>
      <c r="F153">
        <f>Van!Y6</f>
        <v>2700</v>
      </c>
      <c r="G153" t="str">
        <f>Van!Y7</f>
        <v>Brønshøj</v>
      </c>
      <c r="H153" t="str">
        <f>Van!Y8</f>
        <v>38 28 00 24</v>
      </c>
      <c r="I153" t="str">
        <f>Van!Y9</f>
        <v>35415@buf.kk.dk</v>
      </c>
      <c r="J153" t="str">
        <f>Van!Y10</f>
        <v>Lis Holst Erdmann</v>
      </c>
      <c r="K153">
        <f>Van!Y11</f>
        <v>0</v>
      </c>
      <c r="L153">
        <f>Van!Y12</f>
        <v>0</v>
      </c>
      <c r="M153" t="str">
        <f>Van!Y13</f>
        <v>35415@buf.kk.dk</v>
      </c>
      <c r="N153" t="str">
        <f>Van!Y14</f>
        <v>Børnehave</v>
      </c>
      <c r="O153">
        <f>Van!Y15</f>
        <v>0</v>
      </c>
      <c r="P153">
        <f>Van!Y16</f>
        <v>0</v>
      </c>
      <c r="Q153">
        <f>Van!Y17</f>
        <v>66</v>
      </c>
      <c r="R153">
        <f>Van!Y18</f>
        <v>0</v>
      </c>
      <c r="S153">
        <f>Van!Y19</f>
        <v>0</v>
      </c>
      <c r="T153">
        <f>Van!Y20</f>
        <v>0</v>
      </c>
      <c r="U153">
        <f>Van!Y21</f>
        <v>0</v>
      </c>
      <c r="V153" t="str">
        <f>Van!Y22</f>
        <v>Ja</v>
      </c>
      <c r="W153">
        <f>Van!Y23</f>
        <v>2</v>
      </c>
      <c r="X153">
        <f>Van!Y24</f>
        <v>2</v>
      </c>
      <c r="Y153">
        <f>Van!Y25</f>
        <v>0</v>
      </c>
      <c r="Z153">
        <f>Van!Y26</f>
        <v>0</v>
      </c>
      <c r="AA153">
        <f>Van!Y27</f>
        <v>0</v>
      </c>
      <c r="AB153">
        <f>Van!Y28</f>
        <v>0</v>
      </c>
      <c r="AC153">
        <f>Van!Y29</f>
        <v>0</v>
      </c>
      <c r="AD153">
        <f>Van!Y30</f>
        <v>0</v>
      </c>
      <c r="AE153">
        <f>Van!Y31</f>
        <v>0</v>
      </c>
      <c r="AF153">
        <f>Van!Y32</f>
        <v>0</v>
      </c>
      <c r="AG153">
        <f>Van!Y33</f>
        <v>0</v>
      </c>
      <c r="AH153">
        <f>Van!Y34</f>
        <v>0</v>
      </c>
      <c r="AI153">
        <f>Van!Y35</f>
        <v>0</v>
      </c>
      <c r="AJ153">
        <f>Van!Y36</f>
        <v>0</v>
      </c>
      <c r="AK153">
        <f>Van!Y37</f>
        <v>0</v>
      </c>
      <c r="AL153">
        <f>Van!Y38</f>
        <v>0</v>
      </c>
      <c r="AM153">
        <f>Van!Y39</f>
        <v>0</v>
      </c>
      <c r="AN153">
        <f>Van!Y40</f>
        <v>0</v>
      </c>
      <c r="AO153">
        <f>Van!Y41</f>
        <v>0</v>
      </c>
      <c r="AP153">
        <f>Van!Y42</f>
        <v>0</v>
      </c>
      <c r="AQ153">
        <f>Van!Y43</f>
        <v>0</v>
      </c>
      <c r="AR153">
        <f>Van!Y44</f>
        <v>0</v>
      </c>
      <c r="AS153">
        <f>Van!Y45</f>
        <v>0</v>
      </c>
      <c r="AT153">
        <f>Van!Y46</f>
        <v>0</v>
      </c>
      <c r="AU153">
        <f>Van!Y47</f>
        <v>0</v>
      </c>
      <c r="AV153">
        <f>Van!Y48</f>
        <v>0</v>
      </c>
      <c r="AW153">
        <f>Van!Y49</f>
        <v>0</v>
      </c>
      <c r="AX153">
        <f>Van!Y50</f>
        <v>0</v>
      </c>
      <c r="AY153">
        <f>Van!Y51</f>
        <v>0</v>
      </c>
      <c r="AZ153">
        <f>Van!Y52</f>
        <v>0</v>
      </c>
      <c r="BA153">
        <f>Van!Y53</f>
        <v>0</v>
      </c>
      <c r="BB153">
        <f>Van!Y54</f>
        <v>0</v>
      </c>
      <c r="BC153">
        <f>Van!Y55</f>
        <v>0</v>
      </c>
      <c r="BD153">
        <f>Van!Y56</f>
        <v>0</v>
      </c>
      <c r="BE153">
        <f>Van!Y57</f>
        <v>0</v>
      </c>
      <c r="BF153">
        <f>Van!Y58</f>
        <v>0</v>
      </c>
      <c r="BG153">
        <f>Van!Y59</f>
        <v>0</v>
      </c>
      <c r="BH153">
        <f>Van!Y60</f>
        <v>0</v>
      </c>
      <c r="BI153">
        <f>Van!Y61</f>
        <v>0</v>
      </c>
      <c r="BJ153">
        <f>Van!Y62</f>
        <v>0</v>
      </c>
      <c r="BK153">
        <f>Van!Y63</f>
        <v>0</v>
      </c>
      <c r="BL153">
        <f>Van!Y64</f>
        <v>0</v>
      </c>
      <c r="BM153">
        <f>Van!Y65</f>
        <v>0</v>
      </c>
      <c r="BN153">
        <f>Van!Y66</f>
        <v>0</v>
      </c>
      <c r="BO153">
        <f>Van!Y67</f>
        <v>0</v>
      </c>
      <c r="BP153">
        <f>Van!Y68</f>
        <v>0</v>
      </c>
      <c r="BQ153">
        <f>Van!Y69</f>
        <v>0</v>
      </c>
      <c r="BR153" t="str">
        <f>Van!Y70</f>
        <v>Modtagerkøkken</v>
      </c>
      <c r="BS153">
        <f>Van!Y71</f>
        <v>0</v>
      </c>
      <c r="BT153">
        <f>Van!Y72</f>
        <v>0</v>
      </c>
      <c r="BU153">
        <f>Van!Y73</f>
        <v>0</v>
      </c>
      <c r="BV153">
        <f>Van!Y74</f>
        <v>0</v>
      </c>
      <c r="BW153">
        <f>Van!Y75</f>
        <v>0</v>
      </c>
      <c r="BX153">
        <f>Van!Y76</f>
        <v>0</v>
      </c>
      <c r="BY153">
        <f>Van!Y77</f>
        <v>0</v>
      </c>
      <c r="BZ153">
        <f>Van!Y78</f>
        <v>0</v>
      </c>
      <c r="CA153">
        <f>Van!Y79</f>
        <v>0</v>
      </c>
      <c r="CB153">
        <f>Van!Y80</f>
        <v>0</v>
      </c>
      <c r="CC153">
        <f>Van!Y81</f>
        <v>0</v>
      </c>
      <c r="CD153">
        <f>Van!Y82</f>
        <v>0</v>
      </c>
      <c r="CE153">
        <f>Van!Y83</f>
        <v>0</v>
      </c>
      <c r="CF153">
        <f>Van!Y84</f>
        <v>0</v>
      </c>
      <c r="CG153" t="str">
        <f>Van!Y85</f>
        <v>Birgitte Glerup / Nanna</v>
      </c>
      <c r="CH153" s="18">
        <f>Van!Y86</f>
        <v>39884</v>
      </c>
      <c r="CI153">
        <f>Van!Y87</f>
        <v>0</v>
      </c>
      <c r="CJ153">
        <f>Van!Y88</f>
        <v>0</v>
      </c>
      <c r="CK153">
        <f>Van!Y89</f>
        <v>1</v>
      </c>
      <c r="CL153">
        <f>Van!Y90</f>
        <v>4</v>
      </c>
      <c r="CM153">
        <f>Van!Y91</f>
        <v>1</v>
      </c>
      <c r="CN153">
        <f>Van!Y92</f>
        <v>0</v>
      </c>
      <c r="CO153">
        <f>Van!Y93</f>
        <v>0</v>
      </c>
      <c r="CP153">
        <f>Van!Y94</f>
        <v>0</v>
      </c>
      <c r="CQ153">
        <f>Van!Y95</f>
        <v>0</v>
      </c>
      <c r="CR153">
        <f>Van!Y96</f>
        <v>1</v>
      </c>
      <c r="CS153">
        <f>Van!Y97</f>
        <v>0</v>
      </c>
      <c r="CT153">
        <f>Van!Y98</f>
        <v>0</v>
      </c>
      <c r="CU153">
        <f>Van!Y99</f>
        <v>0</v>
      </c>
      <c r="CV153">
        <f>Van!Y100</f>
        <v>0</v>
      </c>
      <c r="CW153">
        <f>Van!Y101</f>
        <v>0</v>
      </c>
      <c r="CX153">
        <f>Van!Y102</f>
        <v>0</v>
      </c>
      <c r="CY153">
        <f>Van!Y103</f>
        <v>0</v>
      </c>
      <c r="CZ153">
        <f>Van!Y104</f>
        <v>0</v>
      </c>
      <c r="DA153">
        <f>Van!Y105</f>
        <v>1</v>
      </c>
      <c r="DB153">
        <f>Van!Y106</f>
        <v>1</v>
      </c>
      <c r="DC153">
        <f>Van!Y107</f>
        <v>20</v>
      </c>
      <c r="DD153" t="str">
        <f>Van!Y108</f>
        <v>Miele</v>
      </c>
      <c r="DE153">
        <f>Van!Y109</f>
        <v>4</v>
      </c>
      <c r="DF153" t="str">
        <f>Van!Y110</f>
        <v>Nej</v>
      </c>
      <c r="DG153" t="str">
        <f>Van!Y111</f>
        <v>Nej</v>
      </c>
      <c r="DH153" t="str">
        <f>Van!Y112</f>
        <v>Nej</v>
      </c>
      <c r="DI153" t="str">
        <f>Van!Y113</f>
        <v>Nej</v>
      </c>
      <c r="DJ153" t="str">
        <f>Van!Y114</f>
        <v>Nej</v>
      </c>
      <c r="DK153">
        <f>Van!Y115</f>
        <v>1</v>
      </c>
      <c r="DL153" t="str">
        <f>Van!Y116</f>
        <v>Ingen plads</v>
      </c>
      <c r="DM153">
        <f>Van!Y117</f>
        <v>0</v>
      </c>
      <c r="DN153">
        <f>Van!Y118</f>
        <v>0</v>
      </c>
      <c r="DO153" s="14" t="str">
        <f>VLOOKUP(MID(B153,1,5)*1,InstTyp!A:B,2,FALSE)</f>
        <v>Børnehaver</v>
      </c>
      <c r="DP153" s="14" t="str">
        <f>VLOOKUP(MID(B153,1,5)*1,InstTyp!A:C,3,FALSE)</f>
        <v>Vanløse/Brønshøj-Husum</v>
      </c>
      <c r="DQ153">
        <f>VLOOKUP(MID(B153,1,5)*1,'InstTyp-2'!E:BQ,7,FALSE)</f>
        <v>0</v>
      </c>
      <c r="DR153">
        <f>VLOOKUP(MID(B153,1,5)*1,'InstTyp-2'!E:BQ,8,FALSE)</f>
        <v>0</v>
      </c>
      <c r="DS153">
        <f>VLOOKUP(MID(B153,1,5)*1,'InstTyp-2'!E:BQ,9,FALSE)</f>
        <v>66</v>
      </c>
      <c r="DT153">
        <f>VLOOKUP(MID(B153,1,5)*1,'InstTyp-2'!E:BQ,10,FALSE)</f>
        <v>0</v>
      </c>
      <c r="DU153">
        <f>VLOOKUP(MID(B153,1,5)*1,'InstTyp-2'!E:BQ,11,FALSE)</f>
        <v>0</v>
      </c>
      <c r="DV153">
        <f>VLOOKUP(MID(B153,1,5)*1,'InstTyp-2'!E:BQ,12,FALSE)</f>
        <v>0</v>
      </c>
      <c r="DW153">
        <f>VLOOKUP(MID(B153,1,5)*1,'InstTyp-2'!E:BQ,13,FALSE)</f>
        <v>0</v>
      </c>
      <c r="DX153">
        <f>VLOOKUP(MID(B153,1,5)*1,'InstTyp-2'!E:BQ,14,FALSE)</f>
        <v>0</v>
      </c>
      <c r="DY153">
        <f>VLOOKUP(MID(B153,1,5)*1,'InstTyp-2'!E:BQ,15,FALSE)</f>
        <v>0</v>
      </c>
      <c r="DZ153">
        <f>VLOOKUP(MID(B153,1,5)*1,'InstTyp-2'!E:BQ,16,FALSE)</f>
        <v>0</v>
      </c>
      <c r="EA153">
        <f>VLOOKUP(MID(B153,1,5)*1,'InstTyp-2'!E:BQ,17,FALSE)</f>
        <v>0</v>
      </c>
      <c r="EB153">
        <f>VLOOKUP(MID(B153,1,5)*1,'InstTyp-2'!E:BQ,18,FALSE)</f>
        <v>0</v>
      </c>
      <c r="EC153">
        <f>VLOOKUP(MID(B153,1,5)*1,'InstTyp-2'!E:BQ,19,FALSE)</f>
        <v>0</v>
      </c>
      <c r="ED153">
        <f>VLOOKUP(MID(B153,1,5)*1,'InstTyp-2'!E:BQ,20,FALSE)</f>
        <v>0</v>
      </c>
      <c r="EE153" s="195">
        <f>VLOOKUP(MID(B153,1,5)*1,'Forplejning 2008'!A:C,3,FALSE)</f>
        <v>36736.83</v>
      </c>
      <c r="EF153" t="str">
        <f t="shared" si="8"/>
        <v>35415</v>
      </c>
      <c r="EG153" t="str">
        <f t="shared" si="9"/>
        <v>2</v>
      </c>
      <c r="EH153">
        <f t="shared" si="10"/>
        <v>0</v>
      </c>
      <c r="EI153">
        <f t="shared" si="11"/>
        <v>0</v>
      </c>
      <c r="EJ153" t="e">
        <f>VLOOKUP(B153,Rekruttering!A:F,2,FALSE)</f>
        <v>#N/A</v>
      </c>
      <c r="EK153" t="e">
        <f>VLOOKUP(B153,Rekruttering!A:F,3,FALSE)</f>
        <v>#N/A</v>
      </c>
      <c r="EL153" t="e">
        <f>VLOOKUP(B153,Rekruttering!A:F,4,FALSE)</f>
        <v>#N/A</v>
      </c>
      <c r="EM153" t="e">
        <f>VLOOKUP(B153,Rekruttering!A:F,5,FALSE)</f>
        <v>#N/A</v>
      </c>
      <c r="EN153" t="e">
        <f>VLOOKUP(B153,Rekruttering!A:F,6,FALSE)</f>
        <v>#N/A</v>
      </c>
    </row>
    <row r="154" spans="1:144">
      <c r="A154" s="14" t="str">
        <f>Van!Z1</f>
        <v>x</v>
      </c>
      <c r="B154" s="21">
        <f>Van!Z2</f>
        <v>35442</v>
      </c>
      <c r="C154" t="str">
        <f>Van!Z3</f>
        <v>Adventskirkens børnehave</v>
      </c>
      <c r="D154" t="str">
        <f>Van!Z4</f>
        <v>Vanløse/Brønshøj-Husum</v>
      </c>
      <c r="E154" t="str">
        <f>Van!Z5</f>
        <v>Skibelundvej 20</v>
      </c>
      <c r="F154">
        <f>Van!Z6</f>
        <v>2720</v>
      </c>
      <c r="G154" t="str">
        <f>Van!Z7</f>
        <v>Vanløse</v>
      </c>
      <c r="H154" t="str">
        <f>Van!Z8</f>
        <v>38 71 99 11</v>
      </c>
      <c r="I154" t="str">
        <f>Van!Z9</f>
        <v>35442@buf.kk.dk</v>
      </c>
      <c r="J154" t="str">
        <f>Van!Z10</f>
        <v>Liselotte Manniche</v>
      </c>
      <c r="K154">
        <f>Van!Z11</f>
        <v>38798494</v>
      </c>
      <c r="L154">
        <f>Van!Z12</f>
        <v>38719911</v>
      </c>
      <c r="M154" t="str">
        <f>Van!Z13</f>
        <v>adventskirkensboernehave@tdcadsl.dk</v>
      </c>
      <c r="N154" t="str">
        <f>Van!Z14</f>
        <v>Børnehave</v>
      </c>
      <c r="O154">
        <f>Van!Z15</f>
        <v>0</v>
      </c>
      <c r="P154">
        <f>Van!Z16</f>
        <v>0</v>
      </c>
      <c r="Q154">
        <f>Van!Z17</f>
        <v>44</v>
      </c>
      <c r="R154">
        <f>Van!Z18</f>
        <v>0</v>
      </c>
      <c r="S154">
        <f>Van!Z19</f>
        <v>0</v>
      </c>
      <c r="T154">
        <f>Van!Z20</f>
        <v>0</v>
      </c>
      <c r="U154">
        <f>Van!Z21</f>
        <v>0</v>
      </c>
      <c r="V154" t="str">
        <f>Van!Z22</f>
        <v>Ja</v>
      </c>
      <c r="W154">
        <f>Van!Z23</f>
        <v>0</v>
      </c>
      <c r="X154">
        <f>Van!Z24</f>
        <v>0</v>
      </c>
      <c r="Y154">
        <f>Van!Z25</f>
        <v>0</v>
      </c>
      <c r="Z154">
        <f>Van!Z26</f>
        <v>0</v>
      </c>
      <c r="AA154">
        <f>Van!Z27</f>
        <v>0</v>
      </c>
      <c r="AB154">
        <f>Van!Z28</f>
        <v>0</v>
      </c>
      <c r="AC154">
        <f>Van!Z29</f>
        <v>0</v>
      </c>
      <c r="AD154">
        <f>Van!Z30</f>
        <v>5</v>
      </c>
      <c r="AE154">
        <f>Van!Z31</f>
        <v>0</v>
      </c>
      <c r="AF154">
        <f>Van!Z32</f>
        <v>0</v>
      </c>
      <c r="AG154">
        <f>Van!Z33</f>
        <v>5</v>
      </c>
      <c r="AH154">
        <f>Van!Z34</f>
        <v>0</v>
      </c>
      <c r="AI154">
        <f>Van!Z35</f>
        <v>0</v>
      </c>
      <c r="AJ154">
        <f>Van!Z36</f>
        <v>30000</v>
      </c>
      <c r="AK154">
        <f>Van!Z37</f>
        <v>0</v>
      </c>
      <c r="AL154" t="str">
        <f>Van!Z38</f>
        <v>Ja</v>
      </c>
      <c r="AM154">
        <f>Van!Z39</f>
        <v>0</v>
      </c>
      <c r="AN154" t="str">
        <f>Van!Z40</f>
        <v>Jette</v>
      </c>
      <c r="AO154">
        <f>Van!Z41</f>
        <v>2008</v>
      </c>
      <c r="AP154">
        <f>Van!Z42</f>
        <v>14</v>
      </c>
      <c r="AQ154">
        <f>Van!Z43</f>
        <v>0</v>
      </c>
      <c r="AR154">
        <f>Van!Z44</f>
        <v>0</v>
      </c>
      <c r="AS154">
        <f>Van!Z45</f>
        <v>0</v>
      </c>
      <c r="AT154">
        <f>Van!Z46</f>
        <v>0</v>
      </c>
      <c r="AU154">
        <f>Van!Z47</f>
        <v>0</v>
      </c>
      <c r="AV154">
        <f>Van!Z48</f>
        <v>0</v>
      </c>
      <c r="AW154">
        <f>Van!Z49</f>
        <v>0</v>
      </c>
      <c r="AX154">
        <f>Van!Z50</f>
        <v>0</v>
      </c>
      <c r="AY154">
        <f>Van!Z51</f>
        <v>0</v>
      </c>
      <c r="AZ154">
        <f>Van!Z52</f>
        <v>0</v>
      </c>
      <c r="BA154">
        <f>Van!Z53</f>
        <v>0</v>
      </c>
      <c r="BB154">
        <f>Van!Z54</f>
        <v>0</v>
      </c>
      <c r="BC154">
        <f>Van!Z55</f>
        <v>75</v>
      </c>
      <c r="BD154">
        <f>Van!Z56</f>
        <v>0</v>
      </c>
      <c r="BE154">
        <f>Van!Z57</f>
        <v>2</v>
      </c>
      <c r="BF154" t="str">
        <f>Van!Z58</f>
        <v>Ja</v>
      </c>
      <c r="BG154" t="str">
        <f>Van!Z59</f>
        <v>Nej</v>
      </c>
      <c r="BH154" t="str">
        <f>Van!Z60</f>
        <v>Nej</v>
      </c>
      <c r="BI154" t="str">
        <f>Van!Z61</f>
        <v>Ja</v>
      </c>
      <c r="BJ154">
        <f>Van!Z62</f>
        <v>0</v>
      </c>
      <c r="BK154" t="str">
        <f>Van!Z63</f>
        <v>Ja</v>
      </c>
      <c r="BL154">
        <f>Van!Z64</f>
        <v>0</v>
      </c>
      <c r="BM154" t="str">
        <f>Van!Z65</f>
        <v>Ja</v>
      </c>
      <c r="BN154">
        <f>Van!Z66</f>
        <v>0</v>
      </c>
      <c r="BO154" t="str">
        <f>Van!Z67</f>
        <v>Nej</v>
      </c>
      <c r="BP154" t="str">
        <f>Van!Z68</f>
        <v>vil gerne have hjælp fra os.</v>
      </c>
      <c r="BQ154">
        <f>Van!Z69</f>
        <v>0</v>
      </c>
      <c r="BR154" t="str">
        <f>Van!Z70</f>
        <v>Køkken begrænset tilvirk</v>
      </c>
      <c r="BS154">
        <f>Van!Z71</f>
        <v>0</v>
      </c>
      <c r="BT154">
        <f>Van!Z72</f>
        <v>0</v>
      </c>
      <c r="BU154">
        <f>Van!Z73</f>
        <v>0</v>
      </c>
      <c r="BV154">
        <f>Van!Z74</f>
        <v>0</v>
      </c>
      <c r="BW154">
        <f>Van!Z75</f>
        <v>0</v>
      </c>
      <c r="BX154">
        <f>Van!Z76</f>
        <v>0</v>
      </c>
      <c r="BY154">
        <f>Van!Z77</f>
        <v>0</v>
      </c>
      <c r="BZ154">
        <f>Van!Z78</f>
        <v>0</v>
      </c>
      <c r="CA154">
        <f>Van!Z79</f>
        <v>0</v>
      </c>
      <c r="CB154" t="str">
        <f>Van!Z80</f>
        <v>Mindre</v>
      </c>
      <c r="CC154" t="str">
        <f>Van!Z81</f>
        <v>nyt kogebord, opvaskemaskine op i højde, en ovn mere, røremaskine (lille 10l skål), grøntsagsrobot</v>
      </c>
      <c r="CD154">
        <f>Van!Z82</f>
        <v>0</v>
      </c>
      <c r="CE154">
        <f>Van!Z83</f>
        <v>0</v>
      </c>
      <c r="CF154">
        <f>Van!Z84</f>
        <v>0</v>
      </c>
      <c r="CG154" t="str">
        <f>Van!Z85</f>
        <v>Lone Voss / Sine</v>
      </c>
      <c r="CH154" s="18">
        <f>Van!Z86</f>
        <v>39899</v>
      </c>
      <c r="CI154">
        <f>Van!Z87</f>
        <v>0</v>
      </c>
      <c r="CJ154">
        <f>Van!Z88</f>
        <v>0</v>
      </c>
      <c r="CK154">
        <f>Van!Z89</f>
        <v>1</v>
      </c>
      <c r="CL154">
        <f>Van!Z90</f>
        <v>4</v>
      </c>
      <c r="CM154">
        <f>Van!Z91</f>
        <v>0</v>
      </c>
      <c r="CN154">
        <f>Van!Z92</f>
        <v>1</v>
      </c>
      <c r="CO154">
        <f>Van!Z93</f>
        <v>0</v>
      </c>
      <c r="CP154">
        <f>Van!Z94</f>
        <v>0</v>
      </c>
      <c r="CQ154">
        <f>Van!Z95</f>
        <v>0</v>
      </c>
      <c r="CR154">
        <f>Van!Z96</f>
        <v>1</v>
      </c>
      <c r="CS154">
        <f>Van!Z97</f>
        <v>1</v>
      </c>
      <c r="CT154">
        <f>Van!Z98</f>
        <v>0</v>
      </c>
      <c r="CU154">
        <f>Van!Z99</f>
        <v>0</v>
      </c>
      <c r="CV154">
        <f>Van!Z100</f>
        <v>0</v>
      </c>
      <c r="CW154">
        <f>Van!Z101</f>
        <v>0</v>
      </c>
      <c r="CX154">
        <f>Van!Z102</f>
        <v>1</v>
      </c>
      <c r="CY154">
        <f>Van!Z103</f>
        <v>0</v>
      </c>
      <c r="CZ154">
        <f>Van!Z104</f>
        <v>0</v>
      </c>
      <c r="DA154">
        <f>Van!Z105</f>
        <v>0</v>
      </c>
      <c r="DB154">
        <f>Van!Z106</f>
        <v>1</v>
      </c>
      <c r="DC154">
        <f>Van!Z107</f>
        <v>20</v>
      </c>
      <c r="DD154" t="str">
        <f>Van!Z108</f>
        <v>Miele</v>
      </c>
      <c r="DE154">
        <f>Van!Z109</f>
        <v>3</v>
      </c>
      <c r="DF154" t="str">
        <f>Van!Z110</f>
        <v>Nej</v>
      </c>
      <c r="DG154">
        <f>Van!Z111</f>
        <v>0</v>
      </c>
      <c r="DH154" t="str">
        <f>Van!Z112</f>
        <v>Ja</v>
      </c>
      <c r="DI154" t="str">
        <f>Van!Z113</f>
        <v>Nej</v>
      </c>
      <c r="DJ154" t="str">
        <f>Van!Z114</f>
        <v>Nej</v>
      </c>
      <c r="DK154">
        <f>Van!Z115</f>
        <v>2</v>
      </c>
      <c r="DL154" t="str">
        <f>Van!Z116</f>
        <v>God plads</v>
      </c>
      <c r="DM154">
        <f>Van!Z117</f>
        <v>0</v>
      </c>
      <c r="DN154">
        <f>Van!Z118</f>
        <v>0</v>
      </c>
      <c r="DO154" s="14" t="str">
        <f>VLOOKUP(MID(B154,1,5)*1,InstTyp!A:B,2,FALSE)</f>
        <v>Børnehaver</v>
      </c>
      <c r="DP154" s="14" t="str">
        <f>VLOOKUP(MID(B154,1,5)*1,InstTyp!A:C,3,FALSE)</f>
        <v>Vanløse/Brønshøj-Husum</v>
      </c>
      <c r="DQ154">
        <f>VLOOKUP(MID(B154,1,5)*1,'InstTyp-2'!E:BQ,7,FALSE)</f>
        <v>0</v>
      </c>
      <c r="DR154">
        <f>VLOOKUP(MID(B154,1,5)*1,'InstTyp-2'!E:BQ,8,FALSE)</f>
        <v>0</v>
      </c>
      <c r="DS154">
        <f>VLOOKUP(MID(B154,1,5)*1,'InstTyp-2'!E:BQ,9,FALSE)</f>
        <v>44</v>
      </c>
      <c r="DT154">
        <f>VLOOKUP(MID(B154,1,5)*1,'InstTyp-2'!E:BQ,10,FALSE)</f>
        <v>0</v>
      </c>
      <c r="DU154">
        <f>VLOOKUP(MID(B154,1,5)*1,'InstTyp-2'!E:BQ,11,FALSE)</f>
        <v>0</v>
      </c>
      <c r="DV154">
        <f>VLOOKUP(MID(B154,1,5)*1,'InstTyp-2'!E:BQ,12,FALSE)</f>
        <v>0</v>
      </c>
      <c r="DW154">
        <f>VLOOKUP(MID(B154,1,5)*1,'InstTyp-2'!E:BQ,13,FALSE)</f>
        <v>0</v>
      </c>
      <c r="DX154">
        <f>VLOOKUP(MID(B154,1,5)*1,'InstTyp-2'!E:BQ,14,FALSE)</f>
        <v>0</v>
      </c>
      <c r="DY154">
        <f>VLOOKUP(MID(B154,1,5)*1,'InstTyp-2'!E:BQ,15,FALSE)</f>
        <v>0</v>
      </c>
      <c r="DZ154">
        <f>VLOOKUP(MID(B154,1,5)*1,'InstTyp-2'!E:BQ,16,FALSE)</f>
        <v>0</v>
      </c>
      <c r="EA154">
        <f>VLOOKUP(MID(B154,1,5)*1,'InstTyp-2'!E:BQ,17,FALSE)</f>
        <v>0</v>
      </c>
      <c r="EB154">
        <f>VLOOKUP(MID(B154,1,5)*1,'InstTyp-2'!E:BQ,18,FALSE)</f>
        <v>0</v>
      </c>
      <c r="EC154">
        <f>VLOOKUP(MID(B154,1,5)*1,'InstTyp-2'!E:BQ,19,FALSE)</f>
        <v>0</v>
      </c>
      <c r="ED154">
        <f>VLOOKUP(MID(B154,1,5)*1,'InstTyp-2'!E:BQ,20,FALSE)</f>
        <v>0</v>
      </c>
      <c r="EE154" s="195">
        <f>VLOOKUP(MID(B154,1,5)*1,'Forplejning 2008'!A:C,3,FALSE)</f>
        <v>71309.42</v>
      </c>
      <c r="EF154" t="str">
        <f t="shared" si="8"/>
        <v>35442</v>
      </c>
      <c r="EG154" t="str">
        <f t="shared" si="9"/>
        <v/>
      </c>
      <c r="EH154">
        <f t="shared" si="10"/>
        <v>0</v>
      </c>
      <c r="EI154">
        <f t="shared" si="11"/>
        <v>0</v>
      </c>
      <c r="EJ154" t="str">
        <f>VLOOKUP(B154,Rekruttering!A:F,2,FALSE)</f>
        <v>Ja</v>
      </c>
      <c r="EK154">
        <f>VLOOKUP(B154,Rekruttering!A:F,3,FALSE)</f>
        <v>25</v>
      </c>
      <c r="EL154">
        <f>VLOOKUP(B154,Rekruttering!A:F,4,FALSE)</f>
        <v>0</v>
      </c>
      <c r="EM154">
        <f>VLOOKUP(B154,Rekruttering!A:F,5,FALSE)</f>
        <v>0</v>
      </c>
      <c r="EN154" t="str">
        <f>VLOOKUP(B154,Rekruttering!A:F,6,FALSE)</f>
        <v>Nej</v>
      </c>
    </row>
    <row r="155" spans="1:144">
      <c r="A155" s="14" t="str">
        <f>Van!AA1</f>
        <v>x</v>
      </c>
      <c r="B155" s="21">
        <f>Van!AA2</f>
        <v>35446</v>
      </c>
      <c r="C155" t="str">
        <f>Van!AA3</f>
        <v>Ungdomsgårdens Børnehave</v>
      </c>
      <c r="D155" t="str">
        <f>Van!AA4</f>
        <v>Vanløse/Brønshøj-Husum</v>
      </c>
      <c r="E155" t="str">
        <f>Van!AA5</f>
        <v>Smørumvej 197</v>
      </c>
      <c r="F155">
        <f>Van!AA6</f>
        <v>2700</v>
      </c>
      <c r="G155" t="str">
        <f>Van!AA7</f>
        <v>Brønshøj</v>
      </c>
      <c r="H155" t="str">
        <f>Van!AA8</f>
        <v>38 28 48 92</v>
      </c>
      <c r="I155" t="str">
        <f>Van!AA9</f>
        <v>35446@buf.kk.dk</v>
      </c>
      <c r="J155" t="str">
        <f>Van!AA10</f>
        <v>Anne Jakshøj</v>
      </c>
      <c r="K155">
        <f>Van!AA11</f>
        <v>21296345</v>
      </c>
      <c r="L155">
        <f>Van!AA12</f>
        <v>0</v>
      </c>
      <c r="M155" t="str">
        <f>Van!AA13</f>
        <v>ungdomsgaardens-boernehave@borneringen.dk</v>
      </c>
      <c r="N155" t="str">
        <f>Van!AA14</f>
        <v>Børnehave</v>
      </c>
      <c r="O155">
        <f>Van!AA15</f>
        <v>0</v>
      </c>
      <c r="P155">
        <f>Van!AA16</f>
        <v>0</v>
      </c>
      <c r="Q155">
        <f>Van!AA17</f>
        <v>53</v>
      </c>
      <c r="R155">
        <f>Van!AA18</f>
        <v>0</v>
      </c>
      <c r="S155">
        <f>Van!AA19</f>
        <v>0</v>
      </c>
      <c r="T155">
        <f>Van!AA20</f>
        <v>0</v>
      </c>
      <c r="U155">
        <f>Van!AA21</f>
        <v>0</v>
      </c>
      <c r="V155" t="str">
        <f>Van!AA22</f>
        <v>Nej</v>
      </c>
      <c r="W155">
        <f>Van!AA23</f>
        <v>0</v>
      </c>
      <c r="X155">
        <f>Van!AA24</f>
        <v>0</v>
      </c>
      <c r="Y155">
        <f>Van!AA25</f>
        <v>0</v>
      </c>
      <c r="Z155">
        <f>Van!AA26</f>
        <v>0</v>
      </c>
      <c r="AA155">
        <f>Van!AA27</f>
        <v>0</v>
      </c>
      <c r="AB155">
        <f>Van!AA28</f>
        <v>0</v>
      </c>
      <c r="AC155">
        <f>Van!AA29</f>
        <v>0</v>
      </c>
      <c r="AD155">
        <f>Van!AA30</f>
        <v>5</v>
      </c>
      <c r="AE155">
        <f>Van!AA31</f>
        <v>0</v>
      </c>
      <c r="AF155">
        <f>Van!AA32</f>
        <v>0</v>
      </c>
      <c r="AG155">
        <f>Van!AA33</f>
        <v>5</v>
      </c>
      <c r="AH155">
        <f>Van!AA34</f>
        <v>0</v>
      </c>
      <c r="AI155">
        <f>Van!AA35</f>
        <v>0</v>
      </c>
      <c r="AJ155">
        <f>Van!AA36</f>
        <v>55000</v>
      </c>
      <c r="AK155">
        <f>Van!AA37</f>
        <v>0</v>
      </c>
      <c r="AL155">
        <f>Van!AA38</f>
        <v>0</v>
      </c>
      <c r="AM155">
        <f>Van!AA39</f>
        <v>0</v>
      </c>
      <c r="AN155">
        <f>Van!AA40</f>
        <v>0</v>
      </c>
      <c r="AO155">
        <f>Van!AA41</f>
        <v>0</v>
      </c>
      <c r="AP155">
        <f>Van!AA42</f>
        <v>0</v>
      </c>
      <c r="AQ155">
        <f>Van!AA43</f>
        <v>0</v>
      </c>
      <c r="AR155">
        <f>Van!AA44</f>
        <v>0</v>
      </c>
      <c r="AS155">
        <f>Van!AA45</f>
        <v>0</v>
      </c>
      <c r="AT155">
        <f>Van!AA46</f>
        <v>0</v>
      </c>
      <c r="AU155">
        <f>Van!AA47</f>
        <v>0</v>
      </c>
      <c r="AV155">
        <f>Van!AA48</f>
        <v>0</v>
      </c>
      <c r="AW155">
        <f>Van!AA49</f>
        <v>0</v>
      </c>
      <c r="AX155">
        <f>Van!AA50</f>
        <v>0</v>
      </c>
      <c r="AY155">
        <f>Van!AA51</f>
        <v>0</v>
      </c>
      <c r="AZ155">
        <f>Van!AA52</f>
        <v>0</v>
      </c>
      <c r="BA155">
        <f>Van!AA53</f>
        <v>0</v>
      </c>
      <c r="BB155">
        <f>Van!AA54</f>
        <v>0</v>
      </c>
      <c r="BC155">
        <f>Van!AA55</f>
        <v>43</v>
      </c>
      <c r="BD155">
        <f>Van!AA56</f>
        <v>0</v>
      </c>
      <c r="BE155">
        <f>Van!AA57</f>
        <v>2</v>
      </c>
      <c r="BF155" t="str">
        <f>Van!AA58</f>
        <v>Ja</v>
      </c>
      <c r="BG155" t="str">
        <f>Van!AA59</f>
        <v>Nej</v>
      </c>
      <c r="BH155" t="str">
        <f>Van!AA60</f>
        <v>Ja</v>
      </c>
      <c r="BI155" t="str">
        <f>Van!AA61</f>
        <v>Ja</v>
      </c>
      <c r="BJ155" t="str">
        <f>Van!AA62</f>
        <v>hvis økonomien, normering og snak med personale/forældrebestyrelse var på plads</v>
      </c>
      <c r="BK155" t="str">
        <f>Van!AA63</f>
        <v>Ja</v>
      </c>
      <c r="BL155" t="str">
        <f>Van!AA64</f>
        <v>Lederen tror at forældrene vil foretrække lokal mad</v>
      </c>
      <c r="BM155" t="str">
        <f>Van!AA65</f>
        <v>Ja</v>
      </c>
      <c r="BN155" t="str">
        <f>Van!AA66</f>
        <v>med ikke før der er talt grundigt om det.</v>
      </c>
      <c r="BO155">
        <f>Van!AA67</f>
        <v>0</v>
      </c>
      <c r="BP155" t="str">
        <f>Van!AA68</f>
        <v>ej relevant endnu</v>
      </c>
      <c r="BQ155">
        <f>Van!AA69</f>
        <v>0</v>
      </c>
      <c r="BR155" t="str">
        <f>Van!AA70</f>
        <v>Køkken begrænset tilvirk</v>
      </c>
      <c r="BS155">
        <f>Van!AA71</f>
        <v>0</v>
      </c>
      <c r="BT155">
        <f>Van!AA72</f>
        <v>0</v>
      </c>
      <c r="BU155">
        <f>Van!AA73</f>
        <v>0</v>
      </c>
      <c r="BV155">
        <f>Van!AA74</f>
        <v>0</v>
      </c>
      <c r="BW155">
        <f>Van!AA75</f>
        <v>0</v>
      </c>
      <c r="BX155" t="str">
        <f>Van!AA76</f>
        <v>Større</v>
      </c>
      <c r="BY155" t="str">
        <f>Van!AA77</f>
        <v>Større</v>
      </c>
      <c r="BZ155" t="str">
        <f>Van!AA78</f>
        <v>Nej</v>
      </c>
      <c r="CA155" t="str">
        <f>Van!AA79</f>
        <v>Nye køkkenelementer, nye ovne, kogeplader + emhætte</v>
      </c>
      <c r="CB155">
        <f>Van!AA80</f>
        <v>0</v>
      </c>
      <c r="CC155">
        <f>Van!AA81</f>
        <v>0</v>
      </c>
      <c r="CD155">
        <f>Van!AA82</f>
        <v>0</v>
      </c>
      <c r="CE155">
        <f>Van!AA83</f>
        <v>0</v>
      </c>
      <c r="CF155" t="str">
        <f>Van!AA84</f>
        <v>Køkkenet er dog ikke smileygodkendt. Bruges af og til pædagogisk</v>
      </c>
      <c r="CG155" t="str">
        <f>Van!AA85</f>
        <v>Birgitte Glerup / Sine</v>
      </c>
      <c r="CH155" s="18">
        <f>Van!AA86</f>
        <v>39882</v>
      </c>
      <c r="CI155">
        <f>Van!AA87</f>
        <v>0</v>
      </c>
      <c r="CJ155">
        <f>Van!AA88</f>
        <v>0</v>
      </c>
      <c r="CK155">
        <f>Van!AA89</f>
        <v>1</v>
      </c>
      <c r="CL155">
        <f>Van!AA90</f>
        <v>4</v>
      </c>
      <c r="CM155">
        <f>Van!AA91</f>
        <v>0</v>
      </c>
      <c r="CN155">
        <f>Van!AA92</f>
        <v>2</v>
      </c>
      <c r="CO155">
        <f>Van!AA93</f>
        <v>0</v>
      </c>
      <c r="CP155">
        <f>Van!AA94</f>
        <v>0</v>
      </c>
      <c r="CQ155">
        <f>Van!AA95</f>
        <v>0</v>
      </c>
      <c r="CR155">
        <f>Van!AA96</f>
        <v>1</v>
      </c>
      <c r="CS155">
        <f>Van!AA97</f>
        <v>1</v>
      </c>
      <c r="CT155">
        <f>Van!AA98</f>
        <v>0</v>
      </c>
      <c r="CU155">
        <f>Van!AA99</f>
        <v>1</v>
      </c>
      <c r="CV155">
        <f>Van!AA100</f>
        <v>0</v>
      </c>
      <c r="CW155">
        <f>Van!AA101</f>
        <v>0</v>
      </c>
      <c r="CX155">
        <f>Van!AA102</f>
        <v>0</v>
      </c>
      <c r="CY155">
        <f>Van!AA103</f>
        <v>1</v>
      </c>
      <c r="CZ155">
        <f>Van!AA104</f>
        <v>0</v>
      </c>
      <c r="DA155">
        <f>Van!AA105</f>
        <v>0</v>
      </c>
      <c r="DB155">
        <f>Van!AA106</f>
        <v>1</v>
      </c>
      <c r="DC155">
        <f>Van!AA107</f>
        <v>20</v>
      </c>
      <c r="DD155" t="str">
        <f>Van!AA108</f>
        <v>Miele</v>
      </c>
      <c r="DE155">
        <f>Van!AA109</f>
        <v>9</v>
      </c>
      <c r="DF155" t="str">
        <f>Van!AA110</f>
        <v>Nej</v>
      </c>
      <c r="DG155">
        <f>Van!AA111</f>
        <v>0</v>
      </c>
      <c r="DH155" t="str">
        <f>Van!AA112</f>
        <v>Nej</v>
      </c>
      <c r="DI155" t="str">
        <f>Van!AA113</f>
        <v>Ja</v>
      </c>
      <c r="DJ155" t="str">
        <f>Van!AA114</f>
        <v>Nej</v>
      </c>
      <c r="DK155">
        <f>Van!AA115</f>
        <v>1</v>
      </c>
      <c r="DL155" t="str">
        <f>Van!AA116</f>
        <v>Ingen plads</v>
      </c>
      <c r="DM155" t="str">
        <f>Van!AA117</f>
        <v>Dog stort køkken</v>
      </c>
      <c r="DN155">
        <f>Van!AA118</f>
        <v>0</v>
      </c>
      <c r="DO155" s="14" t="str">
        <f>VLOOKUP(MID(B155,1,5)*1,InstTyp!A:B,2,FALSE)</f>
        <v>Børnehaver</v>
      </c>
      <c r="DP155" s="14" t="str">
        <f>VLOOKUP(MID(B155,1,5)*1,InstTyp!A:C,3,FALSE)</f>
        <v>Vanløse/Brønshøj-Husum</v>
      </c>
      <c r="DQ155">
        <f>VLOOKUP(MID(B155,1,5)*1,'InstTyp-2'!E:BQ,7,FALSE)</f>
        <v>0</v>
      </c>
      <c r="DR155">
        <f>VLOOKUP(MID(B155,1,5)*1,'InstTyp-2'!E:BQ,8,FALSE)</f>
        <v>0</v>
      </c>
      <c r="DS155">
        <f>VLOOKUP(MID(B155,1,5)*1,'InstTyp-2'!E:BQ,9,FALSE)</f>
        <v>53</v>
      </c>
      <c r="DT155">
        <f>VLOOKUP(MID(B155,1,5)*1,'InstTyp-2'!E:BQ,10,FALSE)</f>
        <v>0</v>
      </c>
      <c r="DU155">
        <f>VLOOKUP(MID(B155,1,5)*1,'InstTyp-2'!E:BQ,11,FALSE)</f>
        <v>0</v>
      </c>
      <c r="DV155">
        <f>VLOOKUP(MID(B155,1,5)*1,'InstTyp-2'!E:BQ,12,FALSE)</f>
        <v>0</v>
      </c>
      <c r="DW155">
        <f>VLOOKUP(MID(B155,1,5)*1,'InstTyp-2'!E:BQ,13,FALSE)</f>
        <v>0</v>
      </c>
      <c r="DX155">
        <f>VLOOKUP(MID(B155,1,5)*1,'InstTyp-2'!E:BQ,14,FALSE)</f>
        <v>0</v>
      </c>
      <c r="DY155">
        <f>VLOOKUP(MID(B155,1,5)*1,'InstTyp-2'!E:BQ,15,FALSE)</f>
        <v>0</v>
      </c>
      <c r="DZ155">
        <f>VLOOKUP(MID(B155,1,5)*1,'InstTyp-2'!E:BQ,16,FALSE)</f>
        <v>0</v>
      </c>
      <c r="EA155">
        <f>VLOOKUP(MID(B155,1,5)*1,'InstTyp-2'!E:BQ,17,FALSE)</f>
        <v>0</v>
      </c>
      <c r="EB155">
        <f>VLOOKUP(MID(B155,1,5)*1,'InstTyp-2'!E:BQ,18,FALSE)</f>
        <v>0</v>
      </c>
      <c r="EC155">
        <f>VLOOKUP(MID(B155,1,5)*1,'InstTyp-2'!E:BQ,19,FALSE)</f>
        <v>0</v>
      </c>
      <c r="ED155">
        <f>VLOOKUP(MID(B155,1,5)*1,'InstTyp-2'!E:BQ,20,FALSE)</f>
        <v>0</v>
      </c>
      <c r="EE155" s="195">
        <f>VLOOKUP(MID(B155,1,5)*1,'Forplejning 2008'!A:C,3,FALSE)</f>
        <v>43174.04</v>
      </c>
      <c r="EF155" t="str">
        <f t="shared" si="8"/>
        <v>35446</v>
      </c>
      <c r="EG155" t="str">
        <f t="shared" si="9"/>
        <v/>
      </c>
      <c r="EH155">
        <f t="shared" si="10"/>
        <v>0</v>
      </c>
      <c r="EI155">
        <f t="shared" si="11"/>
        <v>0</v>
      </c>
      <c r="EJ155" t="e">
        <f>VLOOKUP(B155,Rekruttering!A:F,2,FALSE)</f>
        <v>#N/A</v>
      </c>
      <c r="EK155" t="e">
        <f>VLOOKUP(B155,Rekruttering!A:F,3,FALSE)</f>
        <v>#N/A</v>
      </c>
      <c r="EL155" t="e">
        <f>VLOOKUP(B155,Rekruttering!A:F,4,FALSE)</f>
        <v>#N/A</v>
      </c>
      <c r="EM155" t="e">
        <f>VLOOKUP(B155,Rekruttering!A:F,5,FALSE)</f>
        <v>#N/A</v>
      </c>
      <c r="EN155" t="e">
        <f>VLOOKUP(B155,Rekruttering!A:F,6,FALSE)</f>
        <v>#N/A</v>
      </c>
    </row>
    <row r="156" spans="1:144">
      <c r="A156" s="14" t="str">
        <f>Van!AB1</f>
        <v>x</v>
      </c>
      <c r="B156" s="21">
        <f>Van!AB2</f>
        <v>35484</v>
      </c>
      <c r="C156" t="str">
        <f>Van!AB3</f>
        <v>Humlebo Børnehave</v>
      </c>
      <c r="D156" t="str">
        <f>Van!AB4</f>
        <v>Vanløse/Brønshøj-Husum</v>
      </c>
      <c r="E156" t="str">
        <f>Van!AB5</f>
        <v>Vallekildevej 88</v>
      </c>
      <c r="F156">
        <f>Van!AB6</f>
        <v>2700</v>
      </c>
      <c r="G156" t="str">
        <f>Van!AB7</f>
        <v>Brønshøj</v>
      </c>
      <c r="H156" t="str">
        <f>Van!AB8</f>
        <v>38 28 61 50</v>
      </c>
      <c r="I156" t="str">
        <f>Van!AB9</f>
        <v>35484@buf.kk.dk</v>
      </c>
      <c r="J156" t="str">
        <f>Van!AB10</f>
        <v>Hanna Askholm</v>
      </c>
      <c r="K156">
        <f>Van!AB11</f>
        <v>36706944</v>
      </c>
      <c r="L156">
        <f>Van!AB12</f>
        <v>0</v>
      </c>
      <c r="M156" t="str">
        <f>Van!AB13</f>
        <v>35484@buf.kk.dk</v>
      </c>
      <c r="N156" t="str">
        <f>Van!AB14</f>
        <v>Børnehave</v>
      </c>
      <c r="O156">
        <f>Van!AB15</f>
        <v>0</v>
      </c>
      <c r="P156">
        <f>Van!AB16</f>
        <v>0</v>
      </c>
      <c r="Q156">
        <f>Van!AB17</f>
        <v>34</v>
      </c>
      <c r="R156">
        <f>Van!AB18</f>
        <v>0</v>
      </c>
      <c r="S156">
        <f>Van!AB19</f>
        <v>0</v>
      </c>
      <c r="T156">
        <f>Van!AB20</f>
        <v>0</v>
      </c>
      <c r="U156">
        <f>Van!AB21</f>
        <v>0</v>
      </c>
      <c r="V156">
        <f>Van!AB22</f>
        <v>0</v>
      </c>
      <c r="W156">
        <f>Van!AB23</f>
        <v>0</v>
      </c>
      <c r="X156">
        <f>Van!AB24</f>
        <v>0</v>
      </c>
      <c r="Y156">
        <f>Van!AB25</f>
        <v>0</v>
      </c>
      <c r="Z156">
        <f>Van!AB26</f>
        <v>0</v>
      </c>
      <c r="AA156">
        <f>Van!AB27</f>
        <v>0</v>
      </c>
      <c r="AB156">
        <f>Van!AB28</f>
        <v>0</v>
      </c>
      <c r="AC156">
        <f>Van!AB29</f>
        <v>0</v>
      </c>
      <c r="AD156">
        <f>Van!AB30</f>
        <v>5</v>
      </c>
      <c r="AE156">
        <f>Van!AB31</f>
        <v>0</v>
      </c>
      <c r="AF156">
        <f>Van!AB32</f>
        <v>0</v>
      </c>
      <c r="AG156">
        <f>Van!AB33</f>
        <v>0</v>
      </c>
      <c r="AH156">
        <f>Van!AB34</f>
        <v>0</v>
      </c>
      <c r="AI156">
        <f>Van!AB35</f>
        <v>0</v>
      </c>
      <c r="AJ156" t="str">
        <f>Van!AB36</f>
        <v>Kun morgenmad + lidt</v>
      </c>
      <c r="AK156">
        <f>Van!AB37</f>
        <v>0</v>
      </c>
      <c r="AL156">
        <f>Van!AB38</f>
        <v>0</v>
      </c>
      <c r="AM156">
        <f>Van!AB39</f>
        <v>0</v>
      </c>
      <c r="AN156">
        <f>Van!AB40</f>
        <v>0</v>
      </c>
      <c r="AO156">
        <f>Van!AB41</f>
        <v>0</v>
      </c>
      <c r="AP156">
        <f>Van!AB42</f>
        <v>0</v>
      </c>
      <c r="AQ156">
        <f>Van!AB43</f>
        <v>0</v>
      </c>
      <c r="AR156">
        <f>Van!AB44</f>
        <v>0</v>
      </c>
      <c r="AS156">
        <f>Van!AB45</f>
        <v>0</v>
      </c>
      <c r="AT156">
        <f>Van!AB46</f>
        <v>0</v>
      </c>
      <c r="AU156">
        <f>Van!AB47</f>
        <v>0</v>
      </c>
      <c r="AV156">
        <f>Van!AB48</f>
        <v>0</v>
      </c>
      <c r="AW156">
        <f>Van!AB49</f>
        <v>0</v>
      </c>
      <c r="AX156">
        <f>Van!AB50</f>
        <v>0</v>
      </c>
      <c r="AY156">
        <f>Van!AB51</f>
        <v>0</v>
      </c>
      <c r="AZ156">
        <f>Van!AB52</f>
        <v>0</v>
      </c>
      <c r="BA156">
        <f>Van!AB53</f>
        <v>0</v>
      </c>
      <c r="BB156">
        <f>Van!AB54</f>
        <v>0</v>
      </c>
      <c r="BC156">
        <f>Van!AB55</f>
        <v>80</v>
      </c>
      <c r="BD156">
        <f>Van!AB56</f>
        <v>0</v>
      </c>
      <c r="BE156">
        <f>Van!AB57</f>
        <v>1</v>
      </c>
      <c r="BF156" t="str">
        <f>Van!AB58</f>
        <v>Ja</v>
      </c>
      <c r="BG156" t="str">
        <f>Van!AB59</f>
        <v>Nej</v>
      </c>
      <c r="BH156" t="str">
        <f>Van!AB60</f>
        <v>Ja</v>
      </c>
      <c r="BI156" t="str">
        <f>Van!AB61</f>
        <v>Nej</v>
      </c>
      <c r="BJ156" t="str">
        <f>Van!AB62</f>
        <v>Skal have mad udefra og vil helst have kold mad</v>
      </c>
      <c r="BK156">
        <f>Van!AB63</f>
        <v>0</v>
      </c>
      <c r="BL156">
        <f>Van!AB64</f>
        <v>0</v>
      </c>
      <c r="BM156">
        <f>Van!AB65</f>
        <v>0</v>
      </c>
      <c r="BN156">
        <f>Van!AB66</f>
        <v>0</v>
      </c>
      <c r="BO156">
        <f>Van!AB67</f>
        <v>0</v>
      </c>
      <c r="BP156">
        <f>Van!AB68</f>
        <v>0</v>
      </c>
      <c r="BQ156">
        <f>Van!AB69</f>
        <v>0</v>
      </c>
      <c r="BR156" t="str">
        <f>Van!AB70</f>
        <v>Modtagerkøkken</v>
      </c>
      <c r="BS156">
        <f>Van!AB71</f>
        <v>0</v>
      </c>
      <c r="BT156">
        <f>Van!AB72</f>
        <v>0</v>
      </c>
      <c r="BU156">
        <f>Van!AB73</f>
        <v>0</v>
      </c>
      <c r="BV156">
        <f>Van!AB74</f>
        <v>0</v>
      </c>
      <c r="BW156">
        <f>Van!AB75</f>
        <v>0</v>
      </c>
      <c r="BX156">
        <f>Van!AB76</f>
        <v>0</v>
      </c>
      <c r="BY156">
        <f>Van!AB77</f>
        <v>0</v>
      </c>
      <c r="BZ156" t="str">
        <f>Van!AB78</f>
        <v>Ja</v>
      </c>
      <c r="CA156" t="str">
        <f>Van!AB79</f>
        <v>Kan ikke lade sig gøre</v>
      </c>
      <c r="CB156">
        <f>Van!AB80</f>
        <v>0</v>
      </c>
      <c r="CC156">
        <f>Van!AB81</f>
        <v>0</v>
      </c>
      <c r="CD156">
        <f>Van!AB82</f>
        <v>0</v>
      </c>
      <c r="CE156">
        <f>Van!AB83</f>
        <v>0</v>
      </c>
      <c r="CF156" t="str">
        <f>Van!AB84</f>
        <v>Køkkenet er et tekøkken beliggende i de rum børnene befinder sig i.</v>
      </c>
      <c r="CG156" t="str">
        <f>Van!AB85</f>
        <v>Cathrine Jerrik/Sine</v>
      </c>
      <c r="CH156" s="18">
        <f>Van!AB86</f>
        <v>39874</v>
      </c>
      <c r="CI156">
        <f>Van!AB87</f>
        <v>0</v>
      </c>
      <c r="CJ156">
        <f>Van!AB88</f>
        <v>0</v>
      </c>
      <c r="CK156">
        <f>Van!AB89</f>
        <v>0</v>
      </c>
      <c r="CL156">
        <f>Van!AB90</f>
        <v>2</v>
      </c>
      <c r="CM156">
        <f>Van!AB91</f>
        <v>0</v>
      </c>
      <c r="CN156">
        <f>Van!AB92</f>
        <v>0</v>
      </c>
      <c r="CO156">
        <f>Van!AB93</f>
        <v>0</v>
      </c>
      <c r="CP156">
        <f>Van!AB94</f>
        <v>0</v>
      </c>
      <c r="CQ156">
        <f>Van!AB95</f>
        <v>0</v>
      </c>
      <c r="CR156">
        <f>Van!AB96</f>
        <v>1</v>
      </c>
      <c r="CS156">
        <f>Van!AB97</f>
        <v>1</v>
      </c>
      <c r="CT156">
        <f>Van!AB98</f>
        <v>0</v>
      </c>
      <c r="CU156">
        <f>Van!AB99</f>
        <v>0</v>
      </c>
      <c r="CV156">
        <f>Van!AB100</f>
        <v>0</v>
      </c>
      <c r="CW156">
        <f>Van!AB101</f>
        <v>0</v>
      </c>
      <c r="CX156">
        <f>Van!AB102</f>
        <v>0</v>
      </c>
      <c r="CY156">
        <f>Van!AB103</f>
        <v>0</v>
      </c>
      <c r="CZ156">
        <f>Van!AB104</f>
        <v>0</v>
      </c>
      <c r="DA156">
        <f>Van!AB105</f>
        <v>0</v>
      </c>
      <c r="DB156">
        <f>Van!AB106</f>
        <v>1</v>
      </c>
      <c r="DC156">
        <f>Van!AB107</f>
        <v>25</v>
      </c>
      <c r="DD156" t="str">
        <f>Van!AB108</f>
        <v>Miele</v>
      </c>
      <c r="DE156">
        <f>Van!AB109</f>
        <v>1</v>
      </c>
      <c r="DF156" t="str">
        <f>Van!AB110</f>
        <v>Nej</v>
      </c>
      <c r="DG156">
        <f>Van!AB111</f>
        <v>0</v>
      </c>
      <c r="DH156" t="str">
        <f>Van!AB112</f>
        <v>Nej</v>
      </c>
      <c r="DI156" t="str">
        <f>Van!AB113</f>
        <v>Nej</v>
      </c>
      <c r="DJ156" t="str">
        <f>Van!AB114</f>
        <v>Nej</v>
      </c>
      <c r="DK156">
        <f>Van!AB115</f>
        <v>0</v>
      </c>
      <c r="DL156" t="str">
        <f>Van!AB116</f>
        <v>Ingen plads</v>
      </c>
      <c r="DM156">
        <f>Van!AB117</f>
        <v>0</v>
      </c>
      <c r="DN156">
        <f>Van!AB118</f>
        <v>0</v>
      </c>
      <c r="DO156" s="14" t="str">
        <f>VLOOKUP(MID(B156,1,5)*1,InstTyp!A:B,2,FALSE)</f>
        <v>Børnehaver</v>
      </c>
      <c r="DP156" s="14" t="str">
        <f>VLOOKUP(MID(B156,1,5)*1,InstTyp!A:C,3,FALSE)</f>
        <v>Vanløse/Brønshøj-Husum</v>
      </c>
      <c r="DQ156">
        <f>VLOOKUP(MID(B156,1,5)*1,'InstTyp-2'!E:BQ,7,FALSE)</f>
        <v>0</v>
      </c>
      <c r="DR156">
        <f>VLOOKUP(MID(B156,1,5)*1,'InstTyp-2'!E:BQ,8,FALSE)</f>
        <v>0</v>
      </c>
      <c r="DS156">
        <f>VLOOKUP(MID(B156,1,5)*1,'InstTyp-2'!E:BQ,9,FALSE)</f>
        <v>34</v>
      </c>
      <c r="DT156">
        <f>VLOOKUP(MID(B156,1,5)*1,'InstTyp-2'!E:BQ,10,FALSE)</f>
        <v>0</v>
      </c>
      <c r="DU156">
        <f>VLOOKUP(MID(B156,1,5)*1,'InstTyp-2'!E:BQ,11,FALSE)</f>
        <v>0</v>
      </c>
      <c r="DV156">
        <f>VLOOKUP(MID(B156,1,5)*1,'InstTyp-2'!E:BQ,12,FALSE)</f>
        <v>0</v>
      </c>
      <c r="DW156">
        <f>VLOOKUP(MID(B156,1,5)*1,'InstTyp-2'!E:BQ,13,FALSE)</f>
        <v>0</v>
      </c>
      <c r="DX156">
        <f>VLOOKUP(MID(B156,1,5)*1,'InstTyp-2'!E:BQ,14,FALSE)</f>
        <v>0</v>
      </c>
      <c r="DY156">
        <f>VLOOKUP(MID(B156,1,5)*1,'InstTyp-2'!E:BQ,15,FALSE)</f>
        <v>0</v>
      </c>
      <c r="DZ156">
        <f>VLOOKUP(MID(B156,1,5)*1,'InstTyp-2'!E:BQ,16,FALSE)</f>
        <v>0</v>
      </c>
      <c r="EA156">
        <f>VLOOKUP(MID(B156,1,5)*1,'InstTyp-2'!E:BQ,17,FALSE)</f>
        <v>0</v>
      </c>
      <c r="EB156">
        <f>VLOOKUP(MID(B156,1,5)*1,'InstTyp-2'!E:BQ,18,FALSE)</f>
        <v>0</v>
      </c>
      <c r="EC156">
        <f>VLOOKUP(MID(B156,1,5)*1,'InstTyp-2'!E:BQ,19,FALSE)</f>
        <v>0</v>
      </c>
      <c r="ED156">
        <f>VLOOKUP(MID(B156,1,5)*1,'InstTyp-2'!E:BQ,20,FALSE)</f>
        <v>0</v>
      </c>
      <c r="EE156" s="195">
        <f>VLOOKUP(MID(B156,1,5)*1,'Forplejning 2008'!A:C,3,FALSE)</f>
        <v>25067.4</v>
      </c>
      <c r="EF156" t="str">
        <f t="shared" si="8"/>
        <v>35484</v>
      </c>
      <c r="EG156" t="str">
        <f t="shared" si="9"/>
        <v/>
      </c>
      <c r="EH156">
        <f t="shared" si="10"/>
        <v>0</v>
      </c>
      <c r="EI156">
        <f t="shared" si="11"/>
        <v>0</v>
      </c>
      <c r="EJ156" t="e">
        <f>VLOOKUP(B156,Rekruttering!A:F,2,FALSE)</f>
        <v>#N/A</v>
      </c>
      <c r="EK156" t="e">
        <f>VLOOKUP(B156,Rekruttering!A:F,3,FALSE)</f>
        <v>#N/A</v>
      </c>
      <c r="EL156" t="e">
        <f>VLOOKUP(B156,Rekruttering!A:F,4,FALSE)</f>
        <v>#N/A</v>
      </c>
      <c r="EM156" t="e">
        <f>VLOOKUP(B156,Rekruttering!A:F,5,FALSE)</f>
        <v>#N/A</v>
      </c>
      <c r="EN156" t="e">
        <f>VLOOKUP(B156,Rekruttering!A:F,6,FALSE)</f>
        <v>#N/A</v>
      </c>
    </row>
    <row r="157" spans="1:144">
      <c r="A157" s="14" t="str">
        <f>Van!AC1</f>
        <v>x</v>
      </c>
      <c r="B157" s="21">
        <f>Van!AC2</f>
        <v>35492</v>
      </c>
      <c r="C157" t="str">
        <f>Van!AC3</f>
        <v>Børnehaven Vinkelager</v>
      </c>
      <c r="D157" t="str">
        <f>Van!AC4</f>
        <v>Vanløse/Brønshøj-Husum</v>
      </c>
      <c r="E157" t="str">
        <f>Van!AC5</f>
        <v>Vinkelager 40</v>
      </c>
      <c r="F157">
        <f>Van!AC6</f>
        <v>2720</v>
      </c>
      <c r="G157" t="str">
        <f>Van!AC7</f>
        <v>Vanløse</v>
      </c>
      <c r="H157" t="str">
        <f>Van!AC8</f>
        <v>38 74 52 85</v>
      </c>
      <c r="I157" t="str">
        <f>Van!AC9</f>
        <v>35492@buf.kk.dk</v>
      </c>
      <c r="J157" t="str">
        <f>Van!AC10</f>
        <v>Tini Hansen</v>
      </c>
      <c r="K157">
        <f>Van!AC11</f>
        <v>36708054</v>
      </c>
      <c r="L157">
        <f>Van!AC12</f>
        <v>38745285</v>
      </c>
      <c r="M157" t="str">
        <f>Van!AC13</f>
        <v>35492@buf.kk.dk</v>
      </c>
      <c r="N157" t="str">
        <f>Van!AC14</f>
        <v>Børnehave</v>
      </c>
      <c r="O157">
        <f>Van!AC15</f>
        <v>0</v>
      </c>
      <c r="P157">
        <f>Van!AC16</f>
        <v>0</v>
      </c>
      <c r="Q157">
        <f>Van!AC17</f>
        <v>35</v>
      </c>
      <c r="R157">
        <f>Van!AC18</f>
        <v>0</v>
      </c>
      <c r="S157">
        <f>Van!AC19</f>
        <v>0</v>
      </c>
      <c r="T157">
        <f>Van!AC20</f>
        <v>0</v>
      </c>
      <c r="U157">
        <f>Van!AC21</f>
        <v>0</v>
      </c>
      <c r="V157" t="str">
        <f>Van!AC22</f>
        <v>Nej</v>
      </c>
      <c r="W157">
        <f>Van!AC23</f>
        <v>0</v>
      </c>
      <c r="X157">
        <f>Van!AC24</f>
        <v>0</v>
      </c>
      <c r="Y157">
        <f>Van!AC25</f>
        <v>0</v>
      </c>
      <c r="Z157">
        <f>Van!AC26</f>
        <v>0</v>
      </c>
      <c r="AA157">
        <f>Van!AC27</f>
        <v>0</v>
      </c>
      <c r="AB157">
        <f>Van!AC28</f>
        <v>0</v>
      </c>
      <c r="AC157">
        <f>Van!AC29</f>
        <v>0</v>
      </c>
      <c r="AD157">
        <f>Van!AC30</f>
        <v>5</v>
      </c>
      <c r="AE157">
        <f>Van!AC31</f>
        <v>0</v>
      </c>
      <c r="AF157">
        <f>Van!AC32</f>
        <v>0</v>
      </c>
      <c r="AG157">
        <f>Van!AC33</f>
        <v>5</v>
      </c>
      <c r="AH157">
        <f>Van!AC34</f>
        <v>0</v>
      </c>
      <c r="AI157">
        <f>Van!AC35</f>
        <v>0</v>
      </c>
      <c r="AJ157">
        <f>Van!AC36</f>
        <v>41250</v>
      </c>
      <c r="AK157">
        <f>Van!AC37</f>
        <v>0</v>
      </c>
      <c r="AL157">
        <f>Van!AC38</f>
        <v>0</v>
      </c>
      <c r="AM157">
        <f>Van!AC39</f>
        <v>0</v>
      </c>
      <c r="AN157">
        <f>Van!AC40</f>
        <v>0</v>
      </c>
      <c r="AO157">
        <f>Van!AC41</f>
        <v>0</v>
      </c>
      <c r="AP157">
        <f>Van!AC42</f>
        <v>0</v>
      </c>
      <c r="AQ157">
        <f>Van!AC43</f>
        <v>0</v>
      </c>
      <c r="AR157">
        <f>Van!AC44</f>
        <v>0</v>
      </c>
      <c r="AS157">
        <f>Van!AC45</f>
        <v>0</v>
      </c>
      <c r="AT157">
        <f>Van!AC46</f>
        <v>0</v>
      </c>
      <c r="AU157">
        <f>Van!AC47</f>
        <v>0</v>
      </c>
      <c r="AV157">
        <f>Van!AC48</f>
        <v>0</v>
      </c>
      <c r="AW157">
        <f>Van!AC49</f>
        <v>0</v>
      </c>
      <c r="AX157">
        <f>Van!AC50</f>
        <v>0</v>
      </c>
      <c r="AY157">
        <f>Van!AC51</f>
        <v>0</v>
      </c>
      <c r="AZ157">
        <f>Van!AC52</f>
        <v>0</v>
      </c>
      <c r="BA157">
        <f>Van!AC53</f>
        <v>0</v>
      </c>
      <c r="BB157">
        <f>Van!AC54</f>
        <v>0</v>
      </c>
      <c r="BC157">
        <f>Van!AC55</f>
        <v>85</v>
      </c>
      <c r="BD157">
        <f>Van!AC56</f>
        <v>0</v>
      </c>
      <c r="BE157">
        <f>Van!AC57</f>
        <v>2</v>
      </c>
      <c r="BF157" t="str">
        <f>Van!AC58</f>
        <v>Ja</v>
      </c>
      <c r="BG157" t="str">
        <f>Van!AC59</f>
        <v>Nej</v>
      </c>
      <c r="BH157" t="str">
        <f>Van!AC60</f>
        <v>Nej</v>
      </c>
      <c r="BI157" t="str">
        <f>Van!AC61</f>
        <v>Ja</v>
      </c>
      <c r="BJ157" t="str">
        <f>Van!AC62</f>
        <v>er meget bekymret for timetallet</v>
      </c>
      <c r="BK157" t="str">
        <f>Van!AC63</f>
        <v>Ja</v>
      </c>
      <c r="BL157" t="str">
        <f>Van!AC64</f>
        <v>er ikke interesseret i kommunale madpakker</v>
      </c>
      <c r="BM157" t="str">
        <f>Van!AC65</f>
        <v>Ja</v>
      </c>
      <c r="BN157" t="str">
        <f>Van!AC66</f>
        <v>venter spændt</v>
      </c>
      <c r="BO157" t="str">
        <f>Van!AC67</f>
        <v>Nej</v>
      </c>
      <c r="BP157">
        <f>Van!AC68</f>
        <v>0</v>
      </c>
      <c r="BQ157">
        <f>Van!AC69</f>
        <v>0</v>
      </c>
      <c r="BR157" t="str">
        <f>Van!AC70</f>
        <v>Køkken begrænset tilvirk</v>
      </c>
      <c r="BS157">
        <f>Van!AC71</f>
        <v>0</v>
      </c>
      <c r="BT157">
        <f>Van!AC72</f>
        <v>0</v>
      </c>
      <c r="BU157">
        <f>Van!AC73</f>
        <v>0</v>
      </c>
      <c r="BV157">
        <f>Van!AC74</f>
        <v>0</v>
      </c>
      <c r="BW157">
        <f>Van!AC75</f>
        <v>0</v>
      </c>
      <c r="BX157">
        <f>Van!AC76</f>
        <v>0</v>
      </c>
      <c r="BY157">
        <f>Van!AC77</f>
        <v>0</v>
      </c>
      <c r="BZ157" t="str">
        <f>Van!AC78</f>
        <v>Ja</v>
      </c>
      <c r="CA157">
        <f>Van!AC79</f>
        <v>0</v>
      </c>
      <c r="CB157" t="str">
        <f>Van!AC80</f>
        <v>Mindre</v>
      </c>
      <c r="CC157" t="str">
        <f>Van!AC81</f>
        <v>mere ovn/koge/køl kapacitet men det kniber med pladsen</v>
      </c>
      <c r="CD157">
        <f>Van!AC82</f>
        <v>0</v>
      </c>
      <c r="CE157">
        <f>Van!AC83</f>
        <v>0</v>
      </c>
      <c r="CF157">
        <f>Van!AC84</f>
        <v>0</v>
      </c>
      <c r="CG157" t="str">
        <f>Van!AC85</f>
        <v>Mariah / Sine</v>
      </c>
      <c r="CH157" s="18">
        <f>Van!AC86</f>
        <v>39891</v>
      </c>
      <c r="CI157">
        <f>Van!AC87</f>
        <v>0</v>
      </c>
      <c r="CJ157">
        <f>Van!AC88</f>
        <v>1</v>
      </c>
      <c r="CK157">
        <f>Van!AC89</f>
        <v>0</v>
      </c>
      <c r="CL157">
        <f>Van!AC90</f>
        <v>4</v>
      </c>
      <c r="CM157">
        <f>Van!AC91</f>
        <v>1</v>
      </c>
      <c r="CN157">
        <f>Van!AC92</f>
        <v>0</v>
      </c>
      <c r="CO157">
        <f>Van!AC93</f>
        <v>0</v>
      </c>
      <c r="CP157">
        <f>Van!AC94</f>
        <v>0</v>
      </c>
      <c r="CQ157">
        <f>Van!AC95</f>
        <v>0</v>
      </c>
      <c r="CR157">
        <f>Van!AC96</f>
        <v>0</v>
      </c>
      <c r="CS157">
        <f>Van!AC97</f>
        <v>1</v>
      </c>
      <c r="CT157">
        <f>Van!AC98</f>
        <v>0</v>
      </c>
      <c r="CU157">
        <f>Van!AC99</f>
        <v>0</v>
      </c>
      <c r="CV157">
        <f>Van!AC100</f>
        <v>0</v>
      </c>
      <c r="CW157">
        <f>Van!AC101</f>
        <v>0</v>
      </c>
      <c r="CX157">
        <f>Van!AC102</f>
        <v>1</v>
      </c>
      <c r="CY157">
        <f>Van!AC103</f>
        <v>0</v>
      </c>
      <c r="CZ157">
        <f>Van!AC104</f>
        <v>0</v>
      </c>
      <c r="DA157">
        <f>Van!AC105</f>
        <v>0</v>
      </c>
      <c r="DB157">
        <f>Van!AC106</f>
        <v>1</v>
      </c>
      <c r="DC157">
        <f>Van!AC107</f>
        <v>25</v>
      </c>
      <c r="DD157" t="str">
        <f>Van!AC108</f>
        <v>Miele</v>
      </c>
      <c r="DE157">
        <f>Van!AC109</f>
        <v>4</v>
      </c>
      <c r="DF157" t="str">
        <f>Van!AC110</f>
        <v>Nej</v>
      </c>
      <c r="DG157">
        <f>Van!AC111</f>
        <v>0</v>
      </c>
      <c r="DH157" t="str">
        <f>Van!AC112</f>
        <v>Nej</v>
      </c>
      <c r="DI157" t="str">
        <f>Van!AC113</f>
        <v>Nej</v>
      </c>
      <c r="DJ157" t="str">
        <f>Van!AC114</f>
        <v>Nej</v>
      </c>
      <c r="DK157">
        <f>Van!AC115</f>
        <v>1</v>
      </c>
      <c r="DL157" t="str">
        <f>Van!AC116</f>
        <v>Begrænset</v>
      </c>
      <c r="DM157" t="str">
        <f>Van!AC117</f>
        <v>Køkkenet er helt nyt. Ville være fint til 25 børn.</v>
      </c>
      <c r="DN157">
        <f>Van!AC118</f>
        <v>0</v>
      </c>
      <c r="DO157" s="14" t="str">
        <f>VLOOKUP(MID(B157,1,5)*1,InstTyp!A:B,2,FALSE)</f>
        <v>Børnehaver</v>
      </c>
      <c r="DP157" s="14" t="str">
        <f>VLOOKUP(MID(B157,1,5)*1,InstTyp!A:C,3,FALSE)</f>
        <v>Vanløse/Brønshøj-Husum</v>
      </c>
      <c r="DQ157">
        <f>VLOOKUP(MID(B157,1,5)*1,'InstTyp-2'!E:BQ,7,FALSE)</f>
        <v>0</v>
      </c>
      <c r="DR157">
        <f>VLOOKUP(MID(B157,1,5)*1,'InstTyp-2'!E:BQ,8,FALSE)</f>
        <v>0</v>
      </c>
      <c r="DS157">
        <f>VLOOKUP(MID(B157,1,5)*1,'InstTyp-2'!E:BQ,9,FALSE)</f>
        <v>35</v>
      </c>
      <c r="DT157">
        <f>VLOOKUP(MID(B157,1,5)*1,'InstTyp-2'!E:BQ,10,FALSE)</f>
        <v>0</v>
      </c>
      <c r="DU157">
        <f>VLOOKUP(MID(B157,1,5)*1,'InstTyp-2'!E:BQ,11,FALSE)</f>
        <v>0</v>
      </c>
      <c r="DV157">
        <f>VLOOKUP(MID(B157,1,5)*1,'InstTyp-2'!E:BQ,12,FALSE)</f>
        <v>0</v>
      </c>
      <c r="DW157">
        <f>VLOOKUP(MID(B157,1,5)*1,'InstTyp-2'!E:BQ,13,FALSE)</f>
        <v>0</v>
      </c>
      <c r="DX157">
        <f>VLOOKUP(MID(B157,1,5)*1,'InstTyp-2'!E:BQ,14,FALSE)</f>
        <v>0</v>
      </c>
      <c r="DY157">
        <f>VLOOKUP(MID(B157,1,5)*1,'InstTyp-2'!E:BQ,15,FALSE)</f>
        <v>0</v>
      </c>
      <c r="DZ157">
        <f>VLOOKUP(MID(B157,1,5)*1,'InstTyp-2'!E:BQ,16,FALSE)</f>
        <v>0</v>
      </c>
      <c r="EA157">
        <f>VLOOKUP(MID(B157,1,5)*1,'InstTyp-2'!E:BQ,17,FALSE)</f>
        <v>0</v>
      </c>
      <c r="EB157">
        <f>VLOOKUP(MID(B157,1,5)*1,'InstTyp-2'!E:BQ,18,FALSE)</f>
        <v>0</v>
      </c>
      <c r="EC157">
        <f>VLOOKUP(MID(B157,1,5)*1,'InstTyp-2'!E:BQ,19,FALSE)</f>
        <v>0</v>
      </c>
      <c r="ED157">
        <f>VLOOKUP(MID(B157,1,5)*1,'InstTyp-2'!E:BQ,20,FALSE)</f>
        <v>0</v>
      </c>
      <c r="EE157" s="195">
        <f>VLOOKUP(MID(B157,1,5)*1,'Forplejning 2008'!A:C,3,FALSE)</f>
        <v>39383.379999999997</v>
      </c>
      <c r="EF157" t="str">
        <f t="shared" si="8"/>
        <v>35492</v>
      </c>
      <c r="EG157" t="str">
        <f t="shared" si="9"/>
        <v/>
      </c>
      <c r="EH157">
        <f t="shared" si="10"/>
        <v>0</v>
      </c>
      <c r="EI157">
        <f t="shared" si="11"/>
        <v>0</v>
      </c>
      <c r="EJ157" t="e">
        <f>VLOOKUP(B157,Rekruttering!A:F,2,FALSE)</f>
        <v>#N/A</v>
      </c>
      <c r="EK157" t="e">
        <f>VLOOKUP(B157,Rekruttering!A:F,3,FALSE)</f>
        <v>#N/A</v>
      </c>
      <c r="EL157" t="e">
        <f>VLOOKUP(B157,Rekruttering!A:F,4,FALSE)</f>
        <v>#N/A</v>
      </c>
      <c r="EM157" t="e">
        <f>VLOOKUP(B157,Rekruttering!A:F,5,FALSE)</f>
        <v>#N/A</v>
      </c>
      <c r="EN157" t="e">
        <f>VLOOKUP(B157,Rekruttering!A:F,6,FALSE)</f>
        <v>#N/A</v>
      </c>
    </row>
    <row r="158" spans="1:144">
      <c r="A158" s="14" t="str">
        <f>Van!AD1</f>
        <v>x</v>
      </c>
      <c r="B158" s="21">
        <f>Van!AD2</f>
        <v>35493</v>
      </c>
      <c r="C158" t="str">
        <f>Van!AD3</f>
        <v>Tingbjerg Legested</v>
      </c>
      <c r="D158" t="str">
        <f>Van!AD4</f>
        <v>Vanløse/Brønshøj-Husum</v>
      </c>
      <c r="E158" t="str">
        <f>Van!AD5</f>
        <v>Virkefeltet 16</v>
      </c>
      <c r="F158">
        <f>Van!AD6</f>
        <v>2700</v>
      </c>
      <c r="G158" t="str">
        <f>Van!AD7</f>
        <v>Brønshøj</v>
      </c>
      <c r="H158" t="str">
        <f>Van!AD8</f>
        <v>38 60 47 63</v>
      </c>
      <c r="I158" t="str">
        <f>Van!AD9</f>
        <v>35493@buf.kk.dk</v>
      </c>
      <c r="J158" t="str">
        <f>Van!AD10</f>
        <v>Kirsten Høft</v>
      </c>
      <c r="K158">
        <f>Van!AD11</f>
        <v>42947996</v>
      </c>
      <c r="L158">
        <f>Van!AD12</f>
        <v>0</v>
      </c>
      <c r="M158" t="str">
        <f>Van!AD13</f>
        <v>35493@buf.kk.dk</v>
      </c>
      <c r="N158" t="str">
        <f>Van!AD14</f>
        <v>Børnehave</v>
      </c>
      <c r="O158">
        <f>Van!AD15</f>
        <v>0</v>
      </c>
      <c r="P158">
        <f>Van!AD16</f>
        <v>0</v>
      </c>
      <c r="Q158">
        <f>Van!AD17</f>
        <v>30</v>
      </c>
      <c r="R158">
        <f>Van!AD18</f>
        <v>0</v>
      </c>
      <c r="S158">
        <f>Van!AD19</f>
        <v>0</v>
      </c>
      <c r="T158">
        <f>Van!AD20</f>
        <v>0</v>
      </c>
      <c r="U158">
        <f>Van!AD21</f>
        <v>0</v>
      </c>
      <c r="V158" t="str">
        <f>Van!AD22</f>
        <v>Nej</v>
      </c>
      <c r="W158">
        <f>Van!AD23</f>
        <v>0</v>
      </c>
      <c r="X158">
        <f>Van!AD24</f>
        <v>0</v>
      </c>
      <c r="Y158">
        <f>Van!AD25</f>
        <v>0</v>
      </c>
      <c r="Z158">
        <f>Van!AD26</f>
        <v>0</v>
      </c>
      <c r="AA158">
        <f>Van!AD27</f>
        <v>0</v>
      </c>
      <c r="AB158">
        <f>Van!AD28</f>
        <v>0</v>
      </c>
      <c r="AC158">
        <f>Van!AD29</f>
        <v>0</v>
      </c>
      <c r="AD158">
        <f>Van!AD30</f>
        <v>0</v>
      </c>
      <c r="AE158">
        <f>Van!AD31</f>
        <v>0</v>
      </c>
      <c r="AF158">
        <f>Van!AD32</f>
        <v>0</v>
      </c>
      <c r="AG158">
        <f>Van!AD33</f>
        <v>0</v>
      </c>
      <c r="AH158">
        <f>Van!AD34</f>
        <v>0</v>
      </c>
      <c r="AI158">
        <f>Van!AD35</f>
        <v>0</v>
      </c>
      <c r="AJ158">
        <f>Van!AD36</f>
        <v>0</v>
      </c>
      <c r="AK158">
        <f>Van!AD37</f>
        <v>0</v>
      </c>
      <c r="AL158">
        <f>Van!AD38</f>
        <v>0</v>
      </c>
      <c r="AM158">
        <f>Van!AD39</f>
        <v>0</v>
      </c>
      <c r="AN158">
        <f>Van!AD40</f>
        <v>0</v>
      </c>
      <c r="AO158">
        <f>Van!AD41</f>
        <v>0</v>
      </c>
      <c r="AP158">
        <f>Van!AD42</f>
        <v>0</v>
      </c>
      <c r="AQ158">
        <f>Van!AD43</f>
        <v>0</v>
      </c>
      <c r="AR158">
        <f>Van!AD44</f>
        <v>0</v>
      </c>
      <c r="AS158">
        <f>Van!AD45</f>
        <v>0</v>
      </c>
      <c r="AT158">
        <f>Van!AD46</f>
        <v>0</v>
      </c>
      <c r="AU158">
        <f>Van!AD47</f>
        <v>0</v>
      </c>
      <c r="AV158">
        <f>Van!AD48</f>
        <v>0</v>
      </c>
      <c r="AW158">
        <f>Van!AD49</f>
        <v>0</v>
      </c>
      <c r="AX158">
        <f>Van!AD50</f>
        <v>0</v>
      </c>
      <c r="AY158">
        <f>Van!AD51</f>
        <v>0</v>
      </c>
      <c r="AZ158">
        <f>Van!AD52</f>
        <v>0</v>
      </c>
      <c r="BA158">
        <f>Van!AD53</f>
        <v>0</v>
      </c>
      <c r="BB158">
        <f>Van!AD54</f>
        <v>0</v>
      </c>
      <c r="BC158">
        <f>Van!AD55</f>
        <v>0</v>
      </c>
      <c r="BD158">
        <f>Van!AD56</f>
        <v>0</v>
      </c>
      <c r="BE158">
        <f>Van!AD57</f>
        <v>1</v>
      </c>
      <c r="BF158" t="str">
        <f>Van!AD58</f>
        <v>Nej</v>
      </c>
      <c r="BG158" t="str">
        <f>Van!AD59</f>
        <v>Nej</v>
      </c>
      <c r="BH158" t="str">
        <f>Van!AD60</f>
        <v>Nej</v>
      </c>
      <c r="BI158" t="str">
        <f>Van!AD61</f>
        <v>Ja</v>
      </c>
      <c r="BJ158" t="str">
        <f>Van!AD62</f>
        <v>Ja til smør selv</v>
      </c>
      <c r="BK158" t="str">
        <f>Van!AD63</f>
        <v>Ja</v>
      </c>
      <c r="BL158">
        <f>Van!AD64</f>
        <v>0</v>
      </c>
      <c r="BM158" t="str">
        <f>Van!AD65</f>
        <v>Ja</v>
      </c>
      <c r="BN158">
        <f>Van!AD66</f>
        <v>0</v>
      </c>
      <c r="BO158">
        <f>Van!AD67</f>
        <v>0</v>
      </c>
      <c r="BP158" t="str">
        <f>Van!AD68</f>
        <v>Ja tak det er aktuelt</v>
      </c>
      <c r="BQ158">
        <f>Van!AD69</f>
        <v>0</v>
      </c>
      <c r="BR158" t="str">
        <f>Van!AD70</f>
        <v>produktionskøkken</v>
      </c>
      <c r="BS158" t="str">
        <f>Van!AD71</f>
        <v>Ja</v>
      </c>
      <c r="BT158" t="str">
        <f>Van!AD72</f>
        <v>Ingen</v>
      </c>
      <c r="BU158" t="str">
        <f>Van!AD73</f>
        <v>Ingen</v>
      </c>
      <c r="BV158" t="str">
        <f>Van!AD74</f>
        <v>Nej</v>
      </c>
      <c r="BW158" t="str">
        <f>Van!AD75</f>
        <v>en smule inventar i form af fade og skåle osv. Evt. ny opvasker</v>
      </c>
      <c r="BX158">
        <f>Van!AD76</f>
        <v>0</v>
      </c>
      <c r="BY158">
        <f>Van!AD77</f>
        <v>0</v>
      </c>
      <c r="BZ158">
        <f>Van!AD78</f>
        <v>0</v>
      </c>
      <c r="CA158">
        <f>Van!AD79</f>
        <v>0</v>
      </c>
      <c r="CB158">
        <f>Van!AD80</f>
        <v>0</v>
      </c>
      <c r="CC158">
        <f>Van!AD81</f>
        <v>0</v>
      </c>
      <c r="CD158">
        <f>Van!AD82</f>
        <v>0</v>
      </c>
      <c r="CE158">
        <f>Van!AD83</f>
        <v>0</v>
      </c>
      <c r="CF158" t="str">
        <f>Van!AD84</f>
        <v>halvdagsbørnehave 20 timer om ugen. 100% tosproget børn.</v>
      </c>
      <c r="CG158">
        <f>Van!AD85</f>
        <v>0</v>
      </c>
      <c r="CH158">
        <f>Van!AD86</f>
        <v>0</v>
      </c>
      <c r="CI158">
        <f>Van!AD87</f>
        <v>0</v>
      </c>
      <c r="CJ158">
        <f>Van!AD88</f>
        <v>1</v>
      </c>
      <c r="CK158">
        <f>Van!AD89</f>
        <v>0</v>
      </c>
      <c r="CL158">
        <f>Van!AD90</f>
        <v>4</v>
      </c>
      <c r="CM158">
        <f>Van!AD91</f>
        <v>0</v>
      </c>
      <c r="CN158">
        <f>Van!AD92</f>
        <v>0</v>
      </c>
      <c r="CO158">
        <f>Van!AD93</f>
        <v>0</v>
      </c>
      <c r="CP158">
        <f>Van!AD94</f>
        <v>0</v>
      </c>
      <c r="CQ158">
        <f>Van!AD95</f>
        <v>0</v>
      </c>
      <c r="CR158">
        <f>Van!AD96</f>
        <v>2</v>
      </c>
      <c r="CS158">
        <f>Van!AD97</f>
        <v>0</v>
      </c>
      <c r="CT158">
        <f>Van!AD98</f>
        <v>0</v>
      </c>
      <c r="CU158">
        <f>Van!AD99</f>
        <v>0</v>
      </c>
      <c r="CV158">
        <f>Van!AD100</f>
        <v>0</v>
      </c>
      <c r="CW158">
        <f>Van!AD101</f>
        <v>0</v>
      </c>
      <c r="CX158">
        <f>Van!AD102</f>
        <v>1</v>
      </c>
      <c r="CY158">
        <f>Van!AD103</f>
        <v>0</v>
      </c>
      <c r="CZ158">
        <f>Van!AD104</f>
        <v>0</v>
      </c>
      <c r="DA158">
        <f>Van!AD105</f>
        <v>0</v>
      </c>
      <c r="DB158">
        <f>Van!AD106</f>
        <v>1</v>
      </c>
      <c r="DC158">
        <f>Van!AD107</f>
        <v>60</v>
      </c>
      <c r="DD158" t="str">
        <f>Van!AD108</f>
        <v>Bosch</v>
      </c>
      <c r="DE158">
        <f>Van!AD109</f>
        <v>3</v>
      </c>
      <c r="DF158" t="str">
        <f>Van!AD110</f>
        <v>Nej</v>
      </c>
      <c r="DG158">
        <f>Van!AD111</f>
        <v>0</v>
      </c>
      <c r="DH158" t="str">
        <f>Van!AD112</f>
        <v>Nej</v>
      </c>
      <c r="DI158" t="str">
        <f>Van!AD113</f>
        <v>Nej</v>
      </c>
      <c r="DJ158" t="str">
        <f>Van!AD114</f>
        <v>Nej</v>
      </c>
      <c r="DK158">
        <f>Van!AD115</f>
        <v>2</v>
      </c>
      <c r="DL158" t="str">
        <f>Van!AD116</f>
        <v>Begrænset</v>
      </c>
      <c r="DM158">
        <f>Van!AD117</f>
        <v>0</v>
      </c>
      <c r="DN158">
        <f>Van!AD118</f>
        <v>0</v>
      </c>
      <c r="DO158" s="14" t="str">
        <f>VLOOKUP(MID(B158,1,5)*1,InstTyp!A:B,2,FALSE)</f>
        <v>Børnehaver</v>
      </c>
      <c r="DP158" s="14" t="str">
        <f>VLOOKUP(MID(B158,1,5)*1,InstTyp!A:C,3,FALSE)</f>
        <v>Vanløse/Brønshøj-Husum</v>
      </c>
      <c r="DQ158">
        <f>VLOOKUP(MID(B158,1,5)*1,'InstTyp-2'!E:BQ,7,FALSE)</f>
        <v>0</v>
      </c>
      <c r="DR158">
        <f>VLOOKUP(MID(B158,1,5)*1,'InstTyp-2'!E:BQ,8,FALSE)</f>
        <v>0</v>
      </c>
      <c r="DS158">
        <f>VLOOKUP(MID(B158,1,5)*1,'InstTyp-2'!E:BQ,9,FALSE)</f>
        <v>30</v>
      </c>
      <c r="DT158">
        <f>VLOOKUP(MID(B158,1,5)*1,'InstTyp-2'!E:BQ,10,FALSE)</f>
        <v>0</v>
      </c>
      <c r="DU158">
        <f>VLOOKUP(MID(B158,1,5)*1,'InstTyp-2'!E:BQ,11,FALSE)</f>
        <v>0</v>
      </c>
      <c r="DV158">
        <f>VLOOKUP(MID(B158,1,5)*1,'InstTyp-2'!E:BQ,12,FALSE)</f>
        <v>0</v>
      </c>
      <c r="DW158">
        <f>VLOOKUP(MID(B158,1,5)*1,'InstTyp-2'!E:BQ,13,FALSE)</f>
        <v>0</v>
      </c>
      <c r="DX158">
        <f>VLOOKUP(MID(B158,1,5)*1,'InstTyp-2'!E:BQ,14,FALSE)</f>
        <v>0</v>
      </c>
      <c r="DY158">
        <f>VLOOKUP(MID(B158,1,5)*1,'InstTyp-2'!E:BQ,15,FALSE)</f>
        <v>0</v>
      </c>
      <c r="DZ158">
        <f>VLOOKUP(MID(B158,1,5)*1,'InstTyp-2'!E:BQ,16,FALSE)</f>
        <v>0</v>
      </c>
      <c r="EA158">
        <f>VLOOKUP(MID(B158,1,5)*1,'InstTyp-2'!E:BQ,17,FALSE)</f>
        <v>0</v>
      </c>
      <c r="EB158">
        <f>VLOOKUP(MID(B158,1,5)*1,'InstTyp-2'!E:BQ,18,FALSE)</f>
        <v>0</v>
      </c>
      <c r="EC158">
        <f>VLOOKUP(MID(B158,1,5)*1,'InstTyp-2'!E:BQ,19,FALSE)</f>
        <v>0</v>
      </c>
      <c r="ED158">
        <f>VLOOKUP(MID(B158,1,5)*1,'InstTyp-2'!E:BQ,20,FALSE)</f>
        <v>0</v>
      </c>
      <c r="EE158" s="195">
        <f>VLOOKUP(MID(B158,1,5)*1,'Forplejning 2008'!A:C,3,FALSE)</f>
        <v>5356</v>
      </c>
      <c r="EF158" t="str">
        <f t="shared" si="8"/>
        <v>35493</v>
      </c>
      <c r="EG158" t="str">
        <f t="shared" si="9"/>
        <v/>
      </c>
      <c r="EH158">
        <f t="shared" si="10"/>
        <v>0</v>
      </c>
      <c r="EI158">
        <f t="shared" si="11"/>
        <v>0</v>
      </c>
      <c r="EJ158" t="e">
        <f>VLOOKUP(B158,Rekruttering!A:F,2,FALSE)</f>
        <v>#N/A</v>
      </c>
      <c r="EK158" t="e">
        <f>VLOOKUP(B158,Rekruttering!A:F,3,FALSE)</f>
        <v>#N/A</v>
      </c>
      <c r="EL158" t="e">
        <f>VLOOKUP(B158,Rekruttering!A:F,4,FALSE)</f>
        <v>#N/A</v>
      </c>
      <c r="EM158" t="e">
        <f>VLOOKUP(B158,Rekruttering!A:F,5,FALSE)</f>
        <v>#N/A</v>
      </c>
      <c r="EN158" t="e">
        <f>VLOOKUP(B158,Rekruttering!A:F,6,FALSE)</f>
        <v>#N/A</v>
      </c>
    </row>
    <row r="159" spans="1:144">
      <c r="A159" s="14" t="str">
        <f>Van!AJ1</f>
        <v>x</v>
      </c>
      <c r="B159" s="21">
        <f>Van!AJ2</f>
        <v>35543</v>
      </c>
      <c r="C159" t="str">
        <f>Van!AJ3</f>
        <v>Husum frit.hj -klub og skovbh</v>
      </c>
      <c r="D159" t="str">
        <f>Van!AJ4</f>
        <v>Vanløse/Brønshøj-Husum</v>
      </c>
      <c r="E159" t="str">
        <f>Van!AJ5</f>
        <v>Kyringevej 1</v>
      </c>
      <c r="F159">
        <f>Van!AJ6</f>
        <v>2700</v>
      </c>
      <c r="G159" t="str">
        <f>Van!AJ7</f>
        <v>Brønshøj</v>
      </c>
      <c r="H159" t="str">
        <f>Van!AJ8</f>
        <v>38 60 67 09</v>
      </c>
      <c r="I159" t="str">
        <f>Van!AJ9</f>
        <v>aagols@buf.kk.dk</v>
      </c>
      <c r="J159" t="str">
        <f>Van!AJ10</f>
        <v>Åge Olsen</v>
      </c>
      <c r="K159">
        <f>Van!AJ11</f>
        <v>38289948</v>
      </c>
      <c r="L159">
        <f>Van!AJ12</f>
        <v>0</v>
      </c>
      <c r="M159" t="str">
        <f>Van!AJ13</f>
        <v>35543@buf.kk.dk</v>
      </c>
      <c r="N159" t="str">
        <f>Van!AJ14</f>
        <v>Børnehave</v>
      </c>
      <c r="O159">
        <f>Van!AJ15</f>
        <v>0</v>
      </c>
      <c r="P159">
        <f>Van!AJ16</f>
        <v>0</v>
      </c>
      <c r="Q159">
        <f>Van!AJ17</f>
        <v>24</v>
      </c>
      <c r="R159">
        <f>Van!AJ18</f>
        <v>92</v>
      </c>
      <c r="S159">
        <f>Van!AJ19</f>
        <v>76</v>
      </c>
      <c r="T159">
        <f>Van!AJ20</f>
        <v>34</v>
      </c>
      <c r="U159">
        <f>Van!AJ21</f>
        <v>0</v>
      </c>
      <c r="V159" t="str">
        <f>Van!AJ22</f>
        <v>Nej</v>
      </c>
      <c r="W159">
        <f>Van!AJ23</f>
        <v>0</v>
      </c>
      <c r="X159">
        <f>Van!AJ24</f>
        <v>0</v>
      </c>
      <c r="Y159">
        <f>Van!AJ25</f>
        <v>0</v>
      </c>
      <c r="Z159">
        <f>Van!AJ26</f>
        <v>0</v>
      </c>
      <c r="AA159">
        <f>Van!AJ27</f>
        <v>0</v>
      </c>
      <c r="AB159">
        <f>Van!AJ28</f>
        <v>0</v>
      </c>
      <c r="AC159">
        <f>Van!AJ29</f>
        <v>0</v>
      </c>
      <c r="AD159">
        <f>Van!AJ30</f>
        <v>5</v>
      </c>
      <c r="AE159">
        <f>Van!AJ31</f>
        <v>0</v>
      </c>
      <c r="AF159">
        <f>Van!AJ32</f>
        <v>0</v>
      </c>
      <c r="AG159">
        <f>Van!AJ33</f>
        <v>5</v>
      </c>
      <c r="AH159">
        <f>Van!AJ34</f>
        <v>0</v>
      </c>
      <c r="AI159">
        <f>Van!AJ35</f>
        <v>0</v>
      </c>
      <c r="AJ159">
        <f>Van!AJ36</f>
        <v>45000</v>
      </c>
      <c r="AK159">
        <f>Van!AJ37</f>
        <v>0</v>
      </c>
      <c r="AL159" t="str">
        <f>Van!AJ38</f>
        <v>Ja</v>
      </c>
      <c r="AM159">
        <f>Van!AJ39</f>
        <v>0</v>
      </c>
      <c r="AN159" t="str">
        <f>Van!AJ40</f>
        <v>Kate Bjerregaard</v>
      </c>
      <c r="AO159">
        <f>Van!AJ41</f>
        <v>2007</v>
      </c>
      <c r="AP159">
        <f>Van!AJ42</f>
        <v>12</v>
      </c>
      <c r="AQ159">
        <f>Van!AJ43</f>
        <v>0</v>
      </c>
      <c r="AR159" t="str">
        <f>Van!AJ44</f>
        <v>Økonoma. Laver morgenmad til børnehave og fritidshjem</v>
      </c>
      <c r="AS159">
        <f>Van!AJ45</f>
        <v>0</v>
      </c>
      <c r="AT159">
        <f>Van!AJ46</f>
        <v>0</v>
      </c>
      <c r="AU159">
        <f>Van!AJ47</f>
        <v>0</v>
      </c>
      <c r="AV159">
        <f>Van!AJ48</f>
        <v>0</v>
      </c>
      <c r="AW159">
        <f>Van!AJ49</f>
        <v>0</v>
      </c>
      <c r="AX159">
        <f>Van!AJ50</f>
        <v>0</v>
      </c>
      <c r="AY159">
        <f>Van!AJ51</f>
        <v>0</v>
      </c>
      <c r="AZ159">
        <f>Van!AJ52</f>
        <v>0</v>
      </c>
      <c r="BA159">
        <f>Van!AJ53</f>
        <v>0</v>
      </c>
      <c r="BB159">
        <f>Van!AJ54</f>
        <v>0</v>
      </c>
      <c r="BC159">
        <f>Van!AJ55</f>
        <v>40</v>
      </c>
      <c r="BD159">
        <f>Van!AJ56</f>
        <v>0</v>
      </c>
      <c r="BE159">
        <f>Van!AJ57</f>
        <v>1</v>
      </c>
      <c r="BF159" t="str">
        <f>Van!AJ58</f>
        <v>Ja</v>
      </c>
      <c r="BG159" t="str">
        <f>Van!AJ59</f>
        <v>Nej</v>
      </c>
      <c r="BH159" t="str">
        <f>Van!AJ60</f>
        <v>Nej</v>
      </c>
      <c r="BI159" t="str">
        <f>Van!AJ61</f>
        <v>Nej</v>
      </c>
      <c r="BJ159" t="str">
        <f>Van!AJ62</f>
        <v>lederen vil have madpakker udefra</v>
      </c>
      <c r="BK159" t="str">
        <f>Van!AJ63</f>
        <v>Nej</v>
      </c>
      <c r="BL159">
        <f>Van!AJ64</f>
        <v>0</v>
      </c>
      <c r="BM159" t="str">
        <f>Van!AJ65</f>
        <v>Nej</v>
      </c>
      <c r="BN159">
        <f>Van!AJ66</f>
        <v>0</v>
      </c>
      <c r="BO159" t="str">
        <f>Van!AJ67</f>
        <v>Nej</v>
      </c>
      <c r="BP159">
        <f>Van!AJ68</f>
        <v>0</v>
      </c>
      <c r="BQ159">
        <f>Van!AJ69</f>
        <v>0</v>
      </c>
      <c r="BR159" t="str">
        <f>Van!AJ70</f>
        <v>produktionskøkken</v>
      </c>
      <c r="BS159" t="str">
        <f>Van!AJ71</f>
        <v>Ja</v>
      </c>
      <c r="BT159">
        <f>Van!AJ72</f>
        <v>0</v>
      </c>
      <c r="BU159">
        <f>Van!AJ73</f>
        <v>0</v>
      </c>
      <c r="BV159">
        <f>Van!AJ74</f>
        <v>0</v>
      </c>
      <c r="BW159" t="str">
        <f>Van!AJ75</f>
        <v>køkkenet er et stort åbent køkken der vil skulle afskærmes. Er vurderet til produktionskøkken pga det lave antal børn</v>
      </c>
      <c r="BX159">
        <f>Van!AJ76</f>
        <v>0</v>
      </c>
      <c r="BY159">
        <f>Van!AJ77</f>
        <v>0</v>
      </c>
      <c r="BZ159">
        <f>Van!AJ78</f>
        <v>0</v>
      </c>
      <c r="CA159">
        <f>Van!AJ79</f>
        <v>0</v>
      </c>
      <c r="CB159">
        <f>Van!AJ80</f>
        <v>0</v>
      </c>
      <c r="CC159">
        <f>Van!AJ81</f>
        <v>0</v>
      </c>
      <c r="CD159">
        <f>Van!AJ82</f>
        <v>0</v>
      </c>
      <c r="CE159">
        <f>Van!AJ83</f>
        <v>0</v>
      </c>
      <c r="CF159" t="str">
        <f>Van!AJ84</f>
        <v>alle børnehavebørn er i udflytter hver dag. fritidshjemmet bruger også køkkenet. Lederen vil have madpakker udefra.</v>
      </c>
      <c r="CG159" t="str">
        <f>Van!AJ85</f>
        <v>Mariah</v>
      </c>
      <c r="CH159">
        <f>Van!AJ86</f>
        <v>0</v>
      </c>
      <c r="CI159">
        <f>Van!AJ87</f>
        <v>0</v>
      </c>
      <c r="CJ159">
        <f>Van!AJ88</f>
        <v>1</v>
      </c>
      <c r="CK159">
        <f>Van!AJ89</f>
        <v>0</v>
      </c>
      <c r="CL159">
        <f>Van!AJ90</f>
        <v>4</v>
      </c>
      <c r="CM159">
        <f>Van!AJ91</f>
        <v>1</v>
      </c>
      <c r="CN159">
        <f>Van!AJ92</f>
        <v>0</v>
      </c>
      <c r="CO159">
        <f>Van!AJ93</f>
        <v>0</v>
      </c>
      <c r="CP159">
        <f>Van!AJ94</f>
        <v>0</v>
      </c>
      <c r="CQ159">
        <f>Van!AJ95</f>
        <v>0</v>
      </c>
      <c r="CR159">
        <f>Van!AJ96</f>
        <v>3</v>
      </c>
      <c r="CS159">
        <f>Van!AJ97</f>
        <v>0</v>
      </c>
      <c r="CT159">
        <f>Van!AJ98</f>
        <v>0</v>
      </c>
      <c r="CU159">
        <f>Van!AJ99</f>
        <v>0</v>
      </c>
      <c r="CV159">
        <f>Van!AJ100</f>
        <v>0</v>
      </c>
      <c r="CW159">
        <f>Van!AJ101</f>
        <v>0</v>
      </c>
      <c r="CX159">
        <f>Van!AJ102</f>
        <v>1</v>
      </c>
      <c r="CY159">
        <f>Van!AJ103</f>
        <v>0</v>
      </c>
      <c r="CZ159">
        <f>Van!AJ104</f>
        <v>0</v>
      </c>
      <c r="DA159">
        <f>Van!AJ105</f>
        <v>0</v>
      </c>
      <c r="DB159">
        <f>Van!AJ106</f>
        <v>1</v>
      </c>
      <c r="DC159">
        <f>Van!AJ107</f>
        <v>25</v>
      </c>
      <c r="DD159" t="str">
        <f>Van!AJ108</f>
        <v>Miele</v>
      </c>
      <c r="DE159">
        <f>Van!AJ109</f>
        <v>4</v>
      </c>
      <c r="DF159" t="str">
        <f>Van!AJ110</f>
        <v>Nej</v>
      </c>
      <c r="DG159">
        <f>Van!AJ111</f>
        <v>0</v>
      </c>
      <c r="DH159" t="str">
        <f>Van!AJ112</f>
        <v>Nej</v>
      </c>
      <c r="DI159" t="str">
        <f>Van!AJ113</f>
        <v>Nej</v>
      </c>
      <c r="DJ159" t="str">
        <f>Van!AJ114</f>
        <v>Nej</v>
      </c>
      <c r="DK159">
        <f>Van!AJ115</f>
        <v>1</v>
      </c>
      <c r="DL159" t="str">
        <f>Van!AJ116</f>
        <v>Begrænset</v>
      </c>
      <c r="DM159" t="str">
        <f>Van!AJ117</f>
        <v>køleskabene bruges også af fritidshjemmet. Børnehaven har kun opsamling her. Lederen siger at køkkenet kun er fritidshjemmets. Om vinteren kører de til Nøddebo, hvor de har brugsret til et te-køkken. I sommerhalvåret kører de andre steder hen uden køkken.</v>
      </c>
      <c r="DN159">
        <f>Van!AJ118</f>
        <v>0</v>
      </c>
      <c r="DO159" s="14" t="str">
        <f>VLOOKUP(MID(B159,1,5)*1,InstTyp!A:B,2,FALSE)</f>
        <v xml:space="preserve">Integrerede </v>
      </c>
      <c r="DP159" s="14" t="str">
        <f>VLOOKUP(MID(B159,1,5)*1,InstTyp!A:C,3,FALSE)</f>
        <v>Vanløse/Brønshøj-Husum</v>
      </c>
      <c r="DQ159">
        <f>VLOOKUP(MID(B159,1,5)*1,'InstTyp-2'!E:BQ,7,FALSE)</f>
        <v>0</v>
      </c>
      <c r="DR159">
        <f>VLOOKUP(MID(B159,1,5)*1,'InstTyp-2'!E:BQ,8,FALSE)</f>
        <v>0</v>
      </c>
      <c r="DS159">
        <f>VLOOKUP(MID(B159,1,5)*1,'InstTyp-2'!E:BQ,9,FALSE)</f>
        <v>24</v>
      </c>
      <c r="DT159">
        <f>VLOOKUP(MID(B159,1,5)*1,'InstTyp-2'!E:BQ,10,FALSE)</f>
        <v>92</v>
      </c>
      <c r="DU159">
        <f>VLOOKUP(MID(B159,1,5)*1,'InstTyp-2'!E:BQ,11,FALSE)</f>
        <v>76</v>
      </c>
      <c r="DV159">
        <f>VLOOKUP(MID(B159,1,5)*1,'InstTyp-2'!E:BQ,12,FALSE)</f>
        <v>34</v>
      </c>
      <c r="DW159">
        <f>VLOOKUP(MID(B159,1,5)*1,'InstTyp-2'!E:BQ,13,FALSE)</f>
        <v>0</v>
      </c>
      <c r="DX159">
        <f>VLOOKUP(MID(B159,1,5)*1,'InstTyp-2'!E:BQ,14,FALSE)</f>
        <v>0</v>
      </c>
      <c r="DY159">
        <f>VLOOKUP(MID(B159,1,5)*1,'InstTyp-2'!E:BQ,15,FALSE)</f>
        <v>0</v>
      </c>
      <c r="DZ159">
        <f>VLOOKUP(MID(B159,1,5)*1,'InstTyp-2'!E:BQ,16,FALSE)</f>
        <v>0</v>
      </c>
      <c r="EA159">
        <f>VLOOKUP(MID(B159,1,5)*1,'InstTyp-2'!E:BQ,17,FALSE)</f>
        <v>0</v>
      </c>
      <c r="EB159">
        <f>VLOOKUP(MID(B159,1,5)*1,'InstTyp-2'!E:BQ,18,FALSE)</f>
        <v>0</v>
      </c>
      <c r="EC159">
        <f>VLOOKUP(MID(B159,1,5)*1,'InstTyp-2'!E:BQ,19,FALSE)</f>
        <v>0</v>
      </c>
      <c r="ED159">
        <f>VLOOKUP(MID(B159,1,5)*1,'InstTyp-2'!E:BQ,20,FALSE)</f>
        <v>0</v>
      </c>
      <c r="EE159" s="195">
        <f>VLOOKUP(MID(B159,1,5)*1,'Forplejning 2008'!A:C,3,FALSE)</f>
        <v>131635.95000000001</v>
      </c>
      <c r="EF159" t="str">
        <f t="shared" si="8"/>
        <v>35543</v>
      </c>
      <c r="EG159" t="str">
        <f t="shared" si="9"/>
        <v/>
      </c>
      <c r="EH159">
        <f t="shared" si="10"/>
        <v>0</v>
      </c>
      <c r="EI159">
        <f t="shared" si="11"/>
        <v>202</v>
      </c>
      <c r="EJ159" t="e">
        <f>VLOOKUP(B159,Rekruttering!A:F,2,FALSE)</f>
        <v>#N/A</v>
      </c>
      <c r="EK159" t="e">
        <f>VLOOKUP(B159,Rekruttering!A:F,3,FALSE)</f>
        <v>#N/A</v>
      </c>
      <c r="EL159" t="e">
        <f>VLOOKUP(B159,Rekruttering!A:F,4,FALSE)</f>
        <v>#N/A</v>
      </c>
      <c r="EM159" t="e">
        <f>VLOOKUP(B159,Rekruttering!A:F,5,FALSE)</f>
        <v>#N/A</v>
      </c>
      <c r="EN159" t="e">
        <f>VLOOKUP(B159,Rekruttering!A:F,6,FALSE)</f>
        <v>#N/A</v>
      </c>
    </row>
    <row r="160" spans="1:144">
      <c r="A160" s="14" t="str">
        <f>Van!AL1</f>
        <v>x</v>
      </c>
      <c r="B160" s="21" t="str">
        <f>Van!AL2</f>
        <v>35567_u</v>
      </c>
      <c r="C160" t="str">
        <f>Van!AL3</f>
        <v>Brønshøj fritidscenter</v>
      </c>
      <c r="D160" t="str">
        <f>Van!AL4</f>
        <v>Vanløse/Brønshøj-Husum</v>
      </c>
      <c r="E160" t="str">
        <f>Van!AL5</f>
        <v>Hegnshusene 9A</v>
      </c>
      <c r="F160">
        <f>Van!AL6</f>
        <v>2700</v>
      </c>
      <c r="G160" t="str">
        <f>Van!AL7</f>
        <v>Brønshøj</v>
      </c>
      <c r="H160" t="str">
        <f>Van!AL8</f>
        <v>38 74 69 20</v>
      </c>
      <c r="I160" t="str">
        <f>Van!AL9</f>
        <v>35567@buf.kk.dk</v>
      </c>
      <c r="J160" t="str">
        <f>Van!AL10</f>
        <v>Arno Willy Nielsen</v>
      </c>
      <c r="K160">
        <f>Van!AL11</f>
        <v>39292654</v>
      </c>
      <c r="L160">
        <f>Van!AL12</f>
        <v>0</v>
      </c>
      <c r="M160" t="str">
        <f>Van!AL13</f>
        <v>Bruk@mail.tele.dk</v>
      </c>
      <c r="N160" t="str">
        <f>Van!AL14</f>
        <v>Børnehave</v>
      </c>
      <c r="O160">
        <f>Van!AL15</f>
        <v>0</v>
      </c>
      <c r="P160">
        <f>Van!AL16</f>
        <v>0</v>
      </c>
      <c r="Q160">
        <f>Van!AL17</f>
        <v>45</v>
      </c>
      <c r="R160">
        <f>Van!AL18</f>
        <v>50</v>
      </c>
      <c r="S160">
        <f>Van!AL19</f>
        <v>21</v>
      </c>
      <c r="T160">
        <f>Van!AL20</f>
        <v>24</v>
      </c>
      <c r="U160">
        <f>Van!AL21</f>
        <v>40</v>
      </c>
      <c r="V160">
        <f>Van!AL22</f>
        <v>0</v>
      </c>
      <c r="W160">
        <f>Van!AL23</f>
        <v>0</v>
      </c>
      <c r="X160">
        <f>Van!AL24</f>
        <v>0</v>
      </c>
      <c r="Y160">
        <f>Van!AL25</f>
        <v>0</v>
      </c>
      <c r="Z160">
        <f>Van!AL26</f>
        <v>0</v>
      </c>
      <c r="AA160">
        <f>Van!AL27</f>
        <v>0</v>
      </c>
      <c r="AB160">
        <f>Van!AL28</f>
        <v>0</v>
      </c>
      <c r="AC160">
        <f>Van!AL29</f>
        <v>0</v>
      </c>
      <c r="AD160">
        <f>Van!AL30</f>
        <v>0</v>
      </c>
      <c r="AE160">
        <f>Van!AL31</f>
        <v>5</v>
      </c>
      <c r="AF160">
        <f>Van!AL32</f>
        <v>1</v>
      </c>
      <c r="AG160">
        <f>Van!AL33</f>
        <v>5</v>
      </c>
      <c r="AH160">
        <f>Van!AL34</f>
        <v>0</v>
      </c>
      <c r="AI160">
        <f>Van!AL35</f>
        <v>0</v>
      </c>
      <c r="AJ160">
        <f>Van!AL36</f>
        <v>15000</v>
      </c>
      <c r="AK160">
        <f>Van!AL37</f>
        <v>0</v>
      </c>
      <c r="AL160">
        <f>Van!AL38</f>
        <v>0</v>
      </c>
      <c r="AM160">
        <f>Van!AL39</f>
        <v>0</v>
      </c>
      <c r="AN160">
        <f>Van!AL40</f>
        <v>0</v>
      </c>
      <c r="AO160">
        <f>Van!AL41</f>
        <v>0</v>
      </c>
      <c r="AP160">
        <f>Van!AL42</f>
        <v>0</v>
      </c>
      <c r="AQ160">
        <f>Van!AL43</f>
        <v>0</v>
      </c>
      <c r="AR160">
        <f>Van!AL44</f>
        <v>0</v>
      </c>
      <c r="AS160">
        <f>Van!AL45</f>
        <v>0</v>
      </c>
      <c r="AT160">
        <f>Van!AL46</f>
        <v>0</v>
      </c>
      <c r="AU160">
        <f>Van!AL47</f>
        <v>0</v>
      </c>
      <c r="AV160">
        <f>Van!AL48</f>
        <v>0</v>
      </c>
      <c r="AW160">
        <f>Van!AL49</f>
        <v>0</v>
      </c>
      <c r="AX160">
        <f>Van!AL50</f>
        <v>0</v>
      </c>
      <c r="AY160">
        <f>Van!AL51</f>
        <v>0</v>
      </c>
      <c r="AZ160">
        <f>Van!AL52</f>
        <v>0</v>
      </c>
      <c r="BA160">
        <f>Van!AL53</f>
        <v>0</v>
      </c>
      <c r="BB160">
        <f>Van!AL54</f>
        <v>0</v>
      </c>
      <c r="BC160">
        <f>Van!AL55</f>
        <v>60</v>
      </c>
      <c r="BD160">
        <f>Van!AL56</f>
        <v>0</v>
      </c>
      <c r="BE160">
        <f>Van!AL57</f>
        <v>0</v>
      </c>
      <c r="BF160" t="str">
        <f>Van!AL58</f>
        <v>Nej</v>
      </c>
      <c r="BG160" t="str">
        <f>Van!AL59</f>
        <v>Nej</v>
      </c>
      <c r="BH160" t="str">
        <f>Van!AL60</f>
        <v>Ja</v>
      </c>
      <c r="BI160" t="str">
        <f>Van!AL61</f>
        <v>Nej</v>
      </c>
      <c r="BJ160">
        <f>Van!AL62</f>
        <v>0</v>
      </c>
      <c r="BK160" t="str">
        <f>Van!AL63</f>
        <v>Nej</v>
      </c>
      <c r="BL160">
        <f>Van!AL64</f>
        <v>0</v>
      </c>
      <c r="BM160" t="str">
        <f>Van!AL65</f>
        <v>Nej</v>
      </c>
      <c r="BN160">
        <f>Van!AL66</f>
        <v>0</v>
      </c>
      <c r="BO160">
        <f>Van!AL67</f>
        <v>0</v>
      </c>
      <c r="BP160">
        <f>Van!AL68</f>
        <v>0</v>
      </c>
      <c r="BQ160">
        <f>Van!AL69</f>
        <v>0</v>
      </c>
      <c r="BR160">
        <f>Van!AL70</f>
        <v>0</v>
      </c>
      <c r="BS160">
        <f>Van!AL71</f>
        <v>0</v>
      </c>
      <c r="BT160">
        <f>Van!AL72</f>
        <v>0</v>
      </c>
      <c r="BU160">
        <f>Van!AL73</f>
        <v>0</v>
      </c>
      <c r="BV160">
        <f>Van!AL74</f>
        <v>0</v>
      </c>
      <c r="BW160">
        <f>Van!AL75</f>
        <v>0</v>
      </c>
      <c r="BX160">
        <f>Van!AL76</f>
        <v>0</v>
      </c>
      <c r="BY160">
        <f>Van!AL77</f>
        <v>0</v>
      </c>
      <c r="BZ160">
        <f>Van!AL78</f>
        <v>0</v>
      </c>
      <c r="CA160">
        <f>Van!AL79</f>
        <v>0</v>
      </c>
      <c r="CB160">
        <f>Van!AL80</f>
        <v>0</v>
      </c>
      <c r="CC160">
        <f>Van!AL81</f>
        <v>0</v>
      </c>
      <c r="CD160">
        <f>Van!AL82</f>
        <v>0</v>
      </c>
      <c r="CE160">
        <f>Van!AL83</f>
        <v>0</v>
      </c>
      <c r="CF160">
        <f>Van!AL84</f>
        <v>0</v>
      </c>
      <c r="CG160" t="str">
        <f>Van!AL85</f>
        <v>Lone Voss</v>
      </c>
      <c r="CH160" s="18">
        <f>Van!AL86</f>
        <v>0</v>
      </c>
      <c r="CI160">
        <f>Van!AL87</f>
        <v>0</v>
      </c>
      <c r="CJ160">
        <f>Van!AL88</f>
        <v>1</v>
      </c>
      <c r="CK160">
        <f>Van!AL89</f>
        <v>0</v>
      </c>
      <c r="CL160">
        <f>Van!AL90</f>
        <v>4</v>
      </c>
      <c r="CM160">
        <f>Van!AL91</f>
        <v>1</v>
      </c>
      <c r="CN160">
        <f>Van!AL92</f>
        <v>0</v>
      </c>
      <c r="CO160">
        <f>Van!AL93</f>
        <v>0</v>
      </c>
      <c r="CP160">
        <f>Van!AL94</f>
        <v>0</v>
      </c>
      <c r="CQ160">
        <f>Van!AL95</f>
        <v>0</v>
      </c>
      <c r="CR160">
        <f>Van!AL96</f>
        <v>0</v>
      </c>
      <c r="CS160">
        <f>Van!AL97</f>
        <v>1</v>
      </c>
      <c r="CT160">
        <f>Van!AL98</f>
        <v>0</v>
      </c>
      <c r="CU160">
        <f>Van!AL99</f>
        <v>0</v>
      </c>
      <c r="CV160">
        <f>Van!AL100</f>
        <v>0</v>
      </c>
      <c r="CW160">
        <f>Van!AL101</f>
        <v>0</v>
      </c>
      <c r="CX160">
        <f>Van!AL102</f>
        <v>0</v>
      </c>
      <c r="CY160">
        <f>Van!AL103</f>
        <v>1</v>
      </c>
      <c r="CZ160">
        <f>Van!AL104</f>
        <v>0</v>
      </c>
      <c r="DA160">
        <f>Van!AL105</f>
        <v>0</v>
      </c>
      <c r="DB160">
        <f>Van!AL106</f>
        <v>1</v>
      </c>
      <c r="DC160">
        <f>Van!AL107</f>
        <v>0</v>
      </c>
      <c r="DD160">
        <f>Van!AL108</f>
        <v>0</v>
      </c>
      <c r="DE160">
        <f>Van!AL109</f>
        <v>6</v>
      </c>
      <c r="DF160" t="str">
        <f>Van!AL110</f>
        <v>Nej</v>
      </c>
      <c r="DG160">
        <f>Van!AL111</f>
        <v>0</v>
      </c>
      <c r="DH160" t="str">
        <f>Van!AL112</f>
        <v>Nej</v>
      </c>
      <c r="DI160" t="str">
        <f>Van!AL113</f>
        <v>Nej</v>
      </c>
      <c r="DJ160" t="str">
        <f>Van!AL114</f>
        <v>Nej</v>
      </c>
      <c r="DK160">
        <f>Van!AL115</f>
        <v>1</v>
      </c>
      <c r="DL160" t="str">
        <f>Van!AL116</f>
        <v>Begrænset</v>
      </c>
      <c r="DM160">
        <f>Van!AL117</f>
        <v>0</v>
      </c>
      <c r="DN160">
        <f>Van!AL118</f>
        <v>0</v>
      </c>
      <c r="DO160" s="14" t="str">
        <f>VLOOKUP(MID(B160,1,5)*1,InstTyp!A:B,2,FALSE)</f>
        <v xml:space="preserve">Integrerede </v>
      </c>
      <c r="DP160" s="14" t="str">
        <f>VLOOKUP(MID(B160,1,5)*1,InstTyp!A:C,3,FALSE)</f>
        <v>Vanløse/Brønshøj-Husum</v>
      </c>
      <c r="DQ160">
        <f>VLOOKUP(MID(B160,1,5)*1,'InstTyp-2'!E:BQ,7,FALSE)</f>
        <v>0</v>
      </c>
      <c r="DR160">
        <f>VLOOKUP(MID(B160,1,5)*1,'InstTyp-2'!E:BQ,8,FALSE)</f>
        <v>0</v>
      </c>
      <c r="DS160">
        <f>VLOOKUP(MID(B160,1,5)*1,'InstTyp-2'!E:BQ,9,FALSE)</f>
        <v>45</v>
      </c>
      <c r="DT160">
        <f>VLOOKUP(MID(B160,1,5)*1,'InstTyp-2'!E:BQ,10,FALSE)</f>
        <v>50</v>
      </c>
      <c r="DU160">
        <f>VLOOKUP(MID(B160,1,5)*1,'InstTyp-2'!E:BQ,11,FALSE)</f>
        <v>21</v>
      </c>
      <c r="DV160">
        <f>VLOOKUP(MID(B160,1,5)*1,'InstTyp-2'!E:BQ,12,FALSE)</f>
        <v>24</v>
      </c>
      <c r="DW160">
        <f>VLOOKUP(MID(B160,1,5)*1,'InstTyp-2'!E:BQ,13,FALSE)</f>
        <v>40</v>
      </c>
      <c r="DX160">
        <f>VLOOKUP(MID(B160,1,5)*1,'InstTyp-2'!E:BQ,14,FALSE)</f>
        <v>0</v>
      </c>
      <c r="DY160">
        <f>VLOOKUP(MID(B160,1,5)*1,'InstTyp-2'!E:BQ,15,FALSE)</f>
        <v>0</v>
      </c>
      <c r="DZ160">
        <f>VLOOKUP(MID(B160,1,5)*1,'InstTyp-2'!E:BQ,16,FALSE)</f>
        <v>0</v>
      </c>
      <c r="EA160">
        <f>VLOOKUP(MID(B160,1,5)*1,'InstTyp-2'!E:BQ,17,FALSE)</f>
        <v>0</v>
      </c>
      <c r="EB160">
        <f>VLOOKUP(MID(B160,1,5)*1,'InstTyp-2'!E:BQ,18,FALSE)</f>
        <v>0</v>
      </c>
      <c r="EC160">
        <f>VLOOKUP(MID(B160,1,5)*1,'InstTyp-2'!E:BQ,19,FALSE)</f>
        <v>0</v>
      </c>
      <c r="ED160">
        <f>VLOOKUP(MID(B160,1,5)*1,'InstTyp-2'!E:BQ,20,FALSE)</f>
        <v>0</v>
      </c>
      <c r="EE160" s="195">
        <f>VLOOKUP(MID(B160,1,5)*1,'Forplejning 2008'!A:C,3,FALSE)</f>
        <v>44044.56</v>
      </c>
      <c r="EF160" t="str">
        <f t="shared" si="8"/>
        <v>35567</v>
      </c>
      <c r="EG160" t="str">
        <f t="shared" si="9"/>
        <v>u</v>
      </c>
      <c r="EH160">
        <f t="shared" si="10"/>
        <v>0</v>
      </c>
      <c r="EI160">
        <f t="shared" si="11"/>
        <v>135</v>
      </c>
      <c r="EJ160" t="e">
        <f>VLOOKUP(B160,Rekruttering!A:F,2,FALSE)</f>
        <v>#N/A</v>
      </c>
      <c r="EK160" t="e">
        <f>VLOOKUP(B160,Rekruttering!A:F,3,FALSE)</f>
        <v>#N/A</v>
      </c>
      <c r="EL160" t="e">
        <f>VLOOKUP(B160,Rekruttering!A:F,4,FALSE)</f>
        <v>#N/A</v>
      </c>
      <c r="EM160" t="e">
        <f>VLOOKUP(B160,Rekruttering!A:F,5,FALSE)</f>
        <v>#N/A</v>
      </c>
      <c r="EN160" t="e">
        <f>VLOOKUP(B160,Rekruttering!A:F,6,FALSE)</f>
        <v>#N/A</v>
      </c>
    </row>
    <row r="161" spans="1:144">
      <c r="A161" s="14" t="str">
        <f>Van!AN1</f>
        <v>x</v>
      </c>
      <c r="B161" s="21">
        <f>Van!AN2</f>
        <v>35579</v>
      </c>
      <c r="C161" t="str">
        <f>Van!AN3</f>
        <v>Pakhuset</v>
      </c>
      <c r="D161" t="str">
        <f>Van!AN4</f>
        <v>Vanløse/Brønshøj-Husum</v>
      </c>
      <c r="E161" t="str">
        <f>Van!AN5</f>
        <v>Tølløsevej 34</v>
      </c>
      <c r="F161">
        <f>Van!AN6</f>
        <v>2700</v>
      </c>
      <c r="G161" t="str">
        <f>Van!AN7</f>
        <v>Brønshøj</v>
      </c>
      <c r="H161" t="str">
        <f>Van!AN8</f>
        <v>38 60 23 60</v>
      </c>
      <c r="I161" t="str">
        <f>Van!AN9</f>
        <v>35579@buf.kk.dk</v>
      </c>
      <c r="J161" t="str">
        <f>Van!AN10</f>
        <v>Else Klit Jensen</v>
      </c>
      <c r="K161">
        <f>Van!AN11</f>
        <v>38608658</v>
      </c>
      <c r="L161">
        <f>Van!AN12</f>
        <v>0</v>
      </c>
      <c r="M161" t="str">
        <f>Van!AN13</f>
        <v>35579@buf.kk.dk</v>
      </c>
      <c r="N161" t="str">
        <f>Van!AN14</f>
        <v>Børnehave</v>
      </c>
      <c r="O161">
        <f>Van!AN15</f>
        <v>0</v>
      </c>
      <c r="P161">
        <f>Van!AN16</f>
        <v>0</v>
      </c>
      <c r="Q161">
        <f>Van!AN17</f>
        <v>36</v>
      </c>
      <c r="R161">
        <f>Van!AN18</f>
        <v>40</v>
      </c>
      <c r="S161">
        <f>Van!AN19</f>
        <v>0</v>
      </c>
      <c r="T161">
        <f>Van!AN20</f>
        <v>0</v>
      </c>
      <c r="U161">
        <f>Van!AN21</f>
        <v>0</v>
      </c>
      <c r="V161" t="str">
        <f>Van!AN22</f>
        <v>Nej</v>
      </c>
      <c r="W161">
        <f>Van!AN23</f>
        <v>0</v>
      </c>
      <c r="X161">
        <f>Van!AN24</f>
        <v>0</v>
      </c>
      <c r="Y161">
        <f>Van!AN25</f>
        <v>0</v>
      </c>
      <c r="Z161">
        <f>Van!AN26</f>
        <v>0</v>
      </c>
      <c r="AA161">
        <f>Van!AN27</f>
        <v>0</v>
      </c>
      <c r="AB161">
        <f>Van!AN28</f>
        <v>0</v>
      </c>
      <c r="AC161">
        <f>Van!AN29</f>
        <v>0</v>
      </c>
      <c r="AD161">
        <f>Van!AN30</f>
        <v>5</v>
      </c>
      <c r="AE161">
        <f>Van!AN31</f>
        <v>0</v>
      </c>
      <c r="AF161">
        <f>Van!AN32</f>
        <v>1</v>
      </c>
      <c r="AG161">
        <f>Van!AN33</f>
        <v>5</v>
      </c>
      <c r="AH161">
        <f>Van!AN34</f>
        <v>0</v>
      </c>
      <c r="AI161">
        <f>Van!AN35</f>
        <v>0</v>
      </c>
      <c r="AJ161">
        <f>Van!AN36</f>
        <v>60000</v>
      </c>
      <c r="AK161">
        <f>Van!AN37</f>
        <v>0</v>
      </c>
      <c r="AL161">
        <f>Van!AN38</f>
        <v>0</v>
      </c>
      <c r="AM161">
        <f>Van!AN39</f>
        <v>0</v>
      </c>
      <c r="AN161">
        <f>Van!AN40</f>
        <v>0</v>
      </c>
      <c r="AO161">
        <f>Van!AN41</f>
        <v>0</v>
      </c>
      <c r="AP161">
        <f>Van!AN42</f>
        <v>0</v>
      </c>
      <c r="AQ161">
        <f>Van!AN43</f>
        <v>0</v>
      </c>
      <c r="AR161">
        <f>Van!AN44</f>
        <v>0</v>
      </c>
      <c r="AS161">
        <f>Van!AN45</f>
        <v>0</v>
      </c>
      <c r="AT161">
        <f>Van!AN46</f>
        <v>0</v>
      </c>
      <c r="AU161">
        <f>Van!AN47</f>
        <v>0</v>
      </c>
      <c r="AV161">
        <f>Van!AN48</f>
        <v>0</v>
      </c>
      <c r="AW161">
        <f>Van!AN49</f>
        <v>0</v>
      </c>
      <c r="AX161">
        <f>Van!AN50</f>
        <v>0</v>
      </c>
      <c r="AY161">
        <f>Van!AN51</f>
        <v>0</v>
      </c>
      <c r="AZ161">
        <f>Van!AN52</f>
        <v>0</v>
      </c>
      <c r="BA161">
        <f>Van!AN53</f>
        <v>0</v>
      </c>
      <c r="BB161">
        <f>Van!AN54</f>
        <v>0</v>
      </c>
      <c r="BC161">
        <f>Van!AN55</f>
        <v>90</v>
      </c>
      <c r="BD161">
        <f>Van!AN56</f>
        <v>0</v>
      </c>
      <c r="BE161">
        <f>Van!AN57</f>
        <v>2</v>
      </c>
      <c r="BF161" t="str">
        <f>Van!AN58</f>
        <v>Ja</v>
      </c>
      <c r="BG161" t="str">
        <f>Van!AN59</f>
        <v>Nej</v>
      </c>
      <c r="BH161" t="str">
        <f>Van!AN60</f>
        <v>Nej</v>
      </c>
      <c r="BI161" t="str">
        <f>Van!AN61</f>
        <v>Nej</v>
      </c>
      <c r="BJ161" t="str">
        <f>Van!AN62</f>
        <v>Vil helst have det udefra</v>
      </c>
      <c r="BK161">
        <f>Van!AN63</f>
        <v>0</v>
      </c>
      <c r="BL161" t="str">
        <f>Van!AN64</f>
        <v>De har ikke rigtig taget stilling og vil helst have madpakker</v>
      </c>
      <c r="BM161" t="str">
        <f>Van!AN65</f>
        <v>Nej</v>
      </c>
      <c r="BN161" t="str">
        <f>Van!AN66</f>
        <v>Vil helst have mad udefra</v>
      </c>
      <c r="BO161">
        <f>Van!AN67</f>
        <v>0</v>
      </c>
      <c r="BP161" t="str">
        <f>Van!AN68</f>
        <v>Vil gerne have hjælp</v>
      </c>
      <c r="BQ161">
        <f>Van!AN69</f>
        <v>0</v>
      </c>
      <c r="BR161" t="str">
        <f>Van!AN70</f>
        <v>Køkken begrænset tilvirk</v>
      </c>
      <c r="BS161">
        <f>Van!AN71</f>
        <v>0</v>
      </c>
      <c r="BT161">
        <f>Van!AN72</f>
        <v>0</v>
      </c>
      <c r="BU161">
        <f>Van!AN73</f>
        <v>0</v>
      </c>
      <c r="BV161">
        <f>Van!AN74</f>
        <v>0</v>
      </c>
      <c r="BW161">
        <f>Van!AN75</f>
        <v>0</v>
      </c>
      <c r="BX161" t="str">
        <f>Van!AN76</f>
        <v>Større</v>
      </c>
      <c r="BY161" t="str">
        <f>Van!AN77</f>
        <v>Større</v>
      </c>
      <c r="BZ161" t="str">
        <f>Van!AN78</f>
        <v>Ja</v>
      </c>
      <c r="CA161" t="str">
        <f>Van!AN79</f>
        <v>Køkkenet er meget lille men bliver brugt til madlavning til 1 sture af gangen ugentligt</v>
      </c>
      <c r="CB161">
        <f>Van!AN80</f>
        <v>0</v>
      </c>
      <c r="CC161">
        <f>Van!AN81</f>
        <v>0</v>
      </c>
      <c r="CD161">
        <f>Van!AN82</f>
        <v>0</v>
      </c>
      <c r="CE161">
        <f>Van!AN83</f>
        <v>0</v>
      </c>
      <c r="CF161">
        <f>Van!AN84</f>
        <v>0</v>
      </c>
      <c r="CG161" t="str">
        <f>Van!AN85</f>
        <v>Cathrine Jerrik/Sine</v>
      </c>
      <c r="CH161" s="18">
        <f>Van!AN86</f>
        <v>39871</v>
      </c>
      <c r="CI161">
        <f>Van!AN87</f>
        <v>0</v>
      </c>
      <c r="CJ161">
        <f>Van!AN88</f>
        <v>1</v>
      </c>
      <c r="CK161">
        <f>Van!AN89</f>
        <v>0</v>
      </c>
      <c r="CL161">
        <f>Van!AN90</f>
        <v>0</v>
      </c>
      <c r="CM161">
        <f>Van!AN91</f>
        <v>0</v>
      </c>
      <c r="CN161">
        <f>Van!AN92</f>
        <v>0</v>
      </c>
      <c r="CO161">
        <f>Van!AN93</f>
        <v>0</v>
      </c>
      <c r="CP161">
        <f>Van!AN94</f>
        <v>0</v>
      </c>
      <c r="CQ161">
        <f>Van!AN95</f>
        <v>0</v>
      </c>
      <c r="CR161">
        <f>Van!AN96</f>
        <v>3</v>
      </c>
      <c r="CS161">
        <f>Van!AN97</f>
        <v>0</v>
      </c>
      <c r="CT161">
        <f>Van!AN98</f>
        <v>0</v>
      </c>
      <c r="CU161">
        <f>Van!AN99</f>
        <v>0</v>
      </c>
      <c r="CV161">
        <f>Van!AN100</f>
        <v>0</v>
      </c>
      <c r="CW161">
        <f>Van!AN101</f>
        <v>0</v>
      </c>
      <c r="CX161">
        <f>Van!AN102</f>
        <v>1</v>
      </c>
      <c r="CY161">
        <f>Van!AN103</f>
        <v>0</v>
      </c>
      <c r="CZ161">
        <f>Van!AN104</f>
        <v>0</v>
      </c>
      <c r="DA161">
        <f>Van!AN105</f>
        <v>0</v>
      </c>
      <c r="DB161">
        <f>Van!AN106</f>
        <v>0</v>
      </c>
      <c r="DC161">
        <f>Van!AN107</f>
        <v>25</v>
      </c>
      <c r="DD161" t="str">
        <f>Van!AN108</f>
        <v>Miele</v>
      </c>
      <c r="DE161">
        <f>Van!AN109</f>
        <v>2</v>
      </c>
      <c r="DF161" t="str">
        <f>Van!AN110</f>
        <v>Nej</v>
      </c>
      <c r="DG161">
        <f>Van!AN111</f>
        <v>0</v>
      </c>
      <c r="DH161" t="str">
        <f>Van!AN112</f>
        <v>Nej</v>
      </c>
      <c r="DI161" t="str">
        <f>Van!AN113</f>
        <v>Ja</v>
      </c>
      <c r="DJ161">
        <f>Van!AN114</f>
        <v>0</v>
      </c>
      <c r="DK161">
        <f>Van!AN115</f>
        <v>1</v>
      </c>
      <c r="DL161" t="str">
        <f>Van!AN116</f>
        <v>Begrænset</v>
      </c>
      <c r="DM161" t="str">
        <f>Van!AN117</f>
        <v>Ikke noget lager andet end i køkkenet</v>
      </c>
      <c r="DN161">
        <f>Van!AN118</f>
        <v>0</v>
      </c>
      <c r="DO161" s="14" t="str">
        <f>VLOOKUP(MID(B161,1,5)*1,InstTyp!A:B,2,FALSE)</f>
        <v xml:space="preserve">Integrerede </v>
      </c>
      <c r="DP161" s="14" t="str">
        <f>VLOOKUP(MID(B161,1,5)*1,InstTyp!A:C,3,FALSE)</f>
        <v>Vanløse/Brønshøj-Husum</v>
      </c>
      <c r="DQ161">
        <f>VLOOKUP(MID(B161,1,5)*1,'InstTyp-2'!E:BQ,7,FALSE)</f>
        <v>0</v>
      </c>
      <c r="DR161">
        <f>VLOOKUP(MID(B161,1,5)*1,'InstTyp-2'!E:BQ,8,FALSE)</f>
        <v>0</v>
      </c>
      <c r="DS161">
        <f>VLOOKUP(MID(B161,1,5)*1,'InstTyp-2'!E:BQ,9,FALSE)</f>
        <v>36</v>
      </c>
      <c r="DT161">
        <f>VLOOKUP(MID(B161,1,5)*1,'InstTyp-2'!E:BQ,10,FALSE)</f>
        <v>40</v>
      </c>
      <c r="DU161">
        <f>VLOOKUP(MID(B161,1,5)*1,'InstTyp-2'!E:BQ,11,FALSE)</f>
        <v>0</v>
      </c>
      <c r="DV161">
        <f>VLOOKUP(MID(B161,1,5)*1,'InstTyp-2'!E:BQ,12,FALSE)</f>
        <v>0</v>
      </c>
      <c r="DW161">
        <f>VLOOKUP(MID(B161,1,5)*1,'InstTyp-2'!E:BQ,13,FALSE)</f>
        <v>0</v>
      </c>
      <c r="DX161">
        <f>VLOOKUP(MID(B161,1,5)*1,'InstTyp-2'!E:BQ,14,FALSE)</f>
        <v>0</v>
      </c>
      <c r="DY161">
        <f>VLOOKUP(MID(B161,1,5)*1,'InstTyp-2'!E:BQ,15,FALSE)</f>
        <v>0</v>
      </c>
      <c r="DZ161">
        <f>VLOOKUP(MID(B161,1,5)*1,'InstTyp-2'!E:BQ,16,FALSE)</f>
        <v>0</v>
      </c>
      <c r="EA161">
        <f>VLOOKUP(MID(B161,1,5)*1,'InstTyp-2'!E:BQ,17,FALSE)</f>
        <v>0</v>
      </c>
      <c r="EB161">
        <f>VLOOKUP(MID(B161,1,5)*1,'InstTyp-2'!E:BQ,18,FALSE)</f>
        <v>0</v>
      </c>
      <c r="EC161">
        <f>VLOOKUP(MID(B161,1,5)*1,'InstTyp-2'!E:BQ,19,FALSE)</f>
        <v>0</v>
      </c>
      <c r="ED161">
        <f>VLOOKUP(MID(B161,1,5)*1,'InstTyp-2'!E:BQ,20,FALSE)</f>
        <v>0</v>
      </c>
      <c r="EE161" s="195">
        <f>VLOOKUP(MID(B161,1,5)*1,'Forplejning 2008'!A:C,3,FALSE)</f>
        <v>72516.19</v>
      </c>
      <c r="EF161" t="str">
        <f t="shared" si="8"/>
        <v>35579</v>
      </c>
      <c r="EG161" t="str">
        <f t="shared" si="9"/>
        <v/>
      </c>
      <c r="EH161">
        <f t="shared" si="10"/>
        <v>0</v>
      </c>
      <c r="EI161">
        <f t="shared" si="11"/>
        <v>40</v>
      </c>
      <c r="EJ161" t="e">
        <f>VLOOKUP(B161,Rekruttering!A:F,2,FALSE)</f>
        <v>#N/A</v>
      </c>
      <c r="EK161" t="e">
        <f>VLOOKUP(B161,Rekruttering!A:F,3,FALSE)</f>
        <v>#N/A</v>
      </c>
      <c r="EL161" t="e">
        <f>VLOOKUP(B161,Rekruttering!A:F,4,FALSE)</f>
        <v>#N/A</v>
      </c>
      <c r="EM161" t="e">
        <f>VLOOKUP(B161,Rekruttering!A:F,5,FALSE)</f>
        <v>#N/A</v>
      </c>
      <c r="EN161" t="e">
        <f>VLOOKUP(B161,Rekruttering!A:F,6,FALSE)</f>
        <v>#N/A</v>
      </c>
    </row>
    <row r="162" spans="1:144">
      <c r="A162" s="14" t="str">
        <f>Van!BE1</f>
        <v>x</v>
      </c>
      <c r="B162" s="21">
        <f>Van!BE2</f>
        <v>37335</v>
      </c>
      <c r="C162" t="str">
        <f>Van!BE3</f>
        <v>Børnehaven Valborg</v>
      </c>
      <c r="D162" t="str">
        <f>Van!BE4</f>
        <v>Vanløse/Brønshøj-Husum</v>
      </c>
      <c r="E162" t="str">
        <f>Van!BE5</f>
        <v>Klingseyvej 9</v>
      </c>
      <c r="F162">
        <f>Van!BE6</f>
        <v>2720</v>
      </c>
      <c r="G162" t="str">
        <f>Van!BE7</f>
        <v>Vanløse</v>
      </c>
      <c r="H162" t="str">
        <f>Van!BE8</f>
        <v>38 79 14 80</v>
      </c>
      <c r="I162" t="str">
        <f>Van!BE9</f>
        <v>37335@buf.kk.dk</v>
      </c>
      <c r="J162" t="str">
        <f>Van!BE10</f>
        <v>Trine Da Silva Weng</v>
      </c>
      <c r="K162">
        <f>Van!BE11</f>
        <v>35358291</v>
      </c>
      <c r="L162">
        <f>Van!BE12</f>
        <v>38791480</v>
      </c>
      <c r="M162" t="str">
        <f>Van!BE13</f>
        <v>37335@buf.kk.dk</v>
      </c>
      <c r="N162" t="str">
        <f>Van!BE14</f>
        <v>Børnehave</v>
      </c>
      <c r="O162">
        <f>Van!BE15</f>
        <v>0</v>
      </c>
      <c r="P162">
        <f>Van!BE16</f>
        <v>0</v>
      </c>
      <c r="Q162">
        <f>Van!BE17</f>
        <v>44</v>
      </c>
      <c r="R162">
        <f>Van!BE18</f>
        <v>0</v>
      </c>
      <c r="S162">
        <f>Van!BE19</f>
        <v>0</v>
      </c>
      <c r="T162">
        <f>Van!BE20</f>
        <v>0</v>
      </c>
      <c r="U162">
        <f>Van!BE21</f>
        <v>0</v>
      </c>
      <c r="V162" t="str">
        <f>Van!BE22</f>
        <v>Nej</v>
      </c>
      <c r="W162">
        <f>Van!BE23</f>
        <v>0</v>
      </c>
      <c r="X162">
        <f>Van!BE24</f>
        <v>0</v>
      </c>
      <c r="Y162">
        <f>Van!BE25</f>
        <v>0</v>
      </c>
      <c r="Z162">
        <f>Van!BE26</f>
        <v>0</v>
      </c>
      <c r="AA162">
        <f>Van!BE27</f>
        <v>0</v>
      </c>
      <c r="AB162">
        <f>Van!BE28</f>
        <v>0</v>
      </c>
      <c r="AC162">
        <f>Van!BE29</f>
        <v>0</v>
      </c>
      <c r="AD162">
        <f>Van!BE30</f>
        <v>5</v>
      </c>
      <c r="AE162">
        <f>Van!BE31</f>
        <v>0</v>
      </c>
      <c r="AF162">
        <f>Van!BE32</f>
        <v>0</v>
      </c>
      <c r="AG162">
        <f>Van!BE33</f>
        <v>0</v>
      </c>
      <c r="AH162">
        <f>Van!BE34</f>
        <v>0</v>
      </c>
      <c r="AI162">
        <f>Van!BE35</f>
        <v>0</v>
      </c>
      <c r="AJ162">
        <f>Van!BE36</f>
        <v>50000</v>
      </c>
      <c r="AK162">
        <f>Van!BE37</f>
        <v>0</v>
      </c>
      <c r="AL162">
        <f>Van!BE38</f>
        <v>0</v>
      </c>
      <c r="AM162">
        <f>Van!BE39</f>
        <v>0</v>
      </c>
      <c r="AN162">
        <f>Van!BE40</f>
        <v>0</v>
      </c>
      <c r="AO162">
        <f>Van!BE41</f>
        <v>0</v>
      </c>
      <c r="AP162">
        <f>Van!BE42</f>
        <v>0</v>
      </c>
      <c r="AQ162">
        <f>Van!BE43</f>
        <v>0</v>
      </c>
      <c r="AR162">
        <f>Van!BE44</f>
        <v>0</v>
      </c>
      <c r="AS162">
        <f>Van!BE45</f>
        <v>0</v>
      </c>
      <c r="AT162">
        <f>Van!BE46</f>
        <v>0</v>
      </c>
      <c r="AU162">
        <f>Van!BE47</f>
        <v>0</v>
      </c>
      <c r="AV162">
        <f>Van!BE48</f>
        <v>0</v>
      </c>
      <c r="AW162">
        <f>Van!BE49</f>
        <v>0</v>
      </c>
      <c r="AX162">
        <f>Van!BE50</f>
        <v>0</v>
      </c>
      <c r="AY162">
        <f>Van!BE51</f>
        <v>0</v>
      </c>
      <c r="AZ162">
        <f>Van!BE52</f>
        <v>0</v>
      </c>
      <c r="BA162">
        <f>Van!BE53</f>
        <v>0</v>
      </c>
      <c r="BB162">
        <f>Van!BE54</f>
        <v>0</v>
      </c>
      <c r="BC162">
        <f>Van!BE55</f>
        <v>100</v>
      </c>
      <c r="BD162">
        <f>Van!BE56</f>
        <v>0</v>
      </c>
      <c r="BE162">
        <f>Van!BE57</f>
        <v>2</v>
      </c>
      <c r="BF162" t="str">
        <f>Van!BE58</f>
        <v>Ja</v>
      </c>
      <c r="BG162" t="str">
        <f>Van!BE59</f>
        <v>Nej</v>
      </c>
      <c r="BH162" t="str">
        <f>Van!BE60</f>
        <v>Ja</v>
      </c>
      <c r="BI162" t="str">
        <f>Van!BE61</f>
        <v>Ja</v>
      </c>
      <c r="BJ162" t="str">
        <f>Van!BE62</f>
        <v>Meget gerne</v>
      </c>
      <c r="BK162" t="str">
        <f>Van!BE63</f>
        <v>Ja</v>
      </c>
      <c r="BL162" t="str">
        <f>Van!BE64</f>
        <v>Meget gerne</v>
      </c>
      <c r="BM162" t="str">
        <f>Van!BE65</f>
        <v>Ja</v>
      </c>
      <c r="BN162" t="str">
        <f>Van!BE66</f>
        <v>Meget positive</v>
      </c>
      <c r="BO162" t="str">
        <f>Van!BE67</f>
        <v>Ja</v>
      </c>
      <c r="BP162" t="str">
        <f>Van!BE68</f>
        <v>Men vil gerne have hjælp</v>
      </c>
      <c r="BQ162">
        <f>Van!BE69</f>
        <v>0</v>
      </c>
      <c r="BR162" t="str">
        <f>Van!BE70</f>
        <v>produktionskøkken</v>
      </c>
      <c r="BS162" t="str">
        <f>Van!BE71</f>
        <v>Nej</v>
      </c>
      <c r="BT162" t="str">
        <f>Van!BE72</f>
        <v>Større</v>
      </c>
      <c r="BU162" t="str">
        <f>Van!BE73</f>
        <v>Mindre</v>
      </c>
      <c r="BV162" t="str">
        <f>Van!BE74</f>
        <v>Nej</v>
      </c>
      <c r="BW162" t="str">
        <f>Van!BE75</f>
        <v>Kogebord + 2 nye ovne. Evt. nyt gulv + 1 nyt køleskab + evt. Miele opvaskemaskine</v>
      </c>
      <c r="BX162">
        <f>Van!BE76</f>
        <v>0</v>
      </c>
      <c r="BY162">
        <f>Van!BE77</f>
        <v>0</v>
      </c>
      <c r="BZ162">
        <f>Van!BE78</f>
        <v>0</v>
      </c>
      <c r="CA162">
        <f>Van!BE79</f>
        <v>0</v>
      </c>
      <c r="CB162">
        <f>Van!BE80</f>
        <v>0</v>
      </c>
      <c r="CC162">
        <f>Van!BE81</f>
        <v>0</v>
      </c>
      <c r="CD162">
        <f>Van!BE82</f>
        <v>0</v>
      </c>
      <c r="CE162">
        <f>Van!BE83</f>
        <v>0</v>
      </c>
      <c r="CF162">
        <f>Van!BE84</f>
        <v>0</v>
      </c>
      <c r="CG162" t="str">
        <f>Van!BE85</f>
        <v>Cathrine Jerrik/Sine</v>
      </c>
      <c r="CH162" s="18">
        <f>Van!BE86</f>
        <v>39881</v>
      </c>
      <c r="CI162">
        <f>Van!BE87</f>
        <v>0</v>
      </c>
      <c r="CJ162">
        <f>Van!BE88</f>
        <v>0</v>
      </c>
      <c r="CK162">
        <f>Van!BE89</f>
        <v>1</v>
      </c>
      <c r="CL162">
        <f>Van!BE90</f>
        <v>4</v>
      </c>
      <c r="CM162">
        <f>Van!BE91</f>
        <v>0</v>
      </c>
      <c r="CN162">
        <f>Van!BE92</f>
        <v>2</v>
      </c>
      <c r="CO162">
        <f>Van!BE93</f>
        <v>0</v>
      </c>
      <c r="CP162">
        <f>Van!BE94</f>
        <v>0</v>
      </c>
      <c r="CQ162">
        <f>Van!BE95</f>
        <v>0</v>
      </c>
      <c r="CR162">
        <f>Van!BE96</f>
        <v>1</v>
      </c>
      <c r="CS162">
        <f>Van!BE97</f>
        <v>1</v>
      </c>
      <c r="CT162">
        <f>Van!BE98</f>
        <v>0</v>
      </c>
      <c r="CU162">
        <f>Van!BE99</f>
        <v>0</v>
      </c>
      <c r="CV162">
        <f>Van!BE100</f>
        <v>0</v>
      </c>
      <c r="CW162">
        <f>Van!BE101</f>
        <v>0</v>
      </c>
      <c r="CX162">
        <f>Van!BE102</f>
        <v>1</v>
      </c>
      <c r="CY162">
        <f>Van!BE103</f>
        <v>0</v>
      </c>
      <c r="CZ162">
        <f>Van!BE104</f>
        <v>0</v>
      </c>
      <c r="DA162">
        <f>Van!BE105</f>
        <v>0</v>
      </c>
      <c r="DB162">
        <f>Van!BE106</f>
        <v>1</v>
      </c>
      <c r="DC162">
        <f>Van!BE107</f>
        <v>20</v>
      </c>
      <c r="DD162" t="str">
        <f>Van!BE108</f>
        <v>Miele</v>
      </c>
      <c r="DE162">
        <f>Van!BE109</f>
        <v>2.5</v>
      </c>
      <c r="DF162" t="str">
        <f>Van!BE110</f>
        <v>Nej</v>
      </c>
      <c r="DG162">
        <f>Van!BE111</f>
        <v>0</v>
      </c>
      <c r="DH162" t="str">
        <f>Van!BE112</f>
        <v>Ja</v>
      </c>
      <c r="DI162" t="str">
        <f>Van!BE113</f>
        <v>Ja</v>
      </c>
      <c r="DJ162" t="str">
        <f>Van!BE114</f>
        <v>Nej</v>
      </c>
      <c r="DK162">
        <f>Van!BE115</f>
        <v>2</v>
      </c>
      <c r="DL162" t="str">
        <f>Van!BE116</f>
        <v>God plads</v>
      </c>
      <c r="DM162" t="str">
        <f>Van!BE117</f>
        <v>Dejligt køkken, god plads</v>
      </c>
      <c r="DN162">
        <f>Van!BE118</f>
        <v>0</v>
      </c>
      <c r="DO162" s="14" t="str">
        <f>VLOOKUP(MID(B162,1,5)*1,InstTyp!A:B,2,FALSE)</f>
        <v>Børnehaver</v>
      </c>
      <c r="DP162" s="14" t="str">
        <f>VLOOKUP(MID(B162,1,5)*1,InstTyp!A:C,3,FALSE)</f>
        <v>Vanløse/Brønshøj-Husum</v>
      </c>
      <c r="DQ162">
        <f>VLOOKUP(MID(B162,1,5)*1,'InstTyp-2'!E:BQ,7,FALSE)</f>
        <v>0</v>
      </c>
      <c r="DR162">
        <f>VLOOKUP(MID(B162,1,5)*1,'InstTyp-2'!E:BQ,8,FALSE)</f>
        <v>0</v>
      </c>
      <c r="DS162">
        <f>VLOOKUP(MID(B162,1,5)*1,'InstTyp-2'!E:BQ,9,FALSE)</f>
        <v>44</v>
      </c>
      <c r="DT162">
        <f>VLOOKUP(MID(B162,1,5)*1,'InstTyp-2'!E:BQ,10,FALSE)</f>
        <v>0</v>
      </c>
      <c r="DU162">
        <f>VLOOKUP(MID(B162,1,5)*1,'InstTyp-2'!E:BQ,11,FALSE)</f>
        <v>0</v>
      </c>
      <c r="DV162">
        <f>VLOOKUP(MID(B162,1,5)*1,'InstTyp-2'!E:BQ,12,FALSE)</f>
        <v>0</v>
      </c>
      <c r="DW162">
        <f>VLOOKUP(MID(B162,1,5)*1,'InstTyp-2'!E:BQ,13,FALSE)</f>
        <v>0</v>
      </c>
      <c r="DX162">
        <f>VLOOKUP(MID(B162,1,5)*1,'InstTyp-2'!E:BQ,14,FALSE)</f>
        <v>0</v>
      </c>
      <c r="DY162">
        <f>VLOOKUP(MID(B162,1,5)*1,'InstTyp-2'!E:BQ,15,FALSE)</f>
        <v>0</v>
      </c>
      <c r="DZ162">
        <f>VLOOKUP(MID(B162,1,5)*1,'InstTyp-2'!E:BQ,16,FALSE)</f>
        <v>0</v>
      </c>
      <c r="EA162">
        <f>VLOOKUP(MID(B162,1,5)*1,'InstTyp-2'!E:BQ,17,FALSE)</f>
        <v>0</v>
      </c>
      <c r="EB162">
        <f>VLOOKUP(MID(B162,1,5)*1,'InstTyp-2'!E:BQ,18,FALSE)</f>
        <v>0</v>
      </c>
      <c r="EC162">
        <f>VLOOKUP(MID(B162,1,5)*1,'InstTyp-2'!E:BQ,19,FALSE)</f>
        <v>0</v>
      </c>
      <c r="ED162">
        <f>VLOOKUP(MID(B162,1,5)*1,'InstTyp-2'!E:BQ,20,FALSE)</f>
        <v>0</v>
      </c>
      <c r="EE162" s="195">
        <f>VLOOKUP(MID(B162,1,5)*1,'Forplejning 2008'!A:C,3,FALSE)</f>
        <v>40678.85</v>
      </c>
      <c r="EF162" t="str">
        <f t="shared" si="8"/>
        <v>37335</v>
      </c>
      <c r="EG162" t="str">
        <f t="shared" si="9"/>
        <v/>
      </c>
      <c r="EH162">
        <f t="shared" si="10"/>
        <v>0</v>
      </c>
      <c r="EI162">
        <f t="shared" si="11"/>
        <v>0</v>
      </c>
      <c r="EJ162" t="str">
        <f>VLOOKUP(B162,Rekruttering!A:F,2,FALSE)</f>
        <v>Ja</v>
      </c>
      <c r="EK162" t="str">
        <f>VLOOKUP(B162,Rekruttering!A:F,3,FALSE)</f>
        <v>16-20</v>
      </c>
      <c r="EL162">
        <f>VLOOKUP(B162,Rekruttering!A:F,4,FALSE)</f>
        <v>0</v>
      </c>
      <c r="EM162">
        <f>VLOOKUP(B162,Rekruttering!A:F,5,FALSE)</f>
        <v>0</v>
      </c>
      <c r="EN162" t="str">
        <f>VLOOKUP(B162,Rekruttering!A:F,6,FALSE)</f>
        <v>Nej</v>
      </c>
    </row>
    <row r="163" spans="1:144">
      <c r="A163" s="14" t="str">
        <f>Van!BF1</f>
        <v>x</v>
      </c>
      <c r="B163" s="21">
        <f>Van!BF2</f>
        <v>37336</v>
      </c>
      <c r="C163" t="str">
        <f>Van!BF3</f>
        <v>Vingesuset</v>
      </c>
      <c r="D163" t="str">
        <f>Van!BF4</f>
        <v>Vanløse/Brønshøj-Husum</v>
      </c>
      <c r="E163" t="str">
        <f>Van!BF5</f>
        <v>Klitmøllervej 69</v>
      </c>
      <c r="F163">
        <f>Van!BF6</f>
        <v>2720</v>
      </c>
      <c r="G163" t="str">
        <f>Van!BF7</f>
        <v>Vanløse</v>
      </c>
      <c r="H163" t="str">
        <f>Van!BF8</f>
        <v>38 77 89 01</v>
      </c>
      <c r="I163" t="str">
        <f>Van!BF9</f>
        <v>37336@buf.kk.dk</v>
      </c>
      <c r="J163" t="str">
        <f>Van!BF10</f>
        <v>Viggo Thommesen</v>
      </c>
      <c r="K163">
        <f>Van!BF11</f>
        <v>59480441</v>
      </c>
      <c r="L163">
        <f>Van!BF12</f>
        <v>38778901</v>
      </c>
      <c r="M163" t="str">
        <f>Van!BF13</f>
        <v>37336@buf.kk.dk</v>
      </c>
      <c r="N163" t="str">
        <f>Van!BF14</f>
        <v>Børnehave</v>
      </c>
      <c r="O163">
        <f>Van!BF15</f>
        <v>0</v>
      </c>
      <c r="P163">
        <f>Van!BF16</f>
        <v>0</v>
      </c>
      <c r="Q163">
        <f>Van!BF17</f>
        <v>64</v>
      </c>
      <c r="R163">
        <f>Van!BF18</f>
        <v>0</v>
      </c>
      <c r="S163">
        <f>Van!BF19</f>
        <v>0</v>
      </c>
      <c r="T163">
        <f>Van!BF20</f>
        <v>0</v>
      </c>
      <c r="U163">
        <f>Van!BF21</f>
        <v>0</v>
      </c>
      <c r="V163" t="str">
        <f>Van!BF22</f>
        <v>Nej</v>
      </c>
      <c r="W163">
        <f>Van!BF23</f>
        <v>0</v>
      </c>
      <c r="X163">
        <f>Van!BF24</f>
        <v>0</v>
      </c>
      <c r="Y163">
        <f>Van!BF25</f>
        <v>0</v>
      </c>
      <c r="Z163">
        <f>Van!BF26</f>
        <v>0</v>
      </c>
      <c r="AA163">
        <f>Van!BF27</f>
        <v>0</v>
      </c>
      <c r="AB163">
        <f>Van!BF28</f>
        <v>0</v>
      </c>
      <c r="AC163">
        <f>Van!BF29</f>
        <v>0</v>
      </c>
      <c r="AD163">
        <f>Van!BF30</f>
        <v>5</v>
      </c>
      <c r="AE163">
        <f>Van!BF31</f>
        <v>0</v>
      </c>
      <c r="AF163">
        <f>Van!BF32</f>
        <v>3</v>
      </c>
      <c r="AG163">
        <f>Van!BF33</f>
        <v>5</v>
      </c>
      <c r="AH163">
        <f>Van!BF34</f>
        <v>0</v>
      </c>
      <c r="AI163">
        <f>Van!BF35</f>
        <v>0</v>
      </c>
      <c r="AJ163">
        <f>Van!BF36</f>
        <v>86000</v>
      </c>
      <c r="AK163">
        <f>Van!BF37</f>
        <v>0</v>
      </c>
      <c r="AL163" t="str">
        <f>Van!BF38</f>
        <v>Ja</v>
      </c>
      <c r="AM163">
        <f>Van!BF39</f>
        <v>0</v>
      </c>
      <c r="AN163" t="str">
        <f>Van!BF40</f>
        <v>Molly Høm Carlsen</v>
      </c>
      <c r="AO163">
        <f>Van!BF41</f>
        <v>2004</v>
      </c>
      <c r="AP163">
        <f>Van!BF42</f>
        <v>22</v>
      </c>
      <c r="AQ163">
        <f>Van!BF43</f>
        <v>0</v>
      </c>
      <c r="AR163" t="str">
        <f>Van!BF44</f>
        <v>afspændingspædagog</v>
      </c>
      <c r="AS163" t="str">
        <f>Van!BF45</f>
        <v>cafearbejde, kogekone</v>
      </c>
      <c r="AT163" t="str">
        <f>Van!BF46</f>
        <v>tilsmagning, fisk til hverdag - Kbh Madhus, hygiejne</v>
      </c>
      <c r="AU163">
        <f>Van!BF47</f>
        <v>0</v>
      </c>
      <c r="AV163">
        <f>Van!BF48</f>
        <v>0</v>
      </c>
      <c r="AW163">
        <f>Van!BF49</f>
        <v>0</v>
      </c>
      <c r="AX163">
        <f>Van!BF50</f>
        <v>0</v>
      </c>
      <c r="AY163">
        <f>Van!BF51</f>
        <v>0</v>
      </c>
      <c r="AZ163">
        <f>Van!BF52</f>
        <v>0</v>
      </c>
      <c r="BA163">
        <f>Van!BF53</f>
        <v>0</v>
      </c>
      <c r="BB163">
        <f>Van!BF54</f>
        <v>0</v>
      </c>
      <c r="BC163">
        <f>Van!BF55</f>
        <v>95</v>
      </c>
      <c r="BD163">
        <f>Van!BF56</f>
        <v>0</v>
      </c>
      <c r="BE163">
        <f>Van!BF57</f>
        <v>2</v>
      </c>
      <c r="BF163" t="str">
        <f>Van!BF58</f>
        <v>Nej</v>
      </c>
      <c r="BG163" t="str">
        <f>Van!BF59</f>
        <v>Ja</v>
      </c>
      <c r="BH163" t="str">
        <f>Van!BF60</f>
        <v>Ja</v>
      </c>
      <c r="BI163" t="str">
        <f>Van!BF61</f>
        <v>Ja</v>
      </c>
      <c r="BJ163">
        <f>Van!BF62</f>
        <v>0</v>
      </c>
      <c r="BK163" t="str">
        <f>Van!BF63</f>
        <v>Ja</v>
      </c>
      <c r="BL163">
        <f>Van!BF64</f>
        <v>0</v>
      </c>
      <c r="BM163" t="str">
        <f>Van!BF65</f>
        <v>Ja</v>
      </c>
      <c r="BN163">
        <f>Van!BF66</f>
        <v>0</v>
      </c>
      <c r="BO163" t="str">
        <f>Van!BF67</f>
        <v>Nej</v>
      </c>
      <c r="BP163">
        <f>Van!BF68</f>
        <v>0</v>
      </c>
      <c r="BQ163">
        <f>Van!BF69</f>
        <v>0</v>
      </c>
      <c r="BR163" t="str">
        <f>Van!BF70</f>
        <v>produktionskøkken</v>
      </c>
      <c r="BS163" t="str">
        <f>Van!BF71</f>
        <v>Ja</v>
      </c>
      <c r="BT163" t="str">
        <f>Van!BF72</f>
        <v>Ingen</v>
      </c>
      <c r="BU163" t="str">
        <f>Van!BF73</f>
        <v>Ingen</v>
      </c>
      <c r="BV163" t="str">
        <f>Van!BF74</f>
        <v>Nej</v>
      </c>
      <c r="BW163">
        <f>Van!BF75</f>
        <v>0</v>
      </c>
      <c r="BX163">
        <f>Van!BF76</f>
        <v>0</v>
      </c>
      <c r="BY163">
        <f>Van!BF77</f>
        <v>0</v>
      </c>
      <c r="BZ163">
        <f>Van!BF78</f>
        <v>0</v>
      </c>
      <c r="CA163">
        <f>Van!BF79</f>
        <v>0</v>
      </c>
      <c r="CB163">
        <f>Van!BF80</f>
        <v>0</v>
      </c>
      <c r="CC163">
        <f>Van!BF81</f>
        <v>0</v>
      </c>
      <c r="CD163">
        <f>Van!BF82</f>
        <v>0</v>
      </c>
      <c r="CE163">
        <f>Van!BF83</f>
        <v>0</v>
      </c>
      <c r="CF163">
        <f>Van!BF84</f>
        <v>0</v>
      </c>
      <c r="CG163" t="str">
        <f>Van!BF85</f>
        <v>Birgitte Glerup / Sine</v>
      </c>
      <c r="CH163" s="18">
        <f>Van!BF86</f>
        <v>39878</v>
      </c>
      <c r="CI163">
        <f>Van!BF87</f>
        <v>0</v>
      </c>
      <c r="CJ163">
        <f>Van!BF88</f>
        <v>0</v>
      </c>
      <c r="CK163">
        <f>Van!BF89</f>
        <v>1</v>
      </c>
      <c r="CL163">
        <f>Van!BF90</f>
        <v>4</v>
      </c>
      <c r="CM163">
        <f>Van!BF91</f>
        <v>0</v>
      </c>
      <c r="CN163">
        <f>Van!BF92</f>
        <v>2</v>
      </c>
      <c r="CO163">
        <f>Van!BF93</f>
        <v>0</v>
      </c>
      <c r="CP163">
        <f>Van!BF94</f>
        <v>0</v>
      </c>
      <c r="CQ163">
        <f>Van!BF95</f>
        <v>0</v>
      </c>
      <c r="CR163">
        <f>Van!BF96</f>
        <v>1</v>
      </c>
      <c r="CS163">
        <f>Van!BF97</f>
        <v>2</v>
      </c>
      <c r="CT163">
        <f>Van!BF98</f>
        <v>0</v>
      </c>
      <c r="CU163">
        <f>Van!BF99</f>
        <v>0</v>
      </c>
      <c r="CV163">
        <f>Van!BF100</f>
        <v>0</v>
      </c>
      <c r="CW163">
        <f>Van!BF101</f>
        <v>0</v>
      </c>
      <c r="CX163">
        <f>Van!BF102</f>
        <v>2</v>
      </c>
      <c r="CY163">
        <f>Van!BF103</f>
        <v>0</v>
      </c>
      <c r="CZ163">
        <f>Van!BF104</f>
        <v>0</v>
      </c>
      <c r="DA163">
        <f>Van!BF105</f>
        <v>0</v>
      </c>
      <c r="DB163">
        <f>Van!BF106</f>
        <v>1</v>
      </c>
      <c r="DC163">
        <f>Van!BF107</f>
        <v>20</v>
      </c>
      <c r="DD163" t="str">
        <f>Van!BF108</f>
        <v>Miele</v>
      </c>
      <c r="DE163">
        <f>Van!BF109</f>
        <v>7.5</v>
      </c>
      <c r="DF163" t="str">
        <f>Van!BF110</f>
        <v>Nej</v>
      </c>
      <c r="DG163">
        <f>Van!BF111</f>
        <v>0</v>
      </c>
      <c r="DH163" t="str">
        <f>Van!BF112</f>
        <v>Ja</v>
      </c>
      <c r="DI163" t="str">
        <f>Van!BF113</f>
        <v>Nej</v>
      </c>
      <c r="DJ163" t="str">
        <f>Van!BF114</f>
        <v>Nej</v>
      </c>
      <c r="DK163">
        <f>Van!BF115</f>
        <v>2</v>
      </c>
      <c r="DL163" t="str">
        <f>Van!BF116</f>
        <v>Begrænset</v>
      </c>
      <c r="DM163">
        <f>Van!BF117</f>
        <v>0</v>
      </c>
      <c r="DN163" t="str">
        <f>Van!BF118</f>
        <v>Madhus kommentar: Stedet er meget oplagt som mentorinst, udover de har flot menuplan, høj øko-procent, har de pr eget initiativ længe haft mad til børnehavebørn 3 gange om ugen. Dvs. praktikanter kan afprøve børnehavegruppen. Køkkendame med fantastisk overskud, vil rigtig gerne og har haft praktikanter før.</v>
      </c>
      <c r="DO163" s="14" t="str">
        <f>VLOOKUP(MID(B163,1,5)*1,InstTyp!A:B,2,FALSE)</f>
        <v>Børnehaver</v>
      </c>
      <c r="DP163" s="14" t="str">
        <f>VLOOKUP(MID(B163,1,5)*1,InstTyp!A:C,3,FALSE)</f>
        <v>Vanløse/Brønshøj-Husum</v>
      </c>
      <c r="DQ163">
        <f>VLOOKUP(MID(B163,1,5)*1,'InstTyp-2'!E:BQ,7,FALSE)</f>
        <v>0</v>
      </c>
      <c r="DR163">
        <f>VLOOKUP(MID(B163,1,5)*1,'InstTyp-2'!E:BQ,8,FALSE)</f>
        <v>0</v>
      </c>
      <c r="DS163">
        <f>VLOOKUP(MID(B163,1,5)*1,'InstTyp-2'!E:BQ,9,FALSE)</f>
        <v>64</v>
      </c>
      <c r="DT163">
        <f>VLOOKUP(MID(B163,1,5)*1,'InstTyp-2'!E:BQ,10,FALSE)</f>
        <v>0</v>
      </c>
      <c r="DU163">
        <f>VLOOKUP(MID(B163,1,5)*1,'InstTyp-2'!E:BQ,11,FALSE)</f>
        <v>0</v>
      </c>
      <c r="DV163">
        <f>VLOOKUP(MID(B163,1,5)*1,'InstTyp-2'!E:BQ,12,FALSE)</f>
        <v>0</v>
      </c>
      <c r="DW163">
        <f>VLOOKUP(MID(B163,1,5)*1,'InstTyp-2'!E:BQ,13,FALSE)</f>
        <v>0</v>
      </c>
      <c r="DX163">
        <f>VLOOKUP(MID(B163,1,5)*1,'InstTyp-2'!E:BQ,14,FALSE)</f>
        <v>0</v>
      </c>
      <c r="DY163">
        <f>VLOOKUP(MID(B163,1,5)*1,'InstTyp-2'!E:BQ,15,FALSE)</f>
        <v>0</v>
      </c>
      <c r="DZ163">
        <f>VLOOKUP(MID(B163,1,5)*1,'InstTyp-2'!E:BQ,16,FALSE)</f>
        <v>0</v>
      </c>
      <c r="EA163">
        <f>VLOOKUP(MID(B163,1,5)*1,'InstTyp-2'!E:BQ,17,FALSE)</f>
        <v>0</v>
      </c>
      <c r="EB163">
        <f>VLOOKUP(MID(B163,1,5)*1,'InstTyp-2'!E:BQ,18,FALSE)</f>
        <v>0</v>
      </c>
      <c r="EC163">
        <f>VLOOKUP(MID(B163,1,5)*1,'InstTyp-2'!E:BQ,19,FALSE)</f>
        <v>0</v>
      </c>
      <c r="ED163">
        <f>VLOOKUP(MID(B163,1,5)*1,'InstTyp-2'!E:BQ,20,FALSE)</f>
        <v>0</v>
      </c>
      <c r="EE163" s="195">
        <f>VLOOKUP(MID(B163,1,5)*1,'Forplejning 2008'!A:C,3,FALSE)</f>
        <v>82922.13</v>
      </c>
      <c r="EF163" t="str">
        <f t="shared" si="8"/>
        <v>37336</v>
      </c>
      <c r="EG163" t="str">
        <f t="shared" si="9"/>
        <v/>
      </c>
      <c r="EH163">
        <f t="shared" si="10"/>
        <v>0</v>
      </c>
      <c r="EI163">
        <f t="shared" si="11"/>
        <v>0</v>
      </c>
      <c r="EJ163" t="e">
        <f>VLOOKUP(B163,Rekruttering!A:F,2,FALSE)</f>
        <v>#N/A</v>
      </c>
      <c r="EK163" t="e">
        <f>VLOOKUP(B163,Rekruttering!A:F,3,FALSE)</f>
        <v>#N/A</v>
      </c>
      <c r="EL163" t="e">
        <f>VLOOKUP(B163,Rekruttering!A:F,4,FALSE)</f>
        <v>#N/A</v>
      </c>
      <c r="EM163" t="e">
        <f>VLOOKUP(B163,Rekruttering!A:F,5,FALSE)</f>
        <v>#N/A</v>
      </c>
      <c r="EN163" t="e">
        <f>VLOOKUP(B163,Rekruttering!A:F,6,FALSE)</f>
        <v>#N/A</v>
      </c>
    </row>
    <row r="164" spans="1:144">
      <c r="A164" s="14" t="str">
        <f>Van!BG1</f>
        <v>x</v>
      </c>
      <c r="B164" s="21">
        <f>Van!BG2</f>
        <v>37344</v>
      </c>
      <c r="C164" t="str">
        <f>Van!BG3</f>
        <v>Børnehaven Muldager</v>
      </c>
      <c r="D164" t="str">
        <f>Van!BG4</f>
        <v>Vanløse/Brønshøj-Husum</v>
      </c>
      <c r="E164" t="str">
        <f>Van!BG5</f>
        <v>Muldager 50B</v>
      </c>
      <c r="F164">
        <f>Van!BG6</f>
        <v>2700</v>
      </c>
      <c r="G164" t="str">
        <f>Van!BG7</f>
        <v>Brønshøj</v>
      </c>
      <c r="H164" t="str">
        <f>Van!BG8</f>
        <v>44 94 42 43</v>
      </c>
      <c r="I164" t="str">
        <f>Van!BG9</f>
        <v>37344@buf.kk.dk</v>
      </c>
      <c r="J164" t="str">
        <f>Van!BG10</f>
        <v>Ellen Chakir</v>
      </c>
      <c r="K164">
        <f>Van!BG11</f>
        <v>0</v>
      </c>
      <c r="L164">
        <f>Van!BG12</f>
        <v>0</v>
      </c>
      <c r="M164" t="str">
        <f>Van!BG13</f>
        <v>37344@buf.kk.dk</v>
      </c>
      <c r="N164" t="str">
        <f>Van!BG14</f>
        <v>Børnehave</v>
      </c>
      <c r="O164">
        <f>Van!BG15</f>
        <v>0</v>
      </c>
      <c r="P164">
        <f>Van!BG16</f>
        <v>6</v>
      </c>
      <c r="Q164">
        <f>Van!BG17</f>
        <v>20</v>
      </c>
      <c r="R164">
        <f>Van!BG18</f>
        <v>0</v>
      </c>
      <c r="S164">
        <f>Van!BG19</f>
        <v>0</v>
      </c>
      <c r="T164">
        <f>Van!BG20</f>
        <v>0</v>
      </c>
      <c r="U164">
        <f>Van!BG21</f>
        <v>0</v>
      </c>
      <c r="V164" t="str">
        <f>Van!BG22</f>
        <v>Nej</v>
      </c>
      <c r="W164">
        <f>Van!BG23</f>
        <v>0</v>
      </c>
      <c r="X164">
        <f>Van!BG24</f>
        <v>0</v>
      </c>
      <c r="Y164">
        <f>Van!BG25</f>
        <v>0</v>
      </c>
      <c r="Z164">
        <f>Van!BG26</f>
        <v>0</v>
      </c>
      <c r="AA164">
        <f>Van!BG27</f>
        <v>0</v>
      </c>
      <c r="AB164">
        <f>Van!BG28</f>
        <v>0</v>
      </c>
      <c r="AC164">
        <f>Van!BG29</f>
        <v>0</v>
      </c>
      <c r="AD164">
        <f>Van!BG30</f>
        <v>5</v>
      </c>
      <c r="AE164">
        <f>Van!BG31</f>
        <v>0</v>
      </c>
      <c r="AF164">
        <f>Van!BG32</f>
        <v>0</v>
      </c>
      <c r="AG164">
        <f>Van!BG33</f>
        <v>5</v>
      </c>
      <c r="AH164">
        <f>Van!BG34</f>
        <v>0</v>
      </c>
      <c r="AI164">
        <f>Van!BG35</f>
        <v>0</v>
      </c>
      <c r="AJ164">
        <f>Van!BG36</f>
        <v>55000</v>
      </c>
      <c r="AK164">
        <f>Van!BG37</f>
        <v>0</v>
      </c>
      <c r="AL164">
        <f>Van!BG38</f>
        <v>0</v>
      </c>
      <c r="AM164">
        <f>Van!BG39</f>
        <v>0</v>
      </c>
      <c r="AN164">
        <f>Van!BG40</f>
        <v>0</v>
      </c>
      <c r="AO164">
        <f>Van!BG41</f>
        <v>0</v>
      </c>
      <c r="AP164">
        <f>Van!BG42</f>
        <v>0</v>
      </c>
      <c r="AQ164">
        <f>Van!BG43</f>
        <v>0</v>
      </c>
      <c r="AR164">
        <f>Van!BG44</f>
        <v>0</v>
      </c>
      <c r="AS164">
        <f>Van!BG45</f>
        <v>0</v>
      </c>
      <c r="AT164">
        <f>Van!BG46</f>
        <v>0</v>
      </c>
      <c r="AU164">
        <f>Van!BG47</f>
        <v>0</v>
      </c>
      <c r="AV164">
        <f>Van!BG48</f>
        <v>0</v>
      </c>
      <c r="AW164">
        <f>Van!BG49</f>
        <v>0</v>
      </c>
      <c r="AX164">
        <f>Van!BG50</f>
        <v>0</v>
      </c>
      <c r="AY164">
        <f>Van!BG51</f>
        <v>0</v>
      </c>
      <c r="AZ164">
        <f>Van!BG52</f>
        <v>0</v>
      </c>
      <c r="BA164">
        <f>Van!BG53</f>
        <v>0</v>
      </c>
      <c r="BB164">
        <f>Van!BG54</f>
        <v>0</v>
      </c>
      <c r="BC164">
        <f>Van!BG55</f>
        <v>100</v>
      </c>
      <c r="BD164">
        <f>Van!BG56</f>
        <v>0</v>
      </c>
      <c r="BE164">
        <f>Van!BG57</f>
        <v>2</v>
      </c>
      <c r="BF164" t="str">
        <f>Van!BG58</f>
        <v>Ja</v>
      </c>
      <c r="BG164" t="str">
        <f>Van!BG59</f>
        <v>Nej</v>
      </c>
      <c r="BH164" t="str">
        <f>Van!BG60</f>
        <v>Ja</v>
      </c>
      <c r="BI164" t="str">
        <f>Van!BG61</f>
        <v>Ja</v>
      </c>
      <c r="BJ164">
        <f>Van!BG62</f>
        <v>0</v>
      </c>
      <c r="BK164" t="str">
        <f>Van!BG63</f>
        <v>Nej</v>
      </c>
      <c r="BL164">
        <f>Van!BG64</f>
        <v>0</v>
      </c>
      <c r="BM164" t="str">
        <f>Van!BG65</f>
        <v>Ja</v>
      </c>
      <c r="BN164" t="str">
        <f>Van!BG66</f>
        <v>når den ny kommer skal de nok få noget godt ud af det.</v>
      </c>
      <c r="BO164" t="str">
        <f>Van!BG67</f>
        <v>Ja</v>
      </c>
      <c r="BP164" t="str">
        <f>Van!BG68</f>
        <v>vil gerne have tilbud om kurser til køk. Medarbejder (har en person der vil i køkkenet)</v>
      </c>
      <c r="BQ164">
        <f>Van!BG69</f>
        <v>0</v>
      </c>
      <c r="BR164">
        <f>Van!BG70</f>
        <v>0</v>
      </c>
      <c r="BS164">
        <f>Van!BG71</f>
        <v>0</v>
      </c>
      <c r="BT164">
        <f>Van!BG72</f>
        <v>0</v>
      </c>
      <c r="BU164">
        <f>Van!BG73</f>
        <v>0</v>
      </c>
      <c r="BV164">
        <f>Van!BG74</f>
        <v>0</v>
      </c>
      <c r="BW164">
        <f>Van!BG75</f>
        <v>0</v>
      </c>
      <c r="BX164">
        <f>Van!BG76</f>
        <v>0</v>
      </c>
      <c r="BY164">
        <f>Van!BG77</f>
        <v>0</v>
      </c>
      <c r="BZ164">
        <f>Van!BG78</f>
        <v>0</v>
      </c>
      <c r="CA164">
        <f>Van!BG79</f>
        <v>0</v>
      </c>
      <c r="CB164">
        <f>Van!BG80</f>
        <v>0</v>
      </c>
      <c r="CC164">
        <f>Van!BG81</f>
        <v>0</v>
      </c>
      <c r="CD164">
        <f>Van!BG82</f>
        <v>0</v>
      </c>
      <c r="CE164">
        <f>Van!BG83</f>
        <v>0</v>
      </c>
      <c r="CF164" t="str">
        <f>Van!BG84</f>
        <v>Er i gang med en ombygning. Får nyt produktionskøkken, som er klar inden januar 2010</v>
      </c>
      <c r="CG164" t="str">
        <f>Van!BG85</f>
        <v>Lone Voss / Sine</v>
      </c>
      <c r="CH164" s="18">
        <f>Van!BG86</f>
        <v>39881</v>
      </c>
      <c r="CI164">
        <f>Van!BG87</f>
        <v>0</v>
      </c>
      <c r="CJ164">
        <f>Van!BG88</f>
        <v>0</v>
      </c>
      <c r="CK164">
        <f>Van!BG89</f>
        <v>0</v>
      </c>
      <c r="CL164">
        <f>Van!BG90</f>
        <v>0</v>
      </c>
      <c r="CM164">
        <f>Van!BG91</f>
        <v>0</v>
      </c>
      <c r="CN164">
        <f>Van!BG92</f>
        <v>0</v>
      </c>
      <c r="CO164">
        <f>Van!BG93</f>
        <v>0</v>
      </c>
      <c r="CP164">
        <f>Van!BG94</f>
        <v>0</v>
      </c>
      <c r="CQ164">
        <f>Van!BG95</f>
        <v>0</v>
      </c>
      <c r="CR164">
        <f>Van!BG96</f>
        <v>0</v>
      </c>
      <c r="CS164">
        <f>Van!BG97</f>
        <v>0</v>
      </c>
      <c r="CT164">
        <f>Van!BG98</f>
        <v>0</v>
      </c>
      <c r="CU164">
        <f>Van!BG99</f>
        <v>0</v>
      </c>
      <c r="CV164">
        <f>Van!BG100</f>
        <v>0</v>
      </c>
      <c r="CW164">
        <f>Van!BG101</f>
        <v>0</v>
      </c>
      <c r="CX164">
        <f>Van!BG102</f>
        <v>0</v>
      </c>
      <c r="CY164">
        <f>Van!BG103</f>
        <v>0</v>
      </c>
      <c r="CZ164">
        <f>Van!BG104</f>
        <v>0</v>
      </c>
      <c r="DA164">
        <f>Van!BG105</f>
        <v>0</v>
      </c>
      <c r="DB164">
        <f>Van!BG106</f>
        <v>0</v>
      </c>
      <c r="DC164">
        <f>Van!BG107</f>
        <v>0</v>
      </c>
      <c r="DD164">
        <f>Van!BG108</f>
        <v>0</v>
      </c>
      <c r="DE164">
        <f>Van!BG109</f>
        <v>0</v>
      </c>
      <c r="DF164">
        <f>Van!BG110</f>
        <v>0</v>
      </c>
      <c r="DG164">
        <f>Van!BG111</f>
        <v>0</v>
      </c>
      <c r="DH164">
        <f>Van!BG112</f>
        <v>0</v>
      </c>
      <c r="DI164">
        <f>Van!BG113</f>
        <v>0</v>
      </c>
      <c r="DJ164">
        <f>Van!BG114</f>
        <v>0</v>
      </c>
      <c r="DK164">
        <f>Van!BG115</f>
        <v>0</v>
      </c>
      <c r="DL164">
        <f>Van!BG116</f>
        <v>0</v>
      </c>
      <c r="DM164">
        <f>Van!BG117</f>
        <v>0</v>
      </c>
      <c r="DN164">
        <f>Van!BG118</f>
        <v>0</v>
      </c>
      <c r="DO164" s="14" t="str">
        <f>VLOOKUP(MID(B164,1,5)*1,InstTyp!A:B,2,FALSE)</f>
        <v>Børnehaver</v>
      </c>
      <c r="DP164" s="14" t="str">
        <f>VLOOKUP(MID(B164,1,5)*1,InstTyp!A:C,3,FALSE)</f>
        <v>Vanløse/Brønshøj-Husum</v>
      </c>
      <c r="DQ164">
        <f>VLOOKUP(MID(B164,1,5)*1,'InstTyp-2'!E:BQ,7,FALSE)</f>
        <v>0</v>
      </c>
      <c r="DR164">
        <f>VLOOKUP(MID(B164,1,5)*1,'InstTyp-2'!E:BQ,8,FALSE)</f>
        <v>6</v>
      </c>
      <c r="DS164">
        <f>VLOOKUP(MID(B164,1,5)*1,'InstTyp-2'!E:BQ,9,FALSE)</f>
        <v>20</v>
      </c>
      <c r="DT164">
        <f>VLOOKUP(MID(B164,1,5)*1,'InstTyp-2'!E:BQ,10,FALSE)</f>
        <v>0</v>
      </c>
      <c r="DU164">
        <f>VLOOKUP(MID(B164,1,5)*1,'InstTyp-2'!E:BQ,11,FALSE)</f>
        <v>0</v>
      </c>
      <c r="DV164">
        <f>VLOOKUP(MID(B164,1,5)*1,'InstTyp-2'!E:BQ,12,FALSE)</f>
        <v>0</v>
      </c>
      <c r="DW164">
        <f>VLOOKUP(MID(B164,1,5)*1,'InstTyp-2'!E:BQ,13,FALSE)</f>
        <v>0</v>
      </c>
      <c r="DX164">
        <f>VLOOKUP(MID(B164,1,5)*1,'InstTyp-2'!E:BQ,14,FALSE)</f>
        <v>0</v>
      </c>
      <c r="DY164">
        <f>VLOOKUP(MID(B164,1,5)*1,'InstTyp-2'!E:BQ,15,FALSE)</f>
        <v>0</v>
      </c>
      <c r="DZ164">
        <f>VLOOKUP(MID(B164,1,5)*1,'InstTyp-2'!E:BQ,16,FALSE)</f>
        <v>0</v>
      </c>
      <c r="EA164">
        <f>VLOOKUP(MID(B164,1,5)*1,'InstTyp-2'!E:BQ,17,FALSE)</f>
        <v>0</v>
      </c>
      <c r="EB164">
        <f>VLOOKUP(MID(B164,1,5)*1,'InstTyp-2'!E:BQ,18,FALSE)</f>
        <v>0</v>
      </c>
      <c r="EC164">
        <f>VLOOKUP(MID(B164,1,5)*1,'InstTyp-2'!E:BQ,19,FALSE)</f>
        <v>0</v>
      </c>
      <c r="ED164">
        <f>VLOOKUP(MID(B164,1,5)*1,'InstTyp-2'!E:BQ,20,FALSE)</f>
        <v>0</v>
      </c>
      <c r="EE164" s="195">
        <f>VLOOKUP(MID(B164,1,5)*1,'Forplejning 2008'!A:C,3,FALSE)</f>
        <v>67110.080000000002</v>
      </c>
      <c r="EF164" t="str">
        <f t="shared" si="8"/>
        <v>37344</v>
      </c>
      <c r="EG164" t="str">
        <f t="shared" si="9"/>
        <v/>
      </c>
      <c r="EH164">
        <f t="shared" si="10"/>
        <v>0</v>
      </c>
      <c r="EI164">
        <f t="shared" si="11"/>
        <v>0</v>
      </c>
      <c r="EJ164" t="str">
        <f>VLOOKUP(B164,Rekruttering!A:F,2,FALSE)</f>
        <v>Ja</v>
      </c>
      <c r="EK164">
        <f>VLOOKUP(B164,Rekruttering!A:F,3,FALSE)</f>
        <v>25</v>
      </c>
      <c r="EL164">
        <f>VLOOKUP(B164,Rekruttering!A:F,4,FALSE)</f>
        <v>0</v>
      </c>
      <c r="EM164">
        <f>VLOOKUP(B164,Rekruttering!A:F,5,FALSE)</f>
        <v>0</v>
      </c>
      <c r="EN164" t="str">
        <f>VLOOKUP(B164,Rekruttering!A:F,6,FALSE)</f>
        <v>Ja</v>
      </c>
    </row>
    <row r="165" spans="1:144">
      <c r="A165" s="14" t="str">
        <f>Van!BH1</f>
        <v>x</v>
      </c>
      <c r="B165" s="21" t="str">
        <f>Van!BH2</f>
        <v>37367_u</v>
      </c>
      <c r="C165" t="str">
        <f>Van!BH3</f>
        <v>Udflytterbørnehave Vindsuset</v>
      </c>
      <c r="D165" t="str">
        <f>Van!BH4</f>
        <v>Vanløse/Brønshøj-Husum</v>
      </c>
      <c r="E165" t="str">
        <f>Van!BH5</f>
        <v>Lille Lyngbyvej 11A</v>
      </c>
      <c r="F165" t="str">
        <f>Van!BH6</f>
        <v>LI.</v>
      </c>
      <c r="G165" t="str">
        <f>Van!BH7</f>
        <v>Lyngby, Skævinge</v>
      </c>
      <c r="H165" t="str">
        <f>Van!BH8</f>
        <v>48 21 21 08  ops. 38 81 30 80</v>
      </c>
      <c r="I165" t="str">
        <f>Van!BH9</f>
        <v>37367@buf.kk.dk</v>
      </c>
      <c r="J165" t="str">
        <f>Van!BH10</f>
        <v>Jette Olsen</v>
      </c>
      <c r="K165">
        <f>Van!BH11</f>
        <v>0</v>
      </c>
      <c r="L165">
        <f>Van!BH12</f>
        <v>0</v>
      </c>
      <c r="M165" t="str">
        <f>Van!BH13</f>
        <v>37367@buf.kk.dk</v>
      </c>
      <c r="N165" t="str">
        <f>Van!BH14</f>
        <v>Børnehave</v>
      </c>
      <c r="O165">
        <f>Van!BH15</f>
        <v>0</v>
      </c>
      <c r="P165">
        <f>Van!BH16</f>
        <v>0</v>
      </c>
      <c r="Q165">
        <f>Van!BH17</f>
        <v>50</v>
      </c>
      <c r="R165">
        <f>Van!BH18</f>
        <v>0</v>
      </c>
      <c r="S165">
        <f>Van!BH19</f>
        <v>0</v>
      </c>
      <c r="T165">
        <f>Van!BH20</f>
        <v>0</v>
      </c>
      <c r="U165">
        <f>Van!BH21</f>
        <v>0</v>
      </c>
      <c r="V165" t="str">
        <f>Van!BH22</f>
        <v>Nej</v>
      </c>
      <c r="W165">
        <f>Van!BH23</f>
        <v>0</v>
      </c>
      <c r="X165">
        <f>Van!BH24</f>
        <v>0</v>
      </c>
      <c r="Y165">
        <f>Van!BH25</f>
        <v>0</v>
      </c>
      <c r="Z165">
        <f>Van!BH26</f>
        <v>0</v>
      </c>
      <c r="AA165">
        <f>Van!BH27</f>
        <v>0</v>
      </c>
      <c r="AB165">
        <f>Van!BH28</f>
        <v>0</v>
      </c>
      <c r="AC165">
        <f>Van!BH29</f>
        <v>0</v>
      </c>
      <c r="AD165">
        <f>Van!BH30</f>
        <v>5</v>
      </c>
      <c r="AE165">
        <f>Van!BH31</f>
        <v>5</v>
      </c>
      <c r="AF165">
        <f>Van!BH32</f>
        <v>0</v>
      </c>
      <c r="AG165">
        <f>Van!BH33</f>
        <v>5</v>
      </c>
      <c r="AH165">
        <f>Van!BH34</f>
        <v>0</v>
      </c>
      <c r="AI165">
        <f>Van!BH35</f>
        <v>0</v>
      </c>
      <c r="AJ165">
        <f>Van!BH36</f>
        <v>70000</v>
      </c>
      <c r="AK165">
        <f>Van!BH37</f>
        <v>0</v>
      </c>
      <c r="AL165" t="str">
        <f>Van!BH38</f>
        <v>Ja</v>
      </c>
      <c r="AM165">
        <f>Van!BH39</f>
        <v>0</v>
      </c>
      <c r="AN165" t="str">
        <f>Van!BH40</f>
        <v>Signe Nørgård</v>
      </c>
      <c r="AO165">
        <f>Van!BH41</f>
        <v>2008</v>
      </c>
      <c r="AP165">
        <f>Van!BH42</f>
        <v>15</v>
      </c>
      <c r="AQ165">
        <f>Van!BH43</f>
        <v>0</v>
      </c>
      <c r="AR165">
        <f>Van!BH44</f>
        <v>0</v>
      </c>
      <c r="AS165">
        <f>Van!BH45</f>
        <v>0</v>
      </c>
      <c r="AT165">
        <f>Van!BH46</f>
        <v>0</v>
      </c>
      <c r="AU165">
        <f>Van!BH47</f>
        <v>0</v>
      </c>
      <c r="AV165">
        <f>Van!BH48</f>
        <v>0</v>
      </c>
      <c r="AW165">
        <f>Van!BH49</f>
        <v>0</v>
      </c>
      <c r="AX165">
        <f>Van!BH50</f>
        <v>0</v>
      </c>
      <c r="AY165">
        <f>Van!BH51</f>
        <v>0</v>
      </c>
      <c r="AZ165">
        <f>Van!BH52</f>
        <v>0</v>
      </c>
      <c r="BA165">
        <f>Van!BH53</f>
        <v>0</v>
      </c>
      <c r="BB165">
        <f>Van!BH54</f>
        <v>0</v>
      </c>
      <c r="BC165">
        <f>Van!BH55</f>
        <v>80</v>
      </c>
      <c r="BD165">
        <f>Van!BH56</f>
        <v>0</v>
      </c>
      <c r="BE165">
        <f>Van!BH57</f>
        <v>0</v>
      </c>
      <c r="BF165" t="str">
        <f>Van!BH58</f>
        <v>Ja</v>
      </c>
      <c r="BG165" t="str">
        <f>Van!BH59</f>
        <v>Ja</v>
      </c>
      <c r="BH165" t="str">
        <f>Van!BH60</f>
        <v>Ja</v>
      </c>
      <c r="BI165" t="str">
        <f>Van!BH61</f>
        <v>Nej</v>
      </c>
      <c r="BJ165">
        <f>Van!BH62</f>
        <v>0</v>
      </c>
      <c r="BK165" t="str">
        <f>Van!BH63</f>
        <v>Nej</v>
      </c>
      <c r="BL165">
        <f>Van!BH64</f>
        <v>0</v>
      </c>
      <c r="BM165" t="str">
        <f>Van!BH65</f>
        <v>Nej</v>
      </c>
      <c r="BN165">
        <f>Van!BH66</f>
        <v>0</v>
      </c>
      <c r="BO165" t="str">
        <f>Van!BH67</f>
        <v>Ja</v>
      </c>
      <c r="BP165">
        <f>Van!BH68</f>
        <v>0</v>
      </c>
      <c r="BQ165">
        <f>Van!BH69</f>
        <v>0</v>
      </c>
      <c r="BR165" t="str">
        <f>Van!BH70</f>
        <v>produktionskøkken</v>
      </c>
      <c r="BS165">
        <f>Van!BH71</f>
        <v>0</v>
      </c>
      <c r="BT165">
        <f>Van!BH72</f>
        <v>0</v>
      </c>
      <c r="BU165">
        <f>Van!BH73</f>
        <v>0</v>
      </c>
      <c r="BV165">
        <f>Van!BH74</f>
        <v>0</v>
      </c>
      <c r="BW165">
        <f>Van!BH75</f>
        <v>0</v>
      </c>
      <c r="BX165">
        <f>Van!BH76</f>
        <v>0</v>
      </c>
      <c r="BY165">
        <f>Van!BH77</f>
        <v>0</v>
      </c>
      <c r="BZ165">
        <f>Van!BH78</f>
        <v>0</v>
      </c>
      <c r="CA165">
        <f>Van!BH79</f>
        <v>0</v>
      </c>
      <c r="CB165">
        <f>Van!BH80</f>
        <v>0</v>
      </c>
      <c r="CC165">
        <f>Van!BH81</f>
        <v>0</v>
      </c>
      <c r="CD165">
        <f>Van!BH82</f>
        <v>0</v>
      </c>
      <c r="CE165">
        <f>Van!BH83</f>
        <v>0</v>
      </c>
      <c r="CF165">
        <f>Van!BH84</f>
        <v>0</v>
      </c>
      <c r="CG165" t="str">
        <f>Van!BH85</f>
        <v>Lone Voss</v>
      </c>
      <c r="CH165" s="18">
        <f>Van!BH86</f>
        <v>0</v>
      </c>
      <c r="CI165">
        <f>Van!BH87</f>
        <v>0</v>
      </c>
      <c r="CJ165">
        <f>Van!BH88</f>
        <v>0</v>
      </c>
      <c r="CK165">
        <f>Van!BH89</f>
        <v>1</v>
      </c>
      <c r="CL165">
        <f>Van!BH90</f>
        <v>4</v>
      </c>
      <c r="CM165">
        <f>Van!BH91</f>
        <v>0</v>
      </c>
      <c r="CN165">
        <f>Van!BH92</f>
        <v>1</v>
      </c>
      <c r="CO165">
        <f>Van!BH93</f>
        <v>0</v>
      </c>
      <c r="CP165">
        <f>Van!BH94</f>
        <v>0</v>
      </c>
      <c r="CQ165">
        <f>Van!BH95</f>
        <v>0</v>
      </c>
      <c r="CR165">
        <f>Van!BH96</f>
        <v>0</v>
      </c>
      <c r="CS165">
        <f>Van!BH97</f>
        <v>1</v>
      </c>
      <c r="CT165">
        <f>Van!BH98</f>
        <v>0</v>
      </c>
      <c r="CU165">
        <f>Van!BH99</f>
        <v>0</v>
      </c>
      <c r="CV165">
        <f>Van!BH100</f>
        <v>0</v>
      </c>
      <c r="CW165">
        <f>Van!BH101</f>
        <v>0</v>
      </c>
      <c r="CX165">
        <f>Van!BH102</f>
        <v>0</v>
      </c>
      <c r="CY165">
        <f>Van!BH103</f>
        <v>1</v>
      </c>
      <c r="CZ165">
        <f>Van!BH104</f>
        <v>0</v>
      </c>
      <c r="DA165">
        <f>Van!BH105</f>
        <v>0</v>
      </c>
      <c r="DB165">
        <f>Van!BH106</f>
        <v>1</v>
      </c>
      <c r="DC165">
        <f>Van!BH107</f>
        <v>20</v>
      </c>
      <c r="DD165" t="str">
        <f>Van!BH108</f>
        <v>Miele</v>
      </c>
      <c r="DE165">
        <f>Van!BH109</f>
        <v>2</v>
      </c>
      <c r="DF165" t="str">
        <f>Van!BH110</f>
        <v>Nej</v>
      </c>
      <c r="DG165">
        <f>Van!BH111</f>
        <v>0</v>
      </c>
      <c r="DH165" t="str">
        <f>Van!BH112</f>
        <v>Ja</v>
      </c>
      <c r="DI165" t="str">
        <f>Van!BH113</f>
        <v>Ja</v>
      </c>
      <c r="DJ165" t="str">
        <f>Van!BH114</f>
        <v>Nej</v>
      </c>
      <c r="DK165">
        <f>Van!BH115</f>
        <v>2</v>
      </c>
      <c r="DL165" t="str">
        <f>Van!BH116</f>
        <v>God plads</v>
      </c>
      <c r="DM165">
        <f>Van!BH117</f>
        <v>0</v>
      </c>
      <c r="DN165">
        <f>Van!BH118</f>
        <v>0</v>
      </c>
      <c r="DO165" s="14" t="str">
        <f>VLOOKUP(MID(B165,1,5)*1,InstTyp!A:B,2,FALSE)</f>
        <v>Børnehaver</v>
      </c>
      <c r="DP165" s="14" t="str">
        <f>VLOOKUP(MID(B165,1,5)*1,InstTyp!A:C,3,FALSE)</f>
        <v>Vanløse/Brønshøj-Husum</v>
      </c>
      <c r="DQ165">
        <f>VLOOKUP(MID(B165,1,5)*1,'InstTyp-2'!E:BQ,7,FALSE)</f>
        <v>0</v>
      </c>
      <c r="DR165">
        <f>VLOOKUP(MID(B165,1,5)*1,'InstTyp-2'!E:BQ,8,FALSE)</f>
        <v>0</v>
      </c>
      <c r="DS165">
        <f>VLOOKUP(MID(B165,1,5)*1,'InstTyp-2'!E:BQ,9,FALSE)</f>
        <v>50</v>
      </c>
      <c r="DT165">
        <f>VLOOKUP(MID(B165,1,5)*1,'InstTyp-2'!E:BQ,10,FALSE)</f>
        <v>0</v>
      </c>
      <c r="DU165">
        <f>VLOOKUP(MID(B165,1,5)*1,'InstTyp-2'!E:BQ,11,FALSE)</f>
        <v>0</v>
      </c>
      <c r="DV165">
        <f>VLOOKUP(MID(B165,1,5)*1,'InstTyp-2'!E:BQ,12,FALSE)</f>
        <v>0</v>
      </c>
      <c r="DW165">
        <f>VLOOKUP(MID(B165,1,5)*1,'InstTyp-2'!E:BQ,13,FALSE)</f>
        <v>0</v>
      </c>
      <c r="DX165">
        <f>VLOOKUP(MID(B165,1,5)*1,'InstTyp-2'!E:BQ,14,FALSE)</f>
        <v>0</v>
      </c>
      <c r="DY165">
        <f>VLOOKUP(MID(B165,1,5)*1,'InstTyp-2'!E:BQ,15,FALSE)</f>
        <v>0</v>
      </c>
      <c r="DZ165">
        <f>VLOOKUP(MID(B165,1,5)*1,'InstTyp-2'!E:BQ,16,FALSE)</f>
        <v>0</v>
      </c>
      <c r="EA165">
        <f>VLOOKUP(MID(B165,1,5)*1,'InstTyp-2'!E:BQ,17,FALSE)</f>
        <v>0</v>
      </c>
      <c r="EB165">
        <f>VLOOKUP(MID(B165,1,5)*1,'InstTyp-2'!E:BQ,18,FALSE)</f>
        <v>0</v>
      </c>
      <c r="EC165">
        <f>VLOOKUP(MID(B165,1,5)*1,'InstTyp-2'!E:BQ,19,FALSE)</f>
        <v>0</v>
      </c>
      <c r="ED165">
        <f>VLOOKUP(MID(B165,1,5)*1,'InstTyp-2'!E:BQ,20,FALSE)</f>
        <v>0</v>
      </c>
      <c r="EE165" s="195">
        <f>VLOOKUP(MID(B165,1,5)*1,'Forplejning 2008'!A:C,3,FALSE)</f>
        <v>76661.41</v>
      </c>
      <c r="EF165" t="str">
        <f t="shared" si="8"/>
        <v>37367</v>
      </c>
      <c r="EG165" t="str">
        <f t="shared" si="9"/>
        <v>u</v>
      </c>
      <c r="EH165">
        <f t="shared" si="10"/>
        <v>0</v>
      </c>
      <c r="EI165">
        <f t="shared" si="11"/>
        <v>0</v>
      </c>
      <c r="EJ165" t="e">
        <f>VLOOKUP(B165,Rekruttering!A:F,2,FALSE)</f>
        <v>#N/A</v>
      </c>
      <c r="EK165" t="e">
        <f>VLOOKUP(B165,Rekruttering!A:F,3,FALSE)</f>
        <v>#N/A</v>
      </c>
      <c r="EL165" t="e">
        <f>VLOOKUP(B165,Rekruttering!A:F,4,FALSE)</f>
        <v>#N/A</v>
      </c>
      <c r="EM165" t="e">
        <f>VLOOKUP(B165,Rekruttering!A:F,5,FALSE)</f>
        <v>#N/A</v>
      </c>
      <c r="EN165" t="e">
        <f>VLOOKUP(B165,Rekruttering!A:F,6,FALSE)</f>
        <v>#N/A</v>
      </c>
    </row>
    <row r="166" spans="1:144">
      <c r="A166" s="14" t="str">
        <f>Van!BI1</f>
        <v>x</v>
      </c>
      <c r="B166" s="21">
        <f>Van!BI2</f>
        <v>37370</v>
      </c>
      <c r="C166" t="str">
        <f>Van!BI3</f>
        <v>Paletten</v>
      </c>
      <c r="D166" t="str">
        <f>Van!BI4</f>
        <v>Vanløse/Brønshøj-Husum</v>
      </c>
      <c r="E166" t="str">
        <f>Van!BI5</f>
        <v>Højstrupvej 40</v>
      </c>
      <c r="F166">
        <f>Van!BI6</f>
        <v>2720</v>
      </c>
      <c r="G166" t="str">
        <f>Van!BI7</f>
        <v>Vanløse</v>
      </c>
      <c r="H166" t="str">
        <f>Van!BI8</f>
        <v>38 71 87 27</v>
      </c>
      <c r="I166" t="str">
        <f>Van!BI9</f>
        <v>37370@buf.kk.dk</v>
      </c>
      <c r="J166" t="str">
        <f>Van!BI10</f>
        <v>Dorte Thomsen</v>
      </c>
      <c r="K166">
        <f>Van!BI11</f>
        <v>38798785</v>
      </c>
      <c r="L166">
        <f>Van!BI12</f>
        <v>38718727</v>
      </c>
      <c r="M166" t="str">
        <f>Van!BI13</f>
        <v>37370@buf.kk.dk</v>
      </c>
      <c r="N166" t="str">
        <f>Van!BI14</f>
        <v>Børnehave</v>
      </c>
      <c r="O166">
        <f>Van!BI15</f>
        <v>0</v>
      </c>
      <c r="P166">
        <f>Van!BI16</f>
        <v>0</v>
      </c>
      <c r="Q166">
        <f>Van!BI17</f>
        <v>44</v>
      </c>
      <c r="R166">
        <f>Van!BI18</f>
        <v>0</v>
      </c>
      <c r="S166">
        <f>Van!BI19</f>
        <v>0</v>
      </c>
      <c r="T166">
        <f>Van!BI20</f>
        <v>0</v>
      </c>
      <c r="U166">
        <f>Van!BI21</f>
        <v>0</v>
      </c>
      <c r="V166" t="str">
        <f>Van!BI22</f>
        <v>Nej</v>
      </c>
      <c r="W166">
        <f>Van!BI23</f>
        <v>0</v>
      </c>
      <c r="X166">
        <f>Van!BI24</f>
        <v>0</v>
      </c>
      <c r="Y166">
        <f>Van!BI25</f>
        <v>0</v>
      </c>
      <c r="Z166">
        <f>Van!BI26</f>
        <v>0</v>
      </c>
      <c r="AA166">
        <f>Van!BI27</f>
        <v>0</v>
      </c>
      <c r="AB166">
        <f>Van!BI28</f>
        <v>0</v>
      </c>
      <c r="AC166">
        <f>Van!BI29</f>
        <v>0</v>
      </c>
      <c r="AD166">
        <f>Van!BI30</f>
        <v>5</v>
      </c>
      <c r="AE166">
        <f>Van!BI31</f>
        <v>0</v>
      </c>
      <c r="AF166">
        <f>Van!BI32</f>
        <v>0</v>
      </c>
      <c r="AG166">
        <f>Van!BI33</f>
        <v>5</v>
      </c>
      <c r="AH166">
        <f>Van!BI34</f>
        <v>0</v>
      </c>
      <c r="AI166">
        <f>Van!BI35</f>
        <v>0</v>
      </c>
      <c r="AJ166">
        <f>Van!BI36</f>
        <v>50000</v>
      </c>
      <c r="AK166">
        <f>Van!BI37</f>
        <v>0</v>
      </c>
      <c r="AL166">
        <f>Van!BI38</f>
        <v>0</v>
      </c>
      <c r="AM166">
        <f>Van!BI39</f>
        <v>0</v>
      </c>
      <c r="AN166">
        <f>Van!BI40</f>
        <v>0</v>
      </c>
      <c r="AO166">
        <f>Van!BI41</f>
        <v>0</v>
      </c>
      <c r="AP166">
        <f>Van!BI42</f>
        <v>0</v>
      </c>
      <c r="AQ166">
        <f>Van!BI43</f>
        <v>0</v>
      </c>
      <c r="AR166">
        <f>Van!BI44</f>
        <v>0</v>
      </c>
      <c r="AS166">
        <f>Van!BI45</f>
        <v>0</v>
      </c>
      <c r="AT166">
        <f>Van!BI46</f>
        <v>0</v>
      </c>
      <c r="AU166">
        <f>Van!BI47</f>
        <v>0</v>
      </c>
      <c r="AV166">
        <f>Van!BI48</f>
        <v>0</v>
      </c>
      <c r="AW166">
        <f>Van!BI49</f>
        <v>0</v>
      </c>
      <c r="AX166">
        <f>Van!BI50</f>
        <v>0</v>
      </c>
      <c r="AY166">
        <f>Van!BI51</f>
        <v>0</v>
      </c>
      <c r="AZ166">
        <f>Van!BI52</f>
        <v>0</v>
      </c>
      <c r="BA166">
        <f>Van!BI53</f>
        <v>0</v>
      </c>
      <c r="BB166">
        <f>Van!BI54</f>
        <v>0</v>
      </c>
      <c r="BC166">
        <f>Van!BI55</f>
        <v>90</v>
      </c>
      <c r="BD166">
        <f>Van!BI56</f>
        <v>0</v>
      </c>
      <c r="BE166">
        <f>Van!BI57</f>
        <v>1</v>
      </c>
      <c r="BF166" t="str">
        <f>Van!BI58</f>
        <v>Ja</v>
      </c>
      <c r="BG166" t="str">
        <f>Van!BI59</f>
        <v>Nej</v>
      </c>
      <c r="BH166" t="str">
        <f>Van!BI60</f>
        <v>Ja</v>
      </c>
      <c r="BI166" t="str">
        <f>Van!BI61</f>
        <v>Ja</v>
      </c>
      <c r="BJ166">
        <f>Van!BI62</f>
        <v>0</v>
      </c>
      <c r="BK166" t="str">
        <f>Van!BI63</f>
        <v>Ja</v>
      </c>
      <c r="BL166">
        <f>Van!BI64</f>
        <v>0</v>
      </c>
      <c r="BM166" t="str">
        <f>Van!BI65</f>
        <v>Ja</v>
      </c>
      <c r="BN166">
        <f>Van!BI66</f>
        <v>0</v>
      </c>
      <c r="BO166" t="str">
        <f>Van!BI67</f>
        <v>Nej</v>
      </c>
      <c r="BP166" t="str">
        <f>Van!BI68</f>
        <v>vil gerne have hjælp</v>
      </c>
      <c r="BQ166">
        <f>Van!BI69</f>
        <v>0</v>
      </c>
      <c r="BR166" t="str">
        <f>Van!BI70</f>
        <v>produktionskøkken</v>
      </c>
      <c r="BS166" t="str">
        <f>Van!BI71</f>
        <v>Nej</v>
      </c>
      <c r="BT166" t="str">
        <f>Van!BI72</f>
        <v>Mindre</v>
      </c>
      <c r="BU166" t="str">
        <f>Van!BI73</f>
        <v>Mindre</v>
      </c>
      <c r="BV166" t="str">
        <f>Van!BI74</f>
        <v>Nej</v>
      </c>
      <c r="BW166" t="str">
        <f>Van!BI75</f>
        <v>et nyt komfur, bordplade + vask og nye køkkenelementer. Ellers dejligt køkken men trænger til maling og evt. ny ovn</v>
      </c>
      <c r="BX166">
        <f>Van!BI76</f>
        <v>0</v>
      </c>
      <c r="BY166">
        <f>Van!BI77</f>
        <v>0</v>
      </c>
      <c r="BZ166">
        <f>Van!BI78</f>
        <v>0</v>
      </c>
      <c r="CA166">
        <f>Van!BI79</f>
        <v>0</v>
      </c>
      <c r="CB166">
        <f>Van!BI80</f>
        <v>0</v>
      </c>
      <c r="CC166">
        <f>Van!BI81</f>
        <v>0</v>
      </c>
      <c r="CD166">
        <f>Van!BI82</f>
        <v>0</v>
      </c>
      <c r="CE166">
        <f>Van!BI83</f>
        <v>0</v>
      </c>
      <c r="CF166">
        <f>Van!BI84</f>
        <v>0</v>
      </c>
      <c r="CG166" t="str">
        <f>Van!BI85</f>
        <v xml:space="preserve">Cathrine Jerrik/Sine </v>
      </c>
      <c r="CH166" s="18">
        <f>Van!BI86</f>
        <v>39884</v>
      </c>
      <c r="CI166">
        <f>Van!BI87</f>
        <v>0</v>
      </c>
      <c r="CJ166">
        <f>Van!BI88</f>
        <v>1</v>
      </c>
      <c r="CK166">
        <f>Van!BI89</f>
        <v>0</v>
      </c>
      <c r="CL166">
        <f>Van!BI90</f>
        <v>4</v>
      </c>
      <c r="CM166">
        <f>Van!BI91</f>
        <v>1</v>
      </c>
      <c r="CN166">
        <f>Van!BI92</f>
        <v>0</v>
      </c>
      <c r="CO166">
        <f>Van!BI93</f>
        <v>0</v>
      </c>
      <c r="CP166">
        <f>Van!BI94</f>
        <v>0</v>
      </c>
      <c r="CQ166">
        <f>Van!BI95</f>
        <v>0</v>
      </c>
      <c r="CR166">
        <f>Van!BI96</f>
        <v>1</v>
      </c>
      <c r="CS166">
        <f>Van!BI97</f>
        <v>1</v>
      </c>
      <c r="CT166">
        <f>Van!BI98</f>
        <v>0</v>
      </c>
      <c r="CU166">
        <f>Van!BI99</f>
        <v>0</v>
      </c>
      <c r="CV166">
        <f>Van!BI100</f>
        <v>0</v>
      </c>
      <c r="CW166">
        <f>Van!BI101</f>
        <v>0</v>
      </c>
      <c r="CX166">
        <f>Van!BI102</f>
        <v>1</v>
      </c>
      <c r="CY166">
        <f>Van!BI103</f>
        <v>0</v>
      </c>
      <c r="CZ166">
        <f>Van!BI104</f>
        <v>0</v>
      </c>
      <c r="DA166">
        <f>Van!BI105</f>
        <v>0</v>
      </c>
      <c r="DB166">
        <f>Van!BI106</f>
        <v>1</v>
      </c>
      <c r="DC166">
        <f>Van!BI107</f>
        <v>20</v>
      </c>
      <c r="DD166" t="str">
        <f>Van!BI108</f>
        <v>Miele</v>
      </c>
      <c r="DE166">
        <f>Van!BI109</f>
        <v>3</v>
      </c>
      <c r="DF166" t="str">
        <f>Van!BI110</f>
        <v>Nej</v>
      </c>
      <c r="DG166">
        <f>Van!BI111</f>
        <v>0</v>
      </c>
      <c r="DH166" t="str">
        <f>Van!BI112</f>
        <v>Ja</v>
      </c>
      <c r="DI166" t="str">
        <f>Van!BI113</f>
        <v>Nej</v>
      </c>
      <c r="DJ166" t="str">
        <f>Van!BI114</f>
        <v>Nej</v>
      </c>
      <c r="DK166">
        <f>Van!BI115</f>
        <v>1</v>
      </c>
      <c r="DL166" t="str">
        <f>Van!BI116</f>
        <v>God plads</v>
      </c>
      <c r="DM166">
        <f>Van!BI117</f>
        <v>0</v>
      </c>
      <c r="DN166">
        <f>Van!BI118</f>
        <v>0</v>
      </c>
      <c r="DO166" s="14" t="str">
        <f>VLOOKUP(MID(B166,1,5)*1,InstTyp!A:B,2,FALSE)</f>
        <v>Børnehaver</v>
      </c>
      <c r="DP166" s="14" t="str">
        <f>VLOOKUP(MID(B166,1,5)*1,InstTyp!A:C,3,FALSE)</f>
        <v>Vanløse/Brønshøj-Husum</v>
      </c>
      <c r="DQ166">
        <f>VLOOKUP(MID(B166,1,5)*1,'InstTyp-2'!E:BQ,7,FALSE)</f>
        <v>0</v>
      </c>
      <c r="DR166">
        <f>VLOOKUP(MID(B166,1,5)*1,'InstTyp-2'!E:BQ,8,FALSE)</f>
        <v>0</v>
      </c>
      <c r="DS166">
        <f>VLOOKUP(MID(B166,1,5)*1,'InstTyp-2'!E:BQ,9,FALSE)</f>
        <v>44</v>
      </c>
      <c r="DT166">
        <f>VLOOKUP(MID(B166,1,5)*1,'InstTyp-2'!E:BQ,10,FALSE)</f>
        <v>0</v>
      </c>
      <c r="DU166">
        <f>VLOOKUP(MID(B166,1,5)*1,'InstTyp-2'!E:BQ,11,FALSE)</f>
        <v>0</v>
      </c>
      <c r="DV166">
        <f>VLOOKUP(MID(B166,1,5)*1,'InstTyp-2'!E:BQ,12,FALSE)</f>
        <v>0</v>
      </c>
      <c r="DW166">
        <f>VLOOKUP(MID(B166,1,5)*1,'InstTyp-2'!E:BQ,13,FALSE)</f>
        <v>0</v>
      </c>
      <c r="DX166">
        <f>VLOOKUP(MID(B166,1,5)*1,'InstTyp-2'!E:BQ,14,FALSE)</f>
        <v>0</v>
      </c>
      <c r="DY166">
        <f>VLOOKUP(MID(B166,1,5)*1,'InstTyp-2'!E:BQ,15,FALSE)</f>
        <v>0</v>
      </c>
      <c r="DZ166">
        <f>VLOOKUP(MID(B166,1,5)*1,'InstTyp-2'!E:BQ,16,FALSE)</f>
        <v>0</v>
      </c>
      <c r="EA166">
        <f>VLOOKUP(MID(B166,1,5)*1,'InstTyp-2'!E:BQ,17,FALSE)</f>
        <v>0</v>
      </c>
      <c r="EB166">
        <f>VLOOKUP(MID(B166,1,5)*1,'InstTyp-2'!E:BQ,18,FALSE)</f>
        <v>0</v>
      </c>
      <c r="EC166">
        <f>VLOOKUP(MID(B166,1,5)*1,'InstTyp-2'!E:BQ,19,FALSE)</f>
        <v>0</v>
      </c>
      <c r="ED166">
        <f>VLOOKUP(MID(B166,1,5)*1,'InstTyp-2'!E:BQ,20,FALSE)</f>
        <v>0</v>
      </c>
      <c r="EE166" s="195">
        <f>VLOOKUP(MID(B166,1,5)*1,'Forplejning 2008'!A:C,3,FALSE)</f>
        <v>54198.48</v>
      </c>
      <c r="EF166" t="str">
        <f t="shared" si="8"/>
        <v>37370</v>
      </c>
      <c r="EG166" t="str">
        <f t="shared" si="9"/>
        <v/>
      </c>
      <c r="EH166">
        <f t="shared" si="10"/>
        <v>0</v>
      </c>
      <c r="EI166">
        <f t="shared" si="11"/>
        <v>0</v>
      </c>
      <c r="EJ166" t="str">
        <f>VLOOKUP(B166,Rekruttering!A:F,2,FALSE)</f>
        <v>Ja</v>
      </c>
      <c r="EK166">
        <f>VLOOKUP(B166,Rekruttering!A:F,3,FALSE)</f>
        <v>20</v>
      </c>
      <c r="EL166" t="str">
        <f>VLOOKUP(B166,Rekruttering!A:F,4,FALSE)</f>
        <v>Ja</v>
      </c>
      <c r="EM166" t="str">
        <f>VLOOKUP(B166,Rekruttering!A:F,5,FALSE)</f>
        <v>Vi har en rengøringsdame som har lidt køkkentimer, så hende vil vi gerne ha på hygiejnekursus</v>
      </c>
      <c r="EN166" t="str">
        <f>VLOOKUP(B166,Rekruttering!A:F,6,FALSE)</f>
        <v>Ja</v>
      </c>
    </row>
    <row r="167" spans="1:144">
      <c r="A167" s="14" t="str">
        <f>Van!BJ1</f>
        <v>x</v>
      </c>
      <c r="B167" s="21">
        <f>Van!BJ2</f>
        <v>37375</v>
      </c>
      <c r="C167" t="str">
        <f>Van!BJ3</f>
        <v>Halvdagsbørnehaven Thyborøn</v>
      </c>
      <c r="D167" t="str">
        <f>Van!BJ4</f>
        <v>Vanløse/Brønshøj-Husum</v>
      </c>
      <c r="E167" t="str">
        <f>Van!BJ5</f>
        <v>Tyborøn Allé 53</v>
      </c>
      <c r="F167">
        <f>Van!BJ6</f>
        <v>2720</v>
      </c>
      <c r="G167" t="str">
        <f>Van!BJ7</f>
        <v>Vanløse</v>
      </c>
      <c r="H167" t="str">
        <f>Van!BJ8</f>
        <v>38 74 29 03</v>
      </c>
      <c r="I167" t="str">
        <f>Van!BJ9</f>
        <v>37375@buf.kk.dk</v>
      </c>
      <c r="J167" t="str">
        <f>Van!BJ10</f>
        <v>Ingelise Rasmussen</v>
      </c>
      <c r="K167">
        <f>Van!BJ11</f>
        <v>0</v>
      </c>
      <c r="L167">
        <f>Van!BJ12</f>
        <v>38742903</v>
      </c>
      <c r="M167" t="str">
        <f>Van!BJ13</f>
        <v>37375@buf.kk.dk</v>
      </c>
      <c r="N167" t="str">
        <f>Van!BJ14</f>
        <v>Børnehave</v>
      </c>
      <c r="O167">
        <f>Van!BJ15</f>
        <v>0</v>
      </c>
      <c r="P167">
        <f>Van!BJ16</f>
        <v>0</v>
      </c>
      <c r="Q167">
        <f>Van!BJ17</f>
        <v>20</v>
      </c>
      <c r="R167">
        <f>Van!BJ18</f>
        <v>0</v>
      </c>
      <c r="S167">
        <f>Van!BJ19</f>
        <v>0</v>
      </c>
      <c r="T167">
        <f>Van!BJ20</f>
        <v>0</v>
      </c>
      <c r="U167">
        <f>Van!BJ21</f>
        <v>0</v>
      </c>
      <c r="V167" t="str">
        <f>Van!BJ22</f>
        <v>Nej</v>
      </c>
      <c r="W167">
        <f>Van!BJ23</f>
        <v>0</v>
      </c>
      <c r="X167">
        <f>Van!BJ24</f>
        <v>0</v>
      </c>
      <c r="Y167">
        <f>Van!BJ25</f>
        <v>0</v>
      </c>
      <c r="Z167">
        <f>Van!BJ26</f>
        <v>0</v>
      </c>
      <c r="AA167">
        <f>Van!BJ27</f>
        <v>0</v>
      </c>
      <c r="AB167">
        <f>Van!BJ28</f>
        <v>0</v>
      </c>
      <c r="AC167">
        <f>Van!BJ29</f>
        <v>0</v>
      </c>
      <c r="AD167">
        <f>Van!BJ30</f>
        <v>0</v>
      </c>
      <c r="AE167">
        <f>Van!BJ31</f>
        <v>5</v>
      </c>
      <c r="AF167">
        <f>Van!BJ32</f>
        <v>0</v>
      </c>
      <c r="AG167">
        <f>Van!BJ33</f>
        <v>0</v>
      </c>
      <c r="AH167">
        <f>Van!BJ34</f>
        <v>0</v>
      </c>
      <c r="AI167">
        <f>Van!BJ35</f>
        <v>0</v>
      </c>
      <c r="AJ167">
        <f>Van!BJ36</f>
        <v>17500</v>
      </c>
      <c r="AK167">
        <f>Van!BJ37</f>
        <v>0</v>
      </c>
      <c r="AL167" t="str">
        <f>Van!BJ38</f>
        <v>Nej</v>
      </c>
      <c r="AM167">
        <f>Van!BJ39</f>
        <v>0</v>
      </c>
      <c r="AN167">
        <f>Van!BJ40</f>
        <v>0</v>
      </c>
      <c r="AO167">
        <f>Van!BJ41</f>
        <v>0</v>
      </c>
      <c r="AP167">
        <f>Van!BJ42</f>
        <v>0</v>
      </c>
      <c r="AQ167">
        <f>Van!BJ43</f>
        <v>0</v>
      </c>
      <c r="AR167">
        <f>Van!BJ44</f>
        <v>0</v>
      </c>
      <c r="AS167">
        <f>Van!BJ45</f>
        <v>0</v>
      </c>
      <c r="AT167">
        <f>Van!BJ46</f>
        <v>0</v>
      </c>
      <c r="AU167">
        <f>Van!BJ47</f>
        <v>0</v>
      </c>
      <c r="AV167">
        <f>Van!BJ48</f>
        <v>0</v>
      </c>
      <c r="AW167">
        <f>Van!BJ49</f>
        <v>0</v>
      </c>
      <c r="AX167">
        <f>Van!BJ50</f>
        <v>0</v>
      </c>
      <c r="AY167">
        <f>Van!BJ51</f>
        <v>0</v>
      </c>
      <c r="AZ167">
        <f>Van!BJ52</f>
        <v>0</v>
      </c>
      <c r="BA167">
        <f>Van!BJ53</f>
        <v>0</v>
      </c>
      <c r="BB167">
        <f>Van!BJ54</f>
        <v>0</v>
      </c>
      <c r="BC167">
        <f>Van!BJ55</f>
        <v>100</v>
      </c>
      <c r="BD167">
        <f>Van!BJ56</f>
        <v>0</v>
      </c>
      <c r="BE167">
        <f>Van!BJ57</f>
        <v>1</v>
      </c>
      <c r="BF167" t="str">
        <f>Van!BJ58</f>
        <v>Ja</v>
      </c>
      <c r="BG167" t="str">
        <f>Van!BJ59</f>
        <v>Nej</v>
      </c>
      <c r="BH167" t="str">
        <f>Van!BJ60</f>
        <v>Nej</v>
      </c>
      <c r="BI167" t="str">
        <f>Van!BJ61</f>
        <v>Ja</v>
      </c>
      <c r="BJ167" t="str">
        <f>Van!BJ62</f>
        <v>det skal afklares om køkkenet kan rumme det ift fødevaremyndighederne</v>
      </c>
      <c r="BK167" t="str">
        <f>Van!BJ63</f>
        <v>Nej</v>
      </c>
      <c r="BL167" t="str">
        <f>Van!BJ64</f>
        <v>Det skal diskuteres. Forældregruppen vil gerne beholde madpakkerne. Har tilbudt at deltage i møde</v>
      </c>
      <c r="BM167">
        <f>Van!BJ65</f>
        <v>0</v>
      </c>
      <c r="BN167" t="str">
        <f>Van!BJ66</f>
        <v>ved ikke pt opfølgning</v>
      </c>
      <c r="BO167" t="str">
        <f>Van!BJ67</f>
        <v>Ja</v>
      </c>
      <c r="BP167" t="str">
        <f>Van!BJ68</f>
        <v>hvis relevant</v>
      </c>
      <c r="BQ167">
        <f>Van!BJ69</f>
        <v>0</v>
      </c>
      <c r="BR167" t="str">
        <f>Van!BJ70</f>
        <v>Køkken begrænset tilvirk</v>
      </c>
      <c r="BS167" t="str">
        <f>Van!BJ71</f>
        <v>Nej</v>
      </c>
      <c r="BT167">
        <f>Van!BJ72</f>
        <v>0</v>
      </c>
      <c r="BU167">
        <f>Van!BJ73</f>
        <v>0</v>
      </c>
      <c r="BV167">
        <f>Van!BJ74</f>
        <v>0</v>
      </c>
      <c r="BW167">
        <f>Van!BJ75</f>
        <v>0</v>
      </c>
      <c r="BX167" t="str">
        <f>Van!BJ76</f>
        <v>Mindre</v>
      </c>
      <c r="BY167" t="str">
        <f>Van!BJ77</f>
        <v>Ingen</v>
      </c>
      <c r="BZ167" t="str">
        <f>Van!BJ78</f>
        <v>Nej</v>
      </c>
      <c r="CA167" t="str">
        <f>Van!BJ79</f>
        <v>2 vaske eller disp. Til dobbelt vask. Hurtigere opvaskemaskine</v>
      </c>
      <c r="CB167">
        <f>Van!BJ80</f>
        <v>0</v>
      </c>
      <c r="CC167">
        <f>Van!BJ81</f>
        <v>0</v>
      </c>
      <c r="CD167">
        <f>Van!BJ82</f>
        <v>0</v>
      </c>
      <c r="CE167">
        <f>Van!BJ83</f>
        <v>0</v>
      </c>
      <c r="CF167">
        <f>Van!BJ84</f>
        <v>0</v>
      </c>
      <c r="CG167" t="str">
        <f>Van!BJ85</f>
        <v>Birgitte Glerup / Sine</v>
      </c>
      <c r="CH167" s="18">
        <f>Van!BJ86</f>
        <v>39878</v>
      </c>
      <c r="CI167">
        <f>Van!BJ87</f>
        <v>0</v>
      </c>
      <c r="CJ167">
        <f>Van!BJ88</f>
        <v>1</v>
      </c>
      <c r="CK167">
        <f>Van!BJ89</f>
        <v>0</v>
      </c>
      <c r="CL167">
        <f>Van!BJ90</f>
        <v>4</v>
      </c>
      <c r="CM167">
        <f>Van!BJ91</f>
        <v>0</v>
      </c>
      <c r="CN167">
        <f>Van!BJ92</f>
        <v>1</v>
      </c>
      <c r="CO167">
        <f>Van!BJ93</f>
        <v>0</v>
      </c>
      <c r="CP167">
        <f>Van!BJ94</f>
        <v>0</v>
      </c>
      <c r="CQ167">
        <f>Van!BJ95</f>
        <v>0</v>
      </c>
      <c r="CR167">
        <f>Van!BJ96</f>
        <v>1</v>
      </c>
      <c r="CS167">
        <f>Van!BJ97</f>
        <v>0</v>
      </c>
      <c r="CT167">
        <f>Van!BJ98</f>
        <v>0</v>
      </c>
      <c r="CU167">
        <f>Van!BJ99</f>
        <v>0</v>
      </c>
      <c r="CV167">
        <f>Van!BJ100</f>
        <v>0</v>
      </c>
      <c r="CW167">
        <f>Van!BJ101</f>
        <v>0</v>
      </c>
      <c r="CX167">
        <f>Van!BJ102</f>
        <v>1</v>
      </c>
      <c r="CY167">
        <f>Van!BJ103</f>
        <v>0</v>
      </c>
      <c r="CZ167">
        <f>Van!BJ104</f>
        <v>0</v>
      </c>
      <c r="DA167">
        <f>Van!BJ105</f>
        <v>0</v>
      </c>
      <c r="DB167">
        <f>Van!BJ106</f>
        <v>1</v>
      </c>
      <c r="DC167">
        <f>Van!BJ107</f>
        <v>120</v>
      </c>
      <c r="DD167" t="str">
        <f>Van!BJ108</f>
        <v>Bosch</v>
      </c>
      <c r="DE167">
        <f>Van!BJ109</f>
        <v>3</v>
      </c>
      <c r="DF167" t="str">
        <f>Van!BJ110</f>
        <v>Nej</v>
      </c>
      <c r="DG167">
        <f>Van!BJ111</f>
        <v>0</v>
      </c>
      <c r="DH167" t="str">
        <f>Van!BJ112</f>
        <v>Nej</v>
      </c>
      <c r="DI167" t="str">
        <f>Van!BJ113</f>
        <v>Nej</v>
      </c>
      <c r="DJ167" t="str">
        <f>Van!BJ114</f>
        <v>Nej</v>
      </c>
      <c r="DK167">
        <f>Van!BJ115</f>
        <v>1</v>
      </c>
      <c r="DL167" t="str">
        <f>Van!BJ116</f>
        <v>Ingen plads</v>
      </c>
      <c r="DM167" t="str">
        <f>Van!BJ117</f>
        <v>Der skal følges op på om fødevarestyrelsen kan godkende køkkenet til produktion til 20 børn. Det anbefales at man i så fald veksler mellem varmt og koldt mad.</v>
      </c>
      <c r="DN167" t="str">
        <f>Van!BJ118</f>
        <v>Lederen er helt imod madordningen - dette ændrede sig dog gennem samtalen. Det krævede en del arbejde at få lederen i dialog om spørgsmålet, da stedet har været meget tilfredse med madpkker. Hvis køkkenet kan godkendes til produktion - og det ligger på kanten pga størrelse, dog k un 20 børn - lyder det som om de godt kunne tænke sig at lave mad selv. Ønsker slet ikke komponentløsning, vil gerne enten lave selv eller få bragt. Har lovet fortsat dialogang. afklaring fra fødevarestyrelsen</v>
      </c>
      <c r="DO167" s="14" t="str">
        <f>VLOOKUP(MID(B167,1,5)*1,InstTyp!A:B,2,FALSE)</f>
        <v>Børnehaver</v>
      </c>
      <c r="DP167" s="14" t="str">
        <f>VLOOKUP(MID(B167,1,5)*1,InstTyp!A:C,3,FALSE)</f>
        <v>Vanløse/Brønshøj-Husum</v>
      </c>
      <c r="DQ167">
        <f>VLOOKUP(MID(B167,1,5)*1,'InstTyp-2'!E:BQ,7,FALSE)</f>
        <v>0</v>
      </c>
      <c r="DR167">
        <f>VLOOKUP(MID(B167,1,5)*1,'InstTyp-2'!E:BQ,8,FALSE)</f>
        <v>0</v>
      </c>
      <c r="DS167">
        <f>VLOOKUP(MID(B167,1,5)*1,'InstTyp-2'!E:BQ,9,FALSE)</f>
        <v>20</v>
      </c>
      <c r="DT167">
        <f>VLOOKUP(MID(B167,1,5)*1,'InstTyp-2'!E:BQ,10,FALSE)</f>
        <v>0</v>
      </c>
      <c r="DU167">
        <f>VLOOKUP(MID(B167,1,5)*1,'InstTyp-2'!E:BQ,11,FALSE)</f>
        <v>0</v>
      </c>
      <c r="DV167">
        <f>VLOOKUP(MID(B167,1,5)*1,'InstTyp-2'!E:BQ,12,FALSE)</f>
        <v>0</v>
      </c>
      <c r="DW167">
        <f>VLOOKUP(MID(B167,1,5)*1,'InstTyp-2'!E:BQ,13,FALSE)</f>
        <v>0</v>
      </c>
      <c r="DX167">
        <f>VLOOKUP(MID(B167,1,5)*1,'InstTyp-2'!E:BQ,14,FALSE)</f>
        <v>0</v>
      </c>
      <c r="DY167">
        <f>VLOOKUP(MID(B167,1,5)*1,'InstTyp-2'!E:BQ,15,FALSE)</f>
        <v>0</v>
      </c>
      <c r="DZ167">
        <f>VLOOKUP(MID(B167,1,5)*1,'InstTyp-2'!E:BQ,16,FALSE)</f>
        <v>0</v>
      </c>
      <c r="EA167">
        <f>VLOOKUP(MID(B167,1,5)*1,'InstTyp-2'!E:BQ,17,FALSE)</f>
        <v>0</v>
      </c>
      <c r="EB167">
        <f>VLOOKUP(MID(B167,1,5)*1,'InstTyp-2'!E:BQ,18,FALSE)</f>
        <v>0</v>
      </c>
      <c r="EC167">
        <f>VLOOKUP(MID(B167,1,5)*1,'InstTyp-2'!E:BQ,19,FALSE)</f>
        <v>0</v>
      </c>
      <c r="ED167">
        <f>VLOOKUP(MID(B167,1,5)*1,'InstTyp-2'!E:BQ,20,FALSE)</f>
        <v>0</v>
      </c>
      <c r="EE167" s="195">
        <f>VLOOKUP(MID(B167,1,5)*1,'Forplejning 2008'!A:C,3,FALSE)</f>
        <v>24530.73</v>
      </c>
      <c r="EF167" t="str">
        <f t="shared" si="8"/>
        <v>37375</v>
      </c>
      <c r="EG167" t="str">
        <f t="shared" si="9"/>
        <v/>
      </c>
      <c r="EH167">
        <f t="shared" si="10"/>
        <v>0</v>
      </c>
      <c r="EI167">
        <f t="shared" si="11"/>
        <v>0</v>
      </c>
      <c r="EJ167" t="e">
        <f>VLOOKUP(B167,Rekruttering!A:F,2,FALSE)</f>
        <v>#N/A</v>
      </c>
      <c r="EK167" t="e">
        <f>VLOOKUP(B167,Rekruttering!A:F,3,FALSE)</f>
        <v>#N/A</v>
      </c>
      <c r="EL167" t="e">
        <f>VLOOKUP(B167,Rekruttering!A:F,4,FALSE)</f>
        <v>#N/A</v>
      </c>
      <c r="EM167" t="e">
        <f>VLOOKUP(B167,Rekruttering!A:F,5,FALSE)</f>
        <v>#N/A</v>
      </c>
      <c r="EN167" t="e">
        <f>VLOOKUP(B167,Rekruttering!A:F,6,FALSE)</f>
        <v>#N/A</v>
      </c>
    </row>
    <row r="168" spans="1:144">
      <c r="A168" s="14" t="str">
        <f>Van!BL1</f>
        <v>x</v>
      </c>
      <c r="B168" s="21" t="str">
        <f>Van!BL2</f>
        <v>37393_u</v>
      </c>
      <c r="C168" t="str">
        <f>Van!BL3</f>
        <v>Vanløse udflytterbørnehave</v>
      </c>
      <c r="D168" t="str">
        <f>Van!BL4</f>
        <v>Vanløse/Brønshøj-Husum</v>
      </c>
      <c r="E168" t="str">
        <f>Van!BL5</f>
        <v>Spanagervej 14E</v>
      </c>
      <c r="F168">
        <f>Van!BL6</f>
        <v>4623</v>
      </c>
      <c r="G168" t="str">
        <f>Van!BL7</f>
        <v>Lille Skensved</v>
      </c>
      <c r="H168" t="str">
        <f>Van!BL8</f>
        <v>56 82 20 54 / 56 82 20 78</v>
      </c>
      <c r="I168" t="str">
        <f>Van!BL9</f>
        <v>37393@buf.kk.dk</v>
      </c>
      <c r="J168" t="str">
        <f>Van!BL10</f>
        <v>Lone Jensen</v>
      </c>
      <c r="K168">
        <f>Van!BL11</f>
        <v>77662077</v>
      </c>
      <c r="L168">
        <f>Van!BL12</f>
        <v>56822054</v>
      </c>
      <c r="M168" t="str">
        <f>Van!BL13</f>
        <v>37393@buf.kk.dk</v>
      </c>
      <c r="N168" t="str">
        <f>Van!BL14</f>
        <v>Børnehave</v>
      </c>
      <c r="O168">
        <f>Van!BL15</f>
        <v>0</v>
      </c>
      <c r="P168">
        <f>Van!BL16</f>
        <v>0</v>
      </c>
      <c r="Q168">
        <f>Van!BL17</f>
        <v>44</v>
      </c>
      <c r="R168">
        <f>Van!BL18</f>
        <v>0</v>
      </c>
      <c r="S168">
        <f>Van!BL19</f>
        <v>0</v>
      </c>
      <c r="T168">
        <f>Van!BL20</f>
        <v>0</v>
      </c>
      <c r="U168">
        <f>Van!BL21</f>
        <v>0</v>
      </c>
      <c r="V168" t="str">
        <f>Van!BL22</f>
        <v>Nej</v>
      </c>
      <c r="W168">
        <f>Van!BL23</f>
        <v>0</v>
      </c>
      <c r="X168">
        <f>Van!BL24</f>
        <v>0</v>
      </c>
      <c r="Y168">
        <f>Van!BL25</f>
        <v>0</v>
      </c>
      <c r="Z168">
        <f>Van!BL26</f>
        <v>0</v>
      </c>
      <c r="AA168">
        <f>Van!BL27</f>
        <v>0</v>
      </c>
      <c r="AB168">
        <f>Van!BL28</f>
        <v>0</v>
      </c>
      <c r="AC168">
        <f>Van!BL29</f>
        <v>0</v>
      </c>
      <c r="AD168">
        <f>Van!BL30</f>
        <v>5</v>
      </c>
      <c r="AE168">
        <f>Van!BL31</f>
        <v>0</v>
      </c>
      <c r="AF168">
        <f>Van!BL32</f>
        <v>0</v>
      </c>
      <c r="AG168">
        <f>Van!BL33</f>
        <v>5</v>
      </c>
      <c r="AH168">
        <f>Van!BL34</f>
        <v>0</v>
      </c>
      <c r="AI168">
        <f>Van!BL35</f>
        <v>0</v>
      </c>
      <c r="AJ168">
        <f>Van!BL36</f>
        <v>50000</v>
      </c>
      <c r="AK168">
        <f>Van!BL37</f>
        <v>0</v>
      </c>
      <c r="AL168" t="str">
        <f>Van!BL38</f>
        <v>Nej</v>
      </c>
      <c r="AM168">
        <f>Van!BL39</f>
        <v>0</v>
      </c>
      <c r="AN168">
        <f>Van!BL40</f>
        <v>0</v>
      </c>
      <c r="AO168">
        <f>Van!BL41</f>
        <v>0</v>
      </c>
      <c r="AP168">
        <f>Van!BL42</f>
        <v>0</v>
      </c>
      <c r="AQ168">
        <f>Van!BL43</f>
        <v>0</v>
      </c>
      <c r="AR168">
        <f>Van!BL44</f>
        <v>0</v>
      </c>
      <c r="AS168">
        <f>Van!BL45</f>
        <v>0</v>
      </c>
      <c r="AT168">
        <f>Van!BL46</f>
        <v>0</v>
      </c>
      <c r="AU168">
        <f>Van!BL47</f>
        <v>0</v>
      </c>
      <c r="AV168">
        <f>Van!BL48</f>
        <v>0</v>
      </c>
      <c r="AW168">
        <f>Van!BL49</f>
        <v>0</v>
      </c>
      <c r="AX168">
        <f>Van!BL50</f>
        <v>0</v>
      </c>
      <c r="AY168">
        <f>Van!BL51</f>
        <v>0</v>
      </c>
      <c r="AZ168">
        <f>Van!BL52</f>
        <v>0</v>
      </c>
      <c r="BA168">
        <f>Van!BL53</f>
        <v>0</v>
      </c>
      <c r="BB168">
        <f>Van!BL54</f>
        <v>0</v>
      </c>
      <c r="BC168">
        <f>Van!BL55</f>
        <v>70</v>
      </c>
      <c r="BD168">
        <f>Van!BL56</f>
        <v>0</v>
      </c>
      <c r="BE168">
        <f>Van!BL57</f>
        <v>1</v>
      </c>
      <c r="BF168" t="str">
        <f>Van!BL58</f>
        <v>Ja</v>
      </c>
      <c r="BG168" t="str">
        <f>Van!BL59</f>
        <v>Nej</v>
      </c>
      <c r="BH168" t="str">
        <f>Van!BL60</f>
        <v>Nej</v>
      </c>
      <c r="BI168" t="str">
        <f>Van!BL61</f>
        <v>Ja</v>
      </c>
      <c r="BJ168">
        <f>Van!BL62</f>
        <v>0</v>
      </c>
      <c r="BK168" t="str">
        <f>Van!BL63</f>
        <v>Ja</v>
      </c>
      <c r="BL168">
        <f>Van!BL64</f>
        <v>0</v>
      </c>
      <c r="BM168" t="str">
        <f>Van!BL65</f>
        <v>Ja</v>
      </c>
      <c r="BN168">
        <f>Van!BL66</f>
        <v>0</v>
      </c>
      <c r="BO168" t="str">
        <f>Van!BL67</f>
        <v>Nej</v>
      </c>
      <c r="BP168">
        <f>Van!BL68</f>
        <v>0</v>
      </c>
      <c r="BQ168">
        <f>Van!BL69</f>
        <v>0</v>
      </c>
      <c r="BR168" t="str">
        <f>Van!BL70</f>
        <v>Køkken blandet tilvirk</v>
      </c>
      <c r="BS168">
        <f>Van!BL71</f>
        <v>0</v>
      </c>
      <c r="BT168">
        <f>Van!BL72</f>
        <v>0</v>
      </c>
      <c r="BU168">
        <f>Van!BL73</f>
        <v>0</v>
      </c>
      <c r="BV168">
        <f>Van!BL74</f>
        <v>0</v>
      </c>
      <c r="BW168">
        <f>Van!BL75</f>
        <v>0</v>
      </c>
      <c r="BX168">
        <f>Van!BL76</f>
        <v>0</v>
      </c>
      <c r="BY168">
        <f>Van!BL77</f>
        <v>0</v>
      </c>
      <c r="BZ168">
        <f>Van!BL78</f>
        <v>0</v>
      </c>
      <c r="CA168">
        <f>Van!BL79</f>
        <v>0</v>
      </c>
      <c r="CB168">
        <f>Van!BL80</f>
        <v>0</v>
      </c>
      <c r="CC168">
        <f>Van!BL81</f>
        <v>0</v>
      </c>
      <c r="CD168">
        <f>Van!BL82</f>
        <v>0</v>
      </c>
      <c r="CE168">
        <f>Van!BL83</f>
        <v>0</v>
      </c>
      <c r="CF168">
        <f>Van!BL84</f>
        <v>0</v>
      </c>
      <c r="CG168" t="str">
        <f>Van!BL85</f>
        <v>Mariah</v>
      </c>
      <c r="CH168" s="18">
        <f>Van!BL86</f>
        <v>39931</v>
      </c>
      <c r="CI168">
        <f>Van!BL87</f>
        <v>0</v>
      </c>
      <c r="CJ168">
        <f>Van!BL88</f>
        <v>0</v>
      </c>
      <c r="CK168">
        <f>Van!BL89</f>
        <v>1</v>
      </c>
      <c r="CL168">
        <f>Van!BL90</f>
        <v>4</v>
      </c>
      <c r="CM168">
        <f>Van!BL91</f>
        <v>0</v>
      </c>
      <c r="CN168">
        <f>Van!BL92</f>
        <v>2</v>
      </c>
      <c r="CO168">
        <f>Van!BL93</f>
        <v>0</v>
      </c>
      <c r="CP168">
        <f>Van!BL94</f>
        <v>0</v>
      </c>
      <c r="CQ168">
        <f>Van!BL95</f>
        <v>0</v>
      </c>
      <c r="CR168">
        <f>Van!BL96</f>
        <v>0</v>
      </c>
      <c r="CS168">
        <f>Van!BL97</f>
        <v>1</v>
      </c>
      <c r="CT168">
        <f>Van!BL98</f>
        <v>0</v>
      </c>
      <c r="CU168">
        <f>Van!BL99</f>
        <v>0</v>
      </c>
      <c r="CV168">
        <f>Van!BL100</f>
        <v>0</v>
      </c>
      <c r="CW168">
        <f>Van!BL101</f>
        <v>0</v>
      </c>
      <c r="CX168">
        <f>Van!BL102</f>
        <v>2</v>
      </c>
      <c r="CY168">
        <f>Van!BL103</f>
        <v>0</v>
      </c>
      <c r="CZ168">
        <f>Van!BL104</f>
        <v>0</v>
      </c>
      <c r="DA168">
        <f>Van!BL105</f>
        <v>0</v>
      </c>
      <c r="DB168">
        <f>Van!BL106</f>
        <v>1</v>
      </c>
      <c r="DC168">
        <f>Van!BL107</f>
        <v>30</v>
      </c>
      <c r="DD168" t="str">
        <f>Van!BL108</f>
        <v>Miele</v>
      </c>
      <c r="DE168">
        <f>Van!BL109</f>
        <v>3</v>
      </c>
      <c r="DF168" t="str">
        <f>Van!BL110</f>
        <v>Nej</v>
      </c>
      <c r="DG168">
        <f>Van!BL111</f>
        <v>0</v>
      </c>
      <c r="DH168">
        <f>Van!BL112</f>
        <v>0</v>
      </c>
      <c r="DI168" t="str">
        <f>Van!BL113</f>
        <v>Nej</v>
      </c>
      <c r="DJ168" t="str">
        <f>Van!BL114</f>
        <v>Nej</v>
      </c>
      <c r="DK168">
        <f>Van!BL115</f>
        <v>1</v>
      </c>
      <c r="DL168" t="str">
        <f>Van!BL116</f>
        <v>Begrænset</v>
      </c>
      <c r="DM168">
        <f>Van!BL117</f>
        <v>0</v>
      </c>
      <c r="DN168">
        <f>Van!BL118</f>
        <v>0</v>
      </c>
      <c r="DO168" s="14" t="str">
        <f>VLOOKUP(MID(B168,1,5)*1,InstTyp!A:B,2,FALSE)</f>
        <v>Børnehaver</v>
      </c>
      <c r="DP168" s="14" t="str">
        <f>VLOOKUP(MID(B168,1,5)*1,InstTyp!A:C,3,FALSE)</f>
        <v>Vanløse/Brønshøj-Husum</v>
      </c>
      <c r="DQ168">
        <f>VLOOKUP(MID(B168,1,5)*1,'InstTyp-2'!E:BQ,7,FALSE)</f>
        <v>0</v>
      </c>
      <c r="DR168">
        <f>VLOOKUP(MID(B168,1,5)*1,'InstTyp-2'!E:BQ,8,FALSE)</f>
        <v>0</v>
      </c>
      <c r="DS168">
        <f>VLOOKUP(MID(B168,1,5)*1,'InstTyp-2'!E:BQ,9,FALSE)</f>
        <v>44</v>
      </c>
      <c r="DT168">
        <f>VLOOKUP(MID(B168,1,5)*1,'InstTyp-2'!E:BQ,10,FALSE)</f>
        <v>0</v>
      </c>
      <c r="DU168">
        <f>VLOOKUP(MID(B168,1,5)*1,'InstTyp-2'!E:BQ,11,FALSE)</f>
        <v>0</v>
      </c>
      <c r="DV168">
        <f>VLOOKUP(MID(B168,1,5)*1,'InstTyp-2'!E:BQ,12,FALSE)</f>
        <v>0</v>
      </c>
      <c r="DW168">
        <f>VLOOKUP(MID(B168,1,5)*1,'InstTyp-2'!E:BQ,13,FALSE)</f>
        <v>0</v>
      </c>
      <c r="DX168">
        <f>VLOOKUP(MID(B168,1,5)*1,'InstTyp-2'!E:BQ,14,FALSE)</f>
        <v>0</v>
      </c>
      <c r="DY168">
        <f>VLOOKUP(MID(B168,1,5)*1,'InstTyp-2'!E:BQ,15,FALSE)</f>
        <v>0</v>
      </c>
      <c r="DZ168">
        <f>VLOOKUP(MID(B168,1,5)*1,'InstTyp-2'!E:BQ,16,FALSE)</f>
        <v>0</v>
      </c>
      <c r="EA168">
        <f>VLOOKUP(MID(B168,1,5)*1,'InstTyp-2'!E:BQ,17,FALSE)</f>
        <v>0</v>
      </c>
      <c r="EB168">
        <f>VLOOKUP(MID(B168,1,5)*1,'InstTyp-2'!E:BQ,18,FALSE)</f>
        <v>0</v>
      </c>
      <c r="EC168">
        <f>VLOOKUP(MID(B168,1,5)*1,'InstTyp-2'!E:BQ,19,FALSE)</f>
        <v>0</v>
      </c>
      <c r="ED168">
        <f>VLOOKUP(MID(B168,1,5)*1,'InstTyp-2'!E:BQ,20,FALSE)</f>
        <v>0</v>
      </c>
      <c r="EE168" s="195">
        <f>VLOOKUP(MID(B168,1,5)*1,'Forplejning 2008'!A:C,3,FALSE)</f>
        <v>54096.98</v>
      </c>
      <c r="EF168" t="str">
        <f t="shared" si="8"/>
        <v>37393</v>
      </c>
      <c r="EG168" t="str">
        <f t="shared" si="9"/>
        <v>u</v>
      </c>
      <c r="EH168">
        <f t="shared" si="10"/>
        <v>0</v>
      </c>
      <c r="EI168">
        <f t="shared" si="11"/>
        <v>0</v>
      </c>
      <c r="EJ168" t="e">
        <f>VLOOKUP(B168,Rekruttering!A:F,2,FALSE)</f>
        <v>#N/A</v>
      </c>
      <c r="EK168" t="e">
        <f>VLOOKUP(B168,Rekruttering!A:F,3,FALSE)</f>
        <v>#N/A</v>
      </c>
      <c r="EL168" t="e">
        <f>VLOOKUP(B168,Rekruttering!A:F,4,FALSE)</f>
        <v>#N/A</v>
      </c>
      <c r="EM168" t="e">
        <f>VLOOKUP(B168,Rekruttering!A:F,5,FALSE)</f>
        <v>#N/A</v>
      </c>
      <c r="EN168" t="e">
        <f>VLOOKUP(B168,Rekruttering!A:F,6,FALSE)</f>
        <v>#N/A</v>
      </c>
    </row>
    <row r="169" spans="1:144">
      <c r="A169" s="14" t="str">
        <f>Van!BM1</f>
        <v>x</v>
      </c>
      <c r="B169" s="21">
        <f>Van!BM2</f>
        <v>37398</v>
      </c>
      <c r="C169" t="str">
        <f>Van!BM3</f>
        <v>Børnehuset Katholm</v>
      </c>
      <c r="D169" t="str">
        <f>Van!BM4</f>
        <v>Vanløse/Brønshøj-Husum</v>
      </c>
      <c r="E169" t="str">
        <f>Van!BM5</f>
        <v>Jyllingevej 69</v>
      </c>
      <c r="F169">
        <f>Van!BM6</f>
        <v>2720</v>
      </c>
      <c r="G169" t="str">
        <f>Van!BM7</f>
        <v>Vanløse</v>
      </c>
      <c r="H169" t="str">
        <f>Van!BM8</f>
        <v>38 74 35 85</v>
      </c>
      <c r="I169" t="str">
        <f>Van!BM9</f>
        <v>37398@buf.kk.dk</v>
      </c>
      <c r="J169" t="str">
        <f>Van!BM10</f>
        <v>Karin Rasmussen</v>
      </c>
      <c r="K169">
        <f>Van!BM11</f>
        <v>38711774</v>
      </c>
      <c r="L169">
        <f>Van!BM12</f>
        <v>38743585</v>
      </c>
      <c r="M169" t="str">
        <f>Van!BM13</f>
        <v>37398@buf.kk.dk</v>
      </c>
      <c r="N169" t="str">
        <f>Van!BM14</f>
        <v>Børnehave</v>
      </c>
      <c r="O169">
        <f>Van!BM15</f>
        <v>0</v>
      </c>
      <c r="P169">
        <f>Van!BM16</f>
        <v>0</v>
      </c>
      <c r="Q169">
        <f>Van!BM17</f>
        <v>22</v>
      </c>
      <c r="R169">
        <f>Van!BM18</f>
        <v>0</v>
      </c>
      <c r="S169">
        <f>Van!BM19</f>
        <v>0</v>
      </c>
      <c r="T169">
        <f>Van!BM20</f>
        <v>0</v>
      </c>
      <c r="U169">
        <f>Van!BM21</f>
        <v>0</v>
      </c>
      <c r="V169" t="str">
        <f>Van!BM22</f>
        <v>Nej</v>
      </c>
      <c r="W169">
        <f>Van!BM23</f>
        <v>0</v>
      </c>
      <c r="X169">
        <f>Van!BM24</f>
        <v>0</v>
      </c>
      <c r="Y169">
        <f>Van!BM25</f>
        <v>0</v>
      </c>
      <c r="Z169">
        <f>Van!BM26</f>
        <v>0</v>
      </c>
      <c r="AA169">
        <f>Van!BM27</f>
        <v>0</v>
      </c>
      <c r="AB169">
        <f>Van!BM28</f>
        <v>0</v>
      </c>
      <c r="AC169">
        <f>Van!BM29</f>
        <v>0</v>
      </c>
      <c r="AD169">
        <f>Van!BM30</f>
        <v>5</v>
      </c>
      <c r="AE169">
        <f>Van!BM31</f>
        <v>0</v>
      </c>
      <c r="AF169">
        <f>Van!BM32</f>
        <v>0</v>
      </c>
      <c r="AG169">
        <f>Van!BM33</f>
        <v>5</v>
      </c>
      <c r="AH169">
        <f>Van!BM34</f>
        <v>0</v>
      </c>
      <c r="AI169">
        <f>Van!BM35</f>
        <v>0</v>
      </c>
      <c r="AJ169">
        <f>Van!BM36</f>
        <v>43000</v>
      </c>
      <c r="AK169">
        <f>Van!BM37</f>
        <v>0</v>
      </c>
      <c r="AL169" t="str">
        <f>Van!BM38</f>
        <v>Ja</v>
      </c>
      <c r="AM169">
        <f>Van!BM39</f>
        <v>0</v>
      </c>
      <c r="AN169" t="str">
        <f>Van!BM40</f>
        <v>Lonnie Hvidtfeldt</v>
      </c>
      <c r="AO169">
        <f>Van!BM41</f>
        <v>2003</v>
      </c>
      <c r="AP169">
        <f>Van!BM42</f>
        <v>17</v>
      </c>
      <c r="AQ169">
        <f>Van!BM43</f>
        <v>0</v>
      </c>
      <c r="AR169" t="str">
        <f>Van!BM44</f>
        <v>håndarbejdsuddannelse</v>
      </c>
      <c r="AS169" t="str">
        <f>Van!BM45</f>
        <v>9 år i anden vuggestue</v>
      </c>
      <c r="AT169" t="str">
        <f>Van!BM46</f>
        <v>hygiejne, Suhrs ugekursus, mål og vej - ØOF</v>
      </c>
      <c r="AU169">
        <f>Van!BM47</f>
        <v>0</v>
      </c>
      <c r="AV169">
        <f>Van!BM48</f>
        <v>0</v>
      </c>
      <c r="AW169">
        <f>Van!BM49</f>
        <v>0</v>
      </c>
      <c r="AX169">
        <f>Van!BM50</f>
        <v>0</v>
      </c>
      <c r="AY169">
        <f>Van!BM51</f>
        <v>0</v>
      </c>
      <c r="AZ169">
        <f>Van!BM52</f>
        <v>0</v>
      </c>
      <c r="BA169">
        <f>Van!BM53</f>
        <v>0</v>
      </c>
      <c r="BB169">
        <f>Van!BM54</f>
        <v>0</v>
      </c>
      <c r="BC169">
        <f>Van!BM55</f>
        <v>95</v>
      </c>
      <c r="BD169">
        <f>Van!BM56</f>
        <v>0</v>
      </c>
      <c r="BE169">
        <f>Van!BM57</f>
        <v>1</v>
      </c>
      <c r="BF169" t="str">
        <f>Van!BM58</f>
        <v>Ja</v>
      </c>
      <c r="BG169" t="str">
        <f>Van!BM59</f>
        <v>Nej</v>
      </c>
      <c r="BH169" t="str">
        <f>Van!BM60</f>
        <v>Ja</v>
      </c>
      <c r="BI169" t="str">
        <f>Van!BM61</f>
        <v>Ja</v>
      </c>
      <c r="BJ169">
        <f>Van!BM62</f>
        <v>0</v>
      </c>
      <c r="BK169" t="str">
        <f>Van!BM63</f>
        <v>Ja</v>
      </c>
      <c r="BL169">
        <f>Van!BM64</f>
        <v>0</v>
      </c>
      <c r="BM169" t="str">
        <f>Van!BM65</f>
        <v>Ja</v>
      </c>
      <c r="BN169">
        <f>Van!BM66</f>
        <v>0</v>
      </c>
      <c r="BO169" t="str">
        <f>Van!BM67</f>
        <v>Ja</v>
      </c>
      <c r="BP169" t="str">
        <f>Van!BM68</f>
        <v>vender evt. tilbage hvis der er behov</v>
      </c>
      <c r="BQ169">
        <f>Van!BM69</f>
        <v>0</v>
      </c>
      <c r="BR169" t="str">
        <f>Van!BM70</f>
        <v>produktionskøkken</v>
      </c>
      <c r="BS169" t="str">
        <f>Van!BM71</f>
        <v>Nej</v>
      </c>
      <c r="BT169" t="str">
        <f>Van!BM72</f>
        <v>Mindre</v>
      </c>
      <c r="BU169" t="str">
        <f>Van!BM73</f>
        <v>Ingen</v>
      </c>
      <c r="BV169" t="str">
        <f>Van!BM74</f>
        <v>Nej</v>
      </c>
      <c r="BW169" t="str">
        <f>Van!BM75</f>
        <v>nyt komfurr skal indkøbes, hæve/sænke da køkkendamen har rygproblemer og arbejdsstyrelsen anbefaler. Ny ovn (ønsker konvektion). Fuld højde køleskab.</v>
      </c>
      <c r="BX169">
        <f>Van!BM76</f>
        <v>0</v>
      </c>
      <c r="BY169">
        <f>Van!BM77</f>
        <v>0</v>
      </c>
      <c r="BZ169">
        <f>Van!BM78</f>
        <v>0</v>
      </c>
      <c r="CA169">
        <f>Van!BM79</f>
        <v>0</v>
      </c>
      <c r="CB169">
        <f>Van!BM80</f>
        <v>0</v>
      </c>
      <c r="CC169">
        <f>Van!BM81</f>
        <v>0</v>
      </c>
      <c r="CD169">
        <f>Van!BM82</f>
        <v>0</v>
      </c>
      <c r="CE169">
        <f>Van!BM83</f>
        <v>0</v>
      </c>
      <c r="CF169">
        <f>Van!BM84</f>
        <v>0</v>
      </c>
      <c r="CG169" t="str">
        <f>Van!BM85</f>
        <v>Birgitte Glerup / Sine</v>
      </c>
      <c r="CH169" s="18">
        <f>Van!BM86</f>
        <v>39878</v>
      </c>
      <c r="CI169">
        <f>Van!BM87</f>
        <v>0</v>
      </c>
      <c r="CJ169">
        <f>Van!BM88</f>
        <v>0</v>
      </c>
      <c r="CK169">
        <f>Van!BM89</f>
        <v>1</v>
      </c>
      <c r="CL169">
        <f>Van!BM90</f>
        <v>4</v>
      </c>
      <c r="CM169">
        <f>Van!BM91</f>
        <v>0</v>
      </c>
      <c r="CN169">
        <f>Van!BM92</f>
        <v>1</v>
      </c>
      <c r="CO169">
        <f>Van!BM93</f>
        <v>0</v>
      </c>
      <c r="CP169">
        <f>Van!BM94</f>
        <v>0</v>
      </c>
      <c r="CQ169">
        <f>Van!BM95</f>
        <v>0</v>
      </c>
      <c r="CR169">
        <f>Van!BM96</f>
        <v>1</v>
      </c>
      <c r="CS169">
        <f>Van!BM97</f>
        <v>0</v>
      </c>
      <c r="CT169">
        <f>Van!BM98</f>
        <v>0</v>
      </c>
      <c r="CU169">
        <f>Van!BM99</f>
        <v>0</v>
      </c>
      <c r="CV169">
        <f>Van!BM100</f>
        <v>1</v>
      </c>
      <c r="CW169">
        <f>Van!BM101</f>
        <v>0</v>
      </c>
      <c r="CX169">
        <f>Van!BM102</f>
        <v>1</v>
      </c>
      <c r="CY169">
        <f>Van!BM103</f>
        <v>0</v>
      </c>
      <c r="CZ169">
        <f>Van!BM104</f>
        <v>0</v>
      </c>
      <c r="DA169">
        <f>Van!BM105</f>
        <v>0</v>
      </c>
      <c r="DB169">
        <f>Van!BM106</f>
        <v>1</v>
      </c>
      <c r="DC169">
        <f>Van!BM107</f>
        <v>20</v>
      </c>
      <c r="DD169" t="str">
        <f>Van!BM108</f>
        <v>Miele</v>
      </c>
      <c r="DE169">
        <f>Van!BM109</f>
        <v>6</v>
      </c>
      <c r="DF169" t="str">
        <f>Van!BM110</f>
        <v>Nej</v>
      </c>
      <c r="DG169">
        <f>Van!BM111</f>
        <v>0</v>
      </c>
      <c r="DH169" t="str">
        <f>Van!BM112</f>
        <v>Ja</v>
      </c>
      <c r="DI169" t="str">
        <f>Van!BM113</f>
        <v>Nej</v>
      </c>
      <c r="DJ169" t="str">
        <f>Van!BM114</f>
        <v>Nej</v>
      </c>
      <c r="DK169">
        <f>Van!BM115</f>
        <v>3</v>
      </c>
      <c r="DL169" t="str">
        <f>Van!BM116</f>
        <v>Begrænset</v>
      </c>
      <c r="DM169" t="str">
        <f>Van!BM117</f>
        <v>Inst. Rejsste spørgsmålet om basisgruppe børn, der har et nært forhold til madpakken hjemmefra. Bad dem kontakte mig, hvis det er et problem. Basisgruppen er dog glad for eftermiddagsmad fra husets køkken.</v>
      </c>
      <c r="DN169">
        <f>Van!BM118</f>
        <v>0</v>
      </c>
      <c r="DO169" s="14" t="str">
        <f>VLOOKUP(MID(B169,1,5)*1,InstTyp!A:B,2,FALSE)</f>
        <v>Børnehaver</v>
      </c>
      <c r="DP169" s="14" t="str">
        <f>VLOOKUP(MID(B169,1,5)*1,InstTyp!A:C,3,FALSE)</f>
        <v>Vanløse/Brønshøj-Husum</v>
      </c>
      <c r="DQ169">
        <f>VLOOKUP(MID(B169,1,5)*1,'InstTyp-2'!E:BQ,7,FALSE)</f>
        <v>0</v>
      </c>
      <c r="DR169">
        <f>VLOOKUP(MID(B169,1,5)*1,'InstTyp-2'!E:BQ,8,FALSE)</f>
        <v>0</v>
      </c>
      <c r="DS169">
        <f>VLOOKUP(MID(B169,1,5)*1,'InstTyp-2'!E:BQ,9,FALSE)</f>
        <v>22</v>
      </c>
      <c r="DT169">
        <f>VLOOKUP(MID(B169,1,5)*1,'InstTyp-2'!E:BQ,10,FALSE)</f>
        <v>0</v>
      </c>
      <c r="DU169">
        <f>VLOOKUP(MID(B169,1,5)*1,'InstTyp-2'!E:BQ,11,FALSE)</f>
        <v>0</v>
      </c>
      <c r="DV169">
        <f>VLOOKUP(MID(B169,1,5)*1,'InstTyp-2'!E:BQ,12,FALSE)</f>
        <v>0</v>
      </c>
      <c r="DW169">
        <f>VLOOKUP(MID(B169,1,5)*1,'InstTyp-2'!E:BQ,13,FALSE)</f>
        <v>0</v>
      </c>
      <c r="DX169">
        <f>VLOOKUP(MID(B169,1,5)*1,'InstTyp-2'!E:BQ,14,FALSE)</f>
        <v>0</v>
      </c>
      <c r="DY169">
        <f>VLOOKUP(MID(B169,1,5)*1,'InstTyp-2'!E:BQ,15,FALSE)</f>
        <v>6</v>
      </c>
      <c r="DZ169">
        <f>VLOOKUP(MID(B169,1,5)*1,'InstTyp-2'!E:BQ,16,FALSE)</f>
        <v>0</v>
      </c>
      <c r="EA169">
        <f>VLOOKUP(MID(B169,1,5)*1,'InstTyp-2'!E:BQ,17,FALSE)</f>
        <v>0</v>
      </c>
      <c r="EB169">
        <f>VLOOKUP(MID(B169,1,5)*1,'InstTyp-2'!E:BQ,18,FALSE)</f>
        <v>0</v>
      </c>
      <c r="EC169">
        <f>VLOOKUP(MID(B169,1,5)*1,'InstTyp-2'!E:BQ,19,FALSE)</f>
        <v>0</v>
      </c>
      <c r="ED169">
        <f>VLOOKUP(MID(B169,1,5)*1,'InstTyp-2'!E:BQ,20,FALSE)</f>
        <v>0</v>
      </c>
      <c r="EE169" s="195">
        <f>VLOOKUP(MID(B169,1,5)*1,'Forplejning 2008'!A:C,3,FALSE)</f>
        <v>47517.4</v>
      </c>
      <c r="EF169" t="str">
        <f t="shared" si="8"/>
        <v>37398</v>
      </c>
      <c r="EG169" t="str">
        <f t="shared" si="9"/>
        <v/>
      </c>
      <c r="EH169">
        <f t="shared" si="10"/>
        <v>6</v>
      </c>
      <c r="EI169">
        <f t="shared" si="11"/>
        <v>0</v>
      </c>
      <c r="EJ169" t="e">
        <f>VLOOKUP(B169,Rekruttering!A:F,2,FALSE)</f>
        <v>#N/A</v>
      </c>
      <c r="EK169" t="e">
        <f>VLOOKUP(B169,Rekruttering!A:F,3,FALSE)</f>
        <v>#N/A</v>
      </c>
      <c r="EL169" t="e">
        <f>VLOOKUP(B169,Rekruttering!A:F,4,FALSE)</f>
        <v>#N/A</v>
      </c>
      <c r="EM169" t="e">
        <f>VLOOKUP(B169,Rekruttering!A:F,5,FALSE)</f>
        <v>#N/A</v>
      </c>
      <c r="EN169" t="e">
        <f>VLOOKUP(B169,Rekruttering!A:F,6,FALSE)</f>
        <v>#N/A</v>
      </c>
    </row>
    <row r="170" spans="1:144">
      <c r="A170" s="14" t="str">
        <f>Van!BY1</f>
        <v>x</v>
      </c>
      <c r="B170" s="21">
        <f>Van!BY2</f>
        <v>37512</v>
      </c>
      <c r="C170">
        <f>Van!BY3</f>
        <v>0</v>
      </c>
      <c r="D170" t="str">
        <f>Van!BY4</f>
        <v>Vanløse/Brønshøj-Husum</v>
      </c>
      <c r="E170" t="str">
        <f>Van!BY5</f>
        <v>Håbets Allé 5</v>
      </c>
      <c r="F170">
        <f>Van!BY6</f>
        <v>2700</v>
      </c>
      <c r="G170" t="str">
        <f>Van!BY7</f>
        <v>Brønshøj</v>
      </c>
      <c r="H170" t="str">
        <f>Van!BY8</f>
        <v>38 60 94 17</v>
      </c>
      <c r="I170" t="str">
        <f>Van!BY9</f>
        <v>37512@buf.kk.dk</v>
      </c>
      <c r="J170" t="str">
        <f>Van!BY10</f>
        <v>Henning Teissøe</v>
      </c>
      <c r="K170">
        <f>Van!BY11</f>
        <v>38897778</v>
      </c>
      <c r="L170">
        <f>Van!BY12</f>
        <v>0</v>
      </c>
      <c r="M170" t="str">
        <f>Van!BY13</f>
        <v>37512@buf.kk.dk</v>
      </c>
      <c r="N170" t="str">
        <f>Van!BY14</f>
        <v>Børnehave</v>
      </c>
      <c r="O170">
        <f>Van!BY15</f>
        <v>0</v>
      </c>
      <c r="P170">
        <f>Van!BY16</f>
        <v>0</v>
      </c>
      <c r="Q170">
        <f>Van!BY17</f>
        <v>22</v>
      </c>
      <c r="R170">
        <f>Van!BY18</f>
        <v>44</v>
      </c>
      <c r="S170">
        <f>Van!BY19</f>
        <v>0</v>
      </c>
      <c r="T170">
        <f>Van!BY20</f>
        <v>0</v>
      </c>
      <c r="U170">
        <f>Van!BY21</f>
        <v>0</v>
      </c>
      <c r="V170" t="str">
        <f>Van!BY22</f>
        <v>Nej</v>
      </c>
      <c r="W170">
        <f>Van!BY23</f>
        <v>0</v>
      </c>
      <c r="X170">
        <f>Van!BY24</f>
        <v>0</v>
      </c>
      <c r="Y170">
        <f>Van!BY25</f>
        <v>0</v>
      </c>
      <c r="Z170">
        <f>Van!BY26</f>
        <v>0</v>
      </c>
      <c r="AA170">
        <f>Van!BY27</f>
        <v>0</v>
      </c>
      <c r="AB170">
        <f>Van!BY28</f>
        <v>0</v>
      </c>
      <c r="AC170">
        <f>Van!BY29</f>
        <v>0</v>
      </c>
      <c r="AD170">
        <f>Van!BY30</f>
        <v>5</v>
      </c>
      <c r="AE170">
        <f>Van!BY31</f>
        <v>0</v>
      </c>
      <c r="AF170">
        <f>Van!BY32</f>
        <v>1</v>
      </c>
      <c r="AG170">
        <f>Van!BY33</f>
        <v>0</v>
      </c>
      <c r="AH170">
        <f>Van!BY34</f>
        <v>0</v>
      </c>
      <c r="AI170">
        <f>Van!BY35</f>
        <v>0</v>
      </c>
      <c r="AJ170">
        <f>Van!BY36</f>
        <v>0</v>
      </c>
      <c r="AK170">
        <f>Van!BY37</f>
        <v>0</v>
      </c>
      <c r="AL170" t="str">
        <f>Van!BY38</f>
        <v>Ja</v>
      </c>
      <c r="AM170">
        <f>Van!BY39</f>
        <v>0</v>
      </c>
      <c r="AN170" t="str">
        <f>Van!BY40</f>
        <v>Sofie Petersen</v>
      </c>
      <c r="AO170">
        <f>Van!BY41</f>
        <v>2008</v>
      </c>
      <c r="AP170">
        <f>Van!BY42</f>
        <v>4</v>
      </c>
      <c r="AQ170">
        <f>Van!BY43</f>
        <v>0</v>
      </c>
      <c r="AR170" t="str">
        <f>Van!BY44</f>
        <v>Er pædagogmedhjælper i 30 timer om ugen hvoraf 4 af dem er som køkkenansvarlig</v>
      </c>
      <c r="AS170">
        <f>Van!BY45</f>
        <v>0</v>
      </c>
      <c r="AT170">
        <f>Van!BY46</f>
        <v>0</v>
      </c>
      <c r="AU170">
        <f>Van!BY47</f>
        <v>0</v>
      </c>
      <c r="AV170">
        <f>Van!BY48</f>
        <v>0</v>
      </c>
      <c r="AW170">
        <f>Van!BY49</f>
        <v>0</v>
      </c>
      <c r="AX170">
        <f>Van!BY50</f>
        <v>0</v>
      </c>
      <c r="AY170">
        <f>Van!BY51</f>
        <v>0</v>
      </c>
      <c r="AZ170">
        <f>Van!BY52</f>
        <v>0</v>
      </c>
      <c r="BA170">
        <f>Van!BY53</f>
        <v>0</v>
      </c>
      <c r="BB170">
        <f>Van!BY54</f>
        <v>0</v>
      </c>
      <c r="BC170">
        <f>Van!BY55</f>
        <v>53</v>
      </c>
      <c r="BD170">
        <f>Van!BY56</f>
        <v>0</v>
      </c>
      <c r="BE170">
        <f>Van!BY57</f>
        <v>1</v>
      </c>
      <c r="BF170" t="str">
        <f>Van!BY58</f>
        <v>Nej</v>
      </c>
      <c r="BG170" t="str">
        <f>Van!BY59</f>
        <v>Nej</v>
      </c>
      <c r="BH170" t="str">
        <f>Van!BY60</f>
        <v>Ja</v>
      </c>
      <c r="BI170" t="str">
        <f>Van!BY61</f>
        <v>Ja</v>
      </c>
      <c r="BJ170">
        <f>Van!BY62</f>
        <v>0</v>
      </c>
      <c r="BK170" t="str">
        <f>Van!BY63</f>
        <v>Ja</v>
      </c>
      <c r="BL170">
        <f>Van!BY64</f>
        <v>0</v>
      </c>
      <c r="BM170" t="str">
        <f>Van!BY65</f>
        <v>Ja</v>
      </c>
      <c r="BN170">
        <f>Van!BY66</f>
        <v>0</v>
      </c>
      <c r="BO170" t="str">
        <f>Van!BY67</f>
        <v>Ja</v>
      </c>
      <c r="BP170" t="str">
        <f>Van!BY68</f>
        <v>De vil nok selv kunne finde hjælp ellers ringer de</v>
      </c>
      <c r="BQ170">
        <f>Van!BY69</f>
        <v>0</v>
      </c>
      <c r="BR170" t="str">
        <f>Van!BY70</f>
        <v>produktionskøkken</v>
      </c>
      <c r="BS170" t="str">
        <f>Van!BY71</f>
        <v>Nej</v>
      </c>
      <c r="BT170" t="str">
        <f>Van!BY72</f>
        <v>Mindre</v>
      </c>
      <c r="BU170" t="str">
        <f>Van!BY73</f>
        <v>Mindre</v>
      </c>
      <c r="BV170" t="str">
        <f>Van!BY74</f>
        <v>Nej</v>
      </c>
      <c r="BW170" t="str">
        <f>Van!BY75</f>
        <v>Opvaskemaskine tiltrængt, et nyt komfur, evt. køleskab + stålbord med vask</v>
      </c>
      <c r="BX170">
        <f>Van!BY76</f>
        <v>0</v>
      </c>
      <c r="BY170">
        <f>Van!BY77</f>
        <v>0</v>
      </c>
      <c r="BZ170">
        <f>Van!BY78</f>
        <v>0</v>
      </c>
      <c r="CA170">
        <f>Van!BY79</f>
        <v>0</v>
      </c>
      <c r="CB170">
        <f>Van!BY80</f>
        <v>0</v>
      </c>
      <c r="CC170">
        <f>Van!BY81</f>
        <v>0</v>
      </c>
      <c r="CD170">
        <f>Van!BY82</f>
        <v>0</v>
      </c>
      <c r="CE170">
        <f>Van!BY83</f>
        <v>0</v>
      </c>
      <c r="CF170">
        <f>Van!BY84</f>
        <v>0</v>
      </c>
      <c r="CG170" t="str">
        <f>Van!BY85</f>
        <v>Cathrine Jerrik / Sine</v>
      </c>
      <c r="CH170" s="18">
        <f>Van!BY86</f>
        <v>39884</v>
      </c>
      <c r="CI170">
        <f>Van!BY87</f>
        <v>0</v>
      </c>
      <c r="CJ170">
        <f>Van!BY88</f>
        <v>1</v>
      </c>
      <c r="CK170">
        <f>Van!BY89</f>
        <v>0</v>
      </c>
      <c r="CL170">
        <f>Van!BY90</f>
        <v>4</v>
      </c>
      <c r="CM170">
        <f>Van!BY91</f>
        <v>0</v>
      </c>
      <c r="CN170">
        <f>Van!BY92</f>
        <v>1</v>
      </c>
      <c r="CO170">
        <f>Van!BY93</f>
        <v>0</v>
      </c>
      <c r="CP170">
        <f>Van!BY94</f>
        <v>0</v>
      </c>
      <c r="CQ170">
        <f>Van!BY95</f>
        <v>0</v>
      </c>
      <c r="CR170">
        <f>Van!BY96</f>
        <v>0</v>
      </c>
      <c r="CS170">
        <f>Van!BY97</f>
        <v>1</v>
      </c>
      <c r="CT170">
        <f>Van!BY98</f>
        <v>0</v>
      </c>
      <c r="CU170">
        <f>Van!BY99</f>
        <v>0</v>
      </c>
      <c r="CV170">
        <f>Van!BY100</f>
        <v>0</v>
      </c>
      <c r="CW170">
        <f>Van!BY101</f>
        <v>0</v>
      </c>
      <c r="CX170">
        <f>Van!BY102</f>
        <v>0</v>
      </c>
      <c r="CY170">
        <f>Van!BY103</f>
        <v>1</v>
      </c>
      <c r="CZ170">
        <f>Van!BY104</f>
        <v>0</v>
      </c>
      <c r="DA170">
        <f>Van!BY105</f>
        <v>0</v>
      </c>
      <c r="DB170">
        <f>Van!BY106</f>
        <v>1</v>
      </c>
      <c r="DC170">
        <f>Van!BY107</f>
        <v>30</v>
      </c>
      <c r="DD170" t="str">
        <f>Van!BY108</f>
        <v>Miele</v>
      </c>
      <c r="DE170">
        <f>Van!BY109</f>
        <v>2</v>
      </c>
      <c r="DF170" t="str">
        <f>Van!BY110</f>
        <v>Nej</v>
      </c>
      <c r="DG170">
        <f>Van!BY111</f>
        <v>0</v>
      </c>
      <c r="DH170" t="str">
        <f>Van!BY112</f>
        <v>Nej</v>
      </c>
      <c r="DI170" t="str">
        <f>Van!BY113</f>
        <v>Ja</v>
      </c>
      <c r="DJ170" t="str">
        <f>Van!BY114</f>
        <v>Nej</v>
      </c>
      <c r="DK170">
        <f>Van!BY115</f>
        <v>1</v>
      </c>
      <c r="DL170" t="str">
        <f>Van!BY116</f>
        <v>Begrænset</v>
      </c>
      <c r="DM170">
        <f>Van!BY117</f>
        <v>0</v>
      </c>
      <c r="DN170">
        <f>Van!BY118</f>
        <v>0</v>
      </c>
      <c r="DO170" s="14" t="str">
        <f>VLOOKUP(MID(B170,1,5)*1,InstTyp!A:B,2,FALSE)</f>
        <v xml:space="preserve">Integrerede </v>
      </c>
      <c r="DP170" s="14" t="str">
        <f>VLOOKUP(MID(B170,1,5)*1,InstTyp!A:C,3,FALSE)</f>
        <v>Vanløse/Brønshøj-Husum</v>
      </c>
      <c r="DQ170">
        <f>VLOOKUP(MID(B170,1,5)*1,'InstTyp-2'!E:BQ,7,FALSE)</f>
        <v>0</v>
      </c>
      <c r="DR170">
        <f>VLOOKUP(MID(B170,1,5)*1,'InstTyp-2'!E:BQ,8,FALSE)</f>
        <v>0</v>
      </c>
      <c r="DS170">
        <f>VLOOKUP(MID(B170,1,5)*1,'InstTyp-2'!E:BQ,9,FALSE)</f>
        <v>22</v>
      </c>
      <c r="DT170">
        <f>VLOOKUP(MID(B170,1,5)*1,'InstTyp-2'!E:BQ,10,FALSE)</f>
        <v>44</v>
      </c>
      <c r="DU170">
        <f>VLOOKUP(MID(B170,1,5)*1,'InstTyp-2'!E:BQ,11,FALSE)</f>
        <v>0</v>
      </c>
      <c r="DV170">
        <f>VLOOKUP(MID(B170,1,5)*1,'InstTyp-2'!E:BQ,12,FALSE)</f>
        <v>0</v>
      </c>
      <c r="DW170">
        <f>VLOOKUP(MID(B170,1,5)*1,'InstTyp-2'!E:BQ,13,FALSE)</f>
        <v>0</v>
      </c>
      <c r="DX170">
        <f>VLOOKUP(MID(B170,1,5)*1,'InstTyp-2'!E:BQ,14,FALSE)</f>
        <v>0</v>
      </c>
      <c r="DY170">
        <f>VLOOKUP(MID(B170,1,5)*1,'InstTyp-2'!E:BQ,15,FALSE)</f>
        <v>0</v>
      </c>
      <c r="DZ170">
        <f>VLOOKUP(MID(B170,1,5)*1,'InstTyp-2'!E:BQ,16,FALSE)</f>
        <v>0</v>
      </c>
      <c r="EA170">
        <f>VLOOKUP(MID(B170,1,5)*1,'InstTyp-2'!E:BQ,17,FALSE)</f>
        <v>0</v>
      </c>
      <c r="EB170">
        <f>VLOOKUP(MID(B170,1,5)*1,'InstTyp-2'!E:BQ,18,FALSE)</f>
        <v>0</v>
      </c>
      <c r="EC170">
        <f>VLOOKUP(MID(B170,1,5)*1,'InstTyp-2'!E:BQ,19,FALSE)</f>
        <v>0</v>
      </c>
      <c r="ED170">
        <f>VLOOKUP(MID(B170,1,5)*1,'InstTyp-2'!E:BQ,20,FALSE)</f>
        <v>0</v>
      </c>
      <c r="EE170" s="195">
        <f>VLOOKUP(MID(B170,1,5)*1,'Forplejning 2008'!A:C,3,FALSE)</f>
        <v>77122.509999999995</v>
      </c>
      <c r="EF170" t="str">
        <f t="shared" si="8"/>
        <v>37512</v>
      </c>
      <c r="EG170" t="str">
        <f t="shared" si="9"/>
        <v/>
      </c>
      <c r="EH170">
        <f t="shared" si="10"/>
        <v>0</v>
      </c>
      <c r="EI170">
        <f t="shared" si="11"/>
        <v>44</v>
      </c>
      <c r="EJ170" t="e">
        <f>VLOOKUP(B170,Rekruttering!A:F,2,FALSE)</f>
        <v>#N/A</v>
      </c>
      <c r="EK170" t="e">
        <f>VLOOKUP(B170,Rekruttering!A:F,3,FALSE)</f>
        <v>#N/A</v>
      </c>
      <c r="EL170" t="e">
        <f>VLOOKUP(B170,Rekruttering!A:F,4,FALSE)</f>
        <v>#N/A</v>
      </c>
      <c r="EM170" t="e">
        <f>VLOOKUP(B170,Rekruttering!A:F,5,FALSE)</f>
        <v>#N/A</v>
      </c>
      <c r="EN170" t="e">
        <f>VLOOKUP(B170,Rekruttering!A:F,6,FALSE)</f>
        <v>#N/A</v>
      </c>
    </row>
    <row r="171" spans="1:144">
      <c r="A171" s="14" t="str">
        <f>Van!CG1</f>
        <v>x</v>
      </c>
      <c r="B171" s="21">
        <f>Van!CG2</f>
        <v>37584</v>
      </c>
      <c r="C171" t="str">
        <f>Van!CG3</f>
        <v>Enghuset</v>
      </c>
      <c r="D171" t="str">
        <f>Van!CG4</f>
        <v>Vanløse/Brønshøj-Husum</v>
      </c>
      <c r="E171" t="str">
        <f>Van!CG5</f>
        <v>Tyborøn Allé 47</v>
      </c>
      <c r="F171">
        <f>Van!CG6</f>
        <v>2720</v>
      </c>
      <c r="G171" t="str">
        <f>Van!CG7</f>
        <v>Vanløse</v>
      </c>
      <c r="H171" t="str">
        <f>Van!CG8</f>
        <v>38 79 80 04 / 38 79 80 05</v>
      </c>
      <c r="I171" t="str">
        <f>Van!CG9</f>
        <v>37584@buf.kk.dk</v>
      </c>
      <c r="J171" t="str">
        <f>Van!CG10</f>
        <v>Susanne Christensen</v>
      </c>
      <c r="K171">
        <f>Van!CG11</f>
        <v>44440380</v>
      </c>
      <c r="L171">
        <f>Van!CG12</f>
        <v>38798004</v>
      </c>
      <c r="M171" t="str">
        <f>Van!CG13</f>
        <v>37584@buf.kk.dk</v>
      </c>
      <c r="N171" t="str">
        <f>Van!CG14</f>
        <v>Børnehave</v>
      </c>
      <c r="O171">
        <f>Van!CG15</f>
        <v>0</v>
      </c>
      <c r="P171">
        <f>Van!CG16</f>
        <v>0</v>
      </c>
      <c r="Q171">
        <f>Van!CG17</f>
        <v>34</v>
      </c>
      <c r="R171">
        <f>Van!CG18</f>
        <v>54</v>
      </c>
      <c r="S171">
        <f>Van!CG19</f>
        <v>0</v>
      </c>
      <c r="T171">
        <f>Van!CG20</f>
        <v>0</v>
      </c>
      <c r="U171">
        <f>Van!CG21</f>
        <v>0</v>
      </c>
      <c r="V171" t="str">
        <f>Van!CG22</f>
        <v>Ja</v>
      </c>
      <c r="W171">
        <f>Van!CG23</f>
        <v>0</v>
      </c>
      <c r="X171">
        <f>Van!CG24</f>
        <v>1</v>
      </c>
      <c r="Y171">
        <f>Van!CG25</f>
        <v>0</v>
      </c>
      <c r="Z171">
        <f>Van!CG26</f>
        <v>0</v>
      </c>
      <c r="AA171">
        <f>Van!CG27</f>
        <v>0</v>
      </c>
      <c r="AB171">
        <f>Van!CG28</f>
        <v>0</v>
      </c>
      <c r="AC171">
        <f>Van!CG29</f>
        <v>0</v>
      </c>
      <c r="AD171">
        <f>Van!CG30</f>
        <v>5</v>
      </c>
      <c r="AE171">
        <f>Van!CG31</f>
        <v>0</v>
      </c>
      <c r="AF171">
        <f>Van!CG32</f>
        <v>0</v>
      </c>
      <c r="AG171">
        <f>Van!CG33</f>
        <v>5</v>
      </c>
      <c r="AH171">
        <f>Van!CG34</f>
        <v>0</v>
      </c>
      <c r="AI171">
        <f>Van!CG35</f>
        <v>0</v>
      </c>
      <c r="AJ171">
        <f>Van!CG36</f>
        <v>40000</v>
      </c>
      <c r="AK171">
        <f>Van!CG37</f>
        <v>0</v>
      </c>
      <c r="AL171">
        <f>Van!CG38</f>
        <v>0</v>
      </c>
      <c r="AM171">
        <f>Van!CG39</f>
        <v>0</v>
      </c>
      <c r="AN171">
        <f>Van!CG40</f>
        <v>0</v>
      </c>
      <c r="AO171">
        <f>Van!CG41</f>
        <v>0</v>
      </c>
      <c r="AP171">
        <f>Van!CG42</f>
        <v>0</v>
      </c>
      <c r="AQ171">
        <f>Van!CG43</f>
        <v>0</v>
      </c>
      <c r="AR171">
        <f>Van!CG44</f>
        <v>0</v>
      </c>
      <c r="AS171">
        <f>Van!CG45</f>
        <v>0</v>
      </c>
      <c r="AT171">
        <f>Van!CG46</f>
        <v>0</v>
      </c>
      <c r="AU171">
        <f>Van!CG47</f>
        <v>0</v>
      </c>
      <c r="AV171">
        <f>Van!CG48</f>
        <v>0</v>
      </c>
      <c r="AW171">
        <f>Van!CG49</f>
        <v>0</v>
      </c>
      <c r="AX171">
        <f>Van!CG50</f>
        <v>0</v>
      </c>
      <c r="AY171">
        <f>Van!CG51</f>
        <v>0</v>
      </c>
      <c r="AZ171">
        <f>Van!CG52</f>
        <v>0</v>
      </c>
      <c r="BA171">
        <f>Van!CG53</f>
        <v>0</v>
      </c>
      <c r="BB171">
        <f>Van!CG54</f>
        <v>0</v>
      </c>
      <c r="BC171">
        <f>Van!CG55</f>
        <v>93</v>
      </c>
      <c r="BD171">
        <f>Van!CG56</f>
        <v>0</v>
      </c>
      <c r="BE171">
        <f>Van!CG57</f>
        <v>2</v>
      </c>
      <c r="BF171" t="str">
        <f>Van!CG58</f>
        <v>Ja</v>
      </c>
      <c r="BG171" t="str">
        <f>Van!CG59</f>
        <v>Nej</v>
      </c>
      <c r="BH171" t="str">
        <f>Van!CG60</f>
        <v>Nej</v>
      </c>
      <c r="BI171" t="str">
        <f>Van!CG61</f>
        <v>Ja</v>
      </c>
      <c r="BJ171">
        <f>Van!CG62</f>
        <v>0</v>
      </c>
      <c r="BK171">
        <f>Van!CG63</f>
        <v>0</v>
      </c>
      <c r="BL171">
        <f>Van!CG64</f>
        <v>0</v>
      </c>
      <c r="BM171" t="str">
        <f>Van!CG65</f>
        <v>Ja</v>
      </c>
      <c r="BN171">
        <f>Van!CG66</f>
        <v>0</v>
      </c>
      <c r="BO171">
        <f>Van!CG67</f>
        <v>0</v>
      </c>
      <c r="BP171">
        <f>Van!CG68</f>
        <v>0</v>
      </c>
      <c r="BQ171">
        <f>Van!CG69</f>
        <v>0</v>
      </c>
      <c r="BR171" t="str">
        <f>Van!CG70</f>
        <v>produktionskøkken</v>
      </c>
      <c r="BS171" t="str">
        <f>Van!CG71</f>
        <v>Ja</v>
      </c>
      <c r="BT171" t="str">
        <f>Van!CG72</f>
        <v>Mindre</v>
      </c>
      <c r="BU171" t="str">
        <f>Van!CG73</f>
        <v>Mindre</v>
      </c>
      <c r="BV171" t="str">
        <f>Van!CG74</f>
        <v>Nej</v>
      </c>
      <c r="BW171" t="str">
        <f>Van!CG75</f>
        <v>Køleskab, flere ovne, emhætte, stål rullebord, hævning af opvaskemaskine</v>
      </c>
      <c r="BX171">
        <f>Van!CG76</f>
        <v>0</v>
      </c>
      <c r="BY171">
        <f>Van!CG77</f>
        <v>0</v>
      </c>
      <c r="BZ171">
        <f>Van!CG78</f>
        <v>0</v>
      </c>
      <c r="CA171">
        <f>Van!CG79</f>
        <v>0</v>
      </c>
      <c r="CB171">
        <f>Van!CG80</f>
        <v>0</v>
      </c>
      <c r="CC171">
        <f>Van!CG81</f>
        <v>0</v>
      </c>
      <c r="CD171">
        <f>Van!CG82</f>
        <v>0</v>
      </c>
      <c r="CE171">
        <f>Van!CG83</f>
        <v>0</v>
      </c>
      <c r="CF171">
        <f>Van!CG84</f>
        <v>0</v>
      </c>
      <c r="CG171" t="str">
        <f>Van!CG85</f>
        <v>Cathrine Jerrik /Sine</v>
      </c>
      <c r="CH171" s="18">
        <f>Van!CG86</f>
        <v>39876</v>
      </c>
      <c r="CI171">
        <f>Van!CG87</f>
        <v>0</v>
      </c>
      <c r="CJ171">
        <f>Van!CG88</f>
        <v>0</v>
      </c>
      <c r="CK171">
        <f>Van!CG89</f>
        <v>1</v>
      </c>
      <c r="CL171">
        <f>Van!CG90</f>
        <v>4</v>
      </c>
      <c r="CM171">
        <f>Van!CG91</f>
        <v>0</v>
      </c>
      <c r="CN171">
        <f>Van!CG92</f>
        <v>1</v>
      </c>
      <c r="CO171">
        <f>Van!CG93</f>
        <v>0</v>
      </c>
      <c r="CP171">
        <f>Van!CG94</f>
        <v>0</v>
      </c>
      <c r="CQ171">
        <f>Van!CG95</f>
        <v>0</v>
      </c>
      <c r="CR171">
        <f>Van!CG96</f>
        <v>1</v>
      </c>
      <c r="CS171">
        <f>Van!CG97</f>
        <v>1</v>
      </c>
      <c r="CT171">
        <f>Van!CG98</f>
        <v>0</v>
      </c>
      <c r="CU171">
        <f>Van!CG99</f>
        <v>1</v>
      </c>
      <c r="CV171">
        <f>Van!CG100</f>
        <v>0</v>
      </c>
      <c r="CW171">
        <f>Van!CG101</f>
        <v>0</v>
      </c>
      <c r="CX171">
        <f>Van!CG102</f>
        <v>1</v>
      </c>
      <c r="CY171">
        <f>Van!CG103</f>
        <v>0</v>
      </c>
      <c r="CZ171">
        <f>Van!CG104</f>
        <v>0</v>
      </c>
      <c r="DA171">
        <f>Van!CG105</f>
        <v>1</v>
      </c>
      <c r="DB171">
        <f>Van!CG106</f>
        <v>1</v>
      </c>
      <c r="DC171">
        <f>Van!CG107</f>
        <v>25</v>
      </c>
      <c r="DD171" t="str">
        <f>Van!CG108</f>
        <v>Miele</v>
      </c>
      <c r="DE171">
        <f>Van!CG109</f>
        <v>3.5</v>
      </c>
      <c r="DF171" t="str">
        <f>Van!CG110</f>
        <v>Nej</v>
      </c>
      <c r="DG171">
        <f>Van!CG111</f>
        <v>0</v>
      </c>
      <c r="DH171" t="str">
        <f>Van!CG112</f>
        <v>Ja</v>
      </c>
      <c r="DI171" t="str">
        <f>Van!CG113</f>
        <v>Ja</v>
      </c>
      <c r="DJ171" t="str">
        <f>Van!CG114</f>
        <v>Nej</v>
      </c>
      <c r="DK171">
        <f>Van!CG115</f>
        <v>2</v>
      </c>
      <c r="DL171" t="str">
        <f>Van!CG116</f>
        <v>Begrænset</v>
      </c>
      <c r="DM171">
        <f>Van!CG117</f>
        <v>0</v>
      </c>
      <c r="DN171">
        <f>Van!CG118</f>
        <v>0</v>
      </c>
      <c r="DO171" s="14" t="str">
        <f>VLOOKUP(MID(B171,1,5)*1,InstTyp!A:B,2,FALSE)</f>
        <v xml:space="preserve">Integrerede </v>
      </c>
      <c r="DP171" s="14" t="str">
        <f>VLOOKUP(MID(B171,1,5)*1,InstTyp!A:C,3,FALSE)</f>
        <v>Vanløse/Brønshøj-Husum</v>
      </c>
      <c r="DQ171">
        <f>VLOOKUP(MID(B171,1,5)*1,'InstTyp-2'!E:BQ,7,FALSE)</f>
        <v>0</v>
      </c>
      <c r="DR171">
        <f>VLOOKUP(MID(B171,1,5)*1,'InstTyp-2'!E:BQ,8,FALSE)</f>
        <v>0</v>
      </c>
      <c r="DS171">
        <f>VLOOKUP(MID(B171,1,5)*1,'InstTyp-2'!E:BQ,9,FALSE)</f>
        <v>34</v>
      </c>
      <c r="DT171">
        <f>VLOOKUP(MID(B171,1,5)*1,'InstTyp-2'!E:BQ,10,FALSE)</f>
        <v>54</v>
      </c>
      <c r="DU171">
        <f>VLOOKUP(MID(B171,1,5)*1,'InstTyp-2'!E:BQ,11,FALSE)</f>
        <v>0</v>
      </c>
      <c r="DV171">
        <f>VLOOKUP(MID(B171,1,5)*1,'InstTyp-2'!E:BQ,12,FALSE)</f>
        <v>0</v>
      </c>
      <c r="DW171">
        <f>VLOOKUP(MID(B171,1,5)*1,'InstTyp-2'!E:BQ,13,FALSE)</f>
        <v>0</v>
      </c>
      <c r="DX171">
        <f>VLOOKUP(MID(B171,1,5)*1,'InstTyp-2'!E:BQ,14,FALSE)</f>
        <v>0</v>
      </c>
      <c r="DY171">
        <f>VLOOKUP(MID(B171,1,5)*1,'InstTyp-2'!E:BQ,15,FALSE)</f>
        <v>0</v>
      </c>
      <c r="DZ171">
        <f>VLOOKUP(MID(B171,1,5)*1,'InstTyp-2'!E:BQ,16,FALSE)</f>
        <v>0</v>
      </c>
      <c r="EA171">
        <f>VLOOKUP(MID(B171,1,5)*1,'InstTyp-2'!E:BQ,17,FALSE)</f>
        <v>0</v>
      </c>
      <c r="EB171">
        <f>VLOOKUP(MID(B171,1,5)*1,'InstTyp-2'!E:BQ,18,FALSE)</f>
        <v>0</v>
      </c>
      <c r="EC171">
        <f>VLOOKUP(MID(B171,1,5)*1,'InstTyp-2'!E:BQ,19,FALSE)</f>
        <v>0</v>
      </c>
      <c r="ED171">
        <f>VLOOKUP(MID(B171,1,5)*1,'InstTyp-2'!E:BQ,20,FALSE)</f>
        <v>0</v>
      </c>
      <c r="EE171" s="195">
        <f>VLOOKUP(MID(B171,1,5)*1,'Forplejning 2008'!A:C,3,FALSE)</f>
        <v>34888.01</v>
      </c>
      <c r="EF171" t="str">
        <f t="shared" si="8"/>
        <v>37584</v>
      </c>
      <c r="EG171" t="str">
        <f t="shared" si="9"/>
        <v/>
      </c>
      <c r="EH171">
        <f t="shared" si="10"/>
        <v>0</v>
      </c>
      <c r="EI171">
        <f t="shared" si="11"/>
        <v>54</v>
      </c>
      <c r="EJ171" t="str">
        <f>VLOOKUP(B171,Rekruttering!A:F,2,FALSE)</f>
        <v>Ja</v>
      </c>
      <c r="EK171">
        <f>VLOOKUP(B171,Rekruttering!A:F,3,FALSE)</f>
        <v>15</v>
      </c>
      <c r="EL171">
        <f>VLOOKUP(B171,Rekruttering!A:F,4,FALSE)</f>
        <v>0</v>
      </c>
      <c r="EM171">
        <f>VLOOKUP(B171,Rekruttering!A:F,5,FALSE)</f>
        <v>0</v>
      </c>
      <c r="EN171" t="str">
        <f>VLOOKUP(B171,Rekruttering!A:F,6,FALSE)</f>
        <v>Nej</v>
      </c>
    </row>
    <row r="172" spans="1:144">
      <c r="A172" s="14">
        <f>Vest!B1</f>
        <v>0</v>
      </c>
      <c r="B172" s="21">
        <f>Vest!B2</f>
        <v>35224</v>
      </c>
      <c r="C172" t="str">
        <f>Vest!B3</f>
        <v>Barnets Hus</v>
      </c>
      <c r="D172" t="str">
        <f>Vest!B4</f>
        <v>Vesterbro/Kgs.Enghave</v>
      </c>
      <c r="E172" t="str">
        <f>Vest!B5</f>
        <v>Amerikavej 15</v>
      </c>
      <c r="F172">
        <f>Vest!B6</f>
        <v>1756</v>
      </c>
      <c r="G172" t="str">
        <f>Vest!B7</f>
        <v>København V</v>
      </c>
      <c r="H172" t="str">
        <f>Vest!B8</f>
        <v>33 25 10 88</v>
      </c>
      <c r="I172" t="str">
        <f>Vest!B9</f>
        <v>ml.amerikavej@mail.dk</v>
      </c>
      <c r="J172" t="str">
        <f>Vest!B10</f>
        <v>Maybritt Larson</v>
      </c>
      <c r="K172">
        <f>Vest!B11</f>
        <v>44440537</v>
      </c>
      <c r="L172">
        <f>Vest!B12</f>
        <v>0</v>
      </c>
      <c r="M172" t="str">
        <f>Vest!B13</f>
        <v>35224@buf.kk.dk</v>
      </c>
      <c r="N172" t="str">
        <f>Vest!B14</f>
        <v>Børnehave</v>
      </c>
      <c r="O172">
        <f>Vest!B15</f>
        <v>0</v>
      </c>
      <c r="P172">
        <f>Vest!B16</f>
        <v>0</v>
      </c>
      <c r="Q172">
        <f>Vest!B17</f>
        <v>0</v>
      </c>
      <c r="R172">
        <f>Vest!B18</f>
        <v>0</v>
      </c>
      <c r="S172">
        <f>Vest!B19</f>
        <v>0</v>
      </c>
      <c r="T172">
        <f>Vest!B20</f>
        <v>0</v>
      </c>
      <c r="U172">
        <f>Vest!B21</f>
        <v>0</v>
      </c>
      <c r="V172">
        <f>Vest!B22</f>
        <v>0</v>
      </c>
      <c r="W172">
        <f>Vest!B23</f>
        <v>0</v>
      </c>
      <c r="X172">
        <f>Vest!B24</f>
        <v>0</v>
      </c>
      <c r="Y172">
        <f>Vest!B25</f>
        <v>5</v>
      </c>
      <c r="Z172">
        <f>Vest!B26</f>
        <v>5</v>
      </c>
      <c r="AA172">
        <f>Vest!B27</f>
        <v>4</v>
      </c>
      <c r="AB172">
        <f>Vest!B28</f>
        <v>5</v>
      </c>
      <c r="AC172">
        <f>Vest!B29</f>
        <v>0</v>
      </c>
      <c r="AD172">
        <f>Vest!B30</f>
        <v>0</v>
      </c>
      <c r="AE172">
        <f>Vest!B31</f>
        <v>0</v>
      </c>
      <c r="AF172">
        <f>Vest!B32</f>
        <v>0</v>
      </c>
      <c r="AG172">
        <f>Vest!B33</f>
        <v>0</v>
      </c>
      <c r="AH172">
        <f>Vest!B34</f>
        <v>0</v>
      </c>
      <c r="AI172">
        <f>Vest!B35</f>
        <v>323000</v>
      </c>
      <c r="AJ172">
        <f>Vest!B36</f>
        <v>0</v>
      </c>
      <c r="AK172">
        <f>Vest!B37</f>
        <v>0</v>
      </c>
      <c r="AL172">
        <f>Vest!B38</f>
        <v>0</v>
      </c>
      <c r="AM172">
        <f>Vest!B39</f>
        <v>0</v>
      </c>
      <c r="AN172">
        <f>Vest!B40</f>
        <v>0</v>
      </c>
      <c r="AO172">
        <f>Vest!B41</f>
        <v>0</v>
      </c>
      <c r="AP172">
        <f>Vest!B42</f>
        <v>0</v>
      </c>
      <c r="AQ172">
        <f>Vest!B43</f>
        <v>0</v>
      </c>
      <c r="AR172">
        <f>Vest!B44</f>
        <v>0</v>
      </c>
      <c r="AS172">
        <f>Vest!B45</f>
        <v>0</v>
      </c>
      <c r="AT172">
        <f>Vest!B46</f>
        <v>0</v>
      </c>
      <c r="AU172">
        <f>Vest!B47</f>
        <v>0</v>
      </c>
      <c r="AV172">
        <f>Vest!B48</f>
        <v>0</v>
      </c>
      <c r="AW172">
        <f>Vest!B49</f>
        <v>0</v>
      </c>
      <c r="AX172">
        <f>Vest!B50</f>
        <v>0</v>
      </c>
      <c r="AY172">
        <f>Vest!B51</f>
        <v>0</v>
      </c>
      <c r="AZ172">
        <f>Vest!B52</f>
        <v>0</v>
      </c>
      <c r="BA172">
        <f>Vest!B53</f>
        <v>0</v>
      </c>
      <c r="BB172">
        <f>Vest!B54</f>
        <v>0</v>
      </c>
      <c r="BC172">
        <f>Vest!B55</f>
        <v>0</v>
      </c>
      <c r="BD172">
        <f>Vest!B56</f>
        <v>0</v>
      </c>
      <c r="BE172">
        <f>Vest!B57</f>
        <v>0</v>
      </c>
      <c r="BF172">
        <f>Vest!B58</f>
        <v>0</v>
      </c>
      <c r="BG172">
        <f>Vest!B59</f>
        <v>0</v>
      </c>
      <c r="BH172">
        <f>Vest!B60</f>
        <v>0</v>
      </c>
      <c r="BI172">
        <f>Vest!B61</f>
        <v>0</v>
      </c>
      <c r="BJ172">
        <f>Vest!B62</f>
        <v>0</v>
      </c>
      <c r="BK172">
        <f>Vest!B63</f>
        <v>0</v>
      </c>
      <c r="BL172">
        <f>Vest!B64</f>
        <v>0</v>
      </c>
      <c r="BM172">
        <f>Vest!B65</f>
        <v>0</v>
      </c>
      <c r="BN172">
        <f>Vest!B66</f>
        <v>0</v>
      </c>
      <c r="BO172">
        <f>Vest!B67</f>
        <v>0</v>
      </c>
      <c r="BP172">
        <f>Vest!B68</f>
        <v>0</v>
      </c>
      <c r="BQ172">
        <f>Vest!B69</f>
        <v>0</v>
      </c>
      <c r="BR172">
        <f>Vest!B70</f>
        <v>0</v>
      </c>
      <c r="BS172">
        <f>Vest!B71</f>
        <v>0</v>
      </c>
      <c r="BT172">
        <f>Vest!B72</f>
        <v>0</v>
      </c>
      <c r="BU172">
        <f>Vest!B73</f>
        <v>0</v>
      </c>
      <c r="BV172">
        <f>Vest!B74</f>
        <v>0</v>
      </c>
      <c r="BW172">
        <f>Vest!B75</f>
        <v>0</v>
      </c>
      <c r="BX172">
        <f>Vest!B76</f>
        <v>0</v>
      </c>
      <c r="BY172">
        <f>Vest!B77</f>
        <v>0</v>
      </c>
      <c r="BZ172">
        <f>Vest!B78</f>
        <v>0</v>
      </c>
      <c r="CA172">
        <f>Vest!B79</f>
        <v>0</v>
      </c>
      <c r="CB172">
        <f>Vest!B80</f>
        <v>0</v>
      </c>
      <c r="CC172">
        <f>Vest!B81</f>
        <v>0</v>
      </c>
      <c r="CD172">
        <f>Vest!B82</f>
        <v>0</v>
      </c>
      <c r="CE172">
        <f>Vest!B83</f>
        <v>0</v>
      </c>
      <c r="CF172">
        <f>Vest!B84</f>
        <v>0</v>
      </c>
      <c r="CG172">
        <f>Vest!B85</f>
        <v>0</v>
      </c>
      <c r="CH172">
        <f>Vest!B86</f>
        <v>0</v>
      </c>
      <c r="CI172">
        <f>Vest!B87</f>
        <v>0</v>
      </c>
      <c r="CJ172">
        <f>Vest!B88</f>
        <v>0</v>
      </c>
      <c r="CK172">
        <f>Vest!B89</f>
        <v>0</v>
      </c>
      <c r="CL172">
        <f>Vest!B90</f>
        <v>0</v>
      </c>
      <c r="CM172">
        <f>Vest!B91</f>
        <v>0</v>
      </c>
      <c r="CN172">
        <f>Vest!B92</f>
        <v>0</v>
      </c>
      <c r="CO172">
        <f>Vest!B93</f>
        <v>0</v>
      </c>
      <c r="CP172">
        <f>Vest!B94</f>
        <v>0</v>
      </c>
      <c r="CQ172">
        <f>Vest!B95</f>
        <v>0</v>
      </c>
      <c r="CR172">
        <f>Vest!B96</f>
        <v>0</v>
      </c>
      <c r="CS172">
        <f>Vest!B97</f>
        <v>0</v>
      </c>
      <c r="CT172">
        <f>Vest!B98</f>
        <v>0</v>
      </c>
      <c r="CU172">
        <f>Vest!B99</f>
        <v>0</v>
      </c>
      <c r="CV172">
        <f>Vest!B100</f>
        <v>0</v>
      </c>
      <c r="CW172">
        <f>Vest!B101</f>
        <v>0</v>
      </c>
      <c r="CX172">
        <f>Vest!B102</f>
        <v>0</v>
      </c>
      <c r="CY172">
        <f>Vest!B103</f>
        <v>0</v>
      </c>
      <c r="CZ172">
        <f>Vest!B104</f>
        <v>0</v>
      </c>
      <c r="DA172">
        <f>Vest!B105</f>
        <v>0</v>
      </c>
      <c r="DB172">
        <f>Vest!B106</f>
        <v>0</v>
      </c>
      <c r="DC172">
        <f>Vest!B107</f>
        <v>0</v>
      </c>
      <c r="DD172">
        <f>Vest!B108</f>
        <v>0</v>
      </c>
      <c r="DE172">
        <f>Vest!B109</f>
        <v>0</v>
      </c>
      <c r="DF172">
        <f>Vest!B110</f>
        <v>0</v>
      </c>
      <c r="DG172">
        <f>Vest!B111</f>
        <v>0</v>
      </c>
      <c r="DH172">
        <f>Vest!B112</f>
        <v>0</v>
      </c>
      <c r="DI172">
        <f>Vest!B113</f>
        <v>0</v>
      </c>
      <c r="DJ172">
        <f>Vest!B114</f>
        <v>0</v>
      </c>
      <c r="DK172">
        <f>Vest!B115</f>
        <v>0</v>
      </c>
      <c r="DL172">
        <f>Vest!B116</f>
        <v>0</v>
      </c>
      <c r="DM172">
        <f>Vest!B117</f>
        <v>0</v>
      </c>
      <c r="DN172">
        <f>Vest!B118</f>
        <v>0</v>
      </c>
      <c r="DO172" s="14" t="str">
        <f>VLOOKUP(MID(B172,1,5)*1,InstTyp!A:B,2,FALSE)</f>
        <v>Vuggestuer</v>
      </c>
      <c r="DP172" s="14" t="str">
        <f>VLOOKUP(MID(B172,1,5)*1,InstTyp!A:C,3,FALSE)</f>
        <v>Vesterbro/Kgs.Enghave</v>
      </c>
      <c r="DQ172">
        <f>VLOOKUP(MID(B172,1,5)*1,'InstTyp-2'!E:BQ,7,FALSE)</f>
        <v>100</v>
      </c>
      <c r="DR172">
        <f>VLOOKUP(MID(B172,1,5)*1,'InstTyp-2'!E:BQ,8,FALSE)</f>
        <v>0</v>
      </c>
      <c r="DS172">
        <f>VLOOKUP(MID(B172,1,5)*1,'InstTyp-2'!E:BQ,9,FALSE)</f>
        <v>0</v>
      </c>
      <c r="DT172">
        <f>VLOOKUP(MID(B172,1,5)*1,'InstTyp-2'!E:BQ,10,FALSE)</f>
        <v>0</v>
      </c>
      <c r="DU172">
        <f>VLOOKUP(MID(B172,1,5)*1,'InstTyp-2'!E:BQ,11,FALSE)</f>
        <v>0</v>
      </c>
      <c r="DV172">
        <f>VLOOKUP(MID(B172,1,5)*1,'InstTyp-2'!E:BQ,12,FALSE)</f>
        <v>0</v>
      </c>
      <c r="DW172">
        <f>VLOOKUP(MID(B172,1,5)*1,'InstTyp-2'!E:BQ,13,FALSE)</f>
        <v>0</v>
      </c>
      <c r="DX172">
        <f>VLOOKUP(MID(B172,1,5)*1,'InstTyp-2'!E:BQ,14,FALSE)</f>
        <v>0</v>
      </c>
      <c r="DY172">
        <f>VLOOKUP(MID(B172,1,5)*1,'InstTyp-2'!E:BQ,15,FALSE)</f>
        <v>0</v>
      </c>
      <c r="DZ172">
        <f>VLOOKUP(MID(B172,1,5)*1,'InstTyp-2'!E:BQ,16,FALSE)</f>
        <v>0</v>
      </c>
      <c r="EA172">
        <f>VLOOKUP(MID(B172,1,5)*1,'InstTyp-2'!E:BQ,17,FALSE)</f>
        <v>0</v>
      </c>
      <c r="EB172">
        <f>VLOOKUP(MID(B172,1,5)*1,'InstTyp-2'!E:BQ,18,FALSE)</f>
        <v>0</v>
      </c>
      <c r="EC172">
        <f>VLOOKUP(MID(B172,1,5)*1,'InstTyp-2'!E:BQ,19,FALSE)</f>
        <v>0</v>
      </c>
      <c r="ED172">
        <f>VLOOKUP(MID(B172,1,5)*1,'InstTyp-2'!E:BQ,20,FALSE)</f>
        <v>0</v>
      </c>
      <c r="EE172" s="195">
        <f>VLOOKUP(MID(B172,1,5)*1,'Forplejning 2008'!A:C,3,FALSE)</f>
        <v>0</v>
      </c>
      <c r="EF172" t="str">
        <f t="shared" si="8"/>
        <v>35224</v>
      </c>
      <c r="EG172" t="str">
        <f t="shared" si="9"/>
        <v/>
      </c>
      <c r="EH172">
        <f t="shared" si="10"/>
        <v>0</v>
      </c>
      <c r="EI172">
        <f t="shared" si="11"/>
        <v>0</v>
      </c>
      <c r="EJ172" t="e">
        <f>VLOOKUP(B172,Rekruttering!A:F,2,FALSE)</f>
        <v>#N/A</v>
      </c>
      <c r="EK172" t="e">
        <f>VLOOKUP(B172,Rekruttering!A:F,3,FALSE)</f>
        <v>#N/A</v>
      </c>
      <c r="EL172" t="e">
        <f>VLOOKUP(B172,Rekruttering!A:F,4,FALSE)</f>
        <v>#N/A</v>
      </c>
      <c r="EM172" t="e">
        <f>VLOOKUP(B172,Rekruttering!A:F,5,FALSE)</f>
        <v>#N/A</v>
      </c>
      <c r="EN172" t="e">
        <f>VLOOKUP(B172,Rekruttering!A:F,6,FALSE)</f>
        <v>#N/A</v>
      </c>
    </row>
    <row r="173" spans="1:144">
      <c r="A173" s="14" t="str">
        <f>Vest!P1</f>
        <v>x</v>
      </c>
      <c r="B173" s="21">
        <f>Vest!P2</f>
        <v>35347</v>
      </c>
      <c r="C173" t="str">
        <f>Vest!P3</f>
        <v>Kongerosen</v>
      </c>
      <c r="D173" t="str">
        <f>Vest!P4</f>
        <v>Vesterbro/Kgs.Enghave</v>
      </c>
      <c r="E173" t="str">
        <f>Vest!P5</f>
        <v>Valdemarsgade 10</v>
      </c>
      <c r="F173">
        <f>Vest!P6</f>
        <v>1665</v>
      </c>
      <c r="G173" t="str">
        <f>Vest!P7</f>
        <v>København V</v>
      </c>
      <c r="H173" t="str">
        <f>Vest!P8</f>
        <v>33 86 09 31</v>
      </c>
      <c r="I173" t="str">
        <f>Vest!P9</f>
        <v>37547@buf.kk.dk</v>
      </c>
      <c r="J173" t="str">
        <f>Vest!P10</f>
        <v>Bjarne Nielsen</v>
      </c>
      <c r="K173">
        <f>Vest!P11</f>
        <v>77305086</v>
      </c>
      <c r="L173">
        <f>Vest!P12</f>
        <v>0</v>
      </c>
      <c r="M173" t="str">
        <f>Vest!P13</f>
        <v>kongerosen@mail.dk</v>
      </c>
      <c r="N173" t="str">
        <f>Vest!P14</f>
        <v>Børnehave</v>
      </c>
      <c r="O173">
        <f>Vest!P15</f>
        <v>0</v>
      </c>
      <c r="P173">
        <f>Vest!P16</f>
        <v>0</v>
      </c>
      <c r="Q173">
        <f>Vest!P17</f>
        <v>66</v>
      </c>
      <c r="R173">
        <f>Vest!P18</f>
        <v>0</v>
      </c>
      <c r="S173">
        <f>Vest!P19</f>
        <v>0</v>
      </c>
      <c r="T173">
        <f>Vest!P20</f>
        <v>0</v>
      </c>
      <c r="U173">
        <f>Vest!P21</f>
        <v>0</v>
      </c>
      <c r="V173" t="str">
        <f>Vest!P22</f>
        <v>Nej</v>
      </c>
      <c r="W173">
        <f>Vest!P23</f>
        <v>0</v>
      </c>
      <c r="X173">
        <f>Vest!P24</f>
        <v>0</v>
      </c>
      <c r="Y173">
        <f>Vest!P25</f>
        <v>0</v>
      </c>
      <c r="Z173">
        <f>Vest!P26</f>
        <v>0</v>
      </c>
      <c r="AA173">
        <f>Vest!P27</f>
        <v>0</v>
      </c>
      <c r="AB173">
        <f>Vest!P28</f>
        <v>0</v>
      </c>
      <c r="AC173">
        <f>Vest!P29</f>
        <v>0</v>
      </c>
      <c r="AD173">
        <f>Vest!P30</f>
        <v>5</v>
      </c>
      <c r="AE173">
        <f>Vest!P31</f>
        <v>0</v>
      </c>
      <c r="AF173">
        <f>Vest!P32</f>
        <v>0</v>
      </c>
      <c r="AG173">
        <f>Vest!P33</f>
        <v>5</v>
      </c>
      <c r="AH173">
        <f>Vest!P34</f>
        <v>0</v>
      </c>
      <c r="AI173">
        <f>Vest!P35</f>
        <v>0</v>
      </c>
      <c r="AJ173" s="16">
        <f>Vest!P36</f>
        <v>90000</v>
      </c>
      <c r="AK173">
        <f>Vest!P37</f>
        <v>0</v>
      </c>
      <c r="AL173" t="str">
        <f>Vest!P38</f>
        <v>Nej</v>
      </c>
      <c r="AM173" t="str">
        <f>Vest!P39</f>
        <v>Nej</v>
      </c>
      <c r="AN173">
        <f>Vest!P40</f>
        <v>0</v>
      </c>
      <c r="AO173">
        <f>Vest!P41</f>
        <v>0</v>
      </c>
      <c r="AP173">
        <f>Vest!P42</f>
        <v>0</v>
      </c>
      <c r="AQ173">
        <f>Vest!P43</f>
        <v>0</v>
      </c>
      <c r="AR173">
        <f>Vest!P44</f>
        <v>0</v>
      </c>
      <c r="AS173">
        <f>Vest!P45</f>
        <v>0</v>
      </c>
      <c r="AT173">
        <f>Vest!P46</f>
        <v>0</v>
      </c>
      <c r="AU173">
        <f>Vest!P47</f>
        <v>0</v>
      </c>
      <c r="AV173">
        <f>Vest!P48</f>
        <v>0</v>
      </c>
      <c r="AW173">
        <f>Vest!P49</f>
        <v>0</v>
      </c>
      <c r="AX173">
        <f>Vest!P50</f>
        <v>0</v>
      </c>
      <c r="AY173">
        <f>Vest!P51</f>
        <v>0</v>
      </c>
      <c r="AZ173">
        <f>Vest!P52</f>
        <v>0</v>
      </c>
      <c r="BA173">
        <f>Vest!P53</f>
        <v>0</v>
      </c>
      <c r="BB173">
        <f>Vest!P54</f>
        <v>0</v>
      </c>
      <c r="BC173">
        <f>Vest!P55</f>
        <v>86</v>
      </c>
      <c r="BD173">
        <f>Vest!P56</f>
        <v>0</v>
      </c>
      <c r="BE173">
        <f>Vest!P57</f>
        <v>1</v>
      </c>
      <c r="BF173" t="str">
        <f>Vest!P58</f>
        <v>Ja</v>
      </c>
      <c r="BG173" t="str">
        <f>Vest!P59</f>
        <v>Ja</v>
      </c>
      <c r="BH173" t="str">
        <f>Vest!P60</f>
        <v>Nej</v>
      </c>
      <c r="BI173" t="str">
        <f>Vest!P61</f>
        <v>Ja</v>
      </c>
      <c r="BJ173" t="str">
        <f>Vest!P62</f>
        <v>Vil gerne vende det i bestyrelsen og personalegruppen</v>
      </c>
      <c r="BK173" t="str">
        <f>Vest!P63</f>
        <v>Ja</v>
      </c>
      <c r="BL173">
        <f>Vest!P64</f>
        <v>0</v>
      </c>
      <c r="BM173" t="str">
        <f>Vest!P65</f>
        <v>Ja</v>
      </c>
      <c r="BN173">
        <f>Vest!P66</f>
        <v>0</v>
      </c>
      <c r="BO173" t="str">
        <f>Vest!P67</f>
        <v>Nej</v>
      </c>
      <c r="BP173">
        <f>Vest!P68</f>
        <v>0</v>
      </c>
      <c r="BQ173">
        <f>Vest!P69</f>
        <v>0</v>
      </c>
      <c r="BR173" t="str">
        <f>Vest!P70</f>
        <v>Køkken begrænset tilvirk</v>
      </c>
      <c r="BS173" t="str">
        <f>Vest!P71</f>
        <v>Nej</v>
      </c>
      <c r="BT173">
        <f>Vest!P72</f>
        <v>0</v>
      </c>
      <c r="BU173">
        <f>Vest!P73</f>
        <v>0</v>
      </c>
      <c r="BV173">
        <f>Vest!P74</f>
        <v>0</v>
      </c>
      <c r="BW173">
        <f>Vest!P75</f>
        <v>0</v>
      </c>
      <c r="BX173" t="str">
        <f>Vest!P76</f>
        <v>Større</v>
      </c>
      <c r="BY173" t="str">
        <f>Vest!P77</f>
        <v>Større</v>
      </c>
      <c r="BZ173" t="str">
        <f>Vest!P78</f>
        <v>Nej</v>
      </c>
      <c r="CA173">
        <f>Vest!P79</f>
        <v>0</v>
      </c>
      <c r="CB173" t="str">
        <f>Vest!P80</f>
        <v>Større</v>
      </c>
      <c r="CC173" t="str">
        <f>Vest!P81</f>
        <v>komfur, opvaskemaskine, ovn</v>
      </c>
      <c r="CD173">
        <f>Vest!P82</f>
        <v>0</v>
      </c>
      <c r="CE173">
        <f>Vest!P83</f>
        <v>0</v>
      </c>
      <c r="CF173" t="str">
        <f>Vest!P84</f>
        <v>Der er plads. Der skal muligvis rist i gulv, vægge med fliser, nye elementer.</v>
      </c>
      <c r="CG173" t="str">
        <f>Vest!P85</f>
        <v>Birgitte Glerup / Nanna</v>
      </c>
      <c r="CH173" s="17">
        <f>Vest!P86</f>
        <v>39883</v>
      </c>
      <c r="CI173">
        <f>Vest!P87</f>
        <v>0</v>
      </c>
      <c r="CJ173">
        <f>Vest!P88</f>
        <v>0</v>
      </c>
      <c r="CK173">
        <f>Vest!P89</f>
        <v>1</v>
      </c>
      <c r="CL173">
        <f>Vest!P90</f>
        <v>4</v>
      </c>
      <c r="CM173">
        <f>Vest!P91</f>
        <v>0</v>
      </c>
      <c r="CN173">
        <f>Vest!P92</f>
        <v>2</v>
      </c>
      <c r="CO173">
        <f>Vest!P93</f>
        <v>0</v>
      </c>
      <c r="CP173">
        <f>Vest!P94</f>
        <v>0</v>
      </c>
      <c r="CQ173">
        <f>Vest!P95</f>
        <v>0</v>
      </c>
      <c r="CR173">
        <f>Vest!P96</f>
        <v>2</v>
      </c>
      <c r="CS173">
        <f>Vest!P97</f>
        <v>1</v>
      </c>
      <c r="CT173">
        <f>Vest!P98</f>
        <v>0</v>
      </c>
      <c r="CU173">
        <f>Vest!P99</f>
        <v>0</v>
      </c>
      <c r="CV173">
        <f>Vest!P100</f>
        <v>0</v>
      </c>
      <c r="CW173">
        <f>Vest!P101</f>
        <v>0</v>
      </c>
      <c r="CX173">
        <f>Vest!P102</f>
        <v>0</v>
      </c>
      <c r="CY173">
        <f>Vest!P103</f>
        <v>1</v>
      </c>
      <c r="CZ173">
        <f>Vest!P104</f>
        <v>0</v>
      </c>
      <c r="DA173">
        <f>Vest!P105</f>
        <v>0</v>
      </c>
      <c r="DB173">
        <f>Vest!P106</f>
        <v>1</v>
      </c>
      <c r="DC173">
        <f>Vest!P107</f>
        <v>20</v>
      </c>
      <c r="DD173" t="str">
        <f>Vest!P108</f>
        <v>Miele</v>
      </c>
      <c r="DE173">
        <f>Vest!P109</f>
        <v>7</v>
      </c>
      <c r="DF173" t="str">
        <f>Vest!P110</f>
        <v>Nej</v>
      </c>
      <c r="DG173">
        <f>Vest!P111</f>
        <v>0</v>
      </c>
      <c r="DH173" t="str">
        <f>Vest!P112</f>
        <v>Nej</v>
      </c>
      <c r="DI173" t="str">
        <f>Vest!P113</f>
        <v>Nej</v>
      </c>
      <c r="DJ173" t="str">
        <f>Vest!P114</f>
        <v>Nej</v>
      </c>
      <c r="DK173">
        <f>Vest!P115</f>
        <v>2</v>
      </c>
      <c r="DL173" t="str">
        <f>Vest!P116</f>
        <v>Begrænset</v>
      </c>
      <c r="DM173" t="str">
        <f>Vest!P117</f>
        <v>Den ene vaske har 2 rum.
Hvis blot der skal varmes mad/koges pasta skal der ny ovn (konvektion) og nye kogeplader da det er defekt.</v>
      </c>
      <c r="DN173">
        <f>Vest!P118</f>
        <v>0</v>
      </c>
      <c r="DO173" s="14" t="str">
        <f>VLOOKUP(MID(B173,1,5)*1,InstTyp!A:B,2,FALSE)</f>
        <v>Børnehaver</v>
      </c>
      <c r="DP173" s="14" t="str">
        <f>VLOOKUP(MID(B173,1,5)*1,InstTyp!A:C,3,FALSE)</f>
        <v>Vesterbro/Kgs.Enghave</v>
      </c>
      <c r="DQ173">
        <f>VLOOKUP(MID(B173,1,5)*1,'InstTyp-2'!E:BQ,7,FALSE)</f>
        <v>0</v>
      </c>
      <c r="DR173">
        <f>VLOOKUP(MID(B173,1,5)*1,'InstTyp-2'!E:BQ,8,FALSE)</f>
        <v>0</v>
      </c>
      <c r="DS173">
        <f>VLOOKUP(MID(B173,1,5)*1,'InstTyp-2'!E:BQ,9,FALSE)</f>
        <v>66</v>
      </c>
      <c r="DT173">
        <f>VLOOKUP(MID(B173,1,5)*1,'InstTyp-2'!E:BQ,10,FALSE)</f>
        <v>0</v>
      </c>
      <c r="DU173">
        <f>VLOOKUP(MID(B173,1,5)*1,'InstTyp-2'!E:BQ,11,FALSE)</f>
        <v>0</v>
      </c>
      <c r="DV173">
        <f>VLOOKUP(MID(B173,1,5)*1,'InstTyp-2'!E:BQ,12,FALSE)</f>
        <v>0</v>
      </c>
      <c r="DW173">
        <f>VLOOKUP(MID(B173,1,5)*1,'InstTyp-2'!E:BQ,13,FALSE)</f>
        <v>0</v>
      </c>
      <c r="DX173">
        <f>VLOOKUP(MID(B173,1,5)*1,'InstTyp-2'!E:BQ,14,FALSE)</f>
        <v>0</v>
      </c>
      <c r="DY173">
        <f>VLOOKUP(MID(B173,1,5)*1,'InstTyp-2'!E:BQ,15,FALSE)</f>
        <v>0</v>
      </c>
      <c r="DZ173">
        <f>VLOOKUP(MID(B173,1,5)*1,'InstTyp-2'!E:BQ,16,FALSE)</f>
        <v>0</v>
      </c>
      <c r="EA173">
        <f>VLOOKUP(MID(B173,1,5)*1,'InstTyp-2'!E:BQ,17,FALSE)</f>
        <v>0</v>
      </c>
      <c r="EB173">
        <f>VLOOKUP(MID(B173,1,5)*1,'InstTyp-2'!E:BQ,18,FALSE)</f>
        <v>0</v>
      </c>
      <c r="EC173">
        <f>VLOOKUP(MID(B173,1,5)*1,'InstTyp-2'!E:BQ,19,FALSE)</f>
        <v>0</v>
      </c>
      <c r="ED173">
        <f>VLOOKUP(MID(B173,1,5)*1,'InstTyp-2'!E:BQ,20,FALSE)</f>
        <v>0</v>
      </c>
      <c r="EE173" s="195">
        <f>VLOOKUP(MID(B173,1,5)*1,'Forplejning 2008'!A:C,3,FALSE)</f>
        <v>71594.22</v>
      </c>
      <c r="EF173" t="str">
        <f t="shared" si="8"/>
        <v>35347</v>
      </c>
      <c r="EG173" t="str">
        <f t="shared" si="9"/>
        <v/>
      </c>
      <c r="EH173">
        <f t="shared" si="10"/>
        <v>0</v>
      </c>
      <c r="EI173">
        <f t="shared" si="11"/>
        <v>0</v>
      </c>
      <c r="EJ173" t="e">
        <f>VLOOKUP(B173,Rekruttering!A:F,2,FALSE)</f>
        <v>#N/A</v>
      </c>
      <c r="EK173" t="e">
        <f>VLOOKUP(B173,Rekruttering!A:F,3,FALSE)</f>
        <v>#N/A</v>
      </c>
      <c r="EL173" t="e">
        <f>VLOOKUP(B173,Rekruttering!A:F,4,FALSE)</f>
        <v>#N/A</v>
      </c>
      <c r="EM173" t="e">
        <f>VLOOKUP(B173,Rekruttering!A:F,5,FALSE)</f>
        <v>#N/A</v>
      </c>
      <c r="EN173" t="e">
        <f>VLOOKUP(B173,Rekruttering!A:F,6,FALSE)</f>
        <v>#N/A</v>
      </c>
    </row>
    <row r="174" spans="1:144">
      <c r="A174" s="14" t="str">
        <f>Vest!Q1</f>
        <v>x</v>
      </c>
      <c r="B174" s="21" t="str">
        <f>Vest!Q2</f>
        <v>35347_u</v>
      </c>
      <c r="C174" t="str">
        <f>Vest!Q3</f>
        <v>Kongerosen</v>
      </c>
      <c r="D174" t="str">
        <f>Vest!Q4</f>
        <v>Vesterbro/Kgs.Enghave</v>
      </c>
      <c r="E174" t="str">
        <f>Vest!Q5</f>
        <v>Valdemarsgade 10</v>
      </c>
      <c r="F174">
        <f>Vest!Q6</f>
        <v>1665</v>
      </c>
      <c r="G174" t="str">
        <f>Vest!Q7</f>
        <v>København V</v>
      </c>
      <c r="H174">
        <f>Vest!Q8</f>
        <v>33861050</v>
      </c>
      <c r="I174" t="str">
        <f>Vest!Q9</f>
        <v>37547@buf.kk.dk</v>
      </c>
      <c r="J174" t="str">
        <f>Vest!Q10</f>
        <v>Bjarne Nielsen</v>
      </c>
      <c r="K174">
        <f>Vest!Q11</f>
        <v>77305086</v>
      </c>
      <c r="L174">
        <f>Vest!Q12</f>
        <v>0</v>
      </c>
      <c r="M174" t="str">
        <f>Vest!Q13</f>
        <v>kongerosen@mail.dk</v>
      </c>
      <c r="N174" t="str">
        <f>Vest!Q14</f>
        <v>Børnehave</v>
      </c>
      <c r="O174">
        <f>Vest!Q15</f>
        <v>0</v>
      </c>
      <c r="P174">
        <f>Vest!Q16</f>
        <v>0</v>
      </c>
      <c r="Q174">
        <f>Vest!Q17</f>
        <v>0</v>
      </c>
      <c r="R174">
        <f>Vest!Q18</f>
        <v>0</v>
      </c>
      <c r="S174">
        <f>Vest!Q19</f>
        <v>0</v>
      </c>
      <c r="T174">
        <f>Vest!Q20</f>
        <v>0</v>
      </c>
      <c r="U174">
        <f>Vest!Q21</f>
        <v>0</v>
      </c>
      <c r="V174">
        <f>Vest!Q22</f>
        <v>0</v>
      </c>
      <c r="W174">
        <f>Vest!Q23</f>
        <v>0</v>
      </c>
      <c r="X174">
        <f>Vest!Q24</f>
        <v>0</v>
      </c>
      <c r="Y174">
        <f>Vest!Q25</f>
        <v>0</v>
      </c>
      <c r="Z174">
        <f>Vest!Q26</f>
        <v>0</v>
      </c>
      <c r="AA174">
        <f>Vest!Q27</f>
        <v>0</v>
      </c>
      <c r="AB174">
        <f>Vest!Q28</f>
        <v>0</v>
      </c>
      <c r="AC174">
        <f>Vest!Q29</f>
        <v>0</v>
      </c>
      <c r="AD174">
        <f>Vest!Q30</f>
        <v>5</v>
      </c>
      <c r="AE174">
        <f>Vest!Q31</f>
        <v>0</v>
      </c>
      <c r="AF174">
        <f>Vest!Q32</f>
        <v>0</v>
      </c>
      <c r="AG174">
        <f>Vest!Q33</f>
        <v>5</v>
      </c>
      <c r="AH174">
        <f>Vest!Q34</f>
        <v>0</v>
      </c>
      <c r="AI174">
        <f>Vest!Q35</f>
        <v>0</v>
      </c>
      <c r="AJ174" s="16">
        <f>Vest!Q36</f>
        <v>90000</v>
      </c>
      <c r="AK174">
        <f>Vest!Q37</f>
        <v>0</v>
      </c>
      <c r="AL174">
        <f>Vest!Q38</f>
        <v>0</v>
      </c>
      <c r="AM174">
        <f>Vest!Q39</f>
        <v>0</v>
      </c>
      <c r="AN174">
        <f>Vest!Q40</f>
        <v>0</v>
      </c>
      <c r="AO174">
        <f>Vest!Q41</f>
        <v>0</v>
      </c>
      <c r="AP174">
        <f>Vest!Q42</f>
        <v>0</v>
      </c>
      <c r="AQ174">
        <f>Vest!Q43</f>
        <v>0</v>
      </c>
      <c r="AR174">
        <f>Vest!Q44</f>
        <v>0</v>
      </c>
      <c r="AS174">
        <f>Vest!Q45</f>
        <v>0</v>
      </c>
      <c r="AT174">
        <f>Vest!Q46</f>
        <v>0</v>
      </c>
      <c r="AU174">
        <f>Vest!Q47</f>
        <v>0</v>
      </c>
      <c r="AV174">
        <f>Vest!Q48</f>
        <v>0</v>
      </c>
      <c r="AW174">
        <f>Vest!Q49</f>
        <v>0</v>
      </c>
      <c r="AX174">
        <f>Vest!Q50</f>
        <v>0</v>
      </c>
      <c r="AY174">
        <f>Vest!Q51</f>
        <v>0</v>
      </c>
      <c r="AZ174">
        <f>Vest!Q52</f>
        <v>0</v>
      </c>
      <c r="BA174">
        <f>Vest!Q53</f>
        <v>0</v>
      </c>
      <c r="BB174">
        <f>Vest!Q54</f>
        <v>0</v>
      </c>
      <c r="BC174">
        <f>Vest!Q55</f>
        <v>86</v>
      </c>
      <c r="BD174">
        <f>Vest!Q56</f>
        <v>0</v>
      </c>
      <c r="BE174">
        <f>Vest!Q57</f>
        <v>0</v>
      </c>
      <c r="BF174">
        <f>Vest!Q58</f>
        <v>0</v>
      </c>
      <c r="BG174">
        <f>Vest!Q59</f>
        <v>0</v>
      </c>
      <c r="BH174">
        <f>Vest!Q60</f>
        <v>0</v>
      </c>
      <c r="BI174">
        <f>Vest!Q61</f>
        <v>0</v>
      </c>
      <c r="BJ174">
        <f>Vest!Q62</f>
        <v>0</v>
      </c>
      <c r="BK174">
        <f>Vest!Q63</f>
        <v>0</v>
      </c>
      <c r="BL174">
        <f>Vest!Q64</f>
        <v>0</v>
      </c>
      <c r="BM174">
        <f>Vest!Q65</f>
        <v>0</v>
      </c>
      <c r="BN174">
        <f>Vest!Q66</f>
        <v>0</v>
      </c>
      <c r="BO174">
        <f>Vest!Q67</f>
        <v>0</v>
      </c>
      <c r="BP174">
        <f>Vest!Q68</f>
        <v>0</v>
      </c>
      <c r="BQ174">
        <f>Vest!Q69</f>
        <v>0</v>
      </c>
      <c r="BR174" t="str">
        <f>Vest!Q70</f>
        <v>Modtagerkøkken</v>
      </c>
      <c r="BS174">
        <f>Vest!Q71</f>
        <v>0</v>
      </c>
      <c r="BT174">
        <f>Vest!Q72</f>
        <v>0</v>
      </c>
      <c r="BU174">
        <f>Vest!Q73</f>
        <v>0</v>
      </c>
      <c r="BV174">
        <f>Vest!Q74</f>
        <v>0</v>
      </c>
      <c r="BW174">
        <f>Vest!Q75</f>
        <v>0</v>
      </c>
      <c r="BX174">
        <f>Vest!Q76</f>
        <v>0</v>
      </c>
      <c r="BY174">
        <f>Vest!Q77</f>
        <v>0</v>
      </c>
      <c r="BZ174">
        <f>Vest!Q78</f>
        <v>0</v>
      </c>
      <c r="CA174">
        <f>Vest!Q79</f>
        <v>0</v>
      </c>
      <c r="CB174">
        <f>Vest!Q80</f>
        <v>0</v>
      </c>
      <c r="CC174">
        <f>Vest!Q81</f>
        <v>0</v>
      </c>
      <c r="CD174">
        <f>Vest!Q82</f>
        <v>0</v>
      </c>
      <c r="CE174">
        <f>Vest!Q83</f>
        <v>0</v>
      </c>
      <c r="CF174">
        <f>Vest!Q84</f>
        <v>0</v>
      </c>
      <c r="CG174">
        <f>Vest!Q85</f>
        <v>0</v>
      </c>
      <c r="CH174" s="18">
        <f>Vest!Q86</f>
        <v>0</v>
      </c>
      <c r="CI174">
        <f>Vest!Q87</f>
        <v>0</v>
      </c>
      <c r="CJ174">
        <f>Vest!Q88</f>
        <v>1</v>
      </c>
      <c r="CK174">
        <f>Vest!Q89</f>
        <v>0</v>
      </c>
      <c r="CL174">
        <f>Vest!Q90</f>
        <v>0</v>
      </c>
      <c r="CM174">
        <f>Vest!Q91</f>
        <v>0</v>
      </c>
      <c r="CN174">
        <f>Vest!Q92</f>
        <v>0</v>
      </c>
      <c r="CO174">
        <f>Vest!Q93</f>
        <v>0</v>
      </c>
      <c r="CP174">
        <f>Vest!Q94</f>
        <v>0</v>
      </c>
      <c r="CQ174">
        <f>Vest!Q95</f>
        <v>0</v>
      </c>
      <c r="CR174">
        <f>Vest!Q96</f>
        <v>0</v>
      </c>
      <c r="CS174">
        <f>Vest!Q97</f>
        <v>1</v>
      </c>
      <c r="CT174">
        <f>Vest!Q98</f>
        <v>0</v>
      </c>
      <c r="CU174">
        <f>Vest!Q99</f>
        <v>0</v>
      </c>
      <c r="CV174">
        <f>Vest!Q100</f>
        <v>0</v>
      </c>
      <c r="CW174">
        <f>Vest!Q101</f>
        <v>0</v>
      </c>
      <c r="CX174">
        <f>Vest!Q102</f>
        <v>0</v>
      </c>
      <c r="CY174">
        <f>Vest!Q103</f>
        <v>0</v>
      </c>
      <c r="CZ174">
        <f>Vest!Q104</f>
        <v>0</v>
      </c>
      <c r="DA174">
        <f>Vest!Q105</f>
        <v>0</v>
      </c>
      <c r="DB174">
        <f>Vest!Q106</f>
        <v>1</v>
      </c>
      <c r="DC174">
        <f>Vest!Q107</f>
        <v>120</v>
      </c>
      <c r="DD174" t="str">
        <f>Vest!Q108</f>
        <v>bosch</v>
      </c>
      <c r="DE174">
        <f>Vest!Q109</f>
        <v>1</v>
      </c>
      <c r="DF174">
        <f>Vest!Q110</f>
        <v>0</v>
      </c>
      <c r="DG174">
        <f>Vest!Q111</f>
        <v>0</v>
      </c>
      <c r="DH174">
        <f>Vest!Q112</f>
        <v>0</v>
      </c>
      <c r="DI174">
        <f>Vest!Q113</f>
        <v>0</v>
      </c>
      <c r="DJ174">
        <f>Vest!Q114</f>
        <v>0</v>
      </c>
      <c r="DK174">
        <f>Vest!Q115</f>
        <v>1</v>
      </c>
      <c r="DL174" t="str">
        <f>Vest!Q116</f>
        <v>Ingen plads</v>
      </c>
      <c r="DM174">
        <f>Vest!Q117</f>
        <v>0</v>
      </c>
      <c r="DN174" t="str">
        <f>Vest!Q118</f>
        <v>ikke godkendt til madlavning, gammel træhytte, mus i køkkenet</v>
      </c>
      <c r="DO174" s="14" t="str">
        <f>VLOOKUP(MID(B174,1,5)*1,InstTyp!A:B,2,FALSE)</f>
        <v>Børnehaver</v>
      </c>
      <c r="DP174" s="14" t="str">
        <f>VLOOKUP(MID(B174,1,5)*1,InstTyp!A:C,3,FALSE)</f>
        <v>Vesterbro/Kgs.Enghave</v>
      </c>
      <c r="DQ174">
        <f>VLOOKUP(MID(B174,1,5)*1,'InstTyp-2'!E:BQ,7,FALSE)</f>
        <v>0</v>
      </c>
      <c r="DR174">
        <f>VLOOKUP(MID(B174,1,5)*1,'InstTyp-2'!E:BQ,8,FALSE)</f>
        <v>0</v>
      </c>
      <c r="DS174">
        <f>VLOOKUP(MID(B174,1,5)*1,'InstTyp-2'!E:BQ,9,FALSE)</f>
        <v>66</v>
      </c>
      <c r="DT174">
        <f>VLOOKUP(MID(B174,1,5)*1,'InstTyp-2'!E:BQ,10,FALSE)</f>
        <v>0</v>
      </c>
      <c r="DU174">
        <f>VLOOKUP(MID(B174,1,5)*1,'InstTyp-2'!E:BQ,11,FALSE)</f>
        <v>0</v>
      </c>
      <c r="DV174">
        <f>VLOOKUP(MID(B174,1,5)*1,'InstTyp-2'!E:BQ,12,FALSE)</f>
        <v>0</v>
      </c>
      <c r="DW174">
        <f>VLOOKUP(MID(B174,1,5)*1,'InstTyp-2'!E:BQ,13,FALSE)</f>
        <v>0</v>
      </c>
      <c r="DX174">
        <f>VLOOKUP(MID(B174,1,5)*1,'InstTyp-2'!E:BQ,14,FALSE)</f>
        <v>0</v>
      </c>
      <c r="DY174">
        <f>VLOOKUP(MID(B174,1,5)*1,'InstTyp-2'!E:BQ,15,FALSE)</f>
        <v>0</v>
      </c>
      <c r="DZ174">
        <f>VLOOKUP(MID(B174,1,5)*1,'InstTyp-2'!E:BQ,16,FALSE)</f>
        <v>0</v>
      </c>
      <c r="EA174">
        <f>VLOOKUP(MID(B174,1,5)*1,'InstTyp-2'!E:BQ,17,FALSE)</f>
        <v>0</v>
      </c>
      <c r="EB174">
        <f>VLOOKUP(MID(B174,1,5)*1,'InstTyp-2'!E:BQ,18,FALSE)</f>
        <v>0</v>
      </c>
      <c r="EC174">
        <f>VLOOKUP(MID(B174,1,5)*1,'InstTyp-2'!E:BQ,19,FALSE)</f>
        <v>0</v>
      </c>
      <c r="ED174">
        <f>VLOOKUP(MID(B174,1,5)*1,'InstTyp-2'!E:BQ,20,FALSE)</f>
        <v>0</v>
      </c>
      <c r="EE174" s="195">
        <f>VLOOKUP(MID(B174,1,5)*1,'Forplejning 2008'!A:C,3,FALSE)</f>
        <v>71594.22</v>
      </c>
      <c r="EF174" t="str">
        <f t="shared" si="8"/>
        <v>35347</v>
      </c>
      <c r="EG174" t="str">
        <f t="shared" si="9"/>
        <v>u</v>
      </c>
      <c r="EH174">
        <f t="shared" si="10"/>
        <v>0</v>
      </c>
      <c r="EI174">
        <f t="shared" si="11"/>
        <v>0</v>
      </c>
      <c r="EJ174" t="e">
        <f>VLOOKUP(B174,Rekruttering!A:F,2,FALSE)</f>
        <v>#N/A</v>
      </c>
      <c r="EK174" t="e">
        <f>VLOOKUP(B174,Rekruttering!A:F,3,FALSE)</f>
        <v>#N/A</v>
      </c>
      <c r="EL174" t="e">
        <f>VLOOKUP(B174,Rekruttering!A:F,4,FALSE)</f>
        <v>#N/A</v>
      </c>
      <c r="EM174" t="e">
        <f>VLOOKUP(B174,Rekruttering!A:F,5,FALSE)</f>
        <v>#N/A</v>
      </c>
      <c r="EN174" t="e">
        <f>VLOOKUP(B174,Rekruttering!A:F,6,FALSE)</f>
        <v>#N/A</v>
      </c>
    </row>
    <row r="175" spans="1:144">
      <c r="A175" s="14" t="str">
        <f>Vest!R1</f>
        <v>x</v>
      </c>
      <c r="B175" s="21">
        <f>Vest!R2</f>
        <v>35411</v>
      </c>
      <c r="C175" t="str">
        <f>Vest!R3</f>
        <v>Børnehaven Ønskeøen</v>
      </c>
      <c r="D175" t="str">
        <f>Vest!R4</f>
        <v>Vesterbro/Kgs.Enghave</v>
      </c>
      <c r="E175" t="str">
        <f>Vest!R5</f>
        <v>Oehlenschlægersgade 33</v>
      </c>
      <c r="F175">
        <f>Vest!R6</f>
        <v>1663</v>
      </c>
      <c r="G175" t="str">
        <f>Vest!R7</f>
        <v>København V</v>
      </c>
      <c r="H175" t="str">
        <f>Vest!R8</f>
        <v>33 22 44 79</v>
      </c>
      <c r="I175" t="str">
        <f>Vest!R9</f>
        <v>35411@buf.kk.dk</v>
      </c>
      <c r="J175" t="str">
        <f>Vest!R10</f>
        <v>Dorte Camilla Sarkez</v>
      </c>
      <c r="K175">
        <f>Vest!R11</f>
        <v>32952353</v>
      </c>
      <c r="L175">
        <f>Vest!R12</f>
        <v>33316723</v>
      </c>
      <c r="M175" t="str">
        <f>Vest!R13</f>
        <v>sommerfugl1@get2net.dk</v>
      </c>
      <c r="N175" t="str">
        <f>Vest!R14</f>
        <v>Børnehave</v>
      </c>
      <c r="O175">
        <f>Vest!R15</f>
        <v>0</v>
      </c>
      <c r="P175">
        <f>Vest!R16</f>
        <v>0</v>
      </c>
      <c r="Q175">
        <f>Vest!R17</f>
        <v>36</v>
      </c>
      <c r="R175">
        <f>Vest!R18</f>
        <v>0</v>
      </c>
      <c r="S175">
        <f>Vest!R19</f>
        <v>0</v>
      </c>
      <c r="T175">
        <f>Vest!R20</f>
        <v>0</v>
      </c>
      <c r="U175">
        <f>Vest!R21</f>
        <v>0</v>
      </c>
      <c r="V175" t="str">
        <f>Vest!R22</f>
        <v>Nej</v>
      </c>
      <c r="W175">
        <f>Vest!R23</f>
        <v>0</v>
      </c>
      <c r="X175">
        <f>Vest!R24</f>
        <v>0</v>
      </c>
      <c r="Y175">
        <f>Vest!R25</f>
        <v>0</v>
      </c>
      <c r="Z175">
        <f>Vest!R26</f>
        <v>0</v>
      </c>
      <c r="AA175">
        <f>Vest!R27</f>
        <v>0</v>
      </c>
      <c r="AB175">
        <f>Vest!R28</f>
        <v>0</v>
      </c>
      <c r="AC175">
        <f>Vest!R29</f>
        <v>0</v>
      </c>
      <c r="AD175">
        <f>Vest!R30</f>
        <v>5</v>
      </c>
      <c r="AE175">
        <f>Vest!R31</f>
        <v>3</v>
      </c>
      <c r="AF175">
        <f>Vest!R32</f>
        <v>0</v>
      </c>
      <c r="AG175">
        <f>Vest!R33</f>
        <v>3</v>
      </c>
      <c r="AH175">
        <f>Vest!R34</f>
        <v>0</v>
      </c>
      <c r="AI175">
        <f>Vest!R35</f>
        <v>0</v>
      </c>
      <c r="AJ175">
        <f>Vest!R36</f>
        <v>0</v>
      </c>
      <c r="AK175">
        <f>Vest!R37</f>
        <v>0</v>
      </c>
      <c r="AL175" t="str">
        <f>Vest!R38</f>
        <v>Nej</v>
      </c>
      <c r="AM175" t="str">
        <f>Vest!R39</f>
        <v>Nej</v>
      </c>
      <c r="AN175">
        <f>Vest!R40</f>
        <v>0</v>
      </c>
      <c r="AO175">
        <f>Vest!R41</f>
        <v>0</v>
      </c>
      <c r="AP175">
        <f>Vest!R42</f>
        <v>0</v>
      </c>
      <c r="AQ175">
        <f>Vest!R43</f>
        <v>0</v>
      </c>
      <c r="AR175">
        <f>Vest!R44</f>
        <v>0</v>
      </c>
      <c r="AS175">
        <f>Vest!R45</f>
        <v>0</v>
      </c>
      <c r="AT175">
        <f>Vest!R46</f>
        <v>0</v>
      </c>
      <c r="AU175">
        <f>Vest!R47</f>
        <v>0</v>
      </c>
      <c r="AV175">
        <f>Vest!R48</f>
        <v>0</v>
      </c>
      <c r="AW175">
        <f>Vest!R49</f>
        <v>0</v>
      </c>
      <c r="AX175">
        <f>Vest!R50</f>
        <v>0</v>
      </c>
      <c r="AY175">
        <f>Vest!R51</f>
        <v>0</v>
      </c>
      <c r="AZ175">
        <f>Vest!R52</f>
        <v>0</v>
      </c>
      <c r="BA175">
        <f>Vest!R53</f>
        <v>0</v>
      </c>
      <c r="BB175">
        <f>Vest!R54</f>
        <v>0</v>
      </c>
      <c r="BC175">
        <f>Vest!R55</f>
        <v>50</v>
      </c>
      <c r="BD175">
        <f>Vest!R56</f>
        <v>0</v>
      </c>
      <c r="BE175">
        <f>Vest!R57</f>
        <v>0</v>
      </c>
      <c r="BF175" t="str">
        <f>Vest!R58</f>
        <v>Ja</v>
      </c>
      <c r="BG175" t="str">
        <f>Vest!R59</f>
        <v>Nej</v>
      </c>
      <c r="BH175" t="str">
        <f>Vest!R60</f>
        <v>Nej</v>
      </c>
      <c r="BI175" t="str">
        <f>Vest!R61</f>
        <v>Ja</v>
      </c>
      <c r="BJ175" t="str">
        <f>Vest!R62</f>
        <v>Men vil gerne vende det i personalegruppem før der tages endelig stilling</v>
      </c>
      <c r="BK175">
        <f>Vest!R63</f>
        <v>0</v>
      </c>
      <c r="BL175" t="str">
        <f>Vest!R64</f>
        <v>ved det ikke</v>
      </c>
      <c r="BM175">
        <f>Vest!R65</f>
        <v>0</v>
      </c>
      <c r="BN175" t="str">
        <f>Vest!R66</f>
        <v>ved ikke</v>
      </c>
      <c r="BO175" t="str">
        <f>Vest!R67</f>
        <v>Nej</v>
      </c>
      <c r="BP175" t="str">
        <f>Vest!R68</f>
        <v>Ved ikke, skal have ombygget først, har behov, men hendvender sig selv</v>
      </c>
      <c r="BQ175">
        <f>Vest!R69</f>
        <v>0</v>
      </c>
      <c r="BR175" t="str">
        <f>Vest!R70</f>
        <v>Modtagerkøkken</v>
      </c>
      <c r="BS175">
        <f>Vest!R71</f>
        <v>0</v>
      </c>
      <c r="BT175">
        <f>Vest!R72</f>
        <v>0</v>
      </c>
      <c r="BU175">
        <f>Vest!R73</f>
        <v>0</v>
      </c>
      <c r="BV175">
        <f>Vest!R74</f>
        <v>0</v>
      </c>
      <c r="BW175">
        <f>Vest!R75</f>
        <v>0</v>
      </c>
      <c r="BX175" t="str">
        <f>Vest!R76</f>
        <v>Større</v>
      </c>
      <c r="BY175" t="str">
        <f>Vest!R77</f>
        <v>Større</v>
      </c>
      <c r="BZ175" t="str">
        <f>Vest!R78</f>
        <v>Nej</v>
      </c>
      <c r="CA175" t="str">
        <f>Vest!R79</f>
        <v>Køkkenet vil blive ombygget i april, betalt af KK pga. sammenlægning</v>
      </c>
      <c r="CB175">
        <f>Vest!R80</f>
        <v>0</v>
      </c>
      <c r="CC175">
        <f>Vest!R81</f>
        <v>0</v>
      </c>
      <c r="CD175">
        <f>Vest!R82</f>
        <v>0</v>
      </c>
      <c r="CE175">
        <f>Vest!R83</f>
        <v>0</v>
      </c>
      <c r="CF175">
        <f>Vest!R84</f>
        <v>0</v>
      </c>
      <c r="CG175" t="str">
        <f>Vest!R85</f>
        <v>Birgitte Glerup/ Nanna</v>
      </c>
      <c r="CH175" s="17">
        <f>Vest!R86</f>
        <v>39883</v>
      </c>
      <c r="CI175">
        <f>Vest!R87</f>
        <v>0</v>
      </c>
      <c r="CJ175">
        <f>Vest!R88</f>
        <v>0</v>
      </c>
      <c r="CK175">
        <f>Vest!R89</f>
        <v>0</v>
      </c>
      <c r="CL175">
        <f>Vest!R90</f>
        <v>0</v>
      </c>
      <c r="CM175">
        <f>Vest!R91</f>
        <v>0</v>
      </c>
      <c r="CN175">
        <f>Vest!R92</f>
        <v>0</v>
      </c>
      <c r="CO175">
        <f>Vest!R93</f>
        <v>0</v>
      </c>
      <c r="CP175">
        <f>Vest!R94</f>
        <v>0</v>
      </c>
      <c r="CQ175">
        <f>Vest!R95</f>
        <v>0</v>
      </c>
      <c r="CR175">
        <f>Vest!R96</f>
        <v>0</v>
      </c>
      <c r="CS175">
        <f>Vest!R97</f>
        <v>0</v>
      </c>
      <c r="CT175">
        <f>Vest!R98</f>
        <v>0</v>
      </c>
      <c r="CU175">
        <f>Vest!R99</f>
        <v>0</v>
      </c>
      <c r="CV175">
        <f>Vest!R100</f>
        <v>0</v>
      </c>
      <c r="CW175">
        <f>Vest!R101</f>
        <v>0</v>
      </c>
      <c r="CX175">
        <f>Vest!R102</f>
        <v>0</v>
      </c>
      <c r="CY175">
        <f>Vest!R103</f>
        <v>0</v>
      </c>
      <c r="CZ175">
        <f>Vest!R104</f>
        <v>0</v>
      </c>
      <c r="DA175">
        <f>Vest!R105</f>
        <v>0</v>
      </c>
      <c r="DB175">
        <f>Vest!R106</f>
        <v>0</v>
      </c>
      <c r="DC175">
        <f>Vest!R107</f>
        <v>0</v>
      </c>
      <c r="DD175">
        <f>Vest!R108</f>
        <v>0</v>
      </c>
      <c r="DE175">
        <f>Vest!R109</f>
        <v>0</v>
      </c>
      <c r="DF175" t="str">
        <f>Vest!R110</f>
        <v>Nej</v>
      </c>
      <c r="DG175">
        <f>Vest!R111</f>
        <v>0</v>
      </c>
      <c r="DH175" t="str">
        <f>Vest!R112</f>
        <v>Nej</v>
      </c>
      <c r="DI175" t="str">
        <f>Vest!R113</f>
        <v>Nej</v>
      </c>
      <c r="DJ175" t="str">
        <f>Vest!R114</f>
        <v>Nej</v>
      </c>
      <c r="DK175">
        <f>Vest!R115</f>
        <v>0</v>
      </c>
      <c r="DL175" t="str">
        <f>Vest!R116</f>
        <v>Ingen plads</v>
      </c>
      <c r="DM175" t="str">
        <f>Vest!R117</f>
        <v>Da køkkenet ombygges i april, har jeg bedt inst. kontakte os, hvis der opstår problemer i den forbindelse. Ellers er planen, at de får nyt prod. Køkken og kan lave mad selv fra årsskiftet.</v>
      </c>
      <c r="DN175">
        <f>Vest!R118</f>
        <v>0</v>
      </c>
      <c r="DO175" s="14" t="str">
        <f>VLOOKUP(MID(B175,1,5)*1,InstTyp!A:B,2,FALSE)</f>
        <v>Børnehaver</v>
      </c>
      <c r="DP175" s="14" t="str">
        <f>VLOOKUP(MID(B175,1,5)*1,InstTyp!A:C,3,FALSE)</f>
        <v>Vesterbro/Kgs.Enghave</v>
      </c>
      <c r="DQ175">
        <f>VLOOKUP(MID(B175,1,5)*1,'InstTyp-2'!E:BQ,7,FALSE)</f>
        <v>0</v>
      </c>
      <c r="DR175">
        <f>VLOOKUP(MID(B175,1,5)*1,'InstTyp-2'!E:BQ,8,FALSE)</f>
        <v>0</v>
      </c>
      <c r="DS175">
        <f>VLOOKUP(MID(B175,1,5)*1,'InstTyp-2'!E:BQ,9,FALSE)</f>
        <v>36</v>
      </c>
      <c r="DT175">
        <f>VLOOKUP(MID(B175,1,5)*1,'InstTyp-2'!E:BQ,10,FALSE)</f>
        <v>0</v>
      </c>
      <c r="DU175">
        <f>VLOOKUP(MID(B175,1,5)*1,'InstTyp-2'!E:BQ,11,FALSE)</f>
        <v>0</v>
      </c>
      <c r="DV175">
        <f>VLOOKUP(MID(B175,1,5)*1,'InstTyp-2'!E:BQ,12,FALSE)</f>
        <v>0</v>
      </c>
      <c r="DW175">
        <f>VLOOKUP(MID(B175,1,5)*1,'InstTyp-2'!E:BQ,13,FALSE)</f>
        <v>0</v>
      </c>
      <c r="DX175">
        <f>VLOOKUP(MID(B175,1,5)*1,'InstTyp-2'!E:BQ,14,FALSE)</f>
        <v>0</v>
      </c>
      <c r="DY175">
        <f>VLOOKUP(MID(B175,1,5)*1,'InstTyp-2'!E:BQ,15,FALSE)</f>
        <v>0</v>
      </c>
      <c r="DZ175">
        <f>VLOOKUP(MID(B175,1,5)*1,'InstTyp-2'!E:BQ,16,FALSE)</f>
        <v>0</v>
      </c>
      <c r="EA175">
        <f>VLOOKUP(MID(B175,1,5)*1,'InstTyp-2'!E:BQ,17,FALSE)</f>
        <v>0</v>
      </c>
      <c r="EB175">
        <f>VLOOKUP(MID(B175,1,5)*1,'InstTyp-2'!E:BQ,18,FALSE)</f>
        <v>0</v>
      </c>
      <c r="EC175">
        <f>VLOOKUP(MID(B175,1,5)*1,'InstTyp-2'!E:BQ,19,FALSE)</f>
        <v>0</v>
      </c>
      <c r="ED175">
        <f>VLOOKUP(MID(B175,1,5)*1,'InstTyp-2'!E:BQ,20,FALSE)</f>
        <v>0</v>
      </c>
      <c r="EE175" s="195">
        <f>VLOOKUP(MID(B175,1,5)*1,'Forplejning 2008'!A:C,3,FALSE)</f>
        <v>21861.200000000001</v>
      </c>
      <c r="EF175" t="str">
        <f t="shared" si="8"/>
        <v>35411</v>
      </c>
      <c r="EG175" t="str">
        <f t="shared" si="9"/>
        <v/>
      </c>
      <c r="EH175">
        <f t="shared" si="10"/>
        <v>0</v>
      </c>
      <c r="EI175">
        <f t="shared" si="11"/>
        <v>0</v>
      </c>
      <c r="EJ175" t="e">
        <f>VLOOKUP(B175,Rekruttering!A:F,2,FALSE)</f>
        <v>#N/A</v>
      </c>
      <c r="EK175" t="e">
        <f>VLOOKUP(B175,Rekruttering!A:F,3,FALSE)</f>
        <v>#N/A</v>
      </c>
      <c r="EL175" t="e">
        <f>VLOOKUP(B175,Rekruttering!A:F,4,FALSE)</f>
        <v>#N/A</v>
      </c>
      <c r="EM175" t="e">
        <f>VLOOKUP(B175,Rekruttering!A:F,5,FALSE)</f>
        <v>#N/A</v>
      </c>
      <c r="EN175" t="e">
        <f>VLOOKUP(B175,Rekruttering!A:F,6,FALSE)</f>
        <v>#N/A</v>
      </c>
    </row>
    <row r="176" spans="1:144">
      <c r="A176" s="14" t="str">
        <f>Vest!S1</f>
        <v>x</v>
      </c>
      <c r="B176" s="21">
        <f>Vest!S2</f>
        <v>35416</v>
      </c>
      <c r="C176" t="str">
        <f>Vest!S3</f>
        <v>Menighedsbørnehaven Rahbek</v>
      </c>
      <c r="D176" t="str">
        <f>Vest!S4</f>
        <v>Vesterbro/Kgs.Enghave</v>
      </c>
      <c r="E176" t="str">
        <f>Vest!S5</f>
        <v>Rahbeks Alle 17</v>
      </c>
      <c r="F176">
        <f>Vest!S6</f>
        <v>1801</v>
      </c>
      <c r="G176" t="str">
        <f>Vest!S7</f>
        <v>Frederiksberg C</v>
      </c>
      <c r="H176" t="str">
        <f>Vest!S8</f>
        <v>33 21 99 48</v>
      </c>
      <c r="I176" t="str">
        <f>Vest!S9</f>
        <v>35416@buf.kk.dk</v>
      </c>
      <c r="J176" t="str">
        <f>Vest!S10</f>
        <v>Elizabeth Andersen</v>
      </c>
      <c r="K176">
        <f>Vest!S11</f>
        <v>21836680</v>
      </c>
      <c r="L176">
        <f>Vest!S12</f>
        <v>0</v>
      </c>
      <c r="M176" t="str">
        <f>Vest!S13</f>
        <v>35416@buf.kk.dk</v>
      </c>
      <c r="N176" t="str">
        <f>Vest!S14</f>
        <v>Børnehave</v>
      </c>
      <c r="O176">
        <f>Vest!S15</f>
        <v>0</v>
      </c>
      <c r="P176">
        <f>Vest!S16</f>
        <v>0</v>
      </c>
      <c r="Q176">
        <f>Vest!S17</f>
        <v>50</v>
      </c>
      <c r="R176">
        <f>Vest!S18</f>
        <v>0</v>
      </c>
      <c r="S176">
        <f>Vest!S19</f>
        <v>0</v>
      </c>
      <c r="T176">
        <f>Vest!S20</f>
        <v>0</v>
      </c>
      <c r="U176">
        <f>Vest!S21</f>
        <v>0</v>
      </c>
      <c r="V176" t="str">
        <f>Vest!S22</f>
        <v>Nej</v>
      </c>
      <c r="W176">
        <f>Vest!S23</f>
        <v>0</v>
      </c>
      <c r="X176">
        <f>Vest!S24</f>
        <v>0</v>
      </c>
      <c r="Y176">
        <f>Vest!S25</f>
        <v>0</v>
      </c>
      <c r="Z176">
        <f>Vest!S26</f>
        <v>0</v>
      </c>
      <c r="AA176">
        <f>Vest!S27</f>
        <v>0</v>
      </c>
      <c r="AB176">
        <f>Vest!S28</f>
        <v>0</v>
      </c>
      <c r="AC176">
        <f>Vest!S29</f>
        <v>0</v>
      </c>
      <c r="AD176">
        <f>Vest!S30</f>
        <v>5</v>
      </c>
      <c r="AE176">
        <f>Vest!S31</f>
        <v>0</v>
      </c>
      <c r="AF176">
        <f>Vest!S32</f>
        <v>0</v>
      </c>
      <c r="AG176">
        <f>Vest!S33</f>
        <v>5</v>
      </c>
      <c r="AH176">
        <f>Vest!S34</f>
        <v>0</v>
      </c>
      <c r="AI176">
        <f>Vest!S35</f>
        <v>0</v>
      </c>
      <c r="AJ176" s="16">
        <f>Vest!S36</f>
        <v>75000</v>
      </c>
      <c r="AK176">
        <f>Vest!S37</f>
        <v>0</v>
      </c>
      <c r="AL176" t="str">
        <f>Vest!S38</f>
        <v>Nej</v>
      </c>
      <c r="AM176" t="str">
        <f>Vest!S39</f>
        <v>Ja</v>
      </c>
      <c r="AN176" t="str">
        <f>Vest!S40</f>
        <v>Sarah Lindegaard</v>
      </c>
      <c r="AO176">
        <f>Vest!S41</f>
        <v>2007</v>
      </c>
      <c r="AP176">
        <f>Vest!S42</f>
        <v>7</v>
      </c>
      <c r="AQ176">
        <f>Vest!S43</f>
        <v>0</v>
      </c>
      <c r="AR176">
        <f>Vest!S44</f>
        <v>0</v>
      </c>
      <c r="AS176">
        <f>Vest!S45</f>
        <v>0</v>
      </c>
      <c r="AT176" t="str">
        <f>Vest!S46</f>
        <v>Øko-arangementer</v>
      </c>
      <c r="AU176">
        <f>Vest!S47</f>
        <v>0</v>
      </c>
      <c r="AV176">
        <f>Vest!S48</f>
        <v>0</v>
      </c>
      <c r="AW176">
        <f>Vest!S49</f>
        <v>0</v>
      </c>
      <c r="AX176">
        <f>Vest!S50</f>
        <v>0</v>
      </c>
      <c r="AY176">
        <f>Vest!S51</f>
        <v>0</v>
      </c>
      <c r="AZ176">
        <f>Vest!S52</f>
        <v>0</v>
      </c>
      <c r="BA176">
        <f>Vest!S53</f>
        <v>0</v>
      </c>
      <c r="BB176">
        <f>Vest!S54</f>
        <v>0</v>
      </c>
      <c r="BC176">
        <f>Vest!S55</f>
        <v>95</v>
      </c>
      <c r="BD176">
        <f>Vest!S56</f>
        <v>0</v>
      </c>
      <c r="BE176">
        <f>Vest!S57</f>
        <v>2</v>
      </c>
      <c r="BF176" t="str">
        <f>Vest!S58</f>
        <v>Nej</v>
      </c>
      <c r="BG176" t="str">
        <f>Vest!S59</f>
        <v>Nej</v>
      </c>
      <c r="BH176" t="str">
        <f>Vest!S60</f>
        <v>Nej</v>
      </c>
      <c r="BI176" t="str">
        <f>Vest!S61</f>
        <v>Ja</v>
      </c>
      <c r="BJ176" t="str">
        <f>Vest!S62</f>
        <v>Hvis køkkenfaciliterne bliver forbedret</v>
      </c>
      <c r="BK176">
        <f>Vest!S63</f>
        <v>0</v>
      </c>
      <c r="BL176" t="str">
        <f>Vest!S64</f>
        <v>afventer</v>
      </c>
      <c r="BM176" t="str">
        <f>Vest!S65</f>
        <v>Ja</v>
      </c>
      <c r="BN176">
        <f>Vest!S66</f>
        <v>0</v>
      </c>
      <c r="BO176" t="str">
        <f>Vest!S67</f>
        <v>Nej</v>
      </c>
      <c r="BP176">
        <f>Vest!S68</f>
        <v>0</v>
      </c>
      <c r="BQ176">
        <f>Vest!S69</f>
        <v>0</v>
      </c>
      <c r="BR176" t="str">
        <f>Vest!S70</f>
        <v>Køkken begrænset tilvirk</v>
      </c>
      <c r="BS176">
        <f>Vest!S71</f>
        <v>0</v>
      </c>
      <c r="BT176">
        <f>Vest!S72</f>
        <v>0</v>
      </c>
      <c r="BU176">
        <f>Vest!S73</f>
        <v>0</v>
      </c>
      <c r="BV176">
        <f>Vest!S74</f>
        <v>0</v>
      </c>
      <c r="BW176">
        <f>Vest!S75</f>
        <v>0</v>
      </c>
      <c r="BX176">
        <f>Vest!S76</f>
        <v>0</v>
      </c>
      <c r="BY176">
        <f>Vest!S77</f>
        <v>0</v>
      </c>
      <c r="BZ176">
        <f>Vest!S78</f>
        <v>0</v>
      </c>
      <c r="CA176">
        <f>Vest!S79</f>
        <v>0</v>
      </c>
      <c r="CB176" t="str">
        <f>Vest!S80</f>
        <v>Større</v>
      </c>
      <c r="CC176" t="str">
        <f>Vest!S81</f>
        <v>køleskab, komfur og bordplads</v>
      </c>
      <c r="CD176">
        <f>Vest!S82</f>
        <v>0</v>
      </c>
      <c r="CE176">
        <f>Vest!S83</f>
        <v>0</v>
      </c>
      <c r="CF176" t="str">
        <f>Vest!S84</f>
        <v>mangler plads og depotplads</v>
      </c>
      <c r="CG176" t="str">
        <f>Vest!S85</f>
        <v>Mariah</v>
      </c>
      <c r="CH176" s="18">
        <f>Vest!S86</f>
        <v>39846</v>
      </c>
      <c r="CI176">
        <f>Vest!S87</f>
        <v>0</v>
      </c>
      <c r="CJ176">
        <f>Vest!S88</f>
        <v>1</v>
      </c>
      <c r="CK176">
        <f>Vest!S89</f>
        <v>0</v>
      </c>
      <c r="CL176">
        <f>Vest!S90</f>
        <v>4</v>
      </c>
      <c r="CM176">
        <f>Vest!S91</f>
        <v>0</v>
      </c>
      <c r="CN176">
        <f>Vest!S92</f>
        <v>1</v>
      </c>
      <c r="CO176">
        <f>Vest!S93</f>
        <v>0</v>
      </c>
      <c r="CP176">
        <f>Vest!S94</f>
        <v>0</v>
      </c>
      <c r="CQ176">
        <f>Vest!S95</f>
        <v>0</v>
      </c>
      <c r="CR176">
        <f>Vest!S96</f>
        <v>0</v>
      </c>
      <c r="CS176">
        <f>Vest!S97</f>
        <v>1</v>
      </c>
      <c r="CT176">
        <f>Vest!S98</f>
        <v>0</v>
      </c>
      <c r="CU176">
        <f>Vest!S99</f>
        <v>0</v>
      </c>
      <c r="CV176">
        <f>Vest!S100</f>
        <v>0</v>
      </c>
      <c r="CW176">
        <f>Vest!S101</f>
        <v>0</v>
      </c>
      <c r="CX176">
        <f>Vest!S102</f>
        <v>0</v>
      </c>
      <c r="CY176">
        <f>Vest!S103</f>
        <v>1</v>
      </c>
      <c r="CZ176">
        <f>Vest!S104</f>
        <v>0</v>
      </c>
      <c r="DA176">
        <f>Vest!S105</f>
        <v>0</v>
      </c>
      <c r="DB176">
        <f>Vest!S106</f>
        <v>1</v>
      </c>
      <c r="DC176">
        <f>Vest!S107</f>
        <v>25</v>
      </c>
      <c r="DD176" t="str">
        <f>Vest!S108</f>
        <v>Miele professional</v>
      </c>
      <c r="DE176">
        <f>Vest!S109</f>
        <v>3</v>
      </c>
      <c r="DF176" t="str">
        <f>Vest!S110</f>
        <v>Nej</v>
      </c>
      <c r="DG176">
        <f>Vest!S111</f>
        <v>0</v>
      </c>
      <c r="DH176" t="str">
        <f>Vest!S112</f>
        <v>ja</v>
      </c>
      <c r="DI176" t="str">
        <f>Vest!S113</f>
        <v>Nej</v>
      </c>
      <c r="DJ176" t="str">
        <f>Vest!S114</f>
        <v>Nej</v>
      </c>
      <c r="DK176">
        <f>Vest!S115</f>
        <v>2</v>
      </c>
      <c r="DL176" t="str">
        <f>Vest!S116</f>
        <v>Begrænset</v>
      </c>
      <c r="DM176" t="str">
        <f>Vest!S117</f>
        <v>Meget lille depotrum. Vil kræve mere køleplads, komfur og bordplads. Pladsmangel og Lagermangel.</v>
      </c>
      <c r="DN176">
        <f>Vest!S118</f>
        <v>0</v>
      </c>
      <c r="DO176" s="14" t="str">
        <f>VLOOKUP(MID(B176,1,5)*1,InstTyp!A:B,2,FALSE)</f>
        <v>Børnehaver</v>
      </c>
      <c r="DP176" s="14" t="str">
        <f>VLOOKUP(MID(B176,1,5)*1,InstTyp!A:C,3,FALSE)</f>
        <v>Vesterbro/Kgs.Enghave</v>
      </c>
      <c r="DQ176">
        <f>VLOOKUP(MID(B176,1,5)*1,'InstTyp-2'!E:BQ,7,FALSE)</f>
        <v>0</v>
      </c>
      <c r="DR176">
        <f>VLOOKUP(MID(B176,1,5)*1,'InstTyp-2'!E:BQ,8,FALSE)</f>
        <v>0</v>
      </c>
      <c r="DS176">
        <f>VLOOKUP(MID(B176,1,5)*1,'InstTyp-2'!E:BQ,9,FALSE)</f>
        <v>50</v>
      </c>
      <c r="DT176">
        <f>VLOOKUP(MID(B176,1,5)*1,'InstTyp-2'!E:BQ,10,FALSE)</f>
        <v>0</v>
      </c>
      <c r="DU176">
        <f>VLOOKUP(MID(B176,1,5)*1,'InstTyp-2'!E:BQ,11,FALSE)</f>
        <v>0</v>
      </c>
      <c r="DV176">
        <f>VLOOKUP(MID(B176,1,5)*1,'InstTyp-2'!E:BQ,12,FALSE)</f>
        <v>0</v>
      </c>
      <c r="DW176">
        <f>VLOOKUP(MID(B176,1,5)*1,'InstTyp-2'!E:BQ,13,FALSE)</f>
        <v>0</v>
      </c>
      <c r="DX176">
        <f>VLOOKUP(MID(B176,1,5)*1,'InstTyp-2'!E:BQ,14,FALSE)</f>
        <v>0</v>
      </c>
      <c r="DY176">
        <f>VLOOKUP(MID(B176,1,5)*1,'InstTyp-2'!E:BQ,15,FALSE)</f>
        <v>0</v>
      </c>
      <c r="DZ176">
        <f>VLOOKUP(MID(B176,1,5)*1,'InstTyp-2'!E:BQ,16,FALSE)</f>
        <v>0</v>
      </c>
      <c r="EA176">
        <f>VLOOKUP(MID(B176,1,5)*1,'InstTyp-2'!E:BQ,17,FALSE)</f>
        <v>0</v>
      </c>
      <c r="EB176">
        <f>VLOOKUP(MID(B176,1,5)*1,'InstTyp-2'!E:BQ,18,FALSE)</f>
        <v>0</v>
      </c>
      <c r="EC176">
        <f>VLOOKUP(MID(B176,1,5)*1,'InstTyp-2'!E:BQ,19,FALSE)</f>
        <v>0</v>
      </c>
      <c r="ED176">
        <f>VLOOKUP(MID(B176,1,5)*1,'InstTyp-2'!E:BQ,20,FALSE)</f>
        <v>0</v>
      </c>
      <c r="EE176" s="195">
        <f>VLOOKUP(MID(B176,1,5)*1,'Forplejning 2008'!A:C,3,FALSE)</f>
        <v>63990.7</v>
      </c>
      <c r="EF176" t="str">
        <f t="shared" si="8"/>
        <v>35416</v>
      </c>
      <c r="EG176" t="str">
        <f t="shared" si="9"/>
        <v/>
      </c>
      <c r="EH176">
        <f t="shared" si="10"/>
        <v>0</v>
      </c>
      <c r="EI176">
        <f t="shared" si="11"/>
        <v>0</v>
      </c>
      <c r="EJ176" t="e">
        <f>VLOOKUP(B176,Rekruttering!A:F,2,FALSE)</f>
        <v>#N/A</v>
      </c>
      <c r="EK176" t="e">
        <f>VLOOKUP(B176,Rekruttering!A:F,3,FALSE)</f>
        <v>#N/A</v>
      </c>
      <c r="EL176" t="e">
        <f>VLOOKUP(B176,Rekruttering!A:F,4,FALSE)</f>
        <v>#N/A</v>
      </c>
      <c r="EM176" t="e">
        <f>VLOOKUP(B176,Rekruttering!A:F,5,FALSE)</f>
        <v>#N/A</v>
      </c>
      <c r="EN176" t="e">
        <f>VLOOKUP(B176,Rekruttering!A:F,6,FALSE)</f>
        <v>#N/A</v>
      </c>
    </row>
    <row r="177" spans="1:144">
      <c r="A177" s="14" t="str">
        <f>Vest!T1</f>
        <v>x</v>
      </c>
      <c r="B177" s="21">
        <f>Vest!T2</f>
        <v>35431</v>
      </c>
      <c r="C177" t="str">
        <f>Vest!T3</f>
        <v>Apostelkirkens Menighedsbørnehave</v>
      </c>
      <c r="D177" t="str">
        <f>Vest!T4</f>
        <v>Vesterbro/Kgs.Enghave</v>
      </c>
      <c r="E177" t="str">
        <f>Vest!T5</f>
        <v>Saxogade 13</v>
      </c>
      <c r="F177">
        <f>Vest!T6</f>
        <v>1662</v>
      </c>
      <c r="G177" t="str">
        <f>Vest!T7</f>
        <v>København V</v>
      </c>
      <c r="H177" t="str">
        <f>Vest!T8</f>
        <v>33 22 97 32</v>
      </c>
      <c r="I177" t="str">
        <f>Vest!T9</f>
        <v>35431@buf.kk.dk</v>
      </c>
      <c r="J177" t="str">
        <f>Vest!T10</f>
        <v>Lisbeth Cronberg Ipsen</v>
      </c>
      <c r="K177">
        <f>Vest!T11</f>
        <v>33250507</v>
      </c>
      <c r="L177">
        <f>Vest!T12</f>
        <v>0</v>
      </c>
      <c r="M177" t="str">
        <f>Vest!T13</f>
        <v>bvh-saxo13@mail.dk</v>
      </c>
      <c r="N177" t="str">
        <f>Vest!T14</f>
        <v>Børnehave</v>
      </c>
      <c r="O177">
        <f>Vest!T15</f>
        <v>0</v>
      </c>
      <c r="P177">
        <f>Vest!T16</f>
        <v>0</v>
      </c>
      <c r="Q177">
        <f>Vest!T17</f>
        <v>20</v>
      </c>
      <c r="R177">
        <f>Vest!T18</f>
        <v>0</v>
      </c>
      <c r="S177">
        <f>Vest!T19</f>
        <v>0</v>
      </c>
      <c r="T177">
        <f>Vest!T20</f>
        <v>0</v>
      </c>
      <c r="U177">
        <f>Vest!T21</f>
        <v>0</v>
      </c>
      <c r="V177" t="str">
        <f>Vest!T22</f>
        <v>Nej</v>
      </c>
      <c r="W177">
        <f>Vest!T23</f>
        <v>0</v>
      </c>
      <c r="X177">
        <f>Vest!T24</f>
        <v>0</v>
      </c>
      <c r="Y177">
        <f>Vest!T25</f>
        <v>0</v>
      </c>
      <c r="Z177">
        <f>Vest!T26</f>
        <v>0</v>
      </c>
      <c r="AA177">
        <f>Vest!T27</f>
        <v>0</v>
      </c>
      <c r="AB177">
        <f>Vest!T28</f>
        <v>0</v>
      </c>
      <c r="AC177">
        <f>Vest!T29</f>
        <v>0</v>
      </c>
      <c r="AD177">
        <f>Vest!T30</f>
        <v>0</v>
      </c>
      <c r="AE177">
        <f>Vest!T31</f>
        <v>0</v>
      </c>
      <c r="AF177">
        <f>Vest!T32</f>
        <v>0</v>
      </c>
      <c r="AG177">
        <f>Vest!T33</f>
        <v>0</v>
      </c>
      <c r="AH177">
        <f>Vest!T34</f>
        <v>0</v>
      </c>
      <c r="AI177">
        <f>Vest!T35</f>
        <v>0</v>
      </c>
      <c r="AJ177">
        <f>Vest!T36</f>
        <v>0</v>
      </c>
      <c r="AK177">
        <f>Vest!T37</f>
        <v>0</v>
      </c>
      <c r="AL177" t="str">
        <f>Vest!T38</f>
        <v>Nej</v>
      </c>
      <c r="AM177" t="str">
        <f>Vest!T39</f>
        <v>Nej</v>
      </c>
      <c r="AN177">
        <f>Vest!T40</f>
        <v>0</v>
      </c>
      <c r="AO177">
        <f>Vest!T41</f>
        <v>0</v>
      </c>
      <c r="AP177">
        <f>Vest!T42</f>
        <v>0</v>
      </c>
      <c r="AQ177">
        <f>Vest!T43</f>
        <v>0</v>
      </c>
      <c r="AR177">
        <f>Vest!T44</f>
        <v>0</v>
      </c>
      <c r="AS177">
        <f>Vest!T45</f>
        <v>0</v>
      </c>
      <c r="AT177">
        <f>Vest!T46</f>
        <v>0</v>
      </c>
      <c r="AU177">
        <f>Vest!T47</f>
        <v>0</v>
      </c>
      <c r="AV177">
        <f>Vest!T48</f>
        <v>0</v>
      </c>
      <c r="AW177">
        <f>Vest!T49</f>
        <v>0</v>
      </c>
      <c r="AX177">
        <f>Vest!T50</f>
        <v>0</v>
      </c>
      <c r="AY177">
        <f>Vest!T51</f>
        <v>0</v>
      </c>
      <c r="AZ177">
        <f>Vest!T52</f>
        <v>0</v>
      </c>
      <c r="BA177">
        <f>Vest!T53</f>
        <v>0</v>
      </c>
      <c r="BB177">
        <f>Vest!T54</f>
        <v>0</v>
      </c>
      <c r="BC177">
        <f>Vest!T55</f>
        <v>0</v>
      </c>
      <c r="BD177">
        <f>Vest!T56</f>
        <v>0</v>
      </c>
      <c r="BE177">
        <f>Vest!T57</f>
        <v>4</v>
      </c>
      <c r="BF177" t="str">
        <f>Vest!T58</f>
        <v>Nej</v>
      </c>
      <c r="BG177" t="str">
        <f>Vest!T59</f>
        <v>Nej</v>
      </c>
      <c r="BH177" t="str">
        <f>Vest!T60</f>
        <v>Nej</v>
      </c>
      <c r="BI177" t="str">
        <f>Vest!T61</f>
        <v>Nej</v>
      </c>
      <c r="BJ177" t="str">
        <f>Vest!T62</f>
        <v>afventer hvilke udbudsløsninger der kommer</v>
      </c>
      <c r="BK177" t="str">
        <f>Vest!T63</f>
        <v>Nej</v>
      </c>
      <c r="BL177" t="str">
        <f>Vest!T64</f>
        <v>De er splittet</v>
      </c>
      <c r="BM177">
        <f>Vest!T65</f>
        <v>0</v>
      </c>
      <c r="BN177">
        <f>Vest!T66</f>
        <v>0</v>
      </c>
      <c r="BO177">
        <f>Vest!T67</f>
        <v>0</v>
      </c>
      <c r="BP177">
        <f>Vest!T68</f>
        <v>0</v>
      </c>
      <c r="BQ177">
        <f>Vest!T69</f>
        <v>0</v>
      </c>
      <c r="BR177">
        <f>Vest!T70</f>
        <v>0</v>
      </c>
      <c r="BS177" t="str">
        <f>Vest!T71</f>
        <v>Nej</v>
      </c>
      <c r="BT177">
        <f>Vest!T72</f>
        <v>0</v>
      </c>
      <c r="BU177">
        <f>Vest!T73</f>
        <v>0</v>
      </c>
      <c r="BV177">
        <f>Vest!T74</f>
        <v>0</v>
      </c>
      <c r="BW177">
        <f>Vest!T75</f>
        <v>0</v>
      </c>
      <c r="BX177">
        <f>Vest!T76</f>
        <v>0</v>
      </c>
      <c r="BY177">
        <f>Vest!T77</f>
        <v>0</v>
      </c>
      <c r="BZ177">
        <f>Vest!T78</f>
        <v>0</v>
      </c>
      <c r="CA177">
        <f>Vest!T79</f>
        <v>0</v>
      </c>
      <c r="CB177">
        <f>Vest!T80</f>
        <v>0</v>
      </c>
      <c r="CC177">
        <f>Vest!T81</f>
        <v>0</v>
      </c>
      <c r="CD177">
        <f>Vest!T82</f>
        <v>0</v>
      </c>
      <c r="CE177">
        <f>Vest!T83</f>
        <v>0</v>
      </c>
      <c r="CF177" t="str">
        <f>Vest!T84</f>
        <v>De er intet køkken og der er ikke plads.</v>
      </c>
      <c r="CG177">
        <f>Vest!T85</f>
        <v>0</v>
      </c>
      <c r="CH177">
        <f>Vest!T86</f>
        <v>0</v>
      </c>
      <c r="CI177">
        <f>Vest!T87</f>
        <v>0</v>
      </c>
      <c r="CJ177">
        <f>Vest!T88</f>
        <v>0</v>
      </c>
      <c r="CK177">
        <f>Vest!T89</f>
        <v>0</v>
      </c>
      <c r="CL177">
        <f>Vest!T90</f>
        <v>0</v>
      </c>
      <c r="CM177">
        <f>Vest!T91</f>
        <v>0</v>
      </c>
      <c r="CN177">
        <f>Vest!T92</f>
        <v>0</v>
      </c>
      <c r="CO177">
        <f>Vest!T93</f>
        <v>0</v>
      </c>
      <c r="CP177">
        <f>Vest!T94</f>
        <v>0</v>
      </c>
      <c r="CQ177">
        <f>Vest!T95</f>
        <v>0</v>
      </c>
      <c r="CR177">
        <f>Vest!T96</f>
        <v>2</v>
      </c>
      <c r="CS177">
        <f>Vest!T97</f>
        <v>0</v>
      </c>
      <c r="CT177">
        <f>Vest!T98</f>
        <v>0</v>
      </c>
      <c r="CU177">
        <f>Vest!T99</f>
        <v>0</v>
      </c>
      <c r="CV177">
        <f>Vest!T100</f>
        <v>0</v>
      </c>
      <c r="CW177">
        <f>Vest!T101</f>
        <v>0</v>
      </c>
      <c r="CX177">
        <f>Vest!T102</f>
        <v>0</v>
      </c>
      <c r="CY177">
        <f>Vest!T103</f>
        <v>0</v>
      </c>
      <c r="CZ177">
        <f>Vest!T104</f>
        <v>0</v>
      </c>
      <c r="DA177">
        <f>Vest!T105</f>
        <v>0</v>
      </c>
      <c r="DB177">
        <f>Vest!T106</f>
        <v>0</v>
      </c>
      <c r="DC177">
        <f>Vest!T107</f>
        <v>0</v>
      </c>
      <c r="DD177">
        <f>Vest!T108</f>
        <v>0</v>
      </c>
      <c r="DE177">
        <f>Vest!T109</f>
        <v>0</v>
      </c>
      <c r="DF177" t="str">
        <f>Vest!T110</f>
        <v>Nej</v>
      </c>
      <c r="DG177">
        <f>Vest!T111</f>
        <v>0</v>
      </c>
      <c r="DH177" t="str">
        <f>Vest!T112</f>
        <v>Nej</v>
      </c>
      <c r="DI177" t="str">
        <f>Vest!T113</f>
        <v>Nej</v>
      </c>
      <c r="DJ177" t="str">
        <f>Vest!T114</f>
        <v>Nej</v>
      </c>
      <c r="DK177">
        <f>Vest!T115</f>
        <v>1</v>
      </c>
      <c r="DL177" t="str">
        <f>Vest!T116</f>
        <v>Ingen plads</v>
      </c>
      <c r="DM177" t="str">
        <f>Vest!T117</f>
        <v>Ligger i kirkens lokaler</v>
      </c>
      <c r="DN177">
        <f>Vest!T118</f>
        <v>0</v>
      </c>
      <c r="DO177" s="14" t="str">
        <f>VLOOKUP(MID(B177,1,5)*1,InstTyp!A:B,2,FALSE)</f>
        <v>Børnehaver</v>
      </c>
      <c r="DP177" s="14" t="str">
        <f>VLOOKUP(MID(B177,1,5)*1,InstTyp!A:C,3,FALSE)</f>
        <v>Vesterbro/Kgs.Enghave</v>
      </c>
      <c r="DQ177">
        <f>VLOOKUP(MID(B177,1,5)*1,'InstTyp-2'!E:BQ,7,FALSE)</f>
        <v>0</v>
      </c>
      <c r="DR177">
        <f>VLOOKUP(MID(B177,1,5)*1,'InstTyp-2'!E:BQ,8,FALSE)</f>
        <v>0</v>
      </c>
      <c r="DS177">
        <f>VLOOKUP(MID(B177,1,5)*1,'InstTyp-2'!E:BQ,9,FALSE)</f>
        <v>20</v>
      </c>
      <c r="DT177">
        <f>VLOOKUP(MID(B177,1,5)*1,'InstTyp-2'!E:BQ,10,FALSE)</f>
        <v>0</v>
      </c>
      <c r="DU177">
        <f>VLOOKUP(MID(B177,1,5)*1,'InstTyp-2'!E:BQ,11,FALSE)</f>
        <v>0</v>
      </c>
      <c r="DV177">
        <f>VLOOKUP(MID(B177,1,5)*1,'InstTyp-2'!E:BQ,12,FALSE)</f>
        <v>0</v>
      </c>
      <c r="DW177">
        <f>VLOOKUP(MID(B177,1,5)*1,'InstTyp-2'!E:BQ,13,FALSE)</f>
        <v>0</v>
      </c>
      <c r="DX177">
        <f>VLOOKUP(MID(B177,1,5)*1,'InstTyp-2'!E:BQ,14,FALSE)</f>
        <v>0</v>
      </c>
      <c r="DY177">
        <f>VLOOKUP(MID(B177,1,5)*1,'InstTyp-2'!E:BQ,15,FALSE)</f>
        <v>0</v>
      </c>
      <c r="DZ177">
        <f>VLOOKUP(MID(B177,1,5)*1,'InstTyp-2'!E:BQ,16,FALSE)</f>
        <v>0</v>
      </c>
      <c r="EA177">
        <f>VLOOKUP(MID(B177,1,5)*1,'InstTyp-2'!E:BQ,17,FALSE)</f>
        <v>0</v>
      </c>
      <c r="EB177">
        <f>VLOOKUP(MID(B177,1,5)*1,'InstTyp-2'!E:BQ,18,FALSE)</f>
        <v>0</v>
      </c>
      <c r="EC177">
        <f>VLOOKUP(MID(B177,1,5)*1,'InstTyp-2'!E:BQ,19,FALSE)</f>
        <v>0</v>
      </c>
      <c r="ED177">
        <f>VLOOKUP(MID(B177,1,5)*1,'InstTyp-2'!E:BQ,20,FALSE)</f>
        <v>0</v>
      </c>
      <c r="EE177" s="195">
        <f>VLOOKUP(MID(B177,1,5)*1,'Forplejning 2008'!A:C,3,FALSE)</f>
        <v>13603.14</v>
      </c>
      <c r="EF177" t="str">
        <f t="shared" si="8"/>
        <v>35431</v>
      </c>
      <c r="EG177" t="str">
        <f t="shared" si="9"/>
        <v/>
      </c>
      <c r="EH177">
        <f t="shared" si="10"/>
        <v>0</v>
      </c>
      <c r="EI177">
        <f t="shared" si="11"/>
        <v>0</v>
      </c>
      <c r="EJ177" t="e">
        <f>VLOOKUP(B177,Rekruttering!A:F,2,FALSE)</f>
        <v>#N/A</v>
      </c>
      <c r="EK177" t="e">
        <f>VLOOKUP(B177,Rekruttering!A:F,3,FALSE)</f>
        <v>#N/A</v>
      </c>
      <c r="EL177" t="e">
        <f>VLOOKUP(B177,Rekruttering!A:F,4,FALSE)</f>
        <v>#N/A</v>
      </c>
      <c r="EM177" t="e">
        <f>VLOOKUP(B177,Rekruttering!A:F,5,FALSE)</f>
        <v>#N/A</v>
      </c>
      <c r="EN177" t="e">
        <f>VLOOKUP(B177,Rekruttering!A:F,6,FALSE)</f>
        <v>#N/A</v>
      </c>
    </row>
    <row r="178" spans="1:144">
      <c r="A178" s="14" t="str">
        <f>Vest!X1</f>
        <v>x</v>
      </c>
      <c r="B178" s="21">
        <f>Vest!X2</f>
        <v>35440</v>
      </c>
      <c r="C178" t="str">
        <f>Vest!X3</f>
        <v>Asmundsminde</v>
      </c>
      <c r="D178" t="str">
        <f>Vest!X4</f>
        <v>Vesterbro/Kgs.Enghave</v>
      </c>
      <c r="E178" t="str">
        <f>Vest!X5</f>
        <v>Brunemarksvej 15</v>
      </c>
      <c r="F178">
        <f>Vest!X6</f>
        <v>3490</v>
      </c>
      <c r="G178" t="str">
        <f>Vest!X7</f>
        <v>Kvistgård</v>
      </c>
      <c r="H178" t="str">
        <f>Vest!X8</f>
        <v>49 19 15 58</v>
      </c>
      <c r="I178" t="str">
        <f>Vest!X9</f>
        <v>35440@buf.kk.dk</v>
      </c>
      <c r="J178" t="str">
        <f>Vest!X10</f>
        <v>kollektiv ledelse kontaktperson Inger Vad</v>
      </c>
      <c r="K178">
        <f>Vest!X11</f>
        <v>47345300</v>
      </c>
      <c r="L178">
        <f>Vest!X12</f>
        <v>0</v>
      </c>
      <c r="M178" t="str">
        <f>Vest!X13</f>
        <v>35440@buf.kk.dk</v>
      </c>
      <c r="N178" t="str">
        <f>Vest!X14</f>
        <v>Børnehave</v>
      </c>
      <c r="O178">
        <f>Vest!X15</f>
        <v>0</v>
      </c>
      <c r="P178">
        <f>Vest!X16</f>
        <v>0</v>
      </c>
      <c r="Q178">
        <f>Vest!X17</f>
        <v>0</v>
      </c>
      <c r="R178">
        <f>Vest!X18</f>
        <v>0</v>
      </c>
      <c r="S178">
        <f>Vest!X19</f>
        <v>0</v>
      </c>
      <c r="T178">
        <f>Vest!X20</f>
        <v>0</v>
      </c>
      <c r="U178">
        <f>Vest!X21</f>
        <v>0</v>
      </c>
      <c r="V178">
        <f>Vest!X22</f>
        <v>0</v>
      </c>
      <c r="W178">
        <f>Vest!X23</f>
        <v>0</v>
      </c>
      <c r="X178">
        <f>Vest!X24</f>
        <v>0</v>
      </c>
      <c r="Y178">
        <f>Vest!X25</f>
        <v>0</v>
      </c>
      <c r="Z178">
        <f>Vest!X26</f>
        <v>0</v>
      </c>
      <c r="AA178">
        <f>Vest!X27</f>
        <v>0</v>
      </c>
      <c r="AB178">
        <f>Vest!X28</f>
        <v>0</v>
      </c>
      <c r="AC178">
        <f>Vest!X29</f>
        <v>0</v>
      </c>
      <c r="AD178">
        <f>Vest!X30</f>
        <v>0</v>
      </c>
      <c r="AE178">
        <f>Vest!X31</f>
        <v>0</v>
      </c>
      <c r="AF178">
        <f>Vest!X32</f>
        <v>0</v>
      </c>
      <c r="AG178">
        <f>Vest!X33</f>
        <v>0</v>
      </c>
      <c r="AH178">
        <f>Vest!X34</f>
        <v>0</v>
      </c>
      <c r="AI178">
        <f>Vest!X35</f>
        <v>0</v>
      </c>
      <c r="AJ178">
        <f>Vest!X36</f>
        <v>0</v>
      </c>
      <c r="AK178">
        <f>Vest!X37</f>
        <v>0</v>
      </c>
      <c r="AL178">
        <f>Vest!X38</f>
        <v>0</v>
      </c>
      <c r="AM178">
        <f>Vest!X39</f>
        <v>0</v>
      </c>
      <c r="AN178">
        <f>Vest!X40</f>
        <v>0</v>
      </c>
      <c r="AO178">
        <f>Vest!X41</f>
        <v>0</v>
      </c>
      <c r="AP178">
        <f>Vest!X42</f>
        <v>0</v>
      </c>
      <c r="AQ178">
        <f>Vest!X43</f>
        <v>0</v>
      </c>
      <c r="AR178">
        <f>Vest!X44</f>
        <v>0</v>
      </c>
      <c r="AS178">
        <f>Vest!X45</f>
        <v>0</v>
      </c>
      <c r="AT178">
        <f>Vest!X46</f>
        <v>0</v>
      </c>
      <c r="AU178">
        <f>Vest!X47</f>
        <v>0</v>
      </c>
      <c r="AV178">
        <f>Vest!X48</f>
        <v>0</v>
      </c>
      <c r="AW178">
        <f>Vest!X49</f>
        <v>0</v>
      </c>
      <c r="AX178">
        <f>Vest!X50</f>
        <v>0</v>
      </c>
      <c r="AY178">
        <f>Vest!X51</f>
        <v>0</v>
      </c>
      <c r="AZ178">
        <f>Vest!X52</f>
        <v>0</v>
      </c>
      <c r="BA178">
        <f>Vest!X53</f>
        <v>0</v>
      </c>
      <c r="BB178">
        <f>Vest!X54</f>
        <v>0</v>
      </c>
      <c r="BC178">
        <f>Vest!X55</f>
        <v>95</v>
      </c>
      <c r="BD178">
        <f>Vest!X56</f>
        <v>0</v>
      </c>
      <c r="BE178">
        <f>Vest!X57</f>
        <v>2</v>
      </c>
      <c r="BF178" t="str">
        <f>Vest!X58</f>
        <v>Ja</v>
      </c>
      <c r="BG178" t="str">
        <f>Vest!X59</f>
        <v>Nej</v>
      </c>
      <c r="BH178" t="str">
        <f>Vest!X60</f>
        <v>Nej</v>
      </c>
      <c r="BI178" t="str">
        <f>Vest!X61</f>
        <v>Ja</v>
      </c>
      <c r="BJ178" t="str">
        <f>Vest!X62</f>
        <v>Vil gerne selv, tror dog ikke det er realistisk</v>
      </c>
      <c r="BK178">
        <f>Vest!X63</f>
        <v>0</v>
      </c>
      <c r="BL178" t="str">
        <f>Vest!X64</f>
        <v>forholder sig afventende</v>
      </c>
      <c r="BM178">
        <f>Vest!X65</f>
        <v>0</v>
      </c>
      <c r="BN178" t="str">
        <f>Vest!X66</f>
        <v>bekymring for udflugter, og for kvaliteten af færdig mad</v>
      </c>
      <c r="BO178" t="str">
        <f>Vest!X67</f>
        <v>Nej</v>
      </c>
      <c r="BP178">
        <f>Vest!X68</f>
        <v>0</v>
      </c>
      <c r="BQ178">
        <f>Vest!X69</f>
        <v>0</v>
      </c>
      <c r="BR178" t="str">
        <f>Vest!X70</f>
        <v>Køkken begrænset tilvirk</v>
      </c>
      <c r="BS178">
        <f>Vest!X71</f>
        <v>0</v>
      </c>
      <c r="BT178">
        <f>Vest!X72</f>
        <v>0</v>
      </c>
      <c r="BU178">
        <f>Vest!X73</f>
        <v>0</v>
      </c>
      <c r="BV178">
        <f>Vest!X74</f>
        <v>0</v>
      </c>
      <c r="BW178">
        <f>Vest!X75</f>
        <v>0</v>
      </c>
      <c r="BX178">
        <f>Vest!X76</f>
        <v>0</v>
      </c>
      <c r="BY178">
        <f>Vest!X77</f>
        <v>0</v>
      </c>
      <c r="BZ178">
        <f>Vest!X78</f>
        <v>0</v>
      </c>
      <c r="CA178">
        <f>Vest!X79</f>
        <v>0</v>
      </c>
      <c r="CB178">
        <f>Vest!X80</f>
        <v>0</v>
      </c>
      <c r="CC178">
        <f>Vest!X81</f>
        <v>0</v>
      </c>
      <c r="CD178" t="str">
        <f>Vest!X82</f>
        <v>Større</v>
      </c>
      <c r="CE178">
        <f>Vest!X83</f>
        <v>0</v>
      </c>
      <c r="CF178" t="str">
        <f>Vest!X84</f>
        <v>Overflader, vægge og skabe skal opdateres så det er hygiejnemæssigt forsvarligt. Ny opvaskemaskine og mere koge/ovn kapacitet kræves</v>
      </c>
      <c r="CG178">
        <f>Vest!X85</f>
        <v>0</v>
      </c>
      <c r="CH178">
        <f>Vest!X86</f>
        <v>0</v>
      </c>
      <c r="CI178">
        <f>Vest!X87</f>
        <v>0</v>
      </c>
      <c r="CJ178">
        <f>Vest!X88</f>
        <v>1</v>
      </c>
      <c r="CK178">
        <f>Vest!X89</f>
        <v>0</v>
      </c>
      <c r="CL178">
        <f>Vest!X90</f>
        <v>0</v>
      </c>
      <c r="CM178">
        <f>Vest!X91</f>
        <v>0</v>
      </c>
      <c r="CN178">
        <f>Vest!X92</f>
        <v>0</v>
      </c>
      <c r="CO178">
        <f>Vest!X93</f>
        <v>0</v>
      </c>
      <c r="CP178">
        <f>Vest!X94</f>
        <v>0</v>
      </c>
      <c r="CQ178">
        <f>Vest!X95</f>
        <v>0</v>
      </c>
      <c r="CR178">
        <f>Vest!X96</f>
        <v>1</v>
      </c>
      <c r="CS178">
        <f>Vest!X97</f>
        <v>1</v>
      </c>
      <c r="CT178">
        <f>Vest!X98</f>
        <v>0</v>
      </c>
      <c r="CU178">
        <f>Vest!X99</f>
        <v>0</v>
      </c>
      <c r="CV178">
        <f>Vest!X100</f>
        <v>0</v>
      </c>
      <c r="CW178">
        <f>Vest!X101</f>
        <v>0</v>
      </c>
      <c r="CX178">
        <f>Vest!X102</f>
        <v>1</v>
      </c>
      <c r="CY178">
        <f>Vest!X103</f>
        <v>0</v>
      </c>
      <c r="CZ178">
        <f>Vest!X104</f>
        <v>0</v>
      </c>
      <c r="DA178">
        <f>Vest!X105</f>
        <v>0</v>
      </c>
      <c r="DB178">
        <f>Vest!X106</f>
        <v>1</v>
      </c>
      <c r="DC178">
        <f>Vest!X107</f>
        <v>45</v>
      </c>
      <c r="DD178" t="str">
        <f>Vest!X108</f>
        <v>Bosch Automatic</v>
      </c>
      <c r="DE178">
        <f>Vest!X109</f>
        <v>3</v>
      </c>
      <c r="DF178">
        <f>Vest!X110</f>
        <v>0</v>
      </c>
      <c r="DG178">
        <f>Vest!X111</f>
        <v>0</v>
      </c>
      <c r="DH178" t="str">
        <f>Vest!X112</f>
        <v>Ja</v>
      </c>
      <c r="DI178" t="str">
        <f>Vest!X113</f>
        <v>Nej</v>
      </c>
      <c r="DJ178" t="str">
        <f>Vest!X114</f>
        <v>Nej</v>
      </c>
      <c r="DK178">
        <f>Vest!X115</f>
        <v>1</v>
      </c>
      <c r="DL178" t="str">
        <f>Vest!X116</f>
        <v>Begrænset</v>
      </c>
      <c r="DM178">
        <f>Vest!X117</f>
        <v>0</v>
      </c>
      <c r="DN178">
        <f>Vest!X118</f>
        <v>0</v>
      </c>
      <c r="DO178" s="14" t="str">
        <f>VLOOKUP(MID(B178,1,5)*1,InstTyp!A:B,2,FALSE)</f>
        <v>Børnehaver</v>
      </c>
      <c r="DP178" s="14" t="str">
        <f>VLOOKUP(MID(B178,1,5)*1,InstTyp!A:C,3,FALSE)</f>
        <v>Vesterbro/Kgs.Enghave</v>
      </c>
      <c r="DQ178">
        <f>VLOOKUP(MID(B178,1,5)*1,'InstTyp-2'!E:BQ,7,FALSE)</f>
        <v>0</v>
      </c>
      <c r="DR178">
        <f>VLOOKUP(MID(B178,1,5)*1,'InstTyp-2'!E:BQ,8,FALSE)</f>
        <v>0</v>
      </c>
      <c r="DS178">
        <f>VLOOKUP(MID(B178,1,5)*1,'InstTyp-2'!E:BQ,9,FALSE)</f>
        <v>20</v>
      </c>
      <c r="DT178">
        <f>VLOOKUP(MID(B178,1,5)*1,'InstTyp-2'!E:BQ,10,FALSE)</f>
        <v>0</v>
      </c>
      <c r="DU178">
        <f>VLOOKUP(MID(B178,1,5)*1,'InstTyp-2'!E:BQ,11,FALSE)</f>
        <v>0</v>
      </c>
      <c r="DV178">
        <f>VLOOKUP(MID(B178,1,5)*1,'InstTyp-2'!E:BQ,12,FALSE)</f>
        <v>0</v>
      </c>
      <c r="DW178">
        <f>VLOOKUP(MID(B178,1,5)*1,'InstTyp-2'!E:BQ,13,FALSE)</f>
        <v>0</v>
      </c>
      <c r="DX178">
        <f>VLOOKUP(MID(B178,1,5)*1,'InstTyp-2'!E:BQ,14,FALSE)</f>
        <v>0</v>
      </c>
      <c r="DY178">
        <f>VLOOKUP(MID(B178,1,5)*1,'InstTyp-2'!E:BQ,15,FALSE)</f>
        <v>8</v>
      </c>
      <c r="DZ178">
        <f>VLOOKUP(MID(B178,1,5)*1,'InstTyp-2'!E:BQ,16,FALSE)</f>
        <v>0</v>
      </c>
      <c r="EA178">
        <f>VLOOKUP(MID(B178,1,5)*1,'InstTyp-2'!E:BQ,17,FALSE)</f>
        <v>0</v>
      </c>
      <c r="EB178">
        <f>VLOOKUP(MID(B178,1,5)*1,'InstTyp-2'!E:BQ,18,FALSE)</f>
        <v>0</v>
      </c>
      <c r="EC178">
        <f>VLOOKUP(MID(B178,1,5)*1,'InstTyp-2'!E:BQ,19,FALSE)</f>
        <v>0</v>
      </c>
      <c r="ED178">
        <f>VLOOKUP(MID(B178,1,5)*1,'InstTyp-2'!E:BQ,20,FALSE)</f>
        <v>0</v>
      </c>
      <c r="EE178" s="195">
        <f>VLOOKUP(MID(B178,1,5)*1,'Forplejning 2008'!A:C,3,FALSE)</f>
        <v>95330.26</v>
      </c>
      <c r="EF178" t="str">
        <f t="shared" si="8"/>
        <v>35440</v>
      </c>
      <c r="EG178" t="str">
        <f t="shared" si="9"/>
        <v/>
      </c>
      <c r="EH178">
        <f t="shared" si="10"/>
        <v>8</v>
      </c>
      <c r="EI178">
        <f t="shared" si="11"/>
        <v>0</v>
      </c>
      <c r="EJ178" t="e">
        <f>VLOOKUP(B178,Rekruttering!A:F,2,FALSE)</f>
        <v>#N/A</v>
      </c>
      <c r="EK178" t="e">
        <f>VLOOKUP(B178,Rekruttering!A:F,3,FALSE)</f>
        <v>#N/A</v>
      </c>
      <c r="EL178" t="e">
        <f>VLOOKUP(B178,Rekruttering!A:F,4,FALSE)</f>
        <v>#N/A</v>
      </c>
      <c r="EM178" t="e">
        <f>VLOOKUP(B178,Rekruttering!A:F,5,FALSE)</f>
        <v>#N/A</v>
      </c>
      <c r="EN178" t="e">
        <f>VLOOKUP(B178,Rekruttering!A:F,6,FALSE)</f>
        <v>#N/A</v>
      </c>
    </row>
    <row r="179" spans="1:144">
      <c r="A179" s="14" t="str">
        <f>Vest!Y1</f>
        <v>x</v>
      </c>
      <c r="B179" s="21" t="str">
        <f>Vest!Y2</f>
        <v>35440_u</v>
      </c>
      <c r="C179" t="str">
        <f>Vest!Y3</f>
        <v>Asmundsminde</v>
      </c>
      <c r="D179" t="str">
        <f>Vest!Y4</f>
        <v>Vesterbro/Kgs.Enghave</v>
      </c>
      <c r="E179" t="str">
        <f>Vest!Y5</f>
        <v>Brunemarksvej 15</v>
      </c>
      <c r="F179">
        <f>Vest!Y6</f>
        <v>3490</v>
      </c>
      <c r="G179" t="str">
        <f>Vest!Y7</f>
        <v>Kvistgård</v>
      </c>
      <c r="H179" t="str">
        <f>Vest!Y8</f>
        <v>49 19 15 58</v>
      </c>
      <c r="I179" t="str">
        <f>Vest!Y9</f>
        <v>asmundsminde@mail.dk</v>
      </c>
      <c r="J179" t="str">
        <f>Vest!Y10</f>
        <v>kollektiv ledelse kontaktperson Inger Vad</v>
      </c>
      <c r="K179">
        <f>Vest!Y11</f>
        <v>47345300</v>
      </c>
      <c r="L179">
        <f>Vest!Y12</f>
        <v>0</v>
      </c>
      <c r="M179" t="str">
        <f>Vest!Y13</f>
        <v>35440@buf.kk.dk</v>
      </c>
      <c r="N179" t="str">
        <f>Vest!Y14</f>
        <v>Børnehave</v>
      </c>
      <c r="O179">
        <f>Vest!Y15</f>
        <v>0</v>
      </c>
      <c r="P179">
        <f>Vest!Y16</f>
        <v>0</v>
      </c>
      <c r="Q179">
        <f>Vest!Y17</f>
        <v>0</v>
      </c>
      <c r="R179">
        <f>Vest!Y18</f>
        <v>0</v>
      </c>
      <c r="S179">
        <f>Vest!Y19</f>
        <v>0</v>
      </c>
      <c r="T179">
        <f>Vest!Y20</f>
        <v>0</v>
      </c>
      <c r="U179">
        <f>Vest!Y21</f>
        <v>0</v>
      </c>
      <c r="V179">
        <f>Vest!Y22</f>
        <v>0</v>
      </c>
      <c r="W179">
        <f>Vest!Y23</f>
        <v>0</v>
      </c>
      <c r="X179">
        <f>Vest!Y24</f>
        <v>0</v>
      </c>
      <c r="Y179">
        <f>Vest!Y25</f>
        <v>0</v>
      </c>
      <c r="Z179">
        <f>Vest!Y26</f>
        <v>0</v>
      </c>
      <c r="AA179">
        <f>Vest!Y27</f>
        <v>0</v>
      </c>
      <c r="AB179">
        <f>Vest!Y28</f>
        <v>0</v>
      </c>
      <c r="AC179">
        <f>Vest!Y29</f>
        <v>0</v>
      </c>
      <c r="AD179">
        <f>Vest!Y30</f>
        <v>5</v>
      </c>
      <c r="AE179">
        <f>Vest!Y31</f>
        <v>5</v>
      </c>
      <c r="AF179">
        <f>Vest!Y32</f>
        <v>5</v>
      </c>
      <c r="AG179">
        <f>Vest!Y33</f>
        <v>5</v>
      </c>
      <c r="AH179">
        <f>Vest!Y34</f>
        <v>5</v>
      </c>
      <c r="AI179">
        <f>Vest!Y35</f>
        <v>0</v>
      </c>
      <c r="AJ179">
        <f>Vest!Y36</f>
        <v>0</v>
      </c>
      <c r="AK179">
        <f>Vest!Y37</f>
        <v>0</v>
      </c>
      <c r="AL179" t="str">
        <f>Vest!Y38</f>
        <v>Ja</v>
      </c>
      <c r="AM179">
        <f>Vest!Y39</f>
        <v>0</v>
      </c>
      <c r="AN179" t="str">
        <f>Vest!Y40</f>
        <v>Jill Eid</v>
      </c>
      <c r="AO179">
        <f>Vest!Y41</f>
        <v>2000</v>
      </c>
      <c r="AP179">
        <f>Vest!Y42</f>
        <v>22</v>
      </c>
      <c r="AQ179">
        <f>Vest!Y43</f>
        <v>0</v>
      </c>
      <c r="AR179">
        <f>Vest!Y44</f>
        <v>0</v>
      </c>
      <c r="AS179">
        <f>Vest!Y45</f>
        <v>0</v>
      </c>
      <c r="AT179" t="str">
        <f>Vest!Y46</f>
        <v>øko kurser</v>
      </c>
      <c r="AU179">
        <f>Vest!Y47</f>
        <v>0</v>
      </c>
      <c r="AV179">
        <f>Vest!Y48</f>
        <v>0</v>
      </c>
      <c r="AW179">
        <f>Vest!Y49</f>
        <v>0</v>
      </c>
      <c r="AX179">
        <f>Vest!Y50</f>
        <v>0</v>
      </c>
      <c r="AY179">
        <f>Vest!Y51</f>
        <v>0</v>
      </c>
      <c r="AZ179">
        <f>Vest!Y52</f>
        <v>0</v>
      </c>
      <c r="BA179">
        <f>Vest!Y53</f>
        <v>0</v>
      </c>
      <c r="BB179">
        <f>Vest!Y54</f>
        <v>0</v>
      </c>
      <c r="BC179">
        <f>Vest!Y55</f>
        <v>95</v>
      </c>
      <c r="BD179">
        <f>Vest!Y56</f>
        <v>0</v>
      </c>
      <c r="BE179">
        <f>Vest!Y57</f>
        <v>1</v>
      </c>
      <c r="BF179" t="str">
        <f>Vest!Y58</f>
        <v>ja</v>
      </c>
      <c r="BG179" t="str">
        <f>Vest!Y59</f>
        <v>ja</v>
      </c>
      <c r="BH179" t="str">
        <f>Vest!Y60</f>
        <v>ja</v>
      </c>
      <c r="BI179">
        <f>Vest!Y61</f>
        <v>0</v>
      </c>
      <c r="BJ179">
        <f>Vest!Y62</f>
        <v>0</v>
      </c>
      <c r="BK179">
        <f>Vest!Y63</f>
        <v>0</v>
      </c>
      <c r="BL179">
        <f>Vest!Y64</f>
        <v>0</v>
      </c>
      <c r="BM179">
        <f>Vest!Y65</f>
        <v>0</v>
      </c>
      <c r="BN179">
        <f>Vest!Y66</f>
        <v>0</v>
      </c>
      <c r="BO179">
        <f>Vest!Y67</f>
        <v>0</v>
      </c>
      <c r="BP179">
        <f>Vest!Y68</f>
        <v>0</v>
      </c>
      <c r="BQ179">
        <f>Vest!Y69</f>
        <v>0</v>
      </c>
      <c r="BR179" t="str">
        <f>Vest!Y70</f>
        <v>produktionskøkken</v>
      </c>
      <c r="BS179">
        <f>Vest!Y71</f>
        <v>0</v>
      </c>
      <c r="BT179">
        <f>Vest!Y72</f>
        <v>0</v>
      </c>
      <c r="BU179">
        <f>Vest!Y73</f>
        <v>0</v>
      </c>
      <c r="BV179">
        <f>Vest!Y74</f>
        <v>0</v>
      </c>
      <c r="BW179">
        <f>Vest!Y75</f>
        <v>0</v>
      </c>
      <c r="BX179">
        <f>Vest!Y76</f>
        <v>0</v>
      </c>
      <c r="BY179">
        <f>Vest!Y77</f>
        <v>0</v>
      </c>
      <c r="BZ179">
        <f>Vest!Y78</f>
        <v>0</v>
      </c>
      <c r="CA179">
        <f>Vest!Y79</f>
        <v>0</v>
      </c>
      <c r="CB179">
        <f>Vest!Y80</f>
        <v>0</v>
      </c>
      <c r="CC179">
        <f>Vest!Y81</f>
        <v>0</v>
      </c>
      <c r="CD179">
        <f>Vest!Y82</f>
        <v>0</v>
      </c>
      <c r="CE179">
        <f>Vest!Y83</f>
        <v>0</v>
      </c>
      <c r="CF179">
        <f>Vest!Y84</f>
        <v>0</v>
      </c>
      <c r="CG179" t="str">
        <f>Vest!Y85</f>
        <v>lone</v>
      </c>
      <c r="CH179" s="18">
        <f>Vest!Y86</f>
        <v>0</v>
      </c>
      <c r="CI179">
        <f>Vest!Y87</f>
        <v>0</v>
      </c>
      <c r="CJ179">
        <f>Vest!Y88</f>
        <v>0</v>
      </c>
      <c r="CK179">
        <f>Vest!Y89</f>
        <v>1</v>
      </c>
      <c r="CL179">
        <f>Vest!Y90</f>
        <v>4</v>
      </c>
      <c r="CM179">
        <f>Vest!Y91</f>
        <v>0</v>
      </c>
      <c r="CN179">
        <f>Vest!Y92</f>
        <v>2</v>
      </c>
      <c r="CO179">
        <f>Vest!Y93</f>
        <v>0</v>
      </c>
      <c r="CP179">
        <f>Vest!Y94</f>
        <v>0</v>
      </c>
      <c r="CQ179">
        <f>Vest!Y95</f>
        <v>0</v>
      </c>
      <c r="CR179">
        <f>Vest!Y96</f>
        <v>1</v>
      </c>
      <c r="CS179">
        <f>Vest!Y97</f>
        <v>1</v>
      </c>
      <c r="CT179">
        <f>Vest!Y98</f>
        <v>0</v>
      </c>
      <c r="CU179">
        <f>Vest!Y99</f>
        <v>0</v>
      </c>
      <c r="CV179">
        <f>Vest!Y100</f>
        <v>0</v>
      </c>
      <c r="CW179">
        <f>Vest!Y101</f>
        <v>0</v>
      </c>
      <c r="CX179">
        <f>Vest!Y102</f>
        <v>0</v>
      </c>
      <c r="CY179">
        <f>Vest!Y103</f>
        <v>1</v>
      </c>
      <c r="CZ179">
        <f>Vest!Y104</f>
        <v>0</v>
      </c>
      <c r="DA179">
        <f>Vest!Y105</f>
        <v>0</v>
      </c>
      <c r="DB179">
        <f>Vest!Y106</f>
        <v>1</v>
      </c>
      <c r="DC179">
        <f>Vest!Y107</f>
        <v>20</v>
      </c>
      <c r="DD179" t="str">
        <f>Vest!Y108</f>
        <v>miele</v>
      </c>
      <c r="DE179">
        <f>Vest!Y109</f>
        <v>7</v>
      </c>
      <c r="DF179">
        <f>Vest!Y110</f>
        <v>0</v>
      </c>
      <c r="DG179">
        <f>Vest!Y111</f>
        <v>0</v>
      </c>
      <c r="DH179" t="str">
        <f>Vest!Y112</f>
        <v>ja</v>
      </c>
      <c r="DI179" t="str">
        <f>Vest!Y113</f>
        <v>ja</v>
      </c>
      <c r="DJ179">
        <f>Vest!Y114</f>
        <v>0</v>
      </c>
      <c r="DK179">
        <f>Vest!Y115</f>
        <v>2</v>
      </c>
      <c r="DL179" t="str">
        <f>Vest!Y116</f>
        <v>God plads</v>
      </c>
      <c r="DM179">
        <f>Vest!Y117</f>
        <v>0</v>
      </c>
      <c r="DN179">
        <f>Vest!Y118</f>
        <v>0</v>
      </c>
      <c r="DO179" s="14" t="str">
        <f>VLOOKUP(MID(B179,1,5)*1,InstTyp!A:B,2,FALSE)</f>
        <v>Børnehaver</v>
      </c>
      <c r="DP179" s="14" t="str">
        <f>VLOOKUP(MID(B179,1,5)*1,InstTyp!A:C,3,FALSE)</f>
        <v>Vesterbro/Kgs.Enghave</v>
      </c>
      <c r="DQ179">
        <f>VLOOKUP(MID(B179,1,5)*1,'InstTyp-2'!E:BQ,7,FALSE)</f>
        <v>0</v>
      </c>
      <c r="DR179">
        <f>VLOOKUP(MID(B179,1,5)*1,'InstTyp-2'!E:BQ,8,FALSE)</f>
        <v>0</v>
      </c>
      <c r="DS179">
        <f>VLOOKUP(MID(B179,1,5)*1,'InstTyp-2'!E:BQ,9,FALSE)</f>
        <v>20</v>
      </c>
      <c r="DT179">
        <f>VLOOKUP(MID(B179,1,5)*1,'InstTyp-2'!E:BQ,10,FALSE)</f>
        <v>0</v>
      </c>
      <c r="DU179">
        <f>VLOOKUP(MID(B179,1,5)*1,'InstTyp-2'!E:BQ,11,FALSE)</f>
        <v>0</v>
      </c>
      <c r="DV179">
        <f>VLOOKUP(MID(B179,1,5)*1,'InstTyp-2'!E:BQ,12,FALSE)</f>
        <v>0</v>
      </c>
      <c r="DW179">
        <f>VLOOKUP(MID(B179,1,5)*1,'InstTyp-2'!E:BQ,13,FALSE)</f>
        <v>0</v>
      </c>
      <c r="DX179">
        <f>VLOOKUP(MID(B179,1,5)*1,'InstTyp-2'!E:BQ,14,FALSE)</f>
        <v>0</v>
      </c>
      <c r="DY179">
        <f>VLOOKUP(MID(B179,1,5)*1,'InstTyp-2'!E:BQ,15,FALSE)</f>
        <v>8</v>
      </c>
      <c r="DZ179">
        <f>VLOOKUP(MID(B179,1,5)*1,'InstTyp-2'!E:BQ,16,FALSE)</f>
        <v>0</v>
      </c>
      <c r="EA179">
        <f>VLOOKUP(MID(B179,1,5)*1,'InstTyp-2'!E:BQ,17,FALSE)</f>
        <v>0</v>
      </c>
      <c r="EB179">
        <f>VLOOKUP(MID(B179,1,5)*1,'InstTyp-2'!E:BQ,18,FALSE)</f>
        <v>0</v>
      </c>
      <c r="EC179">
        <f>VLOOKUP(MID(B179,1,5)*1,'InstTyp-2'!E:BQ,19,FALSE)</f>
        <v>0</v>
      </c>
      <c r="ED179">
        <f>VLOOKUP(MID(B179,1,5)*1,'InstTyp-2'!E:BQ,20,FALSE)</f>
        <v>0</v>
      </c>
      <c r="EE179" s="195">
        <f>VLOOKUP(MID(B179,1,5)*1,'Forplejning 2008'!A:C,3,FALSE)</f>
        <v>95330.26</v>
      </c>
      <c r="EF179" t="str">
        <f t="shared" si="8"/>
        <v>35440</v>
      </c>
      <c r="EG179" t="str">
        <f t="shared" si="9"/>
        <v>u</v>
      </c>
      <c r="EH179">
        <f t="shared" si="10"/>
        <v>8</v>
      </c>
      <c r="EI179">
        <f t="shared" si="11"/>
        <v>0</v>
      </c>
      <c r="EJ179" t="e">
        <f>VLOOKUP(B179,Rekruttering!A:F,2,FALSE)</f>
        <v>#N/A</v>
      </c>
      <c r="EK179" t="e">
        <f>VLOOKUP(B179,Rekruttering!A:F,3,FALSE)</f>
        <v>#N/A</v>
      </c>
      <c r="EL179" t="e">
        <f>VLOOKUP(B179,Rekruttering!A:F,4,FALSE)</f>
        <v>#N/A</v>
      </c>
      <c r="EM179" t="e">
        <f>VLOOKUP(B179,Rekruttering!A:F,5,FALSE)</f>
        <v>#N/A</v>
      </c>
      <c r="EN179" t="e">
        <f>VLOOKUP(B179,Rekruttering!A:F,6,FALSE)</f>
        <v>#N/A</v>
      </c>
    </row>
    <row r="180" spans="1:144">
      <c r="A180" s="14" t="str">
        <f>Vest!Z1</f>
        <v>x</v>
      </c>
      <c r="B180" s="21">
        <f>Vest!Z2</f>
        <v>35464</v>
      </c>
      <c r="C180" t="str">
        <f>Vest!Z3</f>
        <v>Absalon Sogns Menighedsbørnehave</v>
      </c>
      <c r="D180" t="str">
        <f>Vest!Z4</f>
        <v>Vesterbro/Kgs.Enghave</v>
      </c>
      <c r="E180" t="str">
        <f>Vest!Z5</f>
        <v>Sønder Boulevard 73</v>
      </c>
      <c r="F180">
        <f>Vest!Z6</f>
        <v>1720</v>
      </c>
      <c r="G180" t="str">
        <f>Vest!Z7</f>
        <v>København V</v>
      </c>
      <c r="H180" t="str">
        <f>Vest!Z8</f>
        <v>33 22 06 01</v>
      </c>
      <c r="I180" t="str">
        <f>Vest!Z9</f>
        <v>35464@buf.kk.dk</v>
      </c>
      <c r="J180" t="str">
        <f>Vest!Z10</f>
        <v>Louise Theede</v>
      </c>
      <c r="K180">
        <f>Vest!Z11</f>
        <v>33220601</v>
      </c>
      <c r="L180">
        <f>Vest!Z12</f>
        <v>0</v>
      </c>
      <c r="M180" t="str">
        <f>Vest!Z13</f>
        <v>absalon.bh@postkasse.com</v>
      </c>
      <c r="N180" t="str">
        <f>Vest!Z14</f>
        <v>Børnehave</v>
      </c>
      <c r="O180">
        <f>Vest!Z15</f>
        <v>0</v>
      </c>
      <c r="P180">
        <f>Vest!Z16</f>
        <v>0</v>
      </c>
      <c r="Q180">
        <f>Vest!Z17</f>
        <v>34</v>
      </c>
      <c r="R180">
        <f>Vest!Z18</f>
        <v>0</v>
      </c>
      <c r="S180">
        <f>Vest!Z19</f>
        <v>0</v>
      </c>
      <c r="T180">
        <f>Vest!Z20</f>
        <v>0</v>
      </c>
      <c r="U180">
        <f>Vest!Z21</f>
        <v>0</v>
      </c>
      <c r="V180" t="str">
        <f>Vest!Z22</f>
        <v>Nej</v>
      </c>
      <c r="W180">
        <f>Vest!Z23</f>
        <v>0</v>
      </c>
      <c r="X180">
        <f>Vest!Z24</f>
        <v>0</v>
      </c>
      <c r="Y180">
        <f>Vest!Z25</f>
        <v>0</v>
      </c>
      <c r="Z180">
        <f>Vest!Z26</f>
        <v>0</v>
      </c>
      <c r="AA180">
        <f>Vest!Z27</f>
        <v>0</v>
      </c>
      <c r="AB180">
        <f>Vest!Z28</f>
        <v>0</v>
      </c>
      <c r="AC180">
        <f>Vest!Z29</f>
        <v>0</v>
      </c>
      <c r="AD180">
        <f>Vest!Z30</f>
        <v>5</v>
      </c>
      <c r="AE180">
        <f>Vest!Z31</f>
        <v>0</v>
      </c>
      <c r="AF180">
        <f>Vest!Z32</f>
        <v>0</v>
      </c>
      <c r="AG180">
        <f>Vest!Z33</f>
        <v>5</v>
      </c>
      <c r="AH180">
        <f>Vest!Z34</f>
        <v>0</v>
      </c>
      <c r="AI180">
        <f>Vest!Z35</f>
        <v>0</v>
      </c>
      <c r="AJ180">
        <f>Vest!Z36</f>
        <v>25000</v>
      </c>
      <c r="AK180">
        <f>Vest!Z37</f>
        <v>0</v>
      </c>
      <c r="AL180" t="str">
        <f>Vest!Z38</f>
        <v>Nej</v>
      </c>
      <c r="AM180" t="str">
        <f>Vest!Z39</f>
        <v>Ja</v>
      </c>
      <c r="AN180">
        <f>Vest!Z40</f>
        <v>0</v>
      </c>
      <c r="AO180">
        <f>Vest!Z41</f>
        <v>0</v>
      </c>
      <c r="AP180">
        <f>Vest!Z42</f>
        <v>0</v>
      </c>
      <c r="AQ180">
        <f>Vest!Z43</f>
        <v>0</v>
      </c>
      <c r="AR180">
        <f>Vest!Z44</f>
        <v>0</v>
      </c>
      <c r="AS180">
        <f>Vest!Z45</f>
        <v>0</v>
      </c>
      <c r="AT180">
        <f>Vest!Z46</f>
        <v>0</v>
      </c>
      <c r="AU180">
        <f>Vest!Z47</f>
        <v>0</v>
      </c>
      <c r="AV180">
        <f>Vest!Z48</f>
        <v>0</v>
      </c>
      <c r="AW180">
        <f>Vest!Z49</f>
        <v>0</v>
      </c>
      <c r="AX180">
        <f>Vest!Z50</f>
        <v>0</v>
      </c>
      <c r="AY180">
        <f>Vest!Z51</f>
        <v>0</v>
      </c>
      <c r="AZ180">
        <f>Vest!Z52</f>
        <v>0</v>
      </c>
      <c r="BA180">
        <f>Vest!Z53</f>
        <v>0</v>
      </c>
      <c r="BB180">
        <f>Vest!Z54</f>
        <v>0</v>
      </c>
      <c r="BC180">
        <f>Vest!Z55</f>
        <v>95</v>
      </c>
      <c r="BD180">
        <f>Vest!Z56</f>
        <v>0</v>
      </c>
      <c r="BE180">
        <f>Vest!Z57</f>
        <v>2</v>
      </c>
      <c r="BF180" t="str">
        <f>Vest!Z58</f>
        <v>Ja</v>
      </c>
      <c r="BG180" t="str">
        <f>Vest!Z59</f>
        <v>Nej</v>
      </c>
      <c r="BH180" t="str">
        <f>Vest!Z60</f>
        <v>Nej</v>
      </c>
      <c r="BI180" t="str">
        <f>Vest!Z61</f>
        <v>Ja</v>
      </c>
      <c r="BJ180" t="str">
        <f>Vest!Z62</f>
        <v>Tror dog ikke det er realistisk.</v>
      </c>
      <c r="BK180">
        <f>Vest!Z63</f>
        <v>0</v>
      </c>
      <c r="BL180" t="str">
        <f>Vest!Z64</f>
        <v>forholder sig afventende</v>
      </c>
      <c r="BM180" t="str">
        <f>Vest!Z65</f>
        <v>Nej</v>
      </c>
      <c r="BN180" t="str">
        <f>Vest!Z66</f>
        <v>bekymring for udflugter, og for kvaliteten af færdig mad</v>
      </c>
      <c r="BO180" t="str">
        <f>Vest!Z67</f>
        <v>Nej</v>
      </c>
      <c r="BP180">
        <f>Vest!Z68</f>
        <v>0</v>
      </c>
      <c r="BQ180">
        <f>Vest!Z69</f>
        <v>0</v>
      </c>
      <c r="BR180" t="str">
        <f>Vest!Z70</f>
        <v>Køkken begrænset tilvirk</v>
      </c>
      <c r="BS180">
        <f>Vest!Z71</f>
        <v>0</v>
      </c>
      <c r="BT180">
        <f>Vest!Z72</f>
        <v>0</v>
      </c>
      <c r="BU180">
        <f>Vest!Z73</f>
        <v>0</v>
      </c>
      <c r="BV180">
        <f>Vest!Z74</f>
        <v>0</v>
      </c>
      <c r="BW180">
        <f>Vest!Z75</f>
        <v>0</v>
      </c>
      <c r="BX180">
        <f>Vest!Z76</f>
        <v>0</v>
      </c>
      <c r="BY180">
        <f>Vest!Z77</f>
        <v>0</v>
      </c>
      <c r="BZ180">
        <f>Vest!Z78</f>
        <v>0</v>
      </c>
      <c r="CA180">
        <f>Vest!Z79</f>
        <v>0</v>
      </c>
      <c r="CB180" t="str">
        <f>Vest!Z80</f>
        <v>Større</v>
      </c>
      <c r="CC180">
        <f>Vest!Z81</f>
        <v>0</v>
      </c>
      <c r="CD180">
        <f>Vest!Z82</f>
        <v>0</v>
      </c>
      <c r="CE180">
        <f>Vest!Z83</f>
        <v>0</v>
      </c>
      <c r="CF180" t="str">
        <f>Vest!Z84</f>
        <v>Overflader, vægge og skabe skal opdateres så det er hygiejnemæssigt forsvarligt. Ny opvaskemaskine og mere koge/ovn kapacitet kræves</v>
      </c>
      <c r="CG180">
        <f>Vest!Z85</f>
        <v>0</v>
      </c>
      <c r="CH180">
        <f>Vest!Z86</f>
        <v>0</v>
      </c>
      <c r="CI180">
        <f>Vest!Z87</f>
        <v>0</v>
      </c>
      <c r="CJ180">
        <f>Vest!Z88</f>
        <v>1</v>
      </c>
      <c r="CK180">
        <f>Vest!Z89</f>
        <v>0</v>
      </c>
      <c r="CL180">
        <f>Vest!Z90</f>
        <v>0</v>
      </c>
      <c r="CM180">
        <f>Vest!Z91</f>
        <v>0</v>
      </c>
      <c r="CN180">
        <f>Vest!Z92</f>
        <v>0</v>
      </c>
      <c r="CO180">
        <f>Vest!Z93</f>
        <v>0</v>
      </c>
      <c r="CP180">
        <f>Vest!Z94</f>
        <v>0</v>
      </c>
      <c r="CQ180">
        <f>Vest!Z95</f>
        <v>0</v>
      </c>
      <c r="CR180">
        <f>Vest!Z96</f>
        <v>1</v>
      </c>
      <c r="CS180">
        <f>Vest!Z97</f>
        <v>1</v>
      </c>
      <c r="CT180">
        <f>Vest!Z98</f>
        <v>0</v>
      </c>
      <c r="CU180">
        <f>Vest!Z99</f>
        <v>0</v>
      </c>
      <c r="CV180">
        <f>Vest!Z100</f>
        <v>0</v>
      </c>
      <c r="CW180">
        <f>Vest!Z101</f>
        <v>0</v>
      </c>
      <c r="CX180">
        <f>Vest!Z102</f>
        <v>1</v>
      </c>
      <c r="CY180">
        <f>Vest!Z103</f>
        <v>0</v>
      </c>
      <c r="CZ180">
        <f>Vest!Z104</f>
        <v>0</v>
      </c>
      <c r="DA180">
        <f>Vest!Z105</f>
        <v>0</v>
      </c>
      <c r="DB180">
        <f>Vest!Z106</f>
        <v>1</v>
      </c>
      <c r="DC180">
        <f>Vest!Z107</f>
        <v>45</v>
      </c>
      <c r="DD180" t="str">
        <f>Vest!Z108</f>
        <v>Bosch Automatic</v>
      </c>
      <c r="DE180">
        <f>Vest!Z109</f>
        <v>3</v>
      </c>
      <c r="DF180" t="str">
        <f>Vest!Z110</f>
        <v>Nej</v>
      </c>
      <c r="DG180">
        <f>Vest!Z111</f>
        <v>0</v>
      </c>
      <c r="DH180" t="str">
        <f>Vest!Z112</f>
        <v>Ja</v>
      </c>
      <c r="DI180" t="str">
        <f>Vest!Z113</f>
        <v>Nej</v>
      </c>
      <c r="DJ180" t="str">
        <f>Vest!Z114</f>
        <v>Nej</v>
      </c>
      <c r="DK180">
        <f>Vest!Z115</f>
        <v>1</v>
      </c>
      <c r="DL180" t="str">
        <f>Vest!Z116</f>
        <v>Begrænset</v>
      </c>
      <c r="DM180">
        <f>Vest!Z117</f>
        <v>0</v>
      </c>
      <c r="DN180">
        <f>Vest!Z118</f>
        <v>0</v>
      </c>
      <c r="DO180" s="14" t="str">
        <f>VLOOKUP(MID(B180,1,5)*1,InstTyp!A:B,2,FALSE)</f>
        <v>Børnehaver</v>
      </c>
      <c r="DP180" s="14" t="str">
        <f>VLOOKUP(MID(B180,1,5)*1,InstTyp!A:C,3,FALSE)</f>
        <v>Vesterbro/Kgs.Enghave</v>
      </c>
      <c r="DQ180">
        <f>VLOOKUP(MID(B180,1,5)*1,'InstTyp-2'!E:BQ,7,FALSE)</f>
        <v>0</v>
      </c>
      <c r="DR180">
        <f>VLOOKUP(MID(B180,1,5)*1,'InstTyp-2'!E:BQ,8,FALSE)</f>
        <v>0</v>
      </c>
      <c r="DS180">
        <f>VLOOKUP(MID(B180,1,5)*1,'InstTyp-2'!E:BQ,9,FALSE)</f>
        <v>34</v>
      </c>
      <c r="DT180">
        <f>VLOOKUP(MID(B180,1,5)*1,'InstTyp-2'!E:BQ,10,FALSE)</f>
        <v>0</v>
      </c>
      <c r="DU180">
        <f>VLOOKUP(MID(B180,1,5)*1,'InstTyp-2'!E:BQ,11,FALSE)</f>
        <v>0</v>
      </c>
      <c r="DV180">
        <f>VLOOKUP(MID(B180,1,5)*1,'InstTyp-2'!E:BQ,12,FALSE)</f>
        <v>0</v>
      </c>
      <c r="DW180">
        <f>VLOOKUP(MID(B180,1,5)*1,'InstTyp-2'!E:BQ,13,FALSE)</f>
        <v>0</v>
      </c>
      <c r="DX180">
        <f>VLOOKUP(MID(B180,1,5)*1,'InstTyp-2'!E:BQ,14,FALSE)</f>
        <v>0</v>
      </c>
      <c r="DY180">
        <f>VLOOKUP(MID(B180,1,5)*1,'InstTyp-2'!E:BQ,15,FALSE)</f>
        <v>0</v>
      </c>
      <c r="DZ180">
        <f>VLOOKUP(MID(B180,1,5)*1,'InstTyp-2'!E:BQ,16,FALSE)</f>
        <v>0</v>
      </c>
      <c r="EA180">
        <f>VLOOKUP(MID(B180,1,5)*1,'InstTyp-2'!E:BQ,17,FALSE)</f>
        <v>0</v>
      </c>
      <c r="EB180">
        <f>VLOOKUP(MID(B180,1,5)*1,'InstTyp-2'!E:BQ,18,FALSE)</f>
        <v>0</v>
      </c>
      <c r="EC180">
        <f>VLOOKUP(MID(B180,1,5)*1,'InstTyp-2'!E:BQ,19,FALSE)</f>
        <v>0</v>
      </c>
      <c r="ED180">
        <f>VLOOKUP(MID(B180,1,5)*1,'InstTyp-2'!E:BQ,20,FALSE)</f>
        <v>0</v>
      </c>
      <c r="EE180" s="195">
        <f>VLOOKUP(MID(B180,1,5)*1,'Forplejning 2008'!A:C,3,FALSE)</f>
        <v>29643.37</v>
      </c>
      <c r="EF180" t="str">
        <f t="shared" si="8"/>
        <v>35464</v>
      </c>
      <c r="EG180" t="str">
        <f t="shared" si="9"/>
        <v/>
      </c>
      <c r="EH180">
        <f t="shared" si="10"/>
        <v>0</v>
      </c>
      <c r="EI180">
        <f t="shared" si="11"/>
        <v>0</v>
      </c>
      <c r="EJ180" t="e">
        <f>VLOOKUP(B180,Rekruttering!A:F,2,FALSE)</f>
        <v>#N/A</v>
      </c>
      <c r="EK180" t="e">
        <f>VLOOKUP(B180,Rekruttering!A:F,3,FALSE)</f>
        <v>#N/A</v>
      </c>
      <c r="EL180" t="e">
        <f>VLOOKUP(B180,Rekruttering!A:F,4,FALSE)</f>
        <v>#N/A</v>
      </c>
      <c r="EM180" t="e">
        <f>VLOOKUP(B180,Rekruttering!A:F,5,FALSE)</f>
        <v>#N/A</v>
      </c>
      <c r="EN180" t="e">
        <f>VLOOKUP(B180,Rekruttering!A:F,6,FALSE)</f>
        <v>#N/A</v>
      </c>
    </row>
    <row r="181" spans="1:144">
      <c r="A181" s="14" t="str">
        <f>Vest!AC1</f>
        <v>x</v>
      </c>
      <c r="B181" s="21">
        <f>Vest!AC2</f>
        <v>35574</v>
      </c>
      <c r="C181" t="str">
        <f>Vest!AC3</f>
        <v>Dansk Røde Kors Integrerede institution "Lupinen"</v>
      </c>
      <c r="D181" t="str">
        <f>Vest!AC4</f>
        <v>Vesterbro/Kgs.Enghave</v>
      </c>
      <c r="E181" t="str">
        <f>Vest!AC5</f>
        <v>Louis Pios Gade 12</v>
      </c>
      <c r="F181">
        <f>Vest!AC6</f>
        <v>2450</v>
      </c>
      <c r="G181" t="str">
        <f>Vest!AC7</f>
        <v>København SV</v>
      </c>
      <c r="H181" t="str">
        <f>Vest!AC8</f>
        <v>33 21 73 12</v>
      </c>
      <c r="I181" t="str">
        <f>Vest!AC9</f>
        <v>35574@buf.kk.dk</v>
      </c>
      <c r="J181" t="str">
        <f>Vest!AC10</f>
        <v>Johnny Jensen</v>
      </c>
      <c r="K181">
        <f>Vest!AC11</f>
        <v>32583085</v>
      </c>
      <c r="L181">
        <f>Vest!AC12</f>
        <v>0</v>
      </c>
      <c r="M181" t="str">
        <f>Vest!AC13</f>
        <v>Lupinen@pc.dk</v>
      </c>
      <c r="N181" t="str">
        <f>Vest!AC14</f>
        <v>Børnehave</v>
      </c>
      <c r="O181">
        <f>Vest!AC15</f>
        <v>0</v>
      </c>
      <c r="P181">
        <f>Vest!AC16</f>
        <v>0</v>
      </c>
      <c r="Q181">
        <f>Vest!AC17</f>
        <v>40</v>
      </c>
      <c r="R181">
        <f>Vest!AC18</f>
        <v>22</v>
      </c>
      <c r="S181">
        <f>Vest!AC19</f>
        <v>0</v>
      </c>
      <c r="T181">
        <f>Vest!AC20</f>
        <v>0</v>
      </c>
      <c r="U181">
        <f>Vest!AC21</f>
        <v>0</v>
      </c>
      <c r="V181" t="str">
        <f>Vest!AC22</f>
        <v>Nej</v>
      </c>
      <c r="W181">
        <f>Vest!AC23</f>
        <v>0</v>
      </c>
      <c r="X181">
        <f>Vest!AC24</f>
        <v>0</v>
      </c>
      <c r="Y181">
        <f>Vest!AC25</f>
        <v>0</v>
      </c>
      <c r="Z181">
        <f>Vest!AC26</f>
        <v>0</v>
      </c>
      <c r="AA181">
        <f>Vest!AC27</f>
        <v>0</v>
      </c>
      <c r="AB181">
        <f>Vest!AC28</f>
        <v>0</v>
      </c>
      <c r="AC181">
        <f>Vest!AC29</f>
        <v>0</v>
      </c>
      <c r="AD181">
        <f>Vest!AC30</f>
        <v>5</v>
      </c>
      <c r="AE181">
        <f>Vest!AC31</f>
        <v>0</v>
      </c>
      <c r="AF181">
        <f>Vest!AC32</f>
        <v>0</v>
      </c>
      <c r="AG181">
        <f>Vest!AC33</f>
        <v>5</v>
      </c>
      <c r="AH181">
        <f>Vest!AC34</f>
        <v>0</v>
      </c>
      <c r="AI181">
        <f>Vest!AC35</f>
        <v>0</v>
      </c>
      <c r="AJ181" s="16">
        <f>Vest!AC36</f>
        <v>60000</v>
      </c>
      <c r="AK181">
        <f>Vest!AC37</f>
        <v>0</v>
      </c>
      <c r="AL181" t="str">
        <f>Vest!AC38</f>
        <v>Nej</v>
      </c>
      <c r="AM181" t="str">
        <f>Vest!AC39</f>
        <v>Ja</v>
      </c>
      <c r="AN181" t="str">
        <f>Vest!AC40</f>
        <v>Zakia Onib</v>
      </c>
      <c r="AO181">
        <f>Vest!AC41</f>
        <v>2000</v>
      </c>
      <c r="AP181">
        <f>Vest!AC42</f>
        <v>5</v>
      </c>
      <c r="AQ181">
        <f>Vest!AC43</f>
        <v>0</v>
      </c>
      <c r="AR181">
        <f>Vest!AC44</f>
        <v>0</v>
      </c>
      <c r="AS181" t="str">
        <f>Vest!AC45</f>
        <v>Pædagogmedhjælper der laver mad til børnehaven 1 gang månedligt</v>
      </c>
      <c r="AT181">
        <f>Vest!AC46</f>
        <v>0</v>
      </c>
      <c r="AU181">
        <f>Vest!AC47</f>
        <v>0</v>
      </c>
      <c r="AV181">
        <f>Vest!AC48</f>
        <v>0</v>
      </c>
      <c r="AW181">
        <f>Vest!AC49</f>
        <v>0</v>
      </c>
      <c r="AX181">
        <f>Vest!AC50</f>
        <v>0</v>
      </c>
      <c r="AY181">
        <f>Vest!AC51</f>
        <v>0</v>
      </c>
      <c r="AZ181">
        <f>Vest!AC52</f>
        <v>0</v>
      </c>
      <c r="BA181">
        <f>Vest!AC53</f>
        <v>0</v>
      </c>
      <c r="BB181">
        <f>Vest!AC54</f>
        <v>0</v>
      </c>
      <c r="BC181">
        <f>Vest!AC55</f>
        <v>25</v>
      </c>
      <c r="BD181">
        <f>Vest!AC56</f>
        <v>0</v>
      </c>
      <c r="BE181">
        <f>Vest!AC57</f>
        <v>2</v>
      </c>
      <c r="BF181" t="str">
        <f>Vest!AC58</f>
        <v>Ja</v>
      </c>
      <c r="BG181" t="str">
        <f>Vest!AC59</f>
        <v>Nej</v>
      </c>
      <c r="BH181" t="str">
        <f>Vest!AC60</f>
        <v>Ja</v>
      </c>
      <c r="BI181" t="str">
        <f>Vest!AC61</f>
        <v>Ja</v>
      </c>
      <c r="BJ181" t="str">
        <f>Vest!AC62</f>
        <v>Lavede mad 3 gange om ugen tidligere.</v>
      </c>
      <c r="BK181" t="str">
        <f>Vest!AC63</f>
        <v>Ja</v>
      </c>
      <c r="BL181" t="str">
        <f>Vest!AC64</f>
        <v>Er meget positive</v>
      </c>
      <c r="BM181" t="str">
        <f>Vest!AC65</f>
        <v>Ja</v>
      </c>
      <c r="BN181" t="str">
        <f>Vest!AC66</f>
        <v>Vil gerne selv stå for madlavning</v>
      </c>
      <c r="BO181" t="str">
        <f>Vest!AC67</f>
        <v>Nej</v>
      </c>
      <c r="BP181" t="str">
        <f>Vest!AC68</f>
        <v>evt. Zakia, men evt. brug for mere.</v>
      </c>
      <c r="BQ181">
        <f>Vest!AC69</f>
        <v>0</v>
      </c>
      <c r="BR181" t="str">
        <f>Vest!AC70</f>
        <v>produktionskøkken</v>
      </c>
      <c r="BS181" t="str">
        <f>Vest!AC71</f>
        <v>Ja</v>
      </c>
      <c r="BT181" t="str">
        <f>Vest!AC72</f>
        <v>Mindre</v>
      </c>
      <c r="BU181" t="str">
        <f>Vest!AC73</f>
        <v>Ingen</v>
      </c>
      <c r="BV181" t="str">
        <f>Vest!AC74</f>
        <v>Nej</v>
      </c>
      <c r="BW181" t="str">
        <f>Vest!AC75</f>
        <v>evt. et ekstra køleskab</v>
      </c>
      <c r="BX181">
        <f>Vest!AC76</f>
        <v>0</v>
      </c>
      <c r="BY181">
        <f>Vest!AC77</f>
        <v>0</v>
      </c>
      <c r="BZ181">
        <f>Vest!AC78</f>
        <v>0</v>
      </c>
      <c r="CA181">
        <f>Vest!AC79</f>
        <v>0</v>
      </c>
      <c r="CB181">
        <f>Vest!AC80</f>
        <v>0</v>
      </c>
      <c r="CC181">
        <f>Vest!AC81</f>
        <v>0</v>
      </c>
      <c r="CD181">
        <f>Vest!AC82</f>
        <v>0</v>
      </c>
      <c r="CE181">
        <f>Vest!AC83</f>
        <v>0</v>
      </c>
      <c r="CF181" t="str">
        <f>Vest!AC84</f>
        <v>Køkkenet er parat til brug med det samme.</v>
      </c>
      <c r="CG181" s="18">
        <f>Vest!AC85</f>
        <v>39850</v>
      </c>
      <c r="CH181" t="str">
        <f>Vest!AC86</f>
        <v>Cathrine Jerrik</v>
      </c>
      <c r="CI181">
        <f>Vest!AC87</f>
        <v>0</v>
      </c>
      <c r="CJ181">
        <f>Vest!AC88</f>
        <v>0</v>
      </c>
      <c r="CK181">
        <f>Vest!AC89</f>
        <v>1</v>
      </c>
      <c r="CL181">
        <f>Vest!AC90</f>
        <v>4</v>
      </c>
      <c r="CM181">
        <f>Vest!AC91</f>
        <v>0</v>
      </c>
      <c r="CN181">
        <f>Vest!AC92</f>
        <v>2</v>
      </c>
      <c r="CO181">
        <f>Vest!AC93</f>
        <v>0</v>
      </c>
      <c r="CP181">
        <f>Vest!AC94</f>
        <v>0</v>
      </c>
      <c r="CQ181">
        <f>Vest!AC95</f>
        <v>0</v>
      </c>
      <c r="CR181">
        <f>Vest!AC96</f>
        <v>1</v>
      </c>
      <c r="CS181">
        <f>Vest!AC97</f>
        <v>2</v>
      </c>
      <c r="CT181">
        <f>Vest!AC98</f>
        <v>0</v>
      </c>
      <c r="CU181">
        <f>Vest!AC99</f>
        <v>0</v>
      </c>
      <c r="CV181">
        <f>Vest!AC100</f>
        <v>0</v>
      </c>
      <c r="CW181">
        <f>Vest!AC101</f>
        <v>0</v>
      </c>
      <c r="CX181">
        <f>Vest!AC102</f>
        <v>0</v>
      </c>
      <c r="CY181">
        <f>Vest!AC103</f>
        <v>1</v>
      </c>
      <c r="CZ181">
        <f>Vest!AC104</f>
        <v>0</v>
      </c>
      <c r="DA181">
        <f>Vest!AC105</f>
        <v>0</v>
      </c>
      <c r="DB181">
        <f>Vest!AC106</f>
        <v>1</v>
      </c>
      <c r="DC181">
        <f>Vest!AC107</f>
        <v>1</v>
      </c>
      <c r="DD181" t="str">
        <f>Vest!AC108</f>
        <v>Miele alm</v>
      </c>
      <c r="DE181">
        <f>Vest!AC109</f>
        <v>20</v>
      </c>
      <c r="DF181" t="str">
        <f>Vest!AC110</f>
        <v>Nej</v>
      </c>
      <c r="DG181">
        <f>Vest!AC111</f>
        <v>0</v>
      </c>
      <c r="DH181" t="str">
        <f>Vest!AC112</f>
        <v>Ja</v>
      </c>
      <c r="DI181" t="str">
        <f>Vest!AC113</f>
        <v>Ja</v>
      </c>
      <c r="DJ181" t="str">
        <f>Vest!AC114</f>
        <v>Nej</v>
      </c>
      <c r="DK181">
        <f>Vest!AC115</f>
        <v>3</v>
      </c>
      <c r="DL181" t="str">
        <f>Vest!AC116</f>
        <v>God plads</v>
      </c>
      <c r="DM181" t="str">
        <f>Vest!AC117</f>
        <v>fint brugbart køkken. Stort. Istandsat for 10 år siden og meget velholdt</v>
      </c>
      <c r="DN181">
        <f>Vest!AC118</f>
        <v>0</v>
      </c>
      <c r="DO181" s="14" t="str">
        <f>VLOOKUP(MID(B181,1,5)*1,InstTyp!A:B,2,FALSE)</f>
        <v xml:space="preserve">Integrerede </v>
      </c>
      <c r="DP181" s="14" t="str">
        <f>VLOOKUP(MID(B181,1,5)*1,InstTyp!A:C,3,FALSE)</f>
        <v>Vesterbro/Kgs.Enghave</v>
      </c>
      <c r="DQ181">
        <f>VLOOKUP(MID(B181,1,5)*1,'InstTyp-2'!E:BQ,7,FALSE)</f>
        <v>0</v>
      </c>
      <c r="DR181">
        <f>VLOOKUP(MID(B181,1,5)*1,'InstTyp-2'!E:BQ,8,FALSE)</f>
        <v>0</v>
      </c>
      <c r="DS181">
        <f>VLOOKUP(MID(B181,1,5)*1,'InstTyp-2'!E:BQ,9,FALSE)</f>
        <v>40</v>
      </c>
      <c r="DT181">
        <f>VLOOKUP(MID(B181,1,5)*1,'InstTyp-2'!E:BQ,10,FALSE)</f>
        <v>22</v>
      </c>
      <c r="DU181">
        <f>VLOOKUP(MID(B181,1,5)*1,'InstTyp-2'!E:BQ,11,FALSE)</f>
        <v>0</v>
      </c>
      <c r="DV181">
        <f>VLOOKUP(MID(B181,1,5)*1,'InstTyp-2'!E:BQ,12,FALSE)</f>
        <v>0</v>
      </c>
      <c r="DW181">
        <f>VLOOKUP(MID(B181,1,5)*1,'InstTyp-2'!E:BQ,13,FALSE)</f>
        <v>0</v>
      </c>
      <c r="DX181">
        <f>VLOOKUP(MID(B181,1,5)*1,'InstTyp-2'!E:BQ,14,FALSE)</f>
        <v>0</v>
      </c>
      <c r="DY181">
        <f>VLOOKUP(MID(B181,1,5)*1,'InstTyp-2'!E:BQ,15,FALSE)</f>
        <v>0</v>
      </c>
      <c r="DZ181">
        <f>VLOOKUP(MID(B181,1,5)*1,'InstTyp-2'!E:BQ,16,FALSE)</f>
        <v>0</v>
      </c>
      <c r="EA181">
        <f>VLOOKUP(MID(B181,1,5)*1,'InstTyp-2'!E:BQ,17,FALSE)</f>
        <v>0</v>
      </c>
      <c r="EB181">
        <f>VLOOKUP(MID(B181,1,5)*1,'InstTyp-2'!E:BQ,18,FALSE)</f>
        <v>0</v>
      </c>
      <c r="EC181">
        <f>VLOOKUP(MID(B181,1,5)*1,'InstTyp-2'!E:BQ,19,FALSE)</f>
        <v>0</v>
      </c>
      <c r="ED181">
        <f>VLOOKUP(MID(B181,1,5)*1,'InstTyp-2'!E:BQ,20,FALSE)</f>
        <v>0</v>
      </c>
      <c r="EE181" s="195">
        <f>VLOOKUP(MID(B181,1,5)*1,'Forplejning 2008'!A:C,3,FALSE)</f>
        <v>68825.42</v>
      </c>
      <c r="EF181" t="str">
        <f t="shared" si="8"/>
        <v>35574</v>
      </c>
      <c r="EG181" t="str">
        <f t="shared" si="9"/>
        <v/>
      </c>
      <c r="EH181">
        <f t="shared" si="10"/>
        <v>0</v>
      </c>
      <c r="EI181">
        <f t="shared" si="11"/>
        <v>22</v>
      </c>
      <c r="EJ181" t="e">
        <f>VLOOKUP(B181,Rekruttering!A:F,2,FALSE)</f>
        <v>#N/A</v>
      </c>
      <c r="EK181" t="e">
        <f>VLOOKUP(B181,Rekruttering!A:F,3,FALSE)</f>
        <v>#N/A</v>
      </c>
      <c r="EL181" t="e">
        <f>VLOOKUP(B181,Rekruttering!A:F,4,FALSE)</f>
        <v>#N/A</v>
      </c>
      <c r="EM181" t="e">
        <f>VLOOKUP(B181,Rekruttering!A:F,5,FALSE)</f>
        <v>#N/A</v>
      </c>
      <c r="EN181" t="e">
        <f>VLOOKUP(B181,Rekruttering!A:F,6,FALSE)</f>
        <v>#N/A</v>
      </c>
    </row>
    <row r="182" spans="1:144">
      <c r="A182" s="14" t="str">
        <f>Vest!AD1</f>
        <v>x</v>
      </c>
      <c r="B182" s="21">
        <f>Vest!AD2</f>
        <v>35582</v>
      </c>
      <c r="C182" t="str">
        <f>Vest!AD3</f>
        <v>Carlsberg Børnehave og Fritidshjem</v>
      </c>
      <c r="D182" t="str">
        <f>Vest!AD4</f>
        <v>Vesterbro/Kgs.Enghave</v>
      </c>
      <c r="E182" t="str">
        <f>Vest!AD5</f>
        <v>Vesterfælledvej 75</v>
      </c>
      <c r="F182">
        <f>Vest!AD6</f>
        <v>1750</v>
      </c>
      <c r="G182" t="str">
        <f>Vest!AD7</f>
        <v>København V</v>
      </c>
      <c r="H182" t="str">
        <f>Vest!AD8</f>
        <v>33 21 36 65</v>
      </c>
      <c r="I182" t="str">
        <f>Vest!AD9</f>
        <v>35582@buf.kk.dk</v>
      </c>
      <c r="J182" t="str">
        <f>Vest!AD10</f>
        <v>Kirsti Zøller</v>
      </c>
      <c r="K182">
        <f>Vest!AD11</f>
        <v>38192279</v>
      </c>
      <c r="L182">
        <f>Vest!AD12</f>
        <v>0</v>
      </c>
      <c r="M182" t="str">
        <f>Vest!AD13</f>
        <v>cbboern@get2net.dk</v>
      </c>
      <c r="N182" t="str">
        <f>Vest!AD14</f>
        <v>Børnehave</v>
      </c>
      <c r="O182">
        <f>Vest!AD15</f>
        <v>0</v>
      </c>
      <c r="P182">
        <f>Vest!AD16</f>
        <v>0</v>
      </c>
      <c r="Q182">
        <f>Vest!AD17</f>
        <v>50</v>
      </c>
      <c r="R182">
        <f>Vest!AD18</f>
        <v>20</v>
      </c>
      <c r="S182">
        <f>Vest!AD19</f>
        <v>0</v>
      </c>
      <c r="T182">
        <f>Vest!AD20</f>
        <v>0</v>
      </c>
      <c r="U182">
        <f>Vest!AD21</f>
        <v>0</v>
      </c>
      <c r="V182" t="str">
        <f>Vest!AD22</f>
        <v>Nej</v>
      </c>
      <c r="W182">
        <f>Vest!AD23</f>
        <v>0</v>
      </c>
      <c r="X182">
        <f>Vest!AD24</f>
        <v>0</v>
      </c>
      <c r="Y182">
        <f>Vest!AD25</f>
        <v>0</v>
      </c>
      <c r="Z182">
        <f>Vest!AD26</f>
        <v>0</v>
      </c>
      <c r="AA182">
        <f>Vest!AD27</f>
        <v>0</v>
      </c>
      <c r="AB182">
        <f>Vest!AD28</f>
        <v>0</v>
      </c>
      <c r="AC182">
        <f>Vest!AD29</f>
        <v>0</v>
      </c>
      <c r="AD182">
        <f>Vest!AD30</f>
        <v>5</v>
      </c>
      <c r="AE182">
        <f>Vest!AD31</f>
        <v>5</v>
      </c>
      <c r="AF182">
        <f>Vest!AD32</f>
        <v>0</v>
      </c>
      <c r="AG182">
        <f>Vest!AD33</f>
        <v>5</v>
      </c>
      <c r="AH182">
        <f>Vest!AD34</f>
        <v>0</v>
      </c>
      <c r="AI182">
        <f>Vest!AD35</f>
        <v>0</v>
      </c>
      <c r="AJ182" s="16">
        <f>Vest!AD36</f>
        <v>60000</v>
      </c>
      <c r="AK182" t="str">
        <f>Vest!AD37</f>
        <v xml:space="preserve">incl. mælk + mellemmålt til frit.hj. </v>
      </c>
      <c r="AL182" t="str">
        <f>Vest!AD38</f>
        <v>Ja</v>
      </c>
      <c r="AM182" t="str">
        <f>Vest!AD39</f>
        <v>Nej</v>
      </c>
      <c r="AN182" t="str">
        <f>Vest!AD40</f>
        <v>Lisbeth Topp</v>
      </c>
      <c r="AO182">
        <f>Vest!AD41</f>
        <v>2008</v>
      </c>
      <c r="AP182">
        <f>Vest!AD42</f>
        <v>16</v>
      </c>
      <c r="AQ182">
        <f>Vest!AD43</f>
        <v>0</v>
      </c>
      <c r="AR182">
        <f>Vest!AD44</f>
        <v>0</v>
      </c>
      <c r="AS182" t="str">
        <f>Vest!AD45</f>
        <v>Social og sundheds asst.</v>
      </c>
      <c r="AT182" t="str">
        <f>Vest!AD46</f>
        <v>Hygiejne kursus</v>
      </c>
      <c r="AU182">
        <f>Vest!AD47</f>
        <v>0</v>
      </c>
      <c r="AV182">
        <f>Vest!AD48</f>
        <v>0</v>
      </c>
      <c r="AW182">
        <f>Vest!AD49</f>
        <v>0</v>
      </c>
      <c r="AX182">
        <f>Vest!AD50</f>
        <v>0</v>
      </c>
      <c r="AY182">
        <f>Vest!AD51</f>
        <v>0</v>
      </c>
      <c r="AZ182">
        <f>Vest!AD52</f>
        <v>0</v>
      </c>
      <c r="BA182">
        <f>Vest!AD53</f>
        <v>0</v>
      </c>
      <c r="BB182">
        <f>Vest!AD54</f>
        <v>0</v>
      </c>
      <c r="BC182">
        <f>Vest!AD55</f>
        <v>100</v>
      </c>
      <c r="BD182">
        <f>Vest!AD56</f>
        <v>0</v>
      </c>
      <c r="BE182">
        <f>Vest!AD57</f>
        <v>2</v>
      </c>
      <c r="BF182" t="str">
        <f>Vest!AD58</f>
        <v>Nej</v>
      </c>
      <c r="BG182" t="str">
        <f>Vest!AD59</f>
        <v>Nej</v>
      </c>
      <c r="BH182" t="str">
        <f>Vest!AD60</f>
        <v>Nej</v>
      </c>
      <c r="BI182" t="str">
        <f>Vest!AD61</f>
        <v>Ja</v>
      </c>
      <c r="BJ182" t="str">
        <f>Vest!AD62</f>
        <v>Svært at overskue, mange særlige behov. Frygter rigitg mange lægeerklæringer</v>
      </c>
      <c r="BK182" t="str">
        <f>Vest!AD63</f>
        <v>Ja</v>
      </c>
      <c r="BL182" t="str">
        <f>Vest!AD64</f>
        <v>Mange er glade for at slippe</v>
      </c>
      <c r="BM182" t="str">
        <f>Vest!AD65</f>
        <v>Nej</v>
      </c>
      <c r="BN182" t="str">
        <f>Vest!AD66</f>
        <v>Ser det som besværligt</v>
      </c>
      <c r="BO182" t="str">
        <f>Vest!AD67</f>
        <v>Nej</v>
      </c>
      <c r="BP182">
        <f>Vest!AD68</f>
        <v>0</v>
      </c>
      <c r="BQ182">
        <f>Vest!AD69</f>
        <v>0</v>
      </c>
      <c r="BR182" t="str">
        <f>Vest!AD70</f>
        <v>Køkken begrænset tilvirk</v>
      </c>
      <c r="BS182" t="str">
        <f>Vest!AD71</f>
        <v>Nej</v>
      </c>
      <c r="BT182">
        <f>Vest!AD72</f>
        <v>0</v>
      </c>
      <c r="BU182">
        <f>Vest!AD73</f>
        <v>0</v>
      </c>
      <c r="BV182">
        <f>Vest!AD74</f>
        <v>0</v>
      </c>
      <c r="BW182">
        <f>Vest!AD75</f>
        <v>0</v>
      </c>
      <c r="BX182">
        <f>Vest!AD76</f>
        <v>0</v>
      </c>
      <c r="BY182">
        <f>Vest!AD77</f>
        <v>0</v>
      </c>
      <c r="BZ182">
        <f>Vest!AD78</f>
        <v>0</v>
      </c>
      <c r="CA182">
        <f>Vest!AD79</f>
        <v>0</v>
      </c>
      <c r="CB182" t="str">
        <f>Vest!AD80</f>
        <v>Mindre</v>
      </c>
      <c r="CC182">
        <f>Vest!AD81</f>
        <v>0</v>
      </c>
      <c r="CD182">
        <f>Vest!AD82</f>
        <v>0</v>
      </c>
      <c r="CE182">
        <f>Vest!AD83</f>
        <v>0</v>
      </c>
      <c r="CF182">
        <f>Vest!AD84</f>
        <v>0</v>
      </c>
      <c r="CG182" t="str">
        <f>Vest!AD85</f>
        <v>Mariah / Nanna</v>
      </c>
      <c r="CH182">
        <f>Vest!AD86</f>
        <v>0</v>
      </c>
      <c r="CI182">
        <f>Vest!AD87</f>
        <v>0</v>
      </c>
      <c r="CJ182">
        <f>Vest!AD88</f>
        <v>1</v>
      </c>
      <c r="CK182">
        <f>Vest!AD89</f>
        <v>0</v>
      </c>
      <c r="CL182">
        <f>Vest!AD90</f>
        <v>0</v>
      </c>
      <c r="CM182">
        <f>Vest!AD91</f>
        <v>0</v>
      </c>
      <c r="CN182">
        <f>Vest!AD92</f>
        <v>1</v>
      </c>
      <c r="CO182">
        <f>Vest!AD93</f>
        <v>0</v>
      </c>
      <c r="CP182">
        <f>Vest!AD94</f>
        <v>0</v>
      </c>
      <c r="CQ182">
        <f>Vest!AD95</f>
        <v>0</v>
      </c>
      <c r="CR182">
        <f>Vest!AD96</f>
        <v>0</v>
      </c>
      <c r="CS182">
        <f>Vest!AD97</f>
        <v>2</v>
      </c>
      <c r="CT182">
        <f>Vest!AD98</f>
        <v>0</v>
      </c>
      <c r="CU182">
        <f>Vest!AD99</f>
        <v>0</v>
      </c>
      <c r="CV182">
        <f>Vest!AD100</f>
        <v>0</v>
      </c>
      <c r="CW182">
        <f>Vest!AD101</f>
        <v>0</v>
      </c>
      <c r="CX182">
        <f>Vest!AD102</f>
        <v>0</v>
      </c>
      <c r="CY182">
        <f>Vest!AD103</f>
        <v>1</v>
      </c>
      <c r="CZ182">
        <f>Vest!AD104</f>
        <v>0</v>
      </c>
      <c r="DA182">
        <f>Vest!AD105</f>
        <v>0</v>
      </c>
      <c r="DB182">
        <f>Vest!AD106</f>
        <v>1</v>
      </c>
      <c r="DC182">
        <f>Vest!AD107</f>
        <v>0</v>
      </c>
      <c r="DD182" t="str">
        <f>Vest!AD108</f>
        <v>Miele Professional</v>
      </c>
      <c r="DE182">
        <f>Vest!AD109</f>
        <v>4</v>
      </c>
      <c r="DF182" t="str">
        <f>Vest!AD110</f>
        <v>Nej</v>
      </c>
      <c r="DG182">
        <f>Vest!AD111</f>
        <v>0</v>
      </c>
      <c r="DH182" t="str">
        <f>Vest!AD112</f>
        <v>Nej</v>
      </c>
      <c r="DI182" t="str">
        <f>Vest!AD113</f>
        <v>Nej</v>
      </c>
      <c r="DJ182" t="str">
        <f>Vest!AD114</f>
        <v>Nej</v>
      </c>
      <c r="DK182">
        <f>Vest!AD115</f>
        <v>2</v>
      </c>
      <c r="DL182" t="str">
        <f>Vest!AD116</f>
        <v>Begrænset</v>
      </c>
      <c r="DM182" t="str">
        <f>Vest!AD117</f>
        <v>Åbent køkken m. begrænset udstyr. 
Køkkendame er opsagt 1/6-09, hvor morgenmad og mellemmåltider afskaffes</v>
      </c>
      <c r="DN182">
        <f>Vest!AD118</f>
        <v>0</v>
      </c>
      <c r="DO182" s="14" t="str">
        <f>VLOOKUP(MID(B182,1,5)*1,InstTyp!A:B,2,FALSE)</f>
        <v xml:space="preserve">Integrerede </v>
      </c>
      <c r="DP182" s="14" t="str">
        <f>VLOOKUP(MID(B182,1,5)*1,InstTyp!A:C,3,FALSE)</f>
        <v>Vesterbro/Kgs.Enghave</v>
      </c>
      <c r="DQ182">
        <f>VLOOKUP(MID(B182,1,5)*1,'InstTyp-2'!E:BQ,7,FALSE)</f>
        <v>0</v>
      </c>
      <c r="DR182">
        <f>VLOOKUP(MID(B182,1,5)*1,'InstTyp-2'!E:BQ,8,FALSE)</f>
        <v>0</v>
      </c>
      <c r="DS182">
        <f>VLOOKUP(MID(B182,1,5)*1,'InstTyp-2'!E:BQ,9,FALSE)</f>
        <v>50</v>
      </c>
      <c r="DT182">
        <f>VLOOKUP(MID(B182,1,5)*1,'InstTyp-2'!E:BQ,10,FALSE)</f>
        <v>20</v>
      </c>
      <c r="DU182">
        <f>VLOOKUP(MID(B182,1,5)*1,'InstTyp-2'!E:BQ,11,FALSE)</f>
        <v>0</v>
      </c>
      <c r="DV182">
        <f>VLOOKUP(MID(B182,1,5)*1,'InstTyp-2'!E:BQ,12,FALSE)</f>
        <v>0</v>
      </c>
      <c r="DW182">
        <f>VLOOKUP(MID(B182,1,5)*1,'InstTyp-2'!E:BQ,13,FALSE)</f>
        <v>0</v>
      </c>
      <c r="DX182">
        <f>VLOOKUP(MID(B182,1,5)*1,'InstTyp-2'!E:BQ,14,FALSE)</f>
        <v>0</v>
      </c>
      <c r="DY182">
        <f>VLOOKUP(MID(B182,1,5)*1,'InstTyp-2'!E:BQ,15,FALSE)</f>
        <v>0</v>
      </c>
      <c r="DZ182">
        <f>VLOOKUP(MID(B182,1,5)*1,'InstTyp-2'!E:BQ,16,FALSE)</f>
        <v>0</v>
      </c>
      <c r="EA182">
        <f>VLOOKUP(MID(B182,1,5)*1,'InstTyp-2'!E:BQ,17,FALSE)</f>
        <v>0</v>
      </c>
      <c r="EB182">
        <f>VLOOKUP(MID(B182,1,5)*1,'InstTyp-2'!E:BQ,18,FALSE)</f>
        <v>0</v>
      </c>
      <c r="EC182">
        <f>VLOOKUP(MID(B182,1,5)*1,'InstTyp-2'!E:BQ,19,FALSE)</f>
        <v>0</v>
      </c>
      <c r="ED182">
        <f>VLOOKUP(MID(B182,1,5)*1,'InstTyp-2'!E:BQ,20,FALSE)</f>
        <v>0</v>
      </c>
      <c r="EE182" s="195">
        <f>VLOOKUP(MID(B182,1,5)*1,'Forplejning 2008'!A:C,3,FALSE)</f>
        <v>88296.09</v>
      </c>
      <c r="EF182" t="str">
        <f t="shared" si="8"/>
        <v>35582</v>
      </c>
      <c r="EG182" t="str">
        <f t="shared" si="9"/>
        <v/>
      </c>
      <c r="EH182">
        <f t="shared" si="10"/>
        <v>0</v>
      </c>
      <c r="EI182">
        <f t="shared" si="11"/>
        <v>20</v>
      </c>
      <c r="EJ182" t="str">
        <f>VLOOKUP(B182,Rekruttering!A:F,2,FALSE)</f>
        <v>Ja</v>
      </c>
      <c r="EK182">
        <f>VLOOKUP(B182,Rekruttering!A:F,3,FALSE)</f>
        <v>1</v>
      </c>
      <c r="EL182">
        <f>VLOOKUP(B182,Rekruttering!A:F,4,FALSE)</f>
        <v>0</v>
      </c>
      <c r="EM182" t="str">
        <f>VLOOKUP(B182,Rekruttering!A:F,5,FALSE)</f>
        <v>ved ikke hvor mange timer</v>
      </c>
      <c r="EN182" t="str">
        <f>VLOOKUP(B182,Rekruttering!A:F,6,FALSE)</f>
        <v>Nej</v>
      </c>
    </row>
    <row r="183" spans="1:144">
      <c r="A183" s="14" t="str">
        <f>Vest!AT1</f>
        <v>x</v>
      </c>
      <c r="B183" s="21">
        <f>Vest!AT2</f>
        <v>37372</v>
      </c>
      <c r="C183" t="str">
        <f>Vest!AT3</f>
        <v>Stubmøllen</v>
      </c>
      <c r="D183" t="str">
        <f>Vest!AT4</f>
        <v>Vesterbro/Kgs.Enghave</v>
      </c>
      <c r="E183" t="str">
        <f>Vest!AT5</f>
        <v>Stubmøllevej 10</v>
      </c>
      <c r="F183">
        <f>Vest!AT6</f>
        <v>2450</v>
      </c>
      <c r="G183" t="str">
        <f>Vest!AT7</f>
        <v>København SV</v>
      </c>
      <c r="H183" t="str">
        <f>Vest!AT8</f>
        <v>36 17 62 02</v>
      </c>
      <c r="I183" t="str">
        <f>Vest!AT9</f>
        <v>37372@buf.kk.dk</v>
      </c>
      <c r="J183" t="str">
        <f>Vest!AT10</f>
        <v>John Elsted</v>
      </c>
      <c r="K183">
        <f>Vest!AT11</f>
        <v>38605706</v>
      </c>
      <c r="L183">
        <f>Vest!AT12</f>
        <v>0</v>
      </c>
      <c r="M183" t="str">
        <f>Vest!AT13</f>
        <v>37372@buf.kk.dk</v>
      </c>
      <c r="N183" t="str">
        <f>Vest!AT14</f>
        <v>Børnehave</v>
      </c>
      <c r="O183">
        <f>Vest!AT15</f>
        <v>0</v>
      </c>
      <c r="P183">
        <f>Vest!AT16</f>
        <v>0</v>
      </c>
      <c r="Q183">
        <f>Vest!AT17</f>
        <v>42</v>
      </c>
      <c r="R183">
        <f>Vest!AT18</f>
        <v>0</v>
      </c>
      <c r="S183">
        <f>Vest!AT19</f>
        <v>0</v>
      </c>
      <c r="T183">
        <f>Vest!AT20</f>
        <v>0</v>
      </c>
      <c r="U183">
        <f>Vest!AT21</f>
        <v>0</v>
      </c>
      <c r="V183" t="str">
        <f>Vest!AT22</f>
        <v>Nej</v>
      </c>
      <c r="W183">
        <f>Vest!AT23</f>
        <v>0</v>
      </c>
      <c r="X183">
        <f>Vest!AT24</f>
        <v>0</v>
      </c>
      <c r="Y183">
        <f>Vest!AT25</f>
        <v>0</v>
      </c>
      <c r="Z183">
        <f>Vest!AT26</f>
        <v>0</v>
      </c>
      <c r="AA183">
        <f>Vest!AT27</f>
        <v>0</v>
      </c>
      <c r="AB183">
        <f>Vest!AT28</f>
        <v>0</v>
      </c>
      <c r="AC183">
        <f>Vest!AT29</f>
        <v>0</v>
      </c>
      <c r="AD183">
        <f>Vest!AT30</f>
        <v>5</v>
      </c>
      <c r="AE183">
        <f>Vest!AT31</f>
        <v>0</v>
      </c>
      <c r="AF183">
        <f>Vest!AT32</f>
        <v>0</v>
      </c>
      <c r="AG183">
        <f>Vest!AT33</f>
        <v>5</v>
      </c>
      <c r="AH183">
        <f>Vest!AT34</f>
        <v>0</v>
      </c>
      <c r="AI183">
        <f>Vest!AT35</f>
        <v>0</v>
      </c>
      <c r="AJ183">
        <f>Vest!AT36</f>
        <v>65000</v>
      </c>
      <c r="AK183">
        <f>Vest!AT37</f>
        <v>0</v>
      </c>
      <c r="AL183" t="str">
        <f>Vest!AT38</f>
        <v>Nej</v>
      </c>
      <c r="AM183" t="str">
        <f>Vest!AT39</f>
        <v>Ja</v>
      </c>
      <c r="AN183">
        <f>Vest!AT40</f>
        <v>0</v>
      </c>
      <c r="AO183">
        <f>Vest!AT41</f>
        <v>0</v>
      </c>
      <c r="AP183">
        <f>Vest!AT42</f>
        <v>0</v>
      </c>
      <c r="AQ183">
        <f>Vest!AT43</f>
        <v>0</v>
      </c>
      <c r="AR183" t="str">
        <f>Vest!AT44</f>
        <v>laver eftermiddagsmad</v>
      </c>
      <c r="AS183">
        <f>Vest!AT45</f>
        <v>0</v>
      </c>
      <c r="AT183">
        <f>Vest!AT46</f>
        <v>0</v>
      </c>
      <c r="AU183">
        <f>Vest!AT47</f>
        <v>0</v>
      </c>
      <c r="AV183">
        <f>Vest!AT48</f>
        <v>0</v>
      </c>
      <c r="AW183">
        <f>Vest!AT49</f>
        <v>0</v>
      </c>
      <c r="AX183">
        <f>Vest!AT50</f>
        <v>0</v>
      </c>
      <c r="AY183">
        <f>Vest!AT51</f>
        <v>0</v>
      </c>
      <c r="AZ183">
        <f>Vest!AT52</f>
        <v>0</v>
      </c>
      <c r="BA183">
        <f>Vest!AT53</f>
        <v>0</v>
      </c>
      <c r="BB183">
        <f>Vest!AT54</f>
        <v>0</v>
      </c>
      <c r="BC183">
        <f>Vest!AT55</f>
        <v>80</v>
      </c>
      <c r="BD183">
        <f>Vest!AT56</f>
        <v>0</v>
      </c>
      <c r="BE183">
        <f>Vest!AT57</f>
        <v>2</v>
      </c>
      <c r="BF183" t="str">
        <f>Vest!AT58</f>
        <v>Ja</v>
      </c>
      <c r="BG183" t="str">
        <f>Vest!AT59</f>
        <v>Nej</v>
      </c>
      <c r="BH183" t="str">
        <f>Vest!AT60</f>
        <v>Nej</v>
      </c>
      <c r="BI183" t="str">
        <f>Vest!AT61</f>
        <v>Ja</v>
      </c>
      <c r="BJ183" t="str">
        <f>Vest!AT62</f>
        <v xml:space="preserve">Har meget lyst til at maden bliver lavet i inst. </v>
      </c>
      <c r="BK183" t="str">
        <f>Vest!AT63</f>
        <v>Ja</v>
      </c>
      <c r="BL183" t="str">
        <f>Vest!AT64</f>
        <v>Meget poosistive over for mad i inst.</v>
      </c>
      <c r="BM183" t="str">
        <f>Vest!AT65</f>
        <v>Ja</v>
      </c>
      <c r="BN183" t="str">
        <f>Vest!AT66</f>
        <v>Meget interesseret. Vil gerne være med til at "styre" hvad børnene spiser</v>
      </c>
      <c r="BO183" t="str">
        <f>Vest!AT67</f>
        <v>Nej</v>
      </c>
      <c r="BP183">
        <f>Vest!AT68</f>
        <v>0</v>
      </c>
      <c r="BQ183">
        <f>Vest!AT69</f>
        <v>0</v>
      </c>
      <c r="BR183" t="str">
        <f>Vest!AT70</f>
        <v>produktionskøkken</v>
      </c>
      <c r="BS183" t="str">
        <f>Vest!AT71</f>
        <v>Nej</v>
      </c>
      <c r="BT183" t="str">
        <f>Vest!AT72</f>
        <v>Mindre</v>
      </c>
      <c r="BU183" t="str">
        <f>Vest!AT73</f>
        <v>Mindre</v>
      </c>
      <c r="BV183" t="str">
        <f>Vest!AT74</f>
        <v>Nej</v>
      </c>
      <c r="BW183" t="str">
        <f>Vest!AT75</f>
        <v>Opvaskemaskinen skal have udsugning ( iflg. Myndighederne)</v>
      </c>
      <c r="BX183">
        <f>Vest!AT76</f>
        <v>0</v>
      </c>
      <c r="BY183">
        <f>Vest!AT77</f>
        <v>0</v>
      </c>
      <c r="BZ183">
        <f>Vest!AT78</f>
        <v>0</v>
      </c>
      <c r="CA183">
        <f>Vest!AT79</f>
        <v>0</v>
      </c>
      <c r="CB183">
        <f>Vest!AT80</f>
        <v>0</v>
      </c>
      <c r="CC183">
        <f>Vest!AT81</f>
        <v>0</v>
      </c>
      <c r="CD183">
        <f>Vest!AT82</f>
        <v>0</v>
      </c>
      <c r="CE183">
        <f>Vest!AT83</f>
        <v>0</v>
      </c>
      <c r="CF183">
        <f>Vest!AT84</f>
        <v>0</v>
      </c>
      <c r="CG183" t="str">
        <f>Vest!AT85</f>
        <v>Lone Voss</v>
      </c>
      <c r="CH183" s="17">
        <f>Vest!AT86</f>
        <v>39850</v>
      </c>
      <c r="CI183">
        <f>Vest!AT87</f>
        <v>0</v>
      </c>
      <c r="CJ183">
        <f>Vest!AT88</f>
        <v>1</v>
      </c>
      <c r="CK183">
        <f>Vest!AT89</f>
        <v>0</v>
      </c>
      <c r="CL183">
        <f>Vest!AT90</f>
        <v>0</v>
      </c>
      <c r="CM183">
        <f>Vest!AT91</f>
        <v>0</v>
      </c>
      <c r="CN183">
        <f>Vest!AT92</f>
        <v>1</v>
      </c>
      <c r="CO183">
        <f>Vest!AT93</f>
        <v>0</v>
      </c>
      <c r="CP183">
        <f>Vest!AT94</f>
        <v>0</v>
      </c>
      <c r="CQ183">
        <f>Vest!AT95</f>
        <v>0</v>
      </c>
      <c r="CR183">
        <f>Vest!AT96</f>
        <v>0</v>
      </c>
      <c r="CS183">
        <f>Vest!AT97</f>
        <v>1</v>
      </c>
      <c r="CT183">
        <f>Vest!AT98</f>
        <v>0</v>
      </c>
      <c r="CU183">
        <f>Vest!AT99</f>
        <v>0</v>
      </c>
      <c r="CV183">
        <f>Vest!AT100</f>
        <v>0</v>
      </c>
      <c r="CW183">
        <f>Vest!AT101</f>
        <v>0</v>
      </c>
      <c r="CX183">
        <f>Vest!AT102</f>
        <v>1</v>
      </c>
      <c r="CY183">
        <f>Vest!AT103</f>
        <v>0</v>
      </c>
      <c r="CZ183">
        <f>Vest!AT104</f>
        <v>0</v>
      </c>
      <c r="DA183">
        <f>Vest!AT105</f>
        <v>0</v>
      </c>
      <c r="DB183">
        <f>Vest!AT106</f>
        <v>1</v>
      </c>
      <c r="DC183">
        <f>Vest!AT107</f>
        <v>20</v>
      </c>
      <c r="DD183" t="str">
        <f>Vest!AT108</f>
        <v>Miele</v>
      </c>
      <c r="DE183">
        <f>Vest!AT109</f>
        <v>0</v>
      </c>
      <c r="DF183" t="str">
        <f>Vest!AT110</f>
        <v>Nej</v>
      </c>
      <c r="DG183">
        <f>Vest!AT111</f>
        <v>0</v>
      </c>
      <c r="DH183" t="str">
        <f>Vest!AT112</f>
        <v>Ja</v>
      </c>
      <c r="DI183" t="str">
        <f>Vest!AT113</f>
        <v>Ja</v>
      </c>
      <c r="DJ183" t="str">
        <f>Vest!AT114</f>
        <v>Nej</v>
      </c>
      <c r="DK183">
        <f>Vest!AT115</f>
        <v>1</v>
      </c>
      <c r="DL183" t="str">
        <f>Vest!AT116</f>
        <v>God plads</v>
      </c>
      <c r="DM183" t="str">
        <f>Vest!AT117</f>
        <v xml:space="preserve">
Kan godt starte op d. 1.1.10 
Sammenlægges med 37293 ( vuggestue) Kan evt. samarbejde om maden
</v>
      </c>
      <c r="DN183">
        <f>Vest!AT118</f>
        <v>0</v>
      </c>
      <c r="DO183" s="14" t="str">
        <f>VLOOKUP(MID(B183,1,5)*1,InstTyp!A:B,2,FALSE)</f>
        <v>Børnehaver</v>
      </c>
      <c r="DP183" s="14" t="str">
        <f>VLOOKUP(MID(B183,1,5)*1,InstTyp!A:C,3,FALSE)</f>
        <v>Vesterbro/Kgs.Enghave</v>
      </c>
      <c r="DQ183">
        <f>VLOOKUP(MID(B183,1,5)*1,'InstTyp-2'!E:BQ,7,FALSE)</f>
        <v>0</v>
      </c>
      <c r="DR183">
        <f>VLOOKUP(MID(B183,1,5)*1,'InstTyp-2'!E:BQ,8,FALSE)</f>
        <v>0</v>
      </c>
      <c r="DS183">
        <f>VLOOKUP(MID(B183,1,5)*1,'InstTyp-2'!E:BQ,9,FALSE)</f>
        <v>42</v>
      </c>
      <c r="DT183">
        <f>VLOOKUP(MID(B183,1,5)*1,'InstTyp-2'!E:BQ,10,FALSE)</f>
        <v>0</v>
      </c>
      <c r="DU183">
        <f>VLOOKUP(MID(B183,1,5)*1,'InstTyp-2'!E:BQ,11,FALSE)</f>
        <v>0</v>
      </c>
      <c r="DV183">
        <f>VLOOKUP(MID(B183,1,5)*1,'InstTyp-2'!E:BQ,12,FALSE)</f>
        <v>0</v>
      </c>
      <c r="DW183">
        <f>VLOOKUP(MID(B183,1,5)*1,'InstTyp-2'!E:BQ,13,FALSE)</f>
        <v>0</v>
      </c>
      <c r="DX183">
        <f>VLOOKUP(MID(B183,1,5)*1,'InstTyp-2'!E:BQ,14,FALSE)</f>
        <v>0</v>
      </c>
      <c r="DY183">
        <f>VLOOKUP(MID(B183,1,5)*1,'InstTyp-2'!E:BQ,15,FALSE)</f>
        <v>0</v>
      </c>
      <c r="DZ183">
        <f>VLOOKUP(MID(B183,1,5)*1,'InstTyp-2'!E:BQ,16,FALSE)</f>
        <v>0</v>
      </c>
      <c r="EA183">
        <f>VLOOKUP(MID(B183,1,5)*1,'InstTyp-2'!E:BQ,17,FALSE)</f>
        <v>0</v>
      </c>
      <c r="EB183">
        <f>VLOOKUP(MID(B183,1,5)*1,'InstTyp-2'!E:BQ,18,FALSE)</f>
        <v>0</v>
      </c>
      <c r="EC183">
        <f>VLOOKUP(MID(B183,1,5)*1,'InstTyp-2'!E:BQ,19,FALSE)</f>
        <v>0</v>
      </c>
      <c r="ED183">
        <f>VLOOKUP(MID(B183,1,5)*1,'InstTyp-2'!E:BQ,20,FALSE)</f>
        <v>0</v>
      </c>
      <c r="EE183" s="195">
        <f>VLOOKUP(MID(B183,1,5)*1,'Forplejning 2008'!A:C,3,FALSE)</f>
        <v>59290.95</v>
      </c>
      <c r="EF183" t="str">
        <f t="shared" si="8"/>
        <v>37372</v>
      </c>
      <c r="EG183" t="str">
        <f t="shared" si="9"/>
        <v/>
      </c>
      <c r="EH183">
        <f t="shared" si="10"/>
        <v>0</v>
      </c>
      <c r="EI183">
        <f t="shared" si="11"/>
        <v>0</v>
      </c>
      <c r="EJ183" t="str">
        <f>VLOOKUP(B183,Rekruttering!A:F,2,FALSE)</f>
        <v>Ja</v>
      </c>
      <c r="EK183">
        <f>VLOOKUP(B183,Rekruttering!A:F,3,FALSE)</f>
        <v>21</v>
      </c>
      <c r="EL183">
        <f>VLOOKUP(B183,Rekruttering!A:F,4,FALSE)</f>
        <v>0</v>
      </c>
      <c r="EM183">
        <f>VLOOKUP(B183,Rekruttering!A:F,5,FALSE)</f>
        <v>0</v>
      </c>
      <c r="EN183" t="str">
        <f>VLOOKUP(B183,Rekruttering!A:F,6,FALSE)</f>
        <v>Nej</v>
      </c>
    </row>
    <row r="184" spans="1:144">
      <c r="A184" s="14" t="str">
        <f>Vest!AU1</f>
        <v>x</v>
      </c>
      <c r="B184" s="21" t="str">
        <f>Vest!AU2</f>
        <v>37385_u</v>
      </c>
      <c r="C184" t="str">
        <f>Vest!AU3</f>
        <v>Hastrup</v>
      </c>
      <c r="D184" t="str">
        <f>Vest!AU4</f>
        <v>Vesterbro/Kgs.Enghave</v>
      </c>
      <c r="E184" t="str">
        <f>Vest!AU5</f>
        <v>Grønnegade 1</v>
      </c>
      <c r="F184">
        <f>Vest!AU6</f>
        <v>4621</v>
      </c>
      <c r="G184" t="str">
        <f>Vest!AU7</f>
        <v>Gadstrup</v>
      </c>
      <c r="H184" t="str">
        <f>Vest!AU8</f>
        <v>46 15 13 50</v>
      </c>
      <c r="I184" t="str">
        <f>Vest!AU9</f>
        <v>37385@buf.kk.dk</v>
      </c>
      <c r="J184" t="str">
        <f>Vest!AU10</f>
        <v>Grethe Eriksen</v>
      </c>
      <c r="K184">
        <f>Vest!AU11</f>
        <v>38111330</v>
      </c>
      <c r="L184">
        <f>Vest!AU12</f>
        <v>0</v>
      </c>
      <c r="M184" t="str">
        <f>Vest!AU13</f>
        <v>37385@buf.kk.dk</v>
      </c>
      <c r="N184" t="str">
        <f>Vest!AU14</f>
        <v>Børnehave</v>
      </c>
      <c r="O184">
        <f>Vest!AU15</f>
        <v>0</v>
      </c>
      <c r="P184">
        <f>Vest!AU16</f>
        <v>0</v>
      </c>
      <c r="Q184">
        <f>Vest!AU17</f>
        <v>42</v>
      </c>
      <c r="R184">
        <f>Vest!AU18</f>
        <v>0</v>
      </c>
      <c r="S184">
        <f>Vest!AU19</f>
        <v>0</v>
      </c>
      <c r="T184">
        <f>Vest!AU20</f>
        <v>0</v>
      </c>
      <c r="U184">
        <f>Vest!AU21</f>
        <v>0</v>
      </c>
      <c r="V184" t="str">
        <f>Vest!AU22</f>
        <v>Nej</v>
      </c>
      <c r="W184">
        <f>Vest!AU23</f>
        <v>0</v>
      </c>
      <c r="X184">
        <f>Vest!AU24</f>
        <v>0</v>
      </c>
      <c r="Y184">
        <f>Vest!AU25</f>
        <v>0</v>
      </c>
      <c r="Z184">
        <f>Vest!AU26</f>
        <v>0</v>
      </c>
      <c r="AA184">
        <f>Vest!AU27</f>
        <v>0</v>
      </c>
      <c r="AB184">
        <f>Vest!AU28</f>
        <v>0</v>
      </c>
      <c r="AC184">
        <f>Vest!AU29</f>
        <v>0</v>
      </c>
      <c r="AD184">
        <f>Vest!AU30</f>
        <v>0</v>
      </c>
      <c r="AE184">
        <f>Vest!AU31</f>
        <v>0</v>
      </c>
      <c r="AF184">
        <f>Vest!AU32</f>
        <v>0</v>
      </c>
      <c r="AG184">
        <f>Vest!AU33</f>
        <v>0</v>
      </c>
      <c r="AH184">
        <f>Vest!AU34</f>
        <v>0</v>
      </c>
      <c r="AI184">
        <f>Vest!AU35</f>
        <v>0</v>
      </c>
      <c r="AJ184">
        <f>Vest!AU36</f>
        <v>0</v>
      </c>
      <c r="AK184">
        <f>Vest!AU37</f>
        <v>0</v>
      </c>
      <c r="AL184">
        <f>Vest!AU38</f>
        <v>0</v>
      </c>
      <c r="AM184">
        <f>Vest!AU39</f>
        <v>0</v>
      </c>
      <c r="AN184">
        <f>Vest!AU40</f>
        <v>0</v>
      </c>
      <c r="AO184">
        <f>Vest!AU41</f>
        <v>0</v>
      </c>
      <c r="AP184">
        <f>Vest!AU42</f>
        <v>0</v>
      </c>
      <c r="AQ184">
        <f>Vest!AU43</f>
        <v>0</v>
      </c>
      <c r="AR184">
        <f>Vest!AU44</f>
        <v>0</v>
      </c>
      <c r="AS184">
        <f>Vest!AU45</f>
        <v>0</v>
      </c>
      <c r="AT184">
        <f>Vest!AU46</f>
        <v>0</v>
      </c>
      <c r="AU184">
        <f>Vest!AU47</f>
        <v>0</v>
      </c>
      <c r="AV184">
        <f>Vest!AU48</f>
        <v>0</v>
      </c>
      <c r="AW184">
        <f>Vest!AU49</f>
        <v>0</v>
      </c>
      <c r="AX184">
        <f>Vest!AU50</f>
        <v>0</v>
      </c>
      <c r="AY184">
        <f>Vest!AU51</f>
        <v>0</v>
      </c>
      <c r="AZ184">
        <f>Vest!AU52</f>
        <v>0</v>
      </c>
      <c r="BA184">
        <f>Vest!AU53</f>
        <v>0</v>
      </c>
      <c r="BB184">
        <f>Vest!AU54</f>
        <v>0</v>
      </c>
      <c r="BC184">
        <f>Vest!AU55</f>
        <v>80</v>
      </c>
      <c r="BD184">
        <f>Vest!AU56</f>
        <v>0</v>
      </c>
      <c r="BE184">
        <f>Vest!AU57</f>
        <v>1</v>
      </c>
      <c r="BF184" t="str">
        <f>Vest!AU58</f>
        <v>Ja</v>
      </c>
      <c r="BG184" t="str">
        <f>Vest!AU59</f>
        <v>Nej</v>
      </c>
      <c r="BH184" t="str">
        <f>Vest!AU60</f>
        <v>Nej</v>
      </c>
      <c r="BI184" t="str">
        <f>Vest!AU61</f>
        <v>Nej</v>
      </c>
      <c r="BJ184">
        <f>Vest!AU62</f>
        <v>0</v>
      </c>
      <c r="BK184">
        <f>Vest!AU63</f>
        <v>0</v>
      </c>
      <c r="BL184">
        <f>Vest!AU64</f>
        <v>0</v>
      </c>
      <c r="BM184">
        <f>Vest!AU65</f>
        <v>0</v>
      </c>
      <c r="BN184">
        <f>Vest!AU66</f>
        <v>0</v>
      </c>
      <c r="BO184">
        <f>Vest!AU67</f>
        <v>0</v>
      </c>
      <c r="BP184">
        <f>Vest!AU68</f>
        <v>0</v>
      </c>
      <c r="BQ184">
        <f>Vest!AU69</f>
        <v>0</v>
      </c>
      <c r="BR184">
        <f>Vest!AU70</f>
        <v>0</v>
      </c>
      <c r="BS184">
        <f>Vest!AU71</f>
        <v>0</v>
      </c>
      <c r="BT184">
        <f>Vest!AU72</f>
        <v>0</v>
      </c>
      <c r="BU184">
        <f>Vest!AU73</f>
        <v>0</v>
      </c>
      <c r="BV184">
        <f>Vest!AU74</f>
        <v>0</v>
      </c>
      <c r="BW184">
        <f>Vest!AU75</f>
        <v>0</v>
      </c>
      <c r="BX184">
        <f>Vest!AU76</f>
        <v>0</v>
      </c>
      <c r="BY184">
        <f>Vest!AU77</f>
        <v>0</v>
      </c>
      <c r="BZ184">
        <f>Vest!AU78</f>
        <v>0</v>
      </c>
      <c r="CA184">
        <f>Vest!AU79</f>
        <v>0</v>
      </c>
      <c r="CB184">
        <f>Vest!AU80</f>
        <v>0</v>
      </c>
      <c r="CC184">
        <f>Vest!AU81</f>
        <v>0</v>
      </c>
      <c r="CD184">
        <f>Vest!AU82</f>
        <v>0</v>
      </c>
      <c r="CE184">
        <f>Vest!AU83</f>
        <v>0</v>
      </c>
      <c r="CF184">
        <f>Vest!AU84</f>
        <v>0</v>
      </c>
      <c r="CG184" t="str">
        <f>Vest!AU85</f>
        <v>Lone</v>
      </c>
      <c r="CH184" s="18">
        <f>Vest!AU86</f>
        <v>0</v>
      </c>
      <c r="CI184">
        <f>Vest!AU87</f>
        <v>0</v>
      </c>
      <c r="CJ184">
        <f>Vest!AU88</f>
        <v>0</v>
      </c>
      <c r="CK184">
        <f>Vest!AU89</f>
        <v>1</v>
      </c>
      <c r="CL184">
        <f>Vest!AU90</f>
        <v>4</v>
      </c>
      <c r="CM184">
        <f>Vest!AU91</f>
        <v>0</v>
      </c>
      <c r="CN184">
        <f>Vest!AU92</f>
        <v>1</v>
      </c>
      <c r="CO184">
        <f>Vest!AU93</f>
        <v>0</v>
      </c>
      <c r="CP184">
        <f>Vest!AU94</f>
        <v>0</v>
      </c>
      <c r="CQ184">
        <f>Vest!AU95</f>
        <v>0</v>
      </c>
      <c r="CR184">
        <f>Vest!AU96</f>
        <v>0</v>
      </c>
      <c r="CS184">
        <f>Vest!AU97</f>
        <v>1</v>
      </c>
      <c r="CT184">
        <f>Vest!AU98</f>
        <v>0</v>
      </c>
      <c r="CU184">
        <f>Vest!AU99</f>
        <v>0</v>
      </c>
      <c r="CV184">
        <f>Vest!AU100</f>
        <v>0</v>
      </c>
      <c r="CW184">
        <f>Vest!AU101</f>
        <v>0</v>
      </c>
      <c r="CX184">
        <f>Vest!AU102</f>
        <v>0</v>
      </c>
      <c r="CY184">
        <f>Vest!AU103</f>
        <v>1</v>
      </c>
      <c r="CZ184">
        <f>Vest!AU104</f>
        <v>0</v>
      </c>
      <c r="DA184">
        <f>Vest!AU105</f>
        <v>0</v>
      </c>
      <c r="DB184">
        <f>Vest!AU106</f>
        <v>1</v>
      </c>
      <c r="DC184">
        <f>Vest!AU107</f>
        <v>20</v>
      </c>
      <c r="DD184" t="str">
        <f>Vest!AU108</f>
        <v>Miele</v>
      </c>
      <c r="DE184">
        <f>Vest!AU109</f>
        <v>3</v>
      </c>
      <c r="DF184" t="str">
        <f>Vest!AU110</f>
        <v>Nej</v>
      </c>
      <c r="DG184">
        <f>Vest!AU111</f>
        <v>0</v>
      </c>
      <c r="DH184" t="str">
        <f>Vest!AU112</f>
        <v>Ja</v>
      </c>
      <c r="DI184" t="str">
        <f>Vest!AU113</f>
        <v>Nej</v>
      </c>
      <c r="DJ184" t="str">
        <f>Vest!AU114</f>
        <v>Nej</v>
      </c>
      <c r="DK184">
        <f>Vest!AU115</f>
        <v>1</v>
      </c>
      <c r="DL184" t="str">
        <f>Vest!AU116</f>
        <v>Ingen plads</v>
      </c>
      <c r="DM184">
        <f>Vest!AU117</f>
        <v>0</v>
      </c>
      <c r="DN184">
        <f>Vest!AU118</f>
        <v>0</v>
      </c>
      <c r="DO184" s="14" t="str">
        <f>VLOOKUP(MID(B184,1,5)*1,InstTyp!A:B,2,FALSE)</f>
        <v>Børnehaver</v>
      </c>
      <c r="DP184" s="14" t="str">
        <f>VLOOKUP(MID(B184,1,5)*1,InstTyp!A:C,3,FALSE)</f>
        <v>Vesterbro/Kgs.Enghave</v>
      </c>
      <c r="DQ184">
        <f>VLOOKUP(MID(B184,1,5)*1,'InstTyp-2'!E:BQ,7,FALSE)</f>
        <v>0</v>
      </c>
      <c r="DR184">
        <f>VLOOKUP(MID(B184,1,5)*1,'InstTyp-2'!E:BQ,8,FALSE)</f>
        <v>0</v>
      </c>
      <c r="DS184">
        <f>VLOOKUP(MID(B184,1,5)*1,'InstTyp-2'!E:BQ,9,FALSE)</f>
        <v>42</v>
      </c>
      <c r="DT184">
        <f>VLOOKUP(MID(B184,1,5)*1,'InstTyp-2'!E:BQ,10,FALSE)</f>
        <v>0</v>
      </c>
      <c r="DU184">
        <f>VLOOKUP(MID(B184,1,5)*1,'InstTyp-2'!E:BQ,11,FALSE)</f>
        <v>0</v>
      </c>
      <c r="DV184">
        <f>VLOOKUP(MID(B184,1,5)*1,'InstTyp-2'!E:BQ,12,FALSE)</f>
        <v>0</v>
      </c>
      <c r="DW184">
        <f>VLOOKUP(MID(B184,1,5)*1,'InstTyp-2'!E:BQ,13,FALSE)</f>
        <v>0</v>
      </c>
      <c r="DX184">
        <f>VLOOKUP(MID(B184,1,5)*1,'InstTyp-2'!E:BQ,14,FALSE)</f>
        <v>0</v>
      </c>
      <c r="DY184">
        <f>VLOOKUP(MID(B184,1,5)*1,'InstTyp-2'!E:BQ,15,FALSE)</f>
        <v>0</v>
      </c>
      <c r="DZ184">
        <f>VLOOKUP(MID(B184,1,5)*1,'InstTyp-2'!E:BQ,16,FALSE)</f>
        <v>0</v>
      </c>
      <c r="EA184">
        <f>VLOOKUP(MID(B184,1,5)*1,'InstTyp-2'!E:BQ,17,FALSE)</f>
        <v>0</v>
      </c>
      <c r="EB184">
        <f>VLOOKUP(MID(B184,1,5)*1,'InstTyp-2'!E:BQ,18,FALSE)</f>
        <v>0</v>
      </c>
      <c r="EC184">
        <f>VLOOKUP(MID(B184,1,5)*1,'InstTyp-2'!E:BQ,19,FALSE)</f>
        <v>0</v>
      </c>
      <c r="ED184">
        <f>VLOOKUP(MID(B184,1,5)*1,'InstTyp-2'!E:BQ,20,FALSE)</f>
        <v>0</v>
      </c>
      <c r="EE184" s="195">
        <f>VLOOKUP(MID(B184,1,5)*1,'Forplejning 2008'!A:C,3,FALSE)</f>
        <v>22148.57</v>
      </c>
      <c r="EF184" t="str">
        <f t="shared" si="8"/>
        <v>37385</v>
      </c>
      <c r="EG184" t="str">
        <f t="shared" si="9"/>
        <v>u</v>
      </c>
      <c r="EH184">
        <f t="shared" si="10"/>
        <v>0</v>
      </c>
      <c r="EI184">
        <f t="shared" si="11"/>
        <v>0</v>
      </c>
      <c r="EJ184" t="e">
        <f>VLOOKUP(B184,Rekruttering!A:F,2,FALSE)</f>
        <v>#N/A</v>
      </c>
      <c r="EK184" t="e">
        <f>VLOOKUP(B184,Rekruttering!A:F,3,FALSE)</f>
        <v>#N/A</v>
      </c>
      <c r="EL184" t="e">
        <f>VLOOKUP(B184,Rekruttering!A:F,4,FALSE)</f>
        <v>#N/A</v>
      </c>
      <c r="EM184" t="e">
        <f>VLOOKUP(B184,Rekruttering!A:F,5,FALSE)</f>
        <v>#N/A</v>
      </c>
      <c r="EN184" t="e">
        <f>VLOOKUP(B184,Rekruttering!A:F,6,FALSE)</f>
        <v>#N/A</v>
      </c>
    </row>
    <row r="185" spans="1:144">
      <c r="A185" s="14" t="str">
        <f>Vest!AV1</f>
        <v>x</v>
      </c>
      <c r="B185" s="21" t="str">
        <f>Vest!AV2</f>
        <v>37387_u</v>
      </c>
      <c r="C185" t="str">
        <f>Vest!AV3</f>
        <v>Troldhytten</v>
      </c>
      <c r="D185" t="str">
        <f>Vest!AV4</f>
        <v>Vesterbro/Kgs.Enghave</v>
      </c>
      <c r="E185" t="str">
        <f>Vest!AV5</f>
        <v>Mørkhøj Bygade 10</v>
      </c>
      <c r="F185">
        <f>Vest!AV6</f>
        <v>2860</v>
      </c>
      <c r="G185" t="str">
        <f>Vest!AV7</f>
        <v>Søborg</v>
      </c>
      <c r="H185" t="str">
        <f>Vest!AV8</f>
        <v>39 56 47 03 el. 04</v>
      </c>
      <c r="I185" t="str">
        <f>Vest!AV9</f>
        <v>37387@buf.kk.dk</v>
      </c>
      <c r="J185" t="str">
        <f>Vest!AV10</f>
        <v>Judith Nordfred</v>
      </c>
      <c r="K185">
        <f>Vest!AV11</f>
        <v>45939405</v>
      </c>
      <c r="L185">
        <f>Vest!AV12</f>
        <v>0</v>
      </c>
      <c r="M185" t="str">
        <f>Vest!AV13</f>
        <v>37387@buf.kk.dk</v>
      </c>
      <c r="N185" t="str">
        <f>Vest!AV14</f>
        <v>Børnehave</v>
      </c>
      <c r="O185">
        <f>Vest!AV15</f>
        <v>0</v>
      </c>
      <c r="P185">
        <f>Vest!AV16</f>
        <v>0</v>
      </c>
      <c r="Q185">
        <f>Vest!AV17</f>
        <v>50</v>
      </c>
      <c r="R185">
        <f>Vest!AV18</f>
        <v>0</v>
      </c>
      <c r="S185">
        <f>Vest!AV19</f>
        <v>0</v>
      </c>
      <c r="T185">
        <f>Vest!AV20</f>
        <v>0</v>
      </c>
      <c r="U185">
        <f>Vest!AV21</f>
        <v>0</v>
      </c>
      <c r="V185" t="str">
        <f>Vest!AV22</f>
        <v>Nej</v>
      </c>
      <c r="W185">
        <f>Vest!AV23</f>
        <v>0</v>
      </c>
      <c r="X185">
        <f>Vest!AV24</f>
        <v>0</v>
      </c>
      <c r="Y185">
        <f>Vest!AV25</f>
        <v>0</v>
      </c>
      <c r="Z185">
        <f>Vest!AV26</f>
        <v>0</v>
      </c>
      <c r="AA185">
        <f>Vest!AV27</f>
        <v>0</v>
      </c>
      <c r="AB185">
        <f>Vest!AV28</f>
        <v>0</v>
      </c>
      <c r="AC185">
        <f>Vest!AV29</f>
        <v>0</v>
      </c>
      <c r="AD185">
        <f>Vest!AV30</f>
        <v>5</v>
      </c>
      <c r="AE185">
        <f>Vest!AV31</f>
        <v>5</v>
      </c>
      <c r="AF185">
        <f>Vest!AV32</f>
        <v>0</v>
      </c>
      <c r="AG185">
        <f>Vest!AV33</f>
        <v>5</v>
      </c>
      <c r="AH185">
        <f>Vest!AV34</f>
        <v>0</v>
      </c>
      <c r="AI185">
        <f>Vest!AV35</f>
        <v>0</v>
      </c>
      <c r="AJ185">
        <f>Vest!AV36</f>
        <v>50000</v>
      </c>
      <c r="AK185">
        <f>Vest!AV37</f>
        <v>0</v>
      </c>
      <c r="AL185">
        <f>Vest!AV38</f>
        <v>0</v>
      </c>
      <c r="AM185">
        <f>Vest!AV39</f>
        <v>0</v>
      </c>
      <c r="AN185">
        <f>Vest!AV40</f>
        <v>0</v>
      </c>
      <c r="AO185">
        <f>Vest!AV41</f>
        <v>0</v>
      </c>
      <c r="AP185">
        <f>Vest!AV42</f>
        <v>0</v>
      </c>
      <c r="AQ185">
        <f>Vest!AV43</f>
        <v>0</v>
      </c>
      <c r="AR185">
        <f>Vest!AV44</f>
        <v>0</v>
      </c>
      <c r="AS185">
        <f>Vest!AV45</f>
        <v>0</v>
      </c>
      <c r="AT185">
        <f>Vest!AV46</f>
        <v>0</v>
      </c>
      <c r="AU185">
        <f>Vest!AV47</f>
        <v>0</v>
      </c>
      <c r="AV185">
        <f>Vest!AV48</f>
        <v>0</v>
      </c>
      <c r="AW185">
        <f>Vest!AV49</f>
        <v>0</v>
      </c>
      <c r="AX185">
        <f>Vest!AV50</f>
        <v>0</v>
      </c>
      <c r="AY185">
        <f>Vest!AV51</f>
        <v>0</v>
      </c>
      <c r="AZ185">
        <f>Vest!AV52</f>
        <v>0</v>
      </c>
      <c r="BA185">
        <f>Vest!AV53</f>
        <v>0</v>
      </c>
      <c r="BB185">
        <f>Vest!AV54</f>
        <v>0</v>
      </c>
      <c r="BC185">
        <f>Vest!AV55</f>
        <v>75</v>
      </c>
      <c r="BD185">
        <f>Vest!AV56</f>
        <v>0</v>
      </c>
      <c r="BE185">
        <f>Vest!AV57</f>
        <v>1</v>
      </c>
      <c r="BF185" t="str">
        <f>Vest!AV58</f>
        <v>Nej</v>
      </c>
      <c r="BG185" t="str">
        <f>Vest!AV59</f>
        <v>Nej</v>
      </c>
      <c r="BH185" t="str">
        <f>Vest!AV60</f>
        <v>Ja</v>
      </c>
      <c r="BI185" t="str">
        <f>Vest!AV61</f>
        <v>Nej</v>
      </c>
      <c r="BJ185">
        <f>Vest!AV62</f>
        <v>0</v>
      </c>
      <c r="BK185">
        <f>Vest!AV63</f>
        <v>0</v>
      </c>
      <c r="BL185">
        <f>Vest!AV64</f>
        <v>0</v>
      </c>
      <c r="BM185">
        <f>Vest!AV65</f>
        <v>0</v>
      </c>
      <c r="BN185">
        <f>Vest!AV66</f>
        <v>0</v>
      </c>
      <c r="BO185">
        <f>Vest!AV67</f>
        <v>0</v>
      </c>
      <c r="BP185">
        <f>Vest!AV68</f>
        <v>0</v>
      </c>
      <c r="BQ185">
        <f>Vest!AV69</f>
        <v>0</v>
      </c>
      <c r="BR185">
        <f>Vest!AV70</f>
        <v>0</v>
      </c>
      <c r="BS185">
        <f>Vest!AV71</f>
        <v>0</v>
      </c>
      <c r="BT185">
        <f>Vest!AV72</f>
        <v>0</v>
      </c>
      <c r="BU185">
        <f>Vest!AV73</f>
        <v>0</v>
      </c>
      <c r="BV185">
        <f>Vest!AV74</f>
        <v>0</v>
      </c>
      <c r="BW185">
        <f>Vest!AV75</f>
        <v>0</v>
      </c>
      <c r="BX185">
        <f>Vest!AV76</f>
        <v>0</v>
      </c>
      <c r="BY185">
        <f>Vest!AV77</f>
        <v>0</v>
      </c>
      <c r="BZ185">
        <f>Vest!AV78</f>
        <v>0</v>
      </c>
      <c r="CA185">
        <f>Vest!AV79</f>
        <v>0</v>
      </c>
      <c r="CB185">
        <f>Vest!AV80</f>
        <v>0</v>
      </c>
      <c r="CC185">
        <f>Vest!AV81</f>
        <v>0</v>
      </c>
      <c r="CD185">
        <f>Vest!AV82</f>
        <v>0</v>
      </c>
      <c r="CE185">
        <f>Vest!AV83</f>
        <v>0</v>
      </c>
      <c r="CF185">
        <f>Vest!AV84</f>
        <v>0</v>
      </c>
      <c r="CG185" t="str">
        <f>Vest!AV85</f>
        <v>Lone Voss</v>
      </c>
      <c r="CH185" s="18">
        <f>Vest!AV86</f>
        <v>0</v>
      </c>
      <c r="CI185">
        <f>Vest!AV87</f>
        <v>0</v>
      </c>
      <c r="CJ185">
        <f>Vest!AV88</f>
        <v>0</v>
      </c>
      <c r="CK185">
        <f>Vest!AV89</f>
        <v>1</v>
      </c>
      <c r="CL185">
        <f>Vest!AV90</f>
        <v>4</v>
      </c>
      <c r="CM185">
        <f>Vest!AV91</f>
        <v>0</v>
      </c>
      <c r="CN185">
        <f>Vest!AV92</f>
        <v>1</v>
      </c>
      <c r="CO185">
        <f>Vest!AV93</f>
        <v>0</v>
      </c>
      <c r="CP185">
        <f>Vest!AV94</f>
        <v>0</v>
      </c>
      <c r="CQ185">
        <f>Vest!AV95</f>
        <v>0</v>
      </c>
      <c r="CR185">
        <f>Vest!AV96</f>
        <v>1</v>
      </c>
      <c r="CS185">
        <f>Vest!AV97</f>
        <v>1</v>
      </c>
      <c r="CT185">
        <f>Vest!AV98</f>
        <v>0</v>
      </c>
      <c r="CU185">
        <f>Vest!AV99</f>
        <v>0</v>
      </c>
      <c r="CV185">
        <f>Vest!AV100</f>
        <v>0</v>
      </c>
      <c r="CW185">
        <f>Vest!AV101</f>
        <v>0</v>
      </c>
      <c r="CX185">
        <f>Vest!AV102</f>
        <v>1</v>
      </c>
      <c r="CY185">
        <f>Vest!AV103</f>
        <v>0</v>
      </c>
      <c r="CZ185">
        <f>Vest!AV104</f>
        <v>0</v>
      </c>
      <c r="DA185">
        <f>Vest!AV105</f>
        <v>0</v>
      </c>
      <c r="DB185">
        <f>Vest!AV106</f>
        <v>1</v>
      </c>
      <c r="DC185">
        <f>Vest!AV107</f>
        <v>20</v>
      </c>
      <c r="DD185" t="str">
        <f>Vest!AV108</f>
        <v>Miele</v>
      </c>
      <c r="DE185">
        <f>Vest!AV109</f>
        <v>5</v>
      </c>
      <c r="DF185" t="str">
        <f>Vest!AV110</f>
        <v>Nej</v>
      </c>
      <c r="DG185">
        <f>Vest!AV111</f>
        <v>0</v>
      </c>
      <c r="DH185" t="str">
        <f>Vest!AV112</f>
        <v>Ja</v>
      </c>
      <c r="DI185" t="str">
        <f>Vest!AV113</f>
        <v>Nej</v>
      </c>
      <c r="DJ185" t="str">
        <f>Vest!AV114</f>
        <v>Nej</v>
      </c>
      <c r="DK185">
        <f>Vest!AV115</f>
        <v>2</v>
      </c>
      <c r="DL185" t="str">
        <f>Vest!AV116</f>
        <v>Begrænset</v>
      </c>
      <c r="DM185" t="str">
        <f>Vest!AV117</f>
        <v>Grov køkken - alm. Køkken</v>
      </c>
      <c r="DN185">
        <f>Vest!AV118</f>
        <v>0</v>
      </c>
      <c r="DO185" s="14" t="str">
        <f>VLOOKUP(MID(B185,1,5)*1,InstTyp!A:B,2,FALSE)</f>
        <v>Børnehaver</v>
      </c>
      <c r="DP185" s="14" t="str">
        <f>VLOOKUP(MID(B185,1,5)*1,InstTyp!A:C,3,FALSE)</f>
        <v>Vesterbro/Kgs.Enghave</v>
      </c>
      <c r="DQ185">
        <f>VLOOKUP(MID(B185,1,5)*1,'InstTyp-2'!E:BQ,7,FALSE)</f>
        <v>0</v>
      </c>
      <c r="DR185">
        <f>VLOOKUP(MID(B185,1,5)*1,'InstTyp-2'!E:BQ,8,FALSE)</f>
        <v>0</v>
      </c>
      <c r="DS185">
        <f>VLOOKUP(MID(B185,1,5)*1,'InstTyp-2'!E:BQ,9,FALSE)</f>
        <v>50</v>
      </c>
      <c r="DT185">
        <f>VLOOKUP(MID(B185,1,5)*1,'InstTyp-2'!E:BQ,10,FALSE)</f>
        <v>0</v>
      </c>
      <c r="DU185">
        <f>VLOOKUP(MID(B185,1,5)*1,'InstTyp-2'!E:BQ,11,FALSE)</f>
        <v>0</v>
      </c>
      <c r="DV185">
        <f>VLOOKUP(MID(B185,1,5)*1,'InstTyp-2'!E:BQ,12,FALSE)</f>
        <v>0</v>
      </c>
      <c r="DW185">
        <f>VLOOKUP(MID(B185,1,5)*1,'InstTyp-2'!E:BQ,13,FALSE)</f>
        <v>0</v>
      </c>
      <c r="DX185">
        <f>VLOOKUP(MID(B185,1,5)*1,'InstTyp-2'!E:BQ,14,FALSE)</f>
        <v>0</v>
      </c>
      <c r="DY185">
        <f>VLOOKUP(MID(B185,1,5)*1,'InstTyp-2'!E:BQ,15,FALSE)</f>
        <v>0</v>
      </c>
      <c r="DZ185">
        <f>VLOOKUP(MID(B185,1,5)*1,'InstTyp-2'!E:BQ,16,FALSE)</f>
        <v>0</v>
      </c>
      <c r="EA185">
        <f>VLOOKUP(MID(B185,1,5)*1,'InstTyp-2'!E:BQ,17,FALSE)</f>
        <v>0</v>
      </c>
      <c r="EB185">
        <f>VLOOKUP(MID(B185,1,5)*1,'InstTyp-2'!E:BQ,18,FALSE)</f>
        <v>0</v>
      </c>
      <c r="EC185">
        <f>VLOOKUP(MID(B185,1,5)*1,'InstTyp-2'!E:BQ,19,FALSE)</f>
        <v>0</v>
      </c>
      <c r="ED185">
        <f>VLOOKUP(MID(B185,1,5)*1,'InstTyp-2'!E:BQ,20,FALSE)</f>
        <v>0</v>
      </c>
      <c r="EE185" s="195">
        <f>VLOOKUP(MID(B185,1,5)*1,'Forplejning 2008'!A:C,3,FALSE)</f>
        <v>57221.3</v>
      </c>
      <c r="EF185" t="str">
        <f t="shared" si="8"/>
        <v>37387</v>
      </c>
      <c r="EG185" t="str">
        <f t="shared" si="9"/>
        <v>u</v>
      </c>
      <c r="EH185">
        <f t="shared" si="10"/>
        <v>0</v>
      </c>
      <c r="EI185">
        <f t="shared" si="11"/>
        <v>0</v>
      </c>
      <c r="EJ185" t="e">
        <f>VLOOKUP(B185,Rekruttering!A:F,2,FALSE)</f>
        <v>#N/A</v>
      </c>
      <c r="EK185" t="e">
        <f>VLOOKUP(B185,Rekruttering!A:F,3,FALSE)</f>
        <v>#N/A</v>
      </c>
      <c r="EL185" t="e">
        <f>VLOOKUP(B185,Rekruttering!A:F,4,FALSE)</f>
        <v>#N/A</v>
      </c>
      <c r="EM185" t="e">
        <f>VLOOKUP(B185,Rekruttering!A:F,5,FALSE)</f>
        <v>#N/A</v>
      </c>
      <c r="EN185" t="e">
        <f>VLOOKUP(B185,Rekruttering!A:F,6,FALSE)</f>
        <v>#N/A</v>
      </c>
    </row>
    <row r="186" spans="1:144">
      <c r="A186" s="14" t="str">
        <f>Vest!BF1</f>
        <v>x</v>
      </c>
      <c r="B186" s="21">
        <f>Vest!BF2</f>
        <v>37563</v>
      </c>
      <c r="C186" t="str">
        <f>Vest!BF3</f>
        <v>Børnehaven Hestestalden</v>
      </c>
      <c r="D186" t="str">
        <f>Vest!BF4</f>
        <v>Vesterbro/Kgs.Enghave</v>
      </c>
      <c r="E186" t="str">
        <f>Vest!BF5</f>
        <v>Gasværksvej 14</v>
      </c>
      <c r="F186">
        <f>Vest!BF6</f>
        <v>1656</v>
      </c>
      <c r="G186" t="str">
        <f>Vest!BF7</f>
        <v>København V</v>
      </c>
      <c r="H186" t="str">
        <f>Vest!BF8</f>
        <v>33 21 49 67</v>
      </c>
      <c r="I186" t="str">
        <f>Vest!BF9</f>
        <v>37563@buf.kk.dk</v>
      </c>
      <c r="J186" t="str">
        <f>Vest!BF10</f>
        <v>Susanne Fabricius</v>
      </c>
      <c r="K186">
        <f>Vest!BF11</f>
        <v>33224413</v>
      </c>
      <c r="L186">
        <f>Vest!BF12</f>
        <v>0</v>
      </c>
      <c r="M186" t="str">
        <f>Vest!BF13</f>
        <v>susanne.fabricius@buf.kk.dk</v>
      </c>
      <c r="N186" t="str">
        <f>Vest!BF14</f>
        <v>Børnehave</v>
      </c>
      <c r="O186">
        <f>Vest!BF15</f>
        <v>0</v>
      </c>
      <c r="P186">
        <f>Vest!BF16</f>
        <v>0</v>
      </c>
      <c r="Q186">
        <f>Vest!BF17</f>
        <v>104</v>
      </c>
      <c r="R186">
        <f>Vest!BF18</f>
        <v>0</v>
      </c>
      <c r="S186">
        <f>Vest!BF19</f>
        <v>0</v>
      </c>
      <c r="T186">
        <f>Vest!BF20</f>
        <v>0</v>
      </c>
      <c r="U186">
        <f>Vest!BF21</f>
        <v>0</v>
      </c>
      <c r="V186" t="str">
        <f>Vest!BF22</f>
        <v>Ja</v>
      </c>
      <c r="W186">
        <f>Vest!BF23</f>
        <v>2</v>
      </c>
      <c r="X186">
        <f>Vest!BF24</f>
        <v>1</v>
      </c>
      <c r="Y186">
        <f>Vest!BF25</f>
        <v>0</v>
      </c>
      <c r="Z186">
        <f>Vest!BF26</f>
        <v>0</v>
      </c>
      <c r="AA186">
        <f>Vest!BF27</f>
        <v>0</v>
      </c>
      <c r="AB186">
        <f>Vest!BF28</f>
        <v>0</v>
      </c>
      <c r="AC186">
        <f>Vest!BF29</f>
        <v>0</v>
      </c>
      <c r="AD186">
        <f>Vest!BF30</f>
        <v>5</v>
      </c>
      <c r="AE186">
        <f>Vest!BF31</f>
        <v>0</v>
      </c>
      <c r="AF186">
        <f>Vest!BF32</f>
        <v>0</v>
      </c>
      <c r="AG186">
        <f>Vest!BF33</f>
        <v>5</v>
      </c>
      <c r="AH186">
        <f>Vest!BF34</f>
        <v>0</v>
      </c>
      <c r="AI186">
        <f>Vest!BF35</f>
        <v>0</v>
      </c>
      <c r="AJ186">
        <f>Vest!BF36</f>
        <v>75000</v>
      </c>
      <c r="AK186">
        <f>Vest!BF37</f>
        <v>0</v>
      </c>
      <c r="AL186" t="str">
        <f>Vest!BF38</f>
        <v>Nej</v>
      </c>
      <c r="AM186" t="str">
        <f>Vest!BF39</f>
        <v>Nej</v>
      </c>
      <c r="AN186">
        <f>Vest!BF40</f>
        <v>0</v>
      </c>
      <c r="AO186">
        <f>Vest!BF41</f>
        <v>0</v>
      </c>
      <c r="AP186">
        <f>Vest!BF42</f>
        <v>0</v>
      </c>
      <c r="AQ186">
        <f>Vest!BF43</f>
        <v>0</v>
      </c>
      <c r="AR186">
        <f>Vest!BF44</f>
        <v>0</v>
      </c>
      <c r="AS186">
        <f>Vest!BF45</f>
        <v>0</v>
      </c>
      <c r="AT186">
        <f>Vest!BF46</f>
        <v>0</v>
      </c>
      <c r="AU186">
        <f>Vest!BF47</f>
        <v>0</v>
      </c>
      <c r="AV186">
        <f>Vest!BF48</f>
        <v>0</v>
      </c>
      <c r="AW186">
        <f>Vest!BF49</f>
        <v>0</v>
      </c>
      <c r="AX186">
        <f>Vest!BF50</f>
        <v>0</v>
      </c>
      <c r="AY186">
        <f>Vest!BF51</f>
        <v>0</v>
      </c>
      <c r="AZ186">
        <f>Vest!BF52</f>
        <v>0</v>
      </c>
      <c r="BA186">
        <f>Vest!BF53</f>
        <v>0</v>
      </c>
      <c r="BB186">
        <f>Vest!BF54</f>
        <v>0</v>
      </c>
      <c r="BC186">
        <f>Vest!BF55</f>
        <v>98</v>
      </c>
      <c r="BD186">
        <f>Vest!BF56</f>
        <v>0</v>
      </c>
      <c r="BE186">
        <f>Vest!BF57</f>
        <v>2</v>
      </c>
      <c r="BF186" t="str">
        <f>Vest!BF58</f>
        <v>Ja</v>
      </c>
      <c r="BG186" t="str">
        <f>Vest!BF59</f>
        <v>Nej</v>
      </c>
      <c r="BH186" t="str">
        <f>Vest!BF60</f>
        <v>Ja</v>
      </c>
      <c r="BI186" t="str">
        <f>Vest!BF61</f>
        <v>Ja</v>
      </c>
      <c r="BJ186" t="str">
        <f>Vest!BF62</f>
        <v>Vil gerne have tilbudt begge dele (hj. Lavet mad og madpakker). Der er 50 børn i udflytter ad gangen</v>
      </c>
      <c r="BK186">
        <f>Vest!BF63</f>
        <v>0</v>
      </c>
      <c r="BL186">
        <f>Vest!BF64</f>
        <v>0</v>
      </c>
      <c r="BM186" t="str">
        <f>Vest!BF65</f>
        <v>Ja</v>
      </c>
      <c r="BN186" t="str">
        <f>Vest!BF66</f>
        <v>Når det ikke kan være anderledes</v>
      </c>
      <c r="BO186" t="str">
        <f>Vest!BF67</f>
        <v>Nej</v>
      </c>
      <c r="BP186" t="str">
        <f>Vest!BF68</f>
        <v>Vil gerne  have en madfar</v>
      </c>
      <c r="BQ186">
        <f>Vest!BF69</f>
        <v>0</v>
      </c>
      <c r="BR186" t="str">
        <f>Vest!BF70</f>
        <v>Køkken begrænset tilvirk</v>
      </c>
      <c r="BS186" t="str">
        <f>Vest!BF71</f>
        <v>Nej</v>
      </c>
      <c r="BT186">
        <f>Vest!BF72</f>
        <v>0</v>
      </c>
      <c r="BU186">
        <f>Vest!BF73</f>
        <v>0</v>
      </c>
      <c r="BV186">
        <f>Vest!BF74</f>
        <v>0</v>
      </c>
      <c r="BW186">
        <f>Vest!BF75</f>
        <v>0</v>
      </c>
      <c r="BX186">
        <f>Vest!BF76</f>
        <v>0</v>
      </c>
      <c r="BY186" t="str">
        <f>Vest!BF77</f>
        <v>Større</v>
      </c>
      <c r="BZ186">
        <f>Vest!BF78</f>
        <v>0</v>
      </c>
      <c r="CA186">
        <f>Vest!BF79</f>
        <v>0</v>
      </c>
      <c r="CB186" t="str">
        <f>Vest!BF80</f>
        <v>Større</v>
      </c>
      <c r="CC186" t="str">
        <f>Vest!BF81</f>
        <v>Større opvaskemaskine, kogebord, køleskabe, fryser, ovn, røremaskine, grøntsagsrobot</v>
      </c>
      <c r="CD186">
        <f>Vest!BF82</f>
        <v>0</v>
      </c>
      <c r="CE186">
        <f>Vest!BF83</f>
        <v>0</v>
      </c>
      <c r="CF186" t="str">
        <f>Vest!BF84</f>
        <v>Halvdelen af børnene er udflytter, 14 dage ad gangen</v>
      </c>
      <c r="CG186" t="str">
        <f>Vest!BF85</f>
        <v>Lone Voss / Nanna</v>
      </c>
      <c r="CH186" s="18">
        <f>Vest!BF86</f>
        <v>39884</v>
      </c>
      <c r="CI186">
        <f>Vest!BF87</f>
        <v>0</v>
      </c>
      <c r="CJ186">
        <f>Vest!BF88</f>
        <v>1</v>
      </c>
      <c r="CK186">
        <f>Vest!BF89</f>
        <v>0</v>
      </c>
      <c r="CL186">
        <f>Vest!BF90</f>
        <v>0</v>
      </c>
      <c r="CM186">
        <f>Vest!BF91</f>
        <v>0</v>
      </c>
      <c r="CN186">
        <f>Vest!BF92</f>
        <v>1</v>
      </c>
      <c r="CO186">
        <f>Vest!BF93</f>
        <v>0</v>
      </c>
      <c r="CP186">
        <f>Vest!BF94</f>
        <v>0</v>
      </c>
      <c r="CQ186">
        <f>Vest!BF95</f>
        <v>0</v>
      </c>
      <c r="CR186">
        <f>Vest!BF96</f>
        <v>0</v>
      </c>
      <c r="CS186">
        <f>Vest!BF97</f>
        <v>1</v>
      </c>
      <c r="CT186">
        <f>Vest!BF98</f>
        <v>0</v>
      </c>
      <c r="CU186">
        <f>Vest!BF99</f>
        <v>0</v>
      </c>
      <c r="CV186">
        <f>Vest!BF100</f>
        <v>0</v>
      </c>
      <c r="CW186">
        <f>Vest!BF101</f>
        <v>0</v>
      </c>
      <c r="CX186">
        <f>Vest!BF102</f>
        <v>1</v>
      </c>
      <c r="CY186">
        <f>Vest!BF103</f>
        <v>0</v>
      </c>
      <c r="CZ186">
        <f>Vest!BF104</f>
        <v>0</v>
      </c>
      <c r="DA186">
        <f>Vest!BF105</f>
        <v>0</v>
      </c>
      <c r="DB186">
        <f>Vest!BF106</f>
        <v>1</v>
      </c>
      <c r="DC186">
        <f>Vest!BF107</f>
        <v>20</v>
      </c>
      <c r="DD186" t="str">
        <f>Vest!BF108</f>
        <v>miele</v>
      </c>
      <c r="DE186">
        <f>Vest!BF109</f>
        <v>3</v>
      </c>
      <c r="DF186" t="str">
        <f>Vest!BF110</f>
        <v>Nej</v>
      </c>
      <c r="DG186">
        <f>Vest!BF111</f>
        <v>0</v>
      </c>
      <c r="DH186" t="str">
        <f>Vest!BF112</f>
        <v>Nej</v>
      </c>
      <c r="DI186" t="str">
        <f>Vest!BF113</f>
        <v>Nej</v>
      </c>
      <c r="DJ186" t="str">
        <f>Vest!BF114</f>
        <v>Nej</v>
      </c>
      <c r="DK186">
        <f>Vest!BF115</f>
        <v>2</v>
      </c>
      <c r="DL186" t="str">
        <f>Vest!BF116</f>
        <v>Begrænset</v>
      </c>
      <c r="DM186" t="str">
        <f>Vest!BF117</f>
        <v>Har et rum i huset, som kan indrettes som lager. Fx til konserves og ting pakket i plastik - dårligt klima, der ville evt. kunne stå en kummefryser</v>
      </c>
      <c r="DN186">
        <f>Vest!BF118</f>
        <v>0</v>
      </c>
      <c r="DO186" s="14" t="str">
        <f>VLOOKUP(MID(B186,1,5)*1,InstTyp!A:B,2,FALSE)</f>
        <v>Børnehaver</v>
      </c>
      <c r="DP186" s="14" t="str">
        <f>VLOOKUP(MID(B186,1,5)*1,InstTyp!A:C,3,FALSE)</f>
        <v>Vesterbro/Kgs.Enghave</v>
      </c>
      <c r="DQ186">
        <f>VLOOKUP(MID(B186,1,5)*1,'InstTyp-2'!E:BQ,7,FALSE)</f>
        <v>0</v>
      </c>
      <c r="DR186">
        <f>VLOOKUP(MID(B186,1,5)*1,'InstTyp-2'!E:BQ,8,FALSE)</f>
        <v>0</v>
      </c>
      <c r="DS186">
        <f>VLOOKUP(MID(B186,1,5)*1,'InstTyp-2'!E:BQ,9,FALSE)</f>
        <v>104</v>
      </c>
      <c r="DT186">
        <f>VLOOKUP(MID(B186,1,5)*1,'InstTyp-2'!E:BQ,10,FALSE)</f>
        <v>0</v>
      </c>
      <c r="DU186">
        <f>VLOOKUP(MID(B186,1,5)*1,'InstTyp-2'!E:BQ,11,FALSE)</f>
        <v>0</v>
      </c>
      <c r="DV186">
        <f>VLOOKUP(MID(B186,1,5)*1,'InstTyp-2'!E:BQ,12,FALSE)</f>
        <v>0</v>
      </c>
      <c r="DW186">
        <f>VLOOKUP(MID(B186,1,5)*1,'InstTyp-2'!E:BQ,13,FALSE)</f>
        <v>0</v>
      </c>
      <c r="DX186">
        <f>VLOOKUP(MID(B186,1,5)*1,'InstTyp-2'!E:BQ,14,FALSE)</f>
        <v>0</v>
      </c>
      <c r="DY186">
        <f>VLOOKUP(MID(B186,1,5)*1,'InstTyp-2'!E:BQ,15,FALSE)</f>
        <v>0</v>
      </c>
      <c r="DZ186">
        <f>VLOOKUP(MID(B186,1,5)*1,'InstTyp-2'!E:BQ,16,FALSE)</f>
        <v>0</v>
      </c>
      <c r="EA186">
        <f>VLOOKUP(MID(B186,1,5)*1,'InstTyp-2'!E:BQ,17,FALSE)</f>
        <v>0</v>
      </c>
      <c r="EB186">
        <f>VLOOKUP(MID(B186,1,5)*1,'InstTyp-2'!E:BQ,18,FALSE)</f>
        <v>0</v>
      </c>
      <c r="EC186">
        <f>VLOOKUP(MID(B186,1,5)*1,'InstTyp-2'!E:BQ,19,FALSE)</f>
        <v>0</v>
      </c>
      <c r="ED186">
        <f>VLOOKUP(MID(B186,1,5)*1,'InstTyp-2'!E:BQ,20,FALSE)</f>
        <v>0</v>
      </c>
      <c r="EE186" s="195">
        <f>VLOOKUP(MID(B186,1,5)*1,'Forplejning 2008'!A:C,3,FALSE)</f>
        <v>125224.91</v>
      </c>
      <c r="EF186" t="str">
        <f t="shared" si="8"/>
        <v>37563</v>
      </c>
      <c r="EG186" t="str">
        <f t="shared" si="9"/>
        <v/>
      </c>
      <c r="EH186">
        <f t="shared" si="10"/>
        <v>0</v>
      </c>
      <c r="EI186">
        <f t="shared" si="11"/>
        <v>0</v>
      </c>
      <c r="EJ186" t="e">
        <f>VLOOKUP(B186,Rekruttering!A:F,2,FALSE)</f>
        <v>#N/A</v>
      </c>
      <c r="EK186" t="e">
        <f>VLOOKUP(B186,Rekruttering!A:F,3,FALSE)</f>
        <v>#N/A</v>
      </c>
      <c r="EL186" t="e">
        <f>VLOOKUP(B186,Rekruttering!A:F,4,FALSE)</f>
        <v>#N/A</v>
      </c>
      <c r="EM186" t="e">
        <f>VLOOKUP(B186,Rekruttering!A:F,5,FALSE)</f>
        <v>#N/A</v>
      </c>
      <c r="EN186" t="e">
        <f>VLOOKUP(B186,Rekruttering!A:F,6,FALSE)</f>
        <v>#N/A</v>
      </c>
    </row>
    <row r="187" spans="1:144">
      <c r="A187" s="14" t="str">
        <f>Vest!BG1</f>
        <v>x</v>
      </c>
      <c r="B187" s="21" t="str">
        <f>Vest!BG2</f>
        <v>37563_u</v>
      </c>
      <c r="C187" t="str">
        <f>Vest!BG3</f>
        <v>Børnehaven Hestestalden</v>
      </c>
      <c r="D187" t="str">
        <f>Vest!BG4</f>
        <v>Vesterbro/Kgs.Enghave</v>
      </c>
      <c r="E187" t="str">
        <f>Vest!BG5</f>
        <v>Gasværksvej 14</v>
      </c>
      <c r="F187">
        <f>Vest!BG6</f>
        <v>1656</v>
      </c>
      <c r="G187" t="str">
        <f>Vest!BG7</f>
        <v>København V</v>
      </c>
      <c r="H187" t="str">
        <f>Vest!BG8</f>
        <v>33 21 49 67</v>
      </c>
      <c r="I187" t="str">
        <f>Vest!BG9</f>
        <v>37563@buf.kk.dk</v>
      </c>
      <c r="J187" t="str">
        <f>Vest!BG10</f>
        <v>Susanne Fabricius</v>
      </c>
      <c r="K187">
        <f>Vest!BG11</f>
        <v>33224413</v>
      </c>
      <c r="L187">
        <f>Vest!BG12</f>
        <v>0</v>
      </c>
      <c r="M187" t="str">
        <f>Vest!BG13</f>
        <v>susanne.fabricius@buf.kk.dk</v>
      </c>
      <c r="N187" t="str">
        <f>Vest!BG14</f>
        <v>Børnehave</v>
      </c>
      <c r="O187">
        <f>Vest!BG15</f>
        <v>0</v>
      </c>
      <c r="P187">
        <f>Vest!BG16</f>
        <v>0</v>
      </c>
      <c r="Q187">
        <f>Vest!BG17</f>
        <v>104</v>
      </c>
      <c r="R187">
        <f>Vest!BG18</f>
        <v>0</v>
      </c>
      <c r="S187">
        <f>Vest!BG19</f>
        <v>0</v>
      </c>
      <c r="T187">
        <f>Vest!BG20</f>
        <v>0</v>
      </c>
      <c r="U187">
        <f>Vest!BG21</f>
        <v>0</v>
      </c>
      <c r="V187" t="str">
        <f>Vest!BG22</f>
        <v>Nej</v>
      </c>
      <c r="W187">
        <f>Vest!BG23</f>
        <v>0</v>
      </c>
      <c r="X187">
        <f>Vest!BG24</f>
        <v>0</v>
      </c>
      <c r="Y187">
        <f>Vest!BG25</f>
        <v>0</v>
      </c>
      <c r="Z187">
        <f>Vest!BG26</f>
        <v>0</v>
      </c>
      <c r="AA187">
        <f>Vest!BG27</f>
        <v>0</v>
      </c>
      <c r="AB187">
        <f>Vest!BG28</f>
        <v>0</v>
      </c>
      <c r="AC187">
        <f>Vest!BG29</f>
        <v>0</v>
      </c>
      <c r="AD187">
        <f>Vest!BG30</f>
        <v>5</v>
      </c>
      <c r="AE187">
        <f>Vest!BG31</f>
        <v>0</v>
      </c>
      <c r="AF187">
        <f>Vest!BG32</f>
        <v>0</v>
      </c>
      <c r="AG187">
        <f>Vest!BG33</f>
        <v>5</v>
      </c>
      <c r="AH187">
        <f>Vest!BG34</f>
        <v>0</v>
      </c>
      <c r="AI187">
        <f>Vest!BG35</f>
        <v>0</v>
      </c>
      <c r="AJ187">
        <f>Vest!BG36</f>
        <v>75000</v>
      </c>
      <c r="AK187">
        <f>Vest!BG37</f>
        <v>0</v>
      </c>
      <c r="AL187">
        <f>Vest!BG38</f>
        <v>0</v>
      </c>
      <c r="AM187">
        <f>Vest!BG39</f>
        <v>0</v>
      </c>
      <c r="AN187">
        <f>Vest!BG40</f>
        <v>0</v>
      </c>
      <c r="AO187">
        <f>Vest!BG41</f>
        <v>0</v>
      </c>
      <c r="AP187">
        <f>Vest!BG42</f>
        <v>0</v>
      </c>
      <c r="AQ187">
        <f>Vest!BG43</f>
        <v>0</v>
      </c>
      <c r="AR187">
        <f>Vest!BG44</f>
        <v>0</v>
      </c>
      <c r="AS187">
        <f>Vest!BG45</f>
        <v>0</v>
      </c>
      <c r="AT187">
        <f>Vest!BG46</f>
        <v>0</v>
      </c>
      <c r="AU187">
        <f>Vest!BG47</f>
        <v>0</v>
      </c>
      <c r="AV187">
        <f>Vest!BG48</f>
        <v>0</v>
      </c>
      <c r="AW187">
        <f>Vest!BG49</f>
        <v>0</v>
      </c>
      <c r="AX187">
        <f>Vest!BG50</f>
        <v>0</v>
      </c>
      <c r="AY187">
        <f>Vest!BG51</f>
        <v>0</v>
      </c>
      <c r="AZ187">
        <f>Vest!BG52</f>
        <v>0</v>
      </c>
      <c r="BA187">
        <f>Vest!BG53</f>
        <v>0</v>
      </c>
      <c r="BB187">
        <f>Vest!BG54</f>
        <v>0</v>
      </c>
      <c r="BC187">
        <f>Vest!BG55</f>
        <v>98</v>
      </c>
      <c r="BD187">
        <f>Vest!BG56</f>
        <v>0</v>
      </c>
      <c r="BE187">
        <f>Vest!BG57</f>
        <v>1</v>
      </c>
      <c r="BF187">
        <f>Vest!BG58</f>
        <v>0</v>
      </c>
      <c r="BG187">
        <f>Vest!BG59</f>
        <v>0</v>
      </c>
      <c r="BH187">
        <f>Vest!BG60</f>
        <v>0</v>
      </c>
      <c r="BI187" t="str">
        <f>Vest!BG61</f>
        <v>Nej</v>
      </c>
      <c r="BJ187" t="str">
        <f>Vest!BG62</f>
        <v>Har ikke overvejet det. Afventer</v>
      </c>
      <c r="BK187">
        <f>Vest!BG63</f>
        <v>0</v>
      </c>
      <c r="BL187">
        <f>Vest!BG64</f>
        <v>0</v>
      </c>
      <c r="BM187">
        <f>Vest!BG65</f>
        <v>0</v>
      </c>
      <c r="BN187">
        <f>Vest!BG66</f>
        <v>0</v>
      </c>
      <c r="BO187">
        <f>Vest!BG67</f>
        <v>0</v>
      </c>
      <c r="BP187">
        <f>Vest!BG68</f>
        <v>0</v>
      </c>
      <c r="BQ187">
        <f>Vest!BG69</f>
        <v>0</v>
      </c>
      <c r="BR187" t="str">
        <f>Vest!BG70</f>
        <v>Køkken begrænset tilvirk</v>
      </c>
      <c r="BS187">
        <f>Vest!BG71</f>
        <v>0</v>
      </c>
      <c r="BT187">
        <f>Vest!BG72</f>
        <v>0</v>
      </c>
      <c r="BU187">
        <f>Vest!BG73</f>
        <v>0</v>
      </c>
      <c r="BV187">
        <f>Vest!BG74</f>
        <v>0</v>
      </c>
      <c r="BW187">
        <f>Vest!BG75</f>
        <v>0</v>
      </c>
      <c r="BX187">
        <f>Vest!BG76</f>
        <v>0</v>
      </c>
      <c r="BY187">
        <f>Vest!BG77</f>
        <v>0</v>
      </c>
      <c r="BZ187">
        <f>Vest!BG78</f>
        <v>0</v>
      </c>
      <c r="CA187">
        <f>Vest!BG79</f>
        <v>0</v>
      </c>
      <c r="CB187">
        <f>Vest!BG80</f>
        <v>0</v>
      </c>
      <c r="CC187">
        <f>Vest!BG81</f>
        <v>0</v>
      </c>
      <c r="CD187">
        <f>Vest!BG82</f>
        <v>0</v>
      </c>
      <c r="CE187">
        <f>Vest!BG83</f>
        <v>0</v>
      </c>
      <c r="CF187">
        <f>Vest!BG84</f>
        <v>0</v>
      </c>
      <c r="CG187" t="str">
        <f>Vest!BG85</f>
        <v>Mariah</v>
      </c>
      <c r="CH187" s="18">
        <f>Vest!BG86</f>
        <v>39924</v>
      </c>
      <c r="CI187">
        <f>Vest!BG87</f>
        <v>0</v>
      </c>
      <c r="CJ187">
        <f>Vest!BG88</f>
        <v>1</v>
      </c>
      <c r="CK187">
        <f>Vest!BG89</f>
        <v>0</v>
      </c>
      <c r="CL187">
        <f>Vest!BG90</f>
        <v>4</v>
      </c>
      <c r="CM187">
        <f>Vest!BG91</f>
        <v>1</v>
      </c>
      <c r="CN187">
        <f>Vest!BG92</f>
        <v>0</v>
      </c>
      <c r="CO187">
        <f>Vest!BG93</f>
        <v>0</v>
      </c>
      <c r="CP187">
        <f>Vest!BG94</f>
        <v>0</v>
      </c>
      <c r="CQ187">
        <f>Vest!BG95</f>
        <v>0</v>
      </c>
      <c r="CR187">
        <f>Vest!BG96</f>
        <v>1</v>
      </c>
      <c r="CS187">
        <f>Vest!BG97</f>
        <v>0</v>
      </c>
      <c r="CT187">
        <f>Vest!BG98</f>
        <v>0</v>
      </c>
      <c r="CU187">
        <f>Vest!BG99</f>
        <v>0</v>
      </c>
      <c r="CV187">
        <f>Vest!BG100</f>
        <v>0</v>
      </c>
      <c r="CW187">
        <f>Vest!BG101</f>
        <v>0</v>
      </c>
      <c r="CX187">
        <f>Vest!BG102</f>
        <v>1</v>
      </c>
      <c r="CY187">
        <f>Vest!BG103</f>
        <v>0</v>
      </c>
      <c r="CZ187">
        <f>Vest!BG104</f>
        <v>0</v>
      </c>
      <c r="DA187">
        <f>Vest!BG105</f>
        <v>0</v>
      </c>
      <c r="DB187">
        <f>Vest!BG106</f>
        <v>1</v>
      </c>
      <c r="DC187">
        <f>Vest!BG107</f>
        <v>0</v>
      </c>
      <c r="DD187">
        <f>Vest!BG108</f>
        <v>0</v>
      </c>
      <c r="DE187">
        <f>Vest!BG109</f>
        <v>0</v>
      </c>
      <c r="DF187" t="str">
        <f>Vest!BG110</f>
        <v>Nej</v>
      </c>
      <c r="DG187">
        <f>Vest!BG111</f>
        <v>0</v>
      </c>
      <c r="DH187" t="str">
        <f>Vest!BG112</f>
        <v>Nej</v>
      </c>
      <c r="DI187" t="str">
        <f>Vest!BG113</f>
        <v>Nej</v>
      </c>
      <c r="DJ187" t="str">
        <f>Vest!BG114</f>
        <v>Nej</v>
      </c>
      <c r="DK187">
        <f>Vest!BG115</f>
        <v>1</v>
      </c>
      <c r="DL187">
        <f>Vest!BG116</f>
        <v>0</v>
      </c>
      <c r="DM187">
        <f>Vest!BG117</f>
        <v>0</v>
      </c>
      <c r="DN187">
        <f>Vest!BG118</f>
        <v>0</v>
      </c>
      <c r="DO187" s="14" t="str">
        <f>VLOOKUP(MID(B187,1,5)*1,InstTyp!A:B,2,FALSE)</f>
        <v>Børnehaver</v>
      </c>
      <c r="DP187" s="14" t="str">
        <f>VLOOKUP(MID(B187,1,5)*1,InstTyp!A:C,3,FALSE)</f>
        <v>Vesterbro/Kgs.Enghave</v>
      </c>
      <c r="DQ187">
        <f>VLOOKUP(MID(B187,1,5)*1,'InstTyp-2'!E:BQ,7,FALSE)</f>
        <v>0</v>
      </c>
      <c r="DR187">
        <f>VLOOKUP(MID(B187,1,5)*1,'InstTyp-2'!E:BQ,8,FALSE)</f>
        <v>0</v>
      </c>
      <c r="DS187">
        <f>VLOOKUP(MID(B187,1,5)*1,'InstTyp-2'!E:BQ,9,FALSE)</f>
        <v>104</v>
      </c>
      <c r="DT187">
        <f>VLOOKUP(MID(B187,1,5)*1,'InstTyp-2'!E:BQ,10,FALSE)</f>
        <v>0</v>
      </c>
      <c r="DU187">
        <f>VLOOKUP(MID(B187,1,5)*1,'InstTyp-2'!E:BQ,11,FALSE)</f>
        <v>0</v>
      </c>
      <c r="DV187">
        <f>VLOOKUP(MID(B187,1,5)*1,'InstTyp-2'!E:BQ,12,FALSE)</f>
        <v>0</v>
      </c>
      <c r="DW187">
        <f>VLOOKUP(MID(B187,1,5)*1,'InstTyp-2'!E:BQ,13,FALSE)</f>
        <v>0</v>
      </c>
      <c r="DX187">
        <f>VLOOKUP(MID(B187,1,5)*1,'InstTyp-2'!E:BQ,14,FALSE)</f>
        <v>0</v>
      </c>
      <c r="DY187">
        <f>VLOOKUP(MID(B187,1,5)*1,'InstTyp-2'!E:BQ,15,FALSE)</f>
        <v>0</v>
      </c>
      <c r="DZ187">
        <f>VLOOKUP(MID(B187,1,5)*1,'InstTyp-2'!E:BQ,16,FALSE)</f>
        <v>0</v>
      </c>
      <c r="EA187">
        <f>VLOOKUP(MID(B187,1,5)*1,'InstTyp-2'!E:BQ,17,FALSE)</f>
        <v>0</v>
      </c>
      <c r="EB187">
        <f>VLOOKUP(MID(B187,1,5)*1,'InstTyp-2'!E:BQ,18,FALSE)</f>
        <v>0</v>
      </c>
      <c r="EC187">
        <f>VLOOKUP(MID(B187,1,5)*1,'InstTyp-2'!E:BQ,19,FALSE)</f>
        <v>0</v>
      </c>
      <c r="ED187">
        <f>VLOOKUP(MID(B187,1,5)*1,'InstTyp-2'!E:BQ,20,FALSE)</f>
        <v>0</v>
      </c>
      <c r="EE187" s="195">
        <f>VLOOKUP(MID(B187,1,5)*1,'Forplejning 2008'!A:C,3,FALSE)</f>
        <v>125224.91</v>
      </c>
      <c r="EF187" t="str">
        <f t="shared" si="8"/>
        <v>37563</v>
      </c>
      <c r="EG187" t="str">
        <f t="shared" si="9"/>
        <v>u</v>
      </c>
      <c r="EH187">
        <f t="shared" si="10"/>
        <v>0</v>
      </c>
      <c r="EI187">
        <f t="shared" si="11"/>
        <v>0</v>
      </c>
      <c r="EJ187" t="e">
        <f>VLOOKUP(B187,Rekruttering!A:F,2,FALSE)</f>
        <v>#N/A</v>
      </c>
      <c r="EK187" t="e">
        <f>VLOOKUP(B187,Rekruttering!A:F,3,FALSE)</f>
        <v>#N/A</v>
      </c>
      <c r="EL187" t="e">
        <f>VLOOKUP(B187,Rekruttering!A:F,4,FALSE)</f>
        <v>#N/A</v>
      </c>
      <c r="EM187" t="e">
        <f>VLOOKUP(B187,Rekruttering!A:F,5,FALSE)</f>
        <v>#N/A</v>
      </c>
      <c r="EN187" t="e">
        <f>VLOOKUP(B187,Rekruttering!A:F,6,FALSE)</f>
        <v>#N/A</v>
      </c>
    </row>
    <row r="188" spans="1:144">
      <c r="A188" s="14" t="str">
        <f>Vest!BH1</f>
        <v>x</v>
      </c>
      <c r="B188" s="21">
        <f>Vest!BH2</f>
        <v>37638</v>
      </c>
      <c r="C188" t="str">
        <f>Vest!BH3</f>
        <v>Bavnehøj Børnehave og fritidshjem</v>
      </c>
      <c r="D188" t="str">
        <f>Vest!BH4</f>
        <v>Vesterbro/Kgs.Enghave</v>
      </c>
      <c r="E188" t="str">
        <f>Vest!BH5</f>
        <v>V.A. Borgens Vej 10</v>
      </c>
      <c r="F188">
        <f>Vest!BH6</f>
        <v>2450</v>
      </c>
      <c r="G188" t="str">
        <f>Vest!BH7</f>
        <v>København SV</v>
      </c>
      <c r="H188" t="str">
        <f>Vest!BH8</f>
        <v>33 21 08 48</v>
      </c>
      <c r="I188" t="str">
        <f>Vest!BH9</f>
        <v>mail@bavnehoej.kk.dk</v>
      </c>
      <c r="J188" t="str">
        <f>Vest!BH10</f>
        <v>LENA QUIST</v>
      </c>
      <c r="K188">
        <f>Vest!BH11</f>
        <v>35859679</v>
      </c>
      <c r="L188">
        <f>Vest!BH12</f>
        <v>33210848</v>
      </c>
      <c r="M188" t="str">
        <f>Vest!BH13</f>
        <v>37638@buf.kk.dk</v>
      </c>
      <c r="N188" t="str">
        <f>Vest!BH14</f>
        <v>Børnehave</v>
      </c>
      <c r="O188">
        <f>Vest!BH15</f>
        <v>0</v>
      </c>
      <c r="P188">
        <f>Vest!BH16</f>
        <v>0</v>
      </c>
      <c r="Q188">
        <f>Vest!BH17</f>
        <v>25</v>
      </c>
      <c r="R188">
        <f>Vest!BH18</f>
        <v>0</v>
      </c>
      <c r="S188">
        <f>Vest!BH19</f>
        <v>0</v>
      </c>
      <c r="T188">
        <f>Vest!BH20</f>
        <v>0</v>
      </c>
      <c r="U188">
        <f>Vest!BH21</f>
        <v>0</v>
      </c>
      <c r="V188" t="str">
        <f>Vest!BH22</f>
        <v>Nej</v>
      </c>
      <c r="W188">
        <f>Vest!BH23</f>
        <v>0</v>
      </c>
      <c r="X188">
        <f>Vest!BH24</f>
        <v>0</v>
      </c>
      <c r="Y188">
        <f>Vest!BH25</f>
        <v>0</v>
      </c>
      <c r="Z188">
        <f>Vest!BH26</f>
        <v>0</v>
      </c>
      <c r="AA188">
        <f>Vest!BH27</f>
        <v>0</v>
      </c>
      <c r="AB188">
        <f>Vest!BH28</f>
        <v>0</v>
      </c>
      <c r="AC188">
        <f>Vest!BH29</f>
        <v>0</v>
      </c>
      <c r="AD188">
        <f>Vest!BH30</f>
        <v>5</v>
      </c>
      <c r="AE188">
        <f>Vest!BH31</f>
        <v>0</v>
      </c>
      <c r="AF188">
        <f>Vest!BH32</f>
        <v>0</v>
      </c>
      <c r="AG188">
        <f>Vest!BH33</f>
        <v>5</v>
      </c>
      <c r="AH188">
        <f>Vest!BH34</f>
        <v>0</v>
      </c>
      <c r="AI188">
        <f>Vest!BH35</f>
        <v>0</v>
      </c>
      <c r="AJ188" s="16">
        <f>Vest!BH36</f>
        <v>25000</v>
      </c>
      <c r="AK188">
        <f>Vest!BH37</f>
        <v>0</v>
      </c>
      <c r="AL188" t="str">
        <f>Vest!BH38</f>
        <v>Nej</v>
      </c>
      <c r="AM188" t="str">
        <f>Vest!BH39</f>
        <v>Nej</v>
      </c>
      <c r="AN188">
        <f>Vest!BH40</f>
        <v>0</v>
      </c>
      <c r="AO188">
        <f>Vest!BH41</f>
        <v>0</v>
      </c>
      <c r="AP188">
        <f>Vest!BH42</f>
        <v>0</v>
      </c>
      <c r="AQ188">
        <f>Vest!BH43</f>
        <v>0</v>
      </c>
      <c r="AR188">
        <f>Vest!BH44</f>
        <v>0</v>
      </c>
      <c r="AS188">
        <f>Vest!BH45</f>
        <v>0</v>
      </c>
      <c r="AT188">
        <f>Vest!BH46</f>
        <v>0</v>
      </c>
      <c r="AU188">
        <f>Vest!BH47</f>
        <v>0</v>
      </c>
      <c r="AV188">
        <f>Vest!BH48</f>
        <v>0</v>
      </c>
      <c r="AW188">
        <f>Vest!BH49</f>
        <v>0</v>
      </c>
      <c r="AX188">
        <f>Vest!BH50</f>
        <v>0</v>
      </c>
      <c r="AY188">
        <f>Vest!BH51</f>
        <v>0</v>
      </c>
      <c r="AZ188">
        <f>Vest!BH52</f>
        <v>0</v>
      </c>
      <c r="BA188">
        <f>Vest!BH53</f>
        <v>0</v>
      </c>
      <c r="BB188">
        <f>Vest!BH54</f>
        <v>0</v>
      </c>
      <c r="BC188">
        <f>Vest!BH55</f>
        <v>50</v>
      </c>
      <c r="BD188">
        <f>Vest!BH56</f>
        <v>0</v>
      </c>
      <c r="BE188">
        <f>Vest!BH57</f>
        <v>2</v>
      </c>
      <c r="BF188" t="str">
        <f>Vest!BH58</f>
        <v>Ja</v>
      </c>
      <c r="BG188" t="str">
        <f>Vest!BH59</f>
        <v>Nej</v>
      </c>
      <c r="BH188" t="str">
        <f>Vest!BH60</f>
        <v>Nej</v>
      </c>
      <c r="BI188" t="str">
        <f>Vest!BH61</f>
        <v>Ja</v>
      </c>
      <c r="BJ188">
        <f>Vest!BH62</f>
        <v>0</v>
      </c>
      <c r="BK188">
        <f>Vest!BH63</f>
        <v>0</v>
      </c>
      <c r="BL188" t="str">
        <f>Vest!BH64</f>
        <v>vides ikke</v>
      </c>
      <c r="BM188">
        <f>Vest!BH65</f>
        <v>0</v>
      </c>
      <c r="BN188" t="str">
        <f>Vest!BH66</f>
        <v>vides ikke</v>
      </c>
      <c r="BO188" t="str">
        <f>Vest!BH67</f>
        <v>Nej</v>
      </c>
      <c r="BP188" t="str">
        <f>Vest!BH68</f>
        <v>Vil gerne have hjælp</v>
      </c>
      <c r="BQ188">
        <f>Vest!BH69</f>
        <v>0</v>
      </c>
      <c r="BR188" t="str">
        <f>Vest!BH70</f>
        <v>Køkken begrænset tilvirk</v>
      </c>
      <c r="BS188" t="str">
        <f>Vest!BH71</f>
        <v>Nej</v>
      </c>
      <c r="BT188">
        <f>Vest!BH72</f>
        <v>0</v>
      </c>
      <c r="BU188">
        <f>Vest!BH73</f>
        <v>0</v>
      </c>
      <c r="BV188">
        <f>Vest!BH74</f>
        <v>0</v>
      </c>
      <c r="BW188">
        <f>Vest!BH75</f>
        <v>0</v>
      </c>
      <c r="BX188">
        <f>Vest!BH76</f>
        <v>0</v>
      </c>
      <c r="BY188" t="str">
        <f>Vest!BH77</f>
        <v>Større</v>
      </c>
      <c r="BZ188">
        <f>Vest!BH78</f>
        <v>0</v>
      </c>
      <c r="CA188">
        <f>Vest!BH79</f>
        <v>0</v>
      </c>
      <c r="CB188" t="str">
        <f>Vest!BH80</f>
        <v>Mindre</v>
      </c>
      <c r="CC188">
        <f>Vest!BH81</f>
        <v>0</v>
      </c>
      <c r="CD188">
        <f>Vest!BH82</f>
        <v>0</v>
      </c>
      <c r="CE188">
        <f>Vest!BH83</f>
        <v>0</v>
      </c>
      <c r="CF188" t="str">
        <f>Vest!BH84</f>
        <v>Opvaskemaskine op i højde. Ombygning af det eksisternende, hvis det skal blive et produktionskøkken</v>
      </c>
      <c r="CG188" t="str">
        <f>Vest!BH85</f>
        <v>Lone Voss / Nanna</v>
      </c>
      <c r="CH188" s="17">
        <f>Vest!BH86</f>
        <v>39882</v>
      </c>
      <c r="CI188">
        <f>Vest!BH87</f>
        <v>0</v>
      </c>
      <c r="CJ188">
        <f>Vest!BH88</f>
        <v>1</v>
      </c>
      <c r="CK188">
        <f>Vest!BH89</f>
        <v>0</v>
      </c>
      <c r="CL188">
        <f>Vest!BH90</f>
        <v>0</v>
      </c>
      <c r="CM188">
        <f>Vest!BH91</f>
        <v>1</v>
      </c>
      <c r="CN188">
        <f>Vest!BH92</f>
        <v>0</v>
      </c>
      <c r="CO188">
        <f>Vest!BH93</f>
        <v>0</v>
      </c>
      <c r="CP188">
        <f>Vest!BH94</f>
        <v>0</v>
      </c>
      <c r="CQ188">
        <f>Vest!BH95</f>
        <v>0</v>
      </c>
      <c r="CR188">
        <f>Vest!BH96</f>
        <v>1</v>
      </c>
      <c r="CS188">
        <f>Vest!BH97</f>
        <v>1</v>
      </c>
      <c r="CT188">
        <f>Vest!BH98</f>
        <v>0</v>
      </c>
      <c r="CU188">
        <f>Vest!BH99</f>
        <v>0</v>
      </c>
      <c r="CV188">
        <f>Vest!BH100</f>
        <v>0</v>
      </c>
      <c r="CW188">
        <f>Vest!BH101</f>
        <v>0</v>
      </c>
      <c r="CX188">
        <f>Vest!BH102</f>
        <v>1</v>
      </c>
      <c r="CY188">
        <f>Vest!BH103</f>
        <v>0</v>
      </c>
      <c r="CZ188">
        <f>Vest!BH104</f>
        <v>0</v>
      </c>
      <c r="DA188">
        <f>Vest!BH105</f>
        <v>0</v>
      </c>
      <c r="DB188">
        <f>Vest!BH106</f>
        <v>1</v>
      </c>
      <c r="DC188">
        <f>Vest!BH107</f>
        <v>35</v>
      </c>
      <c r="DD188" t="str">
        <f>Vest!BH108</f>
        <v>Miele</v>
      </c>
      <c r="DE188">
        <f>Vest!BH109</f>
        <v>3</v>
      </c>
      <c r="DF188" t="str">
        <f>Vest!BH110</f>
        <v>Nej</v>
      </c>
      <c r="DG188">
        <f>Vest!BH111</f>
        <v>0</v>
      </c>
      <c r="DH188" t="str">
        <f>Vest!BH112</f>
        <v>Ja</v>
      </c>
      <c r="DI188" t="str">
        <f>Vest!BH113</f>
        <v>Nej</v>
      </c>
      <c r="DJ188" t="str">
        <f>Vest!BH114</f>
        <v>Nej</v>
      </c>
      <c r="DK188">
        <f>Vest!BH115</f>
        <v>1</v>
      </c>
      <c r="DL188" t="str">
        <f>Vest!BH116</f>
        <v>Ingen plads</v>
      </c>
      <c r="DM188" t="str">
        <f>Vest!BH117</f>
        <v>Lager: Depotrum i kælderen, men dårlig mulighed i køkkenet.</v>
      </c>
      <c r="DN188">
        <f>Vest!BH118</f>
        <v>0</v>
      </c>
      <c r="DO188" s="14" t="str">
        <f>VLOOKUP(MID(B188,1,5)*1,InstTyp!A:B,2,FALSE)</f>
        <v xml:space="preserve">Integrerede </v>
      </c>
      <c r="DP188" s="14" t="str">
        <f>VLOOKUP(MID(B188,1,5)*1,InstTyp!A:C,3,FALSE)</f>
        <v>Vesterbro/Kgs.Enghave</v>
      </c>
      <c r="DQ188">
        <f>VLOOKUP(MID(B188,1,5)*1,'InstTyp-2'!E:BQ,7,FALSE)</f>
        <v>0</v>
      </c>
      <c r="DR188">
        <f>VLOOKUP(MID(B188,1,5)*1,'InstTyp-2'!E:BQ,8,FALSE)</f>
        <v>0</v>
      </c>
      <c r="DS188">
        <f>VLOOKUP(MID(B188,1,5)*1,'InstTyp-2'!E:BQ,9,FALSE)</f>
        <v>22</v>
      </c>
      <c r="DT188">
        <f>VLOOKUP(MID(B188,1,5)*1,'InstTyp-2'!E:BQ,10,FALSE)</f>
        <v>44</v>
      </c>
      <c r="DU188">
        <f>VLOOKUP(MID(B188,1,5)*1,'InstTyp-2'!E:BQ,11,FALSE)</f>
        <v>0</v>
      </c>
      <c r="DV188">
        <f>VLOOKUP(MID(B188,1,5)*1,'InstTyp-2'!E:BQ,12,FALSE)</f>
        <v>0</v>
      </c>
      <c r="DW188">
        <f>VLOOKUP(MID(B188,1,5)*1,'InstTyp-2'!E:BQ,13,FALSE)</f>
        <v>0</v>
      </c>
      <c r="DX188">
        <f>VLOOKUP(MID(B188,1,5)*1,'InstTyp-2'!E:BQ,14,FALSE)</f>
        <v>0</v>
      </c>
      <c r="DY188">
        <f>VLOOKUP(MID(B188,1,5)*1,'InstTyp-2'!E:BQ,15,FALSE)</f>
        <v>0</v>
      </c>
      <c r="DZ188">
        <f>VLOOKUP(MID(B188,1,5)*1,'InstTyp-2'!E:BQ,16,FALSE)</f>
        <v>0</v>
      </c>
      <c r="EA188">
        <f>VLOOKUP(MID(B188,1,5)*1,'InstTyp-2'!E:BQ,17,FALSE)</f>
        <v>0</v>
      </c>
      <c r="EB188">
        <f>VLOOKUP(MID(B188,1,5)*1,'InstTyp-2'!E:BQ,18,FALSE)</f>
        <v>0</v>
      </c>
      <c r="EC188">
        <f>VLOOKUP(MID(B188,1,5)*1,'InstTyp-2'!E:BQ,19,FALSE)</f>
        <v>0</v>
      </c>
      <c r="ED188">
        <f>VLOOKUP(MID(B188,1,5)*1,'InstTyp-2'!E:BQ,20,FALSE)</f>
        <v>0</v>
      </c>
      <c r="EE188" s="195">
        <f>VLOOKUP(MID(B188,1,5)*1,'Forplejning 2008'!A:C,3,FALSE)</f>
        <v>26266</v>
      </c>
      <c r="EF188" t="str">
        <f t="shared" si="8"/>
        <v>37638</v>
      </c>
      <c r="EG188" t="str">
        <f t="shared" si="9"/>
        <v/>
      </c>
      <c r="EH188">
        <f t="shared" si="10"/>
        <v>0</v>
      </c>
      <c r="EI188">
        <f t="shared" si="11"/>
        <v>44</v>
      </c>
      <c r="EJ188" t="str">
        <f>VLOOKUP(B188,Rekruttering!A:F,2,FALSE)</f>
        <v>Ja</v>
      </c>
      <c r="EK188">
        <f>VLOOKUP(B188,Rekruttering!A:F,3,FALSE)</f>
        <v>15</v>
      </c>
      <c r="EL188">
        <f>VLOOKUP(B188,Rekruttering!A:F,4,FALSE)</f>
        <v>0</v>
      </c>
      <c r="EM188">
        <f>VLOOKUP(B188,Rekruttering!A:F,5,FALSE)</f>
        <v>0</v>
      </c>
      <c r="EN188" t="str">
        <f>VLOOKUP(B188,Rekruttering!A:F,6,FALSE)</f>
        <v>Nej</v>
      </c>
    </row>
    <row r="189" spans="1:144">
      <c r="A189" s="14" t="str">
        <f>Øst!C1</f>
        <v>x</v>
      </c>
      <c r="B189" s="21">
        <f>Øst!C2</f>
        <v>35307</v>
      </c>
      <c r="C189" t="str">
        <f>Øst!C3</f>
        <v>Børnehuset Hjortøgade 3 og 10</v>
      </c>
      <c r="D189" t="str">
        <f>Øst!C4</f>
        <v>Østerbro</v>
      </c>
      <c r="E189" t="str">
        <f>Øst!C5</f>
        <v>Hjortøgade 3</v>
      </c>
      <c r="F189">
        <f>Øst!C6</f>
        <v>2100</v>
      </c>
      <c r="G189" t="str">
        <f>Øst!C7</f>
        <v>København Ø</v>
      </c>
      <c r="H189" t="str">
        <f>Øst!C8</f>
        <v>39 20 24 83</v>
      </c>
      <c r="I189" t="str">
        <f>Øst!C9</f>
        <v>35307@buf.kk.dk</v>
      </c>
      <c r="J189" t="str">
        <f>Øst!C10</f>
        <v>Henrik Dankert</v>
      </c>
      <c r="K189">
        <f>Øst!C11</f>
        <v>21261009</v>
      </c>
      <c r="L189">
        <f>Øst!C12</f>
        <v>39181320</v>
      </c>
      <c r="M189" t="str">
        <f>Øst!C13</f>
        <v>35307@buf.kk.dk</v>
      </c>
      <c r="N189" t="str">
        <f>Øst!C14</f>
        <v>Børnehave</v>
      </c>
      <c r="O189">
        <f>Øst!C15</f>
        <v>0</v>
      </c>
      <c r="P189">
        <f>Øst!C16</f>
        <v>0</v>
      </c>
      <c r="Q189">
        <f>Øst!C17</f>
        <v>62</v>
      </c>
      <c r="R189">
        <f>Øst!C18</f>
        <v>0</v>
      </c>
      <c r="S189">
        <f>Øst!C19</f>
        <v>0</v>
      </c>
      <c r="T189">
        <f>Øst!C20</f>
        <v>0</v>
      </c>
      <c r="U189">
        <f>Øst!C21</f>
        <v>0</v>
      </c>
      <c r="V189" t="str">
        <f>Øst!C22</f>
        <v>ja</v>
      </c>
      <c r="W189">
        <f>Øst!C23</f>
        <v>1</v>
      </c>
      <c r="X189">
        <f>Øst!C24</f>
        <v>1</v>
      </c>
      <c r="Y189">
        <f>Øst!C25</f>
        <v>0</v>
      </c>
      <c r="Z189">
        <f>Øst!C26</f>
        <v>0</v>
      </c>
      <c r="AA189">
        <f>Øst!C27</f>
        <v>0</v>
      </c>
      <c r="AB189">
        <f>Øst!C28</f>
        <v>0</v>
      </c>
      <c r="AC189">
        <f>Øst!C29</f>
        <v>0</v>
      </c>
      <c r="AD189">
        <f>Øst!C30</f>
        <v>5</v>
      </c>
      <c r="AE189">
        <f>Øst!C31</f>
        <v>0</v>
      </c>
      <c r="AF189">
        <f>Øst!C32</f>
        <v>0</v>
      </c>
      <c r="AG189">
        <f>Øst!C33</f>
        <v>5</v>
      </c>
      <c r="AH189">
        <f>Øst!C34</f>
        <v>0</v>
      </c>
      <c r="AI189">
        <f>Øst!C35</f>
        <v>0</v>
      </c>
      <c r="AJ189" s="16">
        <f>Øst!C36</f>
        <v>60000</v>
      </c>
      <c r="AK189">
        <f>Øst!C37</f>
        <v>0</v>
      </c>
      <c r="AL189">
        <f>Øst!C38</f>
        <v>0</v>
      </c>
      <c r="AM189">
        <f>Øst!C39</f>
        <v>0</v>
      </c>
      <c r="AN189">
        <f>Øst!C40</f>
        <v>0</v>
      </c>
      <c r="AO189">
        <f>Øst!C41</f>
        <v>0</v>
      </c>
      <c r="AP189">
        <f>Øst!C42</f>
        <v>0</v>
      </c>
      <c r="AQ189">
        <f>Øst!C43</f>
        <v>0</v>
      </c>
      <c r="AR189">
        <f>Øst!C44</f>
        <v>0</v>
      </c>
      <c r="AS189">
        <f>Øst!C45</f>
        <v>0</v>
      </c>
      <c r="AT189">
        <f>Øst!C46</f>
        <v>0</v>
      </c>
      <c r="AU189">
        <f>Øst!C47</f>
        <v>0</v>
      </c>
      <c r="AV189">
        <f>Øst!C48</f>
        <v>0</v>
      </c>
      <c r="AW189">
        <f>Øst!C49</f>
        <v>0</v>
      </c>
      <c r="AX189">
        <f>Øst!C50</f>
        <v>0</v>
      </c>
      <c r="AY189">
        <f>Øst!C51</f>
        <v>0</v>
      </c>
      <c r="AZ189">
        <f>Øst!C52</f>
        <v>0</v>
      </c>
      <c r="BA189">
        <f>Øst!C53</f>
        <v>0</v>
      </c>
      <c r="BB189">
        <f>Øst!C54</f>
        <v>0</v>
      </c>
      <c r="BC189">
        <f>Øst!C55</f>
        <v>50</v>
      </c>
      <c r="BD189">
        <f>Øst!C56</f>
        <v>0</v>
      </c>
      <c r="BE189">
        <f>Øst!C57</f>
        <v>2</v>
      </c>
      <c r="BF189" t="str">
        <f>Øst!C58</f>
        <v>ja</v>
      </c>
      <c r="BG189" t="str">
        <f>Øst!C59</f>
        <v>nej</v>
      </c>
      <c r="BH189" t="str">
        <f>Øst!C60</f>
        <v>ja</v>
      </c>
      <c r="BI189" t="str">
        <f>Øst!C61</f>
        <v>ja</v>
      </c>
      <c r="BJ189" t="str">
        <f>Øst!C62</f>
        <v>hvis muligheden er der</v>
      </c>
      <c r="BK189" t="str">
        <f>Øst!C63</f>
        <v>ja</v>
      </c>
      <c r="BL189">
        <f>Øst!C64</f>
        <v>0</v>
      </c>
      <c r="BM189" t="str">
        <f>Øst!C65</f>
        <v>ja</v>
      </c>
      <c r="BN189">
        <f>Øst!C66</f>
        <v>0</v>
      </c>
      <c r="BO189" t="str">
        <f>Øst!C67</f>
        <v>nej</v>
      </c>
      <c r="BP189">
        <f>Øst!C68</f>
        <v>0</v>
      </c>
      <c r="BQ189">
        <f>Øst!C69</f>
        <v>0</v>
      </c>
      <c r="BR189" t="str">
        <f>Øst!C70</f>
        <v>Køkken blandet tilvirk</v>
      </c>
      <c r="BS189" t="str">
        <f>Øst!C71</f>
        <v>Nej</v>
      </c>
      <c r="BT189" t="str">
        <f>Øst!C72</f>
        <v>Mindre</v>
      </c>
      <c r="BU189">
        <f>Øst!C73</f>
        <v>0</v>
      </c>
      <c r="BV189">
        <f>Øst!C74</f>
        <v>0</v>
      </c>
      <c r="BW189" t="str">
        <f>Øst!C75</f>
        <v>Opvaskemaskine</v>
      </c>
      <c r="BX189">
        <f>Øst!C76</f>
        <v>0</v>
      </c>
      <c r="BY189">
        <f>Øst!C77</f>
        <v>0</v>
      </c>
      <c r="BZ189">
        <f>Øst!C78</f>
        <v>0</v>
      </c>
      <c r="CA189">
        <f>Øst!C79</f>
        <v>0</v>
      </c>
      <c r="CB189">
        <f>Øst!C80</f>
        <v>0</v>
      </c>
      <c r="CC189">
        <f>Øst!C81</f>
        <v>0</v>
      </c>
      <c r="CD189">
        <f>Øst!C82</f>
        <v>0</v>
      </c>
      <c r="CE189">
        <f>Øst!C83</f>
        <v>0</v>
      </c>
      <c r="CF189" t="str">
        <f>Øst!C84</f>
        <v>Hjortøgade 10, hvor der er 20 børn</v>
      </c>
      <c r="CG189" t="str">
        <f>Øst!C85</f>
        <v>Lone Voss</v>
      </c>
      <c r="CH189" s="18">
        <f>Øst!C86</f>
        <v>39889</v>
      </c>
      <c r="CI189">
        <f>Øst!C87</f>
        <v>0</v>
      </c>
      <c r="CJ189">
        <f>Øst!C88</f>
        <v>0</v>
      </c>
      <c r="CK189">
        <f>Øst!C89</f>
        <v>1</v>
      </c>
      <c r="CL189">
        <f>Øst!C90</f>
        <v>4</v>
      </c>
      <c r="CM189">
        <f>Øst!C91</f>
        <v>0</v>
      </c>
      <c r="CN189">
        <f>Øst!C92</f>
        <v>1</v>
      </c>
      <c r="CO189">
        <f>Øst!C93</f>
        <v>0</v>
      </c>
      <c r="CP189">
        <f>Øst!C94</f>
        <v>0</v>
      </c>
      <c r="CQ189">
        <f>Øst!C95</f>
        <v>0</v>
      </c>
      <c r="CR189">
        <f>Øst!C96</f>
        <v>0</v>
      </c>
      <c r="CS189">
        <f>Øst!C97</f>
        <v>1</v>
      </c>
      <c r="CT189">
        <f>Øst!C98</f>
        <v>0</v>
      </c>
      <c r="CU189">
        <f>Øst!C99</f>
        <v>0</v>
      </c>
      <c r="CV189">
        <f>Øst!C100</f>
        <v>0</v>
      </c>
      <c r="CW189">
        <f>Øst!C101</f>
        <v>0</v>
      </c>
      <c r="CX189">
        <f>Øst!C102</f>
        <v>1</v>
      </c>
      <c r="CY189">
        <f>Øst!C103</f>
        <v>0</v>
      </c>
      <c r="CZ189">
        <f>Øst!C104</f>
        <v>0</v>
      </c>
      <c r="DA189">
        <f>Øst!C105</f>
        <v>0</v>
      </c>
      <c r="DB189">
        <f>Øst!C106</f>
        <v>1</v>
      </c>
      <c r="DC189">
        <f>Øst!C107</f>
        <v>130</v>
      </c>
      <c r="DD189" t="str">
        <f>Øst!C108</f>
        <v>Siemens</v>
      </c>
      <c r="DE189">
        <f>Øst!C109</f>
        <v>3</v>
      </c>
      <c r="DF189" t="str">
        <f>Øst!C110</f>
        <v>nej</v>
      </c>
      <c r="DG189">
        <f>Øst!C111</f>
        <v>0</v>
      </c>
      <c r="DH189" t="str">
        <f>Øst!C112</f>
        <v>nej</v>
      </c>
      <c r="DI189" t="str">
        <f>Øst!C113</f>
        <v>ja</v>
      </c>
      <c r="DJ189" t="str">
        <f>Øst!C114</f>
        <v>nej</v>
      </c>
      <c r="DK189">
        <f>Øst!C115</f>
        <v>1</v>
      </c>
      <c r="DL189" t="str">
        <f>Øst!C116</f>
        <v>begrænset</v>
      </c>
      <c r="DM189">
        <f>Øst!C117</f>
        <v>0</v>
      </c>
      <c r="DN189">
        <f>Øst!C118</f>
        <v>0</v>
      </c>
      <c r="DO189" s="14" t="str">
        <f>VLOOKUP(MID(B189,1,5)*1,InstTyp!A:B,2,FALSE)</f>
        <v>Børnehaver</v>
      </c>
      <c r="DP189" s="14" t="str">
        <f>VLOOKUP(MID(B189,1,5)*1,InstTyp!A:C,3,FALSE)</f>
        <v>Østerbro</v>
      </c>
      <c r="DQ189">
        <f>VLOOKUP(MID(B189,1,5)*1,'InstTyp-2'!E:BQ,7,FALSE)</f>
        <v>0</v>
      </c>
      <c r="DR189">
        <f>VLOOKUP(MID(B189,1,5)*1,'InstTyp-2'!E:BQ,8,FALSE)</f>
        <v>0</v>
      </c>
      <c r="DS189">
        <f>VLOOKUP(MID(B189,1,5)*1,'InstTyp-2'!E:BQ,9,FALSE)</f>
        <v>62</v>
      </c>
      <c r="DT189">
        <f>VLOOKUP(MID(B189,1,5)*1,'InstTyp-2'!E:BQ,10,FALSE)</f>
        <v>0</v>
      </c>
      <c r="DU189">
        <f>VLOOKUP(MID(B189,1,5)*1,'InstTyp-2'!E:BQ,11,FALSE)</f>
        <v>0</v>
      </c>
      <c r="DV189">
        <f>VLOOKUP(MID(B189,1,5)*1,'InstTyp-2'!E:BQ,12,FALSE)</f>
        <v>0</v>
      </c>
      <c r="DW189">
        <f>VLOOKUP(MID(B189,1,5)*1,'InstTyp-2'!E:BQ,13,FALSE)</f>
        <v>0</v>
      </c>
      <c r="DX189">
        <f>VLOOKUP(MID(B189,1,5)*1,'InstTyp-2'!E:BQ,14,FALSE)</f>
        <v>0</v>
      </c>
      <c r="DY189">
        <f>VLOOKUP(MID(B189,1,5)*1,'InstTyp-2'!E:BQ,15,FALSE)</f>
        <v>0</v>
      </c>
      <c r="DZ189">
        <f>VLOOKUP(MID(B189,1,5)*1,'InstTyp-2'!E:BQ,16,FALSE)</f>
        <v>0</v>
      </c>
      <c r="EA189">
        <f>VLOOKUP(MID(B189,1,5)*1,'InstTyp-2'!E:BQ,17,FALSE)</f>
        <v>0</v>
      </c>
      <c r="EB189">
        <f>VLOOKUP(MID(B189,1,5)*1,'InstTyp-2'!E:BQ,18,FALSE)</f>
        <v>0</v>
      </c>
      <c r="EC189">
        <f>VLOOKUP(MID(B189,1,5)*1,'InstTyp-2'!E:BQ,19,FALSE)</f>
        <v>0</v>
      </c>
      <c r="ED189">
        <f>VLOOKUP(MID(B189,1,5)*1,'InstTyp-2'!E:BQ,20,FALSE)</f>
        <v>0</v>
      </c>
      <c r="EE189" s="195">
        <f>VLOOKUP(MID(B189,1,5)*1,'Forplejning 2008'!A:C,3,FALSE)</f>
        <v>49061.919999999998</v>
      </c>
      <c r="EF189" t="str">
        <f t="shared" si="8"/>
        <v>35307</v>
      </c>
      <c r="EG189" t="str">
        <f t="shared" si="9"/>
        <v/>
      </c>
      <c r="EH189">
        <f t="shared" si="10"/>
        <v>0</v>
      </c>
      <c r="EI189">
        <f t="shared" si="11"/>
        <v>0</v>
      </c>
      <c r="EJ189" t="e">
        <f>VLOOKUP(B189,Rekruttering!A:F,2,FALSE)</f>
        <v>#N/A</v>
      </c>
      <c r="EK189" t="e">
        <f>VLOOKUP(B189,Rekruttering!A:F,3,FALSE)</f>
        <v>#N/A</v>
      </c>
      <c r="EL189" t="e">
        <f>VLOOKUP(B189,Rekruttering!A:F,4,FALSE)</f>
        <v>#N/A</v>
      </c>
      <c r="EM189" t="e">
        <f>VLOOKUP(B189,Rekruttering!A:F,5,FALSE)</f>
        <v>#N/A</v>
      </c>
      <c r="EN189" t="e">
        <f>VLOOKUP(B189,Rekruttering!A:F,6,FALSE)</f>
        <v>#N/A</v>
      </c>
    </row>
    <row r="190" spans="1:144">
      <c r="A190" s="14" t="str">
        <f>Øst!D1</f>
        <v>x</v>
      </c>
      <c r="B190" s="21" t="str">
        <f>Øst!D2</f>
        <v>35307_2</v>
      </c>
      <c r="C190" t="str">
        <f>Øst!D3</f>
        <v>Børnehuset Hjortøgade 3 og 10</v>
      </c>
      <c r="D190" t="str">
        <f>Øst!D4</f>
        <v>Østerbro</v>
      </c>
      <c r="E190" t="str">
        <f>Øst!D5</f>
        <v>Hjortøgade 3</v>
      </c>
      <c r="F190">
        <f>Øst!D6</f>
        <v>2100</v>
      </c>
      <c r="G190" t="str">
        <f>Øst!D7</f>
        <v>København Ø</v>
      </c>
      <c r="H190" t="str">
        <f>Øst!D8</f>
        <v>39 20 24 83</v>
      </c>
      <c r="I190" t="str">
        <f>Øst!D9</f>
        <v>35307@buf.kk.dk</v>
      </c>
      <c r="J190" t="str">
        <f>Øst!D10</f>
        <v>Henrik Dankert</v>
      </c>
      <c r="K190">
        <f>Øst!D11</f>
        <v>21261009</v>
      </c>
      <c r="L190">
        <f>Øst!D12</f>
        <v>39181320</v>
      </c>
      <c r="M190" t="str">
        <f>Øst!D13</f>
        <v>35307@buf.kk.dk</v>
      </c>
      <c r="N190" t="str">
        <f>Øst!D14</f>
        <v>Børnehave</v>
      </c>
      <c r="O190">
        <f>Øst!D15</f>
        <v>0</v>
      </c>
      <c r="P190">
        <f>Øst!D16</f>
        <v>0</v>
      </c>
      <c r="Q190">
        <f>Øst!D17</f>
        <v>62</v>
      </c>
      <c r="R190">
        <f>Øst!D18</f>
        <v>0</v>
      </c>
      <c r="S190">
        <f>Øst!D19</f>
        <v>0</v>
      </c>
      <c r="T190">
        <f>Øst!D20</f>
        <v>0</v>
      </c>
      <c r="U190">
        <f>Øst!D21</f>
        <v>0</v>
      </c>
      <c r="V190" t="str">
        <f>Øst!D22</f>
        <v>ja</v>
      </c>
      <c r="W190">
        <f>Øst!D23</f>
        <v>0</v>
      </c>
      <c r="X190">
        <f>Øst!D24</f>
        <v>0</v>
      </c>
      <c r="Y190">
        <f>Øst!D25</f>
        <v>0</v>
      </c>
      <c r="Z190">
        <f>Øst!D26</f>
        <v>0</v>
      </c>
      <c r="AA190">
        <f>Øst!D27</f>
        <v>0</v>
      </c>
      <c r="AB190">
        <f>Øst!D28</f>
        <v>0</v>
      </c>
      <c r="AC190">
        <f>Øst!D29</f>
        <v>0</v>
      </c>
      <c r="AD190">
        <f>Øst!D30</f>
        <v>0</v>
      </c>
      <c r="AE190">
        <f>Øst!D31</f>
        <v>0</v>
      </c>
      <c r="AF190">
        <f>Øst!D32</f>
        <v>0</v>
      </c>
      <c r="AG190">
        <f>Øst!D33</f>
        <v>0</v>
      </c>
      <c r="AH190">
        <f>Øst!D34</f>
        <v>0</v>
      </c>
      <c r="AI190">
        <f>Øst!D35</f>
        <v>0</v>
      </c>
      <c r="AJ190">
        <f>Øst!D36</f>
        <v>0</v>
      </c>
      <c r="AK190">
        <f>Øst!D37</f>
        <v>0</v>
      </c>
      <c r="AL190">
        <f>Øst!D38</f>
        <v>0</v>
      </c>
      <c r="AM190">
        <f>Øst!D39</f>
        <v>0</v>
      </c>
      <c r="AN190">
        <f>Øst!D40</f>
        <v>0</v>
      </c>
      <c r="AO190">
        <f>Øst!D41</f>
        <v>0</v>
      </c>
      <c r="AP190">
        <f>Øst!D42</f>
        <v>0</v>
      </c>
      <c r="AQ190">
        <f>Øst!D43</f>
        <v>0</v>
      </c>
      <c r="AR190">
        <f>Øst!D44</f>
        <v>0</v>
      </c>
      <c r="AS190">
        <f>Øst!D45</f>
        <v>0</v>
      </c>
      <c r="AT190">
        <f>Øst!D46</f>
        <v>0</v>
      </c>
      <c r="AU190">
        <f>Øst!D47</f>
        <v>0</v>
      </c>
      <c r="AV190">
        <f>Øst!D48</f>
        <v>0</v>
      </c>
      <c r="AW190">
        <f>Øst!D49</f>
        <v>0</v>
      </c>
      <c r="AX190">
        <f>Øst!D50</f>
        <v>0</v>
      </c>
      <c r="AY190">
        <f>Øst!D51</f>
        <v>0</v>
      </c>
      <c r="AZ190">
        <f>Øst!D52</f>
        <v>0</v>
      </c>
      <c r="BA190">
        <f>Øst!D53</f>
        <v>0</v>
      </c>
      <c r="BB190">
        <f>Øst!D54</f>
        <v>0</v>
      </c>
      <c r="BC190">
        <f>Øst!D55</f>
        <v>0</v>
      </c>
      <c r="BD190">
        <f>Øst!D56</f>
        <v>0</v>
      </c>
      <c r="BE190">
        <f>Øst!D57</f>
        <v>0</v>
      </c>
      <c r="BF190">
        <f>Øst!D58</f>
        <v>0</v>
      </c>
      <c r="BG190">
        <f>Øst!D59</f>
        <v>0</v>
      </c>
      <c r="BH190">
        <f>Øst!D60</f>
        <v>0</v>
      </c>
      <c r="BI190">
        <f>Øst!D61</f>
        <v>0</v>
      </c>
      <c r="BJ190">
        <f>Øst!D62</f>
        <v>0</v>
      </c>
      <c r="BK190">
        <f>Øst!D63</f>
        <v>0</v>
      </c>
      <c r="BL190">
        <f>Øst!D64</f>
        <v>0</v>
      </c>
      <c r="BM190">
        <f>Øst!D65</f>
        <v>0</v>
      </c>
      <c r="BN190">
        <f>Øst!D66</f>
        <v>0</v>
      </c>
      <c r="BO190">
        <f>Øst!D67</f>
        <v>0</v>
      </c>
      <c r="BP190">
        <f>Øst!D68</f>
        <v>0</v>
      </c>
      <c r="BQ190">
        <f>Øst!D69</f>
        <v>0</v>
      </c>
      <c r="BR190" t="str">
        <f>Øst!D70</f>
        <v>Køkken begrænset tilvirk</v>
      </c>
      <c r="BS190">
        <f>Øst!D71</f>
        <v>0</v>
      </c>
      <c r="BT190">
        <f>Øst!D72</f>
        <v>0</v>
      </c>
      <c r="BU190">
        <f>Øst!D73</f>
        <v>0</v>
      </c>
      <c r="BV190">
        <f>Øst!D74</f>
        <v>0</v>
      </c>
      <c r="BW190">
        <f>Øst!D75</f>
        <v>0</v>
      </c>
      <c r="BX190">
        <f>Øst!D76</f>
        <v>0</v>
      </c>
      <c r="BY190">
        <f>Øst!D77</f>
        <v>0</v>
      </c>
      <c r="BZ190">
        <f>Øst!D78</f>
        <v>0</v>
      </c>
      <c r="CA190">
        <f>Øst!D79</f>
        <v>0</v>
      </c>
      <c r="CB190" t="str">
        <f>Øst!D80</f>
        <v>Større</v>
      </c>
      <c r="CC190">
        <f>Øst!D81</f>
        <v>0</v>
      </c>
      <c r="CD190">
        <f>Øst!D82</f>
        <v>0</v>
      </c>
      <c r="CE190">
        <f>Øst!D83</f>
        <v>0</v>
      </c>
      <c r="CF190" t="str">
        <f>Øst!D84</f>
        <v>Nyt komfur, maskiner, opvaskemaskine, ombygning</v>
      </c>
      <c r="CG190" t="str">
        <f>Øst!D85</f>
        <v>Lone Voss</v>
      </c>
      <c r="CH190">
        <f>Øst!D86</f>
        <v>0</v>
      </c>
      <c r="CI190">
        <f>Øst!D87</f>
        <v>0</v>
      </c>
      <c r="CJ190">
        <f>Øst!D88</f>
        <v>0</v>
      </c>
      <c r="CK190">
        <f>Øst!D89</f>
        <v>0</v>
      </c>
      <c r="CL190">
        <f>Øst!D90</f>
        <v>0</v>
      </c>
      <c r="CM190">
        <f>Øst!D91</f>
        <v>1</v>
      </c>
      <c r="CN190">
        <f>Øst!D92</f>
        <v>0</v>
      </c>
      <c r="CO190">
        <f>Øst!D93</f>
        <v>0</v>
      </c>
      <c r="CP190">
        <f>Øst!D94</f>
        <v>0</v>
      </c>
      <c r="CQ190">
        <f>Øst!D95</f>
        <v>0</v>
      </c>
      <c r="CR190">
        <f>Øst!D96</f>
        <v>0</v>
      </c>
      <c r="CS190">
        <f>Øst!D97</f>
        <v>1</v>
      </c>
      <c r="CT190">
        <f>Øst!D98</f>
        <v>0</v>
      </c>
      <c r="CU190">
        <f>Øst!D99</f>
        <v>0</v>
      </c>
      <c r="CV190">
        <f>Øst!D100</f>
        <v>0</v>
      </c>
      <c r="CW190">
        <f>Øst!D101</f>
        <v>0</v>
      </c>
      <c r="CX190">
        <f>Øst!D102</f>
        <v>0</v>
      </c>
      <c r="CY190">
        <f>Øst!D103</f>
        <v>0</v>
      </c>
      <c r="CZ190">
        <f>Øst!D104</f>
        <v>0</v>
      </c>
      <c r="DA190">
        <f>Øst!D105</f>
        <v>0</v>
      </c>
      <c r="DB190">
        <f>Øst!D106</f>
        <v>1</v>
      </c>
      <c r="DC190">
        <f>Øst!D107</f>
        <v>0</v>
      </c>
      <c r="DD190" t="str">
        <f>Øst!D108</f>
        <v>miele</v>
      </c>
      <c r="DE190">
        <f>Øst!D109</f>
        <v>0</v>
      </c>
      <c r="DF190">
        <f>Øst!D110</f>
        <v>0</v>
      </c>
      <c r="DG190">
        <f>Øst!D111</f>
        <v>0</v>
      </c>
      <c r="DH190">
        <f>Øst!D112</f>
        <v>0</v>
      </c>
      <c r="DI190">
        <f>Øst!D113</f>
        <v>0</v>
      </c>
      <c r="DJ190">
        <f>Øst!D114</f>
        <v>0</v>
      </c>
      <c r="DK190">
        <f>Øst!D115</f>
        <v>0</v>
      </c>
      <c r="DL190">
        <f>Øst!D116</f>
        <v>0</v>
      </c>
      <c r="DM190" t="str">
        <f>Øst!D117</f>
        <v>meget gammelt og nedslidt for småt til at lave mad.</v>
      </c>
      <c r="DN190">
        <f>Øst!D118</f>
        <v>0</v>
      </c>
      <c r="DO190" s="14" t="str">
        <f>VLOOKUP(MID(B190,1,5)*1,InstTyp!A:B,2,FALSE)</f>
        <v>Børnehaver</v>
      </c>
      <c r="DP190" s="14" t="str">
        <f>VLOOKUP(MID(B190,1,5)*1,InstTyp!A:C,3,FALSE)</f>
        <v>Østerbro</v>
      </c>
      <c r="DQ190">
        <f>VLOOKUP(MID(B190,1,5)*1,'InstTyp-2'!E:BQ,7,FALSE)</f>
        <v>0</v>
      </c>
      <c r="DR190">
        <f>VLOOKUP(MID(B190,1,5)*1,'InstTyp-2'!E:BQ,8,FALSE)</f>
        <v>0</v>
      </c>
      <c r="DS190">
        <f>VLOOKUP(MID(B190,1,5)*1,'InstTyp-2'!E:BQ,9,FALSE)</f>
        <v>62</v>
      </c>
      <c r="DT190">
        <f>VLOOKUP(MID(B190,1,5)*1,'InstTyp-2'!E:BQ,10,FALSE)</f>
        <v>0</v>
      </c>
      <c r="DU190">
        <f>VLOOKUP(MID(B190,1,5)*1,'InstTyp-2'!E:BQ,11,FALSE)</f>
        <v>0</v>
      </c>
      <c r="DV190">
        <f>VLOOKUP(MID(B190,1,5)*1,'InstTyp-2'!E:BQ,12,FALSE)</f>
        <v>0</v>
      </c>
      <c r="DW190">
        <f>VLOOKUP(MID(B190,1,5)*1,'InstTyp-2'!E:BQ,13,FALSE)</f>
        <v>0</v>
      </c>
      <c r="DX190">
        <f>VLOOKUP(MID(B190,1,5)*1,'InstTyp-2'!E:BQ,14,FALSE)</f>
        <v>0</v>
      </c>
      <c r="DY190">
        <f>VLOOKUP(MID(B190,1,5)*1,'InstTyp-2'!E:BQ,15,FALSE)</f>
        <v>0</v>
      </c>
      <c r="DZ190">
        <f>VLOOKUP(MID(B190,1,5)*1,'InstTyp-2'!E:BQ,16,FALSE)</f>
        <v>0</v>
      </c>
      <c r="EA190">
        <f>VLOOKUP(MID(B190,1,5)*1,'InstTyp-2'!E:BQ,17,FALSE)</f>
        <v>0</v>
      </c>
      <c r="EB190">
        <f>VLOOKUP(MID(B190,1,5)*1,'InstTyp-2'!E:BQ,18,FALSE)</f>
        <v>0</v>
      </c>
      <c r="EC190">
        <f>VLOOKUP(MID(B190,1,5)*1,'InstTyp-2'!E:BQ,19,FALSE)</f>
        <v>0</v>
      </c>
      <c r="ED190">
        <f>VLOOKUP(MID(B190,1,5)*1,'InstTyp-2'!E:BQ,20,FALSE)</f>
        <v>0</v>
      </c>
      <c r="EE190" s="195">
        <f>VLOOKUP(MID(B190,1,5)*1,'Forplejning 2008'!A:C,3,FALSE)</f>
        <v>49061.919999999998</v>
      </c>
      <c r="EF190" t="str">
        <f t="shared" si="8"/>
        <v>35307</v>
      </c>
      <c r="EG190" t="str">
        <f t="shared" si="9"/>
        <v>2</v>
      </c>
      <c r="EH190">
        <f t="shared" si="10"/>
        <v>0</v>
      </c>
      <c r="EI190">
        <f t="shared" si="11"/>
        <v>0</v>
      </c>
      <c r="EJ190" t="e">
        <f>VLOOKUP(B190,Rekruttering!A:F,2,FALSE)</f>
        <v>#N/A</v>
      </c>
      <c r="EK190" t="e">
        <f>VLOOKUP(B190,Rekruttering!A:F,3,FALSE)</f>
        <v>#N/A</v>
      </c>
      <c r="EL190" t="e">
        <f>VLOOKUP(B190,Rekruttering!A:F,4,FALSE)</f>
        <v>#N/A</v>
      </c>
      <c r="EM190" t="e">
        <f>VLOOKUP(B190,Rekruttering!A:F,5,FALSE)</f>
        <v>#N/A</v>
      </c>
      <c r="EN190" t="e">
        <f>VLOOKUP(B190,Rekruttering!A:F,6,FALSE)</f>
        <v>#N/A</v>
      </c>
    </row>
    <row r="191" spans="1:144">
      <c r="A191" s="14" t="str">
        <f>Øst!E1</f>
        <v>x</v>
      </c>
      <c r="B191" s="21">
        <f>Øst!E2</f>
        <v>35321</v>
      </c>
      <c r="C191" t="str">
        <f>Øst!E3</f>
        <v>Børnehaven Ragnarok</v>
      </c>
      <c r="D191" t="str">
        <f>Øst!E4</f>
        <v>Østerbro</v>
      </c>
      <c r="E191" t="str">
        <f>Øst!E5</f>
        <v>Borgmester Jensens Allé 1</v>
      </c>
      <c r="F191">
        <f>Øst!E6</f>
        <v>2100</v>
      </c>
      <c r="G191" t="str">
        <f>Øst!E7</f>
        <v>København Ø</v>
      </c>
      <c r="H191" t="str">
        <f>Øst!E8</f>
        <v>35 38 76 11</v>
      </c>
      <c r="I191" t="str">
        <f>Øst!E9</f>
        <v>BH-ragnarok@mail.dk</v>
      </c>
      <c r="J191" t="str">
        <f>Øst!E10</f>
        <v>Susanne Overgaard</v>
      </c>
      <c r="K191">
        <f>Øst!E11</f>
        <v>0</v>
      </c>
      <c r="L191">
        <f>Øst!E12</f>
        <v>35387611</v>
      </c>
      <c r="M191" t="str">
        <f>Øst!E13</f>
        <v>35321@buf.kk.dk</v>
      </c>
      <c r="N191" t="str">
        <f>Øst!E14</f>
        <v>Børnehave</v>
      </c>
      <c r="O191">
        <f>Øst!E15</f>
        <v>0</v>
      </c>
      <c r="P191">
        <f>Øst!E16</f>
        <v>0</v>
      </c>
      <c r="Q191">
        <f>Øst!E17</f>
        <v>22</v>
      </c>
      <c r="R191">
        <f>Øst!E18</f>
        <v>0</v>
      </c>
      <c r="S191">
        <f>Øst!E19</f>
        <v>0</v>
      </c>
      <c r="T191">
        <f>Øst!E20</f>
        <v>0</v>
      </c>
      <c r="U191">
        <f>Øst!E21</f>
        <v>0</v>
      </c>
      <c r="V191" t="str">
        <f>Øst!E22</f>
        <v>nej</v>
      </c>
      <c r="W191">
        <f>Øst!E23</f>
        <v>0</v>
      </c>
      <c r="X191">
        <f>Øst!E24</f>
        <v>0</v>
      </c>
      <c r="Y191">
        <f>Øst!E25</f>
        <v>0</v>
      </c>
      <c r="Z191">
        <f>Øst!E26</f>
        <v>0</v>
      </c>
      <c r="AA191">
        <f>Øst!E27</f>
        <v>0</v>
      </c>
      <c r="AB191">
        <f>Øst!E28</f>
        <v>0</v>
      </c>
      <c r="AC191">
        <f>Øst!E29</f>
        <v>0</v>
      </c>
      <c r="AD191">
        <f>Øst!E30</f>
        <v>0</v>
      </c>
      <c r="AE191">
        <f>Øst!E31</f>
        <v>0</v>
      </c>
      <c r="AF191">
        <f>Øst!E32</f>
        <v>0</v>
      </c>
      <c r="AG191">
        <f>Øst!E33</f>
        <v>5</v>
      </c>
      <c r="AH191">
        <f>Øst!E34</f>
        <v>0</v>
      </c>
      <c r="AI191">
        <f>Øst!E35</f>
        <v>0</v>
      </c>
      <c r="AJ191">
        <f>Øst!E36</f>
        <v>2500</v>
      </c>
      <c r="AK191">
        <f>Øst!E37</f>
        <v>0</v>
      </c>
      <c r="AL191">
        <f>Øst!E38</f>
        <v>0</v>
      </c>
      <c r="AM191">
        <f>Øst!E39</f>
        <v>0</v>
      </c>
      <c r="AN191">
        <f>Øst!E40</f>
        <v>0</v>
      </c>
      <c r="AO191">
        <f>Øst!E41</f>
        <v>0</v>
      </c>
      <c r="AP191">
        <f>Øst!E42</f>
        <v>0</v>
      </c>
      <c r="AQ191">
        <f>Øst!E43</f>
        <v>0</v>
      </c>
      <c r="AR191">
        <f>Øst!E44</f>
        <v>0</v>
      </c>
      <c r="AS191">
        <f>Øst!E45</f>
        <v>0</v>
      </c>
      <c r="AT191">
        <f>Øst!E46</f>
        <v>0</v>
      </c>
      <c r="AU191">
        <f>Øst!E47</f>
        <v>0</v>
      </c>
      <c r="AV191">
        <f>Øst!E48</f>
        <v>0</v>
      </c>
      <c r="AW191">
        <f>Øst!E49</f>
        <v>0</v>
      </c>
      <c r="AX191">
        <f>Øst!E50</f>
        <v>0</v>
      </c>
      <c r="AY191">
        <f>Øst!E51</f>
        <v>0</v>
      </c>
      <c r="AZ191">
        <f>Øst!E52</f>
        <v>0</v>
      </c>
      <c r="BA191">
        <f>Øst!E53</f>
        <v>0</v>
      </c>
      <c r="BB191">
        <f>Øst!E54</f>
        <v>0</v>
      </c>
      <c r="BC191">
        <f>Øst!E55</f>
        <v>80</v>
      </c>
      <c r="BD191">
        <f>Øst!E56</f>
        <v>0</v>
      </c>
      <c r="BE191">
        <f>Øst!E57</f>
        <v>1</v>
      </c>
      <c r="BF191" t="str">
        <f>Øst!E58</f>
        <v>ja</v>
      </c>
      <c r="BG191" t="str">
        <f>Øst!E59</f>
        <v>nej</v>
      </c>
      <c r="BH191" t="str">
        <f>Øst!E60</f>
        <v>ja</v>
      </c>
      <c r="BI191" t="str">
        <f>Øst!E61</f>
        <v>nej</v>
      </c>
      <c r="BJ191" t="str">
        <f>Øst!E62</f>
        <v>der er ikke muligheder for det</v>
      </c>
      <c r="BK191" t="str">
        <f>Øst!E63</f>
        <v>nej</v>
      </c>
      <c r="BL191">
        <f>Øst!E64</f>
        <v>0</v>
      </c>
      <c r="BM191" t="str">
        <f>Øst!E65</f>
        <v>ja</v>
      </c>
      <c r="BN191">
        <f>Øst!E66</f>
        <v>0</v>
      </c>
      <c r="BO191">
        <f>Øst!E67</f>
        <v>0</v>
      </c>
      <c r="BP191">
        <f>Øst!E68</f>
        <v>0</v>
      </c>
      <c r="BQ191">
        <f>Øst!E69</f>
        <v>0</v>
      </c>
      <c r="BR191" t="str">
        <f>Øst!E70</f>
        <v>Modtagerkøkken</v>
      </c>
      <c r="BS191">
        <f>Øst!E71</f>
        <v>0</v>
      </c>
      <c r="BT191">
        <f>Øst!E72</f>
        <v>0</v>
      </c>
      <c r="BU191">
        <f>Øst!E73</f>
        <v>0</v>
      </c>
      <c r="BV191" t="str">
        <f>Øst!E74</f>
        <v>ja</v>
      </c>
      <c r="BW191">
        <f>Øst!E75</f>
        <v>0</v>
      </c>
      <c r="BX191">
        <f>Øst!E76</f>
        <v>0</v>
      </c>
      <c r="BY191">
        <f>Øst!E77</f>
        <v>0</v>
      </c>
      <c r="BZ191">
        <f>Øst!E78</f>
        <v>0</v>
      </c>
      <c r="CA191">
        <f>Øst!E79</f>
        <v>0</v>
      </c>
      <c r="CB191">
        <f>Øst!E80</f>
        <v>0</v>
      </c>
      <c r="CC191">
        <f>Øst!E81</f>
        <v>0</v>
      </c>
      <c r="CD191">
        <f>Øst!E82</f>
        <v>0</v>
      </c>
      <c r="CE191">
        <f>Øst!E83</f>
        <v>0</v>
      </c>
      <c r="CF191" t="str">
        <f>Øst!E84</f>
        <v>det er ikke muligt at opgradere</v>
      </c>
      <c r="CG191" t="str">
        <f>Øst!E85</f>
        <v>Lone</v>
      </c>
      <c r="CH191" t="str">
        <f>Øst!E86</f>
        <v>13.03</v>
      </c>
      <c r="CI191">
        <f>Øst!E87</f>
        <v>0</v>
      </c>
      <c r="CJ191">
        <f>Øst!E88</f>
        <v>1</v>
      </c>
      <c r="CK191">
        <f>Øst!E89</f>
        <v>0</v>
      </c>
      <c r="CL191">
        <f>Øst!E90</f>
        <v>0</v>
      </c>
      <c r="CM191">
        <f>Øst!E91</f>
        <v>0</v>
      </c>
      <c r="CN191">
        <f>Øst!E92</f>
        <v>0</v>
      </c>
      <c r="CO191">
        <f>Øst!E93</f>
        <v>0</v>
      </c>
      <c r="CP191">
        <f>Øst!E94</f>
        <v>0</v>
      </c>
      <c r="CQ191">
        <f>Øst!E95</f>
        <v>0</v>
      </c>
      <c r="CR191">
        <f>Øst!E96</f>
        <v>1</v>
      </c>
      <c r="CS191">
        <f>Øst!E97</f>
        <v>0</v>
      </c>
      <c r="CT191">
        <f>Øst!E98</f>
        <v>0</v>
      </c>
      <c r="CU191">
        <f>Øst!E99</f>
        <v>0</v>
      </c>
      <c r="CV191">
        <f>Øst!E100</f>
        <v>0</v>
      </c>
      <c r="CW191">
        <f>Øst!E101</f>
        <v>0</v>
      </c>
      <c r="CX191">
        <f>Øst!E102</f>
        <v>0</v>
      </c>
      <c r="CY191">
        <f>Øst!E103</f>
        <v>0</v>
      </c>
      <c r="CZ191">
        <f>Øst!E104</f>
        <v>0</v>
      </c>
      <c r="DA191">
        <f>Øst!E105</f>
        <v>0</v>
      </c>
      <c r="DB191">
        <f>Øst!E106</f>
        <v>0</v>
      </c>
      <c r="DC191">
        <f>Øst!E107</f>
        <v>0</v>
      </c>
      <c r="DD191">
        <f>Øst!E108</f>
        <v>0</v>
      </c>
      <c r="DE191">
        <f>Øst!E109</f>
        <v>1</v>
      </c>
      <c r="DF191" t="str">
        <f>Øst!E110</f>
        <v>nej</v>
      </c>
      <c r="DG191">
        <f>Øst!E111</f>
        <v>0</v>
      </c>
      <c r="DH191" t="str">
        <f>Øst!E112</f>
        <v>nej</v>
      </c>
      <c r="DI191" t="str">
        <f>Øst!E113</f>
        <v>nej</v>
      </c>
      <c r="DJ191" t="str">
        <f>Øst!E114</f>
        <v>nej</v>
      </c>
      <c r="DK191">
        <f>Øst!E115</f>
        <v>1</v>
      </c>
      <c r="DL191" t="str">
        <f>Øst!E116</f>
        <v>Ingen plads</v>
      </c>
      <c r="DM191" t="str">
        <f>Øst!E117</f>
        <v>Hvis det kan etableres vil en opvaskemaskine være på sin plads.</v>
      </c>
      <c r="DN191">
        <f>Øst!E118</f>
        <v>0</v>
      </c>
      <c r="DO191" s="14" t="str">
        <f>VLOOKUP(MID(B191,1,5)*1,InstTyp!A:B,2,FALSE)</f>
        <v>Børnehaver</v>
      </c>
      <c r="DP191" s="14" t="str">
        <f>VLOOKUP(MID(B191,1,5)*1,InstTyp!A:C,3,FALSE)</f>
        <v>Østerbro</v>
      </c>
      <c r="DQ191">
        <f>VLOOKUP(MID(B191,1,5)*1,'InstTyp-2'!E:BQ,7,FALSE)</f>
        <v>0</v>
      </c>
      <c r="DR191">
        <f>VLOOKUP(MID(B191,1,5)*1,'InstTyp-2'!E:BQ,8,FALSE)</f>
        <v>0</v>
      </c>
      <c r="DS191">
        <f>VLOOKUP(MID(B191,1,5)*1,'InstTyp-2'!E:BQ,9,FALSE)</f>
        <v>22</v>
      </c>
      <c r="DT191">
        <f>VLOOKUP(MID(B191,1,5)*1,'InstTyp-2'!E:BQ,10,FALSE)</f>
        <v>0</v>
      </c>
      <c r="DU191">
        <f>VLOOKUP(MID(B191,1,5)*1,'InstTyp-2'!E:BQ,11,FALSE)</f>
        <v>0</v>
      </c>
      <c r="DV191">
        <f>VLOOKUP(MID(B191,1,5)*1,'InstTyp-2'!E:BQ,12,FALSE)</f>
        <v>0</v>
      </c>
      <c r="DW191">
        <f>VLOOKUP(MID(B191,1,5)*1,'InstTyp-2'!E:BQ,13,FALSE)</f>
        <v>0</v>
      </c>
      <c r="DX191">
        <f>VLOOKUP(MID(B191,1,5)*1,'InstTyp-2'!E:BQ,14,FALSE)</f>
        <v>0</v>
      </c>
      <c r="DY191">
        <f>VLOOKUP(MID(B191,1,5)*1,'InstTyp-2'!E:BQ,15,FALSE)</f>
        <v>0</v>
      </c>
      <c r="DZ191">
        <f>VLOOKUP(MID(B191,1,5)*1,'InstTyp-2'!E:BQ,16,FALSE)</f>
        <v>0</v>
      </c>
      <c r="EA191">
        <f>VLOOKUP(MID(B191,1,5)*1,'InstTyp-2'!E:BQ,17,FALSE)</f>
        <v>0</v>
      </c>
      <c r="EB191">
        <f>VLOOKUP(MID(B191,1,5)*1,'InstTyp-2'!E:BQ,18,FALSE)</f>
        <v>0</v>
      </c>
      <c r="EC191">
        <f>VLOOKUP(MID(B191,1,5)*1,'InstTyp-2'!E:BQ,19,FALSE)</f>
        <v>0</v>
      </c>
      <c r="ED191">
        <f>VLOOKUP(MID(B191,1,5)*1,'InstTyp-2'!E:BQ,20,FALSE)</f>
        <v>0</v>
      </c>
      <c r="EE191" s="195">
        <f>VLOOKUP(MID(B191,1,5)*1,'Forplejning 2008'!A:C,3,FALSE)</f>
        <v>18341.16</v>
      </c>
      <c r="EF191" t="str">
        <f t="shared" si="8"/>
        <v>35321</v>
      </c>
      <c r="EG191" t="str">
        <f t="shared" si="9"/>
        <v/>
      </c>
      <c r="EH191">
        <f t="shared" si="10"/>
        <v>0</v>
      </c>
      <c r="EI191">
        <f t="shared" si="11"/>
        <v>0</v>
      </c>
      <c r="EJ191" t="e">
        <f>VLOOKUP(B191,Rekruttering!A:F,2,FALSE)</f>
        <v>#N/A</v>
      </c>
      <c r="EK191" t="e">
        <f>VLOOKUP(B191,Rekruttering!A:F,3,FALSE)</f>
        <v>#N/A</v>
      </c>
      <c r="EL191" t="e">
        <f>VLOOKUP(B191,Rekruttering!A:F,4,FALSE)</f>
        <v>#N/A</v>
      </c>
      <c r="EM191" t="e">
        <f>VLOOKUP(B191,Rekruttering!A:F,5,FALSE)</f>
        <v>#N/A</v>
      </c>
      <c r="EN191" t="e">
        <f>VLOOKUP(B191,Rekruttering!A:F,6,FALSE)</f>
        <v>#N/A</v>
      </c>
    </row>
    <row r="192" spans="1:144">
      <c r="A192" s="14" t="str">
        <f>Øst!F1</f>
        <v>x</v>
      </c>
      <c r="B192" s="21">
        <f>Øst!F2</f>
        <v>35346</v>
      </c>
      <c r="C192" t="str">
        <f>Øst!F3</f>
        <v>Hans Egede Sogns</v>
      </c>
      <c r="D192" t="str">
        <f>Øst!F4</f>
        <v>Østerbro</v>
      </c>
      <c r="E192" t="str">
        <f>Øst!F5</f>
        <v>Gammel Kalkbrænderi Vej 11</v>
      </c>
      <c r="F192">
        <f>Øst!F6</f>
        <v>2100</v>
      </c>
      <c r="G192" t="str">
        <f>Øst!F7</f>
        <v>København Ø</v>
      </c>
      <c r="H192" t="str">
        <f>Øst!F8</f>
        <v>35 42 43 14</v>
      </c>
      <c r="I192" t="str">
        <f>Øst!F9</f>
        <v>35346@buf.kk.dk</v>
      </c>
      <c r="J192" t="str">
        <f>Øst!F10</f>
        <v>Hanne Behrendt Jensen</v>
      </c>
      <c r="K192">
        <f>Øst!F11</f>
        <v>35352953</v>
      </c>
      <c r="L192">
        <f>Øst!F12</f>
        <v>0</v>
      </c>
      <c r="M192" t="str">
        <f>Øst!F13</f>
        <v>35346@buf.kk.dk</v>
      </c>
      <c r="N192" t="str">
        <f>Øst!F14</f>
        <v>Børnehave</v>
      </c>
      <c r="O192">
        <f>Øst!F15</f>
        <v>0</v>
      </c>
      <c r="P192">
        <f>Øst!F16</f>
        <v>0</v>
      </c>
      <c r="Q192">
        <f>Øst!F17</f>
        <v>46</v>
      </c>
      <c r="R192">
        <f>Øst!F18</f>
        <v>0</v>
      </c>
      <c r="S192">
        <f>Øst!F19</f>
        <v>0</v>
      </c>
      <c r="T192">
        <f>Øst!F20</f>
        <v>0</v>
      </c>
      <c r="U192">
        <f>Øst!F21</f>
        <v>0</v>
      </c>
      <c r="V192" t="str">
        <f>Øst!F22</f>
        <v>nej</v>
      </c>
      <c r="W192">
        <f>Øst!F23</f>
        <v>0</v>
      </c>
      <c r="X192">
        <f>Øst!F24</f>
        <v>0</v>
      </c>
      <c r="Y192">
        <f>Øst!F25</f>
        <v>0</v>
      </c>
      <c r="Z192">
        <f>Øst!F26</f>
        <v>0</v>
      </c>
      <c r="AA192">
        <f>Øst!F27</f>
        <v>0</v>
      </c>
      <c r="AB192">
        <f>Øst!F28</f>
        <v>0</v>
      </c>
      <c r="AC192">
        <f>Øst!F29</f>
        <v>0</v>
      </c>
      <c r="AD192">
        <f>Øst!F30</f>
        <v>5</v>
      </c>
      <c r="AE192">
        <f>Øst!F31</f>
        <v>0</v>
      </c>
      <c r="AF192">
        <f>Øst!F32</f>
        <v>0</v>
      </c>
      <c r="AG192">
        <f>Øst!F33</f>
        <v>5</v>
      </c>
      <c r="AH192">
        <f>Øst!F34</f>
        <v>0</v>
      </c>
      <c r="AI192">
        <f>Øst!F35</f>
        <v>0</v>
      </c>
      <c r="AJ192">
        <f>Øst!F36</f>
        <v>0</v>
      </c>
      <c r="AK192">
        <f>Øst!F37</f>
        <v>0</v>
      </c>
      <c r="AL192">
        <f>Øst!F38</f>
        <v>0</v>
      </c>
      <c r="AM192">
        <f>Øst!F39</f>
        <v>0</v>
      </c>
      <c r="AN192">
        <f>Øst!F40</f>
        <v>0</v>
      </c>
      <c r="AO192">
        <f>Øst!F41</f>
        <v>0</v>
      </c>
      <c r="AP192">
        <f>Øst!F42</f>
        <v>0</v>
      </c>
      <c r="AQ192">
        <f>Øst!F43</f>
        <v>0</v>
      </c>
      <c r="AR192">
        <f>Øst!F44</f>
        <v>0</v>
      </c>
      <c r="AS192">
        <f>Øst!F45</f>
        <v>0</v>
      </c>
      <c r="AT192">
        <f>Øst!F46</f>
        <v>0</v>
      </c>
      <c r="AU192">
        <f>Øst!F47</f>
        <v>0</v>
      </c>
      <c r="AV192">
        <f>Øst!F48</f>
        <v>0</v>
      </c>
      <c r="AW192">
        <f>Øst!F49</f>
        <v>0</v>
      </c>
      <c r="AX192">
        <f>Øst!F50</f>
        <v>0</v>
      </c>
      <c r="AY192">
        <f>Øst!F51</f>
        <v>0</v>
      </c>
      <c r="AZ192">
        <f>Øst!F52</f>
        <v>0</v>
      </c>
      <c r="BA192">
        <f>Øst!F53</f>
        <v>0</v>
      </c>
      <c r="BB192">
        <f>Øst!F54</f>
        <v>0</v>
      </c>
      <c r="BC192">
        <f>Øst!F55</f>
        <v>95</v>
      </c>
      <c r="BD192">
        <f>Øst!F56</f>
        <v>0</v>
      </c>
      <c r="BE192">
        <f>Øst!F57</f>
        <v>1</v>
      </c>
      <c r="BF192" t="str">
        <f>Øst!F58</f>
        <v>ja</v>
      </c>
      <c r="BG192" t="str">
        <f>Øst!F59</f>
        <v>nej</v>
      </c>
      <c r="BH192" t="str">
        <f>Øst!F60</f>
        <v>ja</v>
      </c>
      <c r="BI192" t="str">
        <f>Øst!F61</f>
        <v>ja</v>
      </c>
      <c r="BJ192">
        <f>Øst!F62</f>
        <v>0</v>
      </c>
      <c r="BK192" t="str">
        <f>Øst!F63</f>
        <v>ja</v>
      </c>
      <c r="BL192">
        <f>Øst!F64</f>
        <v>0</v>
      </c>
      <c r="BM192" t="str">
        <f>Øst!F65</f>
        <v>ja</v>
      </c>
      <c r="BN192">
        <f>Øst!F66</f>
        <v>0</v>
      </c>
      <c r="BO192" t="str">
        <f>Øst!F67</f>
        <v>nej</v>
      </c>
      <c r="BP192" t="str">
        <f>Øst!F68</f>
        <v>vil gerne have hjælp</v>
      </c>
      <c r="BQ192">
        <f>Øst!F69</f>
        <v>0</v>
      </c>
      <c r="BR192" t="str">
        <f>Øst!F70</f>
        <v>produktionskøkken</v>
      </c>
      <c r="BS192" t="str">
        <f>Øst!F71</f>
        <v>nej</v>
      </c>
      <c r="BT192" t="str">
        <f>Øst!F72</f>
        <v>Mindre</v>
      </c>
      <c r="BU192">
        <f>Øst!F73</f>
        <v>0</v>
      </c>
      <c r="BV192">
        <f>Øst!F74</f>
        <v>0</v>
      </c>
      <c r="BW192" t="str">
        <f>Øst!F75</f>
        <v>2 nye ovne, 5 nye kogeplader, stålbord med vask, stort køleskab</v>
      </c>
      <c r="BX192">
        <f>Øst!F76</f>
        <v>0</v>
      </c>
      <c r="BY192">
        <f>Øst!F77</f>
        <v>0</v>
      </c>
      <c r="BZ192">
        <f>Øst!F78</f>
        <v>0</v>
      </c>
      <c r="CA192">
        <f>Øst!F79</f>
        <v>0</v>
      </c>
      <c r="CB192">
        <f>Øst!F80</f>
        <v>0</v>
      </c>
      <c r="CC192">
        <f>Øst!F81</f>
        <v>0</v>
      </c>
      <c r="CD192">
        <f>Øst!F82</f>
        <v>0</v>
      </c>
      <c r="CE192">
        <f>Øst!F83</f>
        <v>0</v>
      </c>
      <c r="CF192">
        <f>Øst!F84</f>
        <v>0</v>
      </c>
      <c r="CG192" t="str">
        <f>Øst!F85</f>
        <v>Cathrine</v>
      </c>
      <c r="CH192" t="str">
        <f>Øst!F86</f>
        <v>03.04</v>
      </c>
      <c r="CI192">
        <f>Øst!F87</f>
        <v>0</v>
      </c>
      <c r="CJ192">
        <f>Øst!F88</f>
        <v>1</v>
      </c>
      <c r="CK192">
        <f>Øst!F89</f>
        <v>0</v>
      </c>
      <c r="CL192">
        <f>Øst!F90</f>
        <v>0</v>
      </c>
      <c r="CM192">
        <f>Øst!F91</f>
        <v>0</v>
      </c>
      <c r="CN192">
        <f>Øst!F92</f>
        <v>0</v>
      </c>
      <c r="CO192">
        <f>Øst!F93</f>
        <v>0</v>
      </c>
      <c r="CP192">
        <f>Øst!F94</f>
        <v>0</v>
      </c>
      <c r="CQ192">
        <f>Øst!F95</f>
        <v>0</v>
      </c>
      <c r="CR192">
        <f>Øst!F96</f>
        <v>1</v>
      </c>
      <c r="CS192">
        <f>Øst!F97</f>
        <v>1</v>
      </c>
      <c r="CT192">
        <f>Øst!F98</f>
        <v>0</v>
      </c>
      <c r="CU192">
        <f>Øst!F99</f>
        <v>0</v>
      </c>
      <c r="CV192">
        <f>Øst!F100</f>
        <v>0</v>
      </c>
      <c r="CW192">
        <f>Øst!F101</f>
        <v>0</v>
      </c>
      <c r="CX192">
        <f>Øst!F102</f>
        <v>0</v>
      </c>
      <c r="CY192">
        <f>Øst!F103</f>
        <v>0</v>
      </c>
      <c r="CZ192">
        <f>Øst!F104</f>
        <v>0</v>
      </c>
      <c r="DA192">
        <f>Øst!F105</f>
        <v>0</v>
      </c>
      <c r="DB192">
        <f>Øst!F106</f>
        <v>1</v>
      </c>
      <c r="DC192">
        <f>Øst!F107</f>
        <v>20</v>
      </c>
      <c r="DD192" t="str">
        <f>Øst!F108</f>
        <v>miele</v>
      </c>
      <c r="DE192">
        <f>Øst!F109</f>
        <v>3</v>
      </c>
      <c r="DF192" t="str">
        <f>Øst!F110</f>
        <v>nej</v>
      </c>
      <c r="DG192">
        <f>Øst!F111</f>
        <v>0</v>
      </c>
      <c r="DH192" t="str">
        <f>Øst!F112</f>
        <v>nej</v>
      </c>
      <c r="DI192" t="str">
        <f>Øst!F113</f>
        <v>nej</v>
      </c>
      <c r="DJ192" t="str">
        <f>Øst!F114</f>
        <v>nej</v>
      </c>
      <c r="DK192">
        <f>Øst!F115</f>
        <v>2</v>
      </c>
      <c r="DL192" t="str">
        <f>Øst!F116</f>
        <v>God plads</v>
      </c>
      <c r="DM192">
        <f>Øst!F117</f>
        <v>0</v>
      </c>
      <c r="DN192">
        <f>Øst!F118</f>
        <v>0</v>
      </c>
      <c r="DO192" s="14" t="str">
        <f>VLOOKUP(MID(B192,1,5)*1,InstTyp!A:B,2,FALSE)</f>
        <v>Børnehaver</v>
      </c>
      <c r="DP192" s="14" t="str">
        <f>VLOOKUP(MID(B192,1,5)*1,InstTyp!A:C,3,FALSE)</f>
        <v>Østerbro</v>
      </c>
      <c r="DQ192">
        <f>VLOOKUP(MID(B192,1,5)*1,'InstTyp-2'!E:BQ,7,FALSE)</f>
        <v>0</v>
      </c>
      <c r="DR192">
        <f>VLOOKUP(MID(B192,1,5)*1,'InstTyp-2'!E:BQ,8,FALSE)</f>
        <v>0</v>
      </c>
      <c r="DS192">
        <f>VLOOKUP(MID(B192,1,5)*1,'InstTyp-2'!E:BQ,9,FALSE)</f>
        <v>59</v>
      </c>
      <c r="DT192">
        <f>VLOOKUP(MID(B192,1,5)*1,'InstTyp-2'!E:BQ,10,FALSE)</f>
        <v>0</v>
      </c>
      <c r="DU192">
        <f>VLOOKUP(MID(B192,1,5)*1,'InstTyp-2'!E:BQ,11,FALSE)</f>
        <v>0</v>
      </c>
      <c r="DV192">
        <f>VLOOKUP(MID(B192,1,5)*1,'InstTyp-2'!E:BQ,12,FALSE)</f>
        <v>0</v>
      </c>
      <c r="DW192">
        <f>VLOOKUP(MID(B192,1,5)*1,'InstTyp-2'!E:BQ,13,FALSE)</f>
        <v>0</v>
      </c>
      <c r="DX192">
        <f>VLOOKUP(MID(B192,1,5)*1,'InstTyp-2'!E:BQ,14,FALSE)</f>
        <v>0</v>
      </c>
      <c r="DY192">
        <f>VLOOKUP(MID(B192,1,5)*1,'InstTyp-2'!E:BQ,15,FALSE)</f>
        <v>0</v>
      </c>
      <c r="DZ192">
        <f>VLOOKUP(MID(B192,1,5)*1,'InstTyp-2'!E:BQ,16,FALSE)</f>
        <v>0</v>
      </c>
      <c r="EA192">
        <f>VLOOKUP(MID(B192,1,5)*1,'InstTyp-2'!E:BQ,17,FALSE)</f>
        <v>0</v>
      </c>
      <c r="EB192">
        <f>VLOOKUP(MID(B192,1,5)*1,'InstTyp-2'!E:BQ,18,FALSE)</f>
        <v>0</v>
      </c>
      <c r="EC192">
        <f>VLOOKUP(MID(B192,1,5)*1,'InstTyp-2'!E:BQ,19,FALSE)</f>
        <v>0</v>
      </c>
      <c r="ED192">
        <f>VLOOKUP(MID(B192,1,5)*1,'InstTyp-2'!E:BQ,20,FALSE)</f>
        <v>0</v>
      </c>
      <c r="EE192" s="195">
        <f>VLOOKUP(MID(B192,1,5)*1,'Forplejning 2008'!A:C,3,FALSE)</f>
        <v>30105.26</v>
      </c>
      <c r="EF192" t="str">
        <f t="shared" si="8"/>
        <v>35346</v>
      </c>
      <c r="EG192" t="str">
        <f t="shared" si="9"/>
        <v/>
      </c>
      <c r="EH192">
        <f t="shared" si="10"/>
        <v>0</v>
      </c>
      <c r="EI192">
        <f t="shared" si="11"/>
        <v>0</v>
      </c>
      <c r="EJ192" t="str">
        <f>VLOOKUP(B192,Rekruttering!A:F,2,FALSE)</f>
        <v>Ja</v>
      </c>
      <c r="EK192">
        <f>VLOOKUP(B192,Rekruttering!A:F,3,FALSE)</f>
        <v>1</v>
      </c>
      <c r="EL192" t="str">
        <f>VLOOKUP(B192,Rekruttering!A:F,4,FALSE)</f>
        <v>Nej</v>
      </c>
      <c r="EM192" t="str">
        <f>VLOOKUP(B192,Rekruttering!A:F,5,FALSE)</f>
        <v>ved ikke hvor mange timer</v>
      </c>
      <c r="EN192" t="str">
        <f>VLOOKUP(B192,Rekruttering!A:F,6,FALSE)</f>
        <v>Nej</v>
      </c>
    </row>
    <row r="193" spans="1:144">
      <c r="A193" s="14" t="str">
        <f>Øst!G1</f>
        <v>x</v>
      </c>
      <c r="B193" s="21">
        <f>Øst!G2</f>
        <v>35358</v>
      </c>
      <c r="C193" t="str">
        <f>Øst!G3</f>
        <v>Folkebørnehaven</v>
      </c>
      <c r="D193" t="str">
        <f>Øst!G4</f>
        <v>Østerbro</v>
      </c>
      <c r="E193" t="str">
        <f>Øst!G5</f>
        <v>Helsingborggade 24</v>
      </c>
      <c r="F193">
        <f>Øst!G6</f>
        <v>2100</v>
      </c>
      <c r="G193" t="str">
        <f>Øst!G7</f>
        <v>København Ø</v>
      </c>
      <c r="H193" t="str">
        <f>Øst!G8</f>
        <v>39 20 84 23</v>
      </c>
      <c r="I193" t="str">
        <f>Øst!G9</f>
        <v>35358@buf.kk.dk</v>
      </c>
      <c r="J193" t="str">
        <f>Øst!G10</f>
        <v>Gertie Christensen</v>
      </c>
      <c r="K193">
        <f>Øst!G11</f>
        <v>35269063</v>
      </c>
      <c r="L193">
        <f>Øst!G12</f>
        <v>0</v>
      </c>
      <c r="M193" t="str">
        <f>Øst!G13</f>
        <v>35358@buf.kk.dk</v>
      </c>
      <c r="N193" t="str">
        <f>Øst!G14</f>
        <v>Børnehave</v>
      </c>
      <c r="O193">
        <f>Øst!G15</f>
        <v>0</v>
      </c>
      <c r="P193">
        <f>Øst!G16</f>
        <v>12</v>
      </c>
      <c r="Q193">
        <f>Øst!G17</f>
        <v>20</v>
      </c>
      <c r="R193">
        <f>Øst!G18</f>
        <v>0</v>
      </c>
      <c r="S193">
        <f>Øst!G19</f>
        <v>0</v>
      </c>
      <c r="T193">
        <f>Øst!G20</f>
        <v>0</v>
      </c>
      <c r="U193">
        <f>Øst!G21</f>
        <v>0</v>
      </c>
      <c r="V193" t="str">
        <f>Øst!G22</f>
        <v>Nej</v>
      </c>
      <c r="W193">
        <f>Øst!G23</f>
        <v>0</v>
      </c>
      <c r="X193">
        <f>Øst!G24</f>
        <v>0</v>
      </c>
      <c r="Y193">
        <f>Øst!G25</f>
        <v>0</v>
      </c>
      <c r="Z193">
        <f>Øst!G26</f>
        <v>0</v>
      </c>
      <c r="AA193">
        <f>Øst!G27</f>
        <v>0</v>
      </c>
      <c r="AB193">
        <f>Øst!G28</f>
        <v>0</v>
      </c>
      <c r="AC193">
        <f>Øst!G29</f>
        <v>0</v>
      </c>
      <c r="AD193">
        <f>Øst!G30</f>
        <v>5</v>
      </c>
      <c r="AE193">
        <f>Øst!G31</f>
        <v>0</v>
      </c>
      <c r="AF193">
        <f>Øst!G32</f>
        <v>0</v>
      </c>
      <c r="AG193">
        <f>Øst!G33</f>
        <v>0</v>
      </c>
      <c r="AH193">
        <f>Øst!G34</f>
        <v>0</v>
      </c>
      <c r="AI193">
        <f>Øst!G35</f>
        <v>0</v>
      </c>
      <c r="AJ193">
        <f>Øst!G36</f>
        <v>0</v>
      </c>
      <c r="AK193">
        <f>Øst!G37</f>
        <v>0</v>
      </c>
      <c r="AL193">
        <f>Øst!G38</f>
        <v>0</v>
      </c>
      <c r="AM193">
        <f>Øst!G39</f>
        <v>0</v>
      </c>
      <c r="AN193">
        <f>Øst!G40</f>
        <v>0</v>
      </c>
      <c r="AO193">
        <f>Øst!G41</f>
        <v>0</v>
      </c>
      <c r="AP193">
        <f>Øst!G42</f>
        <v>0</v>
      </c>
      <c r="AQ193">
        <f>Øst!G43</f>
        <v>0</v>
      </c>
      <c r="AR193">
        <f>Øst!G44</f>
        <v>0</v>
      </c>
      <c r="AS193">
        <f>Øst!G45</f>
        <v>0</v>
      </c>
      <c r="AT193">
        <f>Øst!G46</f>
        <v>0</v>
      </c>
      <c r="AU193">
        <f>Øst!G47</f>
        <v>0</v>
      </c>
      <c r="AV193">
        <f>Øst!G48</f>
        <v>0</v>
      </c>
      <c r="AW193">
        <f>Øst!G49</f>
        <v>0</v>
      </c>
      <c r="AX193">
        <f>Øst!G50</f>
        <v>0</v>
      </c>
      <c r="AY193">
        <f>Øst!G51</f>
        <v>0</v>
      </c>
      <c r="AZ193">
        <f>Øst!G52</f>
        <v>0</v>
      </c>
      <c r="BA193">
        <f>Øst!G53</f>
        <v>0</v>
      </c>
      <c r="BB193">
        <f>Øst!G54</f>
        <v>0</v>
      </c>
      <c r="BC193">
        <f>Øst!G55</f>
        <v>100</v>
      </c>
      <c r="BD193">
        <f>Øst!G56</f>
        <v>0</v>
      </c>
      <c r="BE193">
        <f>Øst!G57</f>
        <v>3</v>
      </c>
      <c r="BF193" t="str">
        <f>Øst!G58</f>
        <v>Nej</v>
      </c>
      <c r="BG193" t="str">
        <f>Øst!G59</f>
        <v>Nej</v>
      </c>
      <c r="BH193" t="str">
        <f>Øst!G60</f>
        <v>Nej</v>
      </c>
      <c r="BI193" t="str">
        <f>Øst!G61</f>
        <v>Nej</v>
      </c>
      <c r="BJ193" t="str">
        <f>Øst!G62</f>
        <v>fysisk er det ikke muligt</v>
      </c>
      <c r="BK193" t="str">
        <f>Øst!G63</f>
        <v>Nej</v>
      </c>
      <c r="BL193" t="str">
        <f>Øst!G64</f>
        <v>blandet, afventende, venter på udfald</v>
      </c>
      <c r="BM193" t="str">
        <f>Øst!G65</f>
        <v>Nej</v>
      </c>
      <c r="BN193" t="str">
        <f>Øst!G66</f>
        <v>det samme som forældrene</v>
      </c>
      <c r="BO193">
        <f>Øst!G67</f>
        <v>0</v>
      </c>
      <c r="BP193" t="str">
        <f>Øst!G68</f>
        <v>har et plejehjem som nabo, Kildevældssogns plejehjem. Inst. har tænkt om de kunne få leveret mad derfra.</v>
      </c>
      <c r="BQ193">
        <f>Øst!G69</f>
        <v>0</v>
      </c>
      <c r="BR193" t="str">
        <f>Øst!G70</f>
        <v>Køkken begrænset tilvirk</v>
      </c>
      <c r="BS193">
        <f>Øst!G71</f>
        <v>0</v>
      </c>
      <c r="BT193">
        <f>Øst!G72</f>
        <v>0</v>
      </c>
      <c r="BU193">
        <f>Øst!G73</f>
        <v>0</v>
      </c>
      <c r="BV193">
        <f>Øst!G74</f>
        <v>0</v>
      </c>
      <c r="BW193">
        <f>Øst!G75</f>
        <v>0</v>
      </c>
      <c r="BX193">
        <f>Øst!G76</f>
        <v>0</v>
      </c>
      <c r="BY193">
        <f>Øst!G77</f>
        <v>0</v>
      </c>
      <c r="BZ193">
        <f>Øst!G78</f>
        <v>0</v>
      </c>
      <c r="CA193">
        <f>Øst!G79</f>
        <v>0</v>
      </c>
      <c r="CB193">
        <f>Øst!G80</f>
        <v>0</v>
      </c>
      <c r="CC193">
        <f>Øst!G81</f>
        <v>0</v>
      </c>
      <c r="CD193">
        <f>Øst!G82</f>
        <v>0</v>
      </c>
      <c r="CE193">
        <f>Øst!G83</f>
        <v>0</v>
      </c>
      <c r="CF193" t="str">
        <f>Øst!G84</f>
        <v>kan ikke opgraderes. Trænger til opfriskning generelt</v>
      </c>
      <c r="CG193" t="str">
        <f>Øst!G85</f>
        <v>Lone Voss / Sine</v>
      </c>
      <c r="CH193" s="18">
        <f>Øst!G86</f>
        <v>39896</v>
      </c>
      <c r="CI193">
        <f>Øst!G87</f>
        <v>0</v>
      </c>
      <c r="CJ193">
        <f>Øst!G88</f>
        <v>1</v>
      </c>
      <c r="CK193">
        <f>Øst!G89</f>
        <v>0</v>
      </c>
      <c r="CL193">
        <f>Øst!G90</f>
        <v>4</v>
      </c>
      <c r="CM193">
        <f>Øst!G91</f>
        <v>1</v>
      </c>
      <c r="CN193">
        <f>Øst!G92</f>
        <v>0</v>
      </c>
      <c r="CO193">
        <f>Øst!G93</f>
        <v>0</v>
      </c>
      <c r="CP193">
        <f>Øst!G94</f>
        <v>0</v>
      </c>
      <c r="CQ193">
        <f>Øst!G95</f>
        <v>0</v>
      </c>
      <c r="CR193">
        <f>Øst!G96</f>
        <v>1</v>
      </c>
      <c r="CS193">
        <f>Øst!G97</f>
        <v>0</v>
      </c>
      <c r="CT193">
        <f>Øst!G98</f>
        <v>0</v>
      </c>
      <c r="CU193">
        <f>Øst!G99</f>
        <v>0</v>
      </c>
      <c r="CV193">
        <f>Øst!G100</f>
        <v>0</v>
      </c>
      <c r="CW193">
        <f>Øst!G101</f>
        <v>0</v>
      </c>
      <c r="CX193">
        <f>Øst!G102</f>
        <v>1</v>
      </c>
      <c r="CY193">
        <f>Øst!G103</f>
        <v>0</v>
      </c>
      <c r="CZ193">
        <f>Øst!G104</f>
        <v>0</v>
      </c>
      <c r="DA193">
        <f>Øst!G105</f>
        <v>0</v>
      </c>
      <c r="DB193">
        <f>Øst!G106</f>
        <v>1</v>
      </c>
      <c r="DC193">
        <f>Øst!G107</f>
        <v>70</v>
      </c>
      <c r="DD193" t="str">
        <f>Øst!G108</f>
        <v>Bosch</v>
      </c>
      <c r="DE193">
        <f>Øst!G109</f>
        <v>1</v>
      </c>
      <c r="DF193" t="str">
        <f>Øst!G110</f>
        <v>Nej</v>
      </c>
      <c r="DG193">
        <f>Øst!G111</f>
        <v>0</v>
      </c>
      <c r="DH193" t="str">
        <f>Øst!G112</f>
        <v>Nej</v>
      </c>
      <c r="DI193" t="str">
        <f>Øst!G113</f>
        <v>Nej</v>
      </c>
      <c r="DJ193" t="str">
        <f>Øst!G114</f>
        <v>Nej</v>
      </c>
      <c r="DK193">
        <f>Øst!G115</f>
        <v>1</v>
      </c>
      <c r="DL193" t="str">
        <f>Øst!G116</f>
        <v>Ingen plads</v>
      </c>
      <c r="DM193" t="str">
        <f>Øst!G117</f>
        <v>Mulighed for kummefryser i kælderen</v>
      </c>
      <c r="DN193">
        <f>Øst!G118</f>
        <v>0</v>
      </c>
      <c r="DO193" s="14" t="str">
        <f>VLOOKUP(MID(B193,1,5)*1,InstTyp!A:B,2,FALSE)</f>
        <v>Børnehaver</v>
      </c>
      <c r="DP193" s="14" t="str">
        <f>VLOOKUP(MID(B193,1,5)*1,InstTyp!A:C,3,FALSE)</f>
        <v>Østerbro</v>
      </c>
      <c r="DQ193">
        <f>VLOOKUP(MID(B193,1,5)*1,'InstTyp-2'!E:BQ,7,FALSE)</f>
        <v>0</v>
      </c>
      <c r="DR193">
        <f>VLOOKUP(MID(B193,1,5)*1,'InstTyp-2'!E:BQ,8,FALSE)</f>
        <v>12</v>
      </c>
      <c r="DS193">
        <f>VLOOKUP(MID(B193,1,5)*1,'InstTyp-2'!E:BQ,9,FALSE)</f>
        <v>20</v>
      </c>
      <c r="DT193">
        <f>VLOOKUP(MID(B193,1,5)*1,'InstTyp-2'!E:BQ,10,FALSE)</f>
        <v>0</v>
      </c>
      <c r="DU193">
        <f>VLOOKUP(MID(B193,1,5)*1,'InstTyp-2'!E:BQ,11,FALSE)</f>
        <v>0</v>
      </c>
      <c r="DV193">
        <f>VLOOKUP(MID(B193,1,5)*1,'InstTyp-2'!E:BQ,12,FALSE)</f>
        <v>0</v>
      </c>
      <c r="DW193">
        <f>VLOOKUP(MID(B193,1,5)*1,'InstTyp-2'!E:BQ,13,FALSE)</f>
        <v>0</v>
      </c>
      <c r="DX193">
        <f>VLOOKUP(MID(B193,1,5)*1,'InstTyp-2'!E:BQ,14,FALSE)</f>
        <v>0</v>
      </c>
      <c r="DY193">
        <f>VLOOKUP(MID(B193,1,5)*1,'InstTyp-2'!E:BQ,15,FALSE)</f>
        <v>0</v>
      </c>
      <c r="DZ193">
        <f>VLOOKUP(MID(B193,1,5)*1,'InstTyp-2'!E:BQ,16,FALSE)</f>
        <v>0</v>
      </c>
      <c r="EA193">
        <f>VLOOKUP(MID(B193,1,5)*1,'InstTyp-2'!E:BQ,17,FALSE)</f>
        <v>0</v>
      </c>
      <c r="EB193">
        <f>VLOOKUP(MID(B193,1,5)*1,'InstTyp-2'!E:BQ,18,FALSE)</f>
        <v>0</v>
      </c>
      <c r="EC193">
        <f>VLOOKUP(MID(B193,1,5)*1,'InstTyp-2'!E:BQ,19,FALSE)</f>
        <v>0</v>
      </c>
      <c r="ED193">
        <f>VLOOKUP(MID(B193,1,5)*1,'InstTyp-2'!E:BQ,20,FALSE)</f>
        <v>0</v>
      </c>
      <c r="EE193" s="195">
        <f>VLOOKUP(MID(B193,1,5)*1,'Forplejning 2008'!A:C,3,FALSE)</f>
        <v>37540.28</v>
      </c>
      <c r="EF193" t="str">
        <f t="shared" si="8"/>
        <v>35358</v>
      </c>
      <c r="EG193" t="str">
        <f t="shared" si="9"/>
        <v/>
      </c>
      <c r="EH193">
        <f t="shared" si="10"/>
        <v>0</v>
      </c>
      <c r="EI193">
        <f t="shared" si="11"/>
        <v>0</v>
      </c>
      <c r="EJ193" t="e">
        <f>VLOOKUP(B193,Rekruttering!A:F,2,FALSE)</f>
        <v>#N/A</v>
      </c>
      <c r="EK193" t="e">
        <f>VLOOKUP(B193,Rekruttering!A:F,3,FALSE)</f>
        <v>#N/A</v>
      </c>
      <c r="EL193" t="e">
        <f>VLOOKUP(B193,Rekruttering!A:F,4,FALSE)</f>
        <v>#N/A</v>
      </c>
      <c r="EM193" t="e">
        <f>VLOOKUP(B193,Rekruttering!A:F,5,FALSE)</f>
        <v>#N/A</v>
      </c>
      <c r="EN193" t="e">
        <f>VLOOKUP(B193,Rekruttering!A:F,6,FALSE)</f>
        <v>#N/A</v>
      </c>
    </row>
    <row r="194" spans="1:144">
      <c r="A194" s="14" t="str">
        <f>Øst!H1</f>
        <v>x</v>
      </c>
      <c r="B194" s="21">
        <f>Øst!H2</f>
        <v>35385</v>
      </c>
      <c r="C194" t="str">
        <f>Øst!H3</f>
        <v>David sogns børnehave</v>
      </c>
      <c r="D194" t="str">
        <f>Øst!H4</f>
        <v>Østerbro</v>
      </c>
      <c r="E194" t="str">
        <f>Øst!H5</f>
        <v>Koldinggade 11A</v>
      </c>
      <c r="F194">
        <f>Øst!H6</f>
        <v>2100</v>
      </c>
      <c r="G194" t="str">
        <f>Øst!H7</f>
        <v>København Ø</v>
      </c>
      <c r="H194" t="str">
        <f>Øst!H8</f>
        <v>35 42 29 60</v>
      </c>
      <c r="I194" t="str">
        <f>Øst!H9</f>
        <v>davidsognsbh@mail.dk</v>
      </c>
      <c r="J194" t="str">
        <f>Øst!H10</f>
        <v>Anett Gjedsig</v>
      </c>
      <c r="K194">
        <f>Øst!H11</f>
        <v>0</v>
      </c>
      <c r="L194">
        <f>Øst!H12</f>
        <v>0</v>
      </c>
      <c r="M194" t="str">
        <f>Øst!H13</f>
        <v>35385@buf.kk.dk</v>
      </c>
      <c r="N194" t="str">
        <f>Øst!H14</f>
        <v>Børnehave</v>
      </c>
      <c r="O194">
        <f>Øst!H15</f>
        <v>0</v>
      </c>
      <c r="P194">
        <f>Øst!H16</f>
        <v>0</v>
      </c>
      <c r="Q194">
        <f>Øst!H17</f>
        <v>40</v>
      </c>
      <c r="R194">
        <f>Øst!H18</f>
        <v>0</v>
      </c>
      <c r="S194">
        <f>Øst!H19</f>
        <v>0</v>
      </c>
      <c r="T194">
        <f>Øst!H20</f>
        <v>0</v>
      </c>
      <c r="U194">
        <f>Øst!H21</f>
        <v>0</v>
      </c>
      <c r="V194" t="str">
        <f>Øst!H22</f>
        <v>Nej</v>
      </c>
      <c r="W194">
        <f>Øst!H23</f>
        <v>0</v>
      </c>
      <c r="X194">
        <f>Øst!H24</f>
        <v>0</v>
      </c>
      <c r="Y194">
        <f>Øst!H25</f>
        <v>0</v>
      </c>
      <c r="Z194">
        <f>Øst!H26</f>
        <v>0</v>
      </c>
      <c r="AA194">
        <f>Øst!H27</f>
        <v>0</v>
      </c>
      <c r="AB194">
        <f>Øst!H28</f>
        <v>0</v>
      </c>
      <c r="AC194">
        <f>Øst!H29</f>
        <v>0</v>
      </c>
      <c r="AD194">
        <f>Øst!H30</f>
        <v>5</v>
      </c>
      <c r="AE194">
        <f>Øst!H31</f>
        <v>0</v>
      </c>
      <c r="AF194">
        <f>Øst!H32</f>
        <v>0</v>
      </c>
      <c r="AG194">
        <f>Øst!H33</f>
        <v>5</v>
      </c>
      <c r="AH194">
        <f>Øst!H34</f>
        <v>0</v>
      </c>
      <c r="AI194">
        <f>Øst!H35</f>
        <v>0</v>
      </c>
      <c r="AJ194">
        <f>Øst!H36</f>
        <v>68372</v>
      </c>
      <c r="AK194">
        <f>Øst!H37</f>
        <v>0</v>
      </c>
      <c r="AL194">
        <f>Øst!H38</f>
        <v>0</v>
      </c>
      <c r="AM194">
        <f>Øst!H39</f>
        <v>0</v>
      </c>
      <c r="AN194">
        <f>Øst!H40</f>
        <v>0</v>
      </c>
      <c r="AO194">
        <f>Øst!H41</f>
        <v>0</v>
      </c>
      <c r="AP194">
        <f>Øst!H42</f>
        <v>0</v>
      </c>
      <c r="AQ194">
        <f>Øst!H43</f>
        <v>0</v>
      </c>
      <c r="AR194">
        <f>Øst!H44</f>
        <v>0</v>
      </c>
      <c r="AS194">
        <f>Øst!H45</f>
        <v>0</v>
      </c>
      <c r="AT194">
        <f>Øst!H46</f>
        <v>0</v>
      </c>
      <c r="AU194">
        <f>Øst!H47</f>
        <v>0</v>
      </c>
      <c r="AV194">
        <f>Øst!H48</f>
        <v>0</v>
      </c>
      <c r="AW194">
        <f>Øst!H49</f>
        <v>0</v>
      </c>
      <c r="AX194">
        <f>Øst!H50</f>
        <v>0</v>
      </c>
      <c r="AY194">
        <f>Øst!H51</f>
        <v>0</v>
      </c>
      <c r="AZ194">
        <f>Øst!H52</f>
        <v>0</v>
      </c>
      <c r="BA194">
        <f>Øst!H53</f>
        <v>0</v>
      </c>
      <c r="BB194">
        <f>Øst!H54</f>
        <v>0</v>
      </c>
      <c r="BC194">
        <f>Øst!H55</f>
        <v>75</v>
      </c>
      <c r="BD194">
        <f>Øst!H56</f>
        <v>0</v>
      </c>
      <c r="BE194">
        <f>Øst!H57</f>
        <v>2</v>
      </c>
      <c r="BF194" t="str">
        <f>Øst!H58</f>
        <v>ja</v>
      </c>
      <c r="BG194" t="str">
        <f>Øst!H59</f>
        <v>nej</v>
      </c>
      <c r="BH194" t="str">
        <f>Øst!H60</f>
        <v>nej</v>
      </c>
      <c r="BI194" t="str">
        <f>Øst!H61</f>
        <v>nej</v>
      </c>
      <c r="BJ194" t="str">
        <f>Øst!H62</f>
        <v>Der er ikke mulighed for det</v>
      </c>
      <c r="BK194" t="str">
        <f>Øst!H63</f>
        <v>ja</v>
      </c>
      <c r="BL194" t="str">
        <f>Øst!H64</f>
        <v>kvaliteten skal være i orden of der skal være mad nok</v>
      </c>
      <c r="BM194" t="str">
        <f>Øst!H65</f>
        <v>ja</v>
      </c>
      <c r="BN194">
        <f>Øst!H66</f>
        <v>0</v>
      </c>
      <c r="BO194" t="str">
        <f>Øst!H67</f>
        <v>nej</v>
      </c>
      <c r="BP194">
        <f>Øst!H68</f>
        <v>0</v>
      </c>
      <c r="BQ194">
        <f>Øst!H69</f>
        <v>0</v>
      </c>
      <c r="BR194" t="str">
        <f>Øst!H70</f>
        <v>Køkken begrænset tilvirk</v>
      </c>
      <c r="BS194">
        <f>Øst!H71</f>
        <v>0</v>
      </c>
      <c r="BT194">
        <f>Øst!H72</f>
        <v>0</v>
      </c>
      <c r="BU194">
        <f>Øst!H73</f>
        <v>0</v>
      </c>
      <c r="BV194" t="str">
        <f>Øst!H74</f>
        <v>Ja</v>
      </c>
      <c r="BW194" t="str">
        <f>Øst!H75</f>
        <v>køkkenet er ikke stort nok og der er ikke mulighed for udvidelse</v>
      </c>
      <c r="BX194">
        <f>Øst!H76</f>
        <v>0</v>
      </c>
      <c r="BY194">
        <f>Øst!H77</f>
        <v>0</v>
      </c>
      <c r="BZ194">
        <f>Øst!H78</f>
        <v>0</v>
      </c>
      <c r="CA194">
        <f>Øst!H79</f>
        <v>0</v>
      </c>
      <c r="CB194">
        <f>Øst!H80</f>
        <v>0</v>
      </c>
      <c r="CC194">
        <f>Øst!H81</f>
        <v>0</v>
      </c>
      <c r="CD194">
        <f>Øst!H82</f>
        <v>0</v>
      </c>
      <c r="CE194">
        <f>Øst!H83</f>
        <v>0</v>
      </c>
      <c r="CF194">
        <f>Øst!H84</f>
        <v>0</v>
      </c>
      <c r="CG194" t="str">
        <f>Øst!H85</f>
        <v>Mariah</v>
      </c>
      <c r="CH194" t="str">
        <f>Øst!H86</f>
        <v>23/3 09</v>
      </c>
      <c r="CI194">
        <f>Øst!H87</f>
        <v>0</v>
      </c>
      <c r="CJ194">
        <f>Øst!H88</f>
        <v>1</v>
      </c>
      <c r="CK194">
        <f>Øst!H89</f>
        <v>0</v>
      </c>
      <c r="CL194">
        <f>Øst!H90</f>
        <v>0</v>
      </c>
      <c r="CM194">
        <f>Øst!H91</f>
        <v>0</v>
      </c>
      <c r="CN194">
        <f>Øst!H92</f>
        <v>0</v>
      </c>
      <c r="CO194">
        <f>Øst!H93</f>
        <v>0</v>
      </c>
      <c r="CP194">
        <f>Øst!H94</f>
        <v>0</v>
      </c>
      <c r="CQ194">
        <f>Øst!H95</f>
        <v>0</v>
      </c>
      <c r="CR194">
        <f>Øst!H96</f>
        <v>0</v>
      </c>
      <c r="CS194">
        <f>Øst!H97</f>
        <v>1</v>
      </c>
      <c r="CT194">
        <f>Øst!H98</f>
        <v>0</v>
      </c>
      <c r="CU194">
        <f>Øst!H99</f>
        <v>0</v>
      </c>
      <c r="CV194">
        <f>Øst!H100</f>
        <v>0</v>
      </c>
      <c r="CW194">
        <f>Øst!H101</f>
        <v>0</v>
      </c>
      <c r="CX194">
        <f>Øst!H102</f>
        <v>1</v>
      </c>
      <c r="CY194">
        <f>Øst!H103</f>
        <v>0</v>
      </c>
      <c r="CZ194">
        <f>Øst!H104</f>
        <v>0</v>
      </c>
      <c r="DA194">
        <f>Øst!H105</f>
        <v>0</v>
      </c>
      <c r="DB194">
        <f>Øst!H106</f>
        <v>1</v>
      </c>
      <c r="DC194">
        <f>Øst!H107</f>
        <v>25</v>
      </c>
      <c r="DD194" t="str">
        <f>Øst!H108</f>
        <v>Miele Professional</v>
      </c>
      <c r="DE194">
        <f>Øst!H109</f>
        <v>1</v>
      </c>
      <c r="DF194" t="str">
        <f>Øst!H110</f>
        <v>nej</v>
      </c>
      <c r="DG194">
        <f>Øst!H111</f>
        <v>0</v>
      </c>
      <c r="DH194" t="str">
        <f>Øst!H112</f>
        <v>ja</v>
      </c>
      <c r="DI194" t="str">
        <f>Øst!H113</f>
        <v>nej</v>
      </c>
      <c r="DJ194" t="str">
        <f>Øst!H114</f>
        <v>nej</v>
      </c>
      <c r="DK194">
        <f>Øst!H115</f>
        <v>2</v>
      </c>
      <c r="DL194" t="str">
        <f>Øst!H116</f>
        <v>ingen plads</v>
      </c>
      <c r="DM194" t="str">
        <f>Øst!H117</f>
        <v>Der er 3 køleskabe mere på stuerne</v>
      </c>
      <c r="DN194">
        <f>Øst!H118</f>
        <v>0</v>
      </c>
      <c r="DO194" s="14" t="str">
        <f>VLOOKUP(MID(B194,1,5)*1,InstTyp!A:B,2,FALSE)</f>
        <v>Børnehaver</v>
      </c>
      <c r="DP194" s="14" t="str">
        <f>VLOOKUP(MID(B194,1,5)*1,InstTyp!A:C,3,FALSE)</f>
        <v>Østerbro</v>
      </c>
      <c r="DQ194">
        <f>VLOOKUP(MID(B194,1,5)*1,'InstTyp-2'!E:BQ,7,FALSE)</f>
        <v>0</v>
      </c>
      <c r="DR194">
        <f>VLOOKUP(MID(B194,1,5)*1,'InstTyp-2'!E:BQ,8,FALSE)</f>
        <v>0</v>
      </c>
      <c r="DS194">
        <f>VLOOKUP(MID(B194,1,5)*1,'InstTyp-2'!E:BQ,9,FALSE)</f>
        <v>40</v>
      </c>
      <c r="DT194">
        <f>VLOOKUP(MID(B194,1,5)*1,'InstTyp-2'!E:BQ,10,FALSE)</f>
        <v>0</v>
      </c>
      <c r="DU194">
        <f>VLOOKUP(MID(B194,1,5)*1,'InstTyp-2'!E:BQ,11,FALSE)</f>
        <v>0</v>
      </c>
      <c r="DV194">
        <f>VLOOKUP(MID(B194,1,5)*1,'InstTyp-2'!E:BQ,12,FALSE)</f>
        <v>0</v>
      </c>
      <c r="DW194">
        <f>VLOOKUP(MID(B194,1,5)*1,'InstTyp-2'!E:BQ,13,FALSE)</f>
        <v>0</v>
      </c>
      <c r="DX194">
        <f>VLOOKUP(MID(B194,1,5)*1,'InstTyp-2'!E:BQ,14,FALSE)</f>
        <v>0</v>
      </c>
      <c r="DY194">
        <f>VLOOKUP(MID(B194,1,5)*1,'InstTyp-2'!E:BQ,15,FALSE)</f>
        <v>0</v>
      </c>
      <c r="DZ194">
        <f>VLOOKUP(MID(B194,1,5)*1,'InstTyp-2'!E:BQ,16,FALSE)</f>
        <v>0</v>
      </c>
      <c r="EA194">
        <f>VLOOKUP(MID(B194,1,5)*1,'InstTyp-2'!E:BQ,17,FALSE)</f>
        <v>0</v>
      </c>
      <c r="EB194">
        <f>VLOOKUP(MID(B194,1,5)*1,'InstTyp-2'!E:BQ,18,FALSE)</f>
        <v>0</v>
      </c>
      <c r="EC194">
        <f>VLOOKUP(MID(B194,1,5)*1,'InstTyp-2'!E:BQ,19,FALSE)</f>
        <v>0</v>
      </c>
      <c r="ED194">
        <f>VLOOKUP(MID(B194,1,5)*1,'InstTyp-2'!E:BQ,20,FALSE)</f>
        <v>0</v>
      </c>
      <c r="EE194" s="195">
        <f>VLOOKUP(MID(B194,1,5)*1,'Forplejning 2008'!A:C,3,FALSE)</f>
        <v>54697.599999999999</v>
      </c>
      <c r="EF194" t="str">
        <f t="shared" ref="EF194:EF257" si="12">MID(B194,1,5)</f>
        <v>35385</v>
      </c>
      <c r="EG194" t="str">
        <f t="shared" ref="EG194:EG257" si="13">MID(B194,7,1)</f>
        <v/>
      </c>
      <c r="EH194">
        <f t="shared" ref="EH194:EH257" si="14">SUM(DX194:ED194)</f>
        <v>0</v>
      </c>
      <c r="EI194">
        <f t="shared" si="11"/>
        <v>0</v>
      </c>
      <c r="EJ194" t="str">
        <f>VLOOKUP(B194,Rekruttering!A:F,2,FALSE)</f>
        <v>Ja</v>
      </c>
      <c r="EK194">
        <f>VLOOKUP(B194,Rekruttering!A:F,3,FALSE)</f>
        <v>15</v>
      </c>
      <c r="EL194">
        <f>VLOOKUP(B194,Rekruttering!A:F,4,FALSE)</f>
        <v>0</v>
      </c>
      <c r="EM194">
        <f>VLOOKUP(B194,Rekruttering!A:F,5,FALSE)</f>
        <v>0</v>
      </c>
      <c r="EN194" t="str">
        <f>VLOOKUP(B194,Rekruttering!A:F,6,FALSE)</f>
        <v>Nej</v>
      </c>
    </row>
    <row r="195" spans="1:144">
      <c r="A195" s="14" t="str">
        <f>Øst!I1</f>
        <v>x</v>
      </c>
      <c r="B195" s="21">
        <f>Øst!I2</f>
        <v>35394</v>
      </c>
      <c r="C195" t="str">
        <f>Øst!I3</f>
        <v>Frihavns Sogns Børnehave</v>
      </c>
      <c r="D195" t="str">
        <f>Øst!I4</f>
        <v>Østerbro</v>
      </c>
      <c r="E195" t="str">
        <f>Øst!I5</f>
        <v>Livjægergade 43</v>
      </c>
      <c r="F195">
        <f>Øst!I6</f>
        <v>2100</v>
      </c>
      <c r="G195" t="str">
        <f>Øst!I7</f>
        <v>København Ø</v>
      </c>
      <c r="H195" t="str">
        <f>Øst!I8</f>
        <v>35 42 53 97</v>
      </c>
      <c r="I195" t="str">
        <f>Øst!I9</f>
        <v>35394@buf.kk.dk</v>
      </c>
      <c r="J195" t="str">
        <f>Øst!I10</f>
        <v>Betina Laursen</v>
      </c>
      <c r="K195">
        <f>Øst!I11</f>
        <v>0</v>
      </c>
      <c r="L195">
        <f>Øst!I12</f>
        <v>0</v>
      </c>
      <c r="M195" t="str">
        <f>Øst!I13</f>
        <v>35394@buf.kk.dk</v>
      </c>
      <c r="N195" t="str">
        <f>Øst!I14</f>
        <v>Børnehave</v>
      </c>
      <c r="O195">
        <f>Øst!I15</f>
        <v>0</v>
      </c>
      <c r="P195">
        <f>Øst!I16</f>
        <v>0</v>
      </c>
      <c r="Q195">
        <f>Øst!I17</f>
        <v>32</v>
      </c>
      <c r="R195">
        <f>Øst!I18</f>
        <v>0</v>
      </c>
      <c r="S195">
        <f>Øst!I19</f>
        <v>0</v>
      </c>
      <c r="T195">
        <f>Øst!I20</f>
        <v>0</v>
      </c>
      <c r="U195">
        <f>Øst!I21</f>
        <v>0</v>
      </c>
      <c r="V195" t="str">
        <f>Øst!I22</f>
        <v>Nej</v>
      </c>
      <c r="W195">
        <f>Øst!I23</f>
        <v>0</v>
      </c>
      <c r="X195">
        <f>Øst!I24</f>
        <v>0</v>
      </c>
      <c r="Y195">
        <f>Øst!I25</f>
        <v>0</v>
      </c>
      <c r="Z195">
        <f>Øst!I26</f>
        <v>0</v>
      </c>
      <c r="AA195">
        <f>Øst!I27</f>
        <v>0</v>
      </c>
      <c r="AB195">
        <f>Øst!I28</f>
        <v>0</v>
      </c>
      <c r="AC195">
        <f>Øst!I29</f>
        <v>0</v>
      </c>
      <c r="AD195">
        <f>Øst!I30</f>
        <v>5</v>
      </c>
      <c r="AE195">
        <f>Øst!I31</f>
        <v>5</v>
      </c>
      <c r="AF195">
        <f>Øst!I32</f>
        <v>0</v>
      </c>
      <c r="AG195">
        <f>Øst!I33</f>
        <v>0</v>
      </c>
      <c r="AH195">
        <f>Øst!I34</f>
        <v>0</v>
      </c>
      <c r="AI195">
        <f>Øst!I35</f>
        <v>0</v>
      </c>
      <c r="AJ195">
        <f>Øst!I36</f>
        <v>45000</v>
      </c>
      <c r="AK195">
        <f>Øst!I37</f>
        <v>0</v>
      </c>
      <c r="AL195">
        <f>Øst!I38</f>
        <v>0</v>
      </c>
      <c r="AM195">
        <f>Øst!I39</f>
        <v>0</v>
      </c>
      <c r="AN195">
        <f>Øst!I40</f>
        <v>0</v>
      </c>
      <c r="AO195">
        <f>Øst!I41</f>
        <v>0</v>
      </c>
      <c r="AP195">
        <f>Øst!I42</f>
        <v>0</v>
      </c>
      <c r="AQ195">
        <f>Øst!I43</f>
        <v>0</v>
      </c>
      <c r="AR195">
        <f>Øst!I44</f>
        <v>0</v>
      </c>
      <c r="AS195">
        <f>Øst!I45</f>
        <v>0</v>
      </c>
      <c r="AT195">
        <f>Øst!I46</f>
        <v>0</v>
      </c>
      <c r="AU195">
        <f>Øst!I47</f>
        <v>0</v>
      </c>
      <c r="AV195">
        <f>Øst!I48</f>
        <v>0</v>
      </c>
      <c r="AW195">
        <f>Øst!I49</f>
        <v>0</v>
      </c>
      <c r="AX195">
        <f>Øst!I50</f>
        <v>0</v>
      </c>
      <c r="AY195">
        <f>Øst!I51</f>
        <v>0</v>
      </c>
      <c r="AZ195">
        <f>Øst!I52</f>
        <v>0</v>
      </c>
      <c r="BA195">
        <f>Øst!I53</f>
        <v>0</v>
      </c>
      <c r="BB195">
        <f>Øst!I54</f>
        <v>0</v>
      </c>
      <c r="BC195">
        <f>Øst!I55</f>
        <v>50</v>
      </c>
      <c r="BD195">
        <f>Øst!I56</f>
        <v>0</v>
      </c>
      <c r="BE195">
        <f>Øst!I57</f>
        <v>1</v>
      </c>
      <c r="BF195" t="str">
        <f>Øst!I58</f>
        <v>Ja</v>
      </c>
      <c r="BG195" t="str">
        <f>Øst!I59</f>
        <v>Nej</v>
      </c>
      <c r="BH195" t="str">
        <f>Øst!I60</f>
        <v>Nej</v>
      </c>
      <c r="BI195" t="str">
        <f>Øst!I61</f>
        <v>Ja</v>
      </c>
      <c r="BJ195" t="str">
        <f>Øst!I62</f>
        <v>fysisk ser det svært ud pga køkken</v>
      </c>
      <c r="BK195" t="str">
        <f>Øst!I63</f>
        <v>Nej</v>
      </c>
      <c r="BL195" t="str">
        <f>Øst!I64</f>
        <v>blandet</v>
      </c>
      <c r="BM195" t="str">
        <f>Øst!I65</f>
        <v>Nej</v>
      </c>
      <c r="BN195" t="str">
        <f>Øst!I66</f>
        <v>afventende, ikke super positive, bekymring ang økonomi</v>
      </c>
      <c r="BO195" t="str">
        <f>Øst!I67</f>
        <v>Nej</v>
      </c>
      <c r="BP195" t="str">
        <f>Øst!I68</f>
        <v>kommer an på time antal, andre tanker.</v>
      </c>
      <c r="BQ195">
        <f>Øst!I69</f>
        <v>0</v>
      </c>
      <c r="BR195" t="str">
        <f>Øst!I70</f>
        <v>Modtagerkøkken</v>
      </c>
      <c r="BS195">
        <f>Øst!I71</f>
        <v>0</v>
      </c>
      <c r="BT195">
        <f>Øst!I72</f>
        <v>0</v>
      </c>
      <c r="BU195">
        <f>Øst!I73</f>
        <v>0</v>
      </c>
      <c r="BV195">
        <f>Øst!I74</f>
        <v>0</v>
      </c>
      <c r="BW195">
        <f>Øst!I75</f>
        <v>0</v>
      </c>
      <c r="BX195">
        <f>Øst!I76</f>
        <v>0</v>
      </c>
      <c r="BY195">
        <f>Øst!I77</f>
        <v>0</v>
      </c>
      <c r="BZ195">
        <f>Øst!I78</f>
        <v>0</v>
      </c>
      <c r="CA195">
        <f>Øst!I79</f>
        <v>0</v>
      </c>
      <c r="CB195">
        <f>Øst!I80</f>
        <v>0</v>
      </c>
      <c r="CC195">
        <f>Øst!I81</f>
        <v>0</v>
      </c>
      <c r="CD195">
        <f>Øst!I82</f>
        <v>0</v>
      </c>
      <c r="CE195">
        <f>Øst!I83</f>
        <v>0</v>
      </c>
      <c r="CF195" t="str">
        <f>Øst!I84</f>
        <v>meget lille køkken. Ingen muligheder for udbygning.bliver også brugt som personalerum.</v>
      </c>
      <c r="CG195" t="str">
        <f>Øst!I85</f>
        <v>Lone Voss / Sine</v>
      </c>
      <c r="CH195" s="18">
        <f>Øst!I86</f>
        <v>39896</v>
      </c>
      <c r="CI195">
        <f>Øst!I87</f>
        <v>0</v>
      </c>
      <c r="CJ195">
        <f>Øst!I88</f>
        <v>1</v>
      </c>
      <c r="CK195">
        <f>Øst!I89</f>
        <v>0</v>
      </c>
      <c r="CL195">
        <f>Øst!I90</f>
        <v>4</v>
      </c>
      <c r="CM195">
        <f>Øst!I91</f>
        <v>1</v>
      </c>
      <c r="CN195">
        <f>Øst!I92</f>
        <v>0</v>
      </c>
      <c r="CO195">
        <f>Øst!I93</f>
        <v>0</v>
      </c>
      <c r="CP195">
        <f>Øst!I94</f>
        <v>0</v>
      </c>
      <c r="CQ195">
        <f>Øst!I95</f>
        <v>0</v>
      </c>
      <c r="CR195">
        <f>Øst!I96</f>
        <v>1</v>
      </c>
      <c r="CS195">
        <f>Øst!I97</f>
        <v>0</v>
      </c>
      <c r="CT195">
        <f>Øst!I98</f>
        <v>0</v>
      </c>
      <c r="CU195">
        <f>Øst!I99</f>
        <v>0</v>
      </c>
      <c r="CV195">
        <f>Øst!I100</f>
        <v>0</v>
      </c>
      <c r="CW195">
        <f>Øst!I101</f>
        <v>0</v>
      </c>
      <c r="CX195">
        <f>Øst!I102</f>
        <v>1</v>
      </c>
      <c r="CY195">
        <f>Øst!I103</f>
        <v>0</v>
      </c>
      <c r="CZ195">
        <f>Øst!I104</f>
        <v>0</v>
      </c>
      <c r="DA195">
        <f>Øst!I105</f>
        <v>0</v>
      </c>
      <c r="DB195">
        <f>Øst!I106</f>
        <v>1</v>
      </c>
      <c r="DC195">
        <f>Øst!I107</f>
        <v>20</v>
      </c>
      <c r="DD195" t="str">
        <f>Øst!I108</f>
        <v>Miele</v>
      </c>
      <c r="DE195">
        <f>Øst!I109</f>
        <v>0.5</v>
      </c>
      <c r="DF195" t="str">
        <f>Øst!I110</f>
        <v>Nej</v>
      </c>
      <c r="DG195">
        <f>Øst!I111</f>
        <v>0</v>
      </c>
      <c r="DH195" t="str">
        <f>Øst!I112</f>
        <v>Nej</v>
      </c>
      <c r="DI195" t="str">
        <f>Øst!I113</f>
        <v>Nej</v>
      </c>
      <c r="DJ195" t="str">
        <f>Øst!I114</f>
        <v>Nej</v>
      </c>
      <c r="DK195">
        <f>Øst!I115</f>
        <v>1</v>
      </c>
      <c r="DL195" t="str">
        <f>Øst!I116</f>
        <v>Ingen plads</v>
      </c>
      <c r="DM195">
        <f>Øst!I117</f>
        <v>0</v>
      </c>
      <c r="DN195">
        <f>Øst!I118</f>
        <v>0</v>
      </c>
      <c r="DO195" s="14" t="str">
        <f>VLOOKUP(MID(B195,1,5)*1,InstTyp!A:B,2,FALSE)</f>
        <v>Børnehaver</v>
      </c>
      <c r="DP195" s="14" t="str">
        <f>VLOOKUP(MID(B195,1,5)*1,InstTyp!A:C,3,FALSE)</f>
        <v>Østerbro</v>
      </c>
      <c r="DQ195">
        <f>VLOOKUP(MID(B195,1,5)*1,'InstTyp-2'!E:BQ,7,FALSE)</f>
        <v>0</v>
      </c>
      <c r="DR195">
        <f>VLOOKUP(MID(B195,1,5)*1,'InstTyp-2'!E:BQ,8,FALSE)</f>
        <v>0</v>
      </c>
      <c r="DS195">
        <f>VLOOKUP(MID(B195,1,5)*1,'InstTyp-2'!E:BQ,9,FALSE)</f>
        <v>30</v>
      </c>
      <c r="DT195">
        <f>VLOOKUP(MID(B195,1,5)*1,'InstTyp-2'!E:BQ,10,FALSE)</f>
        <v>0</v>
      </c>
      <c r="DU195">
        <f>VLOOKUP(MID(B195,1,5)*1,'InstTyp-2'!E:BQ,11,FALSE)</f>
        <v>0</v>
      </c>
      <c r="DV195">
        <f>VLOOKUP(MID(B195,1,5)*1,'InstTyp-2'!E:BQ,12,FALSE)</f>
        <v>0</v>
      </c>
      <c r="DW195">
        <f>VLOOKUP(MID(B195,1,5)*1,'InstTyp-2'!E:BQ,13,FALSE)</f>
        <v>0</v>
      </c>
      <c r="DX195">
        <f>VLOOKUP(MID(B195,1,5)*1,'InstTyp-2'!E:BQ,14,FALSE)</f>
        <v>0</v>
      </c>
      <c r="DY195">
        <f>VLOOKUP(MID(B195,1,5)*1,'InstTyp-2'!E:BQ,15,FALSE)</f>
        <v>0</v>
      </c>
      <c r="DZ195">
        <f>VLOOKUP(MID(B195,1,5)*1,'InstTyp-2'!E:BQ,16,FALSE)</f>
        <v>0</v>
      </c>
      <c r="EA195">
        <f>VLOOKUP(MID(B195,1,5)*1,'InstTyp-2'!E:BQ,17,FALSE)</f>
        <v>0</v>
      </c>
      <c r="EB195">
        <f>VLOOKUP(MID(B195,1,5)*1,'InstTyp-2'!E:BQ,18,FALSE)</f>
        <v>0</v>
      </c>
      <c r="EC195">
        <f>VLOOKUP(MID(B195,1,5)*1,'InstTyp-2'!E:BQ,19,FALSE)</f>
        <v>0</v>
      </c>
      <c r="ED195">
        <f>VLOOKUP(MID(B195,1,5)*1,'InstTyp-2'!E:BQ,20,FALSE)</f>
        <v>0</v>
      </c>
      <c r="EE195" s="195">
        <f>VLOOKUP(MID(B195,1,5)*1,'Forplejning 2008'!A:C,3,FALSE)</f>
        <v>25738</v>
      </c>
      <c r="EF195" t="str">
        <f t="shared" si="12"/>
        <v>35394</v>
      </c>
      <c r="EG195" t="str">
        <f t="shared" si="13"/>
        <v/>
      </c>
      <c r="EH195">
        <f t="shared" si="14"/>
        <v>0</v>
      </c>
      <c r="EI195">
        <f t="shared" ref="EI195:EI258" si="15">SUM(DT195:DW195)</f>
        <v>0</v>
      </c>
      <c r="EJ195" t="e">
        <f>VLOOKUP(B195,Rekruttering!A:F,2,FALSE)</f>
        <v>#N/A</v>
      </c>
      <c r="EK195" t="e">
        <f>VLOOKUP(B195,Rekruttering!A:F,3,FALSE)</f>
        <v>#N/A</v>
      </c>
      <c r="EL195" t="e">
        <f>VLOOKUP(B195,Rekruttering!A:F,4,FALSE)</f>
        <v>#N/A</v>
      </c>
      <c r="EM195" t="e">
        <f>VLOOKUP(B195,Rekruttering!A:F,5,FALSE)</f>
        <v>#N/A</v>
      </c>
      <c r="EN195" t="e">
        <f>VLOOKUP(B195,Rekruttering!A:F,6,FALSE)</f>
        <v>#N/A</v>
      </c>
    </row>
    <row r="196" spans="1:144">
      <c r="A196" s="14" t="str">
        <f>Øst!J1</f>
        <v>x</v>
      </c>
      <c r="B196" s="21">
        <f>Øst!J2</f>
        <v>35414</v>
      </c>
      <c r="C196" t="str">
        <f>Øst!J3</f>
        <v>Strandkvartyerets Børnehave</v>
      </c>
      <c r="D196" t="str">
        <f>Øst!J4</f>
        <v>Østerbro</v>
      </c>
      <c r="E196" t="str">
        <f>Øst!J5</f>
        <v>Otto Mallings Gade 12</v>
      </c>
      <c r="F196">
        <f>Øst!J6</f>
        <v>2100</v>
      </c>
      <c r="G196" t="str">
        <f>Øst!J7</f>
        <v>København Ø</v>
      </c>
      <c r="H196" t="str">
        <f>Øst!J8</f>
        <v>39 20 60 72</v>
      </c>
      <c r="I196" t="str">
        <f>Øst!J9</f>
        <v>35414@buf.kk.dk</v>
      </c>
      <c r="J196" t="str">
        <f>Øst!J10</f>
        <v>Christin Hjelvik</v>
      </c>
      <c r="K196">
        <f>Øst!J11</f>
        <v>0</v>
      </c>
      <c r="L196">
        <f>Øst!J12</f>
        <v>0</v>
      </c>
      <c r="M196" t="str">
        <f>Øst!J13</f>
        <v>35414@buf.kk.dk</v>
      </c>
      <c r="N196" t="str">
        <f>Øst!J14</f>
        <v>Børnehave</v>
      </c>
      <c r="O196">
        <f>Øst!J15</f>
        <v>0</v>
      </c>
      <c r="P196">
        <f>Øst!J16</f>
        <v>0</v>
      </c>
      <c r="Q196">
        <f>Øst!J17</f>
        <v>20</v>
      </c>
      <c r="R196">
        <f>Øst!J18</f>
        <v>0</v>
      </c>
      <c r="S196">
        <f>Øst!J19</f>
        <v>0</v>
      </c>
      <c r="T196">
        <f>Øst!J20</f>
        <v>0</v>
      </c>
      <c r="U196">
        <f>Øst!J21</f>
        <v>0</v>
      </c>
      <c r="V196" t="str">
        <f>Øst!J22</f>
        <v>nej</v>
      </c>
      <c r="W196">
        <f>Øst!J23</f>
        <v>0</v>
      </c>
      <c r="X196">
        <f>Øst!J24</f>
        <v>0</v>
      </c>
      <c r="Y196">
        <f>Øst!J25</f>
        <v>0</v>
      </c>
      <c r="Z196">
        <f>Øst!J26</f>
        <v>0</v>
      </c>
      <c r="AA196">
        <f>Øst!J27</f>
        <v>0</v>
      </c>
      <c r="AB196">
        <f>Øst!J28</f>
        <v>0</v>
      </c>
      <c r="AC196">
        <f>Øst!J29</f>
        <v>0</v>
      </c>
      <c r="AD196">
        <f>Øst!J30</f>
        <v>5</v>
      </c>
      <c r="AE196">
        <f>Øst!J31</f>
        <v>0</v>
      </c>
      <c r="AF196">
        <f>Øst!J32</f>
        <v>0</v>
      </c>
      <c r="AG196">
        <f>Øst!J33</f>
        <v>5</v>
      </c>
      <c r="AH196">
        <f>Øst!J34</f>
        <v>0</v>
      </c>
      <c r="AI196">
        <f>Øst!J35</f>
        <v>0</v>
      </c>
      <c r="AJ196">
        <f>Øst!J36</f>
        <v>0</v>
      </c>
      <c r="AK196">
        <f>Øst!J37</f>
        <v>0</v>
      </c>
      <c r="AL196">
        <f>Øst!J38</f>
        <v>0</v>
      </c>
      <c r="AM196">
        <f>Øst!J39</f>
        <v>0</v>
      </c>
      <c r="AN196">
        <f>Øst!J40</f>
        <v>0</v>
      </c>
      <c r="AO196">
        <f>Øst!J41</f>
        <v>0</v>
      </c>
      <c r="AP196">
        <f>Øst!J42</f>
        <v>0</v>
      </c>
      <c r="AQ196">
        <f>Øst!J43</f>
        <v>0</v>
      </c>
      <c r="AR196">
        <f>Øst!J44</f>
        <v>0</v>
      </c>
      <c r="AS196">
        <f>Øst!J45</f>
        <v>0</v>
      </c>
      <c r="AT196">
        <f>Øst!J46</f>
        <v>0</v>
      </c>
      <c r="AU196">
        <f>Øst!J47</f>
        <v>0</v>
      </c>
      <c r="AV196">
        <f>Øst!J48</f>
        <v>0</v>
      </c>
      <c r="AW196">
        <f>Øst!J49</f>
        <v>0</v>
      </c>
      <c r="AX196">
        <f>Øst!J50</f>
        <v>0</v>
      </c>
      <c r="AY196">
        <f>Øst!J51</f>
        <v>0</v>
      </c>
      <c r="AZ196">
        <f>Øst!J52</f>
        <v>0</v>
      </c>
      <c r="BA196">
        <f>Øst!J53</f>
        <v>0</v>
      </c>
      <c r="BB196">
        <f>Øst!J54</f>
        <v>0</v>
      </c>
      <c r="BC196">
        <f>Øst!J55</f>
        <v>0</v>
      </c>
      <c r="BD196">
        <f>Øst!J56</f>
        <v>0</v>
      </c>
      <c r="BE196">
        <f>Øst!J57</f>
        <v>0</v>
      </c>
      <c r="BF196" t="str">
        <f>Øst!J58</f>
        <v>nej</v>
      </c>
      <c r="BG196" t="str">
        <f>Øst!J59</f>
        <v>nej</v>
      </c>
      <c r="BH196" t="str">
        <f>Øst!J60</f>
        <v>ja</v>
      </c>
      <c r="BI196" t="str">
        <f>Øst!J61</f>
        <v>nej</v>
      </c>
      <c r="BJ196" t="str">
        <f>Øst!J62</f>
        <v>køkkenet er for lille og i meget dårlig stand</v>
      </c>
      <c r="BK196" t="str">
        <f>Øst!J63</f>
        <v>nej</v>
      </c>
      <c r="BL196">
        <f>Øst!J64</f>
        <v>0</v>
      </c>
      <c r="BM196" t="str">
        <f>Øst!J65</f>
        <v>nej</v>
      </c>
      <c r="BN196">
        <f>Øst!J66</f>
        <v>0</v>
      </c>
      <c r="BO196">
        <f>Øst!J67</f>
        <v>0</v>
      </c>
      <c r="BP196">
        <f>Øst!J68</f>
        <v>0</v>
      </c>
      <c r="BQ196">
        <f>Øst!J69</f>
        <v>0</v>
      </c>
      <c r="BR196" t="str">
        <f>Øst!J70</f>
        <v>Modtagerkøkken</v>
      </c>
      <c r="BS196" t="str">
        <f>Øst!J71</f>
        <v>nej</v>
      </c>
      <c r="BT196">
        <f>Øst!J72</f>
        <v>0</v>
      </c>
      <c r="BU196">
        <f>Øst!J73</f>
        <v>0</v>
      </c>
      <c r="BV196" t="str">
        <f>Øst!J74</f>
        <v>ja</v>
      </c>
      <c r="BW196">
        <f>Øst!J75</f>
        <v>0</v>
      </c>
      <c r="BX196">
        <f>Øst!J76</f>
        <v>0</v>
      </c>
      <c r="BY196">
        <f>Øst!J77</f>
        <v>0</v>
      </c>
      <c r="BZ196">
        <f>Øst!J78</f>
        <v>0</v>
      </c>
      <c r="CA196">
        <f>Øst!J79</f>
        <v>0</v>
      </c>
      <c r="CB196">
        <f>Øst!J80</f>
        <v>0</v>
      </c>
      <c r="CC196">
        <f>Øst!J81</f>
        <v>0</v>
      </c>
      <c r="CD196">
        <f>Øst!J82</f>
        <v>0</v>
      </c>
      <c r="CE196">
        <f>Øst!J83</f>
        <v>0</v>
      </c>
      <c r="CF196">
        <f>Øst!J84</f>
        <v>0</v>
      </c>
      <c r="CG196" t="str">
        <f>Øst!J85</f>
        <v>Cathrine</v>
      </c>
      <c r="CH196" t="str">
        <f>Øst!J86</f>
        <v>31.03</v>
      </c>
      <c r="CI196">
        <f>Øst!J87</f>
        <v>0</v>
      </c>
      <c r="CJ196">
        <f>Øst!J88</f>
        <v>1</v>
      </c>
      <c r="CK196">
        <f>Øst!J89</f>
        <v>0</v>
      </c>
      <c r="CL196">
        <f>Øst!J90</f>
        <v>0</v>
      </c>
      <c r="CM196">
        <f>Øst!J91</f>
        <v>0</v>
      </c>
      <c r="CN196">
        <f>Øst!J92</f>
        <v>0</v>
      </c>
      <c r="CO196">
        <f>Øst!J93</f>
        <v>0</v>
      </c>
      <c r="CP196">
        <f>Øst!J94</f>
        <v>0</v>
      </c>
      <c r="CQ196">
        <f>Øst!J95</f>
        <v>0</v>
      </c>
      <c r="CR196">
        <f>Øst!J96</f>
        <v>1</v>
      </c>
      <c r="CS196">
        <f>Øst!J97</f>
        <v>0</v>
      </c>
      <c r="CT196">
        <f>Øst!J98</f>
        <v>0</v>
      </c>
      <c r="CU196">
        <f>Øst!J99</f>
        <v>0</v>
      </c>
      <c r="CV196">
        <f>Øst!J100</f>
        <v>0</v>
      </c>
      <c r="CW196">
        <f>Øst!J101</f>
        <v>0</v>
      </c>
      <c r="CX196">
        <f>Øst!J102</f>
        <v>1</v>
      </c>
      <c r="CY196">
        <f>Øst!J103</f>
        <v>0</v>
      </c>
      <c r="CZ196">
        <f>Øst!J104</f>
        <v>0</v>
      </c>
      <c r="DA196">
        <f>Øst!J105</f>
        <v>0</v>
      </c>
      <c r="DB196">
        <f>Øst!J106</f>
        <v>1</v>
      </c>
      <c r="DC196">
        <f>Øst!J107</f>
        <v>60</v>
      </c>
      <c r="DD196" t="str">
        <f>Øst!J108</f>
        <v>miele</v>
      </c>
      <c r="DE196">
        <f>Øst!J109</f>
        <v>2</v>
      </c>
      <c r="DF196" t="str">
        <f>Øst!J110</f>
        <v>nej</v>
      </c>
      <c r="DG196">
        <f>Øst!J111</f>
        <v>0</v>
      </c>
      <c r="DH196" t="str">
        <f>Øst!J112</f>
        <v>nej</v>
      </c>
      <c r="DI196" t="str">
        <f>Øst!J113</f>
        <v>nej</v>
      </c>
      <c r="DJ196" t="str">
        <f>Øst!J114</f>
        <v>nej</v>
      </c>
      <c r="DK196">
        <f>Øst!J115</f>
        <v>1</v>
      </c>
      <c r="DL196" t="str">
        <f>Øst!J116</f>
        <v>Begrænset</v>
      </c>
      <c r="DM196">
        <f>Øst!J117</f>
        <v>0</v>
      </c>
      <c r="DN196">
        <f>Øst!J118</f>
        <v>0</v>
      </c>
      <c r="DO196" s="14" t="str">
        <f>VLOOKUP(MID(B196,1,5)*1,InstTyp!A:B,2,FALSE)</f>
        <v>Børnehaver</v>
      </c>
      <c r="DP196" s="14" t="str">
        <f>VLOOKUP(MID(B196,1,5)*1,InstTyp!A:C,3,FALSE)</f>
        <v>Østerbro</v>
      </c>
      <c r="DQ196">
        <f>VLOOKUP(MID(B196,1,5)*1,'InstTyp-2'!E:BQ,7,FALSE)</f>
        <v>0</v>
      </c>
      <c r="DR196">
        <f>VLOOKUP(MID(B196,1,5)*1,'InstTyp-2'!E:BQ,8,FALSE)</f>
        <v>0</v>
      </c>
      <c r="DS196">
        <f>VLOOKUP(MID(B196,1,5)*1,'InstTyp-2'!E:BQ,9,FALSE)</f>
        <v>20</v>
      </c>
      <c r="DT196">
        <f>VLOOKUP(MID(B196,1,5)*1,'InstTyp-2'!E:BQ,10,FALSE)</f>
        <v>0</v>
      </c>
      <c r="DU196">
        <f>VLOOKUP(MID(B196,1,5)*1,'InstTyp-2'!E:BQ,11,FALSE)</f>
        <v>0</v>
      </c>
      <c r="DV196">
        <f>VLOOKUP(MID(B196,1,5)*1,'InstTyp-2'!E:BQ,12,FALSE)</f>
        <v>0</v>
      </c>
      <c r="DW196">
        <f>VLOOKUP(MID(B196,1,5)*1,'InstTyp-2'!E:BQ,13,FALSE)</f>
        <v>0</v>
      </c>
      <c r="DX196">
        <f>VLOOKUP(MID(B196,1,5)*1,'InstTyp-2'!E:BQ,14,FALSE)</f>
        <v>0</v>
      </c>
      <c r="DY196">
        <f>VLOOKUP(MID(B196,1,5)*1,'InstTyp-2'!E:BQ,15,FALSE)</f>
        <v>0</v>
      </c>
      <c r="DZ196">
        <f>VLOOKUP(MID(B196,1,5)*1,'InstTyp-2'!E:BQ,16,FALSE)</f>
        <v>0</v>
      </c>
      <c r="EA196">
        <f>VLOOKUP(MID(B196,1,5)*1,'InstTyp-2'!E:BQ,17,FALSE)</f>
        <v>0</v>
      </c>
      <c r="EB196">
        <f>VLOOKUP(MID(B196,1,5)*1,'InstTyp-2'!E:BQ,18,FALSE)</f>
        <v>0</v>
      </c>
      <c r="EC196">
        <f>VLOOKUP(MID(B196,1,5)*1,'InstTyp-2'!E:BQ,19,FALSE)</f>
        <v>0</v>
      </c>
      <c r="ED196">
        <f>VLOOKUP(MID(B196,1,5)*1,'InstTyp-2'!E:BQ,20,FALSE)</f>
        <v>0</v>
      </c>
      <c r="EE196" s="195">
        <f>VLOOKUP(MID(B196,1,5)*1,'Forplejning 2008'!A:C,3,FALSE)</f>
        <v>35118.769999999997</v>
      </c>
      <c r="EF196" t="str">
        <f t="shared" si="12"/>
        <v>35414</v>
      </c>
      <c r="EG196" t="str">
        <f t="shared" si="13"/>
        <v/>
      </c>
      <c r="EH196">
        <f t="shared" si="14"/>
        <v>0</v>
      </c>
      <c r="EI196">
        <f t="shared" si="15"/>
        <v>0</v>
      </c>
      <c r="EJ196" t="e">
        <f>VLOOKUP(B196,Rekruttering!A:F,2,FALSE)</f>
        <v>#N/A</v>
      </c>
      <c r="EK196" t="e">
        <f>VLOOKUP(B196,Rekruttering!A:F,3,FALSE)</f>
        <v>#N/A</v>
      </c>
      <c r="EL196" t="e">
        <f>VLOOKUP(B196,Rekruttering!A:F,4,FALSE)</f>
        <v>#N/A</v>
      </c>
      <c r="EM196" t="e">
        <f>VLOOKUP(B196,Rekruttering!A:F,5,FALSE)</f>
        <v>#N/A</v>
      </c>
      <c r="EN196" t="e">
        <f>VLOOKUP(B196,Rekruttering!A:F,6,FALSE)</f>
        <v>#N/A</v>
      </c>
    </row>
    <row r="197" spans="1:144">
      <c r="A197" s="14" t="str">
        <f>Øst!K1</f>
        <v>x</v>
      </c>
      <c r="B197" s="21">
        <f>Øst!K2</f>
        <v>35421</v>
      </c>
      <c r="C197" t="str">
        <f>Øst!K3</f>
        <v>Fredens sogns børnehave</v>
      </c>
      <c r="D197" t="str">
        <f>Øst!K4</f>
        <v>Østerbro</v>
      </c>
      <c r="E197" t="str">
        <f>Øst!K5</f>
        <v>Ryesgade 68B</v>
      </c>
      <c r="F197">
        <f>Øst!K6</f>
        <v>2100</v>
      </c>
      <c r="G197" t="str">
        <f>Øst!K7</f>
        <v>København Ø</v>
      </c>
      <c r="H197" t="str">
        <f>Øst!K8</f>
        <v>35 37 05 49</v>
      </c>
      <c r="I197" t="str">
        <f>Øst!K9</f>
        <v>35421@buf.kk.dk</v>
      </c>
      <c r="J197" t="str">
        <f>Øst!K10</f>
        <v>Monica Andersen</v>
      </c>
      <c r="K197">
        <f>Øst!K11</f>
        <v>0</v>
      </c>
      <c r="L197">
        <f>Øst!K12</f>
        <v>0</v>
      </c>
      <c r="M197" t="str">
        <f>Øst!K13</f>
        <v>35421@buf.kk.dk</v>
      </c>
      <c r="N197" t="str">
        <f>Øst!K14</f>
        <v>Børnehave</v>
      </c>
      <c r="O197">
        <f>Øst!K15</f>
        <v>0</v>
      </c>
      <c r="P197">
        <f>Øst!K16</f>
        <v>0</v>
      </c>
      <c r="Q197">
        <f>Øst!K17</f>
        <v>45</v>
      </c>
      <c r="R197">
        <f>Øst!K18</f>
        <v>0</v>
      </c>
      <c r="S197">
        <f>Øst!K19</f>
        <v>0</v>
      </c>
      <c r="T197">
        <f>Øst!K20</f>
        <v>0</v>
      </c>
      <c r="U197">
        <f>Øst!K21</f>
        <v>0</v>
      </c>
      <c r="V197" t="str">
        <f>Øst!K22</f>
        <v>Nej</v>
      </c>
      <c r="W197">
        <f>Øst!K23</f>
        <v>0</v>
      </c>
      <c r="X197">
        <f>Øst!K24</f>
        <v>0</v>
      </c>
      <c r="Y197">
        <f>Øst!K25</f>
        <v>0</v>
      </c>
      <c r="Z197">
        <f>Øst!K26</f>
        <v>0</v>
      </c>
      <c r="AA197">
        <f>Øst!K27</f>
        <v>0</v>
      </c>
      <c r="AB197">
        <f>Øst!K28</f>
        <v>0</v>
      </c>
      <c r="AC197">
        <f>Øst!K29</f>
        <v>0</v>
      </c>
      <c r="AD197">
        <f>Øst!K30</f>
        <v>5</v>
      </c>
      <c r="AE197">
        <f>Øst!K31</f>
        <v>0</v>
      </c>
      <c r="AF197">
        <f>Øst!K32</f>
        <v>0</v>
      </c>
      <c r="AG197">
        <f>Øst!K33</f>
        <v>5</v>
      </c>
      <c r="AH197">
        <f>Øst!K34</f>
        <v>0</v>
      </c>
      <c r="AI197">
        <f>Øst!K35</f>
        <v>0</v>
      </c>
      <c r="AJ197">
        <f>Øst!K36</f>
        <v>0</v>
      </c>
      <c r="AK197">
        <f>Øst!K37</f>
        <v>0</v>
      </c>
      <c r="AL197">
        <f>Øst!K38</f>
        <v>0</v>
      </c>
      <c r="AM197">
        <f>Øst!K39</f>
        <v>0</v>
      </c>
      <c r="AN197">
        <f>Øst!K40</f>
        <v>0</v>
      </c>
      <c r="AO197">
        <f>Øst!K41</f>
        <v>0</v>
      </c>
      <c r="AP197">
        <f>Øst!K42</f>
        <v>0</v>
      </c>
      <c r="AQ197">
        <f>Øst!K43</f>
        <v>0</v>
      </c>
      <c r="AR197">
        <f>Øst!K44</f>
        <v>0</v>
      </c>
      <c r="AS197">
        <f>Øst!K45</f>
        <v>0</v>
      </c>
      <c r="AT197">
        <f>Øst!K46</f>
        <v>0</v>
      </c>
      <c r="AU197">
        <f>Øst!K47</f>
        <v>0</v>
      </c>
      <c r="AV197">
        <f>Øst!K48</f>
        <v>0</v>
      </c>
      <c r="AW197">
        <f>Øst!K49</f>
        <v>0</v>
      </c>
      <c r="AX197">
        <f>Øst!K50</f>
        <v>0</v>
      </c>
      <c r="AY197">
        <f>Øst!K51</f>
        <v>0</v>
      </c>
      <c r="AZ197">
        <f>Øst!K52</f>
        <v>0</v>
      </c>
      <c r="BA197">
        <f>Øst!K53</f>
        <v>0</v>
      </c>
      <c r="BB197">
        <f>Øst!K54</f>
        <v>0</v>
      </c>
      <c r="BC197">
        <f>Øst!K55</f>
        <v>40</v>
      </c>
      <c r="BD197">
        <f>Øst!K56</f>
        <v>0</v>
      </c>
      <c r="BE197">
        <f>Øst!K57</f>
        <v>0</v>
      </c>
      <c r="BF197" t="str">
        <f>Øst!K58</f>
        <v>Nej</v>
      </c>
      <c r="BG197" t="str">
        <f>Øst!K59</f>
        <v>nej</v>
      </c>
      <c r="BH197" t="str">
        <f>Øst!K60</f>
        <v>nej</v>
      </c>
      <c r="BI197" t="str">
        <f>Øst!K61</f>
        <v>nej</v>
      </c>
      <c r="BJ197" t="str">
        <f>Øst!K62</f>
        <v>Mener ikke der er plads</v>
      </c>
      <c r="BK197" t="str">
        <f>Øst!K63</f>
        <v>ja</v>
      </c>
      <c r="BL197" t="str">
        <f>Øst!K64</f>
        <v>forholder sig afventende</v>
      </c>
      <c r="BM197" t="str">
        <f>Øst!K65</f>
        <v>nej</v>
      </c>
      <c r="BN197">
        <f>Øst!K66</f>
        <v>0</v>
      </c>
      <c r="BO197" t="str">
        <f>Øst!K67</f>
        <v>nej</v>
      </c>
      <c r="BP197">
        <f>Øst!K68</f>
        <v>0</v>
      </c>
      <c r="BQ197">
        <f>Øst!K69</f>
        <v>0</v>
      </c>
      <c r="BR197">
        <f>Øst!K70</f>
        <v>0</v>
      </c>
      <c r="BS197">
        <f>Øst!K71</f>
        <v>0</v>
      </c>
      <c r="BT197">
        <f>Øst!K72</f>
        <v>0</v>
      </c>
      <c r="BU197">
        <f>Øst!K73</f>
        <v>0</v>
      </c>
      <c r="BV197">
        <f>Øst!K74</f>
        <v>0</v>
      </c>
      <c r="BW197">
        <f>Øst!K75</f>
        <v>0</v>
      </c>
      <c r="BX197">
        <f>Øst!K76</f>
        <v>0</v>
      </c>
      <c r="BY197">
        <f>Øst!K77</f>
        <v>0</v>
      </c>
      <c r="BZ197">
        <f>Øst!K78</f>
        <v>0</v>
      </c>
      <c r="CA197" t="str">
        <f>Øst!K79</f>
        <v>Toilet/depot bør inddrages og nyt køkken etableres. Der er 30 børn på 1.ste sal og ingen elevator, madelevator nødvendig</v>
      </c>
      <c r="CB197">
        <f>Øst!K80</f>
        <v>0</v>
      </c>
      <c r="CC197">
        <f>Øst!K81</f>
        <v>0</v>
      </c>
      <c r="CD197" t="str">
        <f>Øst!K82</f>
        <v>Større</v>
      </c>
      <c r="CE197">
        <f>Øst!K83</f>
        <v>0</v>
      </c>
      <c r="CF197" t="str">
        <f>Øst!K84</f>
        <v>Mere ovnkapacitet, nye bordplader, opvaskemaskinen op i højden, mere køleplads.</v>
      </c>
      <c r="CG197">
        <f>Øst!K85</f>
        <v>0</v>
      </c>
      <c r="CH197">
        <f>Øst!K86</f>
        <v>0</v>
      </c>
      <c r="CI197">
        <f>Øst!K87</f>
        <v>0</v>
      </c>
      <c r="CJ197">
        <f>Øst!K88</f>
        <v>1</v>
      </c>
      <c r="CK197">
        <f>Øst!K89</f>
        <v>0</v>
      </c>
      <c r="CL197">
        <f>Øst!K90</f>
        <v>0</v>
      </c>
      <c r="CM197">
        <f>Øst!K91</f>
        <v>0</v>
      </c>
      <c r="CN197">
        <f>Øst!K92</f>
        <v>0</v>
      </c>
      <c r="CO197">
        <f>Øst!K93</f>
        <v>0</v>
      </c>
      <c r="CP197">
        <f>Øst!K94</f>
        <v>0</v>
      </c>
      <c r="CQ197">
        <f>Øst!K95</f>
        <v>0</v>
      </c>
      <c r="CR197">
        <f>Øst!K96</f>
        <v>0</v>
      </c>
      <c r="CS197">
        <f>Øst!K97</f>
        <v>1</v>
      </c>
      <c r="CT197">
        <f>Øst!K98</f>
        <v>0</v>
      </c>
      <c r="CU197">
        <f>Øst!K99</f>
        <v>0</v>
      </c>
      <c r="CV197">
        <f>Øst!K100</f>
        <v>0</v>
      </c>
      <c r="CW197">
        <f>Øst!K101</f>
        <v>0</v>
      </c>
      <c r="CX197">
        <f>Øst!K102</f>
        <v>0</v>
      </c>
      <c r="CY197">
        <f>Øst!K103</f>
        <v>0</v>
      </c>
      <c r="CZ197">
        <f>Øst!K104</f>
        <v>0</v>
      </c>
      <c r="DA197">
        <f>Øst!K105</f>
        <v>0</v>
      </c>
      <c r="DB197">
        <f>Øst!K106</f>
        <v>1</v>
      </c>
      <c r="DC197">
        <f>Øst!K107</f>
        <v>25</v>
      </c>
      <c r="DD197" t="str">
        <f>Øst!K108</f>
        <v>Miele professional</v>
      </c>
      <c r="DE197">
        <f>Øst!K109</f>
        <v>0</v>
      </c>
      <c r="DF197" t="str">
        <f>Øst!K110</f>
        <v>nej</v>
      </c>
      <c r="DG197">
        <f>Øst!K111</f>
        <v>0</v>
      </c>
      <c r="DH197" t="str">
        <f>Øst!K112</f>
        <v>nej</v>
      </c>
      <c r="DI197" t="str">
        <f>Øst!K113</f>
        <v>nej</v>
      </c>
      <c r="DJ197" t="str">
        <f>Øst!K114</f>
        <v>nej</v>
      </c>
      <c r="DK197">
        <f>Øst!K115</f>
        <v>0</v>
      </c>
      <c r="DL197" t="str">
        <f>Øst!K116</f>
        <v>Begrænset</v>
      </c>
      <c r="DM197" t="str">
        <f>Øst!K117</f>
        <v>Der er 3 køleskabe mere på stuerne</v>
      </c>
      <c r="DN197">
        <f>Øst!K118</f>
        <v>0</v>
      </c>
      <c r="DO197" s="14" t="str">
        <f>VLOOKUP(MID(B197,1,5)*1,InstTyp!A:B,2,FALSE)</f>
        <v>Børnehaver</v>
      </c>
      <c r="DP197" s="14" t="str">
        <f>VLOOKUP(MID(B197,1,5)*1,InstTyp!A:C,3,FALSE)</f>
        <v>Østerbro</v>
      </c>
      <c r="DQ197">
        <f>VLOOKUP(MID(B197,1,5)*1,'InstTyp-2'!E:BQ,7,FALSE)</f>
        <v>0</v>
      </c>
      <c r="DR197">
        <f>VLOOKUP(MID(B197,1,5)*1,'InstTyp-2'!E:BQ,8,FALSE)</f>
        <v>0</v>
      </c>
      <c r="DS197">
        <f>VLOOKUP(MID(B197,1,5)*1,'InstTyp-2'!E:BQ,9,FALSE)</f>
        <v>45</v>
      </c>
      <c r="DT197">
        <f>VLOOKUP(MID(B197,1,5)*1,'InstTyp-2'!E:BQ,10,FALSE)</f>
        <v>0</v>
      </c>
      <c r="DU197">
        <f>VLOOKUP(MID(B197,1,5)*1,'InstTyp-2'!E:BQ,11,FALSE)</f>
        <v>0</v>
      </c>
      <c r="DV197">
        <f>VLOOKUP(MID(B197,1,5)*1,'InstTyp-2'!E:BQ,12,FALSE)</f>
        <v>0</v>
      </c>
      <c r="DW197">
        <f>VLOOKUP(MID(B197,1,5)*1,'InstTyp-2'!E:BQ,13,FALSE)</f>
        <v>0</v>
      </c>
      <c r="DX197">
        <f>VLOOKUP(MID(B197,1,5)*1,'InstTyp-2'!E:BQ,14,FALSE)</f>
        <v>0</v>
      </c>
      <c r="DY197">
        <f>VLOOKUP(MID(B197,1,5)*1,'InstTyp-2'!E:BQ,15,FALSE)</f>
        <v>0</v>
      </c>
      <c r="DZ197">
        <f>VLOOKUP(MID(B197,1,5)*1,'InstTyp-2'!E:BQ,16,FALSE)</f>
        <v>0</v>
      </c>
      <c r="EA197">
        <f>VLOOKUP(MID(B197,1,5)*1,'InstTyp-2'!E:BQ,17,FALSE)</f>
        <v>0</v>
      </c>
      <c r="EB197">
        <f>VLOOKUP(MID(B197,1,5)*1,'InstTyp-2'!E:BQ,18,FALSE)</f>
        <v>0</v>
      </c>
      <c r="EC197">
        <f>VLOOKUP(MID(B197,1,5)*1,'InstTyp-2'!E:BQ,19,FALSE)</f>
        <v>0</v>
      </c>
      <c r="ED197">
        <f>VLOOKUP(MID(B197,1,5)*1,'InstTyp-2'!E:BQ,20,FALSE)</f>
        <v>0</v>
      </c>
      <c r="EE197" s="195">
        <f>VLOOKUP(MID(B197,1,5)*1,'Forplejning 2008'!A:C,3,FALSE)</f>
        <v>62355.89</v>
      </c>
      <c r="EF197" t="str">
        <f t="shared" si="12"/>
        <v>35421</v>
      </c>
      <c r="EG197" t="str">
        <f t="shared" si="13"/>
        <v/>
      </c>
      <c r="EH197">
        <f t="shared" si="14"/>
        <v>0</v>
      </c>
      <c r="EI197">
        <f t="shared" si="15"/>
        <v>0</v>
      </c>
      <c r="EJ197" t="e">
        <f>VLOOKUP(B197,Rekruttering!A:F,2,FALSE)</f>
        <v>#N/A</v>
      </c>
      <c r="EK197" t="e">
        <f>VLOOKUP(B197,Rekruttering!A:F,3,FALSE)</f>
        <v>#N/A</v>
      </c>
      <c r="EL197" t="e">
        <f>VLOOKUP(B197,Rekruttering!A:F,4,FALSE)</f>
        <v>#N/A</v>
      </c>
      <c r="EM197" t="e">
        <f>VLOOKUP(B197,Rekruttering!A:F,5,FALSE)</f>
        <v>#N/A</v>
      </c>
      <c r="EN197" t="e">
        <f>VLOOKUP(B197,Rekruttering!A:F,6,FALSE)</f>
        <v>#N/A</v>
      </c>
    </row>
    <row r="198" spans="1:144">
      <c r="A198" s="14" t="str">
        <f>Øst!M1</f>
        <v>x</v>
      </c>
      <c r="B198" s="21" t="str">
        <f>Øst!M2</f>
        <v>35436_u</v>
      </c>
      <c r="C198" t="str">
        <f>Øst!M3</f>
        <v>Luther Kirkens udflytterbørnehave</v>
      </c>
      <c r="D198" t="str">
        <f>Øst!M4</f>
        <v>Østerbro</v>
      </c>
      <c r="E198" t="str">
        <f>Øst!M5</f>
        <v>Kollerødvej 72</v>
      </c>
      <c r="F198">
        <f>Øst!M6</f>
        <v>3540</v>
      </c>
      <c r="G198" t="str">
        <f>Øst!M7</f>
        <v>Lynge</v>
      </c>
      <c r="H198" t="str">
        <f>Øst!M8</f>
        <v>48 19 25 15</v>
      </c>
      <c r="I198" t="str">
        <f>Øst!M9</f>
        <v>35436@buf.kk.dk</v>
      </c>
      <c r="J198" t="str">
        <f>Øst!M10</f>
        <v>Camilla Petersen</v>
      </c>
      <c r="K198">
        <f>Øst!M11</f>
        <v>0</v>
      </c>
      <c r="L198">
        <f>Øst!M12</f>
        <v>0</v>
      </c>
      <c r="M198" t="str">
        <f>Øst!M13</f>
        <v>35436@buf.kk.dk</v>
      </c>
      <c r="N198" t="str">
        <f>Øst!M14</f>
        <v>Børnehave</v>
      </c>
      <c r="O198">
        <f>Øst!M15</f>
        <v>0</v>
      </c>
      <c r="P198">
        <f>Øst!M16</f>
        <v>0</v>
      </c>
      <c r="Q198">
        <f>Øst!M17</f>
        <v>54</v>
      </c>
      <c r="R198">
        <f>Øst!M18</f>
        <v>0</v>
      </c>
      <c r="S198">
        <f>Øst!M19</f>
        <v>0</v>
      </c>
      <c r="T198">
        <f>Øst!M20</f>
        <v>0</v>
      </c>
      <c r="U198">
        <f>Øst!M21</f>
        <v>0</v>
      </c>
      <c r="V198" t="str">
        <f>Øst!M22</f>
        <v>Nej</v>
      </c>
      <c r="W198">
        <f>Øst!M23</f>
        <v>0</v>
      </c>
      <c r="X198">
        <f>Øst!M24</f>
        <v>0</v>
      </c>
      <c r="Y198">
        <f>Øst!M25</f>
        <v>0</v>
      </c>
      <c r="Z198">
        <f>Øst!M26</f>
        <v>0</v>
      </c>
      <c r="AA198">
        <f>Øst!M27</f>
        <v>0</v>
      </c>
      <c r="AB198">
        <f>Øst!M28</f>
        <v>0</v>
      </c>
      <c r="AC198">
        <f>Øst!M29</f>
        <v>0</v>
      </c>
      <c r="AD198">
        <f>Øst!M30</f>
        <v>5</v>
      </c>
      <c r="AE198">
        <f>Øst!M31</f>
        <v>0</v>
      </c>
      <c r="AF198">
        <f>Øst!M32</f>
        <v>0</v>
      </c>
      <c r="AG198">
        <f>Øst!M33</f>
        <v>5</v>
      </c>
      <c r="AH198">
        <f>Øst!M34</f>
        <v>0</v>
      </c>
      <c r="AI198">
        <f>Øst!M35</f>
        <v>0</v>
      </c>
      <c r="AJ198">
        <f>Øst!M36</f>
        <v>72000</v>
      </c>
      <c r="AK198">
        <f>Øst!M37</f>
        <v>0</v>
      </c>
      <c r="AL198" t="str">
        <f>Øst!M38</f>
        <v>Nej</v>
      </c>
      <c r="AM198" t="str">
        <f>Øst!M39</f>
        <v>Ja</v>
      </c>
      <c r="AN198">
        <f>Øst!M40</f>
        <v>0</v>
      </c>
      <c r="AO198">
        <f>Øst!M41</f>
        <v>0</v>
      </c>
      <c r="AP198">
        <f>Øst!M42</f>
        <v>0</v>
      </c>
      <c r="AQ198">
        <f>Øst!M43</f>
        <v>0</v>
      </c>
      <c r="AR198">
        <f>Øst!M44</f>
        <v>0</v>
      </c>
      <c r="AS198">
        <f>Øst!M45</f>
        <v>0</v>
      </c>
      <c r="AT198">
        <f>Øst!M46</f>
        <v>0</v>
      </c>
      <c r="AU198">
        <f>Øst!M47</f>
        <v>0</v>
      </c>
      <c r="AV198">
        <f>Øst!M48</f>
        <v>0</v>
      </c>
      <c r="AW198">
        <f>Øst!M49</f>
        <v>0</v>
      </c>
      <c r="AX198">
        <f>Øst!M50</f>
        <v>0</v>
      </c>
      <c r="AY198">
        <f>Øst!M51</f>
        <v>0</v>
      </c>
      <c r="AZ198">
        <f>Øst!M52</f>
        <v>0</v>
      </c>
      <c r="BA198">
        <f>Øst!M53</f>
        <v>0</v>
      </c>
      <c r="BB198">
        <f>Øst!M54</f>
        <v>0</v>
      </c>
      <c r="BC198">
        <f>Øst!M55</f>
        <v>80</v>
      </c>
      <c r="BD198">
        <f>Øst!M56</f>
        <v>0</v>
      </c>
      <c r="BE198">
        <f>Øst!M57</f>
        <v>0</v>
      </c>
      <c r="BF198" t="str">
        <f>Øst!M58</f>
        <v>Ja</v>
      </c>
      <c r="BG198" t="str">
        <f>Øst!M59</f>
        <v>Nej</v>
      </c>
      <c r="BH198" t="str">
        <f>Øst!M60</f>
        <v>Ja</v>
      </c>
      <c r="BI198" t="str">
        <f>Øst!M61</f>
        <v>Ja</v>
      </c>
      <c r="BJ198">
        <f>Øst!M62</f>
        <v>0</v>
      </c>
      <c r="BK198" t="str">
        <f>Øst!M63</f>
        <v>Ja</v>
      </c>
      <c r="BL198">
        <f>Øst!M64</f>
        <v>0</v>
      </c>
      <c r="BM198" t="str">
        <f>Øst!M65</f>
        <v>Ja</v>
      </c>
      <c r="BN198">
        <f>Øst!M66</f>
        <v>0</v>
      </c>
      <c r="BO198" t="str">
        <f>Øst!M67</f>
        <v>Ja</v>
      </c>
      <c r="BP198">
        <f>Øst!M68</f>
        <v>0</v>
      </c>
      <c r="BQ198">
        <f>Øst!M69</f>
        <v>0</v>
      </c>
      <c r="BR198" t="str">
        <f>Øst!M70</f>
        <v>Køkken begrænset tilvirk</v>
      </c>
      <c r="BS198">
        <f>Øst!M71</f>
        <v>0</v>
      </c>
      <c r="BT198">
        <f>Øst!M72</f>
        <v>0</v>
      </c>
      <c r="BU198">
        <f>Øst!M73</f>
        <v>0</v>
      </c>
      <c r="BV198">
        <f>Øst!M74</f>
        <v>0</v>
      </c>
      <c r="BW198">
        <f>Øst!M75</f>
        <v>0</v>
      </c>
      <c r="BX198">
        <f>Øst!M76</f>
        <v>0</v>
      </c>
      <c r="BY198">
        <f>Øst!M77</f>
        <v>0</v>
      </c>
      <c r="BZ198">
        <f>Øst!M78</f>
        <v>0</v>
      </c>
      <c r="CA198">
        <f>Øst!M79</f>
        <v>0</v>
      </c>
      <c r="CB198">
        <f>Øst!M80</f>
        <v>0</v>
      </c>
      <c r="CC198">
        <f>Øst!M81</f>
        <v>0</v>
      </c>
      <c r="CD198" t="str">
        <f>Øst!M82</f>
        <v>Mindre</v>
      </c>
      <c r="CE198" t="str">
        <f>Øst!M83</f>
        <v>nye køkkenelementer, ovn og fryser + køl</v>
      </c>
      <c r="CF198">
        <f>Øst!M84</f>
        <v>0</v>
      </c>
      <c r="CG198" t="str">
        <f>Øst!M85</f>
        <v>Cathrine Jerrik</v>
      </c>
      <c r="CH198" s="18">
        <f>Øst!M86</f>
        <v>39927</v>
      </c>
      <c r="CI198">
        <f>Øst!M87</f>
        <v>0</v>
      </c>
      <c r="CJ198">
        <f>Øst!M88</f>
        <v>1</v>
      </c>
      <c r="CK198">
        <f>Øst!M89</f>
        <v>0</v>
      </c>
      <c r="CL198">
        <f>Øst!M90</f>
        <v>4</v>
      </c>
      <c r="CM198">
        <f>Øst!M91</f>
        <v>1</v>
      </c>
      <c r="CN198">
        <f>Øst!M92</f>
        <v>0</v>
      </c>
      <c r="CO198">
        <f>Øst!M93</f>
        <v>0</v>
      </c>
      <c r="CP198">
        <f>Øst!M94</f>
        <v>0</v>
      </c>
      <c r="CQ198">
        <f>Øst!M95</f>
        <v>0</v>
      </c>
      <c r="CR198">
        <f>Øst!M96</f>
        <v>0</v>
      </c>
      <c r="CS198">
        <f>Øst!M97</f>
        <v>1</v>
      </c>
      <c r="CT198">
        <f>Øst!M98</f>
        <v>0</v>
      </c>
      <c r="CU198">
        <f>Øst!M99</f>
        <v>0</v>
      </c>
      <c r="CV198">
        <f>Øst!M100</f>
        <v>0</v>
      </c>
      <c r="CW198">
        <f>Øst!M101</f>
        <v>0</v>
      </c>
      <c r="CX198">
        <f>Øst!M102</f>
        <v>0</v>
      </c>
      <c r="CY198">
        <f>Øst!M103</f>
        <v>0</v>
      </c>
      <c r="CZ198">
        <f>Øst!M104</f>
        <v>0</v>
      </c>
      <c r="DA198">
        <f>Øst!M105</f>
        <v>0</v>
      </c>
      <c r="DB198">
        <f>Øst!M106</f>
        <v>1</v>
      </c>
      <c r="DC198">
        <f>Øst!M107</f>
        <v>62</v>
      </c>
      <c r="DD198" t="str">
        <f>Øst!M108</f>
        <v>Miele</v>
      </c>
      <c r="DE198">
        <f>Øst!M109</f>
        <v>2.5</v>
      </c>
      <c r="DF198" t="str">
        <f>Øst!M110</f>
        <v>Nej</v>
      </c>
      <c r="DG198">
        <f>Øst!M111</f>
        <v>0</v>
      </c>
      <c r="DH198" t="str">
        <f>Øst!M112</f>
        <v>Ja</v>
      </c>
      <c r="DI198" t="str">
        <f>Øst!M113</f>
        <v>Ja</v>
      </c>
      <c r="DJ198" t="str">
        <f>Øst!M114</f>
        <v>Nej</v>
      </c>
      <c r="DK198">
        <f>Øst!M115</f>
        <v>2</v>
      </c>
      <c r="DL198" t="str">
        <f>Øst!M116</f>
        <v>Begrænset</v>
      </c>
      <c r="DM198">
        <f>Øst!M117</f>
        <v>0</v>
      </c>
      <c r="DN198">
        <f>Øst!M118</f>
        <v>0</v>
      </c>
      <c r="DO198" s="14" t="str">
        <f>VLOOKUP(MID(B198,1,5)*1,InstTyp!A:B,2,FALSE)</f>
        <v>Børnehaver</v>
      </c>
      <c r="DP198" s="14" t="str">
        <f>VLOOKUP(MID(B198,1,5)*1,InstTyp!A:C,3,FALSE)</f>
        <v>Østerbro</v>
      </c>
      <c r="DQ198">
        <f>VLOOKUP(MID(B198,1,5)*1,'InstTyp-2'!E:BQ,7,FALSE)</f>
        <v>0</v>
      </c>
      <c r="DR198">
        <f>VLOOKUP(MID(B198,1,5)*1,'InstTyp-2'!E:BQ,8,FALSE)</f>
        <v>0</v>
      </c>
      <c r="DS198">
        <f>VLOOKUP(MID(B198,1,5)*1,'InstTyp-2'!E:BQ,9,FALSE)</f>
        <v>54</v>
      </c>
      <c r="DT198">
        <f>VLOOKUP(MID(B198,1,5)*1,'InstTyp-2'!E:BQ,10,FALSE)</f>
        <v>0</v>
      </c>
      <c r="DU198">
        <f>VLOOKUP(MID(B198,1,5)*1,'InstTyp-2'!E:BQ,11,FALSE)</f>
        <v>0</v>
      </c>
      <c r="DV198">
        <f>VLOOKUP(MID(B198,1,5)*1,'InstTyp-2'!E:BQ,12,FALSE)</f>
        <v>0</v>
      </c>
      <c r="DW198">
        <f>VLOOKUP(MID(B198,1,5)*1,'InstTyp-2'!E:BQ,13,FALSE)</f>
        <v>0</v>
      </c>
      <c r="DX198">
        <f>VLOOKUP(MID(B198,1,5)*1,'InstTyp-2'!E:BQ,14,FALSE)</f>
        <v>0</v>
      </c>
      <c r="DY198">
        <f>VLOOKUP(MID(B198,1,5)*1,'InstTyp-2'!E:BQ,15,FALSE)</f>
        <v>0</v>
      </c>
      <c r="DZ198">
        <f>VLOOKUP(MID(B198,1,5)*1,'InstTyp-2'!E:BQ,16,FALSE)</f>
        <v>0</v>
      </c>
      <c r="EA198">
        <f>VLOOKUP(MID(B198,1,5)*1,'InstTyp-2'!E:BQ,17,FALSE)</f>
        <v>0</v>
      </c>
      <c r="EB198">
        <f>VLOOKUP(MID(B198,1,5)*1,'InstTyp-2'!E:BQ,18,FALSE)</f>
        <v>0</v>
      </c>
      <c r="EC198">
        <f>VLOOKUP(MID(B198,1,5)*1,'InstTyp-2'!E:BQ,19,FALSE)</f>
        <v>0</v>
      </c>
      <c r="ED198">
        <f>VLOOKUP(MID(B198,1,5)*1,'InstTyp-2'!E:BQ,20,FALSE)</f>
        <v>0</v>
      </c>
      <c r="EE198" s="195">
        <f>VLOOKUP(MID(B198,1,5)*1,'Forplejning 2008'!A:C,3,FALSE)</f>
        <v>30599.98</v>
      </c>
      <c r="EF198" t="str">
        <f t="shared" si="12"/>
        <v>35436</v>
      </c>
      <c r="EG198" t="str">
        <f t="shared" si="13"/>
        <v>u</v>
      </c>
      <c r="EH198">
        <f t="shared" si="14"/>
        <v>0</v>
      </c>
      <c r="EI198">
        <f t="shared" si="15"/>
        <v>0</v>
      </c>
      <c r="EJ198" t="e">
        <f>VLOOKUP(B198,Rekruttering!A:F,2,FALSE)</f>
        <v>#N/A</v>
      </c>
      <c r="EK198" t="e">
        <f>VLOOKUP(B198,Rekruttering!A:F,3,FALSE)</f>
        <v>#N/A</v>
      </c>
      <c r="EL198" t="e">
        <f>VLOOKUP(B198,Rekruttering!A:F,4,FALSE)</f>
        <v>#N/A</v>
      </c>
      <c r="EM198" t="e">
        <f>VLOOKUP(B198,Rekruttering!A:F,5,FALSE)</f>
        <v>#N/A</v>
      </c>
      <c r="EN198" t="e">
        <f>VLOOKUP(B198,Rekruttering!A:F,6,FALSE)</f>
        <v>#N/A</v>
      </c>
    </row>
    <row r="199" spans="1:144">
      <c r="A199" s="14" t="str">
        <f>Øst!N1</f>
        <v>x</v>
      </c>
      <c r="B199" s="21">
        <f>Øst!N2</f>
        <v>35451</v>
      </c>
      <c r="C199" t="str">
        <f>Øst!N3</f>
        <v>Stadens Vænge</v>
      </c>
      <c r="D199" t="str">
        <f>Øst!N4</f>
        <v>Østerbro</v>
      </c>
      <c r="E199" t="str">
        <f>Øst!N5</f>
        <v>Stadens Vænge 5</v>
      </c>
      <c r="F199">
        <f>Øst!N6</f>
        <v>2100</v>
      </c>
      <c r="G199" t="str">
        <f>Øst!N7</f>
        <v>København Ø</v>
      </c>
      <c r="H199" t="str">
        <f>Øst!N8</f>
        <v>39 20 72 53</v>
      </c>
      <c r="I199" t="str">
        <f>Øst!N9</f>
        <v>35451@buf.kk.dk</v>
      </c>
      <c r="J199" t="str">
        <f>Øst!N10</f>
        <v>Anne-Marie Eckardt</v>
      </c>
      <c r="K199">
        <f>Øst!N11</f>
        <v>32540056</v>
      </c>
      <c r="L199">
        <f>Øst!N12</f>
        <v>0</v>
      </c>
      <c r="M199" t="str">
        <f>Øst!N13</f>
        <v>35451@buf.kk.dk</v>
      </c>
      <c r="N199" t="str">
        <f>Øst!N14</f>
        <v>Børnehave</v>
      </c>
      <c r="O199">
        <f>Øst!N15</f>
        <v>0</v>
      </c>
      <c r="P199">
        <f>Øst!N16</f>
        <v>0</v>
      </c>
      <c r="Q199">
        <f>Øst!N17</f>
        <v>24</v>
      </c>
      <c r="R199">
        <f>Øst!N18</f>
        <v>0</v>
      </c>
      <c r="S199">
        <f>Øst!N19</f>
        <v>0</v>
      </c>
      <c r="T199">
        <f>Øst!N20</f>
        <v>0</v>
      </c>
      <c r="U199">
        <f>Øst!N21</f>
        <v>0</v>
      </c>
      <c r="V199" t="str">
        <f>Øst!N22</f>
        <v>Nej</v>
      </c>
      <c r="W199">
        <f>Øst!N23</f>
        <v>0</v>
      </c>
      <c r="X199">
        <f>Øst!N24</f>
        <v>0</v>
      </c>
      <c r="Y199">
        <f>Øst!N25</f>
        <v>0</v>
      </c>
      <c r="Z199">
        <f>Øst!N26</f>
        <v>0</v>
      </c>
      <c r="AA199">
        <f>Øst!N27</f>
        <v>0</v>
      </c>
      <c r="AB199">
        <f>Øst!N28</f>
        <v>0</v>
      </c>
      <c r="AC199">
        <f>Øst!N29</f>
        <v>0</v>
      </c>
      <c r="AD199">
        <f>Øst!N30</f>
        <v>5</v>
      </c>
      <c r="AE199">
        <f>Øst!N31</f>
        <v>0</v>
      </c>
      <c r="AF199">
        <f>Øst!N32</f>
        <v>3</v>
      </c>
      <c r="AG199">
        <f>Øst!N33</f>
        <v>5</v>
      </c>
      <c r="AH199">
        <f>Øst!N34</f>
        <v>0</v>
      </c>
      <c r="AI199">
        <f>Øst!N35</f>
        <v>0</v>
      </c>
      <c r="AJ199">
        <f>Øst!N36</f>
        <v>62500</v>
      </c>
      <c r="AK199">
        <f>Øst!N37</f>
        <v>0</v>
      </c>
      <c r="AL199" t="str">
        <f>Øst!N38</f>
        <v>Ja</v>
      </c>
      <c r="AM199">
        <f>Øst!N39</f>
        <v>0</v>
      </c>
      <c r="AN199" t="str">
        <f>Øst!N40</f>
        <v>Hakima</v>
      </c>
      <c r="AO199">
        <f>Øst!N41</f>
        <v>2008</v>
      </c>
      <c r="AP199">
        <f>Øst!N42</f>
        <v>32</v>
      </c>
      <c r="AQ199">
        <f>Øst!N43</f>
        <v>0</v>
      </c>
      <c r="AR199" t="str">
        <f>Øst!N44</f>
        <v>ufaglært</v>
      </c>
      <c r="AS199">
        <f>Øst!N45</f>
        <v>0</v>
      </c>
      <c r="AT199" t="str">
        <f>Øst!N46</f>
        <v>hygiejne</v>
      </c>
      <c r="AU199">
        <f>Øst!N47</f>
        <v>0</v>
      </c>
      <c r="AV199">
        <f>Øst!N48</f>
        <v>0</v>
      </c>
      <c r="AW199">
        <f>Øst!N49</f>
        <v>0</v>
      </c>
      <c r="AX199">
        <f>Øst!N50</f>
        <v>0</v>
      </c>
      <c r="AY199">
        <f>Øst!N51</f>
        <v>0</v>
      </c>
      <c r="AZ199">
        <f>Øst!N52</f>
        <v>0</v>
      </c>
      <c r="BA199">
        <f>Øst!N53</f>
        <v>0</v>
      </c>
      <c r="BB199">
        <f>Øst!N54</f>
        <v>0</v>
      </c>
      <c r="BC199">
        <f>Øst!N55</f>
        <v>98</v>
      </c>
      <c r="BD199">
        <f>Øst!N56</f>
        <v>0</v>
      </c>
      <c r="BE199">
        <f>Øst!N57</f>
        <v>1</v>
      </c>
      <c r="BF199" t="str">
        <f>Øst!N58</f>
        <v>ja</v>
      </c>
      <c r="BG199" t="str">
        <f>Øst!N59</f>
        <v>nej</v>
      </c>
      <c r="BH199" t="str">
        <f>Øst!N60</f>
        <v>ja</v>
      </c>
      <c r="BI199" t="str">
        <f>Øst!N61</f>
        <v>Ja</v>
      </c>
      <c r="BJ199">
        <f>Øst!N62</f>
        <v>0</v>
      </c>
      <c r="BK199" t="str">
        <f>Øst!N63</f>
        <v>Ja</v>
      </c>
      <c r="BL199">
        <f>Øst!N64</f>
        <v>0</v>
      </c>
      <c r="BM199" t="str">
        <f>Øst!N65</f>
        <v>Ja</v>
      </c>
      <c r="BN199">
        <f>Øst!N66</f>
        <v>0</v>
      </c>
      <c r="BO199" t="str">
        <f>Øst!N67</f>
        <v>Ja</v>
      </c>
      <c r="BP199">
        <f>Øst!N68</f>
        <v>0</v>
      </c>
      <c r="BQ199">
        <f>Øst!N69</f>
        <v>0</v>
      </c>
      <c r="BR199" t="str">
        <f>Øst!N70</f>
        <v>produktionskøkken</v>
      </c>
      <c r="BS199" t="str">
        <f>Øst!N71</f>
        <v>Ja</v>
      </c>
      <c r="BT199">
        <f>Øst!N72</f>
        <v>0</v>
      </c>
      <c r="BU199">
        <f>Øst!N73</f>
        <v>0</v>
      </c>
      <c r="BV199">
        <f>Øst!N74</f>
        <v>0</v>
      </c>
      <c r="BW199">
        <f>Øst!N75</f>
        <v>0</v>
      </c>
      <c r="BX199">
        <f>Øst!N76</f>
        <v>0</v>
      </c>
      <c r="BY199">
        <f>Øst!N77</f>
        <v>0</v>
      </c>
      <c r="BZ199">
        <f>Øst!N78</f>
        <v>0</v>
      </c>
      <c r="CA199">
        <f>Øst!N79</f>
        <v>0</v>
      </c>
      <c r="CB199">
        <f>Øst!N80</f>
        <v>0</v>
      </c>
      <c r="CC199">
        <f>Øst!N81</f>
        <v>0</v>
      </c>
      <c r="CD199">
        <f>Øst!N82</f>
        <v>0</v>
      </c>
      <c r="CE199">
        <f>Øst!N83</f>
        <v>0</v>
      </c>
      <c r="CF199">
        <f>Øst!N84</f>
        <v>0</v>
      </c>
      <c r="CG199">
        <f>Øst!N85</f>
        <v>0</v>
      </c>
      <c r="CH199">
        <f>Øst!N86</f>
        <v>0</v>
      </c>
      <c r="CI199">
        <f>Øst!N87</f>
        <v>0</v>
      </c>
      <c r="CJ199">
        <f>Øst!N88</f>
        <v>1</v>
      </c>
      <c r="CK199">
        <f>Øst!N89</f>
        <v>0</v>
      </c>
      <c r="CL199">
        <f>Øst!N90</f>
        <v>0</v>
      </c>
      <c r="CM199">
        <f>Øst!N91</f>
        <v>0</v>
      </c>
      <c r="CN199">
        <f>Øst!N92</f>
        <v>1</v>
      </c>
      <c r="CO199">
        <f>Øst!N93</f>
        <v>0</v>
      </c>
      <c r="CP199">
        <f>Øst!N94</f>
        <v>0</v>
      </c>
      <c r="CQ199">
        <f>Øst!N95</f>
        <v>0</v>
      </c>
      <c r="CR199">
        <f>Øst!N96</f>
        <v>2</v>
      </c>
      <c r="CS199">
        <f>Øst!N97</f>
        <v>0</v>
      </c>
      <c r="CT199">
        <f>Øst!N98</f>
        <v>0</v>
      </c>
      <c r="CU199">
        <f>Øst!N99</f>
        <v>1</v>
      </c>
      <c r="CV199">
        <f>Øst!N100</f>
        <v>0</v>
      </c>
      <c r="CW199">
        <f>Øst!N101</f>
        <v>0</v>
      </c>
      <c r="CX199">
        <f>Øst!N102</f>
        <v>1</v>
      </c>
      <c r="CY199">
        <f>Øst!N103</f>
        <v>0</v>
      </c>
      <c r="CZ199">
        <f>Øst!N104</f>
        <v>0</v>
      </c>
      <c r="DA199">
        <f>Øst!N105</f>
        <v>0</v>
      </c>
      <c r="DB199">
        <f>Øst!N106</f>
        <v>1</v>
      </c>
      <c r="DC199">
        <f>Øst!N107</f>
        <v>20</v>
      </c>
      <c r="DD199" t="str">
        <f>Øst!N108</f>
        <v>Miele</v>
      </c>
      <c r="DE199">
        <f>Øst!N109</f>
        <v>4</v>
      </c>
      <c r="DF199" t="str">
        <f>Øst!N110</f>
        <v>Nej</v>
      </c>
      <c r="DG199">
        <f>Øst!N111</f>
        <v>0</v>
      </c>
      <c r="DH199" t="str">
        <f>Øst!N112</f>
        <v>Nej</v>
      </c>
      <c r="DI199" t="str">
        <f>Øst!N113</f>
        <v>Ja</v>
      </c>
      <c r="DJ199" t="str">
        <f>Øst!N114</f>
        <v>Nej</v>
      </c>
      <c r="DK199">
        <f>Øst!N115</f>
        <v>2</v>
      </c>
      <c r="DL199" t="str">
        <f>Øst!N116</f>
        <v>Begrænset</v>
      </c>
      <c r="DM199" t="str">
        <f>Øst!N117</f>
        <v>Stort åbent køkken med en del skabsplads</v>
      </c>
      <c r="DN199">
        <f>Øst!N118</f>
        <v>0</v>
      </c>
      <c r="DO199" s="14" t="str">
        <f>VLOOKUP(MID(B199,1,5)*1,InstTyp!A:B,2,FALSE)</f>
        <v>Børnehaver</v>
      </c>
      <c r="DP199" s="14" t="str">
        <f>VLOOKUP(MID(B199,1,5)*1,InstTyp!A:C,3,FALSE)</f>
        <v>Østerbro</v>
      </c>
      <c r="DQ199">
        <f>VLOOKUP(MID(B199,1,5)*1,'InstTyp-2'!E:BQ,7,FALSE)</f>
        <v>0</v>
      </c>
      <c r="DR199">
        <f>VLOOKUP(MID(B199,1,5)*1,'InstTyp-2'!E:BQ,8,FALSE)</f>
        <v>0</v>
      </c>
      <c r="DS199">
        <f>VLOOKUP(MID(B199,1,5)*1,'InstTyp-2'!E:BQ,9,FALSE)</f>
        <v>24</v>
      </c>
      <c r="DT199">
        <f>VLOOKUP(MID(B199,1,5)*1,'InstTyp-2'!E:BQ,10,FALSE)</f>
        <v>0</v>
      </c>
      <c r="DU199">
        <f>VLOOKUP(MID(B199,1,5)*1,'InstTyp-2'!E:BQ,11,FALSE)</f>
        <v>0</v>
      </c>
      <c r="DV199">
        <f>VLOOKUP(MID(B199,1,5)*1,'InstTyp-2'!E:BQ,12,FALSE)</f>
        <v>0</v>
      </c>
      <c r="DW199">
        <f>VLOOKUP(MID(B199,1,5)*1,'InstTyp-2'!E:BQ,13,FALSE)</f>
        <v>0</v>
      </c>
      <c r="DX199">
        <f>VLOOKUP(MID(B199,1,5)*1,'InstTyp-2'!E:BQ,14,FALSE)</f>
        <v>0</v>
      </c>
      <c r="DY199">
        <f>VLOOKUP(MID(B199,1,5)*1,'InstTyp-2'!E:BQ,15,FALSE)</f>
        <v>0</v>
      </c>
      <c r="DZ199">
        <f>VLOOKUP(MID(B199,1,5)*1,'InstTyp-2'!E:BQ,16,FALSE)</f>
        <v>0</v>
      </c>
      <c r="EA199">
        <f>VLOOKUP(MID(B199,1,5)*1,'InstTyp-2'!E:BQ,17,FALSE)</f>
        <v>0</v>
      </c>
      <c r="EB199">
        <f>VLOOKUP(MID(B199,1,5)*1,'InstTyp-2'!E:BQ,18,FALSE)</f>
        <v>0</v>
      </c>
      <c r="EC199">
        <f>VLOOKUP(MID(B199,1,5)*1,'InstTyp-2'!E:BQ,19,FALSE)</f>
        <v>0</v>
      </c>
      <c r="ED199">
        <f>VLOOKUP(MID(B199,1,5)*1,'InstTyp-2'!E:BQ,20,FALSE)</f>
        <v>0</v>
      </c>
      <c r="EE199" s="195">
        <f>VLOOKUP(MID(B199,1,5)*1,'Forplejning 2008'!A:C,3,FALSE)</f>
        <v>52864.61</v>
      </c>
      <c r="EF199" t="str">
        <f t="shared" si="12"/>
        <v>35451</v>
      </c>
      <c r="EG199" t="str">
        <f t="shared" si="13"/>
        <v/>
      </c>
      <c r="EH199">
        <f t="shared" si="14"/>
        <v>0</v>
      </c>
      <c r="EI199">
        <f t="shared" si="15"/>
        <v>0</v>
      </c>
      <c r="EJ199" t="e">
        <f>VLOOKUP(B199,Rekruttering!A:F,2,FALSE)</f>
        <v>#N/A</v>
      </c>
      <c r="EK199" t="e">
        <f>VLOOKUP(B199,Rekruttering!A:F,3,FALSE)</f>
        <v>#N/A</v>
      </c>
      <c r="EL199" t="e">
        <f>VLOOKUP(B199,Rekruttering!A:F,4,FALSE)</f>
        <v>#N/A</v>
      </c>
      <c r="EM199" t="e">
        <f>VLOOKUP(B199,Rekruttering!A:F,5,FALSE)</f>
        <v>#N/A</v>
      </c>
      <c r="EN199" t="e">
        <f>VLOOKUP(B199,Rekruttering!A:F,6,FALSE)</f>
        <v>#N/A</v>
      </c>
    </row>
    <row r="200" spans="1:144">
      <c r="A200" s="14" t="str">
        <f>Øst!O1</f>
        <v>x</v>
      </c>
      <c r="B200" s="21">
        <f>Øst!O2</f>
        <v>35468</v>
      </c>
      <c r="C200">
        <f>Øst!O3</f>
        <v>0</v>
      </c>
      <c r="D200" t="str">
        <f>Øst!O4</f>
        <v>Østerbro</v>
      </c>
      <c r="E200" t="str">
        <f>Øst!O5</f>
        <v>Teglværksgade 1</v>
      </c>
      <c r="F200">
        <f>Øst!O6</f>
        <v>2100</v>
      </c>
      <c r="G200" t="str">
        <f>Øst!O7</f>
        <v>København Ø</v>
      </c>
      <c r="H200" t="str">
        <f>Øst!O8</f>
        <v>39 20 86 57</v>
      </c>
      <c r="I200" t="str">
        <f>Øst!O9</f>
        <v>35468@buf.kk.dk</v>
      </c>
      <c r="J200" t="str">
        <f>Øst!O10</f>
        <v>Lotte Rud Priess</v>
      </c>
      <c r="K200">
        <f>Øst!O11</f>
        <v>0</v>
      </c>
      <c r="L200">
        <f>Øst!O12</f>
        <v>39208657</v>
      </c>
      <c r="M200" t="str">
        <f>Øst!O13</f>
        <v>35468@buf.kk.dk</v>
      </c>
      <c r="N200" t="str">
        <f>Øst!O14</f>
        <v>Børnehave</v>
      </c>
      <c r="O200">
        <f>Øst!O15</f>
        <v>0</v>
      </c>
      <c r="P200">
        <f>Øst!O16</f>
        <v>0</v>
      </c>
      <c r="Q200">
        <f>Øst!O17</f>
        <v>60</v>
      </c>
      <c r="R200">
        <f>Øst!O18</f>
        <v>0</v>
      </c>
      <c r="S200">
        <f>Øst!O19</f>
        <v>0</v>
      </c>
      <c r="T200">
        <f>Øst!O20</f>
        <v>0</v>
      </c>
      <c r="U200">
        <f>Øst!O21</f>
        <v>0</v>
      </c>
      <c r="V200" t="str">
        <f>Øst!O22</f>
        <v>nej</v>
      </c>
      <c r="W200">
        <f>Øst!O23</f>
        <v>0</v>
      </c>
      <c r="X200">
        <f>Øst!O24</f>
        <v>0</v>
      </c>
      <c r="Y200">
        <f>Øst!O25</f>
        <v>0</v>
      </c>
      <c r="Z200">
        <f>Øst!O26</f>
        <v>0</v>
      </c>
      <c r="AA200">
        <f>Øst!O27</f>
        <v>0</v>
      </c>
      <c r="AB200">
        <f>Øst!O28</f>
        <v>0</v>
      </c>
      <c r="AC200">
        <f>Øst!O29</f>
        <v>0</v>
      </c>
      <c r="AD200">
        <f>Øst!O30</f>
        <v>5</v>
      </c>
      <c r="AE200">
        <f>Øst!O31</f>
        <v>0</v>
      </c>
      <c r="AF200">
        <f>Øst!O32</f>
        <v>0</v>
      </c>
      <c r="AG200">
        <f>Øst!O33</f>
        <v>5</v>
      </c>
      <c r="AH200">
        <f>Øst!O34</f>
        <v>0</v>
      </c>
      <c r="AI200">
        <f>Øst!O35</f>
        <v>0</v>
      </c>
      <c r="AJ200">
        <f>Øst!O36</f>
        <v>0</v>
      </c>
      <c r="AK200">
        <f>Øst!O37</f>
        <v>0</v>
      </c>
      <c r="AL200" t="str">
        <f>Øst!O38</f>
        <v>Nej</v>
      </c>
      <c r="AM200" t="str">
        <f>Øst!O39</f>
        <v>Nej</v>
      </c>
      <c r="AN200">
        <f>Øst!O40</f>
        <v>0</v>
      </c>
      <c r="AO200">
        <f>Øst!O41</f>
        <v>0</v>
      </c>
      <c r="AP200">
        <f>Øst!O42</f>
        <v>0</v>
      </c>
      <c r="AQ200">
        <f>Øst!O43</f>
        <v>0</v>
      </c>
      <c r="AR200">
        <f>Øst!O44</f>
        <v>0</v>
      </c>
      <c r="AS200">
        <f>Øst!O45</f>
        <v>0</v>
      </c>
      <c r="AT200">
        <f>Øst!O46</f>
        <v>0</v>
      </c>
      <c r="AU200">
        <f>Øst!O47</f>
        <v>0</v>
      </c>
      <c r="AV200">
        <f>Øst!O48</f>
        <v>0</v>
      </c>
      <c r="AW200">
        <f>Øst!O49</f>
        <v>0</v>
      </c>
      <c r="AX200">
        <f>Øst!O50</f>
        <v>0</v>
      </c>
      <c r="AY200">
        <f>Øst!O51</f>
        <v>0</v>
      </c>
      <c r="AZ200">
        <f>Øst!O52</f>
        <v>0</v>
      </c>
      <c r="BA200">
        <f>Øst!O53</f>
        <v>0</v>
      </c>
      <c r="BB200">
        <f>Øst!O54</f>
        <v>98</v>
      </c>
      <c r="BC200">
        <f>Øst!O55</f>
        <v>0</v>
      </c>
      <c r="BD200">
        <f>Øst!O56</f>
        <v>1</v>
      </c>
      <c r="BE200">
        <f>Øst!O57</f>
        <v>1</v>
      </c>
      <c r="BF200" t="str">
        <f>Øst!O58</f>
        <v>Ja</v>
      </c>
      <c r="BG200" t="str">
        <f>Øst!O59</f>
        <v>Nej</v>
      </c>
      <c r="BH200" t="str">
        <f>Øst!O60</f>
        <v>Ja</v>
      </c>
      <c r="BI200" t="str">
        <f>Øst!O61</f>
        <v>Ja</v>
      </c>
      <c r="BJ200">
        <f>Øst!O62</f>
        <v>0</v>
      </c>
      <c r="BK200" t="str">
        <f>Øst!O63</f>
        <v>Ja</v>
      </c>
      <c r="BL200">
        <f>Øst!O64</f>
        <v>0</v>
      </c>
      <c r="BM200" t="str">
        <f>Øst!O65</f>
        <v>Ja</v>
      </c>
      <c r="BN200">
        <f>Øst!O66</f>
        <v>0</v>
      </c>
      <c r="BO200" t="str">
        <f>Øst!O67</f>
        <v>Nej</v>
      </c>
      <c r="BP200">
        <f>Øst!O68</f>
        <v>0</v>
      </c>
      <c r="BQ200">
        <f>Øst!O69</f>
        <v>0</v>
      </c>
      <c r="BR200" t="str">
        <f>Øst!O70</f>
        <v>produktionskøkken</v>
      </c>
      <c r="BS200" t="str">
        <f>Øst!O71</f>
        <v>Nej</v>
      </c>
      <c r="BT200" t="str">
        <f>Øst!O72</f>
        <v>Mindre</v>
      </c>
      <c r="BU200">
        <f>Øst!O73</f>
        <v>0</v>
      </c>
      <c r="BV200">
        <f>Øst!O74</f>
        <v>0</v>
      </c>
      <c r="BW200" t="str">
        <f>Øst!O75</f>
        <v>et køleskab, et nyt komfur med flere blus, røremaskine</v>
      </c>
      <c r="BX200">
        <f>Øst!O76</f>
        <v>0</v>
      </c>
      <c r="BY200">
        <f>Øst!O77</f>
        <v>0</v>
      </c>
      <c r="BZ200">
        <f>Øst!O78</f>
        <v>0</v>
      </c>
      <c r="CA200">
        <f>Øst!O79</f>
        <v>0</v>
      </c>
      <c r="CB200">
        <f>Øst!O80</f>
        <v>0</v>
      </c>
      <c r="CC200">
        <f>Øst!O81</f>
        <v>0</v>
      </c>
      <c r="CD200">
        <f>Øst!O82</f>
        <v>0</v>
      </c>
      <c r="CE200">
        <f>Øst!O83</f>
        <v>0</v>
      </c>
      <c r="CF200">
        <f>Øst!O84</f>
        <v>0</v>
      </c>
      <c r="CG200">
        <f>Øst!O85</f>
        <v>0</v>
      </c>
      <c r="CH200">
        <f>Øst!O86</f>
        <v>0</v>
      </c>
      <c r="CI200">
        <f>Øst!O87</f>
        <v>0</v>
      </c>
      <c r="CJ200">
        <f>Øst!O88</f>
        <v>1</v>
      </c>
      <c r="CK200">
        <f>Øst!O89</f>
        <v>0</v>
      </c>
      <c r="CL200">
        <f>Øst!O90</f>
        <v>0</v>
      </c>
      <c r="CM200">
        <f>Øst!O91</f>
        <v>0</v>
      </c>
      <c r="CN200">
        <f>Øst!O92</f>
        <v>2</v>
      </c>
      <c r="CO200">
        <f>Øst!O93</f>
        <v>0</v>
      </c>
      <c r="CP200">
        <f>Øst!O94</f>
        <v>0</v>
      </c>
      <c r="CQ200">
        <f>Øst!O95</f>
        <v>0</v>
      </c>
      <c r="CR200">
        <f>Øst!O96</f>
        <v>1</v>
      </c>
      <c r="CS200">
        <f>Øst!O97</f>
        <v>0</v>
      </c>
      <c r="CT200">
        <f>Øst!O98</f>
        <v>0</v>
      </c>
      <c r="CU200">
        <f>Øst!O99</f>
        <v>1</v>
      </c>
      <c r="CV200">
        <f>Øst!O100</f>
        <v>0</v>
      </c>
      <c r="CW200">
        <f>Øst!O101</f>
        <v>0</v>
      </c>
      <c r="CX200">
        <f>Øst!O102</f>
        <v>1</v>
      </c>
      <c r="CY200">
        <f>Øst!O103</f>
        <v>0</v>
      </c>
      <c r="CZ200">
        <f>Øst!O104</f>
        <v>0</v>
      </c>
      <c r="DA200">
        <f>Øst!O105</f>
        <v>0</v>
      </c>
      <c r="DB200">
        <f>Øst!O106</f>
        <v>1</v>
      </c>
      <c r="DC200">
        <f>Øst!O107</f>
        <v>20</v>
      </c>
      <c r="DD200" t="str">
        <f>Øst!O108</f>
        <v>Miele</v>
      </c>
      <c r="DE200">
        <f>Øst!O109</f>
        <v>4</v>
      </c>
      <c r="DF200" t="str">
        <f>Øst!O110</f>
        <v>nej</v>
      </c>
      <c r="DG200">
        <f>Øst!O111</f>
        <v>0</v>
      </c>
      <c r="DH200" t="str">
        <f>Øst!O112</f>
        <v>nej</v>
      </c>
      <c r="DI200" t="str">
        <f>Øst!O113</f>
        <v>ja</v>
      </c>
      <c r="DJ200" t="str">
        <f>Øst!O114</f>
        <v>nej</v>
      </c>
      <c r="DK200">
        <f>Øst!O115</f>
        <v>2</v>
      </c>
      <c r="DL200" t="str">
        <f>Øst!O116</f>
        <v>God plads</v>
      </c>
      <c r="DM200">
        <f>Øst!O117</f>
        <v>0</v>
      </c>
      <c r="DN200">
        <f>Øst!O118</f>
        <v>0</v>
      </c>
      <c r="DO200" s="14" t="str">
        <f>VLOOKUP(MID(B200,1,5)*1,InstTyp!A:B,2,FALSE)</f>
        <v>Børnehaver</v>
      </c>
      <c r="DP200" s="14" t="str">
        <f>VLOOKUP(MID(B200,1,5)*1,InstTyp!A:C,3,FALSE)</f>
        <v>Østerbro</v>
      </c>
      <c r="DQ200">
        <f>VLOOKUP(MID(B200,1,5)*1,'InstTyp-2'!E:BQ,7,FALSE)</f>
        <v>0</v>
      </c>
      <c r="DR200">
        <f>VLOOKUP(MID(B200,1,5)*1,'InstTyp-2'!E:BQ,8,FALSE)</f>
        <v>0</v>
      </c>
      <c r="DS200">
        <f>VLOOKUP(MID(B200,1,5)*1,'InstTyp-2'!E:BQ,9,FALSE)</f>
        <v>60</v>
      </c>
      <c r="DT200">
        <f>VLOOKUP(MID(B200,1,5)*1,'InstTyp-2'!E:BQ,10,FALSE)</f>
        <v>0</v>
      </c>
      <c r="DU200">
        <f>VLOOKUP(MID(B200,1,5)*1,'InstTyp-2'!E:BQ,11,FALSE)</f>
        <v>0</v>
      </c>
      <c r="DV200">
        <f>VLOOKUP(MID(B200,1,5)*1,'InstTyp-2'!E:BQ,12,FALSE)</f>
        <v>0</v>
      </c>
      <c r="DW200">
        <f>VLOOKUP(MID(B200,1,5)*1,'InstTyp-2'!E:BQ,13,FALSE)</f>
        <v>0</v>
      </c>
      <c r="DX200">
        <f>VLOOKUP(MID(B200,1,5)*1,'InstTyp-2'!E:BQ,14,FALSE)</f>
        <v>0</v>
      </c>
      <c r="DY200">
        <f>VLOOKUP(MID(B200,1,5)*1,'InstTyp-2'!E:BQ,15,FALSE)</f>
        <v>0</v>
      </c>
      <c r="DZ200">
        <f>VLOOKUP(MID(B200,1,5)*1,'InstTyp-2'!E:BQ,16,FALSE)</f>
        <v>0</v>
      </c>
      <c r="EA200">
        <f>VLOOKUP(MID(B200,1,5)*1,'InstTyp-2'!E:BQ,17,FALSE)</f>
        <v>0</v>
      </c>
      <c r="EB200">
        <f>VLOOKUP(MID(B200,1,5)*1,'InstTyp-2'!E:BQ,18,FALSE)</f>
        <v>0</v>
      </c>
      <c r="EC200">
        <f>VLOOKUP(MID(B200,1,5)*1,'InstTyp-2'!E:BQ,19,FALSE)</f>
        <v>0</v>
      </c>
      <c r="ED200">
        <f>VLOOKUP(MID(B200,1,5)*1,'InstTyp-2'!E:BQ,20,FALSE)</f>
        <v>0</v>
      </c>
      <c r="EE200" s="195">
        <f>VLOOKUP(MID(B200,1,5)*1,'Forplejning 2008'!A:C,3,FALSE)</f>
        <v>45842.1</v>
      </c>
      <c r="EF200" t="str">
        <f t="shared" si="12"/>
        <v>35468</v>
      </c>
      <c r="EG200" t="str">
        <f t="shared" si="13"/>
        <v/>
      </c>
      <c r="EH200">
        <f t="shared" si="14"/>
        <v>0</v>
      </c>
      <c r="EI200">
        <f t="shared" si="15"/>
        <v>0</v>
      </c>
      <c r="EJ200" t="str">
        <f>VLOOKUP(B200,Rekruttering!A:F,2,FALSE)</f>
        <v>Ja</v>
      </c>
      <c r="EK200">
        <f>VLOOKUP(B200,Rekruttering!A:F,3,FALSE)</f>
        <v>20</v>
      </c>
      <c r="EL200">
        <f>VLOOKUP(B200,Rekruttering!A:F,4,FALSE)</f>
        <v>0</v>
      </c>
      <c r="EM200">
        <f>VLOOKUP(B200,Rekruttering!A:F,5,FALSE)</f>
        <v>0</v>
      </c>
      <c r="EN200" t="str">
        <f>VLOOKUP(B200,Rekruttering!A:F,6,FALSE)</f>
        <v>Nej</v>
      </c>
    </row>
    <row r="201" spans="1:144">
      <c r="A201" s="14" t="str">
        <f>Øst!P1</f>
        <v>x</v>
      </c>
      <c r="B201" s="21">
        <f>Øst!P2</f>
        <v>35488</v>
      </c>
      <c r="C201" t="str">
        <f>Øst!P3</f>
        <v>Børnehaven Tussenelda</v>
      </c>
      <c r="D201" t="str">
        <f>Øst!P4</f>
        <v>Østerbro</v>
      </c>
      <c r="E201" t="str">
        <f>Øst!P5</f>
        <v>Viborggade 15</v>
      </c>
      <c r="F201">
        <f>Øst!P6</f>
        <v>2100</v>
      </c>
      <c r="G201" t="str">
        <f>Øst!P7</f>
        <v>København Ø</v>
      </c>
      <c r="H201" t="str">
        <f>Øst!P8</f>
        <v>35 26 50 20</v>
      </c>
      <c r="I201" t="str">
        <f>Øst!P9</f>
        <v>35488@buf.kk.dk</v>
      </c>
      <c r="J201" t="str">
        <f>Øst!P10</f>
        <v>Lis Fjelstrup</v>
      </c>
      <c r="K201">
        <f>Øst!P11</f>
        <v>35814280</v>
      </c>
      <c r="L201">
        <f>Øst!P12</f>
        <v>0</v>
      </c>
      <c r="M201" t="str">
        <f>Øst!P13</f>
        <v>35488@buf.kk.dk</v>
      </c>
      <c r="N201" t="str">
        <f>Øst!P14</f>
        <v>Børnehave</v>
      </c>
      <c r="O201">
        <f>Øst!P15</f>
        <v>0</v>
      </c>
      <c r="P201">
        <f>Øst!P16</f>
        <v>0</v>
      </c>
      <c r="Q201">
        <f>Øst!P17</f>
        <v>20</v>
      </c>
      <c r="R201">
        <f>Øst!P18</f>
        <v>0</v>
      </c>
      <c r="S201">
        <f>Øst!P19</f>
        <v>0</v>
      </c>
      <c r="T201">
        <f>Øst!P20</f>
        <v>0</v>
      </c>
      <c r="U201">
        <f>Øst!P21</f>
        <v>0</v>
      </c>
      <c r="V201" t="str">
        <f>Øst!P22</f>
        <v>nej</v>
      </c>
      <c r="W201">
        <f>Øst!P23</f>
        <v>0</v>
      </c>
      <c r="X201">
        <f>Øst!P24</f>
        <v>0</v>
      </c>
      <c r="Y201">
        <f>Øst!P25</f>
        <v>0</v>
      </c>
      <c r="Z201">
        <f>Øst!P26</f>
        <v>0</v>
      </c>
      <c r="AA201">
        <f>Øst!P27</f>
        <v>0</v>
      </c>
      <c r="AB201">
        <f>Øst!P28</f>
        <v>0</v>
      </c>
      <c r="AC201">
        <f>Øst!P29</f>
        <v>0</v>
      </c>
      <c r="AD201">
        <f>Øst!P30</f>
        <v>0</v>
      </c>
      <c r="AE201">
        <f>Øst!P31</f>
        <v>0</v>
      </c>
      <c r="AF201">
        <f>Øst!P32</f>
        <v>0</v>
      </c>
      <c r="AG201">
        <f>Øst!P33</f>
        <v>5</v>
      </c>
      <c r="AH201">
        <f>Øst!P34</f>
        <v>0</v>
      </c>
      <c r="AI201">
        <f>Øst!P35</f>
        <v>0</v>
      </c>
      <c r="AJ201">
        <f>Øst!P36</f>
        <v>22500</v>
      </c>
      <c r="AK201">
        <f>Øst!P37</f>
        <v>0</v>
      </c>
      <c r="AL201">
        <f>Øst!P38</f>
        <v>0</v>
      </c>
      <c r="AM201">
        <f>Øst!P39</f>
        <v>0</v>
      </c>
      <c r="AN201">
        <f>Øst!P40</f>
        <v>0</v>
      </c>
      <c r="AO201">
        <f>Øst!P41</f>
        <v>0</v>
      </c>
      <c r="AP201">
        <f>Øst!P42</f>
        <v>0</v>
      </c>
      <c r="AQ201">
        <f>Øst!P43</f>
        <v>0</v>
      </c>
      <c r="AR201">
        <f>Øst!P44</f>
        <v>0</v>
      </c>
      <c r="AS201">
        <f>Øst!P45</f>
        <v>0</v>
      </c>
      <c r="AT201">
        <f>Øst!P46</f>
        <v>0</v>
      </c>
      <c r="AU201">
        <f>Øst!P47</f>
        <v>0</v>
      </c>
      <c r="AV201">
        <f>Øst!P48</f>
        <v>0</v>
      </c>
      <c r="AW201">
        <f>Øst!P49</f>
        <v>0</v>
      </c>
      <c r="AX201">
        <f>Øst!P50</f>
        <v>0</v>
      </c>
      <c r="AY201">
        <f>Øst!P51</f>
        <v>0</v>
      </c>
      <c r="AZ201">
        <f>Øst!P52</f>
        <v>0</v>
      </c>
      <c r="BA201">
        <f>Øst!P53</f>
        <v>0</v>
      </c>
      <c r="BB201">
        <f>Øst!P54</f>
        <v>0</v>
      </c>
      <c r="BC201">
        <f>Øst!P55</f>
        <v>80</v>
      </c>
      <c r="BD201">
        <f>Øst!P56</f>
        <v>0</v>
      </c>
      <c r="BE201">
        <f>Øst!P57</f>
        <v>1</v>
      </c>
      <c r="BF201" t="str">
        <f>Øst!P58</f>
        <v>ja</v>
      </c>
      <c r="BG201" t="str">
        <f>Øst!P59</f>
        <v>nej</v>
      </c>
      <c r="BH201" t="str">
        <f>Øst!P60</f>
        <v>ja</v>
      </c>
      <c r="BI201" t="str">
        <f>Øst!P61</f>
        <v>nej</v>
      </c>
      <c r="BJ201" t="str">
        <f>Øst!P62</f>
        <v>meget lille køkken</v>
      </c>
      <c r="BK201" t="str">
        <f>Øst!P63</f>
        <v>nej</v>
      </c>
      <c r="BL201">
        <f>Øst!P64</f>
        <v>0</v>
      </c>
      <c r="BM201" t="str">
        <f>Øst!P65</f>
        <v>nej</v>
      </c>
      <c r="BN201">
        <f>Øst!P66</f>
        <v>0</v>
      </c>
      <c r="BO201" t="str">
        <f>Øst!P67</f>
        <v>nej</v>
      </c>
      <c r="BP201">
        <f>Øst!P68</f>
        <v>0</v>
      </c>
      <c r="BQ201">
        <f>Øst!P69</f>
        <v>0</v>
      </c>
      <c r="BR201" t="str">
        <f>Øst!P70</f>
        <v>Køkken begrænset tilvirk</v>
      </c>
      <c r="BS201">
        <f>Øst!P71</f>
        <v>0</v>
      </c>
      <c r="BT201">
        <f>Øst!P72</f>
        <v>0</v>
      </c>
      <c r="BU201">
        <f>Øst!P73</f>
        <v>0</v>
      </c>
      <c r="BV201" t="str">
        <f>Øst!P74</f>
        <v>ja</v>
      </c>
      <c r="BW201">
        <f>Øst!P75</f>
        <v>0</v>
      </c>
      <c r="BX201">
        <f>Øst!P76</f>
        <v>0</v>
      </c>
      <c r="BY201">
        <f>Øst!P77</f>
        <v>0</v>
      </c>
      <c r="BZ201">
        <f>Øst!P78</f>
        <v>0</v>
      </c>
      <c r="CA201">
        <f>Øst!P79</f>
        <v>0</v>
      </c>
      <c r="CB201">
        <f>Øst!P80</f>
        <v>0</v>
      </c>
      <c r="CC201">
        <f>Øst!P81</f>
        <v>0</v>
      </c>
      <c r="CD201">
        <f>Øst!P82</f>
        <v>0</v>
      </c>
      <c r="CE201">
        <f>Øst!P83</f>
        <v>0</v>
      </c>
      <c r="CF201">
        <f>Øst!P84</f>
        <v>0</v>
      </c>
      <c r="CG201" t="str">
        <f>Øst!P85</f>
        <v>Cathrine</v>
      </c>
      <c r="CH201" t="str">
        <f>Øst!P86</f>
        <v>03.03</v>
      </c>
      <c r="CI201">
        <f>Øst!P87</f>
        <v>0</v>
      </c>
      <c r="CJ201">
        <f>Øst!P88</f>
        <v>1</v>
      </c>
      <c r="CK201">
        <f>Øst!P89</f>
        <v>0</v>
      </c>
      <c r="CL201">
        <f>Øst!P90</f>
        <v>0</v>
      </c>
      <c r="CM201">
        <f>Øst!P91</f>
        <v>0</v>
      </c>
      <c r="CN201">
        <f>Øst!P92</f>
        <v>0</v>
      </c>
      <c r="CO201">
        <f>Øst!P93</f>
        <v>0</v>
      </c>
      <c r="CP201">
        <f>Øst!P94</f>
        <v>0</v>
      </c>
      <c r="CQ201">
        <f>Øst!P95</f>
        <v>0</v>
      </c>
      <c r="CR201">
        <f>Øst!P96</f>
        <v>1</v>
      </c>
      <c r="CS201">
        <f>Øst!P97</f>
        <v>0</v>
      </c>
      <c r="CT201">
        <f>Øst!P98</f>
        <v>0</v>
      </c>
      <c r="CU201">
        <f>Øst!P99</f>
        <v>0</v>
      </c>
      <c r="CV201">
        <f>Øst!P100</f>
        <v>0</v>
      </c>
      <c r="CW201">
        <f>Øst!P101</f>
        <v>0</v>
      </c>
      <c r="CX201">
        <f>Øst!P102</f>
        <v>1</v>
      </c>
      <c r="CY201">
        <f>Øst!P103</f>
        <v>0</v>
      </c>
      <c r="CZ201">
        <f>Øst!P104</f>
        <v>0</v>
      </c>
      <c r="DA201">
        <f>Øst!P105</f>
        <v>0</v>
      </c>
      <c r="DB201">
        <f>Øst!P106</f>
        <v>1</v>
      </c>
      <c r="DC201">
        <f>Øst!P107</f>
        <v>20</v>
      </c>
      <c r="DD201" t="str">
        <f>Øst!P108</f>
        <v>miele</v>
      </c>
      <c r="DE201">
        <f>Øst!P109</f>
        <v>1</v>
      </c>
      <c r="DF201" t="str">
        <f>Øst!P110</f>
        <v>nej</v>
      </c>
      <c r="DG201">
        <f>Øst!P111</f>
        <v>0</v>
      </c>
      <c r="DH201" t="str">
        <f>Øst!P112</f>
        <v>nej</v>
      </c>
      <c r="DI201" t="str">
        <f>Øst!P113</f>
        <v>ja</v>
      </c>
      <c r="DJ201" t="str">
        <f>Øst!P114</f>
        <v>nej</v>
      </c>
      <c r="DK201">
        <f>Øst!P115</f>
        <v>1</v>
      </c>
      <c r="DL201" t="str">
        <f>Øst!P116</f>
        <v>Begrænset</v>
      </c>
      <c r="DM201">
        <f>Øst!P117</f>
        <v>0</v>
      </c>
      <c r="DN201">
        <f>Øst!P118</f>
        <v>0</v>
      </c>
      <c r="DO201" s="14" t="str">
        <f>VLOOKUP(MID(B201,1,5)*1,InstTyp!A:B,2,FALSE)</f>
        <v>Børnehaver</v>
      </c>
      <c r="DP201" s="14" t="str">
        <f>VLOOKUP(MID(B201,1,5)*1,InstTyp!A:C,3,FALSE)</f>
        <v>Østerbro</v>
      </c>
      <c r="DQ201">
        <f>VLOOKUP(MID(B201,1,5)*1,'InstTyp-2'!E:BQ,7,FALSE)</f>
        <v>0</v>
      </c>
      <c r="DR201">
        <f>VLOOKUP(MID(B201,1,5)*1,'InstTyp-2'!E:BQ,8,FALSE)</f>
        <v>0</v>
      </c>
      <c r="DS201">
        <f>VLOOKUP(MID(B201,1,5)*1,'InstTyp-2'!E:BQ,9,FALSE)</f>
        <v>20</v>
      </c>
      <c r="DT201">
        <f>VLOOKUP(MID(B201,1,5)*1,'InstTyp-2'!E:BQ,10,FALSE)</f>
        <v>0</v>
      </c>
      <c r="DU201">
        <f>VLOOKUP(MID(B201,1,5)*1,'InstTyp-2'!E:BQ,11,FALSE)</f>
        <v>0</v>
      </c>
      <c r="DV201">
        <f>VLOOKUP(MID(B201,1,5)*1,'InstTyp-2'!E:BQ,12,FALSE)</f>
        <v>0</v>
      </c>
      <c r="DW201">
        <f>VLOOKUP(MID(B201,1,5)*1,'InstTyp-2'!E:BQ,13,FALSE)</f>
        <v>0</v>
      </c>
      <c r="DX201">
        <f>VLOOKUP(MID(B201,1,5)*1,'InstTyp-2'!E:BQ,14,FALSE)</f>
        <v>0</v>
      </c>
      <c r="DY201">
        <f>VLOOKUP(MID(B201,1,5)*1,'InstTyp-2'!E:BQ,15,FALSE)</f>
        <v>0</v>
      </c>
      <c r="DZ201">
        <f>VLOOKUP(MID(B201,1,5)*1,'InstTyp-2'!E:BQ,16,FALSE)</f>
        <v>0</v>
      </c>
      <c r="EA201">
        <f>VLOOKUP(MID(B201,1,5)*1,'InstTyp-2'!E:BQ,17,FALSE)</f>
        <v>0</v>
      </c>
      <c r="EB201">
        <f>VLOOKUP(MID(B201,1,5)*1,'InstTyp-2'!E:BQ,18,FALSE)</f>
        <v>0</v>
      </c>
      <c r="EC201">
        <f>VLOOKUP(MID(B201,1,5)*1,'InstTyp-2'!E:BQ,19,FALSE)</f>
        <v>0</v>
      </c>
      <c r="ED201">
        <f>VLOOKUP(MID(B201,1,5)*1,'InstTyp-2'!E:BQ,20,FALSE)</f>
        <v>0</v>
      </c>
      <c r="EE201" s="195">
        <f>VLOOKUP(MID(B201,1,5)*1,'Forplejning 2008'!A:C,3,FALSE)</f>
        <v>30896.34</v>
      </c>
      <c r="EF201" t="str">
        <f t="shared" si="12"/>
        <v>35488</v>
      </c>
      <c r="EG201" t="str">
        <f t="shared" si="13"/>
        <v/>
      </c>
      <c r="EH201">
        <f t="shared" si="14"/>
        <v>0</v>
      </c>
      <c r="EI201">
        <f t="shared" si="15"/>
        <v>0</v>
      </c>
      <c r="EJ201" t="e">
        <f>VLOOKUP(B201,Rekruttering!A:F,2,FALSE)</f>
        <v>#N/A</v>
      </c>
      <c r="EK201" t="e">
        <f>VLOOKUP(B201,Rekruttering!A:F,3,FALSE)</f>
        <v>#N/A</v>
      </c>
      <c r="EL201" t="e">
        <f>VLOOKUP(B201,Rekruttering!A:F,4,FALSE)</f>
        <v>#N/A</v>
      </c>
      <c r="EM201" t="e">
        <f>VLOOKUP(B201,Rekruttering!A:F,5,FALSE)</f>
        <v>#N/A</v>
      </c>
      <c r="EN201" t="e">
        <f>VLOOKUP(B201,Rekruttering!A:F,6,FALSE)</f>
        <v>#N/A</v>
      </c>
    </row>
    <row r="202" spans="1:144">
      <c r="A202" s="14" t="str">
        <f>Øst!Q1</f>
        <v>x</v>
      </c>
      <c r="B202" s="21">
        <f>Øst!Q2</f>
        <v>35495</v>
      </c>
      <c r="C202" t="str">
        <f>Øst!Q3</f>
        <v>Frihavns Sogns Menigheds Børnehave</v>
      </c>
      <c r="D202" t="str">
        <f>Øst!Q4</f>
        <v>Østerbro</v>
      </c>
      <c r="E202" t="str">
        <f>Øst!Q5</f>
        <v>Willemoesgade 68</v>
      </c>
      <c r="F202">
        <f>Øst!Q6</f>
        <v>2100</v>
      </c>
      <c r="G202" t="str">
        <f>Øst!Q7</f>
        <v>København Ø</v>
      </c>
      <c r="H202" t="str">
        <f>Øst!Q8</f>
        <v>35 26 47 41</v>
      </c>
      <c r="I202" t="str">
        <f>Øst!Q9</f>
        <v>35495@buf.kk.dk</v>
      </c>
      <c r="J202" t="str">
        <f>Øst!Q10</f>
        <v>Annette Paine</v>
      </c>
      <c r="K202">
        <f>Øst!Q11</f>
        <v>39672023</v>
      </c>
      <c r="L202">
        <f>Øst!Q12</f>
        <v>0</v>
      </c>
      <c r="M202" t="str">
        <f>Øst!Q13</f>
        <v>35495@buf.kk.dk</v>
      </c>
      <c r="N202" t="str">
        <f>Øst!Q14</f>
        <v>Børnehave</v>
      </c>
      <c r="O202">
        <f>Øst!Q15</f>
        <v>0</v>
      </c>
      <c r="P202">
        <f>Øst!Q16</f>
        <v>0</v>
      </c>
      <c r="Q202">
        <f>Øst!Q17</f>
        <v>22</v>
      </c>
      <c r="R202">
        <f>Øst!Q18</f>
        <v>0</v>
      </c>
      <c r="S202">
        <f>Øst!Q19</f>
        <v>0</v>
      </c>
      <c r="T202">
        <f>Øst!Q20</f>
        <v>0</v>
      </c>
      <c r="U202">
        <f>Øst!Q21</f>
        <v>0</v>
      </c>
      <c r="V202" t="str">
        <f>Øst!Q22</f>
        <v>Nej</v>
      </c>
      <c r="W202">
        <f>Øst!Q23</f>
        <v>0</v>
      </c>
      <c r="X202">
        <f>Øst!Q24</f>
        <v>0</v>
      </c>
      <c r="Y202">
        <f>Øst!Q25</f>
        <v>0</v>
      </c>
      <c r="Z202">
        <f>Øst!Q26</f>
        <v>0</v>
      </c>
      <c r="AA202">
        <f>Øst!Q27</f>
        <v>0</v>
      </c>
      <c r="AB202">
        <f>Øst!Q28</f>
        <v>0</v>
      </c>
      <c r="AC202">
        <f>Øst!Q29</f>
        <v>0</v>
      </c>
      <c r="AD202">
        <f>Øst!Q30</f>
        <v>5</v>
      </c>
      <c r="AE202">
        <f>Øst!Q31</f>
        <v>0</v>
      </c>
      <c r="AF202">
        <f>Øst!Q32</f>
        <v>0</v>
      </c>
      <c r="AG202">
        <f>Øst!Q33</f>
        <v>0</v>
      </c>
      <c r="AH202">
        <f>Øst!Q34</f>
        <v>0</v>
      </c>
      <c r="AI202">
        <f>Øst!Q35</f>
        <v>0</v>
      </c>
      <c r="AJ202">
        <f>Øst!Q36</f>
        <v>0</v>
      </c>
      <c r="AK202">
        <f>Øst!Q37</f>
        <v>0</v>
      </c>
      <c r="AL202" t="str">
        <f>Øst!Q38</f>
        <v>Nej</v>
      </c>
      <c r="AM202" t="str">
        <f>Øst!Q39</f>
        <v>Nej</v>
      </c>
      <c r="AN202">
        <f>Øst!Q40</f>
        <v>0</v>
      </c>
      <c r="AO202">
        <f>Øst!Q41</f>
        <v>0</v>
      </c>
      <c r="AP202">
        <f>Øst!Q42</f>
        <v>0</v>
      </c>
      <c r="AQ202">
        <f>Øst!Q43</f>
        <v>0</v>
      </c>
      <c r="AR202">
        <f>Øst!Q44</f>
        <v>0</v>
      </c>
      <c r="AS202">
        <f>Øst!Q45</f>
        <v>0</v>
      </c>
      <c r="AT202">
        <f>Øst!Q46</f>
        <v>0</v>
      </c>
      <c r="AU202">
        <f>Øst!Q47</f>
        <v>0</v>
      </c>
      <c r="AV202">
        <f>Øst!Q48</f>
        <v>0</v>
      </c>
      <c r="AW202">
        <f>Øst!Q49</f>
        <v>0</v>
      </c>
      <c r="AX202">
        <f>Øst!Q50</f>
        <v>0</v>
      </c>
      <c r="AY202">
        <f>Øst!Q51</f>
        <v>0</v>
      </c>
      <c r="AZ202">
        <f>Øst!Q52</f>
        <v>0</v>
      </c>
      <c r="BA202">
        <f>Øst!Q53</f>
        <v>0</v>
      </c>
      <c r="BB202">
        <f>Øst!Q54</f>
        <v>0</v>
      </c>
      <c r="BC202">
        <f>Øst!Q55</f>
        <v>75</v>
      </c>
      <c r="BD202">
        <f>Øst!Q56</f>
        <v>0</v>
      </c>
      <c r="BE202">
        <f>Øst!Q57</f>
        <v>1</v>
      </c>
      <c r="BF202" t="str">
        <f>Øst!Q58</f>
        <v>Nej</v>
      </c>
      <c r="BG202" t="str">
        <f>Øst!Q59</f>
        <v>Nej</v>
      </c>
      <c r="BH202" t="str">
        <f>Øst!Q60</f>
        <v>Nej</v>
      </c>
      <c r="BI202" t="str">
        <f>Øst!Q61</f>
        <v>Nej</v>
      </c>
      <c r="BJ202" t="str">
        <f>Øst!Q62</f>
        <v>ej relevant</v>
      </c>
      <c r="BK202" t="str">
        <f>Øst!Q63</f>
        <v>Nej</v>
      </c>
      <c r="BL202" t="str">
        <f>Øst!Q64</f>
        <v>ej relevant</v>
      </c>
      <c r="BM202" t="str">
        <f>Øst!Q65</f>
        <v>Nej</v>
      </c>
      <c r="BN202" t="str">
        <f>Øst!Q66</f>
        <v>ej relevant</v>
      </c>
      <c r="BO202" t="str">
        <f>Øst!Q67</f>
        <v>Nej</v>
      </c>
      <c r="BP202" t="str">
        <f>Øst!Q68</f>
        <v>ej relevant</v>
      </c>
      <c r="BQ202">
        <f>Øst!Q69</f>
        <v>0</v>
      </c>
      <c r="BR202" t="str">
        <f>Øst!Q70</f>
        <v>Modtagerkøkken</v>
      </c>
      <c r="BS202">
        <f>Øst!Q71</f>
        <v>0</v>
      </c>
      <c r="BT202">
        <f>Øst!Q72</f>
        <v>0</v>
      </c>
      <c r="BU202">
        <f>Øst!Q73</f>
        <v>0</v>
      </c>
      <c r="BV202">
        <f>Øst!Q74</f>
        <v>0</v>
      </c>
      <c r="BW202">
        <f>Øst!Q75</f>
        <v>0</v>
      </c>
      <c r="BX202">
        <f>Øst!Q76</f>
        <v>0</v>
      </c>
      <c r="BY202">
        <f>Øst!Q77</f>
        <v>0</v>
      </c>
      <c r="BZ202" t="str">
        <f>Øst!Q78</f>
        <v>Ja</v>
      </c>
      <c r="CA202">
        <f>Øst!Q79</f>
        <v>0</v>
      </c>
      <c r="CB202">
        <f>Øst!Q80</f>
        <v>0</v>
      </c>
      <c r="CC202">
        <f>Øst!Q81</f>
        <v>0</v>
      </c>
      <c r="CD202">
        <f>Øst!Q82</f>
        <v>0</v>
      </c>
      <c r="CE202">
        <f>Øst!Q83</f>
        <v>0</v>
      </c>
      <c r="CF202" t="str">
        <f>Øst!Q84</f>
        <v>der skal nok ekstra køleplads til for at kunne modtage mad.</v>
      </c>
      <c r="CG202" t="str">
        <f>Øst!Q85</f>
        <v>Birgitte Glerup / Sine</v>
      </c>
      <c r="CH202" s="18">
        <f>Øst!Q86</f>
        <v>39891</v>
      </c>
      <c r="CI202">
        <f>Øst!Q87</f>
        <v>0</v>
      </c>
      <c r="CJ202">
        <f>Øst!Q88</f>
        <v>1</v>
      </c>
      <c r="CK202">
        <f>Øst!Q89</f>
        <v>0</v>
      </c>
      <c r="CL202">
        <f>Øst!Q90</f>
        <v>4</v>
      </c>
      <c r="CM202">
        <f>Øst!Q91</f>
        <v>0</v>
      </c>
      <c r="CN202">
        <f>Øst!Q92</f>
        <v>1</v>
      </c>
      <c r="CO202">
        <f>Øst!Q93</f>
        <v>0</v>
      </c>
      <c r="CP202">
        <f>Øst!Q94</f>
        <v>0</v>
      </c>
      <c r="CQ202">
        <f>Øst!Q95</f>
        <v>0</v>
      </c>
      <c r="CR202">
        <f>Øst!Q96</f>
        <v>1</v>
      </c>
      <c r="CS202">
        <f>Øst!Q97</f>
        <v>0</v>
      </c>
      <c r="CT202">
        <f>Øst!Q98</f>
        <v>0</v>
      </c>
      <c r="CU202">
        <f>Øst!Q99</f>
        <v>0</v>
      </c>
      <c r="CV202">
        <f>Øst!Q100</f>
        <v>0</v>
      </c>
      <c r="CW202">
        <f>Øst!Q101</f>
        <v>0</v>
      </c>
      <c r="CX202">
        <f>Øst!Q102</f>
        <v>0</v>
      </c>
      <c r="CY202">
        <f>Øst!Q103</f>
        <v>0</v>
      </c>
      <c r="CZ202">
        <f>Øst!Q104</f>
        <v>0</v>
      </c>
      <c r="DA202">
        <f>Øst!Q105</f>
        <v>0</v>
      </c>
      <c r="DB202">
        <f>Øst!Q106</f>
        <v>1</v>
      </c>
      <c r="DC202">
        <f>Øst!Q107</f>
        <v>20</v>
      </c>
      <c r="DD202" t="str">
        <f>Øst!Q108</f>
        <v>Miele</v>
      </c>
      <c r="DE202">
        <f>Øst!Q109</f>
        <v>3</v>
      </c>
      <c r="DF202" t="str">
        <f>Øst!Q110</f>
        <v>Nej</v>
      </c>
      <c r="DG202">
        <f>Øst!Q111</f>
        <v>0</v>
      </c>
      <c r="DH202" t="str">
        <f>Øst!Q112</f>
        <v>Ja</v>
      </c>
      <c r="DI202" t="str">
        <f>Øst!Q113</f>
        <v>Ja</v>
      </c>
      <c r="DJ202" t="str">
        <f>Øst!Q114</f>
        <v>Nej</v>
      </c>
      <c r="DK202">
        <f>Øst!Q115</f>
        <v>1</v>
      </c>
      <c r="DL202" t="str">
        <f>Øst!Q116</f>
        <v>Ingen plads</v>
      </c>
      <c r="DM202" t="str">
        <f>Øst!Q117</f>
        <v>Køkkenet kunne godt servere frugt/brød til eftermiddagsmad, men det er meget lille. Det vil være svært at skaffe plads til et ekstra køleskab. Når opvaskemaskinen er åben, er køkkengulvet blokeret, så der kan ikke arbejdes i køkkenet. Ombygningvil være en udfordring, da man skulle inddrage et kontor (som også er personalestue og meget lille), der ikke kan være andre steder i huset.</v>
      </c>
      <c r="DN202">
        <f>Øst!Q118</f>
        <v>0</v>
      </c>
      <c r="DO202" s="14" t="str">
        <f>VLOOKUP(MID(B202,1,5)*1,InstTyp!A:B,2,FALSE)</f>
        <v>Børnehaver</v>
      </c>
      <c r="DP202" s="14" t="str">
        <f>VLOOKUP(MID(B202,1,5)*1,InstTyp!A:C,3,FALSE)</f>
        <v>Østerbro</v>
      </c>
      <c r="DQ202">
        <f>VLOOKUP(MID(B202,1,5)*1,'InstTyp-2'!E:BQ,7,FALSE)</f>
        <v>0</v>
      </c>
      <c r="DR202">
        <f>VLOOKUP(MID(B202,1,5)*1,'InstTyp-2'!E:BQ,8,FALSE)</f>
        <v>0</v>
      </c>
      <c r="DS202">
        <f>VLOOKUP(MID(B202,1,5)*1,'InstTyp-2'!E:BQ,9,FALSE)</f>
        <v>22</v>
      </c>
      <c r="DT202">
        <f>VLOOKUP(MID(B202,1,5)*1,'InstTyp-2'!E:BQ,10,FALSE)</f>
        <v>0</v>
      </c>
      <c r="DU202">
        <f>VLOOKUP(MID(B202,1,5)*1,'InstTyp-2'!E:BQ,11,FALSE)</f>
        <v>0</v>
      </c>
      <c r="DV202">
        <f>VLOOKUP(MID(B202,1,5)*1,'InstTyp-2'!E:BQ,12,FALSE)</f>
        <v>0</v>
      </c>
      <c r="DW202">
        <f>VLOOKUP(MID(B202,1,5)*1,'InstTyp-2'!E:BQ,13,FALSE)</f>
        <v>0</v>
      </c>
      <c r="DX202">
        <f>VLOOKUP(MID(B202,1,5)*1,'InstTyp-2'!E:BQ,14,FALSE)</f>
        <v>0</v>
      </c>
      <c r="DY202">
        <f>VLOOKUP(MID(B202,1,5)*1,'InstTyp-2'!E:BQ,15,FALSE)</f>
        <v>0</v>
      </c>
      <c r="DZ202">
        <f>VLOOKUP(MID(B202,1,5)*1,'InstTyp-2'!E:BQ,16,FALSE)</f>
        <v>0</v>
      </c>
      <c r="EA202">
        <f>VLOOKUP(MID(B202,1,5)*1,'InstTyp-2'!E:BQ,17,FALSE)</f>
        <v>0</v>
      </c>
      <c r="EB202">
        <f>VLOOKUP(MID(B202,1,5)*1,'InstTyp-2'!E:BQ,18,FALSE)</f>
        <v>0</v>
      </c>
      <c r="EC202">
        <f>VLOOKUP(MID(B202,1,5)*1,'InstTyp-2'!E:BQ,19,FALSE)</f>
        <v>0</v>
      </c>
      <c r="ED202">
        <f>VLOOKUP(MID(B202,1,5)*1,'InstTyp-2'!E:BQ,20,FALSE)</f>
        <v>0</v>
      </c>
      <c r="EE202" s="195">
        <f>VLOOKUP(MID(B202,1,5)*1,'Forplejning 2008'!A:C,3,FALSE)</f>
        <v>9322.85</v>
      </c>
      <c r="EF202" t="str">
        <f t="shared" si="12"/>
        <v>35495</v>
      </c>
      <c r="EG202" t="str">
        <f t="shared" si="13"/>
        <v/>
      </c>
      <c r="EH202">
        <f t="shared" si="14"/>
        <v>0</v>
      </c>
      <c r="EI202">
        <f t="shared" si="15"/>
        <v>0</v>
      </c>
      <c r="EJ202" t="e">
        <f>VLOOKUP(B202,Rekruttering!A:F,2,FALSE)</f>
        <v>#N/A</v>
      </c>
      <c r="EK202" t="e">
        <f>VLOOKUP(B202,Rekruttering!A:F,3,FALSE)</f>
        <v>#N/A</v>
      </c>
      <c r="EL202" t="e">
        <f>VLOOKUP(B202,Rekruttering!A:F,4,FALSE)</f>
        <v>#N/A</v>
      </c>
      <c r="EM202" t="e">
        <f>VLOOKUP(B202,Rekruttering!A:F,5,FALSE)</f>
        <v>#N/A</v>
      </c>
      <c r="EN202" t="e">
        <f>VLOOKUP(B202,Rekruttering!A:F,6,FALSE)</f>
        <v>#N/A</v>
      </c>
    </row>
    <row r="203" spans="1:144">
      <c r="A203" s="14" t="str">
        <f>Øst!R1</f>
        <v>x</v>
      </c>
      <c r="B203" s="21">
        <f>Øst!R2</f>
        <v>35497</v>
      </c>
      <c r="C203" t="str">
        <f>Øst!R3</f>
        <v>Børnehaven Æbelø</v>
      </c>
      <c r="D203" t="str">
        <f>Øst!R4</f>
        <v>Østerbro</v>
      </c>
      <c r="E203" t="str">
        <f>Øst!R5</f>
        <v>Æbeløgade 25</v>
      </c>
      <c r="F203">
        <f>Øst!R6</f>
        <v>2100</v>
      </c>
      <c r="G203" t="str">
        <f>Øst!R7</f>
        <v>København Ø</v>
      </c>
      <c r="H203" t="str">
        <f>Øst!R8</f>
        <v>39 29 67 08</v>
      </c>
      <c r="I203" t="str">
        <f>Øst!R9</f>
        <v>35497@buf.kk.dk</v>
      </c>
      <c r="J203" t="str">
        <f>Øst!R10</f>
        <v>GRETHE MØLLER</v>
      </c>
      <c r="K203">
        <f>Øst!R11</f>
        <v>0</v>
      </c>
      <c r="L203">
        <f>Øst!R12</f>
        <v>0</v>
      </c>
      <c r="M203" t="str">
        <f>Øst!R13</f>
        <v>35497@buf.kk.dk</v>
      </c>
      <c r="N203" t="str">
        <f>Øst!R14</f>
        <v>Børnehave</v>
      </c>
      <c r="O203">
        <f>Øst!R15</f>
        <v>0</v>
      </c>
      <c r="P203">
        <f>Øst!R16</f>
        <v>0</v>
      </c>
      <c r="Q203">
        <f>Øst!R17</f>
        <v>22</v>
      </c>
      <c r="R203">
        <f>Øst!R18</f>
        <v>0</v>
      </c>
      <c r="S203">
        <f>Øst!R19</f>
        <v>0</v>
      </c>
      <c r="T203">
        <f>Øst!R20</f>
        <v>0</v>
      </c>
      <c r="U203">
        <f>Øst!R21</f>
        <v>0</v>
      </c>
      <c r="V203" t="str">
        <f>Øst!R22</f>
        <v>Nej</v>
      </c>
      <c r="W203">
        <f>Øst!R23</f>
        <v>0</v>
      </c>
      <c r="X203">
        <f>Øst!R24</f>
        <v>0</v>
      </c>
      <c r="Y203">
        <f>Øst!R25</f>
        <v>0</v>
      </c>
      <c r="Z203">
        <f>Øst!R26</f>
        <v>0</v>
      </c>
      <c r="AA203">
        <f>Øst!R27</f>
        <v>0</v>
      </c>
      <c r="AB203">
        <f>Øst!R28</f>
        <v>0</v>
      </c>
      <c r="AC203">
        <f>Øst!R29</f>
        <v>0</v>
      </c>
      <c r="AD203">
        <f>Øst!R30</f>
        <v>5</v>
      </c>
      <c r="AE203">
        <f>Øst!R31</f>
        <v>0</v>
      </c>
      <c r="AF203">
        <f>Øst!R32</f>
        <v>4</v>
      </c>
      <c r="AG203">
        <f>Øst!R33</f>
        <v>5</v>
      </c>
      <c r="AH203">
        <f>Øst!R34</f>
        <v>0</v>
      </c>
      <c r="AI203">
        <f>Øst!R35</f>
        <v>0</v>
      </c>
      <c r="AJ203">
        <f>Øst!R36</f>
        <v>20000</v>
      </c>
      <c r="AK203">
        <f>Øst!R37</f>
        <v>0</v>
      </c>
      <c r="AL203" t="str">
        <f>Øst!R38</f>
        <v>Ja</v>
      </c>
      <c r="AM203">
        <f>Øst!R39</f>
        <v>0</v>
      </c>
      <c r="AN203" t="str">
        <f>Øst!R40</f>
        <v>Charlotte</v>
      </c>
      <c r="AO203">
        <f>Øst!R41</f>
        <v>2005</v>
      </c>
      <c r="AP203">
        <f>Øst!R42</f>
        <v>15</v>
      </c>
      <c r="AQ203">
        <f>Øst!R43</f>
        <v>0</v>
      </c>
      <c r="AR203" t="str">
        <f>Øst!R44</f>
        <v>PB i ernæring og sundhed</v>
      </c>
      <c r="AS203">
        <f>Øst!R45</f>
        <v>0</v>
      </c>
      <c r="AT203">
        <f>Øst!R46</f>
        <v>0</v>
      </c>
      <c r="AU203">
        <f>Øst!R47</f>
        <v>0</v>
      </c>
      <c r="AV203">
        <f>Øst!R48</f>
        <v>0</v>
      </c>
      <c r="AW203">
        <f>Øst!R49</f>
        <v>0</v>
      </c>
      <c r="AX203">
        <f>Øst!R50</f>
        <v>0</v>
      </c>
      <c r="AY203">
        <f>Øst!R51</f>
        <v>0</v>
      </c>
      <c r="AZ203">
        <f>Øst!R52</f>
        <v>0</v>
      </c>
      <c r="BA203">
        <f>Øst!R53</f>
        <v>0</v>
      </c>
      <c r="BB203">
        <f>Øst!R54</f>
        <v>0</v>
      </c>
      <c r="BC203">
        <f>Øst!R55</f>
        <v>80</v>
      </c>
      <c r="BD203">
        <f>Øst!R56</f>
        <v>0</v>
      </c>
      <c r="BE203">
        <f>Øst!R57</f>
        <v>1</v>
      </c>
      <c r="BF203" t="str">
        <f>Øst!R58</f>
        <v>Ja</v>
      </c>
      <c r="BG203" t="str">
        <f>Øst!R59</f>
        <v>Nej</v>
      </c>
      <c r="BH203" t="str">
        <f>Øst!R60</f>
        <v>Ja</v>
      </c>
      <c r="BI203" t="str">
        <f>Øst!R61</f>
        <v>Ja</v>
      </c>
      <c r="BJ203">
        <f>Øst!R62</f>
        <v>0</v>
      </c>
      <c r="BK203" t="str">
        <f>Øst!R63</f>
        <v>Ja</v>
      </c>
      <c r="BL203">
        <f>Øst!R64</f>
        <v>0</v>
      </c>
      <c r="BM203" t="str">
        <f>Øst!R65</f>
        <v>Ja</v>
      </c>
      <c r="BN203">
        <f>Øst!R66</f>
        <v>0</v>
      </c>
      <c r="BO203" t="str">
        <f>Øst!R67</f>
        <v>Ja</v>
      </c>
      <c r="BP203" t="str">
        <f>Øst!R68</f>
        <v>ikke nødvendigt</v>
      </c>
      <c r="BQ203">
        <f>Øst!R69</f>
        <v>0</v>
      </c>
      <c r="BR203" t="str">
        <f>Øst!R70</f>
        <v>Køkken blandet tilvirk</v>
      </c>
      <c r="BS203">
        <f>Øst!R71</f>
        <v>0</v>
      </c>
      <c r="BT203">
        <f>Øst!R72</f>
        <v>0</v>
      </c>
      <c r="BU203">
        <f>Øst!R73</f>
        <v>0</v>
      </c>
      <c r="BV203">
        <f>Øst!R74</f>
        <v>0</v>
      </c>
      <c r="BW203">
        <f>Øst!R75</f>
        <v>0</v>
      </c>
      <c r="BX203" t="str">
        <f>Øst!R76</f>
        <v>Mindre</v>
      </c>
      <c r="BY203" t="str">
        <f>Øst!R77</f>
        <v>Ingen</v>
      </c>
      <c r="BZ203" t="str">
        <f>Øst!R78</f>
        <v>Nej</v>
      </c>
      <c r="CA203" t="str">
        <f>Øst!R79</f>
        <v>nyt komfur + emhætte (defekt), potter &amp; pander, ekstra køleskab eller evt. større køleskab end det nuværende</v>
      </c>
      <c r="CB203">
        <f>Øst!R80</f>
        <v>0</v>
      </c>
      <c r="CC203">
        <f>Øst!R81</f>
        <v>0</v>
      </c>
      <c r="CD203">
        <f>Øst!R82</f>
        <v>0</v>
      </c>
      <c r="CE203">
        <f>Øst!R83</f>
        <v>0</v>
      </c>
      <c r="CF203" t="str">
        <f>Øst!R84</f>
        <v>gammelt 80'er køkken</v>
      </c>
      <c r="CG203" t="str">
        <f>Øst!R85</f>
        <v>Mariah / Sine</v>
      </c>
      <c r="CH203">
        <f>Øst!R86</f>
        <v>0</v>
      </c>
      <c r="CI203">
        <f>Øst!R87</f>
        <v>0</v>
      </c>
      <c r="CJ203">
        <f>Øst!R88</f>
        <v>1</v>
      </c>
      <c r="CK203">
        <f>Øst!R89</f>
        <v>0</v>
      </c>
      <c r="CL203">
        <f>Øst!R90</f>
        <v>4</v>
      </c>
      <c r="CM203">
        <f>Øst!R91</f>
        <v>1</v>
      </c>
      <c r="CN203">
        <f>Øst!R92</f>
        <v>0</v>
      </c>
      <c r="CO203">
        <f>Øst!R93</f>
        <v>1</v>
      </c>
      <c r="CP203">
        <f>Øst!R94</f>
        <v>0</v>
      </c>
      <c r="CQ203">
        <f>Øst!R95</f>
        <v>0</v>
      </c>
      <c r="CR203">
        <f>Øst!R96</f>
        <v>0</v>
      </c>
      <c r="CS203">
        <f>Øst!R97</f>
        <v>1</v>
      </c>
      <c r="CT203">
        <f>Øst!R98</f>
        <v>0</v>
      </c>
      <c r="CU203">
        <f>Øst!R99</f>
        <v>0</v>
      </c>
      <c r="CV203">
        <f>Øst!R100</f>
        <v>0</v>
      </c>
      <c r="CW203">
        <f>Øst!R101</f>
        <v>0</v>
      </c>
      <c r="CX203">
        <f>Øst!R102</f>
        <v>0</v>
      </c>
      <c r="CY203">
        <f>Øst!R103</f>
        <v>0</v>
      </c>
      <c r="CZ203">
        <f>Øst!R104</f>
        <v>0</v>
      </c>
      <c r="DA203">
        <f>Øst!R105</f>
        <v>1</v>
      </c>
      <c r="DB203">
        <f>Øst!R106</f>
        <v>1</v>
      </c>
      <c r="DC203">
        <f>Øst!R107</f>
        <v>25</v>
      </c>
      <c r="DD203" t="str">
        <f>Øst!R108</f>
        <v>Miele</v>
      </c>
      <c r="DE203">
        <f>Øst!R109</f>
        <v>2</v>
      </c>
      <c r="DF203" t="str">
        <f>Øst!R110</f>
        <v>Nej</v>
      </c>
      <c r="DG203">
        <f>Øst!R111</f>
        <v>0</v>
      </c>
      <c r="DH203" t="str">
        <f>Øst!R112</f>
        <v>Ja</v>
      </c>
      <c r="DI203" t="str">
        <f>Øst!R113</f>
        <v>Ja</v>
      </c>
      <c r="DJ203" t="str">
        <f>Øst!R114</f>
        <v>Nej</v>
      </c>
      <c r="DK203">
        <f>Øst!R115</f>
        <v>0</v>
      </c>
      <c r="DL203" t="str">
        <f>Øst!R116</f>
        <v>Begrænset</v>
      </c>
      <c r="DM203">
        <f>Øst!R117</f>
        <v>0</v>
      </c>
      <c r="DN203">
        <f>Øst!R118</f>
        <v>0</v>
      </c>
      <c r="DO203" s="14" t="str">
        <f>VLOOKUP(MID(B203,1,5)*1,InstTyp!A:B,2,FALSE)</f>
        <v>Børnehaver</v>
      </c>
      <c r="DP203" s="14" t="str">
        <f>VLOOKUP(MID(B203,1,5)*1,InstTyp!A:C,3,FALSE)</f>
        <v>Østerbro</v>
      </c>
      <c r="DQ203">
        <f>VLOOKUP(MID(B203,1,5)*1,'InstTyp-2'!E:BQ,7,FALSE)</f>
        <v>0</v>
      </c>
      <c r="DR203">
        <f>VLOOKUP(MID(B203,1,5)*1,'InstTyp-2'!E:BQ,8,FALSE)</f>
        <v>0</v>
      </c>
      <c r="DS203">
        <f>VLOOKUP(MID(B203,1,5)*1,'InstTyp-2'!E:BQ,9,FALSE)</f>
        <v>20</v>
      </c>
      <c r="DT203">
        <f>VLOOKUP(MID(B203,1,5)*1,'InstTyp-2'!E:BQ,10,FALSE)</f>
        <v>0</v>
      </c>
      <c r="DU203">
        <f>VLOOKUP(MID(B203,1,5)*1,'InstTyp-2'!E:BQ,11,FALSE)</f>
        <v>0</v>
      </c>
      <c r="DV203">
        <f>VLOOKUP(MID(B203,1,5)*1,'InstTyp-2'!E:BQ,12,FALSE)</f>
        <v>0</v>
      </c>
      <c r="DW203">
        <f>VLOOKUP(MID(B203,1,5)*1,'InstTyp-2'!E:BQ,13,FALSE)</f>
        <v>0</v>
      </c>
      <c r="DX203">
        <f>VLOOKUP(MID(B203,1,5)*1,'InstTyp-2'!E:BQ,14,FALSE)</f>
        <v>0</v>
      </c>
      <c r="DY203">
        <f>VLOOKUP(MID(B203,1,5)*1,'InstTyp-2'!E:BQ,15,FALSE)</f>
        <v>0</v>
      </c>
      <c r="DZ203">
        <f>VLOOKUP(MID(B203,1,5)*1,'InstTyp-2'!E:BQ,16,FALSE)</f>
        <v>0</v>
      </c>
      <c r="EA203">
        <f>VLOOKUP(MID(B203,1,5)*1,'InstTyp-2'!E:BQ,17,FALSE)</f>
        <v>0</v>
      </c>
      <c r="EB203">
        <f>VLOOKUP(MID(B203,1,5)*1,'InstTyp-2'!E:BQ,18,FALSE)</f>
        <v>0</v>
      </c>
      <c r="EC203">
        <f>VLOOKUP(MID(B203,1,5)*1,'InstTyp-2'!E:BQ,19,FALSE)</f>
        <v>0</v>
      </c>
      <c r="ED203">
        <f>VLOOKUP(MID(B203,1,5)*1,'InstTyp-2'!E:BQ,20,FALSE)</f>
        <v>0</v>
      </c>
      <c r="EE203" s="195">
        <f>VLOOKUP(MID(B203,1,5)*1,'Forplejning 2008'!A:C,3,FALSE)</f>
        <v>20268.23</v>
      </c>
      <c r="EF203" t="str">
        <f t="shared" si="12"/>
        <v>35497</v>
      </c>
      <c r="EG203" t="str">
        <f t="shared" si="13"/>
        <v/>
      </c>
      <c r="EH203">
        <f t="shared" si="14"/>
        <v>0</v>
      </c>
      <c r="EI203">
        <f t="shared" si="15"/>
        <v>0</v>
      </c>
      <c r="EJ203" t="e">
        <f>VLOOKUP(B203,Rekruttering!A:F,2,FALSE)</f>
        <v>#N/A</v>
      </c>
      <c r="EK203" t="e">
        <f>VLOOKUP(B203,Rekruttering!A:F,3,FALSE)</f>
        <v>#N/A</v>
      </c>
      <c r="EL203" t="e">
        <f>VLOOKUP(B203,Rekruttering!A:F,4,FALSE)</f>
        <v>#N/A</v>
      </c>
      <c r="EM203" t="e">
        <f>VLOOKUP(B203,Rekruttering!A:F,5,FALSE)</f>
        <v>#N/A</v>
      </c>
      <c r="EN203" t="e">
        <f>VLOOKUP(B203,Rekruttering!A:F,6,FALSE)</f>
        <v>#N/A</v>
      </c>
    </row>
    <row r="204" spans="1:144">
      <c r="A204" s="14" t="str">
        <f>Øst!S1</f>
        <v>x</v>
      </c>
      <c r="B204" s="21">
        <f>Øst!S2</f>
        <v>35498</v>
      </c>
      <c r="C204" t="str">
        <f>Øst!S3</f>
        <v>Olriks Børnehave</v>
      </c>
      <c r="D204" t="str">
        <f>Øst!S4</f>
        <v>Østerbro</v>
      </c>
      <c r="E204" t="str">
        <f>Øst!S5</f>
        <v>Østbanegade 151</v>
      </c>
      <c r="F204">
        <f>Øst!S6</f>
        <v>2100</v>
      </c>
      <c r="G204" t="str">
        <f>Øst!S7</f>
        <v>København Ø</v>
      </c>
      <c r="H204">
        <f>Øst!S8</f>
        <v>35429191</v>
      </c>
      <c r="I204" t="str">
        <f>Øst!S9</f>
        <v>lx32@buf.kk.dk</v>
      </c>
      <c r="J204" t="str">
        <f>Øst!S10</f>
        <v>Kari Strøm</v>
      </c>
      <c r="K204">
        <f>Øst!S11</f>
        <v>38715809</v>
      </c>
      <c r="L204">
        <f>Øst!S12</f>
        <v>0</v>
      </c>
      <c r="M204" t="str">
        <f>Øst!S13</f>
        <v>35498@buf.kk.dk</v>
      </c>
      <c r="N204" t="str">
        <f>Øst!S14</f>
        <v>Børnehave</v>
      </c>
      <c r="O204">
        <f>Øst!S15</f>
        <v>0</v>
      </c>
      <c r="P204">
        <f>Øst!S16</f>
        <v>0</v>
      </c>
      <c r="Q204">
        <f>Øst!S17</f>
        <v>20</v>
      </c>
      <c r="R204">
        <f>Øst!S18</f>
        <v>0</v>
      </c>
      <c r="S204">
        <f>Øst!S19</f>
        <v>0</v>
      </c>
      <c r="T204">
        <f>Øst!S20</f>
        <v>0</v>
      </c>
      <c r="U204">
        <f>Øst!S21</f>
        <v>0</v>
      </c>
      <c r="V204" t="str">
        <f>Øst!S22</f>
        <v>Nej</v>
      </c>
      <c r="W204">
        <f>Øst!S23</f>
        <v>0</v>
      </c>
      <c r="X204">
        <f>Øst!S24</f>
        <v>0</v>
      </c>
      <c r="Y204">
        <f>Øst!S25</f>
        <v>0</v>
      </c>
      <c r="Z204">
        <f>Øst!S26</f>
        <v>0</v>
      </c>
      <c r="AA204">
        <f>Øst!S27</f>
        <v>0</v>
      </c>
      <c r="AB204">
        <f>Øst!S28</f>
        <v>0</v>
      </c>
      <c r="AC204">
        <f>Øst!S29</f>
        <v>0</v>
      </c>
      <c r="AD204">
        <f>Øst!S30</f>
        <v>5</v>
      </c>
      <c r="AE204">
        <f>Øst!S31</f>
        <v>0</v>
      </c>
      <c r="AF204">
        <f>Øst!S32</f>
        <v>1</v>
      </c>
      <c r="AG204">
        <f>Øst!S33</f>
        <v>5</v>
      </c>
      <c r="AH204">
        <f>Øst!S34</f>
        <v>0</v>
      </c>
      <c r="AI204">
        <f>Øst!S35</f>
        <v>0</v>
      </c>
      <c r="AJ204">
        <f>Øst!S36</f>
        <v>22000</v>
      </c>
      <c r="AK204">
        <f>Øst!S37</f>
        <v>0</v>
      </c>
      <c r="AL204" t="str">
        <f>Øst!S38</f>
        <v>Nej</v>
      </c>
      <c r="AM204">
        <f>Øst!S39</f>
        <v>0</v>
      </c>
      <c r="AN204">
        <f>Øst!S40</f>
        <v>0</v>
      </c>
      <c r="AO204">
        <f>Øst!S41</f>
        <v>0</v>
      </c>
      <c r="AP204">
        <f>Øst!S42</f>
        <v>0</v>
      </c>
      <c r="AQ204">
        <f>Øst!S43</f>
        <v>0</v>
      </c>
      <c r="AR204">
        <f>Øst!S44</f>
        <v>0</v>
      </c>
      <c r="AS204">
        <f>Øst!S45</f>
        <v>0</v>
      </c>
      <c r="AT204">
        <f>Øst!S46</f>
        <v>0</v>
      </c>
      <c r="AU204">
        <f>Øst!S47</f>
        <v>0</v>
      </c>
      <c r="AV204">
        <f>Øst!S48</f>
        <v>0</v>
      </c>
      <c r="AW204">
        <f>Øst!S49</f>
        <v>0</v>
      </c>
      <c r="AX204">
        <f>Øst!S50</f>
        <v>0</v>
      </c>
      <c r="AY204">
        <f>Øst!S51</f>
        <v>0</v>
      </c>
      <c r="AZ204">
        <f>Øst!S52</f>
        <v>0</v>
      </c>
      <c r="BA204">
        <f>Øst!S53</f>
        <v>0</v>
      </c>
      <c r="BB204">
        <f>Øst!S54</f>
        <v>0</v>
      </c>
      <c r="BC204">
        <f>Øst!S55</f>
        <v>40</v>
      </c>
      <c r="BD204">
        <f>Øst!S56</f>
        <v>0</v>
      </c>
      <c r="BE204">
        <f>Øst!S57</f>
        <v>1</v>
      </c>
      <c r="BF204" t="str">
        <f>Øst!S58</f>
        <v>Nej</v>
      </c>
      <c r="BG204" t="str">
        <f>Øst!S59</f>
        <v>Nej</v>
      </c>
      <c r="BH204" t="str">
        <f>Øst!S60</f>
        <v>Ja</v>
      </c>
      <c r="BI204" t="str">
        <f>Øst!S61</f>
        <v>Nej</v>
      </c>
      <c r="BJ204" t="str">
        <f>Øst!S62</f>
        <v>De kan ikke se det kan lade sig gøre</v>
      </c>
      <c r="BK204" t="str">
        <f>Øst!S63</f>
        <v>Ja</v>
      </c>
      <c r="BL204" t="str">
        <f>Øst!S64</f>
        <v>Forholder sig afventende</v>
      </c>
      <c r="BM204">
        <f>Øst!S65</f>
        <v>0</v>
      </c>
      <c r="BN204" t="str">
        <f>Øst!S66</f>
        <v>ca. halvdelen er positive</v>
      </c>
      <c r="BO204" t="str">
        <f>Øst!S67</f>
        <v>Nej</v>
      </c>
      <c r="BP204">
        <f>Øst!S68</f>
        <v>0</v>
      </c>
      <c r="BQ204">
        <f>Øst!S69</f>
        <v>0</v>
      </c>
      <c r="BR204" t="str">
        <f>Øst!S70</f>
        <v>Køkken begrænset tilvirk</v>
      </c>
      <c r="BS204">
        <f>Øst!S71</f>
        <v>0</v>
      </c>
      <c r="BT204">
        <f>Øst!S72</f>
        <v>0</v>
      </c>
      <c r="BU204">
        <f>Øst!S73</f>
        <v>0</v>
      </c>
      <c r="BV204">
        <f>Øst!S74</f>
        <v>0</v>
      </c>
      <c r="BW204">
        <f>Øst!S75</f>
        <v>0</v>
      </c>
      <c r="BX204">
        <f>Øst!S76</f>
        <v>0</v>
      </c>
      <c r="BY204">
        <f>Øst!S77</f>
        <v>0</v>
      </c>
      <c r="BZ204" t="str">
        <f>Øst!S78</f>
        <v>Ja</v>
      </c>
      <c r="CA204">
        <f>Øst!S79</f>
        <v>0</v>
      </c>
      <c r="CB204">
        <f>Øst!S80</f>
        <v>0</v>
      </c>
      <c r="CC204">
        <f>Øst!S81</f>
        <v>0</v>
      </c>
      <c r="CD204" t="str">
        <f>Øst!S82</f>
        <v>Mindre</v>
      </c>
      <c r="CE204" t="str">
        <f>Øst!S83</f>
        <v>et nyt komfur, køl er minimum</v>
      </c>
      <c r="CF204" t="str">
        <f>Øst!S84</f>
        <v>De har et stort pladsproblem. Køkkenet er uhensigtsmæssigt indrettet.</v>
      </c>
      <c r="CG204" t="str">
        <f>Øst!S85</f>
        <v>Mariah / Sine</v>
      </c>
      <c r="CH204" s="18">
        <f>Øst!S86</f>
        <v>39891</v>
      </c>
      <c r="CI204">
        <f>Øst!S87</f>
        <v>0</v>
      </c>
      <c r="CJ204">
        <f>Øst!S88</f>
        <v>0</v>
      </c>
      <c r="CK204">
        <f>Øst!S89</f>
        <v>1</v>
      </c>
      <c r="CL204">
        <f>Øst!S90</f>
        <v>4</v>
      </c>
      <c r="CM204">
        <f>Øst!S91</f>
        <v>1</v>
      </c>
      <c r="CN204">
        <f>Øst!S92</f>
        <v>0</v>
      </c>
      <c r="CO204">
        <f>Øst!S93</f>
        <v>0</v>
      </c>
      <c r="CP204">
        <f>Øst!S94</f>
        <v>0</v>
      </c>
      <c r="CQ204">
        <f>Øst!S95</f>
        <v>0</v>
      </c>
      <c r="CR204">
        <f>Øst!S96</f>
        <v>1</v>
      </c>
      <c r="CS204">
        <f>Øst!S97</f>
        <v>0</v>
      </c>
      <c r="CT204">
        <f>Øst!S98</f>
        <v>0</v>
      </c>
      <c r="CU204">
        <f>Øst!S99</f>
        <v>0</v>
      </c>
      <c r="CV204">
        <f>Øst!S100</f>
        <v>0</v>
      </c>
      <c r="CW204">
        <f>Øst!S101</f>
        <v>0</v>
      </c>
      <c r="CX204">
        <f>Øst!S102</f>
        <v>1</v>
      </c>
      <c r="CY204">
        <f>Øst!S103</f>
        <v>0</v>
      </c>
      <c r="CZ204">
        <f>Øst!S104</f>
        <v>0</v>
      </c>
      <c r="DA204">
        <f>Øst!S105</f>
        <v>0</v>
      </c>
      <c r="DB204">
        <f>Øst!S106</f>
        <v>1</v>
      </c>
      <c r="DC204">
        <f>Øst!S107</f>
        <v>30</v>
      </c>
      <c r="DD204" t="str">
        <f>Øst!S108</f>
        <v>Miele</v>
      </c>
      <c r="DE204">
        <f>Øst!S109</f>
        <v>2</v>
      </c>
      <c r="DF204" t="str">
        <f>Øst!S110</f>
        <v>Nej</v>
      </c>
      <c r="DG204">
        <f>Øst!S111</f>
        <v>0</v>
      </c>
      <c r="DH204" t="str">
        <f>Øst!S112</f>
        <v>Nej</v>
      </c>
      <c r="DI204" t="str">
        <f>Øst!S113</f>
        <v>Nej</v>
      </c>
      <c r="DJ204" t="str">
        <f>Øst!S114</f>
        <v>Nej</v>
      </c>
      <c r="DK204">
        <f>Øst!S115</f>
        <v>1</v>
      </c>
      <c r="DL204" t="str">
        <f>Øst!S116</f>
        <v>Ingen plads</v>
      </c>
      <c r="DM204" t="str">
        <f>Øst!S117</f>
        <v>Ovnen er en lille bordovn. Meget lille køkken. Gammelt. Kun én vask. Har kun tilladelse til kold mad.</v>
      </c>
      <c r="DN204">
        <f>Øst!S118</f>
        <v>0</v>
      </c>
      <c r="DO204" s="14" t="str">
        <f>VLOOKUP(MID(B204,1,5)*1,InstTyp!A:B,2,FALSE)</f>
        <v>Børnehaver</v>
      </c>
      <c r="DP204" s="14" t="str">
        <f>VLOOKUP(MID(B204,1,5)*1,InstTyp!A:C,3,FALSE)</f>
        <v>Østerbro</v>
      </c>
      <c r="DQ204">
        <f>VLOOKUP(MID(B204,1,5)*1,'InstTyp-2'!E:BQ,7,FALSE)</f>
        <v>0</v>
      </c>
      <c r="DR204">
        <f>VLOOKUP(MID(B204,1,5)*1,'InstTyp-2'!E:BQ,8,FALSE)</f>
        <v>0</v>
      </c>
      <c r="DS204">
        <f>VLOOKUP(MID(B204,1,5)*1,'InstTyp-2'!E:BQ,9,FALSE)</f>
        <v>20</v>
      </c>
      <c r="DT204">
        <f>VLOOKUP(MID(B204,1,5)*1,'InstTyp-2'!E:BQ,10,FALSE)</f>
        <v>0</v>
      </c>
      <c r="DU204">
        <f>VLOOKUP(MID(B204,1,5)*1,'InstTyp-2'!E:BQ,11,FALSE)</f>
        <v>0</v>
      </c>
      <c r="DV204">
        <f>VLOOKUP(MID(B204,1,5)*1,'InstTyp-2'!E:BQ,12,FALSE)</f>
        <v>0</v>
      </c>
      <c r="DW204">
        <f>VLOOKUP(MID(B204,1,5)*1,'InstTyp-2'!E:BQ,13,FALSE)</f>
        <v>0</v>
      </c>
      <c r="DX204">
        <f>VLOOKUP(MID(B204,1,5)*1,'InstTyp-2'!E:BQ,14,FALSE)</f>
        <v>0</v>
      </c>
      <c r="DY204">
        <f>VLOOKUP(MID(B204,1,5)*1,'InstTyp-2'!E:BQ,15,FALSE)</f>
        <v>0</v>
      </c>
      <c r="DZ204">
        <f>VLOOKUP(MID(B204,1,5)*1,'InstTyp-2'!E:BQ,16,FALSE)</f>
        <v>0</v>
      </c>
      <c r="EA204">
        <f>VLOOKUP(MID(B204,1,5)*1,'InstTyp-2'!E:BQ,17,FALSE)</f>
        <v>0</v>
      </c>
      <c r="EB204">
        <f>VLOOKUP(MID(B204,1,5)*1,'InstTyp-2'!E:BQ,18,FALSE)</f>
        <v>0</v>
      </c>
      <c r="EC204">
        <f>VLOOKUP(MID(B204,1,5)*1,'InstTyp-2'!E:BQ,19,FALSE)</f>
        <v>0</v>
      </c>
      <c r="ED204">
        <f>VLOOKUP(MID(B204,1,5)*1,'InstTyp-2'!E:BQ,20,FALSE)</f>
        <v>0</v>
      </c>
      <c r="EE204" s="195">
        <f>VLOOKUP(MID(B204,1,5)*1,'Forplejning 2008'!A:C,3,FALSE)</f>
        <v>23488.04</v>
      </c>
      <c r="EF204" t="str">
        <f t="shared" si="12"/>
        <v>35498</v>
      </c>
      <c r="EG204" t="str">
        <f t="shared" si="13"/>
        <v/>
      </c>
      <c r="EH204">
        <f t="shared" si="14"/>
        <v>0</v>
      </c>
      <c r="EI204">
        <f t="shared" si="15"/>
        <v>0</v>
      </c>
      <c r="EJ204" t="str">
        <f>VLOOKUP(B204,Rekruttering!A:F,2,FALSE)</f>
        <v>Ja</v>
      </c>
      <c r="EK204">
        <f>VLOOKUP(B204,Rekruttering!A:F,3,FALSE)</f>
        <v>12</v>
      </c>
      <c r="EL204" t="str">
        <f>VLOOKUP(B204,Rekruttering!A:F,4,FALSE)</f>
        <v>Nej</v>
      </c>
      <c r="EM204">
        <f>VLOOKUP(B204,Rekruttering!A:F,5,FALSE)</f>
        <v>0</v>
      </c>
      <c r="EN204" t="str">
        <f>VLOOKUP(B204,Rekruttering!A:F,6,FALSE)</f>
        <v>Nej</v>
      </c>
    </row>
    <row r="205" spans="1:144">
      <c r="A205" s="14" t="str">
        <f>Øst!W1</f>
        <v>x</v>
      </c>
      <c r="B205" s="21">
        <f>Øst!W2</f>
        <v>35554</v>
      </c>
      <c r="C205" t="str">
        <f>Øst!W3</f>
        <v>Krausesvej</v>
      </c>
      <c r="D205" t="str">
        <f>Øst!W4</f>
        <v>Østerbro</v>
      </c>
      <c r="E205" t="str">
        <f>Øst!W5</f>
        <v>Krausesvej 5</v>
      </c>
      <c r="F205">
        <f>Øst!W6</f>
        <v>2100</v>
      </c>
      <c r="G205" t="str">
        <f>Øst!W7</f>
        <v>København Ø</v>
      </c>
      <c r="H205" t="str">
        <f>Øst!W8</f>
        <v>35 38 39 50</v>
      </c>
      <c r="I205" t="str">
        <f>Øst!W9</f>
        <v>35554@buf.kk.dk</v>
      </c>
      <c r="J205" t="str">
        <f>Øst!W10</f>
        <v>KOLLEKTIV LEDET V/ Erik Larsen</v>
      </c>
      <c r="K205">
        <f>Øst!W11</f>
        <v>0</v>
      </c>
      <c r="L205">
        <f>Øst!W12</f>
        <v>0</v>
      </c>
      <c r="M205" t="str">
        <f>Øst!W13</f>
        <v>35554@buf.kk.dk</v>
      </c>
      <c r="N205" t="str">
        <f>Øst!W14</f>
        <v>Børnehave</v>
      </c>
      <c r="O205">
        <f>Øst!W15</f>
        <v>0</v>
      </c>
      <c r="P205">
        <f>Øst!W16</f>
        <v>0</v>
      </c>
      <c r="Q205">
        <f>Øst!W17</f>
        <v>45</v>
      </c>
      <c r="R205">
        <f>Øst!W18</f>
        <v>20</v>
      </c>
      <c r="S205">
        <f>Øst!W19</f>
        <v>0</v>
      </c>
      <c r="T205">
        <f>Øst!W20</f>
        <v>0</v>
      </c>
      <c r="U205">
        <f>Øst!W21</f>
        <v>0</v>
      </c>
      <c r="V205" t="str">
        <f>Øst!W22</f>
        <v>Nej</v>
      </c>
      <c r="W205">
        <f>Øst!W23</f>
        <v>0</v>
      </c>
      <c r="X205">
        <f>Øst!W24</f>
        <v>0</v>
      </c>
      <c r="Y205">
        <f>Øst!W25</f>
        <v>0</v>
      </c>
      <c r="Z205">
        <f>Øst!W26</f>
        <v>0</v>
      </c>
      <c r="AA205">
        <f>Øst!W27</f>
        <v>0</v>
      </c>
      <c r="AB205">
        <f>Øst!W28</f>
        <v>0</v>
      </c>
      <c r="AC205">
        <f>Øst!W29</f>
        <v>0</v>
      </c>
      <c r="AD205">
        <f>Øst!W30</f>
        <v>5</v>
      </c>
      <c r="AE205">
        <f>Øst!W31</f>
        <v>0</v>
      </c>
      <c r="AF205">
        <f>Øst!W32</f>
        <v>0</v>
      </c>
      <c r="AG205">
        <f>Øst!W33</f>
        <v>5</v>
      </c>
      <c r="AH205">
        <f>Øst!W34</f>
        <v>0</v>
      </c>
      <c r="AI205">
        <f>Øst!W35</f>
        <v>0</v>
      </c>
      <c r="AJ205">
        <f>Øst!W36</f>
        <v>0</v>
      </c>
      <c r="AK205">
        <f>Øst!W37</f>
        <v>0</v>
      </c>
      <c r="AL205">
        <f>Øst!W38</f>
        <v>0</v>
      </c>
      <c r="AM205">
        <f>Øst!W39</f>
        <v>0</v>
      </c>
      <c r="AN205">
        <f>Øst!W40</f>
        <v>0</v>
      </c>
      <c r="AO205">
        <f>Øst!W41</f>
        <v>0</v>
      </c>
      <c r="AP205">
        <f>Øst!W42</f>
        <v>0</v>
      </c>
      <c r="AQ205">
        <f>Øst!W43</f>
        <v>0</v>
      </c>
      <c r="AR205">
        <f>Øst!W44</f>
        <v>0</v>
      </c>
      <c r="AS205">
        <f>Øst!W45</f>
        <v>0</v>
      </c>
      <c r="AT205">
        <f>Øst!W46</f>
        <v>0</v>
      </c>
      <c r="AU205">
        <f>Øst!W47</f>
        <v>0</v>
      </c>
      <c r="AV205">
        <f>Øst!W48</f>
        <v>0</v>
      </c>
      <c r="AW205">
        <f>Øst!W49</f>
        <v>0</v>
      </c>
      <c r="AX205">
        <f>Øst!W50</f>
        <v>0</v>
      </c>
      <c r="AY205">
        <f>Øst!W51</f>
        <v>0</v>
      </c>
      <c r="AZ205">
        <f>Øst!W52</f>
        <v>0</v>
      </c>
      <c r="BA205">
        <f>Øst!W53</f>
        <v>0</v>
      </c>
      <c r="BB205">
        <f>Øst!W54</f>
        <v>0</v>
      </c>
      <c r="BC205">
        <f>Øst!W55</f>
        <v>75</v>
      </c>
      <c r="BD205">
        <f>Øst!W56</f>
        <v>0</v>
      </c>
      <c r="BE205">
        <f>Øst!W57</f>
        <v>0</v>
      </c>
      <c r="BF205" t="str">
        <f>Øst!W58</f>
        <v>Nej</v>
      </c>
      <c r="BG205" t="str">
        <f>Øst!W59</f>
        <v>Nej</v>
      </c>
      <c r="BH205" t="str">
        <f>Øst!W60</f>
        <v>Ja</v>
      </c>
      <c r="BI205" t="str">
        <f>Øst!W61</f>
        <v>Ja</v>
      </c>
      <c r="BJ205">
        <f>Øst!W62</f>
        <v>0</v>
      </c>
      <c r="BK205" t="str">
        <f>Øst!W63</f>
        <v>Ja</v>
      </c>
      <c r="BL205">
        <f>Øst!W64</f>
        <v>0</v>
      </c>
      <c r="BM205" t="str">
        <f>Øst!W65</f>
        <v>Ja</v>
      </c>
      <c r="BN205">
        <f>Øst!W66</f>
        <v>0</v>
      </c>
      <c r="BO205" t="str">
        <f>Øst!W67</f>
        <v>Nej</v>
      </c>
      <c r="BP205">
        <f>Øst!W68</f>
        <v>0</v>
      </c>
      <c r="BQ205">
        <f>Øst!W69</f>
        <v>0</v>
      </c>
      <c r="BR205" t="str">
        <f>Øst!W70</f>
        <v>produktionskøkken</v>
      </c>
      <c r="BS205" t="str">
        <f>Øst!W71</f>
        <v>Ja</v>
      </c>
      <c r="BT205" t="str">
        <f>Øst!W72</f>
        <v>Mindre</v>
      </c>
      <c r="BU205" t="str">
        <f>Øst!W73</f>
        <v>Ingen</v>
      </c>
      <c r="BV205" t="str">
        <f>Øst!W74</f>
        <v>Nej</v>
      </c>
      <c r="BW205" t="str">
        <f>Øst!W75</f>
        <v>en disk/halvvæg sætter op ud i rummet, et køleskab.</v>
      </c>
      <c r="BX205">
        <f>Øst!W76</f>
        <v>0</v>
      </c>
      <c r="BY205">
        <f>Øst!W77</f>
        <v>0</v>
      </c>
      <c r="BZ205">
        <f>Øst!W78</f>
        <v>0</v>
      </c>
      <c r="CA205">
        <f>Øst!W79</f>
        <v>0</v>
      </c>
      <c r="CB205">
        <f>Øst!W80</f>
        <v>0</v>
      </c>
      <c r="CC205">
        <f>Øst!W81</f>
        <v>0</v>
      </c>
      <c r="CD205">
        <f>Øst!W82</f>
        <v>0</v>
      </c>
      <c r="CE205">
        <f>Øst!W83</f>
        <v>0</v>
      </c>
      <c r="CF205" t="str">
        <f>Øst!W84</f>
        <v>HTH køkkenmoduler. Køkkenet er 1,5 år gammelt</v>
      </c>
      <c r="CG205" t="str">
        <f>Øst!W85</f>
        <v>Cathrine Jerrik / Sine</v>
      </c>
      <c r="CH205">
        <f>Øst!W86</f>
        <v>0</v>
      </c>
      <c r="CI205">
        <f>Øst!W87</f>
        <v>0</v>
      </c>
      <c r="CJ205">
        <f>Øst!W88</f>
        <v>0</v>
      </c>
      <c r="CK205">
        <f>Øst!W89</f>
        <v>1</v>
      </c>
      <c r="CL205">
        <f>Øst!W90</f>
        <v>5</v>
      </c>
      <c r="CM205">
        <f>Øst!W91</f>
        <v>0</v>
      </c>
      <c r="CN205">
        <f>Øst!W92</f>
        <v>2</v>
      </c>
      <c r="CO205">
        <f>Øst!W93</f>
        <v>0</v>
      </c>
      <c r="CP205">
        <f>Øst!W94</f>
        <v>0</v>
      </c>
      <c r="CQ205">
        <f>Øst!W95</f>
        <v>0</v>
      </c>
      <c r="CR205">
        <f>Øst!W96</f>
        <v>0</v>
      </c>
      <c r="CS205">
        <f>Øst!W97</f>
        <v>2</v>
      </c>
      <c r="CT205">
        <f>Øst!W98</f>
        <v>0</v>
      </c>
      <c r="CU205">
        <f>Øst!W99</f>
        <v>0</v>
      </c>
      <c r="CV205">
        <f>Øst!W100</f>
        <v>0</v>
      </c>
      <c r="CW205">
        <f>Øst!W101</f>
        <v>0</v>
      </c>
      <c r="CX205">
        <f>Øst!W102</f>
        <v>0</v>
      </c>
      <c r="CY205">
        <f>Øst!W103</f>
        <v>0</v>
      </c>
      <c r="CZ205">
        <f>Øst!W104</f>
        <v>0</v>
      </c>
      <c r="DA205">
        <f>Øst!W105</f>
        <v>1</v>
      </c>
      <c r="DB205">
        <f>Øst!W106</f>
        <v>1</v>
      </c>
      <c r="DC205">
        <f>Øst!W107</f>
        <v>20</v>
      </c>
      <c r="DD205" t="str">
        <f>Øst!W108</f>
        <v>Miele</v>
      </c>
      <c r="DE205">
        <f>Øst!W109</f>
        <v>4</v>
      </c>
      <c r="DF205" t="str">
        <f>Øst!W110</f>
        <v>Nej</v>
      </c>
      <c r="DG205">
        <f>Øst!W111</f>
        <v>0</v>
      </c>
      <c r="DH205" t="str">
        <f>Øst!W112</f>
        <v>Nej</v>
      </c>
      <c r="DI205" t="str">
        <f>Øst!W113</f>
        <v>Ja</v>
      </c>
      <c r="DJ205" t="str">
        <f>Øst!W114</f>
        <v>Nej</v>
      </c>
      <c r="DK205">
        <f>Øst!W115</f>
        <v>2</v>
      </c>
      <c r="DL205" t="str">
        <f>Øst!W116</f>
        <v>God plads</v>
      </c>
      <c r="DM205">
        <f>Øst!W117</f>
        <v>0</v>
      </c>
      <c r="DN205">
        <f>Øst!W118</f>
        <v>0</v>
      </c>
      <c r="DO205" s="14" t="str">
        <f>VLOOKUP(MID(B205,1,5)*1,InstTyp!A:B,2,FALSE)</f>
        <v xml:space="preserve">Integrerede </v>
      </c>
      <c r="DP205" s="14" t="str">
        <f>VLOOKUP(MID(B205,1,5)*1,InstTyp!A:C,3,FALSE)</f>
        <v>Østerbro</v>
      </c>
      <c r="DQ205">
        <f>VLOOKUP(MID(B205,1,5)*1,'InstTyp-2'!E:BQ,7,FALSE)</f>
        <v>0</v>
      </c>
      <c r="DR205">
        <f>VLOOKUP(MID(B205,1,5)*1,'InstTyp-2'!E:BQ,8,FALSE)</f>
        <v>0</v>
      </c>
      <c r="DS205">
        <f>VLOOKUP(MID(B205,1,5)*1,'InstTyp-2'!E:BQ,9,FALSE)</f>
        <v>45</v>
      </c>
      <c r="DT205">
        <f>VLOOKUP(MID(B205,1,5)*1,'InstTyp-2'!E:BQ,10,FALSE)</f>
        <v>20</v>
      </c>
      <c r="DU205">
        <f>VLOOKUP(MID(B205,1,5)*1,'InstTyp-2'!E:BQ,11,FALSE)</f>
        <v>0</v>
      </c>
      <c r="DV205">
        <f>VLOOKUP(MID(B205,1,5)*1,'InstTyp-2'!E:BQ,12,FALSE)</f>
        <v>0</v>
      </c>
      <c r="DW205">
        <f>VLOOKUP(MID(B205,1,5)*1,'InstTyp-2'!E:BQ,13,FALSE)</f>
        <v>0</v>
      </c>
      <c r="DX205">
        <f>VLOOKUP(MID(B205,1,5)*1,'InstTyp-2'!E:BQ,14,FALSE)</f>
        <v>0</v>
      </c>
      <c r="DY205">
        <f>VLOOKUP(MID(B205,1,5)*1,'InstTyp-2'!E:BQ,15,FALSE)</f>
        <v>0</v>
      </c>
      <c r="DZ205">
        <f>VLOOKUP(MID(B205,1,5)*1,'InstTyp-2'!E:BQ,16,FALSE)</f>
        <v>0</v>
      </c>
      <c r="EA205">
        <f>VLOOKUP(MID(B205,1,5)*1,'InstTyp-2'!E:BQ,17,FALSE)</f>
        <v>0</v>
      </c>
      <c r="EB205">
        <f>VLOOKUP(MID(B205,1,5)*1,'InstTyp-2'!E:BQ,18,FALSE)</f>
        <v>0</v>
      </c>
      <c r="EC205">
        <f>VLOOKUP(MID(B205,1,5)*1,'InstTyp-2'!E:BQ,19,FALSE)</f>
        <v>0</v>
      </c>
      <c r="ED205">
        <f>VLOOKUP(MID(B205,1,5)*1,'InstTyp-2'!E:BQ,20,FALSE)</f>
        <v>0</v>
      </c>
      <c r="EE205" s="195">
        <f>VLOOKUP(MID(B205,1,5)*1,'Forplejning 2008'!A:C,3,FALSE)</f>
        <v>40058.58</v>
      </c>
      <c r="EF205" t="str">
        <f t="shared" si="12"/>
        <v>35554</v>
      </c>
      <c r="EG205" t="str">
        <f t="shared" si="13"/>
        <v/>
      </c>
      <c r="EH205">
        <f t="shared" si="14"/>
        <v>0</v>
      </c>
      <c r="EI205">
        <f t="shared" si="15"/>
        <v>20</v>
      </c>
      <c r="EJ205" t="e">
        <f>VLOOKUP(B205,Rekruttering!A:F,2,FALSE)</f>
        <v>#N/A</v>
      </c>
      <c r="EK205" t="e">
        <f>VLOOKUP(B205,Rekruttering!A:F,3,FALSE)</f>
        <v>#N/A</v>
      </c>
      <c r="EL205" t="e">
        <f>VLOOKUP(B205,Rekruttering!A:F,4,FALSE)</f>
        <v>#N/A</v>
      </c>
      <c r="EM205" t="e">
        <f>VLOOKUP(B205,Rekruttering!A:F,5,FALSE)</f>
        <v>#N/A</v>
      </c>
      <c r="EN205" t="e">
        <f>VLOOKUP(B205,Rekruttering!A:F,6,FALSE)</f>
        <v>#N/A</v>
      </c>
    </row>
    <row r="206" spans="1:144">
      <c r="A206" s="14" t="str">
        <f>Øst!X1</f>
        <v>x</v>
      </c>
      <c r="B206" s="21">
        <f>Øst!X2</f>
        <v>35575</v>
      </c>
      <c r="C206" t="str">
        <f>Øst!X3</f>
        <v>Rosenborg</v>
      </c>
      <c r="D206" t="str">
        <f>Øst!X4</f>
        <v>Østerbro</v>
      </c>
      <c r="E206" t="str">
        <f>Øst!X5</f>
        <v>Rosenvængets Allé 28</v>
      </c>
      <c r="F206">
        <f>Øst!X6</f>
        <v>2100</v>
      </c>
      <c r="G206" t="str">
        <f>Øst!X7</f>
        <v>København Ø</v>
      </c>
      <c r="H206" t="str">
        <f>Øst!X8</f>
        <v>35 42 20 32</v>
      </c>
      <c r="I206" t="str">
        <f>Øst!X9</f>
        <v>35575@buf.kk.dk</v>
      </c>
      <c r="J206" t="str">
        <f>Øst!X10</f>
        <v>Doris Larsen</v>
      </c>
      <c r="K206">
        <f>Øst!X11</f>
        <v>0</v>
      </c>
      <c r="L206">
        <f>Øst!X12</f>
        <v>0</v>
      </c>
      <c r="M206" t="str">
        <f>Øst!X13</f>
        <v>35575@buf.kk.dk</v>
      </c>
      <c r="N206" t="str">
        <f>Øst!X14</f>
        <v>Børnehave</v>
      </c>
      <c r="O206">
        <f>Øst!X15</f>
        <v>39</v>
      </c>
      <c r="P206">
        <f>Øst!X16</f>
        <v>0</v>
      </c>
      <c r="Q206">
        <f>Øst!X17</f>
        <v>46</v>
      </c>
      <c r="R206">
        <f>Øst!X18</f>
        <v>0</v>
      </c>
      <c r="S206">
        <f>Øst!X19</f>
        <v>0</v>
      </c>
      <c r="T206">
        <f>Øst!X20</f>
        <v>0</v>
      </c>
      <c r="U206">
        <f>Øst!X21</f>
        <v>0</v>
      </c>
      <c r="V206" t="str">
        <f>Øst!X22</f>
        <v>Nej</v>
      </c>
      <c r="W206">
        <f>Øst!X23</f>
        <v>0</v>
      </c>
      <c r="X206">
        <f>Øst!X24</f>
        <v>0</v>
      </c>
      <c r="Y206">
        <f>Øst!X25</f>
        <v>5</v>
      </c>
      <c r="Z206">
        <f>Øst!X26</f>
        <v>0</v>
      </c>
      <c r="AA206">
        <f>Øst!X27</f>
        <v>0</v>
      </c>
      <c r="AB206">
        <f>Øst!X28</f>
        <v>5</v>
      </c>
      <c r="AC206">
        <f>Øst!X29</f>
        <v>0</v>
      </c>
      <c r="AD206">
        <f>Øst!X30</f>
        <v>5</v>
      </c>
      <c r="AE206">
        <f>Øst!X31</f>
        <v>0</v>
      </c>
      <c r="AF206">
        <f>Øst!X32</f>
        <v>0</v>
      </c>
      <c r="AG206">
        <f>Øst!X33</f>
        <v>5</v>
      </c>
      <c r="AH206">
        <f>Øst!X34</f>
        <v>0</v>
      </c>
      <c r="AI206">
        <f>Øst!X35</f>
        <v>0</v>
      </c>
      <c r="AJ206" s="16">
        <f>Øst!X36</f>
        <v>192000</v>
      </c>
      <c r="AK206">
        <f>Øst!X37</f>
        <v>0</v>
      </c>
      <c r="AL206" t="str">
        <f>Øst!X38</f>
        <v>ja</v>
      </c>
      <c r="AM206">
        <f>Øst!X39</f>
        <v>0</v>
      </c>
      <c r="AN206" t="str">
        <f>Øst!X40</f>
        <v>Minna Frederiksen</v>
      </c>
      <c r="AO206">
        <f>Øst!X41</f>
        <v>2002</v>
      </c>
      <c r="AP206">
        <f>Øst!X42</f>
        <v>16</v>
      </c>
      <c r="AQ206">
        <f>Øst!X43</f>
        <v>0</v>
      </c>
      <c r="AR206">
        <f>Øst!X44</f>
        <v>0</v>
      </c>
      <c r="AS206">
        <f>Øst!X45</f>
        <v>0</v>
      </c>
      <c r="AT206" t="str">
        <f>Øst!X46</f>
        <v>Madhuset, ØOF</v>
      </c>
      <c r="AU206">
        <f>Øst!X47</f>
        <v>0</v>
      </c>
      <c r="AV206">
        <f>Øst!X48</f>
        <v>0</v>
      </c>
      <c r="AW206">
        <f>Øst!X49</f>
        <v>0</v>
      </c>
      <c r="AX206">
        <f>Øst!X50</f>
        <v>0</v>
      </c>
      <c r="AY206">
        <f>Øst!X51</f>
        <v>0</v>
      </c>
      <c r="AZ206">
        <f>Øst!X52</f>
        <v>0</v>
      </c>
      <c r="BA206">
        <f>Øst!X53</f>
        <v>0</v>
      </c>
      <c r="BB206">
        <f>Øst!X54</f>
        <v>0</v>
      </c>
      <c r="BC206">
        <f>Øst!X55</f>
        <v>97</v>
      </c>
      <c r="BD206">
        <f>Øst!X56</f>
        <v>0</v>
      </c>
      <c r="BE206">
        <f>Øst!X57</f>
        <v>0</v>
      </c>
      <c r="BF206" t="str">
        <f>Øst!X58</f>
        <v>ja</v>
      </c>
      <c r="BG206" t="str">
        <f>Øst!X59</f>
        <v>ja</v>
      </c>
      <c r="BH206" t="str">
        <f>Øst!X60</f>
        <v>ja</v>
      </c>
      <c r="BI206" t="str">
        <f>Øst!X61</f>
        <v>Ja</v>
      </c>
      <c r="BJ206">
        <f>Øst!X62</f>
        <v>0</v>
      </c>
      <c r="BK206" t="str">
        <f>Øst!X63</f>
        <v>Ja</v>
      </c>
      <c r="BL206">
        <f>Øst!X64</f>
        <v>0</v>
      </c>
      <c r="BM206" t="str">
        <f>Øst!X65</f>
        <v>Ja</v>
      </c>
      <c r="BN206">
        <f>Øst!X66</f>
        <v>0</v>
      </c>
      <c r="BO206" t="str">
        <f>Øst!X67</f>
        <v>Nej</v>
      </c>
      <c r="BP206">
        <f>Øst!X68</f>
        <v>0</v>
      </c>
      <c r="BQ206">
        <f>Øst!X69</f>
        <v>0</v>
      </c>
      <c r="BR206" t="str">
        <f>Øst!X70</f>
        <v>produktionskøkken</v>
      </c>
      <c r="BS206" t="str">
        <f>Øst!X71</f>
        <v>Nej</v>
      </c>
      <c r="BT206" t="str">
        <f>Øst!X72</f>
        <v>Større</v>
      </c>
      <c r="BU206">
        <f>Øst!X73</f>
        <v>0</v>
      </c>
      <c r="BV206">
        <f>Øst!X74</f>
        <v>0</v>
      </c>
      <c r="BW206" t="str">
        <f>Øst!X75</f>
        <v>udsugningen dur ikke, en ny kræves, en konvektionsovn, nye vaske</v>
      </c>
      <c r="BX206">
        <f>Øst!X76</f>
        <v>0</v>
      </c>
      <c r="BY206">
        <f>Øst!X77</f>
        <v>0</v>
      </c>
      <c r="BZ206">
        <f>Øst!X78</f>
        <v>0</v>
      </c>
      <c r="CA206">
        <f>Øst!X79</f>
        <v>0</v>
      </c>
      <c r="CB206">
        <f>Øst!X80</f>
        <v>0</v>
      </c>
      <c r="CC206">
        <f>Øst!X81</f>
        <v>0</v>
      </c>
      <c r="CD206">
        <f>Øst!X82</f>
        <v>0</v>
      </c>
      <c r="CE206">
        <f>Øst!X83</f>
        <v>0</v>
      </c>
      <c r="CF206">
        <f>Øst!X84</f>
        <v>0</v>
      </c>
      <c r="CG206">
        <f>Øst!X85</f>
        <v>0</v>
      </c>
      <c r="CH206">
        <f>Øst!X86</f>
        <v>0</v>
      </c>
      <c r="CI206">
        <f>Øst!X87</f>
        <v>0</v>
      </c>
      <c r="CJ206">
        <f>Øst!X88</f>
        <v>0</v>
      </c>
      <c r="CK206">
        <f>Øst!X89</f>
        <v>1</v>
      </c>
      <c r="CL206">
        <f>Øst!X90</f>
        <v>5</v>
      </c>
      <c r="CM206">
        <f>Øst!X91</f>
        <v>0</v>
      </c>
      <c r="CN206">
        <f>Øst!X92</f>
        <v>2</v>
      </c>
      <c r="CO206">
        <f>Øst!X93</f>
        <v>0</v>
      </c>
      <c r="CP206">
        <f>Øst!X94</f>
        <v>0</v>
      </c>
      <c r="CQ206">
        <f>Øst!X95</f>
        <v>0</v>
      </c>
      <c r="CR206">
        <f>Øst!X96</f>
        <v>0</v>
      </c>
      <c r="CS206">
        <f>Øst!X97</f>
        <v>3</v>
      </c>
      <c r="CT206">
        <f>Øst!X98</f>
        <v>0</v>
      </c>
      <c r="CU206">
        <f>Øst!X99</f>
        <v>0</v>
      </c>
      <c r="CV206">
        <f>Øst!X100</f>
        <v>0</v>
      </c>
      <c r="CW206">
        <f>Øst!X101</f>
        <v>0</v>
      </c>
      <c r="CX206">
        <f>Øst!X102</f>
        <v>3</v>
      </c>
      <c r="CY206">
        <f>Øst!X103</f>
        <v>0</v>
      </c>
      <c r="CZ206">
        <f>Øst!X104</f>
        <v>0</v>
      </c>
      <c r="DA206">
        <f>Øst!X105</f>
        <v>0</v>
      </c>
      <c r="DB206">
        <f>Øst!X106</f>
        <v>1</v>
      </c>
      <c r="DC206">
        <f>Øst!X107</f>
        <v>2</v>
      </c>
      <c r="DD206" t="str">
        <f>Øst!X108</f>
        <v>KEN</v>
      </c>
      <c r="DE206">
        <f>Øst!X109</f>
        <v>0</v>
      </c>
      <c r="DF206" t="str">
        <f>Øst!X110</f>
        <v>Ja</v>
      </c>
      <c r="DG206">
        <f>Øst!X111</f>
        <v>0</v>
      </c>
      <c r="DH206">
        <f>Øst!X112</f>
        <v>0</v>
      </c>
      <c r="DI206" t="str">
        <f>Øst!X113</f>
        <v>Ja</v>
      </c>
      <c r="DJ206">
        <f>Øst!X114</f>
        <v>0</v>
      </c>
      <c r="DK206">
        <f>Øst!X115</f>
        <v>0</v>
      </c>
      <c r="DL206" t="str">
        <f>Øst!X116</f>
        <v>God plads</v>
      </c>
      <c r="DM206">
        <f>Øst!X117</f>
        <v>0</v>
      </c>
      <c r="DN206">
        <f>Øst!X118</f>
        <v>0</v>
      </c>
      <c r="DO206" s="14" t="str">
        <f>VLOOKUP(MID(B206,1,5)*1,InstTyp!A:B,2,FALSE)</f>
        <v>Børnehaver</v>
      </c>
      <c r="DP206" s="14" t="str">
        <f>VLOOKUP(MID(B206,1,5)*1,InstTyp!A:C,3,FALSE)</f>
        <v>Østerbro</v>
      </c>
      <c r="DQ206">
        <f>VLOOKUP(MID(B206,1,5)*1,'InstTyp-2'!E:BQ,7,FALSE)</f>
        <v>0</v>
      </c>
      <c r="DR206">
        <f>VLOOKUP(MID(B206,1,5)*1,'InstTyp-2'!E:BQ,8,FALSE)</f>
        <v>0</v>
      </c>
      <c r="DS206">
        <f>VLOOKUP(MID(B206,1,5)*1,'InstTyp-2'!E:BQ,9,FALSE)</f>
        <v>46</v>
      </c>
      <c r="DT206">
        <f>VLOOKUP(MID(B206,1,5)*1,'InstTyp-2'!E:BQ,10,FALSE)</f>
        <v>0</v>
      </c>
      <c r="DU206">
        <f>VLOOKUP(MID(B206,1,5)*1,'InstTyp-2'!E:BQ,11,FALSE)</f>
        <v>0</v>
      </c>
      <c r="DV206">
        <f>VLOOKUP(MID(B206,1,5)*1,'InstTyp-2'!E:BQ,12,FALSE)</f>
        <v>0</v>
      </c>
      <c r="DW206">
        <f>VLOOKUP(MID(B206,1,5)*1,'InstTyp-2'!E:BQ,13,FALSE)</f>
        <v>0</v>
      </c>
      <c r="DX206">
        <f>VLOOKUP(MID(B206,1,5)*1,'InstTyp-2'!E:BQ,14,FALSE)</f>
        <v>0</v>
      </c>
      <c r="DY206">
        <f>VLOOKUP(MID(B206,1,5)*1,'InstTyp-2'!E:BQ,15,FALSE)</f>
        <v>0</v>
      </c>
      <c r="DZ206">
        <f>VLOOKUP(MID(B206,1,5)*1,'InstTyp-2'!E:BQ,16,FALSE)</f>
        <v>0</v>
      </c>
      <c r="EA206">
        <f>VLOOKUP(MID(B206,1,5)*1,'InstTyp-2'!E:BQ,17,FALSE)</f>
        <v>0</v>
      </c>
      <c r="EB206">
        <f>VLOOKUP(MID(B206,1,5)*1,'InstTyp-2'!E:BQ,18,FALSE)</f>
        <v>0</v>
      </c>
      <c r="EC206">
        <f>VLOOKUP(MID(B206,1,5)*1,'InstTyp-2'!E:BQ,19,FALSE)</f>
        <v>0</v>
      </c>
      <c r="ED206">
        <f>VLOOKUP(MID(B206,1,5)*1,'InstTyp-2'!E:BQ,20,FALSE)</f>
        <v>0</v>
      </c>
      <c r="EE206" s="195">
        <f>VLOOKUP(MID(B206,1,5)*1,'Forplejning 2008'!A:C,3,FALSE)</f>
        <v>45586.73</v>
      </c>
      <c r="EF206" t="str">
        <f t="shared" si="12"/>
        <v>35575</v>
      </c>
      <c r="EG206" t="str">
        <f t="shared" si="13"/>
        <v/>
      </c>
      <c r="EH206">
        <f t="shared" si="14"/>
        <v>0</v>
      </c>
      <c r="EI206">
        <f t="shared" si="15"/>
        <v>0</v>
      </c>
      <c r="EJ206" t="str">
        <f>VLOOKUP(B206,Rekruttering!A:F,2,FALSE)</f>
        <v>Ja</v>
      </c>
      <c r="EK206" t="str">
        <f>VLOOKUP(B206,Rekruttering!A:F,3,FALSE)</f>
        <v>20-25</v>
      </c>
      <c r="EL206">
        <f>VLOOKUP(B206,Rekruttering!A:F,4,FALSE)</f>
        <v>0</v>
      </c>
      <c r="EM206">
        <f>VLOOKUP(B206,Rekruttering!A:F,5,FALSE)</f>
        <v>0</v>
      </c>
      <c r="EN206" t="str">
        <f>VLOOKUP(B206,Rekruttering!A:F,6,FALSE)</f>
        <v>Nej</v>
      </c>
    </row>
    <row r="207" spans="1:144">
      <c r="A207" s="14" t="str">
        <f>Øst!Y1</f>
        <v>x</v>
      </c>
      <c r="B207" s="21">
        <f>Øst!Y2</f>
        <v>35592</v>
      </c>
      <c r="C207" t="str">
        <f>Øst!Y3</f>
        <v>Sions Sogns Børnehve</v>
      </c>
      <c r="D207" t="str">
        <f>Øst!Y4</f>
        <v>Østerbro</v>
      </c>
      <c r="E207" t="str">
        <f>Øst!Y5</f>
        <v>Sionsgade 12</v>
      </c>
      <c r="F207">
        <f>Øst!Y6</f>
        <v>2100</v>
      </c>
      <c r="G207" t="str">
        <f>Øst!Y7</f>
        <v>København Ø</v>
      </c>
      <c r="H207" t="str">
        <f>Øst!Y8</f>
        <v>39 29 07 70</v>
      </c>
      <c r="I207" t="str">
        <f>Øst!Y9</f>
        <v>35592@buf.kk.dk</v>
      </c>
      <c r="J207" t="str">
        <f>Øst!Y10</f>
        <v>Monica Ankerstjerne Andersen</v>
      </c>
      <c r="K207">
        <f>Øst!Y11</f>
        <v>20577950</v>
      </c>
      <c r="L207">
        <f>Øst!Y12</f>
        <v>39290770</v>
      </c>
      <c r="M207" t="str">
        <f>Øst!Y13</f>
        <v>35592@buf.kk.dk</v>
      </c>
      <c r="N207" t="str">
        <f>Øst!Y14</f>
        <v>Børnehave</v>
      </c>
      <c r="O207">
        <f>Øst!Y15</f>
        <v>0</v>
      </c>
      <c r="P207">
        <f>Øst!Y16</f>
        <v>0</v>
      </c>
      <c r="Q207">
        <f>Øst!Y17</f>
        <v>60</v>
      </c>
      <c r="R207">
        <f>Øst!Y18</f>
        <v>0</v>
      </c>
      <c r="S207">
        <f>Øst!Y19</f>
        <v>0</v>
      </c>
      <c r="T207">
        <f>Øst!Y20</f>
        <v>0</v>
      </c>
      <c r="U207">
        <f>Øst!Y21</f>
        <v>0</v>
      </c>
      <c r="V207" t="str">
        <f>Øst!Y22</f>
        <v>nej</v>
      </c>
      <c r="W207">
        <f>Øst!Y23</f>
        <v>0</v>
      </c>
      <c r="X207">
        <f>Øst!Y24</f>
        <v>0</v>
      </c>
      <c r="Y207">
        <f>Øst!Y25</f>
        <v>0</v>
      </c>
      <c r="Z207">
        <f>Øst!Y26</f>
        <v>0</v>
      </c>
      <c r="AA207">
        <f>Øst!Y27</f>
        <v>0</v>
      </c>
      <c r="AB207">
        <f>Øst!Y28</f>
        <v>0</v>
      </c>
      <c r="AC207">
        <f>Øst!Y29</f>
        <v>0</v>
      </c>
      <c r="AD207">
        <f>Øst!Y30</f>
        <v>5</v>
      </c>
      <c r="AE207">
        <f>Øst!Y31</f>
        <v>0</v>
      </c>
      <c r="AF207">
        <f>Øst!Y32</f>
        <v>0</v>
      </c>
      <c r="AG207">
        <f>Øst!Y33</f>
        <v>5</v>
      </c>
      <c r="AH207">
        <f>Øst!Y34</f>
        <v>0</v>
      </c>
      <c r="AI207">
        <f>Øst!Y35</f>
        <v>0</v>
      </c>
      <c r="AJ207">
        <f>Øst!Y36</f>
        <v>0</v>
      </c>
      <c r="AK207">
        <f>Øst!Y37</f>
        <v>0</v>
      </c>
      <c r="AL207">
        <f>Øst!Y38</f>
        <v>0</v>
      </c>
      <c r="AM207">
        <f>Øst!Y39</f>
        <v>0</v>
      </c>
      <c r="AN207">
        <f>Øst!Y40</f>
        <v>0</v>
      </c>
      <c r="AO207">
        <f>Øst!Y41</f>
        <v>0</v>
      </c>
      <c r="AP207">
        <f>Øst!Y42</f>
        <v>0</v>
      </c>
      <c r="AQ207">
        <f>Øst!Y43</f>
        <v>0</v>
      </c>
      <c r="AR207">
        <f>Øst!Y44</f>
        <v>0</v>
      </c>
      <c r="AS207">
        <f>Øst!Y45</f>
        <v>0</v>
      </c>
      <c r="AT207">
        <f>Øst!Y46</f>
        <v>0</v>
      </c>
      <c r="AU207">
        <f>Øst!Y47</f>
        <v>0</v>
      </c>
      <c r="AV207">
        <f>Øst!Y48</f>
        <v>0</v>
      </c>
      <c r="AW207">
        <f>Øst!Y49</f>
        <v>0</v>
      </c>
      <c r="AX207">
        <f>Øst!Y50</f>
        <v>0</v>
      </c>
      <c r="AY207">
        <f>Øst!Y51</f>
        <v>0</v>
      </c>
      <c r="AZ207">
        <f>Øst!Y52</f>
        <v>0</v>
      </c>
      <c r="BA207">
        <f>Øst!Y53</f>
        <v>0</v>
      </c>
      <c r="BB207">
        <f>Øst!Y54</f>
        <v>0</v>
      </c>
      <c r="BC207">
        <f>Øst!Y55</f>
        <v>75</v>
      </c>
      <c r="BD207">
        <f>Øst!Y56</f>
        <v>2</v>
      </c>
      <c r="BE207">
        <f>Øst!Y57</f>
        <v>2</v>
      </c>
      <c r="BF207" t="str">
        <f>Øst!Y58</f>
        <v>ja</v>
      </c>
      <c r="BG207" t="str">
        <f>Øst!Y59</f>
        <v>nej</v>
      </c>
      <c r="BH207" t="str">
        <f>Øst!Y60</f>
        <v>ja</v>
      </c>
      <c r="BI207" t="str">
        <f>Øst!Y61</f>
        <v>ja</v>
      </c>
      <c r="BJ207">
        <f>Øst!Y62</f>
        <v>0</v>
      </c>
      <c r="BK207" t="str">
        <f>Øst!Y63</f>
        <v>ja</v>
      </c>
      <c r="BL207">
        <f>Øst!Y64</f>
        <v>0</v>
      </c>
      <c r="BM207" t="str">
        <f>Øst!Y65</f>
        <v>ja</v>
      </c>
      <c r="BN207">
        <f>Øst!Y66</f>
        <v>0</v>
      </c>
      <c r="BO207" t="str">
        <f>Øst!Y67</f>
        <v>nej</v>
      </c>
      <c r="BP207" t="str">
        <f>Øst!Y68</f>
        <v>vil gerne have hjælp</v>
      </c>
      <c r="BQ207">
        <f>Øst!Y69</f>
        <v>0</v>
      </c>
      <c r="BR207" t="str">
        <f>Øst!Y70</f>
        <v>Køkken begrænset tilvirk</v>
      </c>
      <c r="BS207" t="str">
        <f>Øst!Y71</f>
        <v>nej</v>
      </c>
      <c r="BT207">
        <f>Øst!Y72</f>
        <v>0</v>
      </c>
      <c r="BU207" t="str">
        <f>Øst!Y73</f>
        <v>Større</v>
      </c>
      <c r="BV207">
        <f>Øst!Y74</f>
        <v>0</v>
      </c>
      <c r="BW207" t="str">
        <f>Øst!Y75</f>
        <v>ovne nyt komfur.</v>
      </c>
      <c r="BX207">
        <f>Øst!Y76</f>
        <v>0</v>
      </c>
      <c r="BY207">
        <f>Øst!Y77</f>
        <v>0</v>
      </c>
      <c r="BZ207">
        <f>Øst!Y78</f>
        <v>0</v>
      </c>
      <c r="CA207">
        <f>Øst!Y79</f>
        <v>0</v>
      </c>
      <c r="CB207">
        <f>Øst!Y80</f>
        <v>0</v>
      </c>
      <c r="CC207">
        <f>Øst!Y81</f>
        <v>0</v>
      </c>
      <c r="CD207">
        <f>Øst!Y82</f>
        <v>0</v>
      </c>
      <c r="CE207">
        <f>Øst!Y83</f>
        <v>0</v>
      </c>
      <c r="CF207">
        <f>Øst!Y84</f>
        <v>0</v>
      </c>
      <c r="CG207" t="str">
        <f>Øst!Y85</f>
        <v>Cathrine</v>
      </c>
      <c r="CH207" t="str">
        <f>Øst!Y86</f>
        <v>03.04</v>
      </c>
      <c r="CI207">
        <f>Øst!Y87</f>
        <v>0</v>
      </c>
      <c r="CJ207">
        <f>Øst!Y88</f>
        <v>1</v>
      </c>
      <c r="CK207">
        <f>Øst!Y89</f>
        <v>0</v>
      </c>
      <c r="CL207">
        <f>Øst!Y90</f>
        <v>0</v>
      </c>
      <c r="CM207">
        <f>Øst!Y91</f>
        <v>0</v>
      </c>
      <c r="CN207">
        <f>Øst!Y92</f>
        <v>0</v>
      </c>
      <c r="CO207">
        <f>Øst!Y93</f>
        <v>0</v>
      </c>
      <c r="CP207">
        <f>Øst!Y94</f>
        <v>0</v>
      </c>
      <c r="CQ207">
        <f>Øst!Y95</f>
        <v>0</v>
      </c>
      <c r="CR207">
        <f>Øst!Y96</f>
        <v>0</v>
      </c>
      <c r="CS207">
        <f>Øst!Y97</f>
        <v>1</v>
      </c>
      <c r="CT207">
        <f>Øst!Y98</f>
        <v>0</v>
      </c>
      <c r="CU207">
        <f>Øst!Y99</f>
        <v>0</v>
      </c>
      <c r="CV207">
        <f>Øst!Y100</f>
        <v>0</v>
      </c>
      <c r="CW207">
        <f>Øst!Y101</f>
        <v>0</v>
      </c>
      <c r="CX207">
        <f>Øst!Y102</f>
        <v>0</v>
      </c>
      <c r="CY207">
        <f>Øst!Y103</f>
        <v>0</v>
      </c>
      <c r="CZ207">
        <f>Øst!Y104</f>
        <v>1</v>
      </c>
      <c r="DA207">
        <f>Øst!Y105</f>
        <v>0</v>
      </c>
      <c r="DB207">
        <f>Øst!Y106</f>
        <v>1</v>
      </c>
      <c r="DC207">
        <f>Øst!Y107</f>
        <v>20</v>
      </c>
      <c r="DD207" t="str">
        <f>Øst!Y108</f>
        <v>miele</v>
      </c>
      <c r="DE207">
        <f>Øst!Y109</f>
        <v>0</v>
      </c>
      <c r="DF207" t="str">
        <f>Øst!Y110</f>
        <v>nej</v>
      </c>
      <c r="DG207">
        <f>Øst!Y111</f>
        <v>0</v>
      </c>
      <c r="DH207" t="str">
        <f>Øst!Y112</f>
        <v>nej</v>
      </c>
      <c r="DI207" t="str">
        <f>Øst!Y113</f>
        <v>nej</v>
      </c>
      <c r="DJ207" t="str">
        <f>Øst!Y114</f>
        <v>nej</v>
      </c>
      <c r="DK207">
        <f>Øst!Y115</f>
        <v>2</v>
      </c>
      <c r="DL207" t="str">
        <f>Øst!Y116</f>
        <v>Begrænset</v>
      </c>
      <c r="DM207">
        <f>Øst!Y117</f>
        <v>0</v>
      </c>
      <c r="DN207">
        <f>Øst!Y118</f>
        <v>0</v>
      </c>
      <c r="DO207" s="14" t="str">
        <f>VLOOKUP(MID(B207,1,5)*1,InstTyp!A:B,2,FALSE)</f>
        <v>Børnehaver</v>
      </c>
      <c r="DP207" s="14" t="str">
        <f>VLOOKUP(MID(B207,1,5)*1,InstTyp!A:C,3,FALSE)</f>
        <v>Østerbro</v>
      </c>
      <c r="DQ207">
        <f>VLOOKUP(MID(B207,1,5)*1,'InstTyp-2'!E:BQ,7,FALSE)</f>
        <v>0</v>
      </c>
      <c r="DR207">
        <f>VLOOKUP(MID(B207,1,5)*1,'InstTyp-2'!E:BQ,8,FALSE)</f>
        <v>0</v>
      </c>
      <c r="DS207">
        <f>VLOOKUP(MID(B207,1,5)*1,'InstTyp-2'!E:BQ,9,FALSE)</f>
        <v>60</v>
      </c>
      <c r="DT207">
        <f>VLOOKUP(MID(B207,1,5)*1,'InstTyp-2'!E:BQ,10,FALSE)</f>
        <v>0</v>
      </c>
      <c r="DU207">
        <f>VLOOKUP(MID(B207,1,5)*1,'InstTyp-2'!E:BQ,11,FALSE)</f>
        <v>0</v>
      </c>
      <c r="DV207">
        <f>VLOOKUP(MID(B207,1,5)*1,'InstTyp-2'!E:BQ,12,FALSE)</f>
        <v>0</v>
      </c>
      <c r="DW207">
        <f>VLOOKUP(MID(B207,1,5)*1,'InstTyp-2'!E:BQ,13,FALSE)</f>
        <v>0</v>
      </c>
      <c r="DX207">
        <f>VLOOKUP(MID(B207,1,5)*1,'InstTyp-2'!E:BQ,14,FALSE)</f>
        <v>0</v>
      </c>
      <c r="DY207">
        <f>VLOOKUP(MID(B207,1,5)*1,'InstTyp-2'!E:BQ,15,FALSE)</f>
        <v>0</v>
      </c>
      <c r="DZ207">
        <f>VLOOKUP(MID(B207,1,5)*1,'InstTyp-2'!E:BQ,16,FALSE)</f>
        <v>0</v>
      </c>
      <c r="EA207">
        <f>VLOOKUP(MID(B207,1,5)*1,'InstTyp-2'!E:BQ,17,FALSE)</f>
        <v>0</v>
      </c>
      <c r="EB207">
        <f>VLOOKUP(MID(B207,1,5)*1,'InstTyp-2'!E:BQ,18,FALSE)</f>
        <v>0</v>
      </c>
      <c r="EC207">
        <f>VLOOKUP(MID(B207,1,5)*1,'InstTyp-2'!E:BQ,19,FALSE)</f>
        <v>0</v>
      </c>
      <c r="ED207">
        <f>VLOOKUP(MID(B207,1,5)*1,'InstTyp-2'!E:BQ,20,FALSE)</f>
        <v>0</v>
      </c>
      <c r="EE207" s="195">
        <f>VLOOKUP(MID(B207,1,5)*1,'Forplejning 2008'!A:C,3,FALSE)</f>
        <v>61304.32</v>
      </c>
      <c r="EF207" t="str">
        <f t="shared" si="12"/>
        <v>35592</v>
      </c>
      <c r="EG207" t="str">
        <f t="shared" si="13"/>
        <v/>
      </c>
      <c r="EH207">
        <f t="shared" si="14"/>
        <v>0</v>
      </c>
      <c r="EI207">
        <f t="shared" si="15"/>
        <v>0</v>
      </c>
      <c r="EJ207" t="e">
        <f>VLOOKUP(B207,Rekruttering!A:F,2,FALSE)</f>
        <v>#N/A</v>
      </c>
      <c r="EK207" t="e">
        <f>VLOOKUP(B207,Rekruttering!A:F,3,FALSE)</f>
        <v>#N/A</v>
      </c>
      <c r="EL207" t="e">
        <f>VLOOKUP(B207,Rekruttering!A:F,4,FALSE)</f>
        <v>#N/A</v>
      </c>
      <c r="EM207" t="e">
        <f>VLOOKUP(B207,Rekruttering!A:F,5,FALSE)</f>
        <v>#N/A</v>
      </c>
      <c r="EN207" t="e">
        <f>VLOOKUP(B207,Rekruttering!A:F,6,FALSE)</f>
        <v>#N/A</v>
      </c>
    </row>
    <row r="208" spans="1:144">
      <c r="A208" s="14" t="str">
        <f>Øst!AT1</f>
        <v>x</v>
      </c>
      <c r="B208" s="21">
        <f>Øst!AT2</f>
        <v>37331</v>
      </c>
      <c r="C208" t="str">
        <f>Øst!AT3</f>
        <v>Børnehaven Hvepsebo</v>
      </c>
      <c r="D208" t="str">
        <f>Øst!AT4</f>
        <v>Østerbro</v>
      </c>
      <c r="E208" t="str">
        <f>Øst!AT5</f>
        <v>Krausesvej 1</v>
      </c>
      <c r="F208">
        <f>Øst!AT6</f>
        <v>2100</v>
      </c>
      <c r="G208" t="str">
        <f>Øst!AT7</f>
        <v>København Ø</v>
      </c>
      <c r="H208">
        <f>Øst!AT8</f>
        <v>35250440</v>
      </c>
      <c r="I208" t="str">
        <f>Øst!AT9</f>
        <v>37331@buf.kk.dk</v>
      </c>
      <c r="J208" t="str">
        <f>Øst!AT10</f>
        <v>anne marie markussen</v>
      </c>
      <c r="K208">
        <f>Øst!AT11</f>
        <v>38800817</v>
      </c>
      <c r="L208">
        <f>Øst!AT12</f>
        <v>0</v>
      </c>
      <c r="M208" t="str">
        <f>Øst!AT13</f>
        <v>37331@buf.kk.dk</v>
      </c>
      <c r="N208" t="str">
        <f>Øst!AT14</f>
        <v>Børnehave</v>
      </c>
      <c r="O208">
        <f>Øst!AT15</f>
        <v>0</v>
      </c>
      <c r="P208">
        <f>Øst!AT16</f>
        <v>0</v>
      </c>
      <c r="Q208">
        <f>Øst!AT17</f>
        <v>44</v>
      </c>
      <c r="R208">
        <f>Øst!AT18</f>
        <v>0</v>
      </c>
      <c r="S208">
        <f>Øst!AT19</f>
        <v>0</v>
      </c>
      <c r="T208">
        <f>Øst!AT20</f>
        <v>0</v>
      </c>
      <c r="U208">
        <f>Øst!AT21</f>
        <v>0</v>
      </c>
      <c r="V208" t="str">
        <f>Øst!AT22</f>
        <v>Nej</v>
      </c>
      <c r="W208">
        <f>Øst!AT23</f>
        <v>0</v>
      </c>
      <c r="X208">
        <f>Øst!AT24</f>
        <v>0</v>
      </c>
      <c r="Y208">
        <f>Øst!AT25</f>
        <v>0</v>
      </c>
      <c r="Z208">
        <f>Øst!AT26</f>
        <v>0</v>
      </c>
      <c r="AA208">
        <f>Øst!AT27</f>
        <v>0</v>
      </c>
      <c r="AB208">
        <f>Øst!AT28</f>
        <v>0</v>
      </c>
      <c r="AC208">
        <f>Øst!AT29</f>
        <v>0</v>
      </c>
      <c r="AD208">
        <f>Øst!AT30</f>
        <v>5</v>
      </c>
      <c r="AE208">
        <f>Øst!AT31</f>
        <v>0</v>
      </c>
      <c r="AF208">
        <f>Øst!AT32</f>
        <v>1</v>
      </c>
      <c r="AG208">
        <f>Øst!AT33</f>
        <v>5</v>
      </c>
      <c r="AH208">
        <f>Øst!AT34</f>
        <v>0</v>
      </c>
      <c r="AI208">
        <f>Øst!AT35</f>
        <v>0</v>
      </c>
      <c r="AJ208">
        <f>Øst!AT36</f>
        <v>80000</v>
      </c>
      <c r="AK208">
        <f>Øst!AT37</f>
        <v>0</v>
      </c>
      <c r="AL208" t="str">
        <f>Øst!AT38</f>
        <v>Nej</v>
      </c>
      <c r="AM208" t="str">
        <f>Øst!AT39</f>
        <v>Ja</v>
      </c>
      <c r="AN208" t="str">
        <f>Øst!AT40</f>
        <v>Natascha (på barsel)</v>
      </c>
      <c r="AO208">
        <f>Øst!AT41</f>
        <v>2008</v>
      </c>
      <c r="AP208">
        <f>Øst!AT42</f>
        <v>15</v>
      </c>
      <c r="AQ208">
        <f>Øst!AT43</f>
        <v>0</v>
      </c>
      <c r="AR208" t="str">
        <f>Øst!AT44</f>
        <v>ufaglært</v>
      </c>
      <c r="AS208" t="str">
        <f>Øst!AT45</f>
        <v>?</v>
      </c>
      <c r="AT208">
        <f>Øst!AT46</f>
        <v>0</v>
      </c>
      <c r="AU208" t="str">
        <f>Øst!AT47</f>
        <v>Julia (vikar)</v>
      </c>
      <c r="AV208">
        <f>Øst!AT48</f>
        <v>0</v>
      </c>
      <c r="AW208">
        <f>Øst!AT49</f>
        <v>0</v>
      </c>
      <c r="AX208">
        <f>Øst!AT50</f>
        <v>0</v>
      </c>
      <c r="AY208">
        <f>Øst!AT51</f>
        <v>0</v>
      </c>
      <c r="AZ208">
        <f>Øst!AT52</f>
        <v>0</v>
      </c>
      <c r="BA208">
        <f>Øst!AT53</f>
        <v>0</v>
      </c>
      <c r="BB208">
        <f>Øst!AT54</f>
        <v>0</v>
      </c>
      <c r="BC208">
        <f>Øst!AT55</f>
        <v>90</v>
      </c>
      <c r="BD208">
        <f>Øst!AT56</f>
        <v>0</v>
      </c>
      <c r="BE208">
        <f>Øst!AT57</f>
        <v>2</v>
      </c>
      <c r="BF208" t="str">
        <f>Øst!AT58</f>
        <v>Nej</v>
      </c>
      <c r="BG208" t="str">
        <f>Øst!AT59</f>
        <v>Nej</v>
      </c>
      <c r="BH208" t="str">
        <f>Øst!AT60</f>
        <v>Ja</v>
      </c>
      <c r="BI208" t="str">
        <f>Øst!AT61</f>
        <v>Ja</v>
      </c>
      <c r="BJ208">
        <f>Øst!AT62</f>
        <v>0</v>
      </c>
      <c r="BK208" t="str">
        <f>Øst!AT63</f>
        <v>Ja</v>
      </c>
      <c r="BL208">
        <f>Øst!AT64</f>
        <v>0</v>
      </c>
      <c r="BM208" t="str">
        <f>Øst!AT65</f>
        <v>Ja</v>
      </c>
      <c r="BN208">
        <f>Øst!AT66</f>
        <v>0</v>
      </c>
      <c r="BO208" t="str">
        <f>Øst!AT67</f>
        <v>Ja</v>
      </c>
      <c r="BP208">
        <f>Øst!AT68</f>
        <v>0</v>
      </c>
      <c r="BQ208">
        <f>Øst!AT69</f>
        <v>0</v>
      </c>
      <c r="BR208" t="str">
        <f>Øst!AT70</f>
        <v>produktionskøkken</v>
      </c>
      <c r="BS208" t="str">
        <f>Øst!AT71</f>
        <v>Nej</v>
      </c>
      <c r="BT208" t="str">
        <f>Øst!AT72</f>
        <v>Mindre</v>
      </c>
      <c r="BU208" t="str">
        <f>Øst!AT73</f>
        <v>Ingen</v>
      </c>
      <c r="BV208" t="str">
        <f>Øst!AT74</f>
        <v>Nej</v>
      </c>
      <c r="BW208" t="str">
        <f>Øst!AT75</f>
        <v>en lille bjørn til brødbagning, grøntsagsrobot nødvendig</v>
      </c>
      <c r="BX208">
        <f>Øst!AT76</f>
        <v>0</v>
      </c>
      <c r="BY208">
        <f>Øst!AT77</f>
        <v>0</v>
      </c>
      <c r="BZ208">
        <f>Øst!AT78</f>
        <v>0</v>
      </c>
      <c r="CA208">
        <f>Øst!AT79</f>
        <v>0</v>
      </c>
      <c r="CB208">
        <f>Øst!AT80</f>
        <v>0</v>
      </c>
      <c r="CC208">
        <f>Øst!AT81</f>
        <v>0</v>
      </c>
      <c r="CD208">
        <f>Øst!AT82</f>
        <v>0</v>
      </c>
      <c r="CE208">
        <f>Øst!AT83</f>
        <v>0</v>
      </c>
      <c r="CF208">
        <f>Øst!AT84</f>
        <v>0</v>
      </c>
      <c r="CG208" t="str">
        <f>Øst!AT85</f>
        <v>Mariah / Sine</v>
      </c>
      <c r="CH208" s="18">
        <f>Øst!AT86</f>
        <v>39890</v>
      </c>
      <c r="CI208">
        <f>Øst!AT87</f>
        <v>0</v>
      </c>
      <c r="CJ208">
        <f>Øst!AT88</f>
        <v>0</v>
      </c>
      <c r="CK208">
        <f>Øst!AT89</f>
        <v>1</v>
      </c>
      <c r="CL208">
        <f>Øst!AT90</f>
        <v>4</v>
      </c>
      <c r="CM208">
        <f>Øst!AT91</f>
        <v>0</v>
      </c>
      <c r="CN208">
        <f>Øst!AT92</f>
        <v>0</v>
      </c>
      <c r="CO208">
        <f>Øst!AT93</f>
        <v>2</v>
      </c>
      <c r="CP208">
        <f>Øst!AT94</f>
        <v>0</v>
      </c>
      <c r="CQ208">
        <f>Øst!AT95</f>
        <v>0</v>
      </c>
      <c r="CR208">
        <f>Øst!AT96</f>
        <v>0</v>
      </c>
      <c r="CS208">
        <f>Øst!AT97</f>
        <v>2</v>
      </c>
      <c r="CT208">
        <f>Øst!AT98</f>
        <v>0</v>
      </c>
      <c r="CU208">
        <f>Øst!AT99</f>
        <v>0</v>
      </c>
      <c r="CV208">
        <f>Øst!AT100</f>
        <v>0</v>
      </c>
      <c r="CW208">
        <f>Øst!AT101</f>
        <v>0</v>
      </c>
      <c r="CX208">
        <f>Øst!AT102</f>
        <v>0</v>
      </c>
      <c r="CY208">
        <f>Øst!AT103</f>
        <v>1</v>
      </c>
      <c r="CZ208">
        <f>Øst!AT104</f>
        <v>0</v>
      </c>
      <c r="DA208">
        <f>Øst!AT105</f>
        <v>0</v>
      </c>
      <c r="DB208">
        <f>Øst!AT106</f>
        <v>1</v>
      </c>
      <c r="DC208">
        <f>Øst!AT107</f>
        <v>25</v>
      </c>
      <c r="DD208" t="str">
        <f>Øst!AT108</f>
        <v>Miele</v>
      </c>
      <c r="DE208">
        <f>Øst!AT109</f>
        <v>7</v>
      </c>
      <c r="DF208" t="str">
        <f>Øst!AT110</f>
        <v>Nej</v>
      </c>
      <c r="DG208">
        <f>Øst!AT111</f>
        <v>0</v>
      </c>
      <c r="DH208" t="str">
        <f>Øst!AT112</f>
        <v>Ja</v>
      </c>
      <c r="DI208" t="str">
        <f>Øst!AT113</f>
        <v>Ja</v>
      </c>
      <c r="DJ208" t="str">
        <f>Øst!AT114</f>
        <v>Nej</v>
      </c>
      <c r="DK208">
        <f>Øst!AT115</f>
        <v>2</v>
      </c>
      <c r="DL208" t="str">
        <f>Øst!AT116</f>
        <v>God plads</v>
      </c>
      <c r="DM208" t="str">
        <f>Øst!AT117</f>
        <v>Mangler en lille bjørn til brød</v>
      </c>
      <c r="DN208">
        <f>Øst!AT118</f>
        <v>0</v>
      </c>
      <c r="DO208" s="14" t="str">
        <f>VLOOKUP(MID(B208,1,5)*1,InstTyp!A:B,2,FALSE)</f>
        <v>Børnehaver</v>
      </c>
      <c r="DP208" s="14" t="str">
        <f>VLOOKUP(MID(B208,1,5)*1,InstTyp!A:C,3,FALSE)</f>
        <v>Østerbro</v>
      </c>
      <c r="DQ208">
        <f>VLOOKUP(MID(B208,1,5)*1,'InstTyp-2'!E:BQ,7,FALSE)</f>
        <v>0</v>
      </c>
      <c r="DR208">
        <f>VLOOKUP(MID(B208,1,5)*1,'InstTyp-2'!E:BQ,8,FALSE)</f>
        <v>0</v>
      </c>
      <c r="DS208">
        <f>VLOOKUP(MID(B208,1,5)*1,'InstTyp-2'!E:BQ,9,FALSE)</f>
        <v>38</v>
      </c>
      <c r="DT208">
        <f>VLOOKUP(MID(B208,1,5)*1,'InstTyp-2'!E:BQ,10,FALSE)</f>
        <v>0</v>
      </c>
      <c r="DU208">
        <f>VLOOKUP(MID(B208,1,5)*1,'InstTyp-2'!E:BQ,11,FALSE)</f>
        <v>0</v>
      </c>
      <c r="DV208">
        <f>VLOOKUP(MID(B208,1,5)*1,'InstTyp-2'!E:BQ,12,FALSE)</f>
        <v>0</v>
      </c>
      <c r="DW208">
        <f>VLOOKUP(MID(B208,1,5)*1,'InstTyp-2'!E:BQ,13,FALSE)</f>
        <v>0</v>
      </c>
      <c r="DX208">
        <f>VLOOKUP(MID(B208,1,5)*1,'InstTyp-2'!E:BQ,14,FALSE)</f>
        <v>0</v>
      </c>
      <c r="DY208">
        <f>VLOOKUP(MID(B208,1,5)*1,'InstTyp-2'!E:BQ,15,FALSE)</f>
        <v>6</v>
      </c>
      <c r="DZ208">
        <f>VLOOKUP(MID(B208,1,5)*1,'InstTyp-2'!E:BQ,16,FALSE)</f>
        <v>0</v>
      </c>
      <c r="EA208">
        <f>VLOOKUP(MID(B208,1,5)*1,'InstTyp-2'!E:BQ,17,FALSE)</f>
        <v>0</v>
      </c>
      <c r="EB208">
        <f>VLOOKUP(MID(B208,1,5)*1,'InstTyp-2'!E:BQ,18,FALSE)</f>
        <v>0</v>
      </c>
      <c r="EC208">
        <f>VLOOKUP(MID(B208,1,5)*1,'InstTyp-2'!E:BQ,19,FALSE)</f>
        <v>0</v>
      </c>
      <c r="ED208">
        <f>VLOOKUP(MID(B208,1,5)*1,'InstTyp-2'!E:BQ,20,FALSE)</f>
        <v>0</v>
      </c>
      <c r="EE208" s="195">
        <f>VLOOKUP(MID(B208,1,5)*1,'Forplejning 2008'!A:C,3,FALSE)</f>
        <v>75614.600000000006</v>
      </c>
      <c r="EF208" t="str">
        <f t="shared" si="12"/>
        <v>37331</v>
      </c>
      <c r="EG208" t="str">
        <f t="shared" si="13"/>
        <v/>
      </c>
      <c r="EH208">
        <f t="shared" si="14"/>
        <v>6</v>
      </c>
      <c r="EI208">
        <f t="shared" si="15"/>
        <v>0</v>
      </c>
      <c r="EJ208" t="str">
        <f>VLOOKUP(B208,Rekruttering!A:F,2,FALSE)</f>
        <v>Ja</v>
      </c>
      <c r="EK208">
        <f>VLOOKUP(B208,Rekruttering!A:F,3,FALSE)</f>
        <v>37</v>
      </c>
      <c r="EL208" t="str">
        <f>VLOOKUP(B208,Rekruttering!A:F,4,FALSE)</f>
        <v>Ja</v>
      </c>
      <c r="EM208">
        <f>VLOOKUP(B208,Rekruttering!A:F,5,FALSE)</f>
        <v>0</v>
      </c>
      <c r="EN208" t="str">
        <f>VLOOKUP(B208,Rekruttering!A:F,6,FALSE)</f>
        <v>Nej</v>
      </c>
    </row>
    <row r="209" spans="1:144">
      <c r="A209" s="14" t="str">
        <f>Øst!AU1</f>
        <v>x</v>
      </c>
      <c r="B209" s="21">
        <f>Øst!AU2</f>
        <v>37355</v>
      </c>
      <c r="C209" t="str">
        <f>Øst!AU3</f>
        <v>Børnehaven Ryesgade 60</v>
      </c>
      <c r="D209" t="str">
        <f>Øst!AU4</f>
        <v>Østerbro</v>
      </c>
      <c r="E209" t="str">
        <f>Øst!AU5</f>
        <v>Ryesgade 60</v>
      </c>
      <c r="F209">
        <f>Øst!AU6</f>
        <v>2100</v>
      </c>
      <c r="G209" t="str">
        <f>Øst!AU7</f>
        <v>København Ø.</v>
      </c>
      <c r="H209" t="str">
        <f>Øst!AU8</f>
        <v>35 37 04 32</v>
      </c>
      <c r="I209" t="str">
        <f>Øst!AU9</f>
        <v>37355@buf.kk.dk</v>
      </c>
      <c r="J209" t="str">
        <f>Øst!AU10</f>
        <v>Poul Mose</v>
      </c>
      <c r="K209">
        <f>Øst!AU11</f>
        <v>0</v>
      </c>
      <c r="L209">
        <f>Øst!AU12</f>
        <v>0</v>
      </c>
      <c r="M209" t="str">
        <f>Øst!AU13</f>
        <v>37355@buf.kk.dk</v>
      </c>
      <c r="N209" t="str">
        <f>Øst!AU14</f>
        <v>Børnehave</v>
      </c>
      <c r="O209">
        <f>Øst!AU15</f>
        <v>0</v>
      </c>
      <c r="P209">
        <f>Øst!AU16</f>
        <v>0</v>
      </c>
      <c r="Q209">
        <f>Øst!AU17</f>
        <v>60</v>
      </c>
      <c r="R209">
        <f>Øst!AU18</f>
        <v>0</v>
      </c>
      <c r="S209">
        <f>Øst!AU19</f>
        <v>0</v>
      </c>
      <c r="T209">
        <f>Øst!AU20</f>
        <v>0</v>
      </c>
      <c r="U209">
        <f>Øst!AU21</f>
        <v>0</v>
      </c>
      <c r="V209" t="str">
        <f>Øst!AU22</f>
        <v>Nej</v>
      </c>
      <c r="W209">
        <f>Øst!AU23</f>
        <v>0</v>
      </c>
      <c r="X209">
        <f>Øst!AU24</f>
        <v>0</v>
      </c>
      <c r="Y209">
        <f>Øst!AU25</f>
        <v>0</v>
      </c>
      <c r="Z209">
        <f>Øst!AU26</f>
        <v>0</v>
      </c>
      <c r="AA209">
        <f>Øst!AU27</f>
        <v>0</v>
      </c>
      <c r="AB209">
        <f>Øst!AU28</f>
        <v>0</v>
      </c>
      <c r="AC209">
        <f>Øst!AU29</f>
        <v>0</v>
      </c>
      <c r="AD209">
        <f>Øst!AU30</f>
        <v>5</v>
      </c>
      <c r="AE209">
        <f>Øst!AU31</f>
        <v>0</v>
      </c>
      <c r="AF209">
        <f>Øst!AU32</f>
        <v>2</v>
      </c>
      <c r="AG209">
        <f>Øst!AU33</f>
        <v>0</v>
      </c>
      <c r="AH209">
        <f>Øst!AU34</f>
        <v>0</v>
      </c>
      <c r="AI209">
        <f>Øst!AU35</f>
        <v>0</v>
      </c>
      <c r="AJ209">
        <f>Øst!AU36</f>
        <v>60000</v>
      </c>
      <c r="AK209">
        <f>Øst!AU37</f>
        <v>0</v>
      </c>
      <c r="AL209">
        <f>Øst!AU38</f>
        <v>0</v>
      </c>
      <c r="AM209">
        <f>Øst!AU39</f>
        <v>0</v>
      </c>
      <c r="AN209">
        <f>Øst!AU40</f>
        <v>0</v>
      </c>
      <c r="AO209">
        <f>Øst!AU41</f>
        <v>0</v>
      </c>
      <c r="AP209">
        <f>Øst!AU42</f>
        <v>0</v>
      </c>
      <c r="AQ209">
        <f>Øst!AU43</f>
        <v>0</v>
      </c>
      <c r="AR209">
        <f>Øst!AU44</f>
        <v>0</v>
      </c>
      <c r="AS209">
        <f>Øst!AU45</f>
        <v>0</v>
      </c>
      <c r="AT209">
        <f>Øst!AU46</f>
        <v>0</v>
      </c>
      <c r="AU209">
        <f>Øst!AU47</f>
        <v>0</v>
      </c>
      <c r="AV209">
        <f>Øst!AU48</f>
        <v>0</v>
      </c>
      <c r="AW209">
        <f>Øst!AU49</f>
        <v>0</v>
      </c>
      <c r="AX209">
        <f>Øst!AU50</f>
        <v>0</v>
      </c>
      <c r="AY209">
        <f>Øst!AU51</f>
        <v>0</v>
      </c>
      <c r="AZ209">
        <f>Øst!AU52</f>
        <v>0</v>
      </c>
      <c r="BA209">
        <f>Øst!AU53</f>
        <v>0</v>
      </c>
      <c r="BB209">
        <f>Øst!AU54</f>
        <v>0</v>
      </c>
      <c r="BC209">
        <f>Øst!AU55</f>
        <v>70</v>
      </c>
      <c r="BD209">
        <f>Øst!AU56</f>
        <v>0</v>
      </c>
      <c r="BE209">
        <f>Øst!AU57</f>
        <v>1</v>
      </c>
      <c r="BF209" t="str">
        <f>Øst!AU58</f>
        <v>ja</v>
      </c>
      <c r="BG209" t="str">
        <f>Øst!AU59</f>
        <v>nej</v>
      </c>
      <c r="BH209" t="str">
        <f>Øst!AU60</f>
        <v>ja</v>
      </c>
      <c r="BI209" t="str">
        <f>Øst!AU61</f>
        <v>ja</v>
      </c>
      <c r="BJ209">
        <f>Øst!AU62</f>
        <v>0</v>
      </c>
      <c r="BK209" t="str">
        <f>Øst!AU63</f>
        <v>ja</v>
      </c>
      <c r="BL209">
        <f>Øst!AU64</f>
        <v>0</v>
      </c>
      <c r="BM209" t="str">
        <f>Øst!AU65</f>
        <v>ja</v>
      </c>
      <c r="BN209">
        <f>Øst!AU66</f>
        <v>0</v>
      </c>
      <c r="BO209" t="str">
        <f>Øst!AU67</f>
        <v>Nej</v>
      </c>
      <c r="BP209">
        <f>Øst!AU68</f>
        <v>0</v>
      </c>
      <c r="BQ209">
        <f>Øst!AU69</f>
        <v>0</v>
      </c>
      <c r="BR209" t="str">
        <f>Øst!AU70</f>
        <v>produktionskøkken</v>
      </c>
      <c r="BS209" t="str">
        <f>Øst!AU71</f>
        <v>Nej</v>
      </c>
      <c r="BT209" t="str">
        <f>Øst!AU72</f>
        <v>Mindre</v>
      </c>
      <c r="BU209">
        <f>Øst!AU73</f>
        <v>0</v>
      </c>
      <c r="BV209">
        <f>Øst!AU74</f>
        <v>0</v>
      </c>
      <c r="BW209" t="str">
        <f>Øst!AU75</f>
        <v>to nye keramiske blus, en ny industriopvaskemaskine og et køleskab</v>
      </c>
      <c r="BX209">
        <f>Øst!AU76</f>
        <v>0</v>
      </c>
      <c r="BY209">
        <f>Øst!AU77</f>
        <v>0</v>
      </c>
      <c r="BZ209">
        <f>Øst!AU78</f>
        <v>0</v>
      </c>
      <c r="CA209">
        <f>Øst!AU79</f>
        <v>0</v>
      </c>
      <c r="CB209">
        <f>Øst!AU80</f>
        <v>0</v>
      </c>
      <c r="CC209">
        <f>Øst!AU81</f>
        <v>0</v>
      </c>
      <c r="CD209">
        <f>Øst!AU82</f>
        <v>0</v>
      </c>
      <c r="CE209">
        <f>Øst!AU83</f>
        <v>0</v>
      </c>
      <c r="CF209">
        <f>Øst!AU84</f>
        <v>0</v>
      </c>
      <c r="CG209">
        <f>Øst!AU85</f>
        <v>0</v>
      </c>
      <c r="CH209">
        <f>Øst!AU86</f>
        <v>0</v>
      </c>
      <c r="CI209">
        <f>Øst!AU87</f>
        <v>0</v>
      </c>
      <c r="CJ209">
        <f>Øst!AU88</f>
        <v>0</v>
      </c>
      <c r="CK209">
        <f>Øst!AU89</f>
        <v>1</v>
      </c>
      <c r="CL209">
        <f>Øst!AU90</f>
        <v>4</v>
      </c>
      <c r="CM209">
        <f>Øst!AU91</f>
        <v>0</v>
      </c>
      <c r="CN209">
        <f>Øst!AU92</f>
        <v>2</v>
      </c>
      <c r="CO209">
        <f>Øst!AU93</f>
        <v>0</v>
      </c>
      <c r="CP209">
        <f>Øst!AU94</f>
        <v>0</v>
      </c>
      <c r="CQ209">
        <f>Øst!AU95</f>
        <v>0</v>
      </c>
      <c r="CR209">
        <f>Øst!AU96</f>
        <v>1</v>
      </c>
      <c r="CS209">
        <f>Øst!AU97</f>
        <v>1</v>
      </c>
      <c r="CT209">
        <f>Øst!AU98</f>
        <v>0</v>
      </c>
      <c r="CU209">
        <f>Øst!AU99</f>
        <v>0</v>
      </c>
      <c r="CV209">
        <f>Øst!AU100</f>
        <v>0</v>
      </c>
      <c r="CW209">
        <f>Øst!AU101</f>
        <v>0</v>
      </c>
      <c r="CX209">
        <f>Øst!AU102</f>
        <v>0</v>
      </c>
      <c r="CY209">
        <f>Øst!AU103</f>
        <v>1</v>
      </c>
      <c r="CZ209">
        <f>Øst!AU104</f>
        <v>0</v>
      </c>
      <c r="DA209">
        <f>Øst!AU105</f>
        <v>0</v>
      </c>
      <c r="DB209">
        <f>Øst!AU106</f>
        <v>1</v>
      </c>
      <c r="DC209">
        <f>Øst!AU107</f>
        <v>25</v>
      </c>
      <c r="DD209" t="str">
        <f>Øst!AU108</f>
        <v>Miele</v>
      </c>
      <c r="DE209">
        <f>Øst!AU109</f>
        <v>0</v>
      </c>
      <c r="DF209" t="str">
        <f>Øst!AU110</f>
        <v>Nej</v>
      </c>
      <c r="DG209">
        <f>Øst!AU111</f>
        <v>0</v>
      </c>
      <c r="DH209">
        <f>Øst!AU112</f>
        <v>0</v>
      </c>
      <c r="DI209" t="str">
        <f>Øst!AU113</f>
        <v>Ja</v>
      </c>
      <c r="DJ209" t="str">
        <f>Øst!AU114</f>
        <v>Nej</v>
      </c>
      <c r="DK209">
        <f>Øst!AU115</f>
        <v>2</v>
      </c>
      <c r="DL209" t="str">
        <f>Øst!AU116</f>
        <v>God plads</v>
      </c>
      <c r="DM209">
        <f>Øst!AU117</f>
        <v>0</v>
      </c>
      <c r="DN209">
        <f>Øst!AU118</f>
        <v>0</v>
      </c>
      <c r="DO209" s="14" t="str">
        <f>VLOOKUP(MID(B209,1,5)*1,InstTyp!A:B,2,FALSE)</f>
        <v>Børnehaver</v>
      </c>
      <c r="DP209" s="14" t="str">
        <f>VLOOKUP(MID(B209,1,5)*1,InstTyp!A:C,3,FALSE)</f>
        <v>Østerbro</v>
      </c>
      <c r="DQ209">
        <f>VLOOKUP(MID(B209,1,5)*1,'InstTyp-2'!E:BQ,7,FALSE)</f>
        <v>0</v>
      </c>
      <c r="DR209">
        <f>VLOOKUP(MID(B209,1,5)*1,'InstTyp-2'!E:BQ,8,FALSE)</f>
        <v>0</v>
      </c>
      <c r="DS209">
        <f>VLOOKUP(MID(B209,1,5)*1,'InstTyp-2'!E:BQ,9,FALSE)</f>
        <v>60</v>
      </c>
      <c r="DT209">
        <f>VLOOKUP(MID(B209,1,5)*1,'InstTyp-2'!E:BQ,10,FALSE)</f>
        <v>0</v>
      </c>
      <c r="DU209">
        <f>VLOOKUP(MID(B209,1,5)*1,'InstTyp-2'!E:BQ,11,FALSE)</f>
        <v>0</v>
      </c>
      <c r="DV209">
        <f>VLOOKUP(MID(B209,1,5)*1,'InstTyp-2'!E:BQ,12,FALSE)</f>
        <v>0</v>
      </c>
      <c r="DW209">
        <f>VLOOKUP(MID(B209,1,5)*1,'InstTyp-2'!E:BQ,13,FALSE)</f>
        <v>0</v>
      </c>
      <c r="DX209">
        <f>VLOOKUP(MID(B209,1,5)*1,'InstTyp-2'!E:BQ,14,FALSE)</f>
        <v>0</v>
      </c>
      <c r="DY209">
        <f>VLOOKUP(MID(B209,1,5)*1,'InstTyp-2'!E:BQ,15,FALSE)</f>
        <v>0</v>
      </c>
      <c r="DZ209">
        <f>VLOOKUP(MID(B209,1,5)*1,'InstTyp-2'!E:BQ,16,FALSE)</f>
        <v>0</v>
      </c>
      <c r="EA209">
        <f>VLOOKUP(MID(B209,1,5)*1,'InstTyp-2'!E:BQ,17,FALSE)</f>
        <v>0</v>
      </c>
      <c r="EB209">
        <f>VLOOKUP(MID(B209,1,5)*1,'InstTyp-2'!E:BQ,18,FALSE)</f>
        <v>0</v>
      </c>
      <c r="EC209">
        <f>VLOOKUP(MID(B209,1,5)*1,'InstTyp-2'!E:BQ,19,FALSE)</f>
        <v>0</v>
      </c>
      <c r="ED209">
        <f>VLOOKUP(MID(B209,1,5)*1,'InstTyp-2'!E:BQ,20,FALSE)</f>
        <v>0</v>
      </c>
      <c r="EE209" s="195">
        <f>VLOOKUP(MID(B209,1,5)*1,'Forplejning 2008'!A:C,3,FALSE)</f>
        <v>35826.44</v>
      </c>
      <c r="EF209" t="str">
        <f t="shared" si="12"/>
        <v>37355</v>
      </c>
      <c r="EG209" t="str">
        <f t="shared" si="13"/>
        <v/>
      </c>
      <c r="EH209">
        <f t="shared" si="14"/>
        <v>0</v>
      </c>
      <c r="EI209">
        <f t="shared" si="15"/>
        <v>0</v>
      </c>
      <c r="EJ209" t="e">
        <f>VLOOKUP(B209,Rekruttering!A:F,2,FALSE)</f>
        <v>#N/A</v>
      </c>
      <c r="EK209" t="e">
        <f>VLOOKUP(B209,Rekruttering!A:F,3,FALSE)</f>
        <v>#N/A</v>
      </c>
      <c r="EL209" t="e">
        <f>VLOOKUP(B209,Rekruttering!A:F,4,FALSE)</f>
        <v>#N/A</v>
      </c>
      <c r="EM209" t="e">
        <f>VLOOKUP(B209,Rekruttering!A:F,5,FALSE)</f>
        <v>#N/A</v>
      </c>
      <c r="EN209" t="e">
        <f>VLOOKUP(B209,Rekruttering!A:F,6,FALSE)</f>
        <v>#N/A</v>
      </c>
    </row>
    <row r="210" spans="1:144">
      <c r="A210" s="14" t="str">
        <f>Øst!AV1</f>
        <v>x</v>
      </c>
      <c r="B210" s="21">
        <f>Øst!AV2</f>
        <v>37363</v>
      </c>
      <c r="C210" t="str">
        <f>Øst!AV3</f>
        <v>Børnehaven Østre Gasværk Syd</v>
      </c>
      <c r="D210" t="str">
        <f>Øst!AV4</f>
        <v>Østerbro</v>
      </c>
      <c r="E210" t="str">
        <f>Øst!AV5</f>
        <v>Sionsgade 5D</v>
      </c>
      <c r="F210">
        <f>Øst!AV6</f>
        <v>2100</v>
      </c>
      <c r="G210" t="str">
        <f>Øst!AV7</f>
        <v>København Ø</v>
      </c>
      <c r="H210" t="str">
        <f>Øst!AV8</f>
        <v>39 29 54 09</v>
      </c>
      <c r="I210" t="str">
        <f>Øst!AV9</f>
        <v>37363@buf.kk.dk</v>
      </c>
      <c r="J210" t="str">
        <f>Øst!AV10</f>
        <v>Karsten Therkildsen</v>
      </c>
      <c r="K210">
        <f>Øst!AV11</f>
        <v>38608938</v>
      </c>
      <c r="L210">
        <f>Øst!AV12</f>
        <v>0</v>
      </c>
      <c r="M210" t="str">
        <f>Øst!AV13</f>
        <v>37363@buf.kk.dk</v>
      </c>
      <c r="N210" t="str">
        <f>Øst!AV14</f>
        <v>Børnehave</v>
      </c>
      <c r="O210">
        <f>Øst!AV15</f>
        <v>0</v>
      </c>
      <c r="P210">
        <f>Øst!AV16</f>
        <v>0</v>
      </c>
      <c r="Q210">
        <f>Øst!AV17</f>
        <v>42</v>
      </c>
      <c r="R210">
        <f>Øst!AV18</f>
        <v>0</v>
      </c>
      <c r="S210">
        <f>Øst!AV19</f>
        <v>0</v>
      </c>
      <c r="T210">
        <f>Øst!AV20</f>
        <v>0</v>
      </c>
      <c r="U210">
        <f>Øst!AV21</f>
        <v>0</v>
      </c>
      <c r="V210" t="str">
        <f>Øst!AV22</f>
        <v>Nej</v>
      </c>
      <c r="W210">
        <f>Øst!AV23</f>
        <v>0</v>
      </c>
      <c r="X210">
        <f>Øst!AV24</f>
        <v>0</v>
      </c>
      <c r="Y210">
        <f>Øst!AV25</f>
        <v>0</v>
      </c>
      <c r="Z210">
        <f>Øst!AV26</f>
        <v>0</v>
      </c>
      <c r="AA210">
        <f>Øst!AV27</f>
        <v>0</v>
      </c>
      <c r="AB210">
        <f>Øst!AV28</f>
        <v>0</v>
      </c>
      <c r="AC210">
        <f>Øst!AV29</f>
        <v>0</v>
      </c>
      <c r="AD210">
        <f>Øst!AV30</f>
        <v>5</v>
      </c>
      <c r="AE210">
        <f>Øst!AV31</f>
        <v>0</v>
      </c>
      <c r="AF210">
        <f>Øst!AV32</f>
        <v>1</v>
      </c>
      <c r="AG210">
        <f>Øst!AV33</f>
        <v>5</v>
      </c>
      <c r="AH210">
        <f>Øst!AV34</f>
        <v>0</v>
      </c>
      <c r="AI210">
        <f>Øst!AV35</f>
        <v>0</v>
      </c>
      <c r="AJ210">
        <f>Øst!AV36</f>
        <v>40000</v>
      </c>
      <c r="AK210">
        <f>Øst!AV37</f>
        <v>0</v>
      </c>
      <c r="AL210" t="str">
        <f>Øst!AV38</f>
        <v>Ja</v>
      </c>
      <c r="AM210">
        <f>Øst!AV39</f>
        <v>0</v>
      </c>
      <c r="AN210" t="str">
        <f>Øst!AV40</f>
        <v>Vivane Petersen</v>
      </c>
      <c r="AO210">
        <f>Øst!AV41</f>
        <v>2008</v>
      </c>
      <c r="AP210">
        <f>Øst!AV42</f>
        <v>7</v>
      </c>
      <c r="AQ210">
        <f>Øst!AV43</f>
        <v>0</v>
      </c>
      <c r="AR210" t="str">
        <f>Øst!AV44</f>
        <v>Pædagogmedhjælper</v>
      </c>
      <c r="AS210">
        <f>Øst!AV45</f>
        <v>0</v>
      </c>
      <c r="AT210">
        <f>Øst!AV46</f>
        <v>0</v>
      </c>
      <c r="AU210">
        <f>Øst!AV47</f>
        <v>0</v>
      </c>
      <c r="AV210">
        <f>Øst!AV48</f>
        <v>0</v>
      </c>
      <c r="AW210">
        <f>Øst!AV49</f>
        <v>0</v>
      </c>
      <c r="AX210">
        <f>Øst!AV50</f>
        <v>0</v>
      </c>
      <c r="AY210">
        <f>Øst!AV51</f>
        <v>0</v>
      </c>
      <c r="AZ210">
        <f>Øst!AV52</f>
        <v>0</v>
      </c>
      <c r="BA210">
        <f>Øst!AV53</f>
        <v>0</v>
      </c>
      <c r="BB210">
        <f>Øst!AV54</f>
        <v>0</v>
      </c>
      <c r="BC210">
        <f>Øst!AV55</f>
        <v>40</v>
      </c>
      <c r="BD210">
        <f>Øst!AV56</f>
        <v>0</v>
      </c>
      <c r="BE210">
        <f>Øst!AV57</f>
        <v>1</v>
      </c>
      <c r="BF210" t="str">
        <f>Øst!AV58</f>
        <v>ja</v>
      </c>
      <c r="BG210" t="str">
        <f>Øst!AV59</f>
        <v>nej</v>
      </c>
      <c r="BH210" t="str">
        <f>Øst!AV60</f>
        <v>ja</v>
      </c>
      <c r="BI210" t="str">
        <f>Øst!AV61</f>
        <v>ja</v>
      </c>
      <c r="BJ210">
        <f>Øst!AV62</f>
        <v>0</v>
      </c>
      <c r="BK210" t="str">
        <f>Øst!AV63</f>
        <v>ja</v>
      </c>
      <c r="BL210">
        <f>Øst!AV64</f>
        <v>0</v>
      </c>
      <c r="BM210" t="str">
        <f>Øst!AV65</f>
        <v>ja</v>
      </c>
      <c r="BN210">
        <f>Øst!AV66</f>
        <v>0</v>
      </c>
      <c r="BO210" t="str">
        <f>Øst!AV67</f>
        <v>Nej</v>
      </c>
      <c r="BP210">
        <f>Øst!AV68</f>
        <v>0</v>
      </c>
      <c r="BQ210">
        <f>Øst!AV69</f>
        <v>0</v>
      </c>
      <c r="BR210" t="str">
        <f>Øst!AV70</f>
        <v>produktionskøkken</v>
      </c>
      <c r="BS210" t="str">
        <f>Øst!AV71</f>
        <v>Nej</v>
      </c>
      <c r="BT210" t="str">
        <f>Øst!AV72</f>
        <v>Mindre</v>
      </c>
      <c r="BU210">
        <f>Øst!AV73</f>
        <v>0</v>
      </c>
      <c r="BV210">
        <f>Øst!AV74</f>
        <v>0</v>
      </c>
      <c r="BW210" t="str">
        <f>Øst!AV75</f>
        <v>1 nyt komfur, 1 stort køleskab, nye køkkenelementer, males - evt. fliser på væg.</v>
      </c>
      <c r="BX210">
        <f>Øst!AV76</f>
        <v>0</v>
      </c>
      <c r="BY210">
        <f>Øst!AV77</f>
        <v>0</v>
      </c>
      <c r="BZ210">
        <f>Øst!AV78</f>
        <v>0</v>
      </c>
      <c r="CA210">
        <f>Øst!AV79</f>
        <v>0</v>
      </c>
      <c r="CB210">
        <f>Øst!AV80</f>
        <v>0</v>
      </c>
      <c r="CC210">
        <f>Øst!AV81</f>
        <v>0</v>
      </c>
      <c r="CD210">
        <f>Øst!AV82</f>
        <v>0</v>
      </c>
      <c r="CE210">
        <f>Øst!AV83</f>
        <v>0</v>
      </c>
      <c r="CF210">
        <f>Øst!AV84</f>
        <v>0</v>
      </c>
      <c r="CG210" t="str">
        <f>Øst!AV85</f>
        <v>Cathrine</v>
      </c>
      <c r="CH210">
        <f>Øst!AV86</f>
        <v>0</v>
      </c>
      <c r="CI210">
        <f>Øst!AV87</f>
        <v>0</v>
      </c>
      <c r="CJ210">
        <f>Øst!AV88</f>
        <v>1</v>
      </c>
      <c r="CK210">
        <f>Øst!AV89</f>
        <v>0</v>
      </c>
      <c r="CL210">
        <f>Øst!AV90</f>
        <v>0</v>
      </c>
      <c r="CM210">
        <f>Øst!AV91</f>
        <v>0</v>
      </c>
      <c r="CN210">
        <f>Øst!AV92</f>
        <v>1</v>
      </c>
      <c r="CO210">
        <f>Øst!AV93</f>
        <v>0</v>
      </c>
      <c r="CP210">
        <f>Øst!AV94</f>
        <v>0</v>
      </c>
      <c r="CQ210">
        <f>Øst!AV95</f>
        <v>0</v>
      </c>
      <c r="CR210">
        <f>Øst!AV96</f>
        <v>2</v>
      </c>
      <c r="CS210">
        <f>Øst!AV97</f>
        <v>0</v>
      </c>
      <c r="CT210">
        <f>Øst!AV98</f>
        <v>0</v>
      </c>
      <c r="CU210">
        <f>Øst!AV99</f>
        <v>0</v>
      </c>
      <c r="CV210">
        <f>Øst!AV100</f>
        <v>0</v>
      </c>
      <c r="CW210">
        <f>Øst!AV101</f>
        <v>0</v>
      </c>
      <c r="CX210">
        <f>Øst!AV102</f>
        <v>1</v>
      </c>
      <c r="CY210">
        <f>Øst!AV103</f>
        <v>0</v>
      </c>
      <c r="CZ210">
        <f>Øst!AV104</f>
        <v>0</v>
      </c>
      <c r="DA210">
        <f>Øst!AV105</f>
        <v>0</v>
      </c>
      <c r="DB210">
        <f>Øst!AV106</f>
        <v>1</v>
      </c>
      <c r="DC210">
        <f>Øst!AV107</f>
        <v>20</v>
      </c>
      <c r="DD210" t="str">
        <f>Øst!AV108</f>
        <v>miele</v>
      </c>
      <c r="DE210">
        <f>Øst!AV109</f>
        <v>3</v>
      </c>
      <c r="DF210" t="str">
        <f>Øst!AV110</f>
        <v>Nej</v>
      </c>
      <c r="DG210">
        <f>Øst!AV111</f>
        <v>0</v>
      </c>
      <c r="DH210" t="str">
        <f>Øst!AV112</f>
        <v>Nej</v>
      </c>
      <c r="DI210" t="str">
        <f>Øst!AV113</f>
        <v>Nej</v>
      </c>
      <c r="DJ210" t="str">
        <f>Øst!AV114</f>
        <v>Nej</v>
      </c>
      <c r="DK210">
        <f>Øst!AV115</f>
        <v>4</v>
      </c>
      <c r="DL210" t="str">
        <f>Øst!AV116</f>
        <v>Begrænset</v>
      </c>
      <c r="DM210">
        <f>Øst!AV117</f>
        <v>0</v>
      </c>
      <c r="DN210">
        <f>Øst!AV118</f>
        <v>0</v>
      </c>
      <c r="DO210" s="14" t="str">
        <f>VLOOKUP(MID(B210,1,5)*1,InstTyp!A:B,2,FALSE)</f>
        <v>Børnehaver</v>
      </c>
      <c r="DP210" s="14" t="str">
        <f>VLOOKUP(MID(B210,1,5)*1,InstTyp!A:C,3,FALSE)</f>
        <v>Østerbro</v>
      </c>
      <c r="DQ210">
        <f>VLOOKUP(MID(B210,1,5)*1,'InstTyp-2'!E:BQ,7,FALSE)</f>
        <v>0</v>
      </c>
      <c r="DR210">
        <f>VLOOKUP(MID(B210,1,5)*1,'InstTyp-2'!E:BQ,8,FALSE)</f>
        <v>0</v>
      </c>
      <c r="DS210">
        <f>VLOOKUP(MID(B210,1,5)*1,'InstTyp-2'!E:BQ,9,FALSE)</f>
        <v>42</v>
      </c>
      <c r="DT210">
        <f>VLOOKUP(MID(B210,1,5)*1,'InstTyp-2'!E:BQ,10,FALSE)</f>
        <v>0</v>
      </c>
      <c r="DU210">
        <f>VLOOKUP(MID(B210,1,5)*1,'InstTyp-2'!E:BQ,11,FALSE)</f>
        <v>0</v>
      </c>
      <c r="DV210">
        <f>VLOOKUP(MID(B210,1,5)*1,'InstTyp-2'!E:BQ,12,FALSE)</f>
        <v>0</v>
      </c>
      <c r="DW210">
        <f>VLOOKUP(MID(B210,1,5)*1,'InstTyp-2'!E:BQ,13,FALSE)</f>
        <v>0</v>
      </c>
      <c r="DX210">
        <f>VLOOKUP(MID(B210,1,5)*1,'InstTyp-2'!E:BQ,14,FALSE)</f>
        <v>0</v>
      </c>
      <c r="DY210">
        <f>VLOOKUP(MID(B210,1,5)*1,'InstTyp-2'!E:BQ,15,FALSE)</f>
        <v>0</v>
      </c>
      <c r="DZ210">
        <f>VLOOKUP(MID(B210,1,5)*1,'InstTyp-2'!E:BQ,16,FALSE)</f>
        <v>0</v>
      </c>
      <c r="EA210">
        <f>VLOOKUP(MID(B210,1,5)*1,'InstTyp-2'!E:BQ,17,FALSE)</f>
        <v>0</v>
      </c>
      <c r="EB210">
        <f>VLOOKUP(MID(B210,1,5)*1,'InstTyp-2'!E:BQ,18,FALSE)</f>
        <v>0</v>
      </c>
      <c r="EC210">
        <f>VLOOKUP(MID(B210,1,5)*1,'InstTyp-2'!E:BQ,19,FALSE)</f>
        <v>0</v>
      </c>
      <c r="ED210">
        <f>VLOOKUP(MID(B210,1,5)*1,'InstTyp-2'!E:BQ,20,FALSE)</f>
        <v>0</v>
      </c>
      <c r="EE210" s="195">
        <f>VLOOKUP(MID(B210,1,5)*1,'Forplejning 2008'!A:C,3,FALSE)</f>
        <v>38959.949999999997</v>
      </c>
      <c r="EF210" t="str">
        <f t="shared" si="12"/>
        <v>37363</v>
      </c>
      <c r="EG210" t="str">
        <f t="shared" si="13"/>
        <v/>
      </c>
      <c r="EH210">
        <f t="shared" si="14"/>
        <v>0</v>
      </c>
      <c r="EI210">
        <f t="shared" si="15"/>
        <v>0</v>
      </c>
      <c r="EJ210" t="e">
        <f>VLOOKUP(B210,Rekruttering!A:F,2,FALSE)</f>
        <v>#N/A</v>
      </c>
      <c r="EK210" t="e">
        <f>VLOOKUP(B210,Rekruttering!A:F,3,FALSE)</f>
        <v>#N/A</v>
      </c>
      <c r="EL210" t="e">
        <f>VLOOKUP(B210,Rekruttering!A:F,4,FALSE)</f>
        <v>#N/A</v>
      </c>
      <c r="EM210" t="e">
        <f>VLOOKUP(B210,Rekruttering!A:F,5,FALSE)</f>
        <v>#N/A</v>
      </c>
      <c r="EN210" t="e">
        <f>VLOOKUP(B210,Rekruttering!A:F,6,FALSE)</f>
        <v>#N/A</v>
      </c>
    </row>
    <row r="211" spans="1:144">
      <c r="A211" s="14" t="str">
        <f>Øst!AX1</f>
        <v>x</v>
      </c>
      <c r="B211" s="21" t="str">
        <f>Øst!AX2</f>
        <v>37394_u</v>
      </c>
      <c r="C211" t="str">
        <f>Øst!AX3</f>
        <v>Adashøj</v>
      </c>
      <c r="D211" t="str">
        <f>Øst!AX4</f>
        <v>Østerbro</v>
      </c>
      <c r="E211" t="str">
        <f>Øst!AX5</f>
        <v>Nærum Gadekær 1</v>
      </c>
      <c r="F211">
        <f>Øst!AX6</f>
        <v>2850</v>
      </c>
      <c r="G211" t="str">
        <f>Øst!AX7</f>
        <v>Nærum</v>
      </c>
      <c r="H211" t="str">
        <f>Øst!AX8</f>
        <v>45 80 34 81</v>
      </c>
      <c r="I211" t="str">
        <f>Øst!AX9</f>
        <v>37394@buf.kk.dk</v>
      </c>
      <c r="J211" t="str">
        <f>Øst!AX10</f>
        <v>Anna Marie Hjorth</v>
      </c>
      <c r="K211">
        <f>Øst!AX11</f>
        <v>33132724</v>
      </c>
      <c r="L211">
        <f>Øst!AX12</f>
        <v>0</v>
      </c>
      <c r="M211" t="str">
        <f>Øst!AX13</f>
        <v>37394@buf.kk.dk</v>
      </c>
      <c r="N211" t="str">
        <f>Øst!AX14</f>
        <v>Børnehave</v>
      </c>
      <c r="O211">
        <f>Øst!AX15</f>
        <v>0</v>
      </c>
      <c r="P211">
        <f>Øst!AX16</f>
        <v>0</v>
      </c>
      <c r="Q211">
        <f>Øst!AX17</f>
        <v>26</v>
      </c>
      <c r="R211">
        <f>Øst!AX18</f>
        <v>0</v>
      </c>
      <c r="S211">
        <f>Øst!AX19</f>
        <v>0</v>
      </c>
      <c r="T211">
        <f>Øst!AX20</f>
        <v>0</v>
      </c>
      <c r="U211">
        <f>Øst!AX21</f>
        <v>0</v>
      </c>
      <c r="V211" t="str">
        <f>Øst!AX22</f>
        <v>Nej</v>
      </c>
      <c r="W211">
        <f>Øst!AX23</f>
        <v>0</v>
      </c>
      <c r="X211">
        <f>Øst!AX24</f>
        <v>0</v>
      </c>
      <c r="Y211">
        <f>Øst!AX25</f>
        <v>0</v>
      </c>
      <c r="Z211">
        <f>Øst!AX26</f>
        <v>0</v>
      </c>
      <c r="AA211">
        <f>Øst!AX27</f>
        <v>0</v>
      </c>
      <c r="AB211">
        <f>Øst!AX28</f>
        <v>0</v>
      </c>
      <c r="AC211">
        <f>Øst!AX29</f>
        <v>0</v>
      </c>
      <c r="AD211">
        <f>Øst!AX30</f>
        <v>5</v>
      </c>
      <c r="AE211">
        <f>Øst!AX31</f>
        <v>5</v>
      </c>
      <c r="AF211">
        <f>Øst!AX32</f>
        <v>0</v>
      </c>
      <c r="AG211">
        <f>Øst!AX33</f>
        <v>5</v>
      </c>
      <c r="AH211">
        <f>Øst!AX34</f>
        <v>0</v>
      </c>
      <c r="AI211">
        <f>Øst!AX35</f>
        <v>0</v>
      </c>
      <c r="AJ211">
        <f>Øst!AX36</f>
        <v>20000</v>
      </c>
      <c r="AK211">
        <f>Øst!AX37</f>
        <v>0</v>
      </c>
      <c r="AL211">
        <f>Øst!AX38</f>
        <v>0</v>
      </c>
      <c r="AM211">
        <f>Øst!AX39</f>
        <v>0</v>
      </c>
      <c r="AN211">
        <f>Øst!AX40</f>
        <v>0</v>
      </c>
      <c r="AO211">
        <f>Øst!AX41</f>
        <v>0</v>
      </c>
      <c r="AP211">
        <f>Øst!AX42</f>
        <v>0</v>
      </c>
      <c r="AQ211">
        <f>Øst!AX43</f>
        <v>0</v>
      </c>
      <c r="AR211">
        <f>Øst!AX44</f>
        <v>0</v>
      </c>
      <c r="AS211">
        <f>Øst!AX45</f>
        <v>0</v>
      </c>
      <c r="AT211">
        <f>Øst!AX46</f>
        <v>0</v>
      </c>
      <c r="AU211">
        <f>Øst!AX47</f>
        <v>0</v>
      </c>
      <c r="AV211">
        <f>Øst!AX48</f>
        <v>0</v>
      </c>
      <c r="AW211">
        <f>Øst!AX49</f>
        <v>0</v>
      </c>
      <c r="AX211">
        <f>Øst!AX50</f>
        <v>0</v>
      </c>
      <c r="AY211">
        <f>Øst!AX51</f>
        <v>0</v>
      </c>
      <c r="AZ211">
        <f>Øst!AX52</f>
        <v>0</v>
      </c>
      <c r="BA211">
        <f>Øst!AX53</f>
        <v>0</v>
      </c>
      <c r="BB211">
        <f>Øst!AX54</f>
        <v>0</v>
      </c>
      <c r="BC211">
        <f>Øst!AX55</f>
        <v>75</v>
      </c>
      <c r="BD211">
        <f>Øst!AX56</f>
        <v>0</v>
      </c>
      <c r="BE211">
        <f>Øst!AX57</f>
        <v>1</v>
      </c>
      <c r="BF211" t="str">
        <f>Øst!AX58</f>
        <v>Nej</v>
      </c>
      <c r="BG211" t="str">
        <f>Øst!AX59</f>
        <v>Nej</v>
      </c>
      <c r="BH211" t="str">
        <f>Øst!AX60</f>
        <v>Ja</v>
      </c>
      <c r="BI211" t="str">
        <f>Øst!AX61</f>
        <v>Ja</v>
      </c>
      <c r="BJ211">
        <f>Øst!AX62</f>
        <v>0</v>
      </c>
      <c r="BK211" t="str">
        <f>Øst!AX63</f>
        <v>Ja</v>
      </c>
      <c r="BL211">
        <f>Øst!AX64</f>
        <v>0</v>
      </c>
      <c r="BM211" t="str">
        <f>Øst!AX65</f>
        <v>Ja</v>
      </c>
      <c r="BN211">
        <f>Øst!AX66</f>
        <v>0</v>
      </c>
      <c r="BO211" t="str">
        <f>Øst!AX67</f>
        <v>Ja</v>
      </c>
      <c r="BP211">
        <f>Øst!AX68</f>
        <v>0</v>
      </c>
      <c r="BQ211">
        <f>Øst!AX69</f>
        <v>0</v>
      </c>
      <c r="BR211" t="str">
        <f>Øst!AX70</f>
        <v>Køkken begrænset tilvirk</v>
      </c>
      <c r="BS211">
        <f>Øst!AX71</f>
        <v>0</v>
      </c>
      <c r="BT211">
        <f>Øst!AX72</f>
        <v>0</v>
      </c>
      <c r="BU211">
        <f>Øst!AX73</f>
        <v>0</v>
      </c>
      <c r="BV211">
        <f>Øst!AX74</f>
        <v>0</v>
      </c>
      <c r="BW211">
        <f>Øst!AX75</f>
        <v>0</v>
      </c>
      <c r="BX211" t="str">
        <f>Øst!AX76</f>
        <v>Mindre</v>
      </c>
      <c r="BY211" t="str">
        <f>Øst!AX77</f>
        <v>Mindre</v>
      </c>
      <c r="BZ211" t="str">
        <f>Øst!AX78</f>
        <v>Nej</v>
      </c>
      <c r="CA211" t="str">
        <f>Øst!AX79</f>
        <v>Køleskab og nye køkkenelementer. Evt. en ny ovn</v>
      </c>
      <c r="CB211">
        <f>Øst!AX80</f>
        <v>0</v>
      </c>
      <c r="CC211">
        <f>Øst!AX81</f>
        <v>0</v>
      </c>
      <c r="CD211" t="str">
        <f>Øst!AX82</f>
        <v>Mindre</v>
      </c>
      <c r="CE211" t="str">
        <f>Øst!AX83</f>
        <v>Køkkenelementer fornyes. Køkken kan gøres større ved at en væg fjernes</v>
      </c>
      <c r="CF211">
        <f>Øst!AX84</f>
        <v>0</v>
      </c>
      <c r="CG211" t="str">
        <f>Øst!AX85</f>
        <v>Cathrine Jerrik</v>
      </c>
      <c r="CH211" s="18">
        <f>Øst!AX86</f>
        <v>39927</v>
      </c>
      <c r="CI211">
        <f>Øst!AX87</f>
        <v>0</v>
      </c>
      <c r="CJ211">
        <f>Øst!AX88</f>
        <v>1</v>
      </c>
      <c r="CK211">
        <f>Øst!AX89</f>
        <v>0</v>
      </c>
      <c r="CL211">
        <f>Øst!AX90</f>
        <v>4</v>
      </c>
      <c r="CM211">
        <f>Øst!AX91</f>
        <v>1</v>
      </c>
      <c r="CN211">
        <f>Øst!AX92</f>
        <v>0</v>
      </c>
      <c r="CO211">
        <f>Øst!AX93</f>
        <v>0</v>
      </c>
      <c r="CP211">
        <f>Øst!AX94</f>
        <v>0</v>
      </c>
      <c r="CQ211">
        <f>Øst!AX95</f>
        <v>0</v>
      </c>
      <c r="CR211">
        <f>Øst!AX96</f>
        <v>0</v>
      </c>
      <c r="CS211">
        <f>Øst!AX97</f>
        <v>1</v>
      </c>
      <c r="CT211">
        <f>Øst!AX98</f>
        <v>0</v>
      </c>
      <c r="CU211">
        <f>Øst!AX99</f>
        <v>0</v>
      </c>
      <c r="CV211">
        <f>Øst!AX100</f>
        <v>0</v>
      </c>
      <c r="CW211">
        <f>Øst!AX101</f>
        <v>0</v>
      </c>
      <c r="CX211">
        <f>Øst!AX102</f>
        <v>0</v>
      </c>
      <c r="CY211">
        <f>Øst!AX103</f>
        <v>1</v>
      </c>
      <c r="CZ211">
        <f>Øst!AX104</f>
        <v>0</v>
      </c>
      <c r="DA211">
        <f>Øst!AX105</f>
        <v>0</v>
      </c>
      <c r="DB211">
        <f>Øst!AX106</f>
        <v>1</v>
      </c>
      <c r="DC211">
        <f>Øst!AX107</f>
        <v>20</v>
      </c>
      <c r="DD211" t="str">
        <f>Øst!AX108</f>
        <v>Miele</v>
      </c>
      <c r="DE211">
        <f>Øst!AX109</f>
        <v>4</v>
      </c>
      <c r="DF211" t="str">
        <f>Øst!AX110</f>
        <v>Nej</v>
      </c>
      <c r="DG211">
        <f>Øst!AX111</f>
        <v>0</v>
      </c>
      <c r="DH211" t="str">
        <f>Øst!AX112</f>
        <v>Ja</v>
      </c>
      <c r="DI211" t="str">
        <f>Øst!AX113</f>
        <v>Nej</v>
      </c>
      <c r="DJ211" t="str">
        <f>Øst!AX114</f>
        <v>Nej</v>
      </c>
      <c r="DK211">
        <f>Øst!AX115</f>
        <v>1</v>
      </c>
      <c r="DL211" t="str">
        <f>Øst!AX116</f>
        <v>God plads</v>
      </c>
      <c r="DM211">
        <f>Øst!AX117</f>
        <v>0</v>
      </c>
      <c r="DN211">
        <f>Øst!AX118</f>
        <v>0</v>
      </c>
      <c r="DO211" s="14" t="str">
        <f>VLOOKUP(MID(B211,1,5)*1,InstTyp!A:B,2,FALSE)</f>
        <v>Børnehaver</v>
      </c>
      <c r="DP211" s="14" t="str">
        <f>VLOOKUP(MID(B211,1,5)*1,InstTyp!A:C,3,FALSE)</f>
        <v>Østerbro</v>
      </c>
      <c r="DQ211">
        <f>VLOOKUP(MID(B211,1,5)*1,'InstTyp-2'!E:BQ,7,FALSE)</f>
        <v>0</v>
      </c>
      <c r="DR211">
        <f>VLOOKUP(MID(B211,1,5)*1,'InstTyp-2'!E:BQ,8,FALSE)</f>
        <v>0</v>
      </c>
      <c r="DS211">
        <f>VLOOKUP(MID(B211,1,5)*1,'InstTyp-2'!E:BQ,9,FALSE)</f>
        <v>26</v>
      </c>
      <c r="DT211">
        <f>VLOOKUP(MID(B211,1,5)*1,'InstTyp-2'!E:BQ,10,FALSE)</f>
        <v>0</v>
      </c>
      <c r="DU211">
        <f>VLOOKUP(MID(B211,1,5)*1,'InstTyp-2'!E:BQ,11,FALSE)</f>
        <v>0</v>
      </c>
      <c r="DV211">
        <f>VLOOKUP(MID(B211,1,5)*1,'InstTyp-2'!E:BQ,12,FALSE)</f>
        <v>0</v>
      </c>
      <c r="DW211">
        <f>VLOOKUP(MID(B211,1,5)*1,'InstTyp-2'!E:BQ,13,FALSE)</f>
        <v>0</v>
      </c>
      <c r="DX211">
        <f>VLOOKUP(MID(B211,1,5)*1,'InstTyp-2'!E:BQ,14,FALSE)</f>
        <v>0</v>
      </c>
      <c r="DY211">
        <f>VLOOKUP(MID(B211,1,5)*1,'InstTyp-2'!E:BQ,15,FALSE)</f>
        <v>0</v>
      </c>
      <c r="DZ211">
        <f>VLOOKUP(MID(B211,1,5)*1,'InstTyp-2'!E:BQ,16,FALSE)</f>
        <v>0</v>
      </c>
      <c r="EA211">
        <f>VLOOKUP(MID(B211,1,5)*1,'InstTyp-2'!E:BQ,17,FALSE)</f>
        <v>0</v>
      </c>
      <c r="EB211">
        <f>VLOOKUP(MID(B211,1,5)*1,'InstTyp-2'!E:BQ,18,FALSE)</f>
        <v>0</v>
      </c>
      <c r="EC211">
        <f>VLOOKUP(MID(B211,1,5)*1,'InstTyp-2'!E:BQ,19,FALSE)</f>
        <v>0</v>
      </c>
      <c r="ED211">
        <f>VLOOKUP(MID(B211,1,5)*1,'InstTyp-2'!E:BQ,20,FALSE)</f>
        <v>0</v>
      </c>
      <c r="EE211" s="195">
        <f>VLOOKUP(MID(B211,1,5)*1,'Forplejning 2008'!A:C,3,FALSE)</f>
        <v>26222.46</v>
      </c>
      <c r="EF211" t="str">
        <f t="shared" si="12"/>
        <v>37394</v>
      </c>
      <c r="EG211" t="str">
        <f t="shared" si="13"/>
        <v>u</v>
      </c>
      <c r="EH211">
        <f t="shared" si="14"/>
        <v>0</v>
      </c>
      <c r="EI211">
        <f t="shared" si="15"/>
        <v>0</v>
      </c>
      <c r="EJ211" t="e">
        <f>VLOOKUP(B211,Rekruttering!A:F,2,FALSE)</f>
        <v>#N/A</v>
      </c>
      <c r="EK211" t="e">
        <f>VLOOKUP(B211,Rekruttering!A:F,3,FALSE)</f>
        <v>#N/A</v>
      </c>
      <c r="EL211" t="e">
        <f>VLOOKUP(B211,Rekruttering!A:F,4,FALSE)</f>
        <v>#N/A</v>
      </c>
      <c r="EM211" t="e">
        <f>VLOOKUP(B211,Rekruttering!A:F,5,FALSE)</f>
        <v>#N/A</v>
      </c>
      <c r="EN211" t="e">
        <f>VLOOKUP(B211,Rekruttering!A:F,6,FALSE)</f>
        <v>#N/A</v>
      </c>
    </row>
    <row r="212" spans="1:144">
      <c r="A212" s="14" t="str">
        <f>Øst!BA1</f>
        <v>x</v>
      </c>
      <c r="B212" s="21" t="str">
        <f>Øst!BA2</f>
        <v>37412_u</v>
      </c>
      <c r="C212" t="str">
        <f>Øst!BA3</f>
        <v>Udflytterbørnehaven Kong Oscar</v>
      </c>
      <c r="D212" t="str">
        <f>Øst!BA4</f>
        <v>Østerbro</v>
      </c>
      <c r="E212" t="str">
        <f>Øst!BA5</f>
        <v>Mørkhøj Bygade 10</v>
      </c>
      <c r="F212">
        <f>Øst!BA6</f>
        <v>2860</v>
      </c>
      <c r="G212" t="str">
        <f>Øst!BA7</f>
        <v>Søborg</v>
      </c>
      <c r="H212" t="str">
        <f>Øst!BA8</f>
        <v>39 66 20 80</v>
      </c>
      <c r="I212" t="str">
        <f>Øst!BA9</f>
        <v>37412@buf.kk.dk</v>
      </c>
      <c r="J212" t="str">
        <f>Øst!BA10</f>
        <v>helle høpfner</v>
      </c>
      <c r="K212">
        <f>Øst!BA11</f>
        <v>0</v>
      </c>
      <c r="L212">
        <f>Øst!BA12</f>
        <v>0</v>
      </c>
      <c r="M212" t="str">
        <f>Øst!BA13</f>
        <v>37412@buf.kk.dk</v>
      </c>
      <c r="N212" t="str">
        <f>Øst!BA14</f>
        <v>Børnehave</v>
      </c>
      <c r="O212">
        <f>Øst!BA15</f>
        <v>0</v>
      </c>
      <c r="P212">
        <f>Øst!BA16</f>
        <v>0</v>
      </c>
      <c r="Q212">
        <f>Øst!BA17</f>
        <v>50</v>
      </c>
      <c r="R212">
        <f>Øst!BA18</f>
        <v>0</v>
      </c>
      <c r="S212">
        <f>Øst!BA19</f>
        <v>0</v>
      </c>
      <c r="T212">
        <f>Øst!BA20</f>
        <v>0</v>
      </c>
      <c r="U212">
        <f>Øst!BA21</f>
        <v>0</v>
      </c>
      <c r="V212" t="str">
        <f>Øst!BA22</f>
        <v>Nej</v>
      </c>
      <c r="W212">
        <f>Øst!BA23</f>
        <v>0</v>
      </c>
      <c r="X212">
        <f>Øst!BA24</f>
        <v>0</v>
      </c>
      <c r="Y212">
        <f>Øst!BA25</f>
        <v>0</v>
      </c>
      <c r="Z212">
        <f>Øst!BA26</f>
        <v>0</v>
      </c>
      <c r="AA212">
        <f>Øst!BA27</f>
        <v>0</v>
      </c>
      <c r="AB212">
        <f>Øst!BA28</f>
        <v>0</v>
      </c>
      <c r="AC212">
        <f>Øst!BA29</f>
        <v>0</v>
      </c>
      <c r="AD212">
        <f>Øst!BA30</f>
        <v>5</v>
      </c>
      <c r="AE212">
        <f>Øst!BA31</f>
        <v>5</v>
      </c>
      <c r="AF212">
        <f>Øst!BA32</f>
        <v>0</v>
      </c>
      <c r="AG212">
        <f>Øst!BA33</f>
        <v>5</v>
      </c>
      <c r="AH212">
        <f>Øst!BA34</f>
        <v>0</v>
      </c>
      <c r="AI212">
        <f>Øst!BA35</f>
        <v>0</v>
      </c>
      <c r="AJ212">
        <f>Øst!BA36</f>
        <v>65000</v>
      </c>
      <c r="AK212">
        <f>Øst!BA37</f>
        <v>0</v>
      </c>
      <c r="AL212" t="str">
        <f>Øst!BA38</f>
        <v>Nej</v>
      </c>
      <c r="AM212">
        <f>Øst!BA39</f>
        <v>0</v>
      </c>
      <c r="AN212">
        <f>Øst!BA40</f>
        <v>0</v>
      </c>
      <c r="AO212">
        <f>Øst!BA41</f>
        <v>0</v>
      </c>
      <c r="AP212">
        <f>Øst!BA42</f>
        <v>0</v>
      </c>
      <c r="AQ212">
        <f>Øst!BA43</f>
        <v>0</v>
      </c>
      <c r="AR212">
        <f>Øst!BA44</f>
        <v>0</v>
      </c>
      <c r="AS212">
        <f>Øst!BA45</f>
        <v>0</v>
      </c>
      <c r="AT212">
        <f>Øst!BA46</f>
        <v>0</v>
      </c>
      <c r="AU212">
        <f>Øst!BA47</f>
        <v>0</v>
      </c>
      <c r="AV212">
        <f>Øst!BA48</f>
        <v>0</v>
      </c>
      <c r="AW212">
        <f>Øst!BA49</f>
        <v>0</v>
      </c>
      <c r="AX212">
        <f>Øst!BA50</f>
        <v>0</v>
      </c>
      <c r="AY212">
        <f>Øst!BA51</f>
        <v>0</v>
      </c>
      <c r="AZ212">
        <f>Øst!BA52</f>
        <v>0</v>
      </c>
      <c r="BA212">
        <f>Øst!BA53</f>
        <v>0</v>
      </c>
      <c r="BB212">
        <f>Øst!BA54</f>
        <v>0</v>
      </c>
      <c r="BC212">
        <f>Øst!BA55</f>
        <v>90</v>
      </c>
      <c r="BD212">
        <f>Øst!BA56</f>
        <v>0</v>
      </c>
      <c r="BE212">
        <f>Øst!BA57</f>
        <v>1</v>
      </c>
      <c r="BF212" t="str">
        <f>Øst!BA58</f>
        <v>Ja</v>
      </c>
      <c r="BG212" t="str">
        <f>Øst!BA59</f>
        <v>Ja</v>
      </c>
      <c r="BH212" t="str">
        <f>Øst!BA60</f>
        <v>Ja</v>
      </c>
      <c r="BI212" t="str">
        <f>Øst!BA61</f>
        <v>Ja</v>
      </c>
      <c r="BJ212">
        <f>Øst!BA62</f>
        <v>0</v>
      </c>
      <c r="BK212" t="str">
        <f>Øst!BA63</f>
        <v>Ja</v>
      </c>
      <c r="BL212">
        <f>Øst!BA64</f>
        <v>0</v>
      </c>
      <c r="BM212" t="str">
        <f>Øst!BA65</f>
        <v>Ja</v>
      </c>
      <c r="BN212">
        <f>Øst!BA66</f>
        <v>0</v>
      </c>
      <c r="BO212" t="str">
        <f>Øst!BA67</f>
        <v>Nej</v>
      </c>
      <c r="BP212" t="str">
        <f>Øst!BA68</f>
        <v>vil gerne kontaktes</v>
      </c>
      <c r="BQ212">
        <f>Øst!BA69</f>
        <v>0</v>
      </c>
      <c r="BR212" t="str">
        <f>Øst!BA70</f>
        <v>Køkken begrænset tilvirk</v>
      </c>
      <c r="BS212">
        <f>Øst!BA71</f>
        <v>0</v>
      </c>
      <c r="BT212">
        <f>Øst!BA72</f>
        <v>0</v>
      </c>
      <c r="BU212">
        <f>Øst!BA73</f>
        <v>0</v>
      </c>
      <c r="BV212">
        <f>Øst!BA74</f>
        <v>0</v>
      </c>
      <c r="BW212">
        <f>Øst!BA75</f>
        <v>0</v>
      </c>
      <c r="BX212">
        <f>Øst!BA76</f>
        <v>0</v>
      </c>
      <c r="BY212">
        <f>Øst!BA77</f>
        <v>0</v>
      </c>
      <c r="BZ212">
        <f>Øst!BA78</f>
        <v>0</v>
      </c>
      <c r="CA212">
        <f>Øst!BA79</f>
        <v>0</v>
      </c>
      <c r="CB212">
        <f>Øst!BA80</f>
        <v>0</v>
      </c>
      <c r="CC212">
        <f>Øst!BA81</f>
        <v>0</v>
      </c>
      <c r="CD212">
        <f>Øst!BA82</f>
        <v>0</v>
      </c>
      <c r="CE212">
        <f>Øst!BA83</f>
        <v>0</v>
      </c>
      <c r="CF212" t="str">
        <f>Øst!BA84</f>
        <v>Åbent køkken delt i to rum. Jeg kan sagtens se at der kan laves mad. Med nogle forandringer og investeringer</v>
      </c>
      <c r="CG212" t="str">
        <f>Øst!BA85</f>
        <v>Lone Voss</v>
      </c>
      <c r="CH212" s="18">
        <f>Øst!BA86</f>
        <v>39927</v>
      </c>
      <c r="CI212">
        <f>Øst!BA87</f>
        <v>0</v>
      </c>
      <c r="CJ212">
        <f>Øst!BA88</f>
        <v>0</v>
      </c>
      <c r="CK212">
        <f>Øst!BA89</f>
        <v>1</v>
      </c>
      <c r="CL212">
        <f>Øst!BA90</f>
        <v>4</v>
      </c>
      <c r="CM212">
        <f>Øst!BA91</f>
        <v>0</v>
      </c>
      <c r="CN212">
        <f>Øst!BA92</f>
        <v>1</v>
      </c>
      <c r="CO212">
        <f>Øst!BA93</f>
        <v>0</v>
      </c>
      <c r="CP212">
        <f>Øst!BA94</f>
        <v>0</v>
      </c>
      <c r="CQ212">
        <f>Øst!BA95</f>
        <v>0</v>
      </c>
      <c r="CR212">
        <f>Øst!BA96</f>
        <v>3</v>
      </c>
      <c r="CS212">
        <f>Øst!BA97</f>
        <v>0</v>
      </c>
      <c r="CT212">
        <f>Øst!BA98</f>
        <v>0</v>
      </c>
      <c r="CU212">
        <f>Øst!BA99</f>
        <v>0</v>
      </c>
      <c r="CV212">
        <f>Øst!BA100</f>
        <v>0</v>
      </c>
      <c r="CW212">
        <f>Øst!BA101</f>
        <v>0</v>
      </c>
      <c r="CX212">
        <f>Øst!BA102</f>
        <v>1</v>
      </c>
      <c r="CY212">
        <f>Øst!BA103</f>
        <v>1</v>
      </c>
      <c r="CZ212">
        <f>Øst!BA104</f>
        <v>0</v>
      </c>
      <c r="DA212">
        <f>Øst!BA105</f>
        <v>0</v>
      </c>
      <c r="DB212">
        <f>Øst!BA106</f>
        <v>1</v>
      </c>
      <c r="DC212">
        <f>Øst!BA107</f>
        <v>20</v>
      </c>
      <c r="DD212" t="str">
        <f>Øst!BA108</f>
        <v>Miele</v>
      </c>
      <c r="DE212">
        <f>Øst!BA109</f>
        <v>4</v>
      </c>
      <c r="DF212" t="str">
        <f>Øst!BA110</f>
        <v>Nej</v>
      </c>
      <c r="DG212">
        <f>Øst!BA111</f>
        <v>0</v>
      </c>
      <c r="DH212" t="str">
        <f>Øst!BA112</f>
        <v>Nej</v>
      </c>
      <c r="DI212" t="str">
        <f>Øst!BA113</f>
        <v>Nej</v>
      </c>
      <c r="DJ212" t="str">
        <f>Øst!BA114</f>
        <v>Nej</v>
      </c>
      <c r="DK212">
        <f>Øst!BA115</f>
        <v>3</v>
      </c>
      <c r="DL212" t="str">
        <f>Øst!BA116</f>
        <v>Begrænset</v>
      </c>
      <c r="DM212" t="str">
        <f>Øst!BA117</f>
        <v>Opvaskemaskinen fungerer ikke optimalt. Kogebord udskiftes. Der skal kigges på ovnene. Kapaciteten skal øges til 2 ovne, op i arbejdshøjde. Låge som kan 'lukke' køkkenet af. Røremaskine</v>
      </c>
      <c r="DN212">
        <f>Øst!BA118</f>
        <v>0</v>
      </c>
      <c r="DO212" s="14" t="str">
        <f>VLOOKUP(MID(B212,1,5)*1,InstTyp!A:B,2,FALSE)</f>
        <v>Børnehaver</v>
      </c>
      <c r="DP212" s="14" t="str">
        <f>VLOOKUP(MID(B212,1,5)*1,InstTyp!A:C,3,FALSE)</f>
        <v>Østerbro</v>
      </c>
      <c r="DQ212">
        <f>VLOOKUP(MID(B212,1,5)*1,'InstTyp-2'!E:BQ,7,FALSE)</f>
        <v>0</v>
      </c>
      <c r="DR212">
        <f>VLOOKUP(MID(B212,1,5)*1,'InstTyp-2'!E:BQ,8,FALSE)</f>
        <v>0</v>
      </c>
      <c r="DS212">
        <f>VLOOKUP(MID(B212,1,5)*1,'InstTyp-2'!E:BQ,9,FALSE)</f>
        <v>50</v>
      </c>
      <c r="DT212">
        <f>VLOOKUP(MID(B212,1,5)*1,'InstTyp-2'!E:BQ,10,FALSE)</f>
        <v>0</v>
      </c>
      <c r="DU212">
        <f>VLOOKUP(MID(B212,1,5)*1,'InstTyp-2'!E:BQ,11,FALSE)</f>
        <v>0</v>
      </c>
      <c r="DV212">
        <f>VLOOKUP(MID(B212,1,5)*1,'InstTyp-2'!E:BQ,12,FALSE)</f>
        <v>0</v>
      </c>
      <c r="DW212">
        <f>VLOOKUP(MID(B212,1,5)*1,'InstTyp-2'!E:BQ,13,FALSE)</f>
        <v>0</v>
      </c>
      <c r="DX212">
        <f>VLOOKUP(MID(B212,1,5)*1,'InstTyp-2'!E:BQ,14,FALSE)</f>
        <v>0</v>
      </c>
      <c r="DY212">
        <f>VLOOKUP(MID(B212,1,5)*1,'InstTyp-2'!E:BQ,15,FALSE)</f>
        <v>0</v>
      </c>
      <c r="DZ212">
        <f>VLOOKUP(MID(B212,1,5)*1,'InstTyp-2'!E:BQ,16,FALSE)</f>
        <v>0</v>
      </c>
      <c r="EA212">
        <f>VLOOKUP(MID(B212,1,5)*1,'InstTyp-2'!E:BQ,17,FALSE)</f>
        <v>0</v>
      </c>
      <c r="EB212">
        <f>VLOOKUP(MID(B212,1,5)*1,'InstTyp-2'!E:BQ,18,FALSE)</f>
        <v>0</v>
      </c>
      <c r="EC212">
        <f>VLOOKUP(MID(B212,1,5)*1,'InstTyp-2'!E:BQ,19,FALSE)</f>
        <v>0</v>
      </c>
      <c r="ED212">
        <f>VLOOKUP(MID(B212,1,5)*1,'InstTyp-2'!E:BQ,20,FALSE)</f>
        <v>0</v>
      </c>
      <c r="EE212" s="195">
        <f>VLOOKUP(MID(B212,1,5)*1,'Forplejning 2008'!A:C,3,FALSE)</f>
        <v>77455.64</v>
      </c>
      <c r="EF212" t="str">
        <f t="shared" si="12"/>
        <v>37412</v>
      </c>
      <c r="EG212" t="str">
        <f t="shared" si="13"/>
        <v>u</v>
      </c>
      <c r="EH212">
        <f t="shared" si="14"/>
        <v>0</v>
      </c>
      <c r="EI212">
        <f t="shared" si="15"/>
        <v>0</v>
      </c>
      <c r="EJ212" t="e">
        <f>VLOOKUP(B212,Rekruttering!A:F,2,FALSE)</f>
        <v>#N/A</v>
      </c>
      <c r="EK212" t="e">
        <f>VLOOKUP(B212,Rekruttering!A:F,3,FALSE)</f>
        <v>#N/A</v>
      </c>
      <c r="EL212" t="e">
        <f>VLOOKUP(B212,Rekruttering!A:F,4,FALSE)</f>
        <v>#N/A</v>
      </c>
      <c r="EM212" t="e">
        <f>VLOOKUP(B212,Rekruttering!A:F,5,FALSE)</f>
        <v>#N/A</v>
      </c>
      <c r="EN212" t="e">
        <f>VLOOKUP(B212,Rekruttering!A:F,6,FALSE)</f>
        <v>#N/A</v>
      </c>
    </row>
    <row r="213" spans="1:144">
      <c r="A213" s="14" t="str">
        <f>Øst!BI1</f>
        <v>x</v>
      </c>
      <c r="B213" s="21" t="str">
        <f>Øst!BI2</f>
        <v>37482_u</v>
      </c>
      <c r="C213" t="str">
        <f>Øst!BI3</f>
        <v>VANDPYTTEN</v>
      </c>
      <c r="D213" t="str">
        <f>Øst!BI4</f>
        <v>Østerbro</v>
      </c>
      <c r="E213" t="str">
        <f>Øst!BI5</f>
        <v>Spanagervej 14F</v>
      </c>
      <c r="F213">
        <f>Øst!BI6</f>
        <v>4623</v>
      </c>
      <c r="G213" t="str">
        <f>Øst!BI7</f>
        <v>Lille Skensved</v>
      </c>
      <c r="H213" t="str">
        <f>Øst!BI8</f>
        <v>39 20 21 34 / 56 82 20 78</v>
      </c>
      <c r="I213" t="str">
        <f>Øst!BI9</f>
        <v>37482@buf.kk.dk</v>
      </c>
      <c r="J213" t="str">
        <f>Øst!BI10</f>
        <v>Jens Mortensen</v>
      </c>
      <c r="K213">
        <f>Øst!BI11</f>
        <v>27262078</v>
      </c>
      <c r="L213">
        <f>Øst!BI12</f>
        <v>56822078</v>
      </c>
      <c r="M213" t="str">
        <f>Øst!BI13</f>
        <v>37482@buf.kk.dk</v>
      </c>
      <c r="N213" t="str">
        <f>Øst!BI14</f>
        <v>Børnehave</v>
      </c>
      <c r="O213">
        <f>Øst!BI15</f>
        <v>0</v>
      </c>
      <c r="P213">
        <f>Øst!BI16</f>
        <v>0</v>
      </c>
      <c r="Q213">
        <f>Øst!BI17</f>
        <v>43</v>
      </c>
      <c r="R213">
        <f>Øst!BI18</f>
        <v>0</v>
      </c>
      <c r="S213">
        <f>Øst!BI19</f>
        <v>0</v>
      </c>
      <c r="T213">
        <f>Øst!BI20</f>
        <v>0</v>
      </c>
      <c r="U213">
        <f>Øst!BI21</f>
        <v>0</v>
      </c>
      <c r="V213" t="str">
        <f>Øst!BI22</f>
        <v>Nej</v>
      </c>
      <c r="W213">
        <f>Øst!BI23</f>
        <v>0</v>
      </c>
      <c r="X213">
        <f>Øst!BI24</f>
        <v>0</v>
      </c>
      <c r="Y213">
        <f>Øst!BI25</f>
        <v>0</v>
      </c>
      <c r="Z213">
        <f>Øst!BI26</f>
        <v>0</v>
      </c>
      <c r="AA213">
        <f>Øst!BI27</f>
        <v>0</v>
      </c>
      <c r="AB213">
        <f>Øst!BI28</f>
        <v>0</v>
      </c>
      <c r="AC213">
        <f>Øst!BI29</f>
        <v>0</v>
      </c>
      <c r="AD213">
        <f>Øst!BI30</f>
        <v>5</v>
      </c>
      <c r="AE213">
        <f>Øst!BI31</f>
        <v>2</v>
      </c>
      <c r="AF213">
        <f>Øst!BI32</f>
        <v>2</v>
      </c>
      <c r="AG213">
        <f>Øst!BI33</f>
        <v>5</v>
      </c>
      <c r="AH213">
        <f>Øst!BI34</f>
        <v>0</v>
      </c>
      <c r="AI213">
        <f>Øst!BI35</f>
        <v>0</v>
      </c>
      <c r="AJ213">
        <f>Øst!BI36</f>
        <v>80000</v>
      </c>
      <c r="AK213">
        <f>Øst!BI37</f>
        <v>0</v>
      </c>
      <c r="AL213" t="str">
        <f>Øst!BI38</f>
        <v>Ja</v>
      </c>
      <c r="AM213">
        <f>Øst!BI39</f>
        <v>0</v>
      </c>
      <c r="AN213" t="str">
        <f>Øst!BI40</f>
        <v>Marianne Holm</v>
      </c>
      <c r="AO213">
        <f>Øst!BI41</f>
        <v>1998</v>
      </c>
      <c r="AP213">
        <f>Øst!BI42</f>
        <v>25</v>
      </c>
      <c r="AQ213">
        <f>Øst!BI43</f>
        <v>0</v>
      </c>
      <c r="AR213">
        <f>Øst!BI44</f>
        <v>0</v>
      </c>
      <c r="AS213" t="str">
        <f>Øst!BI45</f>
        <v>9 års erfaring</v>
      </c>
      <c r="AT213" t="str">
        <f>Øst!BI46</f>
        <v>hygiejne,forskellige</v>
      </c>
      <c r="AU213">
        <f>Øst!BI47</f>
        <v>0</v>
      </c>
      <c r="AV213">
        <f>Øst!BI48</f>
        <v>0</v>
      </c>
      <c r="AW213">
        <f>Øst!BI49</f>
        <v>0</v>
      </c>
      <c r="AX213">
        <f>Øst!BI50</f>
        <v>0</v>
      </c>
      <c r="AY213">
        <f>Øst!BI51</f>
        <v>0</v>
      </c>
      <c r="AZ213">
        <f>Øst!BI52</f>
        <v>0</v>
      </c>
      <c r="BA213">
        <f>Øst!BI53</f>
        <v>0</v>
      </c>
      <c r="BB213">
        <f>Øst!BI54</f>
        <v>0</v>
      </c>
      <c r="BC213">
        <f>Øst!BI55</f>
        <v>78</v>
      </c>
      <c r="BD213">
        <f>Øst!BI56</f>
        <v>0</v>
      </c>
      <c r="BE213">
        <f>Øst!BI57</f>
        <v>2</v>
      </c>
      <c r="BF213" t="str">
        <f>Øst!BI58</f>
        <v>Ja</v>
      </c>
      <c r="BG213" t="str">
        <f>Øst!BI59</f>
        <v>Nej</v>
      </c>
      <c r="BH213" t="str">
        <f>Øst!BI60</f>
        <v>Ja</v>
      </c>
      <c r="BI213" t="str">
        <f>Øst!BI61</f>
        <v>Ja</v>
      </c>
      <c r="BJ213">
        <f>Øst!BI62</f>
        <v>0</v>
      </c>
      <c r="BK213" t="str">
        <f>Øst!BI63</f>
        <v>Ja</v>
      </c>
      <c r="BL213">
        <f>Øst!BI64</f>
        <v>0</v>
      </c>
      <c r="BM213" t="str">
        <f>Øst!BI65</f>
        <v>Ja</v>
      </c>
      <c r="BN213">
        <f>Øst!BI66</f>
        <v>0</v>
      </c>
      <c r="BO213" t="str">
        <f>Øst!BI67</f>
        <v>Ja</v>
      </c>
      <c r="BP213">
        <f>Øst!BI68</f>
        <v>0</v>
      </c>
      <c r="BQ213">
        <f>Øst!BI69</f>
        <v>0</v>
      </c>
      <c r="BR213" t="str">
        <f>Øst!BI70</f>
        <v>produktionskøkken</v>
      </c>
      <c r="BS213" t="str">
        <f>Øst!BI71</f>
        <v>Ja</v>
      </c>
      <c r="BT213">
        <f>Øst!BI72</f>
        <v>0</v>
      </c>
      <c r="BU213">
        <f>Øst!BI73</f>
        <v>0</v>
      </c>
      <c r="BV213">
        <f>Øst!BI74</f>
        <v>0</v>
      </c>
      <c r="BW213">
        <f>Øst!BI75</f>
        <v>0</v>
      </c>
      <c r="BX213">
        <f>Øst!BI76</f>
        <v>0</v>
      </c>
      <c r="BY213">
        <f>Øst!BI77</f>
        <v>0</v>
      </c>
      <c r="BZ213">
        <f>Øst!BI78</f>
        <v>0</v>
      </c>
      <c r="CA213">
        <f>Øst!BI79</f>
        <v>0</v>
      </c>
      <c r="CB213">
        <f>Øst!BI80</f>
        <v>0</v>
      </c>
      <c r="CC213">
        <f>Øst!BI81</f>
        <v>0</v>
      </c>
      <c r="CD213">
        <f>Øst!BI82</f>
        <v>0</v>
      </c>
      <c r="CE213">
        <f>Øst!BI83</f>
        <v>0</v>
      </c>
      <c r="CF213">
        <f>Øst!BI84</f>
        <v>0</v>
      </c>
      <c r="CG213" t="str">
        <f>Øst!BI85</f>
        <v>Cathrine Jerrik</v>
      </c>
      <c r="CH213" s="18">
        <f>Øst!BI86</f>
        <v>39927</v>
      </c>
      <c r="CI213">
        <f>Øst!BI87</f>
        <v>0</v>
      </c>
      <c r="CJ213">
        <f>Øst!BI88</f>
        <v>0</v>
      </c>
      <c r="CK213">
        <f>Øst!BI89</f>
        <v>1</v>
      </c>
      <c r="CL213">
        <f>Øst!BI90</f>
        <v>5</v>
      </c>
      <c r="CM213">
        <f>Øst!BI91</f>
        <v>0</v>
      </c>
      <c r="CN213">
        <f>Øst!BI92</f>
        <v>2</v>
      </c>
      <c r="CO213">
        <f>Øst!BI93</f>
        <v>0</v>
      </c>
      <c r="CP213">
        <f>Øst!BI94</f>
        <v>0</v>
      </c>
      <c r="CQ213">
        <f>Øst!BI95</f>
        <v>0</v>
      </c>
      <c r="CR213">
        <f>Øst!BI96</f>
        <v>3</v>
      </c>
      <c r="CS213">
        <f>Øst!BI97</f>
        <v>1</v>
      </c>
      <c r="CT213">
        <f>Øst!BI98</f>
        <v>0</v>
      </c>
      <c r="CU213">
        <f>Øst!BI99</f>
        <v>0</v>
      </c>
      <c r="CV213">
        <f>Øst!BI100</f>
        <v>0</v>
      </c>
      <c r="CW213">
        <f>Øst!BI101</f>
        <v>0</v>
      </c>
      <c r="CX213">
        <f>Øst!BI102</f>
        <v>0</v>
      </c>
      <c r="CY213">
        <f>Øst!BI103</f>
        <v>1</v>
      </c>
      <c r="CZ213">
        <f>Øst!BI104</f>
        <v>0</v>
      </c>
      <c r="DA213">
        <f>Øst!BI105</f>
        <v>0</v>
      </c>
      <c r="DB213">
        <f>Øst!BI106</f>
        <v>1</v>
      </c>
      <c r="DC213">
        <f>Øst!BI107</f>
        <v>20</v>
      </c>
      <c r="DD213" t="str">
        <f>Øst!BI108</f>
        <v>Miele</v>
      </c>
      <c r="DE213">
        <f>Øst!BI109</f>
        <v>5.5</v>
      </c>
      <c r="DF213" t="str">
        <f>Øst!BI110</f>
        <v>Nej</v>
      </c>
      <c r="DG213">
        <f>Øst!BI111</f>
        <v>0</v>
      </c>
      <c r="DH213" t="str">
        <f>Øst!BI112</f>
        <v>Ja</v>
      </c>
      <c r="DI213" t="str">
        <f>Øst!BI113</f>
        <v>Ja</v>
      </c>
      <c r="DJ213" t="str">
        <f>Øst!BI114</f>
        <v>Nej</v>
      </c>
      <c r="DK213">
        <f>Øst!BI115</f>
        <v>4</v>
      </c>
      <c r="DL213" t="str">
        <f>Øst!BI116</f>
        <v>Begrænset</v>
      </c>
      <c r="DM213">
        <f>Øst!BI117</f>
        <v>0</v>
      </c>
      <c r="DN213">
        <f>Øst!BI118</f>
        <v>0</v>
      </c>
      <c r="DO213" s="14" t="str">
        <f>VLOOKUP(MID(B213,1,5)*1,InstTyp!A:B,2,FALSE)</f>
        <v>Børnehaver</v>
      </c>
      <c r="DP213" s="14" t="str">
        <f>VLOOKUP(MID(B213,1,5)*1,InstTyp!A:C,3,FALSE)</f>
        <v>Østerbro</v>
      </c>
      <c r="DQ213">
        <f>VLOOKUP(MID(B213,1,5)*1,'InstTyp-2'!E:BQ,7,FALSE)</f>
        <v>0</v>
      </c>
      <c r="DR213">
        <f>VLOOKUP(MID(B213,1,5)*1,'InstTyp-2'!E:BQ,8,FALSE)</f>
        <v>0</v>
      </c>
      <c r="DS213">
        <f>VLOOKUP(MID(B213,1,5)*1,'InstTyp-2'!E:BQ,9,FALSE)</f>
        <v>43</v>
      </c>
      <c r="DT213">
        <f>VLOOKUP(MID(B213,1,5)*1,'InstTyp-2'!E:BQ,10,FALSE)</f>
        <v>0</v>
      </c>
      <c r="DU213">
        <f>VLOOKUP(MID(B213,1,5)*1,'InstTyp-2'!E:BQ,11,FALSE)</f>
        <v>0</v>
      </c>
      <c r="DV213">
        <f>VLOOKUP(MID(B213,1,5)*1,'InstTyp-2'!E:BQ,12,FALSE)</f>
        <v>0</v>
      </c>
      <c r="DW213">
        <f>VLOOKUP(MID(B213,1,5)*1,'InstTyp-2'!E:BQ,13,FALSE)</f>
        <v>0</v>
      </c>
      <c r="DX213">
        <f>VLOOKUP(MID(B213,1,5)*1,'InstTyp-2'!E:BQ,14,FALSE)</f>
        <v>0</v>
      </c>
      <c r="DY213">
        <f>VLOOKUP(MID(B213,1,5)*1,'InstTyp-2'!E:BQ,15,FALSE)</f>
        <v>0</v>
      </c>
      <c r="DZ213">
        <f>VLOOKUP(MID(B213,1,5)*1,'InstTyp-2'!E:BQ,16,FALSE)</f>
        <v>0</v>
      </c>
      <c r="EA213">
        <f>VLOOKUP(MID(B213,1,5)*1,'InstTyp-2'!E:BQ,17,FALSE)</f>
        <v>0</v>
      </c>
      <c r="EB213">
        <f>VLOOKUP(MID(B213,1,5)*1,'InstTyp-2'!E:BQ,18,FALSE)</f>
        <v>0</v>
      </c>
      <c r="EC213">
        <f>VLOOKUP(MID(B213,1,5)*1,'InstTyp-2'!E:BQ,19,FALSE)</f>
        <v>0</v>
      </c>
      <c r="ED213">
        <f>VLOOKUP(MID(B213,1,5)*1,'InstTyp-2'!E:BQ,20,FALSE)</f>
        <v>0</v>
      </c>
      <c r="EE213" s="195">
        <f>VLOOKUP(MID(B213,1,5)*1,'Forplejning 2008'!A:C,3,FALSE)</f>
        <v>70325.350000000006</v>
      </c>
      <c r="EF213" t="str">
        <f t="shared" si="12"/>
        <v>37482</v>
      </c>
      <c r="EG213" t="str">
        <f t="shared" si="13"/>
        <v>u</v>
      </c>
      <c r="EH213">
        <f t="shared" si="14"/>
        <v>0</v>
      </c>
      <c r="EI213">
        <f t="shared" si="15"/>
        <v>0</v>
      </c>
      <c r="EJ213" t="e">
        <f>VLOOKUP(B213,Rekruttering!A:F,2,FALSE)</f>
        <v>#N/A</v>
      </c>
      <c r="EK213" t="e">
        <f>VLOOKUP(B213,Rekruttering!A:F,3,FALSE)</f>
        <v>#N/A</v>
      </c>
      <c r="EL213" t="e">
        <f>VLOOKUP(B213,Rekruttering!A:F,4,FALSE)</f>
        <v>#N/A</v>
      </c>
      <c r="EM213" t="e">
        <f>VLOOKUP(B213,Rekruttering!A:F,5,FALSE)</f>
        <v>#N/A</v>
      </c>
      <c r="EN213" t="e">
        <f>VLOOKUP(B213,Rekruttering!A:F,6,FALSE)</f>
        <v>#N/A</v>
      </c>
    </row>
    <row r="214" spans="1:144">
      <c r="A214" s="14" t="str">
        <f>Øst!BS1</f>
        <v>x</v>
      </c>
      <c r="B214" s="21">
        <f>Øst!BS2</f>
        <v>37552</v>
      </c>
      <c r="C214" t="str">
        <f>Øst!BS3</f>
        <v>Bellmansgade 23</v>
      </c>
      <c r="D214" t="str">
        <f>Øst!BS4</f>
        <v>Østerbro</v>
      </c>
      <c r="E214" t="str">
        <f>Øst!BS5</f>
        <v>Bellmansgade 23</v>
      </c>
      <c r="F214">
        <f>Øst!BS6</f>
        <v>2100</v>
      </c>
      <c r="G214" t="str">
        <f>Øst!BS7</f>
        <v>København Ø</v>
      </c>
      <c r="H214" t="str">
        <f>Øst!BS8</f>
        <v>39 29 23 20</v>
      </c>
      <c r="I214" t="str">
        <f>Øst!BS9</f>
        <v>37552@buf.kk.dk</v>
      </c>
      <c r="J214" t="str">
        <f>Øst!BS10</f>
        <v>Dennis Nygaard Sørensen</v>
      </c>
      <c r="K214">
        <f>Øst!BS11</f>
        <v>0</v>
      </c>
      <c r="L214">
        <f>Øst!BS12</f>
        <v>39292320</v>
      </c>
      <c r="M214" t="str">
        <f>Øst!BS13</f>
        <v>37552@faf.kk.dk</v>
      </c>
      <c r="N214" t="str">
        <f>Øst!BS14</f>
        <v>Børnehave</v>
      </c>
      <c r="O214">
        <f>Øst!BS15</f>
        <v>0</v>
      </c>
      <c r="P214">
        <f>Øst!BS16</f>
        <v>0</v>
      </c>
      <c r="Q214">
        <f>Øst!BS17</f>
        <v>38</v>
      </c>
      <c r="R214">
        <f>Øst!BS18</f>
        <v>38</v>
      </c>
      <c r="S214">
        <f>Øst!BS19</f>
        <v>0</v>
      </c>
      <c r="T214">
        <f>Øst!BS20</f>
        <v>0</v>
      </c>
      <c r="U214">
        <f>Øst!BS21</f>
        <v>0</v>
      </c>
      <c r="V214" t="str">
        <f>Øst!BS22</f>
        <v>Nej</v>
      </c>
      <c r="W214">
        <f>Øst!BS23</f>
        <v>0</v>
      </c>
      <c r="X214">
        <f>Øst!BS24</f>
        <v>0</v>
      </c>
      <c r="Y214">
        <f>Øst!BS25</f>
        <v>0</v>
      </c>
      <c r="Z214">
        <f>Øst!BS26</f>
        <v>0</v>
      </c>
      <c r="AA214">
        <f>Øst!BS27</f>
        <v>0</v>
      </c>
      <c r="AB214">
        <f>Øst!BS28</f>
        <v>0</v>
      </c>
      <c r="AC214">
        <f>Øst!BS29</f>
        <v>0</v>
      </c>
      <c r="AD214">
        <f>Øst!BS30</f>
        <v>5</v>
      </c>
      <c r="AE214">
        <f>Øst!BS31</f>
        <v>0</v>
      </c>
      <c r="AF214">
        <f>Øst!BS32</f>
        <v>0</v>
      </c>
      <c r="AG214">
        <f>Øst!BS33</f>
        <v>5</v>
      </c>
      <c r="AH214">
        <f>Øst!BS34</f>
        <v>0</v>
      </c>
      <c r="AI214">
        <f>Øst!BS35</f>
        <v>0</v>
      </c>
      <c r="AJ214">
        <f>Øst!BS36</f>
        <v>40000</v>
      </c>
      <c r="AK214">
        <f>Øst!BS37</f>
        <v>0</v>
      </c>
      <c r="AL214" t="str">
        <f>Øst!BS38</f>
        <v>Nej</v>
      </c>
      <c r="AM214">
        <f>Øst!BS39</f>
        <v>0</v>
      </c>
      <c r="AN214">
        <f>Øst!BS40</f>
        <v>0</v>
      </c>
      <c r="AO214">
        <f>Øst!BS41</f>
        <v>0</v>
      </c>
      <c r="AP214">
        <f>Øst!BS42</f>
        <v>0</v>
      </c>
      <c r="AQ214">
        <f>Øst!BS43</f>
        <v>0</v>
      </c>
      <c r="AR214">
        <f>Øst!BS44</f>
        <v>0</v>
      </c>
      <c r="AS214">
        <f>Øst!BS45</f>
        <v>0</v>
      </c>
      <c r="AT214">
        <f>Øst!BS46</f>
        <v>0</v>
      </c>
      <c r="AU214">
        <f>Øst!BS47</f>
        <v>0</v>
      </c>
      <c r="AV214">
        <f>Øst!BS48</f>
        <v>0</v>
      </c>
      <c r="AW214">
        <f>Øst!BS49</f>
        <v>0</v>
      </c>
      <c r="AX214">
        <f>Øst!BS50</f>
        <v>0</v>
      </c>
      <c r="AY214">
        <f>Øst!BS51</f>
        <v>0</v>
      </c>
      <c r="AZ214">
        <f>Øst!BS52</f>
        <v>0</v>
      </c>
      <c r="BA214">
        <f>Øst!BS53</f>
        <v>0</v>
      </c>
      <c r="BB214">
        <f>Øst!BS54</f>
        <v>0</v>
      </c>
      <c r="BC214">
        <f>Øst!BS55</f>
        <v>75</v>
      </c>
      <c r="BD214">
        <f>Øst!BS56</f>
        <v>0</v>
      </c>
      <c r="BE214">
        <f>Øst!BS57</f>
        <v>2</v>
      </c>
      <c r="BF214" t="str">
        <f>Øst!BS58</f>
        <v>Ja</v>
      </c>
      <c r="BG214" t="str">
        <f>Øst!BS59</f>
        <v>Nej</v>
      </c>
      <c r="BH214" t="str">
        <f>Øst!BS60</f>
        <v>Nej</v>
      </c>
      <c r="BI214">
        <f>Øst!BS61</f>
        <v>0</v>
      </c>
      <c r="BJ214">
        <f>Øst!BS62</f>
        <v>0</v>
      </c>
      <c r="BK214">
        <f>Øst!BS63</f>
        <v>0</v>
      </c>
      <c r="BL214">
        <f>Øst!BS64</f>
        <v>0</v>
      </c>
      <c r="BM214">
        <f>Øst!BS65</f>
        <v>0</v>
      </c>
      <c r="BN214">
        <f>Øst!BS66</f>
        <v>0</v>
      </c>
      <c r="BO214">
        <f>Øst!BS67</f>
        <v>0</v>
      </c>
      <c r="BP214">
        <f>Øst!BS68</f>
        <v>0</v>
      </c>
      <c r="BQ214">
        <f>Øst!BS69</f>
        <v>0</v>
      </c>
      <c r="BR214" t="str">
        <f>Øst!BS70</f>
        <v>Køkken begrænset tilvirk</v>
      </c>
      <c r="BS214">
        <f>Øst!BS71</f>
        <v>0</v>
      </c>
      <c r="BT214">
        <f>Øst!BS72</f>
        <v>0</v>
      </c>
      <c r="BU214">
        <f>Øst!BS73</f>
        <v>0</v>
      </c>
      <c r="BV214">
        <f>Øst!BS74</f>
        <v>0</v>
      </c>
      <c r="BW214">
        <f>Øst!BS75</f>
        <v>0</v>
      </c>
      <c r="BX214" t="str">
        <f>Øst!BS76</f>
        <v>Mindre</v>
      </c>
      <c r="BY214" t="str">
        <f>Øst!BS77</f>
        <v>Mindre</v>
      </c>
      <c r="BZ214" t="str">
        <f>Øst!BS78</f>
        <v>Nej</v>
      </c>
      <c r="CA214" t="str">
        <f>Øst!BS79</f>
        <v>køkkenet kan udvides, der ligger et lille depot op til, hvor væggen kan rives ned. Der er brug for endnu en ovn + ekstra køleplads. Røremaskine + grøntsagsrobot</v>
      </c>
      <c r="CB214">
        <f>Øst!BS80</f>
        <v>0</v>
      </c>
      <c r="CC214">
        <f>Øst!BS81</f>
        <v>0</v>
      </c>
      <c r="CD214">
        <f>Øst!BS82</f>
        <v>0</v>
      </c>
      <c r="CE214">
        <f>Øst!BS83</f>
        <v>0</v>
      </c>
      <c r="CF214">
        <f>Øst!BS84</f>
        <v>0</v>
      </c>
      <c r="CG214" t="str">
        <f>Øst!BS85</f>
        <v>Mariah / Sine</v>
      </c>
      <c r="CH214">
        <f>Øst!BS86</f>
        <v>0</v>
      </c>
      <c r="CI214">
        <f>Øst!BS87</f>
        <v>0</v>
      </c>
      <c r="CJ214">
        <f>Øst!BS88</f>
        <v>0</v>
      </c>
      <c r="CK214">
        <f>Øst!BS89</f>
        <v>1</v>
      </c>
      <c r="CL214">
        <f>Øst!BS90</f>
        <v>4</v>
      </c>
      <c r="CM214">
        <f>Øst!BS91</f>
        <v>1</v>
      </c>
      <c r="CN214">
        <f>Øst!BS92</f>
        <v>0</v>
      </c>
      <c r="CO214">
        <f>Øst!BS93</f>
        <v>0</v>
      </c>
      <c r="CP214">
        <f>Øst!BS94</f>
        <v>0</v>
      </c>
      <c r="CQ214">
        <f>Øst!BS95</f>
        <v>0</v>
      </c>
      <c r="CR214">
        <f>Øst!BS96</f>
        <v>1</v>
      </c>
      <c r="CS214">
        <f>Øst!BS97</f>
        <v>1</v>
      </c>
      <c r="CT214">
        <f>Øst!BS98</f>
        <v>0</v>
      </c>
      <c r="CU214">
        <f>Øst!BS99</f>
        <v>0</v>
      </c>
      <c r="CV214">
        <f>Øst!BS100</f>
        <v>0</v>
      </c>
      <c r="CW214">
        <f>Øst!BS101</f>
        <v>0</v>
      </c>
      <c r="CX214">
        <f>Øst!BS102</f>
        <v>1</v>
      </c>
      <c r="CY214">
        <f>Øst!BS103</f>
        <v>0</v>
      </c>
      <c r="CZ214">
        <f>Øst!BS104</f>
        <v>0</v>
      </c>
      <c r="DA214">
        <f>Øst!BS105</f>
        <v>0</v>
      </c>
      <c r="DB214">
        <f>Øst!BS106</f>
        <v>1</v>
      </c>
      <c r="DC214">
        <f>Øst!BS107</f>
        <v>30</v>
      </c>
      <c r="DD214" t="str">
        <f>Øst!BS108</f>
        <v>Miele</v>
      </c>
      <c r="DE214">
        <f>Øst!BS109</f>
        <v>2</v>
      </c>
      <c r="DF214" t="str">
        <f>Øst!BS110</f>
        <v>Nej</v>
      </c>
      <c r="DG214">
        <f>Øst!BS111</f>
        <v>0</v>
      </c>
      <c r="DH214" t="str">
        <f>Øst!BS112</f>
        <v>Nej</v>
      </c>
      <c r="DI214" t="str">
        <f>Øst!BS113</f>
        <v>Nej</v>
      </c>
      <c r="DJ214" t="str">
        <f>Øst!BS114</f>
        <v>Nej</v>
      </c>
      <c r="DK214">
        <f>Øst!BS115</f>
        <v>1</v>
      </c>
      <c r="DL214" t="str">
        <f>Øst!BS116</f>
        <v>Ingen plads</v>
      </c>
      <c r="DM214" t="str">
        <f>Øst!BS117</f>
        <v>Depot er kun køkkenskabene. Samme leder som inst. 34411 Pinocchio. Leder foreslår at denne kan leverer mad. Der er ca. 500 meter mellem de to institutioner.</v>
      </c>
      <c r="DN214">
        <f>Øst!BS118</f>
        <v>0</v>
      </c>
      <c r="DO214" s="14" t="str">
        <f>VLOOKUP(MID(B214,1,5)*1,InstTyp!A:B,2,FALSE)</f>
        <v xml:space="preserve">Integrerede </v>
      </c>
      <c r="DP214" s="14" t="str">
        <f>VLOOKUP(MID(B214,1,5)*1,InstTyp!A:C,3,FALSE)</f>
        <v>Østerbro</v>
      </c>
      <c r="DQ214">
        <f>VLOOKUP(MID(B214,1,5)*1,'InstTyp-2'!E:BQ,7,FALSE)</f>
        <v>0</v>
      </c>
      <c r="DR214">
        <f>VLOOKUP(MID(B214,1,5)*1,'InstTyp-2'!E:BQ,8,FALSE)</f>
        <v>0</v>
      </c>
      <c r="DS214">
        <f>VLOOKUP(MID(B214,1,5)*1,'InstTyp-2'!E:BQ,9,FALSE)</f>
        <v>38</v>
      </c>
      <c r="DT214">
        <f>VLOOKUP(MID(B214,1,5)*1,'InstTyp-2'!E:BQ,10,FALSE)</f>
        <v>38</v>
      </c>
      <c r="DU214">
        <f>VLOOKUP(MID(B214,1,5)*1,'InstTyp-2'!E:BQ,11,FALSE)</f>
        <v>0</v>
      </c>
      <c r="DV214">
        <f>VLOOKUP(MID(B214,1,5)*1,'InstTyp-2'!E:BQ,12,FALSE)</f>
        <v>0</v>
      </c>
      <c r="DW214">
        <f>VLOOKUP(MID(B214,1,5)*1,'InstTyp-2'!E:BQ,13,FALSE)</f>
        <v>0</v>
      </c>
      <c r="DX214">
        <f>VLOOKUP(MID(B214,1,5)*1,'InstTyp-2'!E:BQ,14,FALSE)</f>
        <v>0</v>
      </c>
      <c r="DY214">
        <f>VLOOKUP(MID(B214,1,5)*1,'InstTyp-2'!E:BQ,15,FALSE)</f>
        <v>0</v>
      </c>
      <c r="DZ214">
        <f>VLOOKUP(MID(B214,1,5)*1,'InstTyp-2'!E:BQ,16,FALSE)</f>
        <v>0</v>
      </c>
      <c r="EA214">
        <f>VLOOKUP(MID(B214,1,5)*1,'InstTyp-2'!E:BQ,17,FALSE)</f>
        <v>0</v>
      </c>
      <c r="EB214">
        <f>VLOOKUP(MID(B214,1,5)*1,'InstTyp-2'!E:BQ,18,FALSE)</f>
        <v>0</v>
      </c>
      <c r="EC214">
        <f>VLOOKUP(MID(B214,1,5)*1,'InstTyp-2'!E:BQ,19,FALSE)</f>
        <v>0</v>
      </c>
      <c r="ED214">
        <f>VLOOKUP(MID(B214,1,5)*1,'InstTyp-2'!E:BQ,20,FALSE)</f>
        <v>0</v>
      </c>
      <c r="EE214" s="195">
        <f>VLOOKUP(MID(B214,1,5)*1,'Forplejning 2008'!A:C,3,FALSE)</f>
        <v>55428.27</v>
      </c>
      <c r="EF214" t="str">
        <f t="shared" si="12"/>
        <v>37552</v>
      </c>
      <c r="EG214" t="str">
        <f t="shared" si="13"/>
        <v/>
      </c>
      <c r="EH214">
        <f t="shared" si="14"/>
        <v>0</v>
      </c>
      <c r="EI214">
        <f t="shared" si="15"/>
        <v>38</v>
      </c>
      <c r="EJ214" t="e">
        <f>VLOOKUP(B214,Rekruttering!A:F,2,FALSE)</f>
        <v>#N/A</v>
      </c>
      <c r="EK214" t="e">
        <f>VLOOKUP(B214,Rekruttering!A:F,3,FALSE)</f>
        <v>#N/A</v>
      </c>
      <c r="EL214" t="e">
        <f>VLOOKUP(B214,Rekruttering!A:F,4,FALSE)</f>
        <v>#N/A</v>
      </c>
      <c r="EM214" t="e">
        <f>VLOOKUP(B214,Rekruttering!A:F,5,FALSE)</f>
        <v>#N/A</v>
      </c>
      <c r="EN214" t="e">
        <f>VLOOKUP(B214,Rekruttering!A:F,6,FALSE)</f>
        <v>#N/A</v>
      </c>
    </row>
    <row r="215" spans="1:144">
      <c r="A215" s="14" t="str">
        <f>Ama!B1</f>
        <v>x</v>
      </c>
      <c r="B215" s="21">
        <f>Ama!B2</f>
        <v>35225</v>
      </c>
      <c r="C215" s="179" t="str">
        <f>Ama!B3</f>
        <v>Børneinstitutionen ved Statens Serumsinstitut</v>
      </c>
      <c r="D215" t="str">
        <f>Ama!B4</f>
        <v>Amager</v>
      </c>
      <c r="E215" t="str">
        <f>Ama!B5</f>
        <v>Amagerfælledvej 38</v>
      </c>
      <c r="F215">
        <f>Ama!B6</f>
        <v>2300</v>
      </c>
      <c r="G215" t="str">
        <f>Ama!B7</f>
        <v>København S</v>
      </c>
      <c r="H215" t="str">
        <f>Ama!B8</f>
        <v>32 54 76 79</v>
      </c>
      <c r="I215" t="str">
        <f>Ama!B9</f>
        <v>35225@buf.kk.dk</v>
      </c>
      <c r="J215" t="str">
        <f>Ama!B10</f>
        <v>Ib Andresen / Peter Jespersen</v>
      </c>
      <c r="K215">
        <f>Ama!B11</f>
        <v>0</v>
      </c>
      <c r="L215">
        <f>Ama!B12</f>
        <v>32547084</v>
      </c>
      <c r="M215" t="str">
        <f>Ama!B13</f>
        <v>bornehaven@mail.tele.dk</v>
      </c>
      <c r="N215" t="str">
        <f>Ama!B14</f>
        <v>Integreret</v>
      </c>
      <c r="O215">
        <f>Ama!B15</f>
        <v>24</v>
      </c>
      <c r="P215">
        <f>Ama!B16</f>
        <v>0</v>
      </c>
      <c r="Q215">
        <f>Ama!B17</f>
        <v>36</v>
      </c>
      <c r="R215">
        <f>Ama!B18</f>
        <v>0</v>
      </c>
      <c r="S215">
        <f>Ama!B19</f>
        <v>0</v>
      </c>
      <c r="T215">
        <f>Ama!B20</f>
        <v>0</v>
      </c>
      <c r="U215">
        <f>Ama!B21</f>
        <v>0</v>
      </c>
      <c r="V215" t="str">
        <f>Ama!B22</f>
        <v>Ja</v>
      </c>
      <c r="W215">
        <f>Ama!B23</f>
        <v>2</v>
      </c>
      <c r="X215">
        <f>Ama!B24</f>
        <v>1</v>
      </c>
      <c r="Y215">
        <f>Ama!B25</f>
        <v>5</v>
      </c>
      <c r="Z215">
        <f>Ama!B26</f>
        <v>5</v>
      </c>
      <c r="AA215">
        <f>Ama!B27</f>
        <v>5</v>
      </c>
      <c r="AB215">
        <f>Ama!B28</f>
        <v>5</v>
      </c>
      <c r="AC215">
        <f>Ama!B29</f>
        <v>0</v>
      </c>
      <c r="AD215">
        <f>Ama!B30</f>
        <v>5</v>
      </c>
      <c r="AE215">
        <f>Ama!B31</f>
        <v>0</v>
      </c>
      <c r="AF215">
        <f>Ama!B32</f>
        <v>0</v>
      </c>
      <c r="AG215">
        <f>Ama!B33</f>
        <v>5</v>
      </c>
      <c r="AH215">
        <f>Ama!B34</f>
        <v>0</v>
      </c>
      <c r="AI215">
        <f>Ama!B35</f>
        <v>100000</v>
      </c>
      <c r="AJ215">
        <f>Ama!B36</f>
        <v>0</v>
      </c>
      <c r="AK215">
        <f>Ama!B37</f>
        <v>0</v>
      </c>
      <c r="AL215" t="str">
        <f>Ama!B38</f>
        <v>Ja</v>
      </c>
      <c r="AM215" t="str">
        <f>Ama!B39</f>
        <v>Nej</v>
      </c>
      <c r="AN215" t="str">
        <f>Ama!B40</f>
        <v>Bente</v>
      </c>
      <c r="AO215">
        <f>Ama!B41</f>
        <v>2004</v>
      </c>
      <c r="AP215">
        <f>Ama!B42</f>
        <v>21</v>
      </c>
      <c r="AQ215">
        <f>Ama!B43</f>
        <v>0</v>
      </c>
      <c r="AR215" t="str">
        <f>Ama!B44</f>
        <v>ufaglært</v>
      </c>
      <c r="AS215" t="str">
        <f>Ama!B45</f>
        <v>7 år fra vuggestue</v>
      </c>
      <c r="AT215" t="str">
        <f>Ama!B46</f>
        <v>Obligatoriske kurser</v>
      </c>
      <c r="AU215" t="str">
        <f>Ama!B47</f>
        <v>Rita</v>
      </c>
      <c r="AV215">
        <f>Ama!B48</f>
        <v>2000</v>
      </c>
      <c r="AW215">
        <f>Ama!B49</f>
        <v>15</v>
      </c>
      <c r="AX215">
        <f>Ama!B50</f>
        <v>0</v>
      </c>
      <c r="AY215" t="str">
        <f>Ama!B51</f>
        <v>%</v>
      </c>
      <c r="AZ215" t="str">
        <f>Ama!B52</f>
        <v>%</v>
      </c>
      <c r="BA215" t="str">
        <f>Ama!B53</f>
        <v>Obligatoriske kurser</v>
      </c>
      <c r="BB215">
        <f>Ama!B54</f>
        <v>80</v>
      </c>
      <c r="BC215">
        <f>Ama!B55</f>
        <v>80</v>
      </c>
      <c r="BD215">
        <f>Ama!B56</f>
        <v>2</v>
      </c>
      <c r="BE215">
        <f>Ama!B57</f>
        <v>2</v>
      </c>
      <c r="BF215" t="str">
        <f>Ama!B58</f>
        <v>Nej</v>
      </c>
      <c r="BG215" t="str">
        <f>Ama!B59</f>
        <v>Nej</v>
      </c>
      <c r="BH215" t="str">
        <f>Ama!B60</f>
        <v>Nej</v>
      </c>
      <c r="BI215" t="str">
        <f>Ama!B61</f>
        <v>Ja</v>
      </c>
      <c r="BJ215" t="str">
        <f>Ama!B62</f>
        <v>Men kan ikke forestille sig det kan lade sig gøre, gammelt køkken der ikke er godkendt</v>
      </c>
      <c r="BK215" t="str">
        <f>Ama!B63</f>
        <v>Ja</v>
      </c>
      <c r="BL215" t="str">
        <f>Ama!B64</f>
        <v>Er skeptiske og bange for at maden evt. måtte komme udefra</v>
      </c>
      <c r="BM215" t="str">
        <f>Ama!B65</f>
        <v>Ja</v>
      </c>
      <c r="BN215">
        <f>Ama!B66</f>
        <v>0</v>
      </c>
      <c r="BO215" t="str">
        <f>Ama!B67</f>
        <v>Nej</v>
      </c>
      <c r="BP215">
        <f>Ama!B68</f>
        <v>0</v>
      </c>
      <c r="BQ215">
        <f>Ama!B69</f>
        <v>0</v>
      </c>
      <c r="BR215" t="str">
        <f>Ama!B70</f>
        <v>Køkken begrænset tilvirk</v>
      </c>
      <c r="BS215" t="str">
        <f>Ama!B71</f>
        <v>Nej</v>
      </c>
      <c r="BT215">
        <f>Ama!B72</f>
        <v>0</v>
      </c>
      <c r="BU215">
        <f>Ama!B73</f>
        <v>0</v>
      </c>
      <c r="BV215">
        <f>Ama!B74</f>
        <v>0</v>
      </c>
      <c r="BW215">
        <f>Ama!B75</f>
        <v>0</v>
      </c>
      <c r="BX215" t="str">
        <f>Ama!B76</f>
        <v>Større</v>
      </c>
      <c r="BY215" t="str">
        <f>Ama!B77</f>
        <v>Større</v>
      </c>
      <c r="BZ215">
        <f>Ama!B78</f>
        <v>0</v>
      </c>
      <c r="CA215" t="str">
        <f>Ama!B79</f>
        <v>Der skal indrettes nyt køkken på lidt plads, ekstra kogeplade, ovn, opvaskemaskine. Køkken ikke godkendt.</v>
      </c>
      <c r="CB215">
        <f>Ama!B80</f>
        <v>0</v>
      </c>
      <c r="CC215">
        <f>Ama!B81</f>
        <v>0</v>
      </c>
      <c r="CD215">
        <f>Ama!B82</f>
        <v>0</v>
      </c>
      <c r="CE215">
        <f>Ama!B83</f>
        <v>0</v>
      </c>
      <c r="CF215" t="str">
        <f>Ama!B84</f>
        <v>Lederen endte med at blive begejstret for tanken om lokal mad</v>
      </c>
      <c r="CG215" t="str">
        <f>Ama!B85</f>
        <v>mariah / Nanna</v>
      </c>
      <c r="CH215">
        <f>Ama!B86</f>
        <v>39903</v>
      </c>
      <c r="CI215">
        <f>Ama!B87</f>
        <v>0</v>
      </c>
      <c r="CJ215">
        <f>Ama!B88</f>
        <v>1</v>
      </c>
      <c r="CK215">
        <f>Ama!B89</f>
        <v>0</v>
      </c>
      <c r="CL215">
        <f>Ama!B90</f>
        <v>0</v>
      </c>
      <c r="CM215">
        <f>Ama!B91</f>
        <v>0</v>
      </c>
      <c r="CN215">
        <f>Ama!B92</f>
        <v>0</v>
      </c>
      <c r="CO215">
        <f>Ama!B93</f>
        <v>0</v>
      </c>
      <c r="CP215">
        <f>Ama!B94</f>
        <v>0</v>
      </c>
      <c r="CQ215">
        <f>Ama!B95</f>
        <v>0</v>
      </c>
      <c r="CR215">
        <f>Ama!B96</f>
        <v>3</v>
      </c>
      <c r="CS215">
        <f>Ama!B97</f>
        <v>0</v>
      </c>
      <c r="CT215">
        <f>Ama!B98</f>
        <v>0</v>
      </c>
      <c r="CU215">
        <f>Ama!B99</f>
        <v>0</v>
      </c>
      <c r="CV215">
        <f>Ama!B100</f>
        <v>0</v>
      </c>
      <c r="CW215">
        <f>Ama!B101</f>
        <v>0</v>
      </c>
      <c r="CX215">
        <f>Ama!B102</f>
        <v>1</v>
      </c>
      <c r="CY215">
        <f>Ama!B103</f>
        <v>0</v>
      </c>
      <c r="CZ215">
        <f>Ama!B104</f>
        <v>0</v>
      </c>
      <c r="DA215">
        <f>Ama!B105</f>
        <v>0</v>
      </c>
      <c r="DB215">
        <f>Ama!B106</f>
        <v>0</v>
      </c>
      <c r="DC215">
        <f>Ama!B107</f>
        <v>0</v>
      </c>
      <c r="DD215">
        <f>Ama!B108</f>
        <v>0</v>
      </c>
      <c r="DE215">
        <f>Ama!B109</f>
        <v>0</v>
      </c>
      <c r="DF215" t="str">
        <f>Ama!B110</f>
        <v>Nej</v>
      </c>
      <c r="DG215">
        <f>Ama!B111</f>
        <v>0</v>
      </c>
      <c r="DH215" t="str">
        <f>Ama!B112</f>
        <v>Nej</v>
      </c>
      <c r="DI215" t="str">
        <f>Ama!B113</f>
        <v>Nej</v>
      </c>
      <c r="DJ215" t="str">
        <f>Ama!B114</f>
        <v>Nej</v>
      </c>
      <c r="DK215">
        <f>Ama!B115</f>
        <v>1</v>
      </c>
      <c r="DL215" t="str">
        <f>Ama!B116</f>
        <v>Ingen plads</v>
      </c>
      <c r="DM215" t="str">
        <f>Ama!B117</f>
        <v>Der kan evt. indrettes depot i kælderen</v>
      </c>
      <c r="DN215">
        <f>Ama!B118</f>
        <v>0</v>
      </c>
      <c r="DO215" s="14" t="str">
        <f>VLOOKUP(MID(B215,1,5)*1,InstTyp!A:B,2,FALSE)</f>
        <v xml:space="preserve">Integrerede </v>
      </c>
      <c r="DP215" s="14" t="str">
        <f>VLOOKUP(MID(B215,1,5)*1,InstTyp!A:C,3,FALSE)</f>
        <v>Amager</v>
      </c>
      <c r="DQ215">
        <f>VLOOKUP(MID(B215,1,5)*1,'InstTyp-2'!E:BQ,7,FALSE)</f>
        <v>24</v>
      </c>
      <c r="DR215">
        <f>VLOOKUP(MID(B215,1,5)*1,'InstTyp-2'!E:BQ,8,FALSE)</f>
        <v>0</v>
      </c>
      <c r="DS215">
        <f>VLOOKUP(MID(B215,1,5)*1,'InstTyp-2'!E:BQ,9,FALSE)</f>
        <v>36</v>
      </c>
      <c r="DT215">
        <f>VLOOKUP(MID(B215,1,5)*1,'InstTyp-2'!E:BQ,10,FALSE)</f>
        <v>0</v>
      </c>
      <c r="DU215">
        <f>VLOOKUP(MID(B215,1,5)*1,'InstTyp-2'!E:BQ,11,FALSE)</f>
        <v>0</v>
      </c>
      <c r="DV215">
        <f>VLOOKUP(MID(B215,1,5)*1,'InstTyp-2'!E:BQ,12,FALSE)</f>
        <v>0</v>
      </c>
      <c r="DW215">
        <f>VLOOKUP(MID(B215,1,5)*1,'InstTyp-2'!E:BQ,13,FALSE)</f>
        <v>0</v>
      </c>
      <c r="DX215">
        <f>VLOOKUP(MID(B215,1,5)*1,'InstTyp-2'!E:BQ,14,FALSE)</f>
        <v>0</v>
      </c>
      <c r="DY215">
        <f>VLOOKUP(MID(B215,1,5)*1,'InstTyp-2'!E:BQ,15,FALSE)</f>
        <v>0</v>
      </c>
      <c r="DZ215">
        <f>VLOOKUP(MID(B215,1,5)*1,'InstTyp-2'!E:BQ,16,FALSE)</f>
        <v>0</v>
      </c>
      <c r="EA215">
        <f>VLOOKUP(MID(B215,1,5)*1,'InstTyp-2'!E:BQ,17,FALSE)</f>
        <v>0</v>
      </c>
      <c r="EB215">
        <f>VLOOKUP(MID(B215,1,5)*1,'InstTyp-2'!E:BQ,18,FALSE)</f>
        <v>0</v>
      </c>
      <c r="EC215">
        <f>VLOOKUP(MID(B215,1,5)*1,'InstTyp-2'!E:BQ,19,FALSE)</f>
        <v>0</v>
      </c>
      <c r="ED215">
        <f>VLOOKUP(MID(B215,1,5)*1,'InstTyp-2'!E:BQ,20,FALSE)</f>
        <v>0</v>
      </c>
      <c r="EE215" s="195">
        <f>VLOOKUP(MID(B215,1,5)*1,'Forplejning 2008'!A:C,3,FALSE)</f>
        <v>295249</v>
      </c>
      <c r="EF215" t="str">
        <f t="shared" si="12"/>
        <v>35225</v>
      </c>
      <c r="EG215" t="str">
        <f t="shared" si="13"/>
        <v/>
      </c>
      <c r="EH215">
        <f t="shared" si="14"/>
        <v>0</v>
      </c>
      <c r="EI215">
        <f t="shared" si="15"/>
        <v>0</v>
      </c>
      <c r="EJ215" t="e">
        <f>VLOOKUP(B215,Rekruttering!A:F,2,FALSE)</f>
        <v>#N/A</v>
      </c>
      <c r="EK215" t="e">
        <f>VLOOKUP(B215,Rekruttering!A:F,3,FALSE)</f>
        <v>#N/A</v>
      </c>
      <c r="EL215" t="e">
        <f>VLOOKUP(B215,Rekruttering!A:F,4,FALSE)</f>
        <v>#N/A</v>
      </c>
      <c r="EM215" t="e">
        <f>VLOOKUP(B215,Rekruttering!A:F,5,FALSE)</f>
        <v>#N/A</v>
      </c>
      <c r="EN215" t="e">
        <f>VLOOKUP(B215,Rekruttering!A:F,6,FALSE)</f>
        <v>#N/A</v>
      </c>
    </row>
    <row r="216" spans="1:144">
      <c r="A216" s="15" t="str">
        <f>Ama!C1</f>
        <v>x</v>
      </c>
      <c r="B216" s="21" t="str">
        <f>Ama!C2</f>
        <v>35225_2</v>
      </c>
      <c r="C216" t="str">
        <f>Ama!C3</f>
        <v>Børneinstitutionen ved Statens Serumsinstitut</v>
      </c>
      <c r="D216" t="str">
        <f>Ama!C4</f>
        <v>Amager</v>
      </c>
      <c r="E216" t="str">
        <f>Ama!C5</f>
        <v>Amagerfælledvej 38</v>
      </c>
      <c r="F216">
        <f>Ama!C6</f>
        <v>2300</v>
      </c>
      <c r="G216" t="str">
        <f>Ama!C7</f>
        <v>København S</v>
      </c>
      <c r="H216" t="str">
        <f>Ama!C8</f>
        <v>32 54 76 79</v>
      </c>
      <c r="I216" t="str">
        <f>Ama!C9</f>
        <v>35225@buf.kk.dk</v>
      </c>
      <c r="J216" t="str">
        <f>Ama!C10</f>
        <v>Ib Andresen / Peter Jespersen</v>
      </c>
      <c r="K216">
        <f>Ama!C11</f>
        <v>0</v>
      </c>
      <c r="L216">
        <f>Ama!C12</f>
        <v>32547084</v>
      </c>
      <c r="M216" t="str">
        <f>Ama!C13</f>
        <v>bornehaven@mail.tele.dk</v>
      </c>
      <c r="N216" t="str">
        <f>Ama!C14</f>
        <v>Integreret</v>
      </c>
      <c r="O216">
        <f>Ama!C15</f>
        <v>24</v>
      </c>
      <c r="P216">
        <f>Ama!C16</f>
        <v>0</v>
      </c>
      <c r="Q216">
        <f>Ama!C17</f>
        <v>36</v>
      </c>
      <c r="R216">
        <f>Ama!C18</f>
        <v>0</v>
      </c>
      <c r="S216">
        <f>Ama!C19</f>
        <v>0</v>
      </c>
      <c r="T216">
        <f>Ama!C20</f>
        <v>0</v>
      </c>
      <c r="U216">
        <f>Ama!C21</f>
        <v>0</v>
      </c>
      <c r="V216" t="str">
        <f>Ama!C22</f>
        <v>Ja</v>
      </c>
      <c r="W216">
        <f>Ama!C23</f>
        <v>2</v>
      </c>
      <c r="X216">
        <f>Ama!C24</f>
        <v>1</v>
      </c>
      <c r="Y216">
        <f>Ama!C25</f>
        <v>0</v>
      </c>
      <c r="Z216">
        <f>Ama!C26</f>
        <v>0</v>
      </c>
      <c r="AA216">
        <f>Ama!C27</f>
        <v>0</v>
      </c>
      <c r="AB216">
        <f>Ama!C28</f>
        <v>0</v>
      </c>
      <c r="AC216">
        <f>Ama!C29</f>
        <v>0</v>
      </c>
      <c r="AD216">
        <f>Ama!C30</f>
        <v>0</v>
      </c>
      <c r="AE216">
        <f>Ama!C31</f>
        <v>0</v>
      </c>
      <c r="AF216">
        <f>Ama!C32</f>
        <v>0</v>
      </c>
      <c r="AG216">
        <f>Ama!C33</f>
        <v>0</v>
      </c>
      <c r="AH216">
        <f>Ama!C34</f>
        <v>0</v>
      </c>
      <c r="AI216" s="16">
        <f>Ama!C35</f>
        <v>0</v>
      </c>
      <c r="AJ216">
        <f>Ama!C36</f>
        <v>0</v>
      </c>
      <c r="AK216">
        <f>Ama!C37</f>
        <v>0</v>
      </c>
      <c r="AL216">
        <f>Ama!C38</f>
        <v>0</v>
      </c>
      <c r="AM216">
        <f>Ama!C39</f>
        <v>0</v>
      </c>
      <c r="AN216">
        <f>Ama!C40</f>
        <v>0</v>
      </c>
      <c r="AO216">
        <f>Ama!C41</f>
        <v>0</v>
      </c>
      <c r="AP216">
        <f>Ama!C42</f>
        <v>0</v>
      </c>
      <c r="AQ216">
        <f>Ama!C43</f>
        <v>0</v>
      </c>
      <c r="AR216">
        <f>Ama!C44</f>
        <v>0</v>
      </c>
      <c r="AS216">
        <f>Ama!C45</f>
        <v>0</v>
      </c>
      <c r="AT216">
        <f>Ama!C46</f>
        <v>0</v>
      </c>
      <c r="AU216">
        <f>Ama!C47</f>
        <v>0</v>
      </c>
      <c r="AV216">
        <f>Ama!C48</f>
        <v>0</v>
      </c>
      <c r="AW216">
        <f>Ama!C49</f>
        <v>0</v>
      </c>
      <c r="AX216">
        <f>Ama!C50</f>
        <v>0</v>
      </c>
      <c r="AY216">
        <f>Ama!C51</f>
        <v>0</v>
      </c>
      <c r="AZ216">
        <f>Ama!C52</f>
        <v>0</v>
      </c>
      <c r="BA216">
        <f>Ama!C53</f>
        <v>0</v>
      </c>
      <c r="BB216">
        <f>Ama!C54</f>
        <v>0</v>
      </c>
      <c r="BC216">
        <f>Ama!C55</f>
        <v>0</v>
      </c>
      <c r="BD216">
        <f>Ama!C56</f>
        <v>0</v>
      </c>
      <c r="BE216">
        <f>Ama!C57</f>
        <v>0</v>
      </c>
      <c r="BF216">
        <f>Ama!C58</f>
        <v>0</v>
      </c>
      <c r="BG216">
        <f>Ama!C59</f>
        <v>0</v>
      </c>
      <c r="BH216">
        <f>Ama!C60</f>
        <v>0</v>
      </c>
      <c r="BI216">
        <f>Ama!C61</f>
        <v>0</v>
      </c>
      <c r="BJ216">
        <f>Ama!C62</f>
        <v>0</v>
      </c>
      <c r="BK216">
        <f>Ama!C63</f>
        <v>0</v>
      </c>
      <c r="BL216">
        <f>Ama!C64</f>
        <v>0</v>
      </c>
      <c r="BM216">
        <f>Ama!C65</f>
        <v>0</v>
      </c>
      <c r="BN216">
        <f>Ama!C66</f>
        <v>0</v>
      </c>
      <c r="BO216">
        <f>Ama!C67</f>
        <v>0</v>
      </c>
      <c r="BP216">
        <f>Ama!C68</f>
        <v>0</v>
      </c>
      <c r="BQ216">
        <f>Ama!C69</f>
        <v>0</v>
      </c>
      <c r="BR216" t="str">
        <f>Ama!C70</f>
        <v>produktionskøkken</v>
      </c>
      <c r="BS216" t="str">
        <f>Ama!C71</f>
        <v>Ja</v>
      </c>
      <c r="BT216">
        <f>Ama!C72</f>
        <v>0</v>
      </c>
      <c r="BU216">
        <f>Ama!C73</f>
        <v>0</v>
      </c>
      <c r="BV216">
        <f>Ama!C74</f>
        <v>0</v>
      </c>
      <c r="BW216" t="str">
        <f>Ama!C75</f>
        <v>Ingen hvis køkkenet kun skal lave mad til vuggestue. Køkkenet er modulkøkken på 10 km2. der er ikke kapacitet til at producerer til Bh</v>
      </c>
      <c r="BX216">
        <f>Ama!C76</f>
        <v>0</v>
      </c>
      <c r="BY216">
        <f>Ama!C77</f>
        <v>0</v>
      </c>
      <c r="BZ216">
        <f>Ama!C78</f>
        <v>0</v>
      </c>
      <c r="CA216">
        <f>Ama!C79</f>
        <v>0</v>
      </c>
      <c r="CB216">
        <f>Ama!C80</f>
        <v>0</v>
      </c>
      <c r="CC216">
        <f>Ama!C81</f>
        <v>0</v>
      </c>
      <c r="CD216">
        <f>Ama!C82</f>
        <v>0</v>
      </c>
      <c r="CE216">
        <f>Ama!C83</f>
        <v>0</v>
      </c>
      <c r="CF216">
        <f>Ama!C84</f>
        <v>0</v>
      </c>
      <c r="CG216" t="str">
        <f>Ama!C85</f>
        <v>mariah / Nanna</v>
      </c>
      <c r="CH216" s="17">
        <f>Ama!C86</f>
        <v>39903</v>
      </c>
      <c r="CI216">
        <f>Ama!C87</f>
        <v>0</v>
      </c>
      <c r="CJ216">
        <f>Ama!C88</f>
        <v>1</v>
      </c>
      <c r="CK216">
        <f>Ama!C89</f>
        <v>0</v>
      </c>
      <c r="CL216">
        <f>Ama!C90</f>
        <v>0</v>
      </c>
      <c r="CM216">
        <f>Ama!C91</f>
        <v>0</v>
      </c>
      <c r="CN216">
        <f>Ama!C92</f>
        <v>0</v>
      </c>
      <c r="CO216">
        <f>Ama!C93</f>
        <v>0</v>
      </c>
      <c r="CP216">
        <f>Ama!C94</f>
        <v>0</v>
      </c>
      <c r="CQ216">
        <f>Ama!C95</f>
        <v>0</v>
      </c>
      <c r="CR216">
        <f>Ama!C96</f>
        <v>1</v>
      </c>
      <c r="CS216">
        <f>Ama!C97</f>
        <v>1</v>
      </c>
      <c r="CT216">
        <f>Ama!C98</f>
        <v>0</v>
      </c>
      <c r="CU216">
        <f>Ama!C99</f>
        <v>0</v>
      </c>
      <c r="CV216">
        <f>Ama!C100</f>
        <v>0</v>
      </c>
      <c r="CW216">
        <f>Ama!C101</f>
        <v>0</v>
      </c>
      <c r="CX216">
        <f>Ama!C102</f>
        <v>0</v>
      </c>
      <c r="CY216">
        <f>Ama!C103</f>
        <v>0</v>
      </c>
      <c r="CZ216">
        <f>Ama!C104</f>
        <v>0</v>
      </c>
      <c r="DA216">
        <f>Ama!C105</f>
        <v>1</v>
      </c>
      <c r="DB216">
        <f>Ama!C106</f>
        <v>1</v>
      </c>
      <c r="DC216">
        <f>Ama!C107</f>
        <v>25</v>
      </c>
      <c r="DD216" t="str">
        <f>Ama!C108</f>
        <v>Miele professional</v>
      </c>
      <c r="DE216">
        <f>Ama!C109</f>
        <v>4</v>
      </c>
      <c r="DF216" t="str">
        <f>Ama!C110</f>
        <v>Nej</v>
      </c>
      <c r="DG216">
        <f>Ama!C111</f>
        <v>0</v>
      </c>
      <c r="DH216" t="str">
        <f>Ama!C112</f>
        <v>Ja</v>
      </c>
      <c r="DI216" t="str">
        <f>Ama!C113</f>
        <v>Ja</v>
      </c>
      <c r="DJ216" t="str">
        <f>Ama!C114</f>
        <v>Nej</v>
      </c>
      <c r="DK216">
        <f>Ama!C115</f>
        <v>2</v>
      </c>
      <c r="DL216" t="str">
        <f>Ama!C116</f>
        <v>Begrænset</v>
      </c>
      <c r="DM216" t="str">
        <f>Ama!C117</f>
        <v>depot i kælder4, kun plads til vuggestue</v>
      </c>
      <c r="DN216">
        <f>Ama!C118</f>
        <v>0</v>
      </c>
      <c r="DO216" s="14" t="str">
        <f>VLOOKUP(MID(B216,1,5)*1,InstTyp!A:B,2,FALSE)</f>
        <v xml:space="preserve">Integrerede </v>
      </c>
      <c r="DP216" s="14" t="str">
        <f>VLOOKUP(MID(B216,1,5)*1,InstTyp!A:C,3,FALSE)</f>
        <v>Amager</v>
      </c>
      <c r="DQ216">
        <f>VLOOKUP(MID(B216,1,5)*1,'InstTyp-2'!E:BQ,7,FALSE)</f>
        <v>24</v>
      </c>
      <c r="DR216">
        <f>VLOOKUP(MID(B216,1,5)*1,'InstTyp-2'!E:BQ,8,FALSE)</f>
        <v>0</v>
      </c>
      <c r="DS216">
        <f>VLOOKUP(MID(B216,1,5)*1,'InstTyp-2'!E:BQ,9,FALSE)</f>
        <v>36</v>
      </c>
      <c r="DT216">
        <f>VLOOKUP(MID(B216,1,5)*1,'InstTyp-2'!E:BQ,10,FALSE)</f>
        <v>0</v>
      </c>
      <c r="DU216">
        <f>VLOOKUP(MID(B216,1,5)*1,'InstTyp-2'!E:BQ,11,FALSE)</f>
        <v>0</v>
      </c>
      <c r="DV216">
        <f>VLOOKUP(MID(B216,1,5)*1,'InstTyp-2'!E:BQ,12,FALSE)</f>
        <v>0</v>
      </c>
      <c r="DW216">
        <f>VLOOKUP(MID(B216,1,5)*1,'InstTyp-2'!E:BQ,13,FALSE)</f>
        <v>0</v>
      </c>
      <c r="DX216">
        <f>VLOOKUP(MID(B216,1,5)*1,'InstTyp-2'!E:BQ,14,FALSE)</f>
        <v>0</v>
      </c>
      <c r="DY216">
        <f>VLOOKUP(MID(B216,1,5)*1,'InstTyp-2'!E:BQ,15,FALSE)</f>
        <v>0</v>
      </c>
      <c r="DZ216">
        <f>VLOOKUP(MID(B216,1,5)*1,'InstTyp-2'!E:BQ,16,FALSE)</f>
        <v>0</v>
      </c>
      <c r="EA216">
        <f>VLOOKUP(MID(B216,1,5)*1,'InstTyp-2'!E:BQ,17,FALSE)</f>
        <v>0</v>
      </c>
      <c r="EB216">
        <f>VLOOKUP(MID(B216,1,5)*1,'InstTyp-2'!E:BQ,18,FALSE)</f>
        <v>0</v>
      </c>
      <c r="EC216">
        <f>VLOOKUP(MID(B216,1,5)*1,'InstTyp-2'!E:BQ,19,FALSE)</f>
        <v>0</v>
      </c>
      <c r="ED216">
        <f>VLOOKUP(MID(B216,1,5)*1,'InstTyp-2'!E:BQ,20,FALSE)</f>
        <v>0</v>
      </c>
      <c r="EE216" s="195">
        <f>VLOOKUP(MID(B216,1,5)*1,'Forplejning 2008'!A:C,3,FALSE)</f>
        <v>295249</v>
      </c>
      <c r="EF216" t="str">
        <f t="shared" si="12"/>
        <v>35225</v>
      </c>
      <c r="EG216" t="str">
        <f t="shared" si="13"/>
        <v>2</v>
      </c>
      <c r="EH216">
        <f t="shared" si="14"/>
        <v>0</v>
      </c>
      <c r="EI216">
        <f t="shared" si="15"/>
        <v>0</v>
      </c>
      <c r="EJ216" t="e">
        <f>VLOOKUP(B216,Rekruttering!A:F,2,FALSE)</f>
        <v>#N/A</v>
      </c>
      <c r="EK216" t="e">
        <f>VLOOKUP(B216,Rekruttering!A:F,3,FALSE)</f>
        <v>#N/A</v>
      </c>
      <c r="EL216" t="e">
        <f>VLOOKUP(B216,Rekruttering!A:F,4,FALSE)</f>
        <v>#N/A</v>
      </c>
      <c r="EM216" t="e">
        <f>VLOOKUP(B216,Rekruttering!A:F,5,FALSE)</f>
        <v>#N/A</v>
      </c>
      <c r="EN216" t="e">
        <f>VLOOKUP(B216,Rekruttering!A:F,6,FALSE)</f>
        <v>#N/A</v>
      </c>
    </row>
    <row r="217" spans="1:144">
      <c r="A217" s="15" t="str">
        <f>Ama!E1</f>
        <v>x</v>
      </c>
      <c r="B217" s="21">
        <f>Ama!E2</f>
        <v>35246</v>
      </c>
      <c r="C217" t="str">
        <f>Ama!E3</f>
        <v>Børnehuset Sundby Algåprd</v>
      </c>
      <c r="D217" t="str">
        <f>Ama!E4</f>
        <v>Amager</v>
      </c>
      <c r="E217" t="str">
        <f>Ama!E5</f>
        <v>Jens Warmings Vej 73-75</v>
      </c>
      <c r="F217">
        <f>Ama!E6</f>
        <v>2300</v>
      </c>
      <c r="G217" t="str">
        <f>Ama!E7</f>
        <v>København S</v>
      </c>
      <c r="H217" t="str">
        <f>Ama!E8</f>
        <v>32 58 79 05</v>
      </c>
      <c r="I217" t="str">
        <f>Ama!E9</f>
        <v>vugsa@email.dk</v>
      </c>
      <c r="J217" t="str">
        <f>Ama!E10</f>
        <v>Lena Andersen</v>
      </c>
      <c r="K217">
        <f>Ama!E11</f>
        <v>32582248</v>
      </c>
      <c r="L217">
        <f>Ama!E12</f>
        <v>0</v>
      </c>
      <c r="M217" t="str">
        <f>Ama!E13</f>
        <v>vugsa@email.dk</v>
      </c>
      <c r="N217" t="str">
        <f>Ama!E14</f>
        <v>Integreret</v>
      </c>
      <c r="O217">
        <f>Ama!E15</f>
        <v>50</v>
      </c>
      <c r="P217">
        <f>Ama!E16</f>
        <v>0</v>
      </c>
      <c r="Q217">
        <f>Ama!E17</f>
        <v>60</v>
      </c>
      <c r="R217">
        <f>Ama!E18</f>
        <v>0</v>
      </c>
      <c r="S217">
        <f>Ama!E19</f>
        <v>0</v>
      </c>
      <c r="T217">
        <f>Ama!E20</f>
        <v>0</v>
      </c>
      <c r="U217">
        <f>Ama!E21</f>
        <v>0</v>
      </c>
      <c r="V217" t="str">
        <f>Ama!E22</f>
        <v>Ja</v>
      </c>
      <c r="W217">
        <f>Ama!E23</f>
        <v>2</v>
      </c>
      <c r="X217">
        <f>Ama!E24</f>
        <v>1</v>
      </c>
      <c r="Y217">
        <f>Ama!E25</f>
        <v>0</v>
      </c>
      <c r="Z217">
        <f>Ama!E26</f>
        <v>5</v>
      </c>
      <c r="AA217">
        <f>Ama!E27</f>
        <v>3</v>
      </c>
      <c r="AB217">
        <f>Ama!E28</f>
        <v>5</v>
      </c>
      <c r="AC217">
        <f>Ama!E29</f>
        <v>0</v>
      </c>
      <c r="AD217">
        <f>Ama!E30</f>
        <v>0</v>
      </c>
      <c r="AE217">
        <f>Ama!E31</f>
        <v>0</v>
      </c>
      <c r="AF217">
        <f>Ama!E32</f>
        <v>0</v>
      </c>
      <c r="AG217">
        <f>Ama!E33</f>
        <v>0</v>
      </c>
      <c r="AH217">
        <f>Ama!E34</f>
        <v>0</v>
      </c>
      <c r="AI217" s="16">
        <f>Ama!E35</f>
        <v>95000</v>
      </c>
      <c r="AJ217" s="16">
        <f>Ama!E36</f>
        <v>0</v>
      </c>
      <c r="AK217">
        <f>Ama!E37</f>
        <v>0</v>
      </c>
      <c r="AL217" t="str">
        <f>Ama!E38</f>
        <v>Ja</v>
      </c>
      <c r="AM217" t="str">
        <f>Ama!E39</f>
        <v>Nej</v>
      </c>
      <c r="AN217" t="str">
        <f>Ama!E40</f>
        <v>Guli Nasreen</v>
      </c>
      <c r="AO217">
        <f>Ama!E41</f>
        <v>2007</v>
      </c>
      <c r="AP217">
        <f>Ama!E42</f>
        <v>37</v>
      </c>
      <c r="AQ217">
        <f>Ama!E43</f>
        <v>0</v>
      </c>
      <c r="AR217" t="str">
        <f>Ama!E44</f>
        <v>VUC / AOF</v>
      </c>
      <c r="AS217" t="str">
        <f>Ama!E45</f>
        <v>Kommunalt køkken som kørete mad ud. Kørte maden</v>
      </c>
      <c r="AT217" t="str">
        <f>Ama!E46</f>
        <v>økologisk børnemad, Partnerskabets kursus</v>
      </c>
      <c r="AU217" t="str">
        <f>Ama!E47</f>
        <v>Helle Adelsbæk</v>
      </c>
      <c r="AV217">
        <f>Ama!E48</f>
        <v>2008</v>
      </c>
      <c r="AW217">
        <f>Ama!E49</f>
        <v>20</v>
      </c>
      <c r="AX217">
        <f>Ama!E50</f>
        <v>0</v>
      </c>
      <c r="AY217">
        <f>Ama!E51</f>
        <v>0</v>
      </c>
      <c r="AZ217">
        <f>Ama!E52</f>
        <v>0</v>
      </c>
      <c r="BA217">
        <f>Ama!E53</f>
        <v>0</v>
      </c>
      <c r="BB217">
        <f>Ama!E54</f>
        <v>100</v>
      </c>
      <c r="BC217">
        <f>Ama!E55</f>
        <v>100</v>
      </c>
      <c r="BD217">
        <f>Ama!E56</f>
        <v>3</v>
      </c>
      <c r="BE217">
        <f>Ama!E57</f>
        <v>3</v>
      </c>
      <c r="BF217" t="str">
        <f>Ama!E58</f>
        <v>Nej</v>
      </c>
      <c r="BG217" t="str">
        <f>Ama!E59</f>
        <v>Ja</v>
      </c>
      <c r="BH217" t="str">
        <f>Ama!E60</f>
        <v>Nej</v>
      </c>
      <c r="BI217" t="str">
        <f>Ama!E61</f>
        <v>Ja</v>
      </c>
      <c r="BJ217" t="str">
        <f>Ama!E62</f>
        <v>Ser store praktiske hindringer: 2 huse der lige er slået sammen.</v>
      </c>
      <c r="BK217" t="str">
        <f>Ama!E63</f>
        <v>Ja</v>
      </c>
      <c r="BL217">
        <f>Ama!E64</f>
        <v>0</v>
      </c>
      <c r="BM217" t="str">
        <f>Ama!E65</f>
        <v>Ja</v>
      </c>
      <c r="BN217">
        <f>Ama!E66</f>
        <v>0</v>
      </c>
      <c r="BO217" t="str">
        <f>Ama!E67</f>
        <v>Nej</v>
      </c>
      <c r="BP217">
        <f>Ama!E68</f>
        <v>0</v>
      </c>
      <c r="BQ217">
        <f>Ama!E69</f>
        <v>0</v>
      </c>
      <c r="BR217" t="str">
        <f>Ama!E70</f>
        <v>produktionskøkken</v>
      </c>
      <c r="BS217" t="str">
        <f>Ama!E71</f>
        <v>Nej</v>
      </c>
      <c r="BT217" t="str">
        <f>Ama!E72</f>
        <v>Større</v>
      </c>
      <c r="BU217" t="str">
        <f>Ama!E73</f>
        <v>Større</v>
      </c>
      <c r="BV217">
        <f>Ama!E74</f>
        <v>0</v>
      </c>
      <c r="BW217" t="str">
        <f>Ama!E75</f>
        <v>Se vedlagte skemaer</v>
      </c>
      <c r="BX217">
        <f>Ama!E76</f>
        <v>0</v>
      </c>
      <c r="BY217">
        <f>Ama!E77</f>
        <v>0</v>
      </c>
      <c r="BZ217">
        <f>Ama!E78</f>
        <v>0</v>
      </c>
      <c r="CA217">
        <f>Ama!E79</f>
        <v>0</v>
      </c>
      <c r="CB217">
        <f>Ama!E80</f>
        <v>0</v>
      </c>
      <c r="CC217">
        <f>Ama!E81</f>
        <v>0</v>
      </c>
      <c r="CD217">
        <f>Ama!E82</f>
        <v>0</v>
      </c>
      <c r="CE217">
        <f>Ama!E83</f>
        <v>0</v>
      </c>
      <c r="CF217">
        <f>Ama!E84</f>
        <v>0</v>
      </c>
      <c r="CG217" t="str">
        <f>Ama!E85</f>
        <v>Birgitte / Nanna</v>
      </c>
      <c r="CH217" s="18">
        <f>Ama!E86</f>
        <v>39898</v>
      </c>
      <c r="CI217">
        <f>Ama!E87</f>
        <v>0</v>
      </c>
      <c r="CJ217">
        <f>Ama!E88</f>
        <v>0</v>
      </c>
      <c r="CK217">
        <f>Ama!E89</f>
        <v>1</v>
      </c>
      <c r="CL217">
        <f>Ama!E90</f>
        <v>5</v>
      </c>
      <c r="CM217">
        <f>Ama!E91</f>
        <v>0</v>
      </c>
      <c r="CN217">
        <f>Ama!E92</f>
        <v>2</v>
      </c>
      <c r="CO217">
        <f>Ama!E93</f>
        <v>0</v>
      </c>
      <c r="CP217">
        <f>Ama!E94</f>
        <v>0</v>
      </c>
      <c r="CQ217">
        <f>Ama!E95</f>
        <v>0</v>
      </c>
      <c r="CR217">
        <f>Ama!E96</f>
        <v>1</v>
      </c>
      <c r="CS217">
        <f>Ama!E97</f>
        <v>1</v>
      </c>
      <c r="CT217">
        <f>Ama!E98</f>
        <v>1</v>
      </c>
      <c r="CU217">
        <f>Ama!E99</f>
        <v>0</v>
      </c>
      <c r="CV217">
        <f>Ama!E100</f>
        <v>0</v>
      </c>
      <c r="CW217">
        <f>Ama!E101</f>
        <v>0</v>
      </c>
      <c r="CX217">
        <f>Ama!E102</f>
        <v>0</v>
      </c>
      <c r="CY217">
        <f>Ama!E103</f>
        <v>0</v>
      </c>
      <c r="CZ217">
        <f>Ama!E104</f>
        <v>1</v>
      </c>
      <c r="DA217">
        <f>Ama!E105</f>
        <v>0</v>
      </c>
      <c r="DB217">
        <f>Ama!E106</f>
        <v>1</v>
      </c>
      <c r="DC217">
        <f>Ama!E107</f>
        <v>3</v>
      </c>
      <c r="DD217" t="str">
        <f>Ama!E108</f>
        <v>Elektrolux</v>
      </c>
      <c r="DE217">
        <f>Ama!E109</f>
        <v>9</v>
      </c>
      <c r="DF217" t="str">
        <f>Ama!E110</f>
        <v>Ja</v>
      </c>
      <c r="DG217">
        <f>Ama!E111</f>
        <v>4</v>
      </c>
      <c r="DH217" t="str">
        <f>Ama!E112</f>
        <v>Nej</v>
      </c>
      <c r="DI217" t="str">
        <f>Ama!E113</f>
        <v>Nej</v>
      </c>
      <c r="DJ217" t="str">
        <f>Ama!E114</f>
        <v>Nej</v>
      </c>
      <c r="DK217">
        <f>Ama!E115</f>
        <v>2</v>
      </c>
      <c r="DL217" t="str">
        <f>Ama!E116</f>
        <v>Begrænset</v>
      </c>
      <c r="DM217" t="str">
        <f>Ama!E117</f>
        <v>Der er to køkkener, stort i vuggestue lille i børnehave. Inst. Ny-sammenlagt skal ombygges, her ville samlet køk.løsning være relevant.
Kan byggeplaner før sammenlægning revidres så der bliver fælles køk.løsning? Vug.køk. kan producere til alle men mangler lager og plads til rulle borde.</v>
      </c>
      <c r="DN217">
        <f>Ama!E118</f>
        <v>0</v>
      </c>
      <c r="DO217" s="14" t="str">
        <f>VLOOKUP(MID(B217,1,5)*1,InstTyp!A:B,2,FALSE)</f>
        <v xml:space="preserve">Integrerede </v>
      </c>
      <c r="DP217" s="14" t="str">
        <f>VLOOKUP(MID(B217,1,5)*1,InstTyp!A:C,3,FALSE)</f>
        <v>Amager</v>
      </c>
      <c r="DQ217">
        <f>VLOOKUP(MID(B217,1,5)*1,'InstTyp-2'!E:BQ,7,FALSE)</f>
        <v>47</v>
      </c>
      <c r="DR217">
        <f>VLOOKUP(MID(B217,1,5)*1,'InstTyp-2'!E:BQ,8,FALSE)</f>
        <v>0</v>
      </c>
      <c r="DS217">
        <f>VLOOKUP(MID(B217,1,5)*1,'InstTyp-2'!E:BQ,9,FALSE)</f>
        <v>79</v>
      </c>
      <c r="DT217">
        <f>VLOOKUP(MID(B217,1,5)*1,'InstTyp-2'!E:BQ,10,FALSE)</f>
        <v>0</v>
      </c>
      <c r="DU217">
        <f>VLOOKUP(MID(B217,1,5)*1,'InstTyp-2'!E:BQ,11,FALSE)</f>
        <v>0</v>
      </c>
      <c r="DV217">
        <f>VLOOKUP(MID(B217,1,5)*1,'InstTyp-2'!E:BQ,12,FALSE)</f>
        <v>0</v>
      </c>
      <c r="DW217">
        <f>VLOOKUP(MID(B217,1,5)*1,'InstTyp-2'!E:BQ,13,FALSE)</f>
        <v>0</v>
      </c>
      <c r="DX217">
        <f>VLOOKUP(MID(B217,1,5)*1,'InstTyp-2'!E:BQ,14,FALSE)</f>
        <v>0</v>
      </c>
      <c r="DY217">
        <f>VLOOKUP(MID(B217,1,5)*1,'InstTyp-2'!E:BQ,15,FALSE)</f>
        <v>0</v>
      </c>
      <c r="DZ217">
        <f>VLOOKUP(MID(B217,1,5)*1,'InstTyp-2'!E:BQ,16,FALSE)</f>
        <v>0</v>
      </c>
      <c r="EA217">
        <f>VLOOKUP(MID(B217,1,5)*1,'InstTyp-2'!E:BQ,17,FALSE)</f>
        <v>0</v>
      </c>
      <c r="EB217">
        <f>VLOOKUP(MID(B217,1,5)*1,'InstTyp-2'!E:BQ,18,FALSE)</f>
        <v>0</v>
      </c>
      <c r="EC217">
        <f>VLOOKUP(MID(B217,1,5)*1,'InstTyp-2'!E:BQ,19,FALSE)</f>
        <v>0</v>
      </c>
      <c r="ED217">
        <f>VLOOKUP(MID(B217,1,5)*1,'InstTyp-2'!E:BQ,20,FALSE)</f>
        <v>0</v>
      </c>
      <c r="EE217" s="195">
        <f>VLOOKUP(MID(B217,1,5)*1,'Forplejning 2008'!A:C,3,FALSE)</f>
        <v>115370.26</v>
      </c>
      <c r="EF217" t="str">
        <f t="shared" si="12"/>
        <v>35246</v>
      </c>
      <c r="EG217" t="str">
        <f t="shared" si="13"/>
        <v/>
      </c>
      <c r="EH217">
        <f t="shared" si="14"/>
        <v>0</v>
      </c>
      <c r="EI217">
        <f t="shared" si="15"/>
        <v>0</v>
      </c>
      <c r="EJ217" t="str">
        <f>VLOOKUP(B217,Rekruttering!A:F,2,FALSE)</f>
        <v>Ja</v>
      </c>
      <c r="EK217">
        <f>VLOOKUP(B217,Rekruttering!A:F,3,FALSE)</f>
        <v>37</v>
      </c>
      <c r="EL217">
        <f>VLOOKUP(B217,Rekruttering!A:F,4,FALSE)</f>
        <v>0</v>
      </c>
      <c r="EM217">
        <f>VLOOKUP(B217,Rekruttering!A:F,5,FALSE)</f>
        <v>0</v>
      </c>
      <c r="EN217" t="str">
        <f>VLOOKUP(B217,Rekruttering!A:F,6,FALSE)</f>
        <v>Ja</v>
      </c>
    </row>
    <row r="218" spans="1:144">
      <c r="A218" s="15" t="str">
        <f>Ama!F1</f>
        <v>x</v>
      </c>
      <c r="B218" s="21" t="str">
        <f>Ama!F2</f>
        <v>35246_2</v>
      </c>
      <c r="C218" t="str">
        <f>Ama!F3</f>
        <v>Børnehuset Sundby Algåprd</v>
      </c>
      <c r="D218" t="str">
        <f>Ama!F4</f>
        <v>Amager</v>
      </c>
      <c r="E218" t="str">
        <f>Ama!F5</f>
        <v>Jens Warmings Vej 73-75</v>
      </c>
      <c r="F218">
        <f>Ama!F6</f>
        <v>2300</v>
      </c>
      <c r="G218" t="str">
        <f>Ama!F7</f>
        <v>København S</v>
      </c>
      <c r="H218" t="str">
        <f>Ama!F8</f>
        <v>32 58 79 05</v>
      </c>
      <c r="I218" t="str">
        <f>Ama!F9</f>
        <v>vugsa@email.dk</v>
      </c>
      <c r="J218" t="str">
        <f>Ama!F10</f>
        <v>Lena Andersen</v>
      </c>
      <c r="K218">
        <f>Ama!F11</f>
        <v>32582248</v>
      </c>
      <c r="L218">
        <f>Ama!F12</f>
        <v>0</v>
      </c>
      <c r="M218" t="str">
        <f>Ama!F13</f>
        <v>vugsa@email.dk</v>
      </c>
      <c r="N218" t="str">
        <f>Ama!F14</f>
        <v>Integreret</v>
      </c>
      <c r="O218">
        <f>Ama!F15</f>
        <v>0</v>
      </c>
      <c r="P218">
        <f>Ama!F16</f>
        <v>0</v>
      </c>
      <c r="Q218">
        <f>Ama!F17</f>
        <v>0</v>
      </c>
      <c r="R218">
        <f>Ama!F18</f>
        <v>0</v>
      </c>
      <c r="S218">
        <f>Ama!F19</f>
        <v>0</v>
      </c>
      <c r="T218">
        <f>Ama!F20</f>
        <v>0</v>
      </c>
      <c r="U218">
        <f>Ama!F21</f>
        <v>0</v>
      </c>
      <c r="V218" t="str">
        <f>Ama!F22</f>
        <v>Ja</v>
      </c>
      <c r="W218">
        <f>Ama!F23</f>
        <v>2</v>
      </c>
      <c r="X218">
        <f>Ama!F24</f>
        <v>2</v>
      </c>
      <c r="Y218">
        <f>Ama!F25</f>
        <v>0</v>
      </c>
      <c r="Z218">
        <f>Ama!F26</f>
        <v>0</v>
      </c>
      <c r="AA218">
        <f>Ama!F27</f>
        <v>0</v>
      </c>
      <c r="AB218">
        <f>Ama!F28</f>
        <v>0</v>
      </c>
      <c r="AC218">
        <f>Ama!F29</f>
        <v>0</v>
      </c>
      <c r="AD218">
        <f>Ama!F30</f>
        <v>0</v>
      </c>
      <c r="AE218">
        <f>Ama!F31</f>
        <v>0</v>
      </c>
      <c r="AF218">
        <f>Ama!F32</f>
        <v>0</v>
      </c>
      <c r="AG218">
        <f>Ama!F33</f>
        <v>0</v>
      </c>
      <c r="AH218">
        <f>Ama!F34</f>
        <v>0</v>
      </c>
      <c r="AI218" s="16">
        <f>Ama!F35</f>
        <v>0</v>
      </c>
      <c r="AJ218">
        <f>Ama!F36</f>
        <v>0</v>
      </c>
      <c r="AK218">
        <f>Ama!F37</f>
        <v>0</v>
      </c>
      <c r="AL218">
        <f>Ama!F38</f>
        <v>0</v>
      </c>
      <c r="AM218">
        <f>Ama!F39</f>
        <v>0</v>
      </c>
      <c r="AN218">
        <f>Ama!F40</f>
        <v>0</v>
      </c>
      <c r="AO218">
        <f>Ama!F41</f>
        <v>0</v>
      </c>
      <c r="AP218">
        <f>Ama!F42</f>
        <v>0</v>
      </c>
      <c r="AQ218">
        <f>Ama!F43</f>
        <v>0</v>
      </c>
      <c r="AR218">
        <f>Ama!F44</f>
        <v>0</v>
      </c>
      <c r="AS218">
        <f>Ama!F45</f>
        <v>0</v>
      </c>
      <c r="AT218">
        <f>Ama!F46</f>
        <v>0</v>
      </c>
      <c r="AU218">
        <f>Ama!F47</f>
        <v>0</v>
      </c>
      <c r="AV218">
        <f>Ama!F48</f>
        <v>0</v>
      </c>
      <c r="AW218">
        <f>Ama!F49</f>
        <v>0</v>
      </c>
      <c r="AX218">
        <f>Ama!F50</f>
        <v>0</v>
      </c>
      <c r="AY218">
        <f>Ama!F51</f>
        <v>0</v>
      </c>
      <c r="AZ218">
        <f>Ama!F52</f>
        <v>0</v>
      </c>
      <c r="BA218">
        <f>Ama!F53</f>
        <v>0</v>
      </c>
      <c r="BB218">
        <f>Ama!F54</f>
        <v>0</v>
      </c>
      <c r="BC218">
        <f>Ama!F55</f>
        <v>0</v>
      </c>
      <c r="BD218">
        <f>Ama!F56</f>
        <v>0</v>
      </c>
      <c r="BE218">
        <f>Ama!F57</f>
        <v>0</v>
      </c>
      <c r="BF218">
        <f>Ama!F58</f>
        <v>0</v>
      </c>
      <c r="BG218">
        <f>Ama!F59</f>
        <v>0</v>
      </c>
      <c r="BH218">
        <f>Ama!F60</f>
        <v>0</v>
      </c>
      <c r="BI218">
        <f>Ama!F61</f>
        <v>0</v>
      </c>
      <c r="BJ218">
        <f>Ama!F62</f>
        <v>0</v>
      </c>
      <c r="BK218">
        <f>Ama!F63</f>
        <v>0</v>
      </c>
      <c r="BL218">
        <f>Ama!F64</f>
        <v>0</v>
      </c>
      <c r="BM218">
        <f>Ama!F65</f>
        <v>0</v>
      </c>
      <c r="BN218">
        <f>Ama!F66</f>
        <v>0</v>
      </c>
      <c r="BO218">
        <f>Ama!F67</f>
        <v>0</v>
      </c>
      <c r="BP218">
        <f>Ama!F68</f>
        <v>0</v>
      </c>
      <c r="BQ218">
        <f>Ama!F69</f>
        <v>0</v>
      </c>
      <c r="BR218" t="str">
        <f>Ama!F70</f>
        <v>Modtagerkøkken</v>
      </c>
      <c r="BS218" t="str">
        <f>Ama!F71</f>
        <v>Nej</v>
      </c>
      <c r="BT218" t="str">
        <f>Ama!F72</f>
        <v>Større</v>
      </c>
      <c r="BU218" t="str">
        <f>Ama!F73</f>
        <v>Større</v>
      </c>
      <c r="BV218">
        <f>Ama!F74</f>
        <v>0</v>
      </c>
      <c r="BW218" t="str">
        <f>Ama!F75</f>
        <v>2 vaske, ekstra kogeplader, ekstra ovn, nye elementer</v>
      </c>
      <c r="BX218">
        <f>Ama!F76</f>
        <v>0</v>
      </c>
      <c r="BY218">
        <f>Ama!F77</f>
        <v>0</v>
      </c>
      <c r="BZ218">
        <f>Ama!F78</f>
        <v>0</v>
      </c>
      <c r="CA218">
        <f>Ama!F79</f>
        <v>0</v>
      </c>
      <c r="CB218">
        <f>Ama!F80</f>
        <v>0</v>
      </c>
      <c r="CC218">
        <f>Ama!F81</f>
        <v>0</v>
      </c>
      <c r="CD218">
        <f>Ama!F82</f>
        <v>0</v>
      </c>
      <c r="CE218">
        <f>Ama!F83</f>
        <v>0</v>
      </c>
      <c r="CF218">
        <f>Ama!F84</f>
        <v>0</v>
      </c>
      <c r="CG218" t="str">
        <f>Ama!F85</f>
        <v>Birgitte / Nanna</v>
      </c>
      <c r="CH218">
        <f>Ama!F86</f>
        <v>39899</v>
      </c>
      <c r="CI218">
        <f>Ama!F87</f>
        <v>0</v>
      </c>
      <c r="CJ218">
        <f>Ama!F88</f>
        <v>1</v>
      </c>
      <c r="CK218">
        <f>Ama!F89</f>
        <v>0</v>
      </c>
      <c r="CL218">
        <f>Ama!F90</f>
        <v>0</v>
      </c>
      <c r="CM218">
        <f>Ama!F91</f>
        <v>0</v>
      </c>
      <c r="CN218">
        <f>Ama!F92</f>
        <v>1</v>
      </c>
      <c r="CO218">
        <f>Ama!F93</f>
        <v>0</v>
      </c>
      <c r="CP218">
        <f>Ama!F94</f>
        <v>0</v>
      </c>
      <c r="CQ218">
        <f>Ama!F95</f>
        <v>0</v>
      </c>
      <c r="CR218">
        <f>Ama!F96</f>
        <v>2</v>
      </c>
      <c r="CS218">
        <f>Ama!F97</f>
        <v>0</v>
      </c>
      <c r="CT218">
        <f>Ama!F98</f>
        <v>0</v>
      </c>
      <c r="CU218">
        <f>Ama!F99</f>
        <v>0</v>
      </c>
      <c r="CV218">
        <f>Ama!F100</f>
        <v>1</v>
      </c>
      <c r="CW218">
        <f>Ama!F101</f>
        <v>0</v>
      </c>
      <c r="CX218">
        <f>Ama!F102</f>
        <v>1</v>
      </c>
      <c r="CY218">
        <f>Ama!F103</f>
        <v>0</v>
      </c>
      <c r="CZ218">
        <f>Ama!F104</f>
        <v>0</v>
      </c>
      <c r="DA218">
        <f>Ama!F105</f>
        <v>0</v>
      </c>
      <c r="DB218">
        <f>Ama!F106</f>
        <v>1</v>
      </c>
      <c r="DC218">
        <f>Ama!F107</f>
        <v>20</v>
      </c>
      <c r="DD218" t="str">
        <f>Ama!F108</f>
        <v>Miele</v>
      </c>
      <c r="DE218">
        <f>Ama!F109</f>
        <v>4</v>
      </c>
      <c r="DF218" t="str">
        <f>Ama!F110</f>
        <v>Nej</v>
      </c>
      <c r="DG218">
        <f>Ama!F111</f>
        <v>0</v>
      </c>
      <c r="DH218" t="str">
        <f>Ama!F112</f>
        <v>Nej</v>
      </c>
      <c r="DI218" t="str">
        <f>Ama!F113</f>
        <v>Nej</v>
      </c>
      <c r="DJ218" t="str">
        <f>Ama!F114</f>
        <v>Nej</v>
      </c>
      <c r="DK218">
        <f>Ama!F115</f>
        <v>1</v>
      </c>
      <c r="DL218" t="str">
        <f>Ama!F116</f>
        <v>Ingen plads</v>
      </c>
      <c r="DM218">
        <f>Ama!F117</f>
        <v>0</v>
      </c>
      <c r="DN218">
        <f>Ama!F118</f>
        <v>0</v>
      </c>
      <c r="DO218" s="14" t="str">
        <f>VLOOKUP(MID(B218,1,5)*1,InstTyp!A:B,2,FALSE)</f>
        <v xml:space="preserve">Integrerede </v>
      </c>
      <c r="DP218" s="14" t="str">
        <f>VLOOKUP(MID(B218,1,5)*1,InstTyp!A:C,3,FALSE)</f>
        <v>Amager</v>
      </c>
      <c r="DQ218">
        <f>VLOOKUP(MID(B218,1,5)*1,'InstTyp-2'!E:BQ,7,FALSE)</f>
        <v>47</v>
      </c>
      <c r="DR218">
        <f>VLOOKUP(MID(B218,1,5)*1,'InstTyp-2'!E:BQ,8,FALSE)</f>
        <v>0</v>
      </c>
      <c r="DS218">
        <f>VLOOKUP(MID(B218,1,5)*1,'InstTyp-2'!E:BQ,9,FALSE)</f>
        <v>79</v>
      </c>
      <c r="DT218">
        <f>VLOOKUP(MID(B218,1,5)*1,'InstTyp-2'!E:BQ,10,FALSE)</f>
        <v>0</v>
      </c>
      <c r="DU218">
        <f>VLOOKUP(MID(B218,1,5)*1,'InstTyp-2'!E:BQ,11,FALSE)</f>
        <v>0</v>
      </c>
      <c r="DV218">
        <f>VLOOKUP(MID(B218,1,5)*1,'InstTyp-2'!E:BQ,12,FALSE)</f>
        <v>0</v>
      </c>
      <c r="DW218">
        <f>VLOOKUP(MID(B218,1,5)*1,'InstTyp-2'!E:BQ,13,FALSE)</f>
        <v>0</v>
      </c>
      <c r="DX218">
        <f>VLOOKUP(MID(B218,1,5)*1,'InstTyp-2'!E:BQ,14,FALSE)</f>
        <v>0</v>
      </c>
      <c r="DY218">
        <f>VLOOKUP(MID(B218,1,5)*1,'InstTyp-2'!E:BQ,15,FALSE)</f>
        <v>0</v>
      </c>
      <c r="DZ218">
        <f>VLOOKUP(MID(B218,1,5)*1,'InstTyp-2'!E:BQ,16,FALSE)</f>
        <v>0</v>
      </c>
      <c r="EA218">
        <f>VLOOKUP(MID(B218,1,5)*1,'InstTyp-2'!E:BQ,17,FALSE)</f>
        <v>0</v>
      </c>
      <c r="EB218">
        <f>VLOOKUP(MID(B218,1,5)*1,'InstTyp-2'!E:BQ,18,FALSE)</f>
        <v>0</v>
      </c>
      <c r="EC218">
        <f>VLOOKUP(MID(B218,1,5)*1,'InstTyp-2'!E:BQ,19,FALSE)</f>
        <v>0</v>
      </c>
      <c r="ED218">
        <f>VLOOKUP(MID(B218,1,5)*1,'InstTyp-2'!E:BQ,20,FALSE)</f>
        <v>0</v>
      </c>
      <c r="EE218" s="195">
        <f>VLOOKUP(MID(B218,1,5)*1,'Forplejning 2008'!A:C,3,FALSE)</f>
        <v>115370.26</v>
      </c>
      <c r="EF218" t="str">
        <f t="shared" si="12"/>
        <v>35246</v>
      </c>
      <c r="EG218" t="str">
        <f t="shared" si="13"/>
        <v>2</v>
      </c>
      <c r="EH218">
        <f t="shared" si="14"/>
        <v>0</v>
      </c>
      <c r="EI218">
        <f t="shared" si="15"/>
        <v>0</v>
      </c>
      <c r="EJ218" t="e">
        <f>VLOOKUP(B218,Rekruttering!A:F,2,FALSE)</f>
        <v>#N/A</v>
      </c>
      <c r="EK218" t="e">
        <f>VLOOKUP(B218,Rekruttering!A:F,3,FALSE)</f>
        <v>#N/A</v>
      </c>
      <c r="EL218" t="e">
        <f>VLOOKUP(B218,Rekruttering!A:F,4,FALSE)</f>
        <v>#N/A</v>
      </c>
      <c r="EM218" t="e">
        <f>VLOOKUP(B218,Rekruttering!A:F,5,FALSE)</f>
        <v>#N/A</v>
      </c>
      <c r="EN218" t="e">
        <f>VLOOKUP(B218,Rekruttering!A:F,6,FALSE)</f>
        <v>#N/A</v>
      </c>
    </row>
    <row r="219" spans="1:144">
      <c r="A219" s="14" t="str">
        <f>Ama!T1</f>
        <v>x</v>
      </c>
      <c r="B219" s="21">
        <f>Ama!T2</f>
        <v>35405</v>
      </c>
      <c r="C219" t="str">
        <f>Ama!T3</f>
        <v>Abildgården</v>
      </c>
      <c r="D219" t="str">
        <f>Ama!T4</f>
        <v>Amager</v>
      </c>
      <c r="E219" t="str">
        <f>Ama!T5</f>
        <v>Moselgade 24</v>
      </c>
      <c r="F219">
        <f>Ama!T6</f>
        <v>2300</v>
      </c>
      <c r="G219" t="str">
        <f>Ama!T7</f>
        <v>København S</v>
      </c>
      <c r="H219" t="str">
        <f>Ama!T8</f>
        <v>32 58 48 41</v>
      </c>
      <c r="I219" t="str">
        <f>Ama!T9</f>
        <v>35405@buf.kk.dk</v>
      </c>
      <c r="J219" t="str">
        <f>Ama!T10</f>
        <v>Birgitte Pociot</v>
      </c>
      <c r="K219">
        <f>Ama!T11</f>
        <v>32520245</v>
      </c>
      <c r="L219">
        <f>Ama!T12</f>
        <v>0</v>
      </c>
      <c r="M219" t="str">
        <f>Ama!T13</f>
        <v>35405@buf.kk.dk</v>
      </c>
      <c r="N219" t="str">
        <f>Ama!T14</f>
        <v>Integreret</v>
      </c>
      <c r="O219">
        <f>Ama!T15</f>
        <v>30</v>
      </c>
      <c r="P219">
        <f>Ama!T16</f>
        <v>0</v>
      </c>
      <c r="Q219">
        <f>Ama!T17</f>
        <v>34</v>
      </c>
      <c r="R219">
        <f>Ama!T18</f>
        <v>0</v>
      </c>
      <c r="S219">
        <f>Ama!T19</f>
        <v>0</v>
      </c>
      <c r="T219">
        <f>Ama!T20</f>
        <v>0</v>
      </c>
      <c r="U219">
        <f>Ama!T21</f>
        <v>0</v>
      </c>
      <c r="V219" t="str">
        <f>Ama!T22</f>
        <v>Nej</v>
      </c>
      <c r="W219">
        <f>Ama!T23</f>
        <v>0</v>
      </c>
      <c r="X219">
        <f>Ama!T24</f>
        <v>0</v>
      </c>
      <c r="Y219">
        <f>Ama!T25</f>
        <v>5</v>
      </c>
      <c r="Z219">
        <f>Ama!T26</f>
        <v>5</v>
      </c>
      <c r="AA219">
        <f>Ama!T27</f>
        <v>5</v>
      </c>
      <c r="AB219">
        <f>Ama!T28</f>
        <v>5</v>
      </c>
      <c r="AC219">
        <f>Ama!T29</f>
        <v>0</v>
      </c>
      <c r="AD219">
        <f>Ama!T30</f>
        <v>5</v>
      </c>
      <c r="AE219">
        <f>Ama!T31</f>
        <v>0</v>
      </c>
      <c r="AF219">
        <f>Ama!T32</f>
        <v>1</v>
      </c>
      <c r="AG219">
        <f>Ama!T33</f>
        <v>5</v>
      </c>
      <c r="AH219">
        <f>Ama!T34</f>
        <v>0</v>
      </c>
      <c r="AI219" s="16">
        <f>Ama!T35</f>
        <v>134000</v>
      </c>
      <c r="AJ219" s="16">
        <f>Ama!T36</f>
        <v>134000</v>
      </c>
      <c r="AK219">
        <f>Ama!T37</f>
        <v>0</v>
      </c>
      <c r="AL219" t="str">
        <f>Ama!T38</f>
        <v>Ja</v>
      </c>
      <c r="AM219">
        <f>Ama!T39</f>
        <v>0</v>
      </c>
      <c r="AN219" t="str">
        <f>Ama!T40</f>
        <v>Adissa Haemidovic</v>
      </c>
      <c r="AO219">
        <f>Ama!T41</f>
        <v>2003</v>
      </c>
      <c r="AP219">
        <f>Ama!T42</f>
        <v>31</v>
      </c>
      <c r="AQ219">
        <f>Ama!T43</f>
        <v>0</v>
      </c>
      <c r="AR219" t="str">
        <f>Ama!T44</f>
        <v>ufaglært, køkken tekniker i sit hjemland, tror det var Polen</v>
      </c>
      <c r="AS219" t="str">
        <f>Ama!T45</f>
        <v>en del</v>
      </c>
      <c r="AT219" t="str">
        <f>Ama!T46</f>
        <v>hygiejne og økologisk oplysningsforbund</v>
      </c>
      <c r="AU219">
        <f>Ama!T47</f>
        <v>0</v>
      </c>
      <c r="AV219">
        <f>Ama!T48</f>
        <v>0</v>
      </c>
      <c r="AW219">
        <f>Ama!T49</f>
        <v>0</v>
      </c>
      <c r="AX219">
        <f>Ama!T50</f>
        <v>0</v>
      </c>
      <c r="AY219">
        <f>Ama!T51</f>
        <v>0</v>
      </c>
      <c r="AZ219">
        <f>Ama!T52</f>
        <v>0</v>
      </c>
      <c r="BA219">
        <f>Ama!T53</f>
        <v>0</v>
      </c>
      <c r="BB219">
        <f>Ama!T54</f>
        <v>80</v>
      </c>
      <c r="BC219">
        <f>Ama!T55</f>
        <v>70</v>
      </c>
      <c r="BD219">
        <f>Ama!T56</f>
        <v>2</v>
      </c>
      <c r="BE219">
        <f>Ama!T57</f>
        <v>2</v>
      </c>
      <c r="BF219" t="str">
        <f>Ama!T58</f>
        <v>Ja</v>
      </c>
      <c r="BG219" t="str">
        <f>Ama!T59</f>
        <v>Nej</v>
      </c>
      <c r="BH219" t="str">
        <f>Ama!T60</f>
        <v>Ja</v>
      </c>
      <c r="BI219" t="str">
        <f>Ama!T61</f>
        <v>Ja</v>
      </c>
      <c r="BJ219" t="str">
        <f>Ama!T62</f>
        <v>institutionen laver dagligt mad til vuggestuen, men vil ikke kunne lave mad p.t. til børnehaven med pga et meget lille køkken.</v>
      </c>
      <c r="BK219" t="str">
        <f>Ama!T63</f>
        <v>Ja</v>
      </c>
      <c r="BL219">
        <f>Ama!T64</f>
        <v>0</v>
      </c>
      <c r="BM219" t="str">
        <f>Ama!T65</f>
        <v>Ja</v>
      </c>
      <c r="BN219">
        <f>Ama!T66</f>
        <v>0</v>
      </c>
      <c r="BO219" t="str">
        <f>Ama!T67</f>
        <v>Nej</v>
      </c>
      <c r="BP219">
        <f>Ama!T68</f>
        <v>0</v>
      </c>
      <c r="BQ219">
        <f>Ama!T69</f>
        <v>0</v>
      </c>
      <c r="BR219" t="str">
        <f>Ama!T70</f>
        <v>produktionskøkken</v>
      </c>
      <c r="BS219" t="str">
        <f>Ama!T71</f>
        <v>Nej</v>
      </c>
      <c r="BT219" t="str">
        <f>Ama!T72</f>
        <v>Større</v>
      </c>
      <c r="BU219" t="str">
        <f>Ama!T73</f>
        <v>Større</v>
      </c>
      <c r="BV219" t="str">
        <f>Ama!T74</f>
        <v>Nej</v>
      </c>
      <c r="BW219" t="str">
        <f>Ama!T75</f>
        <v>Køkkenet skal udvides med et tilstødende lokale, der p.t. er kontor. Det kan rykkes ovenpå. Det er et gammelt og lille køkken, der kører på dispensation til madlavning til vuggestuen. Køkken har kun et alm komfur med en ovn, skal have mere ovn og køleskabe</v>
      </c>
      <c r="BX219">
        <f>Ama!T76</f>
        <v>0</v>
      </c>
      <c r="BY219">
        <f>Ama!T77</f>
        <v>0</v>
      </c>
      <c r="BZ219">
        <f>Ama!T78</f>
        <v>0</v>
      </c>
      <c r="CA219">
        <f>Ama!T79</f>
        <v>0</v>
      </c>
      <c r="CB219">
        <f>Ama!T80</f>
        <v>0</v>
      </c>
      <c r="CC219">
        <f>Ama!T81</f>
        <v>0</v>
      </c>
      <c r="CD219">
        <f>Ama!T82</f>
        <v>0</v>
      </c>
      <c r="CE219">
        <f>Ama!T83</f>
        <v>0</v>
      </c>
      <c r="CF219">
        <f>Ama!T84</f>
        <v>0</v>
      </c>
      <c r="CG219" t="str">
        <f>Ama!T85</f>
        <v>Cathrine Joachim Jerrik</v>
      </c>
      <c r="CH219" s="17" t="str">
        <f>Ama!T86</f>
        <v>7.4.2009</v>
      </c>
      <c r="CI219">
        <f>Ama!T87</f>
        <v>0</v>
      </c>
      <c r="CJ219">
        <f>Ama!T88</f>
        <v>1</v>
      </c>
      <c r="CK219">
        <f>Ama!T89</f>
        <v>0</v>
      </c>
      <c r="CL219">
        <f>Ama!T90</f>
        <v>0</v>
      </c>
      <c r="CM219">
        <f>Ama!T91</f>
        <v>0</v>
      </c>
      <c r="CN219">
        <f>Ama!T92</f>
        <v>0</v>
      </c>
      <c r="CO219">
        <f>Ama!T93</f>
        <v>0</v>
      </c>
      <c r="CP219">
        <f>Ama!T94</f>
        <v>0</v>
      </c>
      <c r="CQ219">
        <f>Ama!T95</f>
        <v>0</v>
      </c>
      <c r="CR219">
        <f>Ama!T96</f>
        <v>2</v>
      </c>
      <c r="CS219">
        <f>Ama!T97</f>
        <v>0</v>
      </c>
      <c r="CT219">
        <f>Ama!T98</f>
        <v>0</v>
      </c>
      <c r="CU219">
        <f>Ama!T99</f>
        <v>0</v>
      </c>
      <c r="CV219">
        <f>Ama!T100</f>
        <v>0</v>
      </c>
      <c r="CW219">
        <f>Ama!T101</f>
        <v>0</v>
      </c>
      <c r="CX219">
        <f>Ama!T102</f>
        <v>0</v>
      </c>
      <c r="CY219">
        <f>Ama!T103</f>
        <v>0</v>
      </c>
      <c r="CZ219">
        <f>Ama!T104</f>
        <v>0</v>
      </c>
      <c r="DA219">
        <f>Ama!T105</f>
        <v>1</v>
      </c>
      <c r="DB219">
        <f>Ama!T106</f>
        <v>1</v>
      </c>
      <c r="DC219">
        <f>Ama!T107</f>
        <v>20</v>
      </c>
      <c r="DD219" t="str">
        <f>Ama!T108</f>
        <v>Miele</v>
      </c>
      <c r="DE219">
        <f>Ama!T109</f>
        <v>3</v>
      </c>
      <c r="DF219">
        <f>Ama!T110</f>
        <v>0</v>
      </c>
      <c r="DG219">
        <f>Ama!T111</f>
        <v>0</v>
      </c>
      <c r="DH219" t="str">
        <f>Ama!T112</f>
        <v>Ja</v>
      </c>
      <c r="DI219" t="str">
        <f>Ama!T113</f>
        <v>Ja</v>
      </c>
      <c r="DJ219">
        <f>Ama!T114</f>
        <v>0</v>
      </c>
      <c r="DK219">
        <f>Ama!T115</f>
        <v>1</v>
      </c>
      <c r="DL219" t="str">
        <f>Ama!T116</f>
        <v>Begrænset</v>
      </c>
      <c r="DM219" t="str">
        <f>Ama!T117</f>
        <v>Institutionen vil tage kontakt til nabo institutionen "Ønskeøen"  mht at få mad leveret derfra indtil deres eget køkken er stort nok til hele institutionen.</v>
      </c>
      <c r="DN219">
        <f>Ama!T118</f>
        <v>0</v>
      </c>
      <c r="DO219" s="14" t="str">
        <f>VLOOKUP(MID(B219,1,5)*1,InstTyp!A:B,2,FALSE)</f>
        <v xml:space="preserve">Integrerede </v>
      </c>
      <c r="DP219" s="14" t="str">
        <f>VLOOKUP(MID(B219,1,5)*1,InstTyp!A:C,3,FALSE)</f>
        <v>Amager</v>
      </c>
      <c r="DQ219">
        <f>VLOOKUP(MID(B219,1,5)*1,'InstTyp-2'!E:BQ,7,FALSE)</f>
        <v>30</v>
      </c>
      <c r="DR219">
        <f>VLOOKUP(MID(B219,1,5)*1,'InstTyp-2'!E:BQ,8,FALSE)</f>
        <v>0</v>
      </c>
      <c r="DS219">
        <f>VLOOKUP(MID(B219,1,5)*1,'InstTyp-2'!E:BQ,9,FALSE)</f>
        <v>34</v>
      </c>
      <c r="DT219">
        <f>VLOOKUP(MID(B219,1,5)*1,'InstTyp-2'!E:BQ,10,FALSE)</f>
        <v>0</v>
      </c>
      <c r="DU219">
        <f>VLOOKUP(MID(B219,1,5)*1,'InstTyp-2'!E:BQ,11,FALSE)</f>
        <v>0</v>
      </c>
      <c r="DV219">
        <f>VLOOKUP(MID(B219,1,5)*1,'InstTyp-2'!E:BQ,12,FALSE)</f>
        <v>0</v>
      </c>
      <c r="DW219">
        <f>VLOOKUP(MID(B219,1,5)*1,'InstTyp-2'!E:BQ,13,FALSE)</f>
        <v>0</v>
      </c>
      <c r="DX219">
        <f>VLOOKUP(MID(B219,1,5)*1,'InstTyp-2'!E:BQ,14,FALSE)</f>
        <v>0</v>
      </c>
      <c r="DY219">
        <f>VLOOKUP(MID(B219,1,5)*1,'InstTyp-2'!E:BQ,15,FALSE)</f>
        <v>0</v>
      </c>
      <c r="DZ219">
        <f>VLOOKUP(MID(B219,1,5)*1,'InstTyp-2'!E:BQ,16,FALSE)</f>
        <v>0</v>
      </c>
      <c r="EA219">
        <f>VLOOKUP(MID(B219,1,5)*1,'InstTyp-2'!E:BQ,17,FALSE)</f>
        <v>0</v>
      </c>
      <c r="EB219">
        <f>VLOOKUP(MID(B219,1,5)*1,'InstTyp-2'!E:BQ,18,FALSE)</f>
        <v>0</v>
      </c>
      <c r="EC219">
        <f>VLOOKUP(MID(B219,1,5)*1,'InstTyp-2'!E:BQ,19,FALSE)</f>
        <v>0</v>
      </c>
      <c r="ED219">
        <f>VLOOKUP(MID(B219,1,5)*1,'InstTyp-2'!E:BQ,20,FALSE)</f>
        <v>0</v>
      </c>
      <c r="EE219" s="195">
        <f>VLOOKUP(MID(B219,1,5)*1,'Forplejning 2008'!A:C,3,FALSE)</f>
        <v>107323.72</v>
      </c>
      <c r="EF219" t="str">
        <f t="shared" si="12"/>
        <v>35405</v>
      </c>
      <c r="EG219" t="str">
        <f t="shared" si="13"/>
        <v/>
      </c>
      <c r="EH219">
        <f t="shared" si="14"/>
        <v>0</v>
      </c>
      <c r="EI219">
        <f t="shared" si="15"/>
        <v>0</v>
      </c>
      <c r="EJ219" t="e">
        <f>VLOOKUP(B219,Rekruttering!A:F,2,FALSE)</f>
        <v>#N/A</v>
      </c>
      <c r="EK219" t="e">
        <f>VLOOKUP(B219,Rekruttering!A:F,3,FALSE)</f>
        <v>#N/A</v>
      </c>
      <c r="EL219" t="e">
        <f>VLOOKUP(B219,Rekruttering!A:F,4,FALSE)</f>
        <v>#N/A</v>
      </c>
      <c r="EM219" t="e">
        <f>VLOOKUP(B219,Rekruttering!A:F,5,FALSE)</f>
        <v>#N/A</v>
      </c>
      <c r="EN219" t="e">
        <f>VLOOKUP(B219,Rekruttering!A:F,6,FALSE)</f>
        <v>#N/A</v>
      </c>
    </row>
    <row r="220" spans="1:144">
      <c r="A220" s="14" t="str">
        <f>Ama!U1</f>
        <v>x</v>
      </c>
      <c r="B220" s="21">
        <f>Ama!U2</f>
        <v>35408</v>
      </c>
      <c r="C220" t="str">
        <f>Ama!U3</f>
        <v xml:space="preserve">Den flyvende kuffert </v>
      </c>
      <c r="D220" t="str">
        <f>Ama!U4</f>
        <v>Amager</v>
      </c>
      <c r="E220" t="str">
        <f>Ama!U5</f>
        <v>Nyrnberggade 33</v>
      </c>
      <c r="F220">
        <f>Ama!U6</f>
        <v>2300</v>
      </c>
      <c r="G220" t="str">
        <f>Ama!U7</f>
        <v>København S</v>
      </c>
      <c r="H220" t="str">
        <f>Ama!U8</f>
        <v>32 57 14 06</v>
      </c>
      <c r="I220" t="str">
        <f>Ama!U9</f>
        <v>35408@buf.kk.dk</v>
      </c>
      <c r="J220" t="str">
        <f>Ama!U10</f>
        <v>Christina Viberg-Jespersen</v>
      </c>
      <c r="K220">
        <f>Ama!U11</f>
        <v>23433007</v>
      </c>
      <c r="L220">
        <f>Ama!U12</f>
        <v>0</v>
      </c>
      <c r="M220" t="str">
        <f>Ama!U13</f>
        <v>35408@buf.kk.dk</v>
      </c>
      <c r="N220" t="str">
        <f>Ama!U14</f>
        <v>Integreret</v>
      </c>
      <c r="O220">
        <f>Ama!U15</f>
        <v>36</v>
      </c>
      <c r="P220">
        <f>Ama!U16</f>
        <v>0</v>
      </c>
      <c r="Q220">
        <f>Ama!U17</f>
        <v>50</v>
      </c>
      <c r="R220">
        <f>Ama!U18</f>
        <v>0</v>
      </c>
      <c r="S220">
        <f>Ama!U19</f>
        <v>0</v>
      </c>
      <c r="T220">
        <f>Ama!U20</f>
        <v>0</v>
      </c>
      <c r="U220">
        <f>Ama!U21</f>
        <v>0</v>
      </c>
      <c r="V220" t="str">
        <f>Ama!U22</f>
        <v>Ja</v>
      </c>
      <c r="W220">
        <f>Ama!U23</f>
        <v>2</v>
      </c>
      <c r="X220">
        <f>Ama!U24</f>
        <v>1</v>
      </c>
      <c r="Y220">
        <f>Ama!U25</f>
        <v>5</v>
      </c>
      <c r="Z220">
        <f>Ama!U26</f>
        <v>5</v>
      </c>
      <c r="AA220">
        <f>Ama!U27</f>
        <v>5</v>
      </c>
      <c r="AB220">
        <f>Ama!U28</f>
        <v>5</v>
      </c>
      <c r="AC220">
        <f>Ama!U29</f>
        <v>0</v>
      </c>
      <c r="AD220">
        <f>Ama!U30</f>
        <v>5</v>
      </c>
      <c r="AE220">
        <f>Ama!U31</f>
        <v>0</v>
      </c>
      <c r="AF220">
        <f>Ama!U32</f>
        <v>0</v>
      </c>
      <c r="AG220">
        <f>Ama!U33</f>
        <v>5</v>
      </c>
      <c r="AH220">
        <f>Ama!U34</f>
        <v>0</v>
      </c>
      <c r="AI220">
        <f>Ama!U35</f>
        <v>15000</v>
      </c>
      <c r="AJ220">
        <f>Ama!U36</f>
        <v>15000</v>
      </c>
      <c r="AK220">
        <f>Ama!U37</f>
        <v>0</v>
      </c>
      <c r="AL220" t="str">
        <f>Ama!U38</f>
        <v>Ja</v>
      </c>
      <c r="AM220">
        <f>Ama!U39</f>
        <v>0</v>
      </c>
      <c r="AN220" t="str">
        <f>Ama!U40</f>
        <v>Pia Jelbo</v>
      </c>
      <c r="AO220">
        <f>Ama!U41</f>
        <v>2004</v>
      </c>
      <c r="AP220">
        <f>Ama!U42</f>
        <v>37</v>
      </c>
      <c r="AQ220">
        <f>Ama!U43</f>
        <v>0</v>
      </c>
      <c r="AR220" t="str">
        <f>Ama!U44</f>
        <v>Køkkenleder</v>
      </c>
      <c r="AS220" t="str">
        <f>Ama!U45</f>
        <v>mange år</v>
      </c>
      <c r="AT220" t="str">
        <f>Ama!U46</f>
        <v>Økologisk oplysningsforbund</v>
      </c>
      <c r="AU220">
        <f>Ama!U47</f>
        <v>0</v>
      </c>
      <c r="AV220">
        <f>Ama!U48</f>
        <v>0</v>
      </c>
      <c r="AW220">
        <f>Ama!U49</f>
        <v>0</v>
      </c>
      <c r="AX220">
        <f>Ama!U50</f>
        <v>0</v>
      </c>
      <c r="AY220">
        <f>Ama!U51</f>
        <v>0</v>
      </c>
      <c r="AZ220">
        <f>Ama!U52</f>
        <v>0</v>
      </c>
      <c r="BA220">
        <f>Ama!U53</f>
        <v>0</v>
      </c>
      <c r="BB220">
        <f>Ama!U54</f>
        <v>98</v>
      </c>
      <c r="BC220">
        <f>Ama!U55</f>
        <v>98</v>
      </c>
      <c r="BD220">
        <f>Ama!U56</f>
        <v>1</v>
      </c>
      <c r="BE220">
        <f>Ama!U57</f>
        <v>1</v>
      </c>
      <c r="BF220" t="str">
        <f>Ama!U58</f>
        <v>Ja</v>
      </c>
      <c r="BG220" t="str">
        <f>Ama!U59</f>
        <v>Nej</v>
      </c>
      <c r="BH220" t="str">
        <f>Ama!U60</f>
        <v>Ja</v>
      </c>
      <c r="BI220" t="str">
        <f>Ama!U61</f>
        <v>Ja</v>
      </c>
      <c r="BJ220" t="str">
        <f>Ama!U62</f>
        <v>De ville gerne selv lave maden, men mener at køkken er for lille og at det ikke vil være muligt</v>
      </c>
      <c r="BK220" t="str">
        <f>Ama!U63</f>
        <v>Ja</v>
      </c>
      <c r="BL220" t="str">
        <f>Ama!U64</f>
        <v>men afvendter politikernes svar på alle deres spørgsmål</v>
      </c>
      <c r="BM220" t="str">
        <f>Ama!U65</f>
        <v>Nej</v>
      </c>
      <c r="BN220" t="str">
        <f>Ama!U66</f>
        <v>De kan ikke se hvordan det skal kunne lade sig gøre i det meget lille køkken de har.. Så vil gerne have ombygget køkkenet i vuggestuen så det kan lave mad til alle.</v>
      </c>
      <c r="BO220" t="str">
        <f>Ama!U67</f>
        <v>Nej</v>
      </c>
      <c r="BP220" t="str">
        <f>Ama!U68</f>
        <v xml:space="preserve">vil gerne have hjælp nå de nårså langt </v>
      </c>
      <c r="BQ220">
        <f>Ama!U69</f>
        <v>0</v>
      </c>
      <c r="BR220" t="str">
        <f>Ama!U70</f>
        <v>produktionskøkken</v>
      </c>
      <c r="BS220" t="str">
        <f>Ama!U71</f>
        <v>Nej</v>
      </c>
      <c r="BT220" t="str">
        <f>Ama!U72</f>
        <v>Ingen</v>
      </c>
      <c r="BU220" t="str">
        <f>Ama!U73</f>
        <v>Ingen</v>
      </c>
      <c r="BV220">
        <f>Ama!U74</f>
        <v>0</v>
      </c>
      <c r="BW220" t="str">
        <f>Ama!U75</f>
        <v>Køkken er meget dårligt indrettet, nyt men ingen plads til en optimering mht at skulle lave mad til børnehaven med. Køkkenpersonalet er meget negativ omkring køkkenet og dets indretning, så var ikke opsat på at skulle kunne lave mad til flere.</v>
      </c>
      <c r="BX220">
        <f>Ama!U76</f>
        <v>0</v>
      </c>
      <c r="BY220">
        <f>Ama!U77</f>
        <v>0</v>
      </c>
      <c r="BZ220">
        <f>Ama!U78</f>
        <v>0</v>
      </c>
      <c r="CA220">
        <f>Ama!U79</f>
        <v>0</v>
      </c>
      <c r="CB220">
        <f>Ama!U80</f>
        <v>0</v>
      </c>
      <c r="CC220">
        <f>Ama!U81</f>
        <v>0</v>
      </c>
      <c r="CD220">
        <f>Ama!U82</f>
        <v>0</v>
      </c>
      <c r="CE220">
        <f>Ama!U83</f>
        <v>0</v>
      </c>
      <c r="CF220">
        <f>Ama!U84</f>
        <v>0</v>
      </c>
      <c r="CG220" t="str">
        <f>Ama!U85</f>
        <v>Cathrine Joachim Jerrik</v>
      </c>
      <c r="CH220" t="str">
        <f>Ama!U86</f>
        <v>3.4.2009</v>
      </c>
      <c r="CI220">
        <f>Ama!U87</f>
        <v>0</v>
      </c>
      <c r="CJ220">
        <f>Ama!U88</f>
        <v>0</v>
      </c>
      <c r="CK220">
        <f>Ama!U89</f>
        <v>1</v>
      </c>
      <c r="CL220">
        <f>Ama!U90</f>
        <v>4</v>
      </c>
      <c r="CM220">
        <f>Ama!U91</f>
        <v>0</v>
      </c>
      <c r="CN220">
        <f>Ama!U92</f>
        <v>0</v>
      </c>
      <c r="CO220">
        <f>Ama!U93</f>
        <v>1</v>
      </c>
      <c r="CP220">
        <f>Ama!U94</f>
        <v>0</v>
      </c>
      <c r="CQ220">
        <f>Ama!U95</f>
        <v>5</v>
      </c>
      <c r="CR220">
        <f>Ama!U96</f>
        <v>0</v>
      </c>
      <c r="CS220">
        <f>Ama!U97</f>
        <v>1</v>
      </c>
      <c r="CT220">
        <f>Ama!U98</f>
        <v>0</v>
      </c>
      <c r="CU220">
        <f>Ama!U99</f>
        <v>0</v>
      </c>
      <c r="CV220">
        <f>Ama!U100</f>
        <v>0</v>
      </c>
      <c r="CW220">
        <f>Ama!U101</f>
        <v>0</v>
      </c>
      <c r="CX220">
        <f>Ama!U102</f>
        <v>1</v>
      </c>
      <c r="CY220">
        <f>Ama!U103</f>
        <v>0</v>
      </c>
      <c r="CZ220">
        <f>Ama!U104</f>
        <v>0</v>
      </c>
      <c r="DA220">
        <f>Ama!U105</f>
        <v>0</v>
      </c>
      <c r="DB220">
        <f>Ama!U106</f>
        <v>1</v>
      </c>
      <c r="DC220">
        <f>Ama!U107</f>
        <v>20</v>
      </c>
      <c r="DD220" t="str">
        <f>Ama!U108</f>
        <v>Miele</v>
      </c>
      <c r="DE220">
        <f>Ama!U109</f>
        <v>3</v>
      </c>
      <c r="DF220">
        <f>Ama!U110</f>
        <v>0</v>
      </c>
      <c r="DG220">
        <f>Ama!U111</f>
        <v>0</v>
      </c>
      <c r="DH220" t="str">
        <f>Ama!U112</f>
        <v>Ja</v>
      </c>
      <c r="DI220" t="str">
        <f>Ama!U113</f>
        <v>Ja</v>
      </c>
      <c r="DJ220">
        <f>Ama!U114</f>
        <v>0</v>
      </c>
      <c r="DK220">
        <f>Ama!U115</f>
        <v>2</v>
      </c>
      <c r="DL220" t="str">
        <f>Ama!U116</f>
        <v>Begrænset</v>
      </c>
      <c r="DM220" t="str">
        <f>Ama!U117</f>
        <v>Køkken er meget dårligt indrettet og man må nok give køkkenpersonalet ret i at det vil være ret umuligt at skulle lave mad til børnehaven, da 30 af børnene hver dag tager i skoven og skal have smurt madpakker eller lign.</v>
      </c>
      <c r="DN220">
        <f>Ama!U118</f>
        <v>0</v>
      </c>
      <c r="DO220" s="14" t="str">
        <f>VLOOKUP(MID(B220,1,5)*1,InstTyp!A:B,2,FALSE)</f>
        <v xml:space="preserve">Integrerede </v>
      </c>
      <c r="DP220" s="14" t="str">
        <f>VLOOKUP(MID(B220,1,5)*1,InstTyp!A:C,3,FALSE)</f>
        <v>Amager</v>
      </c>
      <c r="DQ220">
        <f>VLOOKUP(MID(B220,1,5)*1,'InstTyp-2'!E:BQ,7,FALSE)</f>
        <v>36</v>
      </c>
      <c r="DR220">
        <f>VLOOKUP(MID(B220,1,5)*1,'InstTyp-2'!E:BQ,8,FALSE)</f>
        <v>0</v>
      </c>
      <c r="DS220">
        <f>VLOOKUP(MID(B220,1,5)*1,'InstTyp-2'!E:BQ,9,FALSE)</f>
        <v>50</v>
      </c>
      <c r="DT220">
        <f>VLOOKUP(MID(B220,1,5)*1,'InstTyp-2'!E:BQ,10,FALSE)</f>
        <v>0</v>
      </c>
      <c r="DU220">
        <f>VLOOKUP(MID(B220,1,5)*1,'InstTyp-2'!E:BQ,11,FALSE)</f>
        <v>0</v>
      </c>
      <c r="DV220">
        <f>VLOOKUP(MID(B220,1,5)*1,'InstTyp-2'!E:BQ,12,FALSE)</f>
        <v>0</v>
      </c>
      <c r="DW220">
        <f>VLOOKUP(MID(B220,1,5)*1,'InstTyp-2'!E:BQ,13,FALSE)</f>
        <v>0</v>
      </c>
      <c r="DX220">
        <f>VLOOKUP(MID(B220,1,5)*1,'InstTyp-2'!E:BQ,14,FALSE)</f>
        <v>0</v>
      </c>
      <c r="DY220">
        <f>VLOOKUP(MID(B220,1,5)*1,'InstTyp-2'!E:BQ,15,FALSE)</f>
        <v>0</v>
      </c>
      <c r="DZ220">
        <f>VLOOKUP(MID(B220,1,5)*1,'InstTyp-2'!E:BQ,16,FALSE)</f>
        <v>0</v>
      </c>
      <c r="EA220">
        <f>VLOOKUP(MID(B220,1,5)*1,'InstTyp-2'!E:BQ,17,FALSE)</f>
        <v>0</v>
      </c>
      <c r="EB220">
        <f>VLOOKUP(MID(B220,1,5)*1,'InstTyp-2'!E:BQ,18,FALSE)</f>
        <v>0</v>
      </c>
      <c r="EC220">
        <f>VLOOKUP(MID(B220,1,5)*1,'InstTyp-2'!E:BQ,19,FALSE)</f>
        <v>0</v>
      </c>
      <c r="ED220">
        <f>VLOOKUP(MID(B220,1,5)*1,'InstTyp-2'!E:BQ,20,FALSE)</f>
        <v>0</v>
      </c>
      <c r="EE220" s="195">
        <f>VLOOKUP(MID(B220,1,5)*1,'Forplejning 2008'!A:C,3,FALSE)</f>
        <v>132752.39000000001</v>
      </c>
      <c r="EF220" t="str">
        <f t="shared" si="12"/>
        <v>35408</v>
      </c>
      <c r="EG220" t="str">
        <f t="shared" si="13"/>
        <v/>
      </c>
      <c r="EH220">
        <f t="shared" si="14"/>
        <v>0</v>
      </c>
      <c r="EI220">
        <f t="shared" si="15"/>
        <v>0</v>
      </c>
      <c r="EJ220" t="e">
        <f>VLOOKUP(B220,Rekruttering!A:F,2,FALSE)</f>
        <v>#N/A</v>
      </c>
      <c r="EK220" t="e">
        <f>VLOOKUP(B220,Rekruttering!A:F,3,FALSE)</f>
        <v>#N/A</v>
      </c>
      <c r="EL220" t="e">
        <f>VLOOKUP(B220,Rekruttering!A:F,4,FALSE)</f>
        <v>#N/A</v>
      </c>
      <c r="EM220" t="e">
        <f>VLOOKUP(B220,Rekruttering!A:F,5,FALSE)</f>
        <v>#N/A</v>
      </c>
      <c r="EN220" t="e">
        <f>VLOOKUP(B220,Rekruttering!A:F,6,FALSE)</f>
        <v>#N/A</v>
      </c>
    </row>
    <row r="221" spans="1:144">
      <c r="A221" s="14" t="str">
        <f>Ama!V1</f>
        <v>x</v>
      </c>
      <c r="B221" s="21" t="str">
        <f>Ama!V2</f>
        <v>35408_2</v>
      </c>
      <c r="C221" t="str">
        <f>Ama!V3</f>
        <v xml:space="preserve">Den flyvende kuffert </v>
      </c>
      <c r="D221" t="str">
        <f>Ama!V4</f>
        <v>Amager</v>
      </c>
      <c r="E221" t="str">
        <f>Ama!V5</f>
        <v>Nyrnberggade 33</v>
      </c>
      <c r="F221">
        <f>Ama!V6</f>
        <v>2300</v>
      </c>
      <c r="G221" t="str">
        <f>Ama!V7</f>
        <v>København S</v>
      </c>
      <c r="H221" t="str">
        <f>Ama!V8</f>
        <v>32 57 14 06</v>
      </c>
      <c r="I221" t="str">
        <f>Ama!V9</f>
        <v>35408@buf.kk.dk</v>
      </c>
      <c r="J221" t="str">
        <f>Ama!V10</f>
        <v>Christina Viberg-Jespersen</v>
      </c>
      <c r="K221">
        <f>Ama!V11</f>
        <v>23433007</v>
      </c>
      <c r="L221">
        <f>Ama!V12</f>
        <v>0</v>
      </c>
      <c r="M221" t="str">
        <f>Ama!V13</f>
        <v>35408@buf.kk.dk</v>
      </c>
      <c r="N221" t="str">
        <f>Ama!V14</f>
        <v>Integreret</v>
      </c>
      <c r="O221">
        <f>Ama!V15</f>
        <v>36</v>
      </c>
      <c r="P221">
        <f>Ama!V16</f>
        <v>0</v>
      </c>
      <c r="Q221">
        <f>Ama!V17</f>
        <v>50</v>
      </c>
      <c r="R221">
        <f>Ama!V18</f>
        <v>0</v>
      </c>
      <c r="S221">
        <f>Ama!V19</f>
        <v>0</v>
      </c>
      <c r="T221">
        <f>Ama!V20</f>
        <v>0</v>
      </c>
      <c r="U221">
        <f>Ama!V21</f>
        <v>0</v>
      </c>
      <c r="V221" t="str">
        <f>Ama!V22</f>
        <v>Ja</v>
      </c>
      <c r="W221">
        <f>Ama!V23</f>
        <v>0</v>
      </c>
      <c r="X221">
        <f>Ama!V24</f>
        <v>0</v>
      </c>
      <c r="Y221">
        <f>Ama!V25</f>
        <v>0</v>
      </c>
      <c r="Z221">
        <f>Ama!V26</f>
        <v>0</v>
      </c>
      <c r="AA221">
        <f>Ama!V27</f>
        <v>0</v>
      </c>
      <c r="AB221">
        <f>Ama!V28</f>
        <v>0</v>
      </c>
      <c r="AC221">
        <f>Ama!V29</f>
        <v>0</v>
      </c>
      <c r="AD221">
        <f>Ama!V30</f>
        <v>0</v>
      </c>
      <c r="AE221">
        <f>Ama!V31</f>
        <v>0</v>
      </c>
      <c r="AF221">
        <f>Ama!V32</f>
        <v>0</v>
      </c>
      <c r="AG221">
        <f>Ama!V33</f>
        <v>0</v>
      </c>
      <c r="AH221">
        <f>Ama!V34</f>
        <v>0</v>
      </c>
      <c r="AI221">
        <f>Ama!V35</f>
        <v>0</v>
      </c>
      <c r="AJ221">
        <f>Ama!V36</f>
        <v>0</v>
      </c>
      <c r="AK221">
        <f>Ama!V37</f>
        <v>0</v>
      </c>
      <c r="AL221">
        <f>Ama!V38</f>
        <v>0</v>
      </c>
      <c r="AM221">
        <f>Ama!V39</f>
        <v>0</v>
      </c>
      <c r="AN221">
        <f>Ama!V40</f>
        <v>0</v>
      </c>
      <c r="AO221">
        <f>Ama!V41</f>
        <v>0</v>
      </c>
      <c r="AP221">
        <f>Ama!V42</f>
        <v>0</v>
      </c>
      <c r="AQ221">
        <f>Ama!V43</f>
        <v>0</v>
      </c>
      <c r="AR221">
        <f>Ama!V44</f>
        <v>0</v>
      </c>
      <c r="AS221">
        <f>Ama!V45</f>
        <v>0</v>
      </c>
      <c r="AT221">
        <f>Ama!V46</f>
        <v>0</v>
      </c>
      <c r="AU221">
        <f>Ama!V47</f>
        <v>0</v>
      </c>
      <c r="AV221">
        <f>Ama!V48</f>
        <v>0</v>
      </c>
      <c r="AW221">
        <f>Ama!V49</f>
        <v>0</v>
      </c>
      <c r="AX221">
        <f>Ama!V50</f>
        <v>0</v>
      </c>
      <c r="AY221">
        <f>Ama!V51</f>
        <v>0</v>
      </c>
      <c r="AZ221">
        <f>Ama!V52</f>
        <v>0</v>
      </c>
      <c r="BA221">
        <f>Ama!V53</f>
        <v>0</v>
      </c>
      <c r="BB221">
        <f>Ama!V54</f>
        <v>0</v>
      </c>
      <c r="BC221">
        <f>Ama!V55</f>
        <v>0</v>
      </c>
      <c r="BD221">
        <f>Ama!V56</f>
        <v>0</v>
      </c>
      <c r="BE221">
        <f>Ama!V57</f>
        <v>0</v>
      </c>
      <c r="BF221">
        <f>Ama!V58</f>
        <v>0</v>
      </c>
      <c r="BG221">
        <f>Ama!V59</f>
        <v>0</v>
      </c>
      <c r="BH221">
        <f>Ama!V60</f>
        <v>0</v>
      </c>
      <c r="BI221">
        <f>Ama!V61</f>
        <v>0</v>
      </c>
      <c r="BJ221">
        <f>Ama!V62</f>
        <v>0</v>
      </c>
      <c r="BK221">
        <f>Ama!V63</f>
        <v>0</v>
      </c>
      <c r="BL221">
        <f>Ama!V64</f>
        <v>0</v>
      </c>
      <c r="BM221">
        <f>Ama!V65</f>
        <v>0</v>
      </c>
      <c r="BN221">
        <f>Ama!V66</f>
        <v>0</v>
      </c>
      <c r="BO221">
        <f>Ama!V67</f>
        <v>0</v>
      </c>
      <c r="BP221">
        <f>Ama!V68</f>
        <v>0</v>
      </c>
      <c r="BQ221">
        <f>Ama!V69</f>
        <v>0</v>
      </c>
      <c r="BR221" t="str">
        <f>Ama!V70</f>
        <v>Køkken begrænset tilvirk</v>
      </c>
      <c r="BS221" t="str">
        <f>Ama!V71</f>
        <v>Nej</v>
      </c>
      <c r="BT221" t="str">
        <f>Ama!V72</f>
        <v>Større</v>
      </c>
      <c r="BU221" t="str">
        <f>Ama!V73</f>
        <v>Større</v>
      </c>
      <c r="BV221" t="str">
        <f>Ama!V74</f>
        <v>Ja</v>
      </c>
      <c r="BW221" t="str">
        <f>Ama!V75</f>
        <v xml:space="preserve">Vuggestuens oprindelige køkken. Meget gammelt og ikke brugbart til fødevareproduktion p.t. Der er et tilstødende lokale der kunne inddrages så der kunne bygges et stort nyt køkken. </v>
      </c>
      <c r="BX221" t="str">
        <f>Ama!V76</f>
        <v>Større</v>
      </c>
      <c r="BY221" t="str">
        <f>Ama!V77</f>
        <v>Større</v>
      </c>
      <c r="BZ221" t="str">
        <f>Ama!V78</f>
        <v>Ja</v>
      </c>
      <c r="CA221">
        <f>Ama!V79</f>
        <v>0</v>
      </c>
      <c r="CB221">
        <f>Ama!V80</f>
        <v>0</v>
      </c>
      <c r="CC221">
        <f>Ama!V81</f>
        <v>0</v>
      </c>
      <c r="CD221">
        <f>Ama!V82</f>
        <v>0</v>
      </c>
      <c r="CE221">
        <f>Ama!V83</f>
        <v>0</v>
      </c>
      <c r="CF221">
        <f>Ama!V84</f>
        <v>0</v>
      </c>
      <c r="CG221" t="str">
        <f>Ama!V85</f>
        <v>Cathrine Joachim Jerrik</v>
      </c>
      <c r="CH221" t="str">
        <f>Ama!V86</f>
        <v>3.4.2009</v>
      </c>
      <c r="CI221">
        <f>Ama!V87</f>
        <v>0</v>
      </c>
      <c r="CJ221">
        <f>Ama!V88</f>
        <v>1</v>
      </c>
      <c r="CK221">
        <f>Ama!V89</f>
        <v>0</v>
      </c>
      <c r="CL221">
        <f>Ama!V90</f>
        <v>0</v>
      </c>
      <c r="CM221">
        <f>Ama!V91</f>
        <v>0</v>
      </c>
      <c r="CN221">
        <f>Ama!V92</f>
        <v>0</v>
      </c>
      <c r="CO221">
        <f>Ama!V93</f>
        <v>0</v>
      </c>
      <c r="CP221">
        <f>Ama!V94</f>
        <v>0</v>
      </c>
      <c r="CQ221">
        <f>Ama!V95</f>
        <v>0</v>
      </c>
      <c r="CR221">
        <f>Ama!V96</f>
        <v>0</v>
      </c>
      <c r="CS221">
        <f>Ama!V97</f>
        <v>1</v>
      </c>
      <c r="CT221">
        <f>Ama!V98</f>
        <v>0</v>
      </c>
      <c r="CU221">
        <f>Ama!V99</f>
        <v>1</v>
      </c>
      <c r="CV221">
        <f>Ama!V100</f>
        <v>0</v>
      </c>
      <c r="CW221">
        <f>Ama!V101</f>
        <v>0</v>
      </c>
      <c r="CX221">
        <f>Ama!V102</f>
        <v>0</v>
      </c>
      <c r="CY221">
        <f>Ama!V103</f>
        <v>0</v>
      </c>
      <c r="CZ221">
        <f>Ama!V104</f>
        <v>0</v>
      </c>
      <c r="DA221">
        <f>Ama!V105</f>
        <v>0</v>
      </c>
      <c r="DB221">
        <f>Ama!V106</f>
        <v>1</v>
      </c>
      <c r="DC221">
        <f>Ama!V107</f>
        <v>20</v>
      </c>
      <c r="DD221" t="str">
        <f>Ama!V108</f>
        <v>Miele</v>
      </c>
      <c r="DE221">
        <f>Ama!V109</f>
        <v>3</v>
      </c>
      <c r="DF221">
        <f>Ama!V110</f>
        <v>0</v>
      </c>
      <c r="DG221">
        <f>Ama!V111</f>
        <v>0</v>
      </c>
      <c r="DH221">
        <f>Ama!V112</f>
        <v>0</v>
      </c>
      <c r="DI221">
        <f>Ama!V113</f>
        <v>0</v>
      </c>
      <c r="DJ221">
        <f>Ama!V114</f>
        <v>0</v>
      </c>
      <c r="DK221">
        <f>Ama!V115</f>
        <v>2</v>
      </c>
      <c r="DL221" t="str">
        <f>Ama!V116</f>
        <v>Begrænset</v>
      </c>
      <c r="DM221">
        <f>Ama!V117</f>
        <v>0</v>
      </c>
      <c r="DN221">
        <f>Ama!V118</f>
        <v>0</v>
      </c>
      <c r="DO221" s="14" t="str">
        <f>VLOOKUP(MID(B221,1,5)*1,InstTyp!A:B,2,FALSE)</f>
        <v xml:space="preserve">Integrerede </v>
      </c>
      <c r="DP221" s="14" t="str">
        <f>VLOOKUP(MID(B221,1,5)*1,InstTyp!A:C,3,FALSE)</f>
        <v>Amager</v>
      </c>
      <c r="DQ221">
        <f>VLOOKUP(MID(B221,1,5)*1,'InstTyp-2'!E:BQ,7,FALSE)</f>
        <v>36</v>
      </c>
      <c r="DR221">
        <f>VLOOKUP(MID(B221,1,5)*1,'InstTyp-2'!E:BQ,8,FALSE)</f>
        <v>0</v>
      </c>
      <c r="DS221">
        <f>VLOOKUP(MID(B221,1,5)*1,'InstTyp-2'!E:BQ,9,FALSE)</f>
        <v>50</v>
      </c>
      <c r="DT221">
        <f>VLOOKUP(MID(B221,1,5)*1,'InstTyp-2'!E:BQ,10,FALSE)</f>
        <v>0</v>
      </c>
      <c r="DU221">
        <f>VLOOKUP(MID(B221,1,5)*1,'InstTyp-2'!E:BQ,11,FALSE)</f>
        <v>0</v>
      </c>
      <c r="DV221">
        <f>VLOOKUP(MID(B221,1,5)*1,'InstTyp-2'!E:BQ,12,FALSE)</f>
        <v>0</v>
      </c>
      <c r="DW221">
        <f>VLOOKUP(MID(B221,1,5)*1,'InstTyp-2'!E:BQ,13,FALSE)</f>
        <v>0</v>
      </c>
      <c r="DX221">
        <f>VLOOKUP(MID(B221,1,5)*1,'InstTyp-2'!E:BQ,14,FALSE)</f>
        <v>0</v>
      </c>
      <c r="DY221">
        <f>VLOOKUP(MID(B221,1,5)*1,'InstTyp-2'!E:BQ,15,FALSE)</f>
        <v>0</v>
      </c>
      <c r="DZ221">
        <f>VLOOKUP(MID(B221,1,5)*1,'InstTyp-2'!E:BQ,16,FALSE)</f>
        <v>0</v>
      </c>
      <c r="EA221">
        <f>VLOOKUP(MID(B221,1,5)*1,'InstTyp-2'!E:BQ,17,FALSE)</f>
        <v>0</v>
      </c>
      <c r="EB221">
        <f>VLOOKUP(MID(B221,1,5)*1,'InstTyp-2'!E:BQ,18,FALSE)</f>
        <v>0</v>
      </c>
      <c r="EC221">
        <f>VLOOKUP(MID(B221,1,5)*1,'InstTyp-2'!E:BQ,19,FALSE)</f>
        <v>0</v>
      </c>
      <c r="ED221">
        <f>VLOOKUP(MID(B221,1,5)*1,'InstTyp-2'!E:BQ,20,FALSE)</f>
        <v>0</v>
      </c>
      <c r="EE221" s="195">
        <f>VLOOKUP(MID(B221,1,5)*1,'Forplejning 2008'!A:C,3,FALSE)</f>
        <v>132752.39000000001</v>
      </c>
      <c r="EF221" t="str">
        <f t="shared" si="12"/>
        <v>35408</v>
      </c>
      <c r="EG221" t="str">
        <f t="shared" si="13"/>
        <v>2</v>
      </c>
      <c r="EH221">
        <f t="shared" si="14"/>
        <v>0</v>
      </c>
      <c r="EI221">
        <f t="shared" si="15"/>
        <v>0</v>
      </c>
      <c r="EJ221" t="e">
        <f>VLOOKUP(B221,Rekruttering!A:F,2,FALSE)</f>
        <v>#N/A</v>
      </c>
      <c r="EK221" t="e">
        <f>VLOOKUP(B221,Rekruttering!A:F,3,FALSE)</f>
        <v>#N/A</v>
      </c>
      <c r="EL221" t="e">
        <f>VLOOKUP(B221,Rekruttering!A:F,4,FALSE)</f>
        <v>#N/A</v>
      </c>
      <c r="EM221" t="e">
        <f>VLOOKUP(B221,Rekruttering!A:F,5,FALSE)</f>
        <v>#N/A</v>
      </c>
      <c r="EN221" t="e">
        <f>VLOOKUP(B221,Rekruttering!A:F,6,FALSE)</f>
        <v>#N/A</v>
      </c>
    </row>
    <row r="222" spans="1:144">
      <c r="A222" s="14" t="str">
        <f>Ama!AH1</f>
        <v>x</v>
      </c>
      <c r="B222" s="21">
        <f>Ama!AH2</f>
        <v>35532</v>
      </c>
      <c r="C222" t="str">
        <f>Ama!AH3</f>
        <v>Nathanael Sogns intergrerede institution</v>
      </c>
      <c r="D222" t="str">
        <f>Ama!AH4</f>
        <v>Amager</v>
      </c>
      <c r="E222" t="str">
        <f>Ama!AH5</f>
        <v>Holmbladsgade 21</v>
      </c>
      <c r="F222">
        <f>Ama!AH6</f>
        <v>2300</v>
      </c>
      <c r="G222" t="str">
        <f>Ama!AH7</f>
        <v>København S</v>
      </c>
      <c r="H222" t="str">
        <f>Ama!AH8</f>
        <v>32 54 28 38</v>
      </c>
      <c r="I222" t="str">
        <f>Ama!AH9</f>
        <v>35532@buf.kk.dk</v>
      </c>
      <c r="J222" t="str">
        <f>Ama!AH10</f>
        <v>ANNE MARIE FRANDSEN</v>
      </c>
      <c r="K222">
        <f>Ama!AH11</f>
        <v>35263347</v>
      </c>
      <c r="L222">
        <f>Ama!AH12</f>
        <v>0</v>
      </c>
      <c r="M222" t="str">
        <f>Ama!AH13</f>
        <v>35532@buf.kk.dk</v>
      </c>
      <c r="N222" t="str">
        <f>Ama!AH14</f>
        <v>Integreret</v>
      </c>
      <c r="O222">
        <f>Ama!AH15</f>
        <v>12</v>
      </c>
      <c r="P222">
        <f>Ama!AH16</f>
        <v>0</v>
      </c>
      <c r="Q222">
        <f>Ama!AH17</f>
        <v>20</v>
      </c>
      <c r="R222">
        <f>Ama!AH18</f>
        <v>0</v>
      </c>
      <c r="S222">
        <f>Ama!AH19</f>
        <v>0</v>
      </c>
      <c r="T222">
        <f>Ama!AH20</f>
        <v>0</v>
      </c>
      <c r="U222">
        <f>Ama!AH21</f>
        <v>0</v>
      </c>
      <c r="V222" t="str">
        <f>Ama!AH22</f>
        <v>Nej</v>
      </c>
      <c r="W222">
        <f>Ama!AH23</f>
        <v>0</v>
      </c>
      <c r="X222">
        <f>Ama!AH24</f>
        <v>0</v>
      </c>
      <c r="Y222">
        <f>Ama!AH25</f>
        <v>5</v>
      </c>
      <c r="Z222">
        <f>Ama!AH26</f>
        <v>5</v>
      </c>
      <c r="AA222">
        <f>Ama!AH27</f>
        <v>5</v>
      </c>
      <c r="AB222">
        <f>Ama!AH28</f>
        <v>5</v>
      </c>
      <c r="AC222">
        <f>Ama!AH29</f>
        <v>0</v>
      </c>
      <c r="AD222">
        <f>Ama!AH30</f>
        <v>5</v>
      </c>
      <c r="AE222">
        <f>Ama!AH31</f>
        <v>0</v>
      </c>
      <c r="AF222">
        <f>Ama!AH32</f>
        <v>0</v>
      </c>
      <c r="AG222">
        <f>Ama!AH33</f>
        <v>5</v>
      </c>
      <c r="AH222">
        <f>Ama!AH34</f>
        <v>0</v>
      </c>
      <c r="AI222" s="16">
        <f>Ama!AH35</f>
        <v>40000</v>
      </c>
      <c r="AJ222">
        <f>Ama!AH36</f>
        <v>25000</v>
      </c>
      <c r="AK222">
        <f>Ama!AH37</f>
        <v>0</v>
      </c>
      <c r="AL222" t="str">
        <f>Ama!AH38</f>
        <v>Ja</v>
      </c>
      <c r="AM222">
        <f>Ama!AH39</f>
        <v>0</v>
      </c>
      <c r="AN222" t="str">
        <f>Ama!AH40</f>
        <v>Hanne Pollish</v>
      </c>
      <c r="AO222">
        <f>Ama!AH41</f>
        <v>2006</v>
      </c>
      <c r="AP222">
        <f>Ama!AH42</f>
        <v>20</v>
      </c>
      <c r="AQ222">
        <f>Ama!AH43</f>
        <v>0</v>
      </c>
      <c r="AR222" t="str">
        <f>Ama!AH44</f>
        <v>ufaglært</v>
      </c>
      <c r="AS222">
        <f>Ama!AH45</f>
        <v>0</v>
      </c>
      <c r="AT222" t="str">
        <f>Ama!AH46</f>
        <v>hygiejne og økokurser</v>
      </c>
      <c r="AU222">
        <f>Ama!AH47</f>
        <v>0</v>
      </c>
      <c r="AV222">
        <f>Ama!AH48</f>
        <v>0</v>
      </c>
      <c r="AW222">
        <f>Ama!AH49</f>
        <v>0</v>
      </c>
      <c r="AX222">
        <f>Ama!AH50</f>
        <v>0</v>
      </c>
      <c r="AY222">
        <f>Ama!AH51</f>
        <v>0</v>
      </c>
      <c r="AZ222">
        <f>Ama!AH52</f>
        <v>0</v>
      </c>
      <c r="BA222">
        <f>Ama!AH53</f>
        <v>0</v>
      </c>
      <c r="BB222">
        <f>Ama!AH54</f>
        <v>90</v>
      </c>
      <c r="BC222">
        <f>Ama!AH55</f>
        <v>90</v>
      </c>
      <c r="BD222">
        <f>Ama!AH56</f>
        <v>2</v>
      </c>
      <c r="BE222">
        <f>Ama!AH57</f>
        <v>0</v>
      </c>
      <c r="BF222" t="str">
        <f>Ama!AH58</f>
        <v>Ja</v>
      </c>
      <c r="BG222" t="str">
        <f>Ama!AH59</f>
        <v>Nej</v>
      </c>
      <c r="BH222" t="str">
        <f>Ama!AH60</f>
        <v>Ja</v>
      </c>
      <c r="BI222" t="str">
        <f>Ama!AH61</f>
        <v>Ja</v>
      </c>
      <c r="BJ222" t="str">
        <f>Ama!AH62</f>
        <v>Har besluttet med forældrebestyrelsen at de vil fortsætte med at have en madpakke dag om ugen efter årsskifte.</v>
      </c>
      <c r="BK222" t="str">
        <f>Ama!AH63</f>
        <v>Ja</v>
      </c>
      <c r="BL222">
        <f>Ama!AH64</f>
        <v>0</v>
      </c>
      <c r="BM222" t="str">
        <f>Ama!AH65</f>
        <v>Ja</v>
      </c>
      <c r="BN222">
        <f>Ama!AH66</f>
        <v>0</v>
      </c>
      <c r="BO222">
        <f>Ama!AH67</f>
        <v>0</v>
      </c>
      <c r="BP222">
        <f>Ama!AH68</f>
        <v>0</v>
      </c>
      <c r="BQ222">
        <f>Ama!AH69</f>
        <v>0</v>
      </c>
      <c r="BR222" t="str">
        <f>Ama!AH70</f>
        <v>produktionskøkken</v>
      </c>
      <c r="BS222" t="str">
        <f>Ama!AH71</f>
        <v>Nej</v>
      </c>
      <c r="BT222" t="str">
        <f>Ama!AH72</f>
        <v>Større</v>
      </c>
      <c r="BU222" t="str">
        <f>Ama!AH73</f>
        <v>Mindre</v>
      </c>
      <c r="BV222">
        <f>Ama!AH74</f>
        <v>0</v>
      </c>
      <c r="BW222" t="str">
        <f>Ama!AH75</f>
        <v>Et nyt komfur er ønsket. Pt er det 4 keramiske plader lagt ned i bordpladen, men de er små og virker ikke optimalt. En ekstra ovn og et køleskab</v>
      </c>
      <c r="BX222">
        <f>Ama!AH76</f>
        <v>0</v>
      </c>
      <c r="BY222">
        <f>Ama!AH77</f>
        <v>0</v>
      </c>
      <c r="BZ222">
        <f>Ama!AH78</f>
        <v>0</v>
      </c>
      <c r="CA222">
        <f>Ama!AH79</f>
        <v>0</v>
      </c>
      <c r="CB222">
        <f>Ama!AH80</f>
        <v>0</v>
      </c>
      <c r="CC222">
        <f>Ama!AH81</f>
        <v>0</v>
      </c>
      <c r="CD222">
        <f>Ama!AH82</f>
        <v>0</v>
      </c>
      <c r="CE222">
        <f>Ama!AH83</f>
        <v>0</v>
      </c>
      <c r="CF222">
        <f>Ama!AH84</f>
        <v>0</v>
      </c>
      <c r="CG222" s="18" t="str">
        <f>Ama!AH85</f>
        <v>Cathrine Joachim Jerrik</v>
      </c>
      <c r="CH222" s="18" t="str">
        <f>Ama!AH86</f>
        <v>2.4.2009</v>
      </c>
      <c r="CI222">
        <f>Ama!AH87</f>
        <v>0</v>
      </c>
      <c r="CJ222">
        <f>Ama!AH88</f>
        <v>1</v>
      </c>
      <c r="CK222">
        <f>Ama!AH89</f>
        <v>0</v>
      </c>
      <c r="CL222">
        <f>Ama!AH90</f>
        <v>0</v>
      </c>
      <c r="CM222">
        <f>Ama!AH91</f>
        <v>0</v>
      </c>
      <c r="CN222">
        <f>Ama!AH92</f>
        <v>0</v>
      </c>
      <c r="CO222">
        <f>Ama!AH93</f>
        <v>0</v>
      </c>
      <c r="CP222">
        <f>Ama!AH94</f>
        <v>0</v>
      </c>
      <c r="CQ222">
        <f>Ama!AH95</f>
        <v>0</v>
      </c>
      <c r="CR222">
        <f>Ama!AH96</f>
        <v>0</v>
      </c>
      <c r="CS222">
        <f>Ama!AH97</f>
        <v>1</v>
      </c>
      <c r="CT222">
        <f>Ama!AH98</f>
        <v>0</v>
      </c>
      <c r="CU222">
        <f>Ama!AH99</f>
        <v>0</v>
      </c>
      <c r="CV222">
        <f>Ama!AH100</f>
        <v>0</v>
      </c>
      <c r="CW222">
        <f>Ama!AH101</f>
        <v>0</v>
      </c>
      <c r="CX222">
        <f>Ama!AH102</f>
        <v>1</v>
      </c>
      <c r="CY222">
        <f>Ama!AH103</f>
        <v>0</v>
      </c>
      <c r="CZ222">
        <f>Ama!AH104</f>
        <v>0</v>
      </c>
      <c r="DA222">
        <f>Ama!AH105</f>
        <v>0</v>
      </c>
      <c r="DB222">
        <f>Ama!AH106</f>
        <v>1</v>
      </c>
      <c r="DC222">
        <f>Ama!AH107</f>
        <v>20</v>
      </c>
      <c r="DD222" t="str">
        <f>Ama!AH108</f>
        <v>Miele</v>
      </c>
      <c r="DE222">
        <f>Ama!AH109</f>
        <v>3</v>
      </c>
      <c r="DF222">
        <f>Ama!AH110</f>
        <v>0</v>
      </c>
      <c r="DG222">
        <f>Ama!AH111</f>
        <v>0</v>
      </c>
      <c r="DH222" t="str">
        <f>Ama!AH112</f>
        <v>Ja</v>
      </c>
      <c r="DI222" t="str">
        <f>Ama!AH113</f>
        <v>Ja</v>
      </c>
      <c r="DJ222">
        <f>Ama!AH114</f>
        <v>0</v>
      </c>
      <c r="DK222">
        <f>Ama!AH115</f>
        <v>2</v>
      </c>
      <c r="DL222" t="str">
        <f>Ama!AH116</f>
        <v>Begrænset</v>
      </c>
      <c r="DM222" t="str">
        <f>Ama!AH117</f>
        <v>Et køkken fordelt på 2 små seperate rum, trænger til et nyt komfur og nye ovne hvis de skal kunne lave mad til børnehaven</v>
      </c>
      <c r="DN222">
        <f>Ama!AH118</f>
        <v>0</v>
      </c>
      <c r="DO222" s="14" t="str">
        <f>VLOOKUP(MID(B222,1,5)*1,InstTyp!A:B,2,FALSE)</f>
        <v xml:space="preserve">Integrerede </v>
      </c>
      <c r="DP222" s="14" t="str">
        <f>VLOOKUP(MID(B222,1,5)*1,InstTyp!A:C,3,FALSE)</f>
        <v>Amager</v>
      </c>
      <c r="DQ222">
        <f>VLOOKUP(MID(B222,1,5)*1,'InstTyp-2'!E:BQ,7,FALSE)</f>
        <v>12</v>
      </c>
      <c r="DR222">
        <f>VLOOKUP(MID(B222,1,5)*1,'InstTyp-2'!E:BQ,8,FALSE)</f>
        <v>0</v>
      </c>
      <c r="DS222">
        <f>VLOOKUP(MID(B222,1,5)*1,'InstTyp-2'!E:BQ,9,FALSE)</f>
        <v>20</v>
      </c>
      <c r="DT222">
        <f>VLOOKUP(MID(B222,1,5)*1,'InstTyp-2'!E:BQ,10,FALSE)</f>
        <v>0</v>
      </c>
      <c r="DU222">
        <f>VLOOKUP(MID(B222,1,5)*1,'InstTyp-2'!E:BQ,11,FALSE)</f>
        <v>0</v>
      </c>
      <c r="DV222">
        <f>VLOOKUP(MID(B222,1,5)*1,'InstTyp-2'!E:BQ,12,FALSE)</f>
        <v>0</v>
      </c>
      <c r="DW222">
        <f>VLOOKUP(MID(B222,1,5)*1,'InstTyp-2'!E:BQ,13,FALSE)</f>
        <v>0</v>
      </c>
      <c r="DX222">
        <f>VLOOKUP(MID(B222,1,5)*1,'InstTyp-2'!E:BQ,14,FALSE)</f>
        <v>0</v>
      </c>
      <c r="DY222">
        <f>VLOOKUP(MID(B222,1,5)*1,'InstTyp-2'!E:BQ,15,FALSE)</f>
        <v>0</v>
      </c>
      <c r="DZ222">
        <f>VLOOKUP(MID(B222,1,5)*1,'InstTyp-2'!E:BQ,16,FALSE)</f>
        <v>0</v>
      </c>
      <c r="EA222">
        <f>VLOOKUP(MID(B222,1,5)*1,'InstTyp-2'!E:BQ,17,FALSE)</f>
        <v>0</v>
      </c>
      <c r="EB222">
        <f>VLOOKUP(MID(B222,1,5)*1,'InstTyp-2'!E:BQ,18,FALSE)</f>
        <v>0</v>
      </c>
      <c r="EC222">
        <f>VLOOKUP(MID(B222,1,5)*1,'InstTyp-2'!E:BQ,19,FALSE)</f>
        <v>0</v>
      </c>
      <c r="ED222">
        <f>VLOOKUP(MID(B222,1,5)*1,'InstTyp-2'!E:BQ,20,FALSE)</f>
        <v>0</v>
      </c>
      <c r="EE222" s="195">
        <f>VLOOKUP(MID(B222,1,5)*1,'Forplejning 2008'!A:C,3,FALSE)</f>
        <v>42000.1</v>
      </c>
      <c r="EF222" t="str">
        <f t="shared" si="12"/>
        <v>35532</v>
      </c>
      <c r="EG222" t="str">
        <f t="shared" si="13"/>
        <v/>
      </c>
      <c r="EH222">
        <f t="shared" si="14"/>
        <v>0</v>
      </c>
      <c r="EI222">
        <f t="shared" si="15"/>
        <v>0</v>
      </c>
      <c r="EJ222" t="e">
        <f>VLOOKUP(B222,Rekruttering!A:F,2,FALSE)</f>
        <v>#N/A</v>
      </c>
      <c r="EK222" t="e">
        <f>VLOOKUP(B222,Rekruttering!A:F,3,FALSE)</f>
        <v>#N/A</v>
      </c>
      <c r="EL222" t="e">
        <f>VLOOKUP(B222,Rekruttering!A:F,4,FALSE)</f>
        <v>#N/A</v>
      </c>
      <c r="EM222" t="e">
        <f>VLOOKUP(B222,Rekruttering!A:F,5,FALSE)</f>
        <v>#N/A</v>
      </c>
      <c r="EN222" t="e">
        <f>VLOOKUP(B222,Rekruttering!A:F,6,FALSE)</f>
        <v>#N/A</v>
      </c>
    </row>
    <row r="223" spans="1:144">
      <c r="A223" s="15" t="str">
        <f>Ama!AJ1</f>
        <v>x</v>
      </c>
      <c r="B223" s="21" t="str">
        <f>Ama!AJ2</f>
        <v>35542_u</v>
      </c>
      <c r="C223" t="str">
        <f>Ama!AJ3</f>
        <v>Ønskeøen</v>
      </c>
      <c r="D223" t="str">
        <f>Ama!AJ4</f>
        <v>Amager</v>
      </c>
      <c r="E223" t="str">
        <f>Ama!AJ5</f>
        <v>Moselgade 21</v>
      </c>
      <c r="F223">
        <f>Ama!AJ6</f>
        <v>2300</v>
      </c>
      <c r="G223" t="str">
        <f>Ama!AJ7</f>
        <v>København S</v>
      </c>
      <c r="H223" t="str">
        <f>Ama!AJ8</f>
        <v>32 58 90 03</v>
      </c>
      <c r="I223" t="str">
        <f>Ama!AJ9</f>
        <v>35542@buf.kk.dk</v>
      </c>
      <c r="J223" t="str">
        <f>Ama!AJ10</f>
        <v>Walter Zaballos</v>
      </c>
      <c r="K223">
        <f>Ama!AJ11</f>
        <v>0</v>
      </c>
      <c r="L223">
        <f>Ama!AJ12</f>
        <v>0</v>
      </c>
      <c r="M223" t="str">
        <f>Ama!AJ13</f>
        <v>35542@buf.kk.dk</v>
      </c>
      <c r="N223" t="str">
        <f>Ama!AJ14</f>
        <v>Integreret</v>
      </c>
      <c r="O223">
        <f>Ama!AJ15</f>
        <v>24</v>
      </c>
      <c r="P223">
        <f>Ama!AJ16</f>
        <v>0</v>
      </c>
      <c r="Q223">
        <f>Ama!AJ17</f>
        <v>40</v>
      </c>
      <c r="R223">
        <f>Ama!AJ18</f>
        <v>111</v>
      </c>
      <c r="S223">
        <f>Ama!AJ19</f>
        <v>36</v>
      </c>
      <c r="T223">
        <f>Ama!AJ20</f>
        <v>9</v>
      </c>
      <c r="U223">
        <f>Ama!AJ21</f>
        <v>0</v>
      </c>
      <c r="V223" t="str">
        <f>Ama!AJ22</f>
        <v>Nej</v>
      </c>
      <c r="W223">
        <f>Ama!AJ23</f>
        <v>0</v>
      </c>
      <c r="X223">
        <f>Ama!AJ24</f>
        <v>0</v>
      </c>
      <c r="Y223">
        <f>Ama!AJ25</f>
        <v>5</v>
      </c>
      <c r="Z223">
        <f>Ama!AJ26</f>
        <v>0</v>
      </c>
      <c r="AA223">
        <f>Ama!AJ27</f>
        <v>5</v>
      </c>
      <c r="AB223">
        <f>Ama!AJ28</f>
        <v>5</v>
      </c>
      <c r="AC223">
        <f>Ama!AJ29</f>
        <v>0</v>
      </c>
      <c r="AD223">
        <f>Ama!AJ30</f>
        <v>0</v>
      </c>
      <c r="AE223">
        <f>Ama!AJ31</f>
        <v>0</v>
      </c>
      <c r="AF223">
        <f>Ama!AJ32</f>
        <v>0</v>
      </c>
      <c r="AG223">
        <f>Ama!AJ33</f>
        <v>0</v>
      </c>
      <c r="AH223">
        <f>Ama!AJ34</f>
        <v>0</v>
      </c>
      <c r="AI223" s="16">
        <f>Ama!AJ35</f>
        <v>0</v>
      </c>
      <c r="AJ223">
        <f>Ama!AJ36</f>
        <v>0</v>
      </c>
      <c r="AK223">
        <f>Ama!AJ37</f>
        <v>0</v>
      </c>
      <c r="AL223">
        <f>Ama!AJ38</f>
        <v>0</v>
      </c>
      <c r="AM223">
        <f>Ama!AJ39</f>
        <v>0</v>
      </c>
      <c r="AN223">
        <f>Ama!AJ40</f>
        <v>0</v>
      </c>
      <c r="AO223">
        <f>Ama!AJ41</f>
        <v>0</v>
      </c>
      <c r="AP223">
        <f>Ama!AJ42</f>
        <v>0</v>
      </c>
      <c r="AQ223">
        <f>Ama!AJ43</f>
        <v>0</v>
      </c>
      <c r="AR223">
        <f>Ama!AJ44</f>
        <v>0</v>
      </c>
      <c r="AS223">
        <f>Ama!AJ45</f>
        <v>0</v>
      </c>
      <c r="AT223">
        <f>Ama!AJ46</f>
        <v>0</v>
      </c>
      <c r="AU223">
        <f>Ama!AJ47</f>
        <v>0</v>
      </c>
      <c r="AV223">
        <f>Ama!AJ48</f>
        <v>0</v>
      </c>
      <c r="AW223">
        <f>Ama!AJ49</f>
        <v>0</v>
      </c>
      <c r="AX223">
        <f>Ama!AJ50</f>
        <v>0</v>
      </c>
      <c r="AY223">
        <f>Ama!AJ51</f>
        <v>0</v>
      </c>
      <c r="AZ223">
        <f>Ama!AJ52</f>
        <v>0</v>
      </c>
      <c r="BA223">
        <f>Ama!AJ53</f>
        <v>0</v>
      </c>
      <c r="BB223">
        <f>Ama!AJ54</f>
        <v>100</v>
      </c>
      <c r="BC223">
        <f>Ama!AJ55</f>
        <v>100</v>
      </c>
      <c r="BD223">
        <f>Ama!AJ56</f>
        <v>0</v>
      </c>
      <c r="BE223">
        <f>Ama!AJ57</f>
        <v>0</v>
      </c>
      <c r="BF223">
        <f>Ama!AJ58</f>
        <v>0</v>
      </c>
      <c r="BG223">
        <f>Ama!AJ59</f>
        <v>0</v>
      </c>
      <c r="BH223">
        <f>Ama!AJ60</f>
        <v>0</v>
      </c>
      <c r="BI223">
        <f>Ama!AJ61</f>
        <v>0</v>
      </c>
      <c r="BJ223">
        <f>Ama!AJ62</f>
        <v>0</v>
      </c>
      <c r="BK223">
        <f>Ama!AJ63</f>
        <v>0</v>
      </c>
      <c r="BL223">
        <f>Ama!AJ64</f>
        <v>0</v>
      </c>
      <c r="BM223">
        <f>Ama!AJ65</f>
        <v>0</v>
      </c>
      <c r="BN223">
        <f>Ama!AJ66</f>
        <v>0</v>
      </c>
      <c r="BO223">
        <f>Ama!AJ67</f>
        <v>0</v>
      </c>
      <c r="BP223">
        <f>Ama!AJ68</f>
        <v>0</v>
      </c>
      <c r="BQ223">
        <f>Ama!AJ69</f>
        <v>0</v>
      </c>
      <c r="BR223" t="str">
        <f>Ama!AJ70</f>
        <v>Modtagerkøkken</v>
      </c>
      <c r="BS223">
        <f>Ama!AJ71</f>
        <v>0</v>
      </c>
      <c r="BT223">
        <f>Ama!AJ72</f>
        <v>0</v>
      </c>
      <c r="BU223">
        <f>Ama!AJ73</f>
        <v>0</v>
      </c>
      <c r="BV223">
        <f>Ama!AJ74</f>
        <v>0</v>
      </c>
      <c r="BW223">
        <f>Ama!AJ75</f>
        <v>0</v>
      </c>
      <c r="BX223">
        <f>Ama!AJ76</f>
        <v>0</v>
      </c>
      <c r="BY223">
        <f>Ama!AJ77</f>
        <v>0</v>
      </c>
      <c r="BZ223">
        <f>Ama!AJ78</f>
        <v>0</v>
      </c>
      <c r="CA223" t="str">
        <f>Ama!AJ79</f>
        <v>Det vil formentlig ikke kunne lade sige gøre, da hytten benyttes af andre i weekenden</v>
      </c>
      <c r="CB223">
        <f>Ama!AJ80</f>
        <v>0</v>
      </c>
      <c r="CC223">
        <f>Ama!AJ81</f>
        <v>0</v>
      </c>
      <c r="CD223">
        <f>Ama!AJ82</f>
        <v>0</v>
      </c>
      <c r="CE223">
        <f>Ama!AJ83</f>
        <v>0</v>
      </c>
      <c r="CF223">
        <f>Ama!AJ84</f>
        <v>0</v>
      </c>
      <c r="CG223" t="str">
        <f>Ama!AJ85</f>
        <v>Birgitte Glerup</v>
      </c>
      <c r="CH223" s="18">
        <f>Ama!AJ86</f>
        <v>39932</v>
      </c>
      <c r="CI223">
        <f>Ama!AJ87</f>
        <v>0</v>
      </c>
      <c r="CJ223">
        <f>Ama!AJ88</f>
        <v>1</v>
      </c>
      <c r="CK223">
        <f>Ama!AJ89</f>
        <v>0</v>
      </c>
      <c r="CL223">
        <f>Ama!AJ90</f>
        <v>4</v>
      </c>
      <c r="CM223">
        <f>Ama!AJ91</f>
        <v>1</v>
      </c>
      <c r="CN223">
        <f>Ama!AJ92</f>
        <v>0</v>
      </c>
      <c r="CO223">
        <f>Ama!AJ93</f>
        <v>0</v>
      </c>
      <c r="CP223">
        <f>Ama!AJ94</f>
        <v>0</v>
      </c>
      <c r="CQ223">
        <f>Ama!AJ95</f>
        <v>0</v>
      </c>
      <c r="CR223">
        <f>Ama!AJ96</f>
        <v>0</v>
      </c>
      <c r="CS223">
        <f>Ama!AJ97</f>
        <v>1</v>
      </c>
      <c r="CT223">
        <f>Ama!AJ98</f>
        <v>0</v>
      </c>
      <c r="CU223">
        <f>Ama!AJ99</f>
        <v>0</v>
      </c>
      <c r="CV223">
        <f>Ama!AJ100</f>
        <v>0</v>
      </c>
      <c r="CW223">
        <f>Ama!AJ101</f>
        <v>0</v>
      </c>
      <c r="CX223">
        <f>Ama!AJ102</f>
        <v>1</v>
      </c>
      <c r="CY223">
        <f>Ama!AJ103</f>
        <v>0</v>
      </c>
      <c r="CZ223">
        <f>Ama!AJ104</f>
        <v>0</v>
      </c>
      <c r="DA223">
        <f>Ama!AJ105</f>
        <v>0</v>
      </c>
      <c r="DB223">
        <f>Ama!AJ106</f>
        <v>0</v>
      </c>
      <c r="DC223">
        <f>Ama!AJ107</f>
        <v>0</v>
      </c>
      <c r="DD223">
        <f>Ama!AJ108</f>
        <v>0</v>
      </c>
      <c r="DE223">
        <f>Ama!AJ109</f>
        <v>2</v>
      </c>
      <c r="DF223" t="str">
        <f>Ama!AJ110</f>
        <v>Nej</v>
      </c>
      <c r="DG223">
        <f>Ama!AJ111</f>
        <v>0</v>
      </c>
      <c r="DH223" t="str">
        <f>Ama!AJ112</f>
        <v>Nej</v>
      </c>
      <c r="DI223" t="str">
        <f>Ama!AJ113</f>
        <v>Nej</v>
      </c>
      <c r="DJ223" t="str">
        <f>Ama!AJ114</f>
        <v>Nej</v>
      </c>
      <c r="DK223">
        <f>Ama!AJ115</f>
        <v>1</v>
      </c>
      <c r="DL223" t="str">
        <f>Ama!AJ116</f>
        <v>Ingen plads</v>
      </c>
      <c r="DM223">
        <f>Ama!AJ117</f>
        <v>0</v>
      </c>
      <c r="DN223">
        <f>Ama!AJ118</f>
        <v>0</v>
      </c>
      <c r="DO223" s="14" t="str">
        <f>VLOOKUP(MID(B223,1,5)*1,InstTyp!A:B,2,FALSE)</f>
        <v xml:space="preserve">Integrerede </v>
      </c>
      <c r="DP223" s="14" t="str">
        <f>VLOOKUP(MID(B223,1,5)*1,InstTyp!A:C,3,FALSE)</f>
        <v>Amager</v>
      </c>
      <c r="DQ223">
        <f>VLOOKUP(MID(B223,1,5)*1,'InstTyp-2'!E:BQ,7,FALSE)</f>
        <v>24</v>
      </c>
      <c r="DR223">
        <f>VLOOKUP(MID(B223,1,5)*1,'InstTyp-2'!E:BQ,8,FALSE)</f>
        <v>0</v>
      </c>
      <c r="DS223">
        <f>VLOOKUP(MID(B223,1,5)*1,'InstTyp-2'!E:BQ,9,FALSE)</f>
        <v>40</v>
      </c>
      <c r="DT223">
        <f>VLOOKUP(MID(B223,1,5)*1,'InstTyp-2'!E:BQ,10,FALSE)</f>
        <v>111</v>
      </c>
      <c r="DU223">
        <f>VLOOKUP(MID(B223,1,5)*1,'InstTyp-2'!E:BQ,11,FALSE)</f>
        <v>36</v>
      </c>
      <c r="DV223">
        <f>VLOOKUP(MID(B223,1,5)*1,'InstTyp-2'!E:BQ,12,FALSE)</f>
        <v>9</v>
      </c>
      <c r="DW223">
        <f>VLOOKUP(MID(B223,1,5)*1,'InstTyp-2'!E:BQ,13,FALSE)</f>
        <v>0</v>
      </c>
      <c r="DX223">
        <f>VLOOKUP(MID(B223,1,5)*1,'InstTyp-2'!E:BQ,14,FALSE)</f>
        <v>0</v>
      </c>
      <c r="DY223">
        <f>VLOOKUP(MID(B223,1,5)*1,'InstTyp-2'!E:BQ,15,FALSE)</f>
        <v>0</v>
      </c>
      <c r="DZ223">
        <f>VLOOKUP(MID(B223,1,5)*1,'InstTyp-2'!E:BQ,16,FALSE)</f>
        <v>0</v>
      </c>
      <c r="EA223">
        <f>VLOOKUP(MID(B223,1,5)*1,'InstTyp-2'!E:BQ,17,FALSE)</f>
        <v>0</v>
      </c>
      <c r="EB223">
        <f>VLOOKUP(MID(B223,1,5)*1,'InstTyp-2'!E:BQ,18,FALSE)</f>
        <v>0</v>
      </c>
      <c r="EC223">
        <f>VLOOKUP(MID(B223,1,5)*1,'InstTyp-2'!E:BQ,19,FALSE)</f>
        <v>0</v>
      </c>
      <c r="ED223">
        <f>VLOOKUP(MID(B223,1,5)*1,'InstTyp-2'!E:BQ,20,FALSE)</f>
        <v>0</v>
      </c>
      <c r="EE223" s="195">
        <f>VLOOKUP(MID(B223,1,5)*1,'Forplejning 2008'!A:C,3,FALSE)</f>
        <v>157871.59</v>
      </c>
      <c r="EF223" t="str">
        <f t="shared" si="12"/>
        <v>35542</v>
      </c>
      <c r="EG223" t="str">
        <f t="shared" si="13"/>
        <v>u</v>
      </c>
      <c r="EH223">
        <f t="shared" si="14"/>
        <v>0</v>
      </c>
      <c r="EI223">
        <f t="shared" si="15"/>
        <v>156</v>
      </c>
      <c r="EJ223" t="e">
        <f>VLOOKUP(B223,Rekruttering!A:F,2,FALSE)</f>
        <v>#N/A</v>
      </c>
      <c r="EK223" t="e">
        <f>VLOOKUP(B223,Rekruttering!A:F,3,FALSE)</f>
        <v>#N/A</v>
      </c>
      <c r="EL223" t="e">
        <f>VLOOKUP(B223,Rekruttering!A:F,4,FALSE)</f>
        <v>#N/A</v>
      </c>
      <c r="EM223" t="e">
        <f>VLOOKUP(B223,Rekruttering!A:F,5,FALSE)</f>
        <v>#N/A</v>
      </c>
      <c r="EN223" t="e">
        <f>VLOOKUP(B223,Rekruttering!A:F,6,FALSE)</f>
        <v>#N/A</v>
      </c>
    </row>
    <row r="224" spans="1:144">
      <c r="A224" s="14" t="str">
        <f>Ama!AL1</f>
        <v>x</v>
      </c>
      <c r="B224" s="21">
        <f>Ama!AL2</f>
        <v>35555</v>
      </c>
      <c r="C224" t="str">
        <f>Ama!AL3</f>
        <v xml:space="preserve">Bryggen </v>
      </c>
      <c r="D224" t="str">
        <f>Ama!AL4</f>
        <v>Amager</v>
      </c>
      <c r="E224" t="str">
        <f>Ama!AL5</f>
        <v>Snorresgade 24</v>
      </c>
      <c r="F224">
        <f>Ama!AL6</f>
        <v>2300</v>
      </c>
      <c r="G224" t="str">
        <f>Ama!AL7</f>
        <v>København S</v>
      </c>
      <c r="H224" t="str">
        <f>Ama!AL8</f>
        <v>32 57 18 63</v>
      </c>
      <c r="I224" t="str">
        <f>Ama!AL9</f>
        <v>35555@buf.kk.dk</v>
      </c>
      <c r="J224" t="str">
        <f>Ama!AL10</f>
        <v>Susanne Thorn (konst. leder)</v>
      </c>
      <c r="K224">
        <f>Ama!AL11</f>
        <v>32570280</v>
      </c>
      <c r="L224" t="str">
        <f>Ama!AL12</f>
        <v>.</v>
      </c>
      <c r="M224" t="str">
        <f>Ama!AL13</f>
        <v>35555@buf.kk.dk</v>
      </c>
      <c r="N224" t="str">
        <f>Ama!AL14</f>
        <v>Integreret</v>
      </c>
      <c r="O224">
        <f>Ama!AL15</f>
        <v>0</v>
      </c>
      <c r="P224">
        <f>Ama!AL16</f>
        <v>0</v>
      </c>
      <c r="Q224">
        <f>Ama!AL17</f>
        <v>35</v>
      </c>
      <c r="R224">
        <f>Ama!AL18</f>
        <v>0</v>
      </c>
      <c r="S224">
        <f>Ama!AL19</f>
        <v>0</v>
      </c>
      <c r="T224">
        <f>Ama!AL20</f>
        <v>0</v>
      </c>
      <c r="U224">
        <f>Ama!AL21</f>
        <v>0</v>
      </c>
      <c r="V224" t="str">
        <f>Ama!AL22</f>
        <v>Ja</v>
      </c>
      <c r="W224">
        <f>Ama!AL23</f>
        <v>2</v>
      </c>
      <c r="X224">
        <f>Ama!AL24</f>
        <v>1</v>
      </c>
      <c r="Y224">
        <f>Ama!AL25</f>
        <v>5</v>
      </c>
      <c r="Z224">
        <f>Ama!AL26</f>
        <v>5</v>
      </c>
      <c r="AA224">
        <f>Ama!AL27</f>
        <v>5</v>
      </c>
      <c r="AB224">
        <f>Ama!AL28</f>
        <v>5</v>
      </c>
      <c r="AC224">
        <f>Ama!AL29</f>
        <v>0</v>
      </c>
      <c r="AD224">
        <f>Ama!AL30</f>
        <v>5</v>
      </c>
      <c r="AE224">
        <f>Ama!AL31</f>
        <v>0</v>
      </c>
      <c r="AF224">
        <f>Ama!AL32</f>
        <v>0</v>
      </c>
      <c r="AG224">
        <f>Ama!AL33</f>
        <v>5</v>
      </c>
      <c r="AH224">
        <f>Ama!AL34</f>
        <v>0</v>
      </c>
      <c r="AI224" s="16">
        <f>Ama!AL35</f>
        <v>0</v>
      </c>
      <c r="AJ224">
        <f>Ama!AL36</f>
        <v>170000</v>
      </c>
      <c r="AK224">
        <f>Ama!AL37</f>
        <v>0</v>
      </c>
      <c r="AL224" t="str">
        <f>Ama!AL38</f>
        <v>Ja</v>
      </c>
      <c r="AM224" t="str">
        <f>Ama!AL39</f>
        <v>Nej</v>
      </c>
      <c r="AN224" t="str">
        <f>Ama!AL40</f>
        <v xml:space="preserve">Lita </v>
      </c>
      <c r="AO224">
        <f>Ama!AL41</f>
        <v>2004</v>
      </c>
      <c r="AP224">
        <f>Ama!AL42</f>
        <v>37</v>
      </c>
      <c r="AQ224">
        <f>Ama!AL43</f>
        <v>0</v>
      </c>
      <c r="AR224" t="str">
        <f>Ama!AL44</f>
        <v>ufaglært</v>
      </c>
      <c r="AS224" t="str">
        <f>Ama!AL45</f>
        <v>Rengøringdame</v>
      </c>
      <c r="AT224" t="str">
        <f>Ama!AL46</f>
        <v>Forskellige kurser</v>
      </c>
      <c r="AU224">
        <f>Ama!AL47</f>
        <v>0</v>
      </c>
      <c r="AV224">
        <f>Ama!AL48</f>
        <v>0</v>
      </c>
      <c r="AW224">
        <f>Ama!AL49</f>
        <v>0</v>
      </c>
      <c r="AX224">
        <f>Ama!AL50</f>
        <v>0</v>
      </c>
      <c r="AY224">
        <f>Ama!AL51</f>
        <v>0</v>
      </c>
      <c r="AZ224">
        <f>Ama!AL52</f>
        <v>0</v>
      </c>
      <c r="BA224">
        <f>Ama!AL53</f>
        <v>0</v>
      </c>
      <c r="BB224">
        <f>Ama!AL54</f>
        <v>99</v>
      </c>
      <c r="BC224">
        <f>Ama!AL55</f>
        <v>99</v>
      </c>
      <c r="BD224">
        <f>Ama!AL56</f>
        <v>2</v>
      </c>
      <c r="BE224">
        <f>Ama!AL57</f>
        <v>1</v>
      </c>
      <c r="BF224" t="str">
        <f>Ama!AL58</f>
        <v>Ja</v>
      </c>
      <c r="BG224" t="str">
        <f>Ama!AL59</f>
        <v>Nej</v>
      </c>
      <c r="BH224" t="str">
        <f>Ama!AL60</f>
        <v>Ja</v>
      </c>
      <c r="BI224" t="str">
        <f>Ama!AL61</f>
        <v>Ja</v>
      </c>
      <c r="BJ224" t="str">
        <f>Ama!AL62</f>
        <v>Det forestilles at maden laves i nr. 24</v>
      </c>
      <c r="BK224" t="str">
        <f>Ama!AL63</f>
        <v>Ja</v>
      </c>
      <c r="BL224">
        <f>Ama!AL64</f>
        <v>0</v>
      </c>
      <c r="BM224" t="str">
        <f>Ama!AL65</f>
        <v>Ja</v>
      </c>
      <c r="BN224">
        <f>Ama!AL66</f>
        <v>0</v>
      </c>
      <c r="BO224" t="str">
        <f>Ama!AL67</f>
        <v>Nej</v>
      </c>
      <c r="BP224">
        <f>Ama!AL68</f>
        <v>0</v>
      </c>
      <c r="BQ224">
        <f>Ama!AL69</f>
        <v>0</v>
      </c>
      <c r="BR224" t="str">
        <f>Ama!AL70</f>
        <v>Køkken begrænset tilvirk</v>
      </c>
      <c r="BS224">
        <f>Ama!AL71</f>
        <v>0</v>
      </c>
      <c r="BT224">
        <f>Ama!AL72</f>
        <v>0</v>
      </c>
      <c r="BU224">
        <f>Ama!AL73</f>
        <v>0</v>
      </c>
      <c r="BV224">
        <f>Ama!AL74</f>
        <v>0</v>
      </c>
      <c r="BW224" t="str">
        <f>Ama!AL75</f>
        <v>En ny opvaskemaskine. Og ikke andet under forudsætning af at maden laves i nr. 24 som er en institution er indstillet på.</v>
      </c>
      <c r="BX224">
        <f>Ama!AL76</f>
        <v>0</v>
      </c>
      <c r="BY224">
        <f>Ama!AL77</f>
        <v>0</v>
      </c>
      <c r="BZ224">
        <f>Ama!AL78</f>
        <v>0</v>
      </c>
      <c r="CA224">
        <f>Ama!AL79</f>
        <v>0</v>
      </c>
      <c r="CB224">
        <f>Ama!AL80</f>
        <v>0</v>
      </c>
      <c r="CC224">
        <f>Ama!AL81</f>
        <v>0</v>
      </c>
      <c r="CD224">
        <f>Ama!AL82</f>
        <v>0</v>
      </c>
      <c r="CE224">
        <f>Ama!AL83</f>
        <v>0</v>
      </c>
      <c r="CF224">
        <f>Ama!AL84</f>
        <v>0</v>
      </c>
      <c r="CG224" t="str">
        <f>Ama!AL85</f>
        <v>Mariah / Nanna</v>
      </c>
      <c r="CH224" s="18">
        <f>Ama!AL86</f>
        <v>39902</v>
      </c>
      <c r="CI224">
        <f>Ama!AL87</f>
        <v>0</v>
      </c>
      <c r="CJ224">
        <f>Ama!AL88</f>
        <v>1</v>
      </c>
      <c r="CK224">
        <f>Ama!AL89</f>
        <v>0</v>
      </c>
      <c r="CL224">
        <f>Ama!AL90</f>
        <v>0</v>
      </c>
      <c r="CM224">
        <f>Ama!AL91</f>
        <v>0</v>
      </c>
      <c r="CN224">
        <f>Ama!AL92</f>
        <v>0</v>
      </c>
      <c r="CO224">
        <f>Ama!AL93</f>
        <v>0</v>
      </c>
      <c r="CP224">
        <f>Ama!AL94</f>
        <v>0</v>
      </c>
      <c r="CQ224">
        <f>Ama!AL95</f>
        <v>0</v>
      </c>
      <c r="CR224">
        <f>Ama!AL96</f>
        <v>1</v>
      </c>
      <c r="CS224">
        <f>Ama!AL97</f>
        <v>0</v>
      </c>
      <c r="CT224">
        <f>Ama!AL98</f>
        <v>0</v>
      </c>
      <c r="CU224">
        <f>Ama!AL99</f>
        <v>0</v>
      </c>
      <c r="CV224">
        <f>Ama!AL100</f>
        <v>0</v>
      </c>
      <c r="CW224">
        <f>Ama!AL101</f>
        <v>0</v>
      </c>
      <c r="CX224">
        <f>Ama!AL102</f>
        <v>1</v>
      </c>
      <c r="CY224">
        <f>Ama!AL103</f>
        <v>0</v>
      </c>
      <c r="CZ224">
        <f>Ama!AL104</f>
        <v>0</v>
      </c>
      <c r="DA224">
        <f>Ama!AL105</f>
        <v>0</v>
      </c>
      <c r="DB224">
        <f>Ama!AL106</f>
        <v>1</v>
      </c>
      <c r="DC224">
        <f>Ama!AL107</f>
        <v>45</v>
      </c>
      <c r="DD224" t="str">
        <f>Ama!AL108</f>
        <v>Miele</v>
      </c>
      <c r="DE224">
        <f>Ama!AL109</f>
        <v>2</v>
      </c>
      <c r="DF224" t="str">
        <f>Ama!AL110</f>
        <v>Nej</v>
      </c>
      <c r="DG224">
        <f>Ama!AL111</f>
        <v>0</v>
      </c>
      <c r="DH224" t="str">
        <f>Ama!AL112</f>
        <v>Ja</v>
      </c>
      <c r="DI224" t="str">
        <f>Ama!AL113</f>
        <v>Nej</v>
      </c>
      <c r="DJ224" t="str">
        <f>Ama!AL114</f>
        <v>Nej</v>
      </c>
      <c r="DK224">
        <f>Ama!AL115</f>
        <v>1</v>
      </c>
      <c r="DL224" t="str">
        <f>Ama!AL116</f>
        <v>Ingen plads</v>
      </c>
      <c r="DM224" t="str">
        <f>Ama!AL117</f>
        <v>Et lille lejlighedskøkken. Der er problemer med opvaskemaskinen ikke vaske nok. Det er en indsugningsmaskine. 
OBS Inst. 2 adresser. Snorregade 3 er gammel afdeling m. BH Snorregade 24 BH og vug. Se skema</v>
      </c>
      <c r="DN224">
        <f>Ama!AL118</f>
        <v>0</v>
      </c>
      <c r="DO224" s="14" t="str">
        <f>VLOOKUP(MID(B224,1,5)*1,InstTyp!A:B,2,FALSE)</f>
        <v xml:space="preserve">Integrerede </v>
      </c>
      <c r="DP224" s="14" t="str">
        <f>VLOOKUP(MID(B224,1,5)*1,InstTyp!A:C,3,FALSE)</f>
        <v>Amager</v>
      </c>
      <c r="DQ224">
        <f>VLOOKUP(MID(B224,1,5)*1,'InstTyp-2'!E:BQ,7,FALSE)</f>
        <v>36</v>
      </c>
      <c r="DR224">
        <f>VLOOKUP(MID(B224,1,5)*1,'InstTyp-2'!E:BQ,8,FALSE)</f>
        <v>0</v>
      </c>
      <c r="DS224">
        <f>VLOOKUP(MID(B224,1,5)*1,'InstTyp-2'!E:BQ,9,FALSE)</f>
        <v>57</v>
      </c>
      <c r="DT224">
        <f>VLOOKUP(MID(B224,1,5)*1,'InstTyp-2'!E:BQ,10,FALSE)</f>
        <v>0</v>
      </c>
      <c r="DU224">
        <f>VLOOKUP(MID(B224,1,5)*1,'InstTyp-2'!E:BQ,11,FALSE)</f>
        <v>0</v>
      </c>
      <c r="DV224">
        <f>VLOOKUP(MID(B224,1,5)*1,'InstTyp-2'!E:BQ,12,FALSE)</f>
        <v>0</v>
      </c>
      <c r="DW224">
        <f>VLOOKUP(MID(B224,1,5)*1,'InstTyp-2'!E:BQ,13,FALSE)</f>
        <v>0</v>
      </c>
      <c r="DX224">
        <f>VLOOKUP(MID(B224,1,5)*1,'InstTyp-2'!E:BQ,14,FALSE)</f>
        <v>0</v>
      </c>
      <c r="DY224">
        <f>VLOOKUP(MID(B224,1,5)*1,'InstTyp-2'!E:BQ,15,FALSE)</f>
        <v>0</v>
      </c>
      <c r="DZ224">
        <f>VLOOKUP(MID(B224,1,5)*1,'InstTyp-2'!E:BQ,16,FALSE)</f>
        <v>0</v>
      </c>
      <c r="EA224">
        <f>VLOOKUP(MID(B224,1,5)*1,'InstTyp-2'!E:BQ,17,FALSE)</f>
        <v>0</v>
      </c>
      <c r="EB224">
        <f>VLOOKUP(MID(B224,1,5)*1,'InstTyp-2'!E:BQ,18,FALSE)</f>
        <v>0</v>
      </c>
      <c r="EC224">
        <f>VLOOKUP(MID(B224,1,5)*1,'InstTyp-2'!E:BQ,19,FALSE)</f>
        <v>0</v>
      </c>
      <c r="ED224">
        <f>VLOOKUP(MID(B224,1,5)*1,'InstTyp-2'!E:BQ,20,FALSE)</f>
        <v>0</v>
      </c>
      <c r="EE224" s="195">
        <f>VLOOKUP(MID(B224,1,5)*1,'Forplejning 2008'!A:C,3,FALSE)</f>
        <v>44790.17</v>
      </c>
      <c r="EF224" t="str">
        <f t="shared" si="12"/>
        <v>35555</v>
      </c>
      <c r="EG224" t="str">
        <f t="shared" si="13"/>
        <v/>
      </c>
      <c r="EH224">
        <f t="shared" si="14"/>
        <v>0</v>
      </c>
      <c r="EI224">
        <f t="shared" si="15"/>
        <v>0</v>
      </c>
      <c r="EJ224" t="e">
        <f>VLOOKUP(B224,Rekruttering!A:F,2,FALSE)</f>
        <v>#N/A</v>
      </c>
      <c r="EK224" t="e">
        <f>VLOOKUP(B224,Rekruttering!A:F,3,FALSE)</f>
        <v>#N/A</v>
      </c>
      <c r="EL224" t="e">
        <f>VLOOKUP(B224,Rekruttering!A:F,4,FALSE)</f>
        <v>#N/A</v>
      </c>
      <c r="EM224" t="e">
        <f>VLOOKUP(B224,Rekruttering!A:F,5,FALSE)</f>
        <v>#N/A</v>
      </c>
      <c r="EN224" t="e">
        <f>VLOOKUP(B224,Rekruttering!A:F,6,FALSE)</f>
        <v>#N/A</v>
      </c>
    </row>
    <row r="225" spans="1:144">
      <c r="A225" s="14" t="str">
        <f>Ama!AM1</f>
        <v>x</v>
      </c>
      <c r="B225" s="21" t="str">
        <f>Ama!AM2</f>
        <v>35555_2</v>
      </c>
      <c r="C225" t="str">
        <f>Ama!AM3</f>
        <v xml:space="preserve">Bryggen </v>
      </c>
      <c r="D225" t="str">
        <f>Ama!AM4</f>
        <v>Amager</v>
      </c>
      <c r="E225" t="str">
        <f>Ama!AM5</f>
        <v>Snorresgade 24</v>
      </c>
      <c r="F225">
        <f>Ama!AM6</f>
        <v>2300</v>
      </c>
      <c r="G225" t="str">
        <f>Ama!AM7</f>
        <v>København S</v>
      </c>
      <c r="H225" t="str">
        <f>Ama!AM8</f>
        <v>32 57 18 63</v>
      </c>
      <c r="I225" t="str">
        <f>Ama!AM9</f>
        <v>35555@buf.kk.dk</v>
      </c>
      <c r="J225" t="str">
        <f>Ama!AM10</f>
        <v>Susanne Thorn (konst. leder)</v>
      </c>
      <c r="K225">
        <f>Ama!AM11</f>
        <v>32570280</v>
      </c>
      <c r="L225" t="str">
        <f>Ama!AM12</f>
        <v>.</v>
      </c>
      <c r="M225" t="str">
        <f>Ama!AM13</f>
        <v>35555@buf.kk.dk</v>
      </c>
      <c r="N225" t="str">
        <f>Ama!AM14</f>
        <v>Integreret</v>
      </c>
      <c r="O225">
        <f>Ama!AM15</f>
        <v>0</v>
      </c>
      <c r="P225">
        <f>Ama!AM16</f>
        <v>36</v>
      </c>
      <c r="Q225">
        <f>Ama!AM17</f>
        <v>22</v>
      </c>
      <c r="R225">
        <f>Ama!AM18</f>
        <v>0</v>
      </c>
      <c r="S225">
        <f>Ama!AM19</f>
        <v>0</v>
      </c>
      <c r="T225">
        <f>Ama!AM20</f>
        <v>0</v>
      </c>
      <c r="U225">
        <f>Ama!AM21</f>
        <v>0</v>
      </c>
      <c r="V225" t="str">
        <f>Ama!AM22</f>
        <v>Ja</v>
      </c>
      <c r="W225">
        <f>Ama!AM23</f>
        <v>2</v>
      </c>
      <c r="X225">
        <f>Ama!AM24</f>
        <v>2</v>
      </c>
      <c r="Y225">
        <f>Ama!AM25</f>
        <v>0</v>
      </c>
      <c r="Z225">
        <f>Ama!AM26</f>
        <v>0</v>
      </c>
      <c r="AA225">
        <f>Ama!AM27</f>
        <v>0</v>
      </c>
      <c r="AB225">
        <f>Ama!AM28</f>
        <v>0</v>
      </c>
      <c r="AC225">
        <f>Ama!AM29</f>
        <v>0</v>
      </c>
      <c r="AD225">
        <f>Ama!AM30</f>
        <v>0</v>
      </c>
      <c r="AE225">
        <f>Ama!AM31</f>
        <v>0</v>
      </c>
      <c r="AF225">
        <f>Ama!AM32</f>
        <v>0</v>
      </c>
      <c r="AG225">
        <f>Ama!AM33</f>
        <v>0</v>
      </c>
      <c r="AH225">
        <f>Ama!AM34</f>
        <v>0</v>
      </c>
      <c r="AI225">
        <f>Ama!AM35</f>
        <v>0</v>
      </c>
      <c r="AJ225">
        <f>Ama!AM36</f>
        <v>0</v>
      </c>
      <c r="AK225">
        <f>Ama!AM37</f>
        <v>0</v>
      </c>
      <c r="AL225">
        <f>Ama!AM38</f>
        <v>0</v>
      </c>
      <c r="AM225">
        <f>Ama!AM39</f>
        <v>0</v>
      </c>
      <c r="AN225">
        <f>Ama!AM40</f>
        <v>0</v>
      </c>
      <c r="AO225">
        <f>Ama!AM41</f>
        <v>0</v>
      </c>
      <c r="AP225">
        <f>Ama!AM42</f>
        <v>0</v>
      </c>
      <c r="AQ225">
        <f>Ama!AM43</f>
        <v>0</v>
      </c>
      <c r="AR225">
        <f>Ama!AM44</f>
        <v>0</v>
      </c>
      <c r="AS225">
        <f>Ama!AM45</f>
        <v>0</v>
      </c>
      <c r="AT225">
        <f>Ama!AM46</f>
        <v>0</v>
      </c>
      <c r="AU225">
        <f>Ama!AM47</f>
        <v>0</v>
      </c>
      <c r="AV225">
        <f>Ama!AM48</f>
        <v>0</v>
      </c>
      <c r="AW225">
        <f>Ama!AM49</f>
        <v>0</v>
      </c>
      <c r="AX225">
        <f>Ama!AM50</f>
        <v>0</v>
      </c>
      <c r="AY225">
        <f>Ama!AM51</f>
        <v>0</v>
      </c>
      <c r="AZ225">
        <f>Ama!AM52</f>
        <v>0</v>
      </c>
      <c r="BA225">
        <f>Ama!AM53</f>
        <v>0</v>
      </c>
      <c r="BB225">
        <f>Ama!AM54</f>
        <v>0</v>
      </c>
      <c r="BC225">
        <f>Ama!AM55</f>
        <v>0</v>
      </c>
      <c r="BD225">
        <f>Ama!AM56</f>
        <v>0</v>
      </c>
      <c r="BE225">
        <f>Ama!AM57</f>
        <v>0</v>
      </c>
      <c r="BF225">
        <f>Ama!AM58</f>
        <v>0</v>
      </c>
      <c r="BG225">
        <f>Ama!AM59</f>
        <v>0</v>
      </c>
      <c r="BH225">
        <f>Ama!AM60</f>
        <v>0</v>
      </c>
      <c r="BI225">
        <f>Ama!AM61</f>
        <v>0</v>
      </c>
      <c r="BJ225">
        <f>Ama!AM62</f>
        <v>0</v>
      </c>
      <c r="BK225">
        <f>Ama!AM63</f>
        <v>0</v>
      </c>
      <c r="BL225">
        <f>Ama!AM64</f>
        <v>0</v>
      </c>
      <c r="BM225">
        <f>Ama!AM65</f>
        <v>0</v>
      </c>
      <c r="BN225">
        <f>Ama!AM66</f>
        <v>0</v>
      </c>
      <c r="BO225">
        <f>Ama!AM67</f>
        <v>0</v>
      </c>
      <c r="BP225">
        <f>Ama!AM68</f>
        <v>0</v>
      </c>
      <c r="BQ225">
        <f>Ama!AM69</f>
        <v>0</v>
      </c>
      <c r="BR225" t="str">
        <f>Ama!AM70</f>
        <v>produktionskøkken</v>
      </c>
      <c r="BS225" t="str">
        <f>Ama!AM71</f>
        <v>Nej</v>
      </c>
      <c r="BT225">
        <f>Ama!AM72</f>
        <v>0</v>
      </c>
      <c r="BU225">
        <f>Ama!AM73</f>
        <v>0</v>
      </c>
      <c r="BV225">
        <f>Ama!AM74</f>
        <v>0</v>
      </c>
      <c r="BW225" t="str">
        <f>Ama!AM75</f>
        <v>Hvis køk skal lave mad til nr. 3 og nr. 24 skal der: ekstra kogeplader, køl og fryseplads, stor bjørn, grøntsagsrobot.
Transportløsning?: Christianiacykel eller hvad der er forsvarligt.</v>
      </c>
      <c r="BX225">
        <f>Ama!AM76</f>
        <v>0</v>
      </c>
      <c r="BY225">
        <f>Ama!AM77</f>
        <v>0</v>
      </c>
      <c r="BZ225">
        <f>Ama!AM78</f>
        <v>0</v>
      </c>
      <c r="CA225">
        <f>Ama!AM79</f>
        <v>0</v>
      </c>
      <c r="CB225">
        <f>Ama!AM80</f>
        <v>0</v>
      </c>
      <c r="CC225">
        <f>Ama!AM81</f>
        <v>0</v>
      </c>
      <c r="CD225">
        <f>Ama!AM82</f>
        <v>0</v>
      </c>
      <c r="CE225">
        <f>Ama!AM83</f>
        <v>0</v>
      </c>
      <c r="CF225">
        <f>Ama!AM84</f>
        <v>0</v>
      </c>
      <c r="CG225" t="str">
        <f>Ama!AM85</f>
        <v>Mariah / Nanna</v>
      </c>
      <c r="CH225" s="17">
        <f>Ama!AM86</f>
        <v>39902</v>
      </c>
      <c r="CI225">
        <f>Ama!AM87</f>
        <v>0</v>
      </c>
      <c r="CJ225">
        <f>Ama!AM88</f>
        <v>0</v>
      </c>
      <c r="CK225">
        <f>Ama!AM89</f>
        <v>1</v>
      </c>
      <c r="CL225">
        <f>Ama!AM90</f>
        <v>5</v>
      </c>
      <c r="CM225">
        <f>Ama!AM91</f>
        <v>0</v>
      </c>
      <c r="CN225">
        <f>Ama!AM92</f>
        <v>0</v>
      </c>
      <c r="CO225">
        <f>Ama!AM93</f>
        <v>0</v>
      </c>
      <c r="CP225">
        <f>Ama!AM94</f>
        <v>1</v>
      </c>
      <c r="CQ225">
        <f>Ama!AM95</f>
        <v>10</v>
      </c>
      <c r="CR225">
        <f>Ama!AM96</f>
        <v>1</v>
      </c>
      <c r="CS225">
        <f>Ama!AM97</f>
        <v>1</v>
      </c>
      <c r="CT225">
        <f>Ama!AM98</f>
        <v>0</v>
      </c>
      <c r="CU225">
        <f>Ama!AM99</f>
        <v>0</v>
      </c>
      <c r="CV225">
        <f>Ama!AM100</f>
        <v>1</v>
      </c>
      <c r="CW225">
        <f>Ama!AM101</f>
        <v>0</v>
      </c>
      <c r="CX225">
        <f>Ama!AM102</f>
        <v>0</v>
      </c>
      <c r="CY225">
        <f>Ama!AM103</f>
        <v>0</v>
      </c>
      <c r="CZ225">
        <f>Ama!AM104</f>
        <v>0</v>
      </c>
      <c r="DA225">
        <f>Ama!AM105</f>
        <v>0</v>
      </c>
      <c r="DB225">
        <f>Ama!AM106</f>
        <v>1</v>
      </c>
      <c r="DC225">
        <f>Ama!AM107</f>
        <v>2</v>
      </c>
      <c r="DD225" t="str">
        <f>Ama!AM108</f>
        <v>Wexiödisk</v>
      </c>
      <c r="DE225">
        <f>Ama!AM109</f>
        <v>6</v>
      </c>
      <c r="DF225" t="str">
        <f>Ama!AM110</f>
        <v>Ja</v>
      </c>
      <c r="DG225">
        <f>Ama!AM111</f>
        <v>7</v>
      </c>
      <c r="DH225" t="str">
        <f>Ama!AM112</f>
        <v>Nej</v>
      </c>
      <c r="DI225" t="str">
        <f>Ama!AM113</f>
        <v>Nej</v>
      </c>
      <c r="DJ225" t="str">
        <f>Ama!AM114</f>
        <v>Nej</v>
      </c>
      <c r="DK225">
        <f>Ama!AM115</f>
        <v>2</v>
      </c>
      <c r="DL225" t="str">
        <f>Ama!AM116</f>
        <v>God plads</v>
      </c>
      <c r="DM225" t="str">
        <f>Ama!AM117</f>
        <v>Plus håndvask.
Opvaskemaskine hvor tingene skubbes ud til siden er stort ønske</v>
      </c>
      <c r="DN225">
        <f>Ama!AM118</f>
        <v>0</v>
      </c>
      <c r="DO225" s="14" t="str">
        <f>VLOOKUP(MID(B225,1,5)*1,InstTyp!A:B,2,FALSE)</f>
        <v xml:space="preserve">Integrerede </v>
      </c>
      <c r="DP225" s="14" t="str">
        <f>VLOOKUP(MID(B225,1,5)*1,InstTyp!A:C,3,FALSE)</f>
        <v>Amager</v>
      </c>
      <c r="DQ225">
        <f>VLOOKUP(MID(B225,1,5)*1,'InstTyp-2'!E:BQ,7,FALSE)</f>
        <v>36</v>
      </c>
      <c r="DR225">
        <f>VLOOKUP(MID(B225,1,5)*1,'InstTyp-2'!E:BQ,8,FALSE)</f>
        <v>0</v>
      </c>
      <c r="DS225">
        <f>VLOOKUP(MID(B225,1,5)*1,'InstTyp-2'!E:BQ,9,FALSE)</f>
        <v>57</v>
      </c>
      <c r="DT225">
        <f>VLOOKUP(MID(B225,1,5)*1,'InstTyp-2'!E:BQ,10,FALSE)</f>
        <v>0</v>
      </c>
      <c r="DU225">
        <f>VLOOKUP(MID(B225,1,5)*1,'InstTyp-2'!E:BQ,11,FALSE)</f>
        <v>0</v>
      </c>
      <c r="DV225">
        <f>VLOOKUP(MID(B225,1,5)*1,'InstTyp-2'!E:BQ,12,FALSE)</f>
        <v>0</v>
      </c>
      <c r="DW225">
        <f>VLOOKUP(MID(B225,1,5)*1,'InstTyp-2'!E:BQ,13,FALSE)</f>
        <v>0</v>
      </c>
      <c r="DX225">
        <f>VLOOKUP(MID(B225,1,5)*1,'InstTyp-2'!E:BQ,14,FALSE)</f>
        <v>0</v>
      </c>
      <c r="DY225">
        <f>VLOOKUP(MID(B225,1,5)*1,'InstTyp-2'!E:BQ,15,FALSE)</f>
        <v>0</v>
      </c>
      <c r="DZ225">
        <f>VLOOKUP(MID(B225,1,5)*1,'InstTyp-2'!E:BQ,16,FALSE)</f>
        <v>0</v>
      </c>
      <c r="EA225">
        <f>VLOOKUP(MID(B225,1,5)*1,'InstTyp-2'!E:BQ,17,FALSE)</f>
        <v>0</v>
      </c>
      <c r="EB225">
        <f>VLOOKUP(MID(B225,1,5)*1,'InstTyp-2'!E:BQ,18,FALSE)</f>
        <v>0</v>
      </c>
      <c r="EC225">
        <f>VLOOKUP(MID(B225,1,5)*1,'InstTyp-2'!E:BQ,19,FALSE)</f>
        <v>0</v>
      </c>
      <c r="ED225">
        <f>VLOOKUP(MID(B225,1,5)*1,'InstTyp-2'!E:BQ,20,FALSE)</f>
        <v>0</v>
      </c>
      <c r="EE225" s="195">
        <f>VLOOKUP(MID(B225,1,5)*1,'Forplejning 2008'!A:C,3,FALSE)</f>
        <v>44790.17</v>
      </c>
      <c r="EF225" t="str">
        <f t="shared" si="12"/>
        <v>35555</v>
      </c>
      <c r="EG225" t="str">
        <f t="shared" si="13"/>
        <v>2</v>
      </c>
      <c r="EH225">
        <f t="shared" si="14"/>
        <v>0</v>
      </c>
      <c r="EI225">
        <f t="shared" si="15"/>
        <v>0</v>
      </c>
      <c r="EJ225" t="e">
        <f>VLOOKUP(B225,Rekruttering!A:F,2,FALSE)</f>
        <v>#N/A</v>
      </c>
      <c r="EK225" t="e">
        <f>VLOOKUP(B225,Rekruttering!A:F,3,FALSE)</f>
        <v>#N/A</v>
      </c>
      <c r="EL225" t="e">
        <f>VLOOKUP(B225,Rekruttering!A:F,4,FALSE)</f>
        <v>#N/A</v>
      </c>
      <c r="EM225" t="e">
        <f>VLOOKUP(B225,Rekruttering!A:F,5,FALSE)</f>
        <v>#N/A</v>
      </c>
      <c r="EN225" t="e">
        <f>VLOOKUP(B225,Rekruttering!A:F,6,FALSE)</f>
        <v>#N/A</v>
      </c>
    </row>
    <row r="226" spans="1:144">
      <c r="A226" s="15" t="str">
        <f>Ama!AN1</f>
        <v>x</v>
      </c>
      <c r="B226" s="21">
        <f>Ama!AN2</f>
        <v>35563</v>
      </c>
      <c r="C226" t="str">
        <f>Ama!AN3</f>
        <v>Eksperimentalinstitutionen</v>
      </c>
      <c r="D226" t="str">
        <f>Ama!AN4</f>
        <v>Amager</v>
      </c>
      <c r="E226" t="str">
        <f>Ama!AN5</f>
        <v>Backersvej 113</v>
      </c>
      <c r="F226">
        <f>Ama!AN6</f>
        <v>2300</v>
      </c>
      <c r="G226" t="str">
        <f>Ama!AN7</f>
        <v>København S.</v>
      </c>
      <c r="H226" t="str">
        <f>Ama!AN8</f>
        <v>32 59 19 50</v>
      </c>
      <c r="I226" t="str">
        <f>Ama!AN9</f>
        <v>eksper@eksper.dk</v>
      </c>
      <c r="J226" t="str">
        <f>Ama!AN10</f>
        <v>Jane Weltz</v>
      </c>
      <c r="K226">
        <f>Ama!AN11</f>
        <v>32578780</v>
      </c>
      <c r="L226">
        <f>Ama!AN12</f>
        <v>0</v>
      </c>
      <c r="M226" t="str">
        <f>Ama!AN13</f>
        <v>35563@buf.kk.dk</v>
      </c>
      <c r="N226" t="str">
        <f>Ama!AN14</f>
        <v>Integreret</v>
      </c>
      <c r="O226">
        <f>Ama!AN15</f>
        <v>20</v>
      </c>
      <c r="P226">
        <f>Ama!AN16</f>
        <v>0</v>
      </c>
      <c r="Q226">
        <f>Ama!AN17</f>
        <v>40</v>
      </c>
      <c r="R226">
        <f>Ama!AN18</f>
        <v>0</v>
      </c>
      <c r="S226">
        <f>Ama!AN19</f>
        <v>0</v>
      </c>
      <c r="T226">
        <f>Ama!AN20</f>
        <v>0</v>
      </c>
      <c r="U226">
        <f>Ama!AN21</f>
        <v>0</v>
      </c>
      <c r="V226" t="str">
        <f>Ama!AN22</f>
        <v>Nej</v>
      </c>
      <c r="W226">
        <f>Ama!AN23</f>
        <v>0</v>
      </c>
      <c r="X226">
        <f>Ama!AN24</f>
        <v>0</v>
      </c>
      <c r="Y226">
        <f>Ama!AN25</f>
        <v>5</v>
      </c>
      <c r="Z226">
        <f>Ama!AN26</f>
        <v>5</v>
      </c>
      <c r="AA226">
        <f>Ama!AN27</f>
        <v>5</v>
      </c>
      <c r="AB226">
        <f>Ama!AN28</f>
        <v>5</v>
      </c>
      <c r="AC226">
        <f>Ama!AN29</f>
        <v>0</v>
      </c>
      <c r="AD226">
        <f>Ama!AN30</f>
        <v>5</v>
      </c>
      <c r="AE226">
        <f>Ama!AN31</f>
        <v>0</v>
      </c>
      <c r="AF226">
        <f>Ama!AN32</f>
        <v>0</v>
      </c>
      <c r="AG226">
        <f>Ama!AN33</f>
        <v>5</v>
      </c>
      <c r="AH226">
        <f>Ama!AN34</f>
        <v>0</v>
      </c>
      <c r="AI226">
        <f>Ama!AN35</f>
        <v>165000</v>
      </c>
      <c r="AJ226">
        <f>Ama!AN36</f>
        <v>0</v>
      </c>
      <c r="AK226">
        <f>Ama!AN37</f>
        <v>0</v>
      </c>
      <c r="AL226" t="str">
        <f>Ama!AN38</f>
        <v>Ja</v>
      </c>
      <c r="AM226" t="str">
        <f>Ama!AN39</f>
        <v>Nej</v>
      </c>
      <c r="AN226" t="str">
        <f>Ama!AN40</f>
        <v>Pia Christina Pedersen</v>
      </c>
      <c r="AO226">
        <f>Ama!AN41</f>
        <v>2007</v>
      </c>
      <c r="AP226">
        <f>Ama!AN42</f>
        <v>25</v>
      </c>
      <c r="AQ226" t="str">
        <f>Ama!AN43</f>
        <v>p.chr.pedersen@gmail.com</v>
      </c>
      <c r="AR226" t="str">
        <f>Ama!AN44</f>
        <v>Ernæringsassistent</v>
      </c>
      <c r="AS226" t="str">
        <f>Ama!AN45</f>
        <v>3-4 års køkkemerfaring</v>
      </c>
      <c r="AT226" t="str">
        <f>Ama!AN46</f>
        <v>SUHRs, kostkompagniets kurser</v>
      </c>
      <c r="AU226">
        <f>Ama!AN47</f>
        <v>0</v>
      </c>
      <c r="AV226">
        <f>Ama!AN48</f>
        <v>0</v>
      </c>
      <c r="AW226">
        <f>Ama!AN49</f>
        <v>0</v>
      </c>
      <c r="AX226">
        <f>Ama!AN50</f>
        <v>0</v>
      </c>
      <c r="AY226">
        <f>Ama!AN51</f>
        <v>0</v>
      </c>
      <c r="AZ226">
        <f>Ama!AN52</f>
        <v>0</v>
      </c>
      <c r="BA226">
        <f>Ama!AN53</f>
        <v>0</v>
      </c>
      <c r="BB226">
        <f>Ama!AN54</f>
        <v>95</v>
      </c>
      <c r="BC226">
        <f>Ama!AN55</f>
        <v>95</v>
      </c>
      <c r="BD226">
        <f>Ama!AN56</f>
        <v>3</v>
      </c>
      <c r="BE226">
        <f>Ama!AN57</f>
        <v>3</v>
      </c>
      <c r="BF226" t="str">
        <f>Ama!AN58</f>
        <v>Nej</v>
      </c>
      <c r="BG226" t="str">
        <f>Ama!AN59</f>
        <v>Ja</v>
      </c>
      <c r="BH226" t="str">
        <f>Ama!AN60</f>
        <v>Ja</v>
      </c>
      <c r="BI226" t="str">
        <f>Ama!AN61</f>
        <v>Ja</v>
      </c>
      <c r="BJ226">
        <f>Ama!AN62</f>
        <v>0</v>
      </c>
      <c r="BK226" t="str">
        <f>Ama!AN63</f>
        <v>Ja</v>
      </c>
      <c r="BL226">
        <f>Ama!AN64</f>
        <v>0</v>
      </c>
      <c r="BM226" t="str">
        <f>Ama!AN65</f>
        <v>Ja</v>
      </c>
      <c r="BN226">
        <f>Ama!AN66</f>
        <v>0</v>
      </c>
      <c r="BO226">
        <f>Ama!AN67</f>
        <v>0</v>
      </c>
      <c r="BP226" t="str">
        <f>Ama!AN68</f>
        <v>Ønsker at blive informeret, søger en ekstra person der kan fungerer som køk.medhjælper. Vil gerne have info om time nomering</v>
      </c>
      <c r="BQ226">
        <f>Ama!AN69</f>
        <v>0</v>
      </c>
      <c r="BR226" t="str">
        <f>Ama!AN70</f>
        <v>produktionskøkken</v>
      </c>
      <c r="BS226" t="str">
        <f>Ama!AN71</f>
        <v>Nej</v>
      </c>
      <c r="BT226" t="str">
        <f>Ama!AN72</f>
        <v>Mindre</v>
      </c>
      <c r="BU226" t="str">
        <f>Ama!AN73</f>
        <v>Mindre</v>
      </c>
      <c r="BV226" t="str">
        <f>Ama!AN74</f>
        <v>Nej</v>
      </c>
      <c r="BW226" t="str">
        <f>Ama!AN75</f>
        <v>Større vask, større kogeplader og gryder. Ønsker kaffe/the-plads flyttet. Mere køle/svale-plads, ønsker 3 minopvaskemaskine, rullebord til aflastningsbord. Mere service til børnene</v>
      </c>
      <c r="BX226">
        <f>Ama!AN76</f>
        <v>0</v>
      </c>
      <c r="BY226">
        <f>Ama!AN77</f>
        <v>0</v>
      </c>
      <c r="BZ226">
        <f>Ama!AN78</f>
        <v>0</v>
      </c>
      <c r="CA226">
        <f>Ama!AN79</f>
        <v>0</v>
      </c>
      <c r="CB226">
        <f>Ama!AN80</f>
        <v>0</v>
      </c>
      <c r="CC226">
        <f>Ama!AN81</f>
        <v>0</v>
      </c>
      <c r="CD226">
        <f>Ama!AN82</f>
        <v>0</v>
      </c>
      <c r="CE226">
        <f>Ama!AN83</f>
        <v>0</v>
      </c>
      <c r="CF226">
        <f>Ama!AN84</f>
        <v>0</v>
      </c>
      <c r="CG226" t="str">
        <f>Ama!AN85</f>
        <v xml:space="preserve">Ayo </v>
      </c>
      <c r="CH226" s="17">
        <f>Ama!AN86</f>
        <v>39895</v>
      </c>
      <c r="CI226">
        <f>Ama!AN87</f>
        <v>0</v>
      </c>
      <c r="CJ226">
        <f>Ama!AN88</f>
        <v>0</v>
      </c>
      <c r="CK226">
        <f>Ama!AN89</f>
        <v>1</v>
      </c>
      <c r="CL226">
        <f>Ama!AN90</f>
        <v>5</v>
      </c>
      <c r="CM226">
        <f>Ama!AN91</f>
        <v>0</v>
      </c>
      <c r="CN226">
        <f>Ama!AN92</f>
        <v>2</v>
      </c>
      <c r="CO226">
        <f>Ama!AN93</f>
        <v>0</v>
      </c>
      <c r="CP226">
        <f>Ama!AN94</f>
        <v>0</v>
      </c>
      <c r="CQ226">
        <f>Ama!AN95</f>
        <v>0</v>
      </c>
      <c r="CR226">
        <f>Ama!AN96</f>
        <v>0</v>
      </c>
      <c r="CS226">
        <f>Ama!AN97</f>
        <v>3</v>
      </c>
      <c r="CT226">
        <f>Ama!AN98</f>
        <v>0</v>
      </c>
      <c r="CU226">
        <f>Ama!AN99</f>
        <v>0</v>
      </c>
      <c r="CV226">
        <f>Ama!AN100</f>
        <v>0</v>
      </c>
      <c r="CW226">
        <f>Ama!AN101</f>
        <v>0</v>
      </c>
      <c r="CX226">
        <f>Ama!AN102</f>
        <v>0</v>
      </c>
      <c r="CY226">
        <f>Ama!AN103</f>
        <v>2</v>
      </c>
      <c r="CZ226">
        <f>Ama!AN104</f>
        <v>0</v>
      </c>
      <c r="DA226">
        <f>Ama!AN105</f>
        <v>0</v>
      </c>
      <c r="DB226">
        <f>Ama!AN106</f>
        <v>1</v>
      </c>
      <c r="DC226">
        <f>Ama!AN107</f>
        <v>10</v>
      </c>
      <c r="DD226" t="str">
        <f>Ama!AN108</f>
        <v>Miele</v>
      </c>
      <c r="DE226">
        <f>Ama!AN109</f>
        <v>3.5</v>
      </c>
      <c r="DF226" t="str">
        <f>Ama!AN110</f>
        <v>Ja</v>
      </c>
      <c r="DG226">
        <f>Ama!AN111</f>
        <v>0</v>
      </c>
      <c r="DH226" t="str">
        <f>Ama!AN112</f>
        <v>Nej</v>
      </c>
      <c r="DI226" t="str">
        <f>Ama!AN113</f>
        <v>Nej</v>
      </c>
      <c r="DJ226" t="str">
        <f>Ama!AN114</f>
        <v>Nej</v>
      </c>
      <c r="DK226">
        <f>Ama!AN115</f>
        <v>2</v>
      </c>
      <c r="DL226" t="str">
        <f>Ama!AN116</f>
        <v>Begrænset</v>
      </c>
      <c r="DM226" t="str">
        <f>Ama!AN117</f>
        <v>Tørvare:OK
grøntsager: begrænset</v>
      </c>
      <c r="DN226">
        <f>Ama!AN118</f>
        <v>0</v>
      </c>
      <c r="DO226" s="14" t="str">
        <f>VLOOKUP(MID(B226,1,5)*1,InstTyp!A:B,2,FALSE)</f>
        <v xml:space="preserve">Integrerede </v>
      </c>
      <c r="DP226" s="14" t="str">
        <f>VLOOKUP(MID(B226,1,5)*1,InstTyp!A:C,3,FALSE)</f>
        <v>Amager</v>
      </c>
      <c r="DQ226">
        <f>VLOOKUP(MID(B226,1,5)*1,'InstTyp-2'!E:BQ,7,FALSE)</f>
        <v>10</v>
      </c>
      <c r="DR226">
        <f>VLOOKUP(MID(B226,1,5)*1,'InstTyp-2'!E:BQ,8,FALSE)</f>
        <v>0</v>
      </c>
      <c r="DS226">
        <f>VLOOKUP(MID(B226,1,5)*1,'InstTyp-2'!E:BQ,9,FALSE)</f>
        <v>20</v>
      </c>
      <c r="DT226">
        <f>VLOOKUP(MID(B226,1,5)*1,'InstTyp-2'!E:BQ,10,FALSE)</f>
        <v>0</v>
      </c>
      <c r="DU226">
        <f>VLOOKUP(MID(B226,1,5)*1,'InstTyp-2'!E:BQ,11,FALSE)</f>
        <v>0</v>
      </c>
      <c r="DV226">
        <f>VLOOKUP(MID(B226,1,5)*1,'InstTyp-2'!E:BQ,12,FALSE)</f>
        <v>0</v>
      </c>
      <c r="DW226">
        <f>VLOOKUP(MID(B226,1,5)*1,'InstTyp-2'!E:BQ,13,FALSE)</f>
        <v>0</v>
      </c>
      <c r="DX226">
        <f>VLOOKUP(MID(B226,1,5)*1,'InstTyp-2'!E:BQ,14,FALSE)</f>
        <v>10</v>
      </c>
      <c r="DY226">
        <f>VLOOKUP(MID(B226,1,5)*1,'InstTyp-2'!E:BQ,15,FALSE)</f>
        <v>20</v>
      </c>
      <c r="DZ226">
        <f>VLOOKUP(MID(B226,1,5)*1,'InstTyp-2'!E:BQ,16,FALSE)</f>
        <v>0</v>
      </c>
      <c r="EA226">
        <f>VLOOKUP(MID(B226,1,5)*1,'InstTyp-2'!E:BQ,17,FALSE)</f>
        <v>0</v>
      </c>
      <c r="EB226">
        <f>VLOOKUP(MID(B226,1,5)*1,'InstTyp-2'!E:BQ,18,FALSE)</f>
        <v>0</v>
      </c>
      <c r="EC226">
        <f>VLOOKUP(MID(B226,1,5)*1,'InstTyp-2'!E:BQ,19,FALSE)</f>
        <v>0</v>
      </c>
      <c r="ED226">
        <f>VLOOKUP(MID(B226,1,5)*1,'InstTyp-2'!E:BQ,20,FALSE)</f>
        <v>0</v>
      </c>
      <c r="EE226" s="195">
        <f>VLOOKUP(MID(B226,1,5)*1,'Forplejning 2008'!A:C,3,FALSE)</f>
        <v>165318.18</v>
      </c>
      <c r="EF226" t="str">
        <f t="shared" si="12"/>
        <v>35563</v>
      </c>
      <c r="EG226" t="str">
        <f t="shared" si="13"/>
        <v/>
      </c>
      <c r="EH226">
        <f t="shared" si="14"/>
        <v>30</v>
      </c>
      <c r="EI226">
        <f t="shared" si="15"/>
        <v>0</v>
      </c>
      <c r="EJ226" t="e">
        <f>VLOOKUP(B226,Rekruttering!A:F,2,FALSE)</f>
        <v>#N/A</v>
      </c>
      <c r="EK226" t="e">
        <f>VLOOKUP(B226,Rekruttering!A:F,3,FALSE)</f>
        <v>#N/A</v>
      </c>
      <c r="EL226" t="e">
        <f>VLOOKUP(B226,Rekruttering!A:F,4,FALSE)</f>
        <v>#N/A</v>
      </c>
      <c r="EM226" t="e">
        <f>VLOOKUP(B226,Rekruttering!A:F,5,FALSE)</f>
        <v>#N/A</v>
      </c>
      <c r="EN226" t="e">
        <f>VLOOKUP(B226,Rekruttering!A:F,6,FALSE)</f>
        <v>#N/A</v>
      </c>
    </row>
    <row r="227" spans="1:144">
      <c r="A227" s="15" t="str">
        <f>Ama!AQ1</f>
        <v>x</v>
      </c>
      <c r="B227" s="21">
        <f>Ama!AQ2</f>
        <v>35679</v>
      </c>
      <c r="C227" t="str">
        <f>Ama!AQ3</f>
        <v>Sundby Asyl</v>
      </c>
      <c r="D227" t="str">
        <f>Ama!AQ4</f>
        <v>Amager</v>
      </c>
      <c r="E227" t="str">
        <f>Ama!AQ5</f>
        <v>Frankrigsgade 3</v>
      </c>
      <c r="F227">
        <f>Ama!AQ6</f>
        <v>2300</v>
      </c>
      <c r="G227" t="str">
        <f>Ama!AQ7</f>
        <v>København S</v>
      </c>
      <c r="H227" t="str">
        <f>Ama!AQ8</f>
        <v>32 58 30 01</v>
      </c>
      <c r="I227" t="str">
        <f>Ama!AQ9</f>
        <v>sundby-asyl@mail.tele.dk</v>
      </c>
      <c r="J227" t="str">
        <f>Ama!AQ10</f>
        <v>ORA MEYROWITSCH</v>
      </c>
      <c r="K227">
        <f>Ama!AQ11</f>
        <v>32552042</v>
      </c>
      <c r="L227">
        <f>Ama!AQ12</f>
        <v>0</v>
      </c>
      <c r="M227" t="str">
        <f>Ama!AQ13</f>
        <v>35679@buf.kk.dk</v>
      </c>
      <c r="N227" t="str">
        <f>Ama!AQ14</f>
        <v>Integreret</v>
      </c>
      <c r="O227">
        <f>Ama!AQ15</f>
        <v>24</v>
      </c>
      <c r="P227">
        <f>Ama!AQ16</f>
        <v>0</v>
      </c>
      <c r="Q227">
        <f>Ama!AQ17</f>
        <v>17</v>
      </c>
      <c r="R227">
        <f>Ama!AQ18</f>
        <v>0</v>
      </c>
      <c r="S227">
        <f>Ama!AQ19</f>
        <v>0</v>
      </c>
      <c r="T227">
        <f>Ama!AQ20</f>
        <v>0</v>
      </c>
      <c r="U227">
        <f>Ama!AQ21</f>
        <v>0</v>
      </c>
      <c r="V227" t="str">
        <f>Ama!AQ22</f>
        <v>Nej</v>
      </c>
      <c r="W227">
        <f>Ama!AQ23</f>
        <v>0</v>
      </c>
      <c r="X227">
        <f>Ama!AQ24</f>
        <v>0</v>
      </c>
      <c r="Y227">
        <f>Ama!AQ25</f>
        <v>5</v>
      </c>
      <c r="Z227">
        <f>Ama!AQ26</f>
        <v>5</v>
      </c>
      <c r="AA227">
        <f>Ama!AQ27</f>
        <v>0</v>
      </c>
      <c r="AB227">
        <f>Ama!AQ28</f>
        <v>5</v>
      </c>
      <c r="AC227">
        <f>Ama!AQ29</f>
        <v>0</v>
      </c>
      <c r="AD227">
        <f>Ama!AQ30</f>
        <v>5</v>
      </c>
      <c r="AE227">
        <f>Ama!AQ31</f>
        <v>5</v>
      </c>
      <c r="AF227">
        <f>Ama!AQ32</f>
        <v>0</v>
      </c>
      <c r="AG227">
        <f>Ama!AQ33</f>
        <v>5</v>
      </c>
      <c r="AH227">
        <f>Ama!AQ34</f>
        <v>0</v>
      </c>
      <c r="AI227" s="16">
        <f>Ama!AQ35</f>
        <v>0</v>
      </c>
      <c r="AJ227">
        <f>Ama!AQ36</f>
        <v>0</v>
      </c>
      <c r="AK227">
        <f>Ama!AQ37</f>
        <v>0</v>
      </c>
      <c r="AL227" t="str">
        <f>Ama!AQ38</f>
        <v>Nej</v>
      </c>
      <c r="AM227">
        <f>Ama!AQ39</f>
        <v>0</v>
      </c>
      <c r="AN227">
        <f>Ama!AQ40</f>
        <v>0</v>
      </c>
      <c r="AO227">
        <f>Ama!AQ41</f>
        <v>0</v>
      </c>
      <c r="AP227">
        <f>Ama!AQ42</f>
        <v>0</v>
      </c>
      <c r="AQ227">
        <f>Ama!AQ43</f>
        <v>0</v>
      </c>
      <c r="AR227">
        <f>Ama!AQ44</f>
        <v>0</v>
      </c>
      <c r="AS227">
        <f>Ama!AQ45</f>
        <v>0</v>
      </c>
      <c r="AT227">
        <f>Ama!AQ46</f>
        <v>0</v>
      </c>
      <c r="AU227">
        <f>Ama!AQ47</f>
        <v>0</v>
      </c>
      <c r="AV227">
        <f>Ama!AQ48</f>
        <v>0</v>
      </c>
      <c r="AW227">
        <f>Ama!AQ49</f>
        <v>0</v>
      </c>
      <c r="AX227">
        <f>Ama!AQ50</f>
        <v>0</v>
      </c>
      <c r="AY227">
        <f>Ama!AQ51</f>
        <v>0</v>
      </c>
      <c r="AZ227">
        <f>Ama!AQ52</f>
        <v>0</v>
      </c>
      <c r="BA227">
        <f>Ama!AQ53</f>
        <v>0</v>
      </c>
      <c r="BB227">
        <f>Ama!AQ54</f>
        <v>80</v>
      </c>
      <c r="BC227">
        <f>Ama!AQ55</f>
        <v>80</v>
      </c>
      <c r="BD227">
        <f>Ama!AQ56</f>
        <v>1</v>
      </c>
      <c r="BE227">
        <f>Ama!AQ57</f>
        <v>1</v>
      </c>
      <c r="BF227" t="str">
        <f>Ama!AQ58</f>
        <v>Ja</v>
      </c>
      <c r="BG227" t="str">
        <f>Ama!AQ59</f>
        <v>Ja</v>
      </c>
      <c r="BH227" t="str">
        <f>Ama!AQ60</f>
        <v>Nej</v>
      </c>
      <c r="BI227" t="str">
        <f>Ama!AQ61</f>
        <v>Ja</v>
      </c>
      <c r="BJ227" t="str">
        <f>Ama!AQ62</f>
        <v>ønsker sig brændende et nyt køkken</v>
      </c>
      <c r="BK227" t="str">
        <f>Ama!AQ63</f>
        <v>Ja</v>
      </c>
      <c r="BL227">
        <f>Ama!AQ64</f>
        <v>0</v>
      </c>
      <c r="BM227" t="str">
        <f>Ama!AQ65</f>
        <v>Ja</v>
      </c>
      <c r="BN227">
        <f>Ama!AQ66</f>
        <v>0</v>
      </c>
      <c r="BO227" t="str">
        <f>Ama!AQ67</f>
        <v>Ja</v>
      </c>
      <c r="BP227" t="str">
        <f>Ama!AQ68</f>
        <v>har en pædagog der gerne vil og som gerne vil have uddannelsen</v>
      </c>
      <c r="BQ227">
        <f>Ama!AQ69</f>
        <v>0</v>
      </c>
      <c r="BR227" t="str">
        <f>Ama!AQ70</f>
        <v>Modtagerkøkken</v>
      </c>
      <c r="BS227" t="str">
        <f>Ama!AQ71</f>
        <v>Nej</v>
      </c>
      <c r="BT227" t="str">
        <f>Ama!AQ72</f>
        <v>Større</v>
      </c>
      <c r="BU227" t="str">
        <f>Ama!AQ73</f>
        <v>Større</v>
      </c>
      <c r="BV227">
        <f>Ama!AQ74</f>
        <v>0</v>
      </c>
      <c r="BW227" t="str">
        <f>Ama!AQ75</f>
        <v>Nyt køkken inkl. Mad elevator. Tegninger foreligger. Produktionskøkken skal etableres. Der ligger en ansøgning hos bygningskontoret siden november 2008. Byggetilladelse er ansøgt. 800.000 ekskl. Moms med madelevator</v>
      </c>
      <c r="BX227">
        <f>Ama!AQ76</f>
        <v>0</v>
      </c>
      <c r="BY227">
        <f>Ama!AQ77</f>
        <v>0</v>
      </c>
      <c r="BZ227">
        <f>Ama!AQ78</f>
        <v>0</v>
      </c>
      <c r="CA227">
        <f>Ama!AQ79</f>
        <v>0</v>
      </c>
      <c r="CB227">
        <f>Ama!AQ80</f>
        <v>0</v>
      </c>
      <c r="CC227">
        <f>Ama!AQ81</f>
        <v>0</v>
      </c>
      <c r="CD227">
        <f>Ama!AQ82</f>
        <v>0</v>
      </c>
      <c r="CE227">
        <f>Ama!AQ83</f>
        <v>0</v>
      </c>
      <c r="CF227" t="str">
        <f>Ama!AQ84</f>
        <v>sags nr: DW10381-872 Teknik og Miljøforvaltningen. Center for Byggeri</v>
      </c>
      <c r="CG227" t="str">
        <f>Ama!AQ85</f>
        <v>Mariah / Sine</v>
      </c>
      <c r="CH227" s="17">
        <f>Ama!AQ86</f>
        <v>39917</v>
      </c>
      <c r="CI227">
        <f>Ama!AQ87</f>
        <v>0</v>
      </c>
      <c r="CJ227">
        <f>Ama!AQ88</f>
        <v>0</v>
      </c>
      <c r="CK227">
        <f>Ama!AQ89</f>
        <v>0</v>
      </c>
      <c r="CL227">
        <f>Ama!AQ90</f>
        <v>0</v>
      </c>
      <c r="CM227">
        <f>Ama!AQ91</f>
        <v>0</v>
      </c>
      <c r="CN227">
        <f>Ama!AQ92</f>
        <v>0</v>
      </c>
      <c r="CO227">
        <f>Ama!AQ93</f>
        <v>0</v>
      </c>
      <c r="CP227">
        <f>Ama!AQ94</f>
        <v>0</v>
      </c>
      <c r="CQ227">
        <f>Ama!AQ95</f>
        <v>0</v>
      </c>
      <c r="CR227">
        <f>Ama!AQ96</f>
        <v>0</v>
      </c>
      <c r="CS227">
        <f>Ama!AQ97</f>
        <v>0</v>
      </c>
      <c r="CT227">
        <f>Ama!AQ98</f>
        <v>0</v>
      </c>
      <c r="CU227">
        <f>Ama!AQ99</f>
        <v>0</v>
      </c>
      <c r="CV227">
        <f>Ama!AQ100</f>
        <v>0</v>
      </c>
      <c r="CW227">
        <f>Ama!AQ101</f>
        <v>0</v>
      </c>
      <c r="CX227">
        <f>Ama!AQ102</f>
        <v>0</v>
      </c>
      <c r="CY227">
        <f>Ama!AQ103</f>
        <v>0</v>
      </c>
      <c r="CZ227">
        <f>Ama!AQ104</f>
        <v>0</v>
      </c>
      <c r="DA227">
        <f>Ama!AQ105</f>
        <v>0</v>
      </c>
      <c r="DB227">
        <f>Ama!AQ106</f>
        <v>0</v>
      </c>
      <c r="DC227">
        <f>Ama!AQ107</f>
        <v>0</v>
      </c>
      <c r="DD227">
        <f>Ama!AQ108</f>
        <v>0</v>
      </c>
      <c r="DE227">
        <f>Ama!AQ109</f>
        <v>0</v>
      </c>
      <c r="DF227">
        <f>Ama!AQ110</f>
        <v>0</v>
      </c>
      <c r="DG227">
        <f>Ama!AQ111</f>
        <v>0</v>
      </c>
      <c r="DH227">
        <f>Ama!AQ112</f>
        <v>0</v>
      </c>
      <c r="DI227">
        <f>Ama!AQ113</f>
        <v>0</v>
      </c>
      <c r="DJ227">
        <f>Ama!AQ114</f>
        <v>0</v>
      </c>
      <c r="DK227">
        <f>Ama!AQ115</f>
        <v>0</v>
      </c>
      <c r="DL227">
        <f>Ama!AQ116</f>
        <v>0</v>
      </c>
      <c r="DM227" t="str">
        <f>Ama!AQ117</f>
        <v>Køkkenet er ubrugeligt. Har en ansøgning hos Miljø og Teknin forvaltningen</v>
      </c>
      <c r="DN227">
        <f>Ama!AQ118</f>
        <v>0</v>
      </c>
      <c r="DO227" s="14" t="str">
        <f>VLOOKUP(MID(B227,1,5)*1,InstTyp!A:B,2,FALSE)</f>
        <v xml:space="preserve">Integrerede </v>
      </c>
      <c r="DP227" s="14" t="str">
        <f>VLOOKUP(MID(B227,1,5)*1,InstTyp!A:C,3,FALSE)</f>
        <v>Amager</v>
      </c>
      <c r="DQ227">
        <f>VLOOKUP(MID(B227,1,5)*1,'InstTyp-2'!E:BQ,7,FALSE)</f>
        <v>24</v>
      </c>
      <c r="DR227">
        <f>VLOOKUP(MID(B227,1,5)*1,'InstTyp-2'!E:BQ,8,FALSE)</f>
        <v>0</v>
      </c>
      <c r="DS227">
        <f>VLOOKUP(MID(B227,1,5)*1,'InstTyp-2'!E:BQ,9,FALSE)</f>
        <v>17</v>
      </c>
      <c r="DT227">
        <f>VLOOKUP(MID(B227,1,5)*1,'InstTyp-2'!E:BQ,10,FALSE)</f>
        <v>0</v>
      </c>
      <c r="DU227">
        <f>VLOOKUP(MID(B227,1,5)*1,'InstTyp-2'!E:BQ,11,FALSE)</f>
        <v>0</v>
      </c>
      <c r="DV227">
        <f>VLOOKUP(MID(B227,1,5)*1,'InstTyp-2'!E:BQ,12,FALSE)</f>
        <v>0</v>
      </c>
      <c r="DW227">
        <f>VLOOKUP(MID(B227,1,5)*1,'InstTyp-2'!E:BQ,13,FALSE)</f>
        <v>0</v>
      </c>
      <c r="DX227">
        <f>VLOOKUP(MID(B227,1,5)*1,'InstTyp-2'!E:BQ,14,FALSE)</f>
        <v>0</v>
      </c>
      <c r="DY227">
        <f>VLOOKUP(MID(B227,1,5)*1,'InstTyp-2'!E:BQ,15,FALSE)</f>
        <v>0</v>
      </c>
      <c r="DZ227">
        <f>VLOOKUP(MID(B227,1,5)*1,'InstTyp-2'!E:BQ,16,FALSE)</f>
        <v>0</v>
      </c>
      <c r="EA227">
        <f>VLOOKUP(MID(B227,1,5)*1,'InstTyp-2'!E:BQ,17,FALSE)</f>
        <v>0</v>
      </c>
      <c r="EB227">
        <f>VLOOKUP(MID(B227,1,5)*1,'InstTyp-2'!E:BQ,18,FALSE)</f>
        <v>0</v>
      </c>
      <c r="EC227">
        <f>VLOOKUP(MID(B227,1,5)*1,'InstTyp-2'!E:BQ,19,FALSE)</f>
        <v>0</v>
      </c>
      <c r="ED227">
        <f>VLOOKUP(MID(B227,1,5)*1,'InstTyp-2'!E:BQ,20,FALSE)</f>
        <v>0</v>
      </c>
      <c r="EE227" s="195">
        <f>VLOOKUP(MID(B227,1,5)*1,'Forplejning 2008'!A:C,3,FALSE)</f>
        <v>63848.82</v>
      </c>
      <c r="EF227" t="str">
        <f t="shared" si="12"/>
        <v>35679</v>
      </c>
      <c r="EG227" t="str">
        <f t="shared" si="13"/>
        <v/>
      </c>
      <c r="EH227">
        <f t="shared" si="14"/>
        <v>0</v>
      </c>
      <c r="EI227">
        <f t="shared" si="15"/>
        <v>0</v>
      </c>
      <c r="EJ227" t="str">
        <f>VLOOKUP(B227,Rekruttering!A:F,2,FALSE)</f>
        <v>Ja</v>
      </c>
      <c r="EK227">
        <f>VLOOKUP(B227,Rekruttering!A:F,3,FALSE)</f>
        <v>37</v>
      </c>
      <c r="EL227" t="str">
        <f>VLOOKUP(B227,Rekruttering!A:F,4,FALSE)</f>
        <v>Nej</v>
      </c>
      <c r="EM227">
        <f>VLOOKUP(B227,Rekruttering!A:F,5,FALSE)</f>
        <v>0</v>
      </c>
      <c r="EN227" t="str">
        <f>VLOOKUP(B227,Rekruttering!A:F,6,FALSE)</f>
        <v>Nej</v>
      </c>
    </row>
    <row r="228" spans="1:144">
      <c r="A228" s="15" t="str">
        <f>Ama!AR1</f>
        <v>x</v>
      </c>
      <c r="B228" s="21">
        <f>Ama!AR2</f>
        <v>35683</v>
      </c>
      <c r="C228" t="str">
        <f>Ama!AR3</f>
        <v xml:space="preserve">Sundpark  </v>
      </c>
      <c r="D228" t="str">
        <f>Ama!AR4</f>
        <v>Amager</v>
      </c>
      <c r="E228" t="str">
        <f>Ama!AR5</f>
        <v>Strandlodsvej 73</v>
      </c>
      <c r="F228">
        <f>Ama!AR6</f>
        <v>2300</v>
      </c>
      <c r="G228" t="str">
        <f>Ama!AR7</f>
        <v>København S</v>
      </c>
      <c r="H228" t="str">
        <f>Ama!AR8</f>
        <v>32 84 16 00 lok. 10</v>
      </c>
      <c r="I228" t="str">
        <f>Ama!AR9</f>
        <v>35683@buf.kk.dk</v>
      </c>
      <c r="J228" t="str">
        <f>Ama!AR10</f>
        <v>Nina Loft</v>
      </c>
      <c r="K228">
        <f>Ama!AR11</f>
        <v>32571295</v>
      </c>
      <c r="L228">
        <f>Ama!AR12</f>
        <v>41176849</v>
      </c>
      <c r="M228" t="str">
        <f>Ama!AR13</f>
        <v>35683@buf.kk.dk</v>
      </c>
      <c r="N228" t="str">
        <f>Ama!AR14</f>
        <v>Integreret</v>
      </c>
      <c r="O228">
        <f>Ama!AR15</f>
        <v>36</v>
      </c>
      <c r="P228">
        <f>Ama!AR16</f>
        <v>0</v>
      </c>
      <c r="Q228">
        <f>Ama!AR17</f>
        <v>44</v>
      </c>
      <c r="R228">
        <f>Ama!AR18</f>
        <v>0</v>
      </c>
      <c r="S228">
        <f>Ama!AR19</f>
        <v>0</v>
      </c>
      <c r="T228">
        <f>Ama!AR20</f>
        <v>0</v>
      </c>
      <c r="U228">
        <f>Ama!AR21</f>
        <v>0</v>
      </c>
      <c r="V228" t="str">
        <f>Ama!AR22</f>
        <v>Nej</v>
      </c>
      <c r="W228">
        <f>Ama!AR23</f>
        <v>0</v>
      </c>
      <c r="X228">
        <f>Ama!AR24</f>
        <v>0</v>
      </c>
      <c r="Y228">
        <f>Ama!AR25</f>
        <v>5</v>
      </c>
      <c r="Z228">
        <f>Ama!AR26</f>
        <v>5</v>
      </c>
      <c r="AA228">
        <f>Ama!AR27</f>
        <v>5</v>
      </c>
      <c r="AB228">
        <f>Ama!AR28</f>
        <v>5</v>
      </c>
      <c r="AC228">
        <f>Ama!AR29</f>
        <v>0</v>
      </c>
      <c r="AD228">
        <f>Ama!AR30</f>
        <v>5</v>
      </c>
      <c r="AE228">
        <f>Ama!AR31</f>
        <v>0</v>
      </c>
      <c r="AF228">
        <f>Ama!AR32</f>
        <v>0</v>
      </c>
      <c r="AG228">
        <f>Ama!AR33</f>
        <v>5</v>
      </c>
      <c r="AH228">
        <f>Ama!AR34</f>
        <v>0</v>
      </c>
      <c r="AI228" s="16">
        <f>Ama!AR35</f>
        <v>230000</v>
      </c>
      <c r="AJ228" s="16">
        <f>Ama!AR36</f>
        <v>230000</v>
      </c>
      <c r="AK228">
        <f>Ama!AR37</f>
        <v>0</v>
      </c>
      <c r="AL228" t="str">
        <f>Ama!AR38</f>
        <v>Ja</v>
      </c>
      <c r="AM228">
        <f>Ama!AR39</f>
        <v>0</v>
      </c>
      <c r="AN228" t="str">
        <f>Ama!AR40</f>
        <v>Jonna Jensen</v>
      </c>
      <c r="AO228">
        <f>Ama!AR41</f>
        <v>2006</v>
      </c>
      <c r="AP228">
        <f>Ama!AR42</f>
        <v>37</v>
      </c>
      <c r="AQ228">
        <f>Ama!AR43</f>
        <v>0</v>
      </c>
      <c r="AR228" t="str">
        <f>Ama!AR44</f>
        <v>Økonoma</v>
      </c>
      <c r="AS228">
        <f>Ama!AR45</f>
        <v>0</v>
      </c>
      <c r="AT228">
        <f>Ama!AR46</f>
        <v>0</v>
      </c>
      <c r="AU228">
        <f>Ama!AR47</f>
        <v>0</v>
      </c>
      <c r="AV228">
        <f>Ama!AR48</f>
        <v>0</v>
      </c>
      <c r="AW228">
        <f>Ama!AR49</f>
        <v>0</v>
      </c>
      <c r="AX228">
        <f>Ama!AR50</f>
        <v>0</v>
      </c>
      <c r="AY228">
        <f>Ama!AR51</f>
        <v>0</v>
      </c>
      <c r="AZ228">
        <f>Ama!AR52</f>
        <v>0</v>
      </c>
      <c r="BA228">
        <f>Ama!AR53</f>
        <v>0</v>
      </c>
      <c r="BB228">
        <f>Ama!AR54</f>
        <v>78</v>
      </c>
      <c r="BC228">
        <f>Ama!AR55</f>
        <v>78</v>
      </c>
      <c r="BD228">
        <f>Ama!AR56</f>
        <v>1</v>
      </c>
      <c r="BE228">
        <f>Ama!AR57</f>
        <v>1</v>
      </c>
      <c r="BF228" t="str">
        <f>Ama!AR58</f>
        <v>Ja</v>
      </c>
      <c r="BG228" t="str">
        <f>Ama!AR59</f>
        <v>Ja</v>
      </c>
      <c r="BH228" t="str">
        <f>Ama!AR60</f>
        <v>Ja</v>
      </c>
      <c r="BI228" t="str">
        <f>Ama!AR61</f>
        <v>Ja</v>
      </c>
      <c r="BJ228">
        <f>Ama!AR62</f>
        <v>0</v>
      </c>
      <c r="BK228" t="str">
        <f>Ama!AR63</f>
        <v>Ja</v>
      </c>
      <c r="BL228">
        <f>Ama!AR64</f>
        <v>0</v>
      </c>
      <c r="BM228" t="str">
        <f>Ama!AR65</f>
        <v>Ja</v>
      </c>
      <c r="BN228">
        <f>Ama!AR66</f>
        <v>0</v>
      </c>
      <c r="BO228" t="str">
        <f>Ama!AR67</f>
        <v>Nej</v>
      </c>
      <c r="BP228" t="str">
        <f>Ama!AR68</f>
        <v>Vil gerne have hjælp til at rekruterer personale til køkken</v>
      </c>
      <c r="BQ228">
        <f>Ama!AR69</f>
        <v>0</v>
      </c>
      <c r="BR228" t="str">
        <f>Ama!AR70</f>
        <v>produktionskøkken</v>
      </c>
      <c r="BS228" t="str">
        <f>Ama!AR71</f>
        <v>Nej</v>
      </c>
      <c r="BT228" t="str">
        <f>Ama!AR72</f>
        <v>Større</v>
      </c>
      <c r="BU228" t="str">
        <f>Ama!AR73</f>
        <v>Ingen</v>
      </c>
      <c r="BV228">
        <f>Ama!AR74</f>
        <v>0</v>
      </c>
      <c r="BW228" t="str">
        <f>Ama!AR75</f>
        <v>Der er ønske om en konvektionsovn og en stor røremaskine "Bjørn", evt extra fryser</v>
      </c>
      <c r="BX228">
        <f>Ama!AR76</f>
        <v>0</v>
      </c>
      <c r="BY228">
        <f>Ama!AR77</f>
        <v>0</v>
      </c>
      <c r="BZ228">
        <f>Ama!AR78</f>
        <v>0</v>
      </c>
      <c r="CA228">
        <f>Ama!AR79</f>
        <v>0</v>
      </c>
      <c r="CB228">
        <f>Ama!AR80</f>
        <v>0</v>
      </c>
      <c r="CC228">
        <f>Ama!AR81</f>
        <v>0</v>
      </c>
      <c r="CD228">
        <f>Ama!AR82</f>
        <v>0</v>
      </c>
      <c r="CE228">
        <f>Ama!AR83</f>
        <v>0</v>
      </c>
      <c r="CF228">
        <f>Ama!AR84</f>
        <v>0</v>
      </c>
      <c r="CG228" t="str">
        <f>Ama!AR85</f>
        <v>Cathrine Joachim Jerrik</v>
      </c>
      <c r="CH228" s="17" t="str">
        <f>Ama!AR86</f>
        <v>3.4.2009</v>
      </c>
      <c r="CI228">
        <f>Ama!AR87</f>
        <v>0</v>
      </c>
      <c r="CJ228">
        <f>Ama!AR88</f>
        <v>0</v>
      </c>
      <c r="CK228">
        <f>Ama!AR89</f>
        <v>1</v>
      </c>
      <c r="CL228">
        <f>Ama!AR90</f>
        <v>5</v>
      </c>
      <c r="CM228">
        <f>Ama!AR91</f>
        <v>0</v>
      </c>
      <c r="CN228">
        <f>Ama!AR92</f>
        <v>2</v>
      </c>
      <c r="CO228">
        <f>Ama!AR93</f>
        <v>0</v>
      </c>
      <c r="CP228">
        <f>Ama!AR94</f>
        <v>0</v>
      </c>
      <c r="CQ228">
        <f>Ama!AR95</f>
        <v>0</v>
      </c>
      <c r="CR228">
        <f>Ama!AR96</f>
        <v>0</v>
      </c>
      <c r="CS228">
        <f>Ama!AR97</f>
        <v>2</v>
      </c>
      <c r="CT228">
        <f>Ama!AR98</f>
        <v>0</v>
      </c>
      <c r="CU228">
        <f>Ama!AR99</f>
        <v>0</v>
      </c>
      <c r="CV228">
        <f>Ama!AR100</f>
        <v>1</v>
      </c>
      <c r="CW228">
        <f>Ama!AR101</f>
        <v>0</v>
      </c>
      <c r="CX228">
        <f>Ama!AR102</f>
        <v>1</v>
      </c>
      <c r="CY228">
        <f>Ama!AR103</f>
        <v>1</v>
      </c>
      <c r="CZ228">
        <f>Ama!AR104</f>
        <v>0</v>
      </c>
      <c r="DA228">
        <f>Ama!AR105</f>
        <v>0</v>
      </c>
      <c r="DB228">
        <f>Ama!AR106</f>
        <v>1</v>
      </c>
      <c r="DC228">
        <f>Ama!AR107</f>
        <v>20</v>
      </c>
      <c r="DD228" t="str">
        <f>Ama!AR108</f>
        <v>Miele</v>
      </c>
      <c r="DE228">
        <f>Ama!AR109</f>
        <v>5</v>
      </c>
      <c r="DF228">
        <f>Ama!AR110</f>
        <v>0</v>
      </c>
      <c r="DG228">
        <f>Ama!AR111</f>
        <v>0</v>
      </c>
      <c r="DH228" t="str">
        <f>Ama!AR112</f>
        <v>Ja</v>
      </c>
      <c r="DI228">
        <f>Ama!AR113</f>
        <v>0</v>
      </c>
      <c r="DJ228">
        <f>Ama!AR114</f>
        <v>0</v>
      </c>
      <c r="DK228">
        <f>Ama!AR115</f>
        <v>3</v>
      </c>
      <c r="DL228" t="str">
        <f>Ama!AR116</f>
        <v>God plads</v>
      </c>
      <c r="DM228">
        <f>Ama!AR117</f>
        <v>0</v>
      </c>
      <c r="DN228">
        <f>Ama!AR118</f>
        <v>0</v>
      </c>
      <c r="DO228" s="14" t="str">
        <f>VLOOKUP(MID(B228,1,5)*1,InstTyp!A:B,2,FALSE)</f>
        <v xml:space="preserve">Integrerede </v>
      </c>
      <c r="DP228" s="14" t="str">
        <f>VLOOKUP(MID(B228,1,5)*1,InstTyp!A:C,3,FALSE)</f>
        <v>Amager</v>
      </c>
      <c r="DQ228">
        <f>VLOOKUP(MID(B228,1,5)*1,'InstTyp-2'!E:BQ,7,FALSE)</f>
        <v>36</v>
      </c>
      <c r="DR228">
        <f>VLOOKUP(MID(B228,1,5)*1,'InstTyp-2'!E:BQ,8,FALSE)</f>
        <v>0</v>
      </c>
      <c r="DS228">
        <f>VLOOKUP(MID(B228,1,5)*1,'InstTyp-2'!E:BQ,9,FALSE)</f>
        <v>44</v>
      </c>
      <c r="DT228">
        <f>VLOOKUP(MID(B228,1,5)*1,'InstTyp-2'!E:BQ,10,FALSE)</f>
        <v>0</v>
      </c>
      <c r="DU228">
        <f>VLOOKUP(MID(B228,1,5)*1,'InstTyp-2'!E:BQ,11,FALSE)</f>
        <v>0</v>
      </c>
      <c r="DV228">
        <f>VLOOKUP(MID(B228,1,5)*1,'InstTyp-2'!E:BQ,12,FALSE)</f>
        <v>0</v>
      </c>
      <c r="DW228">
        <f>VLOOKUP(MID(B228,1,5)*1,'InstTyp-2'!E:BQ,13,FALSE)</f>
        <v>0</v>
      </c>
      <c r="DX228">
        <f>VLOOKUP(MID(B228,1,5)*1,'InstTyp-2'!E:BQ,14,FALSE)</f>
        <v>0</v>
      </c>
      <c r="DY228">
        <f>VLOOKUP(MID(B228,1,5)*1,'InstTyp-2'!E:BQ,15,FALSE)</f>
        <v>0</v>
      </c>
      <c r="DZ228">
        <f>VLOOKUP(MID(B228,1,5)*1,'InstTyp-2'!E:BQ,16,FALSE)</f>
        <v>0</v>
      </c>
      <c r="EA228">
        <f>VLOOKUP(MID(B228,1,5)*1,'InstTyp-2'!E:BQ,17,FALSE)</f>
        <v>0</v>
      </c>
      <c r="EB228">
        <f>VLOOKUP(MID(B228,1,5)*1,'InstTyp-2'!E:BQ,18,FALSE)</f>
        <v>0</v>
      </c>
      <c r="EC228">
        <f>VLOOKUP(MID(B228,1,5)*1,'InstTyp-2'!E:BQ,19,FALSE)</f>
        <v>0</v>
      </c>
      <c r="ED228">
        <f>VLOOKUP(MID(B228,1,5)*1,'InstTyp-2'!E:BQ,20,FALSE)</f>
        <v>0</v>
      </c>
      <c r="EE228" s="195">
        <f>VLOOKUP(MID(B228,1,5)*1,'Forplejning 2008'!A:C,3,FALSE)</f>
        <v>195257.06</v>
      </c>
      <c r="EF228" t="str">
        <f t="shared" si="12"/>
        <v>35683</v>
      </c>
      <c r="EG228" t="str">
        <f t="shared" si="13"/>
        <v/>
      </c>
      <c r="EH228">
        <f t="shared" si="14"/>
        <v>0</v>
      </c>
      <c r="EI228">
        <f t="shared" si="15"/>
        <v>0</v>
      </c>
      <c r="EJ228" t="e">
        <f>VLOOKUP(B228,Rekruttering!A:F,2,FALSE)</f>
        <v>#N/A</v>
      </c>
      <c r="EK228" t="e">
        <f>VLOOKUP(B228,Rekruttering!A:F,3,FALSE)</f>
        <v>#N/A</v>
      </c>
      <c r="EL228" t="e">
        <f>VLOOKUP(B228,Rekruttering!A:F,4,FALSE)</f>
        <v>#N/A</v>
      </c>
      <c r="EM228" t="e">
        <f>VLOOKUP(B228,Rekruttering!A:F,5,FALSE)</f>
        <v>#N/A</v>
      </c>
      <c r="EN228" t="e">
        <f>VLOOKUP(B228,Rekruttering!A:F,6,FALSE)</f>
        <v>#N/A</v>
      </c>
    </row>
    <row r="229" spans="1:144">
      <c r="A229" s="14" t="str">
        <f>Ama!AS1</f>
        <v>x</v>
      </c>
      <c r="B229" s="21">
        <f>Ama!AS2</f>
        <v>37201</v>
      </c>
      <c r="C229" t="str">
        <f>Ama!AS3</f>
        <v>F/S Rosa</v>
      </c>
      <c r="D229" t="str">
        <f>Ama!AS4</f>
        <v>Amager</v>
      </c>
      <c r="E229" t="str">
        <f>Ama!AS5</f>
        <v>Øresundsvej 131</v>
      </c>
      <c r="F229">
        <f>Ama!AS6</f>
        <v>2300</v>
      </c>
      <c r="G229" t="str">
        <f>Ama!AS7</f>
        <v>København S</v>
      </c>
      <c r="H229" t="str">
        <f>Ama!AS8</f>
        <v>32 87 07 10</v>
      </c>
      <c r="I229" t="str">
        <f>Ama!AS9</f>
        <v>37201@buf.kk.dk</v>
      </c>
      <c r="J229" t="str">
        <f>Ama!AS10</f>
        <v>Henrik Ditlevsen</v>
      </c>
      <c r="K229">
        <f>Ama!AS11</f>
        <v>38891009</v>
      </c>
      <c r="L229">
        <f>Ama!AS12</f>
        <v>32870725</v>
      </c>
      <c r="M229" t="str">
        <f>Ama!AS13</f>
        <v>37201@buf.kk.dk</v>
      </c>
      <c r="N229" t="str">
        <f>Ama!AS14</f>
        <v>Integreret</v>
      </c>
      <c r="O229">
        <f>Ama!AS15</f>
        <v>62</v>
      </c>
      <c r="P229">
        <f>Ama!AS16</f>
        <v>0</v>
      </c>
      <c r="Q229">
        <f>Ama!AS17</f>
        <v>66</v>
      </c>
      <c r="R229">
        <f>Ama!AS18</f>
        <v>0</v>
      </c>
      <c r="S229">
        <f>Ama!AS19</f>
        <v>0</v>
      </c>
      <c r="T229">
        <f>Ama!AS20</f>
        <v>0</v>
      </c>
      <c r="U229">
        <f>Ama!AS21</f>
        <v>0</v>
      </c>
      <c r="V229" t="str">
        <f>Ama!AS22</f>
        <v>Nej</v>
      </c>
      <c r="W229">
        <f>Ama!AS23</f>
        <v>0</v>
      </c>
      <c r="X229">
        <f>Ama!AS24</f>
        <v>0</v>
      </c>
      <c r="Y229">
        <f>Ama!AS25</f>
        <v>0</v>
      </c>
      <c r="Z229">
        <f>Ama!AS26</f>
        <v>0</v>
      </c>
      <c r="AA229">
        <f>Ama!AS27</f>
        <v>5</v>
      </c>
      <c r="AB229">
        <f>Ama!AS28</f>
        <v>0</v>
      </c>
      <c r="AC229">
        <f>Ama!AS29</f>
        <v>0</v>
      </c>
      <c r="AD229">
        <f>Ama!AS30</f>
        <v>0</v>
      </c>
      <c r="AE229">
        <f>Ama!AS31</f>
        <v>0</v>
      </c>
      <c r="AF229">
        <f>Ama!AS32</f>
        <v>0</v>
      </c>
      <c r="AG229">
        <f>Ama!AS33</f>
        <v>0</v>
      </c>
      <c r="AH229">
        <f>Ama!AS34</f>
        <v>0</v>
      </c>
      <c r="AI229" s="16">
        <f>Ama!AS35</f>
        <v>150000</v>
      </c>
      <c r="AJ229">
        <f>Ama!AS36</f>
        <v>30000</v>
      </c>
      <c r="AK229">
        <f>Ama!AS37</f>
        <v>0</v>
      </c>
      <c r="AL229" t="str">
        <f>Ama!AS38</f>
        <v>Ja</v>
      </c>
      <c r="AM229">
        <f>Ama!AS39</f>
        <v>0</v>
      </c>
      <c r="AN229" t="str">
        <f>Ama!AS40</f>
        <v>Magdalena</v>
      </c>
      <c r="AO229">
        <f>Ama!AS41</f>
        <v>2007</v>
      </c>
      <c r="AP229">
        <f>Ama!AS42</f>
        <v>37</v>
      </c>
      <c r="AQ229">
        <f>Ama!AS43</f>
        <v>0</v>
      </c>
      <c r="AR229" t="str">
        <f>Ama!AS44</f>
        <v>køkkenleder fra Polen</v>
      </c>
      <c r="AS229" t="str">
        <f>Ama!AS45</f>
        <v>fra svenske institutioner</v>
      </c>
      <c r="AT229">
        <f>Ama!AS46</f>
        <v>0</v>
      </c>
      <c r="AU229">
        <f>Ama!AS47</f>
        <v>0</v>
      </c>
      <c r="AV229">
        <f>Ama!AS48</f>
        <v>0</v>
      </c>
      <c r="AW229">
        <f>Ama!AS49</f>
        <v>0</v>
      </c>
      <c r="AX229">
        <f>Ama!AS50</f>
        <v>0</v>
      </c>
      <c r="AY229">
        <f>Ama!AS51</f>
        <v>0</v>
      </c>
      <c r="AZ229">
        <f>Ama!AS52</f>
        <v>0</v>
      </c>
      <c r="BA229">
        <f>Ama!AS53</f>
        <v>0</v>
      </c>
      <c r="BB229">
        <f>Ama!AS54</f>
        <v>70</v>
      </c>
      <c r="BC229">
        <f>Ama!AS55</f>
        <v>70</v>
      </c>
      <c r="BD229">
        <f>Ama!AS56</f>
        <v>2</v>
      </c>
      <c r="BE229">
        <f>Ama!AS57</f>
        <v>1</v>
      </c>
      <c r="BF229" t="str">
        <f>Ama!AS58</f>
        <v>Ja</v>
      </c>
      <c r="BG229" t="str">
        <f>Ama!AS59</f>
        <v>Ja</v>
      </c>
      <c r="BH229" t="str">
        <f>Ama!AS60</f>
        <v>Ja</v>
      </c>
      <c r="BI229" t="str">
        <f>Ama!AS61</f>
        <v>Ja</v>
      </c>
      <c r="BJ229">
        <f>Ama!AS62</f>
        <v>0</v>
      </c>
      <c r="BK229" t="str">
        <f>Ama!AS63</f>
        <v>Ja</v>
      </c>
      <c r="BL229">
        <f>Ama!AS64</f>
        <v>0</v>
      </c>
      <c r="BM229" t="str">
        <f>Ama!AS65</f>
        <v>Ja</v>
      </c>
      <c r="BN229">
        <f>Ama!AS66</f>
        <v>0</v>
      </c>
      <c r="BO229" t="str">
        <f>Ama!AS67</f>
        <v>Ja</v>
      </c>
      <c r="BP229">
        <f>Ama!AS68</f>
        <v>0</v>
      </c>
      <c r="BQ229">
        <f>Ama!AS69</f>
        <v>0</v>
      </c>
      <c r="BR229" t="str">
        <f>Ama!AS70</f>
        <v>Køkken blandet tilvirk</v>
      </c>
      <c r="BS229" t="str">
        <f>Ama!AS71</f>
        <v>Ja</v>
      </c>
      <c r="BT229" t="str">
        <f>Ama!AS72</f>
        <v>Mindre</v>
      </c>
      <c r="BU229" t="str">
        <f>Ama!AS73</f>
        <v>Mindre</v>
      </c>
      <c r="BV229" t="str">
        <f>Ama!AS74</f>
        <v>Nej</v>
      </c>
      <c r="BW229" t="str">
        <f>Ama!AS75</f>
        <v>mere køleskab/frysekapacitet. Man kunne etablere en kogeø i midten og dermed frigive plads ved vinduerne til køkkenbord som er en stor mangelvare. Flerekogeplader</v>
      </c>
      <c r="BX229">
        <f>Ama!AS76</f>
        <v>0</v>
      </c>
      <c r="BY229">
        <f>Ama!AS77</f>
        <v>0</v>
      </c>
      <c r="BZ229">
        <f>Ama!AS78</f>
        <v>0</v>
      </c>
      <c r="CA229">
        <f>Ama!AS79</f>
        <v>0</v>
      </c>
      <c r="CB229">
        <f>Ama!AS80</f>
        <v>0</v>
      </c>
      <c r="CC229">
        <f>Ama!AS81</f>
        <v>0</v>
      </c>
      <c r="CD229">
        <f>Ama!AS82</f>
        <v>0</v>
      </c>
      <c r="CE229">
        <f>Ama!AS83</f>
        <v>0</v>
      </c>
      <c r="CF229">
        <f>Ama!AS84</f>
        <v>0</v>
      </c>
      <c r="CG229" t="str">
        <f>Ama!AS85</f>
        <v>Mariah / Sine</v>
      </c>
      <c r="CH229" s="18">
        <f>Ama!AS86</f>
        <v>39917</v>
      </c>
      <c r="CI229">
        <f>Ama!AS87</f>
        <v>0</v>
      </c>
      <c r="CJ229">
        <f>Ama!AS88</f>
        <v>0</v>
      </c>
      <c r="CK229">
        <f>Ama!AS89</f>
        <v>1</v>
      </c>
      <c r="CL229">
        <f>Ama!AS90</f>
        <v>5</v>
      </c>
      <c r="CM229">
        <f>Ama!AS91</f>
        <v>0</v>
      </c>
      <c r="CN229">
        <f>Ama!AS92</f>
        <v>0</v>
      </c>
      <c r="CO229">
        <f>Ama!AS93</f>
        <v>1</v>
      </c>
      <c r="CP229">
        <f>Ama!AS94</f>
        <v>0</v>
      </c>
      <c r="CQ229">
        <f>Ama!AS95</f>
        <v>0</v>
      </c>
      <c r="CR229">
        <f>Ama!AS96</f>
        <v>0</v>
      </c>
      <c r="CS229">
        <f>Ama!AS97</f>
        <v>0</v>
      </c>
      <c r="CT229">
        <f>Ama!AS98</f>
        <v>2</v>
      </c>
      <c r="CU229">
        <f>Ama!AS99</f>
        <v>0</v>
      </c>
      <c r="CV229">
        <f>Ama!AS100</f>
        <v>0</v>
      </c>
      <c r="CW229">
        <f>Ama!AS101</f>
        <v>1</v>
      </c>
      <c r="CX229">
        <f>Ama!AS102</f>
        <v>0</v>
      </c>
      <c r="CY229">
        <f>Ama!AS103</f>
        <v>0</v>
      </c>
      <c r="CZ229">
        <f>Ama!AS104</f>
        <v>2</v>
      </c>
      <c r="DA229">
        <f>Ama!AS105</f>
        <v>0</v>
      </c>
      <c r="DB229">
        <f>Ama!AS106</f>
        <v>1</v>
      </c>
      <c r="DC229">
        <f>Ama!AS107</f>
        <v>4</v>
      </c>
      <c r="DD229" t="str">
        <f>Ama!AS108</f>
        <v>Ken</v>
      </c>
      <c r="DE229">
        <f>Ama!AS109</f>
        <v>5</v>
      </c>
      <c r="DF229" t="str">
        <f>Ama!AS110</f>
        <v>Ja</v>
      </c>
      <c r="DG229">
        <f>Ama!AS111</f>
        <v>18</v>
      </c>
      <c r="DH229" t="str">
        <f>Ama!AS112</f>
        <v>Ja</v>
      </c>
      <c r="DI229" t="str">
        <f>Ama!AS113</f>
        <v>Ja</v>
      </c>
      <c r="DJ229" t="str">
        <f>Ama!AS114</f>
        <v>Ja</v>
      </c>
      <c r="DK229">
        <f>Ama!AS115</f>
        <v>3</v>
      </c>
      <c r="DL229" t="str">
        <f>Ama!AS116</f>
        <v>Ingen plads</v>
      </c>
      <c r="DM229" t="str">
        <f>Ama!AS117</f>
        <v>bordplads er en kæmpe mangelvare, ligeså depot</v>
      </c>
      <c r="DN229">
        <f>Ama!AS118</f>
        <v>0</v>
      </c>
      <c r="DO229" s="14" t="str">
        <f>VLOOKUP(MID(B229,1,5)*1,InstTyp!A:B,2,FALSE)</f>
        <v xml:space="preserve">Integrerede </v>
      </c>
      <c r="DP229" s="14" t="str">
        <f>VLOOKUP(MID(B229,1,5)*1,InstTyp!A:C,3,FALSE)</f>
        <v>Amager</v>
      </c>
      <c r="DQ229">
        <f>VLOOKUP(MID(B229,1,5)*1,'InstTyp-2'!E:BQ,7,FALSE)</f>
        <v>64</v>
      </c>
      <c r="DR229">
        <f>VLOOKUP(MID(B229,1,5)*1,'InstTyp-2'!E:BQ,8,FALSE)</f>
        <v>0</v>
      </c>
      <c r="DS229">
        <f>VLOOKUP(MID(B229,1,5)*1,'InstTyp-2'!E:BQ,9,FALSE)</f>
        <v>66</v>
      </c>
      <c r="DT229">
        <f>VLOOKUP(MID(B229,1,5)*1,'InstTyp-2'!E:BQ,10,FALSE)</f>
        <v>0</v>
      </c>
      <c r="DU229">
        <f>VLOOKUP(MID(B229,1,5)*1,'InstTyp-2'!E:BQ,11,FALSE)</f>
        <v>0</v>
      </c>
      <c r="DV229">
        <f>VLOOKUP(MID(B229,1,5)*1,'InstTyp-2'!E:BQ,12,FALSE)</f>
        <v>0</v>
      </c>
      <c r="DW229">
        <f>VLOOKUP(MID(B229,1,5)*1,'InstTyp-2'!E:BQ,13,FALSE)</f>
        <v>0</v>
      </c>
      <c r="DX229">
        <f>VLOOKUP(MID(B229,1,5)*1,'InstTyp-2'!E:BQ,14,FALSE)</f>
        <v>0</v>
      </c>
      <c r="DY229">
        <f>VLOOKUP(MID(B229,1,5)*1,'InstTyp-2'!E:BQ,15,FALSE)</f>
        <v>0</v>
      </c>
      <c r="DZ229">
        <f>VLOOKUP(MID(B229,1,5)*1,'InstTyp-2'!E:BQ,16,FALSE)</f>
        <v>0</v>
      </c>
      <c r="EA229">
        <f>VLOOKUP(MID(B229,1,5)*1,'InstTyp-2'!E:BQ,17,FALSE)</f>
        <v>0</v>
      </c>
      <c r="EB229">
        <f>VLOOKUP(MID(B229,1,5)*1,'InstTyp-2'!E:BQ,18,FALSE)</f>
        <v>0</v>
      </c>
      <c r="EC229">
        <f>VLOOKUP(MID(B229,1,5)*1,'InstTyp-2'!E:BQ,19,FALSE)</f>
        <v>0</v>
      </c>
      <c r="ED229">
        <f>VLOOKUP(MID(B229,1,5)*1,'InstTyp-2'!E:BQ,20,FALSE)</f>
        <v>0</v>
      </c>
      <c r="EE229" s="195">
        <f>VLOOKUP(MID(B229,1,5)*1,'Forplejning 2008'!A:C,3,FALSE)</f>
        <v>196577.53</v>
      </c>
      <c r="EF229" t="str">
        <f t="shared" si="12"/>
        <v>37201</v>
      </c>
      <c r="EG229" t="str">
        <f t="shared" si="13"/>
        <v/>
      </c>
      <c r="EH229">
        <f t="shared" si="14"/>
        <v>0</v>
      </c>
      <c r="EI229">
        <f t="shared" si="15"/>
        <v>0</v>
      </c>
      <c r="EJ229" t="str">
        <f>VLOOKUP(B229,Rekruttering!A:F,2,FALSE)</f>
        <v>Ja</v>
      </c>
      <c r="EK229">
        <f>VLOOKUP(B229,Rekruttering!A:F,3,FALSE)</f>
        <v>30</v>
      </c>
      <c r="EL229">
        <f>VLOOKUP(B229,Rekruttering!A:F,4,FALSE)</f>
        <v>0</v>
      </c>
      <c r="EM229">
        <f>VLOOKUP(B229,Rekruttering!A:F,5,FALSE)</f>
        <v>0</v>
      </c>
      <c r="EN229" t="str">
        <f>VLOOKUP(B229,Rekruttering!A:F,6,FALSE)</f>
        <v>Ja</v>
      </c>
    </row>
    <row r="230" spans="1:144">
      <c r="A230" s="14" t="str">
        <f>Ama!BA1</f>
        <v>x</v>
      </c>
      <c r="B230" s="21">
        <f>Ama!BA2</f>
        <v>37246</v>
      </c>
      <c r="C230" t="str">
        <f>Ama!BA3</f>
        <v>Regnbuen/Lyspunktet</v>
      </c>
      <c r="D230" t="str">
        <f>Ama!BA4</f>
        <v>Amager</v>
      </c>
      <c r="E230" t="str">
        <f>Ama!BA5</f>
        <v>Lygtemagerstien 21</v>
      </c>
      <c r="F230">
        <f>Ama!BA6</f>
        <v>2300</v>
      </c>
      <c r="G230" t="str">
        <f>Ama!BA7</f>
        <v>København S</v>
      </c>
      <c r="H230" t="str">
        <f>Ama!BA8</f>
        <v>32 58 62 51</v>
      </c>
      <c r="I230" t="str">
        <f>Ama!BA9</f>
        <v>37246@buf.kk.dk</v>
      </c>
      <c r="J230" t="str">
        <f>Ama!BA10</f>
        <v>Dorte Pedersen</v>
      </c>
      <c r="K230">
        <f>Ama!BA11</f>
        <v>32962650</v>
      </c>
      <c r="L230">
        <f>Ama!BA12</f>
        <v>32586251</v>
      </c>
      <c r="M230" t="str">
        <f>Ama!BA13</f>
        <v>37246@buf.kk.dk</v>
      </c>
      <c r="N230" t="str">
        <f>Ama!BA14</f>
        <v>Integreret</v>
      </c>
      <c r="O230">
        <f>Ama!BA15</f>
        <v>34</v>
      </c>
      <c r="P230">
        <f>Ama!BA16</f>
        <v>0</v>
      </c>
      <c r="Q230">
        <f>Ama!BA17</f>
        <v>40</v>
      </c>
      <c r="R230">
        <f>Ama!BA18</f>
        <v>0</v>
      </c>
      <c r="S230">
        <f>Ama!BA19</f>
        <v>0</v>
      </c>
      <c r="T230">
        <f>Ama!BA20</f>
        <v>0</v>
      </c>
      <c r="U230">
        <f>Ama!BA21</f>
        <v>0</v>
      </c>
      <c r="V230" t="str">
        <f>Ama!BA22</f>
        <v>Nej</v>
      </c>
      <c r="W230">
        <f>Ama!BA23</f>
        <v>0</v>
      </c>
      <c r="X230">
        <f>Ama!BA24</f>
        <v>0</v>
      </c>
      <c r="Y230">
        <f>Ama!BA25</f>
        <v>5</v>
      </c>
      <c r="Z230">
        <f>Ama!BA26</f>
        <v>5</v>
      </c>
      <c r="AA230">
        <f>Ama!BA27</f>
        <v>5</v>
      </c>
      <c r="AB230">
        <f>Ama!BA28</f>
        <v>5</v>
      </c>
      <c r="AC230">
        <f>Ama!BA29</f>
        <v>0</v>
      </c>
      <c r="AD230">
        <f>Ama!BA30</f>
        <v>5</v>
      </c>
      <c r="AE230">
        <f>Ama!BA31</f>
        <v>0</v>
      </c>
      <c r="AF230">
        <f>Ama!BA32</f>
        <v>0</v>
      </c>
      <c r="AG230">
        <f>Ama!BA33</f>
        <v>5</v>
      </c>
      <c r="AH230">
        <f>Ama!BA34</f>
        <v>0</v>
      </c>
      <c r="AI230">
        <f>Ama!BA35</f>
        <v>80000</v>
      </c>
      <c r="AJ230">
        <f>Ama!BA36</f>
        <v>8000</v>
      </c>
      <c r="AK230">
        <f>Ama!BA37</f>
        <v>0</v>
      </c>
      <c r="AL230" t="str">
        <f>Ama!BA38</f>
        <v>Ja</v>
      </c>
      <c r="AM230" t="str">
        <f>Ama!BA39</f>
        <v>Nej</v>
      </c>
      <c r="AN230" t="str">
        <f>Ama!BA40</f>
        <v>Birgitte Petersen</v>
      </c>
      <c r="AO230">
        <f>Ama!BA41</f>
        <v>2007</v>
      </c>
      <c r="AP230">
        <f>Ama!BA42</f>
        <v>30</v>
      </c>
      <c r="AQ230">
        <f>Ama!BA43</f>
        <v>0</v>
      </c>
      <c r="AR230" t="str">
        <f>Ama!BA44</f>
        <v>ufaglært</v>
      </c>
      <c r="AS230">
        <f>Ama!BA45</f>
        <v>0</v>
      </c>
      <c r="AT230" t="str">
        <f>Ama!BA46</f>
        <v>hygiejne</v>
      </c>
      <c r="AU230">
        <f>Ama!BA47</f>
        <v>0</v>
      </c>
      <c r="AV230">
        <f>Ama!BA48</f>
        <v>0</v>
      </c>
      <c r="AW230">
        <f>Ama!BA49</f>
        <v>0</v>
      </c>
      <c r="AX230">
        <f>Ama!BA50</f>
        <v>0</v>
      </c>
      <c r="AY230">
        <f>Ama!BA51</f>
        <v>0</v>
      </c>
      <c r="AZ230">
        <f>Ama!BA52</f>
        <v>0</v>
      </c>
      <c r="BA230">
        <f>Ama!BA53</f>
        <v>0</v>
      </c>
      <c r="BB230">
        <f>Ama!BA54</f>
        <v>85</v>
      </c>
      <c r="BC230">
        <f>Ama!BA55</f>
        <v>25</v>
      </c>
      <c r="BD230">
        <f>Ama!BA56</f>
        <v>3</v>
      </c>
      <c r="BE230">
        <f>Ama!BA57</f>
        <v>3</v>
      </c>
      <c r="BF230" t="str">
        <f>Ama!BA58</f>
        <v>Ja</v>
      </c>
      <c r="BG230" t="str">
        <f>Ama!BA59</f>
        <v>Ja</v>
      </c>
      <c r="BH230" t="str">
        <f>Ama!BA60</f>
        <v>Ja</v>
      </c>
      <c r="BI230" t="str">
        <f>Ama!BA61</f>
        <v>Ja</v>
      </c>
      <c r="BJ230">
        <f>Ama!BA62</f>
        <v>0</v>
      </c>
      <c r="BK230" t="str">
        <f>Ama!BA63</f>
        <v>Ja</v>
      </c>
      <c r="BL230">
        <f>Ama!BA64</f>
        <v>0</v>
      </c>
      <c r="BM230" t="str">
        <f>Ama!BA65</f>
        <v>Ja</v>
      </c>
      <c r="BN230">
        <f>Ama!BA66</f>
        <v>0</v>
      </c>
      <c r="BO230" t="str">
        <f>Ama!BA67</f>
        <v>Ja</v>
      </c>
      <c r="BP230">
        <f>Ama!BA68</f>
        <v>0</v>
      </c>
      <c r="BQ230">
        <f>Ama!BA69</f>
        <v>0</v>
      </c>
      <c r="BR230" t="str">
        <f>Ama!BA70</f>
        <v>produktionskøkken</v>
      </c>
      <c r="BS230" t="str">
        <f>Ama!BA71</f>
        <v>Nej</v>
      </c>
      <c r="BT230">
        <f>Ama!BA72</f>
        <v>0</v>
      </c>
      <c r="BU230">
        <f>Ama!BA73</f>
        <v>0</v>
      </c>
      <c r="BV230">
        <f>Ama!BA74</f>
        <v>0</v>
      </c>
      <c r="BW230" t="str">
        <f>Ama!BA75</f>
        <v>køkkenet skal ombygges da vuggestue og børnehave sammenlægges. Skulle gerne ske inden årsskifte</v>
      </c>
      <c r="BX230">
        <f>Ama!BA76</f>
        <v>0</v>
      </c>
      <c r="BY230">
        <f>Ama!BA77</f>
        <v>0</v>
      </c>
      <c r="BZ230">
        <f>Ama!BA78</f>
        <v>0</v>
      </c>
      <c r="CA230">
        <f>Ama!BA79</f>
        <v>0</v>
      </c>
      <c r="CB230">
        <f>Ama!BA80</f>
        <v>0</v>
      </c>
      <c r="CC230">
        <f>Ama!BA81</f>
        <v>0</v>
      </c>
      <c r="CD230">
        <f>Ama!BA82</f>
        <v>0</v>
      </c>
      <c r="CE230">
        <f>Ama!BA83</f>
        <v>0</v>
      </c>
      <c r="CF230">
        <f>Ama!BA84</f>
        <v>0</v>
      </c>
      <c r="CG230" t="str">
        <f>Ama!BA85</f>
        <v>Cathrine Jerrik/Sine</v>
      </c>
      <c r="CH230" s="18">
        <f>Ama!BA86</f>
        <v>39918</v>
      </c>
      <c r="CI230">
        <f>Ama!BA87</f>
        <v>0</v>
      </c>
      <c r="CJ230">
        <f>Ama!BA88</f>
        <v>0</v>
      </c>
      <c r="CK230">
        <f>Ama!BA89</f>
        <v>1</v>
      </c>
      <c r="CL230">
        <f>Ama!BA90</f>
        <v>4</v>
      </c>
      <c r="CM230">
        <f>Ama!BA91</f>
        <v>0</v>
      </c>
      <c r="CN230">
        <f>Ama!BA92</f>
        <v>2</v>
      </c>
      <c r="CO230">
        <f>Ama!BA93</f>
        <v>0</v>
      </c>
      <c r="CP230">
        <f>Ama!BA94</f>
        <v>0</v>
      </c>
      <c r="CQ230">
        <f>Ama!BA95</f>
        <v>0</v>
      </c>
      <c r="CR230">
        <f>Ama!BA96</f>
        <v>0</v>
      </c>
      <c r="CS230">
        <f>Ama!BA97</f>
        <v>2</v>
      </c>
      <c r="CT230">
        <f>Ama!BA98</f>
        <v>0</v>
      </c>
      <c r="CU230">
        <f>Ama!BA99</f>
        <v>0</v>
      </c>
      <c r="CV230">
        <f>Ama!BA100</f>
        <v>0</v>
      </c>
      <c r="CW230">
        <f>Ama!BA101</f>
        <v>0</v>
      </c>
      <c r="CX230">
        <f>Ama!BA102</f>
        <v>2</v>
      </c>
      <c r="CY230">
        <f>Ama!BA103</f>
        <v>0</v>
      </c>
      <c r="CZ230">
        <f>Ama!BA104</f>
        <v>0</v>
      </c>
      <c r="DA230">
        <f>Ama!BA105</f>
        <v>0</v>
      </c>
      <c r="DB230">
        <f>Ama!BA106</f>
        <v>1</v>
      </c>
      <c r="DC230">
        <f>Ama!BA107</f>
        <v>20</v>
      </c>
      <c r="DD230" t="str">
        <f>Ama!BA108</f>
        <v>Miele</v>
      </c>
      <c r="DE230">
        <f>Ama!BA109</f>
        <v>5</v>
      </c>
      <c r="DF230" t="str">
        <f>Ama!BA110</f>
        <v>Nej</v>
      </c>
      <c r="DG230">
        <f>Ama!BA111</f>
        <v>0</v>
      </c>
      <c r="DH230" t="str">
        <f>Ama!BA112</f>
        <v>Ja</v>
      </c>
      <c r="DI230" t="str">
        <f>Ama!BA113</f>
        <v>Ja</v>
      </c>
      <c r="DJ230" t="str">
        <f>Ama!BA114</f>
        <v>Nej</v>
      </c>
      <c r="DK230">
        <f>Ama!BA115</f>
        <v>3</v>
      </c>
      <c r="DL230" t="str">
        <f>Ama!BA116</f>
        <v>God plads</v>
      </c>
      <c r="DM230">
        <f>Ama!BA117</f>
        <v>0</v>
      </c>
      <c r="DN230">
        <f>Ama!BA118</f>
        <v>0</v>
      </c>
      <c r="DO230" s="14" t="str">
        <f>VLOOKUP(MID(B230,1,5)*1,InstTyp!A:B,2,FALSE)</f>
        <v xml:space="preserve">Integrerede </v>
      </c>
      <c r="DP230" s="14" t="str">
        <f>VLOOKUP(MID(B230,1,5)*1,InstTyp!A:C,3,FALSE)</f>
        <v>Amager</v>
      </c>
      <c r="DQ230">
        <f>VLOOKUP(MID(B230,1,5)*1,'InstTyp-2'!E:BQ,7,FALSE)</f>
        <v>34</v>
      </c>
      <c r="DR230">
        <f>VLOOKUP(MID(B230,1,5)*1,'InstTyp-2'!E:BQ,8,FALSE)</f>
        <v>0</v>
      </c>
      <c r="DS230">
        <f>VLOOKUP(MID(B230,1,5)*1,'InstTyp-2'!E:BQ,9,FALSE)</f>
        <v>40</v>
      </c>
      <c r="DT230">
        <f>VLOOKUP(MID(B230,1,5)*1,'InstTyp-2'!E:BQ,10,FALSE)</f>
        <v>0</v>
      </c>
      <c r="DU230">
        <f>VLOOKUP(MID(B230,1,5)*1,'InstTyp-2'!E:BQ,11,FALSE)</f>
        <v>0</v>
      </c>
      <c r="DV230">
        <f>VLOOKUP(MID(B230,1,5)*1,'InstTyp-2'!E:BQ,12,FALSE)</f>
        <v>0</v>
      </c>
      <c r="DW230">
        <f>VLOOKUP(MID(B230,1,5)*1,'InstTyp-2'!E:BQ,13,FALSE)</f>
        <v>0</v>
      </c>
      <c r="DX230">
        <f>VLOOKUP(MID(B230,1,5)*1,'InstTyp-2'!E:BQ,14,FALSE)</f>
        <v>0</v>
      </c>
      <c r="DY230">
        <f>VLOOKUP(MID(B230,1,5)*1,'InstTyp-2'!E:BQ,15,FALSE)</f>
        <v>0</v>
      </c>
      <c r="DZ230">
        <f>VLOOKUP(MID(B230,1,5)*1,'InstTyp-2'!E:BQ,16,FALSE)</f>
        <v>0</v>
      </c>
      <c r="EA230">
        <f>VLOOKUP(MID(B230,1,5)*1,'InstTyp-2'!E:BQ,17,FALSE)</f>
        <v>0</v>
      </c>
      <c r="EB230">
        <f>VLOOKUP(MID(B230,1,5)*1,'InstTyp-2'!E:BQ,18,FALSE)</f>
        <v>0</v>
      </c>
      <c r="EC230">
        <f>VLOOKUP(MID(B230,1,5)*1,'InstTyp-2'!E:BQ,19,FALSE)</f>
        <v>0</v>
      </c>
      <c r="ED230">
        <f>VLOOKUP(MID(B230,1,5)*1,'InstTyp-2'!E:BQ,20,FALSE)</f>
        <v>0</v>
      </c>
      <c r="EE230" s="195">
        <f>VLOOKUP(MID(B230,1,5)*1,'Forplejning 2008'!A:C,3,FALSE)</f>
        <v>123508.67</v>
      </c>
      <c r="EF230" t="str">
        <f t="shared" si="12"/>
        <v>37246</v>
      </c>
      <c r="EG230" t="str">
        <f t="shared" si="13"/>
        <v/>
      </c>
      <c r="EH230">
        <f t="shared" si="14"/>
        <v>0</v>
      </c>
      <c r="EI230">
        <f t="shared" si="15"/>
        <v>0</v>
      </c>
      <c r="EJ230" t="e">
        <f>VLOOKUP(B230,Rekruttering!A:F,2,FALSE)</f>
        <v>#N/A</v>
      </c>
      <c r="EK230" t="e">
        <f>VLOOKUP(B230,Rekruttering!A:F,3,FALSE)</f>
        <v>#N/A</v>
      </c>
      <c r="EL230" t="e">
        <f>VLOOKUP(B230,Rekruttering!A:F,4,FALSE)</f>
        <v>#N/A</v>
      </c>
      <c r="EM230" t="e">
        <f>VLOOKUP(B230,Rekruttering!A:F,5,FALSE)</f>
        <v>#N/A</v>
      </c>
      <c r="EN230" t="e">
        <f>VLOOKUP(B230,Rekruttering!A:F,6,FALSE)</f>
        <v>#N/A</v>
      </c>
    </row>
    <row r="231" spans="1:144">
      <c r="A231" s="14" t="str">
        <f>Ama!BD1</f>
        <v>x</v>
      </c>
      <c r="B231" s="21">
        <f>Ama!BD2</f>
        <v>37262</v>
      </c>
      <c r="C231" t="str">
        <f>Ama!BD3</f>
        <v>Stolemagerstien</v>
      </c>
      <c r="D231" t="str">
        <f>Ama!BD4</f>
        <v>Amager</v>
      </c>
      <c r="E231" t="str">
        <f>Ama!BD5</f>
        <v>Stolemagerstien 21</v>
      </c>
      <c r="F231">
        <f>Ama!BD6</f>
        <v>2300</v>
      </c>
      <c r="G231" t="str">
        <f>Ama!BD7</f>
        <v>København S</v>
      </c>
      <c r="H231" t="str">
        <f>Ama!BD8</f>
        <v>32 55 63 53</v>
      </c>
      <c r="I231" t="str">
        <f>Ama!BD9</f>
        <v>37262@buf.kk.dk</v>
      </c>
      <c r="J231">
        <f>Ama!BD10</f>
        <v>0</v>
      </c>
      <c r="K231" t="str">
        <f>Ama!BD11</f>
        <v>.</v>
      </c>
      <c r="L231" t="str">
        <f>Ama!BD12</f>
        <v>.</v>
      </c>
      <c r="M231" t="str">
        <f>Ama!BD13</f>
        <v>37262@buf.kk.dk</v>
      </c>
      <c r="N231" t="str">
        <f>Ama!BD14</f>
        <v>Integreret</v>
      </c>
      <c r="O231">
        <f>Ama!BD15</f>
        <v>33</v>
      </c>
      <c r="P231">
        <f>Ama!BD16</f>
        <v>0</v>
      </c>
      <c r="Q231">
        <f>Ama!BD17</f>
        <v>42</v>
      </c>
      <c r="R231">
        <f>Ama!BD18</f>
        <v>0</v>
      </c>
      <c r="S231">
        <f>Ama!BD19</f>
        <v>0</v>
      </c>
      <c r="T231">
        <f>Ama!BD20</f>
        <v>0</v>
      </c>
      <c r="U231">
        <f>Ama!BD21</f>
        <v>0</v>
      </c>
      <c r="V231" t="str">
        <f>Ama!BD22</f>
        <v>Nej</v>
      </c>
      <c r="W231">
        <f>Ama!BD23</f>
        <v>0</v>
      </c>
      <c r="X231">
        <f>Ama!BD24</f>
        <v>0</v>
      </c>
      <c r="Y231">
        <f>Ama!BD25</f>
        <v>5</v>
      </c>
      <c r="Z231">
        <f>Ama!BD26</f>
        <v>5</v>
      </c>
      <c r="AA231">
        <f>Ama!BD27</f>
        <v>5</v>
      </c>
      <c r="AB231">
        <f>Ama!BD28</f>
        <v>5</v>
      </c>
      <c r="AC231">
        <f>Ama!BD29</f>
        <v>0</v>
      </c>
      <c r="AD231">
        <f>Ama!BD30</f>
        <v>5</v>
      </c>
      <c r="AE231">
        <f>Ama!BD31</f>
        <v>5</v>
      </c>
      <c r="AF231">
        <f>Ama!BD32</f>
        <v>0</v>
      </c>
      <c r="AG231">
        <f>Ama!BD33</f>
        <v>5</v>
      </c>
      <c r="AH231">
        <f>Ama!BD34</f>
        <v>0</v>
      </c>
      <c r="AI231">
        <f>Ama!BD35</f>
        <v>160000</v>
      </c>
      <c r="AJ231">
        <f>Ama!BD36</f>
        <v>65000</v>
      </c>
      <c r="AK231">
        <f>Ama!BD37</f>
        <v>0</v>
      </c>
      <c r="AL231" t="str">
        <f>Ama!BD38</f>
        <v>Ja</v>
      </c>
      <c r="AM231" t="str">
        <f>Ama!BD39</f>
        <v>Nej</v>
      </c>
      <c r="AN231" t="str">
        <f>Ama!BD40</f>
        <v>Yelda Gazier</v>
      </c>
      <c r="AO231">
        <f>Ama!BD41</f>
        <v>2009</v>
      </c>
      <c r="AP231">
        <f>Ama!BD42</f>
        <v>37</v>
      </c>
      <c r="AQ231">
        <f>Ama!BD43</f>
        <v>0</v>
      </c>
      <c r="AR231" t="str">
        <f>Ama!BD44</f>
        <v>ufaglært</v>
      </c>
      <c r="AS231">
        <f>Ama!BD45</f>
        <v>0</v>
      </c>
      <c r="AT231" t="str">
        <f>Ama!BD46</f>
        <v>kommer</v>
      </c>
      <c r="AU231">
        <f>Ama!BD47</f>
        <v>0</v>
      </c>
      <c r="AV231">
        <f>Ama!BD48</f>
        <v>0</v>
      </c>
      <c r="AW231">
        <f>Ama!BD49</f>
        <v>0</v>
      </c>
      <c r="AX231">
        <f>Ama!BD50</f>
        <v>0</v>
      </c>
      <c r="AY231">
        <f>Ama!BD51</f>
        <v>0</v>
      </c>
      <c r="AZ231">
        <f>Ama!BD52</f>
        <v>0</v>
      </c>
      <c r="BA231">
        <f>Ama!BD53</f>
        <v>0</v>
      </c>
      <c r="BB231">
        <f>Ama!BD54</f>
        <v>95</v>
      </c>
      <c r="BC231">
        <f>Ama!BD55</f>
        <v>25</v>
      </c>
      <c r="BD231">
        <f>Ama!BD56</f>
        <v>0</v>
      </c>
      <c r="BE231">
        <f>Ama!BD57</f>
        <v>0</v>
      </c>
      <c r="BF231" t="str">
        <f>Ama!BD58</f>
        <v>Ja</v>
      </c>
      <c r="BG231" t="str">
        <f>Ama!BD59</f>
        <v>Ja</v>
      </c>
      <c r="BH231" t="str">
        <f>Ama!BD60</f>
        <v>Ja</v>
      </c>
      <c r="BI231" t="str">
        <f>Ama!BD61</f>
        <v>Ja</v>
      </c>
      <c r="BJ231">
        <f>Ama!BD62</f>
        <v>0</v>
      </c>
      <c r="BK231" t="str">
        <f>Ama!BD63</f>
        <v>Ja</v>
      </c>
      <c r="BL231">
        <f>Ama!BD64</f>
        <v>0</v>
      </c>
      <c r="BM231" t="str">
        <f>Ama!BD65</f>
        <v>Ja</v>
      </c>
      <c r="BN231">
        <f>Ama!BD66</f>
        <v>0</v>
      </c>
      <c r="BO231" t="str">
        <f>Ama!BD67</f>
        <v>Ja</v>
      </c>
      <c r="BP231" t="str">
        <f>Ama!BD68</f>
        <v>vil evt. gerne tilbydes hjælp</v>
      </c>
      <c r="BQ231">
        <f>Ama!BD69</f>
        <v>0</v>
      </c>
      <c r="BR231" t="str">
        <f>Ama!BD70</f>
        <v>produktionskøkken</v>
      </c>
      <c r="BS231" t="str">
        <f>Ama!BD71</f>
        <v>Ja</v>
      </c>
      <c r="BT231" t="str">
        <f>Ama!BD72</f>
        <v>Mindre</v>
      </c>
      <c r="BU231" t="str">
        <f>Ama!BD73</f>
        <v>Ingen</v>
      </c>
      <c r="BV231" t="str">
        <f>Ama!BD74</f>
        <v>Nej</v>
      </c>
      <c r="BW231" t="str">
        <f>Ama!BD75</f>
        <v>1 røremaskine, bjørn mellemstørrelse, stor stavblender, grønthakker (food processor)</v>
      </c>
      <c r="BX231">
        <f>Ama!BD76</f>
        <v>0</v>
      </c>
      <c r="BY231">
        <f>Ama!BD77</f>
        <v>0</v>
      </c>
      <c r="BZ231">
        <f>Ama!BD78</f>
        <v>0</v>
      </c>
      <c r="CA231">
        <f>Ama!BD79</f>
        <v>0</v>
      </c>
      <c r="CB231">
        <f>Ama!BD80</f>
        <v>0</v>
      </c>
      <c r="CC231">
        <f>Ama!BD81</f>
        <v>0</v>
      </c>
      <c r="CD231">
        <f>Ama!BD82</f>
        <v>0</v>
      </c>
      <c r="CE231">
        <f>Ama!BD83</f>
        <v>0</v>
      </c>
      <c r="CF231">
        <f>Ama!BD84</f>
        <v>0</v>
      </c>
      <c r="CG231" t="str">
        <f>Ama!BD85</f>
        <v>Cathrine Jerrik/Sine</v>
      </c>
      <c r="CH231" s="18">
        <f>Ama!BD86</f>
        <v>39918</v>
      </c>
      <c r="CI231">
        <f>Ama!BD87</f>
        <v>0</v>
      </c>
      <c r="CJ231">
        <f>Ama!BD88</f>
        <v>0</v>
      </c>
      <c r="CK231">
        <f>Ama!BD89</f>
        <v>1</v>
      </c>
      <c r="CL231">
        <f>Ama!BD90</f>
        <v>4</v>
      </c>
      <c r="CM231">
        <f>Ama!BD91</f>
        <v>0</v>
      </c>
      <c r="CN231">
        <f>Ama!BD92</f>
        <v>2</v>
      </c>
      <c r="CO231">
        <f>Ama!BD93</f>
        <v>0</v>
      </c>
      <c r="CP231">
        <f>Ama!BD94</f>
        <v>0</v>
      </c>
      <c r="CQ231">
        <f>Ama!BD95</f>
        <v>0</v>
      </c>
      <c r="CR231">
        <f>Ama!BD96</f>
        <v>0</v>
      </c>
      <c r="CS231">
        <f>Ama!BD97</f>
        <v>2</v>
      </c>
      <c r="CT231">
        <f>Ama!BD98</f>
        <v>0</v>
      </c>
      <c r="CU231">
        <f>Ama!BD99</f>
        <v>0</v>
      </c>
      <c r="CV231">
        <f>Ama!BD100</f>
        <v>0</v>
      </c>
      <c r="CW231">
        <f>Ama!BD101</f>
        <v>0</v>
      </c>
      <c r="CX231">
        <f>Ama!BD102</f>
        <v>0</v>
      </c>
      <c r="CY231">
        <f>Ama!BD103</f>
        <v>1</v>
      </c>
      <c r="CZ231">
        <f>Ama!BD104</f>
        <v>0</v>
      </c>
      <c r="DA231">
        <f>Ama!BD105</f>
        <v>0</v>
      </c>
      <c r="DB231">
        <f>Ama!BD106</f>
        <v>1</v>
      </c>
      <c r="DC231">
        <f>Ama!BD107</f>
        <v>20</v>
      </c>
      <c r="DD231" t="str">
        <f>Ama!BD108</f>
        <v>Miele</v>
      </c>
      <c r="DE231">
        <f>Ama!BD109</f>
        <v>5</v>
      </c>
      <c r="DF231" t="str">
        <f>Ama!BD110</f>
        <v>Nej</v>
      </c>
      <c r="DG231">
        <f>Ama!BD111</f>
        <v>0</v>
      </c>
      <c r="DH231" t="str">
        <f>Ama!BD112</f>
        <v>Nej</v>
      </c>
      <c r="DI231" t="str">
        <f>Ama!BD113</f>
        <v>Nej</v>
      </c>
      <c r="DJ231" t="str">
        <f>Ama!BD114</f>
        <v>Nej</v>
      </c>
      <c r="DK231">
        <f>Ama!BD115</f>
        <v>3</v>
      </c>
      <c r="DL231" t="str">
        <f>Ama!BD116</f>
        <v>God plads</v>
      </c>
      <c r="DM231" t="str">
        <f>Ama!BD117</f>
        <v>Stort lager</v>
      </c>
      <c r="DN231">
        <f>Ama!BD118</f>
        <v>0</v>
      </c>
      <c r="DO231" s="14" t="str">
        <f>VLOOKUP(MID(B231,1,5)*1,InstTyp!A:B,2,FALSE)</f>
        <v xml:space="preserve">Integrerede </v>
      </c>
      <c r="DP231" s="14" t="str">
        <f>VLOOKUP(MID(B231,1,5)*1,InstTyp!A:C,3,FALSE)</f>
        <v>Amager</v>
      </c>
      <c r="DQ231">
        <f>VLOOKUP(MID(B231,1,5)*1,'InstTyp-2'!E:BQ,7,FALSE)</f>
        <v>33</v>
      </c>
      <c r="DR231">
        <f>VLOOKUP(MID(B231,1,5)*1,'InstTyp-2'!E:BQ,8,FALSE)</f>
        <v>0</v>
      </c>
      <c r="DS231">
        <f>VLOOKUP(MID(B231,1,5)*1,'InstTyp-2'!E:BQ,9,FALSE)</f>
        <v>42</v>
      </c>
      <c r="DT231">
        <f>VLOOKUP(MID(B231,1,5)*1,'InstTyp-2'!E:BQ,10,FALSE)</f>
        <v>0</v>
      </c>
      <c r="DU231">
        <f>VLOOKUP(MID(B231,1,5)*1,'InstTyp-2'!E:BQ,11,FALSE)</f>
        <v>0</v>
      </c>
      <c r="DV231">
        <f>VLOOKUP(MID(B231,1,5)*1,'InstTyp-2'!E:BQ,12,FALSE)</f>
        <v>0</v>
      </c>
      <c r="DW231">
        <f>VLOOKUP(MID(B231,1,5)*1,'InstTyp-2'!E:BQ,13,FALSE)</f>
        <v>0</v>
      </c>
      <c r="DX231">
        <f>VLOOKUP(MID(B231,1,5)*1,'InstTyp-2'!E:BQ,14,FALSE)</f>
        <v>0</v>
      </c>
      <c r="DY231">
        <f>VLOOKUP(MID(B231,1,5)*1,'InstTyp-2'!E:BQ,15,FALSE)</f>
        <v>0</v>
      </c>
      <c r="DZ231">
        <f>VLOOKUP(MID(B231,1,5)*1,'InstTyp-2'!E:BQ,16,FALSE)</f>
        <v>0</v>
      </c>
      <c r="EA231">
        <f>VLOOKUP(MID(B231,1,5)*1,'InstTyp-2'!E:BQ,17,FALSE)</f>
        <v>0</v>
      </c>
      <c r="EB231">
        <f>VLOOKUP(MID(B231,1,5)*1,'InstTyp-2'!E:BQ,18,FALSE)</f>
        <v>0</v>
      </c>
      <c r="EC231">
        <f>VLOOKUP(MID(B231,1,5)*1,'InstTyp-2'!E:BQ,19,FALSE)</f>
        <v>0</v>
      </c>
      <c r="ED231">
        <f>VLOOKUP(MID(B231,1,5)*1,'InstTyp-2'!E:BQ,20,FALSE)</f>
        <v>0</v>
      </c>
      <c r="EE231" s="195">
        <f>VLOOKUP(MID(B231,1,5)*1,'Forplejning 2008'!A:C,3,FALSE)</f>
        <v>119896.21</v>
      </c>
      <c r="EF231" t="str">
        <f t="shared" si="12"/>
        <v>37262</v>
      </c>
      <c r="EG231" t="str">
        <f t="shared" si="13"/>
        <v/>
      </c>
      <c r="EH231">
        <f t="shared" si="14"/>
        <v>0</v>
      </c>
      <c r="EI231">
        <f t="shared" si="15"/>
        <v>0</v>
      </c>
      <c r="EJ231" t="e">
        <f>VLOOKUP(B231,Rekruttering!A:F,2,FALSE)</f>
        <v>#N/A</v>
      </c>
      <c r="EK231" t="e">
        <f>VLOOKUP(B231,Rekruttering!A:F,3,FALSE)</f>
        <v>#N/A</v>
      </c>
      <c r="EL231" t="e">
        <f>VLOOKUP(B231,Rekruttering!A:F,4,FALSE)</f>
        <v>#N/A</v>
      </c>
      <c r="EM231" t="e">
        <f>VLOOKUP(B231,Rekruttering!A:F,5,FALSE)</f>
        <v>#N/A</v>
      </c>
      <c r="EN231" t="e">
        <f>VLOOKUP(B231,Rekruttering!A:F,6,FALSE)</f>
        <v>#N/A</v>
      </c>
    </row>
    <row r="232" spans="1:144">
      <c r="A232" s="14" t="str">
        <f>Ama!BE1</f>
        <v>x</v>
      </c>
      <c r="B232" s="21">
        <f>Ama!BE2</f>
        <v>37263</v>
      </c>
      <c r="C232" t="str">
        <f>Ama!BE3</f>
        <v>Spiren</v>
      </c>
      <c r="D232" t="str">
        <f>Ama!BE4</f>
        <v>Amager</v>
      </c>
      <c r="E232" t="str">
        <f>Ama!BE5</f>
        <v>Amagerbrogade 262</v>
      </c>
      <c r="F232">
        <f>Ama!BE6</f>
        <v>2300</v>
      </c>
      <c r="G232" t="str">
        <f>Ama!BE7</f>
        <v>København S</v>
      </c>
      <c r="H232">
        <f>Ama!BE8</f>
        <v>26778793</v>
      </c>
      <c r="I232" t="str">
        <f>Ama!BE9</f>
        <v>37263@buf.kk.dk</v>
      </c>
      <c r="J232" t="str">
        <f>Ama!BE10</f>
        <v>Inge Steenbach</v>
      </c>
      <c r="K232">
        <f>Ama!BE11</f>
        <v>0</v>
      </c>
      <c r="L232">
        <f>Ama!BE12</f>
        <v>0</v>
      </c>
      <c r="M232" t="str">
        <f>Ama!BE13</f>
        <v>37263@buf.kk.dk</v>
      </c>
      <c r="N232" t="str">
        <f>Ama!BE14</f>
        <v>Integreret</v>
      </c>
      <c r="O232">
        <f>Ama!BE15</f>
        <v>42</v>
      </c>
      <c r="P232">
        <f>Ama!BE16</f>
        <v>0</v>
      </c>
      <c r="Q232">
        <f>Ama!BE17</f>
        <v>60</v>
      </c>
      <c r="R232">
        <f>Ama!BE18</f>
        <v>0</v>
      </c>
      <c r="S232">
        <f>Ama!BE19</f>
        <v>0</v>
      </c>
      <c r="T232">
        <f>Ama!BE20</f>
        <v>0</v>
      </c>
      <c r="U232">
        <f>Ama!BE21</f>
        <v>0</v>
      </c>
      <c r="V232">
        <f>Ama!BE22</f>
        <v>0</v>
      </c>
      <c r="W232">
        <f>Ama!BE23</f>
        <v>0</v>
      </c>
      <c r="X232">
        <f>Ama!BE24</f>
        <v>0</v>
      </c>
      <c r="Y232">
        <f>Ama!BE25</f>
        <v>5</v>
      </c>
      <c r="Z232">
        <f>Ama!BE26</f>
        <v>5</v>
      </c>
      <c r="AA232">
        <f>Ama!BE27</f>
        <v>3</v>
      </c>
      <c r="AB232">
        <f>Ama!BE28</f>
        <v>5</v>
      </c>
      <c r="AC232">
        <f>Ama!BE29</f>
        <v>0</v>
      </c>
      <c r="AD232">
        <f>Ama!BE30</f>
        <v>5</v>
      </c>
      <c r="AE232">
        <f>Ama!BE31</f>
        <v>0</v>
      </c>
      <c r="AF232">
        <f>Ama!BE32</f>
        <v>0</v>
      </c>
      <c r="AG232">
        <f>Ama!BE33</f>
        <v>5</v>
      </c>
      <c r="AH232">
        <f>Ama!BE34</f>
        <v>0</v>
      </c>
      <c r="AI232">
        <f>Ama!BE35</f>
        <v>120000</v>
      </c>
      <c r="AJ232">
        <f>Ama!BE36</f>
        <v>60000</v>
      </c>
      <c r="AK232">
        <f>Ama!BE37</f>
        <v>0</v>
      </c>
      <c r="AL232" t="str">
        <f>Ama!BE38</f>
        <v>Ja</v>
      </c>
      <c r="AM232">
        <f>Ama!BE39</f>
        <v>0</v>
      </c>
      <c r="AN232">
        <f>Ama!BE40</f>
        <v>0</v>
      </c>
      <c r="AO232">
        <f>Ama!BE41</f>
        <v>0</v>
      </c>
      <c r="AP232">
        <f>Ama!BE42</f>
        <v>20</v>
      </c>
      <c r="AQ232" t="str">
        <f>Ama!BE43</f>
        <v>Vikar for køkkenmedarb (de skal have ansat en ny)</v>
      </c>
      <c r="AR232">
        <f>Ama!BE44</f>
        <v>0</v>
      </c>
      <c r="AS232">
        <f>Ama!BE45</f>
        <v>0</v>
      </c>
      <c r="AT232">
        <f>Ama!BE46</f>
        <v>0</v>
      </c>
      <c r="AU232">
        <f>Ama!BE47</f>
        <v>0</v>
      </c>
      <c r="AV232">
        <f>Ama!BE48</f>
        <v>0</v>
      </c>
      <c r="AW232">
        <f>Ama!BE49</f>
        <v>0</v>
      </c>
      <c r="AX232">
        <f>Ama!BE50</f>
        <v>0</v>
      </c>
      <c r="AY232">
        <f>Ama!BE51</f>
        <v>0</v>
      </c>
      <c r="AZ232">
        <f>Ama!BE52</f>
        <v>0</v>
      </c>
      <c r="BA232">
        <f>Ama!BE53</f>
        <v>0</v>
      </c>
      <c r="BB232">
        <f>Ama!BE54</f>
        <v>75</v>
      </c>
      <c r="BC232">
        <f>Ama!BE55</f>
        <v>80</v>
      </c>
      <c r="BD232">
        <f>Ama!BE56</f>
        <v>2</v>
      </c>
      <c r="BE232">
        <f>Ama!BE57</f>
        <v>1</v>
      </c>
      <c r="BF232" t="str">
        <f>Ama!BE58</f>
        <v>Nej</v>
      </c>
      <c r="BG232" t="str">
        <f>Ama!BE59</f>
        <v>Nej</v>
      </c>
      <c r="BH232" t="str">
        <f>Ama!BE60</f>
        <v>Ja</v>
      </c>
      <c r="BI232" t="str">
        <f>Ama!BE61</f>
        <v>Ja</v>
      </c>
      <c r="BJ232">
        <f>Ama!BE62</f>
        <v>0</v>
      </c>
      <c r="BK232" t="str">
        <f>Ama!BE63</f>
        <v>Ja</v>
      </c>
      <c r="BL232">
        <f>Ama!BE64</f>
        <v>0</v>
      </c>
      <c r="BM232" t="str">
        <f>Ama!BE65</f>
        <v>Ja</v>
      </c>
      <c r="BN232">
        <f>Ama!BE66</f>
        <v>0</v>
      </c>
      <c r="BO232" t="str">
        <f>Ama!BE67</f>
        <v>Nej</v>
      </c>
      <c r="BP232" t="str">
        <f>Ama!BE68</f>
        <v>vil gerne have hjælp</v>
      </c>
      <c r="BQ232">
        <f>Ama!BE69</f>
        <v>0</v>
      </c>
      <c r="BR232" t="str">
        <f>Ama!BE70</f>
        <v>produktionskøkken</v>
      </c>
      <c r="BS232" t="str">
        <f>Ama!BE71</f>
        <v>Ja</v>
      </c>
      <c r="BT232">
        <f>Ama!BE72</f>
        <v>0</v>
      </c>
      <c r="BU232">
        <f>Ama!BE73</f>
        <v>0</v>
      </c>
      <c r="BV232">
        <f>Ama!BE74</f>
        <v>0</v>
      </c>
      <c r="BW232">
        <f>Ama!BE75</f>
        <v>0</v>
      </c>
      <c r="BX232">
        <f>Ama!BE76</f>
        <v>0</v>
      </c>
      <c r="BY232">
        <f>Ama!BE77</f>
        <v>0</v>
      </c>
      <c r="BZ232">
        <f>Ama!BE78</f>
        <v>0</v>
      </c>
      <c r="CA232">
        <f>Ama!BE79</f>
        <v>0</v>
      </c>
      <c r="CB232">
        <f>Ama!BE80</f>
        <v>0</v>
      </c>
      <c r="CC232">
        <f>Ama!BE81</f>
        <v>0</v>
      </c>
      <c r="CD232">
        <f>Ama!BE82</f>
        <v>0</v>
      </c>
      <c r="CE232">
        <f>Ama!BE83</f>
        <v>0</v>
      </c>
      <c r="CF232" t="str">
        <f>Ama!BE84</f>
        <v>Flytter til oktober til ny inst så bliver der ca. 110 børn fordelt på vg og bh</v>
      </c>
      <c r="CG232" t="str">
        <f>Ama!BE85</f>
        <v>Lone Voss</v>
      </c>
      <c r="CH232" s="18">
        <f>Ama!BE86</f>
        <v>0</v>
      </c>
      <c r="CI232">
        <f>Ama!BE87</f>
        <v>0</v>
      </c>
      <c r="CJ232">
        <f>Ama!BE88</f>
        <v>0</v>
      </c>
      <c r="CK232">
        <f>Ama!BE89</f>
        <v>0</v>
      </c>
      <c r="CL232">
        <f>Ama!BE90</f>
        <v>0</v>
      </c>
      <c r="CM232">
        <f>Ama!BE91</f>
        <v>0</v>
      </c>
      <c r="CN232">
        <f>Ama!BE92</f>
        <v>0</v>
      </c>
      <c r="CO232">
        <f>Ama!BE93</f>
        <v>0</v>
      </c>
      <c r="CP232">
        <f>Ama!BE94</f>
        <v>0</v>
      </c>
      <c r="CQ232">
        <f>Ama!BE95</f>
        <v>0</v>
      </c>
      <c r="CR232">
        <f>Ama!BE96</f>
        <v>0</v>
      </c>
      <c r="CS232">
        <f>Ama!BE97</f>
        <v>0</v>
      </c>
      <c r="CT232">
        <f>Ama!BE98</f>
        <v>0</v>
      </c>
      <c r="CU232">
        <f>Ama!BE99</f>
        <v>0</v>
      </c>
      <c r="CV232">
        <f>Ama!BE100</f>
        <v>0</v>
      </c>
      <c r="CW232">
        <f>Ama!BE101</f>
        <v>0</v>
      </c>
      <c r="CX232">
        <f>Ama!BE102</f>
        <v>0</v>
      </c>
      <c r="CY232">
        <f>Ama!BE103</f>
        <v>0</v>
      </c>
      <c r="CZ232">
        <f>Ama!BE104</f>
        <v>0</v>
      </c>
      <c r="DA232">
        <f>Ama!BE105</f>
        <v>0</v>
      </c>
      <c r="DB232">
        <f>Ama!BE106</f>
        <v>0</v>
      </c>
      <c r="DC232">
        <f>Ama!BE107</f>
        <v>0</v>
      </c>
      <c r="DD232">
        <f>Ama!BE108</f>
        <v>0</v>
      </c>
      <c r="DE232">
        <f>Ama!BE109</f>
        <v>0</v>
      </c>
      <c r="DF232">
        <f>Ama!BE110</f>
        <v>0</v>
      </c>
      <c r="DG232">
        <f>Ama!BE111</f>
        <v>0</v>
      </c>
      <c r="DH232">
        <f>Ama!BE112</f>
        <v>0</v>
      </c>
      <c r="DI232">
        <f>Ama!BE113</f>
        <v>0</v>
      </c>
      <c r="DJ232">
        <f>Ama!BE114</f>
        <v>0</v>
      </c>
      <c r="DK232">
        <f>Ama!BE115</f>
        <v>0</v>
      </c>
      <c r="DL232">
        <f>Ama!BE116</f>
        <v>0</v>
      </c>
      <c r="DM232" t="str">
        <f>Ama!BE117</f>
        <v>Køkkendelen er ikke udfyldt da inst. Flytter og får helt nyt køkken som kan lave mad til alle b ørnene. Har seet tegning over det nye køkken</v>
      </c>
      <c r="DN232">
        <f>Ama!BE118</f>
        <v>0</v>
      </c>
      <c r="DO232" s="14" t="str">
        <f>VLOOKUP(MID(B232,1,5)*1,InstTyp!A:B,2,FALSE)</f>
        <v xml:space="preserve">Integrerede </v>
      </c>
      <c r="DP232" s="14" t="str">
        <f>VLOOKUP(MID(B232,1,5)*1,InstTyp!A:C,3,FALSE)</f>
        <v>Amager</v>
      </c>
      <c r="DQ232">
        <f>VLOOKUP(MID(B232,1,5)*1,'InstTyp-2'!E:BQ,7,FALSE)</f>
        <v>42</v>
      </c>
      <c r="DR232">
        <f>VLOOKUP(MID(B232,1,5)*1,'InstTyp-2'!E:BQ,8,FALSE)</f>
        <v>0</v>
      </c>
      <c r="DS232">
        <f>VLOOKUP(MID(B232,1,5)*1,'InstTyp-2'!E:BQ,9,FALSE)</f>
        <v>60</v>
      </c>
      <c r="DT232">
        <f>VLOOKUP(MID(B232,1,5)*1,'InstTyp-2'!E:BQ,10,FALSE)</f>
        <v>0</v>
      </c>
      <c r="DU232">
        <f>VLOOKUP(MID(B232,1,5)*1,'InstTyp-2'!E:BQ,11,FALSE)</f>
        <v>0</v>
      </c>
      <c r="DV232">
        <f>VLOOKUP(MID(B232,1,5)*1,'InstTyp-2'!E:BQ,12,FALSE)</f>
        <v>0</v>
      </c>
      <c r="DW232">
        <f>VLOOKUP(MID(B232,1,5)*1,'InstTyp-2'!E:BQ,13,FALSE)</f>
        <v>0</v>
      </c>
      <c r="DX232">
        <f>VLOOKUP(MID(B232,1,5)*1,'InstTyp-2'!E:BQ,14,FALSE)</f>
        <v>0</v>
      </c>
      <c r="DY232">
        <f>VLOOKUP(MID(B232,1,5)*1,'InstTyp-2'!E:BQ,15,FALSE)</f>
        <v>0</v>
      </c>
      <c r="DZ232">
        <f>VLOOKUP(MID(B232,1,5)*1,'InstTyp-2'!E:BQ,16,FALSE)</f>
        <v>0</v>
      </c>
      <c r="EA232">
        <f>VLOOKUP(MID(B232,1,5)*1,'InstTyp-2'!E:BQ,17,FALSE)</f>
        <v>0</v>
      </c>
      <c r="EB232">
        <f>VLOOKUP(MID(B232,1,5)*1,'InstTyp-2'!E:BQ,18,FALSE)</f>
        <v>0</v>
      </c>
      <c r="EC232">
        <f>VLOOKUP(MID(B232,1,5)*1,'InstTyp-2'!E:BQ,19,FALSE)</f>
        <v>0</v>
      </c>
      <c r="ED232">
        <f>VLOOKUP(MID(B232,1,5)*1,'InstTyp-2'!E:BQ,20,FALSE)</f>
        <v>0</v>
      </c>
      <c r="EE232" s="195">
        <f>VLOOKUP(MID(B232,1,5)*1,'Forplejning 2008'!A:C,3,FALSE)</f>
        <v>149778.62</v>
      </c>
      <c r="EF232" t="str">
        <f t="shared" si="12"/>
        <v>37263</v>
      </c>
      <c r="EG232" t="str">
        <f t="shared" si="13"/>
        <v/>
      </c>
      <c r="EH232">
        <f t="shared" si="14"/>
        <v>0</v>
      </c>
      <c r="EI232">
        <f t="shared" si="15"/>
        <v>0</v>
      </c>
      <c r="EJ232" t="e">
        <f>VLOOKUP(B232,Rekruttering!A:F,2,FALSE)</f>
        <v>#N/A</v>
      </c>
      <c r="EK232" t="e">
        <f>VLOOKUP(B232,Rekruttering!A:F,3,FALSE)</f>
        <v>#N/A</v>
      </c>
      <c r="EL232" t="e">
        <f>VLOOKUP(B232,Rekruttering!A:F,4,FALSE)</f>
        <v>#N/A</v>
      </c>
      <c r="EM232" t="e">
        <f>VLOOKUP(B232,Rekruttering!A:F,5,FALSE)</f>
        <v>#N/A</v>
      </c>
      <c r="EN232" t="e">
        <f>VLOOKUP(B232,Rekruttering!A:F,6,FALSE)</f>
        <v>#N/A</v>
      </c>
    </row>
    <row r="233" spans="1:144">
      <c r="A233" s="14" t="str">
        <f>Ama!BL1</f>
        <v>x</v>
      </c>
      <c r="B233" s="21">
        <f>Ama!BL2</f>
        <v>37316</v>
      </c>
      <c r="C233" t="str">
        <f>Ama!BL3</f>
        <v>Den integrerede institution Vanddråben</v>
      </c>
      <c r="D233" t="str">
        <f>Ama!BL4</f>
        <v>Amager</v>
      </c>
      <c r="E233" t="str">
        <f>Ama!BL5</f>
        <v>Kongelundsvej 79</v>
      </c>
      <c r="F233">
        <f>Ama!BL6</f>
        <v>2300</v>
      </c>
      <c r="G233" t="str">
        <f>Ama!BL7</f>
        <v>København S</v>
      </c>
      <c r="H233" t="str">
        <f>Ama!BL8</f>
        <v>32 46 06 20</v>
      </c>
      <c r="I233" t="str">
        <f>Ama!BL9</f>
        <v>2304@buf.kk.dk</v>
      </c>
      <c r="J233" t="str">
        <f>Ama!BL10</f>
        <v>Gitte Meyer Jensen</v>
      </c>
      <c r="K233">
        <f>Ama!BL11</f>
        <v>32520164</v>
      </c>
      <c r="L233">
        <f>Ama!BL12</f>
        <v>32460620</v>
      </c>
      <c r="M233" t="str">
        <f>Ama!BL13</f>
        <v>37316@buf.kk.dk</v>
      </c>
      <c r="N233" t="str">
        <f>Ama!BL14</f>
        <v>Integreret</v>
      </c>
      <c r="O233">
        <f>Ama!BL15</f>
        <v>42</v>
      </c>
      <c r="P233">
        <f>Ama!BL16</f>
        <v>0</v>
      </c>
      <c r="Q233">
        <f>Ama!BL17</f>
        <v>44</v>
      </c>
      <c r="R233">
        <f>Ama!BL18</f>
        <v>0</v>
      </c>
      <c r="S233">
        <f>Ama!BL19</f>
        <v>0</v>
      </c>
      <c r="T233">
        <f>Ama!BL20</f>
        <v>0</v>
      </c>
      <c r="U233">
        <f>Ama!BL21</f>
        <v>0</v>
      </c>
      <c r="V233" t="str">
        <f>Ama!BL22</f>
        <v>nej</v>
      </c>
      <c r="W233">
        <f>Ama!BL23</f>
        <v>0</v>
      </c>
      <c r="X233">
        <f>Ama!BL24</f>
        <v>0</v>
      </c>
      <c r="Y233">
        <f>Ama!BL25</f>
        <v>5</v>
      </c>
      <c r="Z233">
        <f>Ama!BL26</f>
        <v>5</v>
      </c>
      <c r="AA233">
        <f>Ama!BL27</f>
        <v>5</v>
      </c>
      <c r="AB233">
        <f>Ama!BL28</f>
        <v>5</v>
      </c>
      <c r="AC233">
        <f>Ama!BL29</f>
        <v>0</v>
      </c>
      <c r="AD233">
        <f>Ama!BL30</f>
        <v>5</v>
      </c>
      <c r="AE233">
        <f>Ama!BL31</f>
        <v>5</v>
      </c>
      <c r="AF233">
        <f>Ama!BL32</f>
        <v>1</v>
      </c>
      <c r="AG233">
        <f>Ama!BL33</f>
        <v>5</v>
      </c>
      <c r="AH233">
        <f>Ama!BL34</f>
        <v>0</v>
      </c>
      <c r="AI233">
        <f>Ama!BL35</f>
        <v>80000</v>
      </c>
      <c r="AJ233">
        <f>Ama!BL36</f>
        <v>50000</v>
      </c>
      <c r="AK233">
        <f>Ama!BL37</f>
        <v>0</v>
      </c>
      <c r="AL233" t="str">
        <f>Ama!BL38</f>
        <v>Ja</v>
      </c>
      <c r="AM233" t="str">
        <f>Ama!BL39</f>
        <v>Nej</v>
      </c>
      <c r="AN233" t="str">
        <f>Ama!BL40</f>
        <v>Gitte Nielsen</v>
      </c>
      <c r="AO233">
        <f>Ama!BL41</f>
        <v>2005</v>
      </c>
      <c r="AP233">
        <f>Ama!BL42</f>
        <v>35</v>
      </c>
      <c r="AQ233">
        <f>Ama!BL43</f>
        <v>0</v>
      </c>
      <c r="AR233" t="str">
        <f>Ama!BL44</f>
        <v>kok fra 1997</v>
      </c>
      <c r="AS233" t="str">
        <f>Ama!BL45</f>
        <v>3 år i anden inst.</v>
      </c>
      <c r="AT233" t="str">
        <f>Ama!BL46</f>
        <v>grøntasagskursus i Madhus</v>
      </c>
      <c r="AU233">
        <f>Ama!BL47</f>
        <v>0</v>
      </c>
      <c r="AV233">
        <f>Ama!BL48</f>
        <v>0</v>
      </c>
      <c r="AW233">
        <f>Ama!BL49</f>
        <v>0</v>
      </c>
      <c r="AX233">
        <f>Ama!BL50</f>
        <v>0</v>
      </c>
      <c r="AY233">
        <f>Ama!BL51</f>
        <v>0</v>
      </c>
      <c r="AZ233">
        <f>Ama!BL52</f>
        <v>0</v>
      </c>
      <c r="BA233">
        <f>Ama!BL53</f>
        <v>0</v>
      </c>
      <c r="BB233">
        <f>Ama!BL54</f>
        <v>90</v>
      </c>
      <c r="BC233">
        <f>Ama!BL55</f>
        <v>90</v>
      </c>
      <c r="BD233">
        <f>Ama!BL56</f>
        <v>1</v>
      </c>
      <c r="BE233">
        <f>Ama!BL57</f>
        <v>1</v>
      </c>
      <c r="BF233" t="str">
        <f>Ama!BL58</f>
        <v>ja</v>
      </c>
      <c r="BG233" t="str">
        <f>Ama!BL59</f>
        <v>ja</v>
      </c>
      <c r="BH233" t="str">
        <f>Ama!BL60</f>
        <v>ja</v>
      </c>
      <c r="BI233" t="str">
        <f>Ama!BL61</f>
        <v>ja</v>
      </c>
      <c r="BJ233">
        <f>Ama!BL62</f>
        <v>0</v>
      </c>
      <c r="BK233" t="str">
        <f>Ama!BL63</f>
        <v>ja</v>
      </c>
      <c r="BL233">
        <f>Ama!BL64</f>
        <v>0</v>
      </c>
      <c r="BM233" t="str">
        <f>Ama!BL65</f>
        <v>ja</v>
      </c>
      <c r="BN233">
        <f>Ama!BL66</f>
        <v>0</v>
      </c>
      <c r="BO233" t="str">
        <f>Ama!BL67</f>
        <v>ja</v>
      </c>
      <c r="BP233">
        <f>Ama!BL68</f>
        <v>0</v>
      </c>
      <c r="BQ233">
        <f>Ama!BL69</f>
        <v>0</v>
      </c>
      <c r="BR233" t="str">
        <f>Ama!BL70</f>
        <v>produktionskøkken</v>
      </c>
      <c r="BS233" t="str">
        <f>Ama!BL71</f>
        <v>Nej</v>
      </c>
      <c r="BT233" t="str">
        <f>Ama!BL72</f>
        <v>Større</v>
      </c>
      <c r="BU233" t="str">
        <f>Ama!BL73</f>
        <v>Mindre</v>
      </c>
      <c r="BV233">
        <f>Ama!BL74</f>
        <v>0</v>
      </c>
      <c r="BW233" t="str">
        <f>Ama!BL75</f>
        <v>2 ovne mere eller en stor ny konvektionsovn, grøntsagsrobot, den ene vask bør skiftes ud med en større. Hurtigere opvaskemaskine</v>
      </c>
      <c r="BX233">
        <f>Ama!BL76</f>
        <v>0</v>
      </c>
      <c r="BY233">
        <f>Ama!BL77</f>
        <v>0</v>
      </c>
      <c r="BZ233">
        <f>Ama!BL78</f>
        <v>0</v>
      </c>
      <c r="CA233">
        <f>Ama!BL79</f>
        <v>0</v>
      </c>
      <c r="CB233">
        <f>Ama!BL80</f>
        <v>0</v>
      </c>
      <c r="CC233">
        <f>Ama!BL81</f>
        <v>0</v>
      </c>
      <c r="CD233">
        <f>Ama!BL82</f>
        <v>0</v>
      </c>
      <c r="CE233">
        <f>Ama!BL83</f>
        <v>0</v>
      </c>
      <c r="CF233">
        <f>Ama!BL84</f>
        <v>0</v>
      </c>
      <c r="CG233" t="str">
        <f>Ama!BL85</f>
        <v>Mariah</v>
      </c>
      <c r="CH233" s="18" t="str">
        <f>Ama!BL86</f>
        <v>31.03.09</v>
      </c>
      <c r="CI233">
        <f>Ama!BL87</f>
        <v>0</v>
      </c>
      <c r="CJ233">
        <f>Ama!BL88</f>
        <v>0</v>
      </c>
      <c r="CK233">
        <f>Ama!BL89</f>
        <v>1</v>
      </c>
      <c r="CL233">
        <f>Ama!BL90</f>
        <v>5</v>
      </c>
      <c r="CM233">
        <f>Ama!BL91</f>
        <v>0</v>
      </c>
      <c r="CN233">
        <f>Ama!BL92</f>
        <v>2</v>
      </c>
      <c r="CO233">
        <f>Ama!BL93</f>
        <v>0</v>
      </c>
      <c r="CP233">
        <f>Ama!BL94</f>
        <v>0</v>
      </c>
      <c r="CQ233">
        <f>Ama!BL95</f>
        <v>0</v>
      </c>
      <c r="CR233">
        <f>Ama!BL96</f>
        <v>0</v>
      </c>
      <c r="CS233">
        <f>Ama!BL97</f>
        <v>2</v>
      </c>
      <c r="CT233">
        <f>Ama!BL98</f>
        <v>0</v>
      </c>
      <c r="CU233">
        <f>Ama!BL99</f>
        <v>0</v>
      </c>
      <c r="CV233">
        <f>Ama!BL100</f>
        <v>0</v>
      </c>
      <c r="CW233">
        <f>Ama!BL101</f>
        <v>0</v>
      </c>
      <c r="CX233">
        <f>Ama!BL102</f>
        <v>0</v>
      </c>
      <c r="CY233">
        <f>Ama!BL103</f>
        <v>2</v>
      </c>
      <c r="CZ233">
        <f>Ama!BL104</f>
        <v>0</v>
      </c>
      <c r="DA233">
        <f>Ama!BL105</f>
        <v>0</v>
      </c>
      <c r="DB233">
        <f>Ama!BL106</f>
        <v>1</v>
      </c>
      <c r="DC233">
        <f>Ama!BL107</f>
        <v>19</v>
      </c>
      <c r="DD233" t="str">
        <f>Ama!BL108</f>
        <v>Miele professional</v>
      </c>
      <c r="DE233">
        <f>Ama!BL109</f>
        <v>5</v>
      </c>
      <c r="DF233" t="str">
        <f>Ama!BL110</f>
        <v>nej</v>
      </c>
      <c r="DG233">
        <f>Ama!BL111</f>
        <v>0</v>
      </c>
      <c r="DH233" t="str">
        <f>Ama!BL112</f>
        <v>ja</v>
      </c>
      <c r="DI233">
        <f>Ama!BL113</f>
        <v>0</v>
      </c>
      <c r="DJ233">
        <f>Ama!BL114</f>
        <v>0</v>
      </c>
      <c r="DK233">
        <f>Ama!BL115</f>
        <v>2</v>
      </c>
      <c r="DL233" t="str">
        <f>Ama!BL116</f>
        <v>Begrænset</v>
      </c>
      <c r="DM233">
        <f>Ama!BL117</f>
        <v>0</v>
      </c>
      <c r="DN233">
        <f>Ama!BL118</f>
        <v>0</v>
      </c>
      <c r="DO233" s="14" t="str">
        <f>VLOOKUP(MID(B233,1,5)*1,InstTyp!A:B,2,FALSE)</f>
        <v xml:space="preserve">Integrerede </v>
      </c>
      <c r="DP233" s="14" t="str">
        <f>VLOOKUP(MID(B233,1,5)*1,InstTyp!A:C,3,FALSE)</f>
        <v>Amager</v>
      </c>
      <c r="DQ233">
        <f>VLOOKUP(MID(B233,1,5)*1,'InstTyp-2'!E:BQ,7,FALSE)</f>
        <v>39</v>
      </c>
      <c r="DR233">
        <f>VLOOKUP(MID(B233,1,5)*1,'InstTyp-2'!E:BQ,8,FALSE)</f>
        <v>0</v>
      </c>
      <c r="DS233">
        <f>VLOOKUP(MID(B233,1,5)*1,'InstTyp-2'!E:BQ,9,FALSE)</f>
        <v>44</v>
      </c>
      <c r="DT233">
        <f>VLOOKUP(MID(B233,1,5)*1,'InstTyp-2'!E:BQ,10,FALSE)</f>
        <v>0</v>
      </c>
      <c r="DU233">
        <f>VLOOKUP(MID(B233,1,5)*1,'InstTyp-2'!E:BQ,11,FALSE)</f>
        <v>0</v>
      </c>
      <c r="DV233">
        <f>VLOOKUP(MID(B233,1,5)*1,'InstTyp-2'!E:BQ,12,FALSE)</f>
        <v>0</v>
      </c>
      <c r="DW233">
        <f>VLOOKUP(MID(B233,1,5)*1,'InstTyp-2'!E:BQ,13,FALSE)</f>
        <v>0</v>
      </c>
      <c r="DX233">
        <f>VLOOKUP(MID(B233,1,5)*1,'InstTyp-2'!E:BQ,14,FALSE)</f>
        <v>0</v>
      </c>
      <c r="DY233">
        <f>VLOOKUP(MID(B233,1,5)*1,'InstTyp-2'!E:BQ,15,FALSE)</f>
        <v>0</v>
      </c>
      <c r="DZ233">
        <f>VLOOKUP(MID(B233,1,5)*1,'InstTyp-2'!E:BQ,16,FALSE)</f>
        <v>0</v>
      </c>
      <c r="EA233">
        <f>VLOOKUP(MID(B233,1,5)*1,'InstTyp-2'!E:BQ,17,FALSE)</f>
        <v>0</v>
      </c>
      <c r="EB233">
        <f>VLOOKUP(MID(B233,1,5)*1,'InstTyp-2'!E:BQ,18,FALSE)</f>
        <v>0</v>
      </c>
      <c r="EC233">
        <f>VLOOKUP(MID(B233,1,5)*1,'InstTyp-2'!E:BQ,19,FALSE)</f>
        <v>0</v>
      </c>
      <c r="ED233">
        <f>VLOOKUP(MID(B233,1,5)*1,'InstTyp-2'!E:BQ,20,FALSE)</f>
        <v>0</v>
      </c>
      <c r="EE233" s="195">
        <f>VLOOKUP(MID(B233,1,5)*1,'Forplejning 2008'!A:C,3,FALSE)</f>
        <v>139262.32</v>
      </c>
      <c r="EF233" t="str">
        <f t="shared" si="12"/>
        <v>37316</v>
      </c>
      <c r="EG233" t="str">
        <f t="shared" si="13"/>
        <v/>
      </c>
      <c r="EH233">
        <f t="shared" si="14"/>
        <v>0</v>
      </c>
      <c r="EI233">
        <f t="shared" si="15"/>
        <v>0</v>
      </c>
      <c r="EJ233" t="e">
        <f>VLOOKUP(B233,Rekruttering!A:F,2,FALSE)</f>
        <v>#N/A</v>
      </c>
      <c r="EK233" t="e">
        <f>VLOOKUP(B233,Rekruttering!A:F,3,FALSE)</f>
        <v>#N/A</v>
      </c>
      <c r="EL233" t="e">
        <f>VLOOKUP(B233,Rekruttering!A:F,4,FALSE)</f>
        <v>#N/A</v>
      </c>
      <c r="EM233" t="e">
        <f>VLOOKUP(B233,Rekruttering!A:F,5,FALSE)</f>
        <v>#N/A</v>
      </c>
      <c r="EN233" t="e">
        <f>VLOOKUP(B233,Rekruttering!A:F,6,FALSE)</f>
        <v>#N/A</v>
      </c>
    </row>
    <row r="234" spans="1:144">
      <c r="A234" s="14" t="str">
        <f>Ama!BN1</f>
        <v>x</v>
      </c>
      <c r="B234" s="21">
        <f>Ama!BN2</f>
        <v>37328</v>
      </c>
      <c r="C234" t="str">
        <f>Ama!BN3</f>
        <v>Jorden Rundt</v>
      </c>
      <c r="D234" t="str">
        <f>Ama!BN4</f>
        <v>Amager</v>
      </c>
      <c r="E234" t="str">
        <f>Ama!BN5</f>
        <v>Tom Kristensens Vej 8</v>
      </c>
      <c r="F234">
        <f>Ama!BN6</f>
        <v>2300</v>
      </c>
      <c r="G234" t="str">
        <f>Ama!BN7</f>
        <v>København S</v>
      </c>
      <c r="H234" t="str">
        <f>Ama!BN8</f>
        <v>32 64 02 00</v>
      </c>
      <c r="I234" t="str">
        <f>Ama!BN9</f>
        <v>37328@buf.kk.dk</v>
      </c>
      <c r="J234" t="str">
        <f>Ama!BN10</f>
        <v>Solvej Hansen</v>
      </c>
      <c r="K234">
        <f>Ama!BN11</f>
        <v>32953398</v>
      </c>
      <c r="L234">
        <f>Ama!BN12</f>
        <v>0</v>
      </c>
      <c r="M234" t="str">
        <f>Ama!BN13</f>
        <v>37328@buf.kk.dk</v>
      </c>
      <c r="N234" t="str">
        <f>Ama!BN14</f>
        <v>Integreret</v>
      </c>
      <c r="O234">
        <f>Ama!BN15</f>
        <v>36</v>
      </c>
      <c r="P234">
        <f>Ama!BN16</f>
        <v>0</v>
      </c>
      <c r="Q234">
        <f>Ama!BN17</f>
        <v>44</v>
      </c>
      <c r="R234">
        <f>Ama!BN18</f>
        <v>0</v>
      </c>
      <c r="S234">
        <f>Ama!BN19</f>
        <v>0</v>
      </c>
      <c r="T234">
        <f>Ama!BN20</f>
        <v>0</v>
      </c>
      <c r="U234">
        <f>Ama!BN21</f>
        <v>0</v>
      </c>
      <c r="V234" t="str">
        <f>Ama!BN22</f>
        <v>Nej</v>
      </c>
      <c r="W234">
        <f>Ama!BN23</f>
        <v>0</v>
      </c>
      <c r="X234">
        <f>Ama!BN24</f>
        <v>0</v>
      </c>
      <c r="Y234">
        <f>Ama!BN25</f>
        <v>5</v>
      </c>
      <c r="Z234">
        <f>Ama!BN26</f>
        <v>5</v>
      </c>
      <c r="AA234">
        <f>Ama!BN27</f>
        <v>5</v>
      </c>
      <c r="AB234">
        <f>Ama!BN28</f>
        <v>5</v>
      </c>
      <c r="AC234">
        <f>Ama!BN29</f>
        <v>0</v>
      </c>
      <c r="AD234">
        <f>Ama!BN30</f>
        <v>5</v>
      </c>
      <c r="AE234">
        <f>Ama!BN31</f>
        <v>5</v>
      </c>
      <c r="AF234">
        <f>Ama!BN32</f>
        <v>1</v>
      </c>
      <c r="AG234">
        <f>Ama!BN33</f>
        <v>5</v>
      </c>
      <c r="AH234">
        <f>Ama!BN34</f>
        <v>0</v>
      </c>
      <c r="AI234">
        <f>Ama!BN35</f>
        <v>65000</v>
      </c>
      <c r="AJ234" s="16">
        <f>Ama!BN36</f>
        <v>35000</v>
      </c>
      <c r="AK234">
        <f>Ama!BN37</f>
        <v>0</v>
      </c>
      <c r="AL234" t="str">
        <f>Ama!BN38</f>
        <v>Ja</v>
      </c>
      <c r="AM234">
        <f>Ama!BN39</f>
        <v>0</v>
      </c>
      <c r="AN234" t="str">
        <f>Ama!BN40</f>
        <v>Kirsten Nissen</v>
      </c>
      <c r="AO234">
        <f>Ama!BN41</f>
        <v>2007</v>
      </c>
      <c r="AP234">
        <f>Ama!BN42</f>
        <v>32</v>
      </c>
      <c r="AQ234">
        <f>Ama!BN43</f>
        <v>0</v>
      </c>
      <c r="AR234" t="str">
        <f>Ama!BN44</f>
        <v>ufaglært</v>
      </c>
      <c r="AS234" t="str">
        <f>Ama!BN45</f>
        <v>mange års</v>
      </c>
      <c r="AT234" t="str">
        <f>Ama!BN46</f>
        <v>hygiejne</v>
      </c>
      <c r="AU234">
        <f>Ama!BN47</f>
        <v>0</v>
      </c>
      <c r="AV234">
        <f>Ama!BN48</f>
        <v>0</v>
      </c>
      <c r="AW234">
        <f>Ama!BN49</f>
        <v>0</v>
      </c>
      <c r="AX234">
        <f>Ama!BN50</f>
        <v>0</v>
      </c>
      <c r="AY234">
        <f>Ama!BN51</f>
        <v>0</v>
      </c>
      <c r="AZ234">
        <f>Ama!BN52</f>
        <v>0</v>
      </c>
      <c r="BA234">
        <f>Ama!BN53</f>
        <v>0</v>
      </c>
      <c r="BB234">
        <f>Ama!BN54</f>
        <v>90</v>
      </c>
      <c r="BC234">
        <f>Ama!BN55</f>
        <v>85</v>
      </c>
      <c r="BD234">
        <f>Ama!BN56</f>
        <v>2</v>
      </c>
      <c r="BE234">
        <f>Ama!BN57</f>
        <v>2</v>
      </c>
      <c r="BF234" t="str">
        <f>Ama!BN58</f>
        <v>Ja</v>
      </c>
      <c r="BG234" t="str">
        <f>Ama!BN59</f>
        <v>Nej</v>
      </c>
      <c r="BH234" t="str">
        <f>Ama!BN60</f>
        <v>Ja</v>
      </c>
      <c r="BI234" t="str">
        <f>Ama!BN61</f>
        <v>Ja</v>
      </c>
      <c r="BJ234">
        <f>Ama!BN62</f>
        <v>0</v>
      </c>
      <c r="BK234" t="str">
        <f>Ama!BN63</f>
        <v>Ja</v>
      </c>
      <c r="BL234">
        <f>Ama!BN64</f>
        <v>0</v>
      </c>
      <c r="BM234" t="str">
        <f>Ama!BN65</f>
        <v>Ja</v>
      </c>
      <c r="BN234">
        <f>Ama!BN66</f>
        <v>0</v>
      </c>
      <c r="BO234" t="str">
        <f>Ama!BN67</f>
        <v>Ja</v>
      </c>
      <c r="BP234">
        <f>Ama!BN68</f>
        <v>0</v>
      </c>
      <c r="BQ234">
        <f>Ama!BN69</f>
        <v>0</v>
      </c>
      <c r="BR234" t="str">
        <f>Ama!BN70</f>
        <v>produktionskøkken</v>
      </c>
      <c r="BS234" t="str">
        <f>Ama!BN71</f>
        <v>Nej</v>
      </c>
      <c r="BT234" t="str">
        <f>Ama!BN72</f>
        <v>Større</v>
      </c>
      <c r="BU234">
        <f>Ama!BN73</f>
        <v>0</v>
      </c>
      <c r="BV234">
        <f>Ama!BN74</f>
        <v>0</v>
      </c>
      <c r="BW234" t="str">
        <f>Ama!BN75</f>
        <v>en industriopvasker ex Miele der tager et par minutter, løftevogn "Emma" til den store Bjørn.</v>
      </c>
      <c r="BX234">
        <f>Ama!BN76</f>
        <v>0</v>
      </c>
      <c r="BY234">
        <f>Ama!BN77</f>
        <v>0</v>
      </c>
      <c r="BZ234">
        <f>Ama!BN78</f>
        <v>0</v>
      </c>
      <c r="CA234">
        <f>Ama!BN79</f>
        <v>0</v>
      </c>
      <c r="CB234">
        <f>Ama!BN80</f>
        <v>0</v>
      </c>
      <c r="CC234">
        <f>Ama!BN81</f>
        <v>0</v>
      </c>
      <c r="CD234">
        <f>Ama!BN82</f>
        <v>0</v>
      </c>
      <c r="CE234">
        <f>Ama!BN83</f>
        <v>0</v>
      </c>
      <c r="CF234">
        <f>Ama!BN84</f>
        <v>0</v>
      </c>
      <c r="CG234" t="str">
        <f>Ama!BN85</f>
        <v>Cathrine Joachim Jerrik</v>
      </c>
      <c r="CH234" t="str">
        <f>Ama!BN86</f>
        <v>1.4.2009</v>
      </c>
      <c r="CI234">
        <f>Ama!BN87</f>
        <v>0</v>
      </c>
      <c r="CJ234">
        <f>Ama!BN88</f>
        <v>0</v>
      </c>
      <c r="CK234">
        <f>Ama!BN89</f>
        <v>1</v>
      </c>
      <c r="CL234">
        <f>Ama!BN90</f>
        <v>4</v>
      </c>
      <c r="CM234">
        <f>Ama!BN91</f>
        <v>0</v>
      </c>
      <c r="CN234">
        <f>Ama!BN92</f>
        <v>2</v>
      </c>
      <c r="CO234">
        <f>Ama!BN93</f>
        <v>0</v>
      </c>
      <c r="CP234">
        <f>Ama!BN94</f>
        <v>0</v>
      </c>
      <c r="CQ234">
        <f>Ama!BN95</f>
        <v>0</v>
      </c>
      <c r="CR234">
        <f>Ama!BN96</f>
        <v>0</v>
      </c>
      <c r="CS234">
        <f>Ama!BN97</f>
        <v>2</v>
      </c>
      <c r="CT234">
        <f>Ama!BN98</f>
        <v>0</v>
      </c>
      <c r="CU234">
        <f>Ama!BN99</f>
        <v>0</v>
      </c>
      <c r="CV234">
        <f>Ama!BN100</f>
        <v>0</v>
      </c>
      <c r="CW234">
        <f>Ama!BN101</f>
        <v>0</v>
      </c>
      <c r="CX234">
        <f>Ama!BN102</f>
        <v>0</v>
      </c>
      <c r="CY234">
        <f>Ama!BN103</f>
        <v>2</v>
      </c>
      <c r="CZ234">
        <f>Ama!BN104</f>
        <v>0</v>
      </c>
      <c r="DA234">
        <f>Ama!BN105</f>
        <v>0</v>
      </c>
      <c r="DB234">
        <f>Ama!BN106</f>
        <v>1</v>
      </c>
      <c r="DC234">
        <f>Ama!BN107</f>
        <v>20</v>
      </c>
      <c r="DD234" t="str">
        <f>Ama!BN108</f>
        <v>Miele</v>
      </c>
      <c r="DE234">
        <f>Ama!BN109</f>
        <v>3</v>
      </c>
      <c r="DF234" t="str">
        <f>Ama!BN110</f>
        <v>Ja</v>
      </c>
      <c r="DG234">
        <f>Ama!BN111</f>
        <v>30</v>
      </c>
      <c r="DH234">
        <f>Ama!BN112</f>
        <v>0</v>
      </c>
      <c r="DI234">
        <f>Ama!BN113</f>
        <v>0</v>
      </c>
      <c r="DJ234" t="str">
        <f>Ama!BN114</f>
        <v>Ja</v>
      </c>
      <c r="DK234">
        <f>Ama!BN115</f>
        <v>3</v>
      </c>
      <c r="DL234" t="str">
        <f>Ama!BN116</f>
        <v>God plads</v>
      </c>
      <c r="DM234" t="str">
        <f>Ama!BN117</f>
        <v>Køkkenet laver kun mad til børnene i nov-dec-jan ellers kører de med madpakker</v>
      </c>
      <c r="DN234">
        <f>Ama!BN118</f>
        <v>0</v>
      </c>
      <c r="DO234" s="14" t="str">
        <f>VLOOKUP(MID(B234,1,5)*1,InstTyp!A:B,2,FALSE)</f>
        <v xml:space="preserve">Integrerede </v>
      </c>
      <c r="DP234" s="14" t="str">
        <f>VLOOKUP(MID(B234,1,5)*1,InstTyp!A:C,3,FALSE)</f>
        <v>Amager</v>
      </c>
      <c r="DQ234">
        <f>VLOOKUP(MID(B234,1,5)*1,'InstTyp-2'!E:BQ,7,FALSE)</f>
        <v>40</v>
      </c>
      <c r="DR234">
        <f>VLOOKUP(MID(B234,1,5)*1,'InstTyp-2'!E:BQ,8,FALSE)</f>
        <v>0</v>
      </c>
      <c r="DS234">
        <f>VLOOKUP(MID(B234,1,5)*1,'InstTyp-2'!E:BQ,9,FALSE)</f>
        <v>44</v>
      </c>
      <c r="DT234">
        <f>VLOOKUP(MID(B234,1,5)*1,'InstTyp-2'!E:BQ,10,FALSE)</f>
        <v>0</v>
      </c>
      <c r="DU234">
        <f>VLOOKUP(MID(B234,1,5)*1,'InstTyp-2'!E:BQ,11,FALSE)</f>
        <v>0</v>
      </c>
      <c r="DV234">
        <f>VLOOKUP(MID(B234,1,5)*1,'InstTyp-2'!E:BQ,12,FALSE)</f>
        <v>0</v>
      </c>
      <c r="DW234">
        <f>VLOOKUP(MID(B234,1,5)*1,'InstTyp-2'!E:BQ,13,FALSE)</f>
        <v>0</v>
      </c>
      <c r="DX234">
        <f>VLOOKUP(MID(B234,1,5)*1,'InstTyp-2'!E:BQ,14,FALSE)</f>
        <v>0</v>
      </c>
      <c r="DY234">
        <f>VLOOKUP(MID(B234,1,5)*1,'InstTyp-2'!E:BQ,15,FALSE)</f>
        <v>0</v>
      </c>
      <c r="DZ234">
        <f>VLOOKUP(MID(B234,1,5)*1,'InstTyp-2'!E:BQ,16,FALSE)</f>
        <v>0</v>
      </c>
      <c r="EA234">
        <f>VLOOKUP(MID(B234,1,5)*1,'InstTyp-2'!E:BQ,17,FALSE)</f>
        <v>0</v>
      </c>
      <c r="EB234">
        <f>VLOOKUP(MID(B234,1,5)*1,'InstTyp-2'!E:BQ,18,FALSE)</f>
        <v>0</v>
      </c>
      <c r="EC234">
        <f>VLOOKUP(MID(B234,1,5)*1,'InstTyp-2'!E:BQ,19,FALSE)</f>
        <v>0</v>
      </c>
      <c r="ED234">
        <f>VLOOKUP(MID(B234,1,5)*1,'InstTyp-2'!E:BQ,20,FALSE)</f>
        <v>0</v>
      </c>
      <c r="EE234" s="195">
        <f>VLOOKUP(MID(B234,1,5)*1,'Forplejning 2008'!A:C,3,FALSE)</f>
        <v>135032.48000000001</v>
      </c>
      <c r="EF234" t="str">
        <f t="shared" si="12"/>
        <v>37328</v>
      </c>
      <c r="EG234" t="str">
        <f t="shared" si="13"/>
        <v/>
      </c>
      <c r="EH234">
        <f t="shared" si="14"/>
        <v>0</v>
      </c>
      <c r="EI234">
        <f t="shared" si="15"/>
        <v>0</v>
      </c>
      <c r="EJ234" t="e">
        <f>VLOOKUP(B234,Rekruttering!A:F,2,FALSE)</f>
        <v>#N/A</v>
      </c>
      <c r="EK234" t="e">
        <f>VLOOKUP(B234,Rekruttering!A:F,3,FALSE)</f>
        <v>#N/A</v>
      </c>
      <c r="EL234" t="e">
        <f>VLOOKUP(B234,Rekruttering!A:F,4,FALSE)</f>
        <v>#N/A</v>
      </c>
      <c r="EM234" t="e">
        <f>VLOOKUP(B234,Rekruttering!A:F,5,FALSE)</f>
        <v>#N/A</v>
      </c>
      <c r="EN234" t="e">
        <f>VLOOKUP(B234,Rekruttering!A:F,6,FALSE)</f>
        <v>#N/A</v>
      </c>
    </row>
    <row r="235" spans="1:144">
      <c r="A235" s="14" t="str">
        <f>Ama!BQ1</f>
        <v>x</v>
      </c>
      <c r="B235" s="21">
        <f>Ama!BQ2</f>
        <v>37334</v>
      </c>
      <c r="C235" t="str">
        <f>Ama!BQ3</f>
        <v>Børnehuset Gullfossgade</v>
      </c>
      <c r="D235" t="str">
        <f>Ama!BQ4</f>
        <v>Amager</v>
      </c>
      <c r="E235" t="str">
        <f>Ama!BQ5</f>
        <v>Gullfossgade 2</v>
      </c>
      <c r="F235">
        <f>Ama!BQ6</f>
        <v>2300</v>
      </c>
      <c r="G235" t="str">
        <f>Ama!BQ7</f>
        <v>København S</v>
      </c>
      <c r="H235" t="str">
        <f>Ama!BQ8</f>
        <v>32 64 05 60</v>
      </c>
      <c r="I235" t="str">
        <f>Ama!BQ9</f>
        <v>37334@buf.kk.dk</v>
      </c>
      <c r="J235" t="str">
        <f>Ama!BQ10</f>
        <v>Kathrina Dauscha</v>
      </c>
      <c r="K235">
        <f>Ama!BQ11</f>
        <v>26230276</v>
      </c>
      <c r="L235">
        <f>Ama!BQ12</f>
        <v>32640560</v>
      </c>
      <c r="M235" t="str">
        <f>Ama!BQ13</f>
        <v>37334@buf.kk.dk</v>
      </c>
      <c r="N235" t="str">
        <f>Ama!BQ14</f>
        <v>Integreret</v>
      </c>
      <c r="O235">
        <f>Ama!BQ15</f>
        <v>72</v>
      </c>
      <c r="P235">
        <f>Ama!BQ16</f>
        <v>0</v>
      </c>
      <c r="Q235">
        <f>Ama!BQ17</f>
        <v>75</v>
      </c>
      <c r="R235">
        <f>Ama!BQ18</f>
        <v>0</v>
      </c>
      <c r="S235">
        <f>Ama!BQ19</f>
        <v>0</v>
      </c>
      <c r="T235">
        <f>Ama!BQ20</f>
        <v>0</v>
      </c>
      <c r="U235">
        <f>Ama!BQ21</f>
        <v>0</v>
      </c>
      <c r="V235" t="str">
        <f>Ama!BQ22</f>
        <v>nej</v>
      </c>
      <c r="W235">
        <f>Ama!BQ23</f>
        <v>0</v>
      </c>
      <c r="X235">
        <f>Ama!BQ24</f>
        <v>0</v>
      </c>
      <c r="Y235">
        <f>Ama!BQ25</f>
        <v>5</v>
      </c>
      <c r="Z235">
        <f>Ama!BQ26</f>
        <v>5</v>
      </c>
      <c r="AA235">
        <f>Ama!BQ27</f>
        <v>4</v>
      </c>
      <c r="AB235">
        <f>Ama!BQ28</f>
        <v>5</v>
      </c>
      <c r="AC235">
        <f>Ama!BQ29</f>
        <v>0</v>
      </c>
      <c r="AD235">
        <f>Ama!BQ30</f>
        <v>5</v>
      </c>
      <c r="AE235">
        <f>Ama!BQ31</f>
        <v>5</v>
      </c>
      <c r="AF235">
        <f>Ama!BQ32</f>
        <v>0</v>
      </c>
      <c r="AG235">
        <f>Ama!BQ33</f>
        <v>5</v>
      </c>
      <c r="AH235">
        <f>Ama!BQ34</f>
        <v>0</v>
      </c>
      <c r="AI235">
        <f>Ama!BQ35</f>
        <v>400000</v>
      </c>
      <c r="AJ235">
        <f>Ama!BQ36</f>
        <v>0</v>
      </c>
      <c r="AK235">
        <f>Ama!BQ37</f>
        <v>0</v>
      </c>
      <c r="AL235" t="str">
        <f>Ama!BQ38</f>
        <v>ja</v>
      </c>
      <c r="AM235">
        <f>Ama!BQ39</f>
        <v>0</v>
      </c>
      <c r="AN235" t="str">
        <f>Ama!BQ40</f>
        <v>Charlotte Hansen</v>
      </c>
      <c r="AO235">
        <f>Ama!BQ41</f>
        <v>2005</v>
      </c>
      <c r="AP235">
        <f>Ama!BQ42</f>
        <v>37</v>
      </c>
      <c r="AQ235">
        <f>Ama!BQ43</f>
        <v>0</v>
      </c>
      <c r="AR235" t="str">
        <f>Ama!BQ44</f>
        <v>ufaglært</v>
      </c>
      <c r="AS235" t="str">
        <f>Ama!BQ45</f>
        <v>10 års erfaring</v>
      </c>
      <c r="AT235" t="str">
        <f>Ama!BQ46</f>
        <v>amu-pædagogisk arbejde, kost til småbørn, grøntkursus</v>
      </c>
      <c r="AU235">
        <f>Ama!BQ47</f>
        <v>0</v>
      </c>
      <c r="AV235">
        <f>Ama!BQ48</f>
        <v>0</v>
      </c>
      <c r="AW235">
        <f>Ama!BQ49</f>
        <v>0</v>
      </c>
      <c r="AX235">
        <f>Ama!BQ50</f>
        <v>0</v>
      </c>
      <c r="AY235">
        <f>Ama!BQ51</f>
        <v>0</v>
      </c>
      <c r="AZ235">
        <f>Ama!BQ52</f>
        <v>0</v>
      </c>
      <c r="BA235">
        <f>Ama!BQ53</f>
        <v>0</v>
      </c>
      <c r="BB235">
        <f>Ama!BQ54</f>
        <v>80</v>
      </c>
      <c r="BC235">
        <f>Ama!BQ55</f>
        <v>80</v>
      </c>
      <c r="BD235">
        <f>Ama!BQ56</f>
        <v>2</v>
      </c>
      <c r="BE235">
        <f>Ama!BQ57</f>
        <v>2</v>
      </c>
      <c r="BF235" t="str">
        <f>Ama!BQ58</f>
        <v>ja</v>
      </c>
      <c r="BG235" t="str">
        <f>Ama!BQ59</f>
        <v>nej</v>
      </c>
      <c r="BH235" t="str">
        <f>Ama!BQ60</f>
        <v>ja</v>
      </c>
      <c r="BI235" t="str">
        <f>Ama!BQ61</f>
        <v>ja</v>
      </c>
      <c r="BJ235">
        <f>Ama!BQ62</f>
        <v>0</v>
      </c>
      <c r="BK235" t="str">
        <f>Ama!BQ63</f>
        <v>ja</v>
      </c>
      <c r="BL235">
        <f>Ama!BQ64</f>
        <v>0</v>
      </c>
      <c r="BM235" t="str">
        <f>Ama!BQ65</f>
        <v>ja</v>
      </c>
      <c r="BN235">
        <f>Ama!BQ66</f>
        <v>0</v>
      </c>
      <c r="BO235" t="str">
        <f>Ama!BQ67</f>
        <v>nej</v>
      </c>
      <c r="BP235" t="str">
        <f>Ama!BQ68</f>
        <v>vil gerne kontaktes vedr ansættelse af køkkenpersonale</v>
      </c>
      <c r="BQ235">
        <f>Ama!BQ69</f>
        <v>0</v>
      </c>
      <c r="BR235" t="str">
        <f>Ama!BQ70</f>
        <v>produktionskøkken</v>
      </c>
      <c r="BS235" t="str">
        <f>Ama!BQ71</f>
        <v>Ja</v>
      </c>
      <c r="BT235" t="str">
        <f>Ama!BQ72</f>
        <v>mindre</v>
      </c>
      <c r="BU235">
        <f>Ama!BQ73</f>
        <v>0</v>
      </c>
      <c r="BV235">
        <f>Ama!BQ74</f>
        <v>0</v>
      </c>
      <c r="BW235" t="str">
        <f>Ama!BQ75</f>
        <v>en kartoffelskræller er meget ønsket, og en grøntsagsrobot</v>
      </c>
      <c r="BX235">
        <f>Ama!BQ76</f>
        <v>0</v>
      </c>
      <c r="BY235">
        <f>Ama!BQ77</f>
        <v>0</v>
      </c>
      <c r="BZ235">
        <f>Ama!BQ78</f>
        <v>0</v>
      </c>
      <c r="CA235">
        <f>Ama!BQ79</f>
        <v>0</v>
      </c>
      <c r="CB235">
        <f>Ama!BQ80</f>
        <v>0</v>
      </c>
      <c r="CC235">
        <f>Ama!BQ81</f>
        <v>0</v>
      </c>
      <c r="CD235">
        <f>Ama!BQ82</f>
        <v>0</v>
      </c>
      <c r="CE235">
        <f>Ama!BQ83</f>
        <v>0</v>
      </c>
      <c r="CF235">
        <f>Ama!BQ84</f>
        <v>0</v>
      </c>
      <c r="CG235" t="str">
        <f>Ama!BQ85</f>
        <v>Cathrine Jerrik</v>
      </c>
      <c r="CH235" t="str">
        <f>Ama!BQ86</f>
        <v>6.4.2009</v>
      </c>
      <c r="CI235">
        <f>Ama!BQ87</f>
        <v>0</v>
      </c>
      <c r="CJ235">
        <f>Ama!BQ88</f>
        <v>0</v>
      </c>
      <c r="CK235">
        <f>Ama!BQ89</f>
        <v>1</v>
      </c>
      <c r="CL235">
        <f>Ama!BQ90</f>
        <v>5</v>
      </c>
      <c r="CM235">
        <f>Ama!BQ91</f>
        <v>0</v>
      </c>
      <c r="CN235">
        <f>Ama!BQ92</f>
        <v>3</v>
      </c>
      <c r="CO235">
        <f>Ama!BQ93</f>
        <v>0</v>
      </c>
      <c r="CP235">
        <f>Ama!BQ94</f>
        <v>0</v>
      </c>
      <c r="CQ235">
        <f>Ama!BQ95</f>
        <v>0</v>
      </c>
      <c r="CR235">
        <f>Ama!BQ96</f>
        <v>1</v>
      </c>
      <c r="CS235">
        <f>Ama!BQ97</f>
        <v>3</v>
      </c>
      <c r="CT235">
        <f>Ama!BQ98</f>
        <v>0</v>
      </c>
      <c r="CU235">
        <f>Ama!BQ99</f>
        <v>0</v>
      </c>
      <c r="CV235">
        <f>Ama!BQ100</f>
        <v>0</v>
      </c>
      <c r="CW235">
        <f>Ama!BQ101</f>
        <v>0</v>
      </c>
      <c r="CX235">
        <f>Ama!BQ102</f>
        <v>0</v>
      </c>
      <c r="CY235">
        <f>Ama!BQ103</f>
        <v>2</v>
      </c>
      <c r="CZ235">
        <f>Ama!BQ104</f>
        <v>0</v>
      </c>
      <c r="DA235">
        <f>Ama!BQ105</f>
        <v>0</v>
      </c>
      <c r="DB235">
        <f>Ama!BQ106</f>
        <v>1</v>
      </c>
      <c r="DC235">
        <f>Ama!BQ107</f>
        <v>2</v>
      </c>
      <c r="DD235" t="str">
        <f>Ama!BQ108</f>
        <v>Miele industri</v>
      </c>
      <c r="DE235">
        <f>Ama!BQ109</f>
        <v>10</v>
      </c>
      <c r="DF235" t="str">
        <f>Ama!BQ110</f>
        <v>ja</v>
      </c>
      <c r="DG235">
        <f>Ama!BQ111</f>
        <v>20</v>
      </c>
      <c r="DH235">
        <f>Ama!BQ112</f>
        <v>0</v>
      </c>
      <c r="DI235" t="str">
        <f>Ama!BQ113</f>
        <v>ja</v>
      </c>
      <c r="DJ235">
        <f>Ama!BQ114</f>
        <v>0</v>
      </c>
      <c r="DK235">
        <f>Ama!BQ115</f>
        <v>3</v>
      </c>
      <c r="DL235" t="str">
        <f>Ama!BQ116</f>
        <v>god plads</v>
      </c>
      <c r="DM235" t="str">
        <f>Ama!BQ117</f>
        <v>Institutionen har 75 børnehavebørn som kører dagligt til skovbørnehave i Gribskov "Hvidekilde" hvor de har et hus, der er ny restaureret med køkken til at lave mad i, der skal bare ansættes en køkkenperson</v>
      </c>
      <c r="DN235">
        <f>Ama!BQ118</f>
        <v>0</v>
      </c>
      <c r="DO235" s="14" t="str">
        <f>VLOOKUP(MID(B235,1,5)*1,InstTyp!A:B,2,FALSE)</f>
        <v xml:space="preserve">Integrerede </v>
      </c>
      <c r="DP235" s="14" t="str">
        <f>VLOOKUP(MID(B235,1,5)*1,InstTyp!A:C,3,FALSE)</f>
        <v>Amager</v>
      </c>
      <c r="DQ235">
        <f>VLOOKUP(MID(B235,1,5)*1,'InstTyp-2'!E:BQ,7,FALSE)</f>
        <v>72</v>
      </c>
      <c r="DR235">
        <f>VLOOKUP(MID(B235,1,5)*1,'InstTyp-2'!E:BQ,8,FALSE)</f>
        <v>0</v>
      </c>
      <c r="DS235">
        <f>VLOOKUP(MID(B235,1,5)*1,'InstTyp-2'!E:BQ,9,FALSE)</f>
        <v>45</v>
      </c>
      <c r="DT235">
        <f>VLOOKUP(MID(B235,1,5)*1,'InstTyp-2'!E:BQ,10,FALSE)</f>
        <v>0</v>
      </c>
      <c r="DU235">
        <f>VLOOKUP(MID(B235,1,5)*1,'InstTyp-2'!E:BQ,11,FALSE)</f>
        <v>0</v>
      </c>
      <c r="DV235">
        <f>VLOOKUP(MID(B235,1,5)*1,'InstTyp-2'!E:BQ,12,FALSE)</f>
        <v>0</v>
      </c>
      <c r="DW235">
        <f>VLOOKUP(MID(B235,1,5)*1,'InstTyp-2'!E:BQ,13,FALSE)</f>
        <v>0</v>
      </c>
      <c r="DX235">
        <f>VLOOKUP(MID(B235,1,5)*1,'InstTyp-2'!E:BQ,14,FALSE)</f>
        <v>0</v>
      </c>
      <c r="DY235">
        <f>VLOOKUP(MID(B235,1,5)*1,'InstTyp-2'!E:BQ,15,FALSE)</f>
        <v>0</v>
      </c>
      <c r="DZ235">
        <f>VLOOKUP(MID(B235,1,5)*1,'InstTyp-2'!E:BQ,16,FALSE)</f>
        <v>0</v>
      </c>
      <c r="EA235">
        <f>VLOOKUP(MID(B235,1,5)*1,'InstTyp-2'!E:BQ,17,FALSE)</f>
        <v>0</v>
      </c>
      <c r="EB235">
        <f>VLOOKUP(MID(B235,1,5)*1,'InstTyp-2'!E:BQ,18,FALSE)</f>
        <v>0</v>
      </c>
      <c r="EC235">
        <f>VLOOKUP(MID(B235,1,5)*1,'InstTyp-2'!E:BQ,19,FALSE)</f>
        <v>0</v>
      </c>
      <c r="ED235">
        <f>VLOOKUP(MID(B235,1,5)*1,'InstTyp-2'!E:BQ,20,FALSE)</f>
        <v>0</v>
      </c>
      <c r="EE235" s="195">
        <f>VLOOKUP(MID(B235,1,5)*1,'Forplejning 2008'!A:C,3,FALSE)</f>
        <v>414974.83</v>
      </c>
      <c r="EF235" t="str">
        <f t="shared" si="12"/>
        <v>37334</v>
      </c>
      <c r="EG235" t="str">
        <f t="shared" si="13"/>
        <v/>
      </c>
      <c r="EH235">
        <f t="shared" si="14"/>
        <v>0</v>
      </c>
      <c r="EI235">
        <f t="shared" si="15"/>
        <v>0</v>
      </c>
      <c r="EJ235" t="str">
        <f>VLOOKUP(B235,Rekruttering!A:F,2,FALSE)</f>
        <v>Ja</v>
      </c>
      <c r="EK235">
        <f>VLOOKUP(B235,Rekruttering!A:F,3,FALSE)</f>
        <v>37</v>
      </c>
      <c r="EL235">
        <f>VLOOKUP(B235,Rekruttering!A:F,4,FALSE)</f>
        <v>0</v>
      </c>
      <c r="EM235">
        <f>VLOOKUP(B235,Rekruttering!A:F,5,FALSE)</f>
        <v>0</v>
      </c>
      <c r="EN235" t="str">
        <f>VLOOKUP(B235,Rekruttering!A:F,6,FALSE)</f>
        <v>Nej</v>
      </c>
    </row>
    <row r="236" spans="1:144">
      <c r="A236" s="14" t="str">
        <f>Ama!BR1</f>
        <v>x</v>
      </c>
      <c r="B236" s="21" t="str">
        <f>Ama!BR2</f>
        <v>37334_u</v>
      </c>
      <c r="C236" t="str">
        <f>Ama!BR3</f>
        <v>Børnehuset Gullfossgade</v>
      </c>
      <c r="D236" t="str">
        <f>Ama!BR4</f>
        <v>Amager</v>
      </c>
      <c r="E236" t="str">
        <f>Ama!BR5</f>
        <v>Gullfossgade 2</v>
      </c>
      <c r="F236">
        <f>Ama!BR6</f>
        <v>2300</v>
      </c>
      <c r="G236" t="str">
        <f>Ama!BR7</f>
        <v>København S</v>
      </c>
      <c r="H236" t="str">
        <f>Ama!BR8</f>
        <v>32 64 05 60</v>
      </c>
      <c r="I236" t="str">
        <f>Ama!BR9</f>
        <v>37334@buf.kk.dk</v>
      </c>
      <c r="J236" t="str">
        <f>Ama!BR10</f>
        <v>Kathrina Dauscha</v>
      </c>
      <c r="K236">
        <f>Ama!BR11</f>
        <v>26230276</v>
      </c>
      <c r="L236">
        <f>Ama!BR12</f>
        <v>32640560</v>
      </c>
      <c r="M236" t="str">
        <f>Ama!BR13</f>
        <v>37334@buf.kk.dk</v>
      </c>
      <c r="N236" t="str">
        <f>Ama!BR14</f>
        <v>Integreret</v>
      </c>
      <c r="O236">
        <f>Ama!BR15</f>
        <v>72</v>
      </c>
      <c r="P236">
        <f>Ama!BR16</f>
        <v>0</v>
      </c>
      <c r="Q236">
        <f>Ama!BR17</f>
        <v>75</v>
      </c>
      <c r="R236">
        <f>Ama!BR18</f>
        <v>0</v>
      </c>
      <c r="S236">
        <f>Ama!BR19</f>
        <v>0</v>
      </c>
      <c r="T236">
        <f>Ama!BR20</f>
        <v>0</v>
      </c>
      <c r="U236">
        <f>Ama!BR21</f>
        <v>0</v>
      </c>
      <c r="V236">
        <f>Ama!BR22</f>
        <v>0</v>
      </c>
      <c r="W236">
        <f>Ama!BR23</f>
        <v>0</v>
      </c>
      <c r="X236">
        <f>Ama!BR24</f>
        <v>0</v>
      </c>
      <c r="Y236">
        <f>Ama!BR25</f>
        <v>5</v>
      </c>
      <c r="Z236">
        <f>Ama!BR26</f>
        <v>5</v>
      </c>
      <c r="AA236">
        <f>Ama!BR27</f>
        <v>4</v>
      </c>
      <c r="AB236">
        <f>Ama!BR28</f>
        <v>5</v>
      </c>
      <c r="AC236">
        <f>Ama!BR29</f>
        <v>0</v>
      </c>
      <c r="AD236">
        <f>Ama!BR30</f>
        <v>5</v>
      </c>
      <c r="AE236">
        <f>Ama!BR31</f>
        <v>5</v>
      </c>
      <c r="AF236">
        <f>Ama!BR32</f>
        <v>0</v>
      </c>
      <c r="AG236">
        <f>Ama!BR33</f>
        <v>0</v>
      </c>
      <c r="AH236">
        <f>Ama!BR34</f>
        <v>0</v>
      </c>
      <c r="AI236">
        <f>Ama!BR35</f>
        <v>400000</v>
      </c>
      <c r="AJ236">
        <f>Ama!BR36</f>
        <v>0</v>
      </c>
      <c r="AK236">
        <f>Ama!BR37</f>
        <v>0</v>
      </c>
      <c r="AL236">
        <f>Ama!BR38</f>
        <v>0</v>
      </c>
      <c r="AM236">
        <f>Ama!BR39</f>
        <v>0</v>
      </c>
      <c r="AN236">
        <f>Ama!BR40</f>
        <v>0</v>
      </c>
      <c r="AO236">
        <f>Ama!BR41</f>
        <v>0</v>
      </c>
      <c r="AP236">
        <f>Ama!BR42</f>
        <v>0</v>
      </c>
      <c r="AQ236">
        <f>Ama!BR43</f>
        <v>0</v>
      </c>
      <c r="AR236">
        <f>Ama!BR44</f>
        <v>0</v>
      </c>
      <c r="AS236">
        <f>Ama!BR45</f>
        <v>0</v>
      </c>
      <c r="AT236">
        <f>Ama!BR46</f>
        <v>0</v>
      </c>
      <c r="AU236">
        <f>Ama!BR47</f>
        <v>0</v>
      </c>
      <c r="AV236">
        <f>Ama!BR48</f>
        <v>0</v>
      </c>
      <c r="AW236">
        <f>Ama!BR49</f>
        <v>0</v>
      </c>
      <c r="AX236">
        <f>Ama!BR50</f>
        <v>0</v>
      </c>
      <c r="AY236">
        <f>Ama!BR51</f>
        <v>0</v>
      </c>
      <c r="AZ236">
        <f>Ama!BR52</f>
        <v>0</v>
      </c>
      <c r="BA236">
        <f>Ama!BR53</f>
        <v>0</v>
      </c>
      <c r="BB236">
        <f>Ama!BR54</f>
        <v>80</v>
      </c>
      <c r="BC236">
        <f>Ama!BR55</f>
        <v>80</v>
      </c>
      <c r="BD236">
        <f>Ama!BR56</f>
        <v>0</v>
      </c>
      <c r="BE236">
        <f>Ama!BR57</f>
        <v>0</v>
      </c>
      <c r="BF236">
        <f>Ama!BR58</f>
        <v>0</v>
      </c>
      <c r="BG236">
        <f>Ama!BR59</f>
        <v>0</v>
      </c>
      <c r="BH236">
        <f>Ama!BR60</f>
        <v>0</v>
      </c>
      <c r="BI236">
        <f>Ama!BR61</f>
        <v>0</v>
      </c>
      <c r="BJ236">
        <f>Ama!BR62</f>
        <v>0</v>
      </c>
      <c r="BK236">
        <f>Ama!BR63</f>
        <v>0</v>
      </c>
      <c r="BL236">
        <f>Ama!BR64</f>
        <v>0</v>
      </c>
      <c r="BM236">
        <f>Ama!BR65</f>
        <v>0</v>
      </c>
      <c r="BN236">
        <f>Ama!BR66</f>
        <v>0</v>
      </c>
      <c r="BO236" t="str">
        <f>Ama!BR67</f>
        <v>Nej</v>
      </c>
      <c r="BP236">
        <f>Ama!BR68</f>
        <v>0</v>
      </c>
      <c r="BQ236">
        <f>Ama!BR69</f>
        <v>0</v>
      </c>
      <c r="BR236" t="str">
        <f>Ama!BR70</f>
        <v>Ved ikke</v>
      </c>
      <c r="BS236">
        <f>Ama!BR71</f>
        <v>0</v>
      </c>
      <c r="BT236">
        <f>Ama!BR72</f>
        <v>0</v>
      </c>
      <c r="BU236">
        <f>Ama!BR73</f>
        <v>0</v>
      </c>
      <c r="BV236">
        <f>Ama!BR74</f>
        <v>0</v>
      </c>
      <c r="BW236">
        <f>Ama!BR75</f>
        <v>0</v>
      </c>
      <c r="BX236">
        <f>Ama!BR76</f>
        <v>0</v>
      </c>
      <c r="BY236">
        <f>Ama!BR77</f>
        <v>0</v>
      </c>
      <c r="BZ236">
        <f>Ama!BR78</f>
        <v>0</v>
      </c>
      <c r="CA236">
        <f>Ama!BR79</f>
        <v>0</v>
      </c>
      <c r="CB236">
        <f>Ama!BR80</f>
        <v>0</v>
      </c>
      <c r="CC236">
        <f>Ama!BR81</f>
        <v>0</v>
      </c>
      <c r="CD236">
        <f>Ama!BR82</f>
        <v>0</v>
      </c>
      <c r="CE236">
        <f>Ama!BR83</f>
        <v>0</v>
      </c>
      <c r="CF236">
        <f>Ama!BR84</f>
        <v>0</v>
      </c>
      <c r="CG236" t="str">
        <f>Ama!BR85</f>
        <v>Lone Voss</v>
      </c>
      <c r="CH236" s="18">
        <f>Ama!BR86</f>
        <v>0</v>
      </c>
      <c r="CI236">
        <f>Ama!BR87</f>
        <v>0</v>
      </c>
      <c r="CJ236">
        <f>Ama!BR88</f>
        <v>0</v>
      </c>
      <c r="CK236">
        <f>Ama!BR89</f>
        <v>0</v>
      </c>
      <c r="CL236">
        <f>Ama!BR90</f>
        <v>0</v>
      </c>
      <c r="CM236">
        <f>Ama!BR91</f>
        <v>0</v>
      </c>
      <c r="CN236">
        <f>Ama!BR92</f>
        <v>0</v>
      </c>
      <c r="CO236">
        <f>Ama!BR93</f>
        <v>0</v>
      </c>
      <c r="CP236">
        <f>Ama!BR94</f>
        <v>0</v>
      </c>
      <c r="CQ236">
        <f>Ama!BR95</f>
        <v>0</v>
      </c>
      <c r="CR236">
        <f>Ama!BR96</f>
        <v>0</v>
      </c>
      <c r="CS236">
        <f>Ama!BR97</f>
        <v>0</v>
      </c>
      <c r="CT236">
        <f>Ama!BR98</f>
        <v>0</v>
      </c>
      <c r="CU236">
        <f>Ama!BR99</f>
        <v>0</v>
      </c>
      <c r="CV236">
        <f>Ama!BR100</f>
        <v>0</v>
      </c>
      <c r="CW236">
        <f>Ama!BR101</f>
        <v>0</v>
      </c>
      <c r="CX236">
        <f>Ama!BR102</f>
        <v>0</v>
      </c>
      <c r="CY236">
        <f>Ama!BR103</f>
        <v>0</v>
      </c>
      <c r="CZ236">
        <f>Ama!BR104</f>
        <v>0</v>
      </c>
      <c r="DA236">
        <f>Ama!BR105</f>
        <v>0</v>
      </c>
      <c r="DB236">
        <f>Ama!BR106</f>
        <v>0</v>
      </c>
      <c r="DC236">
        <f>Ama!BR107</f>
        <v>0</v>
      </c>
      <c r="DD236">
        <f>Ama!BR108</f>
        <v>0</v>
      </c>
      <c r="DE236">
        <f>Ama!BR109</f>
        <v>0</v>
      </c>
      <c r="DF236">
        <f>Ama!BR110</f>
        <v>0</v>
      </c>
      <c r="DG236">
        <f>Ama!BR111</f>
        <v>0</v>
      </c>
      <c r="DH236">
        <f>Ama!BR112</f>
        <v>0</v>
      </c>
      <c r="DI236">
        <f>Ama!BR113</f>
        <v>0</v>
      </c>
      <c r="DJ236">
        <f>Ama!BR114</f>
        <v>0</v>
      </c>
      <c r="DK236">
        <f>Ama!BR115</f>
        <v>0</v>
      </c>
      <c r="DL236">
        <f>Ama!BR116</f>
        <v>0</v>
      </c>
      <c r="DM236">
        <f>Ama!BR117</f>
        <v>0</v>
      </c>
      <c r="DN236">
        <f>Ama!BR118</f>
        <v>0</v>
      </c>
      <c r="DO236" s="14" t="str">
        <f>VLOOKUP(MID(B236,1,5)*1,InstTyp!A:B,2,FALSE)</f>
        <v xml:space="preserve">Integrerede </v>
      </c>
      <c r="DP236" s="14" t="str">
        <f>VLOOKUP(MID(B236,1,5)*1,InstTyp!A:C,3,FALSE)</f>
        <v>Amager</v>
      </c>
      <c r="DQ236">
        <f>VLOOKUP(MID(B236,1,5)*1,'InstTyp-2'!E:BQ,7,FALSE)</f>
        <v>72</v>
      </c>
      <c r="DR236">
        <f>VLOOKUP(MID(B236,1,5)*1,'InstTyp-2'!E:BQ,8,FALSE)</f>
        <v>0</v>
      </c>
      <c r="DS236">
        <f>VLOOKUP(MID(B236,1,5)*1,'InstTyp-2'!E:BQ,9,FALSE)</f>
        <v>45</v>
      </c>
      <c r="DT236">
        <f>VLOOKUP(MID(B236,1,5)*1,'InstTyp-2'!E:BQ,10,FALSE)</f>
        <v>0</v>
      </c>
      <c r="DU236">
        <f>VLOOKUP(MID(B236,1,5)*1,'InstTyp-2'!E:BQ,11,FALSE)</f>
        <v>0</v>
      </c>
      <c r="DV236">
        <f>VLOOKUP(MID(B236,1,5)*1,'InstTyp-2'!E:BQ,12,FALSE)</f>
        <v>0</v>
      </c>
      <c r="DW236">
        <f>VLOOKUP(MID(B236,1,5)*1,'InstTyp-2'!E:BQ,13,FALSE)</f>
        <v>0</v>
      </c>
      <c r="DX236">
        <f>VLOOKUP(MID(B236,1,5)*1,'InstTyp-2'!E:BQ,14,FALSE)</f>
        <v>0</v>
      </c>
      <c r="DY236">
        <f>VLOOKUP(MID(B236,1,5)*1,'InstTyp-2'!E:BQ,15,FALSE)</f>
        <v>0</v>
      </c>
      <c r="DZ236">
        <f>VLOOKUP(MID(B236,1,5)*1,'InstTyp-2'!E:BQ,16,FALSE)</f>
        <v>0</v>
      </c>
      <c r="EA236">
        <f>VLOOKUP(MID(B236,1,5)*1,'InstTyp-2'!E:BQ,17,FALSE)</f>
        <v>0</v>
      </c>
      <c r="EB236">
        <f>VLOOKUP(MID(B236,1,5)*1,'InstTyp-2'!E:BQ,18,FALSE)</f>
        <v>0</v>
      </c>
      <c r="EC236">
        <f>VLOOKUP(MID(B236,1,5)*1,'InstTyp-2'!E:BQ,19,FALSE)</f>
        <v>0</v>
      </c>
      <c r="ED236">
        <f>VLOOKUP(MID(B236,1,5)*1,'InstTyp-2'!E:BQ,20,FALSE)</f>
        <v>0</v>
      </c>
      <c r="EE236" s="195">
        <f>VLOOKUP(MID(B236,1,5)*1,'Forplejning 2008'!A:C,3,FALSE)</f>
        <v>414974.83</v>
      </c>
      <c r="EF236" t="str">
        <f t="shared" si="12"/>
        <v>37334</v>
      </c>
      <c r="EG236" t="str">
        <f t="shared" si="13"/>
        <v>u</v>
      </c>
      <c r="EH236">
        <f t="shared" si="14"/>
        <v>0</v>
      </c>
      <c r="EI236">
        <f t="shared" si="15"/>
        <v>0</v>
      </c>
      <c r="EJ236" t="e">
        <f>VLOOKUP(B236,Rekruttering!A:F,2,FALSE)</f>
        <v>#N/A</v>
      </c>
      <c r="EK236" t="e">
        <f>VLOOKUP(B236,Rekruttering!A:F,3,FALSE)</f>
        <v>#N/A</v>
      </c>
      <c r="EL236" t="e">
        <f>VLOOKUP(B236,Rekruttering!A:F,4,FALSE)</f>
        <v>#N/A</v>
      </c>
      <c r="EM236" t="e">
        <f>VLOOKUP(B236,Rekruttering!A:F,5,FALSE)</f>
        <v>#N/A</v>
      </c>
      <c r="EN236" t="e">
        <f>VLOOKUP(B236,Rekruttering!A:F,6,FALSE)</f>
        <v>#N/A</v>
      </c>
    </row>
    <row r="237" spans="1:144">
      <c r="A237" s="14" t="str">
        <f>Ama!BW1</f>
        <v>x</v>
      </c>
      <c r="B237" s="21">
        <f>Ama!BW2</f>
        <v>37421</v>
      </c>
      <c r="C237" t="str">
        <f>Ama!BW3</f>
        <v>Solsikken</v>
      </c>
      <c r="D237" t="str">
        <f>Ama!BW4</f>
        <v>Amager</v>
      </c>
      <c r="E237" t="str">
        <f>Ama!BW5</f>
        <v>Amagerfælledvej 97</v>
      </c>
      <c r="F237">
        <f>Ama!BW6</f>
        <v>2300</v>
      </c>
      <c r="G237" t="str">
        <f>Ama!BW7</f>
        <v>København S</v>
      </c>
      <c r="H237" t="str">
        <f>Ama!BW8</f>
        <v>32 59 50 58</v>
      </c>
      <c r="I237" t="str">
        <f>Ama!BW9</f>
        <v>37421@buf.kk.dk</v>
      </c>
      <c r="J237" t="str">
        <f>Ama!BW10</f>
        <v>Lisbeth Marianne Skaarup</v>
      </c>
      <c r="K237">
        <f>Ama!BW11</f>
        <v>32540078</v>
      </c>
      <c r="L237">
        <f>Ama!BW12</f>
        <v>0</v>
      </c>
      <c r="M237" t="str">
        <f>Ama!BW13</f>
        <v>37421@buf.kk.dk</v>
      </c>
      <c r="N237" t="str">
        <f>Ama!BW14</f>
        <v>integreret</v>
      </c>
      <c r="O237">
        <f>Ama!BW15</f>
        <v>12</v>
      </c>
      <c r="P237">
        <f>Ama!BW16</f>
        <v>0</v>
      </c>
      <c r="Q237">
        <f>Ama!BW17</f>
        <v>44</v>
      </c>
      <c r="R237">
        <f>Ama!BW18</f>
        <v>0</v>
      </c>
      <c r="S237">
        <f>Ama!BW19</f>
        <v>0</v>
      </c>
      <c r="T237">
        <f>Ama!BW20</f>
        <v>0</v>
      </c>
      <c r="U237">
        <f>Ama!BW21</f>
        <v>0</v>
      </c>
      <c r="V237">
        <f>Ama!BW22</f>
        <v>0</v>
      </c>
      <c r="W237">
        <f>Ama!BW23</f>
        <v>0</v>
      </c>
      <c r="X237">
        <f>Ama!BW24</f>
        <v>0</v>
      </c>
      <c r="Y237">
        <f>Ama!BW25</f>
        <v>5</v>
      </c>
      <c r="Z237">
        <f>Ama!BW26</f>
        <v>5</v>
      </c>
      <c r="AA237">
        <f>Ama!BW27</f>
        <v>3</v>
      </c>
      <c r="AB237">
        <f>Ama!BW28</f>
        <v>5</v>
      </c>
      <c r="AC237">
        <f>Ama!BW29</f>
        <v>0</v>
      </c>
      <c r="AD237">
        <f>Ama!BW30</f>
        <v>5</v>
      </c>
      <c r="AE237">
        <f>Ama!BW31</f>
        <v>0</v>
      </c>
      <c r="AF237">
        <f>Ama!BW32</f>
        <v>0</v>
      </c>
      <c r="AG237">
        <f>Ama!BW33</f>
        <v>5</v>
      </c>
      <c r="AH237">
        <f>Ama!BW34</f>
        <v>0</v>
      </c>
      <c r="AI237" s="16">
        <f>Ama!BW35</f>
        <v>100000</v>
      </c>
      <c r="AJ237" s="16">
        <f>Ama!BW36</f>
        <v>70000</v>
      </c>
      <c r="AK237">
        <f>Ama!BW37</f>
        <v>0</v>
      </c>
      <c r="AL237" t="str">
        <f>Ama!BW38</f>
        <v>ja</v>
      </c>
      <c r="AM237">
        <f>Ama!BW39</f>
        <v>0</v>
      </c>
      <c r="AN237" t="str">
        <f>Ama!BW40</f>
        <v>Isabella Winther</v>
      </c>
      <c r="AO237">
        <f>Ama!BW41</f>
        <v>2004</v>
      </c>
      <c r="AP237">
        <f>Ama!BW42</f>
        <v>15</v>
      </c>
      <c r="AQ237">
        <f>Ama!BW43</f>
        <v>0</v>
      </c>
      <c r="AR237" t="str">
        <f>Ama!BW44</f>
        <v>ufaglært</v>
      </c>
      <c r="AS237">
        <f>Ama!BW45</f>
        <v>0</v>
      </c>
      <c r="AT237" t="str">
        <f>Ama!BW46</f>
        <v>hygiejne, miljøtjenesten, økokurser</v>
      </c>
      <c r="AU237">
        <f>Ama!BW47</f>
        <v>0</v>
      </c>
      <c r="AV237">
        <f>Ama!BW48</f>
        <v>0</v>
      </c>
      <c r="AW237">
        <f>Ama!BW49</f>
        <v>0</v>
      </c>
      <c r="AX237">
        <f>Ama!BW50</f>
        <v>0</v>
      </c>
      <c r="AY237">
        <f>Ama!BW51</f>
        <v>0</v>
      </c>
      <c r="AZ237">
        <f>Ama!BW52</f>
        <v>0</v>
      </c>
      <c r="BA237">
        <f>Ama!BW53</f>
        <v>0</v>
      </c>
      <c r="BB237">
        <f>Ama!BW54</f>
        <v>85</v>
      </c>
      <c r="BC237">
        <f>Ama!BW55</f>
        <v>100</v>
      </c>
      <c r="BD237">
        <f>Ama!BW56</f>
        <v>2</v>
      </c>
      <c r="BE237">
        <f>Ama!BW57</f>
        <v>2</v>
      </c>
      <c r="BF237" t="str">
        <f>Ama!BW58</f>
        <v>ja</v>
      </c>
      <c r="BG237" t="str">
        <f>Ama!BW59</f>
        <v>nej</v>
      </c>
      <c r="BH237" t="str">
        <f>Ama!BW60</f>
        <v>ja</v>
      </c>
      <c r="BI237" t="str">
        <f>Ama!BW61</f>
        <v>ja</v>
      </c>
      <c r="BJ237">
        <f>Ama!BW62</f>
        <v>0</v>
      </c>
      <c r="BK237" t="str">
        <f>Ama!BW63</f>
        <v>ja</v>
      </c>
      <c r="BL237">
        <f>Ama!BW64</f>
        <v>0</v>
      </c>
      <c r="BM237" t="str">
        <f>Ama!BW65</f>
        <v>ja</v>
      </c>
      <c r="BN237">
        <f>Ama!BW66</f>
        <v>0</v>
      </c>
      <c r="BO237" t="str">
        <f>Ama!BW67</f>
        <v>nej</v>
      </c>
      <c r="BP237">
        <f>Ama!BW68</f>
        <v>0</v>
      </c>
      <c r="BQ237">
        <f>Ama!BW69</f>
        <v>0</v>
      </c>
      <c r="BR237" t="str">
        <f>Ama!BW70</f>
        <v>produktionskøkken</v>
      </c>
      <c r="BS237" t="str">
        <f>Ama!BW71</f>
        <v>ja</v>
      </c>
      <c r="BT237" t="str">
        <f>Ama!BW72</f>
        <v>Større</v>
      </c>
      <c r="BU237">
        <f>Ama!BW73</f>
        <v>0</v>
      </c>
      <c r="BV237">
        <f>Ama!BW74</f>
        <v>0</v>
      </c>
      <c r="BW237" t="str">
        <f>Ama!BW75</f>
        <v>et nyt komfur, røremaskine, 2 køleskabe, 1 fryser</v>
      </c>
      <c r="BX237">
        <f>Ama!BW76</f>
        <v>0</v>
      </c>
      <c r="BY237">
        <f>Ama!BW77</f>
        <v>0</v>
      </c>
      <c r="BZ237">
        <f>Ama!BW78</f>
        <v>0</v>
      </c>
      <c r="CA237">
        <f>Ama!BW79</f>
        <v>0</v>
      </c>
      <c r="CB237">
        <f>Ama!BW80</f>
        <v>0</v>
      </c>
      <c r="CC237">
        <f>Ama!BW81</f>
        <v>0</v>
      </c>
      <c r="CD237">
        <f>Ama!BW82</f>
        <v>0</v>
      </c>
      <c r="CE237">
        <f>Ama!BW83</f>
        <v>0</v>
      </c>
      <c r="CF237">
        <f>Ama!BW84</f>
        <v>0</v>
      </c>
      <c r="CG237" t="str">
        <f>Ama!BW85</f>
        <v>Cathrine Jerrik</v>
      </c>
      <c r="CH237" t="str">
        <f>Ama!BW86</f>
        <v>3.4.2009</v>
      </c>
      <c r="CI237">
        <f>Ama!BW87</f>
        <v>0</v>
      </c>
      <c r="CJ237">
        <f>Ama!BW88</f>
        <v>1</v>
      </c>
      <c r="CK237">
        <f>Ama!BW89</f>
        <v>0</v>
      </c>
      <c r="CL237">
        <f>Ama!BW90</f>
        <v>0</v>
      </c>
      <c r="CM237">
        <f>Ama!BW91</f>
        <v>0</v>
      </c>
      <c r="CN237">
        <f>Ama!BW92</f>
        <v>1</v>
      </c>
      <c r="CO237">
        <f>Ama!BW93</f>
        <v>0</v>
      </c>
      <c r="CP237">
        <f>Ama!BW94</f>
        <v>0</v>
      </c>
      <c r="CQ237">
        <f>Ama!BW95</f>
        <v>0</v>
      </c>
      <c r="CR237">
        <f>Ama!BW96</f>
        <v>2</v>
      </c>
      <c r="CS237">
        <f>Ama!BW97</f>
        <v>0</v>
      </c>
      <c r="CT237">
        <f>Ama!BW98</f>
        <v>0</v>
      </c>
      <c r="CU237">
        <f>Ama!BW99</f>
        <v>0</v>
      </c>
      <c r="CV237">
        <f>Ama!BW100</f>
        <v>0</v>
      </c>
      <c r="CW237">
        <f>Ama!BW101</f>
        <v>0</v>
      </c>
      <c r="CX237">
        <f>Ama!BW102</f>
        <v>2</v>
      </c>
      <c r="CY237">
        <f>Ama!BW103</f>
        <v>0</v>
      </c>
      <c r="CZ237">
        <f>Ama!BW104</f>
        <v>0</v>
      </c>
      <c r="DA237">
        <f>Ama!BW105</f>
        <v>0</v>
      </c>
      <c r="DB237">
        <f>Ama!BW106</f>
        <v>1</v>
      </c>
      <c r="DC237">
        <f>Ama!BW107</f>
        <v>20</v>
      </c>
      <c r="DD237" t="str">
        <f>Ama!BW108</f>
        <v>Miele</v>
      </c>
      <c r="DE237">
        <f>Ama!BW109</f>
        <v>0</v>
      </c>
      <c r="DF237">
        <f>Ama!BW110</f>
        <v>0</v>
      </c>
      <c r="DG237">
        <f>Ama!BW111</f>
        <v>0</v>
      </c>
      <c r="DH237" t="str">
        <f>Ama!BW112</f>
        <v>ja</v>
      </c>
      <c r="DI237" t="str">
        <f>Ama!BW113</f>
        <v>ja</v>
      </c>
      <c r="DJ237">
        <f>Ama!BW114</f>
        <v>0</v>
      </c>
      <c r="DK237">
        <f>Ama!BW115</f>
        <v>2</v>
      </c>
      <c r="DL237" t="str">
        <f>Ama!BW116</f>
        <v>begrænset</v>
      </c>
      <c r="DM237">
        <f>Ama!BW117</f>
        <v>0</v>
      </c>
      <c r="DN237">
        <f>Ama!BW118</f>
        <v>0</v>
      </c>
      <c r="DO237" s="14" t="str">
        <f>VLOOKUP(MID(B237,1,5)*1,InstTyp!A:B,2,FALSE)</f>
        <v xml:space="preserve">Integrerede </v>
      </c>
      <c r="DP237" s="14" t="str">
        <f>VLOOKUP(MID(B237,1,5)*1,InstTyp!A:C,3,FALSE)</f>
        <v>Amager</v>
      </c>
      <c r="DQ237">
        <f>VLOOKUP(MID(B237,1,5)*1,'InstTyp-2'!E:BQ,7,FALSE)</f>
        <v>12</v>
      </c>
      <c r="DR237">
        <f>VLOOKUP(MID(B237,1,5)*1,'InstTyp-2'!E:BQ,8,FALSE)</f>
        <v>0</v>
      </c>
      <c r="DS237">
        <f>VLOOKUP(MID(B237,1,5)*1,'InstTyp-2'!E:BQ,9,FALSE)</f>
        <v>44</v>
      </c>
      <c r="DT237">
        <f>VLOOKUP(MID(B237,1,5)*1,'InstTyp-2'!E:BQ,10,FALSE)</f>
        <v>0</v>
      </c>
      <c r="DU237">
        <f>VLOOKUP(MID(B237,1,5)*1,'InstTyp-2'!E:BQ,11,FALSE)</f>
        <v>0</v>
      </c>
      <c r="DV237">
        <f>VLOOKUP(MID(B237,1,5)*1,'InstTyp-2'!E:BQ,12,FALSE)</f>
        <v>0</v>
      </c>
      <c r="DW237">
        <f>VLOOKUP(MID(B237,1,5)*1,'InstTyp-2'!E:BQ,13,FALSE)</f>
        <v>0</v>
      </c>
      <c r="DX237">
        <f>VLOOKUP(MID(B237,1,5)*1,'InstTyp-2'!E:BQ,14,FALSE)</f>
        <v>0</v>
      </c>
      <c r="DY237">
        <f>VLOOKUP(MID(B237,1,5)*1,'InstTyp-2'!E:BQ,15,FALSE)</f>
        <v>0</v>
      </c>
      <c r="DZ237">
        <f>VLOOKUP(MID(B237,1,5)*1,'InstTyp-2'!E:BQ,16,FALSE)</f>
        <v>0</v>
      </c>
      <c r="EA237">
        <f>VLOOKUP(MID(B237,1,5)*1,'InstTyp-2'!E:BQ,17,FALSE)</f>
        <v>0</v>
      </c>
      <c r="EB237">
        <f>VLOOKUP(MID(B237,1,5)*1,'InstTyp-2'!E:BQ,18,FALSE)</f>
        <v>0</v>
      </c>
      <c r="EC237">
        <f>VLOOKUP(MID(B237,1,5)*1,'InstTyp-2'!E:BQ,19,FALSE)</f>
        <v>0</v>
      </c>
      <c r="ED237">
        <f>VLOOKUP(MID(B237,1,5)*1,'InstTyp-2'!E:BQ,20,FALSE)</f>
        <v>0</v>
      </c>
      <c r="EE237" s="195">
        <f>VLOOKUP(MID(B237,1,5)*1,'Forplejning 2008'!A:C,3,FALSE)</f>
        <v>82936.210000000006</v>
      </c>
      <c r="EF237" t="str">
        <f t="shared" si="12"/>
        <v>37421</v>
      </c>
      <c r="EG237" t="str">
        <f t="shared" si="13"/>
        <v/>
      </c>
      <c r="EH237">
        <f t="shared" si="14"/>
        <v>0</v>
      </c>
      <c r="EI237">
        <f t="shared" si="15"/>
        <v>0</v>
      </c>
      <c r="EJ237" t="str">
        <f>VLOOKUP(B237,Rekruttering!A:F,2,FALSE)</f>
        <v>Ja</v>
      </c>
      <c r="EK237">
        <f>VLOOKUP(B237,Rekruttering!A:F,3,FALSE)</f>
        <v>37</v>
      </c>
      <c r="EL237">
        <f>VLOOKUP(B237,Rekruttering!A:F,4,FALSE)</f>
        <v>0</v>
      </c>
      <c r="EM237" t="str">
        <f>VLOOKUP(B237,Rekruttering!A:F,5,FALSE)</f>
        <v>Vi har en ansat på 15 timer, som ikke ønsker fuldtid</v>
      </c>
      <c r="EN237" t="str">
        <f>VLOOKUP(B237,Rekruttering!A:F,6,FALSE)</f>
        <v>Ja</v>
      </c>
    </row>
    <row r="238" spans="1:144">
      <c r="A238" s="14" t="str">
        <f>Ama!BX1</f>
        <v>x</v>
      </c>
      <c r="B238" s="21">
        <f>Ama!BX2</f>
        <v>37445</v>
      </c>
      <c r="C238" t="str">
        <f>Ama!BX3</f>
        <v>Viften</v>
      </c>
      <c r="D238" t="str">
        <f>Ama!BX4</f>
        <v>Amager</v>
      </c>
      <c r="E238" t="str">
        <f>Ama!BX5</f>
        <v>Lybækgade 15</v>
      </c>
      <c r="F238">
        <f>Ama!BX6</f>
        <v>2300</v>
      </c>
      <c r="G238" t="str">
        <f>Ama!BX7</f>
        <v>København S</v>
      </c>
      <c r="H238" t="str">
        <f>Ama!BX8</f>
        <v>32 59 91 56</v>
      </c>
      <c r="I238" t="str">
        <f>Ama!BX9</f>
        <v>37445@buf.kk.dk</v>
      </c>
      <c r="J238" t="str">
        <f>Ama!BX10</f>
        <v>Lone Pedersen</v>
      </c>
      <c r="K238">
        <f>Ama!BX11</f>
        <v>32970272</v>
      </c>
      <c r="L238">
        <f>Ama!BX12</f>
        <v>0</v>
      </c>
      <c r="M238" t="str">
        <f>Ama!BX13</f>
        <v>37445@buf.kk.dk</v>
      </c>
      <c r="N238" t="str">
        <f>Ama!BX14</f>
        <v>Integreret</v>
      </c>
      <c r="O238">
        <f>Ama!BX15</f>
        <v>36</v>
      </c>
      <c r="P238">
        <f>Ama!BX16</f>
        <v>0</v>
      </c>
      <c r="Q238">
        <f>Ama!BX17</f>
        <v>40</v>
      </c>
      <c r="R238">
        <f>Ama!BX18</f>
        <v>0</v>
      </c>
      <c r="S238">
        <f>Ama!BX19</f>
        <v>0</v>
      </c>
      <c r="T238">
        <f>Ama!BX20</f>
        <v>0</v>
      </c>
      <c r="U238">
        <f>Ama!BX21</f>
        <v>0</v>
      </c>
      <c r="V238" t="str">
        <f>Ama!BX22</f>
        <v>Nej</v>
      </c>
      <c r="W238">
        <f>Ama!BX23</f>
        <v>0</v>
      </c>
      <c r="X238">
        <f>Ama!BX24</f>
        <v>0</v>
      </c>
      <c r="Y238">
        <f>Ama!BX25</f>
        <v>5</v>
      </c>
      <c r="Z238">
        <f>Ama!BX26</f>
        <v>5</v>
      </c>
      <c r="AA238">
        <f>Ama!BX27</f>
        <v>4</v>
      </c>
      <c r="AB238">
        <f>Ama!BX28</f>
        <v>5</v>
      </c>
      <c r="AC238">
        <f>Ama!BX29</f>
        <v>0</v>
      </c>
      <c r="AD238">
        <f>Ama!BX30</f>
        <v>5</v>
      </c>
      <c r="AE238">
        <f>Ama!BX31</f>
        <v>5</v>
      </c>
      <c r="AF238">
        <f>Ama!BX32</f>
        <v>0</v>
      </c>
      <c r="AG238">
        <f>Ama!BX33</f>
        <v>5</v>
      </c>
      <c r="AH238">
        <f>Ama!BX34</f>
        <v>0</v>
      </c>
      <c r="AI238">
        <f>Ama!BX35</f>
        <v>192000</v>
      </c>
      <c r="AJ238">
        <f>Ama!BX36</f>
        <v>0</v>
      </c>
      <c r="AK238">
        <f>Ama!BX37</f>
        <v>0</v>
      </c>
      <c r="AL238" t="str">
        <f>Ama!BX38</f>
        <v>ja</v>
      </c>
      <c r="AM238">
        <f>Ama!BX39</f>
        <v>0</v>
      </c>
      <c r="AN238" t="str">
        <f>Ama!BX40</f>
        <v>lisbeth petersen</v>
      </c>
      <c r="AO238">
        <f>Ama!BX41</f>
        <v>2007</v>
      </c>
      <c r="AP238">
        <f>Ama!BX42</f>
        <v>30</v>
      </c>
      <c r="AQ238">
        <f>Ama!BX43</f>
        <v>0</v>
      </c>
      <c r="AR238" t="str">
        <f>Ama!BX44</f>
        <v>køkkenleder</v>
      </c>
      <c r="AS238" t="str">
        <f>Ama!BX45</f>
        <v>17 års erfaring fra døgninst. Køkken og kantine</v>
      </c>
      <c r="AT238" t="str">
        <f>Ama!BX46</f>
        <v>masser</v>
      </c>
      <c r="AU238">
        <f>Ama!BX47</f>
        <v>0</v>
      </c>
      <c r="AV238">
        <f>Ama!BX48</f>
        <v>0</v>
      </c>
      <c r="AW238">
        <f>Ama!BX49</f>
        <v>0</v>
      </c>
      <c r="AX238">
        <f>Ama!BX50</f>
        <v>0</v>
      </c>
      <c r="AY238">
        <f>Ama!BX51</f>
        <v>0</v>
      </c>
      <c r="AZ238">
        <f>Ama!BX52</f>
        <v>0</v>
      </c>
      <c r="BA238">
        <f>Ama!BX53</f>
        <v>0</v>
      </c>
      <c r="BB238">
        <f>Ama!BX54</f>
        <v>97</v>
      </c>
      <c r="BC238">
        <f>Ama!BX55</f>
        <v>97</v>
      </c>
      <c r="BD238">
        <f>Ama!BX56</f>
        <v>2</v>
      </c>
      <c r="BE238">
        <f>Ama!BX57</f>
        <v>2</v>
      </c>
      <c r="BF238" t="str">
        <f>Ama!BX58</f>
        <v>nej</v>
      </c>
      <c r="BG238" t="str">
        <f>Ama!BX59</f>
        <v>ja</v>
      </c>
      <c r="BH238" t="str">
        <f>Ama!BX60</f>
        <v>ja</v>
      </c>
      <c r="BI238" t="str">
        <f>Ama!BX61</f>
        <v>ja</v>
      </c>
      <c r="BJ238">
        <f>Ama!BX62</f>
        <v>0</v>
      </c>
      <c r="BK238" t="str">
        <f>Ama!BX63</f>
        <v>ja</v>
      </c>
      <c r="BL238">
        <f>Ama!BX64</f>
        <v>0</v>
      </c>
      <c r="BM238" t="str">
        <f>Ama!BX65</f>
        <v>ja</v>
      </c>
      <c r="BN238">
        <f>Ama!BX66</f>
        <v>0</v>
      </c>
      <c r="BO238">
        <f>Ama!BX67</f>
        <v>0</v>
      </c>
      <c r="BP238" t="str">
        <f>Ama!BX68</f>
        <v>ved ikke</v>
      </c>
      <c r="BQ238">
        <f>Ama!BX69</f>
        <v>0</v>
      </c>
      <c r="BR238" t="str">
        <f>Ama!BX70</f>
        <v>produktionskøkken</v>
      </c>
      <c r="BS238" t="str">
        <f>Ama!BX71</f>
        <v>nej</v>
      </c>
      <c r="BT238" t="str">
        <f>Ama!BX72</f>
        <v>Mindre</v>
      </c>
      <c r="BU238" t="str">
        <f>Ama!BX73</f>
        <v>Mindre</v>
      </c>
      <c r="BV238">
        <f>Ama!BX74</f>
        <v>0</v>
      </c>
      <c r="BW238" t="str">
        <f>Ama!BX75</f>
        <v>konvektionsovn, køl, hurtigere opvaskemaskine</v>
      </c>
      <c r="BX238">
        <f>Ama!BX76</f>
        <v>0</v>
      </c>
      <c r="BY238">
        <f>Ama!BX77</f>
        <v>0</v>
      </c>
      <c r="BZ238">
        <f>Ama!BX78</f>
        <v>0</v>
      </c>
      <c r="CA238">
        <f>Ama!BX79</f>
        <v>0</v>
      </c>
      <c r="CB238">
        <f>Ama!BX80</f>
        <v>0</v>
      </c>
      <c r="CC238">
        <f>Ama!BX81</f>
        <v>0</v>
      </c>
      <c r="CD238">
        <f>Ama!BX82</f>
        <v>0</v>
      </c>
      <c r="CE238">
        <f>Ama!BX83</f>
        <v>0</v>
      </c>
      <c r="CF238" t="str">
        <f>Ama!BX84</f>
        <v>Da rumlepotbørnene er en usikkerhedsfaktor er det vanskeligt at fastlægge køkkenbehov</v>
      </c>
      <c r="CG238" t="str">
        <f>Ama!BX85</f>
        <v>Ayo</v>
      </c>
      <c r="CH238" t="str">
        <f>Ama!BX86</f>
        <v>24.03.09</v>
      </c>
      <c r="CI238">
        <f>Ama!BX87</f>
        <v>0</v>
      </c>
      <c r="CJ238">
        <f>Ama!BX88</f>
        <v>0</v>
      </c>
      <c r="CK238">
        <f>Ama!BX89</f>
        <v>1</v>
      </c>
      <c r="CL238">
        <f>Ama!BX90</f>
        <v>4</v>
      </c>
      <c r="CM238">
        <f>Ama!BX91</f>
        <v>0</v>
      </c>
      <c r="CN238">
        <f>Ama!BX92</f>
        <v>2</v>
      </c>
      <c r="CO238">
        <f>Ama!BX93</f>
        <v>0</v>
      </c>
      <c r="CP238">
        <f>Ama!BX94</f>
        <v>0</v>
      </c>
      <c r="CQ238">
        <f>Ama!BX95</f>
        <v>0</v>
      </c>
      <c r="CR238">
        <f>Ama!BX96</f>
        <v>0</v>
      </c>
      <c r="CS238">
        <f>Ama!BX97</f>
        <v>3</v>
      </c>
      <c r="CT238">
        <f>Ama!BX98</f>
        <v>0</v>
      </c>
      <c r="CU238">
        <f>Ama!BX99</f>
        <v>0</v>
      </c>
      <c r="CV238">
        <f>Ama!BX100</f>
        <v>0</v>
      </c>
      <c r="CW238">
        <f>Ama!BX101</f>
        <v>0</v>
      </c>
      <c r="CX238">
        <f>Ama!BX102</f>
        <v>0</v>
      </c>
      <c r="CY238">
        <f>Ama!BX103</f>
        <v>1</v>
      </c>
      <c r="CZ238">
        <f>Ama!BX104</f>
        <v>0</v>
      </c>
      <c r="DA238">
        <f>Ama!BX105</f>
        <v>0</v>
      </c>
      <c r="DB238">
        <f>Ama!BX106</f>
        <v>1</v>
      </c>
      <c r="DC238">
        <f>Ama!BX107</f>
        <v>20</v>
      </c>
      <c r="DD238" t="str">
        <f>Ama!BX108</f>
        <v>miele</v>
      </c>
      <c r="DE238">
        <f>Ama!BX109</f>
        <v>4</v>
      </c>
      <c r="DF238" t="str">
        <f>Ama!BX110</f>
        <v>Ja</v>
      </c>
      <c r="DG238">
        <f>Ama!BX111</f>
        <v>15</v>
      </c>
      <c r="DH238" t="str">
        <f>Ama!BX112</f>
        <v>Nej</v>
      </c>
      <c r="DI238" t="str">
        <f>Ama!BX113</f>
        <v>Nej</v>
      </c>
      <c r="DJ238" t="str">
        <f>Ama!BX114</f>
        <v>Ja</v>
      </c>
      <c r="DK238">
        <f>Ama!BX115</f>
        <v>3</v>
      </c>
      <c r="DL238" t="str">
        <f>Ama!BX116</f>
        <v>Begrænset</v>
      </c>
      <c r="DM238" t="str">
        <f>Ama!BX117</f>
        <v>Der er skrevet 2½ vask. Lagereter fyldt op med køl + frys og fire hylder til kolonial</v>
      </c>
      <c r="DN238">
        <f>Ama!BX118</f>
        <v>0</v>
      </c>
      <c r="DO238" s="14" t="str">
        <f>VLOOKUP(MID(B238,1,5)*1,InstTyp!A:B,2,FALSE)</f>
        <v xml:space="preserve">Integrerede </v>
      </c>
      <c r="DP238" s="14" t="str">
        <f>VLOOKUP(MID(B238,1,5)*1,InstTyp!A:C,3,FALSE)</f>
        <v>Amager</v>
      </c>
      <c r="DQ238">
        <f>VLOOKUP(MID(B238,1,5)*1,'InstTyp-2'!E:BQ,7,FALSE)</f>
        <v>36</v>
      </c>
      <c r="DR238">
        <f>VLOOKUP(MID(B238,1,5)*1,'InstTyp-2'!E:BQ,8,FALSE)</f>
        <v>0</v>
      </c>
      <c r="DS238">
        <f>VLOOKUP(MID(B238,1,5)*1,'InstTyp-2'!E:BQ,9,FALSE)</f>
        <v>40</v>
      </c>
      <c r="DT238">
        <f>VLOOKUP(MID(B238,1,5)*1,'InstTyp-2'!E:BQ,10,FALSE)</f>
        <v>0</v>
      </c>
      <c r="DU238">
        <f>VLOOKUP(MID(B238,1,5)*1,'InstTyp-2'!E:BQ,11,FALSE)</f>
        <v>0</v>
      </c>
      <c r="DV238">
        <f>VLOOKUP(MID(B238,1,5)*1,'InstTyp-2'!E:BQ,12,FALSE)</f>
        <v>0</v>
      </c>
      <c r="DW238">
        <f>VLOOKUP(MID(B238,1,5)*1,'InstTyp-2'!E:BQ,13,FALSE)</f>
        <v>0</v>
      </c>
      <c r="DX238">
        <f>VLOOKUP(MID(B238,1,5)*1,'InstTyp-2'!E:BQ,14,FALSE)</f>
        <v>0</v>
      </c>
      <c r="DY238">
        <f>VLOOKUP(MID(B238,1,5)*1,'InstTyp-2'!E:BQ,15,FALSE)</f>
        <v>0</v>
      </c>
      <c r="DZ238">
        <f>VLOOKUP(MID(B238,1,5)*1,'InstTyp-2'!E:BQ,16,FALSE)</f>
        <v>0</v>
      </c>
      <c r="EA238">
        <f>VLOOKUP(MID(B238,1,5)*1,'InstTyp-2'!E:BQ,17,FALSE)</f>
        <v>0</v>
      </c>
      <c r="EB238">
        <f>VLOOKUP(MID(B238,1,5)*1,'InstTyp-2'!E:BQ,18,FALSE)</f>
        <v>0</v>
      </c>
      <c r="EC238">
        <f>VLOOKUP(MID(B238,1,5)*1,'InstTyp-2'!E:BQ,19,FALSE)</f>
        <v>0</v>
      </c>
      <c r="ED238">
        <f>VLOOKUP(MID(B238,1,5)*1,'InstTyp-2'!E:BQ,20,FALSE)</f>
        <v>0</v>
      </c>
      <c r="EE238" s="195">
        <f>VLOOKUP(MID(B238,1,5)*1,'Forplejning 2008'!A:C,3,FALSE)</f>
        <v>175014.74</v>
      </c>
      <c r="EF238" t="str">
        <f t="shared" si="12"/>
        <v>37445</v>
      </c>
      <c r="EG238" t="str">
        <f t="shared" si="13"/>
        <v/>
      </c>
      <c r="EH238">
        <f t="shared" si="14"/>
        <v>0</v>
      </c>
      <c r="EI238">
        <f t="shared" si="15"/>
        <v>0</v>
      </c>
      <c r="EJ238" t="str">
        <f>VLOOKUP(B238,Rekruttering!A:F,2,FALSE)</f>
        <v>Ja</v>
      </c>
      <c r="EK238" t="str">
        <f>VLOOKUP(B238,Rekruttering!A:F,3,FALSE)</f>
        <v>20-25</v>
      </c>
      <c r="EL238" t="str">
        <f>VLOOKUP(B238,Rekruttering!A:F,4,FALSE)</f>
        <v>Nej</v>
      </c>
      <c r="EM238">
        <f>VLOOKUP(B238,Rekruttering!A:F,5,FALSE)</f>
        <v>0</v>
      </c>
      <c r="EN238" t="str">
        <f>VLOOKUP(B238,Rekruttering!A:F,6,FALSE)</f>
        <v>Ja</v>
      </c>
    </row>
    <row r="239" spans="1:144">
      <c r="A239" s="14" t="str">
        <f>Ama!BY1</f>
        <v>x</v>
      </c>
      <c r="B239" s="21" t="str">
        <f>Ama!BY2</f>
        <v>37445_u</v>
      </c>
      <c r="C239" t="str">
        <f>Ama!BY3</f>
        <v>Viften</v>
      </c>
      <c r="D239" t="str">
        <f>Ama!BY4</f>
        <v>Amager</v>
      </c>
      <c r="E239" t="str">
        <f>Ama!BY5</f>
        <v>Lybækgade 15</v>
      </c>
      <c r="F239">
        <f>Ama!BY6</f>
        <v>2300</v>
      </c>
      <c r="G239" t="str">
        <f>Ama!BY7</f>
        <v>København S</v>
      </c>
      <c r="H239" t="str">
        <f>Ama!BY8</f>
        <v>32 59 91 56</v>
      </c>
      <c r="I239" t="str">
        <f>Ama!BY9</f>
        <v>37445@buf.kk.dk</v>
      </c>
      <c r="J239" t="str">
        <f>Ama!BY10</f>
        <v>Lone Pedersen</v>
      </c>
      <c r="K239">
        <f>Ama!BY11</f>
        <v>32970272</v>
      </c>
      <c r="L239">
        <f>Ama!BY12</f>
        <v>0</v>
      </c>
      <c r="M239" t="str">
        <f>Ama!BY13</f>
        <v>37445@buf.kk.dk</v>
      </c>
      <c r="N239" t="str">
        <f>Ama!BY14</f>
        <v>Integreret</v>
      </c>
      <c r="O239">
        <f>Ama!BY15</f>
        <v>36</v>
      </c>
      <c r="P239">
        <f>Ama!BY16</f>
        <v>0</v>
      </c>
      <c r="Q239">
        <f>Ama!BY17</f>
        <v>40</v>
      </c>
      <c r="R239">
        <f>Ama!BY18</f>
        <v>0</v>
      </c>
      <c r="S239">
        <f>Ama!BY19</f>
        <v>0</v>
      </c>
      <c r="T239">
        <f>Ama!BY20</f>
        <v>0</v>
      </c>
      <c r="U239">
        <f>Ama!BY21</f>
        <v>0</v>
      </c>
      <c r="V239" t="str">
        <f>Ama!BY22</f>
        <v>Nej</v>
      </c>
      <c r="W239">
        <f>Ama!BY23</f>
        <v>0</v>
      </c>
      <c r="X239">
        <f>Ama!BY24</f>
        <v>0</v>
      </c>
      <c r="Y239">
        <f>Ama!BY25</f>
        <v>5</v>
      </c>
      <c r="Z239">
        <f>Ama!BY26</f>
        <v>5</v>
      </c>
      <c r="AA239">
        <f>Ama!BY27</f>
        <v>4</v>
      </c>
      <c r="AB239">
        <f>Ama!BY28</f>
        <v>5</v>
      </c>
      <c r="AC239">
        <f>Ama!BY29</f>
        <v>0</v>
      </c>
      <c r="AD239">
        <f>Ama!BY30</f>
        <v>5</v>
      </c>
      <c r="AE239">
        <f>Ama!BY31</f>
        <v>5</v>
      </c>
      <c r="AF239">
        <f>Ama!BY32</f>
        <v>0</v>
      </c>
      <c r="AG239">
        <f>Ama!BY33</f>
        <v>5</v>
      </c>
      <c r="AH239">
        <f>Ama!BY34</f>
        <v>0</v>
      </c>
      <c r="AI239">
        <f>Ama!BY35</f>
        <v>0</v>
      </c>
      <c r="AJ239">
        <f>Ama!BY36</f>
        <v>0</v>
      </c>
      <c r="AK239">
        <f>Ama!BY37</f>
        <v>0</v>
      </c>
      <c r="AL239">
        <f>Ama!BY38</f>
        <v>0</v>
      </c>
      <c r="AM239">
        <f>Ama!BY39</f>
        <v>0</v>
      </c>
      <c r="AN239">
        <f>Ama!BY40</f>
        <v>0</v>
      </c>
      <c r="AO239">
        <f>Ama!BY41</f>
        <v>0</v>
      </c>
      <c r="AP239">
        <f>Ama!BY42</f>
        <v>0</v>
      </c>
      <c r="AQ239">
        <f>Ama!BY43</f>
        <v>0</v>
      </c>
      <c r="AR239">
        <f>Ama!BY44</f>
        <v>0</v>
      </c>
      <c r="AS239">
        <f>Ama!BY45</f>
        <v>0</v>
      </c>
      <c r="AT239">
        <f>Ama!BY46</f>
        <v>0</v>
      </c>
      <c r="AU239">
        <f>Ama!BY47</f>
        <v>0</v>
      </c>
      <c r="AV239">
        <f>Ama!BY48</f>
        <v>0</v>
      </c>
      <c r="AW239">
        <f>Ama!BY49</f>
        <v>0</v>
      </c>
      <c r="AX239">
        <f>Ama!BY50</f>
        <v>0</v>
      </c>
      <c r="AY239">
        <f>Ama!BY51</f>
        <v>0</v>
      </c>
      <c r="AZ239">
        <f>Ama!BY52</f>
        <v>0</v>
      </c>
      <c r="BA239">
        <f>Ama!BY53</f>
        <v>0</v>
      </c>
      <c r="BB239">
        <f>Ama!BY54</f>
        <v>97</v>
      </c>
      <c r="BC239">
        <f>Ama!BY55</f>
        <v>97</v>
      </c>
      <c r="BD239">
        <f>Ama!BY56</f>
        <v>0</v>
      </c>
      <c r="BE239">
        <f>Ama!BY57</f>
        <v>0</v>
      </c>
      <c r="BF239">
        <f>Ama!BY58</f>
        <v>0</v>
      </c>
      <c r="BG239">
        <f>Ama!BY59</f>
        <v>0</v>
      </c>
      <c r="BH239">
        <f>Ama!BY60</f>
        <v>0</v>
      </c>
      <c r="BI239">
        <f>Ama!BY61</f>
        <v>0</v>
      </c>
      <c r="BJ239">
        <f>Ama!BY62</f>
        <v>0</v>
      </c>
      <c r="BK239">
        <f>Ama!BY63</f>
        <v>0</v>
      </c>
      <c r="BL239">
        <f>Ama!BY64</f>
        <v>0</v>
      </c>
      <c r="BM239">
        <f>Ama!BY65</f>
        <v>0</v>
      </c>
      <c r="BN239">
        <f>Ama!BY66</f>
        <v>0</v>
      </c>
      <c r="BO239">
        <f>Ama!BY67</f>
        <v>0</v>
      </c>
      <c r="BP239">
        <f>Ama!BY68</f>
        <v>0</v>
      </c>
      <c r="BQ239">
        <f>Ama!BY69</f>
        <v>0</v>
      </c>
      <c r="BR239">
        <f>Ama!BY70</f>
        <v>0</v>
      </c>
      <c r="BS239">
        <f>Ama!BY71</f>
        <v>0</v>
      </c>
      <c r="BT239">
        <f>Ama!BY72</f>
        <v>0</v>
      </c>
      <c r="BU239">
        <f>Ama!BY73</f>
        <v>0</v>
      </c>
      <c r="BV239">
        <f>Ama!BY74</f>
        <v>0</v>
      </c>
      <c r="BW239">
        <f>Ama!BY75</f>
        <v>0</v>
      </c>
      <c r="BX239">
        <f>Ama!BY76</f>
        <v>0</v>
      </c>
      <c r="BY239">
        <f>Ama!BY77</f>
        <v>0</v>
      </c>
      <c r="BZ239">
        <f>Ama!BY78</f>
        <v>0</v>
      </c>
      <c r="CA239">
        <f>Ama!BY79</f>
        <v>0</v>
      </c>
      <c r="CB239">
        <f>Ama!BY80</f>
        <v>0</v>
      </c>
      <c r="CC239">
        <f>Ama!BY81</f>
        <v>0</v>
      </c>
      <c r="CD239">
        <f>Ama!BY82</f>
        <v>0</v>
      </c>
      <c r="CE239">
        <f>Ama!BY83</f>
        <v>0</v>
      </c>
      <c r="CF239">
        <f>Ama!BY84</f>
        <v>0</v>
      </c>
      <c r="CG239" t="str">
        <f>Ama!BY85</f>
        <v>Birgitte Glerup</v>
      </c>
      <c r="CH239" s="18">
        <f>Ama!BY86</f>
        <v>39931</v>
      </c>
      <c r="CI239">
        <f>Ama!BY87</f>
        <v>0</v>
      </c>
      <c r="CJ239">
        <f>Ama!BY88</f>
        <v>0</v>
      </c>
      <c r="CK239">
        <f>Ama!BY89</f>
        <v>0</v>
      </c>
      <c r="CL239">
        <f>Ama!BY90</f>
        <v>0</v>
      </c>
      <c r="CM239">
        <f>Ama!BY91</f>
        <v>0</v>
      </c>
      <c r="CN239">
        <f>Ama!BY92</f>
        <v>0</v>
      </c>
      <c r="CO239">
        <f>Ama!BY93</f>
        <v>0</v>
      </c>
      <c r="CP239">
        <f>Ama!BY94</f>
        <v>0</v>
      </c>
      <c r="CQ239">
        <f>Ama!BY95</f>
        <v>0</v>
      </c>
      <c r="CR239">
        <f>Ama!BY96</f>
        <v>0</v>
      </c>
      <c r="CS239">
        <f>Ama!BY97</f>
        <v>0</v>
      </c>
      <c r="CT239">
        <f>Ama!BY98</f>
        <v>0</v>
      </c>
      <c r="CU239">
        <f>Ama!BY99</f>
        <v>0</v>
      </c>
      <c r="CV239">
        <f>Ama!BY100</f>
        <v>0</v>
      </c>
      <c r="CW239">
        <f>Ama!BY101</f>
        <v>0</v>
      </c>
      <c r="CX239">
        <f>Ama!BY102</f>
        <v>0</v>
      </c>
      <c r="CY239">
        <f>Ama!BY103</f>
        <v>0</v>
      </c>
      <c r="CZ239">
        <f>Ama!BY104</f>
        <v>0</v>
      </c>
      <c r="DA239">
        <f>Ama!BY105</f>
        <v>0</v>
      </c>
      <c r="DB239">
        <f>Ama!BY106</f>
        <v>0</v>
      </c>
      <c r="DC239">
        <f>Ama!BY107</f>
        <v>0</v>
      </c>
      <c r="DD239">
        <f>Ama!BY108</f>
        <v>0</v>
      </c>
      <c r="DE239">
        <f>Ama!BY109</f>
        <v>0</v>
      </c>
      <c r="DF239">
        <f>Ama!BY110</f>
        <v>0</v>
      </c>
      <c r="DG239">
        <f>Ama!BY111</f>
        <v>0</v>
      </c>
      <c r="DH239">
        <f>Ama!BY112</f>
        <v>0</v>
      </c>
      <c r="DI239">
        <f>Ama!BY113</f>
        <v>0</v>
      </c>
      <c r="DJ239">
        <f>Ama!BY114</f>
        <v>0</v>
      </c>
      <c r="DK239">
        <f>Ama!BY115</f>
        <v>0</v>
      </c>
      <c r="DL239">
        <f>Ama!BY116</f>
        <v>0</v>
      </c>
      <c r="DM239">
        <f>Ama!BY117</f>
        <v>0</v>
      </c>
      <c r="DN239">
        <f>Ama!BY118</f>
        <v>0</v>
      </c>
      <c r="DO239" s="14" t="str">
        <f>VLOOKUP(MID(B239,1,5)*1,InstTyp!A:B,2,FALSE)</f>
        <v xml:space="preserve">Integrerede </v>
      </c>
      <c r="DP239" s="14" t="str">
        <f>VLOOKUP(MID(B239,1,5)*1,InstTyp!A:C,3,FALSE)</f>
        <v>Amager</v>
      </c>
      <c r="DQ239">
        <f>VLOOKUP(MID(B239,1,5)*1,'InstTyp-2'!E:BQ,7,FALSE)</f>
        <v>36</v>
      </c>
      <c r="DR239">
        <f>VLOOKUP(MID(B239,1,5)*1,'InstTyp-2'!E:BQ,8,FALSE)</f>
        <v>0</v>
      </c>
      <c r="DS239">
        <f>VLOOKUP(MID(B239,1,5)*1,'InstTyp-2'!E:BQ,9,FALSE)</f>
        <v>40</v>
      </c>
      <c r="DT239">
        <f>VLOOKUP(MID(B239,1,5)*1,'InstTyp-2'!E:BQ,10,FALSE)</f>
        <v>0</v>
      </c>
      <c r="DU239">
        <f>VLOOKUP(MID(B239,1,5)*1,'InstTyp-2'!E:BQ,11,FALSE)</f>
        <v>0</v>
      </c>
      <c r="DV239">
        <f>VLOOKUP(MID(B239,1,5)*1,'InstTyp-2'!E:BQ,12,FALSE)</f>
        <v>0</v>
      </c>
      <c r="DW239">
        <f>VLOOKUP(MID(B239,1,5)*1,'InstTyp-2'!E:BQ,13,FALSE)</f>
        <v>0</v>
      </c>
      <c r="DX239">
        <f>VLOOKUP(MID(B239,1,5)*1,'InstTyp-2'!E:BQ,14,FALSE)</f>
        <v>0</v>
      </c>
      <c r="DY239">
        <f>VLOOKUP(MID(B239,1,5)*1,'InstTyp-2'!E:BQ,15,FALSE)</f>
        <v>0</v>
      </c>
      <c r="DZ239">
        <f>VLOOKUP(MID(B239,1,5)*1,'InstTyp-2'!E:BQ,16,FALSE)</f>
        <v>0</v>
      </c>
      <c r="EA239">
        <f>VLOOKUP(MID(B239,1,5)*1,'InstTyp-2'!E:BQ,17,FALSE)</f>
        <v>0</v>
      </c>
      <c r="EB239">
        <f>VLOOKUP(MID(B239,1,5)*1,'InstTyp-2'!E:BQ,18,FALSE)</f>
        <v>0</v>
      </c>
      <c r="EC239">
        <f>VLOOKUP(MID(B239,1,5)*1,'InstTyp-2'!E:BQ,19,FALSE)</f>
        <v>0</v>
      </c>
      <c r="ED239">
        <f>VLOOKUP(MID(B239,1,5)*1,'InstTyp-2'!E:BQ,20,FALSE)</f>
        <v>0</v>
      </c>
      <c r="EE239" s="195">
        <f>VLOOKUP(MID(B239,1,5)*1,'Forplejning 2008'!A:C,3,FALSE)</f>
        <v>175014.74</v>
      </c>
      <c r="EF239" t="str">
        <f t="shared" si="12"/>
        <v>37445</v>
      </c>
      <c r="EG239" t="str">
        <f t="shared" si="13"/>
        <v>u</v>
      </c>
      <c r="EH239">
        <f t="shared" si="14"/>
        <v>0</v>
      </c>
      <c r="EI239">
        <f t="shared" si="15"/>
        <v>0</v>
      </c>
      <c r="EJ239" t="e">
        <f>VLOOKUP(B239,Rekruttering!A:F,2,FALSE)</f>
        <v>#N/A</v>
      </c>
      <c r="EK239" t="e">
        <f>VLOOKUP(B239,Rekruttering!A:F,3,FALSE)</f>
        <v>#N/A</v>
      </c>
      <c r="EL239" t="e">
        <f>VLOOKUP(B239,Rekruttering!A:F,4,FALSE)</f>
        <v>#N/A</v>
      </c>
      <c r="EM239" t="e">
        <f>VLOOKUP(B239,Rekruttering!A:F,5,FALSE)</f>
        <v>#N/A</v>
      </c>
      <c r="EN239" t="e">
        <f>VLOOKUP(B239,Rekruttering!A:F,6,FALSE)</f>
        <v>#N/A</v>
      </c>
    </row>
    <row r="240" spans="1:144">
      <c r="A240" s="14" t="str">
        <f>Ama!CA1</f>
        <v>x</v>
      </c>
      <c r="B240" s="21">
        <f>Ama!CA2</f>
        <v>37462</v>
      </c>
      <c r="C240" t="str">
        <f>Ama!CA3</f>
        <v>Altankassen</v>
      </c>
      <c r="D240" t="str">
        <f>Ama!CA4</f>
        <v>Amager</v>
      </c>
      <c r="E240" t="str">
        <f>Ama!CA5</f>
        <v>Amagerfælledvej 53</v>
      </c>
      <c r="F240">
        <f>Ama!CA6</f>
        <v>2300</v>
      </c>
      <c r="G240" t="str">
        <f>Ama!CA7</f>
        <v>København S</v>
      </c>
      <c r="H240" t="str">
        <f>Ama!CA8</f>
        <v>32 96 61 02</v>
      </c>
      <c r="I240" t="str">
        <f>Ama!CA9</f>
        <v>37462@buf.kk.dk</v>
      </c>
      <c r="J240" t="str">
        <f>Ama!CA10</f>
        <v>Helle Løkke Lundsteen</v>
      </c>
      <c r="K240">
        <f>Ama!CA11</f>
        <v>38869000</v>
      </c>
      <c r="L240">
        <f>Ama!CA12</f>
        <v>40546104</v>
      </c>
      <c r="M240" t="str">
        <f>Ama!CA13</f>
        <v>37462@buf.kk.dk</v>
      </c>
      <c r="N240" t="str">
        <f>Ama!CA14</f>
        <v>Integreret</v>
      </c>
      <c r="O240">
        <f>Ama!CA15</f>
        <v>42</v>
      </c>
      <c r="P240">
        <f>Ama!CA16</f>
        <v>0</v>
      </c>
      <c r="Q240">
        <f>Ama!CA17</f>
        <v>66</v>
      </c>
      <c r="R240">
        <f>Ama!CA18</f>
        <v>30</v>
      </c>
      <c r="S240">
        <f>Ama!CA19</f>
        <v>0</v>
      </c>
      <c r="T240">
        <f>Ama!CA20</f>
        <v>0</v>
      </c>
      <c r="U240">
        <f>Ama!CA21</f>
        <v>0</v>
      </c>
      <c r="V240" t="str">
        <f>Ama!CA22</f>
        <v>Nej</v>
      </c>
      <c r="W240">
        <f>Ama!CA23</f>
        <v>0</v>
      </c>
      <c r="X240">
        <f>Ama!CA24</f>
        <v>0</v>
      </c>
      <c r="Y240">
        <f>Ama!CA25</f>
        <v>5</v>
      </c>
      <c r="Z240">
        <f>Ama!CA26</f>
        <v>5</v>
      </c>
      <c r="AA240">
        <f>Ama!CA27</f>
        <v>5</v>
      </c>
      <c r="AB240">
        <f>Ama!CA28</f>
        <v>5</v>
      </c>
      <c r="AC240">
        <f>Ama!CA29</f>
        <v>5</v>
      </c>
      <c r="AD240">
        <f>Ama!CA30</f>
        <v>5</v>
      </c>
      <c r="AE240">
        <f>Ama!CA31</f>
        <v>0</v>
      </c>
      <c r="AF240">
        <f>Ama!CA32</f>
        <v>0</v>
      </c>
      <c r="AG240">
        <f>Ama!CA33</f>
        <v>5</v>
      </c>
      <c r="AH240">
        <f>Ama!CA34</f>
        <v>0</v>
      </c>
      <c r="AI240">
        <f>Ama!CA35</f>
        <v>100000</v>
      </c>
      <c r="AJ240">
        <f>Ama!CA36</f>
        <v>0</v>
      </c>
      <c r="AK240">
        <f>Ama!CA37</f>
        <v>0</v>
      </c>
      <c r="AL240" t="str">
        <f>Ama!CA38</f>
        <v>Ja</v>
      </c>
      <c r="AM240">
        <f>Ama!CA39</f>
        <v>0</v>
      </c>
      <c r="AN240" t="str">
        <f>Ama!CA40</f>
        <v>Sanne Brillo</v>
      </c>
      <c r="AO240">
        <f>Ama!CA41</f>
        <v>1998</v>
      </c>
      <c r="AP240">
        <f>Ama!CA42</f>
        <v>35</v>
      </c>
      <c r="AQ240">
        <f>Ama!CA43</f>
        <v>0</v>
      </c>
      <c r="AR240" t="str">
        <f>Ama!CA44</f>
        <v>ufaglært</v>
      </c>
      <c r="AS240" t="str">
        <f>Ama!CA45</f>
        <v>ingen</v>
      </c>
      <c r="AT240">
        <f>Ama!CA46</f>
        <v>0</v>
      </c>
      <c r="AU240">
        <f>Ama!CA47</f>
        <v>0</v>
      </c>
      <c r="AV240">
        <f>Ama!CA48</f>
        <v>0</v>
      </c>
      <c r="AW240">
        <f>Ama!CA49</f>
        <v>0</v>
      </c>
      <c r="AX240">
        <f>Ama!CA50</f>
        <v>0</v>
      </c>
      <c r="AY240">
        <f>Ama!CA51</f>
        <v>0</v>
      </c>
      <c r="AZ240">
        <f>Ama!CA52</f>
        <v>0</v>
      </c>
      <c r="BA240">
        <f>Ama!CA53</f>
        <v>0</v>
      </c>
      <c r="BB240">
        <f>Ama!CA54</f>
        <v>95</v>
      </c>
      <c r="BC240">
        <f>Ama!CA55</f>
        <v>95</v>
      </c>
      <c r="BD240">
        <f>Ama!CA56</f>
        <v>2</v>
      </c>
      <c r="BE240">
        <f>Ama!CA57</f>
        <v>1</v>
      </c>
      <c r="BF240" t="str">
        <f>Ama!CA58</f>
        <v>Ja</v>
      </c>
      <c r="BG240" t="str">
        <f>Ama!CA59</f>
        <v>Nej</v>
      </c>
      <c r="BH240" t="str">
        <f>Ama!CA60</f>
        <v>Ja</v>
      </c>
      <c r="BI240" t="str">
        <f>Ama!CA61</f>
        <v>Nej</v>
      </c>
      <c r="BJ240">
        <f>Ama!CA62</f>
        <v>0</v>
      </c>
      <c r="BK240" t="str">
        <f>Ama!CA63</f>
        <v>Nej</v>
      </c>
      <c r="BL240" t="str">
        <f>Ama!CA64</f>
        <v>er afventende og bekymrede men glade for at slippe med bøvl med madpakker</v>
      </c>
      <c r="BM240" t="str">
        <f>Ama!CA65</f>
        <v>Nej</v>
      </c>
      <c r="BN240">
        <f>Ama!CA66</f>
        <v>0</v>
      </c>
      <c r="BO240" t="str">
        <f>Ama!CA67</f>
        <v>Nej</v>
      </c>
      <c r="BP240">
        <f>Ama!CA68</f>
        <v>0</v>
      </c>
      <c r="BQ240">
        <f>Ama!CA69</f>
        <v>0</v>
      </c>
      <c r="BR240" t="str">
        <f>Ama!CA70</f>
        <v>Køkken blandet tilvirk</v>
      </c>
      <c r="BS240">
        <f>Ama!CA71</f>
        <v>0</v>
      </c>
      <c r="BT240">
        <f>Ama!CA72</f>
        <v>0</v>
      </c>
      <c r="BU240">
        <f>Ama!CA73</f>
        <v>0</v>
      </c>
      <c r="BV240">
        <f>Ama!CA74</f>
        <v>0</v>
      </c>
      <c r="BW240">
        <f>Ama!CA75</f>
        <v>0</v>
      </c>
      <c r="BX240" t="str">
        <f>Ama!CA76</f>
        <v>Større</v>
      </c>
      <c r="BY240" t="str">
        <f>Ama!CA77</f>
        <v>Mindre</v>
      </c>
      <c r="BZ240" t="str">
        <f>Ama!CA78</f>
        <v>Nej</v>
      </c>
      <c r="CA240" t="str">
        <f>Ama!CA79</f>
        <v>flere vaske, nyt kogebord med kipsteger. Væggen til depotet skal fjernes og gøres til et stort rum. Tunnelopvaskemaskine, 2 ovne mere eller en konvektionsovn, mere bordplads, flere skabe, større bjørn, mere køl og frys</v>
      </c>
      <c r="CB240">
        <f>Ama!CA80</f>
        <v>0</v>
      </c>
      <c r="CC240">
        <f>Ama!CA81</f>
        <v>0</v>
      </c>
      <c r="CD240">
        <f>Ama!CA82</f>
        <v>0</v>
      </c>
      <c r="CE240">
        <f>Ama!CA83</f>
        <v>0</v>
      </c>
      <c r="CF240">
        <f>Ama!CA84</f>
        <v>0</v>
      </c>
      <c r="CG240" t="str">
        <f>Ama!CA85</f>
        <v>Mariah / Sine</v>
      </c>
      <c r="CH240" s="18">
        <f>Ama!CA86</f>
        <v>39919</v>
      </c>
      <c r="CI240">
        <f>Ama!CA87</f>
        <v>0</v>
      </c>
      <c r="CJ240">
        <f>Ama!CA88</f>
        <v>0</v>
      </c>
      <c r="CK240">
        <f>Ama!CA89</f>
        <v>1</v>
      </c>
      <c r="CL240">
        <f>Ama!CA90</f>
        <v>5</v>
      </c>
      <c r="CM240">
        <f>Ama!CA91</f>
        <v>0</v>
      </c>
      <c r="CN240">
        <f>Ama!CA92</f>
        <v>2</v>
      </c>
      <c r="CO240">
        <f>Ama!CA93</f>
        <v>0</v>
      </c>
      <c r="CP240">
        <f>Ama!CA94</f>
        <v>0</v>
      </c>
      <c r="CQ240">
        <f>Ama!CA95</f>
        <v>0</v>
      </c>
      <c r="CR240">
        <f>Ama!CA96</f>
        <v>0</v>
      </c>
      <c r="CS240">
        <f>Ama!CA97</f>
        <v>3</v>
      </c>
      <c r="CT240">
        <f>Ama!CA98</f>
        <v>0</v>
      </c>
      <c r="CU240">
        <f>Ama!CA99</f>
        <v>0</v>
      </c>
      <c r="CV240">
        <f>Ama!CA100</f>
        <v>0</v>
      </c>
      <c r="CW240">
        <f>Ama!CA101</f>
        <v>0</v>
      </c>
      <c r="CX240">
        <f>Ama!CA102</f>
        <v>0</v>
      </c>
      <c r="CY240">
        <f>Ama!CA103</f>
        <v>1</v>
      </c>
      <c r="CZ240">
        <f>Ama!CA104</f>
        <v>0</v>
      </c>
      <c r="DA240">
        <f>Ama!CA105</f>
        <v>0</v>
      </c>
      <c r="DB240">
        <f>Ama!CA106</f>
        <v>1</v>
      </c>
      <c r="DC240">
        <f>Ama!CA107</f>
        <v>2</v>
      </c>
      <c r="DD240" t="str">
        <f>Ama!CA108</f>
        <v>Miele</v>
      </c>
      <c r="DE240">
        <f>Ama!CA109</f>
        <v>5</v>
      </c>
      <c r="DF240" t="str">
        <f>Ama!CA110</f>
        <v>Ja</v>
      </c>
      <c r="DG240">
        <f>Ama!CA111</f>
        <v>10</v>
      </c>
      <c r="DH240" t="str">
        <f>Ama!CA112</f>
        <v>Nej</v>
      </c>
      <c r="DI240" t="str">
        <f>Ama!CA113</f>
        <v>Ja</v>
      </c>
      <c r="DJ240" t="str">
        <f>Ama!CA114</f>
        <v>Nej</v>
      </c>
      <c r="DK240">
        <f>Ama!CA115</f>
        <v>1</v>
      </c>
      <c r="DL240" t="str">
        <f>Ama!CA116</f>
        <v>Begrænset</v>
      </c>
      <c r="DM240" t="str">
        <f>Ama!CA117</f>
        <v>der er et tilstødende kontor til køkkenet som også kunne inddrages hvis væggen væltes</v>
      </c>
      <c r="DN240">
        <f>Ama!CA118</f>
        <v>0</v>
      </c>
      <c r="DO240" s="14" t="str">
        <f>VLOOKUP(MID(B240,1,5)*1,InstTyp!A:B,2,FALSE)</f>
        <v xml:space="preserve">Integrerede </v>
      </c>
      <c r="DP240" s="14" t="str">
        <f>VLOOKUP(MID(B240,1,5)*1,InstTyp!A:C,3,FALSE)</f>
        <v>Amager</v>
      </c>
      <c r="DQ240">
        <f>VLOOKUP(MID(B240,1,5)*1,'InstTyp-2'!E:BQ,7,FALSE)</f>
        <v>36</v>
      </c>
      <c r="DR240">
        <f>VLOOKUP(MID(B240,1,5)*1,'InstTyp-2'!E:BQ,8,FALSE)</f>
        <v>0</v>
      </c>
      <c r="DS240">
        <f>VLOOKUP(MID(B240,1,5)*1,'InstTyp-2'!E:BQ,9,FALSE)</f>
        <v>66</v>
      </c>
      <c r="DT240">
        <f>VLOOKUP(MID(B240,1,5)*1,'InstTyp-2'!E:BQ,10,FALSE)</f>
        <v>30</v>
      </c>
      <c r="DU240">
        <f>VLOOKUP(MID(B240,1,5)*1,'InstTyp-2'!E:BQ,11,FALSE)</f>
        <v>0</v>
      </c>
      <c r="DV240">
        <f>VLOOKUP(MID(B240,1,5)*1,'InstTyp-2'!E:BQ,12,FALSE)</f>
        <v>0</v>
      </c>
      <c r="DW240">
        <f>VLOOKUP(MID(B240,1,5)*1,'InstTyp-2'!E:BQ,13,FALSE)</f>
        <v>0</v>
      </c>
      <c r="DX240">
        <f>VLOOKUP(MID(B240,1,5)*1,'InstTyp-2'!E:BQ,14,FALSE)</f>
        <v>0</v>
      </c>
      <c r="DY240">
        <f>VLOOKUP(MID(B240,1,5)*1,'InstTyp-2'!E:BQ,15,FALSE)</f>
        <v>0</v>
      </c>
      <c r="DZ240">
        <f>VLOOKUP(MID(B240,1,5)*1,'InstTyp-2'!E:BQ,16,FALSE)</f>
        <v>0</v>
      </c>
      <c r="EA240">
        <f>VLOOKUP(MID(B240,1,5)*1,'InstTyp-2'!E:BQ,17,FALSE)</f>
        <v>0</v>
      </c>
      <c r="EB240">
        <f>VLOOKUP(MID(B240,1,5)*1,'InstTyp-2'!E:BQ,18,FALSE)</f>
        <v>0</v>
      </c>
      <c r="EC240">
        <f>VLOOKUP(MID(B240,1,5)*1,'InstTyp-2'!E:BQ,19,FALSE)</f>
        <v>0</v>
      </c>
      <c r="ED240">
        <f>VLOOKUP(MID(B240,1,5)*1,'InstTyp-2'!E:BQ,20,FALSE)</f>
        <v>0</v>
      </c>
      <c r="EE240" s="195">
        <f>VLOOKUP(MID(B240,1,5)*1,'Forplejning 2008'!A:C,3,FALSE)</f>
        <v>186583.36</v>
      </c>
      <c r="EF240" t="str">
        <f t="shared" si="12"/>
        <v>37462</v>
      </c>
      <c r="EG240" t="str">
        <f t="shared" si="13"/>
        <v/>
      </c>
      <c r="EH240">
        <f t="shared" si="14"/>
        <v>0</v>
      </c>
      <c r="EI240">
        <f t="shared" si="15"/>
        <v>30</v>
      </c>
      <c r="EJ240" t="e">
        <f>VLOOKUP(B240,Rekruttering!A:F,2,FALSE)</f>
        <v>#N/A</v>
      </c>
      <c r="EK240" t="e">
        <f>VLOOKUP(B240,Rekruttering!A:F,3,FALSE)</f>
        <v>#N/A</v>
      </c>
      <c r="EL240" t="e">
        <f>VLOOKUP(B240,Rekruttering!A:F,4,FALSE)</f>
        <v>#N/A</v>
      </c>
      <c r="EM240" t="e">
        <f>VLOOKUP(B240,Rekruttering!A:F,5,FALSE)</f>
        <v>#N/A</v>
      </c>
      <c r="EN240" t="e">
        <f>VLOOKUP(B240,Rekruttering!A:F,6,FALSE)</f>
        <v>#N/A</v>
      </c>
    </row>
    <row r="241" spans="1:144">
      <c r="A241" s="14" t="str">
        <f>Ama!CC1</f>
        <v>x</v>
      </c>
      <c r="B241" s="21">
        <f>Ama!CC2</f>
        <v>37477</v>
      </c>
      <c r="C241" t="str">
        <f>Ama!CC3</f>
        <v>Østen for solen</v>
      </c>
      <c r="D241" t="str">
        <f>Ama!CC4</f>
        <v>Amager</v>
      </c>
      <c r="E241" t="str">
        <f>Ama!CC5</f>
        <v>Røde Mellemvej 73</v>
      </c>
      <c r="F241">
        <f>Ama!CC6</f>
        <v>2300</v>
      </c>
      <c r="G241" t="str">
        <f>Ama!CC7</f>
        <v>København S</v>
      </c>
      <c r="H241" t="str">
        <f>Ama!CC8</f>
        <v>32 84 54 90</v>
      </c>
      <c r="I241" t="str">
        <f>Ama!CC9</f>
        <v>37477@buf.kk.dk</v>
      </c>
      <c r="J241" t="str">
        <f>Ama!CC10</f>
        <v>Vibeke Andersen</v>
      </c>
      <c r="K241">
        <f>Ama!CC11</f>
        <v>32528292</v>
      </c>
      <c r="L241">
        <f>Ama!CC12</f>
        <v>0</v>
      </c>
      <c r="M241" t="str">
        <f>Ama!CC13</f>
        <v>ostenforsolen@buf.kk.dk</v>
      </c>
      <c r="N241" t="str">
        <f>Ama!CC14</f>
        <v>Integreret</v>
      </c>
      <c r="O241">
        <f>Ama!CC15</f>
        <v>36</v>
      </c>
      <c r="P241">
        <f>Ama!CC16</f>
        <v>0</v>
      </c>
      <c r="Q241">
        <f>Ama!CC17</f>
        <v>44</v>
      </c>
      <c r="R241">
        <f>Ama!CC18</f>
        <v>0</v>
      </c>
      <c r="S241">
        <f>Ama!CC19</f>
        <v>0</v>
      </c>
      <c r="T241">
        <f>Ama!CC20</f>
        <v>0</v>
      </c>
      <c r="U241">
        <f>Ama!CC21</f>
        <v>0</v>
      </c>
      <c r="V241" t="str">
        <f>Ama!CC22</f>
        <v>Nej</v>
      </c>
      <c r="W241">
        <f>Ama!CC23</f>
        <v>0</v>
      </c>
      <c r="X241">
        <f>Ama!CC24</f>
        <v>0</v>
      </c>
      <c r="Y241">
        <f>Ama!CC25</f>
        <v>5</v>
      </c>
      <c r="Z241">
        <f>Ama!CC26</f>
        <v>5</v>
      </c>
      <c r="AA241">
        <f>Ama!CC27</f>
        <v>5</v>
      </c>
      <c r="AB241">
        <f>Ama!CC28</f>
        <v>5</v>
      </c>
      <c r="AC241">
        <f>Ama!CC29</f>
        <v>0</v>
      </c>
      <c r="AD241">
        <f>Ama!CC30</f>
        <v>5</v>
      </c>
      <c r="AE241">
        <f>Ama!CC31</f>
        <v>5</v>
      </c>
      <c r="AF241">
        <f>Ama!CC32</f>
        <v>0</v>
      </c>
      <c r="AG241">
        <f>Ama!CC33</f>
        <v>5</v>
      </c>
      <c r="AH241">
        <f>Ama!CC34</f>
        <v>0</v>
      </c>
      <c r="AI241" s="16">
        <f>Ama!CC35</f>
        <v>150000</v>
      </c>
      <c r="AJ241" s="16">
        <f>Ama!CC36</f>
        <v>50000</v>
      </c>
      <c r="AK241">
        <f>Ama!CC37</f>
        <v>0</v>
      </c>
      <c r="AL241" t="str">
        <f>Ama!CC38</f>
        <v>ja</v>
      </c>
      <c r="AM241" t="str">
        <f>Ama!CC39</f>
        <v>nej</v>
      </c>
      <c r="AN241" t="str">
        <f>Ama!CC40</f>
        <v>Trine</v>
      </c>
      <c r="AO241">
        <f>Ama!CC41</f>
        <v>2007</v>
      </c>
      <c r="AP241">
        <f>Ama!CC42</f>
        <v>37</v>
      </c>
      <c r="AQ241">
        <f>Ama!CC43</f>
        <v>0</v>
      </c>
      <c r="AR241" t="str">
        <f>Ama!CC44</f>
        <v>køkkenassistent</v>
      </c>
      <c r="AS241">
        <f>Ama!CC45</f>
        <v>0</v>
      </c>
      <c r="AT241">
        <f>Ama!CC46</f>
        <v>0</v>
      </c>
      <c r="AU241">
        <f>Ama!CC47</f>
        <v>0</v>
      </c>
      <c r="AV241">
        <f>Ama!CC48</f>
        <v>0</v>
      </c>
      <c r="AW241">
        <f>Ama!CC49</f>
        <v>0</v>
      </c>
      <c r="AX241">
        <f>Ama!CC50</f>
        <v>0</v>
      </c>
      <c r="AY241">
        <f>Ama!CC51</f>
        <v>0</v>
      </c>
      <c r="AZ241">
        <f>Ama!CC52</f>
        <v>0</v>
      </c>
      <c r="BA241">
        <f>Ama!CC53</f>
        <v>0</v>
      </c>
      <c r="BB241">
        <f>Ama!CC54</f>
        <v>95</v>
      </c>
      <c r="BC241">
        <f>Ama!CC55</f>
        <v>90</v>
      </c>
      <c r="BD241">
        <f>Ama!CC56</f>
        <v>1</v>
      </c>
      <c r="BE241">
        <f>Ama!CC57</f>
        <v>1</v>
      </c>
      <c r="BF241" t="str">
        <f>Ama!CC58</f>
        <v>ja</v>
      </c>
      <c r="BG241" t="str">
        <f>Ama!CC59</f>
        <v>ja</v>
      </c>
      <c r="BH241" t="str">
        <f>Ama!CC60</f>
        <v>nej</v>
      </c>
      <c r="BI241" t="str">
        <f>Ama!CC61</f>
        <v>ja</v>
      </c>
      <c r="BJ241" t="str">
        <f>Ama!CC62</f>
        <v>Er dog bekymret for økonomien</v>
      </c>
      <c r="BK241" t="str">
        <f>Ama!CC63</f>
        <v>ja</v>
      </c>
      <c r="BL241">
        <f>Ama!CC64</f>
        <v>0</v>
      </c>
      <c r="BM241" t="str">
        <f>Ama!CC65</f>
        <v>ja</v>
      </c>
      <c r="BN241" t="str">
        <f>Ama!CC66</f>
        <v>vil dog ikke bruge pædagogtimer</v>
      </c>
      <c r="BO241" t="str">
        <f>Ama!CC67</f>
        <v>nej</v>
      </c>
      <c r="BP241">
        <f>Ama!CC68</f>
        <v>0</v>
      </c>
      <c r="BQ241">
        <f>Ama!CC69</f>
        <v>0</v>
      </c>
      <c r="BR241" t="str">
        <f>Ama!CC70</f>
        <v>Køkken blandet tilvirk</v>
      </c>
      <c r="BS241" t="str">
        <f>Ama!CC71</f>
        <v>Nej</v>
      </c>
      <c r="BT241" t="str">
        <f>Ama!CC72</f>
        <v>Mindre</v>
      </c>
      <c r="BU241" t="str">
        <f>Ama!CC73</f>
        <v>Ingen</v>
      </c>
      <c r="BV241" t="str">
        <f>Ama!CC74</f>
        <v>Nej</v>
      </c>
      <c r="BW241" t="str">
        <f>Ama!CC75</f>
        <v>2 ovne eller 1 konvektionsovn. Grøntsagsrobot, mangler afsætningsplads, der er ikke rigtig plads til rullebord.</v>
      </c>
      <c r="BX241">
        <f>Ama!CC76</f>
        <v>0</v>
      </c>
      <c r="BY241">
        <f>Ama!CC77</f>
        <v>0</v>
      </c>
      <c r="BZ241">
        <f>Ama!CC78</f>
        <v>0</v>
      </c>
      <c r="CA241">
        <f>Ama!CC79</f>
        <v>0</v>
      </c>
      <c r="CB241">
        <f>Ama!CC80</f>
        <v>0</v>
      </c>
      <c r="CC241">
        <f>Ama!CC81</f>
        <v>0</v>
      </c>
      <c r="CD241">
        <f>Ama!CC82</f>
        <v>0</v>
      </c>
      <c r="CE241">
        <f>Ama!CC83</f>
        <v>0</v>
      </c>
      <c r="CF241">
        <f>Ama!CC84</f>
        <v>0</v>
      </c>
      <c r="CG241" t="str">
        <f>Ama!CC85</f>
        <v>Mariah</v>
      </c>
      <c r="CH241" t="str">
        <f>Ama!CC86</f>
        <v>02.04.09.</v>
      </c>
      <c r="CI241">
        <f>Ama!CC87</f>
        <v>0</v>
      </c>
      <c r="CJ241">
        <f>Ama!CC88</f>
        <v>0</v>
      </c>
      <c r="CK241">
        <f>Ama!CC89</f>
        <v>1</v>
      </c>
      <c r="CL241">
        <f>Ama!CC90</f>
        <v>5</v>
      </c>
      <c r="CM241">
        <f>Ama!CC91</f>
        <v>0</v>
      </c>
      <c r="CN241">
        <f>Ama!CC92</f>
        <v>2</v>
      </c>
      <c r="CO241">
        <f>Ama!CC93</f>
        <v>0</v>
      </c>
      <c r="CP241">
        <f>Ama!CC94</f>
        <v>0</v>
      </c>
      <c r="CQ241">
        <f>Ama!CC95</f>
        <v>0</v>
      </c>
      <c r="CR241">
        <f>Ama!CC96</f>
        <v>1</v>
      </c>
      <c r="CS241">
        <f>Ama!CC97</f>
        <v>0</v>
      </c>
      <c r="CT241">
        <f>Ama!CC98</f>
        <v>1</v>
      </c>
      <c r="CU241">
        <f>Ama!CC99</f>
        <v>0</v>
      </c>
      <c r="CV241">
        <f>Ama!CC100</f>
        <v>1</v>
      </c>
      <c r="CW241">
        <f>Ama!CC101</f>
        <v>0</v>
      </c>
      <c r="CX241">
        <f>Ama!CC102</f>
        <v>1</v>
      </c>
      <c r="CY241">
        <f>Ama!CC103</f>
        <v>0</v>
      </c>
      <c r="CZ241">
        <f>Ama!CC104</f>
        <v>0</v>
      </c>
      <c r="DA241">
        <f>Ama!CC105</f>
        <v>1</v>
      </c>
      <c r="DB241">
        <f>Ama!CC106</f>
        <v>1</v>
      </c>
      <c r="DC241">
        <f>Ama!CC107</f>
        <v>3</v>
      </c>
      <c r="DD241" t="str">
        <f>Ama!CC108</f>
        <v>Ken Gazele 330</v>
      </c>
      <c r="DE241">
        <f>Ama!CC109</f>
        <v>4</v>
      </c>
      <c r="DF241" t="str">
        <f>Ama!CC110</f>
        <v>ja</v>
      </c>
      <c r="DG241">
        <f>Ama!CC111</f>
        <v>10</v>
      </c>
      <c r="DH241" t="str">
        <f>Ama!CC112</f>
        <v>nej</v>
      </c>
      <c r="DI241" t="str">
        <f>Ama!CC113</f>
        <v>Nej</v>
      </c>
      <c r="DJ241" t="str">
        <f>Ama!CC114</f>
        <v>Nej</v>
      </c>
      <c r="DK241">
        <f>Ama!CC115</f>
        <v>2</v>
      </c>
      <c r="DL241" t="str">
        <f>Ama!CC116</f>
        <v>God plads</v>
      </c>
      <c r="DM241">
        <f>Ama!CC117</f>
        <v>0</v>
      </c>
      <c r="DN241">
        <f>Ama!CC118</f>
        <v>0</v>
      </c>
      <c r="DO241" s="14" t="str">
        <f>VLOOKUP(MID(B241,1,5)*1,InstTyp!A:B,2,FALSE)</f>
        <v xml:space="preserve">Integrerede </v>
      </c>
      <c r="DP241" s="14" t="str">
        <f>VLOOKUP(MID(B241,1,5)*1,InstTyp!A:C,3,FALSE)</f>
        <v>Amager</v>
      </c>
      <c r="DQ241">
        <f>VLOOKUP(MID(B241,1,5)*1,'InstTyp-2'!E:BQ,7,FALSE)</f>
        <v>42</v>
      </c>
      <c r="DR241">
        <f>VLOOKUP(MID(B241,1,5)*1,'InstTyp-2'!E:BQ,8,FALSE)</f>
        <v>0</v>
      </c>
      <c r="DS241">
        <f>VLOOKUP(MID(B241,1,5)*1,'InstTyp-2'!E:BQ,9,FALSE)</f>
        <v>44</v>
      </c>
      <c r="DT241">
        <f>VLOOKUP(MID(B241,1,5)*1,'InstTyp-2'!E:BQ,10,FALSE)</f>
        <v>0</v>
      </c>
      <c r="DU241">
        <f>VLOOKUP(MID(B241,1,5)*1,'InstTyp-2'!E:BQ,11,FALSE)</f>
        <v>0</v>
      </c>
      <c r="DV241">
        <f>VLOOKUP(MID(B241,1,5)*1,'InstTyp-2'!E:BQ,12,FALSE)</f>
        <v>0</v>
      </c>
      <c r="DW241">
        <f>VLOOKUP(MID(B241,1,5)*1,'InstTyp-2'!E:BQ,13,FALSE)</f>
        <v>0</v>
      </c>
      <c r="DX241">
        <f>VLOOKUP(MID(B241,1,5)*1,'InstTyp-2'!E:BQ,14,FALSE)</f>
        <v>0</v>
      </c>
      <c r="DY241">
        <f>VLOOKUP(MID(B241,1,5)*1,'InstTyp-2'!E:BQ,15,FALSE)</f>
        <v>0</v>
      </c>
      <c r="DZ241">
        <f>VLOOKUP(MID(B241,1,5)*1,'InstTyp-2'!E:BQ,16,FALSE)</f>
        <v>0</v>
      </c>
      <c r="EA241">
        <f>VLOOKUP(MID(B241,1,5)*1,'InstTyp-2'!E:BQ,17,FALSE)</f>
        <v>0</v>
      </c>
      <c r="EB241">
        <f>VLOOKUP(MID(B241,1,5)*1,'InstTyp-2'!E:BQ,18,FALSE)</f>
        <v>0</v>
      </c>
      <c r="EC241">
        <f>VLOOKUP(MID(B241,1,5)*1,'InstTyp-2'!E:BQ,19,FALSE)</f>
        <v>0</v>
      </c>
      <c r="ED241">
        <f>VLOOKUP(MID(B241,1,5)*1,'InstTyp-2'!E:BQ,20,FALSE)</f>
        <v>0</v>
      </c>
      <c r="EE241" s="195">
        <f>VLOOKUP(MID(B241,1,5)*1,'Forplejning 2008'!A:C,3,FALSE)</f>
        <v>206927.39</v>
      </c>
      <c r="EF241" t="str">
        <f t="shared" si="12"/>
        <v>37477</v>
      </c>
      <c r="EG241" t="str">
        <f t="shared" si="13"/>
        <v/>
      </c>
      <c r="EH241">
        <f t="shared" si="14"/>
        <v>0</v>
      </c>
      <c r="EI241">
        <f t="shared" si="15"/>
        <v>0</v>
      </c>
      <c r="EJ241" t="str">
        <f>VLOOKUP(B241,Rekruttering!A:F,2,FALSE)</f>
        <v>Ja</v>
      </c>
      <c r="EK241" t="str">
        <f>VLOOKUP(B241,Rekruttering!A:F,3,FALSE)</f>
        <v>15-20</v>
      </c>
      <c r="EL241">
        <f>VLOOKUP(B241,Rekruttering!A:F,4,FALSE)</f>
        <v>0</v>
      </c>
      <c r="EM241">
        <f>VLOOKUP(B241,Rekruttering!A:F,5,FALSE)</f>
        <v>0</v>
      </c>
      <c r="EN241" t="str">
        <f>VLOOKUP(B241,Rekruttering!A:F,6,FALSE)</f>
        <v>Ja</v>
      </c>
    </row>
    <row r="242" spans="1:144">
      <c r="A242" s="14" t="str">
        <f>Ama!CG1</f>
        <v>x</v>
      </c>
      <c r="B242" s="21">
        <f>Ama!CG2</f>
        <v>37493</v>
      </c>
      <c r="C242" t="str">
        <f>Ama!CG3</f>
        <v>De 5 årstider</v>
      </c>
      <c r="D242" t="str">
        <f>Ama!CG4</f>
        <v>Amager</v>
      </c>
      <c r="E242" t="str">
        <f>Ama!CG5</f>
        <v>Englandsvej 170</v>
      </c>
      <c r="F242">
        <f>Ama!CG6</f>
        <v>2300</v>
      </c>
      <c r="G242" t="str">
        <f>Ama!CG7</f>
        <v>København s</v>
      </c>
      <c r="H242" t="str">
        <f>Ama!CG8</f>
        <v>32 84 30 58</v>
      </c>
      <c r="I242" t="str">
        <f>Ama!CG9</f>
        <v>37493@buf.kk.dk</v>
      </c>
      <c r="J242" t="str">
        <f>Ama!CG10</f>
        <v>Hanne Jensen, MENTOREGNET</v>
      </c>
      <c r="K242">
        <f>Ama!CG11</f>
        <v>41626770</v>
      </c>
      <c r="L242">
        <f>Ama!CG12</f>
        <v>0</v>
      </c>
      <c r="M242" t="str">
        <f>Ama!CG13</f>
        <v>37493@buf.kk.dk</v>
      </c>
      <c r="N242" t="str">
        <f>Ama!CG14</f>
        <v>integreret</v>
      </c>
      <c r="O242">
        <f>Ama!CG15</f>
        <v>29</v>
      </c>
      <c r="P242">
        <f>Ama!CG16</f>
        <v>0</v>
      </c>
      <c r="Q242">
        <f>Ama!CG17</f>
        <v>48</v>
      </c>
      <c r="R242">
        <f>Ama!CG18</f>
        <v>0</v>
      </c>
      <c r="S242">
        <f>Ama!CG19</f>
        <v>0</v>
      </c>
      <c r="T242">
        <f>Ama!CG20</f>
        <v>0</v>
      </c>
      <c r="U242">
        <f>Ama!CG21</f>
        <v>0</v>
      </c>
      <c r="V242">
        <f>Ama!CG22</f>
        <v>0</v>
      </c>
      <c r="W242">
        <f>Ama!CG23</f>
        <v>0</v>
      </c>
      <c r="X242">
        <f>Ama!CG24</f>
        <v>0</v>
      </c>
      <c r="Y242">
        <f>Ama!CG25</f>
        <v>5</v>
      </c>
      <c r="Z242">
        <f>Ama!CG26</f>
        <v>5</v>
      </c>
      <c r="AA242">
        <f>Ama!CG27</f>
        <v>5</v>
      </c>
      <c r="AB242">
        <f>Ama!CG28</f>
        <v>5</v>
      </c>
      <c r="AC242">
        <f>Ama!CG29</f>
        <v>0</v>
      </c>
      <c r="AD242">
        <f>Ama!CG30</f>
        <v>5</v>
      </c>
      <c r="AE242">
        <f>Ama!CG31</f>
        <v>0</v>
      </c>
      <c r="AF242">
        <f>Ama!CG32</f>
        <v>0</v>
      </c>
      <c r="AG242">
        <f>Ama!CG33</f>
        <v>5</v>
      </c>
      <c r="AH242">
        <f>Ama!CG34</f>
        <v>0</v>
      </c>
      <c r="AI242">
        <f>Ama!CG35</f>
        <v>140000</v>
      </c>
      <c r="AJ242">
        <f>Ama!CG36</f>
        <v>60000</v>
      </c>
      <c r="AK242">
        <f>Ama!CG37</f>
        <v>0</v>
      </c>
      <c r="AL242" t="str">
        <f>Ama!CG38</f>
        <v>ja</v>
      </c>
      <c r="AM242">
        <f>Ama!CG39</f>
        <v>0</v>
      </c>
      <c r="AN242" t="str">
        <f>Ama!CG40</f>
        <v>Judith Larsen</v>
      </c>
      <c r="AO242">
        <f>Ama!CG41</f>
        <v>2001</v>
      </c>
      <c r="AP242">
        <f>Ama!CG42</f>
        <v>37</v>
      </c>
      <c r="AQ242">
        <f>Ama!CG43</f>
        <v>0</v>
      </c>
      <c r="AR242" t="str">
        <f>Ama!CG44</f>
        <v>køkkenassistent</v>
      </c>
      <c r="AS242" t="str">
        <f>Ama!CG45</f>
        <v>specialbørnehave</v>
      </c>
      <c r="AT242" t="str">
        <f>Ama!CG46</f>
        <v>økologikursus (dogme 2000)</v>
      </c>
      <c r="AU242">
        <f>Ama!CG47</f>
        <v>0</v>
      </c>
      <c r="AV242">
        <f>Ama!CG48</f>
        <v>0</v>
      </c>
      <c r="AW242">
        <f>Ama!CG49</f>
        <v>0</v>
      </c>
      <c r="AX242">
        <f>Ama!CG50</f>
        <v>0</v>
      </c>
      <c r="AY242">
        <f>Ama!CG51</f>
        <v>0</v>
      </c>
      <c r="AZ242">
        <f>Ama!CG52</f>
        <v>0</v>
      </c>
      <c r="BA242">
        <f>Ama!CG53</f>
        <v>0</v>
      </c>
      <c r="BB242">
        <f>Ama!CG54</f>
        <v>97</v>
      </c>
      <c r="BC242">
        <f>Ama!CG55</f>
        <v>97</v>
      </c>
      <c r="BD242">
        <f>Ama!CG56</f>
        <v>1</v>
      </c>
      <c r="BE242">
        <f>Ama!CG57</f>
        <v>2</v>
      </c>
      <c r="BF242" t="str">
        <f>Ama!CG58</f>
        <v>ja</v>
      </c>
      <c r="BG242" t="str">
        <f>Ama!CG59</f>
        <v>ja</v>
      </c>
      <c r="BH242" t="str">
        <f>Ama!CG60</f>
        <v>ja</v>
      </c>
      <c r="BI242" t="str">
        <f>Ama!CG61</f>
        <v>ja</v>
      </c>
      <c r="BJ242">
        <f>Ama!CG62</f>
        <v>0</v>
      </c>
      <c r="BK242" t="str">
        <f>Ama!CG63</f>
        <v>ja</v>
      </c>
      <c r="BL242">
        <f>Ama!CG64</f>
        <v>0</v>
      </c>
      <c r="BM242" t="str">
        <f>Ama!CG65</f>
        <v>ja</v>
      </c>
      <c r="BN242" t="str">
        <f>Ama!CG66</f>
        <v>skal have talt om det men mener der er en positiv stemmning</v>
      </c>
      <c r="BO242" t="str">
        <f>Ama!CG67</f>
        <v>nej</v>
      </c>
      <c r="BP242" t="str">
        <f>Ama!CG68</f>
        <v>vil gerne have hjælp</v>
      </c>
      <c r="BQ242">
        <f>Ama!CG69</f>
        <v>0</v>
      </c>
      <c r="BR242" t="str">
        <f>Ama!CG70</f>
        <v>produktionskøkken</v>
      </c>
      <c r="BS242" t="str">
        <f>Ama!CG71</f>
        <v>nej</v>
      </c>
      <c r="BT242" t="str">
        <f>Ama!CG72</f>
        <v>Større</v>
      </c>
      <c r="BU242">
        <f>Ama!CG73</f>
        <v>0</v>
      </c>
      <c r="BV242">
        <f>Ama!CG74</f>
        <v>0</v>
      </c>
      <c r="BW242" t="str">
        <f>Ama!CG75</f>
        <v>et nyt kogebord, nuværende er gammelt og udtjent. Ekstra køleskab og en varmluftsovn.</v>
      </c>
      <c r="BX242">
        <f>Ama!CG76</f>
        <v>0</v>
      </c>
      <c r="BY242">
        <f>Ama!CG77</f>
        <v>0</v>
      </c>
      <c r="BZ242">
        <f>Ama!CG78</f>
        <v>0</v>
      </c>
      <c r="CA242">
        <f>Ama!CG79</f>
        <v>0</v>
      </c>
      <c r="CB242">
        <f>Ama!CG80</f>
        <v>0</v>
      </c>
      <c r="CC242">
        <f>Ama!CG81</f>
        <v>0</v>
      </c>
      <c r="CD242">
        <f>Ama!CG82</f>
        <v>0</v>
      </c>
      <c r="CE242">
        <f>Ama!CG83</f>
        <v>0</v>
      </c>
      <c r="CF242">
        <f>Ama!CG84</f>
        <v>0</v>
      </c>
      <c r="CG242" t="str">
        <f>Ama!CG85</f>
        <v>Birgitte Glerup</v>
      </c>
      <c r="CH242" t="str">
        <f>Ama!CG86</f>
        <v>26.3.2009</v>
      </c>
      <c r="CI242">
        <f>Ama!CG87</f>
        <v>0</v>
      </c>
      <c r="CJ242">
        <f>Ama!CG88</f>
        <v>0</v>
      </c>
      <c r="CK242">
        <f>Ama!CG89</f>
        <v>1</v>
      </c>
      <c r="CL242">
        <f>Ama!CG90</f>
        <v>5</v>
      </c>
      <c r="CM242">
        <f>Ama!CG91</f>
        <v>0</v>
      </c>
      <c r="CN242">
        <f>Ama!CG92</f>
        <v>2</v>
      </c>
      <c r="CO242">
        <f>Ama!CG93</f>
        <v>0</v>
      </c>
      <c r="CP242">
        <f>Ama!CG94</f>
        <v>0</v>
      </c>
      <c r="CQ242">
        <f>Ama!CG95</f>
        <v>0</v>
      </c>
      <c r="CR242">
        <f>Ama!CG96</f>
        <v>1</v>
      </c>
      <c r="CS242">
        <f>Ama!CG97</f>
        <v>0</v>
      </c>
      <c r="CT242">
        <f>Ama!CG98</f>
        <v>2</v>
      </c>
      <c r="CU242">
        <f>Ama!CG99</f>
        <v>0</v>
      </c>
      <c r="CV242">
        <f>Ama!CG100</f>
        <v>0</v>
      </c>
      <c r="CW242">
        <f>Ama!CG101</f>
        <v>0</v>
      </c>
      <c r="CX242">
        <f>Ama!CG102</f>
        <v>1</v>
      </c>
      <c r="CY242">
        <f>Ama!CG103</f>
        <v>0</v>
      </c>
      <c r="CZ242">
        <f>Ama!CG104</f>
        <v>0</v>
      </c>
      <c r="DA242">
        <f>Ama!CG105</f>
        <v>1</v>
      </c>
      <c r="DB242">
        <f>Ama!CG106</f>
        <v>1</v>
      </c>
      <c r="DC242">
        <f>Ama!CG107</f>
        <v>3</v>
      </c>
      <c r="DD242" t="str">
        <f>Ama!CG108</f>
        <v>Miele</v>
      </c>
      <c r="DE242">
        <f>Ama!CG109</f>
        <v>10</v>
      </c>
      <c r="DF242">
        <f>Ama!CG110</f>
        <v>0</v>
      </c>
      <c r="DG242">
        <f>Ama!CG111</f>
        <v>0</v>
      </c>
      <c r="DH242" t="str">
        <f>Ama!CG112</f>
        <v>ja</v>
      </c>
      <c r="DI242" t="str">
        <f>Ama!CG113</f>
        <v>ja</v>
      </c>
      <c r="DJ242">
        <f>Ama!CG114</f>
        <v>0</v>
      </c>
      <c r="DK242">
        <f>Ama!CG115</f>
        <v>2</v>
      </c>
      <c r="DL242" t="str">
        <f>Ama!CG116</f>
        <v>god plads</v>
      </c>
      <c r="DM242">
        <f>Ama!CG117</f>
        <v>0</v>
      </c>
      <c r="DN242">
        <f>Ama!CG118</f>
        <v>0</v>
      </c>
      <c r="DO242" s="14" t="str">
        <f>VLOOKUP(MID(B242,1,5)*1,InstTyp!A:B,2,FALSE)</f>
        <v xml:space="preserve">Integrerede </v>
      </c>
      <c r="DP242" s="14" t="str">
        <f>VLOOKUP(MID(B242,1,5)*1,InstTyp!A:C,3,FALSE)</f>
        <v>Amager</v>
      </c>
      <c r="DQ242">
        <f>VLOOKUP(MID(B242,1,5)*1,'InstTyp-2'!E:BQ,7,FALSE)</f>
        <v>24</v>
      </c>
      <c r="DR242">
        <f>VLOOKUP(MID(B242,1,5)*1,'InstTyp-2'!E:BQ,8,FALSE)</f>
        <v>0</v>
      </c>
      <c r="DS242">
        <f>VLOOKUP(MID(B242,1,5)*1,'InstTyp-2'!E:BQ,9,FALSE)</f>
        <v>44</v>
      </c>
      <c r="DT242">
        <f>VLOOKUP(MID(B242,1,5)*1,'InstTyp-2'!E:BQ,10,FALSE)</f>
        <v>0</v>
      </c>
      <c r="DU242">
        <f>VLOOKUP(MID(B242,1,5)*1,'InstTyp-2'!E:BQ,11,FALSE)</f>
        <v>0</v>
      </c>
      <c r="DV242">
        <f>VLOOKUP(MID(B242,1,5)*1,'InstTyp-2'!E:BQ,12,FALSE)</f>
        <v>0</v>
      </c>
      <c r="DW242">
        <f>VLOOKUP(MID(B242,1,5)*1,'InstTyp-2'!E:BQ,13,FALSE)</f>
        <v>0</v>
      </c>
      <c r="DX242">
        <f>VLOOKUP(MID(B242,1,5)*1,'InstTyp-2'!E:BQ,14,FALSE)</f>
        <v>3</v>
      </c>
      <c r="DY242">
        <f>VLOOKUP(MID(B242,1,5)*1,'InstTyp-2'!E:BQ,15,FALSE)</f>
        <v>4</v>
      </c>
      <c r="DZ242">
        <f>VLOOKUP(MID(B242,1,5)*1,'InstTyp-2'!E:BQ,16,FALSE)</f>
        <v>0</v>
      </c>
      <c r="EA242">
        <f>VLOOKUP(MID(B242,1,5)*1,'InstTyp-2'!E:BQ,17,FALSE)</f>
        <v>0</v>
      </c>
      <c r="EB242">
        <f>VLOOKUP(MID(B242,1,5)*1,'InstTyp-2'!E:BQ,18,FALSE)</f>
        <v>0</v>
      </c>
      <c r="EC242">
        <f>VLOOKUP(MID(B242,1,5)*1,'InstTyp-2'!E:BQ,19,FALSE)</f>
        <v>0</v>
      </c>
      <c r="ED242">
        <f>VLOOKUP(MID(B242,1,5)*1,'InstTyp-2'!E:BQ,20,FALSE)</f>
        <v>0</v>
      </c>
      <c r="EE242" s="195">
        <f>VLOOKUP(MID(B242,1,5)*1,'Forplejning 2008'!A:C,3,FALSE)</f>
        <v>145940.79999999999</v>
      </c>
      <c r="EF242" t="str">
        <f t="shared" si="12"/>
        <v>37493</v>
      </c>
      <c r="EG242" t="str">
        <f t="shared" si="13"/>
        <v/>
      </c>
      <c r="EH242">
        <f t="shared" si="14"/>
        <v>7</v>
      </c>
      <c r="EI242">
        <f t="shared" si="15"/>
        <v>0</v>
      </c>
      <c r="EJ242" t="str">
        <f>VLOOKUP(B242,Rekruttering!A:F,2,FALSE)</f>
        <v>Ja</v>
      </c>
      <c r="EK242" t="str">
        <f>VLOOKUP(B242,Rekruttering!A:F,3,FALSE)</f>
        <v>20-25</v>
      </c>
      <c r="EL242">
        <f>VLOOKUP(B242,Rekruttering!A:F,4,FALSE)</f>
        <v>0</v>
      </c>
      <c r="EM242">
        <f>VLOOKUP(B242,Rekruttering!A:F,5,FALSE)</f>
        <v>0</v>
      </c>
      <c r="EN242" t="str">
        <f>VLOOKUP(B242,Rekruttering!A:F,6,FALSE)</f>
        <v>Ja</v>
      </c>
    </row>
    <row r="243" spans="1:144">
      <c r="A243" s="14" t="str">
        <f>Ama!CI1</f>
        <v>x</v>
      </c>
      <c r="B243" s="21" t="str">
        <f>Ama!CI2</f>
        <v>37497_u</v>
      </c>
      <c r="C243" t="str">
        <f>Ama!CI3</f>
        <v>Galaxen</v>
      </c>
      <c r="D243" t="str">
        <f>Ama!CI4</f>
        <v>Amager</v>
      </c>
      <c r="E243" t="str">
        <f>Ama!CI5</f>
        <v>Øresundsvej 10</v>
      </c>
      <c r="F243">
        <f>Ama!CI6</f>
        <v>2300</v>
      </c>
      <c r="G243" t="str">
        <f>Ama!CI7</f>
        <v>København S</v>
      </c>
      <c r="H243" t="str">
        <f>Ama!CI8</f>
        <v>32 59 33 30</v>
      </c>
      <c r="I243" t="str">
        <f>Ama!CI9</f>
        <v>37497@buf.kk.dk</v>
      </c>
      <c r="J243" t="str">
        <f>Ama!CI10</f>
        <v>Jens Pallisgaard Iversen</v>
      </c>
      <c r="K243">
        <f>Ama!CI11</f>
        <v>32543389</v>
      </c>
      <c r="L243">
        <f>Ama!CI12</f>
        <v>0</v>
      </c>
      <c r="M243" t="str">
        <f>Ama!CI13</f>
        <v>37497@buf.kk.dk</v>
      </c>
      <c r="N243" t="str">
        <f>Ama!CI14</f>
        <v>Integreret</v>
      </c>
      <c r="O243">
        <f>Ama!CI15</f>
        <v>36</v>
      </c>
      <c r="P243">
        <f>Ama!CI16</f>
        <v>0</v>
      </c>
      <c r="Q243">
        <f>Ama!CI17</f>
        <v>66</v>
      </c>
      <c r="R243">
        <f>Ama!CI18</f>
        <v>0</v>
      </c>
      <c r="S243">
        <f>Ama!CI19</f>
        <v>0</v>
      </c>
      <c r="T243">
        <f>Ama!CI20</f>
        <v>0</v>
      </c>
      <c r="U243">
        <f>Ama!CI21</f>
        <v>0</v>
      </c>
      <c r="V243" t="str">
        <f>Ama!CI22</f>
        <v>Nej</v>
      </c>
      <c r="W243">
        <f>Ama!CI23</f>
        <v>0</v>
      </c>
      <c r="X243">
        <f>Ama!CI24</f>
        <v>0</v>
      </c>
      <c r="Y243">
        <f>Ama!CI25</f>
        <v>0</v>
      </c>
      <c r="Z243">
        <f>Ama!CI26</f>
        <v>0</v>
      </c>
      <c r="AA243">
        <f>Ama!CI27</f>
        <v>0</v>
      </c>
      <c r="AB243">
        <f>Ama!CI28</f>
        <v>0</v>
      </c>
      <c r="AC243">
        <f>Ama!CI29</f>
        <v>0</v>
      </c>
      <c r="AD243">
        <f>Ama!CI30</f>
        <v>5</v>
      </c>
      <c r="AE243">
        <f>Ama!CI31</f>
        <v>0</v>
      </c>
      <c r="AF243">
        <f>Ama!CI32</f>
        <v>0</v>
      </c>
      <c r="AG243">
        <f>Ama!CI33</f>
        <v>5</v>
      </c>
      <c r="AH243">
        <f>Ama!CI34</f>
        <v>0</v>
      </c>
      <c r="AI243">
        <f>Ama!CI35</f>
        <v>130000</v>
      </c>
      <c r="AJ243">
        <f>Ama!CI36</f>
        <v>10000</v>
      </c>
      <c r="AK243">
        <f>Ama!CI37</f>
        <v>0</v>
      </c>
      <c r="AL243">
        <f>Ama!CI38</f>
        <v>0</v>
      </c>
      <c r="AM243">
        <f>Ama!CI39</f>
        <v>0</v>
      </c>
      <c r="AN243">
        <f>Ama!CI40</f>
        <v>0</v>
      </c>
      <c r="AO243">
        <f>Ama!CI41</f>
        <v>0</v>
      </c>
      <c r="AP243">
        <f>Ama!CI42</f>
        <v>0</v>
      </c>
      <c r="AQ243">
        <f>Ama!CI43</f>
        <v>0</v>
      </c>
      <c r="AR243">
        <f>Ama!CI44</f>
        <v>0</v>
      </c>
      <c r="AS243">
        <f>Ama!CI45</f>
        <v>0</v>
      </c>
      <c r="AT243">
        <f>Ama!CI46</f>
        <v>0</v>
      </c>
      <c r="AU243">
        <f>Ama!CI47</f>
        <v>0</v>
      </c>
      <c r="AV243">
        <f>Ama!CI48</f>
        <v>0</v>
      </c>
      <c r="AW243">
        <f>Ama!CI49</f>
        <v>0</v>
      </c>
      <c r="AX243">
        <f>Ama!CI50</f>
        <v>0</v>
      </c>
      <c r="AY243">
        <f>Ama!CI51</f>
        <v>0</v>
      </c>
      <c r="AZ243">
        <f>Ama!CI52</f>
        <v>0</v>
      </c>
      <c r="BA243">
        <f>Ama!CI53</f>
        <v>0</v>
      </c>
      <c r="BB243">
        <f>Ama!CI54</f>
        <v>99</v>
      </c>
      <c r="BC243">
        <f>Ama!CI55</f>
        <v>99</v>
      </c>
      <c r="BD243">
        <f>Ama!CI56</f>
        <v>0</v>
      </c>
      <c r="BE243">
        <f>Ama!CI57</f>
        <v>0</v>
      </c>
      <c r="BF243">
        <f>Ama!CI58</f>
        <v>0</v>
      </c>
      <c r="BG243">
        <f>Ama!CI59</f>
        <v>0</v>
      </c>
      <c r="BH243">
        <f>Ama!CI60</f>
        <v>0</v>
      </c>
      <c r="BI243">
        <f>Ama!CI61</f>
        <v>0</v>
      </c>
      <c r="BJ243">
        <f>Ama!CI62</f>
        <v>0</v>
      </c>
      <c r="BK243">
        <f>Ama!CI63</f>
        <v>0</v>
      </c>
      <c r="BL243">
        <f>Ama!CI64</f>
        <v>0</v>
      </c>
      <c r="BM243">
        <f>Ama!CI65</f>
        <v>0</v>
      </c>
      <c r="BN243">
        <f>Ama!CI66</f>
        <v>0</v>
      </c>
      <c r="BO243">
        <f>Ama!CI67</f>
        <v>0</v>
      </c>
      <c r="BP243">
        <f>Ama!CI68</f>
        <v>0</v>
      </c>
      <c r="BQ243">
        <f>Ama!CI69</f>
        <v>0</v>
      </c>
      <c r="BR243" t="str">
        <f>Ama!CI70</f>
        <v>Modtagerkøkken</v>
      </c>
      <c r="BS243">
        <f>Ama!CI71</f>
        <v>0</v>
      </c>
      <c r="BT243">
        <f>Ama!CI72</f>
        <v>0</v>
      </c>
      <c r="BU243">
        <f>Ama!CI73</f>
        <v>0</v>
      </c>
      <c r="BV243">
        <f>Ama!CI74</f>
        <v>0</v>
      </c>
      <c r="BW243">
        <f>Ama!CI75</f>
        <v>0</v>
      </c>
      <c r="BX243">
        <f>Ama!CI76</f>
        <v>0</v>
      </c>
      <c r="BY243">
        <f>Ama!CI77</f>
        <v>0</v>
      </c>
      <c r="BZ243">
        <f>Ama!CI78</f>
        <v>0</v>
      </c>
      <c r="CA243">
        <f>Ama!CI79</f>
        <v>0</v>
      </c>
      <c r="CB243">
        <f>Ama!CI80</f>
        <v>0</v>
      </c>
      <c r="CC243">
        <f>Ama!CI81</f>
        <v>0</v>
      </c>
      <c r="CD243">
        <f>Ama!CI82</f>
        <v>0</v>
      </c>
      <c r="CE243">
        <f>Ama!CI83</f>
        <v>0</v>
      </c>
      <c r="CF243">
        <f>Ama!CI84</f>
        <v>0</v>
      </c>
      <c r="CG243" t="str">
        <f>Ama!CI85</f>
        <v>Lone Voss</v>
      </c>
      <c r="CH243" s="18">
        <f>Ama!CI86</f>
        <v>0</v>
      </c>
      <c r="CI243">
        <f>Ama!CI87</f>
        <v>0</v>
      </c>
      <c r="CJ243">
        <f>Ama!CI88</f>
        <v>0</v>
      </c>
      <c r="CK243">
        <f>Ama!CI89</f>
        <v>1</v>
      </c>
      <c r="CL243">
        <f>Ama!CI90</f>
        <v>4</v>
      </c>
      <c r="CM243">
        <f>Ama!CI91</f>
        <v>1</v>
      </c>
      <c r="CN243">
        <f>Ama!CI92</f>
        <v>0</v>
      </c>
      <c r="CO243">
        <f>Ama!CI93</f>
        <v>0</v>
      </c>
      <c r="CP243">
        <f>Ama!CI94</f>
        <v>0</v>
      </c>
      <c r="CQ243">
        <f>Ama!CI95</f>
        <v>0</v>
      </c>
      <c r="CR243">
        <f>Ama!CI96</f>
        <v>1</v>
      </c>
      <c r="CS243">
        <f>Ama!CI97</f>
        <v>0</v>
      </c>
      <c r="CT243">
        <f>Ama!CI98</f>
        <v>0</v>
      </c>
      <c r="CU243">
        <f>Ama!CI99</f>
        <v>0</v>
      </c>
      <c r="CV243">
        <f>Ama!CI100</f>
        <v>0</v>
      </c>
      <c r="CW243">
        <f>Ama!CI101</f>
        <v>0</v>
      </c>
      <c r="CX243">
        <f>Ama!CI102</f>
        <v>0</v>
      </c>
      <c r="CY243">
        <f>Ama!CI103</f>
        <v>0</v>
      </c>
      <c r="CZ243">
        <f>Ama!CI104</f>
        <v>0</v>
      </c>
      <c r="DA243">
        <f>Ama!CI105</f>
        <v>0</v>
      </c>
      <c r="DB243">
        <f>Ama!CI106</f>
        <v>1</v>
      </c>
      <c r="DC243">
        <f>Ama!CI107</f>
        <v>20</v>
      </c>
      <c r="DD243" t="str">
        <f>Ama!CI108</f>
        <v>Miele</v>
      </c>
      <c r="DE243">
        <f>Ama!CI109</f>
        <v>2</v>
      </c>
      <c r="DF243" t="str">
        <f>Ama!CI110</f>
        <v>Nej</v>
      </c>
      <c r="DG243">
        <f>Ama!CI111</f>
        <v>0</v>
      </c>
      <c r="DH243" t="str">
        <f>Ama!CI112</f>
        <v>Ja</v>
      </c>
      <c r="DI243" t="str">
        <f>Ama!CI113</f>
        <v>Nej</v>
      </c>
      <c r="DJ243" t="str">
        <f>Ama!CI114</f>
        <v>Nej</v>
      </c>
      <c r="DK243">
        <f>Ama!CI115</f>
        <v>1</v>
      </c>
      <c r="DL243" t="str">
        <f>Ama!CI116</f>
        <v>Begrænset</v>
      </c>
      <c r="DM243">
        <f>Ama!CI117</f>
        <v>0</v>
      </c>
      <c r="DN243">
        <f>Ama!CI118</f>
        <v>0</v>
      </c>
      <c r="DO243" s="14" t="str">
        <f>VLOOKUP(MID(B243,1,5)*1,InstTyp!A:B,2,FALSE)</f>
        <v xml:space="preserve">Integrerede </v>
      </c>
      <c r="DP243" s="14" t="str">
        <f>VLOOKUP(MID(B243,1,5)*1,InstTyp!A:C,3,FALSE)</f>
        <v>Amager</v>
      </c>
      <c r="DQ243">
        <f>VLOOKUP(MID(B243,1,5)*1,'InstTyp-2'!E:BQ,7,FALSE)</f>
        <v>36</v>
      </c>
      <c r="DR243">
        <f>VLOOKUP(MID(B243,1,5)*1,'InstTyp-2'!E:BQ,8,FALSE)</f>
        <v>0</v>
      </c>
      <c r="DS243">
        <f>VLOOKUP(MID(B243,1,5)*1,'InstTyp-2'!E:BQ,9,FALSE)</f>
        <v>66</v>
      </c>
      <c r="DT243">
        <f>VLOOKUP(MID(B243,1,5)*1,'InstTyp-2'!E:BQ,10,FALSE)</f>
        <v>0</v>
      </c>
      <c r="DU243">
        <f>VLOOKUP(MID(B243,1,5)*1,'InstTyp-2'!E:BQ,11,FALSE)</f>
        <v>0</v>
      </c>
      <c r="DV243">
        <f>VLOOKUP(MID(B243,1,5)*1,'InstTyp-2'!E:BQ,12,FALSE)</f>
        <v>0</v>
      </c>
      <c r="DW243">
        <f>VLOOKUP(MID(B243,1,5)*1,'InstTyp-2'!E:BQ,13,FALSE)</f>
        <v>0</v>
      </c>
      <c r="DX243">
        <f>VLOOKUP(MID(B243,1,5)*1,'InstTyp-2'!E:BQ,14,FALSE)</f>
        <v>0</v>
      </c>
      <c r="DY243">
        <f>VLOOKUP(MID(B243,1,5)*1,'InstTyp-2'!E:BQ,15,FALSE)</f>
        <v>0</v>
      </c>
      <c r="DZ243">
        <f>VLOOKUP(MID(B243,1,5)*1,'InstTyp-2'!E:BQ,16,FALSE)</f>
        <v>0</v>
      </c>
      <c r="EA243">
        <f>VLOOKUP(MID(B243,1,5)*1,'InstTyp-2'!E:BQ,17,FALSE)</f>
        <v>0</v>
      </c>
      <c r="EB243">
        <f>VLOOKUP(MID(B243,1,5)*1,'InstTyp-2'!E:BQ,18,FALSE)</f>
        <v>0</v>
      </c>
      <c r="EC243">
        <f>VLOOKUP(MID(B243,1,5)*1,'InstTyp-2'!E:BQ,19,FALSE)</f>
        <v>0</v>
      </c>
      <c r="ED243">
        <f>VLOOKUP(MID(B243,1,5)*1,'InstTyp-2'!E:BQ,20,FALSE)</f>
        <v>0</v>
      </c>
      <c r="EE243" s="195">
        <f>VLOOKUP(MID(B243,1,5)*1,'Forplejning 2008'!A:C,3,FALSE)</f>
        <v>139509.01999999999</v>
      </c>
      <c r="EF243" t="str">
        <f t="shared" si="12"/>
        <v>37497</v>
      </c>
      <c r="EG243" t="str">
        <f t="shared" si="13"/>
        <v>u</v>
      </c>
      <c r="EH243">
        <f t="shared" si="14"/>
        <v>0</v>
      </c>
      <c r="EI243">
        <f t="shared" si="15"/>
        <v>0</v>
      </c>
      <c r="EJ243" t="e">
        <f>VLOOKUP(B243,Rekruttering!A:F,2,FALSE)</f>
        <v>#N/A</v>
      </c>
      <c r="EK243" t="e">
        <f>VLOOKUP(B243,Rekruttering!A:F,3,FALSE)</f>
        <v>#N/A</v>
      </c>
      <c r="EL243" t="e">
        <f>VLOOKUP(B243,Rekruttering!A:F,4,FALSE)</f>
        <v>#N/A</v>
      </c>
      <c r="EM243" t="e">
        <f>VLOOKUP(B243,Rekruttering!A:F,5,FALSE)</f>
        <v>#N/A</v>
      </c>
      <c r="EN243" t="e">
        <f>VLOOKUP(B243,Rekruttering!A:F,6,FALSE)</f>
        <v>#N/A</v>
      </c>
    </row>
    <row r="244" spans="1:144">
      <c r="A244" s="14" t="str">
        <f>Ama!CJ1</f>
        <v>x</v>
      </c>
      <c r="B244" s="21">
        <f>Ama!CJ2</f>
        <v>37499</v>
      </c>
      <c r="C244" t="str">
        <f>Ama!CJ3</f>
        <v>Himmelblå</v>
      </c>
      <c r="D244" t="str">
        <f>Ama!CJ4</f>
        <v>Amager</v>
      </c>
      <c r="E244" t="str">
        <f>Ama!CJ5</f>
        <v>Backersvej 111</v>
      </c>
      <c r="F244">
        <f>Ama!CJ6</f>
        <v>2300</v>
      </c>
      <c r="G244" t="str">
        <f>Ama!CJ7</f>
        <v>København S</v>
      </c>
      <c r="H244" t="str">
        <f>Ama!CJ8</f>
        <v>32 59 11 40</v>
      </c>
      <c r="I244" t="str">
        <f>Ama!CJ9</f>
        <v>37499@buf.kk.dk</v>
      </c>
      <c r="J244" t="str">
        <f>Ama!CJ10</f>
        <v>Ebba Ørsted</v>
      </c>
      <c r="K244">
        <f>Ama!CJ11</f>
        <v>32547609</v>
      </c>
      <c r="L244">
        <f>Ama!CJ12</f>
        <v>0</v>
      </c>
      <c r="M244" t="str">
        <f>Ama!CJ13</f>
        <v>37499@buf.kk.dk</v>
      </c>
      <c r="N244" t="str">
        <f>Ama!CJ14</f>
        <v>Integreret</v>
      </c>
      <c r="O244">
        <f>Ama!CJ15</f>
        <v>36</v>
      </c>
      <c r="P244">
        <f>Ama!CJ16</f>
        <v>0</v>
      </c>
      <c r="Q244">
        <f>Ama!CJ17</f>
        <v>44</v>
      </c>
      <c r="R244">
        <f>Ama!CJ18</f>
        <v>0</v>
      </c>
      <c r="S244">
        <f>Ama!CJ19</f>
        <v>0</v>
      </c>
      <c r="T244">
        <f>Ama!CJ20</f>
        <v>0</v>
      </c>
      <c r="U244">
        <f>Ama!CJ21</f>
        <v>0</v>
      </c>
      <c r="V244" t="str">
        <f>Ama!CJ22</f>
        <v>Nej</v>
      </c>
      <c r="W244">
        <f>Ama!CJ23</f>
        <v>0</v>
      </c>
      <c r="X244">
        <f>Ama!CJ24</f>
        <v>0</v>
      </c>
      <c r="Y244">
        <f>Ama!CJ25</f>
        <v>5</v>
      </c>
      <c r="Z244">
        <f>Ama!CJ26</f>
        <v>5</v>
      </c>
      <c r="AA244">
        <f>Ama!CJ27</f>
        <v>1</v>
      </c>
      <c r="AB244">
        <f>Ama!CJ28</f>
        <v>5</v>
      </c>
      <c r="AC244">
        <f>Ama!CJ29</f>
        <v>0</v>
      </c>
      <c r="AD244">
        <f>Ama!CJ30</f>
        <v>5</v>
      </c>
      <c r="AE244">
        <f>Ama!CJ31</f>
        <v>5</v>
      </c>
      <c r="AF244">
        <f>Ama!CJ32</f>
        <v>1</v>
      </c>
      <c r="AG244">
        <f>Ama!CJ33</f>
        <v>5</v>
      </c>
      <c r="AH244">
        <f>Ama!CJ34</f>
        <v>0</v>
      </c>
      <c r="AI244" s="16">
        <f>Ama!CJ35</f>
        <v>55000</v>
      </c>
      <c r="AJ244" s="16">
        <f>Ama!CJ36</f>
        <v>55000</v>
      </c>
      <c r="AK244">
        <f>Ama!CJ37</f>
        <v>0</v>
      </c>
      <c r="AL244" t="str">
        <f>Ama!CJ38</f>
        <v>Ja</v>
      </c>
      <c r="AM244">
        <f>Ama!CJ39</f>
        <v>0</v>
      </c>
      <c r="AN244" t="str">
        <f>Ama!CJ40</f>
        <v>Majken Hammerum Hansen</v>
      </c>
      <c r="AO244">
        <f>Ama!CJ41</f>
        <v>2006</v>
      </c>
      <c r="AP244">
        <f>Ama!CJ42</f>
        <v>32</v>
      </c>
      <c r="AQ244">
        <f>Ama!CJ43</f>
        <v>0</v>
      </c>
      <c r="AR244" t="str">
        <f>Ama!CJ44</f>
        <v>ufaglært</v>
      </c>
      <c r="AS244">
        <f>Ama!CJ45</f>
        <v>0</v>
      </c>
      <c r="AT244" t="str">
        <f>Ama!CJ46</f>
        <v>Hygiejne</v>
      </c>
      <c r="AU244">
        <f>Ama!CJ47</f>
        <v>0</v>
      </c>
      <c r="AV244">
        <f>Ama!CJ48</f>
        <v>0</v>
      </c>
      <c r="AW244">
        <f>Ama!CJ49</f>
        <v>0</v>
      </c>
      <c r="AX244">
        <f>Ama!CJ50</f>
        <v>0</v>
      </c>
      <c r="AY244">
        <f>Ama!CJ51</f>
        <v>0</v>
      </c>
      <c r="AZ244">
        <f>Ama!CJ52</f>
        <v>0</v>
      </c>
      <c r="BA244">
        <f>Ama!CJ53</f>
        <v>0</v>
      </c>
      <c r="BB244">
        <f>Ama!CJ54</f>
        <v>60</v>
      </c>
      <c r="BC244">
        <f>Ama!CJ55</f>
        <v>60</v>
      </c>
      <c r="BD244">
        <f>Ama!CJ56</f>
        <v>2</v>
      </c>
      <c r="BE244">
        <f>Ama!CJ57</f>
        <v>2</v>
      </c>
      <c r="BF244" t="str">
        <f>Ama!CJ58</f>
        <v>Ja</v>
      </c>
      <c r="BG244" t="str">
        <f>Ama!CJ59</f>
        <v>Nej</v>
      </c>
      <c r="BH244" t="str">
        <f>Ama!CJ60</f>
        <v>Ja</v>
      </c>
      <c r="BI244" t="str">
        <f>Ama!CJ61</f>
        <v>Ja</v>
      </c>
      <c r="BJ244">
        <f>Ama!CJ62</f>
        <v>0</v>
      </c>
      <c r="BK244" t="str">
        <f>Ama!CJ63</f>
        <v>Ja</v>
      </c>
      <c r="BL244">
        <f>Ama!CJ64</f>
        <v>0</v>
      </c>
      <c r="BM244" t="str">
        <f>Ama!CJ65</f>
        <v>Ja</v>
      </c>
      <c r="BN244">
        <f>Ama!CJ66</f>
        <v>0</v>
      </c>
      <c r="BO244" t="str">
        <f>Ama!CJ67</f>
        <v>Nej</v>
      </c>
      <c r="BP244" t="str">
        <f>Ama!CJ68</f>
        <v>ønsker hjælp med personale</v>
      </c>
      <c r="BQ244">
        <f>Ama!CJ69</f>
        <v>0</v>
      </c>
      <c r="BR244" t="str">
        <f>Ama!CJ70</f>
        <v>produktionskøkken</v>
      </c>
      <c r="BS244" t="str">
        <f>Ama!CJ71</f>
        <v>Nej</v>
      </c>
      <c r="BT244" t="str">
        <f>Ama!CJ72</f>
        <v>Større</v>
      </c>
      <c r="BU244" t="str">
        <f>Ama!CJ73</f>
        <v>Ingen</v>
      </c>
      <c r="BV244">
        <f>Ama!CJ74</f>
        <v>0</v>
      </c>
      <c r="BW244" t="str">
        <f>Ama!CJ75</f>
        <v>En industriopvasker, ex. Miele der tager 2 min. Et bord til deres røremaskine, Bjørn, da den står på køkkenbordet og fylder, samt en ekstra ovn</v>
      </c>
      <c r="BX244">
        <f>Ama!CJ76</f>
        <v>0</v>
      </c>
      <c r="BY244">
        <f>Ama!CJ77</f>
        <v>0</v>
      </c>
      <c r="BZ244">
        <f>Ama!CJ78</f>
        <v>0</v>
      </c>
      <c r="CA244">
        <f>Ama!CJ79</f>
        <v>0</v>
      </c>
      <c r="CB244">
        <f>Ama!CJ80</f>
        <v>0</v>
      </c>
      <c r="CC244">
        <f>Ama!CJ81</f>
        <v>0</v>
      </c>
      <c r="CD244">
        <f>Ama!CJ82</f>
        <v>0</v>
      </c>
      <c r="CE244">
        <f>Ama!CJ83</f>
        <v>0</v>
      </c>
      <c r="CF244">
        <f>Ama!CJ84</f>
        <v>0</v>
      </c>
      <c r="CG244" t="str">
        <f>Ama!CJ85</f>
        <v>Cathrine Joachim Jerrik</v>
      </c>
      <c r="CH244" t="str">
        <f>Ama!CJ86</f>
        <v>3.4.2009</v>
      </c>
      <c r="CI244">
        <f>Ama!CJ87</f>
        <v>0</v>
      </c>
      <c r="CJ244">
        <f>Ama!CJ88</f>
        <v>0</v>
      </c>
      <c r="CK244">
        <f>Ama!CJ89</f>
        <v>1</v>
      </c>
      <c r="CL244">
        <f>Ama!CJ90</f>
        <v>5</v>
      </c>
      <c r="CM244">
        <f>Ama!CJ91</f>
        <v>0</v>
      </c>
      <c r="CN244">
        <f>Ama!CJ92</f>
        <v>2</v>
      </c>
      <c r="CO244">
        <f>Ama!CJ93</f>
        <v>0</v>
      </c>
      <c r="CP244">
        <f>Ama!CJ94</f>
        <v>0</v>
      </c>
      <c r="CQ244">
        <f>Ama!CJ95</f>
        <v>0</v>
      </c>
      <c r="CR244">
        <f>Ama!CJ96</f>
        <v>0</v>
      </c>
      <c r="CS244">
        <f>Ama!CJ97</f>
        <v>3</v>
      </c>
      <c r="CT244">
        <f>Ama!CJ98</f>
        <v>0</v>
      </c>
      <c r="CU244">
        <f>Ama!CJ99</f>
        <v>0</v>
      </c>
      <c r="CV244">
        <f>Ama!CJ100</f>
        <v>0</v>
      </c>
      <c r="CW244">
        <f>Ama!CJ101</f>
        <v>0</v>
      </c>
      <c r="CX244">
        <f>Ama!CJ102</f>
        <v>0</v>
      </c>
      <c r="CY244">
        <f>Ama!CJ103</f>
        <v>1</v>
      </c>
      <c r="CZ244">
        <f>Ama!CJ104</f>
        <v>0</v>
      </c>
      <c r="DA244">
        <f>Ama!CJ105</f>
        <v>1</v>
      </c>
      <c r="DB244">
        <f>Ama!CJ106</f>
        <v>1</v>
      </c>
      <c r="DC244">
        <f>Ama!CJ107</f>
        <v>20</v>
      </c>
      <c r="DD244" t="str">
        <f>Ama!CJ108</f>
        <v>Miele</v>
      </c>
      <c r="DE244">
        <f>Ama!CJ109</f>
        <v>5</v>
      </c>
      <c r="DF244">
        <f>Ama!CJ110</f>
        <v>0</v>
      </c>
      <c r="DG244">
        <f>Ama!CJ111</f>
        <v>0</v>
      </c>
      <c r="DH244" t="str">
        <f>Ama!CJ112</f>
        <v>Ja</v>
      </c>
      <c r="DI244">
        <f>Ama!CJ113</f>
        <v>0</v>
      </c>
      <c r="DJ244" t="str">
        <f>Ama!CJ114</f>
        <v>Ja</v>
      </c>
      <c r="DK244">
        <f>Ama!CJ115</f>
        <v>2</v>
      </c>
      <c r="DL244" t="str">
        <f>Ama!CJ116</f>
        <v>God plads</v>
      </c>
      <c r="DM244" t="str">
        <f>Ama!CJ117</f>
        <v>Dejligt stort lager</v>
      </c>
      <c r="DN244">
        <f>Ama!CJ118</f>
        <v>0</v>
      </c>
      <c r="DO244" s="14" t="str">
        <f>VLOOKUP(MID(B244,1,5)*1,InstTyp!A:B,2,FALSE)</f>
        <v xml:space="preserve">Integrerede </v>
      </c>
      <c r="DP244" s="14" t="str">
        <f>VLOOKUP(MID(B244,1,5)*1,InstTyp!A:C,3,FALSE)</f>
        <v>Amager</v>
      </c>
      <c r="DQ244">
        <f>VLOOKUP(MID(B244,1,5)*1,'InstTyp-2'!E:BQ,7,FALSE)</f>
        <v>36</v>
      </c>
      <c r="DR244">
        <f>VLOOKUP(MID(B244,1,5)*1,'InstTyp-2'!E:BQ,8,FALSE)</f>
        <v>0</v>
      </c>
      <c r="DS244">
        <f>VLOOKUP(MID(B244,1,5)*1,'InstTyp-2'!E:BQ,9,FALSE)</f>
        <v>44</v>
      </c>
      <c r="DT244">
        <f>VLOOKUP(MID(B244,1,5)*1,'InstTyp-2'!E:BQ,10,FALSE)</f>
        <v>0</v>
      </c>
      <c r="DU244">
        <f>VLOOKUP(MID(B244,1,5)*1,'InstTyp-2'!E:BQ,11,FALSE)</f>
        <v>0</v>
      </c>
      <c r="DV244">
        <f>VLOOKUP(MID(B244,1,5)*1,'InstTyp-2'!E:BQ,12,FALSE)</f>
        <v>0</v>
      </c>
      <c r="DW244">
        <f>VLOOKUP(MID(B244,1,5)*1,'InstTyp-2'!E:BQ,13,FALSE)</f>
        <v>0</v>
      </c>
      <c r="DX244">
        <f>VLOOKUP(MID(B244,1,5)*1,'InstTyp-2'!E:BQ,14,FALSE)</f>
        <v>0</v>
      </c>
      <c r="DY244">
        <f>VLOOKUP(MID(B244,1,5)*1,'InstTyp-2'!E:BQ,15,FALSE)</f>
        <v>0</v>
      </c>
      <c r="DZ244">
        <f>VLOOKUP(MID(B244,1,5)*1,'InstTyp-2'!E:BQ,16,FALSE)</f>
        <v>0</v>
      </c>
      <c r="EA244">
        <f>VLOOKUP(MID(B244,1,5)*1,'InstTyp-2'!E:BQ,17,FALSE)</f>
        <v>0</v>
      </c>
      <c r="EB244">
        <f>VLOOKUP(MID(B244,1,5)*1,'InstTyp-2'!E:BQ,18,FALSE)</f>
        <v>0</v>
      </c>
      <c r="EC244">
        <f>VLOOKUP(MID(B244,1,5)*1,'InstTyp-2'!E:BQ,19,FALSE)</f>
        <v>0</v>
      </c>
      <c r="ED244">
        <f>VLOOKUP(MID(B244,1,5)*1,'InstTyp-2'!E:BQ,20,FALSE)</f>
        <v>0</v>
      </c>
      <c r="EE244" s="195">
        <f>VLOOKUP(MID(B244,1,5)*1,'Forplejning 2008'!A:C,3,FALSE)</f>
        <v>118725.05</v>
      </c>
      <c r="EF244" t="str">
        <f t="shared" si="12"/>
        <v>37499</v>
      </c>
      <c r="EG244" t="str">
        <f t="shared" si="13"/>
        <v/>
      </c>
      <c r="EH244">
        <f t="shared" si="14"/>
        <v>0</v>
      </c>
      <c r="EI244">
        <f t="shared" si="15"/>
        <v>0</v>
      </c>
      <c r="EJ244" t="e">
        <f>VLOOKUP(B244,Rekruttering!A:F,2,FALSE)</f>
        <v>#N/A</v>
      </c>
      <c r="EK244" t="e">
        <f>VLOOKUP(B244,Rekruttering!A:F,3,FALSE)</f>
        <v>#N/A</v>
      </c>
      <c r="EL244" t="e">
        <f>VLOOKUP(B244,Rekruttering!A:F,4,FALSE)</f>
        <v>#N/A</v>
      </c>
      <c r="EM244" t="e">
        <f>VLOOKUP(B244,Rekruttering!A:F,5,FALSE)</f>
        <v>#N/A</v>
      </c>
      <c r="EN244" t="e">
        <f>VLOOKUP(B244,Rekruttering!A:F,6,FALSE)</f>
        <v>#N/A</v>
      </c>
    </row>
    <row r="245" spans="1:144">
      <c r="A245" s="14" t="str">
        <f>Ama!CK1</f>
        <v>x</v>
      </c>
      <c r="B245" s="21">
        <f>Ama!CK2</f>
        <v>37506</v>
      </c>
      <c r="C245" t="str">
        <f>Ama!CK3</f>
        <v>Havblik</v>
      </c>
      <c r="D245" t="str">
        <f>Ama!CK4</f>
        <v>Amager</v>
      </c>
      <c r="E245" t="str">
        <f>Ama!CK5</f>
        <v>Gerbrandsvej 5D</v>
      </c>
      <c r="F245">
        <f>Ama!CK6</f>
        <v>2300</v>
      </c>
      <c r="G245" t="str">
        <f>Ama!CK7</f>
        <v>København S</v>
      </c>
      <c r="H245" t="str">
        <f>Ama!CK8</f>
        <v>32 59 90 51</v>
      </c>
      <c r="I245" t="str">
        <f>Ama!CK9</f>
        <v>37506@buf.kk.dk</v>
      </c>
      <c r="J245" t="str">
        <f>Ama!CK10</f>
        <v>Anne-Grethe Harpelunde Jensen, Konstitueret leder: Gudrun Olsen</v>
      </c>
      <c r="K245">
        <f>Ama!CK11</f>
        <v>32519946</v>
      </c>
      <c r="L245">
        <f>Ama!CK12</f>
        <v>0</v>
      </c>
      <c r="M245" t="str">
        <f>Ama!CK13</f>
        <v>37506@buf.kk.dk, havblink@buf.kk.dk</v>
      </c>
      <c r="N245" t="str">
        <f>Ama!CK14</f>
        <v>Integreret</v>
      </c>
      <c r="O245">
        <f>Ama!CK15</f>
        <v>36</v>
      </c>
      <c r="P245">
        <f>Ama!CK16</f>
        <v>0</v>
      </c>
      <c r="Q245">
        <f>Ama!CK17</f>
        <v>44</v>
      </c>
      <c r="R245">
        <f>Ama!CK18</f>
        <v>0</v>
      </c>
      <c r="S245">
        <f>Ama!CK19</f>
        <v>0</v>
      </c>
      <c r="T245">
        <f>Ama!CK20</f>
        <v>0</v>
      </c>
      <c r="U245">
        <f>Ama!CK21</f>
        <v>0</v>
      </c>
      <c r="V245" t="str">
        <f>Ama!CK22</f>
        <v>Nej</v>
      </c>
      <c r="W245">
        <f>Ama!CK23</f>
        <v>0</v>
      </c>
      <c r="X245">
        <f>Ama!CK24</f>
        <v>0</v>
      </c>
      <c r="Y245">
        <f>Ama!CK25</f>
        <v>5</v>
      </c>
      <c r="Z245">
        <f>Ama!CK26</f>
        <v>5</v>
      </c>
      <c r="AA245">
        <f>Ama!CK27</f>
        <v>0</v>
      </c>
      <c r="AB245">
        <f>Ama!CK28</f>
        <v>5</v>
      </c>
      <c r="AC245">
        <f>Ama!CK29</f>
        <v>0</v>
      </c>
      <c r="AD245">
        <f>Ama!CK30</f>
        <v>5</v>
      </c>
      <c r="AE245">
        <f>Ama!CK31</f>
        <v>5</v>
      </c>
      <c r="AF245">
        <f>Ama!CK32</f>
        <v>0</v>
      </c>
      <c r="AG245">
        <f>Ama!CK33</f>
        <v>5</v>
      </c>
      <c r="AH245">
        <f>Ama!CK34</f>
        <v>0</v>
      </c>
      <c r="AI245">
        <f>Ama!CK35</f>
        <v>130000</v>
      </c>
      <c r="AJ245">
        <f>Ama!CK36</f>
        <v>130000</v>
      </c>
      <c r="AK245">
        <f>Ama!CK37</f>
        <v>0</v>
      </c>
      <c r="AL245" t="str">
        <f>Ama!CK38</f>
        <v>Nej</v>
      </c>
      <c r="AM245" t="str">
        <f>Ama!CK39</f>
        <v>Ja</v>
      </c>
      <c r="AN245">
        <f>Ama!CK40</f>
        <v>0</v>
      </c>
      <c r="AO245">
        <f>Ama!CK41</f>
        <v>0</v>
      </c>
      <c r="AP245">
        <f>Ama!CK42</f>
        <v>0</v>
      </c>
      <c r="AQ245">
        <f>Ama!CK43</f>
        <v>0</v>
      </c>
      <c r="AR245">
        <f>Ama!CK44</f>
        <v>0</v>
      </c>
      <c r="AS245">
        <f>Ama!CK45</f>
        <v>0</v>
      </c>
      <c r="AT245">
        <f>Ama!CK46</f>
        <v>0</v>
      </c>
      <c r="AU245">
        <f>Ama!CK47</f>
        <v>0</v>
      </c>
      <c r="AV245">
        <f>Ama!CK48</f>
        <v>0</v>
      </c>
      <c r="AW245">
        <f>Ama!CK49</f>
        <v>0</v>
      </c>
      <c r="AX245">
        <f>Ama!CK50</f>
        <v>0</v>
      </c>
      <c r="AY245">
        <f>Ama!CK51</f>
        <v>0</v>
      </c>
      <c r="AZ245">
        <f>Ama!CK52</f>
        <v>0</v>
      </c>
      <c r="BA245">
        <f>Ama!CK53</f>
        <v>0</v>
      </c>
      <c r="BB245">
        <f>Ama!CK54</f>
        <v>80</v>
      </c>
      <c r="BC245">
        <f>Ama!CK55</f>
        <v>80</v>
      </c>
      <c r="BD245">
        <f>Ama!CK56</f>
        <v>1</v>
      </c>
      <c r="BE245">
        <f>Ama!CK57</f>
        <v>1</v>
      </c>
      <c r="BF245" t="str">
        <f>Ama!CK58</f>
        <v>Ja</v>
      </c>
      <c r="BG245" t="str">
        <f>Ama!CK59</f>
        <v>Ja</v>
      </c>
      <c r="BH245" t="str">
        <f>Ama!CK60</f>
        <v>Nej</v>
      </c>
      <c r="BI245" t="str">
        <f>Ama!CK61</f>
        <v>Ja</v>
      </c>
      <c r="BJ245">
        <f>Ama!CK62</f>
        <v>0</v>
      </c>
      <c r="BK245" t="str">
        <f>Ama!CK63</f>
        <v>Ja</v>
      </c>
      <c r="BL245">
        <f>Ama!CK64</f>
        <v>0</v>
      </c>
      <c r="BM245" t="str">
        <f>Ama!CK65</f>
        <v>Ja</v>
      </c>
      <c r="BN245">
        <f>Ama!CK66</f>
        <v>0</v>
      </c>
      <c r="BO245" t="str">
        <f>Ama!CK67</f>
        <v>Nej</v>
      </c>
      <c r="BP245" t="str">
        <f>Ama!CK68</f>
        <v>Vil gerne have hjælp til ansættelse</v>
      </c>
      <c r="BQ245">
        <f>Ama!CK69</f>
        <v>0</v>
      </c>
      <c r="BR245" t="str">
        <f>Ama!CK70</f>
        <v>produktionskøkken</v>
      </c>
      <c r="BS245">
        <f>Ama!CK71</f>
        <v>0</v>
      </c>
      <c r="BT245" t="str">
        <f>Ama!CK72</f>
        <v>Mindre</v>
      </c>
      <c r="BU245" t="str">
        <f>Ama!CK73</f>
        <v>Ingen</v>
      </c>
      <c r="BV245">
        <f>Ama!CK74</f>
        <v>0</v>
      </c>
      <c r="BW245" t="str">
        <f>Ama!CK75</f>
        <v>Konvektionsovn</v>
      </c>
      <c r="BX245">
        <f>Ama!CK76</f>
        <v>0</v>
      </c>
      <c r="BY245">
        <f>Ama!CK77</f>
        <v>0</v>
      </c>
      <c r="BZ245">
        <f>Ama!CK78</f>
        <v>0</v>
      </c>
      <c r="CA245">
        <f>Ama!CK79</f>
        <v>0</v>
      </c>
      <c r="CB245">
        <f>Ama!CK80</f>
        <v>0</v>
      </c>
      <c r="CC245">
        <f>Ama!CK81</f>
        <v>0</v>
      </c>
      <c r="CD245">
        <f>Ama!CK82</f>
        <v>0</v>
      </c>
      <c r="CE245">
        <f>Ama!CK83</f>
        <v>0</v>
      </c>
      <c r="CF245">
        <f>Ama!CK84</f>
        <v>0</v>
      </c>
      <c r="CG245" t="str">
        <f>Ama!CK85</f>
        <v>Cathrine Joachim Jerrik</v>
      </c>
      <c r="CH245" s="18" t="str">
        <f>Ama!CK86</f>
        <v>23.3.2009</v>
      </c>
      <c r="CI245">
        <f>Ama!CK87</f>
        <v>0</v>
      </c>
      <c r="CJ245">
        <f>Ama!CK88</f>
        <v>0</v>
      </c>
      <c r="CK245">
        <f>Ama!CK89</f>
        <v>1</v>
      </c>
      <c r="CL245">
        <f>Ama!CK90</f>
        <v>5</v>
      </c>
      <c r="CM245">
        <f>Ama!CK91</f>
        <v>0</v>
      </c>
      <c r="CN245">
        <f>Ama!CK92</f>
        <v>2</v>
      </c>
      <c r="CO245">
        <f>Ama!CK93</f>
        <v>0</v>
      </c>
      <c r="CP245">
        <f>Ama!CK94</f>
        <v>0</v>
      </c>
      <c r="CQ245">
        <f>Ama!CK95</f>
        <v>0</v>
      </c>
      <c r="CR245">
        <f>Ama!CK96</f>
        <v>0</v>
      </c>
      <c r="CS245">
        <f>Ama!CK97</f>
        <v>2</v>
      </c>
      <c r="CT245">
        <f>Ama!CK98</f>
        <v>0</v>
      </c>
      <c r="CU245">
        <f>Ama!CK99</f>
        <v>0</v>
      </c>
      <c r="CV245">
        <f>Ama!CK100</f>
        <v>0</v>
      </c>
      <c r="CW245">
        <f>Ama!CK101</f>
        <v>0</v>
      </c>
      <c r="CX245">
        <f>Ama!CK102</f>
        <v>0</v>
      </c>
      <c r="CY245">
        <f>Ama!CK103</f>
        <v>1</v>
      </c>
      <c r="CZ245">
        <f>Ama!CK104</f>
        <v>0</v>
      </c>
      <c r="DA245">
        <f>Ama!CK105</f>
        <v>1</v>
      </c>
      <c r="DB245">
        <f>Ama!CK106</f>
        <v>1</v>
      </c>
      <c r="DC245">
        <f>Ama!CK107</f>
        <v>4</v>
      </c>
      <c r="DD245" t="str">
        <f>Ama!CK108</f>
        <v>KEN</v>
      </c>
      <c r="DE245">
        <f>Ama!CK109</f>
        <v>4</v>
      </c>
      <c r="DF245">
        <f>Ama!CK110</f>
        <v>0</v>
      </c>
      <c r="DG245">
        <f>Ama!CK111</f>
        <v>0</v>
      </c>
      <c r="DH245" t="str">
        <f>Ama!CK112</f>
        <v>Ja</v>
      </c>
      <c r="DI245">
        <f>Ama!CK113</f>
        <v>0</v>
      </c>
      <c r="DJ245" t="str">
        <f>Ama!CK114</f>
        <v>Ja</v>
      </c>
      <c r="DK245">
        <f>Ama!CK115</f>
        <v>2</v>
      </c>
      <c r="DL245" t="str">
        <f>Ama!CK116</f>
        <v>God plads</v>
      </c>
      <c r="DM245">
        <f>Ama!CK117</f>
        <v>0</v>
      </c>
      <c r="DN245">
        <f>Ama!CK118</f>
        <v>0</v>
      </c>
      <c r="DO245" s="14" t="str">
        <f>VLOOKUP(MID(B245,1,5)*1,InstTyp!A:B,2,FALSE)</f>
        <v xml:space="preserve">Integrerede </v>
      </c>
      <c r="DP245" s="14" t="str">
        <f>VLOOKUP(MID(B245,1,5)*1,InstTyp!A:C,3,FALSE)</f>
        <v>Amager</v>
      </c>
      <c r="DQ245">
        <f>VLOOKUP(MID(B245,1,5)*1,'InstTyp-2'!E:BQ,7,FALSE)</f>
        <v>36</v>
      </c>
      <c r="DR245">
        <f>VLOOKUP(MID(B245,1,5)*1,'InstTyp-2'!E:BQ,8,FALSE)</f>
        <v>0</v>
      </c>
      <c r="DS245">
        <f>VLOOKUP(MID(B245,1,5)*1,'InstTyp-2'!E:BQ,9,FALSE)</f>
        <v>44</v>
      </c>
      <c r="DT245">
        <f>VLOOKUP(MID(B245,1,5)*1,'InstTyp-2'!E:BQ,10,FALSE)</f>
        <v>0</v>
      </c>
      <c r="DU245">
        <f>VLOOKUP(MID(B245,1,5)*1,'InstTyp-2'!E:BQ,11,FALSE)</f>
        <v>0</v>
      </c>
      <c r="DV245">
        <f>VLOOKUP(MID(B245,1,5)*1,'InstTyp-2'!E:BQ,12,FALSE)</f>
        <v>0</v>
      </c>
      <c r="DW245">
        <f>VLOOKUP(MID(B245,1,5)*1,'InstTyp-2'!E:BQ,13,FALSE)</f>
        <v>0</v>
      </c>
      <c r="DX245">
        <f>VLOOKUP(MID(B245,1,5)*1,'InstTyp-2'!E:BQ,14,FALSE)</f>
        <v>0</v>
      </c>
      <c r="DY245">
        <f>VLOOKUP(MID(B245,1,5)*1,'InstTyp-2'!E:BQ,15,FALSE)</f>
        <v>0</v>
      </c>
      <c r="DZ245">
        <f>VLOOKUP(MID(B245,1,5)*1,'InstTyp-2'!E:BQ,16,FALSE)</f>
        <v>0</v>
      </c>
      <c r="EA245">
        <f>VLOOKUP(MID(B245,1,5)*1,'InstTyp-2'!E:BQ,17,FALSE)</f>
        <v>0</v>
      </c>
      <c r="EB245">
        <f>VLOOKUP(MID(B245,1,5)*1,'InstTyp-2'!E:BQ,18,FALSE)</f>
        <v>0</v>
      </c>
      <c r="EC245">
        <f>VLOOKUP(MID(B245,1,5)*1,'InstTyp-2'!E:BQ,19,FALSE)</f>
        <v>0</v>
      </c>
      <c r="ED245">
        <f>VLOOKUP(MID(B245,1,5)*1,'InstTyp-2'!E:BQ,20,FALSE)</f>
        <v>0</v>
      </c>
      <c r="EE245" s="195">
        <f>VLOOKUP(MID(B245,1,5)*1,'Forplejning 2008'!A:C,3,FALSE)</f>
        <v>128831.2</v>
      </c>
      <c r="EF245" t="str">
        <f t="shared" si="12"/>
        <v>37506</v>
      </c>
      <c r="EG245" t="str">
        <f t="shared" si="13"/>
        <v/>
      </c>
      <c r="EH245">
        <f t="shared" si="14"/>
        <v>0</v>
      </c>
      <c r="EI245">
        <f t="shared" si="15"/>
        <v>0</v>
      </c>
      <c r="EJ245" t="str">
        <f>VLOOKUP(B245,Rekruttering!A:F,2,FALSE)</f>
        <v>Ja</v>
      </c>
      <c r="EK245">
        <f>VLOOKUP(B245,Rekruttering!A:F,3,FALSE)</f>
        <v>37</v>
      </c>
      <c r="EL245">
        <f>VLOOKUP(B245,Rekruttering!A:F,4,FALSE)</f>
        <v>0</v>
      </c>
      <c r="EM245">
        <f>VLOOKUP(B245,Rekruttering!A:F,5,FALSE)</f>
        <v>0</v>
      </c>
      <c r="EN245" t="str">
        <f>VLOOKUP(B245,Rekruttering!A:F,6,FALSE)</f>
        <v>Nej</v>
      </c>
    </row>
    <row r="246" spans="1:144">
      <c r="A246" s="14" t="str">
        <f>Ama!CM1</f>
        <v>x</v>
      </c>
      <c r="B246" s="21">
        <f>Ama!CM2</f>
        <v>37508</v>
      </c>
      <c r="C246" t="str">
        <f>Ama!CM3</f>
        <v>Nordlys</v>
      </c>
      <c r="D246" t="str">
        <f>Ama!CM4</f>
        <v>Amager</v>
      </c>
      <c r="E246" t="str">
        <f>Ama!CM5</f>
        <v>Gerbrandsvej 5C</v>
      </c>
      <c r="F246">
        <f>Ama!CM6</f>
        <v>2300</v>
      </c>
      <c r="G246" t="str">
        <f>Ama!CM7</f>
        <v>København S</v>
      </c>
      <c r="H246">
        <f>Ama!CM8</f>
        <v>32842112</v>
      </c>
      <c r="I246" t="str">
        <f>Ama!CM9</f>
        <v>DK51@buf.kk.dk</v>
      </c>
      <c r="J246" t="str">
        <f>Ama!CM10</f>
        <v>Annette Adamsen</v>
      </c>
      <c r="K246">
        <f>Ama!CM11</f>
        <v>0</v>
      </c>
      <c r="L246">
        <f>Ama!CM12</f>
        <v>0</v>
      </c>
      <c r="M246" t="str">
        <f>Ama!CM13</f>
        <v>37508@buf.kk.dk</v>
      </c>
      <c r="N246" t="str">
        <f>Ama!CM14</f>
        <v>Integreret</v>
      </c>
      <c r="O246">
        <f>Ama!CM15</f>
        <v>36</v>
      </c>
      <c r="P246">
        <f>Ama!CM16</f>
        <v>0</v>
      </c>
      <c r="Q246">
        <f>Ama!CM17</f>
        <v>44</v>
      </c>
      <c r="R246">
        <f>Ama!CM18</f>
        <v>0</v>
      </c>
      <c r="S246">
        <f>Ama!CM19</f>
        <v>0</v>
      </c>
      <c r="T246">
        <f>Ama!CM20</f>
        <v>0</v>
      </c>
      <c r="U246">
        <f>Ama!CM21</f>
        <v>0</v>
      </c>
      <c r="V246" t="str">
        <f>Ama!CM22</f>
        <v>Nej</v>
      </c>
      <c r="W246">
        <f>Ama!CM23</f>
        <v>0</v>
      </c>
      <c r="X246">
        <f>Ama!CM24</f>
        <v>0</v>
      </c>
      <c r="Y246">
        <f>Ama!CM25</f>
        <v>5</v>
      </c>
      <c r="Z246">
        <f>Ama!CM26</f>
        <v>5</v>
      </c>
      <c r="AA246">
        <f>Ama!CM27</f>
        <v>5</v>
      </c>
      <c r="AB246">
        <f>Ama!CM28</f>
        <v>5</v>
      </c>
      <c r="AC246">
        <f>Ama!CM29</f>
        <v>0</v>
      </c>
      <c r="AD246">
        <f>Ama!CM30</f>
        <v>5</v>
      </c>
      <c r="AE246">
        <f>Ama!CM31</f>
        <v>5</v>
      </c>
      <c r="AF246">
        <f>Ama!CM32</f>
        <v>0</v>
      </c>
      <c r="AG246">
        <f>Ama!CM33</f>
        <v>5</v>
      </c>
      <c r="AH246">
        <f>Ama!CM34</f>
        <v>0</v>
      </c>
      <c r="AI246" s="16">
        <f>Ama!CM35</f>
        <v>120000</v>
      </c>
      <c r="AJ246">
        <f>Ama!CM36</f>
        <v>0</v>
      </c>
      <c r="AK246">
        <f>Ama!CM37</f>
        <v>0</v>
      </c>
      <c r="AL246" t="str">
        <f>Ama!CM38</f>
        <v>Ja</v>
      </c>
      <c r="AM246" t="str">
        <f>Ama!CM39</f>
        <v>Nej</v>
      </c>
      <c r="AN246" t="str">
        <f>Ama!CM40</f>
        <v>Karine Castella</v>
      </c>
      <c r="AO246">
        <f>Ama!CM41</f>
        <v>2008</v>
      </c>
      <c r="AP246">
        <f>Ama!CM42</f>
        <v>33</v>
      </c>
      <c r="AQ246">
        <f>Ama!CM43</f>
        <v>0</v>
      </c>
      <c r="AR246" t="str">
        <f>Ama!CM44</f>
        <v>Ernæringsassistent</v>
      </c>
      <c r="AS246" t="str">
        <f>Ama!CM45</f>
        <v>lavet mad på hospital</v>
      </c>
      <c r="AT246">
        <f>Ama!CM46</f>
        <v>0</v>
      </c>
      <c r="AU246" t="str">
        <f>Ama!CM47</f>
        <v>Nete</v>
      </c>
      <c r="AV246">
        <f>Ama!CM48</f>
        <v>2006</v>
      </c>
      <c r="AW246">
        <f>Ama!CM49</f>
        <v>15</v>
      </c>
      <c r="AX246">
        <f>Ama!CM50</f>
        <v>0</v>
      </c>
      <c r="AY246" t="str">
        <f>Ama!CM51</f>
        <v>Medhjælper til opvak</v>
      </c>
      <c r="AZ246">
        <f>Ama!CM52</f>
        <v>0</v>
      </c>
      <c r="BA246">
        <f>Ama!CM53</f>
        <v>0</v>
      </c>
      <c r="BB246">
        <f>Ama!CM54</f>
        <v>98</v>
      </c>
      <c r="BC246">
        <f>Ama!CM55</f>
        <v>98</v>
      </c>
      <c r="BD246">
        <f>Ama!CM56</f>
        <v>1</v>
      </c>
      <c r="BE246">
        <f>Ama!CM57</f>
        <v>1</v>
      </c>
      <c r="BF246" t="str">
        <f>Ama!CM58</f>
        <v>Ja</v>
      </c>
      <c r="BG246" t="str">
        <f>Ama!CM59</f>
        <v>Ja</v>
      </c>
      <c r="BH246" t="str">
        <f>Ama!CM60</f>
        <v>Nej</v>
      </c>
      <c r="BI246" t="str">
        <f>Ama!CM61</f>
        <v>Ja</v>
      </c>
      <c r="BJ246" t="str">
        <f>Ama!CM62</f>
        <v>Hvis køkkenkapaciteten følger med</v>
      </c>
      <c r="BK246" t="str">
        <f>Ama!CM63</f>
        <v>Ja</v>
      </c>
      <c r="BL246">
        <f>Ama!CM64</f>
        <v>0</v>
      </c>
      <c r="BM246" t="str">
        <f>Ama!CM65</f>
        <v>Ja</v>
      </c>
      <c r="BN246">
        <f>Ama!CM66</f>
        <v>0</v>
      </c>
      <c r="BO246" t="str">
        <f>Ama!CM67</f>
        <v>Ja</v>
      </c>
      <c r="BP246">
        <f>Ama!CM68</f>
        <v>0</v>
      </c>
      <c r="BQ246">
        <f>Ama!CM69</f>
        <v>0</v>
      </c>
      <c r="BR246" t="str">
        <f>Ama!CM70</f>
        <v>Køkken blandet tilvirk</v>
      </c>
      <c r="BS246" t="str">
        <f>Ama!CM71</f>
        <v>Nej</v>
      </c>
      <c r="BT246">
        <f>Ama!CM72</f>
        <v>0</v>
      </c>
      <c r="BU246">
        <f>Ama!CM73</f>
        <v>0</v>
      </c>
      <c r="BV246">
        <f>Ama!CM74</f>
        <v>0</v>
      </c>
      <c r="BW246">
        <f>Ama!CM75</f>
        <v>0</v>
      </c>
      <c r="BX246" t="str">
        <f>Ama!CM76</f>
        <v>Mindre</v>
      </c>
      <c r="BY246" t="str">
        <f>Ama!CM77</f>
        <v>Mindre</v>
      </c>
      <c r="BZ246">
        <f>Ama!CM78</f>
        <v>0</v>
      </c>
      <c r="CA246" t="str">
        <f>Ama!CM79</f>
        <v>en ekstra stor kogeplade, 2 ovne mere eller konvektionsovn, en ekstra fryser</v>
      </c>
      <c r="CB246">
        <f>Ama!CM80</f>
        <v>0</v>
      </c>
      <c r="CC246">
        <f>Ama!CM81</f>
        <v>0</v>
      </c>
      <c r="CD246">
        <f>Ama!CM82</f>
        <v>0</v>
      </c>
      <c r="CE246">
        <f>Ama!CM83</f>
        <v>0</v>
      </c>
      <c r="CF246">
        <f>Ama!CM84</f>
        <v>0</v>
      </c>
      <c r="CG246" t="str">
        <f>Ama!CM85</f>
        <v>Mariah / Nanna</v>
      </c>
      <c r="CH246" s="18">
        <f>Ama!CM86</f>
        <v>39904</v>
      </c>
      <c r="CI246">
        <f>Ama!CM87</f>
        <v>0</v>
      </c>
      <c r="CJ246">
        <f>Ama!CM88</f>
        <v>0</v>
      </c>
      <c r="CK246">
        <f>Ama!CM89</f>
        <v>1</v>
      </c>
      <c r="CL246">
        <f>Ama!CM90</f>
        <v>5</v>
      </c>
      <c r="CM246">
        <f>Ama!CM91</f>
        <v>0</v>
      </c>
      <c r="CN246">
        <f>Ama!CM92</f>
        <v>2</v>
      </c>
      <c r="CO246">
        <f>Ama!CM93</f>
        <v>0</v>
      </c>
      <c r="CP246">
        <f>Ama!CM94</f>
        <v>0</v>
      </c>
      <c r="CQ246">
        <f>Ama!CM95</f>
        <v>0</v>
      </c>
      <c r="CR246">
        <f>Ama!CM96</f>
        <v>0</v>
      </c>
      <c r="CS246">
        <f>Ama!CM97</f>
        <v>2</v>
      </c>
      <c r="CT246">
        <f>Ama!CM98</f>
        <v>0</v>
      </c>
      <c r="CU246">
        <f>Ama!CM99</f>
        <v>0</v>
      </c>
      <c r="CV246">
        <f>Ama!CM100</f>
        <v>1</v>
      </c>
      <c r="CW246">
        <f>Ama!CM101</f>
        <v>0</v>
      </c>
      <c r="CX246">
        <f>Ama!CM102</f>
        <v>0</v>
      </c>
      <c r="CY246">
        <f>Ama!CM103</f>
        <v>1</v>
      </c>
      <c r="CZ246">
        <f>Ama!CM104</f>
        <v>0</v>
      </c>
      <c r="DA246">
        <f>Ama!CM105</f>
        <v>0</v>
      </c>
      <c r="DB246">
        <f>Ama!CM106</f>
        <v>1</v>
      </c>
      <c r="DC246">
        <f>Ama!CM107</f>
        <v>7</v>
      </c>
      <c r="DD246" t="str">
        <f>Ama!CM108</f>
        <v>Ken Gazette 330</v>
      </c>
      <c r="DE246">
        <f>Ama!CM109</f>
        <v>5</v>
      </c>
      <c r="DF246" t="str">
        <f>Ama!CM110</f>
        <v>Ja</v>
      </c>
      <c r="DG246">
        <f>Ama!CM111</f>
        <v>10</v>
      </c>
      <c r="DH246" t="str">
        <f>Ama!CM112</f>
        <v>Nej</v>
      </c>
      <c r="DI246" t="str">
        <f>Ama!CM113</f>
        <v>Nej</v>
      </c>
      <c r="DJ246" t="str">
        <f>Ama!CM114</f>
        <v>Ja</v>
      </c>
      <c r="DK246">
        <f>Ama!CM115</f>
        <v>1</v>
      </c>
      <c r="DL246" t="str">
        <f>Ama!CM116</f>
        <v>Begrænset</v>
      </c>
      <c r="DM246" t="str">
        <f>Ama!CM117</f>
        <v>Køleskab: 1 på gangen. Fryser: i depot. Ovn: 16 år gammel. Kogebord: 1 stor plade mere. Vask: 1 m 2 rum
Underskabe i depot til opvaring af service og kolonialvare. Mangler service og gryder</v>
      </c>
      <c r="DN246">
        <f>Ama!CM118</f>
        <v>0</v>
      </c>
      <c r="DO246" s="14" t="str">
        <f>VLOOKUP(MID(B246,1,5)*1,InstTyp!A:B,2,FALSE)</f>
        <v xml:space="preserve">Integrerede </v>
      </c>
      <c r="DP246" s="14" t="str">
        <f>VLOOKUP(MID(B246,1,5)*1,InstTyp!A:C,3,FALSE)</f>
        <v>Amager</v>
      </c>
      <c r="DQ246">
        <f>VLOOKUP(MID(B246,1,5)*1,'InstTyp-2'!E:BQ,7,FALSE)</f>
        <v>36</v>
      </c>
      <c r="DR246">
        <f>VLOOKUP(MID(B246,1,5)*1,'InstTyp-2'!E:BQ,8,FALSE)</f>
        <v>0</v>
      </c>
      <c r="DS246">
        <f>VLOOKUP(MID(B246,1,5)*1,'InstTyp-2'!E:BQ,9,FALSE)</f>
        <v>44</v>
      </c>
      <c r="DT246">
        <f>VLOOKUP(MID(B246,1,5)*1,'InstTyp-2'!E:BQ,10,FALSE)</f>
        <v>0</v>
      </c>
      <c r="DU246">
        <f>VLOOKUP(MID(B246,1,5)*1,'InstTyp-2'!E:BQ,11,FALSE)</f>
        <v>0</v>
      </c>
      <c r="DV246">
        <f>VLOOKUP(MID(B246,1,5)*1,'InstTyp-2'!E:BQ,12,FALSE)</f>
        <v>0</v>
      </c>
      <c r="DW246">
        <f>VLOOKUP(MID(B246,1,5)*1,'InstTyp-2'!E:BQ,13,FALSE)</f>
        <v>0</v>
      </c>
      <c r="DX246">
        <f>VLOOKUP(MID(B246,1,5)*1,'InstTyp-2'!E:BQ,14,FALSE)</f>
        <v>0</v>
      </c>
      <c r="DY246">
        <f>VLOOKUP(MID(B246,1,5)*1,'InstTyp-2'!E:BQ,15,FALSE)</f>
        <v>0</v>
      </c>
      <c r="DZ246">
        <f>VLOOKUP(MID(B246,1,5)*1,'InstTyp-2'!E:BQ,16,FALSE)</f>
        <v>0</v>
      </c>
      <c r="EA246">
        <f>VLOOKUP(MID(B246,1,5)*1,'InstTyp-2'!E:BQ,17,FALSE)</f>
        <v>0</v>
      </c>
      <c r="EB246">
        <f>VLOOKUP(MID(B246,1,5)*1,'InstTyp-2'!E:BQ,18,FALSE)</f>
        <v>0</v>
      </c>
      <c r="EC246">
        <f>VLOOKUP(MID(B246,1,5)*1,'InstTyp-2'!E:BQ,19,FALSE)</f>
        <v>0</v>
      </c>
      <c r="ED246">
        <f>VLOOKUP(MID(B246,1,5)*1,'InstTyp-2'!E:BQ,20,FALSE)</f>
        <v>0</v>
      </c>
      <c r="EE246" s="195">
        <f>VLOOKUP(MID(B246,1,5)*1,'Forplejning 2008'!A:C,3,FALSE)</f>
        <v>105854.7</v>
      </c>
      <c r="EF246" t="str">
        <f t="shared" si="12"/>
        <v>37508</v>
      </c>
      <c r="EG246" t="str">
        <f t="shared" si="13"/>
        <v/>
      </c>
      <c r="EH246">
        <f t="shared" si="14"/>
        <v>0</v>
      </c>
      <c r="EI246">
        <f t="shared" si="15"/>
        <v>0</v>
      </c>
      <c r="EJ246" t="e">
        <f>VLOOKUP(B246,Rekruttering!A:F,2,FALSE)</f>
        <v>#N/A</v>
      </c>
      <c r="EK246" t="e">
        <f>VLOOKUP(B246,Rekruttering!A:F,3,FALSE)</f>
        <v>#N/A</v>
      </c>
      <c r="EL246" t="e">
        <f>VLOOKUP(B246,Rekruttering!A:F,4,FALSE)</f>
        <v>#N/A</v>
      </c>
      <c r="EM246" t="e">
        <f>VLOOKUP(B246,Rekruttering!A:F,5,FALSE)</f>
        <v>#N/A</v>
      </c>
      <c r="EN246" t="e">
        <f>VLOOKUP(B246,Rekruttering!A:F,6,FALSE)</f>
        <v>#N/A</v>
      </c>
    </row>
    <row r="247" spans="1:144">
      <c r="A247" s="14" t="str">
        <f>Ama!CN1</f>
        <v>x</v>
      </c>
      <c r="B247" s="21">
        <f>Ama!CN2</f>
        <v>37509</v>
      </c>
      <c r="C247" t="str">
        <f>Ama!CN3</f>
        <v>Søstjernen</v>
      </c>
      <c r="D247" t="str">
        <f>Ama!CN4</f>
        <v>Amager</v>
      </c>
      <c r="E247" t="str">
        <f>Ama!CN5</f>
        <v>Grækenlandsvej 90B</v>
      </c>
      <c r="F247">
        <f>Ama!CN6</f>
        <v>2300</v>
      </c>
      <c r="G247" t="str">
        <f>Ama!CN7</f>
        <v>København S</v>
      </c>
      <c r="H247" t="str">
        <f>Ama!CN8</f>
        <v>32 55 50 66(vug)/ 32 55 50 65(bhv)</v>
      </c>
      <c r="I247" t="str">
        <f>Ama!CN9</f>
        <v>37509@buf.kk.dk</v>
      </c>
      <c r="J247" t="str">
        <f>Ama!CN10</f>
        <v>Jimmy Munch Jakobsen, MENTOREGNET</v>
      </c>
      <c r="K247">
        <f>Ama!CN11</f>
        <v>32586957</v>
      </c>
      <c r="L247">
        <f>Ama!CN12</f>
        <v>0</v>
      </c>
      <c r="M247" t="str">
        <f>Ama!CN13</f>
        <v>37509@buf.kk.dk</v>
      </c>
      <c r="N247" t="str">
        <f>Ama!CN14</f>
        <v>Integreret</v>
      </c>
      <c r="O247">
        <f>Ama!CN15</f>
        <v>60</v>
      </c>
      <c r="P247">
        <f>Ama!CN16</f>
        <v>0</v>
      </c>
      <c r="Q247">
        <f>Ama!CN17</f>
        <v>84</v>
      </c>
      <c r="R247">
        <f>Ama!CN18</f>
        <v>0</v>
      </c>
      <c r="S247">
        <f>Ama!CN19</f>
        <v>0</v>
      </c>
      <c r="T247">
        <f>Ama!CN20</f>
        <v>0</v>
      </c>
      <c r="U247">
        <f>Ama!CN21</f>
        <v>0</v>
      </c>
      <c r="V247" t="str">
        <f>Ama!CN22</f>
        <v>ja</v>
      </c>
      <c r="W247">
        <f>Ama!CN23</f>
        <v>0</v>
      </c>
      <c r="X247">
        <f>Ama!CN24</f>
        <v>0</v>
      </c>
      <c r="Y247">
        <f>Ama!CN25</f>
        <v>5</v>
      </c>
      <c r="Z247">
        <f>Ama!CN26</f>
        <v>5</v>
      </c>
      <c r="AA247">
        <f>Ama!CN27</f>
        <v>5</v>
      </c>
      <c r="AB247">
        <f>Ama!CN28</f>
        <v>5</v>
      </c>
      <c r="AC247">
        <f>Ama!CN29</f>
        <v>0</v>
      </c>
      <c r="AD247">
        <f>Ama!CN30</f>
        <v>5</v>
      </c>
      <c r="AE247">
        <f>Ama!CN31</f>
        <v>0</v>
      </c>
      <c r="AF247">
        <f>Ama!CN32</f>
        <v>0</v>
      </c>
      <c r="AG247">
        <f>Ama!CN33</f>
        <v>5</v>
      </c>
      <c r="AH247">
        <f>Ama!CN34</f>
        <v>0</v>
      </c>
      <c r="AI247">
        <f>Ama!CN35</f>
        <v>170000</v>
      </c>
      <c r="AJ247">
        <f>Ama!CN36</f>
        <v>70000</v>
      </c>
      <c r="AK247">
        <f>Ama!CN37</f>
        <v>0</v>
      </c>
      <c r="AL247" t="str">
        <f>Ama!CN38</f>
        <v>ja</v>
      </c>
      <c r="AM247">
        <f>Ama!CN39</f>
        <v>0</v>
      </c>
      <c r="AN247" t="str">
        <f>Ama!CN40</f>
        <v>Cojas Stamatis</v>
      </c>
      <c r="AO247">
        <f>Ama!CN41</f>
        <v>1990</v>
      </c>
      <c r="AP247">
        <f>Ama!CN42</f>
        <v>37</v>
      </c>
      <c r="AQ247">
        <f>Ama!CN43</f>
        <v>0</v>
      </c>
      <c r="AR247" t="str">
        <f>Ama!CN44</f>
        <v>ufaglært</v>
      </c>
      <c r="AS247" t="str">
        <f>Ama!CN45</f>
        <v>livslang erfaring</v>
      </c>
      <c r="AT247" t="str">
        <f>Ama!CN46</f>
        <v>økologisk oplysningsforbund</v>
      </c>
      <c r="AU247" t="str">
        <f>Ama!CN47</f>
        <v>Grigorios Antonaros</v>
      </c>
      <c r="AV247">
        <f>Ama!CN48</f>
        <v>2008</v>
      </c>
      <c r="AW247">
        <f>Ama!CN49</f>
        <v>18</v>
      </c>
      <c r="AX247">
        <f>Ama!CN50</f>
        <v>0</v>
      </c>
      <c r="AY247" t="str">
        <f>Ama!CN51</f>
        <v>ufaglært</v>
      </c>
      <c r="AZ247" t="str">
        <f>Ama!CN52</f>
        <v>fra andre køkkener</v>
      </c>
      <c r="BA247">
        <f>Ama!CN53</f>
        <v>0</v>
      </c>
      <c r="BB247">
        <f>Ama!CN54</f>
        <v>80</v>
      </c>
      <c r="BC247">
        <f>Ama!CN55</f>
        <v>80</v>
      </c>
      <c r="BD247">
        <f>Ama!CN56</f>
        <v>3</v>
      </c>
      <c r="BE247">
        <f>Ama!CN57</f>
        <v>3</v>
      </c>
      <c r="BF247" t="str">
        <f>Ama!CN58</f>
        <v>ja</v>
      </c>
      <c r="BG247" t="str">
        <f>Ama!CN59</f>
        <v>nej</v>
      </c>
      <c r="BH247" t="str">
        <f>Ama!CN60</f>
        <v>ja</v>
      </c>
      <c r="BI247" t="str">
        <f>Ama!CN61</f>
        <v>ja</v>
      </c>
      <c r="BJ247">
        <f>Ama!CN62</f>
        <v>0</v>
      </c>
      <c r="BK247" t="str">
        <f>Ama!CN63</f>
        <v>ja</v>
      </c>
      <c r="BL247">
        <f>Ama!CN64</f>
        <v>0</v>
      </c>
      <c r="BM247" t="str">
        <f>Ama!CN65</f>
        <v>ja</v>
      </c>
      <c r="BN247" t="str">
        <f>Ama!CN66</f>
        <v>ønsker at maden skal laves i huset</v>
      </c>
      <c r="BO247" t="str">
        <f>Ama!CN67</f>
        <v>ja</v>
      </c>
      <c r="BP247">
        <f>Ama!CN68</f>
        <v>0</v>
      </c>
      <c r="BQ247">
        <f>Ama!CN69</f>
        <v>0</v>
      </c>
      <c r="BR247" t="str">
        <f>Ama!CN70</f>
        <v>produktionskøkken</v>
      </c>
      <c r="BS247" t="str">
        <f>Ama!CN71</f>
        <v>ja</v>
      </c>
      <c r="BT247" t="str">
        <f>Ama!CN72</f>
        <v>mindre</v>
      </c>
      <c r="BU247">
        <f>Ama!CN73</f>
        <v>0</v>
      </c>
      <c r="BV247">
        <f>Ama!CN74</f>
        <v>0</v>
      </c>
      <c r="BW247" t="str">
        <f>Ama!CN75</f>
        <v>stor 10 stik konvektionsovn, et industrikøleskab</v>
      </c>
      <c r="BX247">
        <f>Ama!CN76</f>
        <v>0</v>
      </c>
      <c r="BY247">
        <f>Ama!CN77</f>
        <v>0</v>
      </c>
      <c r="BZ247">
        <f>Ama!CN78</f>
        <v>0</v>
      </c>
      <c r="CA247">
        <f>Ama!CN79</f>
        <v>0</v>
      </c>
      <c r="CB247">
        <f>Ama!CN80</f>
        <v>0</v>
      </c>
      <c r="CC247">
        <f>Ama!CN81</f>
        <v>0</v>
      </c>
      <c r="CD247">
        <f>Ama!CN82</f>
        <v>0</v>
      </c>
      <c r="CE247">
        <f>Ama!CN83</f>
        <v>0</v>
      </c>
      <c r="CF247">
        <f>Ama!CN84</f>
        <v>0</v>
      </c>
      <c r="CG247" s="18" t="str">
        <f>Ama!CN85</f>
        <v>Lone Voss</v>
      </c>
      <c r="CH247" s="18" t="str">
        <f>Ama!CN86</f>
        <v>20.3.2009</v>
      </c>
      <c r="CI247">
        <f>Ama!CN87</f>
        <v>0</v>
      </c>
      <c r="CJ247">
        <f>Ama!CN88</f>
        <v>0</v>
      </c>
      <c r="CK247">
        <f>Ama!CN89</f>
        <v>1</v>
      </c>
      <c r="CL247">
        <f>Ama!CN90</f>
        <v>6</v>
      </c>
      <c r="CM247">
        <f>Ama!CN91</f>
        <v>0</v>
      </c>
      <c r="CN247">
        <f>Ama!CN92</f>
        <v>3</v>
      </c>
      <c r="CO247">
        <f>Ama!CN93</f>
        <v>0</v>
      </c>
      <c r="CP247">
        <f>Ama!CN94</f>
        <v>0</v>
      </c>
      <c r="CQ247">
        <f>Ama!CN95</f>
        <v>0</v>
      </c>
      <c r="CR247">
        <f>Ama!CN96</f>
        <v>0</v>
      </c>
      <c r="CS247">
        <f>Ama!CN97</f>
        <v>1</v>
      </c>
      <c r="CT247">
        <f>Ama!CN98</f>
        <v>0</v>
      </c>
      <c r="CU247">
        <f>Ama!CN99</f>
        <v>0</v>
      </c>
      <c r="CV247">
        <f>Ama!CN100</f>
        <v>1</v>
      </c>
      <c r="CW247">
        <f>Ama!CN101</f>
        <v>0</v>
      </c>
      <c r="CX247">
        <f>Ama!CN102</f>
        <v>0</v>
      </c>
      <c r="CY247">
        <f>Ama!CN103</f>
        <v>2</v>
      </c>
      <c r="CZ247">
        <f>Ama!CN104</f>
        <v>0</v>
      </c>
      <c r="DA247">
        <f>Ama!CN105</f>
        <v>0</v>
      </c>
      <c r="DB247">
        <f>Ama!CN106</f>
        <v>1</v>
      </c>
      <c r="DC247">
        <f>Ama!CN107</f>
        <v>6</v>
      </c>
      <c r="DD247" t="str">
        <f>Ama!CN108</f>
        <v>Meiko</v>
      </c>
      <c r="DE247">
        <f>Ama!CN109</f>
        <v>0</v>
      </c>
      <c r="DF247" t="str">
        <f>Ama!CN110</f>
        <v>ja</v>
      </c>
      <c r="DG247">
        <f>Ama!CN111</f>
        <v>20</v>
      </c>
      <c r="DH247">
        <f>Ama!CN112</f>
        <v>0</v>
      </c>
      <c r="DI247">
        <f>Ama!CN113</f>
        <v>0</v>
      </c>
      <c r="DJ247" t="str">
        <f>Ama!CN114</f>
        <v>ja</v>
      </c>
      <c r="DK247">
        <f>Ama!CN115</f>
        <v>3</v>
      </c>
      <c r="DL247" t="str">
        <f>Ama!CN116</f>
        <v>begrænset</v>
      </c>
      <c r="DM247">
        <f>Ama!CN117</f>
        <v>0</v>
      </c>
      <c r="DN247">
        <f>Ama!CN118</f>
        <v>0</v>
      </c>
      <c r="DO247" s="14" t="str">
        <f>VLOOKUP(MID(B247,1,5)*1,InstTyp!A:B,2,FALSE)</f>
        <v xml:space="preserve">Integrerede </v>
      </c>
      <c r="DP247" s="14" t="str">
        <f>VLOOKUP(MID(B247,1,5)*1,InstTyp!A:C,3,FALSE)</f>
        <v>Amager</v>
      </c>
      <c r="DQ247">
        <f>VLOOKUP(MID(B247,1,5)*1,'InstTyp-2'!E:BQ,7,FALSE)</f>
        <v>60</v>
      </c>
      <c r="DR247">
        <f>VLOOKUP(MID(B247,1,5)*1,'InstTyp-2'!E:BQ,8,FALSE)</f>
        <v>0</v>
      </c>
      <c r="DS247">
        <f>VLOOKUP(MID(B247,1,5)*1,'InstTyp-2'!E:BQ,9,FALSE)</f>
        <v>80</v>
      </c>
      <c r="DT247">
        <f>VLOOKUP(MID(B247,1,5)*1,'InstTyp-2'!E:BQ,10,FALSE)</f>
        <v>0</v>
      </c>
      <c r="DU247">
        <f>VLOOKUP(MID(B247,1,5)*1,'InstTyp-2'!E:BQ,11,FALSE)</f>
        <v>0</v>
      </c>
      <c r="DV247">
        <f>VLOOKUP(MID(B247,1,5)*1,'InstTyp-2'!E:BQ,12,FALSE)</f>
        <v>0</v>
      </c>
      <c r="DW247">
        <f>VLOOKUP(MID(B247,1,5)*1,'InstTyp-2'!E:BQ,13,FALSE)</f>
        <v>0</v>
      </c>
      <c r="DX247">
        <f>VLOOKUP(MID(B247,1,5)*1,'InstTyp-2'!E:BQ,14,FALSE)</f>
        <v>0</v>
      </c>
      <c r="DY247">
        <f>VLOOKUP(MID(B247,1,5)*1,'InstTyp-2'!E:BQ,15,FALSE)</f>
        <v>0</v>
      </c>
      <c r="DZ247">
        <f>VLOOKUP(MID(B247,1,5)*1,'InstTyp-2'!E:BQ,16,FALSE)</f>
        <v>0</v>
      </c>
      <c r="EA247">
        <f>VLOOKUP(MID(B247,1,5)*1,'InstTyp-2'!E:BQ,17,FALSE)</f>
        <v>0</v>
      </c>
      <c r="EB247">
        <f>VLOOKUP(MID(B247,1,5)*1,'InstTyp-2'!E:BQ,18,FALSE)</f>
        <v>0</v>
      </c>
      <c r="EC247">
        <f>VLOOKUP(MID(B247,1,5)*1,'InstTyp-2'!E:BQ,19,FALSE)</f>
        <v>0</v>
      </c>
      <c r="ED247">
        <f>VLOOKUP(MID(B247,1,5)*1,'InstTyp-2'!E:BQ,20,FALSE)</f>
        <v>0</v>
      </c>
      <c r="EE247" s="195">
        <f>VLOOKUP(MID(B247,1,5)*1,'Forplejning 2008'!A:C,3,FALSE)</f>
        <v>310611.74</v>
      </c>
      <c r="EF247" t="str">
        <f t="shared" si="12"/>
        <v>37509</v>
      </c>
      <c r="EG247" t="str">
        <f t="shared" si="13"/>
        <v/>
      </c>
      <c r="EH247">
        <f t="shared" si="14"/>
        <v>0</v>
      </c>
      <c r="EI247">
        <f t="shared" si="15"/>
        <v>0</v>
      </c>
      <c r="EJ247" t="e">
        <f>VLOOKUP(B247,Rekruttering!A:F,2,FALSE)</f>
        <v>#N/A</v>
      </c>
      <c r="EK247" t="e">
        <f>VLOOKUP(B247,Rekruttering!A:F,3,FALSE)</f>
        <v>#N/A</v>
      </c>
      <c r="EL247" t="e">
        <f>VLOOKUP(B247,Rekruttering!A:F,4,FALSE)</f>
        <v>#N/A</v>
      </c>
      <c r="EM247" t="e">
        <f>VLOOKUP(B247,Rekruttering!A:F,5,FALSE)</f>
        <v>#N/A</v>
      </c>
      <c r="EN247" t="e">
        <f>VLOOKUP(B247,Rekruttering!A:F,6,FALSE)</f>
        <v>#N/A</v>
      </c>
    </row>
    <row r="248" spans="1:144">
      <c r="A248" s="14" t="str">
        <f>Ama!CO1</f>
        <v>x</v>
      </c>
      <c r="B248" s="21">
        <f>Ama!CO2</f>
        <v>37524</v>
      </c>
      <c r="C248" t="str">
        <f>Ama!CO3</f>
        <v>Amagerhus</v>
      </c>
      <c r="D248" t="str">
        <f>Ama!CO4</f>
        <v>Amager</v>
      </c>
      <c r="E248" t="str">
        <f>Ama!CO5</f>
        <v>Boltonvej 1</v>
      </c>
      <c r="F248">
        <f>Ama!CO6</f>
        <v>2300</v>
      </c>
      <c r="G248" t="str">
        <f>Ama!CO7</f>
        <v>København S</v>
      </c>
      <c r="H248" t="str">
        <f>Ama!CO8</f>
        <v>32 58 54 36</v>
      </c>
      <c r="I248" t="str">
        <f>Ama!CO9</f>
        <v>37524@buf.kk.dk</v>
      </c>
      <c r="J248" t="str">
        <f>Ama!CO10</f>
        <v>Ruth Nielsen</v>
      </c>
      <c r="K248">
        <f>Ama!CO11</f>
        <v>32570758</v>
      </c>
      <c r="L248">
        <f>Ama!CO12</f>
        <v>0</v>
      </c>
      <c r="M248" t="str">
        <f>Ama!CO13</f>
        <v>37524@buf.kk.dk, amagerhus@buf.kk.dk</v>
      </c>
      <c r="N248" t="str">
        <f>Ama!CO14</f>
        <v>Integreret</v>
      </c>
      <c r="O248">
        <f>Ama!CO15</f>
        <v>0</v>
      </c>
      <c r="P248">
        <f>Ama!CO16</f>
        <v>0</v>
      </c>
      <c r="Q248">
        <f>Ama!CO17</f>
        <v>66</v>
      </c>
      <c r="R248">
        <f>Ama!CO18</f>
        <v>44</v>
      </c>
      <c r="S248">
        <f>Ama!CO19</f>
        <v>0</v>
      </c>
      <c r="T248">
        <f>Ama!CO20</f>
        <v>0</v>
      </c>
      <c r="U248">
        <f>Ama!CO21</f>
        <v>0</v>
      </c>
      <c r="V248" t="str">
        <f>Ama!CO22</f>
        <v>Nej</v>
      </c>
      <c r="W248">
        <f>Ama!CO23</f>
        <v>0</v>
      </c>
      <c r="X248">
        <f>Ama!CO24</f>
        <v>0</v>
      </c>
      <c r="Y248">
        <f>Ama!CO25</f>
        <v>0</v>
      </c>
      <c r="Z248">
        <f>Ama!CO26</f>
        <v>0</v>
      </c>
      <c r="AA248">
        <f>Ama!CO27</f>
        <v>0</v>
      </c>
      <c r="AB248">
        <f>Ama!CO28</f>
        <v>0</v>
      </c>
      <c r="AC248">
        <f>Ama!CO29</f>
        <v>0</v>
      </c>
      <c r="AD248">
        <f>Ama!CO30</f>
        <v>5</v>
      </c>
      <c r="AE248">
        <f>Ama!CO31</f>
        <v>0</v>
      </c>
      <c r="AF248">
        <f>Ama!CO32</f>
        <v>0</v>
      </c>
      <c r="AG248">
        <f>Ama!CO33</f>
        <v>5</v>
      </c>
      <c r="AH248">
        <f>Ama!CO34</f>
        <v>0</v>
      </c>
      <c r="AI248" s="16">
        <f>Ama!CO35</f>
        <v>0</v>
      </c>
      <c r="AJ248" s="16">
        <f>Ama!CO36</f>
        <v>120000</v>
      </c>
      <c r="AK248">
        <f>Ama!CO37</f>
        <v>0</v>
      </c>
      <c r="AL248" t="str">
        <f>Ama!CO38</f>
        <v>Ja</v>
      </c>
      <c r="AM248">
        <f>Ama!CO39</f>
        <v>0</v>
      </c>
      <c r="AN248" t="str">
        <f>Ama!CO40</f>
        <v>Qui Tran</v>
      </c>
      <c r="AO248">
        <f>Ama!CO41</f>
        <v>2004</v>
      </c>
      <c r="AP248">
        <f>Ama!CO42</f>
        <v>23</v>
      </c>
      <c r="AQ248" t="str">
        <f>Ama!CO43</f>
        <v>qui18@hotmail.com</v>
      </c>
      <c r="AR248" t="str">
        <f>Ama!CO44</f>
        <v>køkkenassistent</v>
      </c>
      <c r="AS248" t="str">
        <f>Ama!CO45</f>
        <v>1 år på Rigshospitalet, smørrebrødsforretning som selvstændig</v>
      </c>
      <c r="AT248" t="str">
        <f>Ama!CO46</f>
        <v>øko og brød</v>
      </c>
      <c r="AU248">
        <f>Ama!CO47</f>
        <v>0</v>
      </c>
      <c r="AV248">
        <f>Ama!CO48</f>
        <v>0</v>
      </c>
      <c r="AW248">
        <f>Ama!CO49</f>
        <v>0</v>
      </c>
      <c r="AX248">
        <f>Ama!CO50</f>
        <v>0</v>
      </c>
      <c r="AY248">
        <f>Ama!CO51</f>
        <v>0</v>
      </c>
      <c r="AZ248">
        <f>Ama!CO52</f>
        <v>0</v>
      </c>
      <c r="BA248">
        <f>Ama!CO53</f>
        <v>0</v>
      </c>
      <c r="BB248">
        <f>Ama!CO54</f>
        <v>0</v>
      </c>
      <c r="BC248">
        <f>Ama!CO55</f>
        <v>80</v>
      </c>
      <c r="BD248">
        <f>Ama!CO56</f>
        <v>0</v>
      </c>
      <c r="BE248">
        <f>Ama!CO57</f>
        <v>2</v>
      </c>
      <c r="BF248" t="str">
        <f>Ama!CO58</f>
        <v>Ja</v>
      </c>
      <c r="BG248" t="str">
        <f>Ama!CO59</f>
        <v>Nej</v>
      </c>
      <c r="BH248" t="str">
        <f>Ama!CO60</f>
        <v>Ja</v>
      </c>
      <c r="BI248" t="str">
        <f>Ama!CO61</f>
        <v>Ja</v>
      </c>
      <c r="BJ248" t="str">
        <f>Ama!CO62</f>
        <v>afvendter om de har kapaciteten</v>
      </c>
      <c r="BK248">
        <f>Ama!CO63</f>
        <v>0</v>
      </c>
      <c r="BL248">
        <f>Ama!CO64</f>
        <v>0</v>
      </c>
      <c r="BM248" t="str">
        <f>Ama!CO65</f>
        <v>Ja</v>
      </c>
      <c r="BN248">
        <f>Ama!CO66</f>
        <v>0</v>
      </c>
      <c r="BO248" t="str">
        <f>Ama!CO67</f>
        <v>Nej</v>
      </c>
      <c r="BP248" t="str">
        <f>Ama!CO68</f>
        <v>Vil gerne have hjælp til rekruttering</v>
      </c>
      <c r="BQ248">
        <f>Ama!CO69</f>
        <v>0</v>
      </c>
      <c r="BR248" t="str">
        <f>Ama!CO70</f>
        <v>Køkken blandet tilvirk</v>
      </c>
      <c r="BS248">
        <f>Ama!CO71</f>
        <v>0</v>
      </c>
      <c r="BT248">
        <f>Ama!CO72</f>
        <v>0</v>
      </c>
      <c r="BU248">
        <f>Ama!CO73</f>
        <v>0</v>
      </c>
      <c r="BV248">
        <f>Ama!CO74</f>
        <v>0</v>
      </c>
      <c r="BW248">
        <f>Ama!CO75</f>
        <v>0</v>
      </c>
      <c r="BX248">
        <f>Ama!CO76</f>
        <v>0</v>
      </c>
      <c r="BY248">
        <f>Ama!CO77</f>
        <v>0</v>
      </c>
      <c r="BZ248">
        <f>Ama!CO78</f>
        <v>0</v>
      </c>
      <c r="CA248">
        <f>Ama!CO79</f>
        <v>0</v>
      </c>
      <c r="CB248">
        <f>Ama!CO80</f>
        <v>0</v>
      </c>
      <c r="CC248">
        <f>Ama!CO81</f>
        <v>0</v>
      </c>
      <c r="CD248" t="str">
        <f>Ama!CO82</f>
        <v>Større</v>
      </c>
      <c r="CE248" t="str">
        <f>Ama!CO83</f>
        <v xml:space="preserve">nye ovne, komfur, </v>
      </c>
      <c r="CF248" t="str">
        <f>Ama!CO84</f>
        <v>Køkkenet skal have mere lagerplads, og ombygges.</v>
      </c>
      <c r="CG248" t="str">
        <f>Ama!CO85</f>
        <v>Cathrine Joachim Jerrik</v>
      </c>
      <c r="CH248" t="str">
        <f>Ama!CO86</f>
        <v>23.3.2009</v>
      </c>
      <c r="CI248">
        <f>Ama!CO87</f>
        <v>0</v>
      </c>
      <c r="CJ248">
        <f>Ama!CO88</f>
        <v>0</v>
      </c>
      <c r="CK248">
        <f>Ama!CO89</f>
        <v>1</v>
      </c>
      <c r="CL248">
        <f>Ama!CO90</f>
        <v>4</v>
      </c>
      <c r="CM248">
        <f>Ama!CO91</f>
        <v>0</v>
      </c>
      <c r="CN248">
        <f>Ama!CO92</f>
        <v>2</v>
      </c>
      <c r="CO248">
        <f>Ama!CO93</f>
        <v>0</v>
      </c>
      <c r="CP248">
        <f>Ama!CO94</f>
        <v>0</v>
      </c>
      <c r="CQ248">
        <f>Ama!CO95</f>
        <v>0</v>
      </c>
      <c r="CR248">
        <f>Ama!CO96</f>
        <v>1</v>
      </c>
      <c r="CS248">
        <f>Ama!CO97</f>
        <v>1</v>
      </c>
      <c r="CT248">
        <f>Ama!CO98</f>
        <v>0</v>
      </c>
      <c r="CU248">
        <f>Ama!CO99</f>
        <v>0</v>
      </c>
      <c r="CV248">
        <f>Ama!CO100</f>
        <v>0</v>
      </c>
      <c r="CW248">
        <f>Ama!CO101</f>
        <v>0</v>
      </c>
      <c r="CX248">
        <f>Ama!CO102</f>
        <v>0</v>
      </c>
      <c r="CY248">
        <f>Ama!CO103</f>
        <v>1</v>
      </c>
      <c r="CZ248">
        <f>Ama!CO104</f>
        <v>0</v>
      </c>
      <c r="DA248">
        <f>Ama!CO105</f>
        <v>0</v>
      </c>
      <c r="DB248">
        <f>Ama!CO106</f>
        <v>1</v>
      </c>
      <c r="DC248">
        <f>Ama!CO107</f>
        <v>20</v>
      </c>
      <c r="DD248" t="str">
        <f>Ama!CO108</f>
        <v>Miele</v>
      </c>
      <c r="DE248">
        <f>Ama!CO109</f>
        <v>4</v>
      </c>
      <c r="DF248">
        <f>Ama!CO110</f>
        <v>0</v>
      </c>
      <c r="DG248">
        <f>Ama!CO111</f>
        <v>0</v>
      </c>
      <c r="DH248" t="str">
        <f>Ama!CO112</f>
        <v>Ja</v>
      </c>
      <c r="DI248">
        <f>Ama!CO113</f>
        <v>0</v>
      </c>
      <c r="DJ248">
        <f>Ama!CO114</f>
        <v>0</v>
      </c>
      <c r="DK248">
        <f>Ama!CO115</f>
        <v>1</v>
      </c>
      <c r="DL248" t="str">
        <f>Ama!CO116</f>
        <v>Begrænset</v>
      </c>
      <c r="DM248" t="str">
        <f>Ama!CO117</f>
        <v>åbent køkken uden dør til børnene, vil meget gerne bevare det åbne rum</v>
      </c>
      <c r="DN248">
        <f>Ama!CO118</f>
        <v>0</v>
      </c>
      <c r="DO248" s="14" t="str">
        <f>VLOOKUP(MID(B248,1,5)*1,InstTyp!A:B,2,FALSE)</f>
        <v xml:space="preserve">Integrerede </v>
      </c>
      <c r="DP248" s="14" t="str">
        <f>VLOOKUP(MID(B248,1,5)*1,InstTyp!A:C,3,FALSE)</f>
        <v>Amager</v>
      </c>
      <c r="DQ248">
        <f>VLOOKUP(MID(B248,1,5)*1,'InstTyp-2'!E:BQ,7,FALSE)</f>
        <v>0</v>
      </c>
      <c r="DR248">
        <f>VLOOKUP(MID(B248,1,5)*1,'InstTyp-2'!E:BQ,8,FALSE)</f>
        <v>0</v>
      </c>
      <c r="DS248">
        <f>VLOOKUP(MID(B248,1,5)*1,'InstTyp-2'!E:BQ,9,FALSE)</f>
        <v>66</v>
      </c>
      <c r="DT248">
        <f>VLOOKUP(MID(B248,1,5)*1,'InstTyp-2'!E:BQ,10,FALSE)</f>
        <v>44</v>
      </c>
      <c r="DU248">
        <f>VLOOKUP(MID(B248,1,5)*1,'InstTyp-2'!E:BQ,11,FALSE)</f>
        <v>0</v>
      </c>
      <c r="DV248">
        <f>VLOOKUP(MID(B248,1,5)*1,'InstTyp-2'!E:BQ,12,FALSE)</f>
        <v>0</v>
      </c>
      <c r="DW248">
        <f>VLOOKUP(MID(B248,1,5)*1,'InstTyp-2'!E:BQ,13,FALSE)</f>
        <v>0</v>
      </c>
      <c r="DX248">
        <f>VLOOKUP(MID(B248,1,5)*1,'InstTyp-2'!E:BQ,14,FALSE)</f>
        <v>0</v>
      </c>
      <c r="DY248">
        <f>VLOOKUP(MID(B248,1,5)*1,'InstTyp-2'!E:BQ,15,FALSE)</f>
        <v>0</v>
      </c>
      <c r="DZ248">
        <f>VLOOKUP(MID(B248,1,5)*1,'InstTyp-2'!E:BQ,16,FALSE)</f>
        <v>0</v>
      </c>
      <c r="EA248">
        <f>VLOOKUP(MID(B248,1,5)*1,'InstTyp-2'!E:BQ,17,FALSE)</f>
        <v>0</v>
      </c>
      <c r="EB248">
        <f>VLOOKUP(MID(B248,1,5)*1,'InstTyp-2'!E:BQ,18,FALSE)</f>
        <v>0</v>
      </c>
      <c r="EC248">
        <f>VLOOKUP(MID(B248,1,5)*1,'InstTyp-2'!E:BQ,19,FALSE)</f>
        <v>0</v>
      </c>
      <c r="ED248">
        <f>VLOOKUP(MID(B248,1,5)*1,'InstTyp-2'!E:BQ,20,FALSE)</f>
        <v>0</v>
      </c>
      <c r="EE248" s="195">
        <f>VLOOKUP(MID(B248,1,5)*1,'Forplejning 2008'!A:C,3,FALSE)</f>
        <v>162151.73000000001</v>
      </c>
      <c r="EF248" t="str">
        <f t="shared" si="12"/>
        <v>37524</v>
      </c>
      <c r="EG248" t="str">
        <f t="shared" si="13"/>
        <v/>
      </c>
      <c r="EH248">
        <f t="shared" si="14"/>
        <v>0</v>
      </c>
      <c r="EI248">
        <f t="shared" si="15"/>
        <v>44</v>
      </c>
      <c r="EJ248" t="e">
        <f>VLOOKUP(B248,Rekruttering!A:F,2,FALSE)</f>
        <v>#N/A</v>
      </c>
      <c r="EK248" t="e">
        <f>VLOOKUP(B248,Rekruttering!A:F,3,FALSE)</f>
        <v>#N/A</v>
      </c>
      <c r="EL248" t="e">
        <f>VLOOKUP(B248,Rekruttering!A:F,4,FALSE)</f>
        <v>#N/A</v>
      </c>
      <c r="EM248" t="e">
        <f>VLOOKUP(B248,Rekruttering!A:F,5,FALSE)</f>
        <v>#N/A</v>
      </c>
      <c r="EN248" t="e">
        <f>VLOOKUP(B248,Rekruttering!A:F,6,FALSE)</f>
        <v>#N/A</v>
      </c>
    </row>
    <row r="249" spans="1:144">
      <c r="A249" s="14" t="str">
        <f>Ama!CP1</f>
        <v>x</v>
      </c>
      <c r="B249" s="21">
        <f>Ama!CP2</f>
        <v>37541</v>
      </c>
      <c r="C249" t="str">
        <f>Ama!CP3</f>
        <v>Blæksprutten</v>
      </c>
      <c r="D249" t="str">
        <f>Ama!CP4</f>
        <v>Amager</v>
      </c>
      <c r="E249" t="str">
        <f>Ama!CP5</f>
        <v>Amagerfælledvej 53</v>
      </c>
      <c r="F249">
        <f>Ama!CP6</f>
        <v>2300</v>
      </c>
      <c r="G249" t="str">
        <f>Ama!CP7</f>
        <v>København S</v>
      </c>
      <c r="H249" t="str">
        <f>Ama!CP8</f>
        <v>32 54 20 55 eller 32 54 23 91 intgr.</v>
      </c>
      <c r="I249" t="str">
        <f>Ama!CP9</f>
        <v>37541@buf.kk.dk</v>
      </c>
      <c r="J249" t="str">
        <f>Ama!CP10</f>
        <v>Søren Lisberg, MENTOREGNET</v>
      </c>
      <c r="K249">
        <f>Ama!CP11</f>
        <v>32521908</v>
      </c>
      <c r="L249">
        <f>Ama!CP12</f>
        <v>20912391</v>
      </c>
      <c r="M249" t="str">
        <f>Ama!CP13</f>
        <v>37541@buf.kk.dk</v>
      </c>
      <c r="N249" t="str">
        <f>Ama!CP14</f>
        <v>Integreret</v>
      </c>
      <c r="O249">
        <f>Ama!CP15</f>
        <v>36</v>
      </c>
      <c r="P249">
        <f>Ama!CP16</f>
        <v>0</v>
      </c>
      <c r="Q249">
        <f>Ama!CP17</f>
        <v>44</v>
      </c>
      <c r="R249">
        <f>Ama!CP18</f>
        <v>44</v>
      </c>
      <c r="S249">
        <f>Ama!CP19</f>
        <v>36</v>
      </c>
      <c r="T249">
        <f>Ama!CP20</f>
        <v>24</v>
      </c>
      <c r="U249">
        <f>Ama!CP21</f>
        <v>0</v>
      </c>
      <c r="V249">
        <f>Ama!CP22</f>
        <v>0</v>
      </c>
      <c r="W249">
        <f>Ama!CP23</f>
        <v>0</v>
      </c>
      <c r="X249">
        <f>Ama!CP24</f>
        <v>0</v>
      </c>
      <c r="Y249">
        <f>Ama!CP25</f>
        <v>5</v>
      </c>
      <c r="Z249">
        <f>Ama!CP26</f>
        <v>5</v>
      </c>
      <c r="AA249">
        <f>Ama!CP27</f>
        <v>5</v>
      </c>
      <c r="AB249">
        <f>Ama!CP28</f>
        <v>5</v>
      </c>
      <c r="AC249">
        <f>Ama!CP29</f>
        <v>0</v>
      </c>
      <c r="AD249">
        <f>Ama!CP30</f>
        <v>5</v>
      </c>
      <c r="AE249">
        <f>Ama!CP31</f>
        <v>0</v>
      </c>
      <c r="AF249">
        <f>Ama!CP32</f>
        <v>0</v>
      </c>
      <c r="AG249">
        <f>Ama!CP33</f>
        <v>0</v>
      </c>
      <c r="AH249">
        <f>Ama!CP34</f>
        <v>0</v>
      </c>
      <c r="AI249">
        <f>Ama!CP35</f>
        <v>0</v>
      </c>
      <c r="AJ249">
        <f>Ama!CP36</f>
        <v>0</v>
      </c>
      <c r="AK249">
        <f>Ama!CP37</f>
        <v>0</v>
      </c>
      <c r="AL249" t="str">
        <f>Ama!CP38</f>
        <v>ja</v>
      </c>
      <c r="AM249">
        <f>Ama!CP39</f>
        <v>0</v>
      </c>
      <c r="AN249" t="str">
        <f>Ama!CP40</f>
        <v>Camilla Andreasen</v>
      </c>
      <c r="AO249">
        <f>Ama!CP41</f>
        <v>2005</v>
      </c>
      <c r="AP249">
        <f>Ama!CP42</f>
        <v>37</v>
      </c>
      <c r="AQ249">
        <f>Ama!CP43</f>
        <v>0</v>
      </c>
      <c r="AR249" t="str">
        <f>Ama!CP44</f>
        <v>ernærings- og husholdningsøkonom fra Ankerhus</v>
      </c>
      <c r="AS249" t="str">
        <f>Ama!CP45</f>
        <v>andre inst. Oldfrue mm, undervisningserfaring</v>
      </c>
      <c r="AT249">
        <f>Ama!CP46</f>
        <v>0</v>
      </c>
      <c r="AU249">
        <f>Ama!CP47</f>
        <v>0</v>
      </c>
      <c r="AV249">
        <f>Ama!CP48</f>
        <v>0</v>
      </c>
      <c r="AW249">
        <f>Ama!CP49</f>
        <v>0</v>
      </c>
      <c r="AX249">
        <f>Ama!CP50</f>
        <v>0</v>
      </c>
      <c r="AY249">
        <f>Ama!CP51</f>
        <v>0</v>
      </c>
      <c r="AZ249">
        <f>Ama!CP52</f>
        <v>0</v>
      </c>
      <c r="BA249">
        <f>Ama!CP53</f>
        <v>0</v>
      </c>
      <c r="BB249">
        <f>Ama!CP54</f>
        <v>95</v>
      </c>
      <c r="BC249">
        <f>Ama!CP55</f>
        <v>95</v>
      </c>
      <c r="BD249">
        <f>Ama!CP56</f>
        <v>1</v>
      </c>
      <c r="BE249">
        <f>Ama!CP57</f>
        <v>1</v>
      </c>
      <c r="BF249" t="str">
        <f>Ama!CP58</f>
        <v>ja</v>
      </c>
      <c r="BG249" t="str">
        <f>Ama!CP59</f>
        <v>ja</v>
      </c>
      <c r="BH249" t="str">
        <f>Ama!CP60</f>
        <v>ja</v>
      </c>
      <c r="BI249" t="str">
        <f>Ama!CP61</f>
        <v>ja</v>
      </c>
      <c r="BJ249">
        <f>Ama!CP62</f>
        <v>0</v>
      </c>
      <c r="BK249" t="str">
        <f>Ama!CP63</f>
        <v>ja</v>
      </c>
      <c r="BL249">
        <f>Ama!CP64</f>
        <v>0</v>
      </c>
      <c r="BM249" t="str">
        <f>Ama!CP65</f>
        <v>ja</v>
      </c>
      <c r="BN249">
        <f>Ama!CP66</f>
        <v>0</v>
      </c>
      <c r="BO249" t="str">
        <f>Ama!CP67</f>
        <v>nej</v>
      </c>
      <c r="BP249">
        <f>Ama!CP68</f>
        <v>0</v>
      </c>
      <c r="BQ249">
        <f>Ama!CP69</f>
        <v>0</v>
      </c>
      <c r="BR249" t="str">
        <f>Ama!CP70</f>
        <v>produktionskøkken</v>
      </c>
      <c r="BS249" t="str">
        <f>Ama!CP71</f>
        <v>nej</v>
      </c>
      <c r="BT249" t="str">
        <f>Ama!CP72</f>
        <v>mindre</v>
      </c>
      <c r="BU249" t="str">
        <f>Ama!CP73</f>
        <v>mindre</v>
      </c>
      <c r="BV249">
        <f>Ama!CP74</f>
        <v>0</v>
      </c>
      <c r="BW249" t="str">
        <f>Ama!CP75</f>
        <v>ny vask-separat, 2 nye industrikøleskabe</v>
      </c>
      <c r="BX249">
        <f>Ama!CP76</f>
        <v>0</v>
      </c>
      <c r="BY249">
        <f>Ama!CP77</f>
        <v>0</v>
      </c>
      <c r="BZ249">
        <f>Ama!CP78</f>
        <v>0</v>
      </c>
      <c r="CA249">
        <f>Ama!CP79</f>
        <v>0</v>
      </c>
      <c r="CB249">
        <f>Ama!CP80</f>
        <v>0</v>
      </c>
      <c r="CC249">
        <f>Ama!CP81</f>
        <v>0</v>
      </c>
      <c r="CD249">
        <f>Ama!CP82</f>
        <v>0</v>
      </c>
      <c r="CE249">
        <f>Ama!CP83</f>
        <v>0</v>
      </c>
      <c r="CF249">
        <f>Ama!CP84</f>
        <v>0</v>
      </c>
      <c r="CG249" t="str">
        <f>Ama!CP85</f>
        <v>Birgitte Glerup</v>
      </c>
      <c r="CH249" s="18" t="str">
        <f>Ama!CP86</f>
        <v>26.3.2009</v>
      </c>
      <c r="CI249">
        <f>Ama!CP87</f>
        <v>0</v>
      </c>
      <c r="CJ249">
        <f>Ama!CP88</f>
        <v>1</v>
      </c>
      <c r="CK249">
        <f>Ama!CP89</f>
        <v>5</v>
      </c>
      <c r="CL249">
        <f>Ama!CP90</f>
        <v>0</v>
      </c>
      <c r="CM249">
        <f>Ama!CP91</f>
        <v>0</v>
      </c>
      <c r="CN249">
        <f>Ama!CP92</f>
        <v>2</v>
      </c>
      <c r="CO249">
        <f>Ama!CP93</f>
        <v>0</v>
      </c>
      <c r="CP249">
        <f>Ama!CP94</f>
        <v>0</v>
      </c>
      <c r="CQ249">
        <f>Ama!CP95</f>
        <v>0</v>
      </c>
      <c r="CR249">
        <f>Ama!CP96</f>
        <v>0</v>
      </c>
      <c r="CS249">
        <f>Ama!CP97</f>
        <v>0</v>
      </c>
      <c r="CT249">
        <f>Ama!CP98</f>
        <v>2</v>
      </c>
      <c r="CU249">
        <f>Ama!CP99</f>
        <v>0</v>
      </c>
      <c r="CV249">
        <f>Ama!CP100</f>
        <v>0</v>
      </c>
      <c r="CW249">
        <f>Ama!CP101</f>
        <v>0</v>
      </c>
      <c r="CX249">
        <f>Ama!CP102</f>
        <v>0</v>
      </c>
      <c r="CY249">
        <f>Ama!CP103</f>
        <v>0</v>
      </c>
      <c r="CZ249">
        <f>Ama!CP104</f>
        <v>0</v>
      </c>
      <c r="DA249">
        <f>Ama!CP105</f>
        <v>1</v>
      </c>
      <c r="DB249">
        <f>Ama!CP106</f>
        <v>1</v>
      </c>
      <c r="DC249">
        <f>Ama!CP107</f>
        <v>2</v>
      </c>
      <c r="DD249" t="str">
        <f>Ama!CP108</f>
        <v>Wexiödisk</v>
      </c>
      <c r="DE249">
        <f>Ama!CP109</f>
        <v>7</v>
      </c>
      <c r="DF249">
        <f>Ama!CP110</f>
        <v>0</v>
      </c>
      <c r="DG249">
        <f>Ama!CP111</f>
        <v>0</v>
      </c>
      <c r="DH249" t="str">
        <f>Ama!CP112</f>
        <v>ja</v>
      </c>
      <c r="DI249" t="str">
        <f>Ama!CP113</f>
        <v>ja</v>
      </c>
      <c r="DJ249">
        <f>Ama!CP114</f>
        <v>0</v>
      </c>
      <c r="DK249">
        <f>Ama!CP115</f>
        <v>1</v>
      </c>
      <c r="DL249" t="str">
        <f>Ama!CP116</f>
        <v>god plads</v>
      </c>
      <c r="DM249" t="str">
        <f>Ama!CP117</f>
        <v>Dejligt køkken med gode muligheder for stor produktion, fokus på mad og måltid.</v>
      </c>
      <c r="DN249">
        <f>Ama!CP118</f>
        <v>0</v>
      </c>
      <c r="DO249" s="14" t="str">
        <f>VLOOKUP(MID(B249,1,5)*1,InstTyp!A:B,2,FALSE)</f>
        <v xml:space="preserve">Integrerede </v>
      </c>
      <c r="DP249" s="14" t="str">
        <f>VLOOKUP(MID(B249,1,5)*1,InstTyp!A:C,3,FALSE)</f>
        <v>Amager</v>
      </c>
      <c r="DQ249">
        <f>VLOOKUP(MID(B249,1,5)*1,'InstTyp-2'!E:BQ,7,FALSE)</f>
        <v>36</v>
      </c>
      <c r="DR249">
        <f>VLOOKUP(MID(B249,1,5)*1,'InstTyp-2'!E:BQ,8,FALSE)</f>
        <v>0</v>
      </c>
      <c r="DS249">
        <f>VLOOKUP(MID(B249,1,5)*1,'InstTyp-2'!E:BQ,9,FALSE)</f>
        <v>44</v>
      </c>
      <c r="DT249">
        <f>VLOOKUP(MID(B249,1,5)*1,'InstTyp-2'!E:BQ,10,FALSE)</f>
        <v>44</v>
      </c>
      <c r="DU249">
        <f>VLOOKUP(MID(B249,1,5)*1,'InstTyp-2'!E:BQ,11,FALSE)</f>
        <v>36</v>
      </c>
      <c r="DV249">
        <f>VLOOKUP(MID(B249,1,5)*1,'InstTyp-2'!E:BQ,12,FALSE)</f>
        <v>24</v>
      </c>
      <c r="DW249">
        <f>VLOOKUP(MID(B249,1,5)*1,'InstTyp-2'!E:BQ,13,FALSE)</f>
        <v>0</v>
      </c>
      <c r="DX249">
        <f>VLOOKUP(MID(B249,1,5)*1,'InstTyp-2'!E:BQ,14,FALSE)</f>
        <v>0</v>
      </c>
      <c r="DY249">
        <f>VLOOKUP(MID(B249,1,5)*1,'InstTyp-2'!E:BQ,15,FALSE)</f>
        <v>0</v>
      </c>
      <c r="DZ249">
        <f>VLOOKUP(MID(B249,1,5)*1,'InstTyp-2'!E:BQ,16,FALSE)</f>
        <v>0</v>
      </c>
      <c r="EA249">
        <f>VLOOKUP(MID(B249,1,5)*1,'InstTyp-2'!E:BQ,17,FALSE)</f>
        <v>0</v>
      </c>
      <c r="EB249">
        <f>VLOOKUP(MID(B249,1,5)*1,'InstTyp-2'!E:BQ,18,FALSE)</f>
        <v>0</v>
      </c>
      <c r="EC249">
        <f>VLOOKUP(MID(B249,1,5)*1,'InstTyp-2'!E:BQ,19,FALSE)</f>
        <v>0</v>
      </c>
      <c r="ED249">
        <f>VLOOKUP(MID(B249,1,5)*1,'InstTyp-2'!E:BQ,20,FALSE)</f>
        <v>0</v>
      </c>
      <c r="EE249" s="195">
        <f>VLOOKUP(MID(B249,1,5)*1,'Forplejning 2008'!A:C,3,FALSE)</f>
        <v>320000.81</v>
      </c>
      <c r="EF249" t="str">
        <f t="shared" si="12"/>
        <v>37541</v>
      </c>
      <c r="EG249" t="str">
        <f t="shared" si="13"/>
        <v/>
      </c>
      <c r="EH249">
        <f t="shared" si="14"/>
        <v>0</v>
      </c>
      <c r="EI249">
        <f t="shared" si="15"/>
        <v>104</v>
      </c>
      <c r="EJ249" t="e">
        <f>VLOOKUP(B249,Rekruttering!A:F,2,FALSE)</f>
        <v>#N/A</v>
      </c>
      <c r="EK249" t="e">
        <f>VLOOKUP(B249,Rekruttering!A:F,3,FALSE)</f>
        <v>#N/A</v>
      </c>
      <c r="EL249" t="e">
        <f>VLOOKUP(B249,Rekruttering!A:F,4,FALSE)</f>
        <v>#N/A</v>
      </c>
      <c r="EM249" t="e">
        <f>VLOOKUP(B249,Rekruttering!A:F,5,FALSE)</f>
        <v>#N/A</v>
      </c>
      <c r="EN249" t="e">
        <f>VLOOKUP(B249,Rekruttering!A:F,6,FALSE)</f>
        <v>#N/A</v>
      </c>
    </row>
    <row r="250" spans="1:144">
      <c r="A250" s="14" t="str">
        <f>Ama!CQ1</f>
        <v>x</v>
      </c>
      <c r="B250" s="21">
        <f>Ama!CQ2</f>
        <v>37574</v>
      </c>
      <c r="C250" t="str">
        <f>Ama!CQ3</f>
        <v>Hørgården</v>
      </c>
      <c r="D250" t="str">
        <f>Ama!CQ4</f>
        <v>Amager</v>
      </c>
      <c r="E250" t="str">
        <f>Ama!CQ5</f>
        <v>Brydes Allé 44</v>
      </c>
      <c r="F250">
        <f>Ama!CQ6</f>
        <v>2300</v>
      </c>
      <c r="G250" t="str">
        <f>Ama!CQ7</f>
        <v>København S</v>
      </c>
      <c r="H250" t="str">
        <f>Ama!CQ8</f>
        <v>32 59 22 44</v>
      </c>
      <c r="I250" t="str">
        <f>Ama!CQ9</f>
        <v>37574@buf.kk.dk</v>
      </c>
      <c r="J250" t="str">
        <f>Ama!CQ10</f>
        <v>Lilian Schwartz</v>
      </c>
      <c r="K250">
        <f>Ama!CQ11</f>
        <v>32953630</v>
      </c>
      <c r="L250">
        <f>Ama!CQ12</f>
        <v>0</v>
      </c>
      <c r="M250" t="str">
        <f>Ama!CQ13</f>
        <v>37574@buf.kk.dk</v>
      </c>
      <c r="N250" t="str">
        <f>Ama!CQ14</f>
        <v>Integreret</v>
      </c>
      <c r="O250">
        <f>Ama!CQ15</f>
        <v>0</v>
      </c>
      <c r="P250">
        <f>Ama!CQ16</f>
        <v>0</v>
      </c>
      <c r="Q250">
        <f>Ama!CQ17</f>
        <v>22</v>
      </c>
      <c r="R250">
        <f>Ama!CQ18</f>
        <v>22</v>
      </c>
      <c r="S250">
        <f>Ama!CQ19</f>
        <v>0</v>
      </c>
      <c r="T250">
        <f>Ama!CQ20</f>
        <v>0</v>
      </c>
      <c r="U250">
        <f>Ama!CQ21</f>
        <v>0</v>
      </c>
      <c r="V250" t="str">
        <f>Ama!CQ22</f>
        <v>nej</v>
      </c>
      <c r="W250">
        <f>Ama!CQ23</f>
        <v>0</v>
      </c>
      <c r="X250">
        <f>Ama!CQ24</f>
        <v>0</v>
      </c>
      <c r="Y250">
        <f>Ama!CQ25</f>
        <v>0</v>
      </c>
      <c r="Z250">
        <f>Ama!CQ26</f>
        <v>0</v>
      </c>
      <c r="AA250">
        <f>Ama!CQ27</f>
        <v>0</v>
      </c>
      <c r="AB250">
        <f>Ama!CQ28</f>
        <v>0</v>
      </c>
      <c r="AC250">
        <f>Ama!CQ29</f>
        <v>0</v>
      </c>
      <c r="AD250">
        <f>Ama!CQ30</f>
        <v>5</v>
      </c>
      <c r="AE250">
        <f>Ama!CQ31</f>
        <v>0</v>
      </c>
      <c r="AF250">
        <f>Ama!CQ32</f>
        <v>0</v>
      </c>
      <c r="AG250">
        <f>Ama!CQ33</f>
        <v>5</v>
      </c>
      <c r="AH250">
        <f>Ama!CQ34</f>
        <v>0</v>
      </c>
      <c r="AI250">
        <f>Ama!CQ35</f>
        <v>0</v>
      </c>
      <c r="AJ250" t="str">
        <f>Ama!CQ36</f>
        <v>ca. 1kr. pr. barn pr. dag</v>
      </c>
      <c r="AK250">
        <f>Ama!CQ37</f>
        <v>0</v>
      </c>
      <c r="AL250">
        <f>Ama!CQ38</f>
        <v>0</v>
      </c>
      <c r="AM250">
        <f>Ama!CQ39</f>
        <v>0</v>
      </c>
      <c r="AN250">
        <f>Ama!CQ40</f>
        <v>0</v>
      </c>
      <c r="AO250">
        <f>Ama!CQ41</f>
        <v>0</v>
      </c>
      <c r="AP250">
        <f>Ama!CQ42</f>
        <v>0</v>
      </c>
      <c r="AQ250">
        <f>Ama!CQ43</f>
        <v>0</v>
      </c>
      <c r="AR250">
        <f>Ama!CQ44</f>
        <v>0</v>
      </c>
      <c r="AS250">
        <f>Ama!CQ45</f>
        <v>0</v>
      </c>
      <c r="AT250">
        <f>Ama!CQ46</f>
        <v>0</v>
      </c>
      <c r="AU250">
        <f>Ama!CQ47</f>
        <v>0</v>
      </c>
      <c r="AV250">
        <f>Ama!CQ48</f>
        <v>0</v>
      </c>
      <c r="AW250">
        <f>Ama!CQ49</f>
        <v>0</v>
      </c>
      <c r="AX250">
        <f>Ama!CQ50</f>
        <v>0</v>
      </c>
      <c r="AY250">
        <f>Ama!CQ51</f>
        <v>0</v>
      </c>
      <c r="AZ250">
        <f>Ama!CQ52</f>
        <v>0</v>
      </c>
      <c r="BA250">
        <f>Ama!CQ53</f>
        <v>0</v>
      </c>
      <c r="BB250">
        <f>Ama!CQ54</f>
        <v>0</v>
      </c>
      <c r="BC250">
        <f>Ama!CQ55</f>
        <v>95</v>
      </c>
      <c r="BD250">
        <f>Ama!CQ56</f>
        <v>0</v>
      </c>
      <c r="BE250">
        <f>Ama!CQ57</f>
        <v>1</v>
      </c>
      <c r="BF250" t="str">
        <f>Ama!CQ58</f>
        <v>nej</v>
      </c>
      <c r="BG250" t="str">
        <f>Ama!CQ59</f>
        <v>nej</v>
      </c>
      <c r="BH250" t="str">
        <f>Ama!CQ60</f>
        <v>nej</v>
      </c>
      <c r="BI250" t="str">
        <f>Ama!CQ61</f>
        <v>ja</v>
      </c>
      <c r="BJ250">
        <f>Ama!CQ62</f>
        <v>0</v>
      </c>
      <c r="BK250">
        <f>Ama!CQ63</f>
        <v>0</v>
      </c>
      <c r="BL250">
        <f>Ama!CQ64</f>
        <v>0</v>
      </c>
      <c r="BM250" t="str">
        <f>Ama!CQ65</f>
        <v>ja</v>
      </c>
      <c r="BN250">
        <f>Ama!CQ66</f>
        <v>0</v>
      </c>
      <c r="BO250" t="str">
        <f>Ama!CQ67</f>
        <v>nej</v>
      </c>
      <c r="BP250" t="str">
        <f>Ama!CQ68</f>
        <v>vil gerne have hjælp til rekrutering af personale</v>
      </c>
      <c r="BQ250">
        <f>Ama!CQ69</f>
        <v>0</v>
      </c>
      <c r="BR250" t="str">
        <f>Ama!CQ70</f>
        <v>Køkken blandet tilvirk</v>
      </c>
      <c r="BS250">
        <f>Ama!CQ71</f>
        <v>0</v>
      </c>
      <c r="BT250">
        <f>Ama!CQ72</f>
        <v>0</v>
      </c>
      <c r="BU250">
        <f>Ama!CQ73</f>
        <v>0</v>
      </c>
      <c r="BV250">
        <f>Ama!CQ74</f>
        <v>0</v>
      </c>
      <c r="BW250">
        <f>Ama!CQ75</f>
        <v>0</v>
      </c>
      <c r="BX250" t="str">
        <f>Ama!CQ76</f>
        <v>Mindre</v>
      </c>
      <c r="BY250" t="str">
        <f>Ama!CQ77</f>
        <v>Ingen</v>
      </c>
      <c r="BZ250">
        <f>Ama!CQ78</f>
        <v>0</v>
      </c>
      <c r="CA250" t="str">
        <f>Ama!CQ79</f>
        <v>der er brug for en ny varmeluftsovn og røremaskine</v>
      </c>
      <c r="CB250">
        <f>Ama!CQ80</f>
        <v>0</v>
      </c>
      <c r="CC250">
        <f>Ama!CQ81</f>
        <v>0</v>
      </c>
      <c r="CD250">
        <f>Ama!CQ82</f>
        <v>0</v>
      </c>
      <c r="CE250">
        <f>Ama!CQ83</f>
        <v>0</v>
      </c>
      <c r="CF250">
        <f>Ama!CQ84</f>
        <v>0</v>
      </c>
      <c r="CG250" t="str">
        <f>Ama!CQ85</f>
        <v>Lone Voss</v>
      </c>
      <c r="CH250" s="18" t="str">
        <f>Ama!CQ86</f>
        <v>?</v>
      </c>
      <c r="CI250">
        <f>Ama!CQ87</f>
        <v>0</v>
      </c>
      <c r="CJ250">
        <f>Ama!CQ88</f>
        <v>1</v>
      </c>
      <c r="CK250">
        <f>Ama!CQ89</f>
        <v>0</v>
      </c>
      <c r="CL250">
        <f>Ama!CQ90</f>
        <v>0</v>
      </c>
      <c r="CM250">
        <f>Ama!CQ91</f>
        <v>0</v>
      </c>
      <c r="CN250">
        <f>Ama!CQ92</f>
        <v>0</v>
      </c>
      <c r="CO250">
        <f>Ama!CQ93</f>
        <v>0</v>
      </c>
      <c r="CP250">
        <f>Ama!CQ94</f>
        <v>0</v>
      </c>
      <c r="CQ250">
        <f>Ama!CQ95</f>
        <v>0</v>
      </c>
      <c r="CR250">
        <f>Ama!CQ96</f>
        <v>1</v>
      </c>
      <c r="CS250">
        <f>Ama!CQ97</f>
        <v>1</v>
      </c>
      <c r="CT250">
        <f>Ama!CQ98</f>
        <v>0</v>
      </c>
      <c r="CU250">
        <f>Ama!CQ99</f>
        <v>0</v>
      </c>
      <c r="CV250">
        <f>Ama!CQ100</f>
        <v>0</v>
      </c>
      <c r="CW250">
        <f>Ama!CQ101</f>
        <v>0</v>
      </c>
      <c r="CX250">
        <f>Ama!CQ102</f>
        <v>1</v>
      </c>
      <c r="CY250">
        <f>Ama!CQ103</f>
        <v>0</v>
      </c>
      <c r="CZ250">
        <f>Ama!CQ104</f>
        <v>0</v>
      </c>
      <c r="DA250">
        <f>Ama!CQ105</f>
        <v>0</v>
      </c>
      <c r="DB250">
        <f>Ama!CQ106</f>
        <v>1</v>
      </c>
      <c r="DC250">
        <f>Ama!CQ107</f>
        <v>20</v>
      </c>
      <c r="DD250" t="str">
        <f>Ama!CQ108</f>
        <v>Miele</v>
      </c>
      <c r="DE250">
        <f>Ama!CQ109</f>
        <v>0</v>
      </c>
      <c r="DF250">
        <f>Ama!CQ110</f>
        <v>0</v>
      </c>
      <c r="DG250">
        <f>Ama!CQ111</f>
        <v>0</v>
      </c>
      <c r="DH250">
        <f>Ama!CQ112</f>
        <v>0</v>
      </c>
      <c r="DI250" t="str">
        <f>Ama!CQ113</f>
        <v>ja</v>
      </c>
      <c r="DJ250">
        <f>Ama!CQ114</f>
        <v>0</v>
      </c>
      <c r="DK250">
        <f>Ama!CQ115</f>
        <v>2</v>
      </c>
      <c r="DL250" t="str">
        <f>Ama!CQ116</f>
        <v>begrænset</v>
      </c>
      <c r="DM250">
        <f>Ama!CQ117</f>
        <v>0</v>
      </c>
      <c r="DN250">
        <f>Ama!CQ118</f>
        <v>0</v>
      </c>
      <c r="DO250" s="14" t="str">
        <f>VLOOKUP(MID(B250,1,5)*1,InstTyp!A:B,2,FALSE)</f>
        <v xml:space="preserve">Integrerede </v>
      </c>
      <c r="DP250" s="14" t="str">
        <f>VLOOKUP(MID(B250,1,5)*1,InstTyp!A:C,3,FALSE)</f>
        <v>Amager</v>
      </c>
      <c r="DQ250">
        <f>VLOOKUP(MID(B250,1,5)*1,'InstTyp-2'!E:BQ,7,FALSE)</f>
        <v>0</v>
      </c>
      <c r="DR250">
        <f>VLOOKUP(MID(B250,1,5)*1,'InstTyp-2'!E:BQ,8,FALSE)</f>
        <v>0</v>
      </c>
      <c r="DS250">
        <f>VLOOKUP(MID(B250,1,5)*1,'InstTyp-2'!E:BQ,9,FALSE)</f>
        <v>22</v>
      </c>
      <c r="DT250">
        <f>VLOOKUP(MID(B250,1,5)*1,'InstTyp-2'!E:BQ,10,FALSE)</f>
        <v>22</v>
      </c>
      <c r="DU250">
        <f>VLOOKUP(MID(B250,1,5)*1,'InstTyp-2'!E:BQ,11,FALSE)</f>
        <v>0</v>
      </c>
      <c r="DV250">
        <f>VLOOKUP(MID(B250,1,5)*1,'InstTyp-2'!E:BQ,12,FALSE)</f>
        <v>0</v>
      </c>
      <c r="DW250">
        <f>VLOOKUP(MID(B250,1,5)*1,'InstTyp-2'!E:BQ,13,FALSE)</f>
        <v>0</v>
      </c>
      <c r="DX250">
        <f>VLOOKUP(MID(B250,1,5)*1,'InstTyp-2'!E:BQ,14,FALSE)</f>
        <v>0</v>
      </c>
      <c r="DY250">
        <f>VLOOKUP(MID(B250,1,5)*1,'InstTyp-2'!E:BQ,15,FALSE)</f>
        <v>0</v>
      </c>
      <c r="DZ250">
        <f>VLOOKUP(MID(B250,1,5)*1,'InstTyp-2'!E:BQ,16,FALSE)</f>
        <v>0</v>
      </c>
      <c r="EA250">
        <f>VLOOKUP(MID(B250,1,5)*1,'InstTyp-2'!E:BQ,17,FALSE)</f>
        <v>0</v>
      </c>
      <c r="EB250">
        <f>VLOOKUP(MID(B250,1,5)*1,'InstTyp-2'!E:BQ,18,FALSE)</f>
        <v>0</v>
      </c>
      <c r="EC250">
        <f>VLOOKUP(MID(B250,1,5)*1,'InstTyp-2'!E:BQ,19,FALSE)</f>
        <v>0</v>
      </c>
      <c r="ED250">
        <f>VLOOKUP(MID(B250,1,5)*1,'InstTyp-2'!E:BQ,20,FALSE)</f>
        <v>0</v>
      </c>
      <c r="EE250" s="195">
        <f>VLOOKUP(MID(B250,1,5)*1,'Forplejning 2008'!A:C,3,FALSE)</f>
        <v>31004.11</v>
      </c>
      <c r="EF250" t="str">
        <f t="shared" si="12"/>
        <v>37574</v>
      </c>
      <c r="EG250" t="str">
        <f t="shared" si="13"/>
        <v/>
      </c>
      <c r="EH250">
        <f t="shared" si="14"/>
        <v>0</v>
      </c>
      <c r="EI250">
        <f t="shared" si="15"/>
        <v>22</v>
      </c>
      <c r="EJ250" t="str">
        <f>VLOOKUP(B250,Rekruttering!A:F,2,FALSE)</f>
        <v>Nej</v>
      </c>
      <c r="EK250">
        <f>VLOOKUP(B250,Rekruttering!A:F,3,FALSE)</f>
        <v>0</v>
      </c>
      <c r="EL250" t="str">
        <f>VLOOKUP(B250,Rekruttering!A:F,4,FALSE)</f>
        <v>Ja</v>
      </c>
      <c r="EM250">
        <f>VLOOKUP(B250,Rekruttering!A:F,5,FALSE)</f>
        <v>0</v>
      </c>
      <c r="EN250">
        <f>VLOOKUP(B250,Rekruttering!A:F,6,FALSE)</f>
        <v>0</v>
      </c>
    </row>
    <row r="251" spans="1:144">
      <c r="A251" s="14" t="str">
        <f>Ama!CR1</f>
        <v>x</v>
      </c>
      <c r="B251" s="21">
        <f>Ama!CR2</f>
        <v>37575</v>
      </c>
      <c r="C251" t="str">
        <f>Ama!CR3</f>
        <v>Grøftekanten</v>
      </c>
      <c r="D251" t="str">
        <f>Ama!CR4</f>
        <v>Amager</v>
      </c>
      <c r="E251" t="str">
        <f>Ama!CR5</f>
        <v>Glommensgade 4</v>
      </c>
      <c r="F251">
        <f>Ama!CR6</f>
        <v>2300</v>
      </c>
      <c r="G251" t="str">
        <f>Ama!CR7</f>
        <v>København S</v>
      </c>
      <c r="H251" t="str">
        <f>Ama!CR8</f>
        <v>32 58 72 53 / 32 58 72 49</v>
      </c>
      <c r="I251" t="str">
        <f>Ama!CR9</f>
        <v>37575@buf.kk.dk, en17@buf.kk.dk</v>
      </c>
      <c r="J251" t="str">
        <f>Ama!CR10</f>
        <v>Hans-Henrik Brun Larsen</v>
      </c>
      <c r="K251">
        <f>Ama!CR11</f>
        <v>60805880</v>
      </c>
      <c r="L251">
        <f>Ama!CR12</f>
        <v>0</v>
      </c>
      <c r="M251" t="str">
        <f>Ama!CR13</f>
        <v>37575@buf.kk.dk</v>
      </c>
      <c r="N251" t="str">
        <f>Ama!CR14</f>
        <v>Integreret</v>
      </c>
      <c r="O251">
        <f>Ama!CR15</f>
        <v>23</v>
      </c>
      <c r="P251">
        <f>Ama!CR16</f>
        <v>0</v>
      </c>
      <c r="Q251">
        <f>Ama!CR17</f>
        <v>60</v>
      </c>
      <c r="R251">
        <f>Ama!CR18</f>
        <v>0</v>
      </c>
      <c r="S251">
        <f>Ama!CR19</f>
        <v>0</v>
      </c>
      <c r="T251">
        <f>Ama!CR20</f>
        <v>0</v>
      </c>
      <c r="U251">
        <f>Ama!CR21</f>
        <v>0</v>
      </c>
      <c r="V251" t="str">
        <f>Ama!CR22</f>
        <v>nej</v>
      </c>
      <c r="W251">
        <f>Ama!CR23</f>
        <v>0</v>
      </c>
      <c r="X251">
        <f>Ama!CR24</f>
        <v>0</v>
      </c>
      <c r="Y251">
        <f>Ama!CR25</f>
        <v>5</v>
      </c>
      <c r="Z251">
        <f>Ama!CR26</f>
        <v>0</v>
      </c>
      <c r="AA251">
        <f>Ama!CR27</f>
        <v>5</v>
      </c>
      <c r="AB251">
        <f>Ama!CR28</f>
        <v>5</v>
      </c>
      <c r="AC251">
        <f>Ama!CR29</f>
        <v>0</v>
      </c>
      <c r="AD251">
        <f>Ama!CR30</f>
        <v>5</v>
      </c>
      <c r="AE251">
        <f>Ama!CR31</f>
        <v>0</v>
      </c>
      <c r="AF251">
        <f>Ama!CR32</f>
        <v>5</v>
      </c>
      <c r="AG251">
        <f>Ama!CR33</f>
        <v>5</v>
      </c>
      <c r="AH251">
        <f>Ama!CR34</f>
        <v>0</v>
      </c>
      <c r="AI251">
        <f>Ama!CR35</f>
        <v>180000</v>
      </c>
      <c r="AJ251">
        <f>Ama!CR36</f>
        <v>180000</v>
      </c>
      <c r="AK251">
        <f>Ama!CR37</f>
        <v>0</v>
      </c>
      <c r="AL251" t="str">
        <f>Ama!CR38</f>
        <v>ja</v>
      </c>
      <c r="AM251">
        <f>Ama!CR39</f>
        <v>0</v>
      </c>
      <c r="AN251" t="str">
        <f>Ama!CR40</f>
        <v>Touriya Rachdi</v>
      </c>
      <c r="AO251">
        <f>Ama!CR41</f>
        <v>2008</v>
      </c>
      <c r="AP251">
        <f>Ama!CR42</f>
        <v>35</v>
      </c>
      <c r="AQ251">
        <f>Ama!CR43</f>
        <v>0</v>
      </c>
      <c r="AR251" t="str">
        <f>Ama!CR44</f>
        <v>ufaglært</v>
      </c>
      <c r="AS251">
        <f>Ama!CR45</f>
        <v>0</v>
      </c>
      <c r="AT251">
        <f>Ama!CR46</f>
        <v>0</v>
      </c>
      <c r="AU251">
        <f>Ama!CR47</f>
        <v>0</v>
      </c>
      <c r="AV251">
        <f>Ama!CR48</f>
        <v>0</v>
      </c>
      <c r="AW251">
        <f>Ama!CR49</f>
        <v>0</v>
      </c>
      <c r="AX251">
        <f>Ama!CR50</f>
        <v>0</v>
      </c>
      <c r="AY251">
        <f>Ama!CR51</f>
        <v>0</v>
      </c>
      <c r="AZ251">
        <f>Ama!CR52</f>
        <v>0</v>
      </c>
      <c r="BA251">
        <f>Ama!CR53</f>
        <v>0</v>
      </c>
      <c r="BB251">
        <f>Ama!CR54</f>
        <v>85</v>
      </c>
      <c r="BC251">
        <f>Ama!CR55</f>
        <v>85</v>
      </c>
      <c r="BD251">
        <f>Ama!CR56</f>
        <v>2</v>
      </c>
      <c r="BE251">
        <f>Ama!CR57</f>
        <v>2</v>
      </c>
      <c r="BF251" t="str">
        <f>Ama!CR58</f>
        <v>ja</v>
      </c>
      <c r="BG251" t="str">
        <f>Ama!CR59</f>
        <v>ja</v>
      </c>
      <c r="BH251" t="str">
        <f>Ama!CR60</f>
        <v>ja</v>
      </c>
      <c r="BI251" t="str">
        <f>Ama!CR61</f>
        <v>ja</v>
      </c>
      <c r="BJ251">
        <f>Ama!CR62</f>
        <v>0</v>
      </c>
      <c r="BK251">
        <f>Ama!CR63</f>
        <v>0</v>
      </c>
      <c r="BL251" t="str">
        <f>Ama!CR64</f>
        <v>ved det ikke</v>
      </c>
      <c r="BM251" t="str">
        <f>Ama!CR65</f>
        <v>ja</v>
      </c>
      <c r="BN251">
        <f>Ama!CR66</f>
        <v>0</v>
      </c>
      <c r="BO251" t="str">
        <f>Ama!CR67</f>
        <v>nej</v>
      </c>
      <c r="BP251" t="str">
        <f>Ama!CR68</f>
        <v>vil gerne have hjælp med rekrutering af personale</v>
      </c>
      <c r="BQ251">
        <f>Ama!CR69</f>
        <v>0</v>
      </c>
      <c r="BR251" t="str">
        <f>Ama!CR70</f>
        <v>produktionskøkken</v>
      </c>
      <c r="BS251" t="str">
        <f>Ama!CR71</f>
        <v>nej</v>
      </c>
      <c r="BT251" t="str">
        <f>Ama!CR72</f>
        <v>mindre</v>
      </c>
      <c r="BU251" t="str">
        <f>Ama!CR73</f>
        <v>mindre</v>
      </c>
      <c r="BV251">
        <f>Ama!CR74</f>
        <v>0</v>
      </c>
      <c r="BW251" t="str">
        <f>Ama!CR75</f>
        <v>grøntsagsrobot, en vask mere og mere bordplads, ny ovn, en fryser og køleskab. Når der skal laves mad til alle børnene er det et køkken med begrænset tilvirkning</v>
      </c>
      <c r="BX251">
        <f>Ama!CR76</f>
        <v>0</v>
      </c>
      <c r="BY251">
        <f>Ama!CR77</f>
        <v>0</v>
      </c>
      <c r="BZ251">
        <f>Ama!CR78</f>
        <v>0</v>
      </c>
      <c r="CA251">
        <f>Ama!CR79</f>
        <v>0</v>
      </c>
      <c r="CB251">
        <f>Ama!CR80</f>
        <v>0</v>
      </c>
      <c r="CC251">
        <f>Ama!CR81</f>
        <v>0</v>
      </c>
      <c r="CD251">
        <f>Ama!CR82</f>
        <v>0</v>
      </c>
      <c r="CE251">
        <f>Ama!CR83</f>
        <v>0</v>
      </c>
      <c r="CF251">
        <f>Ama!CR84</f>
        <v>0</v>
      </c>
      <c r="CG251" t="str">
        <f>Ama!CR85</f>
        <v>Lone Voss</v>
      </c>
      <c r="CH251" s="18" t="str">
        <f>Ama!CR86</f>
        <v>30.3.2009</v>
      </c>
      <c r="CI251">
        <f>Ama!CR87</f>
        <v>0</v>
      </c>
      <c r="CJ251">
        <f>Ama!CR88</f>
        <v>0</v>
      </c>
      <c r="CK251">
        <f>Ama!CR89</f>
        <v>1</v>
      </c>
      <c r="CL251">
        <f>Ama!CR90</f>
        <v>4</v>
      </c>
      <c r="CM251">
        <f>Ama!CR91</f>
        <v>0</v>
      </c>
      <c r="CN251">
        <f>Ama!CR92</f>
        <v>2</v>
      </c>
      <c r="CO251">
        <f>Ama!CR93</f>
        <v>0</v>
      </c>
      <c r="CP251">
        <f>Ama!CR94</f>
        <v>0</v>
      </c>
      <c r="CQ251">
        <f>Ama!CR95</f>
        <v>0</v>
      </c>
      <c r="CR251">
        <f>Ama!CR96</f>
        <v>1</v>
      </c>
      <c r="CS251">
        <f>Ama!CR97</f>
        <v>1</v>
      </c>
      <c r="CT251">
        <f>Ama!CR98</f>
        <v>0</v>
      </c>
      <c r="CU251">
        <f>Ama!CR99</f>
        <v>0</v>
      </c>
      <c r="CV251">
        <f>Ama!CR100</f>
        <v>0</v>
      </c>
      <c r="CW251">
        <f>Ama!CR101</f>
        <v>0</v>
      </c>
      <c r="CX251">
        <f>Ama!CR102</f>
        <v>1</v>
      </c>
      <c r="CY251">
        <f>Ama!CR103</f>
        <v>1</v>
      </c>
      <c r="CZ251">
        <f>Ama!CR104</f>
        <v>0</v>
      </c>
      <c r="DA251">
        <f>Ama!CR105</f>
        <v>0</v>
      </c>
      <c r="DB251">
        <f>Ama!CR106</f>
        <v>1</v>
      </c>
      <c r="DC251">
        <f>Ama!CR107</f>
        <v>2</v>
      </c>
      <c r="DD251" t="str">
        <f>Ama!CR108</f>
        <v>Wexiödisk</v>
      </c>
      <c r="DE251">
        <f>Ama!CR109</f>
        <v>4</v>
      </c>
      <c r="DF251" t="str">
        <f>Ama!CR110</f>
        <v>ja</v>
      </c>
      <c r="DG251">
        <f>Ama!CR111</f>
        <v>10</v>
      </c>
      <c r="DH251">
        <f>Ama!CR112</f>
        <v>0</v>
      </c>
      <c r="DI251">
        <f>Ama!CR113</f>
        <v>0</v>
      </c>
      <c r="DJ251">
        <f>Ama!CR114</f>
        <v>0</v>
      </c>
      <c r="DK251">
        <f>Ama!CR115</f>
        <v>2</v>
      </c>
      <c r="DL251" t="str">
        <f>Ama!CR116</f>
        <v>begrænset</v>
      </c>
      <c r="DM251">
        <f>Ama!CR117</f>
        <v>0</v>
      </c>
      <c r="DN251">
        <f>Ama!CR118</f>
        <v>0</v>
      </c>
      <c r="DO251" s="14" t="str">
        <f>VLOOKUP(MID(B251,1,5)*1,InstTyp!A:B,2,FALSE)</f>
        <v xml:space="preserve">Integrerede </v>
      </c>
      <c r="DP251" s="14" t="str">
        <f>VLOOKUP(MID(B251,1,5)*1,InstTyp!A:C,3,FALSE)</f>
        <v>Amager</v>
      </c>
      <c r="DQ251">
        <f>VLOOKUP(MID(B251,1,5)*1,'InstTyp-2'!E:BQ,7,FALSE)</f>
        <v>23</v>
      </c>
      <c r="DR251">
        <f>VLOOKUP(MID(B251,1,5)*1,'InstTyp-2'!E:BQ,8,FALSE)</f>
        <v>0</v>
      </c>
      <c r="DS251">
        <f>VLOOKUP(MID(B251,1,5)*1,'InstTyp-2'!E:BQ,9,FALSE)</f>
        <v>60</v>
      </c>
      <c r="DT251">
        <f>VLOOKUP(MID(B251,1,5)*1,'InstTyp-2'!E:BQ,10,FALSE)</f>
        <v>0</v>
      </c>
      <c r="DU251">
        <f>VLOOKUP(MID(B251,1,5)*1,'InstTyp-2'!E:BQ,11,FALSE)</f>
        <v>0</v>
      </c>
      <c r="DV251">
        <f>VLOOKUP(MID(B251,1,5)*1,'InstTyp-2'!E:BQ,12,FALSE)</f>
        <v>0</v>
      </c>
      <c r="DW251">
        <f>VLOOKUP(MID(B251,1,5)*1,'InstTyp-2'!E:BQ,13,FALSE)</f>
        <v>0</v>
      </c>
      <c r="DX251">
        <f>VLOOKUP(MID(B251,1,5)*1,'InstTyp-2'!E:BQ,14,FALSE)</f>
        <v>0</v>
      </c>
      <c r="DY251">
        <f>VLOOKUP(MID(B251,1,5)*1,'InstTyp-2'!E:BQ,15,FALSE)</f>
        <v>0</v>
      </c>
      <c r="DZ251">
        <f>VLOOKUP(MID(B251,1,5)*1,'InstTyp-2'!E:BQ,16,FALSE)</f>
        <v>0</v>
      </c>
      <c r="EA251">
        <f>VLOOKUP(MID(B251,1,5)*1,'InstTyp-2'!E:BQ,17,FALSE)</f>
        <v>0</v>
      </c>
      <c r="EB251">
        <f>VLOOKUP(MID(B251,1,5)*1,'InstTyp-2'!E:BQ,18,FALSE)</f>
        <v>0</v>
      </c>
      <c r="EC251">
        <f>VLOOKUP(MID(B251,1,5)*1,'InstTyp-2'!E:BQ,19,FALSE)</f>
        <v>0</v>
      </c>
      <c r="ED251">
        <f>VLOOKUP(MID(B251,1,5)*1,'InstTyp-2'!E:BQ,20,FALSE)</f>
        <v>0</v>
      </c>
      <c r="EE251" s="195">
        <f>VLOOKUP(MID(B251,1,5)*1,'Forplejning 2008'!A:C,3,FALSE)</f>
        <v>196426.97</v>
      </c>
      <c r="EF251" t="str">
        <f t="shared" si="12"/>
        <v>37575</v>
      </c>
      <c r="EG251" t="str">
        <f t="shared" si="13"/>
        <v/>
      </c>
      <c r="EH251">
        <f t="shared" si="14"/>
        <v>0</v>
      </c>
      <c r="EI251">
        <f t="shared" si="15"/>
        <v>0</v>
      </c>
      <c r="EJ251" t="e">
        <f>VLOOKUP(B251,Rekruttering!A:F,2,FALSE)</f>
        <v>#N/A</v>
      </c>
      <c r="EK251" t="e">
        <f>VLOOKUP(B251,Rekruttering!A:F,3,FALSE)</f>
        <v>#N/A</v>
      </c>
      <c r="EL251" t="e">
        <f>VLOOKUP(B251,Rekruttering!A:F,4,FALSE)</f>
        <v>#N/A</v>
      </c>
      <c r="EM251" t="e">
        <f>VLOOKUP(B251,Rekruttering!A:F,5,FALSE)</f>
        <v>#N/A</v>
      </c>
      <c r="EN251" t="e">
        <f>VLOOKUP(B251,Rekruttering!A:F,6,FALSE)</f>
        <v>#N/A</v>
      </c>
    </row>
    <row r="252" spans="1:144">
      <c r="A252" s="14" t="str">
        <f>Bisp!D1</f>
        <v>x</v>
      </c>
      <c r="B252" s="21">
        <f>Bisp!D2</f>
        <v>35332</v>
      </c>
      <c r="C252" t="str">
        <f>Bisp!D3</f>
        <v>Schous Børnehus</v>
      </c>
      <c r="D252" t="str">
        <f>Bisp!D4</f>
        <v>Bispebjerg</v>
      </c>
      <c r="E252" t="str">
        <f>Bisp!D5</f>
        <v>Dortheavej 75</v>
      </c>
      <c r="F252">
        <f>Bisp!D6</f>
        <v>2400</v>
      </c>
      <c r="G252" t="str">
        <f>Bisp!D7</f>
        <v>København NV</v>
      </c>
      <c r="H252" t="str">
        <f>Bisp!D8</f>
        <v>38 10 81 05</v>
      </c>
      <c r="I252" t="str">
        <f>Bisp!D9</f>
        <v>35332@buf.kk.dk</v>
      </c>
      <c r="J252" t="str">
        <f>Bisp!D10</f>
        <v>Ulla Nielsen</v>
      </c>
      <c r="K252">
        <f>Bisp!D11</f>
        <v>44680065</v>
      </c>
      <c r="L252">
        <f>Bisp!D12</f>
        <v>0</v>
      </c>
      <c r="M252" t="str">
        <f>Bisp!D13</f>
        <v>schousb@mail.tele.dk</v>
      </c>
      <c r="N252" t="str">
        <f>Bisp!D14</f>
        <v>Integreret</v>
      </c>
      <c r="O252">
        <f>Bisp!D15</f>
        <v>21</v>
      </c>
      <c r="P252">
        <f>Bisp!D16</f>
        <v>0</v>
      </c>
      <c r="Q252">
        <f>Bisp!D17</f>
        <v>24</v>
      </c>
      <c r="R252">
        <f>Bisp!D18</f>
        <v>0</v>
      </c>
      <c r="S252">
        <f>Bisp!D19</f>
        <v>0</v>
      </c>
      <c r="T252">
        <f>Bisp!D20</f>
        <v>0</v>
      </c>
      <c r="U252">
        <f>Bisp!D21</f>
        <v>0</v>
      </c>
      <c r="V252" t="str">
        <f>Bisp!D22</f>
        <v>Ja</v>
      </c>
      <c r="W252">
        <f>Bisp!D23</f>
        <v>2</v>
      </c>
      <c r="X252">
        <f>Bisp!D24</f>
        <v>0</v>
      </c>
      <c r="Y252">
        <f>Bisp!D25</f>
        <v>5</v>
      </c>
      <c r="Z252">
        <f>Bisp!D26</f>
        <v>0</v>
      </c>
      <c r="AA252">
        <f>Bisp!D27</f>
        <v>5</v>
      </c>
      <c r="AB252">
        <f>Bisp!D28</f>
        <v>5</v>
      </c>
      <c r="AC252">
        <f>Bisp!D29</f>
        <v>0</v>
      </c>
      <c r="AD252">
        <f>Bisp!D30</f>
        <v>5</v>
      </c>
      <c r="AE252">
        <f>Bisp!D31</f>
        <v>0</v>
      </c>
      <c r="AF252">
        <f>Bisp!D32</f>
        <v>1</v>
      </c>
      <c r="AG252">
        <f>Bisp!D33</f>
        <v>5</v>
      </c>
      <c r="AH252">
        <f>Bisp!D34</f>
        <v>0</v>
      </c>
      <c r="AI252">
        <f>Bisp!D35</f>
        <v>120000</v>
      </c>
      <c r="AJ252">
        <f>Bisp!D36</f>
        <v>0</v>
      </c>
      <c r="AK252">
        <f>Bisp!D37</f>
        <v>0</v>
      </c>
      <c r="AL252" t="str">
        <f>Bisp!D38</f>
        <v>Ja</v>
      </c>
      <c r="AM252">
        <f>Bisp!D39</f>
        <v>0</v>
      </c>
      <c r="AN252" t="str">
        <f>Bisp!D40</f>
        <v>Lotta Bruun</v>
      </c>
      <c r="AO252">
        <f>Bisp!D41</f>
        <v>2008</v>
      </c>
      <c r="AP252">
        <f>Bisp!D42</f>
        <v>30</v>
      </c>
      <c r="AQ252">
        <f>Bisp!D43</f>
        <v>0</v>
      </c>
      <c r="AR252" t="str">
        <f>Bisp!D44</f>
        <v>Suhr's</v>
      </c>
      <c r="AS252">
        <f>Bisp!D45</f>
        <v>0</v>
      </c>
      <c r="AT252">
        <f>Bisp!D46</f>
        <v>0</v>
      </c>
      <c r="AU252">
        <f>Bisp!D47</f>
        <v>0</v>
      </c>
      <c r="AV252">
        <f>Bisp!D48</f>
        <v>0</v>
      </c>
      <c r="AW252">
        <f>Bisp!D49</f>
        <v>0</v>
      </c>
      <c r="AX252">
        <f>Bisp!D50</f>
        <v>0</v>
      </c>
      <c r="AY252">
        <f>Bisp!D51</f>
        <v>0</v>
      </c>
      <c r="AZ252">
        <f>Bisp!D52</f>
        <v>0</v>
      </c>
      <c r="BA252">
        <f>Bisp!D53</f>
        <v>0</v>
      </c>
      <c r="BB252">
        <f>Bisp!D54</f>
        <v>80</v>
      </c>
      <c r="BC252">
        <f>Bisp!D55</f>
        <v>80</v>
      </c>
      <c r="BD252">
        <f>Bisp!D56</f>
        <v>2</v>
      </c>
      <c r="BE252">
        <f>Bisp!D57</f>
        <v>2</v>
      </c>
      <c r="BF252" t="str">
        <f>Bisp!D58</f>
        <v>Nej</v>
      </c>
      <c r="BG252" t="str">
        <f>Bisp!D59</f>
        <v>Ja</v>
      </c>
      <c r="BH252" t="str">
        <f>Bisp!D60</f>
        <v>Ja</v>
      </c>
      <c r="BI252" t="str">
        <f>Bisp!D61</f>
        <v>Ja</v>
      </c>
      <c r="BJ252" t="str">
        <f>Bisp!D62</f>
        <v>Der bliver lavet til vuggestue pt.</v>
      </c>
      <c r="BK252" t="str">
        <f>Bisp!D63</f>
        <v>Ja</v>
      </c>
      <c r="BL252" t="str">
        <f>Bisp!D64</f>
        <v>Vil gerne have mad</v>
      </c>
      <c r="BM252" t="str">
        <f>Bisp!D65</f>
        <v>Ja</v>
      </c>
      <c r="BN252">
        <f>Bisp!D66</f>
        <v>0</v>
      </c>
      <c r="BO252">
        <f>Bisp!D67</f>
        <v>0</v>
      </c>
      <c r="BP252">
        <f>Bisp!D68</f>
        <v>0</v>
      </c>
      <c r="BQ252">
        <f>Bisp!D69</f>
        <v>0</v>
      </c>
      <c r="BR252" t="str">
        <f>Bisp!D70</f>
        <v>produktionskøkken</v>
      </c>
      <c r="BS252">
        <f>Bisp!D71</f>
        <v>0</v>
      </c>
      <c r="BT252" t="str">
        <f>Bisp!D72</f>
        <v>Mindre</v>
      </c>
      <c r="BU252">
        <f>Bisp!D73</f>
        <v>0</v>
      </c>
      <c r="BV252">
        <f>Bisp!D74</f>
        <v>0</v>
      </c>
      <c r="BW252" t="str">
        <f>Bisp!D75</f>
        <v>Vuggestue køkken har begrænset mulighed for at lave mere mad (mangler plads, ovn, køleskab)</v>
      </c>
      <c r="BX252">
        <f>Bisp!D76</f>
        <v>0</v>
      </c>
      <c r="BY252">
        <f>Bisp!D77</f>
        <v>0</v>
      </c>
      <c r="BZ252">
        <f>Bisp!D78</f>
        <v>0</v>
      </c>
      <c r="CA252">
        <f>Bisp!D79</f>
        <v>0</v>
      </c>
      <c r="CB252">
        <f>Bisp!D80</f>
        <v>0</v>
      </c>
      <c r="CC252">
        <f>Bisp!D81</f>
        <v>0</v>
      </c>
      <c r="CD252">
        <f>Bisp!D82</f>
        <v>0</v>
      </c>
      <c r="CE252">
        <f>Bisp!D83</f>
        <v>0</v>
      </c>
      <c r="CF252" t="str">
        <f>Bisp!D84</f>
        <v>Køkkenet i børnehaven trænger til stor opfriskning. Kan godt tages i brug til kold mad</v>
      </c>
      <c r="CG252" t="str">
        <f>Bisp!D85</f>
        <v>Lone Voss/Sine</v>
      </c>
      <c r="CH252" s="18">
        <f>Bisp!D86</f>
        <v>39864</v>
      </c>
      <c r="CI252">
        <f>Bisp!D87</f>
        <v>0</v>
      </c>
      <c r="CJ252">
        <f>Bisp!D88</f>
        <v>0</v>
      </c>
      <c r="CK252">
        <f>Bisp!D89</f>
        <v>1</v>
      </c>
      <c r="CL252">
        <f>Bisp!D90</f>
        <v>4</v>
      </c>
      <c r="CM252">
        <f>Bisp!D91</f>
        <v>0</v>
      </c>
      <c r="CN252">
        <f>Bisp!D92</f>
        <v>2</v>
      </c>
      <c r="CO252">
        <f>Bisp!D93</f>
        <v>0</v>
      </c>
      <c r="CP252">
        <f>Bisp!D94</f>
        <v>0</v>
      </c>
      <c r="CQ252">
        <f>Bisp!D95</f>
        <v>0</v>
      </c>
      <c r="CR252">
        <f>Bisp!D96</f>
        <v>2</v>
      </c>
      <c r="CS252">
        <f>Bisp!D97</f>
        <v>0</v>
      </c>
      <c r="CT252">
        <f>Bisp!D98</f>
        <v>0</v>
      </c>
      <c r="CU252">
        <f>Bisp!D99</f>
        <v>1</v>
      </c>
      <c r="CV252">
        <f>Bisp!D100</f>
        <v>0</v>
      </c>
      <c r="CW252">
        <f>Bisp!D101</f>
        <v>0</v>
      </c>
      <c r="CX252">
        <f>Bisp!D102</f>
        <v>1</v>
      </c>
      <c r="CY252">
        <f>Bisp!D103</f>
        <v>0</v>
      </c>
      <c r="CZ252">
        <f>Bisp!D104</f>
        <v>0</v>
      </c>
      <c r="DA252">
        <f>Bisp!D105</f>
        <v>0</v>
      </c>
      <c r="DB252">
        <f>Bisp!D106</f>
        <v>0</v>
      </c>
      <c r="DC252">
        <f>Bisp!D107</f>
        <v>0</v>
      </c>
      <c r="DD252" t="str">
        <f>Bisp!D108</f>
        <v>Miele</v>
      </c>
      <c r="DE252">
        <f>Bisp!D109</f>
        <v>2</v>
      </c>
      <c r="DF252" t="str">
        <f>Bisp!D110</f>
        <v>Nej</v>
      </c>
      <c r="DG252">
        <f>Bisp!D111</f>
        <v>0</v>
      </c>
      <c r="DH252" t="str">
        <f>Bisp!D112</f>
        <v>Ja</v>
      </c>
      <c r="DI252">
        <f>Bisp!D113</f>
        <v>0</v>
      </c>
      <c r="DJ252">
        <f>Bisp!D114</f>
        <v>0</v>
      </c>
      <c r="DK252">
        <f>Bisp!D115</f>
        <v>2</v>
      </c>
      <c r="DL252" t="str">
        <f>Bisp!D116</f>
        <v>Begrænset</v>
      </c>
      <c r="DM252" t="str">
        <f>Bisp!D117</f>
        <v>Optimalt vil være at sætte køkken i børnehaven istand. Så der bliver lavet mad i 2 køkkener</v>
      </c>
      <c r="DN252">
        <f>Bisp!D118</f>
        <v>0</v>
      </c>
      <c r="DO252" s="14" t="str">
        <f>VLOOKUP(MID(B252,1,5)*1,InstTyp!A:B,2,FALSE)</f>
        <v xml:space="preserve">Integrerede </v>
      </c>
      <c r="DP252" s="14" t="str">
        <f>VLOOKUP(MID(B252,1,5)*1,InstTyp!A:C,3,FALSE)</f>
        <v>Bispebjerg</v>
      </c>
      <c r="DQ252">
        <f>VLOOKUP(MID(B252,1,5)*1,'InstTyp-2'!E:BQ,7,FALSE)</f>
        <v>21</v>
      </c>
      <c r="DR252">
        <f>VLOOKUP(MID(B252,1,5)*1,'InstTyp-2'!E:BQ,8,FALSE)</f>
        <v>0</v>
      </c>
      <c r="DS252">
        <f>VLOOKUP(MID(B252,1,5)*1,'InstTyp-2'!E:BQ,9,FALSE)</f>
        <v>24</v>
      </c>
      <c r="DT252">
        <f>VLOOKUP(MID(B252,1,5)*1,'InstTyp-2'!E:BQ,10,FALSE)</f>
        <v>0</v>
      </c>
      <c r="DU252">
        <f>VLOOKUP(MID(B252,1,5)*1,'InstTyp-2'!E:BQ,11,FALSE)</f>
        <v>0</v>
      </c>
      <c r="DV252">
        <f>VLOOKUP(MID(B252,1,5)*1,'InstTyp-2'!E:BQ,12,FALSE)</f>
        <v>0</v>
      </c>
      <c r="DW252">
        <f>VLOOKUP(MID(B252,1,5)*1,'InstTyp-2'!E:BQ,13,FALSE)</f>
        <v>0</v>
      </c>
      <c r="DX252">
        <f>VLOOKUP(MID(B252,1,5)*1,'InstTyp-2'!E:BQ,14,FALSE)</f>
        <v>0</v>
      </c>
      <c r="DY252">
        <f>VLOOKUP(MID(B252,1,5)*1,'InstTyp-2'!E:BQ,15,FALSE)</f>
        <v>0</v>
      </c>
      <c r="DZ252">
        <f>VLOOKUP(MID(B252,1,5)*1,'InstTyp-2'!E:BQ,16,FALSE)</f>
        <v>0</v>
      </c>
      <c r="EA252">
        <f>VLOOKUP(MID(B252,1,5)*1,'InstTyp-2'!E:BQ,17,FALSE)</f>
        <v>0</v>
      </c>
      <c r="EB252">
        <f>VLOOKUP(MID(B252,1,5)*1,'InstTyp-2'!E:BQ,18,FALSE)</f>
        <v>0</v>
      </c>
      <c r="EC252">
        <f>VLOOKUP(MID(B252,1,5)*1,'InstTyp-2'!E:BQ,19,FALSE)</f>
        <v>0</v>
      </c>
      <c r="ED252">
        <f>VLOOKUP(MID(B252,1,5)*1,'InstTyp-2'!E:BQ,20,FALSE)</f>
        <v>0</v>
      </c>
      <c r="EE252" s="195">
        <f>VLOOKUP(MID(B252,1,5)*1,'Forplejning 2008'!A:C,3,FALSE)</f>
        <v>101887.54</v>
      </c>
      <c r="EF252" t="str">
        <f t="shared" si="12"/>
        <v>35332</v>
      </c>
      <c r="EG252" t="str">
        <f t="shared" si="13"/>
        <v/>
      </c>
      <c r="EH252">
        <f t="shared" si="14"/>
        <v>0</v>
      </c>
      <c r="EI252">
        <f t="shared" si="15"/>
        <v>0</v>
      </c>
      <c r="EJ252" t="e">
        <f>VLOOKUP(B252,Rekruttering!A:F,2,FALSE)</f>
        <v>#N/A</v>
      </c>
      <c r="EK252" t="e">
        <f>VLOOKUP(B252,Rekruttering!A:F,3,FALSE)</f>
        <v>#N/A</v>
      </c>
      <c r="EL252" t="e">
        <f>VLOOKUP(B252,Rekruttering!A:F,4,FALSE)</f>
        <v>#N/A</v>
      </c>
      <c r="EM252" t="e">
        <f>VLOOKUP(B252,Rekruttering!A:F,5,FALSE)</f>
        <v>#N/A</v>
      </c>
      <c r="EN252" t="e">
        <f>VLOOKUP(B252,Rekruttering!A:F,6,FALSE)</f>
        <v>#N/A</v>
      </c>
    </row>
    <row r="253" spans="1:144">
      <c r="A253" s="14" t="str">
        <f>Bisp!E1</f>
        <v>x</v>
      </c>
      <c r="B253" s="21" t="str">
        <f>Bisp!E2</f>
        <v>35332_2</v>
      </c>
      <c r="C253" t="str">
        <f>Bisp!E3</f>
        <v>Schous Børnehus</v>
      </c>
      <c r="D253" t="str">
        <f>Bisp!E4</f>
        <v>Bispebjerg</v>
      </c>
      <c r="E253" t="str">
        <f>Bisp!E5</f>
        <v>Dortheavej 75</v>
      </c>
      <c r="F253">
        <f>Bisp!E6</f>
        <v>2400</v>
      </c>
      <c r="G253" t="str">
        <f>Bisp!E7</f>
        <v>København NV</v>
      </c>
      <c r="H253" t="str">
        <f>Bisp!E8</f>
        <v>38 10 81 05</v>
      </c>
      <c r="I253" t="str">
        <f>Bisp!E9</f>
        <v>35332@buf.kk.dk</v>
      </c>
      <c r="J253" t="str">
        <f>Bisp!E10</f>
        <v>Ulla Nielsen</v>
      </c>
      <c r="K253">
        <f>Bisp!E11</f>
        <v>44680065</v>
      </c>
      <c r="L253">
        <f>Bisp!E12</f>
        <v>0</v>
      </c>
      <c r="M253" t="str">
        <f>Bisp!E13</f>
        <v>schousb@mail.tele.dk</v>
      </c>
      <c r="N253" t="str">
        <f>Bisp!E14</f>
        <v>Integreret</v>
      </c>
      <c r="O253">
        <f>Bisp!E15</f>
        <v>21</v>
      </c>
      <c r="P253">
        <f>Bisp!E16</f>
        <v>0</v>
      </c>
      <c r="Q253">
        <f>Bisp!E17</f>
        <v>24</v>
      </c>
      <c r="R253">
        <f>Bisp!E18</f>
        <v>0</v>
      </c>
      <c r="S253">
        <f>Bisp!E19</f>
        <v>0</v>
      </c>
      <c r="T253">
        <f>Bisp!E20</f>
        <v>0</v>
      </c>
      <c r="U253">
        <f>Bisp!E21</f>
        <v>0</v>
      </c>
      <c r="V253" t="str">
        <f>Bisp!E22</f>
        <v>Ja</v>
      </c>
      <c r="W253">
        <f>Bisp!E23</f>
        <v>0</v>
      </c>
      <c r="X253">
        <f>Bisp!E24</f>
        <v>0</v>
      </c>
      <c r="Y253">
        <f>Bisp!E25</f>
        <v>0</v>
      </c>
      <c r="Z253">
        <f>Bisp!E26</f>
        <v>0</v>
      </c>
      <c r="AA253">
        <f>Bisp!E27</f>
        <v>0</v>
      </c>
      <c r="AB253">
        <f>Bisp!E28</f>
        <v>0</v>
      </c>
      <c r="AC253">
        <f>Bisp!E29</f>
        <v>0</v>
      </c>
      <c r="AD253">
        <f>Bisp!E30</f>
        <v>0</v>
      </c>
      <c r="AE253">
        <f>Bisp!E31</f>
        <v>0</v>
      </c>
      <c r="AF253">
        <f>Bisp!E32</f>
        <v>0</v>
      </c>
      <c r="AG253">
        <f>Bisp!E33</f>
        <v>0</v>
      </c>
      <c r="AH253">
        <f>Bisp!E34</f>
        <v>0</v>
      </c>
      <c r="AI253">
        <f>Bisp!E35</f>
        <v>0</v>
      </c>
      <c r="AJ253">
        <f>Bisp!E36</f>
        <v>0</v>
      </c>
      <c r="AK253">
        <f>Bisp!E37</f>
        <v>0</v>
      </c>
      <c r="AL253">
        <f>Bisp!E38</f>
        <v>0</v>
      </c>
      <c r="AM253">
        <f>Bisp!E39</f>
        <v>0</v>
      </c>
      <c r="AN253">
        <f>Bisp!E40</f>
        <v>0</v>
      </c>
      <c r="AO253">
        <f>Bisp!E41</f>
        <v>0</v>
      </c>
      <c r="AP253">
        <f>Bisp!E42</f>
        <v>0</v>
      </c>
      <c r="AQ253">
        <f>Bisp!E43</f>
        <v>0</v>
      </c>
      <c r="AR253">
        <f>Bisp!E44</f>
        <v>0</v>
      </c>
      <c r="AS253">
        <f>Bisp!E45</f>
        <v>0</v>
      </c>
      <c r="AT253">
        <f>Bisp!E46</f>
        <v>0</v>
      </c>
      <c r="AU253">
        <f>Bisp!E47</f>
        <v>0</v>
      </c>
      <c r="AV253">
        <f>Bisp!E48</f>
        <v>0</v>
      </c>
      <c r="AW253">
        <f>Bisp!E49</f>
        <v>0</v>
      </c>
      <c r="AX253">
        <f>Bisp!E50</f>
        <v>0</v>
      </c>
      <c r="AY253">
        <f>Bisp!E51</f>
        <v>0</v>
      </c>
      <c r="AZ253">
        <f>Bisp!E52</f>
        <v>0</v>
      </c>
      <c r="BA253">
        <f>Bisp!E53</f>
        <v>0</v>
      </c>
      <c r="BB253">
        <f>Bisp!E54</f>
        <v>0</v>
      </c>
      <c r="BC253">
        <f>Bisp!E55</f>
        <v>0</v>
      </c>
      <c r="BD253">
        <f>Bisp!E56</f>
        <v>0</v>
      </c>
      <c r="BE253">
        <f>Bisp!E57</f>
        <v>0</v>
      </c>
      <c r="BF253">
        <f>Bisp!E58</f>
        <v>0</v>
      </c>
      <c r="BG253">
        <f>Bisp!E59</f>
        <v>0</v>
      </c>
      <c r="BH253">
        <f>Bisp!E60</f>
        <v>0</v>
      </c>
      <c r="BI253">
        <f>Bisp!E61</f>
        <v>0</v>
      </c>
      <c r="BJ253">
        <f>Bisp!E62</f>
        <v>0</v>
      </c>
      <c r="BK253">
        <f>Bisp!E63</f>
        <v>0</v>
      </c>
      <c r="BL253">
        <f>Bisp!E64</f>
        <v>0</v>
      </c>
      <c r="BM253">
        <f>Bisp!E65</f>
        <v>0</v>
      </c>
      <c r="BN253">
        <f>Bisp!E66</f>
        <v>0</v>
      </c>
      <c r="BO253">
        <f>Bisp!E67</f>
        <v>0</v>
      </c>
      <c r="BP253">
        <f>Bisp!E68</f>
        <v>0</v>
      </c>
      <c r="BQ253">
        <f>Bisp!E69</f>
        <v>0</v>
      </c>
      <c r="BR253">
        <f>Bisp!E70</f>
        <v>0</v>
      </c>
      <c r="BS253">
        <f>Bisp!E71</f>
        <v>0</v>
      </c>
      <c r="BT253">
        <f>Bisp!E72</f>
        <v>0</v>
      </c>
      <c r="BU253">
        <f>Bisp!E73</f>
        <v>0</v>
      </c>
      <c r="BV253">
        <f>Bisp!E74</f>
        <v>0</v>
      </c>
      <c r="BW253">
        <f>Bisp!E75</f>
        <v>0</v>
      </c>
      <c r="BX253">
        <f>Bisp!E76</f>
        <v>0</v>
      </c>
      <c r="BY253">
        <f>Bisp!E77</f>
        <v>0</v>
      </c>
      <c r="BZ253">
        <f>Bisp!E78</f>
        <v>0</v>
      </c>
      <c r="CA253">
        <f>Bisp!E79</f>
        <v>0</v>
      </c>
      <c r="CB253">
        <f>Bisp!E80</f>
        <v>0</v>
      </c>
      <c r="CC253">
        <f>Bisp!E81</f>
        <v>0</v>
      </c>
      <c r="CD253">
        <f>Bisp!E82</f>
        <v>0</v>
      </c>
      <c r="CE253">
        <f>Bisp!E83</f>
        <v>0</v>
      </c>
      <c r="CF253">
        <f>Bisp!E84</f>
        <v>0</v>
      </c>
      <c r="CG253">
        <f>Bisp!E85</f>
        <v>0</v>
      </c>
      <c r="CH253" s="18">
        <f>Bisp!E86</f>
        <v>0</v>
      </c>
      <c r="CI253">
        <f>Bisp!E87</f>
        <v>0</v>
      </c>
      <c r="CJ253">
        <f>Bisp!E88</f>
        <v>1</v>
      </c>
      <c r="CK253">
        <f>Bisp!E89</f>
        <v>0</v>
      </c>
      <c r="CL253">
        <f>Bisp!E90</f>
        <v>0</v>
      </c>
      <c r="CM253">
        <f>Bisp!E91</f>
        <v>1</v>
      </c>
      <c r="CN253">
        <f>Bisp!E92</f>
        <v>0</v>
      </c>
      <c r="CO253">
        <f>Bisp!E93</f>
        <v>0</v>
      </c>
      <c r="CP253">
        <f>Bisp!E94</f>
        <v>0</v>
      </c>
      <c r="CQ253">
        <f>Bisp!E95</f>
        <v>0</v>
      </c>
      <c r="CR253">
        <f>Bisp!E96</f>
        <v>0</v>
      </c>
      <c r="CS253">
        <f>Bisp!E97</f>
        <v>1</v>
      </c>
      <c r="CT253">
        <f>Bisp!E98</f>
        <v>0</v>
      </c>
      <c r="CU253">
        <f>Bisp!E99</f>
        <v>1</v>
      </c>
      <c r="CV253">
        <f>Bisp!E100</f>
        <v>0</v>
      </c>
      <c r="CW253">
        <f>Bisp!E101</f>
        <v>0</v>
      </c>
      <c r="CX253">
        <f>Bisp!E102</f>
        <v>1</v>
      </c>
      <c r="CY253">
        <f>Bisp!E103</f>
        <v>0</v>
      </c>
      <c r="CZ253">
        <f>Bisp!E104</f>
        <v>0</v>
      </c>
      <c r="DA253">
        <f>Bisp!E105</f>
        <v>0</v>
      </c>
      <c r="DB253">
        <f>Bisp!E106</f>
        <v>0</v>
      </c>
      <c r="DC253">
        <f>Bisp!E107</f>
        <v>0</v>
      </c>
      <c r="DD253" t="str">
        <f>Bisp!E108</f>
        <v>Miele</v>
      </c>
      <c r="DE253">
        <f>Bisp!E109</f>
        <v>0</v>
      </c>
      <c r="DF253" t="str">
        <f>Bisp!E110</f>
        <v>Ja</v>
      </c>
      <c r="DG253">
        <f>Bisp!E111</f>
        <v>3</v>
      </c>
      <c r="DH253">
        <f>Bisp!E112</f>
        <v>0</v>
      </c>
      <c r="DI253">
        <f>Bisp!E113</f>
        <v>0</v>
      </c>
      <c r="DJ253">
        <f>Bisp!E114</f>
        <v>0</v>
      </c>
      <c r="DK253">
        <f>Bisp!E115</f>
        <v>1</v>
      </c>
      <c r="DL253">
        <f>Bisp!E116</f>
        <v>0</v>
      </c>
      <c r="DM253" t="str">
        <f>Bisp!E117</f>
        <v>bordplade renoveres</v>
      </c>
      <c r="DN253">
        <f>Bisp!E118</f>
        <v>0</v>
      </c>
      <c r="DO253" s="14" t="str">
        <f>VLOOKUP(MID(B253,1,5)*1,InstTyp!A:B,2,FALSE)</f>
        <v xml:space="preserve">Integrerede </v>
      </c>
      <c r="DP253" s="14" t="str">
        <f>VLOOKUP(MID(B253,1,5)*1,InstTyp!A:C,3,FALSE)</f>
        <v>Bispebjerg</v>
      </c>
      <c r="DQ253">
        <f>VLOOKUP(MID(B253,1,5)*1,'InstTyp-2'!E:BQ,7,FALSE)</f>
        <v>21</v>
      </c>
      <c r="DR253">
        <f>VLOOKUP(MID(B253,1,5)*1,'InstTyp-2'!E:BQ,8,FALSE)</f>
        <v>0</v>
      </c>
      <c r="DS253">
        <f>VLOOKUP(MID(B253,1,5)*1,'InstTyp-2'!E:BQ,9,FALSE)</f>
        <v>24</v>
      </c>
      <c r="DT253">
        <f>VLOOKUP(MID(B253,1,5)*1,'InstTyp-2'!E:BQ,10,FALSE)</f>
        <v>0</v>
      </c>
      <c r="DU253">
        <f>VLOOKUP(MID(B253,1,5)*1,'InstTyp-2'!E:BQ,11,FALSE)</f>
        <v>0</v>
      </c>
      <c r="DV253">
        <f>VLOOKUP(MID(B253,1,5)*1,'InstTyp-2'!E:BQ,12,FALSE)</f>
        <v>0</v>
      </c>
      <c r="DW253">
        <f>VLOOKUP(MID(B253,1,5)*1,'InstTyp-2'!E:BQ,13,FALSE)</f>
        <v>0</v>
      </c>
      <c r="DX253">
        <f>VLOOKUP(MID(B253,1,5)*1,'InstTyp-2'!E:BQ,14,FALSE)</f>
        <v>0</v>
      </c>
      <c r="DY253">
        <f>VLOOKUP(MID(B253,1,5)*1,'InstTyp-2'!E:BQ,15,FALSE)</f>
        <v>0</v>
      </c>
      <c r="DZ253">
        <f>VLOOKUP(MID(B253,1,5)*1,'InstTyp-2'!E:BQ,16,FALSE)</f>
        <v>0</v>
      </c>
      <c r="EA253">
        <f>VLOOKUP(MID(B253,1,5)*1,'InstTyp-2'!E:BQ,17,FALSE)</f>
        <v>0</v>
      </c>
      <c r="EB253">
        <f>VLOOKUP(MID(B253,1,5)*1,'InstTyp-2'!E:BQ,18,FALSE)</f>
        <v>0</v>
      </c>
      <c r="EC253">
        <f>VLOOKUP(MID(B253,1,5)*1,'InstTyp-2'!E:BQ,19,FALSE)</f>
        <v>0</v>
      </c>
      <c r="ED253">
        <f>VLOOKUP(MID(B253,1,5)*1,'InstTyp-2'!E:BQ,20,FALSE)</f>
        <v>0</v>
      </c>
      <c r="EE253" s="195">
        <f>VLOOKUP(MID(B253,1,5)*1,'Forplejning 2008'!A:C,3,FALSE)</f>
        <v>101887.54</v>
      </c>
      <c r="EF253" t="str">
        <f t="shared" si="12"/>
        <v>35332</v>
      </c>
      <c r="EG253" t="str">
        <f t="shared" si="13"/>
        <v>2</v>
      </c>
      <c r="EH253">
        <f t="shared" si="14"/>
        <v>0</v>
      </c>
      <c r="EI253">
        <f t="shared" si="15"/>
        <v>0</v>
      </c>
      <c r="EJ253" t="e">
        <f>VLOOKUP(B253,Rekruttering!A:F,2,FALSE)</f>
        <v>#N/A</v>
      </c>
      <c r="EK253" t="e">
        <f>VLOOKUP(B253,Rekruttering!A:F,3,FALSE)</f>
        <v>#N/A</v>
      </c>
      <c r="EL253" t="e">
        <f>VLOOKUP(B253,Rekruttering!A:F,4,FALSE)</f>
        <v>#N/A</v>
      </c>
      <c r="EM253" t="e">
        <f>VLOOKUP(B253,Rekruttering!A:F,5,FALSE)</f>
        <v>#N/A</v>
      </c>
      <c r="EN253" t="e">
        <f>VLOOKUP(B253,Rekruttering!A:F,6,FALSE)</f>
        <v>#N/A</v>
      </c>
    </row>
    <row r="254" spans="1:144">
      <c r="A254" s="14" t="str">
        <f>Bisp!R1</f>
        <v>x</v>
      </c>
      <c r="B254" s="21">
        <f>Bisp!R2</f>
        <v>35534</v>
      </c>
      <c r="C254" t="str">
        <f>Bisp!R3</f>
        <v>Perlen</v>
      </c>
      <c r="D254" t="str">
        <f>Bisp!R4</f>
        <v>Bispebjerg</v>
      </c>
      <c r="E254" t="str">
        <f>Bisp!R5</f>
        <v>Landfogedvej 9</v>
      </c>
      <c r="F254">
        <f>Bisp!R6</f>
        <v>2400</v>
      </c>
      <c r="G254" t="str">
        <f>Bisp!R7</f>
        <v>København NV</v>
      </c>
      <c r="H254" t="str">
        <f>Bisp!R8</f>
        <v>38 10 41 20</v>
      </c>
      <c r="I254" t="str">
        <f>Bisp!R9</f>
        <v>35534@buf.kk.dk</v>
      </c>
      <c r="J254" t="str">
        <f>Bisp!R10</f>
        <v>Terese Duvå</v>
      </c>
      <c r="K254">
        <f>Bisp!R11</f>
        <v>43739495</v>
      </c>
      <c r="L254">
        <f>Bisp!R12</f>
        <v>0</v>
      </c>
      <c r="M254" t="str">
        <f>Bisp!R13</f>
        <v>35534@buf.kk.dk</v>
      </c>
      <c r="N254" t="str">
        <f>Bisp!R14</f>
        <v>Integreret</v>
      </c>
      <c r="O254">
        <f>Bisp!R15</f>
        <v>36</v>
      </c>
      <c r="P254">
        <f>Bisp!R16</f>
        <v>0</v>
      </c>
      <c r="Q254">
        <f>Bisp!R17</f>
        <v>60</v>
      </c>
      <c r="R254">
        <f>Bisp!R18</f>
        <v>40</v>
      </c>
      <c r="S254">
        <f>Bisp!R19</f>
        <v>0</v>
      </c>
      <c r="T254">
        <f>Bisp!R20</f>
        <v>0</v>
      </c>
      <c r="U254">
        <f>Bisp!R21</f>
        <v>0</v>
      </c>
      <c r="V254" t="str">
        <f>Bisp!R22</f>
        <v>Ja</v>
      </c>
      <c r="W254">
        <f>Bisp!R23</f>
        <v>2</v>
      </c>
      <c r="X254">
        <f>Bisp!R24</f>
        <v>1</v>
      </c>
      <c r="Y254">
        <f>Bisp!R25</f>
        <v>5</v>
      </c>
      <c r="Z254">
        <f>Bisp!R26</f>
        <v>5</v>
      </c>
      <c r="AA254">
        <f>Bisp!R27</f>
        <v>5</v>
      </c>
      <c r="AB254">
        <f>Bisp!R28</f>
        <v>5</v>
      </c>
      <c r="AC254">
        <f>Bisp!R29</f>
        <v>0</v>
      </c>
      <c r="AD254">
        <f>Bisp!R30</f>
        <v>5</v>
      </c>
      <c r="AE254">
        <f>Bisp!R31</f>
        <v>0</v>
      </c>
      <c r="AF254">
        <f>Bisp!R32</f>
        <v>0</v>
      </c>
      <c r="AG254">
        <f>Bisp!R33</f>
        <v>5</v>
      </c>
      <c r="AH254">
        <f>Bisp!R34</f>
        <v>0</v>
      </c>
      <c r="AI254">
        <f>Bisp!R35</f>
        <v>75000</v>
      </c>
      <c r="AJ254">
        <f>Bisp!R36</f>
        <v>0</v>
      </c>
      <c r="AK254">
        <f>Bisp!R37</f>
        <v>0</v>
      </c>
      <c r="AL254" t="str">
        <f>Bisp!R38</f>
        <v>Ja</v>
      </c>
      <c r="AM254" t="str">
        <f>Bisp!R39</f>
        <v>Nej</v>
      </c>
      <c r="AN254" t="str">
        <f>Bisp!R40</f>
        <v>Eva Jørgensen</v>
      </c>
      <c r="AO254">
        <f>Bisp!R41</f>
        <v>2001</v>
      </c>
      <c r="AP254">
        <f>Bisp!R42</f>
        <v>26</v>
      </c>
      <c r="AQ254">
        <f>Bisp!R43</f>
        <v>0</v>
      </c>
      <c r="AR254" t="str">
        <f>Bisp!R44</f>
        <v>ingen</v>
      </c>
      <c r="AS254" t="str">
        <f>Bisp!R45</f>
        <v>mange års erfaring fra køkkener</v>
      </c>
      <c r="AT254" t="str">
        <f>Bisp!R46</f>
        <v>Dogmekursus</v>
      </c>
      <c r="AU254">
        <f>Bisp!R47</f>
        <v>0</v>
      </c>
      <c r="AV254">
        <f>Bisp!R48</f>
        <v>0</v>
      </c>
      <c r="AW254">
        <f>Bisp!R49</f>
        <v>0</v>
      </c>
      <c r="AX254">
        <f>Bisp!R50</f>
        <v>0</v>
      </c>
      <c r="AY254">
        <f>Bisp!R51</f>
        <v>0</v>
      </c>
      <c r="AZ254">
        <f>Bisp!R52</f>
        <v>0</v>
      </c>
      <c r="BA254">
        <f>Bisp!R53</f>
        <v>0</v>
      </c>
      <c r="BB254">
        <f>Bisp!R54</f>
        <v>85</v>
      </c>
      <c r="BC254">
        <f>Bisp!R55</f>
        <v>85</v>
      </c>
      <c r="BD254">
        <f>Bisp!R56</f>
        <v>2</v>
      </c>
      <c r="BE254">
        <f>Bisp!R57</f>
        <v>2</v>
      </c>
      <c r="BF254" t="str">
        <f>Bisp!R58</f>
        <v>Ja</v>
      </c>
      <c r="BG254" t="str">
        <f>Bisp!R59</f>
        <v>Ja</v>
      </c>
      <c r="BH254" t="str">
        <f>Bisp!R60</f>
        <v>Ja</v>
      </c>
      <c r="BI254" t="str">
        <f>Bisp!R61</f>
        <v>Ja</v>
      </c>
      <c r="BJ254" t="str">
        <f>Bisp!R62</f>
        <v>Har ikke talt så meget om det endnu</v>
      </c>
      <c r="BK254" t="str">
        <f>Bisp!R63</f>
        <v>Ja</v>
      </c>
      <c r="BL254" t="str">
        <f>Bisp!R64</f>
        <v>Ved det ikke endnu men sous-chef tror at forældrene vil være begejstrede</v>
      </c>
      <c r="BM254" t="str">
        <f>Bisp!R65</f>
        <v>Ja</v>
      </c>
      <c r="BN254">
        <f>Bisp!R66</f>
        <v>0</v>
      </c>
      <c r="BO254">
        <f>Bisp!R67</f>
        <v>0</v>
      </c>
      <c r="BP254">
        <f>Bisp!R68</f>
        <v>0</v>
      </c>
      <c r="BQ254">
        <f>Bisp!R69</f>
        <v>0</v>
      </c>
      <c r="BR254" t="str">
        <f>Bisp!R70</f>
        <v>produktionskøkken</v>
      </c>
      <c r="BS254" t="str">
        <f>Bisp!R71</f>
        <v>Nej</v>
      </c>
      <c r="BT254" t="str">
        <f>Bisp!R72</f>
        <v>Større</v>
      </c>
      <c r="BU254" t="str">
        <f>Bisp!R73</f>
        <v>Større</v>
      </c>
      <c r="BV254" t="str">
        <f>Bisp!R74</f>
        <v>Ja</v>
      </c>
      <c r="BW254" t="str">
        <f>Bisp!R75</f>
        <v>Der skal væltes en væg og etableres mere koge/ovn-kapacitet.</v>
      </c>
      <c r="BX254">
        <f>Bisp!R76</f>
        <v>0</v>
      </c>
      <c r="BY254">
        <f>Bisp!R77</f>
        <v>0</v>
      </c>
      <c r="BZ254">
        <f>Bisp!R78</f>
        <v>0</v>
      </c>
      <c r="CA254">
        <f>Bisp!R79</f>
        <v>0</v>
      </c>
      <c r="CB254">
        <f>Bisp!R80</f>
        <v>0</v>
      </c>
      <c r="CC254">
        <f>Bisp!R81</f>
        <v>0</v>
      </c>
      <c r="CD254">
        <f>Bisp!R82</f>
        <v>0</v>
      </c>
      <c r="CE254">
        <f>Bisp!R83</f>
        <v>0</v>
      </c>
      <c r="CF254">
        <f>Bisp!R84</f>
        <v>0</v>
      </c>
      <c r="CG254">
        <f>Bisp!R85</f>
        <v>0</v>
      </c>
      <c r="CH254" s="18">
        <f>Bisp!R86</f>
        <v>0</v>
      </c>
      <c r="CI254">
        <f>Bisp!R87</f>
        <v>0</v>
      </c>
      <c r="CJ254">
        <f>Bisp!R88</f>
        <v>0</v>
      </c>
      <c r="CK254">
        <f>Bisp!R89</f>
        <v>1</v>
      </c>
      <c r="CL254">
        <f>Bisp!R90</f>
        <v>4</v>
      </c>
      <c r="CM254">
        <f>Bisp!R91</f>
        <v>0</v>
      </c>
      <c r="CN254">
        <f>Bisp!R92</f>
        <v>0</v>
      </c>
      <c r="CO254">
        <f>Bisp!R93</f>
        <v>2</v>
      </c>
      <c r="CP254">
        <f>Bisp!R94</f>
        <v>0</v>
      </c>
      <c r="CQ254">
        <f>Bisp!R95</f>
        <v>0</v>
      </c>
      <c r="CR254">
        <f>Bisp!R96</f>
        <v>0</v>
      </c>
      <c r="CS254">
        <f>Bisp!R97</f>
        <v>2</v>
      </c>
      <c r="CT254">
        <f>Bisp!R98</f>
        <v>0</v>
      </c>
      <c r="CU254">
        <f>Bisp!R99</f>
        <v>0</v>
      </c>
      <c r="CV254">
        <f>Bisp!R100</f>
        <v>0</v>
      </c>
      <c r="CW254">
        <f>Bisp!R101</f>
        <v>0</v>
      </c>
      <c r="CX254">
        <f>Bisp!R102</f>
        <v>0</v>
      </c>
      <c r="CY254">
        <f>Bisp!R103</f>
        <v>1</v>
      </c>
      <c r="CZ254">
        <f>Bisp!R104</f>
        <v>0</v>
      </c>
      <c r="DA254">
        <f>Bisp!R105</f>
        <v>1</v>
      </c>
      <c r="DB254">
        <f>Bisp!R106</f>
        <v>1</v>
      </c>
      <c r="DC254">
        <f>Bisp!R107</f>
        <v>3</v>
      </c>
      <c r="DD254" t="str">
        <f>Bisp!R108</f>
        <v>Ken Gazelle</v>
      </c>
      <c r="DE254">
        <f>Bisp!R109</f>
        <v>4</v>
      </c>
      <c r="DF254" t="str">
        <f>Bisp!R110</f>
        <v>Ja</v>
      </c>
      <c r="DG254">
        <f>Bisp!R111</f>
        <v>0</v>
      </c>
      <c r="DH254" t="str">
        <f>Bisp!R112</f>
        <v>Nej</v>
      </c>
      <c r="DI254" t="str">
        <f>Bisp!R113</f>
        <v>Ja</v>
      </c>
      <c r="DJ254" t="str">
        <f>Bisp!R114</f>
        <v>Nej</v>
      </c>
      <c r="DK254">
        <f>Bisp!R115</f>
        <v>2</v>
      </c>
      <c r="DL254">
        <f>Bisp!R116</f>
        <v>0</v>
      </c>
      <c r="DM254" t="str">
        <f>Bisp!R117</f>
        <v>Køkkenet er inddelt i 3 små rum, hvilket ikke er hensigtsmæssigt hvis produktion skal øges. Væg bør væltes mellem to af rummene. Opvasken skal flyttes</v>
      </c>
      <c r="DN254">
        <f>Bisp!R118</f>
        <v>0</v>
      </c>
      <c r="DO254" s="14" t="str">
        <f>VLOOKUP(MID(B254,1,5)*1,InstTyp!A:B,2,FALSE)</f>
        <v xml:space="preserve">Integrerede </v>
      </c>
      <c r="DP254" s="14" t="str">
        <f>VLOOKUP(MID(B254,1,5)*1,InstTyp!A:C,3,FALSE)</f>
        <v>Bispebjerg</v>
      </c>
      <c r="DQ254">
        <f>VLOOKUP(MID(B254,1,5)*1,'InstTyp-2'!E:BQ,7,FALSE)</f>
        <v>36</v>
      </c>
      <c r="DR254">
        <f>VLOOKUP(MID(B254,1,5)*1,'InstTyp-2'!E:BQ,8,FALSE)</f>
        <v>0</v>
      </c>
      <c r="DS254">
        <f>VLOOKUP(MID(B254,1,5)*1,'InstTyp-2'!E:BQ,9,FALSE)</f>
        <v>60</v>
      </c>
      <c r="DT254">
        <f>VLOOKUP(MID(B254,1,5)*1,'InstTyp-2'!E:BQ,10,FALSE)</f>
        <v>40</v>
      </c>
      <c r="DU254">
        <f>VLOOKUP(MID(B254,1,5)*1,'InstTyp-2'!E:BQ,11,FALSE)</f>
        <v>0</v>
      </c>
      <c r="DV254">
        <f>VLOOKUP(MID(B254,1,5)*1,'InstTyp-2'!E:BQ,12,FALSE)</f>
        <v>0</v>
      </c>
      <c r="DW254">
        <f>VLOOKUP(MID(B254,1,5)*1,'InstTyp-2'!E:BQ,13,FALSE)</f>
        <v>0</v>
      </c>
      <c r="DX254">
        <f>VLOOKUP(MID(B254,1,5)*1,'InstTyp-2'!E:BQ,14,FALSE)</f>
        <v>0</v>
      </c>
      <c r="DY254">
        <f>VLOOKUP(MID(B254,1,5)*1,'InstTyp-2'!E:BQ,15,FALSE)</f>
        <v>0</v>
      </c>
      <c r="DZ254">
        <f>VLOOKUP(MID(B254,1,5)*1,'InstTyp-2'!E:BQ,16,FALSE)</f>
        <v>0</v>
      </c>
      <c r="EA254">
        <f>VLOOKUP(MID(B254,1,5)*1,'InstTyp-2'!E:BQ,17,FALSE)</f>
        <v>0</v>
      </c>
      <c r="EB254">
        <f>VLOOKUP(MID(B254,1,5)*1,'InstTyp-2'!E:BQ,18,FALSE)</f>
        <v>0</v>
      </c>
      <c r="EC254">
        <f>VLOOKUP(MID(B254,1,5)*1,'InstTyp-2'!E:BQ,19,FALSE)</f>
        <v>0</v>
      </c>
      <c r="ED254">
        <f>VLOOKUP(MID(B254,1,5)*1,'InstTyp-2'!E:BQ,20,FALSE)</f>
        <v>0</v>
      </c>
      <c r="EE254" s="195">
        <f>VLOOKUP(MID(B254,1,5)*1,'Forplejning 2008'!A:C,3,FALSE)</f>
        <v>181845.94</v>
      </c>
      <c r="EF254" t="str">
        <f t="shared" si="12"/>
        <v>35534</v>
      </c>
      <c r="EG254" t="str">
        <f t="shared" si="13"/>
        <v/>
      </c>
      <c r="EH254">
        <f t="shared" si="14"/>
        <v>0</v>
      </c>
      <c r="EI254">
        <f t="shared" si="15"/>
        <v>40</v>
      </c>
      <c r="EJ254" t="e">
        <f>VLOOKUP(B254,Rekruttering!A:F,2,FALSE)</f>
        <v>#N/A</v>
      </c>
      <c r="EK254" t="e">
        <f>VLOOKUP(B254,Rekruttering!A:F,3,FALSE)</f>
        <v>#N/A</v>
      </c>
      <c r="EL254" t="e">
        <f>VLOOKUP(B254,Rekruttering!A:F,4,FALSE)</f>
        <v>#N/A</v>
      </c>
      <c r="EM254" t="e">
        <f>VLOOKUP(B254,Rekruttering!A:F,5,FALSE)</f>
        <v>#N/A</v>
      </c>
      <c r="EN254" t="e">
        <f>VLOOKUP(B254,Rekruttering!A:F,6,FALSE)</f>
        <v>#N/A</v>
      </c>
    </row>
    <row r="255" spans="1:144">
      <c r="A255" s="14" t="str">
        <f>Bisp!S1</f>
        <v>x</v>
      </c>
      <c r="B255" s="21" t="str">
        <f>Bisp!S2</f>
        <v>35534_2</v>
      </c>
      <c r="C255" t="str">
        <f>Bisp!S3</f>
        <v>Perlen</v>
      </c>
      <c r="D255" t="str">
        <f>Bisp!S4</f>
        <v>Bispebjerg</v>
      </c>
      <c r="E255" t="str">
        <f>Bisp!S5</f>
        <v>Landfogedvej 9</v>
      </c>
      <c r="F255">
        <f>Bisp!S6</f>
        <v>2400</v>
      </c>
      <c r="G255" t="str">
        <f>Bisp!S7</f>
        <v>København NV</v>
      </c>
      <c r="H255" t="str">
        <f>Bisp!S8</f>
        <v>38 10 41 20</v>
      </c>
      <c r="I255" t="str">
        <f>Bisp!S9</f>
        <v>35534@buf.kk.dk</v>
      </c>
      <c r="J255" t="str">
        <f>Bisp!S10</f>
        <v>Terese Duvå</v>
      </c>
      <c r="K255">
        <f>Bisp!S11</f>
        <v>43739495</v>
      </c>
      <c r="L255">
        <f>Bisp!S12</f>
        <v>0</v>
      </c>
      <c r="M255" t="str">
        <f>Bisp!S13</f>
        <v>35534@buf.kk.dk</v>
      </c>
      <c r="N255" t="str">
        <f>Bisp!S14</f>
        <v>Integreret</v>
      </c>
      <c r="O255">
        <f>Bisp!S15</f>
        <v>36</v>
      </c>
      <c r="P255">
        <f>Bisp!S16</f>
        <v>0</v>
      </c>
      <c r="Q255">
        <f>Bisp!S17</f>
        <v>60</v>
      </c>
      <c r="R255">
        <f>Bisp!S18</f>
        <v>40</v>
      </c>
      <c r="S255">
        <f>Bisp!S19</f>
        <v>0</v>
      </c>
      <c r="T255">
        <f>Bisp!S20</f>
        <v>0</v>
      </c>
      <c r="U255">
        <f>Bisp!S21</f>
        <v>0</v>
      </c>
      <c r="V255" t="str">
        <f>Bisp!S22</f>
        <v>Ja</v>
      </c>
      <c r="W255">
        <f>Bisp!S23</f>
        <v>0</v>
      </c>
      <c r="X255">
        <f>Bisp!S24</f>
        <v>0</v>
      </c>
      <c r="Y255">
        <f>Bisp!S25</f>
        <v>0</v>
      </c>
      <c r="Z255">
        <f>Bisp!S26</f>
        <v>0</v>
      </c>
      <c r="AA255">
        <f>Bisp!S27</f>
        <v>0</v>
      </c>
      <c r="AB255">
        <f>Bisp!S28</f>
        <v>0</v>
      </c>
      <c r="AC255">
        <f>Bisp!S29</f>
        <v>0</v>
      </c>
      <c r="AD255">
        <f>Bisp!S30</f>
        <v>0</v>
      </c>
      <c r="AE255">
        <f>Bisp!S31</f>
        <v>0</v>
      </c>
      <c r="AF255">
        <f>Bisp!S32</f>
        <v>0</v>
      </c>
      <c r="AG255">
        <f>Bisp!S33</f>
        <v>0</v>
      </c>
      <c r="AH255">
        <f>Bisp!S34</f>
        <v>0</v>
      </c>
      <c r="AI255">
        <f>Bisp!S35</f>
        <v>0</v>
      </c>
      <c r="AJ255">
        <f>Bisp!S36</f>
        <v>0</v>
      </c>
      <c r="AK255">
        <f>Bisp!S37</f>
        <v>0</v>
      </c>
      <c r="AL255">
        <f>Bisp!S38</f>
        <v>0</v>
      </c>
      <c r="AM255">
        <f>Bisp!S39</f>
        <v>0</v>
      </c>
      <c r="AN255">
        <f>Bisp!S40</f>
        <v>0</v>
      </c>
      <c r="AO255">
        <f>Bisp!S41</f>
        <v>0</v>
      </c>
      <c r="AP255">
        <f>Bisp!S42</f>
        <v>0</v>
      </c>
      <c r="AQ255">
        <f>Bisp!S43</f>
        <v>0</v>
      </c>
      <c r="AR255">
        <f>Bisp!S44</f>
        <v>0</v>
      </c>
      <c r="AS255">
        <f>Bisp!S45</f>
        <v>0</v>
      </c>
      <c r="AT255">
        <f>Bisp!S46</f>
        <v>0</v>
      </c>
      <c r="AU255">
        <f>Bisp!S47</f>
        <v>0</v>
      </c>
      <c r="AV255">
        <f>Bisp!S48</f>
        <v>0</v>
      </c>
      <c r="AW255">
        <f>Bisp!S49</f>
        <v>0</v>
      </c>
      <c r="AX255">
        <f>Bisp!S50</f>
        <v>0</v>
      </c>
      <c r="AY255">
        <f>Bisp!S51</f>
        <v>0</v>
      </c>
      <c r="AZ255">
        <f>Bisp!S52</f>
        <v>0</v>
      </c>
      <c r="BA255">
        <f>Bisp!S53</f>
        <v>0</v>
      </c>
      <c r="BB255">
        <f>Bisp!S54</f>
        <v>0</v>
      </c>
      <c r="BC255">
        <f>Bisp!S55</f>
        <v>0</v>
      </c>
      <c r="BD255">
        <f>Bisp!S56</f>
        <v>0</v>
      </c>
      <c r="BE255">
        <f>Bisp!S57</f>
        <v>0</v>
      </c>
      <c r="BF255">
        <f>Bisp!S58</f>
        <v>0</v>
      </c>
      <c r="BG255">
        <f>Bisp!S59</f>
        <v>0</v>
      </c>
      <c r="BH255">
        <f>Bisp!S60</f>
        <v>0</v>
      </c>
      <c r="BI255">
        <f>Bisp!S61</f>
        <v>0</v>
      </c>
      <c r="BJ255">
        <f>Bisp!S62</f>
        <v>0</v>
      </c>
      <c r="BK255">
        <f>Bisp!S63</f>
        <v>0</v>
      </c>
      <c r="BL255">
        <f>Bisp!S64</f>
        <v>0</v>
      </c>
      <c r="BM255">
        <f>Bisp!S65</f>
        <v>0</v>
      </c>
      <c r="BN255">
        <f>Bisp!S66</f>
        <v>0</v>
      </c>
      <c r="BO255">
        <f>Bisp!S67</f>
        <v>0</v>
      </c>
      <c r="BP255">
        <f>Bisp!S68</f>
        <v>0</v>
      </c>
      <c r="BQ255">
        <f>Bisp!S69</f>
        <v>0</v>
      </c>
      <c r="BR255">
        <f>Bisp!S70</f>
        <v>0</v>
      </c>
      <c r="BS255">
        <f>Bisp!S71</f>
        <v>0</v>
      </c>
      <c r="BT255">
        <f>Bisp!S72</f>
        <v>0</v>
      </c>
      <c r="BU255">
        <f>Bisp!S73</f>
        <v>0</v>
      </c>
      <c r="BV255">
        <f>Bisp!S74</f>
        <v>0</v>
      </c>
      <c r="BW255">
        <f>Bisp!S75</f>
        <v>0</v>
      </c>
      <c r="BX255">
        <f>Bisp!S76</f>
        <v>0</v>
      </c>
      <c r="BY255">
        <f>Bisp!S77</f>
        <v>0</v>
      </c>
      <c r="BZ255">
        <f>Bisp!S78</f>
        <v>0</v>
      </c>
      <c r="CA255">
        <f>Bisp!S79</f>
        <v>0</v>
      </c>
      <c r="CB255">
        <f>Bisp!S80</f>
        <v>0</v>
      </c>
      <c r="CC255">
        <f>Bisp!S81</f>
        <v>0</v>
      </c>
      <c r="CD255">
        <f>Bisp!S82</f>
        <v>0</v>
      </c>
      <c r="CE255">
        <f>Bisp!S83</f>
        <v>0</v>
      </c>
      <c r="CF255">
        <f>Bisp!S84</f>
        <v>0</v>
      </c>
      <c r="CG255">
        <f>Bisp!S85</f>
        <v>0</v>
      </c>
      <c r="CH255" s="18">
        <f>Bisp!S86</f>
        <v>0</v>
      </c>
      <c r="CI255">
        <f>Bisp!S87</f>
        <v>0</v>
      </c>
      <c r="CJ255">
        <f>Bisp!S88</f>
        <v>1</v>
      </c>
      <c r="CK255">
        <f>Bisp!S89</f>
        <v>0</v>
      </c>
      <c r="CL255">
        <f>Bisp!S90</f>
        <v>4</v>
      </c>
      <c r="CM255">
        <f>Bisp!S91</f>
        <v>1</v>
      </c>
      <c r="CN255">
        <f>Bisp!S92</f>
        <v>0</v>
      </c>
      <c r="CO255">
        <f>Bisp!S93</f>
        <v>0</v>
      </c>
      <c r="CP255">
        <f>Bisp!S94</f>
        <v>0</v>
      </c>
      <c r="CQ255">
        <f>Bisp!S95</f>
        <v>0</v>
      </c>
      <c r="CR255">
        <f>Bisp!S96</f>
        <v>1</v>
      </c>
      <c r="CS255">
        <f>Bisp!S97</f>
        <v>0</v>
      </c>
      <c r="CT255">
        <f>Bisp!S98</f>
        <v>0</v>
      </c>
      <c r="CU255">
        <f>Bisp!S99</f>
        <v>0</v>
      </c>
      <c r="CV255">
        <f>Bisp!S100</f>
        <v>0</v>
      </c>
      <c r="CW255">
        <f>Bisp!S101</f>
        <v>0</v>
      </c>
      <c r="CX255">
        <f>Bisp!S102</f>
        <v>0</v>
      </c>
      <c r="CY255">
        <f>Bisp!S103</f>
        <v>0</v>
      </c>
      <c r="CZ255">
        <f>Bisp!S104</f>
        <v>0</v>
      </c>
      <c r="DA255">
        <f>Bisp!S105</f>
        <v>0</v>
      </c>
      <c r="DB255">
        <f>Bisp!S106</f>
        <v>1</v>
      </c>
      <c r="DC255">
        <f>Bisp!S107</f>
        <v>4</v>
      </c>
      <c r="DD255" t="str">
        <f>Bisp!S108</f>
        <v>Miele</v>
      </c>
      <c r="DE255">
        <f>Bisp!S109</f>
        <v>3</v>
      </c>
      <c r="DF255" t="str">
        <f>Bisp!S110</f>
        <v>Nej</v>
      </c>
      <c r="DG255">
        <f>Bisp!S111</f>
        <v>0</v>
      </c>
      <c r="DH255" t="str">
        <f>Bisp!S112</f>
        <v>Nej</v>
      </c>
      <c r="DI255" t="str">
        <f>Bisp!S113</f>
        <v>Nej</v>
      </c>
      <c r="DJ255" t="str">
        <f>Bisp!S114</f>
        <v>Nej</v>
      </c>
      <c r="DK255">
        <f>Bisp!S115</f>
        <v>1</v>
      </c>
      <c r="DL255">
        <f>Bisp!S116</f>
        <v>0</v>
      </c>
      <c r="DM255" t="str">
        <f>Bisp!S117</f>
        <v>Der er plads til flere maskiner og bordplader, da der står et stort spiseborg m bænke og fylder i lokalet. Børnene bruger det til at bage på. Køkkenet ligger i børnehavedelen.</v>
      </c>
      <c r="DN255">
        <f>Bisp!S118</f>
        <v>0</v>
      </c>
      <c r="DO255" s="14" t="str">
        <f>VLOOKUP(MID(B255,1,5)*1,InstTyp!A:B,2,FALSE)</f>
        <v xml:space="preserve">Integrerede </v>
      </c>
      <c r="DP255" s="14" t="str">
        <f>VLOOKUP(MID(B255,1,5)*1,InstTyp!A:C,3,FALSE)</f>
        <v>Bispebjerg</v>
      </c>
      <c r="DQ255">
        <f>VLOOKUP(MID(B255,1,5)*1,'InstTyp-2'!E:BQ,7,FALSE)</f>
        <v>36</v>
      </c>
      <c r="DR255">
        <f>VLOOKUP(MID(B255,1,5)*1,'InstTyp-2'!E:BQ,8,FALSE)</f>
        <v>0</v>
      </c>
      <c r="DS255">
        <f>VLOOKUP(MID(B255,1,5)*1,'InstTyp-2'!E:BQ,9,FALSE)</f>
        <v>60</v>
      </c>
      <c r="DT255">
        <f>VLOOKUP(MID(B255,1,5)*1,'InstTyp-2'!E:BQ,10,FALSE)</f>
        <v>40</v>
      </c>
      <c r="DU255">
        <f>VLOOKUP(MID(B255,1,5)*1,'InstTyp-2'!E:BQ,11,FALSE)</f>
        <v>0</v>
      </c>
      <c r="DV255">
        <f>VLOOKUP(MID(B255,1,5)*1,'InstTyp-2'!E:BQ,12,FALSE)</f>
        <v>0</v>
      </c>
      <c r="DW255">
        <f>VLOOKUP(MID(B255,1,5)*1,'InstTyp-2'!E:BQ,13,FALSE)</f>
        <v>0</v>
      </c>
      <c r="DX255">
        <f>VLOOKUP(MID(B255,1,5)*1,'InstTyp-2'!E:BQ,14,FALSE)</f>
        <v>0</v>
      </c>
      <c r="DY255">
        <f>VLOOKUP(MID(B255,1,5)*1,'InstTyp-2'!E:BQ,15,FALSE)</f>
        <v>0</v>
      </c>
      <c r="DZ255">
        <f>VLOOKUP(MID(B255,1,5)*1,'InstTyp-2'!E:BQ,16,FALSE)</f>
        <v>0</v>
      </c>
      <c r="EA255">
        <f>VLOOKUP(MID(B255,1,5)*1,'InstTyp-2'!E:BQ,17,FALSE)</f>
        <v>0</v>
      </c>
      <c r="EB255">
        <f>VLOOKUP(MID(B255,1,5)*1,'InstTyp-2'!E:BQ,18,FALSE)</f>
        <v>0</v>
      </c>
      <c r="EC255">
        <f>VLOOKUP(MID(B255,1,5)*1,'InstTyp-2'!E:BQ,19,FALSE)</f>
        <v>0</v>
      </c>
      <c r="ED255">
        <f>VLOOKUP(MID(B255,1,5)*1,'InstTyp-2'!E:BQ,20,FALSE)</f>
        <v>0</v>
      </c>
      <c r="EE255" s="195">
        <f>VLOOKUP(MID(B255,1,5)*1,'Forplejning 2008'!A:C,3,FALSE)</f>
        <v>181845.94</v>
      </c>
      <c r="EF255" t="str">
        <f t="shared" si="12"/>
        <v>35534</v>
      </c>
      <c r="EG255" t="str">
        <f t="shared" si="13"/>
        <v>2</v>
      </c>
      <c r="EH255">
        <f t="shared" si="14"/>
        <v>0</v>
      </c>
      <c r="EI255">
        <f t="shared" si="15"/>
        <v>40</v>
      </c>
      <c r="EJ255" t="e">
        <f>VLOOKUP(B255,Rekruttering!A:F,2,FALSE)</f>
        <v>#N/A</v>
      </c>
      <c r="EK255" t="e">
        <f>VLOOKUP(B255,Rekruttering!A:F,3,FALSE)</f>
        <v>#N/A</v>
      </c>
      <c r="EL255" t="e">
        <f>VLOOKUP(B255,Rekruttering!A:F,4,FALSE)</f>
        <v>#N/A</v>
      </c>
      <c r="EM255" t="e">
        <f>VLOOKUP(B255,Rekruttering!A:F,5,FALSE)</f>
        <v>#N/A</v>
      </c>
      <c r="EN255" t="e">
        <f>VLOOKUP(B255,Rekruttering!A:F,6,FALSE)</f>
        <v>#N/A</v>
      </c>
    </row>
    <row r="256" spans="1:144">
      <c r="A256" s="14" t="str">
        <f>Bisp!T1</f>
        <v>x</v>
      </c>
      <c r="B256" s="21">
        <f>Bisp!T2</f>
        <v>35547</v>
      </c>
      <c r="C256">
        <f>Bisp!T3</f>
        <v>0</v>
      </c>
      <c r="D256" t="str">
        <f>Bisp!T4</f>
        <v>Bispebjerg</v>
      </c>
      <c r="E256" t="str">
        <f>Bisp!T5</f>
        <v>Gemmet 10</v>
      </c>
      <c r="F256">
        <f>Bisp!T6</f>
        <v>2400</v>
      </c>
      <c r="G256" t="str">
        <f>Bisp!T7</f>
        <v>København NV</v>
      </c>
      <c r="H256" t="str">
        <f>Bisp!T8</f>
        <v>38 60 51 21</v>
      </c>
      <c r="I256" t="str">
        <f>Bisp!T9</f>
        <v>35547@buf.kk.dk</v>
      </c>
      <c r="J256" t="str">
        <f>Bisp!T10</f>
        <v>Merete Grave</v>
      </c>
      <c r="K256">
        <f>Bisp!T11</f>
        <v>38603946</v>
      </c>
      <c r="L256">
        <f>Bisp!T12</f>
        <v>0</v>
      </c>
      <c r="M256" t="str">
        <f>Bisp!T13</f>
        <v>35547@buf.kk.dk</v>
      </c>
      <c r="N256" t="str">
        <f>Bisp!T14</f>
        <v>Integreret</v>
      </c>
      <c r="O256">
        <f>Bisp!T15</f>
        <v>20</v>
      </c>
      <c r="P256">
        <f>Bisp!T16</f>
        <v>0</v>
      </c>
      <c r="Q256">
        <f>Bisp!T17</f>
        <v>32</v>
      </c>
      <c r="R256">
        <f>Bisp!T18</f>
        <v>0</v>
      </c>
      <c r="S256">
        <f>Bisp!T19</f>
        <v>0</v>
      </c>
      <c r="T256">
        <f>Bisp!T20</f>
        <v>0</v>
      </c>
      <c r="U256">
        <f>Bisp!T21</f>
        <v>0</v>
      </c>
      <c r="V256" t="str">
        <f>Bisp!T22</f>
        <v>Nej</v>
      </c>
      <c r="W256">
        <f>Bisp!T23</f>
        <v>0</v>
      </c>
      <c r="X256">
        <f>Bisp!T24</f>
        <v>0</v>
      </c>
      <c r="Y256">
        <f>Bisp!T25</f>
        <v>5</v>
      </c>
      <c r="Z256">
        <f>Bisp!T26</f>
        <v>0</v>
      </c>
      <c r="AA256">
        <f>Bisp!T27</f>
        <v>0</v>
      </c>
      <c r="AB256">
        <f>Bisp!T28</f>
        <v>0</v>
      </c>
      <c r="AC256">
        <f>Bisp!T29</f>
        <v>0</v>
      </c>
      <c r="AD256">
        <f>Bisp!T30</f>
        <v>5</v>
      </c>
      <c r="AE256">
        <f>Bisp!T31</f>
        <v>0</v>
      </c>
      <c r="AF256">
        <f>Bisp!T32</f>
        <v>0</v>
      </c>
      <c r="AG256">
        <f>Bisp!T33</f>
        <v>0</v>
      </c>
      <c r="AH256">
        <f>Bisp!T34</f>
        <v>0</v>
      </c>
      <c r="AI256">
        <f>Bisp!T35</f>
        <v>0</v>
      </c>
      <c r="AJ256">
        <f>Bisp!T36</f>
        <v>0</v>
      </c>
      <c r="AK256">
        <f>Bisp!T37</f>
        <v>0</v>
      </c>
      <c r="AL256">
        <f>Bisp!T38</f>
        <v>0</v>
      </c>
      <c r="AM256">
        <f>Bisp!T39</f>
        <v>0</v>
      </c>
      <c r="AN256">
        <f>Bisp!T40</f>
        <v>0</v>
      </c>
      <c r="AO256">
        <f>Bisp!T41</f>
        <v>0</v>
      </c>
      <c r="AP256">
        <f>Bisp!T42</f>
        <v>0</v>
      </c>
      <c r="AQ256">
        <f>Bisp!T43</f>
        <v>0</v>
      </c>
      <c r="AR256">
        <f>Bisp!T44</f>
        <v>0</v>
      </c>
      <c r="AS256">
        <f>Bisp!T45</f>
        <v>0</v>
      </c>
      <c r="AT256">
        <f>Bisp!T46</f>
        <v>0</v>
      </c>
      <c r="AU256">
        <f>Bisp!T47</f>
        <v>0</v>
      </c>
      <c r="AV256">
        <f>Bisp!T48</f>
        <v>0</v>
      </c>
      <c r="AW256">
        <f>Bisp!T49</f>
        <v>0</v>
      </c>
      <c r="AX256">
        <f>Bisp!T50</f>
        <v>0</v>
      </c>
      <c r="AY256">
        <f>Bisp!T51</f>
        <v>0</v>
      </c>
      <c r="AZ256">
        <f>Bisp!T52</f>
        <v>0</v>
      </c>
      <c r="BA256">
        <f>Bisp!T53</f>
        <v>0</v>
      </c>
      <c r="BB256">
        <f>Bisp!T54</f>
        <v>100</v>
      </c>
      <c r="BC256">
        <f>Bisp!T55</f>
        <v>100</v>
      </c>
      <c r="BD256">
        <f>Bisp!T56</f>
        <v>2</v>
      </c>
      <c r="BE256">
        <f>Bisp!T57</f>
        <v>2</v>
      </c>
      <c r="BF256" t="str">
        <f>Bisp!T58</f>
        <v>Ja</v>
      </c>
      <c r="BG256" t="str">
        <f>Bisp!T59</f>
        <v>Ja</v>
      </c>
      <c r="BH256" t="str">
        <f>Bisp!T60</f>
        <v>Ja</v>
      </c>
      <c r="BI256" t="str">
        <f>Bisp!T61</f>
        <v>Ja</v>
      </c>
      <c r="BJ256" t="str">
        <f>Bisp!T62</f>
        <v>Hvis det rette kompetente personale kan anskaffes</v>
      </c>
      <c r="BK256" t="str">
        <f>Bisp!T63</f>
        <v>Nej</v>
      </c>
      <c r="BL256" t="str">
        <f>Bisp!T64</f>
        <v>De vil helst fortsætte med madpakker</v>
      </c>
      <c r="BM256" t="str">
        <f>Bisp!T65</f>
        <v>Nej</v>
      </c>
      <c r="BN256" t="str">
        <f>Bisp!T66</f>
        <v>Kun hvis det er muligt at forsætte med "madpakker" smør-selv i 3-4 af ugens dage og personalet i køkkenet er kompetent</v>
      </c>
      <c r="BO256" t="str">
        <f>Bisp!T67</f>
        <v>Nej</v>
      </c>
      <c r="BP256" t="str">
        <f>Bisp!T68</f>
        <v>Vil gerne have hjælp</v>
      </c>
      <c r="BQ256">
        <f>Bisp!T69</f>
        <v>0</v>
      </c>
      <c r="BR256" t="str">
        <f>Bisp!T70</f>
        <v>produktionskøkken</v>
      </c>
      <c r="BS256" t="str">
        <f>Bisp!T71</f>
        <v>Nej</v>
      </c>
      <c r="BT256" t="str">
        <f>Bisp!T72</f>
        <v>Større</v>
      </c>
      <c r="BU256" t="str">
        <f>Bisp!T73</f>
        <v>Mindre</v>
      </c>
      <c r="BV256" t="str">
        <f>Bisp!T74</f>
        <v>Ja</v>
      </c>
      <c r="BW256" t="str">
        <f>Bisp!T75</f>
        <v>Køleskab + fryser, konvektionsovn, en ny bordplade, maling</v>
      </c>
      <c r="BX256">
        <f>Bisp!T76</f>
        <v>0</v>
      </c>
      <c r="BY256">
        <f>Bisp!T77</f>
        <v>0</v>
      </c>
      <c r="BZ256">
        <f>Bisp!T78</f>
        <v>0</v>
      </c>
      <c r="CA256">
        <f>Bisp!T79</f>
        <v>0</v>
      </c>
      <c r="CB256">
        <f>Bisp!T80</f>
        <v>0</v>
      </c>
      <c r="CC256">
        <f>Bisp!T81</f>
        <v>0</v>
      </c>
      <c r="CD256">
        <f>Bisp!T82</f>
        <v>0</v>
      </c>
      <c r="CE256">
        <f>Bisp!T83</f>
        <v>0</v>
      </c>
      <c r="CF256" t="str">
        <f>Bisp!T84</f>
        <v>Ok køkken kræver ekstra maskiner og en omgang maling</v>
      </c>
      <c r="CG256" t="str">
        <f>Bisp!T85</f>
        <v>Cathrine Jerrik/Sine</v>
      </c>
      <c r="CH256" s="18">
        <f>Bisp!T86</f>
        <v>39869</v>
      </c>
      <c r="CI256">
        <f>Bisp!T87</f>
        <v>0</v>
      </c>
      <c r="CJ256">
        <f>Bisp!T88</f>
        <v>1</v>
      </c>
      <c r="CK256">
        <f>Bisp!T89</f>
        <v>0</v>
      </c>
      <c r="CL256">
        <f>Bisp!T90</f>
        <v>0</v>
      </c>
      <c r="CM256">
        <f>Bisp!T91</f>
        <v>0</v>
      </c>
      <c r="CN256">
        <f>Bisp!T92</f>
        <v>0</v>
      </c>
      <c r="CO256">
        <f>Bisp!T93</f>
        <v>0</v>
      </c>
      <c r="CP256">
        <f>Bisp!T94</f>
        <v>0</v>
      </c>
      <c r="CQ256">
        <f>Bisp!T95</f>
        <v>0</v>
      </c>
      <c r="CR256">
        <f>Bisp!T96</f>
        <v>3</v>
      </c>
      <c r="CS256">
        <f>Bisp!T97</f>
        <v>0</v>
      </c>
      <c r="CT256">
        <f>Bisp!T98</f>
        <v>0</v>
      </c>
      <c r="CU256">
        <f>Bisp!T99</f>
        <v>0</v>
      </c>
      <c r="CV256">
        <f>Bisp!T100</f>
        <v>0</v>
      </c>
      <c r="CW256">
        <f>Bisp!T101</f>
        <v>0</v>
      </c>
      <c r="CX256">
        <f>Bisp!T102</f>
        <v>1</v>
      </c>
      <c r="CY256">
        <f>Bisp!T103</f>
        <v>0</v>
      </c>
      <c r="CZ256">
        <f>Bisp!T104</f>
        <v>0</v>
      </c>
      <c r="DA256">
        <f>Bisp!T105</f>
        <v>0</v>
      </c>
      <c r="DB256">
        <f>Bisp!T106</f>
        <v>0</v>
      </c>
      <c r="DC256">
        <f>Bisp!T107</f>
        <v>30</v>
      </c>
      <c r="DD256" t="str">
        <f>Bisp!T108</f>
        <v>Miele</v>
      </c>
      <c r="DE256">
        <f>Bisp!T109</f>
        <v>3.5</v>
      </c>
      <c r="DF256">
        <f>Bisp!T110</f>
        <v>0</v>
      </c>
      <c r="DG256">
        <f>Bisp!T111</f>
        <v>0</v>
      </c>
      <c r="DH256">
        <f>Bisp!T112</f>
        <v>0</v>
      </c>
      <c r="DI256">
        <f>Bisp!T113</f>
        <v>0</v>
      </c>
      <c r="DJ256">
        <f>Bisp!T114</f>
        <v>0</v>
      </c>
      <c r="DK256">
        <f>Bisp!T115</f>
        <v>2</v>
      </c>
      <c r="DL256" t="str">
        <f>Bisp!T116</f>
        <v>Begrænset</v>
      </c>
      <c r="DM256" t="str">
        <f>Bisp!T117</f>
        <v>Har en kælder der ville kunne bruges til lager</v>
      </c>
      <c r="DN256">
        <f>Bisp!T118</f>
        <v>0</v>
      </c>
      <c r="DO256" s="14" t="str">
        <f>VLOOKUP(MID(B256,1,5)*1,InstTyp!A:B,2,FALSE)</f>
        <v xml:space="preserve">Integrerede </v>
      </c>
      <c r="DP256" s="14" t="str">
        <f>VLOOKUP(MID(B256,1,5)*1,InstTyp!A:C,3,FALSE)</f>
        <v>Bispebjerg</v>
      </c>
      <c r="DQ256">
        <f>VLOOKUP(MID(B256,1,5)*1,'InstTyp-2'!E:BQ,7,FALSE)</f>
        <v>20</v>
      </c>
      <c r="DR256">
        <f>VLOOKUP(MID(B256,1,5)*1,'InstTyp-2'!E:BQ,8,FALSE)</f>
        <v>0</v>
      </c>
      <c r="DS256">
        <f>VLOOKUP(MID(B256,1,5)*1,'InstTyp-2'!E:BQ,9,FALSE)</f>
        <v>32</v>
      </c>
      <c r="DT256">
        <f>VLOOKUP(MID(B256,1,5)*1,'InstTyp-2'!E:BQ,10,FALSE)</f>
        <v>0</v>
      </c>
      <c r="DU256">
        <f>VLOOKUP(MID(B256,1,5)*1,'InstTyp-2'!E:BQ,11,FALSE)</f>
        <v>0</v>
      </c>
      <c r="DV256">
        <f>VLOOKUP(MID(B256,1,5)*1,'InstTyp-2'!E:BQ,12,FALSE)</f>
        <v>0</v>
      </c>
      <c r="DW256">
        <f>VLOOKUP(MID(B256,1,5)*1,'InstTyp-2'!E:BQ,13,FALSE)</f>
        <v>0</v>
      </c>
      <c r="DX256">
        <f>VLOOKUP(MID(B256,1,5)*1,'InstTyp-2'!E:BQ,14,FALSE)</f>
        <v>0</v>
      </c>
      <c r="DY256">
        <f>VLOOKUP(MID(B256,1,5)*1,'InstTyp-2'!E:BQ,15,FALSE)</f>
        <v>0</v>
      </c>
      <c r="DZ256">
        <f>VLOOKUP(MID(B256,1,5)*1,'InstTyp-2'!E:BQ,16,FALSE)</f>
        <v>0</v>
      </c>
      <c r="EA256">
        <f>VLOOKUP(MID(B256,1,5)*1,'InstTyp-2'!E:BQ,17,FALSE)</f>
        <v>0</v>
      </c>
      <c r="EB256">
        <f>VLOOKUP(MID(B256,1,5)*1,'InstTyp-2'!E:BQ,18,FALSE)</f>
        <v>0</v>
      </c>
      <c r="EC256">
        <f>VLOOKUP(MID(B256,1,5)*1,'InstTyp-2'!E:BQ,19,FALSE)</f>
        <v>0</v>
      </c>
      <c r="ED256">
        <f>VLOOKUP(MID(B256,1,5)*1,'InstTyp-2'!E:BQ,20,FALSE)</f>
        <v>0</v>
      </c>
      <c r="EE256" s="195">
        <f>VLOOKUP(MID(B256,1,5)*1,'Forplejning 2008'!A:C,3,FALSE)</f>
        <v>41079.870000000003</v>
      </c>
      <c r="EF256" t="str">
        <f t="shared" si="12"/>
        <v>35547</v>
      </c>
      <c r="EG256" t="str">
        <f t="shared" si="13"/>
        <v/>
      </c>
      <c r="EH256">
        <f t="shared" si="14"/>
        <v>0</v>
      </c>
      <c r="EI256">
        <f t="shared" si="15"/>
        <v>0</v>
      </c>
      <c r="EJ256" t="e">
        <f>VLOOKUP(B256,Rekruttering!A:F,2,FALSE)</f>
        <v>#N/A</v>
      </c>
      <c r="EK256" t="e">
        <f>VLOOKUP(B256,Rekruttering!A:F,3,FALSE)</f>
        <v>#N/A</v>
      </c>
      <c r="EL256" t="e">
        <f>VLOOKUP(B256,Rekruttering!A:F,4,FALSE)</f>
        <v>#N/A</v>
      </c>
      <c r="EM256" t="e">
        <f>VLOOKUP(B256,Rekruttering!A:F,5,FALSE)</f>
        <v>#N/A</v>
      </c>
      <c r="EN256" t="e">
        <f>VLOOKUP(B256,Rekruttering!A:F,6,FALSE)</f>
        <v>#N/A</v>
      </c>
    </row>
    <row r="257" spans="1:144">
      <c r="A257" s="14" t="str">
        <f>Bisp!U1</f>
        <v>x</v>
      </c>
      <c r="B257" s="21">
        <f>Bisp!U2</f>
        <v>35548</v>
      </c>
      <c r="C257">
        <f>Bisp!U3</f>
        <v>0</v>
      </c>
      <c r="D257" t="str">
        <f>Bisp!U4</f>
        <v>Bispebjerg</v>
      </c>
      <c r="E257" t="str">
        <f>Bisp!U5</f>
        <v>Bomhusvej 18</v>
      </c>
      <c r="F257">
        <f>Bisp!U6</f>
        <v>2100</v>
      </c>
      <c r="G257" t="str">
        <f>Bisp!U7</f>
        <v>København Ø</v>
      </c>
      <c r="H257" t="str">
        <f>Bisp!U8</f>
        <v>39 20 25 03</v>
      </c>
      <c r="I257" t="str">
        <f>Bisp!U9</f>
        <v>35548@buf.kk.dk</v>
      </c>
      <c r="J257" t="str">
        <f>Bisp!U10</f>
        <v>Ester Grün (orlov 1/9 2008 1/9 2009)</v>
      </c>
      <c r="K257">
        <f>Bisp!U11</f>
        <v>35380328</v>
      </c>
      <c r="L257">
        <f>Bisp!U12</f>
        <v>0</v>
      </c>
      <c r="M257" t="str">
        <f>Bisp!U13</f>
        <v>35548@buf.kk.dk</v>
      </c>
      <c r="N257" t="str">
        <f>Bisp!U14</f>
        <v>Integreret</v>
      </c>
      <c r="O257">
        <f>Bisp!U15</f>
        <v>28</v>
      </c>
      <c r="P257">
        <f>Bisp!U16</f>
        <v>0</v>
      </c>
      <c r="Q257">
        <f>Bisp!U17</f>
        <v>42</v>
      </c>
      <c r="R257">
        <f>Bisp!U18</f>
        <v>0</v>
      </c>
      <c r="S257">
        <f>Bisp!U19</f>
        <v>0</v>
      </c>
      <c r="T257">
        <f>Bisp!U20</f>
        <v>0</v>
      </c>
      <c r="U257">
        <f>Bisp!U21</f>
        <v>0</v>
      </c>
      <c r="V257" t="str">
        <f>Bisp!U22</f>
        <v>Nej</v>
      </c>
      <c r="W257">
        <f>Bisp!U23</f>
        <v>0</v>
      </c>
      <c r="X257">
        <f>Bisp!U24</f>
        <v>0</v>
      </c>
      <c r="Y257">
        <f>Bisp!U25</f>
        <v>5</v>
      </c>
      <c r="Z257">
        <f>Bisp!U26</f>
        <v>5</v>
      </c>
      <c r="AA257">
        <f>Bisp!U27</f>
        <v>5</v>
      </c>
      <c r="AB257">
        <f>Bisp!U28</f>
        <v>5</v>
      </c>
      <c r="AC257">
        <f>Bisp!U29</f>
        <v>0</v>
      </c>
      <c r="AD257">
        <f>Bisp!U30</f>
        <v>5</v>
      </c>
      <c r="AE257">
        <f>Bisp!U31</f>
        <v>5</v>
      </c>
      <c r="AF257">
        <f>Bisp!U32</f>
        <v>5</v>
      </c>
      <c r="AG257">
        <f>Bisp!U33</f>
        <v>5</v>
      </c>
      <c r="AH257">
        <f>Bisp!U34</f>
        <v>0</v>
      </c>
      <c r="AI257">
        <f>Bisp!U35</f>
        <v>0</v>
      </c>
      <c r="AJ257">
        <f>Bisp!U36</f>
        <v>0</v>
      </c>
      <c r="AK257">
        <f>Bisp!U37</f>
        <v>0</v>
      </c>
      <c r="AL257">
        <f>Bisp!U38</f>
        <v>0</v>
      </c>
      <c r="AM257" t="str">
        <f>Bisp!U39</f>
        <v>Ja</v>
      </c>
      <c r="AN257">
        <f>Bisp!U40</f>
        <v>0</v>
      </c>
      <c r="AO257">
        <f>Bisp!U41</f>
        <v>0</v>
      </c>
      <c r="AP257">
        <f>Bisp!U42</f>
        <v>0</v>
      </c>
      <c r="AQ257">
        <f>Bisp!U43</f>
        <v>0</v>
      </c>
      <c r="AR257">
        <f>Bisp!U44</f>
        <v>0</v>
      </c>
      <c r="AS257" t="str">
        <f>Bisp!U45</f>
        <v>Der er 2 af pædagogerne der tilbereder maden pt. Er ved at rekruttere personale</v>
      </c>
      <c r="AT257">
        <f>Bisp!U46</f>
        <v>0</v>
      </c>
      <c r="AU257">
        <f>Bisp!U47</f>
        <v>0</v>
      </c>
      <c r="AV257">
        <f>Bisp!U48</f>
        <v>0</v>
      </c>
      <c r="AW257">
        <f>Bisp!U49</f>
        <v>0</v>
      </c>
      <c r="AX257">
        <f>Bisp!U50</f>
        <v>0</v>
      </c>
      <c r="AY257">
        <f>Bisp!U51</f>
        <v>0</v>
      </c>
      <c r="AZ257">
        <f>Bisp!U52</f>
        <v>0</v>
      </c>
      <c r="BA257">
        <f>Bisp!U53</f>
        <v>0</v>
      </c>
      <c r="BB257">
        <f>Bisp!U54</f>
        <v>0</v>
      </c>
      <c r="BC257">
        <f>Bisp!U55</f>
        <v>0</v>
      </c>
      <c r="BD257">
        <f>Bisp!U56</f>
        <v>1</v>
      </c>
      <c r="BE257">
        <f>Bisp!U57</f>
        <v>1</v>
      </c>
      <c r="BF257" t="str">
        <f>Bisp!U58</f>
        <v>Ja</v>
      </c>
      <c r="BG257" t="str">
        <f>Bisp!U59</f>
        <v>Ja</v>
      </c>
      <c r="BH257" t="str">
        <f>Bisp!U60</f>
        <v>Ja</v>
      </c>
      <c r="BI257">
        <f>Bisp!U61</f>
        <v>0</v>
      </c>
      <c r="BJ257">
        <f>Bisp!U62</f>
        <v>0</v>
      </c>
      <c r="BK257">
        <f>Bisp!U63</f>
        <v>0</v>
      </c>
      <c r="BL257">
        <f>Bisp!U64</f>
        <v>0</v>
      </c>
      <c r="BM257">
        <f>Bisp!U65</f>
        <v>0</v>
      </c>
      <c r="BN257">
        <f>Bisp!U66</f>
        <v>0</v>
      </c>
      <c r="BO257">
        <f>Bisp!U67</f>
        <v>0</v>
      </c>
      <c r="BP257" t="str">
        <f>Bisp!U68</f>
        <v>Er ved at rekrutere. Vil godt have hjælp.</v>
      </c>
      <c r="BQ257">
        <f>Bisp!U69</f>
        <v>0</v>
      </c>
      <c r="BR257" t="str">
        <f>Bisp!U70</f>
        <v>produktionskøkken</v>
      </c>
      <c r="BS257" t="str">
        <f>Bisp!U71</f>
        <v>Ja</v>
      </c>
      <c r="BT257">
        <f>Bisp!U72</f>
        <v>0</v>
      </c>
      <c r="BU257">
        <f>Bisp!U73</f>
        <v>0</v>
      </c>
      <c r="BV257">
        <f>Bisp!U74</f>
        <v>0</v>
      </c>
      <c r="BW257">
        <f>Bisp!U75</f>
        <v>0</v>
      </c>
      <c r="BX257">
        <f>Bisp!U76</f>
        <v>0</v>
      </c>
      <c r="BY257">
        <f>Bisp!U77</f>
        <v>0</v>
      </c>
      <c r="BZ257">
        <f>Bisp!U78</f>
        <v>0</v>
      </c>
      <c r="CA257">
        <f>Bisp!U79</f>
        <v>0</v>
      </c>
      <c r="CB257">
        <f>Bisp!U80</f>
        <v>0</v>
      </c>
      <c r="CC257">
        <f>Bisp!U81</f>
        <v>0</v>
      </c>
      <c r="CD257">
        <f>Bisp!U82</f>
        <v>0</v>
      </c>
      <c r="CE257">
        <f>Bisp!U83</f>
        <v>0</v>
      </c>
      <c r="CF257" t="str">
        <f>Bisp!U84</f>
        <v>Ingen investeringer nødvendige. Køkkenet bliver brugt hver dag.</v>
      </c>
      <c r="CG257" t="str">
        <f>Bisp!U85</f>
        <v>Cathrine Jerrik/Sine</v>
      </c>
      <c r="CH257" s="18">
        <f>Bisp!U86</f>
        <v>39870</v>
      </c>
      <c r="CI257">
        <f>Bisp!U87</f>
        <v>0</v>
      </c>
      <c r="CJ257">
        <f>Bisp!U88</f>
        <v>0</v>
      </c>
      <c r="CK257">
        <f>Bisp!U89</f>
        <v>1</v>
      </c>
      <c r="CL257">
        <f>Bisp!U90</f>
        <v>6</v>
      </c>
      <c r="CM257">
        <f>Bisp!U91</f>
        <v>0</v>
      </c>
      <c r="CN257">
        <f>Bisp!U92</f>
        <v>2</v>
      </c>
      <c r="CO257">
        <f>Bisp!U93</f>
        <v>0</v>
      </c>
      <c r="CP257">
        <f>Bisp!U94</f>
        <v>0</v>
      </c>
      <c r="CQ257">
        <f>Bisp!U95</f>
        <v>0</v>
      </c>
      <c r="CR257">
        <f>Bisp!U96</f>
        <v>2</v>
      </c>
      <c r="CS257">
        <f>Bisp!U97</f>
        <v>2</v>
      </c>
      <c r="CT257">
        <f>Bisp!U98</f>
        <v>0</v>
      </c>
      <c r="CU257">
        <f>Bisp!U99</f>
        <v>0</v>
      </c>
      <c r="CV257">
        <f>Bisp!U100</f>
        <v>0</v>
      </c>
      <c r="CW257">
        <f>Bisp!U101</f>
        <v>0</v>
      </c>
      <c r="CX257">
        <f>Bisp!U102</f>
        <v>0</v>
      </c>
      <c r="CY257">
        <f>Bisp!U103</f>
        <v>2</v>
      </c>
      <c r="CZ257">
        <f>Bisp!U104</f>
        <v>0</v>
      </c>
      <c r="DA257">
        <f>Bisp!U105</f>
        <v>0</v>
      </c>
      <c r="DB257">
        <f>Bisp!U106</f>
        <v>0</v>
      </c>
      <c r="DC257">
        <f>Bisp!U107</f>
        <v>30</v>
      </c>
      <c r="DD257" t="str">
        <f>Bisp!U108</f>
        <v>Miele</v>
      </c>
      <c r="DE257">
        <f>Bisp!U109</f>
        <v>4</v>
      </c>
      <c r="DF257">
        <f>Bisp!U110</f>
        <v>0</v>
      </c>
      <c r="DG257">
        <f>Bisp!U111</f>
        <v>0</v>
      </c>
      <c r="DH257" t="str">
        <f>Bisp!U112</f>
        <v>Ja</v>
      </c>
      <c r="DI257" t="str">
        <f>Bisp!U113</f>
        <v>Ja</v>
      </c>
      <c r="DJ257">
        <f>Bisp!U114</f>
        <v>0</v>
      </c>
      <c r="DK257">
        <f>Bisp!U115</f>
        <v>3</v>
      </c>
      <c r="DL257" t="str">
        <f>Bisp!U116</f>
        <v>God plads</v>
      </c>
      <c r="DM257" t="str">
        <f>Bisp!U117</f>
        <v>Super køkken</v>
      </c>
      <c r="DN257">
        <f>Bisp!U118</f>
        <v>0</v>
      </c>
      <c r="DO257" s="14" t="str">
        <f>VLOOKUP(MID(B257,1,5)*1,InstTyp!A:B,2,FALSE)</f>
        <v xml:space="preserve">Integrerede </v>
      </c>
      <c r="DP257" s="14" t="str">
        <f>VLOOKUP(MID(B257,1,5)*1,InstTyp!A:C,3,FALSE)</f>
        <v>Bispebjerg</v>
      </c>
      <c r="DQ257">
        <f>VLOOKUP(MID(B257,1,5)*1,'InstTyp-2'!E:BQ,7,FALSE)</f>
        <v>28</v>
      </c>
      <c r="DR257">
        <f>VLOOKUP(MID(B257,1,5)*1,'InstTyp-2'!E:BQ,8,FALSE)</f>
        <v>0</v>
      </c>
      <c r="DS257">
        <f>VLOOKUP(MID(B257,1,5)*1,'InstTyp-2'!E:BQ,9,FALSE)</f>
        <v>42</v>
      </c>
      <c r="DT257">
        <f>VLOOKUP(MID(B257,1,5)*1,'InstTyp-2'!E:BQ,10,FALSE)</f>
        <v>0</v>
      </c>
      <c r="DU257">
        <f>VLOOKUP(MID(B257,1,5)*1,'InstTyp-2'!E:BQ,11,FALSE)</f>
        <v>0</v>
      </c>
      <c r="DV257">
        <f>VLOOKUP(MID(B257,1,5)*1,'InstTyp-2'!E:BQ,12,FALSE)</f>
        <v>0</v>
      </c>
      <c r="DW257">
        <f>VLOOKUP(MID(B257,1,5)*1,'InstTyp-2'!E:BQ,13,FALSE)</f>
        <v>0</v>
      </c>
      <c r="DX257">
        <f>VLOOKUP(MID(B257,1,5)*1,'InstTyp-2'!E:BQ,14,FALSE)</f>
        <v>0</v>
      </c>
      <c r="DY257">
        <f>VLOOKUP(MID(B257,1,5)*1,'InstTyp-2'!E:BQ,15,FALSE)</f>
        <v>0</v>
      </c>
      <c r="DZ257">
        <f>VLOOKUP(MID(B257,1,5)*1,'InstTyp-2'!E:BQ,16,FALSE)</f>
        <v>0</v>
      </c>
      <c r="EA257">
        <f>VLOOKUP(MID(B257,1,5)*1,'InstTyp-2'!E:BQ,17,FALSE)</f>
        <v>0</v>
      </c>
      <c r="EB257">
        <f>VLOOKUP(MID(B257,1,5)*1,'InstTyp-2'!E:BQ,18,FALSE)</f>
        <v>0</v>
      </c>
      <c r="EC257">
        <f>VLOOKUP(MID(B257,1,5)*1,'InstTyp-2'!E:BQ,19,FALSE)</f>
        <v>0</v>
      </c>
      <c r="ED257">
        <f>VLOOKUP(MID(B257,1,5)*1,'InstTyp-2'!E:BQ,20,FALSE)</f>
        <v>0</v>
      </c>
      <c r="EE257" s="195">
        <f>VLOOKUP(MID(B257,1,5)*1,'Forplejning 2008'!A:C,3,FALSE)</f>
        <v>98796.61</v>
      </c>
      <c r="EF257" t="str">
        <f t="shared" si="12"/>
        <v>35548</v>
      </c>
      <c r="EG257" t="str">
        <f t="shared" si="13"/>
        <v/>
      </c>
      <c r="EH257">
        <f t="shared" si="14"/>
        <v>0</v>
      </c>
      <c r="EI257">
        <f t="shared" si="15"/>
        <v>0</v>
      </c>
      <c r="EJ257" t="e">
        <f>VLOOKUP(B257,Rekruttering!A:F,2,FALSE)</f>
        <v>#N/A</v>
      </c>
      <c r="EK257" t="e">
        <f>VLOOKUP(B257,Rekruttering!A:F,3,FALSE)</f>
        <v>#N/A</v>
      </c>
      <c r="EL257" t="e">
        <f>VLOOKUP(B257,Rekruttering!A:F,4,FALSE)</f>
        <v>#N/A</v>
      </c>
      <c r="EM257" t="e">
        <f>VLOOKUP(B257,Rekruttering!A:F,5,FALSE)</f>
        <v>#N/A</v>
      </c>
      <c r="EN257" t="e">
        <f>VLOOKUP(B257,Rekruttering!A:F,6,FALSE)</f>
        <v>#N/A</v>
      </c>
    </row>
    <row r="258" spans="1:144">
      <c r="A258" s="14" t="str">
        <f>Bisp!W1</f>
        <v>x</v>
      </c>
      <c r="B258" s="21">
        <f>Bisp!W2</f>
        <v>35557</v>
      </c>
      <c r="C258" t="str">
        <f>Bisp!W3</f>
        <v>Muslingen</v>
      </c>
      <c r="D258" t="str">
        <f>Bisp!W4</f>
        <v>Bispebjerg</v>
      </c>
      <c r="E258" t="str">
        <f>Bisp!W5</f>
        <v>Hulgårds Plads 11</v>
      </c>
      <c r="F258">
        <f>Bisp!W6</f>
        <v>2400</v>
      </c>
      <c r="G258" t="str">
        <f>Bisp!W7</f>
        <v>København NV</v>
      </c>
      <c r="H258" t="str">
        <f>Bisp!W8</f>
        <v>38 71 19 82</v>
      </c>
      <c r="I258" t="str">
        <f>Bisp!W9</f>
        <v>35557@buf.kk.dk</v>
      </c>
      <c r="J258" t="str">
        <f>Bisp!W10</f>
        <v>Elsba Olsen</v>
      </c>
      <c r="K258">
        <f>Bisp!W11</f>
        <v>38280017</v>
      </c>
      <c r="L258">
        <f>Bisp!W12</f>
        <v>0</v>
      </c>
      <c r="M258" t="str">
        <f>Bisp!W13</f>
        <v>muslingenhp@mail.dk</v>
      </c>
      <c r="N258" t="str">
        <f>Bisp!W14</f>
        <v>Integreret</v>
      </c>
      <c r="O258">
        <f>Bisp!W15</f>
        <v>21</v>
      </c>
      <c r="P258">
        <f>Bisp!W16</f>
        <v>0</v>
      </c>
      <c r="Q258">
        <f>Bisp!W17</f>
        <v>41</v>
      </c>
      <c r="R258">
        <f>Bisp!W18</f>
        <v>0</v>
      </c>
      <c r="S258">
        <f>Bisp!W19</f>
        <v>0</v>
      </c>
      <c r="T258">
        <f>Bisp!W20</f>
        <v>0</v>
      </c>
      <c r="U258">
        <f>Bisp!W21</f>
        <v>0</v>
      </c>
      <c r="V258" t="str">
        <f>Bisp!W22</f>
        <v>Nej</v>
      </c>
      <c r="W258">
        <f>Bisp!W23</f>
        <v>0</v>
      </c>
      <c r="X258">
        <f>Bisp!W24</f>
        <v>0</v>
      </c>
      <c r="Y258">
        <f>Bisp!W25</f>
        <v>5</v>
      </c>
      <c r="Z258">
        <f>Bisp!W26</f>
        <v>5</v>
      </c>
      <c r="AA258">
        <f>Bisp!W27</f>
        <v>0</v>
      </c>
      <c r="AB258">
        <f>Bisp!W28</f>
        <v>5</v>
      </c>
      <c r="AC258">
        <f>Bisp!W29</f>
        <v>0</v>
      </c>
      <c r="AD258">
        <f>Bisp!W30</f>
        <v>5</v>
      </c>
      <c r="AE258">
        <f>Bisp!W31</f>
        <v>5</v>
      </c>
      <c r="AF258">
        <f>Bisp!W32</f>
        <v>0</v>
      </c>
      <c r="AG258">
        <f>Bisp!W33</f>
        <v>5</v>
      </c>
      <c r="AH258">
        <f>Bisp!W34</f>
        <v>0</v>
      </c>
      <c r="AI258">
        <f>Bisp!W35</f>
        <v>70000</v>
      </c>
      <c r="AJ258">
        <f>Bisp!W36</f>
        <v>110000</v>
      </c>
      <c r="AK258">
        <f>Bisp!W37</f>
        <v>0</v>
      </c>
      <c r="AL258">
        <f>Bisp!W38</f>
        <v>0</v>
      </c>
      <c r="AM258">
        <f>Bisp!W39</f>
        <v>0</v>
      </c>
      <c r="AN258">
        <f>Bisp!W40</f>
        <v>0</v>
      </c>
      <c r="AO258">
        <f>Bisp!W41</f>
        <v>0</v>
      </c>
      <c r="AP258">
        <f>Bisp!W42</f>
        <v>0</v>
      </c>
      <c r="AQ258">
        <f>Bisp!W43</f>
        <v>0</v>
      </c>
      <c r="AR258">
        <f>Bisp!W44</f>
        <v>0</v>
      </c>
      <c r="AS258">
        <f>Bisp!W45</f>
        <v>0</v>
      </c>
      <c r="AT258">
        <f>Bisp!W46</f>
        <v>0</v>
      </c>
      <c r="AU258">
        <f>Bisp!W47</f>
        <v>0</v>
      </c>
      <c r="AV258">
        <f>Bisp!W48</f>
        <v>0</v>
      </c>
      <c r="AW258">
        <f>Bisp!W49</f>
        <v>0</v>
      </c>
      <c r="AX258">
        <f>Bisp!W50</f>
        <v>0</v>
      </c>
      <c r="AY258">
        <f>Bisp!W51</f>
        <v>0</v>
      </c>
      <c r="AZ258">
        <f>Bisp!W52</f>
        <v>0</v>
      </c>
      <c r="BA258">
        <f>Bisp!W53</f>
        <v>0</v>
      </c>
      <c r="BB258">
        <f>Bisp!W54</f>
        <v>85</v>
      </c>
      <c r="BC258">
        <f>Bisp!W55</f>
        <v>85</v>
      </c>
      <c r="BD258">
        <f>Bisp!W56</f>
        <v>0</v>
      </c>
      <c r="BE258">
        <f>Bisp!W57</f>
        <v>0</v>
      </c>
      <c r="BF258">
        <f>Bisp!W58</f>
        <v>0</v>
      </c>
      <c r="BG258">
        <f>Bisp!W59</f>
        <v>0</v>
      </c>
      <c r="BH258">
        <f>Bisp!W60</f>
        <v>0</v>
      </c>
      <c r="BI258" t="str">
        <f>Bisp!W61</f>
        <v>Ja</v>
      </c>
      <c r="BJ258" t="str">
        <f>Bisp!W62</f>
        <v>Institutionen er under ombygning og står først indflytningsklar til foråret</v>
      </c>
      <c r="BK258">
        <f>Bisp!W63</f>
        <v>0</v>
      </c>
      <c r="BL258">
        <f>Bisp!W64</f>
        <v>0</v>
      </c>
      <c r="BM258" t="str">
        <f>Bisp!W65</f>
        <v>Ja</v>
      </c>
      <c r="BN258" t="str">
        <f>Bisp!W66</f>
        <v>Hvis det kan lade sig gøre er de meget positive</v>
      </c>
      <c r="BO258" t="str">
        <f>Bisp!W67</f>
        <v>Ja</v>
      </c>
      <c r="BP258" t="str">
        <f>Bisp!W68</f>
        <v>Kan umiddelbart godt selv men vil evt. gerne have lidt hjælp</v>
      </c>
      <c r="BQ258">
        <f>Bisp!W69</f>
        <v>0</v>
      </c>
      <c r="BR258" t="str">
        <f>Bisp!W70</f>
        <v>produktionskøkken</v>
      </c>
      <c r="BS258" t="str">
        <f>Bisp!W71</f>
        <v>Nej</v>
      </c>
      <c r="BT258" t="str">
        <f>Bisp!W72</f>
        <v>Større</v>
      </c>
      <c r="BU258" t="str">
        <f>Bisp!W73</f>
        <v>Mindre</v>
      </c>
      <c r="BV258" t="str">
        <f>Bisp!W74</f>
        <v>Ja</v>
      </c>
      <c r="BW258" t="str">
        <f>Bisp!W75</f>
        <v>Køkkenet trænger til nyt komfur, køleskabe og en omgang maling. Det er et fint køkken men kræver en kærlig hånd</v>
      </c>
      <c r="BX258">
        <f>Bisp!W76</f>
        <v>0</v>
      </c>
      <c r="BY258">
        <f>Bisp!W77</f>
        <v>0</v>
      </c>
      <c r="BZ258">
        <f>Bisp!W78</f>
        <v>0</v>
      </c>
      <c r="CA258">
        <f>Bisp!W79</f>
        <v>0</v>
      </c>
      <c r="CB258">
        <f>Bisp!W80</f>
        <v>0</v>
      </c>
      <c r="CC258">
        <f>Bisp!W81</f>
        <v>0</v>
      </c>
      <c r="CD258">
        <f>Bisp!W82</f>
        <v>0</v>
      </c>
      <c r="CE258">
        <f>Bisp!W83</f>
        <v>0</v>
      </c>
      <c r="CF258">
        <f>Bisp!W84</f>
        <v>0</v>
      </c>
      <c r="CG258" t="str">
        <f>Bisp!W85</f>
        <v>Cathrine Jerrik/Sine</v>
      </c>
      <c r="CH258" s="18">
        <f>Bisp!W86</f>
        <v>39863</v>
      </c>
      <c r="CI258">
        <f>Bisp!W87</f>
        <v>0</v>
      </c>
      <c r="CJ258">
        <f>Bisp!W88</f>
        <v>1</v>
      </c>
      <c r="CK258">
        <f>Bisp!W89</f>
        <v>0</v>
      </c>
      <c r="CL258">
        <f>Bisp!W90</f>
        <v>0</v>
      </c>
      <c r="CM258">
        <f>Bisp!W91</f>
        <v>0</v>
      </c>
      <c r="CN258">
        <f>Bisp!W92</f>
        <v>1</v>
      </c>
      <c r="CO258">
        <f>Bisp!W93</f>
        <v>0</v>
      </c>
      <c r="CP258">
        <f>Bisp!W94</f>
        <v>0</v>
      </c>
      <c r="CQ258">
        <f>Bisp!W95</f>
        <v>0</v>
      </c>
      <c r="CR258">
        <f>Bisp!W96</f>
        <v>0</v>
      </c>
      <c r="CS258">
        <f>Bisp!W97</f>
        <v>1</v>
      </c>
      <c r="CT258">
        <f>Bisp!W98</f>
        <v>0</v>
      </c>
      <c r="CU258">
        <f>Bisp!W99</f>
        <v>0</v>
      </c>
      <c r="CV258">
        <f>Bisp!W100</f>
        <v>0</v>
      </c>
      <c r="CW258">
        <f>Bisp!W101</f>
        <v>0</v>
      </c>
      <c r="CX258">
        <f>Bisp!W102</f>
        <v>0</v>
      </c>
      <c r="CY258">
        <f>Bisp!W103</f>
        <v>0</v>
      </c>
      <c r="CZ258">
        <f>Bisp!W104</f>
        <v>0</v>
      </c>
      <c r="DA258">
        <f>Bisp!W105</f>
        <v>0</v>
      </c>
      <c r="DB258">
        <f>Bisp!W106</f>
        <v>0</v>
      </c>
      <c r="DC258">
        <f>Bisp!W107</f>
        <v>30</v>
      </c>
      <c r="DD258" t="str">
        <f>Bisp!W108</f>
        <v>Miele</v>
      </c>
      <c r="DE258">
        <f>Bisp!W109</f>
        <v>2</v>
      </c>
      <c r="DF258" t="str">
        <f>Bisp!W110</f>
        <v>Nej</v>
      </c>
      <c r="DG258">
        <f>Bisp!W111</f>
        <v>0</v>
      </c>
      <c r="DH258" t="str">
        <f>Bisp!W112</f>
        <v>Nej</v>
      </c>
      <c r="DI258" t="str">
        <f>Bisp!W113</f>
        <v>Nej</v>
      </c>
      <c r="DJ258" t="str">
        <f>Bisp!W114</f>
        <v>Nej</v>
      </c>
      <c r="DK258">
        <f>Bisp!W115</f>
        <v>2</v>
      </c>
      <c r="DL258" t="str">
        <f>Bisp!W116</f>
        <v>God plads</v>
      </c>
      <c r="DM258" t="str">
        <f>Bisp!W117</f>
        <v>Der er et fint lille rum der kan inddrages til tørlager</v>
      </c>
      <c r="DN258">
        <f>Bisp!W118</f>
        <v>0</v>
      </c>
      <c r="DO258" s="14" t="str">
        <f>VLOOKUP(MID(B258,1,5)*1,InstTyp!A:B,2,FALSE)</f>
        <v xml:space="preserve">Integrerede </v>
      </c>
      <c r="DP258" s="14" t="str">
        <f>VLOOKUP(MID(B258,1,5)*1,InstTyp!A:C,3,FALSE)</f>
        <v>Bispebjerg</v>
      </c>
      <c r="DQ258">
        <f>VLOOKUP(MID(B258,1,5)*1,'InstTyp-2'!E:BQ,7,FALSE)</f>
        <v>15</v>
      </c>
      <c r="DR258">
        <f>VLOOKUP(MID(B258,1,5)*1,'InstTyp-2'!E:BQ,8,FALSE)</f>
        <v>0</v>
      </c>
      <c r="DS258">
        <f>VLOOKUP(MID(B258,1,5)*1,'InstTyp-2'!E:BQ,9,FALSE)</f>
        <v>56</v>
      </c>
      <c r="DT258">
        <f>VLOOKUP(MID(B258,1,5)*1,'InstTyp-2'!E:BQ,10,FALSE)</f>
        <v>0</v>
      </c>
      <c r="DU258">
        <f>VLOOKUP(MID(B258,1,5)*1,'InstTyp-2'!E:BQ,11,FALSE)</f>
        <v>0</v>
      </c>
      <c r="DV258">
        <f>VLOOKUP(MID(B258,1,5)*1,'InstTyp-2'!E:BQ,12,FALSE)</f>
        <v>0</v>
      </c>
      <c r="DW258">
        <f>VLOOKUP(MID(B258,1,5)*1,'InstTyp-2'!E:BQ,13,FALSE)</f>
        <v>0</v>
      </c>
      <c r="DX258">
        <f>VLOOKUP(MID(B258,1,5)*1,'InstTyp-2'!E:BQ,14,FALSE)</f>
        <v>0</v>
      </c>
      <c r="DY258">
        <f>VLOOKUP(MID(B258,1,5)*1,'InstTyp-2'!E:BQ,15,FALSE)</f>
        <v>0</v>
      </c>
      <c r="DZ258">
        <f>VLOOKUP(MID(B258,1,5)*1,'InstTyp-2'!E:BQ,16,FALSE)</f>
        <v>0</v>
      </c>
      <c r="EA258">
        <f>VLOOKUP(MID(B258,1,5)*1,'InstTyp-2'!E:BQ,17,FALSE)</f>
        <v>0</v>
      </c>
      <c r="EB258">
        <f>VLOOKUP(MID(B258,1,5)*1,'InstTyp-2'!E:BQ,18,FALSE)</f>
        <v>0</v>
      </c>
      <c r="EC258">
        <f>VLOOKUP(MID(B258,1,5)*1,'InstTyp-2'!E:BQ,19,FALSE)</f>
        <v>0</v>
      </c>
      <c r="ED258">
        <f>VLOOKUP(MID(B258,1,5)*1,'InstTyp-2'!E:BQ,20,FALSE)</f>
        <v>0</v>
      </c>
      <c r="EE258" s="195">
        <f>VLOOKUP(MID(B258,1,5)*1,'Forplejning 2008'!A:C,3,FALSE)</f>
        <v>101618.3</v>
      </c>
      <c r="EF258" t="str">
        <f t="shared" ref="EF258:EF321" si="16">MID(B258,1,5)</f>
        <v>35557</v>
      </c>
      <c r="EG258" t="str">
        <f t="shared" ref="EG258:EG321" si="17">MID(B258,7,1)</f>
        <v/>
      </c>
      <c r="EH258">
        <f t="shared" ref="EH258:EH321" si="18">SUM(DX258:ED258)</f>
        <v>0</v>
      </c>
      <c r="EI258">
        <f t="shared" si="15"/>
        <v>0</v>
      </c>
      <c r="EJ258" t="e">
        <f>VLOOKUP(B258,Rekruttering!A:F,2,FALSE)</f>
        <v>#N/A</v>
      </c>
      <c r="EK258" t="e">
        <f>VLOOKUP(B258,Rekruttering!A:F,3,FALSE)</f>
        <v>#N/A</v>
      </c>
      <c r="EL258" t="e">
        <f>VLOOKUP(B258,Rekruttering!A:F,4,FALSE)</f>
        <v>#N/A</v>
      </c>
      <c r="EM258" t="e">
        <f>VLOOKUP(B258,Rekruttering!A:F,5,FALSE)</f>
        <v>#N/A</v>
      </c>
      <c r="EN258" t="e">
        <f>VLOOKUP(B258,Rekruttering!A:F,6,FALSE)</f>
        <v>#N/A</v>
      </c>
    </row>
    <row r="259" spans="1:144">
      <c r="A259" s="14" t="str">
        <f>Bisp!X1</f>
        <v>x</v>
      </c>
      <c r="B259" s="21">
        <f>Bisp!X2</f>
        <v>35564</v>
      </c>
      <c r="C259" t="str">
        <f>Bisp!X3</f>
        <v>DII Dommerparkens Børnehave</v>
      </c>
      <c r="D259" t="str">
        <f>Bisp!X4</f>
        <v>Bispebjerg</v>
      </c>
      <c r="E259" t="str">
        <f>Bisp!X5</f>
        <v>Frimestervej 43</v>
      </c>
      <c r="F259">
        <f>Bisp!X6</f>
        <v>2400</v>
      </c>
      <c r="G259" t="str">
        <f>Bisp!X7</f>
        <v>København NV</v>
      </c>
      <c r="H259" t="str">
        <f>Bisp!X8</f>
        <v>38 81 57 77</v>
      </c>
      <c r="I259" t="str">
        <f>Bisp!X9</f>
        <v>35564@buf.kk.dk</v>
      </c>
      <c r="J259" t="str">
        <f>Bisp!X10</f>
        <v>Lene Erdman Gether</v>
      </c>
      <c r="K259">
        <f>Bisp!X11</f>
        <v>26798631</v>
      </c>
      <c r="L259">
        <f>Bisp!X12</f>
        <v>0</v>
      </c>
      <c r="M259" t="str">
        <f>Bisp!X13</f>
        <v>dommerparkens.boernehave@fsb31.telelet.dk</v>
      </c>
      <c r="N259" t="str">
        <f>Bisp!X14</f>
        <v>Integreret</v>
      </c>
      <c r="O259">
        <f>Bisp!X15</f>
        <v>10</v>
      </c>
      <c r="P259">
        <f>Bisp!X16</f>
        <v>0</v>
      </c>
      <c r="Q259">
        <f>Bisp!X17</f>
        <v>22</v>
      </c>
      <c r="R259">
        <f>Bisp!X18</f>
        <v>0</v>
      </c>
      <c r="S259">
        <f>Bisp!X19</f>
        <v>0</v>
      </c>
      <c r="T259">
        <f>Bisp!X20</f>
        <v>0</v>
      </c>
      <c r="U259">
        <f>Bisp!X21</f>
        <v>0</v>
      </c>
      <c r="V259" t="str">
        <f>Bisp!X22</f>
        <v>Nej</v>
      </c>
      <c r="W259">
        <f>Bisp!X23</f>
        <v>0</v>
      </c>
      <c r="X259">
        <f>Bisp!X24</f>
        <v>0</v>
      </c>
      <c r="Y259">
        <f>Bisp!X25</f>
        <v>5</v>
      </c>
      <c r="Z259">
        <f>Bisp!X26</f>
        <v>5</v>
      </c>
      <c r="AA259">
        <f>Bisp!X27</f>
        <v>5</v>
      </c>
      <c r="AB259">
        <f>Bisp!X28</f>
        <v>5</v>
      </c>
      <c r="AC259">
        <f>Bisp!X29</f>
        <v>0</v>
      </c>
      <c r="AD259">
        <f>Bisp!X30</f>
        <v>5</v>
      </c>
      <c r="AE259">
        <f>Bisp!X31</f>
        <v>0</v>
      </c>
      <c r="AF259">
        <f>Bisp!X32</f>
        <v>0</v>
      </c>
      <c r="AG259">
        <f>Bisp!X33</f>
        <v>5</v>
      </c>
      <c r="AH259">
        <f>Bisp!X34</f>
        <v>0</v>
      </c>
      <c r="AI259">
        <f>Bisp!X35</f>
        <v>50000</v>
      </c>
      <c r="AJ259">
        <f>Bisp!X36</f>
        <v>0</v>
      </c>
      <c r="AK259">
        <f>Bisp!X37</f>
        <v>0</v>
      </c>
      <c r="AL259" t="str">
        <f>Bisp!X38</f>
        <v>Ja</v>
      </c>
      <c r="AM259" t="str">
        <f>Bisp!X39</f>
        <v>Nej</v>
      </c>
      <c r="AN259" t="str">
        <f>Bisp!X40</f>
        <v>Robert Tjoa</v>
      </c>
      <c r="AO259">
        <f>Bisp!X41</f>
        <v>2009</v>
      </c>
      <c r="AP259">
        <f>Bisp!X42</f>
        <v>20</v>
      </c>
      <c r="AQ259">
        <f>Bisp!X43</f>
        <v>0</v>
      </c>
      <c r="AR259" t="str">
        <f>Bisp!X44</f>
        <v>stærkstrømsingenør</v>
      </c>
      <c r="AS259" t="str">
        <f>Bisp!X45</f>
        <v>WHO: Køkkenchef i 26 år. Spisehuset - gæstekok, div. Andre steder</v>
      </c>
      <c r="AT259" t="str">
        <f>Bisp!X46</f>
        <v>kantinelederkurser, er nu tilmeldt kursus i køkkenhygiejne</v>
      </c>
      <c r="AU259">
        <f>Bisp!X47</f>
        <v>0</v>
      </c>
      <c r="AV259">
        <f>Bisp!X48</f>
        <v>0</v>
      </c>
      <c r="AW259">
        <f>Bisp!X49</f>
        <v>0</v>
      </c>
      <c r="AX259">
        <f>Bisp!X50</f>
        <v>0</v>
      </c>
      <c r="AY259">
        <f>Bisp!X51</f>
        <v>0</v>
      </c>
      <c r="AZ259">
        <f>Bisp!X52</f>
        <v>0</v>
      </c>
      <c r="BA259">
        <f>Bisp!X53</f>
        <v>0</v>
      </c>
      <c r="BB259">
        <f>Bisp!X54</f>
        <v>50</v>
      </c>
      <c r="BC259">
        <f>Bisp!X55</f>
        <v>50</v>
      </c>
      <c r="BD259">
        <f>Bisp!X56</f>
        <v>2</v>
      </c>
      <c r="BE259">
        <f>Bisp!X57</f>
        <v>1</v>
      </c>
      <c r="BF259" t="str">
        <f>Bisp!X58</f>
        <v>Ja</v>
      </c>
      <c r="BG259" t="str">
        <f>Bisp!X59</f>
        <v>Ja</v>
      </c>
      <c r="BH259" t="str">
        <f>Bisp!X60</f>
        <v>Ja</v>
      </c>
      <c r="BI259" t="str">
        <f>Bisp!X61</f>
        <v>Ja</v>
      </c>
      <c r="BJ259">
        <f>Bisp!X62</f>
        <v>0</v>
      </c>
      <c r="BK259" t="str">
        <f>Bisp!X63</f>
        <v>Ja</v>
      </c>
      <c r="BL259" t="str">
        <f>Bisp!X64</f>
        <v>ny leder men ikke helt sikker</v>
      </c>
      <c r="BM259" t="str">
        <f>Bisp!X65</f>
        <v>Ja</v>
      </c>
      <c r="BN259">
        <f>Bisp!X66</f>
        <v>0</v>
      </c>
      <c r="BO259" t="str">
        <f>Bisp!X67</f>
        <v>Ja</v>
      </c>
      <c r="BP259" t="str">
        <f>Bisp!X68</f>
        <v>er blevet infomeret om at Madhuset ellers kan kontaktes</v>
      </c>
      <c r="BQ259">
        <f>Bisp!X69</f>
        <v>0</v>
      </c>
      <c r="BR259" t="str">
        <f>Bisp!X70</f>
        <v>produktionskøkken</v>
      </c>
      <c r="BS259" t="str">
        <f>Bisp!X71</f>
        <v>Ja</v>
      </c>
      <c r="BT259">
        <f>Bisp!X72</f>
        <v>0</v>
      </c>
      <c r="BU259">
        <f>Bisp!X73</f>
        <v>0</v>
      </c>
      <c r="BV259">
        <f>Bisp!X74</f>
        <v>0</v>
      </c>
      <c r="BW259">
        <f>Bisp!X75</f>
        <v>0</v>
      </c>
      <c r="BX259">
        <f>Bisp!X76</f>
        <v>0</v>
      </c>
      <c r="BY259">
        <f>Bisp!X77</f>
        <v>0</v>
      </c>
      <c r="BZ259">
        <f>Bisp!X78</f>
        <v>0</v>
      </c>
      <c r="CA259">
        <f>Bisp!X79</f>
        <v>0</v>
      </c>
      <c r="CB259">
        <f>Bisp!X80</f>
        <v>0</v>
      </c>
      <c r="CC259">
        <f>Bisp!X81</f>
        <v>0</v>
      </c>
      <c r="CD259">
        <f>Bisp!X82</f>
        <v>0</v>
      </c>
      <c r="CE259">
        <f>Bisp!X83</f>
        <v>0</v>
      </c>
      <c r="CF259">
        <f>Bisp!X84</f>
        <v>0</v>
      </c>
      <c r="CG259" t="str">
        <f>Bisp!X85</f>
        <v>Birgitte Glerup/Sine</v>
      </c>
      <c r="CH259" s="18">
        <f>Bisp!X86</f>
        <v>39870</v>
      </c>
      <c r="CI259">
        <f>Bisp!X87</f>
        <v>0</v>
      </c>
      <c r="CJ259">
        <f>Bisp!X88</f>
        <v>0</v>
      </c>
      <c r="CK259">
        <f>Bisp!X89</f>
        <v>0</v>
      </c>
      <c r="CL259">
        <f>Bisp!X90</f>
        <v>4</v>
      </c>
      <c r="CM259">
        <f>Bisp!X91</f>
        <v>0</v>
      </c>
      <c r="CN259">
        <f>Bisp!X92</f>
        <v>1</v>
      </c>
      <c r="CO259">
        <f>Bisp!X93</f>
        <v>0</v>
      </c>
      <c r="CP259">
        <f>Bisp!X94</f>
        <v>0</v>
      </c>
      <c r="CQ259">
        <f>Bisp!X95</f>
        <v>0</v>
      </c>
      <c r="CR259">
        <f>Bisp!X96</f>
        <v>0</v>
      </c>
      <c r="CS259">
        <f>Bisp!X97</f>
        <v>1</v>
      </c>
      <c r="CT259">
        <f>Bisp!X98</f>
        <v>0</v>
      </c>
      <c r="CU259">
        <f>Bisp!X99</f>
        <v>0</v>
      </c>
      <c r="CV259">
        <f>Bisp!X100</f>
        <v>0</v>
      </c>
      <c r="CW259">
        <f>Bisp!X101</f>
        <v>0</v>
      </c>
      <c r="CX259">
        <f>Bisp!X102</f>
        <v>0</v>
      </c>
      <c r="CY259">
        <f>Bisp!X103</f>
        <v>1</v>
      </c>
      <c r="CZ259">
        <f>Bisp!X104</f>
        <v>0</v>
      </c>
      <c r="DA259">
        <f>Bisp!X105</f>
        <v>0</v>
      </c>
      <c r="DB259">
        <f>Bisp!X106</f>
        <v>0</v>
      </c>
      <c r="DC259">
        <f>Bisp!X107</f>
        <v>20</v>
      </c>
      <c r="DD259" t="str">
        <f>Bisp!X108</f>
        <v>Miele</v>
      </c>
      <c r="DE259">
        <f>Bisp!X109</f>
        <v>5</v>
      </c>
      <c r="DF259">
        <f>Bisp!X110</f>
        <v>0</v>
      </c>
      <c r="DG259">
        <f>Bisp!X111</f>
        <v>0</v>
      </c>
      <c r="DH259" t="str">
        <f>Bisp!X112</f>
        <v>Ja</v>
      </c>
      <c r="DI259" t="str">
        <f>Bisp!X113</f>
        <v>Ja</v>
      </c>
      <c r="DJ259" t="str">
        <f>Bisp!X114</f>
        <v>Nej</v>
      </c>
      <c r="DK259">
        <f>Bisp!X115</f>
        <v>2</v>
      </c>
      <c r="DL259" t="str">
        <f>Bisp!X116</f>
        <v>God plads</v>
      </c>
      <c r="DM259">
        <f>Bisp!X117</f>
        <v>0</v>
      </c>
      <c r="DN259">
        <f>Bisp!X118</f>
        <v>0</v>
      </c>
      <c r="DO259" s="14" t="str">
        <f>VLOOKUP(MID(B259,1,5)*1,InstTyp!A:B,2,FALSE)</f>
        <v xml:space="preserve">Integrerede </v>
      </c>
      <c r="DP259" s="14" t="str">
        <f>VLOOKUP(MID(B259,1,5)*1,InstTyp!A:C,3,FALSE)</f>
        <v>Bispebjerg</v>
      </c>
      <c r="DQ259">
        <f>VLOOKUP(MID(B259,1,5)*1,'InstTyp-2'!E:BQ,7,FALSE)</f>
        <v>10</v>
      </c>
      <c r="DR259">
        <f>VLOOKUP(MID(B259,1,5)*1,'InstTyp-2'!E:BQ,8,FALSE)</f>
        <v>0</v>
      </c>
      <c r="DS259">
        <f>VLOOKUP(MID(B259,1,5)*1,'InstTyp-2'!E:BQ,9,FALSE)</f>
        <v>22</v>
      </c>
      <c r="DT259">
        <f>VLOOKUP(MID(B259,1,5)*1,'InstTyp-2'!E:BQ,10,FALSE)</f>
        <v>0</v>
      </c>
      <c r="DU259">
        <f>VLOOKUP(MID(B259,1,5)*1,'InstTyp-2'!E:BQ,11,FALSE)</f>
        <v>0</v>
      </c>
      <c r="DV259">
        <f>VLOOKUP(MID(B259,1,5)*1,'InstTyp-2'!E:BQ,12,FALSE)</f>
        <v>0</v>
      </c>
      <c r="DW259">
        <f>VLOOKUP(MID(B259,1,5)*1,'InstTyp-2'!E:BQ,13,FALSE)</f>
        <v>0</v>
      </c>
      <c r="DX259">
        <f>VLOOKUP(MID(B259,1,5)*1,'InstTyp-2'!E:BQ,14,FALSE)</f>
        <v>0</v>
      </c>
      <c r="DY259">
        <f>VLOOKUP(MID(B259,1,5)*1,'InstTyp-2'!E:BQ,15,FALSE)</f>
        <v>0</v>
      </c>
      <c r="DZ259">
        <f>VLOOKUP(MID(B259,1,5)*1,'InstTyp-2'!E:BQ,16,FALSE)</f>
        <v>0</v>
      </c>
      <c r="EA259">
        <f>VLOOKUP(MID(B259,1,5)*1,'InstTyp-2'!E:BQ,17,FALSE)</f>
        <v>0</v>
      </c>
      <c r="EB259">
        <f>VLOOKUP(MID(B259,1,5)*1,'InstTyp-2'!E:BQ,18,FALSE)</f>
        <v>0</v>
      </c>
      <c r="EC259">
        <f>VLOOKUP(MID(B259,1,5)*1,'InstTyp-2'!E:BQ,19,FALSE)</f>
        <v>0</v>
      </c>
      <c r="ED259">
        <f>VLOOKUP(MID(B259,1,5)*1,'InstTyp-2'!E:BQ,20,FALSE)</f>
        <v>0</v>
      </c>
      <c r="EE259" s="195">
        <f>VLOOKUP(MID(B259,1,5)*1,'Forplejning 2008'!A:C,3,FALSE)</f>
        <v>37970.379999999997</v>
      </c>
      <c r="EF259" t="str">
        <f t="shared" si="16"/>
        <v>35564</v>
      </c>
      <c r="EG259" t="str">
        <f t="shared" si="17"/>
        <v/>
      </c>
      <c r="EH259">
        <f t="shared" si="18"/>
        <v>0</v>
      </c>
      <c r="EI259">
        <f t="shared" ref="EI259:EI322" si="19">SUM(DT259:DW259)</f>
        <v>0</v>
      </c>
      <c r="EJ259" t="e">
        <f>VLOOKUP(B259,Rekruttering!A:F,2,FALSE)</f>
        <v>#N/A</v>
      </c>
      <c r="EK259" t="e">
        <f>VLOOKUP(B259,Rekruttering!A:F,3,FALSE)</f>
        <v>#N/A</v>
      </c>
      <c r="EL259" t="e">
        <f>VLOOKUP(B259,Rekruttering!A:F,4,FALSE)</f>
        <v>#N/A</v>
      </c>
      <c r="EM259" t="e">
        <f>VLOOKUP(B259,Rekruttering!A:F,5,FALSE)</f>
        <v>#N/A</v>
      </c>
      <c r="EN259" t="e">
        <f>VLOOKUP(B259,Rekruttering!A:F,6,FALSE)</f>
        <v>#N/A</v>
      </c>
    </row>
    <row r="260" spans="1:144">
      <c r="A260" s="14" t="str">
        <f>Bisp!Y1</f>
        <v>x</v>
      </c>
      <c r="B260" s="21">
        <f>Bisp!Y2</f>
        <v>35578</v>
      </c>
      <c r="C260" t="str">
        <f>Bisp!Y3</f>
        <v>Lundehus kirkes vg/bh</v>
      </c>
      <c r="D260" t="str">
        <f>Bisp!Y4</f>
        <v>Bispebjerg</v>
      </c>
      <c r="E260" t="str">
        <f>Bisp!Y5</f>
        <v>Lyngbyvej 180</v>
      </c>
      <c r="F260">
        <f>Bisp!Y6</f>
        <v>2100</v>
      </c>
      <c r="G260" t="str">
        <f>Bisp!Y7</f>
        <v>København Ø</v>
      </c>
      <c r="H260" t="str">
        <f>Bisp!Y8</f>
        <v>39 27 70 07</v>
      </c>
      <c r="I260" t="str">
        <f>Bisp!Y9</f>
        <v>35578@buf.kk.dk</v>
      </c>
      <c r="J260" t="str">
        <f>Bisp!Y10</f>
        <v>Vibeke Madsen</v>
      </c>
      <c r="K260">
        <f>Bisp!Y11</f>
        <v>39565180</v>
      </c>
      <c r="L260">
        <f>Bisp!Y12</f>
        <v>0</v>
      </c>
      <c r="M260" t="str">
        <f>Bisp!Y13</f>
        <v>Lundehus@get2net.dk</v>
      </c>
      <c r="N260" t="str">
        <f>Bisp!Y14</f>
        <v>Integreret</v>
      </c>
      <c r="O260">
        <f>Bisp!Y15</f>
        <v>20</v>
      </c>
      <c r="P260">
        <f>Bisp!Y16</f>
        <v>0</v>
      </c>
      <c r="Q260">
        <f>Bisp!Y17</f>
        <v>24</v>
      </c>
      <c r="R260">
        <f>Bisp!Y18</f>
        <v>0</v>
      </c>
      <c r="S260">
        <f>Bisp!Y19</f>
        <v>0</v>
      </c>
      <c r="T260">
        <f>Bisp!Y20</f>
        <v>0</v>
      </c>
      <c r="U260">
        <f>Bisp!Y21</f>
        <v>0</v>
      </c>
      <c r="V260" t="str">
        <f>Bisp!Y22</f>
        <v>Nej</v>
      </c>
      <c r="W260">
        <f>Bisp!Y23</f>
        <v>0</v>
      </c>
      <c r="X260">
        <f>Bisp!Y24</f>
        <v>0</v>
      </c>
      <c r="Y260">
        <f>Bisp!Y25</f>
        <v>5</v>
      </c>
      <c r="Z260">
        <f>Bisp!Y26</f>
        <v>5</v>
      </c>
      <c r="AA260">
        <f>Bisp!Y27</f>
        <v>4</v>
      </c>
      <c r="AB260">
        <f>Bisp!Y28</f>
        <v>5</v>
      </c>
      <c r="AC260">
        <f>Bisp!Y29</f>
        <v>0</v>
      </c>
      <c r="AD260">
        <f>Bisp!Y30</f>
        <v>5</v>
      </c>
      <c r="AE260">
        <f>Bisp!Y31</f>
        <v>5</v>
      </c>
      <c r="AF260">
        <f>Bisp!Y32</f>
        <v>0</v>
      </c>
      <c r="AG260">
        <f>Bisp!Y33</f>
        <v>5</v>
      </c>
      <c r="AH260">
        <f>Bisp!Y34</f>
        <v>0</v>
      </c>
      <c r="AI260">
        <f>Bisp!Y35</f>
        <v>60000</v>
      </c>
      <c r="AJ260">
        <f>Bisp!Y36</f>
        <v>24000</v>
      </c>
      <c r="AK260">
        <f>Bisp!Y37</f>
        <v>0</v>
      </c>
      <c r="AL260" t="str">
        <f>Bisp!Y38</f>
        <v>Ja</v>
      </c>
      <c r="AM260">
        <f>Bisp!Y39</f>
        <v>0</v>
      </c>
      <c r="AN260" t="str">
        <f>Bisp!Y40</f>
        <v>Søs Johansen</v>
      </c>
      <c r="AO260">
        <f>Bisp!Y41</f>
        <v>2000</v>
      </c>
      <c r="AP260">
        <f>Bisp!Y42</f>
        <v>22</v>
      </c>
      <c r="AQ260">
        <f>Bisp!Y43</f>
        <v>0</v>
      </c>
      <c r="AR260">
        <f>Bisp!Y44</f>
        <v>0</v>
      </c>
      <c r="AS260" t="str">
        <f>Bisp!Y45</f>
        <v>9 års erfaring</v>
      </c>
      <c r="AT260" t="str">
        <f>Bisp!Y46</f>
        <v>Økologisk oplysningsforbund, hygiejne</v>
      </c>
      <c r="AU260">
        <f>Bisp!Y47</f>
        <v>0</v>
      </c>
      <c r="AV260">
        <f>Bisp!Y48</f>
        <v>0</v>
      </c>
      <c r="AW260">
        <f>Bisp!Y49</f>
        <v>0</v>
      </c>
      <c r="AX260">
        <f>Bisp!Y50</f>
        <v>0</v>
      </c>
      <c r="AY260">
        <f>Bisp!Y51</f>
        <v>0</v>
      </c>
      <c r="AZ260">
        <f>Bisp!Y52</f>
        <v>0</v>
      </c>
      <c r="BA260">
        <f>Bisp!Y53</f>
        <v>0</v>
      </c>
      <c r="BB260">
        <f>Bisp!Y54</f>
        <v>75</v>
      </c>
      <c r="BC260">
        <f>Bisp!Y55</f>
        <v>75</v>
      </c>
      <c r="BD260">
        <f>Bisp!Y56</f>
        <v>2</v>
      </c>
      <c r="BE260">
        <f>Bisp!Y57</f>
        <v>2</v>
      </c>
      <c r="BF260" t="str">
        <f>Bisp!Y58</f>
        <v>Ja</v>
      </c>
      <c r="BG260" t="str">
        <f>Bisp!Y59</f>
        <v>Nej</v>
      </c>
      <c r="BH260" t="str">
        <f>Bisp!Y60</f>
        <v>Ja</v>
      </c>
      <c r="BI260" t="str">
        <f>Bisp!Y61</f>
        <v>Ja</v>
      </c>
      <c r="BJ260" t="str">
        <f>Bisp!Y62</f>
        <v>Vil meget gerne</v>
      </c>
      <c r="BK260" t="str">
        <f>Bisp!Y63</f>
        <v>Ja</v>
      </c>
      <c r="BL260" t="str">
        <f>Bisp!Y64</f>
        <v>absolut</v>
      </c>
      <c r="BM260" t="str">
        <f>Bisp!Y65</f>
        <v>Ja</v>
      </c>
      <c r="BN260" t="str">
        <f>Bisp!Y66</f>
        <v>Vil meget gerne</v>
      </c>
      <c r="BO260" t="str">
        <f>Bisp!Y67</f>
        <v>Ja</v>
      </c>
      <c r="BP260" t="str">
        <f>Bisp!Y68</f>
        <v>Måske vil de gerne have hjælp</v>
      </c>
      <c r="BQ260">
        <f>Bisp!Y69</f>
        <v>0</v>
      </c>
      <c r="BR260" t="str">
        <f>Bisp!Y70</f>
        <v>produktionskøkken</v>
      </c>
      <c r="BS260" t="str">
        <f>Bisp!Y71</f>
        <v>Ja</v>
      </c>
      <c r="BT260" t="str">
        <f>Bisp!Y72</f>
        <v>Mindre</v>
      </c>
      <c r="BU260" t="str">
        <f>Bisp!Y73</f>
        <v>Ingen</v>
      </c>
      <c r="BV260">
        <f>Bisp!Y74</f>
        <v>0</v>
      </c>
      <c r="BW260" t="str">
        <f>Bisp!Y75</f>
        <v>komfur, ovn, køleskab</v>
      </c>
      <c r="BX260">
        <f>Bisp!Y76</f>
        <v>0</v>
      </c>
      <c r="BY260">
        <f>Bisp!Y77</f>
        <v>0</v>
      </c>
      <c r="BZ260">
        <f>Bisp!Y78</f>
        <v>0</v>
      </c>
      <c r="CA260">
        <f>Bisp!Y79</f>
        <v>0</v>
      </c>
      <c r="CB260">
        <f>Bisp!Y80</f>
        <v>0</v>
      </c>
      <c r="CC260">
        <f>Bisp!Y81</f>
        <v>0</v>
      </c>
      <c r="CD260">
        <f>Bisp!Y82</f>
        <v>0</v>
      </c>
      <c r="CE260">
        <f>Bisp!Y83</f>
        <v>0</v>
      </c>
      <c r="CF260">
        <f>Bisp!Y84</f>
        <v>0</v>
      </c>
      <c r="CG260" t="str">
        <f>Bisp!Y85</f>
        <v>Cathrine Jerrik/Sine</v>
      </c>
      <c r="CH260" s="18">
        <f>Bisp!Y86</f>
        <v>39863</v>
      </c>
      <c r="CI260">
        <f>Bisp!Y87</f>
        <v>0</v>
      </c>
      <c r="CJ260">
        <f>Bisp!Y88</f>
        <v>0</v>
      </c>
      <c r="CK260">
        <f>Bisp!Y89</f>
        <v>0</v>
      </c>
      <c r="CL260">
        <f>Bisp!Y90</f>
        <v>0</v>
      </c>
      <c r="CM260">
        <f>Bisp!Y91</f>
        <v>0</v>
      </c>
      <c r="CN260">
        <f>Bisp!Y92</f>
        <v>1</v>
      </c>
      <c r="CO260">
        <f>Bisp!Y93</f>
        <v>0</v>
      </c>
      <c r="CP260">
        <f>Bisp!Y94</f>
        <v>0</v>
      </c>
      <c r="CQ260">
        <f>Bisp!Y95</f>
        <v>0</v>
      </c>
      <c r="CR260">
        <f>Bisp!Y96</f>
        <v>1</v>
      </c>
      <c r="CS260">
        <f>Bisp!Y97</f>
        <v>1</v>
      </c>
      <c r="CT260">
        <f>Bisp!Y98</f>
        <v>0</v>
      </c>
      <c r="CU260">
        <f>Bisp!Y99</f>
        <v>0</v>
      </c>
      <c r="CV260">
        <f>Bisp!Y100</f>
        <v>0</v>
      </c>
      <c r="CW260">
        <f>Bisp!Y101</f>
        <v>0</v>
      </c>
      <c r="CX260">
        <f>Bisp!Y102</f>
        <v>0</v>
      </c>
      <c r="CY260">
        <f>Bisp!Y103</f>
        <v>1</v>
      </c>
      <c r="CZ260">
        <f>Bisp!Y104</f>
        <v>0</v>
      </c>
      <c r="DA260">
        <f>Bisp!Y105</f>
        <v>0</v>
      </c>
      <c r="DB260">
        <f>Bisp!Y106</f>
        <v>0</v>
      </c>
      <c r="DC260">
        <f>Bisp!Y107</f>
        <v>40</v>
      </c>
      <c r="DD260" t="str">
        <f>Bisp!Y108</f>
        <v>Miele</v>
      </c>
      <c r="DE260">
        <f>Bisp!Y109</f>
        <v>2</v>
      </c>
      <c r="DF260">
        <f>Bisp!Y110</f>
        <v>0</v>
      </c>
      <c r="DG260">
        <f>Bisp!Y111</f>
        <v>0</v>
      </c>
      <c r="DH260" t="str">
        <f>Bisp!Y112</f>
        <v>Ja</v>
      </c>
      <c r="DI260" t="str">
        <f>Bisp!Y113</f>
        <v>Ja</v>
      </c>
      <c r="DJ260">
        <f>Bisp!Y114</f>
        <v>0</v>
      </c>
      <c r="DK260">
        <f>Bisp!Y115</f>
        <v>2</v>
      </c>
      <c r="DL260" t="str">
        <f>Bisp!Y116</f>
        <v>Begrænset</v>
      </c>
      <c r="DM260" t="str">
        <f>Bisp!Y117</f>
        <v>Pænt køkken i rigtig god stand men mangler q køleskab og ovn for at kunne tage børnehavebørnene med</v>
      </c>
      <c r="DN260">
        <f>Bisp!Y118</f>
        <v>0</v>
      </c>
      <c r="DO260" s="14" t="str">
        <f>VLOOKUP(MID(B260,1,5)*1,InstTyp!A:B,2,FALSE)</f>
        <v xml:space="preserve">Integrerede </v>
      </c>
      <c r="DP260" s="14" t="str">
        <f>VLOOKUP(MID(B260,1,5)*1,InstTyp!A:C,3,FALSE)</f>
        <v>Bispebjerg</v>
      </c>
      <c r="DQ260">
        <f>VLOOKUP(MID(B260,1,5)*1,'InstTyp-2'!E:BQ,7,FALSE)</f>
        <v>20</v>
      </c>
      <c r="DR260">
        <f>VLOOKUP(MID(B260,1,5)*1,'InstTyp-2'!E:BQ,8,FALSE)</f>
        <v>0</v>
      </c>
      <c r="DS260">
        <f>VLOOKUP(MID(B260,1,5)*1,'InstTyp-2'!E:BQ,9,FALSE)</f>
        <v>24</v>
      </c>
      <c r="DT260">
        <f>VLOOKUP(MID(B260,1,5)*1,'InstTyp-2'!E:BQ,10,FALSE)</f>
        <v>0</v>
      </c>
      <c r="DU260">
        <f>VLOOKUP(MID(B260,1,5)*1,'InstTyp-2'!E:BQ,11,FALSE)</f>
        <v>0</v>
      </c>
      <c r="DV260">
        <f>VLOOKUP(MID(B260,1,5)*1,'InstTyp-2'!E:BQ,12,FALSE)</f>
        <v>0</v>
      </c>
      <c r="DW260">
        <f>VLOOKUP(MID(B260,1,5)*1,'InstTyp-2'!E:BQ,13,FALSE)</f>
        <v>0</v>
      </c>
      <c r="DX260">
        <f>VLOOKUP(MID(B260,1,5)*1,'InstTyp-2'!E:BQ,14,FALSE)</f>
        <v>0</v>
      </c>
      <c r="DY260">
        <f>VLOOKUP(MID(B260,1,5)*1,'InstTyp-2'!E:BQ,15,FALSE)</f>
        <v>0</v>
      </c>
      <c r="DZ260">
        <f>VLOOKUP(MID(B260,1,5)*1,'InstTyp-2'!E:BQ,16,FALSE)</f>
        <v>0</v>
      </c>
      <c r="EA260">
        <f>VLOOKUP(MID(B260,1,5)*1,'InstTyp-2'!E:BQ,17,FALSE)</f>
        <v>0</v>
      </c>
      <c r="EB260">
        <f>VLOOKUP(MID(B260,1,5)*1,'InstTyp-2'!E:BQ,18,FALSE)</f>
        <v>0</v>
      </c>
      <c r="EC260">
        <f>VLOOKUP(MID(B260,1,5)*1,'InstTyp-2'!E:BQ,19,FALSE)</f>
        <v>0</v>
      </c>
      <c r="ED260">
        <f>VLOOKUP(MID(B260,1,5)*1,'InstTyp-2'!E:BQ,20,FALSE)</f>
        <v>0</v>
      </c>
      <c r="EE260" s="195">
        <f>VLOOKUP(MID(B260,1,5)*1,'Forplejning 2008'!A:C,3,FALSE)</f>
        <v>62722.76</v>
      </c>
      <c r="EF260" t="str">
        <f t="shared" si="16"/>
        <v>35578</v>
      </c>
      <c r="EG260" t="str">
        <f t="shared" si="17"/>
        <v/>
      </c>
      <c r="EH260">
        <f t="shared" si="18"/>
        <v>0</v>
      </c>
      <c r="EI260">
        <f t="shared" si="19"/>
        <v>0</v>
      </c>
      <c r="EJ260" t="e">
        <f>VLOOKUP(B260,Rekruttering!A:F,2,FALSE)</f>
        <v>#N/A</v>
      </c>
      <c r="EK260" t="e">
        <f>VLOOKUP(B260,Rekruttering!A:F,3,FALSE)</f>
        <v>#N/A</v>
      </c>
      <c r="EL260" t="e">
        <f>VLOOKUP(B260,Rekruttering!A:F,4,FALSE)</f>
        <v>#N/A</v>
      </c>
      <c r="EM260" t="e">
        <f>VLOOKUP(B260,Rekruttering!A:F,5,FALSE)</f>
        <v>#N/A</v>
      </c>
      <c r="EN260" t="e">
        <f>VLOOKUP(B260,Rekruttering!A:F,6,FALSE)</f>
        <v>#N/A</v>
      </c>
    </row>
    <row r="261" spans="1:144">
      <c r="A261" s="14" t="str">
        <f>Bisp!AC1</f>
        <v>x</v>
      </c>
      <c r="B261" s="21">
        <f>Bisp!AC2</f>
        <v>37264</v>
      </c>
      <c r="C261" t="str">
        <f>Bisp!AC3</f>
        <v>Regnskoven</v>
      </c>
      <c r="D261" t="str">
        <f>Bisp!AC4</f>
        <v>Bispebjerg</v>
      </c>
      <c r="E261" t="str">
        <f>Bisp!AC5</f>
        <v>Strødamvej 28</v>
      </c>
      <c r="F261">
        <f>Bisp!AC6</f>
        <v>2100</v>
      </c>
      <c r="G261" t="str">
        <f>Bisp!AC7</f>
        <v>København Ø</v>
      </c>
      <c r="H261" t="str">
        <f>Bisp!AC8</f>
        <v>39 20 84 30</v>
      </c>
      <c r="I261" t="str">
        <f>Bisp!AC9</f>
        <v>37264@buf.kk.dk</v>
      </c>
      <c r="J261" t="str">
        <f>Bisp!AC10</f>
        <v>LISE-LOTTE SENNIKSEN</v>
      </c>
      <c r="K261">
        <f>Bisp!AC11</f>
        <v>39297616</v>
      </c>
      <c r="L261">
        <f>Bisp!AC12</f>
        <v>0</v>
      </c>
      <c r="M261" t="str">
        <f>Bisp!AC13</f>
        <v>37264@buf.kk.dk</v>
      </c>
      <c r="N261" t="str">
        <f>Bisp!AC14</f>
        <v>Integreret</v>
      </c>
      <c r="O261">
        <f>Bisp!AC15</f>
        <v>48</v>
      </c>
      <c r="P261">
        <f>Bisp!AC16</f>
        <v>0</v>
      </c>
      <c r="Q261">
        <f>Bisp!AC17</f>
        <v>60</v>
      </c>
      <c r="R261">
        <f>Bisp!AC18</f>
        <v>0</v>
      </c>
      <c r="S261">
        <f>Bisp!AC19</f>
        <v>0</v>
      </c>
      <c r="T261">
        <f>Bisp!AC20</f>
        <v>0</v>
      </c>
      <c r="U261">
        <f>Bisp!AC21</f>
        <v>0</v>
      </c>
      <c r="V261" t="str">
        <f>Bisp!AC22</f>
        <v>Nej</v>
      </c>
      <c r="W261">
        <f>Bisp!AC23</f>
        <v>0</v>
      </c>
      <c r="X261">
        <f>Bisp!AC24</f>
        <v>0</v>
      </c>
      <c r="Y261">
        <f>Bisp!AC25</f>
        <v>5</v>
      </c>
      <c r="Z261">
        <f>Bisp!AC26</f>
        <v>5</v>
      </c>
      <c r="AA261">
        <f>Bisp!AC27</f>
        <v>4</v>
      </c>
      <c r="AB261">
        <f>Bisp!AC28</f>
        <v>5</v>
      </c>
      <c r="AC261">
        <f>Bisp!AC29</f>
        <v>0</v>
      </c>
      <c r="AD261">
        <f>Bisp!AC30</f>
        <v>5</v>
      </c>
      <c r="AE261">
        <f>Bisp!AC31</f>
        <v>0</v>
      </c>
      <c r="AF261">
        <f>Bisp!AC32</f>
        <v>2</v>
      </c>
      <c r="AG261">
        <f>Bisp!AC33</f>
        <v>0</v>
      </c>
      <c r="AH261">
        <f>Bisp!AC34</f>
        <v>0</v>
      </c>
      <c r="AI261">
        <f>Bisp!AC35</f>
        <v>0</v>
      </c>
      <c r="AJ261">
        <f>Bisp!AC36</f>
        <v>0</v>
      </c>
      <c r="AK261">
        <f>Bisp!AC37</f>
        <v>0</v>
      </c>
      <c r="AL261" t="str">
        <f>Bisp!AC38</f>
        <v>Ja</v>
      </c>
      <c r="AM261" t="str">
        <f>Bisp!AC39</f>
        <v>Nej</v>
      </c>
      <c r="AN261" t="str">
        <f>Bisp!AC40</f>
        <v>Anita Heima</v>
      </c>
      <c r="AO261">
        <f>Bisp!AC41</f>
        <v>2007</v>
      </c>
      <c r="AP261">
        <f>Bisp!AC42</f>
        <v>34</v>
      </c>
      <c r="AQ261">
        <f>Bisp!AC43</f>
        <v>0</v>
      </c>
      <c r="AR261" t="str">
        <f>Bisp!AC44</f>
        <v>Køkken og ernærings assistent</v>
      </c>
      <c r="AS261">
        <f>Bisp!AC45</f>
        <v>0</v>
      </c>
      <c r="AT261">
        <f>Bisp!AC46</f>
        <v>0</v>
      </c>
      <c r="AU261" t="str">
        <f>Bisp!AC47</f>
        <v>Nikitas Augoustakis</v>
      </c>
      <c r="AV261">
        <f>Bisp!AC48</f>
        <v>0</v>
      </c>
      <c r="AW261">
        <f>Bisp!AC49</f>
        <v>25</v>
      </c>
      <c r="AX261">
        <f>Bisp!AC50</f>
        <v>0</v>
      </c>
      <c r="AY261">
        <f>Bisp!AC51</f>
        <v>0</v>
      </c>
      <c r="AZ261" t="str">
        <f>Bisp!AC52</f>
        <v>arbejdet i køkken i 27 år</v>
      </c>
      <c r="BA261" t="str">
        <f>Bisp!AC53</f>
        <v>økologisk oplysningsforbund</v>
      </c>
      <c r="BB261">
        <f>Bisp!AC54</f>
        <v>90</v>
      </c>
      <c r="BC261">
        <f>Bisp!AC55</f>
        <v>90</v>
      </c>
      <c r="BD261">
        <f>Bisp!AC56</f>
        <v>1</v>
      </c>
      <c r="BE261">
        <f>Bisp!AC57</f>
        <v>1</v>
      </c>
      <c r="BF261" t="str">
        <f>Bisp!AC58</f>
        <v>Ja</v>
      </c>
      <c r="BG261" t="str">
        <f>Bisp!AC59</f>
        <v>Ja</v>
      </c>
      <c r="BH261" t="str">
        <f>Bisp!AC60</f>
        <v>Ja</v>
      </c>
      <c r="BI261" t="str">
        <f>Bisp!AC61</f>
        <v>Ja</v>
      </c>
      <c r="BJ261" t="str">
        <f>Bisp!AC62</f>
        <v>De finder det indlysende at udvide med mad i alle ugens dage</v>
      </c>
      <c r="BK261" t="str">
        <f>Bisp!AC63</f>
        <v>Ja</v>
      </c>
      <c r="BL261">
        <f>Bisp!AC64</f>
        <v>0</v>
      </c>
      <c r="BM261" t="str">
        <f>Bisp!AC65</f>
        <v>Ja</v>
      </c>
      <c r="BN261">
        <f>Bisp!AC66</f>
        <v>0</v>
      </c>
      <c r="BO261" t="str">
        <f>Bisp!AC67</f>
        <v>Ja</v>
      </c>
      <c r="BP261" t="str">
        <f>Bisp!AC68</f>
        <v>De er allerede ansat, skal bare have flere</v>
      </c>
      <c r="BQ261">
        <f>Bisp!AC69</f>
        <v>0</v>
      </c>
      <c r="BR261" t="str">
        <f>Bisp!AC70</f>
        <v>produktionskøkken</v>
      </c>
      <c r="BS261" t="str">
        <f>Bisp!AC71</f>
        <v>Ja</v>
      </c>
      <c r="BT261" t="str">
        <f>Bisp!AC72</f>
        <v>Ingen</v>
      </c>
      <c r="BU261" t="str">
        <f>Bisp!AC73</f>
        <v>Ingen</v>
      </c>
      <c r="BV261">
        <f>Bisp!AC74</f>
        <v>0</v>
      </c>
      <c r="BW261">
        <f>Bisp!AC75</f>
        <v>0</v>
      </c>
      <c r="BX261">
        <f>Bisp!AC76</f>
        <v>0</v>
      </c>
      <c r="BY261">
        <f>Bisp!AC77</f>
        <v>0</v>
      </c>
      <c r="BZ261">
        <f>Bisp!AC78</f>
        <v>0</v>
      </c>
      <c r="CA261">
        <f>Bisp!AC79</f>
        <v>0</v>
      </c>
      <c r="CB261">
        <f>Bisp!AC80</f>
        <v>0</v>
      </c>
      <c r="CC261">
        <f>Bisp!AC81</f>
        <v>0</v>
      </c>
      <c r="CD261">
        <f>Bisp!AC82</f>
        <v>0</v>
      </c>
      <c r="CE261">
        <f>Bisp!AC83</f>
        <v>0</v>
      </c>
      <c r="CF261">
        <f>Bisp!AC84</f>
        <v>0</v>
      </c>
      <c r="CG261" t="str">
        <f>Bisp!AC85</f>
        <v>Cathrine Jerrik/Sine</v>
      </c>
      <c r="CH261" s="18" t="str">
        <f>Bisp!AC86</f>
        <v>20/2 2009</v>
      </c>
      <c r="CI261">
        <f>Bisp!AC87</f>
        <v>0</v>
      </c>
      <c r="CJ261">
        <f>Bisp!AC88</f>
        <v>0</v>
      </c>
      <c r="CK261">
        <f>Bisp!AC89</f>
        <v>1</v>
      </c>
      <c r="CL261">
        <f>Bisp!AC90</f>
        <v>5</v>
      </c>
      <c r="CM261">
        <f>Bisp!AC91</f>
        <v>0</v>
      </c>
      <c r="CN261">
        <f>Bisp!AC92</f>
        <v>2</v>
      </c>
      <c r="CO261">
        <f>Bisp!AC93</f>
        <v>0</v>
      </c>
      <c r="CP261">
        <f>Bisp!AC94</f>
        <v>1</v>
      </c>
      <c r="CQ261">
        <f>Bisp!AC95</f>
        <v>0</v>
      </c>
      <c r="CR261">
        <f>Bisp!AC96</f>
        <v>0</v>
      </c>
      <c r="CS261">
        <f>Bisp!AC97</f>
        <v>2</v>
      </c>
      <c r="CT261">
        <f>Bisp!AC98</f>
        <v>0</v>
      </c>
      <c r="CU261">
        <f>Bisp!AC99</f>
        <v>0</v>
      </c>
      <c r="CV261">
        <f>Bisp!AC100</f>
        <v>0</v>
      </c>
      <c r="CW261">
        <f>Bisp!AC101</f>
        <v>0</v>
      </c>
      <c r="CX261">
        <f>Bisp!AC102</f>
        <v>0</v>
      </c>
      <c r="CY261">
        <f>Bisp!AC103</f>
        <v>1</v>
      </c>
      <c r="CZ261">
        <f>Bisp!AC104</f>
        <v>0</v>
      </c>
      <c r="DA261">
        <f>Bisp!AC105</f>
        <v>2</v>
      </c>
      <c r="DB261">
        <f>Bisp!AC106</f>
        <v>0</v>
      </c>
      <c r="DC261">
        <f>Bisp!AC107</f>
        <v>3</v>
      </c>
      <c r="DD261" t="str">
        <f>Bisp!AC108</f>
        <v>Miele</v>
      </c>
      <c r="DE261">
        <f>Bisp!AC109</f>
        <v>5</v>
      </c>
      <c r="DF261" t="str">
        <f>Bisp!AC110</f>
        <v>Ja</v>
      </c>
      <c r="DG261">
        <f>Bisp!AC111</f>
        <v>0</v>
      </c>
      <c r="DH261" t="str">
        <f>Bisp!AC112</f>
        <v>Nej</v>
      </c>
      <c r="DI261" t="str">
        <f>Bisp!AC113</f>
        <v>Ja</v>
      </c>
      <c r="DJ261" t="str">
        <f>Bisp!AC114</f>
        <v>Ja</v>
      </c>
      <c r="DK261">
        <f>Bisp!AC115</f>
        <v>4</v>
      </c>
      <c r="DL261" t="str">
        <f>Bisp!AC116</f>
        <v>God plads</v>
      </c>
      <c r="DM261">
        <f>Bisp!AC117</f>
        <v>0</v>
      </c>
      <c r="DN261">
        <f>Bisp!AC118</f>
        <v>0</v>
      </c>
      <c r="DO261" s="14" t="str">
        <f>VLOOKUP(MID(B261,1,5)*1,InstTyp!A:B,2,FALSE)</f>
        <v xml:space="preserve">Integrerede </v>
      </c>
      <c r="DP261" s="14" t="str">
        <f>VLOOKUP(MID(B261,1,5)*1,InstTyp!A:C,3,FALSE)</f>
        <v>Bispebjerg</v>
      </c>
      <c r="DQ261">
        <f>VLOOKUP(MID(B261,1,5)*1,'InstTyp-2'!E:BQ,7,FALSE)</f>
        <v>48</v>
      </c>
      <c r="DR261">
        <f>VLOOKUP(MID(B261,1,5)*1,'InstTyp-2'!E:BQ,8,FALSE)</f>
        <v>0</v>
      </c>
      <c r="DS261">
        <f>VLOOKUP(MID(B261,1,5)*1,'InstTyp-2'!E:BQ,9,FALSE)</f>
        <v>60</v>
      </c>
      <c r="DT261">
        <f>VLOOKUP(MID(B261,1,5)*1,'InstTyp-2'!E:BQ,10,FALSE)</f>
        <v>0</v>
      </c>
      <c r="DU261">
        <f>VLOOKUP(MID(B261,1,5)*1,'InstTyp-2'!E:BQ,11,FALSE)</f>
        <v>0</v>
      </c>
      <c r="DV261">
        <f>VLOOKUP(MID(B261,1,5)*1,'InstTyp-2'!E:BQ,12,FALSE)</f>
        <v>0</v>
      </c>
      <c r="DW261">
        <f>VLOOKUP(MID(B261,1,5)*1,'InstTyp-2'!E:BQ,13,FALSE)</f>
        <v>0</v>
      </c>
      <c r="DX261">
        <f>VLOOKUP(MID(B261,1,5)*1,'InstTyp-2'!E:BQ,14,FALSE)</f>
        <v>0</v>
      </c>
      <c r="DY261">
        <f>VLOOKUP(MID(B261,1,5)*1,'InstTyp-2'!E:BQ,15,FALSE)</f>
        <v>8</v>
      </c>
      <c r="DZ261">
        <f>VLOOKUP(MID(B261,1,5)*1,'InstTyp-2'!E:BQ,16,FALSE)</f>
        <v>0</v>
      </c>
      <c r="EA261">
        <f>VLOOKUP(MID(B261,1,5)*1,'InstTyp-2'!E:BQ,17,FALSE)</f>
        <v>0</v>
      </c>
      <c r="EB261">
        <f>VLOOKUP(MID(B261,1,5)*1,'InstTyp-2'!E:BQ,18,FALSE)</f>
        <v>0</v>
      </c>
      <c r="EC261">
        <f>VLOOKUP(MID(B261,1,5)*1,'InstTyp-2'!E:BQ,19,FALSE)</f>
        <v>0</v>
      </c>
      <c r="ED261">
        <f>VLOOKUP(MID(B261,1,5)*1,'InstTyp-2'!E:BQ,20,FALSE)</f>
        <v>0</v>
      </c>
      <c r="EE261" s="195">
        <f>VLOOKUP(MID(B261,1,5)*1,'Forplejning 2008'!A:C,3,FALSE)</f>
        <v>199006.44</v>
      </c>
      <c r="EF261" t="str">
        <f t="shared" si="16"/>
        <v>37264</v>
      </c>
      <c r="EG261" t="str">
        <f t="shared" si="17"/>
        <v/>
      </c>
      <c r="EH261">
        <f t="shared" si="18"/>
        <v>8</v>
      </c>
      <c r="EI261">
        <f t="shared" si="19"/>
        <v>0</v>
      </c>
      <c r="EJ261" t="e">
        <f>VLOOKUP(B261,Rekruttering!A:F,2,FALSE)</f>
        <v>#N/A</v>
      </c>
      <c r="EK261" t="e">
        <f>VLOOKUP(B261,Rekruttering!A:F,3,FALSE)</f>
        <v>#N/A</v>
      </c>
      <c r="EL261" t="e">
        <f>VLOOKUP(B261,Rekruttering!A:F,4,FALSE)</f>
        <v>#N/A</v>
      </c>
      <c r="EM261" t="e">
        <f>VLOOKUP(B261,Rekruttering!A:F,5,FALSE)</f>
        <v>#N/A</v>
      </c>
      <c r="EN261" t="e">
        <f>VLOOKUP(B261,Rekruttering!A:F,6,FALSE)</f>
        <v>#N/A</v>
      </c>
    </row>
    <row r="262" spans="1:144">
      <c r="A262" s="14" t="str">
        <f>Bisp!AE1</f>
        <v>x</v>
      </c>
      <c r="B262" s="21">
        <f>Bisp!AE2</f>
        <v>37310</v>
      </c>
      <c r="C262" t="str">
        <f>Bisp!AE3</f>
        <v>Bakketoppen</v>
      </c>
      <c r="D262" t="str">
        <f>Bisp!AE4</f>
        <v>Bispebjerg</v>
      </c>
      <c r="E262" t="str">
        <f>Bisp!AE5</f>
        <v>Bispebjerg Bakke 13</v>
      </c>
      <c r="F262">
        <f>Bisp!AE6</f>
        <v>2400</v>
      </c>
      <c r="G262" t="str">
        <f>Bisp!AE7</f>
        <v>København NV</v>
      </c>
      <c r="H262">
        <f>Bisp!AE8</f>
        <v>35314070</v>
      </c>
      <c r="I262" t="str">
        <f>Bisp!AE9</f>
        <v>37310@buf.kk.dk</v>
      </c>
      <c r="J262" t="str">
        <f>Bisp!AE10</f>
        <v>Jette Johansson</v>
      </c>
      <c r="K262">
        <f>Bisp!AE11</f>
        <v>0</v>
      </c>
      <c r="L262">
        <f>Bisp!AE12</f>
        <v>0</v>
      </c>
      <c r="M262" t="str">
        <f>Bisp!AE13</f>
        <v>37310@buf.kk.dk</v>
      </c>
      <c r="N262" t="str">
        <f>Bisp!AE14</f>
        <v>Integreret</v>
      </c>
      <c r="O262">
        <f>Bisp!AE15</f>
        <v>72</v>
      </c>
      <c r="P262">
        <f>Bisp!AE16</f>
        <v>0</v>
      </c>
      <c r="Q262">
        <f>Bisp!AE17</f>
        <v>44</v>
      </c>
      <c r="R262">
        <f>Bisp!AE18</f>
        <v>0</v>
      </c>
      <c r="S262">
        <f>Bisp!AE19</f>
        <v>0</v>
      </c>
      <c r="T262">
        <f>Bisp!AE20</f>
        <v>0</v>
      </c>
      <c r="U262">
        <f>Bisp!AE21</f>
        <v>0</v>
      </c>
      <c r="V262" t="str">
        <f>Bisp!AE22</f>
        <v>Nej</v>
      </c>
      <c r="W262">
        <f>Bisp!AE23</f>
        <v>0</v>
      </c>
      <c r="X262">
        <f>Bisp!AE24</f>
        <v>0</v>
      </c>
      <c r="Y262">
        <f>Bisp!AE25</f>
        <v>5</v>
      </c>
      <c r="Z262">
        <f>Bisp!AE26</f>
        <v>5</v>
      </c>
      <c r="AA262">
        <f>Bisp!AE27</f>
        <v>4</v>
      </c>
      <c r="AB262">
        <f>Bisp!AE28</f>
        <v>5</v>
      </c>
      <c r="AC262">
        <f>Bisp!AE29</f>
        <v>0</v>
      </c>
      <c r="AD262">
        <f>Bisp!AE30</f>
        <v>5</v>
      </c>
      <c r="AE262">
        <f>Bisp!AE31</f>
        <v>0</v>
      </c>
      <c r="AF262">
        <f>Bisp!AE32</f>
        <v>1</v>
      </c>
      <c r="AG262">
        <f>Bisp!AE33</f>
        <v>5</v>
      </c>
      <c r="AH262">
        <f>Bisp!AE34</f>
        <v>0</v>
      </c>
      <c r="AI262">
        <f>Bisp!AE35</f>
        <v>125000</v>
      </c>
      <c r="AJ262">
        <f>Bisp!AE36</f>
        <v>50400</v>
      </c>
      <c r="AK262">
        <f>Bisp!AE37</f>
        <v>0</v>
      </c>
      <c r="AL262" t="str">
        <f>Bisp!AE38</f>
        <v>Ja</v>
      </c>
      <c r="AM262">
        <f>Bisp!AE39</f>
        <v>0</v>
      </c>
      <c r="AN262" t="str">
        <f>Bisp!AE40</f>
        <v>Susan</v>
      </c>
      <c r="AO262">
        <f>Bisp!AE41</f>
        <v>2007</v>
      </c>
      <c r="AP262">
        <f>Bisp!AE42</f>
        <v>37</v>
      </c>
      <c r="AQ262">
        <f>Bisp!AE43</f>
        <v>0</v>
      </c>
      <c r="AR262" t="str">
        <f>Bisp!AE44</f>
        <v>ingen</v>
      </c>
      <c r="AS262" t="str">
        <f>Bisp!AE45</f>
        <v>7,5 år i institutionskøkkener</v>
      </c>
      <c r="AT262" t="str">
        <f>Bisp!AE46</f>
        <v>Småkurser. 3 ugers børnemad i HRS</v>
      </c>
      <c r="AU262" t="str">
        <f>Bisp!AE47</f>
        <v>Linda</v>
      </c>
      <c r="AV262">
        <f>Bisp!AE48</f>
        <v>2006</v>
      </c>
      <c r="AW262">
        <f>Bisp!AE49</f>
        <v>21</v>
      </c>
      <c r="AX262">
        <f>Bisp!AE50</f>
        <v>0</v>
      </c>
      <c r="AY262" t="str">
        <f>Bisp!AE51</f>
        <v>ingen</v>
      </c>
      <c r="AZ262" t="str">
        <f>Bisp!AE52</f>
        <v>erfaring fra andre køkkener</v>
      </c>
      <c r="BA262" t="str">
        <f>Bisp!AE53</f>
        <v>HRS - grundforløb</v>
      </c>
      <c r="BB262">
        <f>Bisp!AE54</f>
        <v>86</v>
      </c>
      <c r="BC262">
        <f>Bisp!AE55</f>
        <v>86</v>
      </c>
      <c r="BD262">
        <f>Bisp!AE56</f>
        <v>1</v>
      </c>
      <c r="BE262">
        <f>Bisp!AE57</f>
        <v>1</v>
      </c>
      <c r="BF262" t="str">
        <f>Bisp!AE58</f>
        <v>Ja</v>
      </c>
      <c r="BG262" t="str">
        <f>Bisp!AE59</f>
        <v>Ja</v>
      </c>
      <c r="BH262" t="str">
        <f>Bisp!AE60</f>
        <v>Ja</v>
      </c>
      <c r="BI262" t="str">
        <f>Bisp!AE61</f>
        <v>Ja</v>
      </c>
      <c r="BJ262">
        <f>Bisp!AE62</f>
        <v>0</v>
      </c>
      <c r="BK262" t="str">
        <f>Bisp!AE63</f>
        <v>Ja</v>
      </c>
      <c r="BL262" t="str">
        <f>Bisp!AE64</f>
        <v>meget positivt stemt</v>
      </c>
      <c r="BM262" t="str">
        <f>Bisp!AE65</f>
        <v>Nej</v>
      </c>
      <c r="BN262">
        <f>Bisp!AE66</f>
        <v>0</v>
      </c>
      <c r="BO262" t="str">
        <f>Bisp!AE67</f>
        <v>Ja</v>
      </c>
      <c r="BP262" t="str">
        <f>Bisp!AE68</f>
        <v>Det mener de godt. Linda kan ikke nødvendigvis arbejde mere</v>
      </c>
      <c r="BQ262">
        <f>Bisp!AE69</f>
        <v>0</v>
      </c>
      <c r="BR262" t="str">
        <f>Bisp!AE70</f>
        <v>produktionskøkken</v>
      </c>
      <c r="BS262" t="str">
        <f>Bisp!AE71</f>
        <v>Ja</v>
      </c>
      <c r="BT262">
        <f>Bisp!AE72</f>
        <v>0</v>
      </c>
      <c r="BU262">
        <f>Bisp!AE73</f>
        <v>0</v>
      </c>
      <c r="BV262">
        <f>Bisp!AE74</f>
        <v>0</v>
      </c>
      <c r="BW262" t="str">
        <f>Bisp!AE75</f>
        <v>Klager over tunge løft fra komfur. Investere i gryder med net.</v>
      </c>
      <c r="BX262">
        <f>Bisp!AE76</f>
        <v>0</v>
      </c>
      <c r="BY262">
        <f>Bisp!AE77</f>
        <v>0</v>
      </c>
      <c r="BZ262">
        <f>Bisp!AE78</f>
        <v>0</v>
      </c>
      <c r="CA262">
        <f>Bisp!AE79</f>
        <v>0</v>
      </c>
      <c r="CB262">
        <f>Bisp!AE80</f>
        <v>0</v>
      </c>
      <c r="CC262">
        <f>Bisp!AE81</f>
        <v>0</v>
      </c>
      <c r="CD262">
        <f>Bisp!AE82</f>
        <v>0</v>
      </c>
      <c r="CE262">
        <f>Bisp!AE83</f>
        <v>0</v>
      </c>
      <c r="CF262">
        <f>Bisp!AE84</f>
        <v>0</v>
      </c>
      <c r="CG262" t="str">
        <f>Bisp!AE85</f>
        <v>Mariah/Sine</v>
      </c>
      <c r="CH262" s="18">
        <f>Bisp!AE86</f>
        <v>39861</v>
      </c>
      <c r="CI262">
        <f>Bisp!AE87</f>
        <v>0</v>
      </c>
      <c r="CJ262">
        <f>Bisp!AE88</f>
        <v>0</v>
      </c>
      <c r="CK262">
        <f>Bisp!AE89</f>
        <v>2</v>
      </c>
      <c r="CL262">
        <f>Bisp!AE90</f>
        <v>4</v>
      </c>
      <c r="CM262">
        <f>Bisp!AE91</f>
        <v>0</v>
      </c>
      <c r="CN262">
        <f>Bisp!AE92</f>
        <v>0</v>
      </c>
      <c r="CO262">
        <f>Bisp!AE93</f>
        <v>0</v>
      </c>
      <c r="CP262">
        <f>Bisp!AE94</f>
        <v>0</v>
      </c>
      <c r="CQ262">
        <f>Bisp!AE95</f>
        <v>10</v>
      </c>
      <c r="CR262">
        <f>Bisp!AE96</f>
        <v>0</v>
      </c>
      <c r="CS262">
        <f>Bisp!AE97</f>
        <v>0</v>
      </c>
      <c r="CT262">
        <f>Bisp!AE98</f>
        <v>2</v>
      </c>
      <c r="CU262">
        <f>Bisp!AE99</f>
        <v>0</v>
      </c>
      <c r="CV262">
        <f>Bisp!AE100</f>
        <v>0</v>
      </c>
      <c r="CW262">
        <f>Bisp!AE101</f>
        <v>1</v>
      </c>
      <c r="CX262">
        <f>Bisp!AE102</f>
        <v>0</v>
      </c>
      <c r="CY262">
        <f>Bisp!AE103</f>
        <v>0</v>
      </c>
      <c r="CZ262">
        <f>Bisp!AE104</f>
        <v>2</v>
      </c>
      <c r="DA262">
        <f>Bisp!AE105</f>
        <v>0</v>
      </c>
      <c r="DB262">
        <f>Bisp!AE106</f>
        <v>0</v>
      </c>
      <c r="DC262">
        <f>Bisp!AE107</f>
        <v>3</v>
      </c>
      <c r="DD262" t="str">
        <f>Bisp!AE108</f>
        <v>Miele G7728</v>
      </c>
      <c r="DE262">
        <f>Bisp!AE109</f>
        <v>0</v>
      </c>
      <c r="DF262" t="str">
        <f>Bisp!AE110</f>
        <v>Ja</v>
      </c>
      <c r="DG262">
        <f>Bisp!AE111</f>
        <v>20</v>
      </c>
      <c r="DH262">
        <f>Bisp!AE112</f>
        <v>0</v>
      </c>
      <c r="DI262" t="str">
        <f>Bisp!AE113</f>
        <v>Nej</v>
      </c>
      <c r="DJ262" t="str">
        <f>Bisp!AE114</f>
        <v>Ja</v>
      </c>
      <c r="DK262">
        <f>Bisp!AE115</f>
        <v>3</v>
      </c>
      <c r="DL262" t="str">
        <f>Bisp!AE116</f>
        <v>God plads</v>
      </c>
      <c r="DM262">
        <f>Bisp!AE117</f>
        <v>0</v>
      </c>
      <c r="DN262">
        <f>Bisp!AE118</f>
        <v>0</v>
      </c>
      <c r="DO262" s="14" t="str">
        <f>VLOOKUP(MID(B262,1,5)*1,InstTyp!A:B,2,FALSE)</f>
        <v xml:space="preserve">Integrerede </v>
      </c>
      <c r="DP262" s="14" t="str">
        <f>VLOOKUP(MID(B262,1,5)*1,InstTyp!A:C,3,FALSE)</f>
        <v>Bispebjerg</v>
      </c>
      <c r="DQ262">
        <f>VLOOKUP(MID(B262,1,5)*1,'InstTyp-2'!E:BQ,7,FALSE)</f>
        <v>72</v>
      </c>
      <c r="DR262">
        <f>VLOOKUP(MID(B262,1,5)*1,'InstTyp-2'!E:BQ,8,FALSE)</f>
        <v>0</v>
      </c>
      <c r="DS262">
        <f>VLOOKUP(MID(B262,1,5)*1,'InstTyp-2'!E:BQ,9,FALSE)</f>
        <v>44</v>
      </c>
      <c r="DT262">
        <f>VLOOKUP(MID(B262,1,5)*1,'InstTyp-2'!E:BQ,10,FALSE)</f>
        <v>0</v>
      </c>
      <c r="DU262">
        <f>VLOOKUP(MID(B262,1,5)*1,'InstTyp-2'!E:BQ,11,FALSE)</f>
        <v>0</v>
      </c>
      <c r="DV262">
        <f>VLOOKUP(MID(B262,1,5)*1,'InstTyp-2'!E:BQ,12,FALSE)</f>
        <v>0</v>
      </c>
      <c r="DW262">
        <f>VLOOKUP(MID(B262,1,5)*1,'InstTyp-2'!E:BQ,13,FALSE)</f>
        <v>0</v>
      </c>
      <c r="DX262">
        <f>VLOOKUP(MID(B262,1,5)*1,'InstTyp-2'!E:BQ,14,FALSE)</f>
        <v>0</v>
      </c>
      <c r="DY262">
        <f>VLOOKUP(MID(B262,1,5)*1,'InstTyp-2'!E:BQ,15,FALSE)</f>
        <v>0</v>
      </c>
      <c r="DZ262">
        <f>VLOOKUP(MID(B262,1,5)*1,'InstTyp-2'!E:BQ,16,FALSE)</f>
        <v>0</v>
      </c>
      <c r="EA262">
        <f>VLOOKUP(MID(B262,1,5)*1,'InstTyp-2'!E:BQ,17,FALSE)</f>
        <v>0</v>
      </c>
      <c r="EB262">
        <f>VLOOKUP(MID(B262,1,5)*1,'InstTyp-2'!E:BQ,18,FALSE)</f>
        <v>0</v>
      </c>
      <c r="EC262">
        <f>VLOOKUP(MID(B262,1,5)*1,'InstTyp-2'!E:BQ,19,FALSE)</f>
        <v>0</v>
      </c>
      <c r="ED262">
        <f>VLOOKUP(MID(B262,1,5)*1,'InstTyp-2'!E:BQ,20,FALSE)</f>
        <v>0</v>
      </c>
      <c r="EE262" s="195">
        <f>VLOOKUP(MID(B262,1,5)*1,'Forplejning 2008'!A:C,3,FALSE)</f>
        <v>165984.91</v>
      </c>
      <c r="EF262" t="str">
        <f t="shared" si="16"/>
        <v>37310</v>
      </c>
      <c r="EG262" t="str">
        <f t="shared" si="17"/>
        <v/>
      </c>
      <c r="EH262">
        <f t="shared" si="18"/>
        <v>0</v>
      </c>
      <c r="EI262">
        <f t="shared" si="19"/>
        <v>0</v>
      </c>
      <c r="EJ262" t="e">
        <f>VLOOKUP(B262,Rekruttering!A:F,2,FALSE)</f>
        <v>#N/A</v>
      </c>
      <c r="EK262" t="e">
        <f>VLOOKUP(B262,Rekruttering!A:F,3,FALSE)</f>
        <v>#N/A</v>
      </c>
      <c r="EL262" t="e">
        <f>VLOOKUP(B262,Rekruttering!A:F,4,FALSE)</f>
        <v>#N/A</v>
      </c>
      <c r="EM262" t="e">
        <f>VLOOKUP(B262,Rekruttering!A:F,5,FALSE)</f>
        <v>#N/A</v>
      </c>
      <c r="EN262" t="e">
        <f>VLOOKUP(B262,Rekruttering!A:F,6,FALSE)</f>
        <v>#N/A</v>
      </c>
    </row>
    <row r="263" spans="1:144">
      <c r="A263" s="14" t="str">
        <f>Bisp!AG1</f>
        <v>x</v>
      </c>
      <c r="B263" s="21">
        <f>Bisp!AG2</f>
        <v>37418</v>
      </c>
      <c r="C263" t="str">
        <f>Bisp!AG3</f>
        <v>Rypen</v>
      </c>
      <c r="D263" t="str">
        <f>Bisp!AG4</f>
        <v>Bispebjerg</v>
      </c>
      <c r="E263" t="str">
        <f>Bisp!AG5</f>
        <v>Ryparken 75</v>
      </c>
      <c r="F263">
        <f>Bisp!AG6</f>
        <v>2100</v>
      </c>
      <c r="G263" t="str">
        <f>Bisp!AG7</f>
        <v>København Ø</v>
      </c>
      <c r="H263" t="str">
        <f>Bisp!AG8</f>
        <v>39 29 20 08</v>
      </c>
      <c r="I263" t="str">
        <f>Bisp!AG9</f>
        <v>37418@buf.kk.dk</v>
      </c>
      <c r="J263" t="str">
        <f>Bisp!AG10</f>
        <v>Ann Hansen Schwartz</v>
      </c>
      <c r="K263">
        <f>Bisp!AG11</f>
        <v>0</v>
      </c>
      <c r="L263">
        <f>Bisp!AG12</f>
        <v>0</v>
      </c>
      <c r="M263" t="str">
        <f>Bisp!AG13</f>
        <v>rypen@buf.kk.dk</v>
      </c>
      <c r="N263" t="str">
        <f>Bisp!AG14</f>
        <v>Integreret</v>
      </c>
      <c r="O263">
        <f>Bisp!AG15</f>
        <v>36</v>
      </c>
      <c r="P263">
        <f>Bisp!AG16</f>
        <v>0</v>
      </c>
      <c r="Q263">
        <f>Bisp!AG17</f>
        <v>30</v>
      </c>
      <c r="R263">
        <f>Bisp!AG18</f>
        <v>0</v>
      </c>
      <c r="S263">
        <f>Bisp!AG19</f>
        <v>0</v>
      </c>
      <c r="T263">
        <f>Bisp!AG20</f>
        <v>0</v>
      </c>
      <c r="U263">
        <f>Bisp!AG21</f>
        <v>0</v>
      </c>
      <c r="V263" t="str">
        <f>Bisp!AG22</f>
        <v>Nej</v>
      </c>
      <c r="W263">
        <f>Bisp!AG23</f>
        <v>0</v>
      </c>
      <c r="X263">
        <f>Bisp!AG24</f>
        <v>0</v>
      </c>
      <c r="Y263">
        <f>Bisp!AG25</f>
        <v>5</v>
      </c>
      <c r="Z263">
        <f>Bisp!AG26</f>
        <v>5</v>
      </c>
      <c r="AA263">
        <f>Bisp!AG27</f>
        <v>5</v>
      </c>
      <c r="AB263">
        <f>Bisp!AG28</f>
        <v>5</v>
      </c>
      <c r="AC263">
        <f>Bisp!AG29</f>
        <v>0</v>
      </c>
      <c r="AD263">
        <f>Bisp!AG30</f>
        <v>0</v>
      </c>
      <c r="AE263">
        <f>Bisp!AG31</f>
        <v>0</v>
      </c>
      <c r="AF263">
        <f>Bisp!AG32</f>
        <v>1</v>
      </c>
      <c r="AG263">
        <f>Bisp!AG33</f>
        <v>1</v>
      </c>
      <c r="AH263">
        <f>Bisp!AG34</f>
        <v>0</v>
      </c>
      <c r="AI263">
        <f>Bisp!AG35</f>
        <v>116000</v>
      </c>
      <c r="AJ263">
        <f>Bisp!AG36</f>
        <v>0</v>
      </c>
      <c r="AK263">
        <f>Bisp!AG37</f>
        <v>0</v>
      </c>
      <c r="AL263" t="str">
        <f>Bisp!AG38</f>
        <v>Ja</v>
      </c>
      <c r="AM263">
        <f>Bisp!AG39</f>
        <v>0</v>
      </c>
      <c r="AN263" t="str">
        <f>Bisp!AG40</f>
        <v>Marina</v>
      </c>
      <c r="AO263">
        <f>Bisp!AG41</f>
        <v>1999</v>
      </c>
      <c r="AP263">
        <f>Bisp!AG42</f>
        <v>33</v>
      </c>
      <c r="AQ263">
        <f>Bisp!AG43</f>
        <v>0</v>
      </c>
      <c r="AR263" t="str">
        <f>Bisp!AG44</f>
        <v>Madlavningsteknologi fra Rusland 3,5 år, svarer til økonoma</v>
      </c>
      <c r="AS263" t="str">
        <f>Bisp!AG45</f>
        <v>5 år fra hospitalkøkken i Rusland</v>
      </c>
      <c r="AT263" t="str">
        <f>Bisp!AG46</f>
        <v>3 kurser i Madhus-regi</v>
      </c>
      <c r="AU263">
        <f>Bisp!AG47</f>
        <v>0</v>
      </c>
      <c r="AV263">
        <f>Bisp!AG48</f>
        <v>0</v>
      </c>
      <c r="AW263">
        <f>Bisp!AG49</f>
        <v>0</v>
      </c>
      <c r="AX263">
        <f>Bisp!AG50</f>
        <v>0</v>
      </c>
      <c r="AY263">
        <f>Bisp!AG51</f>
        <v>0</v>
      </c>
      <c r="AZ263">
        <f>Bisp!AG52</f>
        <v>0</v>
      </c>
      <c r="BA263">
        <f>Bisp!AG53</f>
        <v>0</v>
      </c>
      <c r="BB263">
        <f>Bisp!AG54</f>
        <v>92</v>
      </c>
      <c r="BC263">
        <f>Bisp!AG55</f>
        <v>92</v>
      </c>
      <c r="BD263">
        <f>Bisp!AG56</f>
        <v>1</v>
      </c>
      <c r="BE263">
        <f>Bisp!AG57</f>
        <v>1</v>
      </c>
      <c r="BF263" t="str">
        <f>Bisp!AG58</f>
        <v>Ja</v>
      </c>
      <c r="BG263" t="str">
        <f>Bisp!AG59</f>
        <v>Nej</v>
      </c>
      <c r="BH263" t="str">
        <f>Bisp!AG60</f>
        <v>Ja</v>
      </c>
      <c r="BI263" t="str">
        <f>Bisp!AG61</f>
        <v>Ja</v>
      </c>
      <c r="BJ263" t="str">
        <f>Bisp!AG62</f>
        <v>Er gået i gang med at udbygge køkken på eget initiativ, har selv sparet op til det. Vil starte op til maj med mad til børnehaven to gange ugentligt.</v>
      </c>
      <c r="BK263" t="str">
        <f>Bisp!AG63</f>
        <v>Ja</v>
      </c>
      <c r="BL263" t="str">
        <f>Bisp!AG64</f>
        <v>stor opbakning</v>
      </c>
      <c r="BM263" t="str">
        <f>Bisp!AG65</f>
        <v>Ja</v>
      </c>
      <c r="BN263">
        <f>Bisp!AG66</f>
        <v>0</v>
      </c>
      <c r="BO263">
        <f>Bisp!AG67</f>
        <v>0</v>
      </c>
      <c r="BP263" t="str">
        <f>Bisp!AG68</f>
        <v>Har en i huset der skal på hygiejnekursus og være medhjælp i køkkenet</v>
      </c>
      <c r="BQ263">
        <f>Bisp!AG69</f>
        <v>0</v>
      </c>
      <c r="BR263" t="str">
        <f>Bisp!AG70</f>
        <v>produktionskøkken</v>
      </c>
      <c r="BS263">
        <f>Bisp!AG71</f>
        <v>0</v>
      </c>
      <c r="BT263">
        <f>Bisp!AG72</f>
        <v>0</v>
      </c>
      <c r="BU263">
        <f>Bisp!AG73</f>
        <v>0</v>
      </c>
      <c r="BV263">
        <f>Bisp!AG74</f>
        <v>0</v>
      </c>
      <c r="BW263" t="str">
        <f>Bisp!AG75</f>
        <v>Alt bliver bygget om, køkkenet bliver helt anderledes</v>
      </c>
      <c r="BX263">
        <f>Bisp!AG76</f>
        <v>0</v>
      </c>
      <c r="BY263">
        <f>Bisp!AG77</f>
        <v>0</v>
      </c>
      <c r="BZ263">
        <f>Bisp!AG78</f>
        <v>0</v>
      </c>
      <c r="CA263">
        <f>Bisp!AG79</f>
        <v>0</v>
      </c>
      <c r="CB263">
        <f>Bisp!AG80</f>
        <v>0</v>
      </c>
      <c r="CC263">
        <f>Bisp!AG81</f>
        <v>0</v>
      </c>
      <c r="CD263">
        <f>Bisp!AG82</f>
        <v>0</v>
      </c>
      <c r="CE263">
        <f>Bisp!AG83</f>
        <v>0</v>
      </c>
      <c r="CF263">
        <f>Bisp!AG84</f>
        <v>0</v>
      </c>
      <c r="CG263">
        <f>Bisp!AG85</f>
        <v>0</v>
      </c>
      <c r="CH263" s="18">
        <f>Bisp!AG86</f>
        <v>0</v>
      </c>
      <c r="CI263">
        <f>Bisp!AG87</f>
        <v>0</v>
      </c>
      <c r="CJ263">
        <f>Bisp!AG88</f>
        <v>0</v>
      </c>
      <c r="CK263">
        <f>Bisp!AG89</f>
        <v>0</v>
      </c>
      <c r="CL263">
        <f>Bisp!AG90</f>
        <v>0</v>
      </c>
      <c r="CM263">
        <f>Bisp!AG91</f>
        <v>0</v>
      </c>
      <c r="CN263">
        <f>Bisp!AG92</f>
        <v>0</v>
      </c>
      <c r="CO263">
        <f>Bisp!AG93</f>
        <v>0</v>
      </c>
      <c r="CP263">
        <f>Bisp!AG94</f>
        <v>0</v>
      </c>
      <c r="CQ263">
        <f>Bisp!AG95</f>
        <v>0</v>
      </c>
      <c r="CR263">
        <f>Bisp!AG96</f>
        <v>0</v>
      </c>
      <c r="CS263">
        <f>Bisp!AG97</f>
        <v>0</v>
      </c>
      <c r="CT263">
        <f>Bisp!AG98</f>
        <v>0</v>
      </c>
      <c r="CU263">
        <f>Bisp!AG99</f>
        <v>0</v>
      </c>
      <c r="CV263">
        <f>Bisp!AG100</f>
        <v>0</v>
      </c>
      <c r="CW263">
        <f>Bisp!AG101</f>
        <v>0</v>
      </c>
      <c r="CX263">
        <f>Bisp!AG102</f>
        <v>0</v>
      </c>
      <c r="CY263">
        <f>Bisp!AG103</f>
        <v>0</v>
      </c>
      <c r="CZ263">
        <f>Bisp!AG104</f>
        <v>0</v>
      </c>
      <c r="DA263">
        <f>Bisp!AG105</f>
        <v>0</v>
      </c>
      <c r="DB263">
        <f>Bisp!AG106</f>
        <v>0</v>
      </c>
      <c r="DC263">
        <f>Bisp!AG107</f>
        <v>0</v>
      </c>
      <c r="DD263">
        <f>Bisp!AG108</f>
        <v>0</v>
      </c>
      <c r="DE263">
        <f>Bisp!AG109</f>
        <v>0</v>
      </c>
      <c r="DF263">
        <f>Bisp!AG110</f>
        <v>0</v>
      </c>
      <c r="DG263">
        <f>Bisp!AG111</f>
        <v>0</v>
      </c>
      <c r="DH263">
        <f>Bisp!AG112</f>
        <v>0</v>
      </c>
      <c r="DI263">
        <f>Bisp!AG113</f>
        <v>0</v>
      </c>
      <c r="DJ263">
        <f>Bisp!AG114</f>
        <v>0</v>
      </c>
      <c r="DK263">
        <f>Bisp!AG115</f>
        <v>0</v>
      </c>
      <c r="DL263">
        <f>Bisp!AG116</f>
        <v>0</v>
      </c>
      <c r="DM263">
        <f>Bisp!AG117</f>
        <v>0</v>
      </c>
      <c r="DN263">
        <f>Bisp!AG118</f>
        <v>0</v>
      </c>
      <c r="DO263" s="14" t="str">
        <f>VLOOKUP(MID(B263,1,5)*1,InstTyp!A:B,2,FALSE)</f>
        <v xml:space="preserve">Integrerede </v>
      </c>
      <c r="DP263" s="14" t="str">
        <f>VLOOKUP(MID(B263,1,5)*1,InstTyp!A:C,3,FALSE)</f>
        <v>Bispebjerg</v>
      </c>
      <c r="DQ263">
        <f>VLOOKUP(MID(B263,1,5)*1,'InstTyp-2'!E:BQ,7,FALSE)</f>
        <v>36</v>
      </c>
      <c r="DR263">
        <f>VLOOKUP(MID(B263,1,5)*1,'InstTyp-2'!E:BQ,8,FALSE)</f>
        <v>0</v>
      </c>
      <c r="DS263">
        <f>VLOOKUP(MID(B263,1,5)*1,'InstTyp-2'!E:BQ,9,FALSE)</f>
        <v>30</v>
      </c>
      <c r="DT263">
        <f>VLOOKUP(MID(B263,1,5)*1,'InstTyp-2'!E:BQ,10,FALSE)</f>
        <v>0</v>
      </c>
      <c r="DU263">
        <f>VLOOKUP(MID(B263,1,5)*1,'InstTyp-2'!E:BQ,11,FALSE)</f>
        <v>0</v>
      </c>
      <c r="DV263">
        <f>VLOOKUP(MID(B263,1,5)*1,'InstTyp-2'!E:BQ,12,FALSE)</f>
        <v>0</v>
      </c>
      <c r="DW263">
        <f>VLOOKUP(MID(B263,1,5)*1,'InstTyp-2'!E:BQ,13,FALSE)</f>
        <v>0</v>
      </c>
      <c r="DX263">
        <f>VLOOKUP(MID(B263,1,5)*1,'InstTyp-2'!E:BQ,14,FALSE)</f>
        <v>0</v>
      </c>
      <c r="DY263">
        <f>VLOOKUP(MID(B263,1,5)*1,'InstTyp-2'!E:BQ,15,FALSE)</f>
        <v>0</v>
      </c>
      <c r="DZ263">
        <f>VLOOKUP(MID(B263,1,5)*1,'InstTyp-2'!E:BQ,16,FALSE)</f>
        <v>0</v>
      </c>
      <c r="EA263">
        <f>VLOOKUP(MID(B263,1,5)*1,'InstTyp-2'!E:BQ,17,FALSE)</f>
        <v>0</v>
      </c>
      <c r="EB263">
        <f>VLOOKUP(MID(B263,1,5)*1,'InstTyp-2'!E:BQ,18,FALSE)</f>
        <v>0</v>
      </c>
      <c r="EC263">
        <f>VLOOKUP(MID(B263,1,5)*1,'InstTyp-2'!E:BQ,19,FALSE)</f>
        <v>0</v>
      </c>
      <c r="ED263">
        <f>VLOOKUP(MID(B263,1,5)*1,'InstTyp-2'!E:BQ,20,FALSE)</f>
        <v>0</v>
      </c>
      <c r="EE263" s="195">
        <f>VLOOKUP(MID(B263,1,5)*1,'Forplejning 2008'!A:C,3,FALSE)</f>
        <v>92557.04</v>
      </c>
      <c r="EF263" t="str">
        <f t="shared" si="16"/>
        <v>37418</v>
      </c>
      <c r="EG263" t="str">
        <f t="shared" si="17"/>
        <v/>
      </c>
      <c r="EH263">
        <f t="shared" si="18"/>
        <v>0</v>
      </c>
      <c r="EI263">
        <f t="shared" si="19"/>
        <v>0</v>
      </c>
      <c r="EJ263" t="e">
        <f>VLOOKUP(B263,Rekruttering!A:F,2,FALSE)</f>
        <v>#N/A</v>
      </c>
      <c r="EK263" t="e">
        <f>VLOOKUP(B263,Rekruttering!A:F,3,FALSE)</f>
        <v>#N/A</v>
      </c>
      <c r="EL263" t="e">
        <f>VLOOKUP(B263,Rekruttering!A:F,4,FALSE)</f>
        <v>#N/A</v>
      </c>
      <c r="EM263" t="e">
        <f>VLOOKUP(B263,Rekruttering!A:F,5,FALSE)</f>
        <v>#N/A</v>
      </c>
      <c r="EN263" t="e">
        <f>VLOOKUP(B263,Rekruttering!A:F,6,FALSE)</f>
        <v>#N/A</v>
      </c>
    </row>
    <row r="264" spans="1:144">
      <c r="A264" s="14" t="str">
        <f>Bisp!AH1</f>
        <v>x</v>
      </c>
      <c r="B264" s="21">
        <f>Bisp!AH2</f>
        <v>37425</v>
      </c>
      <c r="C264" t="str">
        <f>Bisp!AH3</f>
        <v>Børnehuset Emdrup Søgård</v>
      </c>
      <c r="D264" t="str">
        <f>Bisp!AH4</f>
        <v>Bispebjerg</v>
      </c>
      <c r="E264" t="str">
        <f>Bisp!AH5</f>
        <v>Emdrup Vænge 194B</v>
      </c>
      <c r="F264">
        <f>Bisp!AH6</f>
        <v>2100</v>
      </c>
      <c r="G264" t="str">
        <f>Bisp!AH7</f>
        <v>København Ø</v>
      </c>
      <c r="H264" t="str">
        <f>Bisp!AH8</f>
        <v>39 20 70 88</v>
      </c>
      <c r="I264" t="str">
        <f>Bisp!AH9</f>
        <v>37425@buf.kk.dk</v>
      </c>
      <c r="J264" t="str">
        <f>Bisp!AH10</f>
        <v>Jan Schollert Pedersen</v>
      </c>
      <c r="K264">
        <f>Bisp!AH11</f>
        <v>27527088</v>
      </c>
      <c r="L264">
        <f>Bisp!AH12</f>
        <v>0</v>
      </c>
      <c r="M264" t="str">
        <f>Bisp!AH13</f>
        <v>37425@buf.kk.dk</v>
      </c>
      <c r="N264" t="str">
        <f>Bisp!AH14</f>
        <v>Integreret</v>
      </c>
      <c r="O264">
        <f>Bisp!AH15</f>
        <v>20</v>
      </c>
      <c r="P264">
        <f>Bisp!AH16</f>
        <v>0</v>
      </c>
      <c r="Q264">
        <f>Bisp!AH17</f>
        <v>40</v>
      </c>
      <c r="R264">
        <f>Bisp!AH18</f>
        <v>0</v>
      </c>
      <c r="S264">
        <f>Bisp!AH19</f>
        <v>0</v>
      </c>
      <c r="T264">
        <f>Bisp!AH20</f>
        <v>0</v>
      </c>
      <c r="U264">
        <f>Bisp!AH21</f>
        <v>0</v>
      </c>
      <c r="V264" t="str">
        <f>Bisp!AH22</f>
        <v>Nej</v>
      </c>
      <c r="W264">
        <f>Bisp!AH23</f>
        <v>0</v>
      </c>
      <c r="X264">
        <f>Bisp!AH24</f>
        <v>0</v>
      </c>
      <c r="Y264">
        <f>Bisp!AH25</f>
        <v>5</v>
      </c>
      <c r="Z264">
        <f>Bisp!AH26</f>
        <v>5</v>
      </c>
      <c r="AA264">
        <f>Bisp!AH27</f>
        <v>4</v>
      </c>
      <c r="AB264">
        <f>Bisp!AH28</f>
        <v>5</v>
      </c>
      <c r="AC264">
        <f>Bisp!AH29</f>
        <v>0</v>
      </c>
      <c r="AD264">
        <f>Bisp!AH30</f>
        <v>5</v>
      </c>
      <c r="AE264">
        <f>Bisp!AH31</f>
        <v>0</v>
      </c>
      <c r="AF264">
        <f>Bisp!AH32</f>
        <v>0</v>
      </c>
      <c r="AG264">
        <f>Bisp!AH33</f>
        <v>5</v>
      </c>
      <c r="AH264">
        <f>Bisp!AH34</f>
        <v>0</v>
      </c>
      <c r="AI264">
        <f>Bisp!AH35</f>
        <v>110000</v>
      </c>
      <c r="AJ264">
        <f>Bisp!AH36</f>
        <v>0</v>
      </c>
      <c r="AK264">
        <f>Bisp!AH37</f>
        <v>0</v>
      </c>
      <c r="AL264" t="str">
        <f>Bisp!AH38</f>
        <v>Ja</v>
      </c>
      <c r="AM264">
        <f>Bisp!AH39</f>
        <v>0</v>
      </c>
      <c r="AN264" t="str">
        <f>Bisp!AH40</f>
        <v>Mette Thorsen</v>
      </c>
      <c r="AO264">
        <f>Bisp!AH41</f>
        <v>2005</v>
      </c>
      <c r="AP264">
        <f>Bisp!AH42</f>
        <v>30</v>
      </c>
      <c r="AQ264">
        <f>Bisp!AH43</f>
        <v>0</v>
      </c>
      <c r="AR264" t="str">
        <f>Bisp!AH44</f>
        <v>Ernærings og husholdningsøkonom, cand. Scient i ernæring</v>
      </c>
      <c r="AS264">
        <f>Bisp!AH45</f>
        <v>0</v>
      </c>
      <c r="AT264">
        <f>Bisp!AH46</f>
        <v>0</v>
      </c>
      <c r="AU264">
        <f>Bisp!AH47</f>
        <v>0</v>
      </c>
      <c r="AV264">
        <f>Bisp!AH48</f>
        <v>0</v>
      </c>
      <c r="AW264">
        <f>Bisp!AH49</f>
        <v>0</v>
      </c>
      <c r="AX264">
        <f>Bisp!AH50</f>
        <v>0</v>
      </c>
      <c r="AY264">
        <f>Bisp!AH51</f>
        <v>0</v>
      </c>
      <c r="AZ264">
        <f>Bisp!AH52</f>
        <v>0</v>
      </c>
      <c r="BA264">
        <f>Bisp!AH53</f>
        <v>0</v>
      </c>
      <c r="BB264">
        <f>Bisp!AH54</f>
        <v>90</v>
      </c>
      <c r="BC264">
        <f>Bisp!AH55</f>
        <v>85</v>
      </c>
      <c r="BD264">
        <f>Bisp!AH56</f>
        <v>2</v>
      </c>
      <c r="BE264">
        <f>Bisp!AH57</f>
        <v>1</v>
      </c>
      <c r="BF264" t="str">
        <f>Bisp!AH58</f>
        <v>Ja</v>
      </c>
      <c r="BG264" t="str">
        <f>Bisp!AH59</f>
        <v>Ja</v>
      </c>
      <c r="BH264" t="str">
        <f>Bisp!AH60</f>
        <v>Ja</v>
      </c>
      <c r="BI264" t="str">
        <f>Bisp!AH61</f>
        <v>Ja</v>
      </c>
      <c r="BJ264" t="str">
        <f>Bisp!AH62</f>
        <v>Meget lidt plads. Er villige til at være kreative</v>
      </c>
      <c r="BK264" t="str">
        <f>Bisp!AH63</f>
        <v>ja</v>
      </c>
      <c r="BL264" t="str">
        <f>Bisp!AH64</f>
        <v>Er meget forgangere for lokal mad</v>
      </c>
      <c r="BM264" t="str">
        <f>Bisp!AH65</f>
        <v>ja</v>
      </c>
      <c r="BN264">
        <f>Bisp!AH66</f>
        <v>0</v>
      </c>
      <c r="BO264">
        <f>Bisp!AH67</f>
        <v>0</v>
      </c>
      <c r="BP264" t="str">
        <f>Bisp!AH68</f>
        <v>Mette vil gerne op i tid og er fuld af gå-på-mod.</v>
      </c>
      <c r="BQ264">
        <f>Bisp!AH69</f>
        <v>0</v>
      </c>
      <c r="BR264" t="str">
        <f>Bisp!AH70</f>
        <v>Køkken blandet tilvirk</v>
      </c>
      <c r="BS264">
        <f>Bisp!AH71</f>
        <v>0</v>
      </c>
      <c r="BT264" t="str">
        <f>Bisp!AH72</f>
        <v>Større</v>
      </c>
      <c r="BU264" t="str">
        <f>Bisp!AH73</f>
        <v>Mindre</v>
      </c>
      <c r="BV264">
        <f>Bisp!AH74</f>
        <v>0</v>
      </c>
      <c r="BW264" t="str">
        <f>Bisp!AH75</f>
        <v>kogebord og ovne, eller helst konvektionsovn. Lille bjørn</v>
      </c>
      <c r="BX264" t="str">
        <f>Bisp!AH76</f>
        <v>Mindre</v>
      </c>
      <c r="BY264">
        <f>Bisp!AH77</f>
        <v>0</v>
      </c>
      <c r="BZ264">
        <f>Bisp!AH78</f>
        <v>0</v>
      </c>
      <c r="CA264" t="str">
        <f>Bisp!AH79</f>
        <v>Køkkenet bør bygges ud i fællesrummet, ingen vægge skal væltes da der i forvejen er åbent. Kun adskilt af køkkenskabe</v>
      </c>
      <c r="CB264" t="str">
        <f>Bisp!AH80</f>
        <v>Mindre</v>
      </c>
      <c r="CC264" t="str">
        <f>Bisp!AH81</f>
        <v>kogebord + ovn eller ekstra komfur. Lille bjørn til brød</v>
      </c>
      <c r="CD264">
        <f>Bisp!AH82</f>
        <v>0</v>
      </c>
      <c r="CE264">
        <f>Bisp!AH83</f>
        <v>0</v>
      </c>
      <c r="CF264" t="str">
        <f>Bisp!AH84</f>
        <v>Porcelænet skal ud af køkkenet</v>
      </c>
      <c r="CG264" t="str">
        <f>Bisp!AH85</f>
        <v>Mariah/Sine</v>
      </c>
      <c r="CH264" s="18">
        <f>Bisp!AH86</f>
        <v>39861</v>
      </c>
      <c r="CI264">
        <f>Bisp!AH87</f>
        <v>0</v>
      </c>
      <c r="CJ264">
        <f>Bisp!AH88</f>
        <v>1</v>
      </c>
      <c r="CK264">
        <f>Bisp!AH89</f>
        <v>0</v>
      </c>
      <c r="CL264">
        <f>Bisp!AH90</f>
        <v>0</v>
      </c>
      <c r="CM264">
        <f>Bisp!AH91</f>
        <v>0</v>
      </c>
      <c r="CN264">
        <f>Bisp!AH92</f>
        <v>1</v>
      </c>
      <c r="CO264">
        <f>Bisp!AH93</f>
        <v>0</v>
      </c>
      <c r="CP264">
        <f>Bisp!AH94</f>
        <v>0</v>
      </c>
      <c r="CQ264">
        <f>Bisp!AH95</f>
        <v>0</v>
      </c>
      <c r="CR264">
        <f>Bisp!AH96</f>
        <v>1</v>
      </c>
      <c r="CS264">
        <f>Bisp!AH97</f>
        <v>2</v>
      </c>
      <c r="CT264">
        <f>Bisp!AH98</f>
        <v>0</v>
      </c>
      <c r="CU264">
        <f>Bisp!AH99</f>
        <v>0</v>
      </c>
      <c r="CV264">
        <f>Bisp!AH100</f>
        <v>0</v>
      </c>
      <c r="CW264">
        <f>Bisp!AH101</f>
        <v>0</v>
      </c>
      <c r="CX264">
        <f>Bisp!AH102</f>
        <v>0</v>
      </c>
      <c r="CY264">
        <f>Bisp!AH103</f>
        <v>0</v>
      </c>
      <c r="CZ264">
        <f>Bisp!AH104</f>
        <v>0</v>
      </c>
      <c r="DA264">
        <f>Bisp!AH105</f>
        <v>0</v>
      </c>
      <c r="DB264">
        <f>Bisp!AH106</f>
        <v>0</v>
      </c>
      <c r="DC264">
        <f>Bisp!AH107</f>
        <v>25</v>
      </c>
      <c r="DD264" t="str">
        <f>Bisp!AH108</f>
        <v>Miele</v>
      </c>
      <c r="DE264">
        <f>Bisp!AH109</f>
        <v>6</v>
      </c>
      <c r="DF264">
        <f>Bisp!AH110</f>
        <v>0</v>
      </c>
      <c r="DG264">
        <f>Bisp!AH111</f>
        <v>0</v>
      </c>
      <c r="DH264" t="str">
        <f>Bisp!AH112</f>
        <v>Ja</v>
      </c>
      <c r="DI264" t="str">
        <f>Bisp!AH113</f>
        <v>Ja</v>
      </c>
      <c r="DJ264" t="str">
        <f>Bisp!AH114</f>
        <v>Nej</v>
      </c>
      <c r="DK264">
        <f>Bisp!AH115</f>
        <v>2</v>
      </c>
      <c r="DL264" t="str">
        <f>Bisp!AH116</f>
        <v>Begrænset</v>
      </c>
      <c r="DM264" t="str">
        <f>Bisp!AH117</f>
        <v>Køkkendame indstillet på at lave mad til 40 børn mere. Kræver opvaskemaksinen flyttes + ekstra ovn og kogepladekapacitet. Dertil mangler en bjørn til brødbagning. Der er god mulighed for at udbygge køkkenet men de er villige til at gå i gang hvis blot ovn/kogekapacitet er i orden og opvaskefunktionen flyttes.</v>
      </c>
      <c r="DN264">
        <f>Bisp!AH118</f>
        <v>0</v>
      </c>
      <c r="DO264" s="14" t="str">
        <f>VLOOKUP(MID(B264,1,5)*1,InstTyp!A:B,2,FALSE)</f>
        <v xml:space="preserve">Integrerede </v>
      </c>
      <c r="DP264" s="14" t="str">
        <f>VLOOKUP(MID(B264,1,5)*1,InstTyp!A:C,3,FALSE)</f>
        <v>Bispebjerg</v>
      </c>
      <c r="DQ264">
        <f>VLOOKUP(MID(B264,1,5)*1,'InstTyp-2'!E:BQ,7,FALSE)</f>
        <v>20</v>
      </c>
      <c r="DR264">
        <f>VLOOKUP(MID(B264,1,5)*1,'InstTyp-2'!E:BQ,8,FALSE)</f>
        <v>0</v>
      </c>
      <c r="DS264">
        <f>VLOOKUP(MID(B264,1,5)*1,'InstTyp-2'!E:BQ,9,FALSE)</f>
        <v>40</v>
      </c>
      <c r="DT264">
        <f>VLOOKUP(MID(B264,1,5)*1,'InstTyp-2'!E:BQ,10,FALSE)</f>
        <v>0</v>
      </c>
      <c r="DU264">
        <f>VLOOKUP(MID(B264,1,5)*1,'InstTyp-2'!E:BQ,11,FALSE)</f>
        <v>0</v>
      </c>
      <c r="DV264">
        <f>VLOOKUP(MID(B264,1,5)*1,'InstTyp-2'!E:BQ,12,FALSE)</f>
        <v>0</v>
      </c>
      <c r="DW264">
        <f>VLOOKUP(MID(B264,1,5)*1,'InstTyp-2'!E:BQ,13,FALSE)</f>
        <v>0</v>
      </c>
      <c r="DX264">
        <f>VLOOKUP(MID(B264,1,5)*1,'InstTyp-2'!E:BQ,14,FALSE)</f>
        <v>0</v>
      </c>
      <c r="DY264">
        <f>VLOOKUP(MID(B264,1,5)*1,'InstTyp-2'!E:BQ,15,FALSE)</f>
        <v>0</v>
      </c>
      <c r="DZ264">
        <f>VLOOKUP(MID(B264,1,5)*1,'InstTyp-2'!E:BQ,16,FALSE)</f>
        <v>0</v>
      </c>
      <c r="EA264">
        <f>VLOOKUP(MID(B264,1,5)*1,'InstTyp-2'!E:BQ,17,FALSE)</f>
        <v>0</v>
      </c>
      <c r="EB264">
        <f>VLOOKUP(MID(B264,1,5)*1,'InstTyp-2'!E:BQ,18,FALSE)</f>
        <v>0</v>
      </c>
      <c r="EC264">
        <f>VLOOKUP(MID(B264,1,5)*1,'InstTyp-2'!E:BQ,19,FALSE)</f>
        <v>0</v>
      </c>
      <c r="ED264">
        <f>VLOOKUP(MID(B264,1,5)*1,'InstTyp-2'!E:BQ,20,FALSE)</f>
        <v>0</v>
      </c>
      <c r="EE264" s="195">
        <f>VLOOKUP(MID(B264,1,5)*1,'Forplejning 2008'!A:C,3,FALSE)</f>
        <v>105540.5</v>
      </c>
      <c r="EF264" t="str">
        <f t="shared" si="16"/>
        <v>37425</v>
      </c>
      <c r="EG264" t="str">
        <f t="shared" si="17"/>
        <v/>
      </c>
      <c r="EH264">
        <f t="shared" si="18"/>
        <v>0</v>
      </c>
      <c r="EI264">
        <f t="shared" si="19"/>
        <v>0</v>
      </c>
      <c r="EJ264" t="e">
        <f>VLOOKUP(B264,Rekruttering!A:F,2,FALSE)</f>
        <v>#N/A</v>
      </c>
      <c r="EK264" t="e">
        <f>VLOOKUP(B264,Rekruttering!A:F,3,FALSE)</f>
        <v>#N/A</v>
      </c>
      <c r="EL264" t="e">
        <f>VLOOKUP(B264,Rekruttering!A:F,4,FALSE)</f>
        <v>#N/A</v>
      </c>
      <c r="EM264" t="e">
        <f>VLOOKUP(B264,Rekruttering!A:F,5,FALSE)</f>
        <v>#N/A</v>
      </c>
      <c r="EN264" t="e">
        <f>VLOOKUP(B264,Rekruttering!A:F,6,FALSE)</f>
        <v>#N/A</v>
      </c>
    </row>
    <row r="265" spans="1:144">
      <c r="A265" s="14" t="str">
        <f>Bisp!AI1</f>
        <v>x</v>
      </c>
      <c r="B265" s="21">
        <f>Bisp!AI2</f>
        <v>37429</v>
      </c>
      <c r="C265" t="str">
        <f>Bisp!AI3</f>
        <v>Englegården</v>
      </c>
      <c r="D265" t="str">
        <f>Bisp!AI4</f>
        <v>Bispebjerg</v>
      </c>
      <c r="E265" t="str">
        <f>Bisp!AI5</f>
        <v>Frederiksborgvej 240</v>
      </c>
      <c r="F265">
        <f>Bisp!AI6</f>
        <v>2860</v>
      </c>
      <c r="G265" t="str">
        <f>Bisp!AI7</f>
        <v>Søborg</v>
      </c>
      <c r="H265" t="str">
        <f>Bisp!AI8</f>
        <v>39 56 39 86</v>
      </c>
      <c r="I265" t="str">
        <f>Bisp!AI9</f>
        <v>37429@buf.kk.dk</v>
      </c>
      <c r="J265" t="str">
        <f>Bisp!AI10</f>
        <v>Elna Andersen</v>
      </c>
      <c r="K265">
        <f>Bisp!AI11</f>
        <v>35645424</v>
      </c>
      <c r="L265">
        <f>Bisp!AI12</f>
        <v>0</v>
      </c>
      <c r="M265" t="str">
        <f>Bisp!AI13</f>
        <v>37429@faf.kk.dk</v>
      </c>
      <c r="N265" t="str">
        <f>Bisp!AI14</f>
        <v>Integreret</v>
      </c>
      <c r="O265">
        <f>Bisp!AI15</f>
        <v>36</v>
      </c>
      <c r="P265">
        <f>Bisp!AI16</f>
        <v>0</v>
      </c>
      <c r="Q265">
        <f>Bisp!AI17</f>
        <v>44</v>
      </c>
      <c r="R265">
        <f>Bisp!AI18</f>
        <v>0</v>
      </c>
      <c r="S265">
        <f>Bisp!AI19</f>
        <v>0</v>
      </c>
      <c r="T265">
        <f>Bisp!AI20</f>
        <v>0</v>
      </c>
      <c r="U265">
        <f>Bisp!AI21</f>
        <v>0</v>
      </c>
      <c r="V265" t="str">
        <f>Bisp!AI22</f>
        <v>Nej</v>
      </c>
      <c r="W265">
        <f>Bisp!AI23</f>
        <v>0</v>
      </c>
      <c r="X265">
        <f>Bisp!AI24</f>
        <v>0</v>
      </c>
      <c r="Y265">
        <f>Bisp!AI25</f>
        <v>5</v>
      </c>
      <c r="Z265">
        <f>Bisp!AI26</f>
        <v>5</v>
      </c>
      <c r="AA265">
        <f>Bisp!AI27</f>
        <v>5</v>
      </c>
      <c r="AB265">
        <f>Bisp!AI28</f>
        <v>5</v>
      </c>
      <c r="AC265">
        <f>Bisp!AI29</f>
        <v>0</v>
      </c>
      <c r="AD265">
        <f>Bisp!AI30</f>
        <v>5</v>
      </c>
      <c r="AE265">
        <f>Bisp!AI31</f>
        <v>0</v>
      </c>
      <c r="AF265">
        <f>Bisp!AI32</f>
        <v>5</v>
      </c>
      <c r="AG265">
        <f>Bisp!AI33</f>
        <v>5</v>
      </c>
      <c r="AH265">
        <f>Bisp!AI34</f>
        <v>0</v>
      </c>
      <c r="AI265">
        <f>Bisp!AI35</f>
        <v>125000</v>
      </c>
      <c r="AJ265">
        <f>Bisp!AI36</f>
        <v>75000</v>
      </c>
      <c r="AK265">
        <f>Bisp!AI37</f>
        <v>0</v>
      </c>
      <c r="AL265" t="str">
        <f>Bisp!AI38</f>
        <v>Ja</v>
      </c>
      <c r="AM265">
        <f>Bisp!AI39</f>
        <v>0</v>
      </c>
      <c r="AN265" t="str">
        <f>Bisp!AI40</f>
        <v>Lizet Lundberg</v>
      </c>
      <c r="AO265">
        <f>Bisp!AI41</f>
        <v>2006</v>
      </c>
      <c r="AP265">
        <f>Bisp!AI42</f>
        <v>37</v>
      </c>
      <c r="AQ265">
        <f>Bisp!AI43</f>
        <v>0</v>
      </c>
      <c r="AR265">
        <f>Bisp!AI44</f>
        <v>0</v>
      </c>
      <c r="AS265">
        <f>Bisp!AI45</f>
        <v>0</v>
      </c>
      <c r="AT265" t="str">
        <f>Bisp!AI46</f>
        <v>Masser af erfaring. Kurser i Madhuset</v>
      </c>
      <c r="AU265" t="str">
        <f>Bisp!AI47</f>
        <v>Susanne Hersig</v>
      </c>
      <c r="AV265">
        <f>Bisp!AI48</f>
        <v>2006</v>
      </c>
      <c r="AW265">
        <f>Bisp!AI49</f>
        <v>25</v>
      </c>
      <c r="AX265">
        <f>Bisp!AI50</f>
        <v>0</v>
      </c>
      <c r="AY265">
        <f>Bisp!AI51</f>
        <v>0</v>
      </c>
      <c r="AZ265">
        <f>Bisp!AI52</f>
        <v>0</v>
      </c>
      <c r="BA265">
        <f>Bisp!AI53</f>
        <v>0</v>
      </c>
      <c r="BB265">
        <f>Bisp!AI54</f>
        <v>97</v>
      </c>
      <c r="BC265">
        <f>Bisp!AI55</f>
        <v>97</v>
      </c>
      <c r="BD265">
        <f>Bisp!AI56</f>
        <v>2</v>
      </c>
      <c r="BE265">
        <f>Bisp!AI57</f>
        <v>2</v>
      </c>
      <c r="BF265" t="str">
        <f>Bisp!AI58</f>
        <v>Ja</v>
      </c>
      <c r="BG265" t="str">
        <f>Bisp!AI59</f>
        <v>Ja</v>
      </c>
      <c r="BH265" t="str">
        <f>Bisp!AI60</f>
        <v>Ja</v>
      </c>
      <c r="BI265" t="str">
        <f>Bisp!AI61</f>
        <v>Ja</v>
      </c>
      <c r="BJ265">
        <f>Bisp!AI62</f>
        <v>0</v>
      </c>
      <c r="BK265" t="str">
        <f>Bisp!AI63</f>
        <v>Ja</v>
      </c>
      <c r="BL265" t="str">
        <f>Bisp!AI64</f>
        <v>Er meget forgangere for lokal mad</v>
      </c>
      <c r="BM265" t="str">
        <f>Bisp!AI65</f>
        <v>Ja</v>
      </c>
      <c r="BN265">
        <f>Bisp!AI66</f>
        <v>0</v>
      </c>
      <c r="BO265">
        <f>Bisp!AI67</f>
        <v>0</v>
      </c>
      <c r="BP265" t="str">
        <f>Bisp!AI68</f>
        <v>Børnehavebørn får mad. Forældre betalt ordning. Så det kører videre efter 1.1.2010</v>
      </c>
      <c r="BQ265">
        <f>Bisp!AI69</f>
        <v>0</v>
      </c>
      <c r="BR265" t="str">
        <f>Bisp!AI70</f>
        <v>produktionskøkken</v>
      </c>
      <c r="BS265" t="str">
        <f>Bisp!AI71</f>
        <v>Ja</v>
      </c>
      <c r="BT265" t="str">
        <f>Bisp!AI72</f>
        <v>Mindre</v>
      </c>
      <c r="BU265">
        <f>Bisp!AI73</f>
        <v>0</v>
      </c>
      <c r="BV265">
        <f>Bisp!AI74</f>
        <v>0</v>
      </c>
      <c r="BW265" t="str">
        <f>Bisp!AI75</f>
        <v>dejligt m. ovn og ny bordplade</v>
      </c>
      <c r="BX265">
        <f>Bisp!AI76</f>
        <v>0</v>
      </c>
      <c r="BY265">
        <f>Bisp!AI77</f>
        <v>0</v>
      </c>
      <c r="BZ265">
        <f>Bisp!AI78</f>
        <v>0</v>
      </c>
      <c r="CA265">
        <f>Bisp!AI79</f>
        <v>0</v>
      </c>
      <c r="CB265">
        <f>Bisp!AI80</f>
        <v>0</v>
      </c>
      <c r="CC265">
        <f>Bisp!AI81</f>
        <v>0</v>
      </c>
      <c r="CD265">
        <f>Bisp!AI82</f>
        <v>0</v>
      </c>
      <c r="CE265">
        <f>Bisp!AI83</f>
        <v>0</v>
      </c>
      <c r="CF265" t="str">
        <f>Bisp!AI84</f>
        <v>Vil gerne rates og være mentor.</v>
      </c>
      <c r="CG265" t="str">
        <f>Bisp!AI85</f>
        <v>Lone Voss/Sine</v>
      </c>
      <c r="CH265" s="18">
        <f>Bisp!AI86</f>
        <v>39864</v>
      </c>
      <c r="CI265">
        <f>Bisp!AI87</f>
        <v>0</v>
      </c>
      <c r="CJ265">
        <f>Bisp!AI88</f>
        <v>0</v>
      </c>
      <c r="CK265">
        <f>Bisp!AI89</f>
        <v>1</v>
      </c>
      <c r="CL265">
        <f>Bisp!AI90</f>
        <v>5</v>
      </c>
      <c r="CM265">
        <f>Bisp!AI91</f>
        <v>0</v>
      </c>
      <c r="CN265">
        <f>Bisp!AI92</f>
        <v>2</v>
      </c>
      <c r="CO265">
        <f>Bisp!AI93</f>
        <v>0</v>
      </c>
      <c r="CP265">
        <f>Bisp!AI94</f>
        <v>0</v>
      </c>
      <c r="CQ265">
        <f>Bisp!AI95</f>
        <v>0</v>
      </c>
      <c r="CR265">
        <f>Bisp!AI96</f>
        <v>0</v>
      </c>
      <c r="CS265">
        <f>Bisp!AI97</f>
        <v>2</v>
      </c>
      <c r="CT265">
        <f>Bisp!AI98</f>
        <v>0</v>
      </c>
      <c r="CU265">
        <f>Bisp!AI99</f>
        <v>0</v>
      </c>
      <c r="CV265">
        <f>Bisp!AI100</f>
        <v>0</v>
      </c>
      <c r="CW265">
        <f>Bisp!AI101</f>
        <v>0</v>
      </c>
      <c r="CX265">
        <f>Bisp!AI102</f>
        <v>0</v>
      </c>
      <c r="CY265">
        <f>Bisp!AI103</f>
        <v>1</v>
      </c>
      <c r="CZ265">
        <f>Bisp!AI104</f>
        <v>0</v>
      </c>
      <c r="DA265">
        <f>Bisp!AI105</f>
        <v>1</v>
      </c>
      <c r="DB265">
        <f>Bisp!AI106</f>
        <v>0</v>
      </c>
      <c r="DC265">
        <f>Bisp!AI107</f>
        <v>3</v>
      </c>
      <c r="DD265" t="str">
        <f>Bisp!AI108</f>
        <v>Miele</v>
      </c>
      <c r="DE265">
        <f>Bisp!AI109</f>
        <v>4</v>
      </c>
      <c r="DF265" t="str">
        <f>Bisp!AI110</f>
        <v>Ja</v>
      </c>
      <c r="DG265">
        <f>Bisp!AI111</f>
        <v>10</v>
      </c>
      <c r="DH265">
        <f>Bisp!AI112</f>
        <v>0</v>
      </c>
      <c r="DI265">
        <f>Bisp!AI113</f>
        <v>0</v>
      </c>
      <c r="DJ265" t="str">
        <f>Bisp!AI114</f>
        <v>Ja</v>
      </c>
      <c r="DK265">
        <f>Bisp!AI115</f>
        <v>3</v>
      </c>
      <c r="DL265" t="str">
        <f>Bisp!AI116</f>
        <v>God plads</v>
      </c>
      <c r="DM265" t="str">
        <f>Bisp!AI117</f>
        <v>En ovn og bordplade trænger til udskiftning</v>
      </c>
      <c r="DN265">
        <f>Bisp!AI118</f>
        <v>0</v>
      </c>
      <c r="DO265" s="14" t="str">
        <f>VLOOKUP(MID(B265,1,5)*1,InstTyp!A:B,2,FALSE)</f>
        <v xml:space="preserve">Integrerede </v>
      </c>
      <c r="DP265" s="14" t="str">
        <f>VLOOKUP(MID(B265,1,5)*1,InstTyp!A:C,3,FALSE)</f>
        <v>Bispebjerg</v>
      </c>
      <c r="DQ265">
        <f>VLOOKUP(MID(B265,1,5)*1,'InstTyp-2'!E:BQ,7,FALSE)</f>
        <v>36</v>
      </c>
      <c r="DR265">
        <f>VLOOKUP(MID(B265,1,5)*1,'InstTyp-2'!E:BQ,8,FALSE)</f>
        <v>0</v>
      </c>
      <c r="DS265">
        <f>VLOOKUP(MID(B265,1,5)*1,'InstTyp-2'!E:BQ,9,FALSE)</f>
        <v>44</v>
      </c>
      <c r="DT265">
        <f>VLOOKUP(MID(B265,1,5)*1,'InstTyp-2'!E:BQ,10,FALSE)</f>
        <v>0</v>
      </c>
      <c r="DU265">
        <f>VLOOKUP(MID(B265,1,5)*1,'InstTyp-2'!E:BQ,11,FALSE)</f>
        <v>0</v>
      </c>
      <c r="DV265">
        <f>VLOOKUP(MID(B265,1,5)*1,'InstTyp-2'!E:BQ,12,FALSE)</f>
        <v>0</v>
      </c>
      <c r="DW265">
        <f>VLOOKUP(MID(B265,1,5)*1,'InstTyp-2'!E:BQ,13,FALSE)</f>
        <v>0</v>
      </c>
      <c r="DX265">
        <f>VLOOKUP(MID(B265,1,5)*1,'InstTyp-2'!E:BQ,14,FALSE)</f>
        <v>0</v>
      </c>
      <c r="DY265">
        <f>VLOOKUP(MID(B265,1,5)*1,'InstTyp-2'!E:BQ,15,FALSE)</f>
        <v>0</v>
      </c>
      <c r="DZ265">
        <f>VLOOKUP(MID(B265,1,5)*1,'InstTyp-2'!E:BQ,16,FALSE)</f>
        <v>0</v>
      </c>
      <c r="EA265">
        <f>VLOOKUP(MID(B265,1,5)*1,'InstTyp-2'!E:BQ,17,FALSE)</f>
        <v>0</v>
      </c>
      <c r="EB265">
        <f>VLOOKUP(MID(B265,1,5)*1,'InstTyp-2'!E:BQ,18,FALSE)</f>
        <v>0</v>
      </c>
      <c r="EC265">
        <f>VLOOKUP(MID(B265,1,5)*1,'InstTyp-2'!E:BQ,19,FALSE)</f>
        <v>0</v>
      </c>
      <c r="ED265">
        <f>VLOOKUP(MID(B265,1,5)*1,'InstTyp-2'!E:BQ,20,FALSE)</f>
        <v>0</v>
      </c>
      <c r="EE265" s="195">
        <f>VLOOKUP(MID(B265,1,5)*1,'Forplejning 2008'!A:C,3,FALSE)</f>
        <v>162660.91</v>
      </c>
      <c r="EF265" t="str">
        <f t="shared" si="16"/>
        <v>37429</v>
      </c>
      <c r="EG265" t="str">
        <f t="shared" si="17"/>
        <v/>
      </c>
      <c r="EH265">
        <f t="shared" si="18"/>
        <v>0</v>
      </c>
      <c r="EI265">
        <f t="shared" si="19"/>
        <v>0</v>
      </c>
      <c r="EJ265" t="e">
        <f>VLOOKUP(B265,Rekruttering!A:F,2,FALSE)</f>
        <v>#N/A</v>
      </c>
      <c r="EK265" t="e">
        <f>VLOOKUP(B265,Rekruttering!A:F,3,FALSE)</f>
        <v>#N/A</v>
      </c>
      <c r="EL265" t="e">
        <f>VLOOKUP(B265,Rekruttering!A:F,4,FALSE)</f>
        <v>#N/A</v>
      </c>
      <c r="EM265" t="e">
        <f>VLOOKUP(B265,Rekruttering!A:F,5,FALSE)</f>
        <v>#N/A</v>
      </c>
      <c r="EN265" t="e">
        <f>VLOOKUP(B265,Rekruttering!A:F,6,FALSE)</f>
        <v>#N/A</v>
      </c>
    </row>
    <row r="266" spans="1:144">
      <c r="A266" s="14" t="str">
        <f>Bisp!AJ1</f>
        <v>x</v>
      </c>
      <c r="B266" s="21">
        <f>Bisp!AJ2</f>
        <v>37443</v>
      </c>
      <c r="C266" t="str">
        <f>Bisp!AJ3</f>
        <v>Klatretræet</v>
      </c>
      <c r="D266" t="str">
        <f>Bisp!AJ4</f>
        <v>Bispebjerg</v>
      </c>
      <c r="E266" t="str">
        <f>Bisp!AJ5</f>
        <v>Bispevej 23</v>
      </c>
      <c r="F266">
        <f>Bisp!AJ6</f>
        <v>2400</v>
      </c>
      <c r="G266" t="str">
        <f>Bisp!AJ7</f>
        <v>København NV</v>
      </c>
      <c r="H266" t="str">
        <f>Bisp!AJ8</f>
        <v>38 16 12 02</v>
      </c>
      <c r="I266" t="str">
        <f>Bisp!AJ9</f>
        <v>37443@buf.kk.dk</v>
      </c>
      <c r="J266" t="str">
        <f>Bisp!AJ10</f>
        <v>Yvonne Frederiksen</v>
      </c>
      <c r="K266">
        <f>Bisp!AJ11</f>
        <v>38810542</v>
      </c>
      <c r="L266">
        <f>Bisp!AJ12</f>
        <v>0</v>
      </c>
      <c r="M266" t="str">
        <f>Bisp!AJ13</f>
        <v>37443@buf.kk.dk</v>
      </c>
      <c r="N266" t="str">
        <f>Bisp!AJ14</f>
        <v>Integreret</v>
      </c>
      <c r="O266">
        <f>Bisp!AJ15</f>
        <v>42</v>
      </c>
      <c r="P266">
        <f>Bisp!AJ16</f>
        <v>0</v>
      </c>
      <c r="Q266">
        <f>Bisp!AJ17</f>
        <v>44</v>
      </c>
      <c r="R266">
        <f>Bisp!AJ18</f>
        <v>0</v>
      </c>
      <c r="S266">
        <f>Bisp!AJ19</f>
        <v>0</v>
      </c>
      <c r="T266">
        <f>Bisp!AJ20</f>
        <v>0</v>
      </c>
      <c r="U266">
        <f>Bisp!AJ21</f>
        <v>0</v>
      </c>
      <c r="V266" t="str">
        <f>Bisp!AJ22</f>
        <v>Nej</v>
      </c>
      <c r="W266">
        <f>Bisp!AJ23</f>
        <v>0</v>
      </c>
      <c r="X266">
        <f>Bisp!AJ24</f>
        <v>0</v>
      </c>
      <c r="Y266">
        <f>Bisp!AJ25</f>
        <v>5</v>
      </c>
      <c r="Z266">
        <f>Bisp!AJ26</f>
        <v>5</v>
      </c>
      <c r="AA266">
        <f>Bisp!AJ27</f>
        <v>5</v>
      </c>
      <c r="AB266">
        <f>Bisp!AJ28</f>
        <v>5</v>
      </c>
      <c r="AC266">
        <f>Bisp!AJ29</f>
        <v>0</v>
      </c>
      <c r="AD266">
        <f>Bisp!AJ30</f>
        <v>5</v>
      </c>
      <c r="AE266">
        <f>Bisp!AJ31</f>
        <v>5</v>
      </c>
      <c r="AF266">
        <f>Bisp!AJ32</f>
        <v>1</v>
      </c>
      <c r="AG266">
        <f>Bisp!AJ33</f>
        <v>5</v>
      </c>
      <c r="AH266">
        <f>Bisp!AJ34</f>
        <v>0</v>
      </c>
      <c r="AI266">
        <f>Bisp!AJ35</f>
        <v>138253</v>
      </c>
      <c r="AJ266">
        <f>Bisp!AJ36</f>
        <v>0</v>
      </c>
      <c r="AK266">
        <f>Bisp!AJ37</f>
        <v>0</v>
      </c>
      <c r="AL266" t="str">
        <f>Bisp!AJ38</f>
        <v>Ja</v>
      </c>
      <c r="AM266" t="str">
        <f>Bisp!AJ39</f>
        <v>Nej</v>
      </c>
      <c r="AN266" t="str">
        <f>Bisp!AJ40</f>
        <v>Katarina Plaskett</v>
      </c>
      <c r="AO266">
        <f>Bisp!AJ41</f>
        <v>2008</v>
      </c>
      <c r="AP266">
        <f>Bisp!AJ42</f>
        <v>37</v>
      </c>
      <c r="AQ266">
        <f>Bisp!AJ43</f>
        <v>0</v>
      </c>
      <c r="AR266" t="str">
        <f>Bisp!AJ44</f>
        <v>kok</v>
      </c>
      <c r="AS266">
        <f>Bisp!AJ45</f>
        <v>0</v>
      </c>
      <c r="AT266" t="str">
        <f>Bisp!AJ46</f>
        <v>diverse kurser, Ø.O.F. Madhuset</v>
      </c>
      <c r="AU266">
        <f>Bisp!AJ47</f>
        <v>0</v>
      </c>
      <c r="AV266">
        <f>Bisp!AJ48</f>
        <v>0</v>
      </c>
      <c r="AW266">
        <f>Bisp!AJ49</f>
        <v>0</v>
      </c>
      <c r="AX266">
        <f>Bisp!AJ50</f>
        <v>0</v>
      </c>
      <c r="AY266">
        <f>Bisp!AJ51</f>
        <v>0</v>
      </c>
      <c r="AZ266">
        <f>Bisp!AJ52</f>
        <v>0</v>
      </c>
      <c r="BA266">
        <f>Bisp!AJ53</f>
        <v>0</v>
      </c>
      <c r="BB266">
        <f>Bisp!AJ54</f>
        <v>75</v>
      </c>
      <c r="BC266">
        <f>Bisp!AJ55</f>
        <v>75</v>
      </c>
      <c r="BD266">
        <f>Bisp!AJ56</f>
        <v>2</v>
      </c>
      <c r="BE266">
        <f>Bisp!AJ57</f>
        <v>1</v>
      </c>
      <c r="BF266" t="str">
        <f>Bisp!AJ58</f>
        <v>Ja</v>
      </c>
      <c r="BG266" t="str">
        <f>Bisp!AJ59</f>
        <v>Nej</v>
      </c>
      <c r="BH266" t="str">
        <f>Bisp!AJ60</f>
        <v>Ja</v>
      </c>
      <c r="BI266">
        <f>Bisp!AJ61</f>
        <v>0</v>
      </c>
      <c r="BJ266">
        <f>Bisp!AJ62</f>
        <v>0</v>
      </c>
      <c r="BK266">
        <f>Bisp!AJ63</f>
        <v>0</v>
      </c>
      <c r="BL266">
        <f>Bisp!AJ64</f>
        <v>0</v>
      </c>
      <c r="BM266">
        <f>Bisp!AJ65</f>
        <v>0</v>
      </c>
      <c r="BN266">
        <f>Bisp!AJ66</f>
        <v>0</v>
      </c>
      <c r="BO266">
        <f>Bisp!AJ67</f>
        <v>0</v>
      </c>
      <c r="BP266">
        <f>Bisp!AJ68</f>
        <v>0</v>
      </c>
      <c r="BQ266">
        <f>Bisp!AJ69</f>
        <v>0</v>
      </c>
      <c r="BR266" t="str">
        <f>Bisp!AJ70</f>
        <v>produktionskøkken</v>
      </c>
      <c r="BS266" t="str">
        <f>Bisp!AJ71</f>
        <v>Ja</v>
      </c>
      <c r="BT266" t="str">
        <f>Bisp!AJ72</f>
        <v>Mindre</v>
      </c>
      <c r="BU266" t="str">
        <f>Bisp!AJ73</f>
        <v>Ingen</v>
      </c>
      <c r="BV266" t="str">
        <f>Bisp!AJ74</f>
        <v>Nej</v>
      </c>
      <c r="BW266" t="str">
        <f>Bisp!AJ75</f>
        <v>En ovn mere. Der er plads ved siden af de 2 der er der i forvejen.</v>
      </c>
      <c r="BX266">
        <f>Bisp!AJ76</f>
        <v>0</v>
      </c>
      <c r="BY266">
        <f>Bisp!AJ77</f>
        <v>0</v>
      </c>
      <c r="BZ266">
        <f>Bisp!AJ78</f>
        <v>0</v>
      </c>
      <c r="CA266">
        <f>Bisp!AJ79</f>
        <v>0</v>
      </c>
      <c r="CB266">
        <f>Bisp!AJ80</f>
        <v>0</v>
      </c>
      <c r="CC266">
        <f>Bisp!AJ81</f>
        <v>0</v>
      </c>
      <c r="CD266">
        <f>Bisp!AJ82</f>
        <v>0</v>
      </c>
      <c r="CE266">
        <f>Bisp!AJ83</f>
        <v>0</v>
      </c>
      <c r="CF266" t="str">
        <f>Bisp!AJ84</f>
        <v>Dejligt, lyst og venligt køkken. God plads. Ingen problemer med at lave mad til alle.</v>
      </c>
      <c r="CG266" t="str">
        <f>Bisp!AJ85</f>
        <v>Lone Voss/Sine</v>
      </c>
      <c r="CH266" s="18">
        <f>Bisp!AJ86</f>
        <v>39883</v>
      </c>
      <c r="CI266">
        <f>Bisp!AJ87</f>
        <v>0</v>
      </c>
      <c r="CJ266">
        <f>Bisp!AJ88</f>
        <v>0</v>
      </c>
      <c r="CK266">
        <f>Bisp!AJ89</f>
        <v>1</v>
      </c>
      <c r="CL266">
        <f>Bisp!AJ90</f>
        <v>5</v>
      </c>
      <c r="CM266">
        <f>Bisp!AJ91</f>
        <v>0</v>
      </c>
      <c r="CN266">
        <f>Bisp!AJ92</f>
        <v>2</v>
      </c>
      <c r="CO266">
        <f>Bisp!AJ93</f>
        <v>0</v>
      </c>
      <c r="CP266">
        <f>Bisp!AJ94</f>
        <v>0</v>
      </c>
      <c r="CQ266">
        <f>Bisp!AJ95</f>
        <v>0</v>
      </c>
      <c r="CR266">
        <f>Bisp!AJ96</f>
        <v>0</v>
      </c>
      <c r="CS266">
        <f>Bisp!AJ97</f>
        <v>2</v>
      </c>
      <c r="CT266">
        <f>Bisp!AJ98</f>
        <v>0</v>
      </c>
      <c r="CU266">
        <f>Bisp!AJ99</f>
        <v>0</v>
      </c>
      <c r="CV266">
        <f>Bisp!AJ100</f>
        <v>0</v>
      </c>
      <c r="CW266">
        <f>Bisp!AJ101</f>
        <v>0</v>
      </c>
      <c r="CX266">
        <f>Bisp!AJ102</f>
        <v>0</v>
      </c>
      <c r="CY266">
        <f>Bisp!AJ103</f>
        <v>1</v>
      </c>
      <c r="CZ266">
        <f>Bisp!AJ104</f>
        <v>0</v>
      </c>
      <c r="DA266">
        <f>Bisp!AJ105</f>
        <v>1</v>
      </c>
      <c r="DB266">
        <f>Bisp!AJ106</f>
        <v>1</v>
      </c>
      <c r="DC266">
        <f>Bisp!AJ107</f>
        <v>20</v>
      </c>
      <c r="DD266" t="str">
        <f>Bisp!AJ108</f>
        <v>Miele</v>
      </c>
      <c r="DE266">
        <f>Bisp!AJ109</f>
        <v>7.5</v>
      </c>
      <c r="DF266" t="str">
        <f>Bisp!AJ110</f>
        <v>Ja</v>
      </c>
      <c r="DG266">
        <f>Bisp!AJ111</f>
        <v>10</v>
      </c>
      <c r="DH266" t="str">
        <f>Bisp!AJ112</f>
        <v>Nej</v>
      </c>
      <c r="DI266" t="str">
        <f>Bisp!AJ113</f>
        <v>Nej</v>
      </c>
      <c r="DJ266" t="str">
        <f>Bisp!AJ114</f>
        <v>Ja</v>
      </c>
      <c r="DK266">
        <f>Bisp!AJ115</f>
        <v>3</v>
      </c>
      <c r="DL266" t="str">
        <f>Bisp!AJ116</f>
        <v>God plads</v>
      </c>
      <c r="DM266">
        <f>Bisp!AJ117</f>
        <v>0</v>
      </c>
      <c r="DN266">
        <f>Bisp!AJ118</f>
        <v>0</v>
      </c>
      <c r="DO266" s="14" t="str">
        <f>VLOOKUP(MID(B266,1,5)*1,InstTyp!A:B,2,FALSE)</f>
        <v xml:space="preserve">Integrerede </v>
      </c>
      <c r="DP266" s="14" t="str">
        <f>VLOOKUP(MID(B266,1,5)*1,InstTyp!A:C,3,FALSE)</f>
        <v>Bispebjerg</v>
      </c>
      <c r="DQ266">
        <f>VLOOKUP(MID(B266,1,5)*1,'InstTyp-2'!E:BQ,7,FALSE)</f>
        <v>36</v>
      </c>
      <c r="DR266">
        <f>VLOOKUP(MID(B266,1,5)*1,'InstTyp-2'!E:BQ,8,FALSE)</f>
        <v>0</v>
      </c>
      <c r="DS266">
        <f>VLOOKUP(MID(B266,1,5)*1,'InstTyp-2'!E:BQ,9,FALSE)</f>
        <v>44</v>
      </c>
      <c r="DT266">
        <f>VLOOKUP(MID(B266,1,5)*1,'InstTyp-2'!E:BQ,10,FALSE)</f>
        <v>0</v>
      </c>
      <c r="DU266">
        <f>VLOOKUP(MID(B266,1,5)*1,'InstTyp-2'!E:BQ,11,FALSE)</f>
        <v>0</v>
      </c>
      <c r="DV266">
        <f>VLOOKUP(MID(B266,1,5)*1,'InstTyp-2'!E:BQ,12,FALSE)</f>
        <v>0</v>
      </c>
      <c r="DW266">
        <f>VLOOKUP(MID(B266,1,5)*1,'InstTyp-2'!E:BQ,13,FALSE)</f>
        <v>0</v>
      </c>
      <c r="DX266">
        <f>VLOOKUP(MID(B266,1,5)*1,'InstTyp-2'!E:BQ,14,FALSE)</f>
        <v>0</v>
      </c>
      <c r="DY266">
        <f>VLOOKUP(MID(B266,1,5)*1,'InstTyp-2'!E:BQ,15,FALSE)</f>
        <v>0</v>
      </c>
      <c r="DZ266">
        <f>VLOOKUP(MID(B266,1,5)*1,'InstTyp-2'!E:BQ,16,FALSE)</f>
        <v>0</v>
      </c>
      <c r="EA266">
        <f>VLOOKUP(MID(B266,1,5)*1,'InstTyp-2'!E:BQ,17,FALSE)</f>
        <v>0</v>
      </c>
      <c r="EB266">
        <f>VLOOKUP(MID(B266,1,5)*1,'InstTyp-2'!E:BQ,18,FALSE)</f>
        <v>0</v>
      </c>
      <c r="EC266">
        <f>VLOOKUP(MID(B266,1,5)*1,'InstTyp-2'!E:BQ,19,FALSE)</f>
        <v>0</v>
      </c>
      <c r="ED266">
        <f>VLOOKUP(MID(B266,1,5)*1,'InstTyp-2'!E:BQ,20,FALSE)</f>
        <v>0</v>
      </c>
      <c r="EE266" s="195">
        <f>VLOOKUP(MID(B266,1,5)*1,'Forplejning 2008'!A:C,3,FALSE)</f>
        <v>163124.75</v>
      </c>
      <c r="EF266" t="str">
        <f t="shared" si="16"/>
        <v>37443</v>
      </c>
      <c r="EG266" t="str">
        <f t="shared" si="17"/>
        <v/>
      </c>
      <c r="EH266">
        <f t="shared" si="18"/>
        <v>0</v>
      </c>
      <c r="EI266">
        <f t="shared" si="19"/>
        <v>0</v>
      </c>
      <c r="EJ266" t="e">
        <f>VLOOKUP(B266,Rekruttering!A:F,2,FALSE)</f>
        <v>#N/A</v>
      </c>
      <c r="EK266" t="e">
        <f>VLOOKUP(B266,Rekruttering!A:F,3,FALSE)</f>
        <v>#N/A</v>
      </c>
      <c r="EL266" t="e">
        <f>VLOOKUP(B266,Rekruttering!A:F,4,FALSE)</f>
        <v>#N/A</v>
      </c>
      <c r="EM266" t="e">
        <f>VLOOKUP(B266,Rekruttering!A:F,5,FALSE)</f>
        <v>#N/A</v>
      </c>
      <c r="EN266" t="e">
        <f>VLOOKUP(B266,Rekruttering!A:F,6,FALSE)</f>
        <v>#N/A</v>
      </c>
    </row>
    <row r="267" spans="1:144">
      <c r="A267" s="14" t="str">
        <f>Bisp!AK1</f>
        <v>x</v>
      </c>
      <c r="B267" s="21">
        <f>Bisp!AK2</f>
        <v>37456</v>
      </c>
      <c r="C267" t="str">
        <f>Bisp!AK3</f>
        <v>Småbørnenes forsamlingshus</v>
      </c>
      <c r="D267" t="str">
        <f>Bisp!AK4</f>
        <v>Bispebjerg</v>
      </c>
      <c r="E267" t="str">
        <f>Bisp!AK5</f>
        <v>Glentevej 71</v>
      </c>
      <c r="F267">
        <f>Bisp!AK6</f>
        <v>2400</v>
      </c>
      <c r="G267" t="str">
        <f>Bisp!AK7</f>
        <v>København NV</v>
      </c>
      <c r="H267" t="str">
        <f>Bisp!AK8</f>
        <v>38 19 67 19</v>
      </c>
      <c r="I267" t="str">
        <f>Bisp!AK9</f>
        <v>37456@buf.kk.dk</v>
      </c>
      <c r="J267" t="str">
        <f>Bisp!AK10</f>
        <v>Susanne</v>
      </c>
      <c r="K267">
        <f>Bisp!AK11</f>
        <v>35387701</v>
      </c>
      <c r="L267">
        <f>Bisp!AK12</f>
        <v>0</v>
      </c>
      <c r="M267" t="str">
        <f>Bisp!AK13</f>
        <v>37456@buf.kk.dk</v>
      </c>
      <c r="N267" t="str">
        <f>Bisp!AK14</f>
        <v>Integreret</v>
      </c>
      <c r="O267">
        <f>Bisp!AK15</f>
        <v>36</v>
      </c>
      <c r="P267">
        <f>Bisp!AK16</f>
        <v>0</v>
      </c>
      <c r="Q267">
        <f>Bisp!AK17</f>
        <v>44</v>
      </c>
      <c r="R267">
        <f>Bisp!AK18</f>
        <v>0</v>
      </c>
      <c r="S267">
        <f>Bisp!AK19</f>
        <v>0</v>
      </c>
      <c r="T267">
        <f>Bisp!AK20</f>
        <v>0</v>
      </c>
      <c r="U267">
        <f>Bisp!AK21</f>
        <v>0</v>
      </c>
      <c r="V267" t="str">
        <f>Bisp!AK22</f>
        <v>Nej</v>
      </c>
      <c r="W267">
        <f>Bisp!AK23</f>
        <v>0</v>
      </c>
      <c r="X267">
        <f>Bisp!AK24</f>
        <v>0</v>
      </c>
      <c r="Y267">
        <f>Bisp!AK25</f>
        <v>5</v>
      </c>
      <c r="Z267">
        <f>Bisp!AK26</f>
        <v>5</v>
      </c>
      <c r="AA267">
        <f>Bisp!AK27</f>
        <v>4</v>
      </c>
      <c r="AB267">
        <f>Bisp!AK28</f>
        <v>5</v>
      </c>
      <c r="AC267">
        <f>Bisp!AK29</f>
        <v>0</v>
      </c>
      <c r="AD267">
        <f>Bisp!AK30</f>
        <v>5</v>
      </c>
      <c r="AE267">
        <f>Bisp!AK31</f>
        <v>0</v>
      </c>
      <c r="AF267">
        <f>Bisp!AK32</f>
        <v>0</v>
      </c>
      <c r="AG267">
        <f>Bisp!AK33</f>
        <v>5</v>
      </c>
      <c r="AH267">
        <f>Bisp!AK34</f>
        <v>0</v>
      </c>
      <c r="AI267">
        <f>Bisp!AK35</f>
        <v>144000</v>
      </c>
      <c r="AJ267" s="16">
        <f>Bisp!AK36</f>
        <v>0</v>
      </c>
      <c r="AK267">
        <f>Bisp!AK37</f>
        <v>0</v>
      </c>
      <c r="AL267" t="str">
        <f>Bisp!AK38</f>
        <v>Ja</v>
      </c>
      <c r="AM267">
        <f>Bisp!AK39</f>
        <v>0</v>
      </c>
      <c r="AN267" t="str">
        <f>Bisp!AK40</f>
        <v>Sarah Thordsen</v>
      </c>
      <c r="AO267">
        <f>Bisp!AK41</f>
        <v>2008</v>
      </c>
      <c r="AP267">
        <f>Bisp!AK42</f>
        <v>37</v>
      </c>
      <c r="AQ267" t="str">
        <f>Bisp!AK43</f>
        <v>sathor@buf.kk.dk</v>
      </c>
      <c r="AR267">
        <f>Bisp!AK44</f>
        <v>0</v>
      </c>
      <c r="AS267" t="str">
        <f>Bisp!AK45</f>
        <v>mad erfaring fra højskole</v>
      </c>
      <c r="AT267">
        <f>Bisp!AK46</f>
        <v>0</v>
      </c>
      <c r="AU267">
        <f>Bisp!AK47</f>
        <v>0</v>
      </c>
      <c r="AV267">
        <f>Bisp!AK48</f>
        <v>0</v>
      </c>
      <c r="AW267">
        <f>Bisp!AK49</f>
        <v>0</v>
      </c>
      <c r="AX267">
        <f>Bisp!AK50</f>
        <v>0</v>
      </c>
      <c r="AY267">
        <f>Bisp!AK51</f>
        <v>0</v>
      </c>
      <c r="AZ267">
        <f>Bisp!AK52</f>
        <v>0</v>
      </c>
      <c r="BA267">
        <f>Bisp!AK53</f>
        <v>0</v>
      </c>
      <c r="BB267">
        <f>Bisp!AK54</f>
        <v>99</v>
      </c>
      <c r="BC267">
        <f>Bisp!AK55</f>
        <v>99</v>
      </c>
      <c r="BD267">
        <f>Bisp!AK56</f>
        <v>2</v>
      </c>
      <c r="BE267">
        <f>Bisp!AK57</f>
        <v>2</v>
      </c>
      <c r="BF267" t="str">
        <f>Bisp!AK58</f>
        <v>Ja</v>
      </c>
      <c r="BG267" t="str">
        <f>Bisp!AK59</f>
        <v>Ja</v>
      </c>
      <c r="BH267" t="str">
        <f>Bisp!AK60</f>
        <v>Ja</v>
      </c>
      <c r="BI267" t="str">
        <f>Bisp!AK61</f>
        <v>Ja</v>
      </c>
      <c r="BJ267">
        <f>Bisp!AK62</f>
        <v>0</v>
      </c>
      <c r="BK267" t="str">
        <f>Bisp!AK63</f>
        <v>Ja</v>
      </c>
      <c r="BL267">
        <f>Bisp!AK64</f>
        <v>0</v>
      </c>
      <c r="BM267" t="str">
        <f>Bisp!AK65</f>
        <v>Ja</v>
      </c>
      <c r="BN267">
        <f>Bisp!AK66</f>
        <v>0</v>
      </c>
      <c r="BO267" t="str">
        <f>Bisp!AK67</f>
        <v>Nej</v>
      </c>
      <c r="BP267" t="str">
        <f>Bisp!AK68</f>
        <v>Vil gerne have hjælp</v>
      </c>
      <c r="BQ267">
        <f>Bisp!AK69</f>
        <v>0</v>
      </c>
      <c r="BR267" t="str">
        <f>Bisp!AK70</f>
        <v>produktionskøkken</v>
      </c>
      <c r="BS267" t="str">
        <f>Bisp!AK71</f>
        <v>Ja</v>
      </c>
      <c r="BT267" t="str">
        <f>Bisp!AK72</f>
        <v>Mindre</v>
      </c>
      <c r="BU267">
        <f>Bisp!AK73</f>
        <v>0</v>
      </c>
      <c r="BV267" t="str">
        <f>Bisp!AK74</f>
        <v>Nej</v>
      </c>
      <c r="BW267" t="str">
        <f>Bisp!AK75</f>
        <v>En hurtigere opvaskemaskine, 2 røreskåle á 10 l. til røremaskinen. En ovn mere (eller en større)</v>
      </c>
      <c r="BX267">
        <f>Bisp!AK76</f>
        <v>0</v>
      </c>
      <c r="BY267">
        <f>Bisp!AK77</f>
        <v>0</v>
      </c>
      <c r="BZ267">
        <f>Bisp!AK78</f>
        <v>0</v>
      </c>
      <c r="CA267">
        <f>Bisp!AK79</f>
        <v>0</v>
      </c>
      <c r="CB267">
        <f>Bisp!AK80</f>
        <v>0</v>
      </c>
      <c r="CC267">
        <f>Bisp!AK81</f>
        <v>0</v>
      </c>
      <c r="CD267">
        <f>Bisp!AK82</f>
        <v>0</v>
      </c>
      <c r="CE267">
        <f>Bisp!AK83</f>
        <v>0</v>
      </c>
      <c r="CF267" t="str">
        <f>Bisp!AK84</f>
        <v>Ang. Ovnene: der er en som sidder for højt, den anden er ikke stabil. Vil måske gerne være mentor.</v>
      </c>
      <c r="CG267" t="str">
        <f>Bisp!AK85</f>
        <v>Lone Voss/Sine</v>
      </c>
      <c r="CH267" s="18">
        <f>Bisp!AK86</f>
        <v>39883</v>
      </c>
      <c r="CI267">
        <f>Bisp!AK87</f>
        <v>0</v>
      </c>
      <c r="CJ267">
        <f>Bisp!AK88</f>
        <v>0</v>
      </c>
      <c r="CK267">
        <f>Bisp!AK89</f>
        <v>1</v>
      </c>
      <c r="CL267">
        <f>Bisp!AK90</f>
        <v>5</v>
      </c>
      <c r="CM267">
        <f>Bisp!AK91</f>
        <v>0</v>
      </c>
      <c r="CN267">
        <f>Bisp!AK92</f>
        <v>2</v>
      </c>
      <c r="CO267">
        <f>Bisp!AK93</f>
        <v>0</v>
      </c>
      <c r="CP267">
        <f>Bisp!AK94</f>
        <v>0</v>
      </c>
      <c r="CQ267">
        <f>Bisp!AK95</f>
        <v>0</v>
      </c>
      <c r="CR267">
        <f>Bisp!AK96</f>
        <v>0</v>
      </c>
      <c r="CS267">
        <f>Bisp!AK97</f>
        <v>2</v>
      </c>
      <c r="CT267">
        <f>Bisp!AK98</f>
        <v>0</v>
      </c>
      <c r="CU267">
        <f>Bisp!AK99</f>
        <v>0</v>
      </c>
      <c r="CV267">
        <f>Bisp!AK100</f>
        <v>0</v>
      </c>
      <c r="CW267">
        <f>Bisp!AK101</f>
        <v>0</v>
      </c>
      <c r="CX267">
        <f>Bisp!AK102</f>
        <v>0</v>
      </c>
      <c r="CY267">
        <f>Bisp!AK103</f>
        <v>2</v>
      </c>
      <c r="CZ267">
        <f>Bisp!AK104</f>
        <v>0</v>
      </c>
      <c r="DA267">
        <f>Bisp!AK105</f>
        <v>0</v>
      </c>
      <c r="DB267">
        <f>Bisp!AK106</f>
        <v>1</v>
      </c>
      <c r="DC267">
        <f>Bisp!AK107</f>
        <v>25</v>
      </c>
      <c r="DD267" t="str">
        <f>Bisp!AK108</f>
        <v>Miele</v>
      </c>
      <c r="DE267">
        <f>Bisp!AK109</f>
        <v>5</v>
      </c>
      <c r="DF267" t="str">
        <f>Bisp!AK110</f>
        <v>Ja</v>
      </c>
      <c r="DG267">
        <f>Bisp!AK111</f>
        <v>10</v>
      </c>
      <c r="DH267" t="str">
        <f>Bisp!AK112</f>
        <v>Nej</v>
      </c>
      <c r="DI267" t="str">
        <f>Bisp!AK113</f>
        <v>Nej</v>
      </c>
      <c r="DJ267" t="str">
        <f>Bisp!AK114</f>
        <v>Ja</v>
      </c>
      <c r="DK267">
        <f>Bisp!AK115</f>
        <v>3</v>
      </c>
      <c r="DL267" t="str">
        <f>Bisp!AK116</f>
        <v>God plads</v>
      </c>
      <c r="DM267" t="str">
        <f>Bisp!AK117</f>
        <v>Ønskeligt at der bliver sat et hæve/sænke kogebord op i stedet for det eksisterende.</v>
      </c>
      <c r="DN267">
        <f>Bisp!AK118</f>
        <v>0</v>
      </c>
      <c r="DO267" s="14" t="str">
        <f>VLOOKUP(MID(B267,1,5)*1,InstTyp!A:B,2,FALSE)</f>
        <v xml:space="preserve">Integrerede </v>
      </c>
      <c r="DP267" s="14" t="str">
        <f>VLOOKUP(MID(B267,1,5)*1,InstTyp!A:C,3,FALSE)</f>
        <v>Bispebjerg</v>
      </c>
      <c r="DQ267">
        <f>VLOOKUP(MID(B267,1,5)*1,'InstTyp-2'!E:BQ,7,FALSE)</f>
        <v>36</v>
      </c>
      <c r="DR267">
        <f>VLOOKUP(MID(B267,1,5)*1,'InstTyp-2'!E:BQ,8,FALSE)</f>
        <v>0</v>
      </c>
      <c r="DS267">
        <f>VLOOKUP(MID(B267,1,5)*1,'InstTyp-2'!E:BQ,9,FALSE)</f>
        <v>40</v>
      </c>
      <c r="DT267">
        <f>VLOOKUP(MID(B267,1,5)*1,'InstTyp-2'!E:BQ,10,FALSE)</f>
        <v>0</v>
      </c>
      <c r="DU267">
        <f>VLOOKUP(MID(B267,1,5)*1,'InstTyp-2'!E:BQ,11,FALSE)</f>
        <v>0</v>
      </c>
      <c r="DV267">
        <f>VLOOKUP(MID(B267,1,5)*1,'InstTyp-2'!E:BQ,12,FALSE)</f>
        <v>0</v>
      </c>
      <c r="DW267">
        <f>VLOOKUP(MID(B267,1,5)*1,'InstTyp-2'!E:BQ,13,FALSE)</f>
        <v>0</v>
      </c>
      <c r="DX267">
        <f>VLOOKUP(MID(B267,1,5)*1,'InstTyp-2'!E:BQ,14,FALSE)</f>
        <v>0</v>
      </c>
      <c r="DY267">
        <f>VLOOKUP(MID(B267,1,5)*1,'InstTyp-2'!E:BQ,15,FALSE)</f>
        <v>0</v>
      </c>
      <c r="DZ267">
        <f>VLOOKUP(MID(B267,1,5)*1,'InstTyp-2'!E:BQ,16,FALSE)</f>
        <v>0</v>
      </c>
      <c r="EA267">
        <f>VLOOKUP(MID(B267,1,5)*1,'InstTyp-2'!E:BQ,17,FALSE)</f>
        <v>0</v>
      </c>
      <c r="EB267">
        <f>VLOOKUP(MID(B267,1,5)*1,'InstTyp-2'!E:BQ,18,FALSE)</f>
        <v>0</v>
      </c>
      <c r="EC267">
        <f>VLOOKUP(MID(B267,1,5)*1,'InstTyp-2'!E:BQ,19,FALSE)</f>
        <v>0</v>
      </c>
      <c r="ED267">
        <f>VLOOKUP(MID(B267,1,5)*1,'InstTyp-2'!E:BQ,20,FALSE)</f>
        <v>0</v>
      </c>
      <c r="EE267" s="195">
        <f>VLOOKUP(MID(B267,1,5)*1,'Forplejning 2008'!A:C,3,FALSE)</f>
        <v>157496.20000000001</v>
      </c>
      <c r="EF267" t="str">
        <f t="shared" si="16"/>
        <v>37456</v>
      </c>
      <c r="EG267" t="str">
        <f t="shared" si="17"/>
        <v/>
      </c>
      <c r="EH267">
        <f t="shared" si="18"/>
        <v>0</v>
      </c>
      <c r="EI267">
        <f t="shared" si="19"/>
        <v>0</v>
      </c>
      <c r="EJ267" t="e">
        <f>VLOOKUP(B267,Rekruttering!A:F,2,FALSE)</f>
        <v>#N/A</v>
      </c>
      <c r="EK267" t="e">
        <f>VLOOKUP(B267,Rekruttering!A:F,3,FALSE)</f>
        <v>#N/A</v>
      </c>
      <c r="EL267" t="e">
        <f>VLOOKUP(B267,Rekruttering!A:F,4,FALSE)</f>
        <v>#N/A</v>
      </c>
      <c r="EM267" t="e">
        <f>VLOOKUP(B267,Rekruttering!A:F,5,FALSE)</f>
        <v>#N/A</v>
      </c>
      <c r="EN267" t="e">
        <f>VLOOKUP(B267,Rekruttering!A:F,6,FALSE)</f>
        <v>#N/A</v>
      </c>
    </row>
    <row r="268" spans="1:144">
      <c r="A268" s="14" t="str">
        <f>Bisp!AL1</f>
        <v>x</v>
      </c>
      <c r="B268" s="21">
        <f>Bisp!AL2</f>
        <v>37494</v>
      </c>
      <c r="C268" t="str">
        <f>Bisp!AL3</f>
        <v>Ørnen</v>
      </c>
      <c r="D268" t="str">
        <f>Bisp!AL4</f>
        <v>Bispebjerg</v>
      </c>
      <c r="E268" t="str">
        <f>Bisp!AL5</f>
        <v>Ørnevej 90</v>
      </c>
      <c r="F268">
        <f>Bisp!AL6</f>
        <v>2400</v>
      </c>
      <c r="G268" t="str">
        <f>Bisp!AL7</f>
        <v>København NV</v>
      </c>
      <c r="H268" t="str">
        <f>Bisp!AL8</f>
        <v>38 10 80 41</v>
      </c>
      <c r="I268" t="str">
        <f>Bisp!AL9</f>
        <v>37494@buf.kk.dk</v>
      </c>
      <c r="J268" t="str">
        <f>Bisp!AL10</f>
        <v>Mark Burvad</v>
      </c>
      <c r="K268">
        <f>Bisp!AL11</f>
        <v>35818685</v>
      </c>
      <c r="L268">
        <f>Bisp!AL12</f>
        <v>0</v>
      </c>
      <c r="M268" t="str">
        <f>Bisp!AL13</f>
        <v>37494@buf.kk.dk</v>
      </c>
      <c r="N268" t="str">
        <f>Bisp!AL14</f>
        <v>Integreret</v>
      </c>
      <c r="O268">
        <f>Bisp!AL15</f>
        <v>48</v>
      </c>
      <c r="P268">
        <f>Bisp!AL16</f>
        <v>0</v>
      </c>
      <c r="Q268">
        <f>Bisp!AL17</f>
        <v>46</v>
      </c>
      <c r="R268">
        <f>Bisp!AL18</f>
        <v>0</v>
      </c>
      <c r="S268">
        <f>Bisp!AL19</f>
        <v>0</v>
      </c>
      <c r="T268">
        <f>Bisp!AL20</f>
        <v>0</v>
      </c>
      <c r="U268">
        <f>Bisp!AL21</f>
        <v>0</v>
      </c>
      <c r="V268" t="str">
        <f>Bisp!AL22</f>
        <v>Nej</v>
      </c>
      <c r="W268">
        <f>Bisp!AL23</f>
        <v>0</v>
      </c>
      <c r="X268">
        <f>Bisp!AL24</f>
        <v>0</v>
      </c>
      <c r="Y268">
        <f>Bisp!AL25</f>
        <v>0</v>
      </c>
      <c r="Z268">
        <f>Bisp!AL26</f>
        <v>0</v>
      </c>
      <c r="AA268">
        <f>Bisp!AL27</f>
        <v>0</v>
      </c>
      <c r="AB268">
        <f>Bisp!AL28</f>
        <v>5</v>
      </c>
      <c r="AC268">
        <f>Bisp!AL29</f>
        <v>0</v>
      </c>
      <c r="AD268">
        <f>Bisp!AL30</f>
        <v>0</v>
      </c>
      <c r="AE268">
        <f>Bisp!AL31</f>
        <v>0</v>
      </c>
      <c r="AF268">
        <f>Bisp!AL32</f>
        <v>0</v>
      </c>
      <c r="AG268">
        <f>Bisp!AL33</f>
        <v>5</v>
      </c>
      <c r="AH268">
        <f>Bisp!AL34</f>
        <v>0</v>
      </c>
      <c r="AI268">
        <f>Bisp!AL35</f>
        <v>268000</v>
      </c>
      <c r="AJ268">
        <f>Bisp!AL36</f>
        <v>0</v>
      </c>
      <c r="AK268">
        <f>Bisp!AL37</f>
        <v>0</v>
      </c>
      <c r="AL268" t="str">
        <f>Bisp!AL38</f>
        <v>Ja</v>
      </c>
      <c r="AM268" t="str">
        <f>Bisp!AL39</f>
        <v>Nej</v>
      </c>
      <c r="AN268" t="str">
        <f>Bisp!AL40</f>
        <v>Clara</v>
      </c>
      <c r="AO268">
        <f>Bisp!AL41</f>
        <v>2008</v>
      </c>
      <c r="AP268">
        <f>Bisp!AL42</f>
        <v>37</v>
      </c>
      <c r="AQ268">
        <f>Bisp!AL43</f>
        <v>0</v>
      </c>
      <c r="AR268" t="str">
        <f>Bisp!AL44</f>
        <v>kok uddannet i Argentina</v>
      </c>
      <c r="AS268" t="str">
        <f>Bisp!AL45</f>
        <v>En del år på restaurant</v>
      </c>
      <c r="AT268">
        <f>Bisp!AL46</f>
        <v>0</v>
      </c>
      <c r="AU268">
        <f>Bisp!AL47</f>
        <v>0</v>
      </c>
      <c r="AV268">
        <f>Bisp!AL48</f>
        <v>0</v>
      </c>
      <c r="AW268">
        <f>Bisp!AL49</f>
        <v>0</v>
      </c>
      <c r="AX268">
        <f>Bisp!AL50</f>
        <v>0</v>
      </c>
      <c r="AY268">
        <f>Bisp!AL51</f>
        <v>0</v>
      </c>
      <c r="AZ268">
        <f>Bisp!AL52</f>
        <v>0</v>
      </c>
      <c r="BA268">
        <f>Bisp!AL53</f>
        <v>0</v>
      </c>
      <c r="BB268">
        <f>Bisp!AL54</f>
        <v>100</v>
      </c>
      <c r="BC268">
        <f>Bisp!AL55</f>
        <v>100</v>
      </c>
      <c r="BD268">
        <f>Bisp!AL56</f>
        <v>2</v>
      </c>
      <c r="BE268">
        <f>Bisp!AL57</f>
        <v>2</v>
      </c>
      <c r="BF268" t="str">
        <f>Bisp!AL58</f>
        <v>Nej</v>
      </c>
      <c r="BG268" t="str">
        <f>Bisp!AL59</f>
        <v>Nej</v>
      </c>
      <c r="BH268" t="str">
        <f>Bisp!AL60</f>
        <v>Ja</v>
      </c>
      <c r="BI268" t="str">
        <f>Bisp!AL61</f>
        <v>Ja</v>
      </c>
      <c r="BJ268" t="str">
        <f>Bisp!AL62</f>
        <v>Er klar, parat og meget imødekommende</v>
      </c>
      <c r="BK268" t="str">
        <f>Bisp!AL63</f>
        <v>Ja</v>
      </c>
      <c r="BL268">
        <f>Bisp!AL64</f>
        <v>0</v>
      </c>
      <c r="BM268" t="str">
        <f>Bisp!AL65</f>
        <v>Ja</v>
      </c>
      <c r="BN268">
        <f>Bisp!AL66</f>
        <v>0</v>
      </c>
      <c r="BO268" t="str">
        <f>Bisp!AL67</f>
        <v>Ja</v>
      </c>
      <c r="BP268">
        <f>Bisp!AL68</f>
        <v>0</v>
      </c>
      <c r="BQ268">
        <f>Bisp!AL69</f>
        <v>0</v>
      </c>
      <c r="BR268" t="str">
        <f>Bisp!AL70</f>
        <v>produktionskøkken</v>
      </c>
      <c r="BS268" t="str">
        <f>Bisp!AL71</f>
        <v>Nej</v>
      </c>
      <c r="BT268" t="str">
        <f>Bisp!AL72</f>
        <v>Større</v>
      </c>
      <c r="BU268" t="str">
        <f>Bisp!AL73</f>
        <v>Ingen</v>
      </c>
      <c r="BV268" t="str">
        <f>Bisp!AL74</f>
        <v>Nej</v>
      </c>
      <c r="BW268" t="str">
        <f>Bisp!AL75</f>
        <v>Nye og flere ovne eller en konvektionsovn vil være mere optimalt. Ovnene er små og gamle. En ekstra 3/4 fryser nødvendig. Nyt kogebord eller flere plader/supplerende kogebord. Nye skabe - de krakelere indeni. Er også påpeget af fødevarekontrollen. Der mangler pære der indikerer enhætten er i brug.</v>
      </c>
      <c r="BX268">
        <f>Bisp!AL76</f>
        <v>0</v>
      </c>
      <c r="BY268">
        <f>Bisp!AL77</f>
        <v>0</v>
      </c>
      <c r="BZ268">
        <f>Bisp!AL78</f>
        <v>0</v>
      </c>
      <c r="CA268">
        <f>Bisp!AL79</f>
        <v>0</v>
      </c>
      <c r="CB268">
        <f>Bisp!AL80</f>
        <v>0</v>
      </c>
      <c r="CC268">
        <f>Bisp!AL81</f>
        <v>0</v>
      </c>
      <c r="CD268">
        <f>Bisp!AL82</f>
        <v>0</v>
      </c>
      <c r="CE268">
        <f>Bisp!AL83</f>
        <v>0</v>
      </c>
      <c r="CF268">
        <f>Bisp!AL84</f>
        <v>0</v>
      </c>
      <c r="CG268" t="str">
        <f>Bisp!AL85</f>
        <v>Mariah/Sine</v>
      </c>
      <c r="CH268" s="18">
        <f>Bisp!AL86</f>
        <v>39877</v>
      </c>
      <c r="CI268">
        <f>Bisp!AL87</f>
        <v>0</v>
      </c>
      <c r="CJ268">
        <f>Bisp!AL88</f>
        <v>0</v>
      </c>
      <c r="CK268">
        <f>Bisp!AL89</f>
        <v>1</v>
      </c>
      <c r="CL268">
        <f>Bisp!AL90</f>
        <v>4</v>
      </c>
      <c r="CM268">
        <f>Bisp!AL91</f>
        <v>0</v>
      </c>
      <c r="CN268">
        <f>Bisp!AL92</f>
        <v>2</v>
      </c>
      <c r="CO268">
        <f>Bisp!AL93</f>
        <v>0</v>
      </c>
      <c r="CP268">
        <f>Bisp!AL94</f>
        <v>0</v>
      </c>
      <c r="CQ268">
        <f>Bisp!AL95</f>
        <v>0</v>
      </c>
      <c r="CR268">
        <f>Bisp!AL96</f>
        <v>4</v>
      </c>
      <c r="CS268">
        <f>Bisp!AL97</f>
        <v>1</v>
      </c>
      <c r="CT268">
        <f>Bisp!AL98</f>
        <v>0</v>
      </c>
      <c r="CU268">
        <f>Bisp!AL99</f>
        <v>0</v>
      </c>
      <c r="CV268">
        <f>Bisp!AL100</f>
        <v>0</v>
      </c>
      <c r="CW268">
        <f>Bisp!AL101</f>
        <v>0</v>
      </c>
      <c r="CX268">
        <f>Bisp!AL102</f>
        <v>2</v>
      </c>
      <c r="CY268">
        <f>Bisp!AL103</f>
        <v>1</v>
      </c>
      <c r="CZ268">
        <f>Bisp!AL104</f>
        <v>0</v>
      </c>
      <c r="DA268">
        <f>Bisp!AL105</f>
        <v>0</v>
      </c>
      <c r="DB268">
        <f>Bisp!AL106</f>
        <v>1</v>
      </c>
      <c r="DC268">
        <f>Bisp!AL107</f>
        <v>2</v>
      </c>
      <c r="DD268" t="str">
        <f>Bisp!AL108</f>
        <v>Miele</v>
      </c>
      <c r="DE268">
        <f>Bisp!AL109</f>
        <v>5</v>
      </c>
      <c r="DF268" t="str">
        <f>Bisp!AL110</f>
        <v>Ja</v>
      </c>
      <c r="DG268">
        <f>Bisp!AL111</f>
        <v>10</v>
      </c>
      <c r="DH268" t="str">
        <f>Bisp!AL112</f>
        <v>Nej</v>
      </c>
      <c r="DI268" t="str">
        <f>Bisp!AL113</f>
        <v>Nej</v>
      </c>
      <c r="DJ268" t="str">
        <f>Bisp!AL114</f>
        <v>Ja</v>
      </c>
      <c r="DK268">
        <f>Bisp!AL115</f>
        <v>2</v>
      </c>
      <c r="DL268" t="str">
        <f>Bisp!AL116</f>
        <v>God plads</v>
      </c>
      <c r="DM268">
        <f>Bisp!AL117</f>
        <v>0</v>
      </c>
      <c r="DN268">
        <f>Bisp!AL118</f>
        <v>0</v>
      </c>
      <c r="DO268" s="14" t="str">
        <f>VLOOKUP(MID(B268,1,5)*1,InstTyp!A:B,2,FALSE)</f>
        <v xml:space="preserve">Integrerede </v>
      </c>
      <c r="DP268" s="14" t="str">
        <f>VLOOKUP(MID(B268,1,5)*1,InstTyp!A:C,3,FALSE)</f>
        <v>Bispebjerg</v>
      </c>
      <c r="DQ268">
        <f>VLOOKUP(MID(B268,1,5)*1,'InstTyp-2'!E:BQ,7,FALSE)</f>
        <v>48</v>
      </c>
      <c r="DR268">
        <f>VLOOKUP(MID(B268,1,5)*1,'InstTyp-2'!E:BQ,8,FALSE)</f>
        <v>0</v>
      </c>
      <c r="DS268">
        <f>VLOOKUP(MID(B268,1,5)*1,'InstTyp-2'!E:BQ,9,FALSE)</f>
        <v>46</v>
      </c>
      <c r="DT268">
        <f>VLOOKUP(MID(B268,1,5)*1,'InstTyp-2'!E:BQ,10,FALSE)</f>
        <v>0</v>
      </c>
      <c r="DU268">
        <f>VLOOKUP(MID(B268,1,5)*1,'InstTyp-2'!E:BQ,11,FALSE)</f>
        <v>0</v>
      </c>
      <c r="DV268">
        <f>VLOOKUP(MID(B268,1,5)*1,'InstTyp-2'!E:BQ,12,FALSE)</f>
        <v>0</v>
      </c>
      <c r="DW268">
        <f>VLOOKUP(MID(B268,1,5)*1,'InstTyp-2'!E:BQ,13,FALSE)</f>
        <v>0</v>
      </c>
      <c r="DX268">
        <f>VLOOKUP(MID(B268,1,5)*1,'InstTyp-2'!E:BQ,14,FALSE)</f>
        <v>0</v>
      </c>
      <c r="DY268">
        <f>VLOOKUP(MID(B268,1,5)*1,'InstTyp-2'!E:BQ,15,FALSE)</f>
        <v>0</v>
      </c>
      <c r="DZ268">
        <f>VLOOKUP(MID(B268,1,5)*1,'InstTyp-2'!E:BQ,16,FALSE)</f>
        <v>0</v>
      </c>
      <c r="EA268">
        <f>VLOOKUP(MID(B268,1,5)*1,'InstTyp-2'!E:BQ,17,FALSE)</f>
        <v>0</v>
      </c>
      <c r="EB268">
        <f>VLOOKUP(MID(B268,1,5)*1,'InstTyp-2'!E:BQ,18,FALSE)</f>
        <v>0</v>
      </c>
      <c r="EC268">
        <f>VLOOKUP(MID(B268,1,5)*1,'InstTyp-2'!E:BQ,19,FALSE)</f>
        <v>0</v>
      </c>
      <c r="ED268">
        <f>VLOOKUP(MID(B268,1,5)*1,'InstTyp-2'!E:BQ,20,FALSE)</f>
        <v>0</v>
      </c>
      <c r="EE268" s="195">
        <f>VLOOKUP(MID(B268,1,5)*1,'Forplejning 2008'!A:C,3,FALSE)</f>
        <v>261528.46</v>
      </c>
      <c r="EF268" t="str">
        <f t="shared" si="16"/>
        <v>37494</v>
      </c>
      <c r="EG268" t="str">
        <f t="shared" si="17"/>
        <v/>
      </c>
      <c r="EH268">
        <f t="shared" si="18"/>
        <v>0</v>
      </c>
      <c r="EI268">
        <f t="shared" si="19"/>
        <v>0</v>
      </c>
      <c r="EJ268" t="str">
        <f>VLOOKUP(B268,Rekruttering!A:F,2,FALSE)</f>
        <v>Ja</v>
      </c>
      <c r="EK268">
        <f>VLOOKUP(B268,Rekruttering!A:F,3,FALSE)</f>
        <v>20</v>
      </c>
      <c r="EL268">
        <f>VLOOKUP(B268,Rekruttering!A:F,4,FALSE)</f>
        <v>0</v>
      </c>
      <c r="EM268" t="str">
        <f>VLOOKUP(B268,Rekruttering!A:F,5,FALSE)</f>
        <v>Vi er med i mentorordningen</v>
      </c>
      <c r="EN268" t="str">
        <f>VLOOKUP(B268,Rekruttering!A:F,6,FALSE)</f>
        <v>Ja</v>
      </c>
    </row>
    <row r="269" spans="1:144">
      <c r="A269" s="14" t="str">
        <f>Bisp!AN1</f>
        <v>x</v>
      </c>
      <c r="B269" s="21">
        <f>Bisp!AN2</f>
        <v>37528</v>
      </c>
      <c r="C269" t="str">
        <f>Bisp!AN3</f>
        <v>Ringertoften</v>
      </c>
      <c r="D269" t="str">
        <f>Bisp!AN4</f>
        <v>Bispebjerg</v>
      </c>
      <c r="E269" t="str">
        <f>Bisp!AN5</f>
        <v>Ringertoften 1</v>
      </c>
      <c r="F269">
        <f>Bisp!AN6</f>
        <v>2400</v>
      </c>
      <c r="G269" t="str">
        <f>Bisp!AN7</f>
        <v>København NV</v>
      </c>
      <c r="H269" t="str">
        <f>Bisp!AN8</f>
        <v>38 10 52 53</v>
      </c>
      <c r="I269" t="str">
        <f>Bisp!AN9</f>
        <v>37528@buf.kk.dk</v>
      </c>
      <c r="J269" t="str">
        <f>Bisp!AN10</f>
        <v>Irene Ditzel</v>
      </c>
      <c r="K269">
        <f>Bisp!AN11</f>
        <v>35395276</v>
      </c>
      <c r="L269">
        <f>Bisp!AN12</f>
        <v>0</v>
      </c>
      <c r="M269" t="str">
        <f>Bisp!AN13</f>
        <v>37528@buf.kk.dk</v>
      </c>
      <c r="N269" t="str">
        <f>Bisp!AN14</f>
        <v>Integreret</v>
      </c>
      <c r="O269">
        <f>Bisp!AN15</f>
        <v>48</v>
      </c>
      <c r="P269">
        <f>Bisp!AN16</f>
        <v>0</v>
      </c>
      <c r="Q269">
        <f>Bisp!AN17</f>
        <v>60</v>
      </c>
      <c r="R269">
        <f>Bisp!AN18</f>
        <v>54</v>
      </c>
      <c r="S269">
        <f>Bisp!AN19</f>
        <v>0</v>
      </c>
      <c r="T269">
        <f>Bisp!AN20</f>
        <v>0</v>
      </c>
      <c r="U269">
        <f>Bisp!AN21</f>
        <v>0</v>
      </c>
      <c r="V269" t="str">
        <f>Bisp!AN22</f>
        <v>Ja</v>
      </c>
      <c r="W269">
        <f>Bisp!AN23</f>
        <v>0</v>
      </c>
      <c r="X269">
        <f>Bisp!AN24</f>
        <v>0</v>
      </c>
      <c r="Y269">
        <f>Bisp!AN25</f>
        <v>5</v>
      </c>
      <c r="Z269">
        <f>Bisp!AN26</f>
        <v>0</v>
      </c>
      <c r="AA269">
        <f>Bisp!AN27</f>
        <v>4</v>
      </c>
      <c r="AB269">
        <f>Bisp!AN28</f>
        <v>5</v>
      </c>
      <c r="AC269">
        <f>Bisp!AN29</f>
        <v>0</v>
      </c>
      <c r="AD269">
        <f>Bisp!AN30</f>
        <v>5</v>
      </c>
      <c r="AE269">
        <f>Bisp!AN31</f>
        <v>0</v>
      </c>
      <c r="AF269">
        <f>Bisp!AN32</f>
        <v>0</v>
      </c>
      <c r="AG269">
        <f>Bisp!AN33</f>
        <v>5</v>
      </c>
      <c r="AH269">
        <f>Bisp!AN34</f>
        <v>0</v>
      </c>
      <c r="AI269">
        <f>Bisp!AN35</f>
        <v>80000</v>
      </c>
      <c r="AJ269">
        <f>Bisp!AN36</f>
        <v>0</v>
      </c>
      <c r="AK269">
        <f>Bisp!AN37</f>
        <v>0</v>
      </c>
      <c r="AL269" t="str">
        <f>Bisp!AN38</f>
        <v>Ja</v>
      </c>
      <c r="AM269" t="str">
        <f>Bisp!AN39</f>
        <v>Nej</v>
      </c>
      <c r="AN269" t="str">
        <f>Bisp!AN40</f>
        <v>Bianka Milosec</v>
      </c>
      <c r="AO269">
        <f>Bisp!AN41</f>
        <v>2003</v>
      </c>
      <c r="AP269">
        <f>Bisp!AN42</f>
        <v>37</v>
      </c>
      <c r="AQ269">
        <f>Bisp!AN43</f>
        <v>0</v>
      </c>
      <c r="AR269">
        <f>Bisp!AN44</f>
        <v>0</v>
      </c>
      <c r="AS269" t="str">
        <f>Bisp!AN45</f>
        <v>fra anden institution</v>
      </c>
      <c r="AT269" t="str">
        <f>Bisp!AN46</f>
        <v>Ø.O.F.</v>
      </c>
      <c r="AU269">
        <f>Bisp!AN47</f>
        <v>0</v>
      </c>
      <c r="AV269">
        <f>Bisp!AN48</f>
        <v>0</v>
      </c>
      <c r="AW269">
        <f>Bisp!AN49</f>
        <v>0</v>
      </c>
      <c r="AX269">
        <f>Bisp!AN50</f>
        <v>0</v>
      </c>
      <c r="AY269">
        <f>Bisp!AN51</f>
        <v>0</v>
      </c>
      <c r="AZ269">
        <f>Bisp!AN52</f>
        <v>0</v>
      </c>
      <c r="BA269">
        <f>Bisp!AN53</f>
        <v>0</v>
      </c>
      <c r="BB269">
        <f>Bisp!AN54</f>
        <v>0</v>
      </c>
      <c r="BC269">
        <f>Bisp!AN55</f>
        <v>25</v>
      </c>
      <c r="BD269">
        <f>Bisp!AN56</f>
        <v>1</v>
      </c>
      <c r="BE269">
        <f>Bisp!AN57</f>
        <v>1</v>
      </c>
      <c r="BF269" t="str">
        <f>Bisp!AN58</f>
        <v>Ja</v>
      </c>
      <c r="BG269" t="str">
        <f>Bisp!AN59</f>
        <v>Nej</v>
      </c>
      <c r="BH269" t="str">
        <f>Bisp!AN60</f>
        <v>Ja</v>
      </c>
      <c r="BI269" t="str">
        <f>Bisp!AN61</f>
        <v>Ja</v>
      </c>
      <c r="BJ269">
        <f>Bisp!AN62</f>
        <v>0</v>
      </c>
      <c r="BK269" t="str">
        <f>Bisp!AN63</f>
        <v>Nej</v>
      </c>
      <c r="BL269" t="str">
        <f>Bisp!AN64</f>
        <v>Ved ikke</v>
      </c>
      <c r="BM269" t="str">
        <f>Bisp!AN65</f>
        <v>Ja</v>
      </c>
      <c r="BN269">
        <f>Bisp!AN66</f>
        <v>0</v>
      </c>
      <c r="BO269" t="str">
        <f>Bisp!AN67</f>
        <v>Nej</v>
      </c>
      <c r="BP269" t="str">
        <f>Bisp!AN68</f>
        <v>Vil gerne have en fra os.</v>
      </c>
      <c r="BQ269">
        <f>Bisp!AN69</f>
        <v>0</v>
      </c>
      <c r="BR269" t="str">
        <f>Bisp!AN70</f>
        <v>produktionskøkken</v>
      </c>
      <c r="BS269">
        <f>Bisp!AN71</f>
        <v>0</v>
      </c>
      <c r="BT269">
        <f>Bisp!AN72</f>
        <v>0</v>
      </c>
      <c r="BU269">
        <f>Bisp!AN73</f>
        <v>0</v>
      </c>
      <c r="BV269">
        <f>Bisp!AN74</f>
        <v>0</v>
      </c>
      <c r="BW269">
        <f>Bisp!AN75</f>
        <v>0</v>
      </c>
      <c r="BX269">
        <f>Bisp!AN76</f>
        <v>0</v>
      </c>
      <c r="BY269">
        <f>Bisp!AN77</f>
        <v>0</v>
      </c>
      <c r="BZ269">
        <f>Bisp!AN78</f>
        <v>0</v>
      </c>
      <c r="CA269">
        <f>Bisp!AN79</f>
        <v>0</v>
      </c>
      <c r="CB269">
        <f>Bisp!AN80</f>
        <v>0</v>
      </c>
      <c r="CC269">
        <f>Bisp!AN81</f>
        <v>0</v>
      </c>
      <c r="CD269">
        <f>Bisp!AN82</f>
        <v>0</v>
      </c>
      <c r="CE269">
        <f>Bisp!AN83</f>
        <v>0</v>
      </c>
      <c r="CF269" t="str">
        <f>Bisp!AN84</f>
        <v>P.g.a. sammenlægning at vg + bh bliver der etableret ny køkken som har kapacitet til at lave mad til alle børn</v>
      </c>
      <c r="CG269" t="str">
        <f>Bisp!AN85</f>
        <v>Lone Voss/Sine</v>
      </c>
      <c r="CH269" s="18">
        <f>Bisp!AN86</f>
        <v>0</v>
      </c>
      <c r="CI269">
        <f>Bisp!AN87</f>
        <v>0</v>
      </c>
      <c r="CJ269">
        <f>Bisp!AN88</f>
        <v>0</v>
      </c>
      <c r="CK269">
        <f>Bisp!AN89</f>
        <v>0</v>
      </c>
      <c r="CL269">
        <f>Bisp!AN90</f>
        <v>0</v>
      </c>
      <c r="CM269">
        <f>Bisp!AN91</f>
        <v>0</v>
      </c>
      <c r="CN269">
        <f>Bisp!AN92</f>
        <v>0</v>
      </c>
      <c r="CO269">
        <f>Bisp!AN93</f>
        <v>0</v>
      </c>
      <c r="CP269">
        <f>Bisp!AN94</f>
        <v>0</v>
      </c>
      <c r="CQ269">
        <f>Bisp!AN95</f>
        <v>0</v>
      </c>
      <c r="CR269">
        <f>Bisp!AN96</f>
        <v>0</v>
      </c>
      <c r="CS269">
        <f>Bisp!AN97</f>
        <v>0</v>
      </c>
      <c r="CT269">
        <f>Bisp!AN98</f>
        <v>0</v>
      </c>
      <c r="CU269">
        <f>Bisp!AN99</f>
        <v>0</v>
      </c>
      <c r="CV269">
        <f>Bisp!AN100</f>
        <v>0</v>
      </c>
      <c r="CW269">
        <f>Bisp!AN101</f>
        <v>0</v>
      </c>
      <c r="CX269">
        <f>Bisp!AN102</f>
        <v>0</v>
      </c>
      <c r="CY269">
        <f>Bisp!AN103</f>
        <v>0</v>
      </c>
      <c r="CZ269">
        <f>Bisp!AN104</f>
        <v>0</v>
      </c>
      <c r="DA269">
        <f>Bisp!AN105</f>
        <v>0</v>
      </c>
      <c r="DB269">
        <f>Bisp!AN106</f>
        <v>0</v>
      </c>
      <c r="DC269">
        <f>Bisp!AN107</f>
        <v>0</v>
      </c>
      <c r="DD269">
        <f>Bisp!AN108</f>
        <v>0</v>
      </c>
      <c r="DE269">
        <f>Bisp!AN109</f>
        <v>0</v>
      </c>
      <c r="DF269">
        <f>Bisp!AN110</f>
        <v>0</v>
      </c>
      <c r="DG269">
        <f>Bisp!AN111</f>
        <v>0</v>
      </c>
      <c r="DH269">
        <f>Bisp!AN112</f>
        <v>0</v>
      </c>
      <c r="DI269">
        <f>Bisp!AN113</f>
        <v>0</v>
      </c>
      <c r="DJ269">
        <f>Bisp!AN114</f>
        <v>0</v>
      </c>
      <c r="DK269">
        <f>Bisp!AN115</f>
        <v>0</v>
      </c>
      <c r="DL269">
        <f>Bisp!AN116</f>
        <v>0</v>
      </c>
      <c r="DM269" t="str">
        <f>Bisp!AN117</f>
        <v>Har ikke noteret noget da der etableres nyt køkken</v>
      </c>
      <c r="DN269">
        <f>Bisp!AN118</f>
        <v>0</v>
      </c>
      <c r="DO269" s="14" t="str">
        <f>VLOOKUP(MID(B269,1,5)*1,InstTyp!A:B,2,FALSE)</f>
        <v xml:space="preserve">Integrerede </v>
      </c>
      <c r="DP269" s="14" t="str">
        <f>VLOOKUP(MID(B269,1,5)*1,InstTyp!A:C,3,FALSE)</f>
        <v>Bispebjerg</v>
      </c>
      <c r="DQ269">
        <f>VLOOKUP(MID(B269,1,5)*1,'InstTyp-2'!E:BQ,7,FALSE)</f>
        <v>48</v>
      </c>
      <c r="DR269">
        <f>VLOOKUP(MID(B269,1,5)*1,'InstTyp-2'!E:BQ,8,FALSE)</f>
        <v>0</v>
      </c>
      <c r="DS269">
        <f>VLOOKUP(MID(B269,1,5)*1,'InstTyp-2'!E:BQ,9,FALSE)</f>
        <v>60</v>
      </c>
      <c r="DT269">
        <f>VLOOKUP(MID(B269,1,5)*1,'InstTyp-2'!E:BQ,10,FALSE)</f>
        <v>54</v>
      </c>
      <c r="DU269">
        <f>VLOOKUP(MID(B269,1,5)*1,'InstTyp-2'!E:BQ,11,FALSE)</f>
        <v>0</v>
      </c>
      <c r="DV269">
        <f>VLOOKUP(MID(B269,1,5)*1,'InstTyp-2'!E:BQ,12,FALSE)</f>
        <v>0</v>
      </c>
      <c r="DW269">
        <f>VLOOKUP(MID(B269,1,5)*1,'InstTyp-2'!E:BQ,13,FALSE)</f>
        <v>0</v>
      </c>
      <c r="DX269">
        <f>VLOOKUP(MID(B269,1,5)*1,'InstTyp-2'!E:BQ,14,FALSE)</f>
        <v>0</v>
      </c>
      <c r="DY269">
        <f>VLOOKUP(MID(B269,1,5)*1,'InstTyp-2'!E:BQ,15,FALSE)</f>
        <v>0</v>
      </c>
      <c r="DZ269">
        <f>VLOOKUP(MID(B269,1,5)*1,'InstTyp-2'!E:BQ,16,FALSE)</f>
        <v>0</v>
      </c>
      <c r="EA269">
        <f>VLOOKUP(MID(B269,1,5)*1,'InstTyp-2'!E:BQ,17,FALSE)</f>
        <v>0</v>
      </c>
      <c r="EB269">
        <f>VLOOKUP(MID(B269,1,5)*1,'InstTyp-2'!E:BQ,18,FALSE)</f>
        <v>0</v>
      </c>
      <c r="EC269">
        <f>VLOOKUP(MID(B269,1,5)*1,'InstTyp-2'!E:BQ,19,FALSE)</f>
        <v>0</v>
      </c>
      <c r="ED269">
        <f>VLOOKUP(MID(B269,1,5)*1,'InstTyp-2'!E:BQ,20,FALSE)</f>
        <v>0</v>
      </c>
      <c r="EE269" s="195">
        <f>VLOOKUP(MID(B269,1,5)*1,'Forplejning 2008'!A:C,3,FALSE)</f>
        <v>226252.25</v>
      </c>
      <c r="EF269" t="str">
        <f t="shared" si="16"/>
        <v>37528</v>
      </c>
      <c r="EG269" t="str">
        <f t="shared" si="17"/>
        <v/>
      </c>
      <c r="EH269">
        <f t="shared" si="18"/>
        <v>0</v>
      </c>
      <c r="EI269">
        <f t="shared" si="19"/>
        <v>54</v>
      </c>
      <c r="EJ269" t="e">
        <f>VLOOKUP(B269,Rekruttering!A:F,2,FALSE)</f>
        <v>#N/A</v>
      </c>
      <c r="EK269" t="e">
        <f>VLOOKUP(B269,Rekruttering!A:F,3,FALSE)</f>
        <v>#N/A</v>
      </c>
      <c r="EL269" t="e">
        <f>VLOOKUP(B269,Rekruttering!A:F,4,FALSE)</f>
        <v>#N/A</v>
      </c>
      <c r="EM269" t="e">
        <f>VLOOKUP(B269,Rekruttering!A:F,5,FALSE)</f>
        <v>#N/A</v>
      </c>
      <c r="EN269" t="e">
        <f>VLOOKUP(B269,Rekruttering!A:F,6,FALSE)</f>
        <v>#N/A</v>
      </c>
    </row>
    <row r="270" spans="1:144">
      <c r="A270" s="14" t="str">
        <f>Bisp!AP1</f>
        <v>x</v>
      </c>
      <c r="B270" s="21">
        <f>Bisp!AP2</f>
        <v>37555</v>
      </c>
      <c r="C270" t="str">
        <f>Bisp!AP3</f>
        <v>Stærevænget</v>
      </c>
      <c r="D270" t="str">
        <f>Bisp!AP4</f>
        <v>Bispebjerg</v>
      </c>
      <c r="E270" t="str">
        <f>Bisp!AP5</f>
        <v>Stærevej 62</v>
      </c>
      <c r="F270">
        <f>Bisp!AP6</f>
        <v>2400</v>
      </c>
      <c r="G270" t="str">
        <f>Bisp!AP7</f>
        <v>København NV</v>
      </c>
      <c r="H270">
        <f>Bisp!AP8</f>
        <v>38168180</v>
      </c>
      <c r="I270" t="str">
        <f>Bisp!AP9</f>
        <v>37555@buf.kk.dk</v>
      </c>
      <c r="J270" t="str">
        <f>Bisp!AP10</f>
        <v>Mimi Dalsgård</v>
      </c>
      <c r="K270">
        <f>Bisp!AP11</f>
        <v>36307157</v>
      </c>
      <c r="L270">
        <f>Bisp!AP12</f>
        <v>0</v>
      </c>
      <c r="M270" t="str">
        <f>Bisp!AP13</f>
        <v>37555@buf.kk.dk</v>
      </c>
      <c r="N270" t="str">
        <f>Bisp!AP14</f>
        <v>Integreret</v>
      </c>
      <c r="O270">
        <f>Bisp!AP15</f>
        <v>22</v>
      </c>
      <c r="P270">
        <f>Bisp!AP16</f>
        <v>0</v>
      </c>
      <c r="Q270">
        <f>Bisp!AP17</f>
        <v>40</v>
      </c>
      <c r="R270">
        <f>Bisp!AP18</f>
        <v>0</v>
      </c>
      <c r="S270">
        <f>Bisp!AP19</f>
        <v>0</v>
      </c>
      <c r="T270">
        <f>Bisp!AP20</f>
        <v>0</v>
      </c>
      <c r="U270">
        <f>Bisp!AP21</f>
        <v>0</v>
      </c>
      <c r="V270" t="str">
        <f>Bisp!AP22</f>
        <v>Nej</v>
      </c>
      <c r="W270">
        <f>Bisp!AP23</f>
        <v>0</v>
      </c>
      <c r="X270">
        <f>Bisp!AP24</f>
        <v>0</v>
      </c>
      <c r="Y270">
        <f>Bisp!AP25</f>
        <v>5</v>
      </c>
      <c r="Z270">
        <f>Bisp!AP26</f>
        <v>5</v>
      </c>
      <c r="AA270">
        <f>Bisp!AP27</f>
        <v>5</v>
      </c>
      <c r="AB270">
        <f>Bisp!AP28</f>
        <v>5</v>
      </c>
      <c r="AC270">
        <f>Bisp!AP29</f>
        <v>0</v>
      </c>
      <c r="AD270">
        <f>Bisp!AP30</f>
        <v>5</v>
      </c>
      <c r="AE270">
        <f>Bisp!AP31</f>
        <v>0</v>
      </c>
      <c r="AF270">
        <f>Bisp!AP32</f>
        <v>0</v>
      </c>
      <c r="AG270">
        <f>Bisp!AP33</f>
        <v>5</v>
      </c>
      <c r="AH270">
        <f>Bisp!AP34</f>
        <v>0</v>
      </c>
      <c r="AI270">
        <f>Bisp!AP35</f>
        <v>150000</v>
      </c>
      <c r="AJ270">
        <f>Bisp!AP36</f>
        <v>0</v>
      </c>
      <c r="AK270">
        <f>Bisp!AP37</f>
        <v>0</v>
      </c>
      <c r="AL270" t="str">
        <f>Bisp!AP38</f>
        <v>Ja</v>
      </c>
      <c r="AM270" t="str">
        <f>Bisp!AP39</f>
        <v>Nej</v>
      </c>
      <c r="AN270" t="str">
        <f>Bisp!AP40</f>
        <v>Vibeke Henriksen</v>
      </c>
      <c r="AO270">
        <f>Bisp!AP41</f>
        <v>2008</v>
      </c>
      <c r="AP270">
        <f>Bisp!AP42</f>
        <v>30</v>
      </c>
      <c r="AQ270">
        <f>Bisp!AP43</f>
        <v>0</v>
      </c>
      <c r="AR270" t="str">
        <f>Bisp!AP44</f>
        <v>Køkkenleder</v>
      </c>
      <c r="AS270" t="str">
        <f>Bisp!AP45</f>
        <v>Mange års køkkenerfaring</v>
      </c>
      <c r="AT270">
        <f>Bisp!AP46</f>
        <v>0</v>
      </c>
      <c r="AU270">
        <f>Bisp!AP47</f>
        <v>0</v>
      </c>
      <c r="AV270">
        <f>Bisp!AP48</f>
        <v>0</v>
      </c>
      <c r="AW270">
        <f>Bisp!AP49</f>
        <v>0</v>
      </c>
      <c r="AX270">
        <f>Bisp!AP50</f>
        <v>0</v>
      </c>
      <c r="AY270">
        <f>Bisp!AP51</f>
        <v>0</v>
      </c>
      <c r="AZ270">
        <f>Bisp!AP52</f>
        <v>0</v>
      </c>
      <c r="BA270">
        <f>Bisp!AP53</f>
        <v>0</v>
      </c>
      <c r="BB270">
        <f>Bisp!AP54</f>
        <v>95</v>
      </c>
      <c r="BC270">
        <f>Bisp!AP55</f>
        <v>90</v>
      </c>
      <c r="BD270">
        <f>Bisp!AP56</f>
        <v>2</v>
      </c>
      <c r="BE270">
        <f>Bisp!AP57</f>
        <v>2</v>
      </c>
      <c r="BF270" t="str">
        <f>Bisp!AP58</f>
        <v>Ja</v>
      </c>
      <c r="BG270" t="str">
        <f>Bisp!AP59</f>
        <v>Ja</v>
      </c>
      <c r="BH270" t="str">
        <f>Bisp!AP60</f>
        <v>Ja</v>
      </c>
      <c r="BI270" t="str">
        <f>Bisp!AP61</f>
        <v>Ja</v>
      </c>
      <c r="BJ270" t="str">
        <f>Bisp!AP62</f>
        <v>Maden er en vigtig del af det pædagogiske arbejde</v>
      </c>
      <c r="BK270" t="str">
        <f>Bisp!AP63</f>
        <v>Ja</v>
      </c>
      <c r="BL270">
        <f>Bisp!AP64</f>
        <v>0</v>
      </c>
      <c r="BM270" t="str">
        <f>Bisp!AP65</f>
        <v>Ja</v>
      </c>
      <c r="BN270">
        <f>Bisp!AP66</f>
        <v>0</v>
      </c>
      <c r="BO270" t="str">
        <f>Bisp!AP67</f>
        <v>Nej</v>
      </c>
      <c r="BP270">
        <f>Bisp!AP68</f>
        <v>0</v>
      </c>
      <c r="BQ270">
        <f>Bisp!AP69</f>
        <v>0</v>
      </c>
      <c r="BR270" t="str">
        <f>Bisp!AP70</f>
        <v>produktionskøkken</v>
      </c>
      <c r="BS270" t="str">
        <f>Bisp!AP71</f>
        <v>Nej</v>
      </c>
      <c r="BT270" t="str">
        <f>Bisp!AP72</f>
        <v>Større</v>
      </c>
      <c r="BU270" t="str">
        <f>Bisp!AP73</f>
        <v>Ingen</v>
      </c>
      <c r="BV270" t="str">
        <f>Bisp!AP74</f>
        <v>Nej</v>
      </c>
      <c r="BW270" t="str">
        <f>Bisp!AP75</f>
        <v>Ny opvaskemaskine, konvektionsovn og grøntsagsrobot</v>
      </c>
      <c r="BX270">
        <f>Bisp!AP76</f>
        <v>0</v>
      </c>
      <c r="BY270">
        <f>Bisp!AP77</f>
        <v>0</v>
      </c>
      <c r="BZ270">
        <f>Bisp!AP78</f>
        <v>0</v>
      </c>
      <c r="CA270">
        <f>Bisp!AP79</f>
        <v>0</v>
      </c>
      <c r="CB270">
        <f>Bisp!AP80</f>
        <v>0</v>
      </c>
      <c r="CC270">
        <f>Bisp!AP81</f>
        <v>0</v>
      </c>
      <c r="CD270">
        <f>Bisp!AP82</f>
        <v>0</v>
      </c>
      <c r="CE270">
        <f>Bisp!AP83</f>
        <v>0</v>
      </c>
      <c r="CF270" t="str">
        <f>Bisp!AP84</f>
        <v>gamle ovne, ofte repareret. Ligeså med opvaskemaskinen</v>
      </c>
      <c r="CG270" t="str">
        <f>Bisp!AP85</f>
        <v>Mariah</v>
      </c>
      <c r="CH270">
        <f>Bisp!AP86</f>
        <v>0</v>
      </c>
      <c r="CI270">
        <f>Bisp!AP87</f>
        <v>0</v>
      </c>
      <c r="CJ270">
        <f>Bisp!AP88</f>
        <v>0</v>
      </c>
      <c r="CK270">
        <f>Bisp!AP89</f>
        <v>1</v>
      </c>
      <c r="CL270">
        <f>Bisp!AP90</f>
        <v>6</v>
      </c>
      <c r="CM270">
        <f>Bisp!AP91</f>
        <v>2</v>
      </c>
      <c r="CN270">
        <f>Bisp!AP92</f>
        <v>0</v>
      </c>
      <c r="CO270">
        <f>Bisp!AP93</f>
        <v>0</v>
      </c>
      <c r="CP270">
        <f>Bisp!AP94</f>
        <v>0</v>
      </c>
      <c r="CQ270">
        <f>Bisp!AP95</f>
        <v>0</v>
      </c>
      <c r="CR270">
        <f>Bisp!AP96</f>
        <v>0</v>
      </c>
      <c r="CS270">
        <f>Bisp!AP97</f>
        <v>3</v>
      </c>
      <c r="CT270">
        <f>Bisp!AP98</f>
        <v>0</v>
      </c>
      <c r="CU270">
        <f>Bisp!AP99</f>
        <v>0</v>
      </c>
      <c r="CV270">
        <f>Bisp!AP100</f>
        <v>0</v>
      </c>
      <c r="CW270">
        <f>Bisp!AP101</f>
        <v>0</v>
      </c>
      <c r="CX270">
        <f>Bisp!AP102</f>
        <v>0</v>
      </c>
      <c r="CY270">
        <f>Bisp!AP103</f>
        <v>1</v>
      </c>
      <c r="CZ270">
        <f>Bisp!AP104</f>
        <v>0</v>
      </c>
      <c r="DA270">
        <f>Bisp!AP105</f>
        <v>1</v>
      </c>
      <c r="DB270">
        <f>Bisp!AP106</f>
        <v>1</v>
      </c>
      <c r="DC270">
        <f>Bisp!AP107</f>
        <v>7</v>
      </c>
      <c r="DD270" t="str">
        <f>Bisp!AP108</f>
        <v>Miele</v>
      </c>
      <c r="DE270">
        <f>Bisp!AP109</f>
        <v>5</v>
      </c>
      <c r="DF270" t="str">
        <f>Bisp!AP110</f>
        <v>Ja</v>
      </c>
      <c r="DG270">
        <f>Bisp!AP111</f>
        <v>10</v>
      </c>
      <c r="DH270" t="str">
        <f>Bisp!AP112</f>
        <v>Nej</v>
      </c>
      <c r="DI270" t="str">
        <f>Bisp!AP113</f>
        <v>Nej</v>
      </c>
      <c r="DJ270" t="str">
        <f>Bisp!AP114</f>
        <v>Nej</v>
      </c>
      <c r="DK270">
        <f>Bisp!AP115</f>
        <v>2</v>
      </c>
      <c r="DL270" t="str">
        <f>Bisp!AP116</f>
        <v>God plads</v>
      </c>
      <c r="DM270" t="str">
        <f>Bisp!AP117</f>
        <v>Konvektionsovn stort ønske + grøntsagsrobot og ny opvaskemaskine</v>
      </c>
      <c r="DN270">
        <f>Bisp!AP118</f>
        <v>0</v>
      </c>
      <c r="DO270" s="14" t="str">
        <f>VLOOKUP(MID(B270,1,5)*1,InstTyp!A:B,2,FALSE)</f>
        <v xml:space="preserve">Integrerede </v>
      </c>
      <c r="DP270" s="14" t="str">
        <f>VLOOKUP(MID(B270,1,5)*1,InstTyp!A:C,3,FALSE)</f>
        <v>Bispebjerg</v>
      </c>
      <c r="DQ270">
        <f>VLOOKUP(MID(B270,1,5)*1,'InstTyp-2'!E:BQ,7,FALSE)</f>
        <v>22</v>
      </c>
      <c r="DR270">
        <f>VLOOKUP(MID(B270,1,5)*1,'InstTyp-2'!E:BQ,8,FALSE)</f>
        <v>0</v>
      </c>
      <c r="DS270">
        <f>VLOOKUP(MID(B270,1,5)*1,'InstTyp-2'!E:BQ,9,FALSE)</f>
        <v>40</v>
      </c>
      <c r="DT270">
        <f>VLOOKUP(MID(B270,1,5)*1,'InstTyp-2'!E:BQ,10,FALSE)</f>
        <v>0</v>
      </c>
      <c r="DU270">
        <f>VLOOKUP(MID(B270,1,5)*1,'InstTyp-2'!E:BQ,11,FALSE)</f>
        <v>0</v>
      </c>
      <c r="DV270">
        <f>VLOOKUP(MID(B270,1,5)*1,'InstTyp-2'!E:BQ,12,FALSE)</f>
        <v>0</v>
      </c>
      <c r="DW270">
        <f>VLOOKUP(MID(B270,1,5)*1,'InstTyp-2'!E:BQ,13,FALSE)</f>
        <v>0</v>
      </c>
      <c r="DX270">
        <f>VLOOKUP(MID(B270,1,5)*1,'InstTyp-2'!E:BQ,14,FALSE)</f>
        <v>0</v>
      </c>
      <c r="DY270">
        <f>VLOOKUP(MID(B270,1,5)*1,'InstTyp-2'!E:BQ,15,FALSE)</f>
        <v>0</v>
      </c>
      <c r="DZ270">
        <f>VLOOKUP(MID(B270,1,5)*1,'InstTyp-2'!E:BQ,16,FALSE)</f>
        <v>0</v>
      </c>
      <c r="EA270">
        <f>VLOOKUP(MID(B270,1,5)*1,'InstTyp-2'!E:BQ,17,FALSE)</f>
        <v>0</v>
      </c>
      <c r="EB270">
        <f>VLOOKUP(MID(B270,1,5)*1,'InstTyp-2'!E:BQ,18,FALSE)</f>
        <v>0</v>
      </c>
      <c r="EC270">
        <f>VLOOKUP(MID(B270,1,5)*1,'InstTyp-2'!E:BQ,19,FALSE)</f>
        <v>0</v>
      </c>
      <c r="ED270">
        <f>VLOOKUP(MID(B270,1,5)*1,'InstTyp-2'!E:BQ,20,FALSE)</f>
        <v>0</v>
      </c>
      <c r="EE270" s="195">
        <f>VLOOKUP(MID(B270,1,5)*1,'Forplejning 2008'!A:C,3,FALSE)</f>
        <v>120390.13</v>
      </c>
      <c r="EF270" t="str">
        <f t="shared" si="16"/>
        <v>37555</v>
      </c>
      <c r="EG270" t="str">
        <f t="shared" si="17"/>
        <v/>
      </c>
      <c r="EH270">
        <f t="shared" si="18"/>
        <v>0</v>
      </c>
      <c r="EI270">
        <f t="shared" si="19"/>
        <v>0</v>
      </c>
      <c r="EJ270" t="e">
        <f>VLOOKUP(B270,Rekruttering!A:F,2,FALSE)</f>
        <v>#N/A</v>
      </c>
      <c r="EK270" t="e">
        <f>VLOOKUP(B270,Rekruttering!A:F,3,FALSE)</f>
        <v>#N/A</v>
      </c>
      <c r="EL270" t="e">
        <f>VLOOKUP(B270,Rekruttering!A:F,4,FALSE)</f>
        <v>#N/A</v>
      </c>
      <c r="EM270" t="e">
        <f>VLOOKUP(B270,Rekruttering!A:F,5,FALSE)</f>
        <v>#N/A</v>
      </c>
      <c r="EN270" t="e">
        <f>VLOOKUP(B270,Rekruttering!A:F,6,FALSE)</f>
        <v>#N/A</v>
      </c>
    </row>
    <row r="271" spans="1:144">
      <c r="A271" s="14" t="str">
        <f>Bisp!AQ1</f>
        <v>x</v>
      </c>
      <c r="B271" s="21">
        <f>Bisp!AQ2</f>
        <v>37580</v>
      </c>
      <c r="C271" t="str">
        <f>Bisp!AQ3</f>
        <v>Himmelbuen</v>
      </c>
      <c r="D271" t="str">
        <f>Bisp!AQ4</f>
        <v>Bispebjerg</v>
      </c>
      <c r="E271" t="str">
        <f>Bisp!AQ5</f>
        <v>Møntmestervej 54</v>
      </c>
      <c r="F271">
        <f>Bisp!AQ6</f>
        <v>2400</v>
      </c>
      <c r="G271" t="str">
        <f>Bisp!AQ7</f>
        <v>København NV</v>
      </c>
      <c r="H271">
        <f>Bisp!AQ8</f>
        <v>38102566</v>
      </c>
      <c r="I271" t="str">
        <f>Bisp!AQ9</f>
        <v>37580@buf.kk.dk</v>
      </c>
      <c r="J271" t="str">
        <f>Bisp!AQ10</f>
        <v>Hanne Rosenqvist</v>
      </c>
      <c r="K271">
        <f>Bisp!AQ11</f>
        <v>36307472</v>
      </c>
      <c r="L271">
        <f>Bisp!AQ12</f>
        <v>0</v>
      </c>
      <c r="M271" t="str">
        <f>Bisp!AQ13</f>
        <v>37580@buf.kk.dk</v>
      </c>
      <c r="N271" t="str">
        <f>Bisp!AQ14</f>
        <v>Integreret</v>
      </c>
      <c r="O271">
        <f>Bisp!AQ15</f>
        <v>45</v>
      </c>
      <c r="P271">
        <f>Bisp!AQ16</f>
        <v>0</v>
      </c>
      <c r="Q271">
        <f>Bisp!AQ17</f>
        <v>40</v>
      </c>
      <c r="R271">
        <f>Bisp!AQ18</f>
        <v>0</v>
      </c>
      <c r="S271">
        <f>Bisp!AQ19</f>
        <v>0</v>
      </c>
      <c r="T271">
        <f>Bisp!AQ20</f>
        <v>0</v>
      </c>
      <c r="U271">
        <f>Bisp!AQ21</f>
        <v>0</v>
      </c>
      <c r="V271" t="str">
        <f>Bisp!AQ22</f>
        <v>Ja</v>
      </c>
      <c r="W271">
        <f>Bisp!AQ23</f>
        <v>2</v>
      </c>
      <c r="X271">
        <f>Bisp!AQ24</f>
        <v>1</v>
      </c>
      <c r="Y271">
        <f>Bisp!AQ25</f>
        <v>5</v>
      </c>
      <c r="Z271">
        <f>Bisp!AQ26</f>
        <v>0</v>
      </c>
      <c r="AA271">
        <f>Bisp!AQ27</f>
        <v>0</v>
      </c>
      <c r="AB271">
        <f>Bisp!AQ28</f>
        <v>5</v>
      </c>
      <c r="AC271">
        <f>Bisp!AQ29</f>
        <v>0</v>
      </c>
      <c r="AD271">
        <f>Bisp!AQ30</f>
        <v>5</v>
      </c>
      <c r="AE271">
        <f>Bisp!AQ31</f>
        <v>0</v>
      </c>
      <c r="AF271">
        <f>Bisp!AQ32</f>
        <v>0</v>
      </c>
      <c r="AG271">
        <f>Bisp!AQ33</f>
        <v>5</v>
      </c>
      <c r="AH271">
        <f>Bisp!AQ34</f>
        <v>0</v>
      </c>
      <c r="AI271">
        <f>Bisp!AQ35</f>
        <v>65000</v>
      </c>
      <c r="AJ271">
        <f>Bisp!AQ36</f>
        <v>65000</v>
      </c>
      <c r="AK271">
        <f>Bisp!AQ37</f>
        <v>0</v>
      </c>
      <c r="AL271">
        <f>Bisp!AQ38</f>
        <v>0</v>
      </c>
      <c r="AM271">
        <f>Bisp!AQ39</f>
        <v>0</v>
      </c>
      <c r="AN271">
        <f>Bisp!AQ40</f>
        <v>0</v>
      </c>
      <c r="AO271">
        <f>Bisp!AQ41</f>
        <v>0</v>
      </c>
      <c r="AP271">
        <f>Bisp!AQ42</f>
        <v>0</v>
      </c>
      <c r="AQ271">
        <f>Bisp!AQ43</f>
        <v>0</v>
      </c>
      <c r="AR271">
        <f>Bisp!AQ44</f>
        <v>0</v>
      </c>
      <c r="AS271">
        <f>Bisp!AQ45</f>
        <v>0</v>
      </c>
      <c r="AT271">
        <f>Bisp!AQ46</f>
        <v>0</v>
      </c>
      <c r="AU271">
        <f>Bisp!AQ47</f>
        <v>0</v>
      </c>
      <c r="AV271">
        <f>Bisp!AQ48</f>
        <v>0</v>
      </c>
      <c r="AW271">
        <f>Bisp!AQ49</f>
        <v>0</v>
      </c>
      <c r="AX271">
        <f>Bisp!AQ50</f>
        <v>0</v>
      </c>
      <c r="AY271">
        <f>Bisp!AQ51</f>
        <v>0</v>
      </c>
      <c r="AZ271">
        <f>Bisp!AQ52</f>
        <v>0</v>
      </c>
      <c r="BA271">
        <f>Bisp!AQ53</f>
        <v>0</v>
      </c>
      <c r="BB271">
        <f>Bisp!AQ54</f>
        <v>80</v>
      </c>
      <c r="BC271">
        <f>Bisp!AQ55</f>
        <v>80</v>
      </c>
      <c r="BD271">
        <f>Bisp!AQ56</f>
        <v>1</v>
      </c>
      <c r="BE271">
        <f>Bisp!AQ57</f>
        <v>1</v>
      </c>
      <c r="BF271" t="str">
        <f>Bisp!AQ58</f>
        <v>Ja</v>
      </c>
      <c r="BG271" t="str">
        <f>Bisp!AQ59</f>
        <v>Nej</v>
      </c>
      <c r="BH271" t="str">
        <f>Bisp!AQ60</f>
        <v>Nej</v>
      </c>
      <c r="BI271" t="str">
        <f>Bisp!AQ61</f>
        <v>Ja</v>
      </c>
      <c r="BJ271" t="str">
        <f>Bisp!AQ62</f>
        <v>Vuggestuens køkken er ikke anvendeligt iflg. Lederen. Vil gerne lave så meget som muligt selv.</v>
      </c>
      <c r="BK271" t="str">
        <f>Bisp!AQ63</f>
        <v>Ja</v>
      </c>
      <c r="BL271" t="str">
        <f>Bisp!AQ64</f>
        <v>Generelt vil forældrene gerne have lokal mad</v>
      </c>
      <c r="BM271" t="str">
        <f>Bisp!AQ65</f>
        <v>Ja</v>
      </c>
      <c r="BN271">
        <f>Bisp!AQ66</f>
        <v>0</v>
      </c>
      <c r="BO271" t="str">
        <f>Bisp!AQ67</f>
        <v>Nej</v>
      </c>
      <c r="BP271">
        <f>Bisp!AQ68</f>
        <v>0</v>
      </c>
      <c r="BQ271">
        <f>Bisp!AQ69</f>
        <v>0</v>
      </c>
      <c r="BR271" t="str">
        <f>Bisp!AQ70</f>
        <v>produktionskøkken</v>
      </c>
      <c r="BS271" t="str">
        <f>Bisp!AQ71</f>
        <v>Nej</v>
      </c>
      <c r="BT271" t="str">
        <f>Bisp!AQ72</f>
        <v>Større</v>
      </c>
      <c r="BU271" t="str">
        <f>Bisp!AQ73</f>
        <v>Ingen</v>
      </c>
      <c r="BV271">
        <f>Bisp!AQ74</f>
        <v>0</v>
      </c>
      <c r="BW271" t="str">
        <f>Bisp!AQ75</f>
        <v>Industriopvaskemaskine, konvektionsovn er et must, så man også kan koge i den og bage store portioner brød.</v>
      </c>
      <c r="BX271">
        <f>Bisp!AQ76</f>
        <v>0</v>
      </c>
      <c r="BY271">
        <f>Bisp!AQ77</f>
        <v>0</v>
      </c>
      <c r="BZ271">
        <f>Bisp!AQ78</f>
        <v>0</v>
      </c>
      <c r="CA271">
        <f>Bisp!AQ79</f>
        <v>0</v>
      </c>
      <c r="CB271">
        <f>Bisp!AQ80</f>
        <v>0</v>
      </c>
      <c r="CC271">
        <f>Bisp!AQ81</f>
        <v>0</v>
      </c>
      <c r="CD271">
        <f>Bisp!AQ82</f>
        <v>0</v>
      </c>
      <c r="CE271">
        <f>Bisp!AQ83</f>
        <v>0</v>
      </c>
      <c r="CF271">
        <f>Bisp!AQ84</f>
        <v>0</v>
      </c>
      <c r="CG271" t="str">
        <f>Bisp!AQ85</f>
        <v>Mariah</v>
      </c>
      <c r="CH271" s="18">
        <f>Bisp!AQ86</f>
        <v>0</v>
      </c>
      <c r="CI271">
        <f>Bisp!AQ87</f>
        <v>0</v>
      </c>
      <c r="CJ271">
        <f>Bisp!AQ88</f>
        <v>0</v>
      </c>
      <c r="CK271">
        <f>Bisp!AQ89</f>
        <v>1</v>
      </c>
      <c r="CL271">
        <f>Bisp!AQ90</f>
        <v>5</v>
      </c>
      <c r="CM271">
        <f>Bisp!AQ91</f>
        <v>0</v>
      </c>
      <c r="CN271">
        <f>Bisp!AQ92</f>
        <v>2</v>
      </c>
      <c r="CO271">
        <f>Bisp!AQ93</f>
        <v>0</v>
      </c>
      <c r="CP271">
        <f>Bisp!AQ94</f>
        <v>0</v>
      </c>
      <c r="CQ271">
        <f>Bisp!AQ95</f>
        <v>0</v>
      </c>
      <c r="CR271">
        <f>Bisp!AQ96</f>
        <v>3</v>
      </c>
      <c r="CS271">
        <f>Bisp!AQ97</f>
        <v>0</v>
      </c>
      <c r="CT271">
        <f>Bisp!AQ98</f>
        <v>0</v>
      </c>
      <c r="CU271">
        <f>Bisp!AQ99</f>
        <v>1</v>
      </c>
      <c r="CV271">
        <f>Bisp!AQ100</f>
        <v>0</v>
      </c>
      <c r="CW271">
        <f>Bisp!AQ101</f>
        <v>0</v>
      </c>
      <c r="CX271">
        <f>Bisp!AQ102</f>
        <v>1</v>
      </c>
      <c r="CY271">
        <f>Bisp!AQ103</f>
        <v>0</v>
      </c>
      <c r="CZ271">
        <f>Bisp!AQ104</f>
        <v>0</v>
      </c>
      <c r="DA271">
        <f>Bisp!AQ105</f>
        <v>0</v>
      </c>
      <c r="DB271">
        <f>Bisp!AQ106</f>
        <v>1</v>
      </c>
      <c r="DC271">
        <f>Bisp!AQ107</f>
        <v>25</v>
      </c>
      <c r="DD271" t="str">
        <f>Bisp!AQ108</f>
        <v>Miele</v>
      </c>
      <c r="DE271">
        <f>Bisp!AQ109</f>
        <v>4</v>
      </c>
      <c r="DF271" t="str">
        <f>Bisp!AQ110</f>
        <v>Nej</v>
      </c>
      <c r="DG271">
        <f>Bisp!AQ111</f>
        <v>0</v>
      </c>
      <c r="DH271" t="str">
        <f>Bisp!AQ112</f>
        <v>Ja</v>
      </c>
      <c r="DI271" t="str">
        <f>Bisp!AQ113</f>
        <v>Nej</v>
      </c>
      <c r="DJ271" t="str">
        <f>Bisp!AQ114</f>
        <v>Nej</v>
      </c>
      <c r="DK271">
        <f>Bisp!AQ115</f>
        <v>1</v>
      </c>
      <c r="DL271" t="str">
        <f>Bisp!AQ116</f>
        <v>Begrænset</v>
      </c>
      <c r="DM271" t="str">
        <f>Bisp!AQ117</f>
        <v>Vuggestue på 1. og 2. sal med madelevator imellem. Køkken 1 er på 1. sal, ingen elevator til stuen. Der er 40 børnehavebørn i stuen, hvor køkken 2 er placeret (der er personaleelevator). Der mangler en radiator i køkkenet. Ingen varmekilde. Evt. plads i kælderen til opbevaring.</v>
      </c>
      <c r="DN271">
        <f>Bisp!AQ118</f>
        <v>0</v>
      </c>
      <c r="DO271" s="14" t="str">
        <f>VLOOKUP(MID(B271,1,5)*1,InstTyp!A:B,2,FALSE)</f>
        <v xml:space="preserve">Integrerede </v>
      </c>
      <c r="DP271" s="14" t="str">
        <f>VLOOKUP(MID(B271,1,5)*1,InstTyp!A:C,3,FALSE)</f>
        <v>Bispebjerg</v>
      </c>
      <c r="DQ271">
        <f>VLOOKUP(MID(B271,1,5)*1,'InstTyp-2'!E:BQ,7,FALSE)</f>
        <v>45</v>
      </c>
      <c r="DR271">
        <f>VLOOKUP(MID(B271,1,5)*1,'InstTyp-2'!E:BQ,8,FALSE)</f>
        <v>0</v>
      </c>
      <c r="DS271">
        <f>VLOOKUP(MID(B271,1,5)*1,'InstTyp-2'!E:BQ,9,FALSE)</f>
        <v>40</v>
      </c>
      <c r="DT271">
        <f>VLOOKUP(MID(B271,1,5)*1,'InstTyp-2'!E:BQ,10,FALSE)</f>
        <v>0</v>
      </c>
      <c r="DU271">
        <f>VLOOKUP(MID(B271,1,5)*1,'InstTyp-2'!E:BQ,11,FALSE)</f>
        <v>0</v>
      </c>
      <c r="DV271">
        <f>VLOOKUP(MID(B271,1,5)*1,'InstTyp-2'!E:BQ,12,FALSE)</f>
        <v>0</v>
      </c>
      <c r="DW271">
        <f>VLOOKUP(MID(B271,1,5)*1,'InstTyp-2'!E:BQ,13,FALSE)</f>
        <v>0</v>
      </c>
      <c r="DX271">
        <f>VLOOKUP(MID(B271,1,5)*1,'InstTyp-2'!E:BQ,14,FALSE)</f>
        <v>0</v>
      </c>
      <c r="DY271">
        <f>VLOOKUP(MID(B271,1,5)*1,'InstTyp-2'!E:BQ,15,FALSE)</f>
        <v>0</v>
      </c>
      <c r="DZ271">
        <f>VLOOKUP(MID(B271,1,5)*1,'InstTyp-2'!E:BQ,16,FALSE)</f>
        <v>0</v>
      </c>
      <c r="EA271">
        <f>VLOOKUP(MID(B271,1,5)*1,'InstTyp-2'!E:BQ,17,FALSE)</f>
        <v>0</v>
      </c>
      <c r="EB271">
        <f>VLOOKUP(MID(B271,1,5)*1,'InstTyp-2'!E:BQ,18,FALSE)</f>
        <v>0</v>
      </c>
      <c r="EC271">
        <f>VLOOKUP(MID(B271,1,5)*1,'InstTyp-2'!E:BQ,19,FALSE)</f>
        <v>0</v>
      </c>
      <c r="ED271">
        <f>VLOOKUP(MID(B271,1,5)*1,'InstTyp-2'!E:BQ,20,FALSE)</f>
        <v>0</v>
      </c>
      <c r="EE271" s="195">
        <f>VLOOKUP(MID(B271,1,5)*1,'Forplejning 2008'!A:C,3,FALSE)</f>
        <v>64931.42</v>
      </c>
      <c r="EF271" t="str">
        <f t="shared" si="16"/>
        <v>37580</v>
      </c>
      <c r="EG271" t="str">
        <f t="shared" si="17"/>
        <v/>
      </c>
      <c r="EH271">
        <f t="shared" si="18"/>
        <v>0</v>
      </c>
      <c r="EI271">
        <f t="shared" si="19"/>
        <v>0</v>
      </c>
      <c r="EJ271" t="str">
        <f>VLOOKUP(B271,Rekruttering!A:F,2,FALSE)</f>
        <v>Ja</v>
      </c>
      <c r="EK271">
        <f>VLOOKUP(B271,Rekruttering!A:F,3,FALSE)</f>
        <v>20</v>
      </c>
      <c r="EL271">
        <f>VLOOKUP(B271,Rekruttering!A:F,4,FALSE)</f>
        <v>0</v>
      </c>
      <c r="EM271" t="str">
        <f>VLOOKUP(B271,Rekruttering!A:F,5,FALSE)</f>
        <v>2 personer i 20 timer hver</v>
      </c>
      <c r="EN271" t="str">
        <f>VLOOKUP(B271,Rekruttering!A:F,6,FALSE)</f>
        <v>Nej</v>
      </c>
    </row>
    <row r="272" spans="1:144">
      <c r="A272" s="14" t="str">
        <f>Bisp!AR1</f>
        <v>x</v>
      </c>
      <c r="B272" s="21" t="str">
        <f>Bisp!AR2</f>
        <v>37580_2</v>
      </c>
      <c r="C272" t="str">
        <f>Bisp!AR3</f>
        <v>Himmelbuen</v>
      </c>
      <c r="D272" t="str">
        <f>Bisp!AR4</f>
        <v>Bispebjerg</v>
      </c>
      <c r="E272" t="str">
        <f>Bisp!AR5</f>
        <v>Møntmestervej 54</v>
      </c>
      <c r="F272">
        <f>Bisp!AR6</f>
        <v>2400</v>
      </c>
      <c r="G272" t="str">
        <f>Bisp!AR7</f>
        <v>København NV</v>
      </c>
      <c r="H272">
        <f>Bisp!AR8</f>
        <v>38102566</v>
      </c>
      <c r="I272" t="str">
        <f>Bisp!AR9</f>
        <v>37580@buf.kk.dk</v>
      </c>
      <c r="J272" t="str">
        <f>Bisp!AR10</f>
        <v>Hanne Rosenqvist</v>
      </c>
      <c r="K272">
        <f>Bisp!AR11</f>
        <v>36307472</v>
      </c>
      <c r="L272">
        <f>Bisp!AR12</f>
        <v>0</v>
      </c>
      <c r="M272" t="str">
        <f>Bisp!AR13</f>
        <v>37580@buf.kk.dk</v>
      </c>
      <c r="N272" t="str">
        <f>Bisp!AR14</f>
        <v>Integreret</v>
      </c>
      <c r="O272">
        <f>Bisp!AR15</f>
        <v>45</v>
      </c>
      <c r="P272">
        <f>Bisp!AR16</f>
        <v>0</v>
      </c>
      <c r="Q272">
        <f>Bisp!AR17</f>
        <v>40</v>
      </c>
      <c r="R272">
        <f>Bisp!AR18</f>
        <v>0</v>
      </c>
      <c r="S272">
        <f>Bisp!AR19</f>
        <v>0</v>
      </c>
      <c r="T272">
        <f>Bisp!AR20</f>
        <v>0</v>
      </c>
      <c r="U272">
        <f>Bisp!AR21</f>
        <v>0</v>
      </c>
      <c r="V272" t="str">
        <f>Bisp!AR22</f>
        <v>Ja</v>
      </c>
      <c r="W272">
        <f>Bisp!AR23</f>
        <v>0</v>
      </c>
      <c r="X272">
        <f>Bisp!AR24</f>
        <v>0</v>
      </c>
      <c r="Y272">
        <f>Bisp!AR25</f>
        <v>0</v>
      </c>
      <c r="Z272">
        <f>Bisp!AR26</f>
        <v>0</v>
      </c>
      <c r="AA272">
        <f>Bisp!AR27</f>
        <v>0</v>
      </c>
      <c r="AB272">
        <f>Bisp!AR28</f>
        <v>0</v>
      </c>
      <c r="AC272">
        <f>Bisp!AR29</f>
        <v>0</v>
      </c>
      <c r="AD272">
        <f>Bisp!AR30</f>
        <v>0</v>
      </c>
      <c r="AE272">
        <f>Bisp!AR31</f>
        <v>0</v>
      </c>
      <c r="AF272">
        <f>Bisp!AR32</f>
        <v>0</v>
      </c>
      <c r="AG272">
        <f>Bisp!AR33</f>
        <v>0</v>
      </c>
      <c r="AH272">
        <f>Bisp!AR34</f>
        <v>0</v>
      </c>
      <c r="AI272">
        <f>Bisp!AR35</f>
        <v>0</v>
      </c>
      <c r="AJ272">
        <f>Bisp!AR36</f>
        <v>0</v>
      </c>
      <c r="AK272">
        <f>Bisp!AR37</f>
        <v>0</v>
      </c>
      <c r="AL272">
        <f>Bisp!AR38</f>
        <v>0</v>
      </c>
      <c r="AM272">
        <f>Bisp!AR39</f>
        <v>0</v>
      </c>
      <c r="AN272">
        <f>Bisp!AR40</f>
        <v>0</v>
      </c>
      <c r="AO272">
        <f>Bisp!AR41</f>
        <v>0</v>
      </c>
      <c r="AP272">
        <f>Bisp!AR42</f>
        <v>0</v>
      </c>
      <c r="AQ272">
        <f>Bisp!AR43</f>
        <v>0</v>
      </c>
      <c r="AR272">
        <f>Bisp!AR44</f>
        <v>0</v>
      </c>
      <c r="AS272">
        <f>Bisp!AR45</f>
        <v>0</v>
      </c>
      <c r="AT272">
        <f>Bisp!AR46</f>
        <v>0</v>
      </c>
      <c r="AU272">
        <f>Bisp!AR47</f>
        <v>0</v>
      </c>
      <c r="AV272">
        <f>Bisp!AR48</f>
        <v>0</v>
      </c>
      <c r="AW272">
        <f>Bisp!AR49</f>
        <v>0</v>
      </c>
      <c r="AX272">
        <f>Bisp!AR50</f>
        <v>0</v>
      </c>
      <c r="AY272">
        <f>Bisp!AR51</f>
        <v>0</v>
      </c>
      <c r="AZ272">
        <f>Bisp!AR52</f>
        <v>0</v>
      </c>
      <c r="BA272">
        <f>Bisp!AR53</f>
        <v>0</v>
      </c>
      <c r="BB272">
        <f>Bisp!AR54</f>
        <v>0</v>
      </c>
      <c r="BC272">
        <f>Bisp!AR55</f>
        <v>0</v>
      </c>
      <c r="BD272">
        <f>Bisp!AR56</f>
        <v>0</v>
      </c>
      <c r="BE272">
        <f>Bisp!AR57</f>
        <v>0</v>
      </c>
      <c r="BF272">
        <f>Bisp!AR58</f>
        <v>0</v>
      </c>
      <c r="BG272">
        <f>Bisp!AR59</f>
        <v>0</v>
      </c>
      <c r="BH272">
        <f>Bisp!AR60</f>
        <v>0</v>
      </c>
      <c r="BI272">
        <f>Bisp!AR61</f>
        <v>0</v>
      </c>
      <c r="BJ272">
        <f>Bisp!AR62</f>
        <v>0</v>
      </c>
      <c r="BK272">
        <f>Bisp!AR63</f>
        <v>0</v>
      </c>
      <c r="BL272">
        <f>Bisp!AR64</f>
        <v>0</v>
      </c>
      <c r="BM272">
        <f>Bisp!AR65</f>
        <v>0</v>
      </c>
      <c r="BN272">
        <f>Bisp!AR66</f>
        <v>0</v>
      </c>
      <c r="BO272">
        <f>Bisp!AR67</f>
        <v>0</v>
      </c>
      <c r="BP272">
        <f>Bisp!AR68</f>
        <v>0</v>
      </c>
      <c r="BQ272">
        <f>Bisp!AR69</f>
        <v>0</v>
      </c>
      <c r="BR272" t="str">
        <f>Bisp!AR70</f>
        <v>Køkken begrænset tilvirk</v>
      </c>
      <c r="BS272" t="str">
        <f>Bisp!AR71</f>
        <v>Nej</v>
      </c>
      <c r="BT272">
        <f>Bisp!AR72</f>
        <v>0</v>
      </c>
      <c r="BU272">
        <f>Bisp!AR73</f>
        <v>0</v>
      </c>
      <c r="BV272">
        <f>Bisp!AR74</f>
        <v>0</v>
      </c>
      <c r="BW272">
        <f>Bisp!AR75</f>
        <v>0</v>
      </c>
      <c r="BX272" t="str">
        <f>Bisp!AR76</f>
        <v>Større</v>
      </c>
      <c r="BY272" t="str">
        <f>Bisp!AR77</f>
        <v>Ingen</v>
      </c>
      <c r="BZ272" t="str">
        <f>Bisp!AR78</f>
        <v>Nej</v>
      </c>
      <c r="CA272" t="str">
        <f>Bisp!AR79</f>
        <v>Nye skabe, køleskab</v>
      </c>
      <c r="CB272">
        <f>Bisp!AR80</f>
        <v>0</v>
      </c>
      <c r="CC272">
        <f>Bisp!AR81</f>
        <v>0</v>
      </c>
      <c r="CD272">
        <f>Bisp!AR82</f>
        <v>0</v>
      </c>
      <c r="CE272">
        <f>Bisp!AR83</f>
        <v>0</v>
      </c>
      <c r="CF272" t="str">
        <f>Bisp!AR84</f>
        <v>Åbent køkken/pædagogisk værksted fra 70'erne. Køkkenet kan evt. bruges til kold mad.</v>
      </c>
      <c r="CG272" t="str">
        <f>Bisp!AR85</f>
        <v>Mariah</v>
      </c>
      <c r="CH272" s="18">
        <f>Bisp!AR86</f>
        <v>39869</v>
      </c>
      <c r="CI272">
        <f>Bisp!AR87</f>
        <v>0</v>
      </c>
      <c r="CJ272">
        <f>Bisp!AR88</f>
        <v>1</v>
      </c>
      <c r="CK272">
        <f>Bisp!AR89</f>
        <v>0</v>
      </c>
      <c r="CL272">
        <f>Bisp!AR90</f>
        <v>4</v>
      </c>
      <c r="CM272">
        <f>Bisp!AR91</f>
        <v>1</v>
      </c>
      <c r="CN272">
        <f>Bisp!AR92</f>
        <v>0</v>
      </c>
      <c r="CO272">
        <f>Bisp!AR93</f>
        <v>0</v>
      </c>
      <c r="CP272">
        <f>Bisp!AR94</f>
        <v>0</v>
      </c>
      <c r="CQ272">
        <f>Bisp!AR95</f>
        <v>0</v>
      </c>
      <c r="CR272">
        <f>Bisp!AR96</f>
        <v>0</v>
      </c>
      <c r="CS272">
        <f>Bisp!AR97</f>
        <v>1</v>
      </c>
      <c r="CT272">
        <f>Bisp!AR98</f>
        <v>0</v>
      </c>
      <c r="CU272">
        <f>Bisp!AR99</f>
        <v>0</v>
      </c>
      <c r="CV272">
        <f>Bisp!AR100</f>
        <v>0</v>
      </c>
      <c r="CW272">
        <f>Bisp!AR101</f>
        <v>0</v>
      </c>
      <c r="CX272">
        <f>Bisp!AR102</f>
        <v>0</v>
      </c>
      <c r="CY272">
        <f>Bisp!AR103</f>
        <v>0</v>
      </c>
      <c r="CZ272">
        <f>Bisp!AR104</f>
        <v>0</v>
      </c>
      <c r="DA272">
        <f>Bisp!AR105</f>
        <v>0</v>
      </c>
      <c r="DB272">
        <f>Bisp!AR106</f>
        <v>1</v>
      </c>
      <c r="DC272">
        <f>Bisp!AR107</f>
        <v>25</v>
      </c>
      <c r="DD272" t="str">
        <f>Bisp!AR108</f>
        <v>Miele</v>
      </c>
      <c r="DE272">
        <f>Bisp!AR109</f>
        <v>5</v>
      </c>
      <c r="DF272" t="str">
        <f>Bisp!AR110</f>
        <v>Nej</v>
      </c>
      <c r="DG272">
        <f>Bisp!AR111</f>
        <v>0</v>
      </c>
      <c r="DH272" t="str">
        <f>Bisp!AR112</f>
        <v>Nej</v>
      </c>
      <c r="DI272" t="str">
        <f>Bisp!AR113</f>
        <v>Nej</v>
      </c>
      <c r="DJ272" t="str">
        <f>Bisp!AR114</f>
        <v>Nej</v>
      </c>
      <c r="DK272">
        <f>Bisp!AR115</f>
        <v>0</v>
      </c>
      <c r="DL272">
        <f>Bisp!AR116</f>
        <v>0</v>
      </c>
      <c r="DM272" t="str">
        <f>Bisp!AR117</f>
        <v>Ingen ventilation, Fødevarekontrollen er meldt fra da der ikke laves mad.</v>
      </c>
      <c r="DN272">
        <f>Bisp!AR118</f>
        <v>0</v>
      </c>
      <c r="DO272" s="14" t="str">
        <f>VLOOKUP(MID(B272,1,5)*1,InstTyp!A:B,2,FALSE)</f>
        <v xml:space="preserve">Integrerede </v>
      </c>
      <c r="DP272" s="14" t="str">
        <f>VLOOKUP(MID(B272,1,5)*1,InstTyp!A:C,3,FALSE)</f>
        <v>Bispebjerg</v>
      </c>
      <c r="DQ272">
        <f>VLOOKUP(MID(B272,1,5)*1,'InstTyp-2'!E:BQ,7,FALSE)</f>
        <v>45</v>
      </c>
      <c r="DR272">
        <f>VLOOKUP(MID(B272,1,5)*1,'InstTyp-2'!E:BQ,8,FALSE)</f>
        <v>0</v>
      </c>
      <c r="DS272">
        <f>VLOOKUP(MID(B272,1,5)*1,'InstTyp-2'!E:BQ,9,FALSE)</f>
        <v>40</v>
      </c>
      <c r="DT272">
        <f>VLOOKUP(MID(B272,1,5)*1,'InstTyp-2'!E:BQ,10,FALSE)</f>
        <v>0</v>
      </c>
      <c r="DU272">
        <f>VLOOKUP(MID(B272,1,5)*1,'InstTyp-2'!E:BQ,11,FALSE)</f>
        <v>0</v>
      </c>
      <c r="DV272">
        <f>VLOOKUP(MID(B272,1,5)*1,'InstTyp-2'!E:BQ,12,FALSE)</f>
        <v>0</v>
      </c>
      <c r="DW272">
        <f>VLOOKUP(MID(B272,1,5)*1,'InstTyp-2'!E:BQ,13,FALSE)</f>
        <v>0</v>
      </c>
      <c r="DX272">
        <f>VLOOKUP(MID(B272,1,5)*1,'InstTyp-2'!E:BQ,14,FALSE)</f>
        <v>0</v>
      </c>
      <c r="DY272">
        <f>VLOOKUP(MID(B272,1,5)*1,'InstTyp-2'!E:BQ,15,FALSE)</f>
        <v>0</v>
      </c>
      <c r="DZ272">
        <f>VLOOKUP(MID(B272,1,5)*1,'InstTyp-2'!E:BQ,16,FALSE)</f>
        <v>0</v>
      </c>
      <c r="EA272">
        <f>VLOOKUP(MID(B272,1,5)*1,'InstTyp-2'!E:BQ,17,FALSE)</f>
        <v>0</v>
      </c>
      <c r="EB272">
        <f>VLOOKUP(MID(B272,1,5)*1,'InstTyp-2'!E:BQ,18,FALSE)</f>
        <v>0</v>
      </c>
      <c r="EC272">
        <f>VLOOKUP(MID(B272,1,5)*1,'InstTyp-2'!E:BQ,19,FALSE)</f>
        <v>0</v>
      </c>
      <c r="ED272">
        <f>VLOOKUP(MID(B272,1,5)*1,'InstTyp-2'!E:BQ,20,FALSE)</f>
        <v>0</v>
      </c>
      <c r="EE272" s="195">
        <f>VLOOKUP(MID(B272,1,5)*1,'Forplejning 2008'!A:C,3,FALSE)</f>
        <v>64931.42</v>
      </c>
      <c r="EF272" t="str">
        <f t="shared" si="16"/>
        <v>37580</v>
      </c>
      <c r="EG272" t="str">
        <f t="shared" si="17"/>
        <v>2</v>
      </c>
      <c r="EH272">
        <f t="shared" si="18"/>
        <v>0</v>
      </c>
      <c r="EI272">
        <f t="shared" si="19"/>
        <v>0</v>
      </c>
      <c r="EJ272" t="e">
        <f>VLOOKUP(B272,Rekruttering!A:F,2,FALSE)</f>
        <v>#N/A</v>
      </c>
      <c r="EK272" t="e">
        <f>VLOOKUP(B272,Rekruttering!A:F,3,FALSE)</f>
        <v>#N/A</v>
      </c>
      <c r="EL272" t="e">
        <f>VLOOKUP(B272,Rekruttering!A:F,4,FALSE)</f>
        <v>#N/A</v>
      </c>
      <c r="EM272" t="e">
        <f>VLOOKUP(B272,Rekruttering!A:F,5,FALSE)</f>
        <v>#N/A</v>
      </c>
      <c r="EN272" t="e">
        <f>VLOOKUP(B272,Rekruttering!A:F,6,FALSE)</f>
        <v>#N/A</v>
      </c>
    </row>
    <row r="273" spans="1:144">
      <c r="A273" s="14" t="str">
        <f>Bisp!AS1</f>
        <v>x</v>
      </c>
      <c r="B273" s="21">
        <f>Bisp!AS2</f>
        <v>37578</v>
      </c>
      <c r="C273" t="str">
        <f>Bisp!AS3</f>
        <v>Jacob Holms Minde</v>
      </c>
      <c r="D273" t="str">
        <f>Bisp!AS4</f>
        <v>Amager</v>
      </c>
      <c r="E273" t="str">
        <f>Bisp!AS5</f>
        <v>Geislersgade 32</v>
      </c>
      <c r="F273">
        <f>Bisp!AS6</f>
        <v>2300</v>
      </c>
      <c r="G273" t="str">
        <f>Bisp!AS7</f>
        <v>København S</v>
      </c>
      <c r="H273" t="str">
        <f>Bisp!AS8</f>
        <v>32 54 97 76</v>
      </c>
      <c r="I273" t="str">
        <f>Bisp!AS9</f>
        <v>37578@buf.kk.dk</v>
      </c>
      <c r="J273" t="str">
        <f>Bisp!AS10</f>
        <v>ELSE RASMUSSEN</v>
      </c>
      <c r="K273">
        <f>Bisp!AS11</f>
        <v>32451817</v>
      </c>
      <c r="L273">
        <f>Bisp!AS12</f>
        <v>0</v>
      </c>
      <c r="M273" t="str">
        <f>Bisp!AS13</f>
        <v>37578@buf.kk.dk</v>
      </c>
      <c r="N273" t="str">
        <f>Bisp!AS14</f>
        <v>Integreret</v>
      </c>
      <c r="O273">
        <f>Bisp!AS15</f>
        <v>41</v>
      </c>
      <c r="P273">
        <f>Bisp!AS16</f>
        <v>0</v>
      </c>
      <c r="Q273">
        <f>Bisp!AS17</f>
        <v>98</v>
      </c>
      <c r="R273">
        <f>Bisp!AS18</f>
        <v>40</v>
      </c>
      <c r="S273">
        <f>Bisp!AS19</f>
        <v>18</v>
      </c>
      <c r="T273">
        <f>Bisp!AS20</f>
        <v>12</v>
      </c>
      <c r="U273">
        <f>Bisp!AS21</f>
        <v>0</v>
      </c>
      <c r="V273">
        <f>Bisp!AS22</f>
        <v>0</v>
      </c>
      <c r="W273">
        <f>Bisp!AS23</f>
        <v>0</v>
      </c>
      <c r="X273">
        <f>Bisp!AS24</f>
        <v>0</v>
      </c>
      <c r="Y273">
        <f>Bisp!AS25</f>
        <v>5</v>
      </c>
      <c r="Z273">
        <f>Bisp!AS26</f>
        <v>5</v>
      </c>
      <c r="AA273">
        <f>Bisp!AS27</f>
        <v>5</v>
      </c>
      <c r="AB273">
        <f>Bisp!AS28</f>
        <v>5</v>
      </c>
      <c r="AC273">
        <f>Bisp!AS29</f>
        <v>0</v>
      </c>
      <c r="AD273">
        <f>Bisp!AS30</f>
        <v>5</v>
      </c>
      <c r="AE273">
        <f>Bisp!AS31</f>
        <v>5</v>
      </c>
      <c r="AF273">
        <f>Bisp!AS32</f>
        <v>0</v>
      </c>
      <c r="AG273">
        <f>Bisp!AS33</f>
        <v>5</v>
      </c>
      <c r="AH273">
        <f>Bisp!AS34</f>
        <v>0</v>
      </c>
      <c r="AI273">
        <f>Bisp!AS35</f>
        <v>0</v>
      </c>
      <c r="AJ273">
        <f>Bisp!AS36</f>
        <v>0</v>
      </c>
      <c r="AK273">
        <f>Bisp!AS37</f>
        <v>0</v>
      </c>
      <c r="AL273" t="str">
        <f>Bisp!AS38</f>
        <v>Ja</v>
      </c>
      <c r="AM273">
        <f>Bisp!AS39</f>
        <v>0</v>
      </c>
      <c r="AN273" t="str">
        <f>Bisp!AS40</f>
        <v>Louise Brun Rasmussen</v>
      </c>
      <c r="AO273">
        <f>Bisp!AS41</f>
        <v>2008</v>
      </c>
      <c r="AP273">
        <f>Bisp!AS42</f>
        <v>35</v>
      </c>
      <c r="AQ273">
        <f>Bisp!AS43</f>
        <v>0</v>
      </c>
      <c r="AR273" t="str">
        <f>Bisp!AS44</f>
        <v xml:space="preserve">2 første år af kokkeudd. </v>
      </c>
      <c r="AS273" t="str">
        <f>Bisp!AS45</f>
        <v>7 års erfaring inden for køkkenb.</v>
      </c>
      <c r="AT273">
        <f>Bisp!AS46</f>
        <v>0</v>
      </c>
      <c r="AU273">
        <f>Bisp!AS47</f>
        <v>0</v>
      </c>
      <c r="AV273">
        <f>Bisp!AS48</f>
        <v>0</v>
      </c>
      <c r="AW273">
        <f>Bisp!AS49</f>
        <v>0</v>
      </c>
      <c r="AX273">
        <f>Bisp!AS50</f>
        <v>0</v>
      </c>
      <c r="AY273">
        <f>Bisp!AS51</f>
        <v>0</v>
      </c>
      <c r="AZ273">
        <f>Bisp!AS52</f>
        <v>0</v>
      </c>
      <c r="BA273">
        <f>Bisp!AS53</f>
        <v>0</v>
      </c>
      <c r="BB273">
        <f>Bisp!AS54</f>
        <v>60</v>
      </c>
      <c r="BC273">
        <f>Bisp!AS55</f>
        <v>75</v>
      </c>
      <c r="BD273">
        <f>Bisp!AS56</f>
        <v>2</v>
      </c>
      <c r="BE273">
        <f>Bisp!AS57</f>
        <v>2</v>
      </c>
      <c r="BF273" t="str">
        <f>Bisp!AS58</f>
        <v>ja</v>
      </c>
      <c r="BG273" t="str">
        <f>Bisp!AS59</f>
        <v>ja</v>
      </c>
      <c r="BH273" t="str">
        <f>Bisp!AS60</f>
        <v>ja</v>
      </c>
      <c r="BI273" t="str">
        <f>Bisp!AS61</f>
        <v>ja</v>
      </c>
      <c r="BJ273">
        <f>Bisp!AS62</f>
        <v>0</v>
      </c>
      <c r="BK273" t="str">
        <f>Bisp!AS63</f>
        <v>ja</v>
      </c>
      <c r="BL273">
        <f>Bisp!AS64</f>
        <v>0</v>
      </c>
      <c r="BM273" t="str">
        <f>Bisp!AS65</f>
        <v>ja</v>
      </c>
      <c r="BN273">
        <f>Bisp!AS66</f>
        <v>0</v>
      </c>
      <c r="BO273" t="str">
        <f>Bisp!AS67</f>
        <v>nej</v>
      </c>
      <c r="BP273" t="str">
        <f>Bisp!AS68</f>
        <v>vil gerne have hjælp mht personale rekruttering</v>
      </c>
      <c r="BQ273">
        <f>Bisp!AS69</f>
        <v>0</v>
      </c>
      <c r="BR273" t="str">
        <f>Bisp!AS70</f>
        <v>produktionskøkken</v>
      </c>
      <c r="BS273">
        <f>Bisp!AS71</f>
        <v>0</v>
      </c>
      <c r="BT273">
        <f>Bisp!AS72</f>
        <v>0</v>
      </c>
      <c r="BU273">
        <f>Bisp!AS73</f>
        <v>0</v>
      </c>
      <c r="BV273">
        <f>Bisp!AS74</f>
        <v>0</v>
      </c>
      <c r="BW273" t="str">
        <f>Bisp!AS75</f>
        <v>Køkkenet er i gang med en om- og tilbyggning, må gå ud fra at der er taget højde for at børnehavebørnene skal have mad efter årsskifte. Ønsker sig en røremaskine og grønt robot.</v>
      </c>
      <c r="BX273">
        <f>Bisp!AS76</f>
        <v>0</v>
      </c>
      <c r="BY273">
        <f>Bisp!AS77</f>
        <v>0</v>
      </c>
      <c r="BZ273">
        <f>Bisp!AS78</f>
        <v>0</v>
      </c>
      <c r="CA273">
        <f>Bisp!AS79</f>
        <v>0</v>
      </c>
      <c r="CB273">
        <f>Bisp!AS80</f>
        <v>0</v>
      </c>
      <c r="CC273">
        <f>Bisp!AS81</f>
        <v>0</v>
      </c>
      <c r="CD273">
        <f>Bisp!AS82</f>
        <v>0</v>
      </c>
      <c r="CE273">
        <f>Bisp!AS83</f>
        <v>0</v>
      </c>
      <c r="CF273">
        <f>Bisp!AS84</f>
        <v>0</v>
      </c>
      <c r="CG273" t="str">
        <f>Bisp!AS85</f>
        <v>Lone</v>
      </c>
      <c r="CH273" s="18" t="str">
        <f>Bisp!AS86</f>
        <v>30.3.09</v>
      </c>
      <c r="CI273">
        <f>Bisp!AS87</f>
        <v>0</v>
      </c>
      <c r="CJ273">
        <f>Bisp!AS88</f>
        <v>0</v>
      </c>
      <c r="CK273">
        <f>Bisp!AS89</f>
        <v>1</v>
      </c>
      <c r="CL273">
        <f>Bisp!AS90</f>
        <v>5</v>
      </c>
      <c r="CM273">
        <f>Bisp!AS91</f>
        <v>0</v>
      </c>
      <c r="CN273">
        <f>Bisp!AS92</f>
        <v>2</v>
      </c>
      <c r="CO273">
        <f>Bisp!AS93</f>
        <v>0</v>
      </c>
      <c r="CP273">
        <f>Bisp!AS94</f>
        <v>0</v>
      </c>
      <c r="CQ273">
        <f>Bisp!AS95</f>
        <v>0</v>
      </c>
      <c r="CR273">
        <f>Bisp!AS96</f>
        <v>0</v>
      </c>
      <c r="CS273">
        <f>Bisp!AS97</f>
        <v>2</v>
      </c>
      <c r="CT273">
        <f>Bisp!AS98</f>
        <v>0</v>
      </c>
      <c r="CU273">
        <f>Bisp!AS99</f>
        <v>0</v>
      </c>
      <c r="CV273">
        <f>Bisp!AS100</f>
        <v>0</v>
      </c>
      <c r="CW273">
        <f>Bisp!AS101</f>
        <v>0</v>
      </c>
      <c r="CX273">
        <f>Bisp!AS102</f>
        <v>0</v>
      </c>
      <c r="CY273">
        <f>Bisp!AS103</f>
        <v>1</v>
      </c>
      <c r="CZ273">
        <f>Bisp!AS104</f>
        <v>0</v>
      </c>
      <c r="DA273">
        <f>Bisp!AS105</f>
        <v>0</v>
      </c>
      <c r="DB273">
        <f>Bisp!AS106</f>
        <v>1</v>
      </c>
      <c r="DC273">
        <f>Bisp!AS107</f>
        <v>2</v>
      </c>
      <c r="DD273">
        <f>Bisp!AS108</f>
        <v>0</v>
      </c>
      <c r="DE273">
        <f>Bisp!AS109</f>
        <v>3</v>
      </c>
      <c r="DF273">
        <f>Bisp!AS110</f>
        <v>0</v>
      </c>
      <c r="DG273">
        <f>Bisp!AS111</f>
        <v>0</v>
      </c>
      <c r="DH273">
        <f>Bisp!AS112</f>
        <v>0</v>
      </c>
      <c r="DI273">
        <f>Bisp!AS113</f>
        <v>0</v>
      </c>
      <c r="DJ273">
        <f>Bisp!AS114</f>
        <v>0</v>
      </c>
      <c r="DK273">
        <f>Bisp!AS115</f>
        <v>2</v>
      </c>
      <c r="DL273" t="str">
        <f>Bisp!AS116</f>
        <v>Begrænset</v>
      </c>
      <c r="DM273">
        <f>Bisp!AS117</f>
        <v>0</v>
      </c>
      <c r="DN273">
        <f>Bisp!AS118</f>
        <v>0</v>
      </c>
      <c r="DO273" s="14" t="str">
        <f>VLOOKUP(MID(B273,1,5)*1,InstTyp!A:B,2,FALSE)</f>
        <v xml:space="preserve">Integrerede </v>
      </c>
      <c r="DP273" s="14" t="str">
        <f>VLOOKUP(MID(B273,1,5)*1,InstTyp!A:C,3,FALSE)</f>
        <v>Amager</v>
      </c>
      <c r="DQ273">
        <f>VLOOKUP(MID(B273,1,5)*1,'InstTyp-2'!E:BQ,7,FALSE)</f>
        <v>41</v>
      </c>
      <c r="DR273">
        <f>VLOOKUP(MID(B273,1,5)*1,'InstTyp-2'!E:BQ,8,FALSE)</f>
        <v>0</v>
      </c>
      <c r="DS273">
        <f>VLOOKUP(MID(B273,1,5)*1,'InstTyp-2'!E:BQ,9,FALSE)</f>
        <v>98</v>
      </c>
      <c r="DT273">
        <f>VLOOKUP(MID(B273,1,5)*1,'InstTyp-2'!E:BQ,10,FALSE)</f>
        <v>40</v>
      </c>
      <c r="DU273">
        <f>VLOOKUP(MID(B273,1,5)*1,'InstTyp-2'!E:BQ,11,FALSE)</f>
        <v>18</v>
      </c>
      <c r="DV273">
        <f>VLOOKUP(MID(B273,1,5)*1,'InstTyp-2'!E:BQ,12,FALSE)</f>
        <v>12</v>
      </c>
      <c r="DW273">
        <f>VLOOKUP(MID(B273,1,5)*1,'InstTyp-2'!E:BQ,13,FALSE)</f>
        <v>0</v>
      </c>
      <c r="DX273">
        <f>VLOOKUP(MID(B273,1,5)*1,'InstTyp-2'!E:BQ,14,FALSE)</f>
        <v>0</v>
      </c>
      <c r="DY273">
        <f>VLOOKUP(MID(B273,1,5)*1,'InstTyp-2'!E:BQ,15,FALSE)</f>
        <v>0</v>
      </c>
      <c r="DZ273">
        <f>VLOOKUP(MID(B273,1,5)*1,'InstTyp-2'!E:BQ,16,FALSE)</f>
        <v>0</v>
      </c>
      <c r="EA273">
        <f>VLOOKUP(MID(B273,1,5)*1,'InstTyp-2'!E:BQ,17,FALSE)</f>
        <v>0</v>
      </c>
      <c r="EB273">
        <f>VLOOKUP(MID(B273,1,5)*1,'InstTyp-2'!E:BQ,18,FALSE)</f>
        <v>0</v>
      </c>
      <c r="EC273">
        <f>VLOOKUP(MID(B273,1,5)*1,'InstTyp-2'!E:BQ,19,FALSE)</f>
        <v>0</v>
      </c>
      <c r="ED273">
        <f>VLOOKUP(MID(B273,1,5)*1,'InstTyp-2'!E:BQ,20,FALSE)</f>
        <v>0</v>
      </c>
      <c r="EE273" s="195">
        <f>VLOOKUP(MID(B273,1,5)*1,'Forplejning 2008'!A:C,3,FALSE)</f>
        <v>200683.25</v>
      </c>
      <c r="EF273" t="str">
        <f t="shared" si="16"/>
        <v>37578</v>
      </c>
      <c r="EG273" t="str">
        <f t="shared" si="17"/>
        <v/>
      </c>
      <c r="EH273">
        <f t="shared" si="18"/>
        <v>0</v>
      </c>
      <c r="EI273">
        <f t="shared" si="19"/>
        <v>70</v>
      </c>
      <c r="EJ273" t="str">
        <f>VLOOKUP(B273,Rekruttering!A:F,2,FALSE)</f>
        <v>Ja</v>
      </c>
      <c r="EK273">
        <f>VLOOKUP(B273,Rekruttering!A:F,3,FALSE)</f>
        <v>1</v>
      </c>
      <c r="EL273">
        <f>VLOOKUP(B273,Rekruttering!A:F,4,FALSE)</f>
        <v>0</v>
      </c>
      <c r="EM273" t="str">
        <f>VLOOKUP(B273,Rekruttering!A:F,5,FALSE)</f>
        <v xml:space="preserve">2-3 ansatte. </v>
      </c>
      <c r="EN273" t="str">
        <f>VLOOKUP(B273,Rekruttering!A:F,6,FALSE)</f>
        <v>Ja</v>
      </c>
    </row>
    <row r="274" spans="1:144">
      <c r="A274" s="14" t="str">
        <f>Bisp!AT1</f>
        <v>x</v>
      </c>
      <c r="B274" s="21" t="str">
        <f>Bisp!AT2</f>
        <v>37578_u</v>
      </c>
      <c r="C274" t="str">
        <f>Bisp!AT3</f>
        <v>Jacob Holms Minde</v>
      </c>
      <c r="D274" t="str">
        <f>Bisp!AT4</f>
        <v>Amager</v>
      </c>
      <c r="E274" t="str">
        <f>Bisp!AT5</f>
        <v>Geislersgade 32</v>
      </c>
      <c r="F274">
        <f>Bisp!AT6</f>
        <v>2300</v>
      </c>
      <c r="G274" t="str">
        <f>Bisp!AT7</f>
        <v>København S</v>
      </c>
      <c r="H274" t="str">
        <f>Bisp!AT8</f>
        <v>32 54 97 76</v>
      </c>
      <c r="I274" t="str">
        <f>Bisp!AT9</f>
        <v>37578@buf.kk.dk</v>
      </c>
      <c r="J274" t="str">
        <f>Bisp!AT10</f>
        <v>ELSE RASMUSSEN</v>
      </c>
      <c r="K274">
        <f>Bisp!AT11</f>
        <v>32451817</v>
      </c>
      <c r="L274">
        <f>Bisp!AT12</f>
        <v>0</v>
      </c>
      <c r="M274" t="str">
        <f>Bisp!AT13</f>
        <v>37578@buf.kk.dk</v>
      </c>
      <c r="N274" t="str">
        <f>Bisp!AT14</f>
        <v>Integreret</v>
      </c>
      <c r="O274">
        <f>Bisp!AT15</f>
        <v>41</v>
      </c>
      <c r="P274">
        <f>Bisp!AT16</f>
        <v>0</v>
      </c>
      <c r="Q274">
        <f>Bisp!AT17</f>
        <v>98</v>
      </c>
      <c r="R274">
        <f>Bisp!AT18</f>
        <v>40</v>
      </c>
      <c r="S274">
        <f>Bisp!AT19</f>
        <v>18</v>
      </c>
      <c r="T274">
        <f>Bisp!AT20</f>
        <v>12</v>
      </c>
      <c r="U274">
        <f>Bisp!AT21</f>
        <v>0</v>
      </c>
      <c r="V274" t="str">
        <f>Bisp!AT22</f>
        <v>Nej</v>
      </c>
      <c r="W274">
        <f>Bisp!AT23</f>
        <v>0</v>
      </c>
      <c r="X274">
        <f>Bisp!AT24</f>
        <v>0</v>
      </c>
      <c r="Y274">
        <f>Bisp!AT25</f>
        <v>5</v>
      </c>
      <c r="Z274">
        <f>Bisp!AT26</f>
        <v>5</v>
      </c>
      <c r="AA274">
        <f>Bisp!AT27</f>
        <v>5</v>
      </c>
      <c r="AB274">
        <f>Bisp!AT28</f>
        <v>5</v>
      </c>
      <c r="AC274">
        <f>Bisp!AT29</f>
        <v>0</v>
      </c>
      <c r="AD274">
        <f>Bisp!AT30</f>
        <v>5</v>
      </c>
      <c r="AE274">
        <f>Bisp!AT31</f>
        <v>0</v>
      </c>
      <c r="AF274">
        <f>Bisp!AT32</f>
        <v>0</v>
      </c>
      <c r="AG274">
        <f>Bisp!AT33</f>
        <v>5</v>
      </c>
      <c r="AH274">
        <f>Bisp!AT34</f>
        <v>0</v>
      </c>
      <c r="AI274">
        <f>Bisp!AT35</f>
        <v>0</v>
      </c>
      <c r="AJ274">
        <f>Bisp!AT36</f>
        <v>0</v>
      </c>
      <c r="AK274">
        <f>Bisp!AT37</f>
        <v>0</v>
      </c>
      <c r="AL274">
        <f>Bisp!AT38</f>
        <v>0</v>
      </c>
      <c r="AM274">
        <f>Bisp!AT39</f>
        <v>0</v>
      </c>
      <c r="AN274">
        <f>Bisp!AT40</f>
        <v>0</v>
      </c>
      <c r="AO274">
        <f>Bisp!AT41</f>
        <v>0</v>
      </c>
      <c r="AP274">
        <f>Bisp!AT42</f>
        <v>0</v>
      </c>
      <c r="AQ274">
        <f>Bisp!AT43</f>
        <v>0</v>
      </c>
      <c r="AR274">
        <f>Bisp!AT44</f>
        <v>0</v>
      </c>
      <c r="AS274">
        <f>Bisp!AT45</f>
        <v>0</v>
      </c>
      <c r="AT274">
        <f>Bisp!AT46</f>
        <v>0</v>
      </c>
      <c r="AU274">
        <f>Bisp!AT47</f>
        <v>0</v>
      </c>
      <c r="AV274">
        <f>Bisp!AT48</f>
        <v>0</v>
      </c>
      <c r="AW274">
        <f>Bisp!AT49</f>
        <v>0</v>
      </c>
      <c r="AX274">
        <f>Bisp!AT50</f>
        <v>0</v>
      </c>
      <c r="AY274">
        <f>Bisp!AT51</f>
        <v>0</v>
      </c>
      <c r="AZ274">
        <f>Bisp!AT52</f>
        <v>0</v>
      </c>
      <c r="BA274">
        <f>Bisp!AT53</f>
        <v>0</v>
      </c>
      <c r="BB274">
        <f>Bisp!AT54</f>
        <v>60</v>
      </c>
      <c r="BC274">
        <f>Bisp!AT55</f>
        <v>75</v>
      </c>
      <c r="BD274">
        <f>Bisp!AT56</f>
        <v>0</v>
      </c>
      <c r="BE274">
        <f>Bisp!AT57</f>
        <v>0</v>
      </c>
      <c r="BF274">
        <f>Bisp!AT58</f>
        <v>0</v>
      </c>
      <c r="BG274">
        <f>Bisp!AT59</f>
        <v>0</v>
      </c>
      <c r="BH274">
        <f>Bisp!AT60</f>
        <v>0</v>
      </c>
      <c r="BI274">
        <f>Bisp!AT61</f>
        <v>0</v>
      </c>
      <c r="BJ274">
        <f>Bisp!AT62</f>
        <v>0</v>
      </c>
      <c r="BK274">
        <f>Bisp!AT63</f>
        <v>0</v>
      </c>
      <c r="BL274">
        <f>Bisp!AT64</f>
        <v>0</v>
      </c>
      <c r="BM274">
        <f>Bisp!AT65</f>
        <v>0</v>
      </c>
      <c r="BN274">
        <f>Bisp!AT66</f>
        <v>0</v>
      </c>
      <c r="BO274">
        <f>Bisp!AT67</f>
        <v>0</v>
      </c>
      <c r="BP274">
        <f>Bisp!AT68</f>
        <v>0</v>
      </c>
      <c r="BQ274">
        <f>Bisp!AT69</f>
        <v>0</v>
      </c>
      <c r="BR274" t="str">
        <f>Bisp!AT70</f>
        <v>Ved ikke</v>
      </c>
      <c r="BS274">
        <f>Bisp!AT71</f>
        <v>0</v>
      </c>
      <c r="BT274">
        <f>Bisp!AT72</f>
        <v>0</v>
      </c>
      <c r="BU274">
        <f>Bisp!AT73</f>
        <v>0</v>
      </c>
      <c r="BV274">
        <f>Bisp!AT74</f>
        <v>0</v>
      </c>
      <c r="BW274">
        <f>Bisp!AT75</f>
        <v>0</v>
      </c>
      <c r="BX274">
        <f>Bisp!AT76</f>
        <v>0</v>
      </c>
      <c r="BY274">
        <f>Bisp!AT77</f>
        <v>0</v>
      </c>
      <c r="BZ274">
        <f>Bisp!AT78</f>
        <v>0</v>
      </c>
      <c r="CA274">
        <f>Bisp!AT79</f>
        <v>0</v>
      </c>
      <c r="CB274">
        <f>Bisp!AT80</f>
        <v>0</v>
      </c>
      <c r="CC274">
        <f>Bisp!AT81</f>
        <v>0</v>
      </c>
      <c r="CD274">
        <f>Bisp!AT82</f>
        <v>0</v>
      </c>
      <c r="CE274">
        <f>Bisp!AT83</f>
        <v>0</v>
      </c>
      <c r="CF274">
        <f>Bisp!AT84</f>
        <v>0</v>
      </c>
      <c r="CG274" t="str">
        <f>Bisp!AT85</f>
        <v>Birgitte Glerup</v>
      </c>
      <c r="CH274" s="18">
        <f>Bisp!AT86</f>
        <v>39931</v>
      </c>
      <c r="CI274">
        <f>Bisp!AT87</f>
        <v>0</v>
      </c>
      <c r="CJ274">
        <f>Bisp!AT88</f>
        <v>0</v>
      </c>
      <c r="CK274">
        <f>Bisp!AT89</f>
        <v>1</v>
      </c>
      <c r="CL274">
        <f>Bisp!AT90</f>
        <v>4</v>
      </c>
      <c r="CM274">
        <f>Bisp!AT91</f>
        <v>0</v>
      </c>
      <c r="CN274">
        <f>Bisp!AT92</f>
        <v>2</v>
      </c>
      <c r="CO274">
        <f>Bisp!AT93</f>
        <v>0</v>
      </c>
      <c r="CP274">
        <f>Bisp!AT94</f>
        <v>0</v>
      </c>
      <c r="CQ274">
        <f>Bisp!AT95</f>
        <v>0</v>
      </c>
      <c r="CR274">
        <f>Bisp!AT96</f>
        <v>0</v>
      </c>
      <c r="CS274">
        <f>Bisp!AT97</f>
        <v>0</v>
      </c>
      <c r="CT274">
        <f>Bisp!AT98</f>
        <v>2</v>
      </c>
      <c r="CU274">
        <f>Bisp!AT99</f>
        <v>0</v>
      </c>
      <c r="CV274">
        <f>Bisp!AT100</f>
        <v>0</v>
      </c>
      <c r="CW274">
        <f>Bisp!AT101</f>
        <v>0</v>
      </c>
      <c r="CX274">
        <f>Bisp!AT102</f>
        <v>1</v>
      </c>
      <c r="CY274">
        <f>Bisp!AT103</f>
        <v>0</v>
      </c>
      <c r="CZ274">
        <f>Bisp!AT104</f>
        <v>0</v>
      </c>
      <c r="DA274">
        <f>Bisp!AT105</f>
        <v>0</v>
      </c>
      <c r="DB274">
        <f>Bisp!AT106</f>
        <v>1</v>
      </c>
      <c r="DC274">
        <f>Bisp!AT107</f>
        <v>20</v>
      </c>
      <c r="DD274" t="str">
        <f>Bisp!AT108</f>
        <v>Miele</v>
      </c>
      <c r="DE274">
        <f>Bisp!AT109</f>
        <v>5</v>
      </c>
      <c r="DF274" t="str">
        <f>Bisp!AT110</f>
        <v>Ja</v>
      </c>
      <c r="DG274">
        <f>Bisp!AT111</f>
        <v>10</v>
      </c>
      <c r="DH274" t="str">
        <f>Bisp!AT112</f>
        <v>Nej</v>
      </c>
      <c r="DI274" t="str">
        <f>Bisp!AT113</f>
        <v>Ja</v>
      </c>
      <c r="DJ274" t="str">
        <f>Bisp!AT114</f>
        <v>Nej</v>
      </c>
      <c r="DK274">
        <f>Bisp!AT115</f>
        <v>3</v>
      </c>
      <c r="DL274" t="str">
        <f>Bisp!AT116</f>
        <v>Ingen plads</v>
      </c>
      <c r="DM274" t="str">
        <f>Bisp!AT117</f>
        <v>der kan evt. findes mere lager plads</v>
      </c>
      <c r="DN274">
        <f>Bisp!AT118</f>
        <v>0</v>
      </c>
      <c r="DO274" s="14" t="str">
        <f>VLOOKUP(MID(B274,1,5)*1,InstTyp!A:B,2,FALSE)</f>
        <v xml:space="preserve">Integrerede </v>
      </c>
      <c r="DP274" s="14" t="str">
        <f>VLOOKUP(MID(B274,1,5)*1,InstTyp!A:C,3,FALSE)</f>
        <v>Amager</v>
      </c>
      <c r="DQ274">
        <f>VLOOKUP(MID(B274,1,5)*1,'InstTyp-2'!E:BQ,7,FALSE)</f>
        <v>41</v>
      </c>
      <c r="DR274">
        <f>VLOOKUP(MID(B274,1,5)*1,'InstTyp-2'!E:BQ,8,FALSE)</f>
        <v>0</v>
      </c>
      <c r="DS274">
        <f>VLOOKUP(MID(B274,1,5)*1,'InstTyp-2'!E:BQ,9,FALSE)</f>
        <v>98</v>
      </c>
      <c r="DT274">
        <f>VLOOKUP(MID(B274,1,5)*1,'InstTyp-2'!E:BQ,10,FALSE)</f>
        <v>40</v>
      </c>
      <c r="DU274">
        <f>VLOOKUP(MID(B274,1,5)*1,'InstTyp-2'!E:BQ,11,FALSE)</f>
        <v>18</v>
      </c>
      <c r="DV274">
        <f>VLOOKUP(MID(B274,1,5)*1,'InstTyp-2'!E:BQ,12,FALSE)</f>
        <v>12</v>
      </c>
      <c r="DW274">
        <f>VLOOKUP(MID(B274,1,5)*1,'InstTyp-2'!E:BQ,13,FALSE)</f>
        <v>0</v>
      </c>
      <c r="DX274">
        <f>VLOOKUP(MID(B274,1,5)*1,'InstTyp-2'!E:BQ,14,FALSE)</f>
        <v>0</v>
      </c>
      <c r="DY274">
        <f>VLOOKUP(MID(B274,1,5)*1,'InstTyp-2'!E:BQ,15,FALSE)</f>
        <v>0</v>
      </c>
      <c r="DZ274">
        <f>VLOOKUP(MID(B274,1,5)*1,'InstTyp-2'!E:BQ,16,FALSE)</f>
        <v>0</v>
      </c>
      <c r="EA274">
        <f>VLOOKUP(MID(B274,1,5)*1,'InstTyp-2'!E:BQ,17,FALSE)</f>
        <v>0</v>
      </c>
      <c r="EB274">
        <f>VLOOKUP(MID(B274,1,5)*1,'InstTyp-2'!E:BQ,18,FALSE)</f>
        <v>0</v>
      </c>
      <c r="EC274">
        <f>VLOOKUP(MID(B274,1,5)*1,'InstTyp-2'!E:BQ,19,FALSE)</f>
        <v>0</v>
      </c>
      <c r="ED274">
        <f>VLOOKUP(MID(B274,1,5)*1,'InstTyp-2'!E:BQ,20,FALSE)</f>
        <v>0</v>
      </c>
      <c r="EE274" s="195">
        <f>VLOOKUP(MID(B274,1,5)*1,'Forplejning 2008'!A:C,3,FALSE)</f>
        <v>200683.25</v>
      </c>
      <c r="EF274" t="str">
        <f t="shared" si="16"/>
        <v>37578</v>
      </c>
      <c r="EG274" t="str">
        <f t="shared" si="17"/>
        <v>u</v>
      </c>
      <c r="EH274">
        <f t="shared" si="18"/>
        <v>0</v>
      </c>
      <c r="EI274">
        <f t="shared" si="19"/>
        <v>70</v>
      </c>
      <c r="EJ274" t="e">
        <f>VLOOKUP(B274,Rekruttering!A:F,2,FALSE)</f>
        <v>#N/A</v>
      </c>
      <c r="EK274" t="e">
        <f>VLOOKUP(B274,Rekruttering!A:F,3,FALSE)</f>
        <v>#N/A</v>
      </c>
      <c r="EL274" t="e">
        <f>VLOOKUP(B274,Rekruttering!A:F,4,FALSE)</f>
        <v>#N/A</v>
      </c>
      <c r="EM274" t="e">
        <f>VLOOKUP(B274,Rekruttering!A:F,5,FALSE)</f>
        <v>#N/A</v>
      </c>
      <c r="EN274" t="e">
        <f>VLOOKUP(B274,Rekruttering!A:F,6,FALSE)</f>
        <v>#N/A</v>
      </c>
    </row>
    <row r="275" spans="1:144">
      <c r="A275" s="14" t="str">
        <f>Bisp!AU1</f>
        <v>x</v>
      </c>
      <c r="B275" s="21">
        <f>Bisp!AU2</f>
        <v>37582</v>
      </c>
      <c r="C275" t="str">
        <f>Bisp!AU3</f>
        <v>Den integrerede institution Peder Lykkes vej</v>
      </c>
      <c r="D275" t="str">
        <f>Bisp!AU4</f>
        <v>Amager</v>
      </c>
      <c r="E275" t="str">
        <f>Bisp!AU5</f>
        <v>Peder Lykkes Vej 75</v>
      </c>
      <c r="F275">
        <f>Bisp!AU6</f>
        <v>2300</v>
      </c>
      <c r="G275" t="str">
        <f>Bisp!AU7</f>
        <v>København S</v>
      </c>
      <c r="H275" t="str">
        <f>Bisp!AU8</f>
        <v>32 58 87 42</v>
      </c>
      <c r="I275" t="str">
        <f>Bisp!AU9</f>
        <v>37582@buf.kk.dk</v>
      </c>
      <c r="J275" t="str">
        <f>Bisp!AU10</f>
        <v>Annette Jørgensen</v>
      </c>
      <c r="K275">
        <f>Bisp!AU11</f>
        <v>32519227</v>
      </c>
      <c r="L275">
        <f>Bisp!AU12</f>
        <v>0</v>
      </c>
      <c r="M275" t="str">
        <f>Bisp!AU13</f>
        <v>37582@buf.kk.dk</v>
      </c>
      <c r="N275" t="str">
        <f>Bisp!AU14</f>
        <v>Integreret</v>
      </c>
      <c r="O275">
        <f>Bisp!AU15</f>
        <v>0</v>
      </c>
      <c r="P275">
        <f>Bisp!AU16</f>
        <v>0</v>
      </c>
      <c r="Q275">
        <f>Bisp!AU17</f>
        <v>21</v>
      </c>
      <c r="R275">
        <f>Bisp!AU18</f>
        <v>40</v>
      </c>
      <c r="S275">
        <f>Bisp!AU19</f>
        <v>0</v>
      </c>
      <c r="T275">
        <f>Bisp!AU20</f>
        <v>0</v>
      </c>
      <c r="U275">
        <f>Bisp!AU21</f>
        <v>0</v>
      </c>
      <c r="V275" t="str">
        <f>Bisp!AU22</f>
        <v>Nej</v>
      </c>
      <c r="W275">
        <f>Bisp!AU23</f>
        <v>0</v>
      </c>
      <c r="X275">
        <f>Bisp!AU24</f>
        <v>0</v>
      </c>
      <c r="Y275">
        <f>Bisp!AU25</f>
        <v>0</v>
      </c>
      <c r="Z275">
        <f>Bisp!AU26</f>
        <v>0</v>
      </c>
      <c r="AA275">
        <f>Bisp!AU27</f>
        <v>0</v>
      </c>
      <c r="AB275">
        <f>Bisp!AU28</f>
        <v>0</v>
      </c>
      <c r="AC275">
        <f>Bisp!AU29</f>
        <v>0</v>
      </c>
      <c r="AD275">
        <f>Bisp!AU30</f>
        <v>5</v>
      </c>
      <c r="AE275">
        <f>Bisp!AU31</f>
        <v>5</v>
      </c>
      <c r="AF275">
        <f>Bisp!AU32</f>
        <v>3</v>
      </c>
      <c r="AG275">
        <f>Bisp!AU33</f>
        <v>5</v>
      </c>
      <c r="AH275">
        <f>Bisp!AU34</f>
        <v>0</v>
      </c>
      <c r="AI275">
        <f>Bisp!AU35</f>
        <v>0</v>
      </c>
      <c r="AJ275">
        <f>Bisp!AU36</f>
        <v>65000</v>
      </c>
      <c r="AK275">
        <f>Bisp!AU37</f>
        <v>0</v>
      </c>
      <c r="AL275" t="str">
        <f>Bisp!AU38</f>
        <v>Ja</v>
      </c>
      <c r="AM275" t="str">
        <f>Bisp!AU39</f>
        <v>Nej</v>
      </c>
      <c r="AN275" t="str">
        <f>Bisp!AU40</f>
        <v>susanne juul petersen</v>
      </c>
      <c r="AO275">
        <f>Bisp!AU41</f>
        <v>1996</v>
      </c>
      <c r="AP275">
        <f>Bisp!AU42</f>
        <v>19</v>
      </c>
      <c r="AQ275">
        <f>Bisp!AU43</f>
        <v>0</v>
      </c>
      <c r="AR275">
        <f>Bisp!AU44</f>
        <v>0</v>
      </c>
      <c r="AS275">
        <f>Bisp!AU45</f>
        <v>0</v>
      </c>
      <c r="AT275" t="str">
        <f>Bisp!AU46</f>
        <v>økologiomlægning, hjemmeplejen</v>
      </c>
      <c r="AU275">
        <f>Bisp!AU47</f>
        <v>0</v>
      </c>
      <c r="AV275">
        <f>Bisp!AU48</f>
        <v>0</v>
      </c>
      <c r="AW275">
        <f>Bisp!AU49</f>
        <v>0</v>
      </c>
      <c r="AX275">
        <f>Bisp!AU50</f>
        <v>0</v>
      </c>
      <c r="AY275">
        <f>Bisp!AU51</f>
        <v>0</v>
      </c>
      <c r="AZ275">
        <f>Bisp!AU52</f>
        <v>0</v>
      </c>
      <c r="BA275">
        <f>Bisp!AU53</f>
        <v>0</v>
      </c>
      <c r="BB275">
        <f>Bisp!AU54</f>
        <v>0</v>
      </c>
      <c r="BC275">
        <f>Bisp!AU55</f>
        <v>99</v>
      </c>
      <c r="BD275">
        <f>Bisp!AU56</f>
        <v>0</v>
      </c>
      <c r="BE275">
        <f>Bisp!AU57</f>
        <v>2</v>
      </c>
      <c r="BF275" t="str">
        <f>Bisp!AU58</f>
        <v>ja</v>
      </c>
      <c r="BG275" t="str">
        <f>Bisp!AU59</f>
        <v>nej</v>
      </c>
      <c r="BH275" t="str">
        <f>Bisp!AU60</f>
        <v>ja</v>
      </c>
      <c r="BI275" t="str">
        <f>Bisp!AU61</f>
        <v>ja</v>
      </c>
      <c r="BJ275">
        <f>Bisp!AU62</f>
        <v>0</v>
      </c>
      <c r="BK275" t="str">
        <f>Bisp!AU63</f>
        <v>ja</v>
      </c>
      <c r="BL275">
        <f>Bisp!AU64</f>
        <v>0</v>
      </c>
      <c r="BM275" t="str">
        <f>Bisp!AU65</f>
        <v>ja</v>
      </c>
      <c r="BN275">
        <f>Bisp!AU66</f>
        <v>0</v>
      </c>
      <c r="BO275" t="str">
        <f>Bisp!AU67</f>
        <v>nej</v>
      </c>
      <c r="BP275" t="str">
        <f>Bisp!AU68</f>
        <v>meget gerne info om medarbejdere</v>
      </c>
      <c r="BQ275">
        <f>Bisp!AU69</f>
        <v>0</v>
      </c>
      <c r="BR275" t="str">
        <f>Bisp!AU70</f>
        <v>Køkken begrænset tilvirk</v>
      </c>
      <c r="BS275">
        <f>Bisp!AU71</f>
        <v>0</v>
      </c>
      <c r="BT275">
        <f>Bisp!AU72</f>
        <v>0</v>
      </c>
      <c r="BU275">
        <f>Bisp!AU73</f>
        <v>0</v>
      </c>
      <c r="BV275">
        <f>Bisp!AU74</f>
        <v>0</v>
      </c>
      <c r="BW275">
        <f>Bisp!AU75</f>
        <v>0</v>
      </c>
      <c r="BX275">
        <f>Bisp!AU76</f>
        <v>0</v>
      </c>
      <c r="BY275">
        <f>Bisp!AU77</f>
        <v>0</v>
      </c>
      <c r="BZ275">
        <f>Bisp!AU78</f>
        <v>0</v>
      </c>
      <c r="CA275">
        <f>Bisp!AU79</f>
        <v>0</v>
      </c>
      <c r="CB275" t="str">
        <f>Bisp!AU80</f>
        <v>Mindre</v>
      </c>
      <c r="CC275" t="str">
        <f>Bisp!AU81</f>
        <v>ekstra frys, røremaskine fx electrolux, mere kogeplade, ekstra køl</v>
      </c>
      <c r="CD275">
        <f>Bisp!AU82</f>
        <v>0</v>
      </c>
      <c r="CE275">
        <f>Bisp!AU83</f>
        <v>0</v>
      </c>
      <c r="CF275">
        <f>Bisp!AU84</f>
        <v>0</v>
      </c>
      <c r="CG275" t="str">
        <f>Bisp!AU85</f>
        <v>Ayo</v>
      </c>
      <c r="CH275" s="18" t="str">
        <f>Bisp!AU86</f>
        <v>24.03.09</v>
      </c>
      <c r="CI275">
        <f>Bisp!AU87</f>
        <v>0</v>
      </c>
      <c r="CJ275">
        <f>Bisp!AU88</f>
        <v>1</v>
      </c>
      <c r="CK275">
        <f>Bisp!AU89</f>
        <v>0</v>
      </c>
      <c r="CL275">
        <f>Bisp!AU90</f>
        <v>0</v>
      </c>
      <c r="CM275">
        <f>Bisp!AU91</f>
        <v>0</v>
      </c>
      <c r="CN275">
        <f>Bisp!AU92</f>
        <v>0</v>
      </c>
      <c r="CO275">
        <f>Bisp!AU93</f>
        <v>0</v>
      </c>
      <c r="CP275">
        <f>Bisp!AU94</f>
        <v>0</v>
      </c>
      <c r="CQ275">
        <f>Bisp!AU95</f>
        <v>0</v>
      </c>
      <c r="CR275">
        <f>Bisp!AU96</f>
        <v>2</v>
      </c>
      <c r="CS275">
        <f>Bisp!AU97</f>
        <v>0</v>
      </c>
      <c r="CT275">
        <f>Bisp!AU98</f>
        <v>0</v>
      </c>
      <c r="CU275">
        <f>Bisp!AU99</f>
        <v>0</v>
      </c>
      <c r="CV275">
        <f>Bisp!AU100</f>
        <v>0</v>
      </c>
      <c r="CW275">
        <f>Bisp!AU101</f>
        <v>0</v>
      </c>
      <c r="CX275">
        <f>Bisp!AU102</f>
        <v>1</v>
      </c>
      <c r="CY275">
        <f>Bisp!AU103</f>
        <v>0</v>
      </c>
      <c r="CZ275">
        <f>Bisp!AU104</f>
        <v>0</v>
      </c>
      <c r="DA275">
        <f>Bisp!AU105</f>
        <v>0</v>
      </c>
      <c r="DB275">
        <f>Bisp!AU106</f>
        <v>1</v>
      </c>
      <c r="DC275">
        <f>Bisp!AU107</f>
        <v>20</v>
      </c>
      <c r="DD275" t="str">
        <f>Bisp!AU108</f>
        <v>miele</v>
      </c>
      <c r="DE275">
        <f>Bisp!AU109</f>
        <v>2</v>
      </c>
      <c r="DF275" t="str">
        <f>Bisp!AU110</f>
        <v>nej</v>
      </c>
      <c r="DG275">
        <f>Bisp!AU111</f>
        <v>0</v>
      </c>
      <c r="DH275" t="str">
        <f>Bisp!AU112</f>
        <v>nej</v>
      </c>
      <c r="DI275" t="str">
        <f>Bisp!AU113</f>
        <v>ja</v>
      </c>
      <c r="DJ275" t="str">
        <f>Bisp!AU114</f>
        <v>nej</v>
      </c>
      <c r="DK275">
        <f>Bisp!AU115</f>
        <v>1</v>
      </c>
      <c r="DL275" t="str">
        <f>Bisp!AU116</f>
        <v>Begrænset</v>
      </c>
      <c r="DM275" t="str">
        <f>Bisp!AU117</f>
        <v>Smalt rum til viktualie</v>
      </c>
      <c r="DN275">
        <f>Bisp!AU118</f>
        <v>0</v>
      </c>
      <c r="DO275" s="14" t="str">
        <f>VLOOKUP(MID(B275,1,5)*1,InstTyp!A:B,2,FALSE)</f>
        <v xml:space="preserve">Integrerede </v>
      </c>
      <c r="DP275" s="14" t="str">
        <f>VLOOKUP(MID(B275,1,5)*1,InstTyp!A:C,3,FALSE)</f>
        <v>Amager</v>
      </c>
      <c r="DQ275">
        <f>VLOOKUP(MID(B275,1,5)*1,'InstTyp-2'!E:BQ,7,FALSE)</f>
        <v>0</v>
      </c>
      <c r="DR275">
        <f>VLOOKUP(MID(B275,1,5)*1,'InstTyp-2'!E:BQ,8,FALSE)</f>
        <v>0</v>
      </c>
      <c r="DS275">
        <f>VLOOKUP(MID(B275,1,5)*1,'InstTyp-2'!E:BQ,9,FALSE)</f>
        <v>21</v>
      </c>
      <c r="DT275">
        <f>VLOOKUP(MID(B275,1,5)*1,'InstTyp-2'!E:BQ,10,FALSE)</f>
        <v>40</v>
      </c>
      <c r="DU275">
        <f>VLOOKUP(MID(B275,1,5)*1,'InstTyp-2'!E:BQ,11,FALSE)</f>
        <v>0</v>
      </c>
      <c r="DV275">
        <f>VLOOKUP(MID(B275,1,5)*1,'InstTyp-2'!E:BQ,12,FALSE)</f>
        <v>0</v>
      </c>
      <c r="DW275">
        <f>VLOOKUP(MID(B275,1,5)*1,'InstTyp-2'!E:BQ,13,FALSE)</f>
        <v>0</v>
      </c>
      <c r="DX275">
        <f>VLOOKUP(MID(B275,1,5)*1,'InstTyp-2'!E:BQ,14,FALSE)</f>
        <v>0</v>
      </c>
      <c r="DY275">
        <f>VLOOKUP(MID(B275,1,5)*1,'InstTyp-2'!E:BQ,15,FALSE)</f>
        <v>0</v>
      </c>
      <c r="DZ275">
        <f>VLOOKUP(MID(B275,1,5)*1,'InstTyp-2'!E:BQ,16,FALSE)</f>
        <v>0</v>
      </c>
      <c r="EA275">
        <f>VLOOKUP(MID(B275,1,5)*1,'InstTyp-2'!E:BQ,17,FALSE)</f>
        <v>0</v>
      </c>
      <c r="EB275">
        <f>VLOOKUP(MID(B275,1,5)*1,'InstTyp-2'!E:BQ,18,FALSE)</f>
        <v>0</v>
      </c>
      <c r="EC275">
        <f>VLOOKUP(MID(B275,1,5)*1,'InstTyp-2'!E:BQ,19,FALSE)</f>
        <v>0</v>
      </c>
      <c r="ED275">
        <f>VLOOKUP(MID(B275,1,5)*1,'InstTyp-2'!E:BQ,20,FALSE)</f>
        <v>0</v>
      </c>
      <c r="EE275" s="195">
        <f>VLOOKUP(MID(B275,1,5)*1,'Forplejning 2008'!A:C,3,FALSE)</f>
        <v>76184.570000000007</v>
      </c>
      <c r="EF275" t="str">
        <f t="shared" si="16"/>
        <v>37582</v>
      </c>
      <c r="EG275" t="str">
        <f t="shared" si="17"/>
        <v/>
      </c>
      <c r="EH275">
        <f t="shared" si="18"/>
        <v>0</v>
      </c>
      <c r="EI275">
        <f t="shared" si="19"/>
        <v>40</v>
      </c>
      <c r="EJ275" t="e">
        <f>VLOOKUP(B275,Rekruttering!A:F,2,FALSE)</f>
        <v>#N/A</v>
      </c>
      <c r="EK275" t="e">
        <f>VLOOKUP(B275,Rekruttering!A:F,3,FALSE)</f>
        <v>#N/A</v>
      </c>
      <c r="EL275" t="e">
        <f>VLOOKUP(B275,Rekruttering!A:F,4,FALSE)</f>
        <v>#N/A</v>
      </c>
      <c r="EM275" t="e">
        <f>VLOOKUP(B275,Rekruttering!A:F,5,FALSE)</f>
        <v>#N/A</v>
      </c>
      <c r="EN275" t="e">
        <f>VLOOKUP(B275,Rekruttering!A:F,6,FALSE)</f>
        <v>#N/A</v>
      </c>
    </row>
    <row r="276" spans="1:144">
      <c r="A276" s="14" t="str">
        <f>Bisp!AW1</f>
        <v>x</v>
      </c>
      <c r="B276" s="21" t="str">
        <f>Bisp!AW2</f>
        <v>37591_u</v>
      </c>
      <c r="C276" t="str">
        <f>Bisp!AW3</f>
        <v>Gullandsgården</v>
      </c>
      <c r="D276" t="str">
        <f>Bisp!AW4</f>
        <v>Amager</v>
      </c>
      <c r="E276" t="str">
        <f>Bisp!AW5</f>
        <v>Gullandsgade 29</v>
      </c>
      <c r="F276">
        <f>Bisp!AW6</f>
        <v>2300</v>
      </c>
      <c r="G276" t="str">
        <f>Bisp!AW7</f>
        <v>København S</v>
      </c>
      <c r="H276" t="str">
        <f>Bisp!AW8</f>
        <v>32 59 82 25</v>
      </c>
      <c r="I276" t="str">
        <f>Bisp!AW9</f>
        <v>k480@buf.kk.dk</v>
      </c>
      <c r="J276" t="str">
        <f>Bisp!AW10</f>
        <v>Anne-Gitte Kleis</v>
      </c>
      <c r="K276">
        <f>Bisp!AW11</f>
        <v>32500053</v>
      </c>
      <c r="L276">
        <f>Bisp!AW12</f>
        <v>0</v>
      </c>
      <c r="M276" t="str">
        <f>Bisp!AW13</f>
        <v>37591@buf.kk.dk</v>
      </c>
      <c r="N276" t="str">
        <f>Bisp!AW14</f>
        <v>Integreret</v>
      </c>
      <c r="O276">
        <f>Bisp!AW15</f>
        <v>21</v>
      </c>
      <c r="P276">
        <f>Bisp!AW16</f>
        <v>0</v>
      </c>
      <c r="Q276">
        <f>Bisp!AW17</f>
        <v>32</v>
      </c>
      <c r="R276">
        <f>Bisp!AW18</f>
        <v>0</v>
      </c>
      <c r="S276">
        <f>Bisp!AW19</f>
        <v>0</v>
      </c>
      <c r="T276">
        <f>Bisp!AW20</f>
        <v>0</v>
      </c>
      <c r="U276">
        <f>Bisp!AW21</f>
        <v>0</v>
      </c>
      <c r="V276">
        <f>Bisp!AW22</f>
        <v>0</v>
      </c>
      <c r="W276">
        <f>Bisp!AW23</f>
        <v>0</v>
      </c>
      <c r="X276">
        <f>Bisp!AW24</f>
        <v>0</v>
      </c>
      <c r="Y276">
        <f>Bisp!AW25</f>
        <v>5</v>
      </c>
      <c r="Z276">
        <f>Bisp!AW26</f>
        <v>5</v>
      </c>
      <c r="AA276">
        <f>Bisp!AW27</f>
        <v>5</v>
      </c>
      <c r="AB276">
        <f>Bisp!AW28</f>
        <v>5</v>
      </c>
      <c r="AC276">
        <f>Bisp!AW29</f>
        <v>0</v>
      </c>
      <c r="AD276">
        <f>Bisp!AW30</f>
        <v>5</v>
      </c>
      <c r="AE276">
        <f>Bisp!AW31</f>
        <v>5</v>
      </c>
      <c r="AF276">
        <f>Bisp!AW32</f>
        <v>1</v>
      </c>
      <c r="AG276">
        <f>Bisp!AW33</f>
        <v>5</v>
      </c>
      <c r="AH276">
        <f>Bisp!AW34</f>
        <v>0</v>
      </c>
      <c r="AI276">
        <f>Bisp!AW35</f>
        <v>100000</v>
      </c>
      <c r="AJ276">
        <f>Bisp!AW36</f>
        <v>70000</v>
      </c>
      <c r="AK276">
        <f>Bisp!AW37</f>
        <v>0</v>
      </c>
      <c r="AL276">
        <f>Bisp!AW38</f>
        <v>0</v>
      </c>
      <c r="AM276">
        <f>Bisp!AW39</f>
        <v>0</v>
      </c>
      <c r="AN276">
        <f>Bisp!AW40</f>
        <v>0</v>
      </c>
      <c r="AO276">
        <f>Bisp!AW41</f>
        <v>0</v>
      </c>
      <c r="AP276">
        <f>Bisp!AW42</f>
        <v>0</v>
      </c>
      <c r="AQ276">
        <f>Bisp!AW43</f>
        <v>0</v>
      </c>
      <c r="AR276">
        <f>Bisp!AW44</f>
        <v>0</v>
      </c>
      <c r="AS276">
        <f>Bisp!AW45</f>
        <v>0</v>
      </c>
      <c r="AT276">
        <f>Bisp!AW46</f>
        <v>0</v>
      </c>
      <c r="AU276">
        <f>Bisp!AW47</f>
        <v>0</v>
      </c>
      <c r="AV276">
        <f>Bisp!AW48</f>
        <v>0</v>
      </c>
      <c r="AW276">
        <f>Bisp!AW49</f>
        <v>0</v>
      </c>
      <c r="AX276">
        <f>Bisp!AW50</f>
        <v>0</v>
      </c>
      <c r="AY276">
        <f>Bisp!AW51</f>
        <v>0</v>
      </c>
      <c r="AZ276">
        <f>Bisp!AW52</f>
        <v>0</v>
      </c>
      <c r="BA276">
        <f>Bisp!AW53</f>
        <v>0</v>
      </c>
      <c r="BB276">
        <f>Bisp!AW54</f>
        <v>88</v>
      </c>
      <c r="BC276">
        <f>Bisp!AW55</f>
        <v>88</v>
      </c>
      <c r="BD276">
        <f>Bisp!AW56</f>
        <v>0</v>
      </c>
      <c r="BE276">
        <f>Bisp!AW57</f>
        <v>0</v>
      </c>
      <c r="BF276">
        <f>Bisp!AW58</f>
        <v>0</v>
      </c>
      <c r="BG276">
        <f>Bisp!AW59</f>
        <v>0</v>
      </c>
      <c r="BH276">
        <f>Bisp!AW60</f>
        <v>0</v>
      </c>
      <c r="BI276">
        <f>Bisp!AW61</f>
        <v>0</v>
      </c>
      <c r="BJ276">
        <f>Bisp!AW62</f>
        <v>0</v>
      </c>
      <c r="BK276">
        <f>Bisp!AW63</f>
        <v>0</v>
      </c>
      <c r="BL276">
        <f>Bisp!AW64</f>
        <v>0</v>
      </c>
      <c r="BM276">
        <f>Bisp!AW65</f>
        <v>0</v>
      </c>
      <c r="BN276">
        <f>Bisp!AW66</f>
        <v>0</v>
      </c>
      <c r="BO276">
        <f>Bisp!AW67</f>
        <v>0</v>
      </c>
      <c r="BP276">
        <f>Bisp!AW68</f>
        <v>0</v>
      </c>
      <c r="BQ276">
        <f>Bisp!AW69</f>
        <v>0</v>
      </c>
      <c r="BR276" t="str">
        <f>Bisp!AW70</f>
        <v>Ved ikke</v>
      </c>
      <c r="BS276">
        <f>Bisp!AW71</f>
        <v>0</v>
      </c>
      <c r="BT276">
        <f>Bisp!AW72</f>
        <v>0</v>
      </c>
      <c r="BU276">
        <f>Bisp!AW73</f>
        <v>0</v>
      </c>
      <c r="BV276">
        <f>Bisp!AW74</f>
        <v>0</v>
      </c>
      <c r="BW276">
        <f>Bisp!AW75</f>
        <v>0</v>
      </c>
      <c r="BX276">
        <f>Bisp!AW76</f>
        <v>0</v>
      </c>
      <c r="BY276">
        <f>Bisp!AW77</f>
        <v>0</v>
      </c>
      <c r="BZ276">
        <f>Bisp!AW78</f>
        <v>0</v>
      </c>
      <c r="CA276">
        <f>Bisp!AW79</f>
        <v>0</v>
      </c>
      <c r="CB276">
        <f>Bisp!AW80</f>
        <v>0</v>
      </c>
      <c r="CC276">
        <f>Bisp!AW81</f>
        <v>0</v>
      </c>
      <c r="CD276">
        <f>Bisp!AW82</f>
        <v>0</v>
      </c>
      <c r="CE276">
        <f>Bisp!AW83</f>
        <v>0</v>
      </c>
      <c r="CF276">
        <f>Bisp!AW84</f>
        <v>0</v>
      </c>
      <c r="CG276" t="str">
        <f>Bisp!AW85</f>
        <v>Birgitte Glerup</v>
      </c>
      <c r="CH276" s="18">
        <f>Bisp!AW86</f>
        <v>0</v>
      </c>
      <c r="CI276">
        <f>Bisp!AW87</f>
        <v>0</v>
      </c>
      <c r="CJ276">
        <f>Bisp!AW88</f>
        <v>1</v>
      </c>
      <c r="CK276">
        <f>Bisp!AW89</f>
        <v>0</v>
      </c>
      <c r="CL276">
        <f>Bisp!AW90</f>
        <v>4</v>
      </c>
      <c r="CM276">
        <f>Bisp!AW91</f>
        <v>1</v>
      </c>
      <c r="CN276">
        <f>Bisp!AW92</f>
        <v>0</v>
      </c>
      <c r="CO276">
        <f>Bisp!AW93</f>
        <v>0</v>
      </c>
      <c r="CP276">
        <f>Bisp!AW94</f>
        <v>0</v>
      </c>
      <c r="CQ276">
        <f>Bisp!AW95</f>
        <v>0</v>
      </c>
      <c r="CR276">
        <f>Bisp!AW96</f>
        <v>1</v>
      </c>
      <c r="CS276">
        <f>Bisp!AW97</f>
        <v>0</v>
      </c>
      <c r="CT276">
        <f>Bisp!AW98</f>
        <v>0</v>
      </c>
      <c r="CU276">
        <f>Bisp!AW99</f>
        <v>0</v>
      </c>
      <c r="CV276">
        <f>Bisp!AW100</f>
        <v>0</v>
      </c>
      <c r="CW276">
        <f>Bisp!AW101</f>
        <v>0</v>
      </c>
      <c r="CX276">
        <f>Bisp!AW102</f>
        <v>1</v>
      </c>
      <c r="CY276">
        <f>Bisp!AW103</f>
        <v>0</v>
      </c>
      <c r="CZ276">
        <f>Bisp!AW104</f>
        <v>0</v>
      </c>
      <c r="DA276">
        <f>Bisp!AW105</f>
        <v>0</v>
      </c>
      <c r="DB276">
        <f>Bisp!AW106</f>
        <v>0</v>
      </c>
      <c r="DC276">
        <f>Bisp!AW107</f>
        <v>0</v>
      </c>
      <c r="DD276">
        <f>Bisp!AW108</f>
        <v>0</v>
      </c>
      <c r="DE276">
        <f>Bisp!AW109</f>
        <v>1.5</v>
      </c>
      <c r="DF276" t="str">
        <f>Bisp!AW110</f>
        <v>Nej</v>
      </c>
      <c r="DG276">
        <f>Bisp!AW111</f>
        <v>0</v>
      </c>
      <c r="DH276" t="str">
        <f>Bisp!AW112</f>
        <v>Nej</v>
      </c>
      <c r="DI276" t="str">
        <f>Bisp!AW113</f>
        <v>Nej</v>
      </c>
      <c r="DJ276" t="str">
        <f>Bisp!AW114</f>
        <v>Nej</v>
      </c>
      <c r="DK276">
        <f>Bisp!AW115</f>
        <v>1</v>
      </c>
      <c r="DL276" t="str">
        <f>Bisp!AW116</f>
        <v>Ingen plads</v>
      </c>
      <c r="DM276">
        <f>Bisp!AW117</f>
        <v>0</v>
      </c>
      <c r="DN276">
        <f>Bisp!AW118</f>
        <v>0</v>
      </c>
      <c r="DO276" s="14" t="str">
        <f>VLOOKUP(MID(B276,1,5)*1,InstTyp!A:B,2,FALSE)</f>
        <v xml:space="preserve">Integrerede </v>
      </c>
      <c r="DP276" s="14" t="str">
        <f>VLOOKUP(MID(B276,1,5)*1,InstTyp!A:C,3,FALSE)</f>
        <v>Amager</v>
      </c>
      <c r="DQ276">
        <f>VLOOKUP(MID(B276,1,5)*1,'InstTyp-2'!E:BQ,7,FALSE)</f>
        <v>21</v>
      </c>
      <c r="DR276">
        <f>VLOOKUP(MID(B276,1,5)*1,'InstTyp-2'!E:BQ,8,FALSE)</f>
        <v>0</v>
      </c>
      <c r="DS276">
        <f>VLOOKUP(MID(B276,1,5)*1,'InstTyp-2'!E:BQ,9,FALSE)</f>
        <v>32</v>
      </c>
      <c r="DT276">
        <f>VLOOKUP(MID(B276,1,5)*1,'InstTyp-2'!E:BQ,10,FALSE)</f>
        <v>0</v>
      </c>
      <c r="DU276">
        <f>VLOOKUP(MID(B276,1,5)*1,'InstTyp-2'!E:BQ,11,FALSE)</f>
        <v>0</v>
      </c>
      <c r="DV276">
        <f>VLOOKUP(MID(B276,1,5)*1,'InstTyp-2'!E:BQ,12,FALSE)</f>
        <v>0</v>
      </c>
      <c r="DW276">
        <f>VLOOKUP(MID(B276,1,5)*1,'InstTyp-2'!E:BQ,13,FALSE)</f>
        <v>0</v>
      </c>
      <c r="DX276">
        <f>VLOOKUP(MID(B276,1,5)*1,'InstTyp-2'!E:BQ,14,FALSE)</f>
        <v>0</v>
      </c>
      <c r="DY276">
        <f>VLOOKUP(MID(B276,1,5)*1,'InstTyp-2'!E:BQ,15,FALSE)</f>
        <v>0</v>
      </c>
      <c r="DZ276">
        <f>VLOOKUP(MID(B276,1,5)*1,'InstTyp-2'!E:BQ,16,FALSE)</f>
        <v>0</v>
      </c>
      <c r="EA276">
        <f>VLOOKUP(MID(B276,1,5)*1,'InstTyp-2'!E:BQ,17,FALSE)</f>
        <v>0</v>
      </c>
      <c r="EB276">
        <f>VLOOKUP(MID(B276,1,5)*1,'InstTyp-2'!E:BQ,18,FALSE)</f>
        <v>0</v>
      </c>
      <c r="EC276">
        <f>VLOOKUP(MID(B276,1,5)*1,'InstTyp-2'!E:BQ,19,FALSE)</f>
        <v>0</v>
      </c>
      <c r="ED276">
        <f>VLOOKUP(MID(B276,1,5)*1,'InstTyp-2'!E:BQ,20,FALSE)</f>
        <v>0</v>
      </c>
      <c r="EE276" s="195">
        <f>VLOOKUP(MID(B276,1,5)*1,'Forplejning 2008'!A:C,3,FALSE)</f>
        <v>238837.46</v>
      </c>
      <c r="EF276" t="str">
        <f t="shared" si="16"/>
        <v>37591</v>
      </c>
      <c r="EG276" t="str">
        <f t="shared" si="17"/>
        <v>u</v>
      </c>
      <c r="EH276">
        <f t="shared" si="18"/>
        <v>0</v>
      </c>
      <c r="EI276">
        <f t="shared" si="19"/>
        <v>0</v>
      </c>
      <c r="EJ276" t="e">
        <f>VLOOKUP(B276,Rekruttering!A:F,2,FALSE)</f>
        <v>#N/A</v>
      </c>
      <c r="EK276" t="e">
        <f>VLOOKUP(B276,Rekruttering!A:F,3,FALSE)</f>
        <v>#N/A</v>
      </c>
      <c r="EL276" t="e">
        <f>VLOOKUP(B276,Rekruttering!A:F,4,FALSE)</f>
        <v>#N/A</v>
      </c>
      <c r="EM276" t="e">
        <f>VLOOKUP(B276,Rekruttering!A:F,5,FALSE)</f>
        <v>#N/A</v>
      </c>
      <c r="EN276" t="e">
        <f>VLOOKUP(B276,Rekruttering!A:F,6,FALSE)</f>
        <v>#N/A</v>
      </c>
    </row>
    <row r="277" spans="1:144">
      <c r="A277" s="14" t="str">
        <f>Bisp!AX1</f>
        <v>x</v>
      </c>
      <c r="B277" s="21">
        <f>Bisp!AX2</f>
        <v>37592</v>
      </c>
      <c r="C277" t="str">
        <f>Bisp!AX3</f>
        <v>Børnehuset Hundredemeterskoven</v>
      </c>
      <c r="D277" t="str">
        <f>Bisp!AX4</f>
        <v>Amager</v>
      </c>
      <c r="E277" t="str">
        <f>Bisp!AX5</f>
        <v>Engvej 35</v>
      </c>
      <c r="F277">
        <f>Bisp!AX6</f>
        <v>2300</v>
      </c>
      <c r="G277" t="str">
        <f>Bisp!AX7</f>
        <v>København S</v>
      </c>
      <c r="H277" t="str">
        <f>Bisp!AX8</f>
        <v>32 58 01 05</v>
      </c>
      <c r="I277" t="str">
        <f>Bisp!AX9</f>
        <v>37592@buf.kk.dk</v>
      </c>
      <c r="J277" t="str">
        <f>Bisp!AX10</f>
        <v>Lone Ingeborg U. Christensen</v>
      </c>
      <c r="K277">
        <f>Bisp!AX11</f>
        <v>32571928</v>
      </c>
      <c r="L277">
        <f>Bisp!AX12</f>
        <v>0</v>
      </c>
      <c r="M277" t="str">
        <f>Bisp!AX13</f>
        <v>37592@buf.kk.dk</v>
      </c>
      <c r="N277" t="str">
        <f>Bisp!AX14</f>
        <v>Integreret</v>
      </c>
      <c r="O277">
        <f>Bisp!AX15</f>
        <v>42</v>
      </c>
      <c r="P277">
        <f>Bisp!AX16</f>
        <v>0</v>
      </c>
      <c r="Q277">
        <f>Bisp!AX17</f>
        <v>66</v>
      </c>
      <c r="R277">
        <f>Bisp!AX18</f>
        <v>0</v>
      </c>
      <c r="S277">
        <f>Bisp!AX19</f>
        <v>0</v>
      </c>
      <c r="T277">
        <f>Bisp!AX20</f>
        <v>0</v>
      </c>
      <c r="U277">
        <f>Bisp!AX21</f>
        <v>0</v>
      </c>
      <c r="V277" t="str">
        <f>Bisp!AX22</f>
        <v>Nej</v>
      </c>
      <c r="W277">
        <f>Bisp!AX23</f>
        <v>0</v>
      </c>
      <c r="X277">
        <f>Bisp!AX24</f>
        <v>0</v>
      </c>
      <c r="Y277">
        <f>Bisp!AX25</f>
        <v>5</v>
      </c>
      <c r="Z277">
        <f>Bisp!AX26</f>
        <v>5</v>
      </c>
      <c r="AA277">
        <f>Bisp!AX27</f>
        <v>3</v>
      </c>
      <c r="AB277">
        <f>Bisp!AX28</f>
        <v>5</v>
      </c>
      <c r="AC277">
        <f>Bisp!AX29</f>
        <v>0</v>
      </c>
      <c r="AD277">
        <f>Bisp!AX30</f>
        <v>5</v>
      </c>
      <c r="AE277">
        <f>Bisp!AX31</f>
        <v>0</v>
      </c>
      <c r="AF277">
        <f>Bisp!AX32</f>
        <v>0</v>
      </c>
      <c r="AG277">
        <f>Bisp!AX33</f>
        <v>5</v>
      </c>
      <c r="AH277">
        <f>Bisp!AX34</f>
        <v>0</v>
      </c>
      <c r="AI277" s="16">
        <f>Bisp!AX35</f>
        <v>200000</v>
      </c>
      <c r="AJ277" s="16">
        <f>Bisp!AX36</f>
        <v>200000</v>
      </c>
      <c r="AK277">
        <f>Bisp!AX37</f>
        <v>0</v>
      </c>
      <c r="AL277" t="str">
        <f>Bisp!AX38</f>
        <v>Ja</v>
      </c>
      <c r="AM277">
        <f>Bisp!AX39</f>
        <v>0</v>
      </c>
      <c r="AN277" t="str">
        <f>Bisp!AX40</f>
        <v>Susanne Hansen</v>
      </c>
      <c r="AO277">
        <f>Bisp!AX41</f>
        <v>2009</v>
      </c>
      <c r="AP277">
        <f>Bisp!AX42</f>
        <v>21</v>
      </c>
      <c r="AQ277">
        <f>Bisp!AX43</f>
        <v>0</v>
      </c>
      <c r="AR277" t="str">
        <f>Bisp!AX44</f>
        <v>1 års erhvervs uddannelse indenfor kantine</v>
      </c>
      <c r="AS277" t="str">
        <f>Bisp!AX45</f>
        <v>mange års i kantine</v>
      </c>
      <c r="AT277">
        <f>Bisp!AX46</f>
        <v>0</v>
      </c>
      <c r="AU277">
        <f>Bisp!AX47</f>
        <v>0</v>
      </c>
      <c r="AV277">
        <f>Bisp!AX48</f>
        <v>0</v>
      </c>
      <c r="AW277">
        <f>Bisp!AX49</f>
        <v>0</v>
      </c>
      <c r="AX277">
        <f>Bisp!AX50</f>
        <v>0</v>
      </c>
      <c r="AY277">
        <f>Bisp!AX51</f>
        <v>0</v>
      </c>
      <c r="AZ277">
        <f>Bisp!AX52</f>
        <v>0</v>
      </c>
      <c r="BA277">
        <f>Bisp!AX53</f>
        <v>0</v>
      </c>
      <c r="BB277">
        <f>Bisp!AX54</f>
        <v>90</v>
      </c>
      <c r="BC277">
        <f>Bisp!AX55</f>
        <v>90</v>
      </c>
      <c r="BD277">
        <f>Bisp!AX56</f>
        <v>2</v>
      </c>
      <c r="BE277">
        <f>Bisp!AX57</f>
        <v>2</v>
      </c>
      <c r="BF277" t="str">
        <f>Bisp!AX58</f>
        <v>Ja</v>
      </c>
      <c r="BG277" t="str">
        <f>Bisp!AX59</f>
        <v>Nej</v>
      </c>
      <c r="BH277" t="str">
        <f>Bisp!AX60</f>
        <v>Ja</v>
      </c>
      <c r="BI277" t="str">
        <f>Bisp!AX61</f>
        <v>Ja</v>
      </c>
      <c r="BJ277">
        <f>Bisp!AX62</f>
        <v>0</v>
      </c>
      <c r="BK277" t="str">
        <f>Bisp!AX63</f>
        <v>Ja</v>
      </c>
      <c r="BL277">
        <f>Bisp!AX64</f>
        <v>0</v>
      </c>
      <c r="BM277" t="str">
        <f>Bisp!AX65</f>
        <v>Ja</v>
      </c>
      <c r="BN277">
        <f>Bisp!AX66</f>
        <v>0</v>
      </c>
      <c r="BO277" t="str">
        <f>Bisp!AX67</f>
        <v>Nej</v>
      </c>
      <c r="BP277" t="str">
        <f>Bisp!AX68</f>
        <v>Vil gerne have hjælp med rekrutering</v>
      </c>
      <c r="BQ277">
        <f>Bisp!AX69</f>
        <v>0</v>
      </c>
      <c r="BR277" t="str">
        <f>Bisp!AX70</f>
        <v>produktionskøkken</v>
      </c>
      <c r="BS277" t="str">
        <f>Bisp!AX71</f>
        <v>Nej</v>
      </c>
      <c r="BT277" t="str">
        <f>Bisp!AX72</f>
        <v>Større</v>
      </c>
      <c r="BU277" t="str">
        <f>Bisp!AX73</f>
        <v>Ingen</v>
      </c>
      <c r="BV277">
        <f>Bisp!AX74</f>
        <v>0</v>
      </c>
      <c r="BW277" t="str">
        <f>Bisp!AX75</f>
        <v>En konvektionsovn, en opvaskemaskine</v>
      </c>
      <c r="BX277">
        <f>Bisp!AX76</f>
        <v>0</v>
      </c>
      <c r="BY277">
        <f>Bisp!AX77</f>
        <v>0</v>
      </c>
      <c r="BZ277">
        <f>Bisp!AX78</f>
        <v>0</v>
      </c>
      <c r="CA277">
        <f>Bisp!AX79</f>
        <v>0</v>
      </c>
      <c r="CB277">
        <f>Bisp!AX80</f>
        <v>0</v>
      </c>
      <c r="CC277">
        <f>Bisp!AX81</f>
        <v>0</v>
      </c>
      <c r="CD277">
        <f>Bisp!AX82</f>
        <v>0</v>
      </c>
      <c r="CE277">
        <f>Bisp!AX83</f>
        <v>0</v>
      </c>
      <c r="CF277">
        <f>Bisp!AX84</f>
        <v>0</v>
      </c>
      <c r="CG277" t="str">
        <f>Bisp!AX85</f>
        <v>Cathrine Joachim Jerrik</v>
      </c>
      <c r="CH277" s="18" t="str">
        <f>Bisp!AX86</f>
        <v>3.4.2009</v>
      </c>
      <c r="CI277">
        <f>Bisp!AX87</f>
        <v>0</v>
      </c>
      <c r="CJ277">
        <f>Bisp!AX88</f>
        <v>0</v>
      </c>
      <c r="CK277">
        <f>Bisp!AX89</f>
        <v>1</v>
      </c>
      <c r="CL277">
        <f>Bisp!AX90</f>
        <v>5</v>
      </c>
      <c r="CM277">
        <f>Bisp!AX91</f>
        <v>0</v>
      </c>
      <c r="CN277">
        <f>Bisp!AX92</f>
        <v>3</v>
      </c>
      <c r="CO277">
        <f>Bisp!AX93</f>
        <v>0</v>
      </c>
      <c r="CP277">
        <f>Bisp!AX94</f>
        <v>0</v>
      </c>
      <c r="CQ277">
        <f>Bisp!AX95</f>
        <v>0</v>
      </c>
      <c r="CR277">
        <f>Bisp!AX96</f>
        <v>2</v>
      </c>
      <c r="CS277">
        <f>Bisp!AX97</f>
        <v>3</v>
      </c>
      <c r="CT277">
        <f>Bisp!AX98</f>
        <v>0</v>
      </c>
      <c r="CU277">
        <f>Bisp!AX99</f>
        <v>0</v>
      </c>
      <c r="CV277">
        <f>Bisp!AX100</f>
        <v>0</v>
      </c>
      <c r="CW277">
        <f>Bisp!AX101</f>
        <v>0</v>
      </c>
      <c r="CX277">
        <f>Bisp!AX102</f>
        <v>0</v>
      </c>
      <c r="CY277">
        <f>Bisp!AX103</f>
        <v>1</v>
      </c>
      <c r="CZ277">
        <f>Bisp!AX104</f>
        <v>0</v>
      </c>
      <c r="DA277">
        <f>Bisp!AX105</f>
        <v>0</v>
      </c>
      <c r="DB277">
        <f>Bisp!AX106</f>
        <v>1</v>
      </c>
      <c r="DC277">
        <f>Bisp!AX107</f>
        <v>4</v>
      </c>
      <c r="DD277" t="str">
        <f>Bisp!AX108</f>
        <v>Miele</v>
      </c>
      <c r="DE277">
        <f>Bisp!AX109</f>
        <v>5</v>
      </c>
      <c r="DF277">
        <f>Bisp!AX110</f>
        <v>0</v>
      </c>
      <c r="DG277">
        <f>Bisp!AX111</f>
        <v>0</v>
      </c>
      <c r="DH277" t="str">
        <f>Bisp!AX112</f>
        <v>Ja</v>
      </c>
      <c r="DI277" t="str">
        <f>Bisp!AX113</f>
        <v>Ja</v>
      </c>
      <c r="DJ277">
        <f>Bisp!AX114</f>
        <v>0</v>
      </c>
      <c r="DK277">
        <f>Bisp!AX115</f>
        <v>3</v>
      </c>
      <c r="DL277" t="str">
        <f>Bisp!AX116</f>
        <v>God plads</v>
      </c>
      <c r="DM277" t="str">
        <f>Bisp!AX117</f>
        <v>stor kælder der kan tages i brug</v>
      </c>
      <c r="DN277">
        <f>Bisp!AX118</f>
        <v>0</v>
      </c>
      <c r="DO277" s="14" t="str">
        <f>VLOOKUP(MID(B277,1,5)*1,InstTyp!A:B,2,FALSE)</f>
        <v xml:space="preserve">Integrerede </v>
      </c>
      <c r="DP277" s="14" t="str">
        <f>VLOOKUP(MID(B277,1,5)*1,InstTyp!A:C,3,FALSE)</f>
        <v>Amager</v>
      </c>
      <c r="DQ277">
        <f>VLOOKUP(MID(B277,1,5)*1,'InstTyp-2'!E:BQ,7,FALSE)</f>
        <v>38</v>
      </c>
      <c r="DR277">
        <f>VLOOKUP(MID(B277,1,5)*1,'InstTyp-2'!E:BQ,8,FALSE)</f>
        <v>0</v>
      </c>
      <c r="DS277">
        <f>VLOOKUP(MID(B277,1,5)*1,'InstTyp-2'!E:BQ,9,FALSE)</f>
        <v>66</v>
      </c>
      <c r="DT277">
        <f>VLOOKUP(MID(B277,1,5)*1,'InstTyp-2'!E:BQ,10,FALSE)</f>
        <v>0</v>
      </c>
      <c r="DU277">
        <f>VLOOKUP(MID(B277,1,5)*1,'InstTyp-2'!E:BQ,11,FALSE)</f>
        <v>0</v>
      </c>
      <c r="DV277">
        <f>VLOOKUP(MID(B277,1,5)*1,'InstTyp-2'!E:BQ,12,FALSE)</f>
        <v>0</v>
      </c>
      <c r="DW277">
        <f>VLOOKUP(MID(B277,1,5)*1,'InstTyp-2'!E:BQ,13,FALSE)</f>
        <v>0</v>
      </c>
      <c r="DX277">
        <f>VLOOKUP(MID(B277,1,5)*1,'InstTyp-2'!E:BQ,14,FALSE)</f>
        <v>0</v>
      </c>
      <c r="DY277">
        <f>VLOOKUP(MID(B277,1,5)*1,'InstTyp-2'!E:BQ,15,FALSE)</f>
        <v>0</v>
      </c>
      <c r="DZ277">
        <f>VLOOKUP(MID(B277,1,5)*1,'InstTyp-2'!E:BQ,16,FALSE)</f>
        <v>0</v>
      </c>
      <c r="EA277">
        <f>VLOOKUP(MID(B277,1,5)*1,'InstTyp-2'!E:BQ,17,FALSE)</f>
        <v>0</v>
      </c>
      <c r="EB277">
        <f>VLOOKUP(MID(B277,1,5)*1,'InstTyp-2'!E:BQ,18,FALSE)</f>
        <v>0</v>
      </c>
      <c r="EC277">
        <f>VLOOKUP(MID(B277,1,5)*1,'InstTyp-2'!E:BQ,19,FALSE)</f>
        <v>0</v>
      </c>
      <c r="ED277">
        <f>VLOOKUP(MID(B277,1,5)*1,'InstTyp-2'!E:BQ,20,FALSE)</f>
        <v>0</v>
      </c>
      <c r="EE277" s="195">
        <f>VLOOKUP(MID(B277,1,5)*1,'Forplejning 2008'!A:C,3,FALSE)</f>
        <v>217575.59</v>
      </c>
      <c r="EF277" t="str">
        <f t="shared" si="16"/>
        <v>37592</v>
      </c>
      <c r="EG277" t="str">
        <f t="shared" si="17"/>
        <v/>
      </c>
      <c r="EH277">
        <f t="shared" si="18"/>
        <v>0</v>
      </c>
      <c r="EI277">
        <f t="shared" si="19"/>
        <v>0</v>
      </c>
      <c r="EJ277" t="str">
        <f>VLOOKUP(B277,Rekruttering!A:F,2,FALSE)</f>
        <v>Ja</v>
      </c>
      <c r="EK277" t="str">
        <f>VLOOKUP(B277,Rekruttering!A:F,3,FALSE)</f>
        <v>20-30</v>
      </c>
      <c r="EL277" t="str">
        <f>VLOOKUP(B277,Rekruttering!A:F,4,FALSE)</f>
        <v>Nej</v>
      </c>
      <c r="EM277">
        <f>VLOOKUP(B277,Rekruttering!A:F,5,FALSE)</f>
        <v>0</v>
      </c>
      <c r="EN277" t="str">
        <f>VLOOKUP(B277,Rekruttering!A:F,6,FALSE)</f>
        <v>Ja</v>
      </c>
    </row>
    <row r="278" spans="1:144">
      <c r="A278" s="14" t="str">
        <f>Indre!B1</f>
        <v>x</v>
      </c>
      <c r="B278" s="21">
        <f>Indre!B2</f>
        <v>35236</v>
      </c>
      <c r="C278" t="str">
        <f>Indre!B3</f>
        <v>Ministeriernes Børnehus</v>
      </c>
      <c r="D278" t="str">
        <f>Indre!B4</f>
        <v>Indre By</v>
      </c>
      <c r="E278" t="str">
        <f>Indre!B5</f>
        <v>Vester Voldgade 123</v>
      </c>
      <c r="F278">
        <f>Indre!B6</f>
        <v>1552</v>
      </c>
      <c r="G278" t="str">
        <f>Indre!B7</f>
        <v>København K</v>
      </c>
      <c r="H278" t="str">
        <f>Indre!B8</f>
        <v>33 15 75 48</v>
      </c>
      <c r="I278" t="str">
        <f>Indre!B9</f>
        <v>35236@buf.kk.dk</v>
      </c>
      <c r="J278" t="str">
        <f>Indre!B10</f>
        <v>Janne Lykke Hagemann</v>
      </c>
      <c r="K278">
        <f>Indre!B11</f>
        <v>0</v>
      </c>
      <c r="L278">
        <f>Indre!B12</f>
        <v>0</v>
      </c>
      <c r="M278" t="str">
        <f>Indre!B13</f>
        <v>35236@buf.kk.dk</v>
      </c>
      <c r="N278" t="str">
        <f>Indre!B14</f>
        <v>Integreret</v>
      </c>
      <c r="O278">
        <f>Indre!B15</f>
        <v>38</v>
      </c>
      <c r="P278">
        <f>Indre!B16</f>
        <v>0</v>
      </c>
      <c r="Q278">
        <f>Indre!B17</f>
        <v>60</v>
      </c>
      <c r="R278">
        <f>Indre!B18</f>
        <v>0</v>
      </c>
      <c r="S278">
        <f>Indre!B19</f>
        <v>0</v>
      </c>
      <c r="T278">
        <f>Indre!B20</f>
        <v>0</v>
      </c>
      <c r="U278">
        <f>Indre!B21</f>
        <v>0</v>
      </c>
      <c r="V278" t="str">
        <f>Indre!B22</f>
        <v>Nej</v>
      </c>
      <c r="W278">
        <f>Indre!B23</f>
        <v>0</v>
      </c>
      <c r="X278">
        <f>Indre!B24</f>
        <v>0</v>
      </c>
      <c r="Y278">
        <f>Indre!B25</f>
        <v>5</v>
      </c>
      <c r="Z278">
        <f>Indre!B26</f>
        <v>5</v>
      </c>
      <c r="AA278">
        <f>Indre!B27</f>
        <v>5</v>
      </c>
      <c r="AB278">
        <f>Indre!B28</f>
        <v>5</v>
      </c>
      <c r="AC278">
        <f>Indre!B29</f>
        <v>0</v>
      </c>
      <c r="AD278">
        <f>Indre!B30</f>
        <v>5</v>
      </c>
      <c r="AE278">
        <f>Indre!B31</f>
        <v>0</v>
      </c>
      <c r="AF278">
        <f>Indre!B32</f>
        <v>0</v>
      </c>
      <c r="AG278">
        <f>Indre!B33</f>
        <v>5</v>
      </c>
      <c r="AH278">
        <f>Indre!B34</f>
        <v>0</v>
      </c>
      <c r="AI278">
        <f>Indre!B35</f>
        <v>180000</v>
      </c>
      <c r="AJ278">
        <f>Indre!B36</f>
        <v>180000</v>
      </c>
      <c r="AK278">
        <f>Indre!B37</f>
        <v>0</v>
      </c>
      <c r="AL278" t="str">
        <f>Indre!B38</f>
        <v>Ja</v>
      </c>
      <c r="AM278">
        <f>Indre!B39</f>
        <v>0</v>
      </c>
      <c r="AN278" t="str">
        <f>Indre!B40</f>
        <v>Jeppe Køllner</v>
      </c>
      <c r="AO278">
        <f>Indre!B41</f>
        <v>2008</v>
      </c>
      <c r="AP278">
        <f>Indre!B42</f>
        <v>37</v>
      </c>
      <c r="AQ278">
        <f>Indre!B43</f>
        <v>0</v>
      </c>
      <c r="AR278" t="str">
        <f>Indre!B44</f>
        <v>ingen</v>
      </c>
      <c r="AS278" t="str">
        <f>Indre!B45</f>
        <v>ingen rigtig professionel</v>
      </c>
      <c r="AT278" t="str">
        <f>Indre!B46</f>
        <v>hygiejne</v>
      </c>
      <c r="AU278" t="str">
        <f>Indre!B47</f>
        <v>Katrine Rath</v>
      </c>
      <c r="AV278">
        <f>Indre!B48</f>
        <v>0</v>
      </c>
      <c r="AW278">
        <f>Indre!B49</f>
        <v>20</v>
      </c>
      <c r="AX278">
        <f>Indre!B50</f>
        <v>0</v>
      </c>
      <c r="AY278">
        <f>Indre!B51</f>
        <v>0</v>
      </c>
      <c r="AZ278">
        <f>Indre!B52</f>
        <v>0</v>
      </c>
      <c r="BA278">
        <f>Indre!B53</f>
        <v>0</v>
      </c>
      <c r="BB278">
        <f>Indre!B54</f>
        <v>90</v>
      </c>
      <c r="BC278">
        <f>Indre!B55</f>
        <v>90</v>
      </c>
      <c r="BD278">
        <f>Indre!B56</f>
        <v>1</v>
      </c>
      <c r="BE278">
        <f>Indre!B57</f>
        <v>1</v>
      </c>
      <c r="BF278" t="str">
        <f>Indre!B58</f>
        <v>Nej</v>
      </c>
      <c r="BG278" t="str">
        <f>Indre!B59</f>
        <v>Ja</v>
      </c>
      <c r="BH278" t="str">
        <f>Indre!B60</f>
        <v>Ja</v>
      </c>
      <c r="BI278" t="str">
        <f>Indre!B61</f>
        <v>Ja</v>
      </c>
      <c r="BJ278" t="str">
        <f>Indre!B62</f>
        <v>de vil meget gerne selv</v>
      </c>
      <c r="BK278" t="str">
        <f>Indre!B63</f>
        <v>Ja</v>
      </c>
      <c r="BL278" t="str">
        <f>Indre!B64</f>
        <v>absolut</v>
      </c>
      <c r="BM278" t="str">
        <f>Indre!B65</f>
        <v>Ja</v>
      </c>
      <c r="BN278" t="str">
        <f>Indre!B66</f>
        <v>meget gerne</v>
      </c>
      <c r="BO278" t="str">
        <f>Indre!B67</f>
        <v>Ja</v>
      </c>
      <c r="BP278" t="str">
        <f>Indre!B68</f>
        <v>Vil evt. gerne have hjælp, da leder gerne vil have en erfaren køkkenansvarlig (f.eks kok)</v>
      </c>
      <c r="BQ278">
        <f>Indre!B69</f>
        <v>0</v>
      </c>
      <c r="BR278" t="str">
        <f>Indre!B70</f>
        <v>produktionskøkken</v>
      </c>
      <c r="BS278" t="str">
        <f>Indre!B71</f>
        <v>Nej</v>
      </c>
      <c r="BT278" t="str">
        <f>Indre!B72</f>
        <v>Større</v>
      </c>
      <c r="BU278" t="str">
        <f>Indre!B73</f>
        <v>Mindre</v>
      </c>
      <c r="BV278">
        <f>Indre!B74</f>
        <v>0</v>
      </c>
      <c r="BW278" t="str">
        <f>Indre!B75</f>
        <v>ene køkken skal have en større opvaskemaskine og flere køleskabe. Trænger til en omgang maling</v>
      </c>
      <c r="BX278">
        <f>Indre!B76</f>
        <v>0</v>
      </c>
      <c r="BY278" t="str">
        <f>Indre!B77</f>
        <v>Mindre</v>
      </c>
      <c r="BZ278">
        <f>Indre!B78</f>
        <v>0</v>
      </c>
      <c r="CA278" t="str">
        <f>Indre!B79</f>
        <v>Køkkenet kræver en renovation og evt. inddragelse af mindre rum, så det bliver større</v>
      </c>
      <c r="CB278">
        <f>Indre!B80</f>
        <v>0</v>
      </c>
      <c r="CC278">
        <f>Indre!B81</f>
        <v>0</v>
      </c>
      <c r="CD278">
        <f>Indre!B82</f>
        <v>0</v>
      </c>
      <c r="CE278">
        <f>Indre!B83</f>
        <v>0</v>
      </c>
      <c r="CF278" t="str">
        <f>Indre!B84</f>
        <v>Der er tale om 2 institutioner der er blevet sammenlagt. Det ene køkken er stort nok men kræver en renovering. Det andet køkken fungere</v>
      </c>
      <c r="CG278" t="str">
        <f>Indre!B85</f>
        <v>Cathrine Jerrik/Sinee</v>
      </c>
      <c r="CH278" s="18">
        <f>Indre!B86</f>
        <v>39860</v>
      </c>
      <c r="CI278">
        <f>Indre!B87</f>
        <v>0</v>
      </c>
      <c r="CJ278">
        <f>Indre!B88</f>
        <v>0</v>
      </c>
      <c r="CK278">
        <f>Indre!B89</f>
        <v>0</v>
      </c>
      <c r="CL278">
        <f>Indre!B90</f>
        <v>4</v>
      </c>
      <c r="CM278">
        <f>Indre!B91</f>
        <v>0</v>
      </c>
      <c r="CN278">
        <f>Indre!B92</f>
        <v>0</v>
      </c>
      <c r="CO278">
        <f>Indre!B93</f>
        <v>1</v>
      </c>
      <c r="CP278">
        <f>Indre!B94</f>
        <v>0</v>
      </c>
      <c r="CQ278">
        <f>Indre!B95</f>
        <v>0</v>
      </c>
      <c r="CR278">
        <f>Indre!B96</f>
        <v>0</v>
      </c>
      <c r="CS278">
        <f>Indre!B97</f>
        <v>1</v>
      </c>
      <c r="CT278">
        <f>Indre!B98</f>
        <v>0</v>
      </c>
      <c r="CU278">
        <f>Indre!B99</f>
        <v>0</v>
      </c>
      <c r="CV278">
        <f>Indre!B100</f>
        <v>0</v>
      </c>
      <c r="CW278">
        <f>Indre!B101</f>
        <v>0</v>
      </c>
      <c r="CX278">
        <f>Indre!B102</f>
        <v>0</v>
      </c>
      <c r="CY278">
        <f>Indre!B103</f>
        <v>1</v>
      </c>
      <c r="CZ278">
        <f>Indre!B104</f>
        <v>0</v>
      </c>
      <c r="DA278">
        <f>Indre!B105</f>
        <v>0</v>
      </c>
      <c r="DB278">
        <f>Indre!B106</f>
        <v>0</v>
      </c>
      <c r="DC278">
        <f>Indre!B107</f>
        <v>20</v>
      </c>
      <c r="DD278" t="str">
        <f>Indre!B108</f>
        <v>Miele</v>
      </c>
      <c r="DE278">
        <f>Indre!B109</f>
        <v>4</v>
      </c>
      <c r="DF278" t="str">
        <f>Indre!B110</f>
        <v>Nej</v>
      </c>
      <c r="DG278">
        <f>Indre!B111</f>
        <v>0</v>
      </c>
      <c r="DH278" t="str">
        <f>Indre!B112</f>
        <v>Nej</v>
      </c>
      <c r="DI278" t="str">
        <f>Indre!B113</f>
        <v>Nej</v>
      </c>
      <c r="DJ278" t="str">
        <f>Indre!B114</f>
        <v>Nej</v>
      </c>
      <c r="DK278">
        <f>Indre!B115</f>
        <v>3</v>
      </c>
      <c r="DL278" t="str">
        <f>Indre!B116</f>
        <v>Begrænset</v>
      </c>
      <c r="DM278" t="str">
        <f>Indre!B117</f>
        <v>Skabe (små) til lagerplads kunne trænge til flere hylder el. skabe på vægge til tørvarer osv.</v>
      </c>
      <c r="DN278">
        <f>Indre!B118</f>
        <v>0</v>
      </c>
      <c r="DO278" s="14" t="str">
        <f>VLOOKUP(MID(B278,1,5)*1,InstTyp!A:B,2,FALSE)</f>
        <v xml:space="preserve">Integrerede </v>
      </c>
      <c r="DP278" s="14" t="str">
        <f>VLOOKUP(MID(B278,1,5)*1,InstTyp!A:C,3,FALSE)</f>
        <v>Indre By</v>
      </c>
      <c r="DQ278">
        <f>VLOOKUP(MID(B278,1,5)*1,'InstTyp-2'!E:BQ,7,FALSE)</f>
        <v>38</v>
      </c>
      <c r="DR278">
        <f>VLOOKUP(MID(B278,1,5)*1,'InstTyp-2'!E:BQ,8,FALSE)</f>
        <v>0</v>
      </c>
      <c r="DS278">
        <f>VLOOKUP(MID(B278,1,5)*1,'InstTyp-2'!E:BQ,9,FALSE)</f>
        <v>60</v>
      </c>
      <c r="DT278">
        <f>VLOOKUP(MID(B278,1,5)*1,'InstTyp-2'!E:BQ,10,FALSE)</f>
        <v>0</v>
      </c>
      <c r="DU278">
        <f>VLOOKUP(MID(B278,1,5)*1,'InstTyp-2'!E:BQ,11,FALSE)</f>
        <v>0</v>
      </c>
      <c r="DV278">
        <f>VLOOKUP(MID(B278,1,5)*1,'InstTyp-2'!E:BQ,12,FALSE)</f>
        <v>0</v>
      </c>
      <c r="DW278">
        <f>VLOOKUP(MID(B278,1,5)*1,'InstTyp-2'!E:BQ,13,FALSE)</f>
        <v>0</v>
      </c>
      <c r="DX278">
        <f>VLOOKUP(MID(B278,1,5)*1,'InstTyp-2'!E:BQ,14,FALSE)</f>
        <v>0</v>
      </c>
      <c r="DY278">
        <f>VLOOKUP(MID(B278,1,5)*1,'InstTyp-2'!E:BQ,15,FALSE)</f>
        <v>0</v>
      </c>
      <c r="DZ278">
        <f>VLOOKUP(MID(B278,1,5)*1,'InstTyp-2'!E:BQ,16,FALSE)</f>
        <v>0</v>
      </c>
      <c r="EA278">
        <f>VLOOKUP(MID(B278,1,5)*1,'InstTyp-2'!E:BQ,17,FALSE)</f>
        <v>0</v>
      </c>
      <c r="EB278">
        <f>VLOOKUP(MID(B278,1,5)*1,'InstTyp-2'!E:BQ,18,FALSE)</f>
        <v>0</v>
      </c>
      <c r="EC278">
        <f>VLOOKUP(MID(B278,1,5)*1,'InstTyp-2'!E:BQ,19,FALSE)</f>
        <v>0</v>
      </c>
      <c r="ED278">
        <f>VLOOKUP(MID(B278,1,5)*1,'InstTyp-2'!E:BQ,20,FALSE)</f>
        <v>0</v>
      </c>
      <c r="EE278" s="195">
        <f>VLOOKUP(MID(B278,1,5)*1,'Forplejning 2008'!A:C,3,FALSE)</f>
        <v>194474.78</v>
      </c>
      <c r="EF278" t="str">
        <f t="shared" si="16"/>
        <v>35236</v>
      </c>
      <c r="EG278" t="str">
        <f t="shared" si="17"/>
        <v/>
      </c>
      <c r="EH278">
        <f t="shared" si="18"/>
        <v>0</v>
      </c>
      <c r="EI278">
        <f t="shared" si="19"/>
        <v>0</v>
      </c>
      <c r="EJ278" t="e">
        <f>VLOOKUP(B278,Rekruttering!A:F,2,FALSE)</f>
        <v>#N/A</v>
      </c>
      <c r="EK278" t="e">
        <f>VLOOKUP(B278,Rekruttering!A:F,3,FALSE)</f>
        <v>#N/A</v>
      </c>
      <c r="EL278" t="e">
        <f>VLOOKUP(B278,Rekruttering!A:F,4,FALSE)</f>
        <v>#N/A</v>
      </c>
      <c r="EM278" t="e">
        <f>VLOOKUP(B278,Rekruttering!A:F,5,FALSE)</f>
        <v>#N/A</v>
      </c>
      <c r="EN278" t="e">
        <f>VLOOKUP(B278,Rekruttering!A:F,6,FALSE)</f>
        <v>#N/A</v>
      </c>
    </row>
    <row r="279" spans="1:144">
      <c r="A279" s="14" t="str">
        <f>Indre!D1</f>
        <v>x</v>
      </c>
      <c r="B279" s="21">
        <f>Indre!D2</f>
        <v>35250</v>
      </c>
      <c r="C279" t="str">
        <f>Indre!D3</f>
        <v>Røde Ko</v>
      </c>
      <c r="D279" t="str">
        <f>Indre!D4</f>
        <v>Indre By</v>
      </c>
      <c r="E279" t="str">
        <f>Indre!D5</f>
        <v>Købmagergade 47</v>
      </c>
      <c r="F279">
        <f>Indre!D6</f>
        <v>1150</v>
      </c>
      <c r="G279" t="str">
        <f>Indre!D7</f>
        <v>København K</v>
      </c>
      <c r="H279" t="str">
        <f>Indre!D8</f>
        <v>33 14 64 30</v>
      </c>
      <c r="I279" t="str">
        <f>Indre!D9</f>
        <v>35250@buf.kk.dk</v>
      </c>
      <c r="J279" t="str">
        <f>Indre!D10</f>
        <v>Birgit Hjorth Jacobsen (kollektiv ledelse)</v>
      </c>
      <c r="K279">
        <f>Indre!D11</f>
        <v>35380931</v>
      </c>
      <c r="L279">
        <f>Indre!D12</f>
        <v>0</v>
      </c>
      <c r="M279" t="str">
        <f>Indre!D13</f>
        <v>roedeko@get2net.dk</v>
      </c>
      <c r="N279" t="str">
        <f>Indre!D14</f>
        <v>Integreret</v>
      </c>
      <c r="O279">
        <f>Indre!D15</f>
        <v>24</v>
      </c>
      <c r="P279">
        <f>Indre!D16</f>
        <v>0</v>
      </c>
      <c r="Q279">
        <f>Indre!D17</f>
        <v>20</v>
      </c>
      <c r="R279">
        <f>Indre!D18</f>
        <v>0</v>
      </c>
      <c r="S279">
        <f>Indre!D19</f>
        <v>0</v>
      </c>
      <c r="T279">
        <f>Indre!D20</f>
        <v>0</v>
      </c>
      <c r="U279">
        <f>Indre!D21</f>
        <v>0</v>
      </c>
      <c r="V279" t="str">
        <f>Indre!D22</f>
        <v>Ja</v>
      </c>
      <c r="W279">
        <f>Indre!D23</f>
        <v>2</v>
      </c>
      <c r="X279">
        <f>Indre!D24</f>
        <v>1</v>
      </c>
      <c r="Y279">
        <f>Indre!D25</f>
        <v>5</v>
      </c>
      <c r="Z279">
        <f>Indre!D26</f>
        <v>5</v>
      </c>
      <c r="AA279">
        <f>Indre!D27</f>
        <v>5</v>
      </c>
      <c r="AB279">
        <f>Indre!D28</f>
        <v>5</v>
      </c>
      <c r="AC279">
        <f>Indre!D29</f>
        <v>0</v>
      </c>
      <c r="AD279">
        <f>Indre!D30</f>
        <v>5</v>
      </c>
      <c r="AE279">
        <f>Indre!D31</f>
        <v>0</v>
      </c>
      <c r="AF279">
        <f>Indre!D32</f>
        <v>0</v>
      </c>
      <c r="AG279">
        <f>Indre!D33</f>
        <v>5</v>
      </c>
      <c r="AH279">
        <f>Indre!D34</f>
        <v>0</v>
      </c>
      <c r="AI279">
        <f>Indre!D35</f>
        <v>120000</v>
      </c>
      <c r="AJ279">
        <f>Indre!D36</f>
        <v>0</v>
      </c>
      <c r="AK279">
        <f>Indre!D37</f>
        <v>0</v>
      </c>
      <c r="AL279" t="str">
        <f>Indre!D38</f>
        <v>Ja</v>
      </c>
      <c r="AM279">
        <f>Indre!D39</f>
        <v>0</v>
      </c>
      <c r="AN279" t="str">
        <f>Indre!D40</f>
        <v>Tina Finck Kjøller</v>
      </c>
      <c r="AO279">
        <f>Indre!D41</f>
        <v>2009</v>
      </c>
      <c r="AP279">
        <f>Indre!D42</f>
        <v>25</v>
      </c>
      <c r="AQ279">
        <f>Indre!D43</f>
        <v>0</v>
      </c>
      <c r="AR279">
        <f>Indre!D44</f>
        <v>0</v>
      </c>
      <c r="AS279" t="str">
        <f>Indre!D45</f>
        <v>cafe</v>
      </c>
      <c r="AT279" t="str">
        <f>Indre!D46</f>
        <v>alm. Hygiejne</v>
      </c>
      <c r="AU279">
        <f>Indre!D47</f>
        <v>0</v>
      </c>
      <c r="AV279">
        <f>Indre!D48</f>
        <v>0</v>
      </c>
      <c r="AW279">
        <f>Indre!D49</f>
        <v>0</v>
      </c>
      <c r="AX279">
        <f>Indre!D50</f>
        <v>0</v>
      </c>
      <c r="AY279">
        <f>Indre!D51</f>
        <v>0</v>
      </c>
      <c r="AZ279">
        <f>Indre!D52</f>
        <v>0</v>
      </c>
      <c r="BA279">
        <f>Indre!D53</f>
        <v>0</v>
      </c>
      <c r="BB279">
        <f>Indre!D54</f>
        <v>95</v>
      </c>
      <c r="BC279">
        <f>Indre!D55</f>
        <v>95</v>
      </c>
      <c r="BD279">
        <f>Indre!D56</f>
        <v>2</v>
      </c>
      <c r="BE279">
        <f>Indre!D57</f>
        <v>1</v>
      </c>
      <c r="BF279" t="str">
        <f>Indre!D58</f>
        <v>Ja</v>
      </c>
      <c r="BG279" t="str">
        <f>Indre!D59</f>
        <v>Nej</v>
      </c>
      <c r="BH279" t="str">
        <f>Indre!D60</f>
        <v>Ja</v>
      </c>
      <c r="BI279" t="str">
        <f>Indre!D61</f>
        <v>Ja</v>
      </c>
      <c r="BJ279">
        <f>Indre!D62</f>
        <v>0</v>
      </c>
      <c r="BK279" t="str">
        <f>Indre!D63</f>
        <v>Ja</v>
      </c>
      <c r="BL279">
        <f>Indre!D64</f>
        <v>0</v>
      </c>
      <c r="BM279" t="str">
        <f>Indre!D65</f>
        <v>Ja</v>
      </c>
      <c r="BN279">
        <f>Indre!D66</f>
        <v>0</v>
      </c>
      <c r="BO279" t="str">
        <f>Indre!D67</f>
        <v>Ja</v>
      </c>
      <c r="BP279">
        <f>Indre!D68</f>
        <v>0</v>
      </c>
      <c r="BQ279">
        <f>Indre!D69</f>
        <v>0</v>
      </c>
      <c r="BR279" t="str">
        <f>Indre!D70</f>
        <v>produktionskøkken</v>
      </c>
      <c r="BS279" t="str">
        <f>Indre!D71</f>
        <v>Nej</v>
      </c>
      <c r="BT279" t="str">
        <f>Indre!D72</f>
        <v>Mindre</v>
      </c>
      <c r="BU279">
        <f>Indre!D73</f>
        <v>0</v>
      </c>
      <c r="BV279">
        <f>Indre!D74</f>
        <v>0</v>
      </c>
      <c r="BW279" t="str">
        <f>Indre!D75</f>
        <v>kogeplader, køleskab, ovn, røremaskine</v>
      </c>
      <c r="BX279">
        <f>Indre!D76</f>
        <v>0</v>
      </c>
      <c r="BY279">
        <f>Indre!D77</f>
        <v>0</v>
      </c>
      <c r="BZ279">
        <f>Indre!D78</f>
        <v>0</v>
      </c>
      <c r="CA279">
        <f>Indre!D79</f>
        <v>0</v>
      </c>
      <c r="CB279">
        <f>Indre!D80</f>
        <v>0</v>
      </c>
      <c r="CC279">
        <f>Indre!D81</f>
        <v>0</v>
      </c>
      <c r="CD279">
        <f>Indre!D82</f>
        <v>0</v>
      </c>
      <c r="CE279">
        <f>Indre!D83</f>
        <v>0</v>
      </c>
      <c r="CF279">
        <f>Indre!D84</f>
        <v>0</v>
      </c>
      <c r="CG279" t="str">
        <f>Indre!D85</f>
        <v>Lone Voss/Sine</v>
      </c>
      <c r="CH279" s="18">
        <f>Indre!D86</f>
        <v>39861</v>
      </c>
      <c r="CI279">
        <f>Indre!D87</f>
        <v>0</v>
      </c>
      <c r="CJ279">
        <f>Indre!D88</f>
        <v>0</v>
      </c>
      <c r="CK279">
        <f>Indre!D89</f>
        <v>1</v>
      </c>
      <c r="CL279">
        <f>Indre!D90</f>
        <v>4</v>
      </c>
      <c r="CM279">
        <f>Indre!D91</f>
        <v>0</v>
      </c>
      <c r="CN279">
        <f>Indre!D92</f>
        <v>1</v>
      </c>
      <c r="CO279">
        <f>Indre!D93</f>
        <v>0</v>
      </c>
      <c r="CP279">
        <f>Indre!D94</f>
        <v>0</v>
      </c>
      <c r="CQ279">
        <f>Indre!D95</f>
        <v>0</v>
      </c>
      <c r="CR279">
        <f>Indre!D96</f>
        <v>0</v>
      </c>
      <c r="CS279">
        <f>Indre!D97</f>
        <v>1</v>
      </c>
      <c r="CT279">
        <f>Indre!D98</f>
        <v>0</v>
      </c>
      <c r="CU279">
        <f>Indre!D99</f>
        <v>0</v>
      </c>
      <c r="CV279">
        <f>Indre!D100</f>
        <v>0</v>
      </c>
      <c r="CW279">
        <f>Indre!D101</f>
        <v>0</v>
      </c>
      <c r="CX279">
        <f>Indre!D102</f>
        <v>1</v>
      </c>
      <c r="CY279">
        <f>Indre!D103</f>
        <v>0</v>
      </c>
      <c r="CZ279">
        <f>Indre!D104</f>
        <v>0</v>
      </c>
      <c r="DA279">
        <f>Indre!D105</f>
        <v>0</v>
      </c>
      <c r="DB279">
        <f>Indre!D106</f>
        <v>0</v>
      </c>
      <c r="DC279">
        <f>Indre!D107</f>
        <v>20</v>
      </c>
      <c r="DD279" t="str">
        <f>Indre!D108</f>
        <v>Miele</v>
      </c>
      <c r="DE279">
        <f>Indre!D109</f>
        <v>3</v>
      </c>
      <c r="DF279">
        <f>Indre!D110</f>
        <v>0</v>
      </c>
      <c r="DG279">
        <f>Indre!D111</f>
        <v>0</v>
      </c>
      <c r="DH279" t="str">
        <f>Indre!D112</f>
        <v>Ja</v>
      </c>
      <c r="DI279" t="str">
        <f>Indre!D113</f>
        <v>Ja</v>
      </c>
      <c r="DJ279" t="str">
        <f>Indre!D114</f>
        <v>Nej</v>
      </c>
      <c r="DK279">
        <f>Indre!D115</f>
        <v>2</v>
      </c>
      <c r="DL279" t="str">
        <f>Indre!D116</f>
        <v>Begrænset</v>
      </c>
      <c r="DM279" t="str">
        <f>Indre!D117</f>
        <v>Har mulighed for lidt ekstra i krypperummet</v>
      </c>
      <c r="DN279">
        <f>Indre!D118</f>
        <v>0</v>
      </c>
      <c r="DO279" s="14" t="str">
        <f>VLOOKUP(MID(B279,1,5)*1,InstTyp!A:B,2,FALSE)</f>
        <v xml:space="preserve">Integrerede </v>
      </c>
      <c r="DP279" s="14" t="str">
        <f>VLOOKUP(MID(B279,1,5)*1,InstTyp!A:C,3,FALSE)</f>
        <v>Indre By</v>
      </c>
      <c r="DQ279">
        <f>VLOOKUP(MID(B279,1,5)*1,'InstTyp-2'!E:BQ,7,FALSE)</f>
        <v>24</v>
      </c>
      <c r="DR279">
        <f>VLOOKUP(MID(B279,1,5)*1,'InstTyp-2'!E:BQ,8,FALSE)</f>
        <v>0</v>
      </c>
      <c r="DS279">
        <f>VLOOKUP(MID(B279,1,5)*1,'InstTyp-2'!E:BQ,9,FALSE)</f>
        <v>20</v>
      </c>
      <c r="DT279">
        <f>VLOOKUP(MID(B279,1,5)*1,'InstTyp-2'!E:BQ,10,FALSE)</f>
        <v>0</v>
      </c>
      <c r="DU279">
        <f>VLOOKUP(MID(B279,1,5)*1,'InstTyp-2'!E:BQ,11,FALSE)</f>
        <v>0</v>
      </c>
      <c r="DV279">
        <f>VLOOKUP(MID(B279,1,5)*1,'InstTyp-2'!E:BQ,12,FALSE)</f>
        <v>0</v>
      </c>
      <c r="DW279">
        <f>VLOOKUP(MID(B279,1,5)*1,'InstTyp-2'!E:BQ,13,FALSE)</f>
        <v>0</v>
      </c>
      <c r="DX279">
        <f>VLOOKUP(MID(B279,1,5)*1,'InstTyp-2'!E:BQ,14,FALSE)</f>
        <v>0</v>
      </c>
      <c r="DY279">
        <f>VLOOKUP(MID(B279,1,5)*1,'InstTyp-2'!E:BQ,15,FALSE)</f>
        <v>0</v>
      </c>
      <c r="DZ279">
        <f>VLOOKUP(MID(B279,1,5)*1,'InstTyp-2'!E:BQ,16,FALSE)</f>
        <v>0</v>
      </c>
      <c r="EA279">
        <f>VLOOKUP(MID(B279,1,5)*1,'InstTyp-2'!E:BQ,17,FALSE)</f>
        <v>0</v>
      </c>
      <c r="EB279">
        <f>VLOOKUP(MID(B279,1,5)*1,'InstTyp-2'!E:BQ,18,FALSE)</f>
        <v>0</v>
      </c>
      <c r="EC279">
        <f>VLOOKUP(MID(B279,1,5)*1,'InstTyp-2'!E:BQ,19,FALSE)</f>
        <v>0</v>
      </c>
      <c r="ED279">
        <f>VLOOKUP(MID(B279,1,5)*1,'InstTyp-2'!E:BQ,20,FALSE)</f>
        <v>0</v>
      </c>
      <c r="EE279" s="195">
        <f>VLOOKUP(MID(B279,1,5)*1,'Forplejning 2008'!A:C,3,FALSE)</f>
        <v>76687.5</v>
      </c>
      <c r="EF279" t="str">
        <f t="shared" si="16"/>
        <v>35250</v>
      </c>
      <c r="EG279" t="str">
        <f t="shared" si="17"/>
        <v/>
      </c>
      <c r="EH279">
        <f t="shared" si="18"/>
        <v>0</v>
      </c>
      <c r="EI279">
        <f t="shared" si="19"/>
        <v>0</v>
      </c>
      <c r="EJ279" t="e">
        <f>VLOOKUP(B279,Rekruttering!A:F,2,FALSE)</f>
        <v>#N/A</v>
      </c>
      <c r="EK279" t="e">
        <f>VLOOKUP(B279,Rekruttering!A:F,3,FALSE)</f>
        <v>#N/A</v>
      </c>
      <c r="EL279" t="e">
        <f>VLOOKUP(B279,Rekruttering!A:F,4,FALSE)</f>
        <v>#N/A</v>
      </c>
      <c r="EM279" t="e">
        <f>VLOOKUP(B279,Rekruttering!A:F,5,FALSE)</f>
        <v>#N/A</v>
      </c>
      <c r="EN279" t="e">
        <f>VLOOKUP(B279,Rekruttering!A:F,6,FALSE)</f>
        <v>#N/A</v>
      </c>
    </row>
    <row r="280" spans="1:144">
      <c r="A280" s="14" t="str">
        <f>Indre!E1</f>
        <v>x</v>
      </c>
      <c r="B280" s="21" t="str">
        <f>Indre!E2</f>
        <v>35250_2</v>
      </c>
      <c r="C280" t="str">
        <f>Indre!E3</f>
        <v>Røde Ko</v>
      </c>
      <c r="D280" t="str">
        <f>Indre!E4</f>
        <v>Indre By</v>
      </c>
      <c r="E280" t="str">
        <f>Indre!E5</f>
        <v>Købmagergade 47</v>
      </c>
      <c r="F280">
        <f>Indre!E6</f>
        <v>1150</v>
      </c>
      <c r="G280" t="str">
        <f>Indre!E7</f>
        <v>København K</v>
      </c>
      <c r="H280" t="str">
        <f>Indre!E8</f>
        <v>33 14 64 30</v>
      </c>
      <c r="I280" t="str">
        <f>Indre!E9</f>
        <v>35250@buf.kk.dk</v>
      </c>
      <c r="J280" t="str">
        <f>Indre!E10</f>
        <v>Birgit Hjorth Jacobsen (kollektiv ledelse)</v>
      </c>
      <c r="K280">
        <f>Indre!E11</f>
        <v>35380931</v>
      </c>
      <c r="L280">
        <f>Indre!E12</f>
        <v>0</v>
      </c>
      <c r="M280" t="str">
        <f>Indre!E13</f>
        <v>roedeko@get2net.dk</v>
      </c>
      <c r="N280" t="str">
        <f>Indre!E14</f>
        <v>Integreret</v>
      </c>
      <c r="O280">
        <f>Indre!E15</f>
        <v>24</v>
      </c>
      <c r="P280">
        <f>Indre!E16</f>
        <v>0</v>
      </c>
      <c r="Q280">
        <f>Indre!E17</f>
        <v>20</v>
      </c>
      <c r="R280">
        <f>Indre!E18</f>
        <v>0</v>
      </c>
      <c r="S280">
        <f>Indre!E19</f>
        <v>0</v>
      </c>
      <c r="T280">
        <f>Indre!E20</f>
        <v>0</v>
      </c>
      <c r="U280">
        <f>Indre!E21</f>
        <v>0</v>
      </c>
      <c r="V280" t="str">
        <f>Indre!E22</f>
        <v>Ja</v>
      </c>
      <c r="W280">
        <f>Indre!E23</f>
        <v>2</v>
      </c>
      <c r="X280">
        <f>Indre!E24</f>
        <v>2</v>
      </c>
      <c r="Y280">
        <f>Indre!E25</f>
        <v>0</v>
      </c>
      <c r="Z280">
        <f>Indre!E26</f>
        <v>0</v>
      </c>
      <c r="AA280">
        <f>Indre!E27</f>
        <v>0</v>
      </c>
      <c r="AB280">
        <f>Indre!E28</f>
        <v>0</v>
      </c>
      <c r="AC280">
        <f>Indre!E29</f>
        <v>0</v>
      </c>
      <c r="AD280">
        <f>Indre!E30</f>
        <v>0</v>
      </c>
      <c r="AE280">
        <f>Indre!E31</f>
        <v>0</v>
      </c>
      <c r="AF280">
        <f>Indre!E32</f>
        <v>0</v>
      </c>
      <c r="AG280">
        <f>Indre!E33</f>
        <v>0</v>
      </c>
      <c r="AH280">
        <f>Indre!E34</f>
        <v>0</v>
      </c>
      <c r="AI280">
        <f>Indre!E35</f>
        <v>0</v>
      </c>
      <c r="AJ280">
        <f>Indre!E36</f>
        <v>0</v>
      </c>
      <c r="AK280">
        <f>Indre!E37</f>
        <v>0</v>
      </c>
      <c r="AL280">
        <f>Indre!E38</f>
        <v>0</v>
      </c>
      <c r="AM280">
        <f>Indre!E39</f>
        <v>0</v>
      </c>
      <c r="AN280">
        <f>Indre!E40</f>
        <v>0</v>
      </c>
      <c r="AO280">
        <f>Indre!E41</f>
        <v>0</v>
      </c>
      <c r="AP280">
        <f>Indre!E42</f>
        <v>0</v>
      </c>
      <c r="AQ280">
        <f>Indre!E43</f>
        <v>0</v>
      </c>
      <c r="AR280">
        <f>Indre!E44</f>
        <v>0</v>
      </c>
      <c r="AS280">
        <f>Indre!E45</f>
        <v>0</v>
      </c>
      <c r="AT280">
        <f>Indre!E46</f>
        <v>0</v>
      </c>
      <c r="AU280">
        <f>Indre!E47</f>
        <v>0</v>
      </c>
      <c r="AV280">
        <f>Indre!E48</f>
        <v>0</v>
      </c>
      <c r="AW280">
        <f>Indre!E49</f>
        <v>0</v>
      </c>
      <c r="AX280">
        <f>Indre!E50</f>
        <v>0</v>
      </c>
      <c r="AY280">
        <f>Indre!E51</f>
        <v>0</v>
      </c>
      <c r="AZ280">
        <f>Indre!E52</f>
        <v>0</v>
      </c>
      <c r="BA280">
        <f>Indre!E53</f>
        <v>0</v>
      </c>
      <c r="BB280">
        <f>Indre!E54</f>
        <v>0</v>
      </c>
      <c r="BC280">
        <f>Indre!E55</f>
        <v>0</v>
      </c>
      <c r="BD280">
        <f>Indre!E56</f>
        <v>0</v>
      </c>
      <c r="BE280">
        <f>Indre!E57</f>
        <v>0</v>
      </c>
      <c r="BF280">
        <f>Indre!E58</f>
        <v>0</v>
      </c>
      <c r="BG280">
        <f>Indre!E59</f>
        <v>0</v>
      </c>
      <c r="BH280">
        <f>Indre!E60</f>
        <v>0</v>
      </c>
      <c r="BI280">
        <f>Indre!E61</f>
        <v>0</v>
      </c>
      <c r="BJ280">
        <f>Indre!E62</f>
        <v>0</v>
      </c>
      <c r="BK280">
        <f>Indre!E63</f>
        <v>0</v>
      </c>
      <c r="BL280">
        <f>Indre!E64</f>
        <v>0</v>
      </c>
      <c r="BM280">
        <f>Indre!E65</f>
        <v>0</v>
      </c>
      <c r="BN280">
        <f>Indre!E66</f>
        <v>0</v>
      </c>
      <c r="BO280">
        <f>Indre!E67</f>
        <v>0</v>
      </c>
      <c r="BP280">
        <f>Indre!E68</f>
        <v>0</v>
      </c>
      <c r="BQ280">
        <f>Indre!E69</f>
        <v>0</v>
      </c>
      <c r="BR280">
        <f>Indre!E70</f>
        <v>0</v>
      </c>
      <c r="BS280">
        <f>Indre!E71</f>
        <v>0</v>
      </c>
      <c r="BT280">
        <f>Indre!E72</f>
        <v>0</v>
      </c>
      <c r="BU280">
        <f>Indre!E73</f>
        <v>0</v>
      </c>
      <c r="BV280">
        <f>Indre!E74</f>
        <v>0</v>
      </c>
      <c r="BW280">
        <f>Indre!E75</f>
        <v>0</v>
      </c>
      <c r="BX280">
        <f>Indre!E76</f>
        <v>0</v>
      </c>
      <c r="BY280">
        <f>Indre!E77</f>
        <v>0</v>
      </c>
      <c r="BZ280">
        <f>Indre!E78</f>
        <v>0</v>
      </c>
      <c r="CA280">
        <f>Indre!E79</f>
        <v>0</v>
      </c>
      <c r="CB280">
        <f>Indre!E80</f>
        <v>0</v>
      </c>
      <c r="CC280">
        <f>Indre!E81</f>
        <v>0</v>
      </c>
      <c r="CD280">
        <f>Indre!E82</f>
        <v>0</v>
      </c>
      <c r="CE280">
        <f>Indre!E83</f>
        <v>0</v>
      </c>
      <c r="CF280">
        <f>Indre!E84</f>
        <v>0</v>
      </c>
      <c r="CG280">
        <f>Indre!E85</f>
        <v>0</v>
      </c>
      <c r="CH280" s="18">
        <f>Indre!E86</f>
        <v>0</v>
      </c>
      <c r="CI280">
        <f>Indre!E87</f>
        <v>0</v>
      </c>
      <c r="CJ280">
        <f>Indre!E88</f>
        <v>1</v>
      </c>
      <c r="CK280">
        <f>Indre!E89</f>
        <v>0</v>
      </c>
      <c r="CL280">
        <f>Indre!E90</f>
        <v>0</v>
      </c>
      <c r="CM280">
        <f>Indre!E91</f>
        <v>0</v>
      </c>
      <c r="CN280">
        <f>Indre!E92</f>
        <v>1</v>
      </c>
      <c r="CO280">
        <f>Indre!E93</f>
        <v>0</v>
      </c>
      <c r="CP280">
        <f>Indre!E94</f>
        <v>0</v>
      </c>
      <c r="CQ280">
        <f>Indre!E95</f>
        <v>0</v>
      </c>
      <c r="CR280">
        <f>Indre!E96</f>
        <v>0</v>
      </c>
      <c r="CS280">
        <f>Indre!E97</f>
        <v>1</v>
      </c>
      <c r="CT280">
        <f>Indre!E98</f>
        <v>0</v>
      </c>
      <c r="CU280">
        <f>Indre!E99</f>
        <v>0</v>
      </c>
      <c r="CV280">
        <f>Indre!E100</f>
        <v>0</v>
      </c>
      <c r="CW280">
        <f>Indre!E101</f>
        <v>0</v>
      </c>
      <c r="CX280">
        <f>Indre!E102</f>
        <v>1</v>
      </c>
      <c r="CY280">
        <f>Indre!E103</f>
        <v>0</v>
      </c>
      <c r="CZ280">
        <f>Indre!E104</f>
        <v>0</v>
      </c>
      <c r="DA280">
        <f>Indre!E105</f>
        <v>0</v>
      </c>
      <c r="DB280">
        <f>Indre!E106</f>
        <v>0</v>
      </c>
      <c r="DC280">
        <f>Indre!E107</f>
        <v>20</v>
      </c>
      <c r="DD280" t="str">
        <f>Indre!E108</f>
        <v>Miele</v>
      </c>
      <c r="DE280">
        <f>Indre!E109</f>
        <v>1.5</v>
      </c>
      <c r="DF280">
        <f>Indre!E110</f>
        <v>0</v>
      </c>
      <c r="DG280">
        <f>Indre!E111</f>
        <v>0</v>
      </c>
      <c r="DH280">
        <f>Indre!E112</f>
        <v>0</v>
      </c>
      <c r="DI280">
        <f>Indre!E113</f>
        <v>0</v>
      </c>
      <c r="DJ280">
        <f>Indre!E114</f>
        <v>0</v>
      </c>
      <c r="DK280">
        <f>Indre!E115</f>
        <v>1</v>
      </c>
      <c r="DL280">
        <f>Indre!E116</f>
        <v>0</v>
      </c>
      <c r="DM280">
        <f>Indre!E117</f>
        <v>0</v>
      </c>
      <c r="DN280">
        <f>Indre!E118</f>
        <v>0</v>
      </c>
      <c r="DO280" s="14" t="str">
        <f>VLOOKUP(MID(B280,1,5)*1,InstTyp!A:B,2,FALSE)</f>
        <v xml:space="preserve">Integrerede </v>
      </c>
      <c r="DP280" s="14" t="str">
        <f>VLOOKUP(MID(B280,1,5)*1,InstTyp!A:C,3,FALSE)</f>
        <v>Indre By</v>
      </c>
      <c r="DQ280">
        <f>VLOOKUP(MID(B280,1,5)*1,'InstTyp-2'!E:BQ,7,FALSE)</f>
        <v>24</v>
      </c>
      <c r="DR280">
        <f>VLOOKUP(MID(B280,1,5)*1,'InstTyp-2'!E:BQ,8,FALSE)</f>
        <v>0</v>
      </c>
      <c r="DS280">
        <f>VLOOKUP(MID(B280,1,5)*1,'InstTyp-2'!E:BQ,9,FALSE)</f>
        <v>20</v>
      </c>
      <c r="DT280">
        <f>VLOOKUP(MID(B280,1,5)*1,'InstTyp-2'!E:BQ,10,FALSE)</f>
        <v>0</v>
      </c>
      <c r="DU280">
        <f>VLOOKUP(MID(B280,1,5)*1,'InstTyp-2'!E:BQ,11,FALSE)</f>
        <v>0</v>
      </c>
      <c r="DV280">
        <f>VLOOKUP(MID(B280,1,5)*1,'InstTyp-2'!E:BQ,12,FALSE)</f>
        <v>0</v>
      </c>
      <c r="DW280">
        <f>VLOOKUP(MID(B280,1,5)*1,'InstTyp-2'!E:BQ,13,FALSE)</f>
        <v>0</v>
      </c>
      <c r="DX280">
        <f>VLOOKUP(MID(B280,1,5)*1,'InstTyp-2'!E:BQ,14,FALSE)</f>
        <v>0</v>
      </c>
      <c r="DY280">
        <f>VLOOKUP(MID(B280,1,5)*1,'InstTyp-2'!E:BQ,15,FALSE)</f>
        <v>0</v>
      </c>
      <c r="DZ280">
        <f>VLOOKUP(MID(B280,1,5)*1,'InstTyp-2'!E:BQ,16,FALSE)</f>
        <v>0</v>
      </c>
      <c r="EA280">
        <f>VLOOKUP(MID(B280,1,5)*1,'InstTyp-2'!E:BQ,17,FALSE)</f>
        <v>0</v>
      </c>
      <c r="EB280">
        <f>VLOOKUP(MID(B280,1,5)*1,'InstTyp-2'!E:BQ,18,FALSE)</f>
        <v>0</v>
      </c>
      <c r="EC280">
        <f>VLOOKUP(MID(B280,1,5)*1,'InstTyp-2'!E:BQ,19,FALSE)</f>
        <v>0</v>
      </c>
      <c r="ED280">
        <f>VLOOKUP(MID(B280,1,5)*1,'InstTyp-2'!E:BQ,20,FALSE)</f>
        <v>0</v>
      </c>
      <c r="EE280" s="195">
        <f>VLOOKUP(MID(B280,1,5)*1,'Forplejning 2008'!A:C,3,FALSE)</f>
        <v>76687.5</v>
      </c>
      <c r="EF280" t="str">
        <f t="shared" si="16"/>
        <v>35250</v>
      </c>
      <c r="EG280" t="str">
        <f t="shared" si="17"/>
        <v>2</v>
      </c>
      <c r="EH280">
        <f t="shared" si="18"/>
        <v>0</v>
      </c>
      <c r="EI280">
        <f t="shared" si="19"/>
        <v>0</v>
      </c>
      <c r="EJ280" t="e">
        <f>VLOOKUP(B280,Rekruttering!A:F,2,FALSE)</f>
        <v>#N/A</v>
      </c>
      <c r="EK280" t="e">
        <f>VLOOKUP(B280,Rekruttering!A:F,3,FALSE)</f>
        <v>#N/A</v>
      </c>
      <c r="EL280" t="e">
        <f>VLOOKUP(B280,Rekruttering!A:F,4,FALSE)</f>
        <v>#N/A</v>
      </c>
      <c r="EM280" t="e">
        <f>VLOOKUP(B280,Rekruttering!A:F,5,FALSE)</f>
        <v>#N/A</v>
      </c>
      <c r="EN280" t="e">
        <f>VLOOKUP(B280,Rekruttering!A:F,6,FALSE)</f>
        <v>#N/A</v>
      </c>
    </row>
    <row r="281" spans="1:144">
      <c r="A281" s="14" t="str">
        <f>Indre!F1</f>
        <v>x</v>
      </c>
      <c r="B281" s="21" t="str">
        <f>Indre!F2</f>
        <v>35250_u</v>
      </c>
      <c r="C281" t="str">
        <f>Indre!F3</f>
        <v>Røde Ko</v>
      </c>
      <c r="D281" t="str">
        <f>Indre!F4</f>
        <v>Indre By</v>
      </c>
      <c r="E281" t="str">
        <f>Indre!F5</f>
        <v>Købmagergade 47</v>
      </c>
      <c r="F281">
        <f>Indre!F6</f>
        <v>1150</v>
      </c>
      <c r="G281" t="str">
        <f>Indre!F7</f>
        <v>København K</v>
      </c>
      <c r="H281" t="str">
        <f>Indre!F8</f>
        <v>33 14 64 30</v>
      </c>
      <c r="I281" t="str">
        <f>Indre!F9</f>
        <v>35250@buf.kk.dk</v>
      </c>
      <c r="J281" t="str">
        <f>Indre!F10</f>
        <v>Birgit Hjorth Jacobsen (kollektiv ledelse)</v>
      </c>
      <c r="K281">
        <f>Indre!F11</f>
        <v>35380931</v>
      </c>
      <c r="L281">
        <f>Indre!F12</f>
        <v>0</v>
      </c>
      <c r="M281" t="str">
        <f>Indre!F13</f>
        <v>roedeko@get2net.dk</v>
      </c>
      <c r="N281" t="str">
        <f>Indre!F14</f>
        <v>Integreret</v>
      </c>
      <c r="O281">
        <f>Indre!F15</f>
        <v>24</v>
      </c>
      <c r="P281">
        <f>Indre!F16</f>
        <v>0</v>
      </c>
      <c r="Q281">
        <f>Indre!F17</f>
        <v>20</v>
      </c>
      <c r="R281">
        <f>Indre!F18</f>
        <v>0</v>
      </c>
      <c r="S281">
        <f>Indre!F19</f>
        <v>0</v>
      </c>
      <c r="T281">
        <f>Indre!F20</f>
        <v>0</v>
      </c>
      <c r="U281">
        <f>Indre!F21</f>
        <v>0</v>
      </c>
      <c r="V281">
        <f>Indre!F22</f>
        <v>0</v>
      </c>
      <c r="W281">
        <f>Indre!F23</f>
        <v>0</v>
      </c>
      <c r="X281">
        <f>Indre!F24</f>
        <v>0</v>
      </c>
      <c r="Y281">
        <f>Indre!F25</f>
        <v>0</v>
      </c>
      <c r="Z281">
        <f>Indre!F26</f>
        <v>0</v>
      </c>
      <c r="AA281">
        <f>Indre!F27</f>
        <v>0</v>
      </c>
      <c r="AB281">
        <f>Indre!F28</f>
        <v>0</v>
      </c>
      <c r="AC281">
        <f>Indre!F29</f>
        <v>0</v>
      </c>
      <c r="AD281">
        <f>Indre!F30</f>
        <v>0</v>
      </c>
      <c r="AE281">
        <f>Indre!F31</f>
        <v>0</v>
      </c>
      <c r="AF281">
        <f>Indre!F32</f>
        <v>0</v>
      </c>
      <c r="AG281">
        <f>Indre!F33</f>
        <v>0</v>
      </c>
      <c r="AH281">
        <f>Indre!F34</f>
        <v>0</v>
      </c>
      <c r="AI281">
        <f>Indre!F35</f>
        <v>0</v>
      </c>
      <c r="AJ281">
        <f>Indre!F36</f>
        <v>0</v>
      </c>
      <c r="AK281">
        <f>Indre!F37</f>
        <v>0</v>
      </c>
      <c r="AL281">
        <f>Indre!F38</f>
        <v>0</v>
      </c>
      <c r="AM281">
        <f>Indre!F39</f>
        <v>0</v>
      </c>
      <c r="AN281">
        <f>Indre!F40</f>
        <v>0</v>
      </c>
      <c r="AO281">
        <f>Indre!F41</f>
        <v>0</v>
      </c>
      <c r="AP281">
        <f>Indre!F42</f>
        <v>0</v>
      </c>
      <c r="AQ281">
        <f>Indre!F43</f>
        <v>0</v>
      </c>
      <c r="AR281">
        <f>Indre!F44</f>
        <v>0</v>
      </c>
      <c r="AS281">
        <f>Indre!F45</f>
        <v>0</v>
      </c>
      <c r="AT281">
        <f>Indre!F46</f>
        <v>0</v>
      </c>
      <c r="AU281">
        <f>Indre!F47</f>
        <v>0</v>
      </c>
      <c r="AV281">
        <f>Indre!F48</f>
        <v>0</v>
      </c>
      <c r="AW281">
        <f>Indre!F49</f>
        <v>0</v>
      </c>
      <c r="AX281">
        <f>Indre!F50</f>
        <v>0</v>
      </c>
      <c r="AY281">
        <f>Indre!F51</f>
        <v>0</v>
      </c>
      <c r="AZ281">
        <f>Indre!F52</f>
        <v>0</v>
      </c>
      <c r="BA281">
        <f>Indre!F53</f>
        <v>0</v>
      </c>
      <c r="BB281">
        <f>Indre!F54</f>
        <v>95</v>
      </c>
      <c r="BC281">
        <f>Indre!F55</f>
        <v>95</v>
      </c>
      <c r="BD281">
        <f>Indre!F56</f>
        <v>0</v>
      </c>
      <c r="BE281">
        <f>Indre!F57</f>
        <v>0</v>
      </c>
      <c r="BF281">
        <f>Indre!F58</f>
        <v>0</v>
      </c>
      <c r="BG281">
        <f>Indre!F59</f>
        <v>0</v>
      </c>
      <c r="BH281">
        <f>Indre!F60</f>
        <v>0</v>
      </c>
      <c r="BI281">
        <f>Indre!F61</f>
        <v>0</v>
      </c>
      <c r="BJ281">
        <f>Indre!F62</f>
        <v>0</v>
      </c>
      <c r="BK281">
        <f>Indre!F63</f>
        <v>0</v>
      </c>
      <c r="BL281">
        <f>Indre!F64</f>
        <v>0</v>
      </c>
      <c r="BM281">
        <f>Indre!F65</f>
        <v>0</v>
      </c>
      <c r="BN281">
        <f>Indre!F66</f>
        <v>0</v>
      </c>
      <c r="BO281">
        <f>Indre!F67</f>
        <v>0</v>
      </c>
      <c r="BP281">
        <f>Indre!F68</f>
        <v>0</v>
      </c>
      <c r="BQ281">
        <f>Indre!F69</f>
        <v>0</v>
      </c>
      <c r="BR281" t="str">
        <f>Indre!F70</f>
        <v>Modtagerkøkken</v>
      </c>
      <c r="BS281">
        <f>Indre!F71</f>
        <v>0</v>
      </c>
      <c r="BT281">
        <f>Indre!F72</f>
        <v>0</v>
      </c>
      <c r="BU281">
        <f>Indre!F73</f>
        <v>0</v>
      </c>
      <c r="BV281">
        <f>Indre!F74</f>
        <v>0</v>
      </c>
      <c r="BW281">
        <f>Indre!F75</f>
        <v>0</v>
      </c>
      <c r="BX281">
        <f>Indre!F76</f>
        <v>0</v>
      </c>
      <c r="BY281">
        <f>Indre!F77</f>
        <v>0</v>
      </c>
      <c r="BZ281">
        <f>Indre!F78</f>
        <v>0</v>
      </c>
      <c r="CA281">
        <f>Indre!F79</f>
        <v>0</v>
      </c>
      <c r="CB281">
        <f>Indre!F80</f>
        <v>0</v>
      </c>
      <c r="CC281">
        <f>Indre!F81</f>
        <v>0</v>
      </c>
      <c r="CD281">
        <f>Indre!F82</f>
        <v>0</v>
      </c>
      <c r="CE281">
        <f>Indre!F83</f>
        <v>0</v>
      </c>
      <c r="CF281">
        <f>Indre!F84</f>
        <v>0</v>
      </c>
      <c r="CG281">
        <f>Indre!F85</f>
        <v>0</v>
      </c>
      <c r="CH281" s="18">
        <f>Indre!F86</f>
        <v>0</v>
      </c>
      <c r="CI281">
        <f>Indre!F87</f>
        <v>0</v>
      </c>
      <c r="CJ281">
        <f>Indre!F88</f>
        <v>1</v>
      </c>
      <c r="CK281">
        <f>Indre!F89</f>
        <v>0</v>
      </c>
      <c r="CL281">
        <f>Indre!F90</f>
        <v>4</v>
      </c>
      <c r="CM281">
        <f>Indre!F91</f>
        <v>1</v>
      </c>
      <c r="CN281">
        <f>Indre!F92</f>
        <v>0</v>
      </c>
      <c r="CO281">
        <f>Indre!F93</f>
        <v>0</v>
      </c>
      <c r="CP281">
        <f>Indre!F94</f>
        <v>0</v>
      </c>
      <c r="CQ281">
        <f>Indre!F95</f>
        <v>0</v>
      </c>
      <c r="CR281">
        <f>Indre!F96</f>
        <v>1</v>
      </c>
      <c r="CS281">
        <f>Indre!F97</f>
        <v>0</v>
      </c>
      <c r="CT281">
        <f>Indre!F98</f>
        <v>0</v>
      </c>
      <c r="CU281">
        <f>Indre!F99</f>
        <v>0</v>
      </c>
      <c r="CV281">
        <f>Indre!F100</f>
        <v>0</v>
      </c>
      <c r="CW281">
        <f>Indre!F101</f>
        <v>0</v>
      </c>
      <c r="CX281">
        <f>Indre!F102</f>
        <v>0</v>
      </c>
      <c r="CY281">
        <f>Indre!F103</f>
        <v>0</v>
      </c>
      <c r="CZ281">
        <f>Indre!F104</f>
        <v>0</v>
      </c>
      <c r="DA281">
        <f>Indre!F105</f>
        <v>0</v>
      </c>
      <c r="DB281">
        <f>Indre!F106</f>
        <v>0</v>
      </c>
      <c r="DC281">
        <f>Indre!F107</f>
        <v>0</v>
      </c>
      <c r="DD281">
        <f>Indre!F108</f>
        <v>0</v>
      </c>
      <c r="DE281">
        <f>Indre!F109</f>
        <v>0</v>
      </c>
      <c r="DF281" t="str">
        <f>Indre!F110</f>
        <v>Nej</v>
      </c>
      <c r="DG281">
        <f>Indre!F111</f>
        <v>0</v>
      </c>
      <c r="DH281">
        <f>Indre!F112</f>
        <v>0</v>
      </c>
      <c r="DI281">
        <f>Indre!F113</f>
        <v>0</v>
      </c>
      <c r="DJ281">
        <f>Indre!F114</f>
        <v>0</v>
      </c>
      <c r="DK281">
        <f>Indre!F115</f>
        <v>1</v>
      </c>
      <c r="DL281">
        <f>Indre!F116</f>
        <v>0</v>
      </c>
      <c r="DM281" t="str">
        <f>Indre!F117</f>
        <v>da stedet er nyt, kan de ikke huske alt</v>
      </c>
      <c r="DN281">
        <f>Indre!F118</f>
        <v>0</v>
      </c>
      <c r="DO281" s="14" t="str">
        <f>VLOOKUP(MID(B281,1,5)*1,InstTyp!A:B,2,FALSE)</f>
        <v xml:space="preserve">Integrerede </v>
      </c>
      <c r="DP281" s="14" t="str">
        <f>VLOOKUP(MID(B281,1,5)*1,InstTyp!A:C,3,FALSE)</f>
        <v>Indre By</v>
      </c>
      <c r="DQ281">
        <f>VLOOKUP(MID(B281,1,5)*1,'InstTyp-2'!E:BQ,7,FALSE)</f>
        <v>24</v>
      </c>
      <c r="DR281">
        <f>VLOOKUP(MID(B281,1,5)*1,'InstTyp-2'!E:BQ,8,FALSE)</f>
        <v>0</v>
      </c>
      <c r="DS281">
        <f>VLOOKUP(MID(B281,1,5)*1,'InstTyp-2'!E:BQ,9,FALSE)</f>
        <v>20</v>
      </c>
      <c r="DT281">
        <f>VLOOKUP(MID(B281,1,5)*1,'InstTyp-2'!E:BQ,10,FALSE)</f>
        <v>0</v>
      </c>
      <c r="DU281">
        <f>VLOOKUP(MID(B281,1,5)*1,'InstTyp-2'!E:BQ,11,FALSE)</f>
        <v>0</v>
      </c>
      <c r="DV281">
        <f>VLOOKUP(MID(B281,1,5)*1,'InstTyp-2'!E:BQ,12,FALSE)</f>
        <v>0</v>
      </c>
      <c r="DW281">
        <f>VLOOKUP(MID(B281,1,5)*1,'InstTyp-2'!E:BQ,13,FALSE)</f>
        <v>0</v>
      </c>
      <c r="DX281">
        <f>VLOOKUP(MID(B281,1,5)*1,'InstTyp-2'!E:BQ,14,FALSE)</f>
        <v>0</v>
      </c>
      <c r="DY281">
        <f>VLOOKUP(MID(B281,1,5)*1,'InstTyp-2'!E:BQ,15,FALSE)</f>
        <v>0</v>
      </c>
      <c r="DZ281">
        <f>VLOOKUP(MID(B281,1,5)*1,'InstTyp-2'!E:BQ,16,FALSE)</f>
        <v>0</v>
      </c>
      <c r="EA281">
        <f>VLOOKUP(MID(B281,1,5)*1,'InstTyp-2'!E:BQ,17,FALSE)</f>
        <v>0</v>
      </c>
      <c r="EB281">
        <f>VLOOKUP(MID(B281,1,5)*1,'InstTyp-2'!E:BQ,18,FALSE)</f>
        <v>0</v>
      </c>
      <c r="EC281">
        <f>VLOOKUP(MID(B281,1,5)*1,'InstTyp-2'!E:BQ,19,FALSE)</f>
        <v>0</v>
      </c>
      <c r="ED281">
        <f>VLOOKUP(MID(B281,1,5)*1,'InstTyp-2'!E:BQ,20,FALSE)</f>
        <v>0</v>
      </c>
      <c r="EE281" s="195">
        <f>VLOOKUP(MID(B281,1,5)*1,'Forplejning 2008'!A:C,3,FALSE)</f>
        <v>76687.5</v>
      </c>
      <c r="EF281" t="str">
        <f t="shared" si="16"/>
        <v>35250</v>
      </c>
      <c r="EG281" t="str">
        <f t="shared" si="17"/>
        <v>u</v>
      </c>
      <c r="EH281">
        <f t="shared" si="18"/>
        <v>0</v>
      </c>
      <c r="EI281">
        <f t="shared" si="19"/>
        <v>0</v>
      </c>
      <c r="EJ281" t="e">
        <f>VLOOKUP(B281,Rekruttering!A:F,2,FALSE)</f>
        <v>#N/A</v>
      </c>
      <c r="EK281" t="e">
        <f>VLOOKUP(B281,Rekruttering!A:F,3,FALSE)</f>
        <v>#N/A</v>
      </c>
      <c r="EL281" t="e">
        <f>VLOOKUP(B281,Rekruttering!A:F,4,FALSE)</f>
        <v>#N/A</v>
      </c>
      <c r="EM281" t="e">
        <f>VLOOKUP(B281,Rekruttering!A:F,5,FALSE)</f>
        <v>#N/A</v>
      </c>
      <c r="EN281" t="e">
        <f>VLOOKUP(B281,Rekruttering!A:F,6,FALSE)</f>
        <v>#N/A</v>
      </c>
    </row>
    <row r="282" spans="1:144">
      <c r="A282" s="14" t="str">
        <f>Indre!Z1</f>
        <v>x</v>
      </c>
      <c r="B282" s="21">
        <f>Indre!Z2</f>
        <v>35518</v>
      </c>
      <c r="C282" t="str">
        <f>Indre!Z3</f>
        <v>Christianshavns Asyl</v>
      </c>
      <c r="D282" t="str">
        <f>Indre!Z4</f>
        <v>Indre By</v>
      </c>
      <c r="E282" t="str">
        <f>Indre!Z5</f>
        <v>Amagergade 2</v>
      </c>
      <c r="F282">
        <f>Indre!Z6</f>
        <v>1423</v>
      </c>
      <c r="G282" t="str">
        <f>Indre!Z7</f>
        <v>København K</v>
      </c>
      <c r="H282" t="str">
        <f>Indre!Z8</f>
        <v>32 54 27 48</v>
      </c>
      <c r="I282" t="str">
        <f>Indre!Z9</f>
        <v>chr-asyl@mail.tele.dk</v>
      </c>
      <c r="J282" t="str">
        <f>Indre!Z10</f>
        <v>Ingelise Vig Christiansen</v>
      </c>
      <c r="K282">
        <f>Indre!Z11</f>
        <v>32500831</v>
      </c>
      <c r="L282">
        <f>Indre!Z12</f>
        <v>0</v>
      </c>
      <c r="M282" t="str">
        <f>Indre!Z13</f>
        <v>35518@buf.kk.dk</v>
      </c>
      <c r="N282" t="str">
        <f>Indre!Z14</f>
        <v>Integreret</v>
      </c>
      <c r="O282">
        <f>Indre!Z15</f>
        <v>12</v>
      </c>
      <c r="P282">
        <f>Indre!Z16</f>
        <v>0</v>
      </c>
      <c r="Q282">
        <f>Indre!Z17</f>
        <v>33</v>
      </c>
      <c r="R282">
        <f>Indre!Z18</f>
        <v>0</v>
      </c>
      <c r="S282">
        <f>Indre!Z19</f>
        <v>0</v>
      </c>
      <c r="T282">
        <f>Indre!Z20</f>
        <v>0</v>
      </c>
      <c r="U282">
        <f>Indre!Z21</f>
        <v>0</v>
      </c>
      <c r="V282" t="str">
        <f>Indre!Z22</f>
        <v>Nej</v>
      </c>
      <c r="W282">
        <f>Indre!Z23</f>
        <v>0</v>
      </c>
      <c r="X282">
        <f>Indre!Z24</f>
        <v>0</v>
      </c>
      <c r="Y282">
        <f>Indre!Z25</f>
        <v>5</v>
      </c>
      <c r="Z282">
        <f>Indre!Z26</f>
        <v>5</v>
      </c>
      <c r="AA282">
        <f>Indre!Z27</f>
        <v>4</v>
      </c>
      <c r="AB282">
        <f>Indre!Z28</f>
        <v>5</v>
      </c>
      <c r="AC282">
        <f>Indre!Z29</f>
        <v>0</v>
      </c>
      <c r="AD282">
        <f>Indre!Z30</f>
        <v>5</v>
      </c>
      <c r="AE282">
        <f>Indre!Z31</f>
        <v>0</v>
      </c>
      <c r="AF282">
        <f>Indre!Z32</f>
        <v>0</v>
      </c>
      <c r="AG282">
        <f>Indre!Z33</f>
        <v>5</v>
      </c>
      <c r="AH282">
        <f>Indre!Z34</f>
        <v>0</v>
      </c>
      <c r="AI282">
        <f>Indre!Z35</f>
        <v>91000</v>
      </c>
      <c r="AJ282">
        <f>Indre!Z36</f>
        <v>0</v>
      </c>
      <c r="AK282">
        <f>Indre!Z37</f>
        <v>0</v>
      </c>
      <c r="AL282" t="str">
        <f>Indre!Z38</f>
        <v>Ja</v>
      </c>
      <c r="AM282">
        <f>Indre!Z39</f>
        <v>0</v>
      </c>
      <c r="AN282" t="str">
        <f>Indre!Z40</f>
        <v>Helle Rise Jensen</v>
      </c>
      <c r="AO282">
        <f>Indre!Z41</f>
        <v>2008</v>
      </c>
      <c r="AP282">
        <f>Indre!Z42</f>
        <v>20</v>
      </c>
      <c r="AQ282">
        <f>Indre!Z43</f>
        <v>0</v>
      </c>
      <c r="AR282" t="str">
        <f>Indre!Z44</f>
        <v>ufaglært</v>
      </c>
      <c r="AS282">
        <f>Indre!Z45</f>
        <v>0</v>
      </c>
      <c r="AT282" t="str">
        <f>Indre!Z46</f>
        <v>kurser i Madhuset og kostkompagniet</v>
      </c>
      <c r="AU282">
        <f>Indre!Z47</f>
        <v>0</v>
      </c>
      <c r="AV282">
        <f>Indre!Z48</f>
        <v>0</v>
      </c>
      <c r="AW282">
        <f>Indre!Z49</f>
        <v>0</v>
      </c>
      <c r="AX282">
        <f>Indre!Z50</f>
        <v>0</v>
      </c>
      <c r="AY282">
        <f>Indre!Z51</f>
        <v>0</v>
      </c>
      <c r="AZ282">
        <f>Indre!Z52</f>
        <v>0</v>
      </c>
      <c r="BA282">
        <f>Indre!Z53</f>
        <v>0</v>
      </c>
      <c r="BB282">
        <f>Indre!Z54</f>
        <v>75</v>
      </c>
      <c r="BC282">
        <f>Indre!Z55</f>
        <v>75</v>
      </c>
      <c r="BD282">
        <f>Indre!Z56</f>
        <v>1</v>
      </c>
      <c r="BE282">
        <f>Indre!Z57</f>
        <v>1</v>
      </c>
      <c r="BF282" t="str">
        <f>Indre!Z58</f>
        <v>Ja</v>
      </c>
      <c r="BG282" t="str">
        <f>Indre!Z59</f>
        <v>Ja</v>
      </c>
      <c r="BH282" t="str">
        <f>Indre!Z60</f>
        <v>Ja</v>
      </c>
      <c r="BI282" t="str">
        <f>Indre!Z61</f>
        <v>Ja</v>
      </c>
      <c r="BJ282" t="str">
        <f>Indre!Z62</f>
        <v>er forbeholden</v>
      </c>
      <c r="BK282" t="str">
        <f>Indre!Z63</f>
        <v>Ja</v>
      </c>
      <c r="BL282" t="str">
        <f>Indre!Z64</f>
        <v>er meget afventende</v>
      </c>
      <c r="BM282" t="str">
        <f>Indre!Z65</f>
        <v>Ja</v>
      </c>
      <c r="BN282">
        <f>Indre!Z66</f>
        <v>0</v>
      </c>
      <c r="BO282" t="str">
        <f>Indre!Z67</f>
        <v>Nej</v>
      </c>
      <c r="BP282">
        <f>Indre!Z68</f>
        <v>0</v>
      </c>
      <c r="BQ282">
        <f>Indre!Z69</f>
        <v>0</v>
      </c>
      <c r="BR282" t="str">
        <f>Indre!Z70</f>
        <v>Køkken blandet tilvirk</v>
      </c>
      <c r="BS282">
        <f>Indre!Z71</f>
        <v>0</v>
      </c>
      <c r="BT282">
        <f>Indre!Z72</f>
        <v>0</v>
      </c>
      <c r="BU282">
        <f>Indre!Z73</f>
        <v>0</v>
      </c>
      <c r="BV282">
        <f>Indre!Z74</f>
        <v>0</v>
      </c>
      <c r="BW282" t="str">
        <f>Indre!Z75</f>
        <v>vil gerne have flyttet indgangsdøreen til køkkenet, hvilket vil give meget mere plads.</v>
      </c>
      <c r="BX282">
        <f>Indre!Z76</f>
        <v>0</v>
      </c>
      <c r="BY282">
        <f>Indre!Z77</f>
        <v>0</v>
      </c>
      <c r="BZ282">
        <f>Indre!Z78</f>
        <v>0</v>
      </c>
      <c r="CA282">
        <f>Indre!Z79</f>
        <v>0</v>
      </c>
      <c r="CB282">
        <f>Indre!Z80</f>
        <v>0</v>
      </c>
      <c r="CC282">
        <f>Indre!Z81</f>
        <v>0</v>
      </c>
      <c r="CD282">
        <f>Indre!Z82</f>
        <v>0</v>
      </c>
      <c r="CE282">
        <f>Indre!Z83</f>
        <v>0</v>
      </c>
      <c r="CF282" t="str">
        <f>Indre!Z84</f>
        <v>11 børn tager afsted i minibus til 14. Køleskab mangler i bus. Har intet hus og tager forskellige steder hen. Kører kl. 9 hver morgen. Moderinstitutionen kan godt lave mad.</v>
      </c>
      <c r="CG282" t="str">
        <f>Indre!Z85</f>
        <v>Mariah / Sine</v>
      </c>
      <c r="CH282" s="18">
        <f>Indre!Z86</f>
        <v>39918</v>
      </c>
      <c r="CI282">
        <f>Indre!Z87</f>
        <v>0</v>
      </c>
      <c r="CJ282">
        <f>Indre!Z88</f>
        <v>0</v>
      </c>
      <c r="CK282">
        <f>Indre!Z89</f>
        <v>1</v>
      </c>
      <c r="CL282">
        <f>Indre!Z90</f>
        <v>4</v>
      </c>
      <c r="CM282">
        <f>Indre!Z91</f>
        <v>0</v>
      </c>
      <c r="CN282">
        <f>Indre!Z92</f>
        <v>1</v>
      </c>
      <c r="CO282">
        <f>Indre!Z93</f>
        <v>0</v>
      </c>
      <c r="CP282">
        <f>Indre!Z94</f>
        <v>0</v>
      </c>
      <c r="CQ282">
        <f>Indre!Z95</f>
        <v>0</v>
      </c>
      <c r="CR282">
        <f>Indre!Z96</f>
        <v>0</v>
      </c>
      <c r="CS282">
        <f>Indre!Z97</f>
        <v>2</v>
      </c>
      <c r="CT282">
        <f>Indre!Z98</f>
        <v>0</v>
      </c>
      <c r="CU282">
        <f>Indre!Z99</f>
        <v>0</v>
      </c>
      <c r="CV282">
        <f>Indre!Z100</f>
        <v>0</v>
      </c>
      <c r="CW282">
        <f>Indre!Z101</f>
        <v>0</v>
      </c>
      <c r="CX282">
        <f>Indre!Z102</f>
        <v>1</v>
      </c>
      <c r="CY282">
        <f>Indre!Z103</f>
        <v>0</v>
      </c>
      <c r="CZ282">
        <f>Indre!Z104</f>
        <v>0</v>
      </c>
      <c r="DA282">
        <f>Indre!Z105</f>
        <v>0</v>
      </c>
      <c r="DB282">
        <f>Indre!Z106</f>
        <v>1</v>
      </c>
      <c r="DC282">
        <f>Indre!Z107</f>
        <v>25</v>
      </c>
      <c r="DD282" t="str">
        <f>Indre!Z108</f>
        <v>Miele</v>
      </c>
      <c r="DE282">
        <f>Indre!Z109</f>
        <v>4</v>
      </c>
      <c r="DF282" t="str">
        <f>Indre!Z110</f>
        <v>Nej</v>
      </c>
      <c r="DG282">
        <f>Indre!Z111</f>
        <v>0</v>
      </c>
      <c r="DH282" t="str">
        <f>Indre!Z112</f>
        <v>Ja</v>
      </c>
      <c r="DI282" t="str">
        <f>Indre!Z113</f>
        <v>Nej</v>
      </c>
      <c r="DJ282" t="str">
        <f>Indre!Z114</f>
        <v>Nej</v>
      </c>
      <c r="DK282">
        <f>Indre!Z115</f>
        <v>2</v>
      </c>
      <c r="DL282" t="str">
        <f>Indre!Z116</f>
        <v>Ingen plads</v>
      </c>
      <c r="DM282" t="str">
        <f>Indre!Z117</f>
        <v>mangler kogeplader og en ekstra ovn, ekstra køleskab og ekstra frysesr, foodprocessor, en bjørn. Er i tvivl om der er udsugning. Flere køkkenskabe til opbevaring</v>
      </c>
      <c r="DN282">
        <f>Indre!Z118</f>
        <v>0</v>
      </c>
      <c r="DO282" s="14" t="str">
        <f>VLOOKUP(MID(B282,1,5)*1,InstTyp!A:B,2,FALSE)</f>
        <v xml:space="preserve">Integrerede </v>
      </c>
      <c r="DP282" s="14" t="str">
        <f>VLOOKUP(MID(B282,1,5)*1,InstTyp!A:C,3,FALSE)</f>
        <v>Indre By</v>
      </c>
      <c r="DQ282">
        <f>VLOOKUP(MID(B282,1,5)*1,'InstTyp-2'!E:BQ,7,FALSE)</f>
        <v>12</v>
      </c>
      <c r="DR282">
        <f>VLOOKUP(MID(B282,1,5)*1,'InstTyp-2'!E:BQ,8,FALSE)</f>
        <v>0</v>
      </c>
      <c r="DS282">
        <f>VLOOKUP(MID(B282,1,5)*1,'InstTyp-2'!E:BQ,9,FALSE)</f>
        <v>33</v>
      </c>
      <c r="DT282">
        <f>VLOOKUP(MID(B282,1,5)*1,'InstTyp-2'!E:BQ,10,FALSE)</f>
        <v>0</v>
      </c>
      <c r="DU282">
        <f>VLOOKUP(MID(B282,1,5)*1,'InstTyp-2'!E:BQ,11,FALSE)</f>
        <v>0</v>
      </c>
      <c r="DV282">
        <f>VLOOKUP(MID(B282,1,5)*1,'InstTyp-2'!E:BQ,12,FALSE)</f>
        <v>0</v>
      </c>
      <c r="DW282">
        <f>VLOOKUP(MID(B282,1,5)*1,'InstTyp-2'!E:BQ,13,FALSE)</f>
        <v>0</v>
      </c>
      <c r="DX282">
        <f>VLOOKUP(MID(B282,1,5)*1,'InstTyp-2'!E:BQ,14,FALSE)</f>
        <v>0</v>
      </c>
      <c r="DY282">
        <f>VLOOKUP(MID(B282,1,5)*1,'InstTyp-2'!E:BQ,15,FALSE)</f>
        <v>0</v>
      </c>
      <c r="DZ282">
        <f>VLOOKUP(MID(B282,1,5)*1,'InstTyp-2'!E:BQ,16,FALSE)</f>
        <v>0</v>
      </c>
      <c r="EA282">
        <f>VLOOKUP(MID(B282,1,5)*1,'InstTyp-2'!E:BQ,17,FALSE)</f>
        <v>0</v>
      </c>
      <c r="EB282">
        <f>VLOOKUP(MID(B282,1,5)*1,'InstTyp-2'!E:BQ,18,FALSE)</f>
        <v>0</v>
      </c>
      <c r="EC282">
        <f>VLOOKUP(MID(B282,1,5)*1,'InstTyp-2'!E:BQ,19,FALSE)</f>
        <v>0</v>
      </c>
      <c r="ED282">
        <f>VLOOKUP(MID(B282,1,5)*1,'InstTyp-2'!E:BQ,20,FALSE)</f>
        <v>0</v>
      </c>
      <c r="EE282" s="195">
        <f>VLOOKUP(MID(B282,1,5)*1,'Forplejning 2008'!A:C,3,FALSE)</f>
        <v>83692.14</v>
      </c>
      <c r="EF282" t="str">
        <f t="shared" si="16"/>
        <v>35518</v>
      </c>
      <c r="EG282" t="str">
        <f t="shared" si="17"/>
        <v/>
      </c>
      <c r="EH282">
        <f t="shared" si="18"/>
        <v>0</v>
      </c>
      <c r="EI282">
        <f t="shared" si="19"/>
        <v>0</v>
      </c>
      <c r="EJ282" t="str">
        <f>VLOOKUP(B282,Rekruttering!A:F,2,FALSE)</f>
        <v>Ja</v>
      </c>
      <c r="EK282">
        <f>VLOOKUP(B282,Rekruttering!A:F,3,FALSE)</f>
        <v>20</v>
      </c>
      <c r="EL282" t="str">
        <f>VLOOKUP(B282,Rekruttering!A:F,4,FALSE)</f>
        <v>Nej</v>
      </c>
      <c r="EM282">
        <f>VLOOKUP(B282,Rekruttering!A:F,5,FALSE)</f>
        <v>0</v>
      </c>
      <c r="EN282" t="str">
        <f>VLOOKUP(B282,Rekruttering!A:F,6,FALSE)</f>
        <v>Ja</v>
      </c>
    </row>
    <row r="283" spans="1:144">
      <c r="A283" s="14" t="str">
        <f>Indre!AA1</f>
        <v>x</v>
      </c>
      <c r="B283" s="21">
        <f>Indre!AA2</f>
        <v>35544</v>
      </c>
      <c r="C283" t="str">
        <f>Indre!AA3</f>
        <v>Adelgården</v>
      </c>
      <c r="D283" t="str">
        <f>Indre!AA4</f>
        <v>Indre By</v>
      </c>
      <c r="E283" t="str">
        <f>Indre!AA5</f>
        <v>Adelgade 1</v>
      </c>
      <c r="F283">
        <f>Indre!AA6</f>
        <v>1304</v>
      </c>
      <c r="G283" t="str">
        <f>Indre!AA7</f>
        <v>København K</v>
      </c>
      <c r="H283" t="str">
        <f>Indre!AA8</f>
        <v>33 12 60 54</v>
      </c>
      <c r="I283" t="str">
        <f>Indre!AA9</f>
        <v>35544@buf.kk.dk</v>
      </c>
      <c r="J283" t="str">
        <f>Indre!AA10</f>
        <v>DORTHE BRISTOW</v>
      </c>
      <c r="K283">
        <f>Indre!AA11</f>
        <v>0</v>
      </c>
      <c r="L283">
        <f>Indre!AA12</f>
        <v>0</v>
      </c>
      <c r="M283" t="str">
        <f>Indre!AA13</f>
        <v>35544@buf.kk.dk</v>
      </c>
      <c r="N283" t="str">
        <f>Indre!AA14</f>
        <v>Integreret</v>
      </c>
      <c r="O283">
        <f>Indre!AA15</f>
        <v>36</v>
      </c>
      <c r="P283">
        <f>Indre!AA16</f>
        <v>0</v>
      </c>
      <c r="Q283">
        <f>Indre!AA17</f>
        <v>50</v>
      </c>
      <c r="R283">
        <f>Indre!AA18</f>
        <v>0</v>
      </c>
      <c r="S283">
        <f>Indre!AA19</f>
        <v>0</v>
      </c>
      <c r="T283">
        <f>Indre!AA20</f>
        <v>0</v>
      </c>
      <c r="U283">
        <f>Indre!AA21</f>
        <v>0</v>
      </c>
      <c r="V283" t="str">
        <f>Indre!AA22</f>
        <v>Nej</v>
      </c>
      <c r="W283">
        <f>Indre!AA23</f>
        <v>0</v>
      </c>
      <c r="X283">
        <f>Indre!AA24</f>
        <v>0</v>
      </c>
      <c r="Y283">
        <f>Indre!AA25</f>
        <v>5</v>
      </c>
      <c r="Z283">
        <f>Indre!AA26</f>
        <v>5</v>
      </c>
      <c r="AA283">
        <f>Indre!AA27</f>
        <v>5</v>
      </c>
      <c r="AB283">
        <f>Indre!AA28</f>
        <v>5</v>
      </c>
      <c r="AC283">
        <f>Indre!AA29</f>
        <v>0</v>
      </c>
      <c r="AD283">
        <f>Indre!AA30</f>
        <v>5</v>
      </c>
      <c r="AE283">
        <f>Indre!AA31</f>
        <v>5</v>
      </c>
      <c r="AF283">
        <f>Indre!AA32</f>
        <v>0</v>
      </c>
      <c r="AG283">
        <f>Indre!AA33</f>
        <v>5</v>
      </c>
      <c r="AH283">
        <f>Indre!AA34</f>
        <v>0</v>
      </c>
      <c r="AI283" s="16">
        <f>Indre!AA35</f>
        <v>200000</v>
      </c>
      <c r="AJ283">
        <f>Indre!AA36</f>
        <v>0</v>
      </c>
      <c r="AK283">
        <f>Indre!AA37</f>
        <v>0</v>
      </c>
      <c r="AL283" t="str">
        <f>Indre!AA38</f>
        <v>Ja</v>
      </c>
      <c r="AM283" t="str">
        <f>Indre!AA39</f>
        <v>Nej</v>
      </c>
      <c r="AN283" t="str">
        <f>Indre!AA40</f>
        <v>Kirsten Jensen</v>
      </c>
      <c r="AO283">
        <f>Indre!AA41</f>
        <v>2005</v>
      </c>
      <c r="AP283">
        <f>Indre!AA42</f>
        <v>30</v>
      </c>
      <c r="AQ283">
        <f>Indre!AA43</f>
        <v>0</v>
      </c>
      <c r="AR283" t="str">
        <f>Indre!AA44</f>
        <v>PB fra Suhrs</v>
      </c>
      <c r="AS283" t="str">
        <f>Indre!AA45</f>
        <v>12 år</v>
      </c>
      <c r="AT283" t="str">
        <f>Indre!AA46</f>
        <v>Økologisk Oplysningsforbund</v>
      </c>
      <c r="AU283">
        <f>Indre!AA47</f>
        <v>0</v>
      </c>
      <c r="AV283">
        <f>Indre!AA48</f>
        <v>0</v>
      </c>
      <c r="AW283">
        <f>Indre!AA49</f>
        <v>0</v>
      </c>
      <c r="AX283">
        <f>Indre!AA50</f>
        <v>0</v>
      </c>
      <c r="AY283">
        <f>Indre!AA51</f>
        <v>0</v>
      </c>
      <c r="AZ283">
        <f>Indre!AA52</f>
        <v>0</v>
      </c>
      <c r="BA283">
        <f>Indre!AA53</f>
        <v>0</v>
      </c>
      <c r="BB283">
        <f>Indre!AA54</f>
        <v>80</v>
      </c>
      <c r="BC283">
        <f>Indre!AA55</f>
        <v>80</v>
      </c>
      <c r="BD283">
        <f>Indre!AA56</f>
        <v>2</v>
      </c>
      <c r="BE283">
        <f>Indre!AA57</f>
        <v>2</v>
      </c>
      <c r="BF283" t="str">
        <f>Indre!AA58</f>
        <v>Ja</v>
      </c>
      <c r="BG283" t="str">
        <f>Indre!AA59</f>
        <v>Nej</v>
      </c>
      <c r="BH283" t="str">
        <f>Indre!AA60</f>
        <v>Ja</v>
      </c>
      <c r="BI283" t="str">
        <f>Indre!AA61</f>
        <v>Ja</v>
      </c>
      <c r="BJ283" t="str">
        <f>Indre!AA62</f>
        <v>OBS. Børnehaven er udflytter og vil have madpakker leveret</v>
      </c>
      <c r="BK283" t="str">
        <f>Indre!AA63</f>
        <v>Ja</v>
      </c>
      <c r="BL283" t="str">
        <f>Indre!AA64</f>
        <v>Se ovenfor</v>
      </c>
      <c r="BM283" t="str">
        <f>Indre!AA65</f>
        <v>Ja</v>
      </c>
      <c r="BN283" t="str">
        <f>Indre!AA66</f>
        <v>Se ovenfor</v>
      </c>
      <c r="BO283" t="str">
        <f>Indre!AA67</f>
        <v>Nej</v>
      </c>
      <c r="BP283" t="str">
        <f>Indre!AA68</f>
        <v>Køkkenpersonale ønkser ikke at gå op i timer</v>
      </c>
      <c r="BQ283">
        <f>Indre!AA69</f>
        <v>0</v>
      </c>
      <c r="BR283" t="str">
        <f>Indre!AA70</f>
        <v>produktionskøkken</v>
      </c>
      <c r="BS283" t="str">
        <f>Indre!AA71</f>
        <v>Ja</v>
      </c>
      <c r="BT283" t="str">
        <f>Indre!AA72</f>
        <v>Ingen</v>
      </c>
      <c r="BU283" t="str">
        <f>Indre!AA73</f>
        <v>Ingen</v>
      </c>
      <c r="BV283" t="str">
        <f>Indre!AA74</f>
        <v>Nej</v>
      </c>
      <c r="BW283">
        <f>Indre!AA75</f>
        <v>0</v>
      </c>
      <c r="BX283">
        <f>Indre!AA76</f>
        <v>0</v>
      </c>
      <c r="BY283">
        <f>Indre!AA77</f>
        <v>0</v>
      </c>
      <c r="BZ283">
        <f>Indre!AA78</f>
        <v>0</v>
      </c>
      <c r="CA283">
        <f>Indre!AA79</f>
        <v>0</v>
      </c>
      <c r="CB283">
        <f>Indre!AA80</f>
        <v>0</v>
      </c>
      <c r="CC283">
        <f>Indre!AA81</f>
        <v>0</v>
      </c>
      <c r="CD283">
        <f>Indre!AA82</f>
        <v>0</v>
      </c>
      <c r="CE283">
        <f>Indre!AA83</f>
        <v>0</v>
      </c>
      <c r="CF283">
        <f>Indre!AA84</f>
        <v>0</v>
      </c>
      <c r="CG283" t="str">
        <f>Indre!AA85</f>
        <v>Cathrine Jerrik / Nanna</v>
      </c>
      <c r="CH283" s="18">
        <f>Indre!AA86</f>
        <v>39881</v>
      </c>
      <c r="CI283">
        <f>Indre!AA87</f>
        <v>0</v>
      </c>
      <c r="CJ283">
        <f>Indre!AA88</f>
        <v>0</v>
      </c>
      <c r="CK283">
        <f>Indre!AA89</f>
        <v>1</v>
      </c>
      <c r="CL283">
        <f>Indre!AA90</f>
        <v>4</v>
      </c>
      <c r="CM283">
        <f>Indre!AA91</f>
        <v>0</v>
      </c>
      <c r="CN283">
        <f>Indre!AA92</f>
        <v>2</v>
      </c>
      <c r="CO283">
        <f>Indre!AA93</f>
        <v>0</v>
      </c>
      <c r="CP283">
        <f>Indre!AA94</f>
        <v>0</v>
      </c>
      <c r="CQ283">
        <f>Indre!AA95</f>
        <v>0</v>
      </c>
      <c r="CR283">
        <f>Indre!AA96</f>
        <v>0</v>
      </c>
      <c r="CS283">
        <f>Indre!AA97</f>
        <v>2</v>
      </c>
      <c r="CT283">
        <f>Indre!AA98</f>
        <v>0</v>
      </c>
      <c r="CU283">
        <f>Indre!AA99</f>
        <v>0</v>
      </c>
      <c r="CV283">
        <f>Indre!AA100</f>
        <v>0</v>
      </c>
      <c r="CW283">
        <f>Indre!AA101</f>
        <v>0</v>
      </c>
      <c r="CX283">
        <f>Indre!AA102</f>
        <v>0</v>
      </c>
      <c r="CY283">
        <f>Indre!AA103</f>
        <v>1</v>
      </c>
      <c r="CZ283">
        <f>Indre!AA104</f>
        <v>0</v>
      </c>
      <c r="DA283">
        <f>Indre!AA105</f>
        <v>0</v>
      </c>
      <c r="DB283">
        <f>Indre!AA106</f>
        <v>1</v>
      </c>
      <c r="DC283">
        <f>Indre!AA107</f>
        <v>20</v>
      </c>
      <c r="DD283" t="str">
        <f>Indre!AA108</f>
        <v>Miele</v>
      </c>
      <c r="DE283">
        <f>Indre!AA109</f>
        <v>4.5</v>
      </c>
      <c r="DF283" t="str">
        <f>Indre!AA110</f>
        <v>Ja</v>
      </c>
      <c r="DG283">
        <f>Indre!AA111</f>
        <v>0</v>
      </c>
      <c r="DH283" t="str">
        <f>Indre!AA112</f>
        <v>Ja</v>
      </c>
      <c r="DI283" t="str">
        <f>Indre!AA113</f>
        <v>Nej</v>
      </c>
      <c r="DJ283" t="str">
        <f>Indre!AA114</f>
        <v>Nej</v>
      </c>
      <c r="DK283">
        <f>Indre!AA115</f>
        <v>2</v>
      </c>
      <c r="DL283" t="str">
        <f>Indre!AA116</f>
        <v>God plads</v>
      </c>
      <c r="DM283">
        <f>Indre!AA117</f>
        <v>0</v>
      </c>
      <c r="DN283">
        <f>Indre!AA118</f>
        <v>0</v>
      </c>
      <c r="DO283" s="14" t="str">
        <f>VLOOKUP(MID(B283,1,5)*1,InstTyp!A:B,2,FALSE)</f>
        <v xml:space="preserve">Integrerede </v>
      </c>
      <c r="DP283" s="14" t="str">
        <f>VLOOKUP(MID(B283,1,5)*1,InstTyp!A:C,3,FALSE)</f>
        <v>Indre By</v>
      </c>
      <c r="DQ283">
        <f>VLOOKUP(MID(B283,1,5)*1,'InstTyp-2'!E:BQ,7,FALSE)</f>
        <v>36</v>
      </c>
      <c r="DR283">
        <f>VLOOKUP(MID(B283,1,5)*1,'InstTyp-2'!E:BQ,8,FALSE)</f>
        <v>0</v>
      </c>
      <c r="DS283">
        <f>VLOOKUP(MID(B283,1,5)*1,'InstTyp-2'!E:BQ,9,FALSE)</f>
        <v>50</v>
      </c>
      <c r="DT283">
        <f>VLOOKUP(MID(B283,1,5)*1,'InstTyp-2'!E:BQ,10,FALSE)</f>
        <v>0</v>
      </c>
      <c r="DU283">
        <f>VLOOKUP(MID(B283,1,5)*1,'InstTyp-2'!E:BQ,11,FALSE)</f>
        <v>0</v>
      </c>
      <c r="DV283">
        <f>VLOOKUP(MID(B283,1,5)*1,'InstTyp-2'!E:BQ,12,FALSE)</f>
        <v>0</v>
      </c>
      <c r="DW283">
        <f>VLOOKUP(MID(B283,1,5)*1,'InstTyp-2'!E:BQ,13,FALSE)</f>
        <v>0</v>
      </c>
      <c r="DX283">
        <f>VLOOKUP(MID(B283,1,5)*1,'InstTyp-2'!E:BQ,14,FALSE)</f>
        <v>0</v>
      </c>
      <c r="DY283">
        <f>VLOOKUP(MID(B283,1,5)*1,'InstTyp-2'!E:BQ,15,FALSE)</f>
        <v>0</v>
      </c>
      <c r="DZ283">
        <f>VLOOKUP(MID(B283,1,5)*1,'InstTyp-2'!E:BQ,16,FALSE)</f>
        <v>0</v>
      </c>
      <c r="EA283">
        <f>VLOOKUP(MID(B283,1,5)*1,'InstTyp-2'!E:BQ,17,FALSE)</f>
        <v>0</v>
      </c>
      <c r="EB283">
        <f>VLOOKUP(MID(B283,1,5)*1,'InstTyp-2'!E:BQ,18,FALSE)</f>
        <v>0</v>
      </c>
      <c r="EC283">
        <f>VLOOKUP(MID(B283,1,5)*1,'InstTyp-2'!E:BQ,19,FALSE)</f>
        <v>0</v>
      </c>
      <c r="ED283">
        <f>VLOOKUP(MID(B283,1,5)*1,'InstTyp-2'!E:BQ,20,FALSE)</f>
        <v>0</v>
      </c>
      <c r="EE283" s="195">
        <f>VLOOKUP(MID(B283,1,5)*1,'Forplejning 2008'!A:C,3,FALSE)</f>
        <v>164185.16</v>
      </c>
      <c r="EF283" t="str">
        <f t="shared" si="16"/>
        <v>35544</v>
      </c>
      <c r="EG283" t="str">
        <f t="shared" si="17"/>
        <v/>
      </c>
      <c r="EH283">
        <f t="shared" si="18"/>
        <v>0</v>
      </c>
      <c r="EI283">
        <f t="shared" si="19"/>
        <v>0</v>
      </c>
      <c r="EJ283" t="e">
        <f>VLOOKUP(B283,Rekruttering!A:F,2,FALSE)</f>
        <v>#N/A</v>
      </c>
      <c r="EK283" t="e">
        <f>VLOOKUP(B283,Rekruttering!A:F,3,FALSE)</f>
        <v>#N/A</v>
      </c>
      <c r="EL283" t="e">
        <f>VLOOKUP(B283,Rekruttering!A:F,4,FALSE)</f>
        <v>#N/A</v>
      </c>
      <c r="EM283" t="e">
        <f>VLOOKUP(B283,Rekruttering!A:F,5,FALSE)</f>
        <v>#N/A</v>
      </c>
      <c r="EN283" t="e">
        <f>VLOOKUP(B283,Rekruttering!A:F,6,FALSE)</f>
        <v>#N/A</v>
      </c>
    </row>
    <row r="284" spans="1:144">
      <c r="A284" s="14" t="str">
        <f>Indre!AB1</f>
        <v>x</v>
      </c>
      <c r="B284" s="21" t="str">
        <f>Indre!AB2</f>
        <v>35544_u</v>
      </c>
      <c r="C284" t="str">
        <f>Indre!AB3</f>
        <v>Adelgården</v>
      </c>
      <c r="D284" t="str">
        <f>Indre!AB4</f>
        <v>Indre By</v>
      </c>
      <c r="E284" t="str">
        <f>Indre!AB5</f>
        <v>Adelgade 1</v>
      </c>
      <c r="F284">
        <f>Indre!AB6</f>
        <v>1304</v>
      </c>
      <c r="G284" t="str">
        <f>Indre!AB7</f>
        <v>København K</v>
      </c>
      <c r="H284" t="str">
        <f>Indre!AB8</f>
        <v>33 12 60 54</v>
      </c>
      <c r="I284" t="str">
        <f>Indre!AB9</f>
        <v>35544@buf.kk.dk</v>
      </c>
      <c r="J284" t="str">
        <f>Indre!AB10</f>
        <v>DORTHE BRISTOW</v>
      </c>
      <c r="K284">
        <f>Indre!AB11</f>
        <v>0</v>
      </c>
      <c r="L284">
        <f>Indre!AB12</f>
        <v>0</v>
      </c>
      <c r="M284" t="str">
        <f>Indre!AB13</f>
        <v>35544@buf.kk.dk</v>
      </c>
      <c r="N284" t="str">
        <f>Indre!AB14</f>
        <v>Integreret</v>
      </c>
      <c r="O284">
        <f>Indre!AB15</f>
        <v>36</v>
      </c>
      <c r="P284">
        <f>Indre!AB16</f>
        <v>0</v>
      </c>
      <c r="Q284">
        <f>Indre!AB17</f>
        <v>50</v>
      </c>
      <c r="R284">
        <f>Indre!AB18</f>
        <v>0</v>
      </c>
      <c r="S284">
        <f>Indre!AB19</f>
        <v>0</v>
      </c>
      <c r="T284">
        <f>Indre!AB20</f>
        <v>0</v>
      </c>
      <c r="U284">
        <f>Indre!AB21</f>
        <v>0</v>
      </c>
      <c r="V284">
        <f>Indre!AB22</f>
        <v>0</v>
      </c>
      <c r="W284">
        <f>Indre!AB23</f>
        <v>0</v>
      </c>
      <c r="X284">
        <f>Indre!AB24</f>
        <v>0</v>
      </c>
      <c r="Y284">
        <f>Indre!AB25</f>
        <v>0</v>
      </c>
      <c r="Z284">
        <f>Indre!AB26</f>
        <v>0</v>
      </c>
      <c r="AA284">
        <f>Indre!AB27</f>
        <v>0</v>
      </c>
      <c r="AB284">
        <f>Indre!AB28</f>
        <v>0</v>
      </c>
      <c r="AC284">
        <f>Indre!AB29</f>
        <v>0</v>
      </c>
      <c r="AD284">
        <f>Indre!AB30</f>
        <v>5</v>
      </c>
      <c r="AE284">
        <f>Indre!AB31</f>
        <v>5</v>
      </c>
      <c r="AF284">
        <f>Indre!AB32</f>
        <v>0</v>
      </c>
      <c r="AG284">
        <f>Indre!AB33</f>
        <v>5</v>
      </c>
      <c r="AH284">
        <f>Indre!AB34</f>
        <v>0</v>
      </c>
      <c r="AI284" s="16">
        <f>Indre!AB35</f>
        <v>200000</v>
      </c>
      <c r="AJ284">
        <f>Indre!AB36</f>
        <v>0</v>
      </c>
      <c r="AK284">
        <f>Indre!AB37</f>
        <v>0</v>
      </c>
      <c r="AL284">
        <f>Indre!AB38</f>
        <v>0</v>
      </c>
      <c r="AM284">
        <f>Indre!AB39</f>
        <v>0</v>
      </c>
      <c r="AN284">
        <f>Indre!AB40</f>
        <v>0</v>
      </c>
      <c r="AO284">
        <f>Indre!AB41</f>
        <v>0</v>
      </c>
      <c r="AP284">
        <f>Indre!AB42</f>
        <v>0</v>
      </c>
      <c r="AQ284">
        <f>Indre!AB43</f>
        <v>0</v>
      </c>
      <c r="AR284">
        <f>Indre!AB44</f>
        <v>0</v>
      </c>
      <c r="AS284">
        <f>Indre!AB45</f>
        <v>0</v>
      </c>
      <c r="AT284">
        <f>Indre!AB46</f>
        <v>0</v>
      </c>
      <c r="AU284">
        <f>Indre!AB47</f>
        <v>0</v>
      </c>
      <c r="AV284">
        <f>Indre!AB48</f>
        <v>0</v>
      </c>
      <c r="AW284">
        <f>Indre!AB49</f>
        <v>0</v>
      </c>
      <c r="AX284">
        <f>Indre!AB50</f>
        <v>0</v>
      </c>
      <c r="AY284">
        <f>Indre!AB51</f>
        <v>0</v>
      </c>
      <c r="AZ284">
        <f>Indre!AB52</f>
        <v>0</v>
      </c>
      <c r="BA284">
        <f>Indre!AB53</f>
        <v>0</v>
      </c>
      <c r="BB284">
        <f>Indre!AB54</f>
        <v>80</v>
      </c>
      <c r="BC284">
        <f>Indre!AB55</f>
        <v>80</v>
      </c>
      <c r="BD284">
        <f>Indre!AB56</f>
        <v>0</v>
      </c>
      <c r="BE284">
        <f>Indre!AB57</f>
        <v>0</v>
      </c>
      <c r="BF284">
        <f>Indre!AB58</f>
        <v>0</v>
      </c>
      <c r="BG284">
        <f>Indre!AB59</f>
        <v>0</v>
      </c>
      <c r="BH284">
        <f>Indre!AB60</f>
        <v>0</v>
      </c>
      <c r="BI284">
        <f>Indre!AB61</f>
        <v>0</v>
      </c>
      <c r="BJ284">
        <f>Indre!AB62</f>
        <v>0</v>
      </c>
      <c r="BK284">
        <f>Indre!AB63</f>
        <v>0</v>
      </c>
      <c r="BL284">
        <f>Indre!AB64</f>
        <v>0</v>
      </c>
      <c r="BM284">
        <f>Indre!AB65</f>
        <v>0</v>
      </c>
      <c r="BN284">
        <f>Indre!AB66</f>
        <v>0</v>
      </c>
      <c r="BO284">
        <f>Indre!AB67</f>
        <v>0</v>
      </c>
      <c r="BP284">
        <f>Indre!AB68</f>
        <v>0</v>
      </c>
      <c r="BQ284">
        <f>Indre!AB69</f>
        <v>0</v>
      </c>
      <c r="BR284" t="str">
        <f>Indre!AB70</f>
        <v>Modtagerkøkken</v>
      </c>
      <c r="BS284" t="str">
        <f>Indre!AB71</f>
        <v>Nej</v>
      </c>
      <c r="BT284" t="str">
        <f>Indre!AB72</f>
        <v>Ingen</v>
      </c>
      <c r="BU284" t="str">
        <f>Indre!AB73</f>
        <v>Større</v>
      </c>
      <c r="BV284">
        <f>Indre!AB74</f>
        <v>0</v>
      </c>
      <c r="BW284" t="str">
        <f>Indre!AB75</f>
        <v>Leder fortæller at Sundhedsmyndighederne har udtalt at køkkenet skal adskilles bedre fra opholdsrum og fra høns udenfor for at kunne blive godkendt</v>
      </c>
      <c r="BX284">
        <f>Indre!AB76</f>
        <v>0</v>
      </c>
      <c r="BY284">
        <f>Indre!AB77</f>
        <v>0</v>
      </c>
      <c r="BZ284">
        <f>Indre!AB78</f>
        <v>0</v>
      </c>
      <c r="CA284">
        <f>Indre!AB79</f>
        <v>0</v>
      </c>
      <c r="CB284">
        <f>Indre!AB80</f>
        <v>0</v>
      </c>
      <c r="CC284">
        <f>Indre!AB81</f>
        <v>0</v>
      </c>
      <c r="CD284">
        <f>Indre!AB82</f>
        <v>0</v>
      </c>
      <c r="CE284">
        <f>Indre!AB83</f>
        <v>0</v>
      </c>
      <c r="CF284">
        <f>Indre!AB84</f>
        <v>0</v>
      </c>
      <c r="CG284" t="str">
        <f>Indre!AB85</f>
        <v>Birgitte Glerup</v>
      </c>
      <c r="CH284" s="18">
        <f>Indre!AB86</f>
        <v>39927</v>
      </c>
      <c r="CI284">
        <f>Indre!AB87</f>
        <v>0</v>
      </c>
      <c r="CJ284">
        <f>Indre!AB88</f>
        <v>0</v>
      </c>
      <c r="CK284">
        <f>Indre!AB89</f>
        <v>1</v>
      </c>
      <c r="CL284">
        <f>Indre!AB90</f>
        <v>4</v>
      </c>
      <c r="CM284">
        <f>Indre!AB91</f>
        <v>0</v>
      </c>
      <c r="CN284">
        <f>Indre!AB92</f>
        <v>1</v>
      </c>
      <c r="CO284">
        <f>Indre!AB93</f>
        <v>0</v>
      </c>
      <c r="CP284">
        <f>Indre!AB94</f>
        <v>0</v>
      </c>
      <c r="CQ284">
        <f>Indre!AB95</f>
        <v>0</v>
      </c>
      <c r="CR284">
        <f>Indre!AB96</f>
        <v>0</v>
      </c>
      <c r="CS284">
        <f>Indre!AB97</f>
        <v>0</v>
      </c>
      <c r="CT284">
        <f>Indre!AB98</f>
        <v>1</v>
      </c>
      <c r="CU284">
        <f>Indre!AB99</f>
        <v>1</v>
      </c>
      <c r="CV284">
        <f>Indre!AB100</f>
        <v>1</v>
      </c>
      <c r="CW284">
        <f>Indre!AB101</f>
        <v>0</v>
      </c>
      <c r="CX284">
        <f>Indre!AB102</f>
        <v>0</v>
      </c>
      <c r="CY284">
        <f>Indre!AB103</f>
        <v>0</v>
      </c>
      <c r="CZ284">
        <f>Indre!AB104</f>
        <v>1</v>
      </c>
      <c r="DA284">
        <f>Indre!AB105</f>
        <v>0</v>
      </c>
      <c r="DB284">
        <f>Indre!AB106</f>
        <v>1</v>
      </c>
      <c r="DC284">
        <f>Indre!AB107</f>
        <v>20</v>
      </c>
      <c r="DD284" t="str">
        <f>Indre!AB108</f>
        <v>Miele</v>
      </c>
      <c r="DE284">
        <f>Indre!AB109</f>
        <v>6</v>
      </c>
      <c r="DF284" t="str">
        <f>Indre!AB110</f>
        <v>Ja</v>
      </c>
      <c r="DG284">
        <f>Indre!AB111</f>
        <v>10</v>
      </c>
      <c r="DH284" t="str">
        <f>Indre!AB112</f>
        <v>Nej</v>
      </c>
      <c r="DI284" t="str">
        <f>Indre!AB113</f>
        <v>Nej</v>
      </c>
      <c r="DJ284" t="str">
        <f>Indre!AB114</f>
        <v>Nej</v>
      </c>
      <c r="DK284">
        <f>Indre!AB115</f>
        <v>2</v>
      </c>
      <c r="DL284" t="str">
        <f>Indre!AB116</f>
        <v>Ingen plads</v>
      </c>
      <c r="DM284">
        <f>Indre!AB117</f>
        <v>0</v>
      </c>
      <c r="DN284">
        <f>Indre!AB118</f>
        <v>0</v>
      </c>
      <c r="DO284" s="14" t="str">
        <f>VLOOKUP(MID(B284,1,5)*1,InstTyp!A:B,2,FALSE)</f>
        <v xml:space="preserve">Integrerede </v>
      </c>
      <c r="DP284" s="14" t="str">
        <f>VLOOKUP(MID(B284,1,5)*1,InstTyp!A:C,3,FALSE)</f>
        <v>Indre By</v>
      </c>
      <c r="DQ284">
        <f>VLOOKUP(MID(B284,1,5)*1,'InstTyp-2'!E:BQ,7,FALSE)</f>
        <v>36</v>
      </c>
      <c r="DR284">
        <f>VLOOKUP(MID(B284,1,5)*1,'InstTyp-2'!E:BQ,8,FALSE)</f>
        <v>0</v>
      </c>
      <c r="DS284">
        <f>VLOOKUP(MID(B284,1,5)*1,'InstTyp-2'!E:BQ,9,FALSE)</f>
        <v>50</v>
      </c>
      <c r="DT284">
        <f>VLOOKUP(MID(B284,1,5)*1,'InstTyp-2'!E:BQ,10,FALSE)</f>
        <v>0</v>
      </c>
      <c r="DU284">
        <f>VLOOKUP(MID(B284,1,5)*1,'InstTyp-2'!E:BQ,11,FALSE)</f>
        <v>0</v>
      </c>
      <c r="DV284">
        <f>VLOOKUP(MID(B284,1,5)*1,'InstTyp-2'!E:BQ,12,FALSE)</f>
        <v>0</v>
      </c>
      <c r="DW284">
        <f>VLOOKUP(MID(B284,1,5)*1,'InstTyp-2'!E:BQ,13,FALSE)</f>
        <v>0</v>
      </c>
      <c r="DX284">
        <f>VLOOKUP(MID(B284,1,5)*1,'InstTyp-2'!E:BQ,14,FALSE)</f>
        <v>0</v>
      </c>
      <c r="DY284">
        <f>VLOOKUP(MID(B284,1,5)*1,'InstTyp-2'!E:BQ,15,FALSE)</f>
        <v>0</v>
      </c>
      <c r="DZ284">
        <f>VLOOKUP(MID(B284,1,5)*1,'InstTyp-2'!E:BQ,16,FALSE)</f>
        <v>0</v>
      </c>
      <c r="EA284">
        <f>VLOOKUP(MID(B284,1,5)*1,'InstTyp-2'!E:BQ,17,FALSE)</f>
        <v>0</v>
      </c>
      <c r="EB284">
        <f>VLOOKUP(MID(B284,1,5)*1,'InstTyp-2'!E:BQ,18,FALSE)</f>
        <v>0</v>
      </c>
      <c r="EC284">
        <f>VLOOKUP(MID(B284,1,5)*1,'InstTyp-2'!E:BQ,19,FALSE)</f>
        <v>0</v>
      </c>
      <c r="ED284">
        <f>VLOOKUP(MID(B284,1,5)*1,'InstTyp-2'!E:BQ,20,FALSE)</f>
        <v>0</v>
      </c>
      <c r="EE284" s="195">
        <f>VLOOKUP(MID(B284,1,5)*1,'Forplejning 2008'!A:C,3,FALSE)</f>
        <v>164185.16</v>
      </c>
      <c r="EF284" t="str">
        <f t="shared" si="16"/>
        <v>35544</v>
      </c>
      <c r="EG284" t="str">
        <f t="shared" si="17"/>
        <v>u</v>
      </c>
      <c r="EH284">
        <f t="shared" si="18"/>
        <v>0</v>
      </c>
      <c r="EI284">
        <f t="shared" si="19"/>
        <v>0</v>
      </c>
      <c r="EJ284" t="e">
        <f>VLOOKUP(B284,Rekruttering!A:F,2,FALSE)</f>
        <v>#N/A</v>
      </c>
      <c r="EK284" t="e">
        <f>VLOOKUP(B284,Rekruttering!A:F,3,FALSE)</f>
        <v>#N/A</v>
      </c>
      <c r="EL284" t="e">
        <f>VLOOKUP(B284,Rekruttering!A:F,4,FALSE)</f>
        <v>#N/A</v>
      </c>
      <c r="EM284" t="e">
        <f>VLOOKUP(B284,Rekruttering!A:F,5,FALSE)</f>
        <v>#N/A</v>
      </c>
      <c r="EN284" t="e">
        <f>VLOOKUP(B284,Rekruttering!A:F,6,FALSE)</f>
        <v>#N/A</v>
      </c>
    </row>
    <row r="285" spans="1:144">
      <c r="A285" s="14" t="str">
        <f>Indre!AC1</f>
        <v>x</v>
      </c>
      <c r="B285" s="21">
        <f>Indre!AC2</f>
        <v>35560</v>
      </c>
      <c r="C285">
        <f>Indre!AC3</f>
        <v>0</v>
      </c>
      <c r="D285" t="str">
        <f>Indre!AC4</f>
        <v>Indre By</v>
      </c>
      <c r="E285" t="str">
        <f>Indre!AC5</f>
        <v>Store Kongensgade 79</v>
      </c>
      <c r="F285">
        <f>Indre!AC6</f>
        <v>1264</v>
      </c>
      <c r="G285" t="str">
        <f>Indre!AC7</f>
        <v>København K</v>
      </c>
      <c r="H285" t="str">
        <f>Indre!AC8</f>
        <v>33 14 79 96</v>
      </c>
      <c r="I285" t="str">
        <f>Indre!AC9</f>
        <v>35560@buf.kk.dk</v>
      </c>
      <c r="J285" t="str">
        <f>Indre!AC10</f>
        <v>Susan Mellin</v>
      </c>
      <c r="K285">
        <f>Indre!AC11</f>
        <v>33322659</v>
      </c>
      <c r="L285">
        <f>Indre!AC12</f>
        <v>33147996</v>
      </c>
      <c r="M285" t="str">
        <f>Indre!AC13</f>
        <v>35560@buf.kk.dk</v>
      </c>
      <c r="N285" t="str">
        <f>Indre!AC14</f>
        <v>Integreret</v>
      </c>
      <c r="O285">
        <f>Indre!AC15</f>
        <v>12</v>
      </c>
      <c r="P285">
        <f>Indre!AC16</f>
        <v>0</v>
      </c>
      <c r="Q285">
        <f>Indre!AC17</f>
        <v>24</v>
      </c>
      <c r="R285">
        <f>Indre!AC18</f>
        <v>24</v>
      </c>
      <c r="S285">
        <f>Indre!AC19</f>
        <v>0</v>
      </c>
      <c r="T285">
        <f>Indre!AC20</f>
        <v>0</v>
      </c>
      <c r="U285">
        <f>Indre!AC21</f>
        <v>0</v>
      </c>
      <c r="V285" t="str">
        <f>Indre!AC22</f>
        <v>Nej</v>
      </c>
      <c r="W285">
        <f>Indre!AC23</f>
        <v>0</v>
      </c>
      <c r="X285">
        <f>Indre!AC24</f>
        <v>0</v>
      </c>
      <c r="Y285">
        <f>Indre!AC25</f>
        <v>5</v>
      </c>
      <c r="Z285">
        <f>Indre!AC26</f>
        <v>0</v>
      </c>
      <c r="AA285">
        <f>Indre!AC27</f>
        <v>0</v>
      </c>
      <c r="AB285">
        <f>Indre!AC28</f>
        <v>5</v>
      </c>
      <c r="AC285">
        <f>Indre!AC29</f>
        <v>0</v>
      </c>
      <c r="AD285">
        <f>Indre!AC30</f>
        <v>5</v>
      </c>
      <c r="AE285">
        <f>Indre!AC31</f>
        <v>0</v>
      </c>
      <c r="AF285">
        <f>Indre!AC32</f>
        <v>0</v>
      </c>
      <c r="AG285">
        <f>Indre!AC33</f>
        <v>5</v>
      </c>
      <c r="AH285">
        <f>Indre!AC34</f>
        <v>0</v>
      </c>
      <c r="AI285">
        <f>Indre!AC35</f>
        <v>0</v>
      </c>
      <c r="AJ285" s="16">
        <f>Indre!AC36</f>
        <v>0</v>
      </c>
      <c r="AK285">
        <f>Indre!AC37</f>
        <v>0</v>
      </c>
      <c r="AL285">
        <f>Indre!AC38</f>
        <v>0</v>
      </c>
      <c r="AM285">
        <f>Indre!AC39</f>
        <v>0</v>
      </c>
      <c r="AN285">
        <f>Indre!AC40</f>
        <v>0</v>
      </c>
      <c r="AO285">
        <f>Indre!AC41</f>
        <v>0</v>
      </c>
      <c r="AP285">
        <f>Indre!AC42</f>
        <v>0</v>
      </c>
      <c r="AQ285">
        <f>Indre!AC43</f>
        <v>0</v>
      </c>
      <c r="AR285">
        <f>Indre!AC44</f>
        <v>0</v>
      </c>
      <c r="AS285">
        <f>Indre!AC45</f>
        <v>0</v>
      </c>
      <c r="AT285">
        <f>Indre!AC46</f>
        <v>0</v>
      </c>
      <c r="AU285">
        <f>Indre!AC47</f>
        <v>0</v>
      </c>
      <c r="AV285">
        <f>Indre!AC48</f>
        <v>0</v>
      </c>
      <c r="AW285">
        <f>Indre!AC49</f>
        <v>0</v>
      </c>
      <c r="AX285">
        <f>Indre!AC50</f>
        <v>0</v>
      </c>
      <c r="AY285">
        <f>Indre!AC51</f>
        <v>0</v>
      </c>
      <c r="AZ285">
        <f>Indre!AC52</f>
        <v>0</v>
      </c>
      <c r="BA285">
        <f>Indre!AC53</f>
        <v>0</v>
      </c>
      <c r="BB285">
        <f>Indre!AC54</f>
        <v>55</v>
      </c>
      <c r="BC285">
        <f>Indre!AC55</f>
        <v>55</v>
      </c>
      <c r="BD285">
        <f>Indre!AC56</f>
        <v>1</v>
      </c>
      <c r="BE285">
        <f>Indre!AC57</f>
        <v>1</v>
      </c>
      <c r="BF285" t="str">
        <f>Indre!AC58</f>
        <v>Ja</v>
      </c>
      <c r="BG285" t="str">
        <f>Indre!AC59</f>
        <v>Nej</v>
      </c>
      <c r="BH285" t="str">
        <f>Indre!AC60</f>
        <v>Ja</v>
      </c>
      <c r="BI285" t="str">
        <f>Indre!AC61</f>
        <v>Ja</v>
      </c>
      <c r="BJ285" t="str">
        <f>Indre!AC62</f>
        <v>meget positive</v>
      </c>
      <c r="BK285" t="str">
        <f>Indre!AC63</f>
        <v>Ja</v>
      </c>
      <c r="BL285" t="str">
        <f>Indre!AC64</f>
        <v>meget positive</v>
      </c>
      <c r="BM285" t="str">
        <f>Indre!AC65</f>
        <v>Ja</v>
      </c>
      <c r="BN285" t="str">
        <f>Indre!AC66</f>
        <v>meget positive</v>
      </c>
      <c r="BO285" t="str">
        <f>Indre!AC67</f>
        <v>Nej</v>
      </c>
      <c r="BP285" t="str">
        <f>Indre!AC68</f>
        <v>vil gerne have hjælp til rekrutering</v>
      </c>
      <c r="BQ285">
        <f>Indre!AC69</f>
        <v>0</v>
      </c>
      <c r="BR285" t="str">
        <f>Indre!AC70</f>
        <v>produktionskøkken</v>
      </c>
      <c r="BS285" t="str">
        <f>Indre!AC71</f>
        <v>Ja</v>
      </c>
      <c r="BT285" t="str">
        <f>Indre!AC72</f>
        <v>Mindre</v>
      </c>
      <c r="BU285">
        <f>Indre!AC73</f>
        <v>0</v>
      </c>
      <c r="BV285">
        <f>Indre!AC74</f>
        <v>0</v>
      </c>
      <c r="BW285" t="str">
        <f>Indre!AC75</f>
        <v>nyt komfur, evt. et køleskab.</v>
      </c>
      <c r="BX285">
        <f>Indre!AC76</f>
        <v>0</v>
      </c>
      <c r="BY285">
        <f>Indre!AC77</f>
        <v>0</v>
      </c>
      <c r="BZ285">
        <f>Indre!AC78</f>
        <v>0</v>
      </c>
      <c r="CA285">
        <f>Indre!AC79</f>
        <v>0</v>
      </c>
      <c r="CB285">
        <f>Indre!AC80</f>
        <v>0</v>
      </c>
      <c r="CC285">
        <f>Indre!AC81</f>
        <v>0</v>
      </c>
      <c r="CD285">
        <f>Indre!AC82</f>
        <v>0</v>
      </c>
      <c r="CE285">
        <f>Indre!AC83</f>
        <v>0</v>
      </c>
      <c r="CF285" t="str">
        <f>Indre!AC84</f>
        <v>Meget fint, køreklart køkken, dog med en åben væg</v>
      </c>
      <c r="CG285" t="str">
        <f>Indre!AC85</f>
        <v>Cathrine Jerrik/Sine</v>
      </c>
      <c r="CH285" s="18">
        <f>Indre!AC86</f>
        <v>39870</v>
      </c>
      <c r="CI285">
        <f>Indre!AC87</f>
        <v>0</v>
      </c>
      <c r="CJ285">
        <f>Indre!AC88</f>
        <v>1</v>
      </c>
      <c r="CK285">
        <f>Indre!AC89</f>
        <v>0</v>
      </c>
      <c r="CL285">
        <f>Indre!AC90</f>
        <v>0</v>
      </c>
      <c r="CM285">
        <f>Indre!AC91</f>
        <v>0</v>
      </c>
      <c r="CN285">
        <f>Indre!AC92</f>
        <v>0</v>
      </c>
      <c r="CO285">
        <f>Indre!AC93</f>
        <v>0</v>
      </c>
      <c r="CP285">
        <f>Indre!AC94</f>
        <v>0</v>
      </c>
      <c r="CQ285">
        <f>Indre!AC95</f>
        <v>0</v>
      </c>
      <c r="CR285">
        <f>Indre!AC96</f>
        <v>0</v>
      </c>
      <c r="CS285">
        <f>Indre!AC97</f>
        <v>2</v>
      </c>
      <c r="CT285">
        <f>Indre!AC98</f>
        <v>0</v>
      </c>
      <c r="CU285">
        <f>Indre!AC99</f>
        <v>0</v>
      </c>
      <c r="CV285">
        <f>Indre!AC100</f>
        <v>0</v>
      </c>
      <c r="CW285">
        <f>Indre!AC101</f>
        <v>0</v>
      </c>
      <c r="CX285">
        <f>Indre!AC102</f>
        <v>0</v>
      </c>
      <c r="CY285">
        <f>Indre!AC103</f>
        <v>1</v>
      </c>
      <c r="CZ285">
        <f>Indre!AC104</f>
        <v>0</v>
      </c>
      <c r="DA285">
        <f>Indre!AC105</f>
        <v>0</v>
      </c>
      <c r="DB285">
        <f>Indre!AC106</f>
        <v>0</v>
      </c>
      <c r="DC285">
        <f>Indre!AC107</f>
        <v>25</v>
      </c>
      <c r="DD285" t="str">
        <f>Indre!AC108</f>
        <v>Miele</v>
      </c>
      <c r="DE285">
        <f>Indre!AC109</f>
        <v>4</v>
      </c>
      <c r="DF285" t="str">
        <f>Indre!AC110</f>
        <v>Nej</v>
      </c>
      <c r="DG285">
        <f>Indre!AC111</f>
        <v>0</v>
      </c>
      <c r="DH285" t="str">
        <f>Indre!AC112</f>
        <v>Nej</v>
      </c>
      <c r="DI285" t="str">
        <f>Indre!AC113</f>
        <v>Nej</v>
      </c>
      <c r="DJ285" t="str">
        <f>Indre!AC114</f>
        <v>Nej</v>
      </c>
      <c r="DK285">
        <f>Indre!AC115</f>
        <v>2</v>
      </c>
      <c r="DL285" t="str">
        <f>Indre!AC116</f>
        <v>Begrænset</v>
      </c>
      <c r="DM285" t="str">
        <f>Indre!AC117</f>
        <v>Der er en kælder der kan tages i brug, eller ok skabsplads</v>
      </c>
      <c r="DN285">
        <f>Indre!AC118</f>
        <v>0</v>
      </c>
      <c r="DO285" s="14" t="str">
        <f>VLOOKUP(MID(B285,1,5)*1,InstTyp!A:B,2,FALSE)</f>
        <v xml:space="preserve">Integrerede </v>
      </c>
      <c r="DP285" s="14" t="str">
        <f>VLOOKUP(MID(B285,1,5)*1,InstTyp!A:C,3,FALSE)</f>
        <v>Indre By</v>
      </c>
      <c r="DQ285">
        <f>VLOOKUP(MID(B285,1,5)*1,'InstTyp-2'!E:BQ,7,FALSE)</f>
        <v>12</v>
      </c>
      <c r="DR285">
        <f>VLOOKUP(MID(B285,1,5)*1,'InstTyp-2'!E:BQ,8,FALSE)</f>
        <v>0</v>
      </c>
      <c r="DS285">
        <f>VLOOKUP(MID(B285,1,5)*1,'InstTyp-2'!E:BQ,9,FALSE)</f>
        <v>24</v>
      </c>
      <c r="DT285">
        <f>VLOOKUP(MID(B285,1,5)*1,'InstTyp-2'!E:BQ,10,FALSE)</f>
        <v>24</v>
      </c>
      <c r="DU285">
        <f>VLOOKUP(MID(B285,1,5)*1,'InstTyp-2'!E:BQ,11,FALSE)</f>
        <v>0</v>
      </c>
      <c r="DV285">
        <f>VLOOKUP(MID(B285,1,5)*1,'InstTyp-2'!E:BQ,12,FALSE)</f>
        <v>0</v>
      </c>
      <c r="DW285">
        <f>VLOOKUP(MID(B285,1,5)*1,'InstTyp-2'!E:BQ,13,FALSE)</f>
        <v>0</v>
      </c>
      <c r="DX285">
        <f>VLOOKUP(MID(B285,1,5)*1,'InstTyp-2'!E:BQ,14,FALSE)</f>
        <v>0</v>
      </c>
      <c r="DY285">
        <f>VLOOKUP(MID(B285,1,5)*1,'InstTyp-2'!E:BQ,15,FALSE)</f>
        <v>0</v>
      </c>
      <c r="DZ285">
        <f>VLOOKUP(MID(B285,1,5)*1,'InstTyp-2'!E:BQ,16,FALSE)</f>
        <v>0</v>
      </c>
      <c r="EA285">
        <f>VLOOKUP(MID(B285,1,5)*1,'InstTyp-2'!E:BQ,17,FALSE)</f>
        <v>0</v>
      </c>
      <c r="EB285">
        <f>VLOOKUP(MID(B285,1,5)*1,'InstTyp-2'!E:BQ,18,FALSE)</f>
        <v>0</v>
      </c>
      <c r="EC285">
        <f>VLOOKUP(MID(B285,1,5)*1,'InstTyp-2'!E:BQ,19,FALSE)</f>
        <v>0</v>
      </c>
      <c r="ED285">
        <f>VLOOKUP(MID(B285,1,5)*1,'InstTyp-2'!E:BQ,20,FALSE)</f>
        <v>0</v>
      </c>
      <c r="EE285" s="195">
        <f>VLOOKUP(MID(B285,1,5)*1,'Forplejning 2008'!A:C,3,FALSE)</f>
        <v>70495.69</v>
      </c>
      <c r="EF285" t="str">
        <f t="shared" si="16"/>
        <v>35560</v>
      </c>
      <c r="EG285" t="str">
        <f t="shared" si="17"/>
        <v/>
      </c>
      <c r="EH285">
        <f t="shared" si="18"/>
        <v>0</v>
      </c>
      <c r="EI285">
        <f t="shared" si="19"/>
        <v>24</v>
      </c>
      <c r="EJ285" t="e">
        <f>VLOOKUP(B285,Rekruttering!A:F,2,FALSE)</f>
        <v>#N/A</v>
      </c>
      <c r="EK285" t="e">
        <f>VLOOKUP(B285,Rekruttering!A:F,3,FALSE)</f>
        <v>#N/A</v>
      </c>
      <c r="EL285" t="e">
        <f>VLOOKUP(B285,Rekruttering!A:F,4,FALSE)</f>
        <v>#N/A</v>
      </c>
      <c r="EM285" t="e">
        <f>VLOOKUP(B285,Rekruttering!A:F,5,FALSE)</f>
        <v>#N/A</v>
      </c>
      <c r="EN285" t="e">
        <f>VLOOKUP(B285,Rekruttering!A:F,6,FALSE)</f>
        <v>#N/A</v>
      </c>
    </row>
    <row r="286" spans="1:144">
      <c r="A286" s="14" t="str">
        <f>Indre!AF1</f>
        <v>x</v>
      </c>
      <c r="B286" s="21">
        <f>Indre!AF2</f>
        <v>35599</v>
      </c>
      <c r="C286" t="str">
        <f>Indre!AF3</f>
        <v>Langebro</v>
      </c>
      <c r="D286" t="str">
        <f>Indre!AF4</f>
        <v>Indre By</v>
      </c>
      <c r="E286" t="str">
        <f>Indre!AF5</f>
        <v>Langebrogade 2</v>
      </c>
      <c r="F286">
        <f>Indre!AF6</f>
        <v>1411</v>
      </c>
      <c r="G286" t="str">
        <f>Indre!AF7</f>
        <v>København K</v>
      </c>
      <c r="H286" t="str">
        <f>Indre!AF8</f>
        <v>32 57 64 23</v>
      </c>
      <c r="I286" t="str">
        <f>Indre!AF9</f>
        <v>inst.langebro@mail.dk</v>
      </c>
      <c r="J286" t="str">
        <f>Indre!AF10</f>
        <v>Tony Jørgen Lindqvist</v>
      </c>
      <c r="K286">
        <f>Indre!AF11</f>
        <v>0</v>
      </c>
      <c r="L286">
        <f>Indre!AF12</f>
        <v>0</v>
      </c>
      <c r="M286" t="str">
        <f>Indre!AF13</f>
        <v>35599@buf.kk.dk</v>
      </c>
      <c r="N286" t="str">
        <f>Indre!AF14</f>
        <v>Integreret</v>
      </c>
      <c r="O286">
        <f>Indre!AF15</f>
        <v>11</v>
      </c>
      <c r="P286">
        <f>Indre!AF16</f>
        <v>0</v>
      </c>
      <c r="Q286">
        <f>Indre!AF17</f>
        <v>20</v>
      </c>
      <c r="R286">
        <f>Indre!AF18</f>
        <v>0</v>
      </c>
      <c r="S286">
        <f>Indre!AF19</f>
        <v>0</v>
      </c>
      <c r="T286">
        <f>Indre!AF20</f>
        <v>0</v>
      </c>
      <c r="U286">
        <f>Indre!AF21</f>
        <v>0</v>
      </c>
      <c r="V286" t="str">
        <f>Indre!AF22</f>
        <v>Nej</v>
      </c>
      <c r="W286">
        <f>Indre!AF23</f>
        <v>0</v>
      </c>
      <c r="X286">
        <f>Indre!AF24</f>
        <v>0</v>
      </c>
      <c r="Y286">
        <f>Indre!AF25</f>
        <v>5</v>
      </c>
      <c r="Z286">
        <f>Indre!AF26</f>
        <v>5</v>
      </c>
      <c r="AA286">
        <f>Indre!AF27</f>
        <v>4</v>
      </c>
      <c r="AB286">
        <f>Indre!AF28</f>
        <v>5</v>
      </c>
      <c r="AC286">
        <f>Indre!AF29</f>
        <v>0</v>
      </c>
      <c r="AD286">
        <f>Indre!AF30</f>
        <v>5</v>
      </c>
      <c r="AE286">
        <f>Indre!AF31</f>
        <v>5</v>
      </c>
      <c r="AF286">
        <f>Indre!AF32</f>
        <v>1</v>
      </c>
      <c r="AG286">
        <f>Indre!AF33</f>
        <v>5</v>
      </c>
      <c r="AH286">
        <f>Indre!AF34</f>
        <v>0</v>
      </c>
      <c r="AI286">
        <f>Indre!AF35</f>
        <v>90000</v>
      </c>
      <c r="AJ286">
        <f>Indre!AF36</f>
        <v>0</v>
      </c>
      <c r="AK286">
        <f>Indre!AF37</f>
        <v>0</v>
      </c>
      <c r="AL286" t="str">
        <f>Indre!AF38</f>
        <v>Ja</v>
      </c>
      <c r="AM286">
        <f>Indre!AF39</f>
        <v>0</v>
      </c>
      <c r="AN286" t="str">
        <f>Indre!AF40</f>
        <v>Helle Aastradsen</v>
      </c>
      <c r="AO286">
        <f>Indre!AF41</f>
        <v>2009</v>
      </c>
      <c r="AP286">
        <f>Indre!AF42</f>
        <v>20</v>
      </c>
      <c r="AQ286">
        <f>Indre!AF43</f>
        <v>0</v>
      </c>
      <c r="AR286" t="str">
        <f>Indre!AF44</f>
        <v>pædagog</v>
      </c>
      <c r="AS286" t="str">
        <f>Indre!AF45</f>
        <v>10-15 års</v>
      </c>
      <c r="AT286" t="str">
        <f>Indre!AF46</f>
        <v>hygiejnekursus</v>
      </c>
      <c r="AU286">
        <f>Indre!AF47</f>
        <v>0</v>
      </c>
      <c r="AV286">
        <f>Indre!AF48</f>
        <v>0</v>
      </c>
      <c r="AW286">
        <f>Indre!AF49</f>
        <v>0</v>
      </c>
      <c r="AX286">
        <f>Indre!AF50</f>
        <v>0</v>
      </c>
      <c r="AY286">
        <f>Indre!AF51</f>
        <v>0</v>
      </c>
      <c r="AZ286">
        <f>Indre!AF52</f>
        <v>0</v>
      </c>
      <c r="BA286">
        <f>Indre!AF53</f>
        <v>0</v>
      </c>
      <c r="BB286">
        <f>Indre!AF54</f>
        <v>99</v>
      </c>
      <c r="BC286">
        <f>Indre!AF55</f>
        <v>99</v>
      </c>
      <c r="BD286">
        <f>Indre!AF56</f>
        <v>1</v>
      </c>
      <c r="BE286">
        <f>Indre!AF57</f>
        <v>1</v>
      </c>
      <c r="BF286" t="str">
        <f>Indre!AF58</f>
        <v>Ja</v>
      </c>
      <c r="BG286" t="str">
        <f>Indre!AF59</f>
        <v>Ja</v>
      </c>
      <c r="BH286" t="str">
        <f>Indre!AF60</f>
        <v>Ja</v>
      </c>
      <c r="BI286" t="str">
        <f>Indre!AF61</f>
        <v>Ja</v>
      </c>
      <c r="BJ286">
        <f>Indre!AF62</f>
        <v>0</v>
      </c>
      <c r="BK286" t="str">
        <f>Indre!AF63</f>
        <v>Ja</v>
      </c>
      <c r="BL286">
        <f>Indre!AF64</f>
        <v>0</v>
      </c>
      <c r="BM286" t="str">
        <f>Indre!AF65</f>
        <v>Ja</v>
      </c>
      <c r="BN286">
        <f>Indre!AF66</f>
        <v>0</v>
      </c>
      <c r="BO286" t="str">
        <f>Indre!AF67</f>
        <v>Ja</v>
      </c>
      <c r="BP286" t="str">
        <f>Indre!AF68</f>
        <v>Køkkendame vil gerne op i tid.</v>
      </c>
      <c r="BQ286">
        <f>Indre!AF69</f>
        <v>0</v>
      </c>
      <c r="BR286" t="str">
        <f>Indre!AF70</f>
        <v>produktionskøkken</v>
      </c>
      <c r="BS286" t="str">
        <f>Indre!AF71</f>
        <v>Nej</v>
      </c>
      <c r="BT286" t="str">
        <f>Indre!AF72</f>
        <v>Mindre</v>
      </c>
      <c r="BU286" t="str">
        <f>Indre!AF73</f>
        <v>Ingen</v>
      </c>
      <c r="BV286" t="str">
        <f>Indre!AF74</f>
        <v>Nej</v>
      </c>
      <c r="BW286" t="str">
        <f>Indre!AF75</f>
        <v>en ovn mere, en større røremaskine og en grøntsags robot</v>
      </c>
      <c r="BX286">
        <f>Indre!AF76</f>
        <v>0</v>
      </c>
      <c r="BY286">
        <f>Indre!AF77</f>
        <v>0</v>
      </c>
      <c r="BZ286">
        <f>Indre!AF78</f>
        <v>0</v>
      </c>
      <c r="CA286">
        <f>Indre!AF79</f>
        <v>0</v>
      </c>
      <c r="CB286">
        <f>Indre!AF80</f>
        <v>0</v>
      </c>
      <c r="CC286">
        <f>Indre!AF81</f>
        <v>0</v>
      </c>
      <c r="CD286">
        <f>Indre!AF82</f>
        <v>0</v>
      </c>
      <c r="CE286">
        <f>Indre!AF83</f>
        <v>0</v>
      </c>
      <c r="CF286">
        <f>Indre!AF84</f>
        <v>0</v>
      </c>
      <c r="CG286" t="str">
        <f>Indre!AF85</f>
        <v>Mariah / Sine</v>
      </c>
      <c r="CH286" s="18">
        <f>Indre!AF86</f>
        <v>39898</v>
      </c>
      <c r="CI286">
        <f>Indre!AF87</f>
        <v>0</v>
      </c>
      <c r="CJ286">
        <f>Indre!AF88</f>
        <v>0</v>
      </c>
      <c r="CK286">
        <f>Indre!AF89</f>
        <v>1</v>
      </c>
      <c r="CL286">
        <f>Indre!AF90</f>
        <v>5</v>
      </c>
      <c r="CM286">
        <f>Indre!AF91</f>
        <v>0</v>
      </c>
      <c r="CN286">
        <f>Indre!AF92</f>
        <v>1</v>
      </c>
      <c r="CO286">
        <f>Indre!AF93</f>
        <v>0</v>
      </c>
      <c r="CP286">
        <f>Indre!AF94</f>
        <v>0</v>
      </c>
      <c r="CQ286">
        <f>Indre!AF95</f>
        <v>0</v>
      </c>
      <c r="CR286">
        <f>Indre!AF96</f>
        <v>0</v>
      </c>
      <c r="CS286">
        <f>Indre!AF97</f>
        <v>1</v>
      </c>
      <c r="CT286">
        <f>Indre!AF98</f>
        <v>0</v>
      </c>
      <c r="CU286">
        <f>Indre!AF99</f>
        <v>0</v>
      </c>
      <c r="CV286">
        <f>Indre!AF100</f>
        <v>1</v>
      </c>
      <c r="CW286">
        <f>Indre!AF101</f>
        <v>0</v>
      </c>
      <c r="CX286">
        <f>Indre!AF102</f>
        <v>0</v>
      </c>
      <c r="CY286">
        <f>Indre!AF103</f>
        <v>1</v>
      </c>
      <c r="CZ286">
        <f>Indre!AF104</f>
        <v>0</v>
      </c>
      <c r="DA286">
        <f>Indre!AF105</f>
        <v>0</v>
      </c>
      <c r="DB286">
        <f>Indre!AF106</f>
        <v>1</v>
      </c>
      <c r="DC286">
        <f>Indre!AF107</f>
        <v>25</v>
      </c>
      <c r="DD286" t="str">
        <f>Indre!AF108</f>
        <v>Miele</v>
      </c>
      <c r="DE286">
        <f>Indre!AF109</f>
        <v>4</v>
      </c>
      <c r="DF286" t="str">
        <f>Indre!AF110</f>
        <v>Nej</v>
      </c>
      <c r="DG286">
        <f>Indre!AF111</f>
        <v>0</v>
      </c>
      <c r="DH286" t="str">
        <f>Indre!AF112</f>
        <v>Ja</v>
      </c>
      <c r="DI286" t="str">
        <f>Indre!AF113</f>
        <v>Nej</v>
      </c>
      <c r="DJ286" t="str">
        <f>Indre!AF114</f>
        <v>Nej</v>
      </c>
      <c r="DK286">
        <f>Indre!AF115</f>
        <v>0</v>
      </c>
      <c r="DL286" t="str">
        <f>Indre!AF116</f>
        <v>Begrænset</v>
      </c>
      <c r="DM286" t="str">
        <f>Indre!AF117</f>
        <v>kogebordet mister varme når alle plader er i brug. Evt. suppleres med to induktionsplader</v>
      </c>
      <c r="DN286">
        <f>Indre!AF118</f>
        <v>0</v>
      </c>
      <c r="DO286" s="14" t="str">
        <f>VLOOKUP(MID(B286,1,5)*1,InstTyp!A:B,2,FALSE)</f>
        <v xml:space="preserve">Integrerede </v>
      </c>
      <c r="DP286" s="14" t="str">
        <f>VLOOKUP(MID(B286,1,5)*1,InstTyp!A:C,3,FALSE)</f>
        <v>Indre By</v>
      </c>
      <c r="DQ286">
        <f>VLOOKUP(MID(B286,1,5)*1,'InstTyp-2'!E:BQ,7,FALSE)</f>
        <v>11</v>
      </c>
      <c r="DR286">
        <f>VLOOKUP(MID(B286,1,5)*1,'InstTyp-2'!E:BQ,8,FALSE)</f>
        <v>0</v>
      </c>
      <c r="DS286">
        <f>VLOOKUP(MID(B286,1,5)*1,'InstTyp-2'!E:BQ,9,FALSE)</f>
        <v>20</v>
      </c>
      <c r="DT286">
        <f>VLOOKUP(MID(B286,1,5)*1,'InstTyp-2'!E:BQ,10,FALSE)</f>
        <v>0</v>
      </c>
      <c r="DU286">
        <f>VLOOKUP(MID(B286,1,5)*1,'InstTyp-2'!E:BQ,11,FALSE)</f>
        <v>0</v>
      </c>
      <c r="DV286">
        <f>VLOOKUP(MID(B286,1,5)*1,'InstTyp-2'!E:BQ,12,FALSE)</f>
        <v>0</v>
      </c>
      <c r="DW286">
        <f>VLOOKUP(MID(B286,1,5)*1,'InstTyp-2'!E:BQ,13,FALSE)</f>
        <v>0</v>
      </c>
      <c r="DX286">
        <f>VLOOKUP(MID(B286,1,5)*1,'InstTyp-2'!E:BQ,14,FALSE)</f>
        <v>0</v>
      </c>
      <c r="DY286">
        <f>VLOOKUP(MID(B286,1,5)*1,'InstTyp-2'!E:BQ,15,FALSE)</f>
        <v>0</v>
      </c>
      <c r="DZ286">
        <f>VLOOKUP(MID(B286,1,5)*1,'InstTyp-2'!E:BQ,16,FALSE)</f>
        <v>0</v>
      </c>
      <c r="EA286">
        <f>VLOOKUP(MID(B286,1,5)*1,'InstTyp-2'!E:BQ,17,FALSE)</f>
        <v>0</v>
      </c>
      <c r="EB286">
        <f>VLOOKUP(MID(B286,1,5)*1,'InstTyp-2'!E:BQ,18,FALSE)</f>
        <v>0</v>
      </c>
      <c r="EC286">
        <f>VLOOKUP(MID(B286,1,5)*1,'InstTyp-2'!E:BQ,19,FALSE)</f>
        <v>0</v>
      </c>
      <c r="ED286">
        <f>VLOOKUP(MID(B286,1,5)*1,'InstTyp-2'!E:BQ,20,FALSE)</f>
        <v>0</v>
      </c>
      <c r="EE286" s="195">
        <f>VLOOKUP(MID(B286,1,5)*1,'Forplejning 2008'!A:C,3,FALSE)</f>
        <v>90677.63</v>
      </c>
      <c r="EF286" t="str">
        <f t="shared" si="16"/>
        <v>35599</v>
      </c>
      <c r="EG286" t="str">
        <f t="shared" si="17"/>
        <v/>
      </c>
      <c r="EH286">
        <f t="shared" si="18"/>
        <v>0</v>
      </c>
      <c r="EI286">
        <f t="shared" si="19"/>
        <v>0</v>
      </c>
      <c r="EJ286" t="e">
        <f>VLOOKUP(B286,Rekruttering!A:F,2,FALSE)</f>
        <v>#N/A</v>
      </c>
      <c r="EK286" t="e">
        <f>VLOOKUP(B286,Rekruttering!A:F,3,FALSE)</f>
        <v>#N/A</v>
      </c>
      <c r="EL286" t="e">
        <f>VLOOKUP(B286,Rekruttering!A:F,4,FALSE)</f>
        <v>#N/A</v>
      </c>
      <c r="EM286" t="e">
        <f>VLOOKUP(B286,Rekruttering!A:F,5,FALSE)</f>
        <v>#N/A</v>
      </c>
      <c r="EN286" t="e">
        <f>VLOOKUP(B286,Rekruttering!A:F,6,FALSE)</f>
        <v>#N/A</v>
      </c>
    </row>
    <row r="287" spans="1:144">
      <c r="A287" s="14" t="str">
        <f>Indre!AG1</f>
        <v>x</v>
      </c>
      <c r="B287" s="21">
        <f>Indre!AG2</f>
        <v>35687</v>
      </c>
      <c r="C287" t="str">
        <f>Indre!AG3</f>
        <v>Trinitatis Menigheds Børnehave og Vuggestue</v>
      </c>
      <c r="D287" t="str">
        <f>Indre!AG4</f>
        <v>Indre By</v>
      </c>
      <c r="E287" t="str">
        <f>Indre!AG5</f>
        <v>Store Kannikestræde 8</v>
      </c>
      <c r="F287">
        <f>Indre!AG6</f>
        <v>1169</v>
      </c>
      <c r="G287" t="str">
        <f>Indre!AG7</f>
        <v>København K</v>
      </c>
      <c r="H287" t="str">
        <f>Indre!AG8</f>
        <v>33 13 23 72</v>
      </c>
      <c r="I287" t="str">
        <f>Indre!AG9</f>
        <v>trinitatis@tele2adsl.dk</v>
      </c>
      <c r="J287" t="str">
        <f>Indre!AG10</f>
        <v>Jolanta Laursen</v>
      </c>
      <c r="K287">
        <f>Indre!AG11</f>
        <v>35340416</v>
      </c>
      <c r="L287">
        <f>Indre!AG12</f>
        <v>0</v>
      </c>
      <c r="M287" t="str">
        <f>Indre!AG13</f>
        <v>35687@buf.kk.dk</v>
      </c>
      <c r="N287" t="str">
        <f>Indre!AG14</f>
        <v>Integreret</v>
      </c>
      <c r="O287">
        <f>Indre!AG15</f>
        <v>7</v>
      </c>
      <c r="P287">
        <f>Indre!AG16</f>
        <v>0</v>
      </c>
      <c r="Q287">
        <f>Indre!AG17</f>
        <v>14</v>
      </c>
      <c r="R287">
        <f>Indre!AG18</f>
        <v>0</v>
      </c>
      <c r="S287">
        <f>Indre!AG19</f>
        <v>0</v>
      </c>
      <c r="T287">
        <f>Indre!AG20</f>
        <v>0</v>
      </c>
      <c r="U287">
        <f>Indre!AG21</f>
        <v>0</v>
      </c>
      <c r="V287" t="str">
        <f>Indre!AG22</f>
        <v>Ja</v>
      </c>
      <c r="W287">
        <f>Indre!AG23</f>
        <v>0</v>
      </c>
      <c r="X287">
        <f>Indre!AG24</f>
        <v>0</v>
      </c>
      <c r="Y287">
        <f>Indre!AG25</f>
        <v>5</v>
      </c>
      <c r="Z287">
        <f>Indre!AG26</f>
        <v>5</v>
      </c>
      <c r="AA287">
        <f>Indre!AG27</f>
        <v>1</v>
      </c>
      <c r="AB287">
        <f>Indre!AG28</f>
        <v>5</v>
      </c>
      <c r="AC287">
        <f>Indre!AG29</f>
        <v>0</v>
      </c>
      <c r="AD287">
        <f>Indre!AG30</f>
        <v>5</v>
      </c>
      <c r="AE287">
        <f>Indre!AG31</f>
        <v>5</v>
      </c>
      <c r="AF287">
        <f>Indre!AG32</f>
        <v>2</v>
      </c>
      <c r="AG287">
        <f>Indre!AG33</f>
        <v>5</v>
      </c>
      <c r="AH287">
        <f>Indre!AG34</f>
        <v>0</v>
      </c>
      <c r="AI287">
        <f>Indre!AG35</f>
        <v>15000</v>
      </c>
      <c r="AJ287">
        <f>Indre!AG36</f>
        <v>15000</v>
      </c>
      <c r="AK287">
        <f>Indre!AG37</f>
        <v>0</v>
      </c>
      <c r="AL287" t="str">
        <f>Indre!AG38</f>
        <v>Nej</v>
      </c>
      <c r="AM287" t="str">
        <f>Indre!AG39</f>
        <v>Nej</v>
      </c>
      <c r="AN287">
        <f>Indre!AG40</f>
        <v>0</v>
      </c>
      <c r="AO287">
        <f>Indre!AG41</f>
        <v>0</v>
      </c>
      <c r="AP287">
        <f>Indre!AG42</f>
        <v>0</v>
      </c>
      <c r="AQ287">
        <f>Indre!AG43</f>
        <v>0</v>
      </c>
      <c r="AR287">
        <f>Indre!AG44</f>
        <v>0</v>
      </c>
      <c r="AS287">
        <f>Indre!AG45</f>
        <v>0</v>
      </c>
      <c r="AT287">
        <f>Indre!AG46</f>
        <v>0</v>
      </c>
      <c r="AU287">
        <f>Indre!AG47</f>
        <v>0</v>
      </c>
      <c r="AV287">
        <f>Indre!AG48</f>
        <v>0</v>
      </c>
      <c r="AW287">
        <f>Indre!AG49</f>
        <v>0</v>
      </c>
      <c r="AX287">
        <f>Indre!AG50</f>
        <v>0</v>
      </c>
      <c r="AY287">
        <f>Indre!AG51</f>
        <v>0</v>
      </c>
      <c r="AZ287">
        <f>Indre!AG52</f>
        <v>0</v>
      </c>
      <c r="BA287">
        <f>Indre!AG53</f>
        <v>0</v>
      </c>
      <c r="BB287">
        <f>Indre!AG54</f>
        <v>75</v>
      </c>
      <c r="BC287">
        <f>Indre!AG55</f>
        <v>75</v>
      </c>
      <c r="BD287">
        <f>Indre!AG56</f>
        <v>1</v>
      </c>
      <c r="BE287">
        <f>Indre!AG57</f>
        <v>1</v>
      </c>
      <c r="BF287" t="str">
        <f>Indre!AG58</f>
        <v>Ja</v>
      </c>
      <c r="BG287" t="str">
        <f>Indre!AG59</f>
        <v>Nej</v>
      </c>
      <c r="BH287" t="str">
        <f>Indre!AG60</f>
        <v>Nej</v>
      </c>
      <c r="BI287" t="str">
        <f>Indre!AG61</f>
        <v>Ja</v>
      </c>
      <c r="BJ287">
        <f>Indre!AG62</f>
        <v>0</v>
      </c>
      <c r="BK287" t="str">
        <f>Indre!AG63</f>
        <v>Ja</v>
      </c>
      <c r="BL287">
        <f>Indre!AG64</f>
        <v>0</v>
      </c>
      <c r="BM287" t="str">
        <f>Indre!AG65</f>
        <v>Ja</v>
      </c>
      <c r="BN287">
        <f>Indre!AG66</f>
        <v>0</v>
      </c>
      <c r="BO287" t="str">
        <f>Indre!AG67</f>
        <v>Nej</v>
      </c>
      <c r="BP287" t="str">
        <f>Indre!AG68</f>
        <v>Vil gerne benytte sig af os</v>
      </c>
      <c r="BQ287">
        <f>Indre!AG69</f>
        <v>0</v>
      </c>
      <c r="BR287" t="str">
        <f>Indre!AG70</f>
        <v>Køkken begrænset tilvirk</v>
      </c>
      <c r="BS287" t="str">
        <f>Indre!AG71</f>
        <v>Nej</v>
      </c>
      <c r="BT287">
        <f>Indre!AG72</f>
        <v>0</v>
      </c>
      <c r="BU287">
        <f>Indre!AG73</f>
        <v>0</v>
      </c>
      <c r="BV287">
        <f>Indre!AG74</f>
        <v>0</v>
      </c>
      <c r="BW287">
        <f>Indre!AG75</f>
        <v>0</v>
      </c>
      <c r="BX287">
        <f>Indre!AG76</f>
        <v>0</v>
      </c>
      <c r="BY287">
        <f>Indre!AG77</f>
        <v>0</v>
      </c>
      <c r="BZ287">
        <f>Indre!AG78</f>
        <v>0</v>
      </c>
      <c r="CA287">
        <f>Indre!AG79</f>
        <v>0</v>
      </c>
      <c r="CB287" t="str">
        <f>Indre!AG80</f>
        <v>Mindre</v>
      </c>
      <c r="CC287" t="str">
        <f>Indre!AG81</f>
        <v>Nyt køkkenbord og vask</v>
      </c>
      <c r="CD287">
        <f>Indre!AG82</f>
        <v>0</v>
      </c>
      <c r="CE287">
        <f>Indre!AG83</f>
        <v>0</v>
      </c>
      <c r="CF287" t="str">
        <f>Indre!AG84</f>
        <v>"Ombygning", flytning af ovn, køleskab, se vedlagte tegninger (Snak m. Lone, jeg ved ikke hvilke tegninger der refereres til)</v>
      </c>
      <c r="CG287" t="str">
        <f>Indre!AG85</f>
        <v>Lone Voss / Nanna</v>
      </c>
      <c r="CH287" s="18">
        <f>Indre!AG86</f>
        <v>39892</v>
      </c>
      <c r="CI287">
        <f>Indre!AG87</f>
        <v>0</v>
      </c>
      <c r="CJ287">
        <f>Indre!AG88</f>
        <v>0</v>
      </c>
      <c r="CK287">
        <f>Indre!AG89</f>
        <v>1</v>
      </c>
      <c r="CL287">
        <f>Indre!AG90</f>
        <v>4</v>
      </c>
      <c r="CM287">
        <f>Indre!AG91</f>
        <v>0</v>
      </c>
      <c r="CN287">
        <f>Indre!AG92</f>
        <v>1</v>
      </c>
      <c r="CO287">
        <f>Indre!AG93</f>
        <v>0</v>
      </c>
      <c r="CP287">
        <f>Indre!AG94</f>
        <v>0</v>
      </c>
      <c r="CQ287">
        <f>Indre!AG95</f>
        <v>0</v>
      </c>
      <c r="CR287">
        <f>Indre!AG96</f>
        <v>1</v>
      </c>
      <c r="CS287">
        <f>Indre!AG97</f>
        <v>0</v>
      </c>
      <c r="CT287">
        <f>Indre!AG98</f>
        <v>0</v>
      </c>
      <c r="CU287">
        <f>Indre!AG99</f>
        <v>0</v>
      </c>
      <c r="CV287">
        <f>Indre!AG100</f>
        <v>0</v>
      </c>
      <c r="CW287">
        <f>Indre!AG101</f>
        <v>0</v>
      </c>
      <c r="CX287">
        <f>Indre!AG102</f>
        <v>1</v>
      </c>
      <c r="CY287">
        <f>Indre!AG103</f>
        <v>0</v>
      </c>
      <c r="CZ287">
        <f>Indre!AG104</f>
        <v>0</v>
      </c>
      <c r="DA287">
        <f>Indre!AG105</f>
        <v>0</v>
      </c>
      <c r="DB287">
        <f>Indre!AG106</f>
        <v>1</v>
      </c>
      <c r="DC287">
        <f>Indre!AG107</f>
        <v>20</v>
      </c>
      <c r="DD287" t="str">
        <f>Indre!AG108</f>
        <v>Miele</v>
      </c>
      <c r="DE287">
        <f>Indre!AG109</f>
        <v>0.5</v>
      </c>
      <c r="DF287" t="str">
        <f>Indre!AG110</f>
        <v>Nej</v>
      </c>
      <c r="DG287" t="str">
        <f>Indre!AG111</f>
        <v>Nej</v>
      </c>
      <c r="DH287" t="str">
        <f>Indre!AG112</f>
        <v>Nej</v>
      </c>
      <c r="DI287" t="str">
        <f>Indre!AG113</f>
        <v>Nej</v>
      </c>
      <c r="DJ287" t="str">
        <f>Indre!AG114</f>
        <v>Nej</v>
      </c>
      <c r="DK287">
        <f>Indre!AG115</f>
        <v>1</v>
      </c>
      <c r="DL287" t="str">
        <f>Indre!AG116</f>
        <v>Ingen plads</v>
      </c>
      <c r="DM287">
        <f>Indre!AG117</f>
        <v>0</v>
      </c>
      <c r="DN287">
        <f>Indre!AG118</f>
        <v>0</v>
      </c>
      <c r="DO287" s="14" t="str">
        <f>VLOOKUP(MID(B287,1,5)*1,InstTyp!A:B,2,FALSE)</f>
        <v xml:space="preserve">Integrerede </v>
      </c>
      <c r="DP287" s="14" t="str">
        <f>VLOOKUP(MID(B287,1,5)*1,InstTyp!A:C,3,FALSE)</f>
        <v>Indre By</v>
      </c>
      <c r="DQ287">
        <f>VLOOKUP(MID(B287,1,5)*1,'InstTyp-2'!E:BQ,7,FALSE)</f>
        <v>7</v>
      </c>
      <c r="DR287">
        <f>VLOOKUP(MID(B287,1,5)*1,'InstTyp-2'!E:BQ,8,FALSE)</f>
        <v>0</v>
      </c>
      <c r="DS287">
        <f>VLOOKUP(MID(B287,1,5)*1,'InstTyp-2'!E:BQ,9,FALSE)</f>
        <v>14</v>
      </c>
      <c r="DT287">
        <f>VLOOKUP(MID(B287,1,5)*1,'InstTyp-2'!E:BQ,10,FALSE)</f>
        <v>0</v>
      </c>
      <c r="DU287">
        <f>VLOOKUP(MID(B287,1,5)*1,'InstTyp-2'!E:BQ,11,FALSE)</f>
        <v>0</v>
      </c>
      <c r="DV287">
        <f>VLOOKUP(MID(B287,1,5)*1,'InstTyp-2'!E:BQ,12,FALSE)</f>
        <v>0</v>
      </c>
      <c r="DW287">
        <f>VLOOKUP(MID(B287,1,5)*1,'InstTyp-2'!E:BQ,13,FALSE)</f>
        <v>0</v>
      </c>
      <c r="DX287">
        <f>VLOOKUP(MID(B287,1,5)*1,'InstTyp-2'!E:BQ,14,FALSE)</f>
        <v>0</v>
      </c>
      <c r="DY287">
        <f>VLOOKUP(MID(B287,1,5)*1,'InstTyp-2'!E:BQ,15,FALSE)</f>
        <v>0</v>
      </c>
      <c r="DZ287">
        <f>VLOOKUP(MID(B287,1,5)*1,'InstTyp-2'!E:BQ,16,FALSE)</f>
        <v>0</v>
      </c>
      <c r="EA287">
        <f>VLOOKUP(MID(B287,1,5)*1,'InstTyp-2'!E:BQ,17,FALSE)</f>
        <v>0</v>
      </c>
      <c r="EB287">
        <f>VLOOKUP(MID(B287,1,5)*1,'InstTyp-2'!E:BQ,18,FALSE)</f>
        <v>0</v>
      </c>
      <c r="EC287">
        <f>VLOOKUP(MID(B287,1,5)*1,'InstTyp-2'!E:BQ,19,FALSE)</f>
        <v>0</v>
      </c>
      <c r="ED287">
        <f>VLOOKUP(MID(B287,1,5)*1,'InstTyp-2'!E:BQ,20,FALSE)</f>
        <v>0</v>
      </c>
      <c r="EE287" s="195">
        <f>VLOOKUP(MID(B287,1,5)*1,'Forplejning 2008'!A:C,3,FALSE)</f>
        <v>22249.24</v>
      </c>
      <c r="EF287" t="str">
        <f t="shared" si="16"/>
        <v>35687</v>
      </c>
      <c r="EG287" t="str">
        <f t="shared" si="17"/>
        <v/>
      </c>
      <c r="EH287">
        <f t="shared" si="18"/>
        <v>0</v>
      </c>
      <c r="EI287">
        <f t="shared" si="19"/>
        <v>0</v>
      </c>
      <c r="EJ287" t="str">
        <f>VLOOKUP(B287,Rekruttering!A:F,2,FALSE)</f>
        <v>Ja</v>
      </c>
      <c r="EK287">
        <f>VLOOKUP(B287,Rekruttering!A:F,3,FALSE)</f>
        <v>1</v>
      </c>
      <c r="EL287" t="str">
        <f>VLOOKUP(B287,Rekruttering!A:F,4,FALSE)</f>
        <v>Nej</v>
      </c>
      <c r="EM287" t="str">
        <f>VLOOKUP(B287,Rekruttering!A:F,5,FALSE)</f>
        <v>Afholder møde i juli, hvor antal timer skal diskuteres</v>
      </c>
      <c r="EN287" t="str">
        <f>VLOOKUP(B287,Rekruttering!A:F,6,FALSE)</f>
        <v>Nej</v>
      </c>
    </row>
    <row r="288" spans="1:144">
      <c r="A288" s="14" t="str">
        <f>Indre!AH1</f>
        <v>x</v>
      </c>
      <c r="B288" s="21">
        <f>Indre!AH2</f>
        <v>37204</v>
      </c>
      <c r="C288" t="str">
        <f>Indre!AH3</f>
        <v>Børnehuset Rudolf</v>
      </c>
      <c r="D288" t="str">
        <f>Indre!AH4</f>
        <v>Indre By</v>
      </c>
      <c r="E288" t="str">
        <f>Indre!AH5</f>
        <v>Tietgensgade 31D</v>
      </c>
      <c r="F288">
        <f>Indre!AH6</f>
        <v>1704</v>
      </c>
      <c r="G288" t="str">
        <f>Indre!AH7</f>
        <v>København V</v>
      </c>
      <c r="H288" t="str">
        <f>Indre!AH8</f>
        <v>33 18 66 20</v>
      </c>
      <c r="I288" t="str">
        <f>Indre!AH9</f>
        <v>37204@buf.kk.dk</v>
      </c>
      <c r="J288" t="str">
        <f>Indre!AH10</f>
        <v>Katia Dahl Bøgvad</v>
      </c>
      <c r="K288">
        <f>Indre!AH11</f>
        <v>39632578</v>
      </c>
      <c r="L288">
        <f>Indre!AH12</f>
        <v>0</v>
      </c>
      <c r="M288" t="str">
        <f>Indre!AH13</f>
        <v>37204@buf.kk.dk</v>
      </c>
      <c r="N288" t="str">
        <f>Indre!AH14</f>
        <v>Integreret</v>
      </c>
      <c r="O288">
        <f>Indre!AH15</f>
        <v>44</v>
      </c>
      <c r="P288">
        <f>Indre!AH16</f>
        <v>0</v>
      </c>
      <c r="Q288">
        <f>Indre!AH17</f>
        <v>44</v>
      </c>
      <c r="R288">
        <f>Indre!AH18</f>
        <v>0</v>
      </c>
      <c r="S288">
        <f>Indre!AH19</f>
        <v>0</v>
      </c>
      <c r="T288">
        <f>Indre!AH20</f>
        <v>0</v>
      </c>
      <c r="U288">
        <f>Indre!AH21</f>
        <v>0</v>
      </c>
      <c r="V288" t="str">
        <f>Indre!AH22</f>
        <v>nej</v>
      </c>
      <c r="W288">
        <f>Indre!AH23</f>
        <v>0</v>
      </c>
      <c r="X288">
        <f>Indre!AH24</f>
        <v>0</v>
      </c>
      <c r="Y288">
        <f>Indre!AH25</f>
        <v>5</v>
      </c>
      <c r="Z288">
        <f>Indre!AH26</f>
        <v>5</v>
      </c>
      <c r="AA288">
        <f>Indre!AH27</f>
        <v>5</v>
      </c>
      <c r="AB288">
        <f>Indre!AH28</f>
        <v>5</v>
      </c>
      <c r="AC288">
        <f>Indre!AH29</f>
        <v>0</v>
      </c>
      <c r="AD288">
        <f>Indre!AH30</f>
        <v>5</v>
      </c>
      <c r="AE288">
        <f>Indre!AH31</f>
        <v>5</v>
      </c>
      <c r="AF288">
        <f>Indre!AH32</f>
        <v>5</v>
      </c>
      <c r="AG288">
        <f>Indre!AH33</f>
        <v>5</v>
      </c>
      <c r="AH288">
        <f>Indre!AH34</f>
        <v>0</v>
      </c>
      <c r="AI288" s="16">
        <f>Indre!AH35</f>
        <v>125000</v>
      </c>
      <c r="AJ288" s="16">
        <f>Indre!AH36</f>
        <v>125000</v>
      </c>
      <c r="AK288">
        <f>Indre!AH37</f>
        <v>0</v>
      </c>
      <c r="AL288" t="str">
        <f>Indre!AH38</f>
        <v>ja</v>
      </c>
      <c r="AM288">
        <f>Indre!AH39</f>
        <v>0</v>
      </c>
      <c r="AN288" t="str">
        <f>Indre!AH40</f>
        <v>Hanne Davidsen</v>
      </c>
      <c r="AO288">
        <f>Indre!AH41</f>
        <v>2004</v>
      </c>
      <c r="AP288">
        <f>Indre!AH42</f>
        <v>37</v>
      </c>
      <c r="AQ288">
        <f>Indre!AH43</f>
        <v>0</v>
      </c>
      <c r="AR288" t="str">
        <f>Indre!AH44</f>
        <v>Økonomi</v>
      </c>
      <c r="AS288" t="str">
        <f>Indre!AH45</f>
        <v>Døgninstitution</v>
      </c>
      <c r="AT288" t="str">
        <f>Indre!AH46</f>
        <v>Øko-omlægning, ernæring, kantinedrift</v>
      </c>
      <c r="AU288" t="str">
        <f>Indre!AH47</f>
        <v>Gai Mathiasen</v>
      </c>
      <c r="AV288">
        <f>Indre!AH48</f>
        <v>2009</v>
      </c>
      <c r="AW288">
        <f>Indre!AH49</f>
        <v>20</v>
      </c>
      <c r="AX288">
        <f>Indre!AH50</f>
        <v>0</v>
      </c>
      <c r="AY288" t="str">
        <f>Indre!AH51</f>
        <v>ufaglært</v>
      </c>
      <c r="AZ288" t="str">
        <f>Indre!AH52</f>
        <v>Rengøring - køkkenmedhjælp</v>
      </c>
      <c r="BA288" t="str">
        <f>Indre!AH53</f>
        <v>Hygiejne sprogskole</v>
      </c>
      <c r="BB288">
        <f>Indre!AH54</f>
        <v>90</v>
      </c>
      <c r="BC288">
        <f>Indre!AH55</f>
        <v>90</v>
      </c>
      <c r="BD288">
        <f>Indre!AH56</f>
        <v>1</v>
      </c>
      <c r="BE288">
        <f>Indre!AH57</f>
        <v>1</v>
      </c>
      <c r="BF288" t="str">
        <f>Indre!AH58</f>
        <v>ja</v>
      </c>
      <c r="BG288" t="str">
        <f>Indre!AH59</f>
        <v>nej</v>
      </c>
      <c r="BH288" t="str">
        <f>Indre!AH60</f>
        <v>ja</v>
      </c>
      <c r="BI288">
        <f>Indre!AH61</f>
        <v>0</v>
      </c>
      <c r="BJ288" t="str">
        <f>Indre!AH62</f>
        <v>Alle forældre betaler nu 100-300 kr pr md til "madklub"</v>
      </c>
      <c r="BK288">
        <f>Indre!AH63</f>
        <v>0</v>
      </c>
      <c r="BL288">
        <f>Indre!AH64</f>
        <v>0</v>
      </c>
      <c r="BM288">
        <f>Indre!AH65</f>
        <v>0</v>
      </c>
      <c r="BN288">
        <f>Indre!AH66</f>
        <v>0</v>
      </c>
      <c r="BO288" t="str">
        <f>Indre!AH67</f>
        <v>ja</v>
      </c>
      <c r="BP288" t="str">
        <f>Indre!AH68</f>
        <v>har allerede</v>
      </c>
      <c r="BQ288">
        <f>Indre!AH69</f>
        <v>0</v>
      </c>
      <c r="BR288" t="str">
        <f>Indre!AH70</f>
        <v>produktionskøkken</v>
      </c>
      <c r="BS288" t="str">
        <f>Indre!AH71</f>
        <v>nej</v>
      </c>
      <c r="BT288" t="str">
        <f>Indre!AH72</f>
        <v>større</v>
      </c>
      <c r="BU288" t="str">
        <f>Indre!AH73</f>
        <v>ingen</v>
      </c>
      <c r="BV288">
        <f>Indre!AH74</f>
        <v>0</v>
      </c>
      <c r="BW288" t="str">
        <f>Indre!AH75</f>
        <v>Industriopvaskemaskine, industri- eller fuld højde køleskab, ekstra ovn (vil selvfølgelig gerne erstatte de to gamle med konvektionsovn i stedet.</v>
      </c>
      <c r="BX288">
        <f>Indre!AH76</f>
        <v>0</v>
      </c>
      <c r="BY288">
        <f>Indre!AH77</f>
        <v>0</v>
      </c>
      <c r="BZ288">
        <f>Indre!AH78</f>
        <v>0</v>
      </c>
      <c r="CA288">
        <f>Indre!AH79</f>
        <v>0</v>
      </c>
      <c r="CB288">
        <f>Indre!AH80</f>
        <v>0</v>
      </c>
      <c r="CC288">
        <f>Indre!AH81</f>
        <v>0</v>
      </c>
      <c r="CD288">
        <f>Indre!AH82</f>
        <v>0</v>
      </c>
      <c r="CE288">
        <f>Indre!AH83</f>
        <v>0</v>
      </c>
      <c r="CF288">
        <f>Indre!AH84</f>
        <v>0</v>
      </c>
      <c r="CG288" t="str">
        <f>Indre!AH85</f>
        <v>Birgitte Glerup</v>
      </c>
      <c r="CH288" s="18" t="str">
        <f>Indre!AH86</f>
        <v>14/4 2009</v>
      </c>
      <c r="CI288">
        <f>Indre!AH87</f>
        <v>0</v>
      </c>
      <c r="CJ288">
        <f>Indre!AH88</f>
        <v>0</v>
      </c>
      <c r="CK288">
        <f>Indre!AH89</f>
        <v>1</v>
      </c>
      <c r="CL288">
        <f>Indre!AH90</f>
        <v>5</v>
      </c>
      <c r="CM288">
        <f>Indre!AH91</f>
        <v>0</v>
      </c>
      <c r="CN288">
        <f>Indre!AH92</f>
        <v>2</v>
      </c>
      <c r="CO288">
        <f>Indre!AH93</f>
        <v>0</v>
      </c>
      <c r="CP288">
        <f>Indre!AH94</f>
        <v>0</v>
      </c>
      <c r="CQ288">
        <f>Indre!AH95</f>
        <v>0</v>
      </c>
      <c r="CR288">
        <f>Indre!AH96</f>
        <v>0</v>
      </c>
      <c r="CS288">
        <f>Indre!AH97</f>
        <v>1</v>
      </c>
      <c r="CT288">
        <f>Indre!AH98</f>
        <v>1</v>
      </c>
      <c r="CU288">
        <f>Indre!AH99</f>
        <v>0</v>
      </c>
      <c r="CV288">
        <f>Indre!AH100</f>
        <v>1</v>
      </c>
      <c r="CW288">
        <f>Indre!AH101</f>
        <v>1</v>
      </c>
      <c r="CX288">
        <f>Indre!AH102</f>
        <v>0</v>
      </c>
      <c r="CY288">
        <f>Indre!AH103</f>
        <v>0</v>
      </c>
      <c r="CZ288">
        <f>Indre!AH104</f>
        <v>2</v>
      </c>
      <c r="DA288">
        <f>Indre!AH105</f>
        <v>0</v>
      </c>
      <c r="DB288">
        <f>Indre!AH106</f>
        <v>1</v>
      </c>
      <c r="DC288">
        <f>Indre!AH107</f>
        <v>20</v>
      </c>
      <c r="DD288" t="str">
        <f>Indre!AH108</f>
        <v>Miele</v>
      </c>
      <c r="DE288">
        <f>Indre!AH109</f>
        <v>8</v>
      </c>
      <c r="DF288" t="str">
        <f>Indre!AH110</f>
        <v>ja</v>
      </c>
      <c r="DG288">
        <f>Indre!AH111</f>
        <v>8</v>
      </c>
      <c r="DH288">
        <f>Indre!AH112</f>
        <v>0</v>
      </c>
      <c r="DI288" t="str">
        <f>Indre!AH113</f>
        <v>ja</v>
      </c>
      <c r="DJ288" t="str">
        <f>Indre!AH114</f>
        <v>nej</v>
      </c>
      <c r="DK288">
        <f>Indre!AH115</f>
        <v>4</v>
      </c>
      <c r="DL288" t="str">
        <f>Indre!AH116</f>
        <v>God plads</v>
      </c>
      <c r="DM288" t="str">
        <f>Indre!AH117</f>
        <v>Institutionen vil gerne fortsætte som de har gjort længe. Køkkenet har længe haft brug for nye maskiner, men har ikke kunne klare det i det stramme budget.</v>
      </c>
      <c r="DN288">
        <f>Indre!AH118</f>
        <v>0</v>
      </c>
      <c r="DO288" s="14" t="str">
        <f>VLOOKUP(MID(B288,1,5)*1,InstTyp!A:B,2,FALSE)</f>
        <v xml:space="preserve">Integrerede </v>
      </c>
      <c r="DP288" s="14" t="str">
        <f>VLOOKUP(MID(B288,1,5)*1,InstTyp!A:C,3,FALSE)</f>
        <v>Indre By</v>
      </c>
      <c r="DQ288">
        <f>VLOOKUP(MID(B288,1,5)*1,'InstTyp-2'!E:BQ,7,FALSE)</f>
        <v>36</v>
      </c>
      <c r="DR288">
        <f>VLOOKUP(MID(B288,1,5)*1,'InstTyp-2'!E:BQ,8,FALSE)</f>
        <v>0</v>
      </c>
      <c r="DS288">
        <f>VLOOKUP(MID(B288,1,5)*1,'InstTyp-2'!E:BQ,9,FALSE)</f>
        <v>44</v>
      </c>
      <c r="DT288">
        <f>VLOOKUP(MID(B288,1,5)*1,'InstTyp-2'!E:BQ,10,FALSE)</f>
        <v>0</v>
      </c>
      <c r="DU288">
        <f>VLOOKUP(MID(B288,1,5)*1,'InstTyp-2'!E:BQ,11,FALSE)</f>
        <v>0</v>
      </c>
      <c r="DV288">
        <f>VLOOKUP(MID(B288,1,5)*1,'InstTyp-2'!E:BQ,12,FALSE)</f>
        <v>0</v>
      </c>
      <c r="DW288">
        <f>VLOOKUP(MID(B288,1,5)*1,'InstTyp-2'!E:BQ,13,FALSE)</f>
        <v>0</v>
      </c>
      <c r="DX288">
        <f>VLOOKUP(MID(B288,1,5)*1,'InstTyp-2'!E:BQ,14,FALSE)</f>
        <v>0</v>
      </c>
      <c r="DY288">
        <f>VLOOKUP(MID(B288,1,5)*1,'InstTyp-2'!E:BQ,15,FALSE)</f>
        <v>0</v>
      </c>
      <c r="DZ288">
        <f>VLOOKUP(MID(B288,1,5)*1,'InstTyp-2'!E:BQ,16,FALSE)</f>
        <v>0</v>
      </c>
      <c r="EA288">
        <f>VLOOKUP(MID(B288,1,5)*1,'InstTyp-2'!E:BQ,17,FALSE)</f>
        <v>0</v>
      </c>
      <c r="EB288">
        <f>VLOOKUP(MID(B288,1,5)*1,'InstTyp-2'!E:BQ,18,FALSE)</f>
        <v>0</v>
      </c>
      <c r="EC288">
        <f>VLOOKUP(MID(B288,1,5)*1,'InstTyp-2'!E:BQ,19,FALSE)</f>
        <v>0</v>
      </c>
      <c r="ED288">
        <f>VLOOKUP(MID(B288,1,5)*1,'InstTyp-2'!E:BQ,20,FALSE)</f>
        <v>0</v>
      </c>
      <c r="EE288" s="195">
        <f>VLOOKUP(MID(B288,1,5)*1,'Forplejning 2008'!A:C,3,FALSE)</f>
        <v>290050.55</v>
      </c>
      <c r="EF288" t="str">
        <f t="shared" si="16"/>
        <v>37204</v>
      </c>
      <c r="EG288" t="str">
        <f t="shared" si="17"/>
        <v/>
      </c>
      <c r="EH288">
        <f t="shared" si="18"/>
        <v>0</v>
      </c>
      <c r="EI288">
        <f t="shared" si="19"/>
        <v>0</v>
      </c>
      <c r="EJ288" t="e">
        <f>VLOOKUP(B288,Rekruttering!A:F,2,FALSE)</f>
        <v>#N/A</v>
      </c>
      <c r="EK288" t="e">
        <f>VLOOKUP(B288,Rekruttering!A:F,3,FALSE)</f>
        <v>#N/A</v>
      </c>
      <c r="EL288" t="e">
        <f>VLOOKUP(B288,Rekruttering!A:F,4,FALSE)</f>
        <v>#N/A</v>
      </c>
      <c r="EM288" t="e">
        <f>VLOOKUP(B288,Rekruttering!A:F,5,FALSE)</f>
        <v>#N/A</v>
      </c>
      <c r="EN288" t="e">
        <f>VLOOKUP(B288,Rekruttering!A:F,6,FALSE)</f>
        <v>#N/A</v>
      </c>
    </row>
    <row r="289" spans="1:144">
      <c r="A289" s="14" t="str">
        <f>Indre!AI1</f>
        <v>x</v>
      </c>
      <c r="B289" s="21" t="str">
        <f>Indre!AI2</f>
        <v>37216_u</v>
      </c>
      <c r="C289" t="str">
        <f>Indre!AI3</f>
        <v>100 meter skoven</v>
      </c>
      <c r="D289" t="str">
        <f>Indre!AI4</f>
        <v>Indre By</v>
      </c>
      <c r="E289" t="str">
        <f>Indre!AI5</f>
        <v>Upsalagade 19</v>
      </c>
      <c r="F289">
        <f>Indre!AI6</f>
        <v>2100</v>
      </c>
      <c r="G289" t="str">
        <f>Indre!AI7</f>
        <v>København Ø</v>
      </c>
      <c r="H289" t="str">
        <f>Indre!AI8</f>
        <v>35 26 14 99/46 49 62 75</v>
      </c>
      <c r="I289" t="str">
        <f>Indre!AI9</f>
        <v>37216@buf.kk.dk</v>
      </c>
      <c r="J289" t="str">
        <f>Indre!AI10</f>
        <v>Inger Rynkjøb</v>
      </c>
      <c r="K289">
        <f>Indre!AI11</f>
        <v>0</v>
      </c>
      <c r="L289">
        <f>Indre!AI12</f>
        <v>0</v>
      </c>
      <c r="M289" t="str">
        <f>Indre!AI13</f>
        <v>37216b@buf.kk.dk</v>
      </c>
      <c r="N289" t="str">
        <f>Indre!AI14</f>
        <v>Integreret</v>
      </c>
      <c r="O289">
        <f>Indre!AI15</f>
        <v>42</v>
      </c>
      <c r="P289">
        <f>Indre!AI16</f>
        <v>0</v>
      </c>
      <c r="Q289">
        <f>Indre!AI17</f>
        <v>50</v>
      </c>
      <c r="R289">
        <f>Indre!AI18</f>
        <v>0</v>
      </c>
      <c r="S289">
        <f>Indre!AI19</f>
        <v>0</v>
      </c>
      <c r="T289">
        <f>Indre!AI20</f>
        <v>0</v>
      </c>
      <c r="U289">
        <f>Indre!AI21</f>
        <v>0</v>
      </c>
      <c r="V289">
        <f>Indre!AI22</f>
        <v>0</v>
      </c>
      <c r="W289">
        <f>Indre!AI23</f>
        <v>0</v>
      </c>
      <c r="X289">
        <f>Indre!AI24</f>
        <v>0</v>
      </c>
      <c r="Y289">
        <f>Indre!AI25</f>
        <v>0</v>
      </c>
      <c r="Z289">
        <f>Indre!AI26</f>
        <v>0</v>
      </c>
      <c r="AA289">
        <f>Indre!AI27</f>
        <v>0</v>
      </c>
      <c r="AB289">
        <f>Indre!AI28</f>
        <v>0</v>
      </c>
      <c r="AC289">
        <f>Indre!AI29</f>
        <v>0</v>
      </c>
      <c r="AD289">
        <f>Indre!AI30</f>
        <v>0</v>
      </c>
      <c r="AE289">
        <f>Indre!AI31</f>
        <v>0</v>
      </c>
      <c r="AF289">
        <f>Indre!AI32</f>
        <v>0</v>
      </c>
      <c r="AG289">
        <f>Indre!AI33</f>
        <v>0</v>
      </c>
      <c r="AH289">
        <f>Indre!AI34</f>
        <v>0</v>
      </c>
      <c r="AI289">
        <f>Indre!AI35</f>
        <v>0</v>
      </c>
      <c r="AJ289">
        <f>Indre!AI36</f>
        <v>0</v>
      </c>
      <c r="AK289">
        <f>Indre!AI37</f>
        <v>0</v>
      </c>
      <c r="AL289">
        <f>Indre!AI38</f>
        <v>0</v>
      </c>
      <c r="AM289">
        <f>Indre!AI39</f>
        <v>0</v>
      </c>
      <c r="AN289">
        <f>Indre!AI40</f>
        <v>0</v>
      </c>
      <c r="AO289">
        <f>Indre!AI41</f>
        <v>0</v>
      </c>
      <c r="AP289">
        <f>Indre!AI42</f>
        <v>0</v>
      </c>
      <c r="AQ289">
        <f>Indre!AI43</f>
        <v>0</v>
      </c>
      <c r="AR289">
        <f>Indre!AI44</f>
        <v>0</v>
      </c>
      <c r="AS289">
        <f>Indre!AI45</f>
        <v>0</v>
      </c>
      <c r="AT289">
        <f>Indre!AI46</f>
        <v>0</v>
      </c>
      <c r="AU289">
        <f>Indre!AI47</f>
        <v>0</v>
      </c>
      <c r="AV289">
        <f>Indre!AI48</f>
        <v>0</v>
      </c>
      <c r="AW289">
        <f>Indre!AI49</f>
        <v>0</v>
      </c>
      <c r="AX289">
        <f>Indre!AI50</f>
        <v>0</v>
      </c>
      <c r="AY289">
        <f>Indre!AI51</f>
        <v>0</v>
      </c>
      <c r="AZ289">
        <f>Indre!AI52</f>
        <v>0</v>
      </c>
      <c r="BA289">
        <f>Indre!AI53</f>
        <v>0</v>
      </c>
      <c r="BB289">
        <f>Indre!AI54</f>
        <v>0</v>
      </c>
      <c r="BC289">
        <f>Indre!AI55</f>
        <v>0</v>
      </c>
      <c r="BD289">
        <f>Indre!AI56</f>
        <v>0</v>
      </c>
      <c r="BE289">
        <f>Indre!AI57</f>
        <v>0</v>
      </c>
      <c r="BF289">
        <f>Indre!AI58</f>
        <v>0</v>
      </c>
      <c r="BG289">
        <f>Indre!AI59</f>
        <v>0</v>
      </c>
      <c r="BH289">
        <f>Indre!AI60</f>
        <v>0</v>
      </c>
      <c r="BI289" t="str">
        <f>Indre!AI61</f>
        <v>Ja</v>
      </c>
      <c r="BJ289">
        <f>Indre!AI62</f>
        <v>0</v>
      </c>
      <c r="BK289">
        <f>Indre!AI63</f>
        <v>0</v>
      </c>
      <c r="BL289">
        <f>Indre!AI64</f>
        <v>0</v>
      </c>
      <c r="BM289">
        <f>Indre!AI65</f>
        <v>0</v>
      </c>
      <c r="BN289">
        <f>Indre!AI66</f>
        <v>0</v>
      </c>
      <c r="BO289" t="str">
        <f>Indre!AI67</f>
        <v>Nej</v>
      </c>
      <c r="BP289">
        <f>Indre!AI68</f>
        <v>0</v>
      </c>
      <c r="BQ289">
        <f>Indre!AI69</f>
        <v>0</v>
      </c>
      <c r="BR289" t="str">
        <f>Indre!AI70</f>
        <v>produktionskøkken</v>
      </c>
      <c r="BS289" t="str">
        <f>Indre!AI71</f>
        <v>Nej</v>
      </c>
      <c r="BT289" t="str">
        <f>Indre!AI72</f>
        <v>Mindre</v>
      </c>
      <c r="BU289">
        <f>Indre!AI73</f>
        <v>0</v>
      </c>
      <c r="BV289">
        <f>Indre!AI74</f>
        <v>0</v>
      </c>
      <c r="BW289" t="str">
        <f>Indre!AI75</f>
        <v>ovn</v>
      </c>
      <c r="BX289">
        <f>Indre!AI76</f>
        <v>0</v>
      </c>
      <c r="BY289">
        <f>Indre!AI77</f>
        <v>0</v>
      </c>
      <c r="BZ289">
        <f>Indre!AI78</f>
        <v>0</v>
      </c>
      <c r="CA289">
        <f>Indre!AI79</f>
        <v>0</v>
      </c>
      <c r="CB289">
        <f>Indre!AI80</f>
        <v>0</v>
      </c>
      <c r="CC289">
        <f>Indre!AI81</f>
        <v>0</v>
      </c>
      <c r="CD289">
        <f>Indre!AI82</f>
        <v>0</v>
      </c>
      <c r="CE289">
        <f>Indre!AI83</f>
        <v>0</v>
      </c>
      <c r="CF289">
        <f>Indre!AI84</f>
        <v>0</v>
      </c>
      <c r="CG289" t="str">
        <f>Indre!AI85</f>
        <v>Lone Voss</v>
      </c>
      <c r="CH289" s="18">
        <f>Indre!AI86</f>
        <v>0</v>
      </c>
      <c r="CI289">
        <f>Indre!AI87</f>
        <v>0</v>
      </c>
      <c r="CJ289">
        <f>Indre!AI88</f>
        <v>0</v>
      </c>
      <c r="CK289">
        <f>Indre!AI89</f>
        <v>1</v>
      </c>
      <c r="CL289">
        <f>Indre!AI90</f>
        <v>4</v>
      </c>
      <c r="CM289">
        <f>Indre!AI91</f>
        <v>0</v>
      </c>
      <c r="CN289">
        <f>Indre!AI92</f>
        <v>1</v>
      </c>
      <c r="CO289">
        <f>Indre!AI93</f>
        <v>0</v>
      </c>
      <c r="CP289">
        <f>Indre!AI94</f>
        <v>0</v>
      </c>
      <c r="CQ289">
        <f>Indre!AI95</f>
        <v>0</v>
      </c>
      <c r="CR289">
        <f>Indre!AI96</f>
        <v>0</v>
      </c>
      <c r="CS289">
        <f>Indre!AI97</f>
        <v>2</v>
      </c>
      <c r="CT289">
        <f>Indre!AI98</f>
        <v>0</v>
      </c>
      <c r="CU289">
        <f>Indre!AI99</f>
        <v>0</v>
      </c>
      <c r="CV289">
        <f>Indre!AI100</f>
        <v>0</v>
      </c>
      <c r="CW289">
        <f>Indre!AI101</f>
        <v>0</v>
      </c>
      <c r="CX289">
        <f>Indre!AI102</f>
        <v>0</v>
      </c>
      <c r="CY289">
        <f>Indre!AI103</f>
        <v>1</v>
      </c>
      <c r="CZ289">
        <f>Indre!AI104</f>
        <v>0</v>
      </c>
      <c r="DA289">
        <f>Indre!AI105</f>
        <v>0</v>
      </c>
      <c r="DB289">
        <f>Indre!AI106</f>
        <v>1</v>
      </c>
      <c r="DC289">
        <f>Indre!AI107</f>
        <v>20</v>
      </c>
      <c r="DD289" t="str">
        <f>Indre!AI108</f>
        <v>Miele</v>
      </c>
      <c r="DE289">
        <f>Indre!AI109</f>
        <v>2</v>
      </c>
      <c r="DF289" t="str">
        <f>Indre!AI110</f>
        <v>Nej</v>
      </c>
      <c r="DG289">
        <f>Indre!AI111</f>
        <v>0</v>
      </c>
      <c r="DH289" t="str">
        <f>Indre!AI112</f>
        <v>Nej</v>
      </c>
      <c r="DI289" t="str">
        <f>Indre!AI113</f>
        <v>Nej</v>
      </c>
      <c r="DJ289" t="str">
        <f>Indre!AI114</f>
        <v>Nej</v>
      </c>
      <c r="DK289">
        <f>Indre!AI115</f>
        <v>1</v>
      </c>
      <c r="DL289" t="str">
        <f>Indre!AI116</f>
        <v>God plads</v>
      </c>
      <c r="DM289">
        <f>Indre!AI117</f>
        <v>0</v>
      </c>
      <c r="DN289">
        <f>Indre!AI118</f>
        <v>0</v>
      </c>
      <c r="DO289" s="14" t="str">
        <f>VLOOKUP(MID(B289,1,5)*1,InstTyp!A:B,2,FALSE)</f>
        <v xml:space="preserve">Integrerede </v>
      </c>
      <c r="DP289" s="14" t="str">
        <f>VLOOKUP(MID(B289,1,5)*1,InstTyp!A:C,3,FALSE)</f>
        <v>Indre By</v>
      </c>
      <c r="DQ289">
        <f>VLOOKUP(MID(B289,1,5)*1,'InstTyp-2'!E:BQ,7,FALSE)</f>
        <v>42</v>
      </c>
      <c r="DR289">
        <f>VLOOKUP(MID(B289,1,5)*1,'InstTyp-2'!E:BQ,8,FALSE)</f>
        <v>0</v>
      </c>
      <c r="DS289">
        <f>VLOOKUP(MID(B289,1,5)*1,'InstTyp-2'!E:BQ,9,FALSE)</f>
        <v>50</v>
      </c>
      <c r="DT289">
        <f>VLOOKUP(MID(B289,1,5)*1,'InstTyp-2'!E:BQ,10,FALSE)</f>
        <v>0</v>
      </c>
      <c r="DU289">
        <f>VLOOKUP(MID(B289,1,5)*1,'InstTyp-2'!E:BQ,11,FALSE)</f>
        <v>0</v>
      </c>
      <c r="DV289">
        <f>VLOOKUP(MID(B289,1,5)*1,'InstTyp-2'!E:BQ,12,FALSE)</f>
        <v>0</v>
      </c>
      <c r="DW289">
        <f>VLOOKUP(MID(B289,1,5)*1,'InstTyp-2'!E:BQ,13,FALSE)</f>
        <v>0</v>
      </c>
      <c r="DX289">
        <f>VLOOKUP(MID(B289,1,5)*1,'InstTyp-2'!E:BQ,14,FALSE)</f>
        <v>0</v>
      </c>
      <c r="DY289">
        <f>VLOOKUP(MID(B289,1,5)*1,'InstTyp-2'!E:BQ,15,FALSE)</f>
        <v>0</v>
      </c>
      <c r="DZ289">
        <f>VLOOKUP(MID(B289,1,5)*1,'InstTyp-2'!E:BQ,16,FALSE)</f>
        <v>0</v>
      </c>
      <c r="EA289">
        <f>VLOOKUP(MID(B289,1,5)*1,'InstTyp-2'!E:BQ,17,FALSE)</f>
        <v>0</v>
      </c>
      <c r="EB289">
        <f>VLOOKUP(MID(B289,1,5)*1,'InstTyp-2'!E:BQ,18,FALSE)</f>
        <v>0</v>
      </c>
      <c r="EC289">
        <f>VLOOKUP(MID(B289,1,5)*1,'InstTyp-2'!E:BQ,19,FALSE)</f>
        <v>0</v>
      </c>
      <c r="ED289">
        <f>VLOOKUP(MID(B289,1,5)*1,'InstTyp-2'!E:BQ,20,FALSE)</f>
        <v>0</v>
      </c>
      <c r="EE289" s="195">
        <f>VLOOKUP(MID(B289,1,5)*1,'Forplejning 2008'!A:C,3,FALSE)</f>
        <v>176968.99</v>
      </c>
      <c r="EF289" t="str">
        <f t="shared" si="16"/>
        <v>37216</v>
      </c>
      <c r="EG289" t="str">
        <f t="shared" si="17"/>
        <v>u</v>
      </c>
      <c r="EH289">
        <f t="shared" si="18"/>
        <v>0</v>
      </c>
      <c r="EI289">
        <f t="shared" si="19"/>
        <v>0</v>
      </c>
      <c r="EJ289" t="e">
        <f>VLOOKUP(B289,Rekruttering!A:F,2,FALSE)</f>
        <v>#N/A</v>
      </c>
      <c r="EK289" t="e">
        <f>VLOOKUP(B289,Rekruttering!A:F,3,FALSE)</f>
        <v>#N/A</v>
      </c>
      <c r="EL289" t="e">
        <f>VLOOKUP(B289,Rekruttering!A:F,4,FALSE)</f>
        <v>#N/A</v>
      </c>
      <c r="EM289" t="e">
        <f>VLOOKUP(B289,Rekruttering!A:F,5,FALSE)</f>
        <v>#N/A</v>
      </c>
      <c r="EN289" t="e">
        <f>VLOOKUP(B289,Rekruttering!A:F,6,FALSE)</f>
        <v>#N/A</v>
      </c>
    </row>
    <row r="290" spans="1:144">
      <c r="A290" s="14" t="str">
        <f>Indre!AK1</f>
        <v>x</v>
      </c>
      <c r="B290" s="21">
        <f>Indre!AK2</f>
        <v>37238</v>
      </c>
      <c r="C290" t="str">
        <f>Indre!AK3</f>
        <v>Den Grønne Kastanie</v>
      </c>
      <c r="D290" t="str">
        <f>Indre!AK4</f>
        <v>Indre By</v>
      </c>
      <c r="E290" t="str">
        <f>Indre!AK5</f>
        <v>Gammeltoftsgade 13</v>
      </c>
      <c r="F290">
        <f>Indre!AK6</f>
        <v>1355</v>
      </c>
      <c r="G290" t="str">
        <f>Indre!AK7</f>
        <v>København K</v>
      </c>
      <c r="H290" t="str">
        <f>Indre!AK8</f>
        <v>33 12 03 36</v>
      </c>
      <c r="I290" t="str">
        <f>Indre!AK9</f>
        <v>37238@buf.kk.dk</v>
      </c>
      <c r="J290" t="str">
        <f>Indre!AK10</f>
        <v>Mette Bøgevig</v>
      </c>
      <c r="K290">
        <f>Indre!AK11</f>
        <v>0</v>
      </c>
      <c r="L290">
        <f>Indre!AK12</f>
        <v>0</v>
      </c>
      <c r="M290" t="str">
        <f>Indre!AK13</f>
        <v>37238@buf.kk.dk</v>
      </c>
      <c r="N290" t="str">
        <f>Indre!AK14</f>
        <v>Integreret</v>
      </c>
      <c r="O290">
        <f>Indre!AK15</f>
        <v>32</v>
      </c>
      <c r="P290">
        <f>Indre!AK16</f>
        <v>0</v>
      </c>
      <c r="Q290">
        <f>Indre!AK17</f>
        <v>42</v>
      </c>
      <c r="R290">
        <f>Indre!AK18</f>
        <v>0</v>
      </c>
      <c r="S290">
        <f>Indre!AK19</f>
        <v>0</v>
      </c>
      <c r="T290">
        <f>Indre!AK20</f>
        <v>0</v>
      </c>
      <c r="U290">
        <f>Indre!AK21</f>
        <v>0</v>
      </c>
      <c r="V290" t="str">
        <f>Indre!AK22</f>
        <v>Nej</v>
      </c>
      <c r="W290">
        <f>Indre!AK23</f>
        <v>0</v>
      </c>
      <c r="X290">
        <f>Indre!AK24</f>
        <v>0</v>
      </c>
      <c r="Y290">
        <f>Indre!AK25</f>
        <v>5</v>
      </c>
      <c r="Z290">
        <f>Indre!AK26</f>
        <v>5</v>
      </c>
      <c r="AA290">
        <f>Indre!AK27</f>
        <v>3</v>
      </c>
      <c r="AB290">
        <f>Indre!AK28</f>
        <v>3</v>
      </c>
      <c r="AC290">
        <f>Indre!AK29</f>
        <v>0</v>
      </c>
      <c r="AD290">
        <f>Indre!AK30</f>
        <v>5</v>
      </c>
      <c r="AE290">
        <f>Indre!AK31</f>
        <v>0</v>
      </c>
      <c r="AF290">
        <f>Indre!AK32</f>
        <v>0</v>
      </c>
      <c r="AG290">
        <f>Indre!AK33</f>
        <v>5</v>
      </c>
      <c r="AH290">
        <f>Indre!AK34</f>
        <v>0</v>
      </c>
      <c r="AI290" s="16">
        <f>Indre!AK35</f>
        <v>75000</v>
      </c>
      <c r="AJ290" s="16">
        <f>Indre!AK36</f>
        <v>25000</v>
      </c>
      <c r="AK290">
        <f>Indre!AK37</f>
        <v>0</v>
      </c>
      <c r="AL290" t="str">
        <f>Indre!AK38</f>
        <v>ja</v>
      </c>
      <c r="AM290">
        <f>Indre!AK39</f>
        <v>0</v>
      </c>
      <c r="AN290" t="str">
        <f>Indre!AK40</f>
        <v>Anja Korkmaz</v>
      </c>
      <c r="AO290">
        <f>Indre!AK41</f>
        <v>2008</v>
      </c>
      <c r="AP290">
        <f>Indre!AK42</f>
        <v>33</v>
      </c>
      <c r="AQ290">
        <f>Indre!AK43</f>
        <v>0</v>
      </c>
      <c r="AR290" t="str">
        <f>Indre!AK44</f>
        <v>cater</v>
      </c>
      <c r="AS290">
        <f>Indre!AK45</f>
        <v>0</v>
      </c>
      <c r="AT290">
        <f>Indre!AK46</f>
        <v>0</v>
      </c>
      <c r="AU290">
        <f>Indre!AK47</f>
        <v>0</v>
      </c>
      <c r="AV290">
        <f>Indre!AK48</f>
        <v>0</v>
      </c>
      <c r="AW290">
        <f>Indre!AK49</f>
        <v>0</v>
      </c>
      <c r="AX290">
        <f>Indre!AK50</f>
        <v>0</v>
      </c>
      <c r="AY290">
        <f>Indre!AK51</f>
        <v>0</v>
      </c>
      <c r="AZ290">
        <f>Indre!AK52</f>
        <v>0</v>
      </c>
      <c r="BA290">
        <f>Indre!AK53</f>
        <v>0</v>
      </c>
      <c r="BB290">
        <f>Indre!AK54</f>
        <v>99</v>
      </c>
      <c r="BC290">
        <f>Indre!AK55</f>
        <v>50</v>
      </c>
      <c r="BD290">
        <f>Indre!AK56</f>
        <v>1</v>
      </c>
      <c r="BE290">
        <f>Indre!AK57</f>
        <v>2</v>
      </c>
      <c r="BF290" t="str">
        <f>Indre!AK58</f>
        <v>ja</v>
      </c>
      <c r="BG290" t="str">
        <f>Indre!AK59</f>
        <v>ja</v>
      </c>
      <c r="BH290" t="str">
        <f>Indre!AK60</f>
        <v>ja</v>
      </c>
      <c r="BI290" t="str">
        <f>Indre!AK61</f>
        <v>ja</v>
      </c>
      <c r="BJ290">
        <f>Indre!AK62</f>
        <v>0</v>
      </c>
      <c r="BK290" t="str">
        <f>Indre!AK63</f>
        <v>ja</v>
      </c>
      <c r="BL290">
        <f>Indre!AK64</f>
        <v>0</v>
      </c>
      <c r="BM290" t="str">
        <f>Indre!AK65</f>
        <v>ja</v>
      </c>
      <c r="BN290">
        <f>Indre!AK66</f>
        <v>0</v>
      </c>
      <c r="BO290">
        <f>Indre!AK67</f>
        <v>0</v>
      </c>
      <c r="BP290" t="str">
        <f>Indre!AK68</f>
        <v>der er ikke blevet talt om hvad der skal ske, så kan ikke udtale sig videre om hvad de vil gøre</v>
      </c>
      <c r="BQ290">
        <f>Indre!AK69</f>
        <v>0</v>
      </c>
      <c r="BR290" t="str">
        <f>Indre!AK70</f>
        <v>produktionskøkken</v>
      </c>
      <c r="BS290" t="str">
        <f>Indre!AK71</f>
        <v>nej</v>
      </c>
      <c r="BT290" t="str">
        <f>Indre!AK72</f>
        <v>større</v>
      </c>
      <c r="BU290">
        <f>Indre!AK73</f>
        <v>0</v>
      </c>
      <c r="BV290">
        <f>Indre!AK74</f>
        <v>0</v>
      </c>
      <c r="BW290" t="str">
        <f>Indre!AK75</f>
        <v>1 nyt industrikøleskab, 1 stk Bjørn(røremaskine), nyt kogebord hvor der er plads til mere en 2 gryder på samme tid.</v>
      </c>
      <c r="BX290">
        <f>Indre!AK76</f>
        <v>0</v>
      </c>
      <c r="BY290">
        <f>Indre!AK77</f>
        <v>0</v>
      </c>
      <c r="BZ290">
        <f>Indre!AK78</f>
        <v>0</v>
      </c>
      <c r="CA290">
        <f>Indre!AK79</f>
        <v>0</v>
      </c>
      <c r="CB290">
        <f>Indre!AK80</f>
        <v>0</v>
      </c>
      <c r="CC290">
        <f>Indre!AK81</f>
        <v>0</v>
      </c>
      <c r="CD290">
        <f>Indre!AK82</f>
        <v>0</v>
      </c>
      <c r="CE290">
        <f>Indre!AK83</f>
        <v>0</v>
      </c>
      <c r="CF290">
        <f>Indre!AK84</f>
        <v>0</v>
      </c>
      <c r="CG290" t="str">
        <f>Indre!AK85</f>
        <v>Cathrine Jerrik</v>
      </c>
      <c r="CH290" s="18" t="str">
        <f>Indre!AK86</f>
        <v>14.4.2009</v>
      </c>
      <c r="CI290">
        <f>Indre!AK87</f>
        <v>0</v>
      </c>
      <c r="CJ290">
        <f>Indre!AK88</f>
        <v>0</v>
      </c>
      <c r="CK290">
        <f>Indre!AK89</f>
        <v>1</v>
      </c>
      <c r="CL290">
        <f>Indre!AK90</f>
        <v>2</v>
      </c>
      <c r="CM290">
        <f>Indre!AK91</f>
        <v>0</v>
      </c>
      <c r="CN290">
        <f>Indre!AK92</f>
        <v>2</v>
      </c>
      <c r="CO290">
        <f>Indre!AK93</f>
        <v>0</v>
      </c>
      <c r="CP290">
        <f>Indre!AK94</f>
        <v>0</v>
      </c>
      <c r="CQ290">
        <f>Indre!AK95</f>
        <v>0</v>
      </c>
      <c r="CR290">
        <f>Indre!AK96</f>
        <v>1</v>
      </c>
      <c r="CS290">
        <f>Indre!AK97</f>
        <v>1</v>
      </c>
      <c r="CT290">
        <f>Indre!AK98</f>
        <v>0</v>
      </c>
      <c r="CU290">
        <f>Indre!AK99</f>
        <v>0</v>
      </c>
      <c r="CV290">
        <f>Indre!AK100</f>
        <v>0</v>
      </c>
      <c r="CW290">
        <f>Indre!AK101</f>
        <v>0</v>
      </c>
      <c r="CX290">
        <f>Indre!AK102</f>
        <v>2</v>
      </c>
      <c r="CY290">
        <f>Indre!AK103</f>
        <v>0</v>
      </c>
      <c r="CZ290">
        <f>Indre!AK104</f>
        <v>0</v>
      </c>
      <c r="DA290">
        <f>Indre!AK105</f>
        <v>0</v>
      </c>
      <c r="DB290">
        <f>Indre!AK106</f>
        <v>1</v>
      </c>
      <c r="DC290">
        <f>Indre!AK107</f>
        <v>20</v>
      </c>
      <c r="DD290" t="str">
        <f>Indre!AK108</f>
        <v>Miele</v>
      </c>
      <c r="DE290">
        <f>Indre!AK109</f>
        <v>4</v>
      </c>
      <c r="DF290">
        <f>Indre!AK110</f>
        <v>0</v>
      </c>
      <c r="DG290">
        <f>Indre!AK111</f>
        <v>0</v>
      </c>
      <c r="DH290" t="str">
        <f>Indre!AK112</f>
        <v>ja</v>
      </c>
      <c r="DI290">
        <f>Indre!AK113</f>
        <v>0</v>
      </c>
      <c r="DJ290">
        <f>Indre!AK114</f>
        <v>0</v>
      </c>
      <c r="DK290">
        <f>Indre!AK115</f>
        <v>3</v>
      </c>
      <c r="DL290" t="str">
        <f>Indre!AK116</f>
        <v>god plads</v>
      </c>
      <c r="DM290" t="str">
        <f>Indre!AK117</f>
        <v>Køkken er pt ok men hvis der skal til at laves mad til 74 børn bliver det som det er nu et køkken med blandet tilvirkning</v>
      </c>
      <c r="DN290" t="str">
        <f>Indre!AK118</f>
        <v>Børnehaven vendter på en udmelding om de skal renoveres eller flyttes…</v>
      </c>
      <c r="DO290" s="14" t="str">
        <f>VLOOKUP(MID(B290,1,5)*1,InstTyp!A:B,2,FALSE)</f>
        <v xml:space="preserve">Integrerede </v>
      </c>
      <c r="DP290" s="14" t="str">
        <f>VLOOKUP(MID(B290,1,5)*1,InstTyp!A:C,3,FALSE)</f>
        <v>Indre By</v>
      </c>
      <c r="DQ290">
        <f>VLOOKUP(MID(B290,1,5)*1,'InstTyp-2'!E:BQ,7,FALSE)</f>
        <v>32</v>
      </c>
      <c r="DR290">
        <f>VLOOKUP(MID(B290,1,5)*1,'InstTyp-2'!E:BQ,8,FALSE)</f>
        <v>0</v>
      </c>
      <c r="DS290">
        <f>VLOOKUP(MID(B290,1,5)*1,'InstTyp-2'!E:BQ,9,FALSE)</f>
        <v>42</v>
      </c>
      <c r="DT290">
        <f>VLOOKUP(MID(B290,1,5)*1,'InstTyp-2'!E:BQ,10,FALSE)</f>
        <v>0</v>
      </c>
      <c r="DU290">
        <f>VLOOKUP(MID(B290,1,5)*1,'InstTyp-2'!E:BQ,11,FALSE)</f>
        <v>0</v>
      </c>
      <c r="DV290">
        <f>VLOOKUP(MID(B290,1,5)*1,'InstTyp-2'!E:BQ,12,FALSE)</f>
        <v>0</v>
      </c>
      <c r="DW290">
        <f>VLOOKUP(MID(B290,1,5)*1,'InstTyp-2'!E:BQ,13,FALSE)</f>
        <v>0</v>
      </c>
      <c r="DX290">
        <f>VLOOKUP(MID(B290,1,5)*1,'InstTyp-2'!E:BQ,14,FALSE)</f>
        <v>0</v>
      </c>
      <c r="DY290">
        <f>VLOOKUP(MID(B290,1,5)*1,'InstTyp-2'!E:BQ,15,FALSE)</f>
        <v>0</v>
      </c>
      <c r="DZ290">
        <f>VLOOKUP(MID(B290,1,5)*1,'InstTyp-2'!E:BQ,16,FALSE)</f>
        <v>0</v>
      </c>
      <c r="EA290">
        <f>VLOOKUP(MID(B290,1,5)*1,'InstTyp-2'!E:BQ,17,FALSE)</f>
        <v>0</v>
      </c>
      <c r="EB290">
        <f>VLOOKUP(MID(B290,1,5)*1,'InstTyp-2'!E:BQ,18,FALSE)</f>
        <v>0</v>
      </c>
      <c r="EC290">
        <f>VLOOKUP(MID(B290,1,5)*1,'InstTyp-2'!E:BQ,19,FALSE)</f>
        <v>0</v>
      </c>
      <c r="ED290">
        <f>VLOOKUP(MID(B290,1,5)*1,'InstTyp-2'!E:BQ,20,FALSE)</f>
        <v>0</v>
      </c>
      <c r="EE290" s="195">
        <f>VLOOKUP(MID(B290,1,5)*1,'Forplejning 2008'!A:C,3,FALSE)</f>
        <v>122798.42</v>
      </c>
      <c r="EF290" t="str">
        <f t="shared" si="16"/>
        <v>37238</v>
      </c>
      <c r="EG290" t="str">
        <f t="shared" si="17"/>
        <v/>
      </c>
      <c r="EH290">
        <f t="shared" si="18"/>
        <v>0</v>
      </c>
      <c r="EI290">
        <f t="shared" si="19"/>
        <v>0</v>
      </c>
      <c r="EJ290" t="e">
        <f>VLOOKUP(B290,Rekruttering!A:F,2,FALSE)</f>
        <v>#N/A</v>
      </c>
      <c r="EK290" t="e">
        <f>VLOOKUP(B290,Rekruttering!A:F,3,FALSE)</f>
        <v>#N/A</v>
      </c>
      <c r="EL290" t="e">
        <f>VLOOKUP(B290,Rekruttering!A:F,4,FALSE)</f>
        <v>#N/A</v>
      </c>
      <c r="EM290" t="e">
        <f>VLOOKUP(B290,Rekruttering!A:F,5,FALSE)</f>
        <v>#N/A</v>
      </c>
      <c r="EN290" t="e">
        <f>VLOOKUP(B290,Rekruttering!A:F,6,FALSE)</f>
        <v>#N/A</v>
      </c>
    </row>
    <row r="291" spans="1:144">
      <c r="A291" s="14" t="str">
        <f>Indre!AN1</f>
        <v>x</v>
      </c>
      <c r="B291" s="21">
        <f>Indre!AN2</f>
        <v>37273</v>
      </c>
      <c r="C291" t="str">
        <f>Indre!AN3</f>
        <v>Den Integrerede Institution Lundsgade</v>
      </c>
      <c r="D291" t="str">
        <f>Indre!AN4</f>
        <v>Indre By</v>
      </c>
      <c r="E291" t="str">
        <f>Indre!AN5</f>
        <v>Lundsgade 14</v>
      </c>
      <c r="F291">
        <f>Indre!AN6</f>
        <v>2100</v>
      </c>
      <c r="G291" t="str">
        <f>Indre!AN7</f>
        <v>København Ø</v>
      </c>
      <c r="H291" t="str">
        <f>Indre!AN8</f>
        <v>35 26 13 93</v>
      </c>
      <c r="I291" t="str">
        <f>Indre!AN9</f>
        <v>37273@buf.kk.dk</v>
      </c>
      <c r="J291" t="str">
        <f>Indre!AN10</f>
        <v>Liv Underdal</v>
      </c>
      <c r="K291">
        <f>Indre!AN11</f>
        <v>0</v>
      </c>
      <c r="L291">
        <f>Indre!AN12</f>
        <v>0</v>
      </c>
      <c r="M291" t="str">
        <f>Indre!AN13</f>
        <v>37273@buf.kk.dk</v>
      </c>
      <c r="N291" t="str">
        <f>Indre!AN14</f>
        <v>Integreret</v>
      </c>
      <c r="O291">
        <f>Indre!AN15</f>
        <v>42</v>
      </c>
      <c r="P291">
        <f>Indre!AN16</f>
        <v>0</v>
      </c>
      <c r="Q291">
        <f>Indre!AN17</f>
        <v>44</v>
      </c>
      <c r="R291">
        <f>Indre!AN18</f>
        <v>0</v>
      </c>
      <c r="S291">
        <f>Indre!AN19</f>
        <v>0</v>
      </c>
      <c r="T291">
        <f>Indre!AN20</f>
        <v>0</v>
      </c>
      <c r="U291">
        <f>Indre!AN21</f>
        <v>0</v>
      </c>
      <c r="V291" t="str">
        <f>Indre!AN22</f>
        <v>Ja</v>
      </c>
      <c r="W291">
        <f>Indre!AN23</f>
        <v>2</v>
      </c>
      <c r="X291">
        <f>Indre!AN24</f>
        <v>1</v>
      </c>
      <c r="Y291">
        <f>Indre!AN25</f>
        <v>5</v>
      </c>
      <c r="Z291">
        <f>Indre!AN26</f>
        <v>5</v>
      </c>
      <c r="AA291">
        <f>Indre!AN27</f>
        <v>5</v>
      </c>
      <c r="AB291">
        <f>Indre!AN28</f>
        <v>5</v>
      </c>
      <c r="AC291">
        <f>Indre!AN29</f>
        <v>0</v>
      </c>
      <c r="AD291">
        <f>Indre!AN30</f>
        <v>5</v>
      </c>
      <c r="AE291">
        <f>Indre!AN31</f>
        <v>0</v>
      </c>
      <c r="AF291">
        <f>Indre!AN32</f>
        <v>0</v>
      </c>
      <c r="AG291">
        <f>Indre!AN33</f>
        <v>5</v>
      </c>
      <c r="AH291">
        <f>Indre!AN34</f>
        <v>0</v>
      </c>
      <c r="AI291">
        <f>Indre!AN35</f>
        <v>105000</v>
      </c>
      <c r="AJ291">
        <f>Indre!AN36</f>
        <v>35000</v>
      </c>
      <c r="AK291">
        <f>Indre!AN37</f>
        <v>0</v>
      </c>
      <c r="AL291" t="str">
        <f>Indre!AN38</f>
        <v>Ja</v>
      </c>
      <c r="AM291" t="str">
        <f>Indre!AN39</f>
        <v>Nej</v>
      </c>
      <c r="AN291" t="str">
        <f>Indre!AN40</f>
        <v>Christina Madsen</v>
      </c>
      <c r="AO291">
        <f>Indre!AN41</f>
        <v>2001</v>
      </c>
      <c r="AP291">
        <f>Indre!AN42</f>
        <v>37</v>
      </c>
      <c r="AQ291">
        <f>Indre!AN43</f>
        <v>0</v>
      </c>
      <c r="AR291" t="str">
        <f>Indre!AN44</f>
        <v>køkkenassistent</v>
      </c>
      <c r="AS291" t="str">
        <f>Indre!AN45</f>
        <v>Vikar i anden vuggestue</v>
      </c>
      <c r="AT291" t="str">
        <f>Indre!AN46</f>
        <v>økologi og div. Andre</v>
      </c>
      <c r="AU291">
        <f>Indre!AN47</f>
        <v>0</v>
      </c>
      <c r="AV291">
        <f>Indre!AN48</f>
        <v>0</v>
      </c>
      <c r="AW291">
        <f>Indre!AN49</f>
        <v>0</v>
      </c>
      <c r="AX291">
        <f>Indre!AN50</f>
        <v>0</v>
      </c>
      <c r="AY291">
        <f>Indre!AN51</f>
        <v>0</v>
      </c>
      <c r="AZ291">
        <f>Indre!AN52</f>
        <v>0</v>
      </c>
      <c r="BA291">
        <f>Indre!AN53</f>
        <v>0</v>
      </c>
      <c r="BB291">
        <f>Indre!AN54</f>
        <v>98</v>
      </c>
      <c r="BC291">
        <f>Indre!AN55</f>
        <v>98</v>
      </c>
      <c r="BD291">
        <f>Indre!AN56</f>
        <v>1</v>
      </c>
      <c r="BE291">
        <f>Indre!AN57</f>
        <v>1</v>
      </c>
      <c r="BF291" t="str">
        <f>Indre!AN58</f>
        <v>Ja</v>
      </c>
      <c r="BG291" t="str">
        <f>Indre!AN59</f>
        <v>Ja</v>
      </c>
      <c r="BH291" t="str">
        <f>Indre!AN60</f>
        <v>Ja</v>
      </c>
      <c r="BI291" t="str">
        <f>Indre!AN61</f>
        <v>Ja</v>
      </c>
      <c r="BJ291">
        <f>Indre!AN62</f>
        <v>0</v>
      </c>
      <c r="BK291" t="str">
        <f>Indre!AN63</f>
        <v>Ja</v>
      </c>
      <c r="BL291" t="str">
        <f>Indre!AN64</f>
        <v>tror</v>
      </c>
      <c r="BM291" t="str">
        <f>Indre!AN65</f>
        <v>Ja</v>
      </c>
      <c r="BN291">
        <f>Indre!AN66</f>
        <v>0</v>
      </c>
      <c r="BO291">
        <f>Indre!AN67</f>
        <v>0</v>
      </c>
      <c r="BP291" t="str">
        <f>Indre!AN68</f>
        <v>ved endnu ikke</v>
      </c>
      <c r="BQ291">
        <f>Indre!AN69</f>
        <v>0</v>
      </c>
      <c r="BR291" t="str">
        <f>Indre!AN70</f>
        <v>produktionskøkken</v>
      </c>
      <c r="BS291" t="str">
        <f>Indre!AN71</f>
        <v>Nej</v>
      </c>
      <c r="BT291" t="str">
        <f>Indre!AN72</f>
        <v>Mindre</v>
      </c>
      <c r="BU291" t="str">
        <f>Indre!AN73</f>
        <v>Ingen</v>
      </c>
      <c r="BV291" t="str">
        <f>Indre!AN74</f>
        <v>Nej</v>
      </c>
      <c r="BW291" t="str">
        <f>Indre!AN75</f>
        <v>ekstra varmluftovn, kip-steger, ekstra fuldhøjde el. industrikøkken.</v>
      </c>
      <c r="BX291">
        <f>Indre!AN76</f>
        <v>0</v>
      </c>
      <c r="BY291">
        <f>Indre!AN77</f>
        <v>0</v>
      </c>
      <c r="BZ291">
        <f>Indre!AN78</f>
        <v>0</v>
      </c>
      <c r="CA291">
        <f>Indre!AN79</f>
        <v>0</v>
      </c>
      <c r="CB291">
        <f>Indre!AN80</f>
        <v>0</v>
      </c>
      <c r="CC291">
        <f>Indre!AN81</f>
        <v>0</v>
      </c>
      <c r="CD291">
        <f>Indre!AN82</f>
        <v>0</v>
      </c>
      <c r="CE291">
        <f>Indre!AN83</f>
        <v>0</v>
      </c>
      <c r="CF291">
        <f>Indre!AN84</f>
        <v>0</v>
      </c>
      <c r="CG291" t="str">
        <f>Indre!AN85</f>
        <v>Birgitte Glerup/ Sine</v>
      </c>
      <c r="CH291" s="18">
        <f>Indre!AN86</f>
        <v>39923</v>
      </c>
      <c r="CI291">
        <f>Indre!AN87</f>
        <v>0</v>
      </c>
      <c r="CJ291">
        <f>Indre!AN88</f>
        <v>0</v>
      </c>
      <c r="CK291">
        <f>Indre!AN89</f>
        <v>1</v>
      </c>
      <c r="CL291">
        <f>Indre!AN90</f>
        <v>5</v>
      </c>
      <c r="CM291">
        <f>Indre!AN91</f>
        <v>0</v>
      </c>
      <c r="CN291">
        <f>Indre!AN92</f>
        <v>2</v>
      </c>
      <c r="CO291">
        <f>Indre!AN93</f>
        <v>0</v>
      </c>
      <c r="CP291">
        <f>Indre!AN94</f>
        <v>0</v>
      </c>
      <c r="CQ291">
        <f>Indre!AN95</f>
        <v>0</v>
      </c>
      <c r="CR291">
        <f>Indre!AN96</f>
        <v>2</v>
      </c>
      <c r="CS291">
        <f>Indre!AN97</f>
        <v>0</v>
      </c>
      <c r="CT291">
        <f>Indre!AN98</f>
        <v>0</v>
      </c>
      <c r="CU291">
        <f>Indre!AN99</f>
        <v>0</v>
      </c>
      <c r="CV291">
        <f>Indre!AN100</f>
        <v>0</v>
      </c>
      <c r="CW291">
        <f>Indre!AN101</f>
        <v>0</v>
      </c>
      <c r="CX291">
        <f>Indre!AN102</f>
        <v>0</v>
      </c>
      <c r="CY291">
        <f>Indre!AN103</f>
        <v>2</v>
      </c>
      <c r="CZ291">
        <f>Indre!AN104</f>
        <v>0</v>
      </c>
      <c r="DA291">
        <f>Indre!AN105</f>
        <v>0</v>
      </c>
      <c r="DB291">
        <f>Indre!AN106</f>
        <v>1</v>
      </c>
      <c r="DC291">
        <f>Indre!AN107</f>
        <v>20</v>
      </c>
      <c r="DD291" t="str">
        <f>Indre!AN108</f>
        <v>Miele</v>
      </c>
      <c r="DE291">
        <f>Indre!AN109</f>
        <v>8</v>
      </c>
      <c r="DF291" t="str">
        <f>Indre!AN110</f>
        <v>Ja</v>
      </c>
      <c r="DG291">
        <f>Indre!AN111</f>
        <v>8</v>
      </c>
      <c r="DH291" t="str">
        <f>Indre!AN112</f>
        <v>Nej</v>
      </c>
      <c r="DI291" t="str">
        <f>Indre!AN113</f>
        <v>Ja</v>
      </c>
      <c r="DJ291" t="str">
        <f>Indre!AN114</f>
        <v>Nej</v>
      </c>
      <c r="DK291">
        <f>Indre!AN115</f>
        <v>1</v>
      </c>
      <c r="DL291" t="str">
        <f>Indre!AN116</f>
        <v>God plads</v>
      </c>
      <c r="DM291" t="str">
        <f>Indre!AN117</f>
        <v>der er skrevet nyt udstyr på da det ekstra køkken i børnehavens udstyr er nedslidt. OBS: elevator er emget lille ift. Transport af mad.</v>
      </c>
      <c r="DN291">
        <f>Indre!AN118</f>
        <v>0</v>
      </c>
      <c r="DO291" s="14" t="str">
        <f>VLOOKUP(MID(B291,1,5)*1,InstTyp!A:B,2,FALSE)</f>
        <v xml:space="preserve">Integrerede </v>
      </c>
      <c r="DP291" s="14" t="str">
        <f>VLOOKUP(MID(B291,1,5)*1,InstTyp!A:C,3,FALSE)</f>
        <v>Indre By</v>
      </c>
      <c r="DQ291">
        <f>VLOOKUP(MID(B291,1,5)*1,'InstTyp-2'!E:BQ,7,FALSE)</f>
        <v>42</v>
      </c>
      <c r="DR291">
        <f>VLOOKUP(MID(B291,1,5)*1,'InstTyp-2'!E:BQ,8,FALSE)</f>
        <v>0</v>
      </c>
      <c r="DS291">
        <f>VLOOKUP(MID(B291,1,5)*1,'InstTyp-2'!E:BQ,9,FALSE)</f>
        <v>44</v>
      </c>
      <c r="DT291">
        <f>VLOOKUP(MID(B291,1,5)*1,'InstTyp-2'!E:BQ,10,FALSE)</f>
        <v>0</v>
      </c>
      <c r="DU291">
        <f>VLOOKUP(MID(B291,1,5)*1,'InstTyp-2'!E:BQ,11,FALSE)</f>
        <v>0</v>
      </c>
      <c r="DV291">
        <f>VLOOKUP(MID(B291,1,5)*1,'InstTyp-2'!E:BQ,12,FALSE)</f>
        <v>0</v>
      </c>
      <c r="DW291">
        <f>VLOOKUP(MID(B291,1,5)*1,'InstTyp-2'!E:BQ,13,FALSE)</f>
        <v>0</v>
      </c>
      <c r="DX291">
        <f>VLOOKUP(MID(B291,1,5)*1,'InstTyp-2'!E:BQ,14,FALSE)</f>
        <v>0</v>
      </c>
      <c r="DY291">
        <f>VLOOKUP(MID(B291,1,5)*1,'InstTyp-2'!E:BQ,15,FALSE)</f>
        <v>0</v>
      </c>
      <c r="DZ291">
        <f>VLOOKUP(MID(B291,1,5)*1,'InstTyp-2'!E:BQ,16,FALSE)</f>
        <v>0</v>
      </c>
      <c r="EA291">
        <f>VLOOKUP(MID(B291,1,5)*1,'InstTyp-2'!E:BQ,17,FALSE)</f>
        <v>0</v>
      </c>
      <c r="EB291">
        <f>VLOOKUP(MID(B291,1,5)*1,'InstTyp-2'!E:BQ,18,FALSE)</f>
        <v>0</v>
      </c>
      <c r="EC291">
        <f>VLOOKUP(MID(B291,1,5)*1,'InstTyp-2'!E:BQ,19,FALSE)</f>
        <v>0</v>
      </c>
      <c r="ED291">
        <f>VLOOKUP(MID(B291,1,5)*1,'InstTyp-2'!E:BQ,20,FALSE)</f>
        <v>0</v>
      </c>
      <c r="EE291" s="195">
        <f>VLOOKUP(MID(B291,1,5)*1,'Forplejning 2008'!A:C,3,FALSE)</f>
        <v>126467.1</v>
      </c>
      <c r="EF291" t="str">
        <f t="shared" si="16"/>
        <v>37273</v>
      </c>
      <c r="EG291" t="str">
        <f t="shared" si="17"/>
        <v/>
      </c>
      <c r="EH291">
        <f t="shared" si="18"/>
        <v>0</v>
      </c>
      <c r="EI291">
        <f t="shared" si="19"/>
        <v>0</v>
      </c>
      <c r="EJ291" t="str">
        <f>VLOOKUP(B291,Rekruttering!A:F,2,FALSE)</f>
        <v>Ja</v>
      </c>
      <c r="EK291">
        <f>VLOOKUP(B291,Rekruttering!A:F,3,FALSE)</f>
        <v>25</v>
      </c>
      <c r="EL291">
        <f>VLOOKUP(B291,Rekruttering!A:F,4,FALSE)</f>
        <v>0</v>
      </c>
      <c r="EM291">
        <f>VLOOKUP(B291,Rekruttering!A:F,5,FALSE)</f>
        <v>0</v>
      </c>
      <c r="EN291" t="str">
        <f>VLOOKUP(B291,Rekruttering!A:F,6,FALSE)</f>
        <v>Ja</v>
      </c>
    </row>
    <row r="292" spans="1:144">
      <c r="A292" s="14" t="str">
        <f>Indre!AO1</f>
        <v>x</v>
      </c>
      <c r="B292" s="21" t="str">
        <f>Indre!AO2</f>
        <v>37273_2</v>
      </c>
      <c r="C292" t="str">
        <f>Indre!AO3</f>
        <v>Den Integrerede Institution Lundsgade</v>
      </c>
      <c r="D292" t="str">
        <f>Indre!AO4</f>
        <v>Indre By</v>
      </c>
      <c r="E292" t="str">
        <f>Indre!AO5</f>
        <v>Lundsgade 14</v>
      </c>
      <c r="F292">
        <f>Indre!AO6</f>
        <v>2100</v>
      </c>
      <c r="G292" t="str">
        <f>Indre!AO7</f>
        <v>København Ø</v>
      </c>
      <c r="H292" t="str">
        <f>Indre!AO8</f>
        <v>35 26 13 93</v>
      </c>
      <c r="I292" t="str">
        <f>Indre!AO9</f>
        <v>37273@buf.kk.dk</v>
      </c>
      <c r="J292" t="str">
        <f>Indre!AO10</f>
        <v>Liv Underdal</v>
      </c>
      <c r="K292">
        <f>Indre!AO11</f>
        <v>0</v>
      </c>
      <c r="L292">
        <f>Indre!AO12</f>
        <v>0</v>
      </c>
      <c r="M292" t="str">
        <f>Indre!AO13</f>
        <v>37273@buf.kk.dk</v>
      </c>
      <c r="N292" t="str">
        <f>Indre!AO14</f>
        <v>Integreret</v>
      </c>
      <c r="O292">
        <f>Indre!AO15</f>
        <v>42</v>
      </c>
      <c r="P292">
        <f>Indre!AO16</f>
        <v>0</v>
      </c>
      <c r="Q292">
        <f>Indre!AO17</f>
        <v>44</v>
      </c>
      <c r="R292">
        <f>Indre!AO18</f>
        <v>0</v>
      </c>
      <c r="S292">
        <f>Indre!AO19</f>
        <v>0</v>
      </c>
      <c r="T292">
        <f>Indre!AO20</f>
        <v>0</v>
      </c>
      <c r="U292">
        <f>Indre!AO21</f>
        <v>0</v>
      </c>
      <c r="V292" t="str">
        <f>Indre!AO22</f>
        <v>Ja</v>
      </c>
      <c r="W292">
        <f>Indre!AO23</f>
        <v>2</v>
      </c>
      <c r="X292">
        <f>Indre!AO24</f>
        <v>2</v>
      </c>
      <c r="Y292">
        <f>Indre!AO25</f>
        <v>0</v>
      </c>
      <c r="Z292">
        <f>Indre!AO26</f>
        <v>0</v>
      </c>
      <c r="AA292">
        <f>Indre!AO27</f>
        <v>0</v>
      </c>
      <c r="AB292">
        <f>Indre!AO28</f>
        <v>0</v>
      </c>
      <c r="AC292">
        <f>Indre!AO29</f>
        <v>0</v>
      </c>
      <c r="AD292">
        <f>Indre!AO30</f>
        <v>0</v>
      </c>
      <c r="AE292">
        <f>Indre!AO31</f>
        <v>0</v>
      </c>
      <c r="AF292">
        <f>Indre!AO32</f>
        <v>0</v>
      </c>
      <c r="AG292">
        <f>Indre!AO33</f>
        <v>0</v>
      </c>
      <c r="AH292">
        <f>Indre!AO34</f>
        <v>0</v>
      </c>
      <c r="AI292">
        <f>Indre!AO35</f>
        <v>0</v>
      </c>
      <c r="AJ292">
        <f>Indre!AO36</f>
        <v>0</v>
      </c>
      <c r="AK292">
        <f>Indre!AO37</f>
        <v>0</v>
      </c>
      <c r="AL292">
        <f>Indre!AO38</f>
        <v>0</v>
      </c>
      <c r="AM292">
        <f>Indre!AO39</f>
        <v>0</v>
      </c>
      <c r="AN292">
        <f>Indre!AO40</f>
        <v>0</v>
      </c>
      <c r="AO292">
        <f>Indre!AO41</f>
        <v>0</v>
      </c>
      <c r="AP292">
        <f>Indre!AO42</f>
        <v>0</v>
      </c>
      <c r="AQ292">
        <f>Indre!AO43</f>
        <v>0</v>
      </c>
      <c r="AR292">
        <f>Indre!AO44</f>
        <v>0</v>
      </c>
      <c r="AS292">
        <f>Indre!AO45</f>
        <v>0</v>
      </c>
      <c r="AT292">
        <f>Indre!AO46</f>
        <v>0</v>
      </c>
      <c r="AU292">
        <f>Indre!AO47</f>
        <v>0</v>
      </c>
      <c r="AV292">
        <f>Indre!AO48</f>
        <v>0</v>
      </c>
      <c r="AW292">
        <f>Indre!AO49</f>
        <v>0</v>
      </c>
      <c r="AX292">
        <f>Indre!AO50</f>
        <v>0</v>
      </c>
      <c r="AY292">
        <f>Indre!AO51</f>
        <v>0</v>
      </c>
      <c r="AZ292">
        <f>Indre!AO52</f>
        <v>0</v>
      </c>
      <c r="BA292">
        <f>Indre!AO53</f>
        <v>0</v>
      </c>
      <c r="BB292">
        <f>Indre!AO54</f>
        <v>0</v>
      </c>
      <c r="BC292">
        <f>Indre!AO55</f>
        <v>0</v>
      </c>
      <c r="BD292">
        <f>Indre!AO56</f>
        <v>0</v>
      </c>
      <c r="BE292">
        <f>Indre!AO57</f>
        <v>0</v>
      </c>
      <c r="BF292">
        <f>Indre!AO58</f>
        <v>0</v>
      </c>
      <c r="BG292">
        <f>Indre!AO59</f>
        <v>0</v>
      </c>
      <c r="BH292">
        <f>Indre!AO60</f>
        <v>0</v>
      </c>
      <c r="BI292">
        <f>Indre!AO61</f>
        <v>0</v>
      </c>
      <c r="BJ292">
        <f>Indre!AO62</f>
        <v>0</v>
      </c>
      <c r="BK292">
        <f>Indre!AO63</f>
        <v>0</v>
      </c>
      <c r="BL292">
        <f>Indre!AO64</f>
        <v>0</v>
      </c>
      <c r="BM292">
        <f>Indre!AO65</f>
        <v>0</v>
      </c>
      <c r="BN292">
        <f>Indre!AO66</f>
        <v>0</v>
      </c>
      <c r="BO292">
        <f>Indre!AO67</f>
        <v>0</v>
      </c>
      <c r="BP292">
        <f>Indre!AO68</f>
        <v>0</v>
      </c>
      <c r="BQ292">
        <f>Indre!AO69</f>
        <v>0</v>
      </c>
      <c r="BR292" t="str">
        <f>Indre!AO70</f>
        <v>Køkken begrænset tilvirk</v>
      </c>
      <c r="BS292">
        <f>Indre!AO71</f>
        <v>0</v>
      </c>
      <c r="BT292">
        <f>Indre!AO72</f>
        <v>0</v>
      </c>
      <c r="BU292">
        <f>Indre!AO73</f>
        <v>0</v>
      </c>
      <c r="BV292">
        <f>Indre!AO74</f>
        <v>0</v>
      </c>
      <c r="BW292">
        <f>Indre!AO75</f>
        <v>0</v>
      </c>
      <c r="BX292">
        <f>Indre!AO76</f>
        <v>0</v>
      </c>
      <c r="BY292">
        <f>Indre!AO77</f>
        <v>0</v>
      </c>
      <c r="BZ292">
        <f>Indre!AO78</f>
        <v>0</v>
      </c>
      <c r="CA292">
        <f>Indre!AO79</f>
        <v>0</v>
      </c>
      <c r="CB292">
        <f>Indre!AO80</f>
        <v>0</v>
      </c>
      <c r="CC292">
        <f>Indre!AO81</f>
        <v>0</v>
      </c>
      <c r="CD292">
        <f>Indre!AO82</f>
        <v>0</v>
      </c>
      <c r="CE292">
        <f>Indre!AO83</f>
        <v>0</v>
      </c>
      <c r="CF292" t="str">
        <f>Indre!AO84</f>
        <v>Inst. Ønsker ikke dette godkendt, da der i huset er velfungerende køkken der er stort nok til produktion til alle.</v>
      </c>
      <c r="CG292" s="18" t="str">
        <f>Indre!AO85</f>
        <v>Birgitte Glerup / Sine</v>
      </c>
      <c r="CH292" s="18">
        <f>Indre!AO86</f>
        <v>39923</v>
      </c>
      <c r="CI292">
        <f>Indre!AO87</f>
        <v>0</v>
      </c>
      <c r="CJ292">
        <f>Indre!AO88</f>
        <v>0</v>
      </c>
      <c r="CK292">
        <f>Indre!AO89</f>
        <v>1</v>
      </c>
      <c r="CL292">
        <f>Indre!AO90</f>
        <v>4</v>
      </c>
      <c r="CM292">
        <f>Indre!AO91</f>
        <v>2</v>
      </c>
      <c r="CN292">
        <f>Indre!AO92</f>
        <v>0</v>
      </c>
      <c r="CO292">
        <f>Indre!AO93</f>
        <v>0</v>
      </c>
      <c r="CP292">
        <f>Indre!AO94</f>
        <v>0</v>
      </c>
      <c r="CQ292">
        <f>Indre!AO95</f>
        <v>0</v>
      </c>
      <c r="CR292">
        <f>Indre!AO96</f>
        <v>3</v>
      </c>
      <c r="CS292">
        <f>Indre!AO97</f>
        <v>0</v>
      </c>
      <c r="CT292">
        <f>Indre!AO98</f>
        <v>0</v>
      </c>
      <c r="CU292">
        <f>Indre!AO99</f>
        <v>0</v>
      </c>
      <c r="CV292">
        <f>Indre!AO100</f>
        <v>0</v>
      </c>
      <c r="CW292">
        <f>Indre!AO101</f>
        <v>0</v>
      </c>
      <c r="CX292">
        <f>Indre!AO102</f>
        <v>1</v>
      </c>
      <c r="CY292">
        <f>Indre!AO103</f>
        <v>0</v>
      </c>
      <c r="CZ292">
        <f>Indre!AO104</f>
        <v>0</v>
      </c>
      <c r="DA292">
        <f>Indre!AO105</f>
        <v>0</v>
      </c>
      <c r="DB292">
        <f>Indre!AO106</f>
        <v>1</v>
      </c>
      <c r="DC292">
        <f>Indre!AO107</f>
        <v>20</v>
      </c>
      <c r="DD292" t="str">
        <f>Indre!AO108</f>
        <v>Miele</v>
      </c>
      <c r="DE292">
        <f>Indre!AO109</f>
        <v>6</v>
      </c>
      <c r="DF292" t="str">
        <f>Indre!AO110</f>
        <v>Nej</v>
      </c>
      <c r="DG292">
        <f>Indre!AO111</f>
        <v>0</v>
      </c>
      <c r="DH292" t="str">
        <f>Indre!AO112</f>
        <v>Nej</v>
      </c>
      <c r="DI292" t="str">
        <f>Indre!AO113</f>
        <v>Nej</v>
      </c>
      <c r="DJ292" t="str">
        <f>Indre!AO114</f>
        <v>Nej</v>
      </c>
      <c r="DK292">
        <f>Indre!AO115</f>
        <v>1</v>
      </c>
      <c r="DL292" t="str">
        <f>Indre!AO116</f>
        <v>Ingen plads</v>
      </c>
      <c r="DM292" t="str">
        <f>Indre!AO117</f>
        <v>nedslidt udstyr</v>
      </c>
      <c r="DN292">
        <f>Indre!AO118</f>
        <v>0</v>
      </c>
      <c r="DO292" s="14" t="str">
        <f>VLOOKUP(MID(B292,1,5)*1,InstTyp!A:B,2,FALSE)</f>
        <v xml:space="preserve">Integrerede </v>
      </c>
      <c r="DP292" s="14" t="str">
        <f>VLOOKUP(MID(B292,1,5)*1,InstTyp!A:C,3,FALSE)</f>
        <v>Indre By</v>
      </c>
      <c r="DQ292">
        <f>VLOOKUP(MID(B292,1,5)*1,'InstTyp-2'!E:BQ,7,FALSE)</f>
        <v>42</v>
      </c>
      <c r="DR292">
        <f>VLOOKUP(MID(B292,1,5)*1,'InstTyp-2'!E:BQ,8,FALSE)</f>
        <v>0</v>
      </c>
      <c r="DS292">
        <f>VLOOKUP(MID(B292,1,5)*1,'InstTyp-2'!E:BQ,9,FALSE)</f>
        <v>44</v>
      </c>
      <c r="DT292">
        <f>VLOOKUP(MID(B292,1,5)*1,'InstTyp-2'!E:BQ,10,FALSE)</f>
        <v>0</v>
      </c>
      <c r="DU292">
        <f>VLOOKUP(MID(B292,1,5)*1,'InstTyp-2'!E:BQ,11,FALSE)</f>
        <v>0</v>
      </c>
      <c r="DV292">
        <f>VLOOKUP(MID(B292,1,5)*1,'InstTyp-2'!E:BQ,12,FALSE)</f>
        <v>0</v>
      </c>
      <c r="DW292">
        <f>VLOOKUP(MID(B292,1,5)*1,'InstTyp-2'!E:BQ,13,FALSE)</f>
        <v>0</v>
      </c>
      <c r="DX292">
        <f>VLOOKUP(MID(B292,1,5)*1,'InstTyp-2'!E:BQ,14,FALSE)</f>
        <v>0</v>
      </c>
      <c r="DY292">
        <f>VLOOKUP(MID(B292,1,5)*1,'InstTyp-2'!E:BQ,15,FALSE)</f>
        <v>0</v>
      </c>
      <c r="DZ292">
        <f>VLOOKUP(MID(B292,1,5)*1,'InstTyp-2'!E:BQ,16,FALSE)</f>
        <v>0</v>
      </c>
      <c r="EA292">
        <f>VLOOKUP(MID(B292,1,5)*1,'InstTyp-2'!E:BQ,17,FALSE)</f>
        <v>0</v>
      </c>
      <c r="EB292">
        <f>VLOOKUP(MID(B292,1,5)*1,'InstTyp-2'!E:BQ,18,FALSE)</f>
        <v>0</v>
      </c>
      <c r="EC292">
        <f>VLOOKUP(MID(B292,1,5)*1,'InstTyp-2'!E:BQ,19,FALSE)</f>
        <v>0</v>
      </c>
      <c r="ED292">
        <f>VLOOKUP(MID(B292,1,5)*1,'InstTyp-2'!E:BQ,20,FALSE)</f>
        <v>0</v>
      </c>
      <c r="EE292" s="195">
        <f>VLOOKUP(MID(B292,1,5)*1,'Forplejning 2008'!A:C,3,FALSE)</f>
        <v>126467.1</v>
      </c>
      <c r="EF292" t="str">
        <f t="shared" si="16"/>
        <v>37273</v>
      </c>
      <c r="EG292" t="str">
        <f t="shared" si="17"/>
        <v>2</v>
      </c>
      <c r="EH292">
        <f t="shared" si="18"/>
        <v>0</v>
      </c>
      <c r="EI292">
        <f t="shared" si="19"/>
        <v>0</v>
      </c>
      <c r="EJ292" t="e">
        <f>VLOOKUP(B292,Rekruttering!A:F,2,FALSE)</f>
        <v>#N/A</v>
      </c>
      <c r="EK292" t="e">
        <f>VLOOKUP(B292,Rekruttering!A:F,3,FALSE)</f>
        <v>#N/A</v>
      </c>
      <c r="EL292" t="e">
        <f>VLOOKUP(B292,Rekruttering!A:F,4,FALSE)</f>
        <v>#N/A</v>
      </c>
      <c r="EM292" t="e">
        <f>VLOOKUP(B292,Rekruttering!A:F,5,FALSE)</f>
        <v>#N/A</v>
      </c>
      <c r="EN292" t="e">
        <f>VLOOKUP(B292,Rekruttering!A:F,6,FALSE)</f>
        <v>#N/A</v>
      </c>
    </row>
    <row r="293" spans="1:144">
      <c r="A293" s="14" t="str">
        <f>Indre!AQ1</f>
        <v>x</v>
      </c>
      <c r="B293" s="21">
        <f>Indre!AQ2</f>
        <v>37351</v>
      </c>
      <c r="C293" t="str">
        <f>Indre!AQ3</f>
        <v>Børnehuset på Holmen</v>
      </c>
      <c r="D293" t="str">
        <f>Indre!AQ4</f>
        <v>Indre By</v>
      </c>
      <c r="E293" t="str">
        <f>Indre!AQ5</f>
        <v>Danneskiold-Samsøes Allé 37</v>
      </c>
      <c r="F293">
        <f>Indre!AQ6</f>
        <v>1434</v>
      </c>
      <c r="G293" t="str">
        <f>Indre!AQ7</f>
        <v>København K</v>
      </c>
      <c r="H293">
        <f>Indre!AQ8</f>
        <v>32638821</v>
      </c>
      <c r="I293" t="str">
        <f>Indre!AQ9</f>
        <v>37351@buf.kk.dk</v>
      </c>
      <c r="J293" t="str">
        <f>Indre!AQ10</f>
        <v>Erik Sander Bojsen</v>
      </c>
      <c r="K293">
        <f>Indre!AQ11</f>
        <v>0</v>
      </c>
      <c r="L293">
        <f>Indre!AQ12</f>
        <v>0</v>
      </c>
      <c r="M293" t="str">
        <f>Indre!AQ13</f>
        <v>37351@buf.kk.dk</v>
      </c>
      <c r="N293" t="str">
        <f>Indre!AQ14</f>
        <v>Integreret</v>
      </c>
      <c r="O293">
        <f>Indre!AQ15</f>
        <v>36</v>
      </c>
      <c r="P293">
        <f>Indre!AQ16</f>
        <v>0</v>
      </c>
      <c r="Q293">
        <f>Indre!AQ17</f>
        <v>44</v>
      </c>
      <c r="R293">
        <f>Indre!AQ18</f>
        <v>0</v>
      </c>
      <c r="S293">
        <f>Indre!AQ19</f>
        <v>0</v>
      </c>
      <c r="T293">
        <f>Indre!AQ20</f>
        <v>0</v>
      </c>
      <c r="U293">
        <f>Indre!AQ21</f>
        <v>0</v>
      </c>
      <c r="V293" t="str">
        <f>Indre!AQ22</f>
        <v>Nej</v>
      </c>
      <c r="W293">
        <f>Indre!AQ23</f>
        <v>0</v>
      </c>
      <c r="X293">
        <f>Indre!AQ24</f>
        <v>0</v>
      </c>
      <c r="Y293">
        <f>Indre!AQ25</f>
        <v>5</v>
      </c>
      <c r="Z293">
        <f>Indre!AQ26</f>
        <v>5</v>
      </c>
      <c r="AA293">
        <f>Indre!AQ27</f>
        <v>4</v>
      </c>
      <c r="AB293">
        <f>Indre!AQ28</f>
        <v>5</v>
      </c>
      <c r="AC293">
        <f>Indre!AQ29</f>
        <v>0</v>
      </c>
      <c r="AD293">
        <f>Indre!AQ30</f>
        <v>5</v>
      </c>
      <c r="AE293">
        <f>Indre!AQ31</f>
        <v>0</v>
      </c>
      <c r="AF293">
        <f>Indre!AQ32</f>
        <v>0</v>
      </c>
      <c r="AG293">
        <f>Indre!AQ33</f>
        <v>5</v>
      </c>
      <c r="AH293">
        <f>Indre!AQ34</f>
        <v>0</v>
      </c>
      <c r="AI293">
        <f>Indre!AQ35</f>
        <v>0</v>
      </c>
      <c r="AJ293">
        <f>Indre!AQ36</f>
        <v>0</v>
      </c>
      <c r="AK293">
        <f>Indre!AQ37</f>
        <v>0</v>
      </c>
      <c r="AL293" t="str">
        <f>Indre!AQ38</f>
        <v>Ja</v>
      </c>
      <c r="AM293">
        <f>Indre!AQ39</f>
        <v>0</v>
      </c>
      <c r="AN293" t="str">
        <f>Indre!AQ40</f>
        <v>Camilla Christensen</v>
      </c>
      <c r="AO293">
        <f>Indre!AQ41</f>
        <v>2006</v>
      </c>
      <c r="AP293">
        <f>Indre!AQ42</f>
        <v>32</v>
      </c>
      <c r="AQ293">
        <f>Indre!AQ43</f>
        <v>0</v>
      </c>
      <c r="AR293" t="str">
        <f>Indre!AQ44</f>
        <v>ufaglært, klinikassistent. Pt. På barsel indtil jan. 2010</v>
      </c>
      <c r="AS293" t="str">
        <f>Indre!AQ45</f>
        <v>?</v>
      </c>
      <c r="AT293" t="str">
        <f>Indre!AQ46</f>
        <v>?</v>
      </c>
      <c r="AU293" t="str">
        <f>Indre!AQ47</f>
        <v>Camilla Lennartz</v>
      </c>
      <c r="AV293">
        <f>Indre!AQ48</f>
        <v>2008</v>
      </c>
      <c r="AW293">
        <f>Indre!AQ49</f>
        <v>32</v>
      </c>
      <c r="AX293">
        <f>Indre!AQ50</f>
        <v>0</v>
      </c>
      <c r="AY293" t="str">
        <f>Indre!AQ51</f>
        <v>pædagog. Er barselsvikar</v>
      </c>
      <c r="AZ293" t="str">
        <f>Indre!AQ52</f>
        <v>1 år fra anden institution</v>
      </c>
      <c r="BA293" t="str">
        <f>Indre!AQ53</f>
        <v>hygiejnekursus</v>
      </c>
      <c r="BB293">
        <f>Indre!AQ54</f>
        <v>85</v>
      </c>
      <c r="BC293">
        <f>Indre!AQ55</f>
        <v>85</v>
      </c>
      <c r="BD293">
        <f>Indre!AQ56</f>
        <v>1</v>
      </c>
      <c r="BE293">
        <f>Indre!AQ57</f>
        <v>1</v>
      </c>
      <c r="BF293" t="str">
        <f>Indre!AQ58</f>
        <v>Nej</v>
      </c>
      <c r="BG293" t="str">
        <f>Indre!AQ59</f>
        <v>Ja</v>
      </c>
      <c r="BH293" t="str">
        <f>Indre!AQ60</f>
        <v>Ja</v>
      </c>
      <c r="BI293" t="str">
        <f>Indre!AQ61</f>
        <v>Ja</v>
      </c>
      <c r="BJ293">
        <f>Indre!AQ62</f>
        <v>0</v>
      </c>
      <c r="BK293" t="str">
        <f>Indre!AQ63</f>
        <v>Ja</v>
      </c>
      <c r="BL293">
        <f>Indre!AQ64</f>
        <v>0</v>
      </c>
      <c r="BM293" t="str">
        <f>Indre!AQ65</f>
        <v>Ja</v>
      </c>
      <c r="BN293">
        <f>Indre!AQ66</f>
        <v>0</v>
      </c>
      <c r="BO293" t="str">
        <f>Indre!AQ67</f>
        <v>Nej</v>
      </c>
      <c r="BP293" t="str">
        <f>Indre!AQ68</f>
        <v>måske vil den nuværende barselsvikar blive</v>
      </c>
      <c r="BQ293">
        <f>Indre!AQ69</f>
        <v>0</v>
      </c>
      <c r="BR293" t="str">
        <f>Indre!AQ70</f>
        <v>produktionskøkken</v>
      </c>
      <c r="BS293" t="str">
        <f>Indre!AQ71</f>
        <v>Nej</v>
      </c>
      <c r="BT293" t="str">
        <f>Indre!AQ72</f>
        <v>Ingen</v>
      </c>
      <c r="BU293" t="str">
        <f>Indre!AQ73</f>
        <v>Større</v>
      </c>
      <c r="BV293" t="str">
        <f>Indre!AQ74</f>
        <v>Ja</v>
      </c>
      <c r="BW293" t="str">
        <f>Indre!AQ75</f>
        <v>Køkkenet er delt op med en væg i grovkøkken og alm. Køkken. Burde ombygges til et stort rum ellers er der ikke plads til at lave mad til 80 børn.</v>
      </c>
      <c r="BX293">
        <f>Indre!AQ76</f>
        <v>0</v>
      </c>
      <c r="BY293">
        <f>Indre!AQ77</f>
        <v>0</v>
      </c>
      <c r="BZ293">
        <f>Indre!AQ78</f>
        <v>0</v>
      </c>
      <c r="CA293">
        <f>Indre!AQ79</f>
        <v>0</v>
      </c>
      <c r="CB293">
        <f>Indre!AQ80</f>
        <v>0</v>
      </c>
      <c r="CC293">
        <f>Indre!AQ81</f>
        <v>0</v>
      </c>
      <c r="CD293">
        <f>Indre!AQ82</f>
        <v>0</v>
      </c>
      <c r="CE293">
        <f>Indre!AQ83</f>
        <v>0</v>
      </c>
      <c r="CF293">
        <f>Indre!AQ84</f>
        <v>0</v>
      </c>
      <c r="CG293" t="str">
        <f>Indre!AQ85</f>
        <v>Mariah / Sine</v>
      </c>
      <c r="CH293" s="18">
        <f>Indre!AQ86</f>
        <v>39898</v>
      </c>
      <c r="CI293">
        <f>Indre!AQ87</f>
        <v>0</v>
      </c>
      <c r="CJ293">
        <f>Indre!AQ88</f>
        <v>0</v>
      </c>
      <c r="CK293">
        <f>Indre!AQ89</f>
        <v>1</v>
      </c>
      <c r="CL293">
        <f>Indre!AQ90</f>
        <v>5</v>
      </c>
      <c r="CM293">
        <f>Indre!AQ91</f>
        <v>0</v>
      </c>
      <c r="CN293">
        <f>Indre!AQ92</f>
        <v>2</v>
      </c>
      <c r="CO293">
        <f>Indre!AQ93</f>
        <v>0</v>
      </c>
      <c r="CP293">
        <f>Indre!AQ94</f>
        <v>0</v>
      </c>
      <c r="CQ293">
        <f>Indre!AQ95</f>
        <v>0</v>
      </c>
      <c r="CR293">
        <f>Indre!AQ96</f>
        <v>0</v>
      </c>
      <c r="CS293">
        <f>Indre!AQ97</f>
        <v>2</v>
      </c>
      <c r="CT293">
        <f>Indre!AQ98</f>
        <v>0</v>
      </c>
      <c r="CU293">
        <f>Indre!AQ99</f>
        <v>0</v>
      </c>
      <c r="CV293">
        <f>Indre!AQ100</f>
        <v>1</v>
      </c>
      <c r="CW293">
        <f>Indre!AQ101</f>
        <v>0</v>
      </c>
      <c r="CX293">
        <f>Indre!AQ102</f>
        <v>1</v>
      </c>
      <c r="CY293">
        <f>Indre!AQ103</f>
        <v>1</v>
      </c>
      <c r="CZ293">
        <f>Indre!AQ104</f>
        <v>0</v>
      </c>
      <c r="DA293">
        <f>Indre!AQ105</f>
        <v>0</v>
      </c>
      <c r="DB293">
        <f>Indre!AQ106</f>
        <v>1</v>
      </c>
      <c r="DC293">
        <f>Indre!AQ107</f>
        <v>3</v>
      </c>
      <c r="DD293" t="str">
        <f>Indre!AQ108</f>
        <v>Electrolux</v>
      </c>
      <c r="DE293">
        <f>Indre!AQ109</f>
        <v>5</v>
      </c>
      <c r="DF293" t="str">
        <f>Indre!AQ110</f>
        <v>Ja</v>
      </c>
      <c r="DG293">
        <f>Indre!AQ111</f>
        <v>8</v>
      </c>
      <c r="DH293" t="str">
        <f>Indre!AQ112</f>
        <v>Nej</v>
      </c>
      <c r="DI293" t="str">
        <f>Indre!AQ113</f>
        <v>Nej</v>
      </c>
      <c r="DJ293" t="str">
        <f>Indre!AQ114</f>
        <v>Ja</v>
      </c>
      <c r="DK293">
        <f>Indre!AQ115</f>
        <v>3</v>
      </c>
      <c r="DL293" t="str">
        <f>Indre!AQ116</f>
        <v>God plads</v>
      </c>
      <c r="DM293" t="str">
        <f>Indre!AQ117</f>
        <v>God plads i kælderen. Udover at gøre køkkenet til et stort rum mangler 2 ovne (eller konvektionsovn), et eller to køleskabe mere. Opvaskemaskine hvor bakkerne kan kører ud på et bord, spulearm, evt. ekstra fryser</v>
      </c>
      <c r="DN293">
        <f>Indre!AQ118</f>
        <v>0</v>
      </c>
      <c r="DO293" s="14" t="str">
        <f>VLOOKUP(MID(B293,1,5)*1,InstTyp!A:B,2,FALSE)</f>
        <v xml:space="preserve">Integrerede </v>
      </c>
      <c r="DP293" s="14" t="str">
        <f>VLOOKUP(MID(B293,1,5)*1,InstTyp!A:C,3,FALSE)</f>
        <v>Indre By</v>
      </c>
      <c r="DQ293">
        <f>VLOOKUP(MID(B293,1,5)*1,'InstTyp-2'!E:BQ,7,FALSE)</f>
        <v>36</v>
      </c>
      <c r="DR293">
        <f>VLOOKUP(MID(B293,1,5)*1,'InstTyp-2'!E:BQ,8,FALSE)</f>
        <v>0</v>
      </c>
      <c r="DS293">
        <f>VLOOKUP(MID(B293,1,5)*1,'InstTyp-2'!E:BQ,9,FALSE)</f>
        <v>44</v>
      </c>
      <c r="DT293">
        <f>VLOOKUP(MID(B293,1,5)*1,'InstTyp-2'!E:BQ,10,FALSE)</f>
        <v>0</v>
      </c>
      <c r="DU293">
        <f>VLOOKUP(MID(B293,1,5)*1,'InstTyp-2'!E:BQ,11,FALSE)</f>
        <v>0</v>
      </c>
      <c r="DV293">
        <f>VLOOKUP(MID(B293,1,5)*1,'InstTyp-2'!E:BQ,12,FALSE)</f>
        <v>0</v>
      </c>
      <c r="DW293">
        <f>VLOOKUP(MID(B293,1,5)*1,'InstTyp-2'!E:BQ,13,FALSE)</f>
        <v>0</v>
      </c>
      <c r="DX293">
        <f>VLOOKUP(MID(B293,1,5)*1,'InstTyp-2'!E:BQ,14,FALSE)</f>
        <v>0</v>
      </c>
      <c r="DY293">
        <f>VLOOKUP(MID(B293,1,5)*1,'InstTyp-2'!E:BQ,15,FALSE)</f>
        <v>0</v>
      </c>
      <c r="DZ293">
        <f>VLOOKUP(MID(B293,1,5)*1,'InstTyp-2'!E:BQ,16,FALSE)</f>
        <v>0</v>
      </c>
      <c r="EA293">
        <f>VLOOKUP(MID(B293,1,5)*1,'InstTyp-2'!E:BQ,17,FALSE)</f>
        <v>0</v>
      </c>
      <c r="EB293">
        <f>VLOOKUP(MID(B293,1,5)*1,'InstTyp-2'!E:BQ,18,FALSE)</f>
        <v>0</v>
      </c>
      <c r="EC293">
        <f>VLOOKUP(MID(B293,1,5)*1,'InstTyp-2'!E:BQ,19,FALSE)</f>
        <v>0</v>
      </c>
      <c r="ED293">
        <f>VLOOKUP(MID(B293,1,5)*1,'InstTyp-2'!E:BQ,20,FALSE)</f>
        <v>0</v>
      </c>
      <c r="EE293" s="195">
        <f>VLOOKUP(MID(B293,1,5)*1,'Forplejning 2008'!A:C,3,FALSE)</f>
        <v>170995.9</v>
      </c>
      <c r="EF293" t="str">
        <f t="shared" si="16"/>
        <v>37351</v>
      </c>
      <c r="EG293" t="str">
        <f t="shared" si="17"/>
        <v/>
      </c>
      <c r="EH293">
        <f t="shared" si="18"/>
        <v>0</v>
      </c>
      <c r="EI293">
        <f t="shared" si="19"/>
        <v>0</v>
      </c>
      <c r="EJ293" t="e">
        <f>VLOOKUP(B293,Rekruttering!A:F,2,FALSE)</f>
        <v>#N/A</v>
      </c>
      <c r="EK293" t="e">
        <f>VLOOKUP(B293,Rekruttering!A:F,3,FALSE)</f>
        <v>#N/A</v>
      </c>
      <c r="EL293" t="e">
        <f>VLOOKUP(B293,Rekruttering!A:F,4,FALSE)</f>
        <v>#N/A</v>
      </c>
      <c r="EM293" t="e">
        <f>VLOOKUP(B293,Rekruttering!A:F,5,FALSE)</f>
        <v>#N/A</v>
      </c>
      <c r="EN293" t="e">
        <f>VLOOKUP(B293,Rekruttering!A:F,6,FALSE)</f>
        <v>#N/A</v>
      </c>
    </row>
    <row r="294" spans="1:144">
      <c r="A294" s="14" t="str">
        <f>Indre!AS1</f>
        <v>x</v>
      </c>
      <c r="B294" s="21" t="str">
        <f>Indre!AS2</f>
        <v>37390_u</v>
      </c>
      <c r="C294" t="str">
        <f>Indre!AS3</f>
        <v>Mikkelborg</v>
      </c>
      <c r="D294" t="str">
        <f>Indre!AS4</f>
        <v>Indre By</v>
      </c>
      <c r="E294" t="str">
        <f>Indre!AS5</f>
        <v>Rungsted Strandvej 320B</v>
      </c>
      <c r="F294">
        <f>Indre!AS6</f>
        <v>2970</v>
      </c>
      <c r="G294" t="str">
        <f>Indre!AS7</f>
        <v>Hørsholm</v>
      </c>
      <c r="H294" t="str">
        <f>Indre!AS8</f>
        <v>49 14 70 90</v>
      </c>
      <c r="I294" t="str">
        <f>Indre!AS9</f>
        <v>37390@buf.kk.dk</v>
      </c>
      <c r="J294" t="str">
        <f>Indre!AS10</f>
        <v>HANNE SCHORTMANN</v>
      </c>
      <c r="K294">
        <f>Indre!AS11</f>
        <v>31534264</v>
      </c>
      <c r="L294">
        <f>Indre!AS12</f>
        <v>0</v>
      </c>
      <c r="M294" t="str">
        <f>Indre!AS13</f>
        <v>37390@buf.kk.dk</v>
      </c>
      <c r="N294" t="str">
        <f>Indre!AS14</f>
        <v>Integreret</v>
      </c>
      <c r="O294">
        <f>Indre!AS15</f>
        <v>24</v>
      </c>
      <c r="P294">
        <f>Indre!AS16</f>
        <v>0</v>
      </c>
      <c r="Q294">
        <f>Indre!AS17</f>
        <v>44</v>
      </c>
      <c r="R294">
        <f>Indre!AS18</f>
        <v>0</v>
      </c>
      <c r="S294">
        <f>Indre!AS19</f>
        <v>0</v>
      </c>
      <c r="T294">
        <f>Indre!AS20</f>
        <v>0</v>
      </c>
      <c r="U294">
        <f>Indre!AS21</f>
        <v>0</v>
      </c>
      <c r="V294" t="str">
        <f>Indre!AS22</f>
        <v>Nej</v>
      </c>
      <c r="W294">
        <f>Indre!AS23</f>
        <v>0</v>
      </c>
      <c r="X294">
        <f>Indre!AS24</f>
        <v>0</v>
      </c>
      <c r="Y294">
        <f>Indre!AS25</f>
        <v>0</v>
      </c>
      <c r="Z294">
        <f>Indre!AS26</f>
        <v>0</v>
      </c>
      <c r="AA294">
        <f>Indre!AS27</f>
        <v>0</v>
      </c>
      <c r="AB294">
        <f>Indre!AS28</f>
        <v>0</v>
      </c>
      <c r="AC294">
        <f>Indre!AS29</f>
        <v>0</v>
      </c>
      <c r="AD294">
        <f>Indre!AS30</f>
        <v>5</v>
      </c>
      <c r="AE294">
        <f>Indre!AS31</f>
        <v>0</v>
      </c>
      <c r="AF294">
        <f>Indre!AS32</f>
        <v>0</v>
      </c>
      <c r="AG294">
        <f>Indre!AS33</f>
        <v>0</v>
      </c>
      <c r="AH294">
        <f>Indre!AS34</f>
        <v>0</v>
      </c>
      <c r="AI294">
        <f>Indre!AS35</f>
        <v>0</v>
      </c>
      <c r="AJ294">
        <f>Indre!AS36</f>
        <v>0</v>
      </c>
      <c r="AK294">
        <f>Indre!AS37</f>
        <v>0</v>
      </c>
      <c r="AL294">
        <f>Indre!AS38</f>
        <v>0</v>
      </c>
      <c r="AM294">
        <f>Indre!AS39</f>
        <v>0</v>
      </c>
      <c r="AN294">
        <f>Indre!AS40</f>
        <v>0</v>
      </c>
      <c r="AO294">
        <f>Indre!AS41</f>
        <v>0</v>
      </c>
      <c r="AP294">
        <f>Indre!AS42</f>
        <v>0</v>
      </c>
      <c r="AQ294">
        <f>Indre!AS43</f>
        <v>0</v>
      </c>
      <c r="AR294">
        <f>Indre!AS44</f>
        <v>0</v>
      </c>
      <c r="AS294">
        <f>Indre!AS45</f>
        <v>0</v>
      </c>
      <c r="AT294">
        <f>Indre!AS46</f>
        <v>0</v>
      </c>
      <c r="AU294">
        <f>Indre!AS47</f>
        <v>0</v>
      </c>
      <c r="AV294">
        <f>Indre!AS48</f>
        <v>0</v>
      </c>
      <c r="AW294">
        <f>Indre!AS49</f>
        <v>0</v>
      </c>
      <c r="AX294">
        <f>Indre!AS50</f>
        <v>0</v>
      </c>
      <c r="AY294">
        <f>Indre!AS51</f>
        <v>0</v>
      </c>
      <c r="AZ294">
        <f>Indre!AS52</f>
        <v>0</v>
      </c>
      <c r="BA294">
        <f>Indre!AS53</f>
        <v>0</v>
      </c>
      <c r="BB294">
        <f>Indre!AS54</f>
        <v>0</v>
      </c>
      <c r="BC294">
        <f>Indre!AS55</f>
        <v>0</v>
      </c>
      <c r="BD294">
        <f>Indre!AS56</f>
        <v>0</v>
      </c>
      <c r="BE294">
        <f>Indre!AS57</f>
        <v>1</v>
      </c>
      <c r="BF294" t="str">
        <f>Indre!AS58</f>
        <v>Ja</v>
      </c>
      <c r="BG294" t="str">
        <f>Indre!AS59</f>
        <v>Nej</v>
      </c>
      <c r="BH294" t="str">
        <f>Indre!AS60</f>
        <v>Nej</v>
      </c>
      <c r="BI294" t="str">
        <f>Indre!AS61</f>
        <v>Ja</v>
      </c>
      <c r="BJ294">
        <f>Indre!AS62</f>
        <v>0</v>
      </c>
      <c r="BK294" t="str">
        <f>Indre!AS63</f>
        <v>Ja</v>
      </c>
      <c r="BL294">
        <f>Indre!AS64</f>
        <v>0</v>
      </c>
      <c r="BM294" t="str">
        <f>Indre!AS65</f>
        <v>Ja</v>
      </c>
      <c r="BN294">
        <f>Indre!AS66</f>
        <v>0</v>
      </c>
      <c r="BO294" t="str">
        <f>Indre!AS67</f>
        <v>Nej</v>
      </c>
      <c r="BP294">
        <f>Indre!AS68</f>
        <v>0</v>
      </c>
      <c r="BQ294">
        <f>Indre!AS69</f>
        <v>0</v>
      </c>
      <c r="BR294" t="str">
        <f>Indre!AS70</f>
        <v>Køkken begrænset tilvirk</v>
      </c>
      <c r="BS294">
        <f>Indre!AS71</f>
        <v>0</v>
      </c>
      <c r="BT294">
        <f>Indre!AS72</f>
        <v>0</v>
      </c>
      <c r="BU294">
        <f>Indre!AS73</f>
        <v>0</v>
      </c>
      <c r="BV294">
        <f>Indre!AS74</f>
        <v>0</v>
      </c>
      <c r="BW294">
        <f>Indre!AS75</f>
        <v>0</v>
      </c>
      <c r="BX294">
        <f>Indre!AS76</f>
        <v>0</v>
      </c>
      <c r="BY294">
        <f>Indre!AS77</f>
        <v>0</v>
      </c>
      <c r="BZ294">
        <f>Indre!AS78</f>
        <v>0</v>
      </c>
      <c r="CA294">
        <f>Indre!AS79</f>
        <v>0</v>
      </c>
      <c r="CB294">
        <f>Indre!AS80</f>
        <v>0</v>
      </c>
      <c r="CC294">
        <f>Indre!AS81</f>
        <v>0</v>
      </c>
      <c r="CD294">
        <f>Indre!AS82</f>
        <v>0</v>
      </c>
      <c r="CE294">
        <f>Indre!AS83</f>
        <v>0</v>
      </c>
      <c r="CF294">
        <f>Indre!AS84</f>
        <v>0</v>
      </c>
      <c r="CG294" t="str">
        <f>Indre!AS85</f>
        <v>Lone Voss</v>
      </c>
      <c r="CH294" s="18">
        <f>Indre!AS86</f>
        <v>0</v>
      </c>
      <c r="CI294">
        <f>Indre!AS87</f>
        <v>0</v>
      </c>
      <c r="CJ294">
        <f>Indre!AS88</f>
        <v>1</v>
      </c>
      <c r="CK294">
        <f>Indre!AS89</f>
        <v>0</v>
      </c>
      <c r="CL294">
        <f>Indre!AS90</f>
        <v>4</v>
      </c>
      <c r="CM294">
        <f>Indre!AS91</f>
        <v>1</v>
      </c>
      <c r="CN294">
        <f>Indre!AS92</f>
        <v>0</v>
      </c>
      <c r="CO294">
        <f>Indre!AS93</f>
        <v>0</v>
      </c>
      <c r="CP294">
        <f>Indre!AS94</f>
        <v>0</v>
      </c>
      <c r="CQ294">
        <f>Indre!AS95</f>
        <v>0</v>
      </c>
      <c r="CR294">
        <f>Indre!AS96</f>
        <v>0</v>
      </c>
      <c r="CS294">
        <f>Indre!AS97</f>
        <v>1</v>
      </c>
      <c r="CT294">
        <f>Indre!AS98</f>
        <v>0</v>
      </c>
      <c r="CU294">
        <f>Indre!AS99</f>
        <v>0</v>
      </c>
      <c r="CV294">
        <f>Indre!AS100</f>
        <v>0</v>
      </c>
      <c r="CW294">
        <f>Indre!AS101</f>
        <v>0</v>
      </c>
      <c r="CX294">
        <f>Indre!AS102</f>
        <v>0</v>
      </c>
      <c r="CY294">
        <f>Indre!AS103</f>
        <v>1</v>
      </c>
      <c r="CZ294">
        <f>Indre!AS104</f>
        <v>0</v>
      </c>
      <c r="DA294">
        <f>Indre!AS105</f>
        <v>0</v>
      </c>
      <c r="DB294">
        <f>Indre!AS106</f>
        <v>1</v>
      </c>
      <c r="DC294">
        <f>Indre!AS107</f>
        <v>20</v>
      </c>
      <c r="DD294" t="str">
        <f>Indre!AS108</f>
        <v>Miele</v>
      </c>
      <c r="DE294">
        <f>Indre!AS109</f>
        <v>4</v>
      </c>
      <c r="DF294" t="str">
        <f>Indre!AS110</f>
        <v>Nej</v>
      </c>
      <c r="DG294">
        <f>Indre!AS111</f>
        <v>0</v>
      </c>
      <c r="DH294" t="str">
        <f>Indre!AS112</f>
        <v>Ja</v>
      </c>
      <c r="DI294" t="str">
        <f>Indre!AS113</f>
        <v>Nej</v>
      </c>
      <c r="DJ294" t="str">
        <f>Indre!AS114</f>
        <v>Nej</v>
      </c>
      <c r="DK294">
        <f>Indre!AS115</f>
        <v>2</v>
      </c>
      <c r="DL294" t="str">
        <f>Indre!AS116</f>
        <v>Begrænset</v>
      </c>
      <c r="DM294">
        <f>Indre!AS117</f>
        <v>0</v>
      </c>
      <c r="DN294">
        <f>Indre!AS118</f>
        <v>0</v>
      </c>
      <c r="DO294" s="14" t="str">
        <f>VLOOKUP(MID(B294,1,5)*1,InstTyp!A:B,2,FALSE)</f>
        <v xml:space="preserve">Integrerede </v>
      </c>
      <c r="DP294" s="14" t="str">
        <f>VLOOKUP(MID(B294,1,5)*1,InstTyp!A:C,3,FALSE)</f>
        <v>Indre By</v>
      </c>
      <c r="DQ294">
        <f>VLOOKUP(MID(B294,1,5)*1,'InstTyp-2'!E:BQ,7,FALSE)</f>
        <v>24</v>
      </c>
      <c r="DR294">
        <f>VLOOKUP(MID(B294,1,5)*1,'InstTyp-2'!E:BQ,8,FALSE)</f>
        <v>0</v>
      </c>
      <c r="DS294">
        <f>VLOOKUP(MID(B294,1,5)*1,'InstTyp-2'!E:BQ,9,FALSE)</f>
        <v>44</v>
      </c>
      <c r="DT294">
        <f>VLOOKUP(MID(B294,1,5)*1,'InstTyp-2'!E:BQ,10,FALSE)</f>
        <v>0</v>
      </c>
      <c r="DU294">
        <f>VLOOKUP(MID(B294,1,5)*1,'InstTyp-2'!E:BQ,11,FALSE)</f>
        <v>0</v>
      </c>
      <c r="DV294">
        <f>VLOOKUP(MID(B294,1,5)*1,'InstTyp-2'!E:BQ,12,FALSE)</f>
        <v>0</v>
      </c>
      <c r="DW294">
        <f>VLOOKUP(MID(B294,1,5)*1,'InstTyp-2'!E:BQ,13,FALSE)</f>
        <v>0</v>
      </c>
      <c r="DX294">
        <f>VLOOKUP(MID(B294,1,5)*1,'InstTyp-2'!E:BQ,14,FALSE)</f>
        <v>0</v>
      </c>
      <c r="DY294">
        <f>VLOOKUP(MID(B294,1,5)*1,'InstTyp-2'!E:BQ,15,FALSE)</f>
        <v>0</v>
      </c>
      <c r="DZ294">
        <f>VLOOKUP(MID(B294,1,5)*1,'InstTyp-2'!E:BQ,16,FALSE)</f>
        <v>0</v>
      </c>
      <c r="EA294">
        <f>VLOOKUP(MID(B294,1,5)*1,'InstTyp-2'!E:BQ,17,FALSE)</f>
        <v>0</v>
      </c>
      <c r="EB294">
        <f>VLOOKUP(MID(B294,1,5)*1,'InstTyp-2'!E:BQ,18,FALSE)</f>
        <v>0</v>
      </c>
      <c r="EC294">
        <f>VLOOKUP(MID(B294,1,5)*1,'InstTyp-2'!E:BQ,19,FALSE)</f>
        <v>0</v>
      </c>
      <c r="ED294">
        <f>VLOOKUP(MID(B294,1,5)*1,'InstTyp-2'!E:BQ,20,FALSE)</f>
        <v>0</v>
      </c>
      <c r="EE294" s="195">
        <f>VLOOKUP(MID(B294,1,5)*1,'Forplejning 2008'!A:C,3,FALSE)</f>
        <v>128238.39</v>
      </c>
      <c r="EF294" t="str">
        <f t="shared" si="16"/>
        <v>37390</v>
      </c>
      <c r="EG294" t="str">
        <f t="shared" si="17"/>
        <v>u</v>
      </c>
      <c r="EH294">
        <f t="shared" si="18"/>
        <v>0</v>
      </c>
      <c r="EI294">
        <f t="shared" si="19"/>
        <v>0</v>
      </c>
      <c r="EJ294" t="e">
        <f>VLOOKUP(B294,Rekruttering!A:F,2,FALSE)</f>
        <v>#N/A</v>
      </c>
      <c r="EK294" t="e">
        <f>VLOOKUP(B294,Rekruttering!A:F,3,FALSE)</f>
        <v>#N/A</v>
      </c>
      <c r="EL294" t="e">
        <f>VLOOKUP(B294,Rekruttering!A:F,4,FALSE)</f>
        <v>#N/A</v>
      </c>
      <c r="EM294" t="e">
        <f>VLOOKUP(B294,Rekruttering!A:F,5,FALSE)</f>
        <v>#N/A</v>
      </c>
      <c r="EN294" t="e">
        <f>VLOOKUP(B294,Rekruttering!A:F,6,FALSE)</f>
        <v>#N/A</v>
      </c>
    </row>
    <row r="295" spans="1:144">
      <c r="A295" s="14" t="str">
        <f>Indre!AT1</f>
        <v>x</v>
      </c>
      <c r="B295" s="21">
        <f>Indre!AT2</f>
        <v>37447</v>
      </c>
      <c r="C295">
        <f>Indre!AT3</f>
        <v>0</v>
      </c>
      <c r="D295" t="str">
        <f>Indre!AT4</f>
        <v>Indre By</v>
      </c>
      <c r="E295" t="str">
        <f>Indre!AT5</f>
        <v>Prinsessegade 58</v>
      </c>
      <c r="F295">
        <f>Indre!AT6</f>
        <v>1422</v>
      </c>
      <c r="G295" t="str">
        <f>Indre!AT7</f>
        <v>København K</v>
      </c>
      <c r="H295" t="str">
        <f>Indre!AT8</f>
        <v>32 54 68 95</v>
      </c>
      <c r="I295" t="str">
        <f>Indre!AT9</f>
        <v>37447@buf.kk.dk</v>
      </c>
      <c r="J295" t="str">
        <f>Indre!AT10</f>
        <v>Pia Randa-Boldt</v>
      </c>
      <c r="K295">
        <f>Indre!AT11</f>
        <v>32540347</v>
      </c>
      <c r="L295">
        <f>Indre!AT12</f>
        <v>0</v>
      </c>
      <c r="M295" t="str">
        <f>Indre!AT13</f>
        <v>blikfang@faf.kk.dk</v>
      </c>
      <c r="N295" t="str">
        <f>Indre!AT14</f>
        <v>Integreret</v>
      </c>
      <c r="O295">
        <f>Indre!AT15</f>
        <v>28</v>
      </c>
      <c r="P295">
        <f>Indre!AT16</f>
        <v>0</v>
      </c>
      <c r="Q295">
        <f>Indre!AT17</f>
        <v>44</v>
      </c>
      <c r="R295">
        <f>Indre!AT18</f>
        <v>0</v>
      </c>
      <c r="S295">
        <f>Indre!AT19</f>
        <v>0</v>
      </c>
      <c r="T295">
        <f>Indre!AT20</f>
        <v>0</v>
      </c>
      <c r="U295">
        <f>Indre!AT21</f>
        <v>0</v>
      </c>
      <c r="V295" t="str">
        <f>Indre!AT22</f>
        <v>Nej</v>
      </c>
      <c r="W295">
        <f>Indre!AT23</f>
        <v>0</v>
      </c>
      <c r="X295">
        <f>Indre!AT24</f>
        <v>0</v>
      </c>
      <c r="Y295">
        <f>Indre!AT25</f>
        <v>5</v>
      </c>
      <c r="Z295">
        <f>Indre!AT26</f>
        <v>5</v>
      </c>
      <c r="AA295">
        <f>Indre!AT27</f>
        <v>4</v>
      </c>
      <c r="AB295">
        <f>Indre!AT28</f>
        <v>5</v>
      </c>
      <c r="AC295">
        <f>Indre!AT29</f>
        <v>0</v>
      </c>
      <c r="AD295">
        <f>Indre!AT30</f>
        <v>5</v>
      </c>
      <c r="AE295">
        <f>Indre!AT31</f>
        <v>0</v>
      </c>
      <c r="AF295">
        <f>Indre!AT32</f>
        <v>0</v>
      </c>
      <c r="AG295">
        <f>Indre!AT33</f>
        <v>5</v>
      </c>
      <c r="AH295">
        <f>Indre!AT34</f>
        <v>0</v>
      </c>
      <c r="AI295" s="16">
        <f>Indre!AT35</f>
        <v>110000</v>
      </c>
      <c r="AJ295">
        <f>Indre!AT36</f>
        <v>0</v>
      </c>
      <c r="AK295">
        <f>Indre!AT37</f>
        <v>0</v>
      </c>
      <c r="AL295" t="str">
        <f>Indre!AT38</f>
        <v>Nej</v>
      </c>
      <c r="AM295" t="str">
        <f>Indre!AT39</f>
        <v>Nej</v>
      </c>
      <c r="AN295">
        <f>Indre!AT40</f>
        <v>0</v>
      </c>
      <c r="AO295">
        <f>Indre!AT41</f>
        <v>0</v>
      </c>
      <c r="AP295">
        <f>Indre!AT42</f>
        <v>0</v>
      </c>
      <c r="AQ295">
        <f>Indre!AT43</f>
        <v>0</v>
      </c>
      <c r="AR295">
        <f>Indre!AT44</f>
        <v>0</v>
      </c>
      <c r="AS295">
        <f>Indre!AT45</f>
        <v>0</v>
      </c>
      <c r="AT295">
        <f>Indre!AT46</f>
        <v>0</v>
      </c>
      <c r="AU295">
        <f>Indre!AT47</f>
        <v>0</v>
      </c>
      <c r="AV295">
        <f>Indre!AT48</f>
        <v>0</v>
      </c>
      <c r="AW295">
        <f>Indre!AT49</f>
        <v>0</v>
      </c>
      <c r="AX295">
        <f>Indre!AT50</f>
        <v>0</v>
      </c>
      <c r="AY295">
        <f>Indre!AT51</f>
        <v>0</v>
      </c>
      <c r="AZ295">
        <f>Indre!AT52</f>
        <v>0</v>
      </c>
      <c r="BA295">
        <f>Indre!AT53</f>
        <v>0</v>
      </c>
      <c r="BB295">
        <f>Indre!AT54</f>
        <v>95</v>
      </c>
      <c r="BC295">
        <f>Indre!AT55</f>
        <v>95</v>
      </c>
      <c r="BD295">
        <f>Indre!AT56</f>
        <v>1</v>
      </c>
      <c r="BE295">
        <f>Indre!AT57</f>
        <v>1</v>
      </c>
      <c r="BF295" t="str">
        <f>Indre!AT58</f>
        <v>Ja</v>
      </c>
      <c r="BG295" t="str">
        <f>Indre!AT59</f>
        <v>Ja</v>
      </c>
      <c r="BH295" t="str">
        <f>Indre!AT60</f>
        <v>Ja</v>
      </c>
      <c r="BI295" t="str">
        <f>Indre!AT61</f>
        <v>Ja</v>
      </c>
      <c r="BJ295">
        <f>Indre!AT62</f>
        <v>0</v>
      </c>
      <c r="BK295" t="str">
        <f>Indre!AT63</f>
        <v>Ja</v>
      </c>
      <c r="BL295" t="str">
        <f>Indre!AT64</f>
        <v>Leder er ret sikker, men emnet skal først tages op</v>
      </c>
      <c r="BM295" t="str">
        <f>Indre!AT65</f>
        <v>Ja</v>
      </c>
      <c r="BN295">
        <f>Indre!AT66</f>
        <v>0</v>
      </c>
      <c r="BO295" t="str">
        <f>Indre!AT67</f>
        <v>Nej</v>
      </c>
      <c r="BP295">
        <f>Indre!AT68</f>
        <v>0</v>
      </c>
      <c r="BQ295">
        <f>Indre!AT69</f>
        <v>0</v>
      </c>
      <c r="BR295" t="str">
        <f>Indre!AT70</f>
        <v>produktionskøkken</v>
      </c>
      <c r="BS295" t="str">
        <f>Indre!AT71</f>
        <v>Nej</v>
      </c>
      <c r="BT295" t="str">
        <f>Indre!AT72</f>
        <v>Mindre</v>
      </c>
      <c r="BU295" t="str">
        <f>Indre!AT73</f>
        <v>Ingen</v>
      </c>
      <c r="BV295" t="str">
        <f>Indre!AT74</f>
        <v>Nej</v>
      </c>
      <c r="BW295" t="str">
        <f>Indre!AT75</f>
        <v>Esktra industrikøleskab</v>
      </c>
      <c r="BX295">
        <f>Indre!AT76</f>
        <v>0</v>
      </c>
      <c r="BY295">
        <f>Indre!AT77</f>
        <v>0</v>
      </c>
      <c r="BZ295">
        <f>Indre!AT78</f>
        <v>0</v>
      </c>
      <c r="CA295">
        <f>Indre!AT79</f>
        <v>0</v>
      </c>
      <c r="CB295">
        <f>Indre!AT80</f>
        <v>0</v>
      </c>
      <c r="CC295">
        <f>Indre!AT81</f>
        <v>0</v>
      </c>
      <c r="CD295">
        <f>Indre!AT82</f>
        <v>0</v>
      </c>
      <c r="CE295">
        <f>Indre!AT83</f>
        <v>0</v>
      </c>
      <c r="CF295">
        <f>Indre!AT84</f>
        <v>0</v>
      </c>
      <c r="CG295" t="str">
        <f>Indre!AT85</f>
        <v>Birgitte Glerup / Nanna</v>
      </c>
      <c r="CH295" s="18">
        <f>Indre!AT86</f>
        <v>39891</v>
      </c>
      <c r="CI295">
        <f>Indre!AT87</f>
        <v>0</v>
      </c>
      <c r="CJ295">
        <f>Indre!AT88</f>
        <v>0</v>
      </c>
      <c r="CK295">
        <f>Indre!AT89</f>
        <v>1</v>
      </c>
      <c r="CL295">
        <f>Indre!AT90</f>
        <v>4</v>
      </c>
      <c r="CM295">
        <f>Indre!AT91</f>
        <v>0</v>
      </c>
      <c r="CN295">
        <f>Indre!AT92</f>
        <v>2</v>
      </c>
      <c r="CO295">
        <f>Indre!AT93</f>
        <v>0</v>
      </c>
      <c r="CP295">
        <f>Indre!AT94</f>
        <v>0</v>
      </c>
      <c r="CQ295">
        <f>Indre!AT95</f>
        <v>0</v>
      </c>
      <c r="CR295">
        <f>Indre!AT96</f>
        <v>0</v>
      </c>
      <c r="CS295">
        <f>Indre!AT97</f>
        <v>0</v>
      </c>
      <c r="CT295">
        <f>Indre!AT98</f>
        <v>2</v>
      </c>
      <c r="CU295">
        <f>Indre!AT99</f>
        <v>0</v>
      </c>
      <c r="CV295">
        <f>Indre!AT100</f>
        <v>0</v>
      </c>
      <c r="CW295">
        <f>Indre!AT101</f>
        <v>0</v>
      </c>
      <c r="CX295">
        <f>Indre!AT102</f>
        <v>0</v>
      </c>
      <c r="CY295">
        <f>Indre!AT103</f>
        <v>0</v>
      </c>
      <c r="CZ295">
        <f>Indre!AT104</f>
        <v>1</v>
      </c>
      <c r="DA295">
        <f>Indre!AT105</f>
        <v>0</v>
      </c>
      <c r="DB295">
        <f>Indre!AT106</f>
        <v>1</v>
      </c>
      <c r="DC295">
        <f>Indre!AT107</f>
        <v>2</v>
      </c>
      <c r="DD295" t="str">
        <f>Indre!AT108</f>
        <v>Hobart Industri</v>
      </c>
      <c r="DE295">
        <f>Indre!AT109</f>
        <v>12</v>
      </c>
      <c r="DF295" t="str">
        <f>Indre!AT110</f>
        <v>Ja</v>
      </c>
      <c r="DG295">
        <f>Indre!AT111</f>
        <v>15</v>
      </c>
      <c r="DH295" t="str">
        <f>Indre!AT112</f>
        <v>Nej</v>
      </c>
      <c r="DI295" t="str">
        <f>Indre!AT113</f>
        <v>Nej</v>
      </c>
      <c r="DJ295" t="str">
        <f>Indre!AT114</f>
        <v>Nej</v>
      </c>
      <c r="DK295">
        <f>Indre!AT115</f>
        <v>0</v>
      </c>
      <c r="DL295" t="str">
        <f>Indre!AT116</f>
        <v>God plads</v>
      </c>
      <c r="DM295" t="str">
        <f>Indre!AT117</f>
        <v>MADHUSKOMMENTAR: Vil meget gerne lave mad selv, men rejser 2 spørgsmål: 1. Hvem finansiere at der nu også slaæ serveres mad i køkkenpersonalets ferie? 2. Hvem finansiere nye gryder, service m.m.?</v>
      </c>
      <c r="DN295">
        <f>Indre!AT118</f>
        <v>0</v>
      </c>
      <c r="DO295" s="14" t="str">
        <f>VLOOKUP(MID(B295,1,5)*1,InstTyp!A:B,2,FALSE)</f>
        <v xml:space="preserve">Integrerede </v>
      </c>
      <c r="DP295" s="14" t="str">
        <f>VLOOKUP(MID(B295,1,5)*1,InstTyp!A:C,3,FALSE)</f>
        <v>Indre By</v>
      </c>
      <c r="DQ295">
        <f>VLOOKUP(MID(B295,1,5)*1,'InstTyp-2'!E:BQ,7,FALSE)</f>
        <v>26</v>
      </c>
      <c r="DR295">
        <f>VLOOKUP(MID(B295,1,5)*1,'InstTyp-2'!E:BQ,8,FALSE)</f>
        <v>0</v>
      </c>
      <c r="DS295">
        <f>VLOOKUP(MID(B295,1,5)*1,'InstTyp-2'!E:BQ,9,FALSE)</f>
        <v>44</v>
      </c>
      <c r="DT295">
        <f>VLOOKUP(MID(B295,1,5)*1,'InstTyp-2'!E:BQ,10,FALSE)</f>
        <v>0</v>
      </c>
      <c r="DU295">
        <f>VLOOKUP(MID(B295,1,5)*1,'InstTyp-2'!E:BQ,11,FALSE)</f>
        <v>0</v>
      </c>
      <c r="DV295">
        <f>VLOOKUP(MID(B295,1,5)*1,'InstTyp-2'!E:BQ,12,FALSE)</f>
        <v>0</v>
      </c>
      <c r="DW295">
        <f>VLOOKUP(MID(B295,1,5)*1,'InstTyp-2'!E:BQ,13,FALSE)</f>
        <v>0</v>
      </c>
      <c r="DX295">
        <f>VLOOKUP(MID(B295,1,5)*1,'InstTyp-2'!E:BQ,14,FALSE)</f>
        <v>0</v>
      </c>
      <c r="DY295">
        <f>VLOOKUP(MID(B295,1,5)*1,'InstTyp-2'!E:BQ,15,FALSE)</f>
        <v>0</v>
      </c>
      <c r="DZ295">
        <f>VLOOKUP(MID(B295,1,5)*1,'InstTyp-2'!E:BQ,16,FALSE)</f>
        <v>0</v>
      </c>
      <c r="EA295">
        <f>VLOOKUP(MID(B295,1,5)*1,'InstTyp-2'!E:BQ,17,FALSE)</f>
        <v>0</v>
      </c>
      <c r="EB295">
        <f>VLOOKUP(MID(B295,1,5)*1,'InstTyp-2'!E:BQ,18,FALSE)</f>
        <v>0</v>
      </c>
      <c r="EC295">
        <f>VLOOKUP(MID(B295,1,5)*1,'InstTyp-2'!E:BQ,19,FALSE)</f>
        <v>0</v>
      </c>
      <c r="ED295">
        <f>VLOOKUP(MID(B295,1,5)*1,'InstTyp-2'!E:BQ,20,FALSE)</f>
        <v>0</v>
      </c>
      <c r="EE295" s="195">
        <f>VLOOKUP(MID(B295,1,5)*1,'Forplejning 2008'!A:C,3,FALSE)</f>
        <v>104525.94</v>
      </c>
      <c r="EF295" t="str">
        <f t="shared" si="16"/>
        <v>37447</v>
      </c>
      <c r="EG295" t="str">
        <f t="shared" si="17"/>
        <v/>
      </c>
      <c r="EH295">
        <f t="shared" si="18"/>
        <v>0</v>
      </c>
      <c r="EI295">
        <f t="shared" si="19"/>
        <v>0</v>
      </c>
      <c r="EJ295" t="e">
        <f>VLOOKUP(B295,Rekruttering!A:F,2,FALSE)</f>
        <v>#N/A</v>
      </c>
      <c r="EK295" t="e">
        <f>VLOOKUP(B295,Rekruttering!A:F,3,FALSE)</f>
        <v>#N/A</v>
      </c>
      <c r="EL295" t="e">
        <f>VLOOKUP(B295,Rekruttering!A:F,4,FALSE)</f>
        <v>#N/A</v>
      </c>
      <c r="EM295" t="e">
        <f>VLOOKUP(B295,Rekruttering!A:F,5,FALSE)</f>
        <v>#N/A</v>
      </c>
      <c r="EN295" t="e">
        <f>VLOOKUP(B295,Rekruttering!A:F,6,FALSE)</f>
        <v>#N/A</v>
      </c>
    </row>
    <row r="296" spans="1:144">
      <c r="A296" s="14" t="str">
        <f>Indre!AU1</f>
        <v>x</v>
      </c>
      <c r="B296" s="21">
        <f>Indre!AU2</f>
        <v>37452</v>
      </c>
      <c r="C296" t="str">
        <f>Indre!AU3</f>
        <v>Den integrerede Institution Kongehatten</v>
      </c>
      <c r="D296" t="str">
        <f>Indre!AU4</f>
        <v>Indre By</v>
      </c>
      <c r="E296" t="str">
        <f>Indre!AU5</f>
        <v>Suhmsgade 4</v>
      </c>
      <c r="F296">
        <f>Indre!AU6</f>
        <v>1125</v>
      </c>
      <c r="G296" t="str">
        <f>Indre!AU7</f>
        <v>København K.</v>
      </c>
      <c r="H296" t="str">
        <f>Indre!AU8</f>
        <v>33 11 32 75</v>
      </c>
      <c r="I296" t="str">
        <f>Indre!AU9</f>
        <v>37452@buf.kk.dk</v>
      </c>
      <c r="J296" t="str">
        <f>Indre!AU10</f>
        <v>Mette Møller</v>
      </c>
      <c r="K296">
        <f>Indre!AU11</f>
        <v>0</v>
      </c>
      <c r="L296">
        <f>Indre!AU12</f>
        <v>0</v>
      </c>
      <c r="M296" t="str">
        <f>Indre!AU13</f>
        <v>37452@buf.kk.dk</v>
      </c>
      <c r="N296" t="str">
        <f>Indre!AU14</f>
        <v>Integreret</v>
      </c>
      <c r="O296">
        <f>Indre!AU15</f>
        <v>24</v>
      </c>
      <c r="P296">
        <f>Indre!AU16</f>
        <v>0</v>
      </c>
      <c r="Q296">
        <f>Indre!AU17</f>
        <v>0</v>
      </c>
      <c r="R296">
        <f>Indre!AU18</f>
        <v>0</v>
      </c>
      <c r="S296">
        <f>Indre!AU19</f>
        <v>0</v>
      </c>
      <c r="T296">
        <f>Indre!AU20</f>
        <v>0</v>
      </c>
      <c r="U296">
        <f>Indre!AU21</f>
        <v>0</v>
      </c>
      <c r="V296">
        <f>Indre!AU22</f>
        <v>0</v>
      </c>
      <c r="W296">
        <f>Indre!AU23</f>
        <v>0</v>
      </c>
      <c r="X296">
        <f>Indre!AU24</f>
        <v>0</v>
      </c>
      <c r="Y296">
        <f>Indre!AU25</f>
        <v>5</v>
      </c>
      <c r="Z296">
        <f>Indre!AU26</f>
        <v>5</v>
      </c>
      <c r="AA296">
        <f>Indre!AU27</f>
        <v>5</v>
      </c>
      <c r="AB296">
        <f>Indre!AU28</f>
        <v>5</v>
      </c>
      <c r="AC296">
        <f>Indre!AU29</f>
        <v>0</v>
      </c>
      <c r="AD296">
        <f>Indre!AU30</f>
        <v>5</v>
      </c>
      <c r="AE296">
        <f>Indre!AU31</f>
        <v>5</v>
      </c>
      <c r="AF296">
        <f>Indre!AU32</f>
        <v>0</v>
      </c>
      <c r="AG296">
        <f>Indre!AU33</f>
        <v>5</v>
      </c>
      <c r="AH296">
        <f>Indre!AU34</f>
        <v>0</v>
      </c>
      <c r="AI296">
        <f>Indre!AU35</f>
        <v>0</v>
      </c>
      <c r="AJ296">
        <f>Indre!AU36</f>
        <v>0</v>
      </c>
      <c r="AK296">
        <f>Indre!AU37</f>
        <v>0</v>
      </c>
      <c r="AL296">
        <f>Indre!AU38</f>
        <v>0</v>
      </c>
      <c r="AM296">
        <f>Indre!AU39</f>
        <v>0</v>
      </c>
      <c r="AN296">
        <f>Indre!AU40</f>
        <v>0</v>
      </c>
      <c r="AO296">
        <f>Indre!AU41</f>
        <v>0</v>
      </c>
      <c r="AP296">
        <f>Indre!AU42</f>
        <v>0</v>
      </c>
      <c r="AQ296">
        <f>Indre!AU43</f>
        <v>0</v>
      </c>
      <c r="AR296">
        <f>Indre!AU44</f>
        <v>0</v>
      </c>
      <c r="AS296">
        <f>Indre!AU45</f>
        <v>0</v>
      </c>
      <c r="AT296">
        <f>Indre!AU46</f>
        <v>0</v>
      </c>
      <c r="AU296">
        <f>Indre!AU47</f>
        <v>0</v>
      </c>
      <c r="AV296">
        <f>Indre!AU48</f>
        <v>0</v>
      </c>
      <c r="AW296">
        <f>Indre!AU49</f>
        <v>0</v>
      </c>
      <c r="AX296">
        <f>Indre!AU50</f>
        <v>0</v>
      </c>
      <c r="AY296">
        <f>Indre!AU51</f>
        <v>0</v>
      </c>
      <c r="AZ296">
        <f>Indre!AU52</f>
        <v>0</v>
      </c>
      <c r="BA296">
        <f>Indre!AU53</f>
        <v>0</v>
      </c>
      <c r="BB296">
        <f>Indre!AU54</f>
        <v>95</v>
      </c>
      <c r="BC296">
        <f>Indre!AU55</f>
        <v>95</v>
      </c>
      <c r="BD296">
        <f>Indre!AU56</f>
        <v>0</v>
      </c>
      <c r="BE296">
        <f>Indre!AU57</f>
        <v>0</v>
      </c>
      <c r="BF296">
        <f>Indre!AU58</f>
        <v>0</v>
      </c>
      <c r="BG296">
        <f>Indre!AU59</f>
        <v>0</v>
      </c>
      <c r="BH296">
        <f>Indre!AU60</f>
        <v>0</v>
      </c>
      <c r="BI296">
        <f>Indre!AU61</f>
        <v>0</v>
      </c>
      <c r="BJ296">
        <f>Indre!AU62</f>
        <v>0</v>
      </c>
      <c r="BK296">
        <f>Indre!AU63</f>
        <v>0</v>
      </c>
      <c r="BL296">
        <f>Indre!AU64</f>
        <v>0</v>
      </c>
      <c r="BM296">
        <f>Indre!AU65</f>
        <v>0</v>
      </c>
      <c r="BN296">
        <f>Indre!AU66</f>
        <v>0</v>
      </c>
      <c r="BO296">
        <f>Indre!AU67</f>
        <v>0</v>
      </c>
      <c r="BP296">
        <f>Indre!AU68</f>
        <v>0</v>
      </c>
      <c r="BQ296">
        <f>Indre!AU69</f>
        <v>0</v>
      </c>
      <c r="BR296">
        <f>Indre!AU70</f>
        <v>0</v>
      </c>
      <c r="BS296">
        <f>Indre!AU71</f>
        <v>0</v>
      </c>
      <c r="BT296">
        <f>Indre!AU72</f>
        <v>0</v>
      </c>
      <c r="BU296">
        <f>Indre!AU73</f>
        <v>0</v>
      </c>
      <c r="BV296">
        <f>Indre!AU74</f>
        <v>0</v>
      </c>
      <c r="BW296">
        <f>Indre!AU75</f>
        <v>0</v>
      </c>
      <c r="BX296">
        <f>Indre!AU76</f>
        <v>0</v>
      </c>
      <c r="BY296">
        <f>Indre!AU77</f>
        <v>0</v>
      </c>
      <c r="BZ296">
        <f>Indre!AU78</f>
        <v>0</v>
      </c>
      <c r="CA296">
        <f>Indre!AU79</f>
        <v>0</v>
      </c>
      <c r="CB296">
        <f>Indre!AU80</f>
        <v>0</v>
      </c>
      <c r="CC296">
        <f>Indre!AU81</f>
        <v>0</v>
      </c>
      <c r="CD296">
        <f>Indre!AU82</f>
        <v>0</v>
      </c>
      <c r="CE296">
        <f>Indre!AU83</f>
        <v>0</v>
      </c>
      <c r="CF296">
        <f>Indre!AU84</f>
        <v>0</v>
      </c>
      <c r="CG296">
        <f>Indre!AU85</f>
        <v>0</v>
      </c>
      <c r="CH296">
        <f>Indre!AU86</f>
        <v>0</v>
      </c>
      <c r="CI296">
        <f>Indre!AU87</f>
        <v>0</v>
      </c>
      <c r="CJ296">
        <f>Indre!AU88</f>
        <v>0</v>
      </c>
      <c r="CK296">
        <f>Indre!AU89</f>
        <v>0</v>
      </c>
      <c r="CL296">
        <f>Indre!AU90</f>
        <v>0</v>
      </c>
      <c r="CM296">
        <f>Indre!AU91</f>
        <v>0</v>
      </c>
      <c r="CN296">
        <f>Indre!AU92</f>
        <v>0</v>
      </c>
      <c r="CO296">
        <f>Indre!AU93</f>
        <v>0</v>
      </c>
      <c r="CP296">
        <f>Indre!AU94</f>
        <v>0</v>
      </c>
      <c r="CQ296">
        <f>Indre!AU95</f>
        <v>0</v>
      </c>
      <c r="CR296">
        <f>Indre!AU96</f>
        <v>0</v>
      </c>
      <c r="CS296">
        <f>Indre!AU97</f>
        <v>0</v>
      </c>
      <c r="CT296">
        <f>Indre!AU98</f>
        <v>0</v>
      </c>
      <c r="CU296">
        <f>Indre!AU99</f>
        <v>0</v>
      </c>
      <c r="CV296">
        <f>Indre!AU100</f>
        <v>0</v>
      </c>
      <c r="CW296">
        <f>Indre!AU101</f>
        <v>0</v>
      </c>
      <c r="CX296">
        <f>Indre!AU102</f>
        <v>0</v>
      </c>
      <c r="CY296">
        <f>Indre!AU103</f>
        <v>0</v>
      </c>
      <c r="CZ296">
        <f>Indre!AU104</f>
        <v>0</v>
      </c>
      <c r="DA296">
        <f>Indre!AU105</f>
        <v>0</v>
      </c>
      <c r="DB296">
        <f>Indre!AU106</f>
        <v>0</v>
      </c>
      <c r="DC296">
        <f>Indre!AU107</f>
        <v>0</v>
      </c>
      <c r="DD296">
        <f>Indre!AU108</f>
        <v>0</v>
      </c>
      <c r="DE296">
        <f>Indre!AU109</f>
        <v>0</v>
      </c>
      <c r="DF296">
        <f>Indre!AU110</f>
        <v>0</v>
      </c>
      <c r="DG296">
        <f>Indre!AU111</f>
        <v>0</v>
      </c>
      <c r="DH296">
        <f>Indre!AU112</f>
        <v>0</v>
      </c>
      <c r="DI296">
        <f>Indre!AU113</f>
        <v>0</v>
      </c>
      <c r="DJ296">
        <f>Indre!AU114</f>
        <v>0</v>
      </c>
      <c r="DK296">
        <f>Indre!AU115</f>
        <v>0</v>
      </c>
      <c r="DL296">
        <f>Indre!AU116</f>
        <v>0</v>
      </c>
      <c r="DM296">
        <f>Indre!AU117</f>
        <v>0</v>
      </c>
      <c r="DN296">
        <f>Indre!AU118</f>
        <v>0</v>
      </c>
      <c r="DO296" s="14" t="str">
        <f>VLOOKUP(MID(B296,1,5)*1,InstTyp!A:B,2,FALSE)</f>
        <v xml:space="preserve">Integrerede </v>
      </c>
      <c r="DP296" s="14" t="str">
        <f>VLOOKUP(MID(B296,1,5)*1,InstTyp!A:C,3,FALSE)</f>
        <v>Indre By</v>
      </c>
      <c r="DQ296">
        <f>VLOOKUP(MID(B296,1,5)*1,'InstTyp-2'!E:BQ,7,FALSE)</f>
        <v>24</v>
      </c>
      <c r="DR296">
        <f>VLOOKUP(MID(B296,1,5)*1,'InstTyp-2'!E:BQ,8,FALSE)</f>
        <v>0</v>
      </c>
      <c r="DS296">
        <f>VLOOKUP(MID(B296,1,5)*1,'InstTyp-2'!E:BQ,9,FALSE)</f>
        <v>44</v>
      </c>
      <c r="DT296">
        <f>VLOOKUP(MID(B296,1,5)*1,'InstTyp-2'!E:BQ,10,FALSE)</f>
        <v>0</v>
      </c>
      <c r="DU296">
        <f>VLOOKUP(MID(B296,1,5)*1,'InstTyp-2'!E:BQ,11,FALSE)</f>
        <v>0</v>
      </c>
      <c r="DV296">
        <f>VLOOKUP(MID(B296,1,5)*1,'InstTyp-2'!E:BQ,12,FALSE)</f>
        <v>0</v>
      </c>
      <c r="DW296">
        <f>VLOOKUP(MID(B296,1,5)*1,'InstTyp-2'!E:BQ,13,FALSE)</f>
        <v>0</v>
      </c>
      <c r="DX296">
        <f>VLOOKUP(MID(B296,1,5)*1,'InstTyp-2'!E:BQ,14,FALSE)</f>
        <v>0</v>
      </c>
      <c r="DY296">
        <f>VLOOKUP(MID(B296,1,5)*1,'InstTyp-2'!E:BQ,15,FALSE)</f>
        <v>0</v>
      </c>
      <c r="DZ296">
        <f>VLOOKUP(MID(B296,1,5)*1,'InstTyp-2'!E:BQ,16,FALSE)</f>
        <v>0</v>
      </c>
      <c r="EA296">
        <f>VLOOKUP(MID(B296,1,5)*1,'InstTyp-2'!E:BQ,17,FALSE)</f>
        <v>0</v>
      </c>
      <c r="EB296">
        <f>VLOOKUP(MID(B296,1,5)*1,'InstTyp-2'!E:BQ,18,FALSE)</f>
        <v>0</v>
      </c>
      <c r="EC296">
        <f>VLOOKUP(MID(B296,1,5)*1,'InstTyp-2'!E:BQ,19,FALSE)</f>
        <v>0</v>
      </c>
      <c r="ED296">
        <f>VLOOKUP(MID(B296,1,5)*1,'InstTyp-2'!E:BQ,20,FALSE)</f>
        <v>0</v>
      </c>
      <c r="EE296" s="195">
        <f>VLOOKUP(MID(B296,1,5)*1,'Forplejning 2008'!A:C,3,FALSE)</f>
        <v>126389.89</v>
      </c>
      <c r="EF296" t="str">
        <f t="shared" si="16"/>
        <v>37452</v>
      </c>
      <c r="EG296" t="str">
        <f t="shared" si="17"/>
        <v/>
      </c>
      <c r="EH296">
        <f t="shared" si="18"/>
        <v>0</v>
      </c>
      <c r="EI296">
        <f t="shared" si="19"/>
        <v>0</v>
      </c>
      <c r="EJ296" t="str">
        <f>VLOOKUP(B296,Rekruttering!A:F,2,FALSE)</f>
        <v>Ja</v>
      </c>
      <c r="EK296">
        <f>VLOOKUP(B296,Rekruttering!A:F,3,FALSE)</f>
        <v>1</v>
      </c>
      <c r="EL296">
        <f>VLOOKUP(B296,Rekruttering!A:F,4,FALSE)</f>
        <v>0</v>
      </c>
      <c r="EM296" t="str">
        <f>VLOOKUP(B296,Rekruttering!A:F,5,FALSE)</f>
        <v>ved ikke hvor mange timer</v>
      </c>
      <c r="EN296" t="str">
        <f>VLOOKUP(B296,Rekruttering!A:F,6,FALSE)</f>
        <v>Ja</v>
      </c>
    </row>
    <row r="297" spans="1:144">
      <c r="A297" s="14" t="str">
        <f>Indre!AV1</f>
        <v>x</v>
      </c>
      <c r="B297" s="21" t="str">
        <f>Indre!AV2</f>
        <v>37452_u</v>
      </c>
      <c r="C297" t="str">
        <f>Indre!AV3</f>
        <v>Den integrerede Institution Kongehatten</v>
      </c>
      <c r="D297" t="str">
        <f>Indre!AV4</f>
        <v>Indre By</v>
      </c>
      <c r="E297" t="str">
        <f>Indre!AV5</f>
        <v>Suhmsgade 4</v>
      </c>
      <c r="F297">
        <f>Indre!AV6</f>
        <v>1125</v>
      </c>
      <c r="G297" t="str">
        <f>Indre!AV7</f>
        <v>København K.</v>
      </c>
      <c r="H297" t="str">
        <f>Indre!AV8</f>
        <v>33 11 32 75</v>
      </c>
      <c r="I297" t="str">
        <f>Indre!AV9</f>
        <v>37452@buf.kk.dk</v>
      </c>
      <c r="J297" t="str">
        <f>Indre!AV10</f>
        <v>Mette Møller</v>
      </c>
      <c r="K297">
        <f>Indre!AV11</f>
        <v>0</v>
      </c>
      <c r="L297">
        <f>Indre!AV12</f>
        <v>0</v>
      </c>
      <c r="M297" t="str">
        <f>Indre!AV13</f>
        <v>37452@buf.kk.dk</v>
      </c>
      <c r="N297" t="str">
        <f>Indre!AV14</f>
        <v>Integreret</v>
      </c>
      <c r="O297">
        <f>Indre!AV15</f>
        <v>24</v>
      </c>
      <c r="P297">
        <f>Indre!AV16</f>
        <v>0</v>
      </c>
      <c r="Q297">
        <f>Indre!AV17</f>
        <v>44</v>
      </c>
      <c r="R297">
        <f>Indre!AV18</f>
        <v>0</v>
      </c>
      <c r="S297">
        <f>Indre!AV19</f>
        <v>0</v>
      </c>
      <c r="T297">
        <f>Indre!AV20</f>
        <v>0</v>
      </c>
      <c r="U297">
        <f>Indre!AV21</f>
        <v>0</v>
      </c>
      <c r="V297">
        <f>Indre!AV22</f>
        <v>0</v>
      </c>
      <c r="W297">
        <f>Indre!AV23</f>
        <v>0</v>
      </c>
      <c r="X297">
        <f>Indre!AV24</f>
        <v>0</v>
      </c>
      <c r="Y297">
        <f>Indre!AV25</f>
        <v>5</v>
      </c>
      <c r="Z297">
        <f>Indre!AV26</f>
        <v>5</v>
      </c>
      <c r="AA297">
        <f>Indre!AV27</f>
        <v>5</v>
      </c>
      <c r="AB297">
        <f>Indre!AV28</f>
        <v>5</v>
      </c>
      <c r="AC297">
        <f>Indre!AV29</f>
        <v>0</v>
      </c>
      <c r="AD297">
        <f>Indre!AV30</f>
        <v>5</v>
      </c>
      <c r="AE297">
        <f>Indre!AV31</f>
        <v>5</v>
      </c>
      <c r="AF297">
        <f>Indre!AV32</f>
        <v>0</v>
      </c>
      <c r="AG297">
        <f>Indre!AV33</f>
        <v>5</v>
      </c>
      <c r="AH297">
        <f>Indre!AV34</f>
        <v>0</v>
      </c>
      <c r="AI297">
        <f>Indre!AV35</f>
        <v>0</v>
      </c>
      <c r="AJ297">
        <f>Indre!AV36</f>
        <v>0</v>
      </c>
      <c r="AK297">
        <f>Indre!AV37</f>
        <v>0</v>
      </c>
      <c r="AL297">
        <f>Indre!AV38</f>
        <v>0</v>
      </c>
      <c r="AM297">
        <f>Indre!AV39</f>
        <v>0</v>
      </c>
      <c r="AN297">
        <f>Indre!AV40</f>
        <v>0</v>
      </c>
      <c r="AO297">
        <f>Indre!AV41</f>
        <v>0</v>
      </c>
      <c r="AP297">
        <f>Indre!AV42</f>
        <v>0</v>
      </c>
      <c r="AQ297">
        <f>Indre!AV43</f>
        <v>0</v>
      </c>
      <c r="AR297">
        <f>Indre!AV44</f>
        <v>0</v>
      </c>
      <c r="AS297">
        <f>Indre!AV45</f>
        <v>0</v>
      </c>
      <c r="AT297">
        <f>Indre!AV46</f>
        <v>0</v>
      </c>
      <c r="AU297">
        <f>Indre!AV47</f>
        <v>0</v>
      </c>
      <c r="AV297">
        <f>Indre!AV48</f>
        <v>0</v>
      </c>
      <c r="AW297">
        <f>Indre!AV49</f>
        <v>0</v>
      </c>
      <c r="AX297">
        <f>Indre!AV50</f>
        <v>0</v>
      </c>
      <c r="AY297">
        <f>Indre!AV51</f>
        <v>0</v>
      </c>
      <c r="AZ297">
        <f>Indre!AV52</f>
        <v>0</v>
      </c>
      <c r="BA297">
        <f>Indre!AV53</f>
        <v>0</v>
      </c>
      <c r="BB297">
        <f>Indre!AV54</f>
        <v>95</v>
      </c>
      <c r="BC297">
        <f>Indre!AV55</f>
        <v>95</v>
      </c>
      <c r="BD297">
        <f>Indre!AV56</f>
        <v>0</v>
      </c>
      <c r="BE297">
        <f>Indre!AV57</f>
        <v>0</v>
      </c>
      <c r="BF297">
        <f>Indre!AV58</f>
        <v>0</v>
      </c>
      <c r="BG297">
        <f>Indre!AV59</f>
        <v>0</v>
      </c>
      <c r="BH297">
        <f>Indre!AV60</f>
        <v>0</v>
      </c>
      <c r="BI297">
        <f>Indre!AV61</f>
        <v>0</v>
      </c>
      <c r="BJ297">
        <f>Indre!AV62</f>
        <v>0</v>
      </c>
      <c r="BK297">
        <f>Indre!AV63</f>
        <v>0</v>
      </c>
      <c r="BL297">
        <f>Indre!AV64</f>
        <v>0</v>
      </c>
      <c r="BM297">
        <f>Indre!AV65</f>
        <v>0</v>
      </c>
      <c r="BN297">
        <f>Indre!AV66</f>
        <v>0</v>
      </c>
      <c r="BO297">
        <f>Indre!AV67</f>
        <v>0</v>
      </c>
      <c r="BP297">
        <f>Indre!AV68</f>
        <v>0</v>
      </c>
      <c r="BQ297">
        <f>Indre!AV69</f>
        <v>0</v>
      </c>
      <c r="BR297" t="str">
        <f>Indre!AV70</f>
        <v>Modtagerkøkken</v>
      </c>
      <c r="BS297">
        <f>Indre!AV71</f>
        <v>0</v>
      </c>
      <c r="BT297">
        <f>Indre!AV72</f>
        <v>0</v>
      </c>
      <c r="BU297">
        <f>Indre!AV73</f>
        <v>0</v>
      </c>
      <c r="BV297">
        <f>Indre!AV74</f>
        <v>0</v>
      </c>
      <c r="BW297">
        <f>Indre!AV75</f>
        <v>0</v>
      </c>
      <c r="BX297">
        <f>Indre!AV76</f>
        <v>0</v>
      </c>
      <c r="BY297">
        <f>Indre!AV77</f>
        <v>0</v>
      </c>
      <c r="BZ297">
        <f>Indre!AV78</f>
        <v>0</v>
      </c>
      <c r="CA297">
        <f>Indre!AV79</f>
        <v>0</v>
      </c>
      <c r="CB297">
        <f>Indre!AV80</f>
        <v>0</v>
      </c>
      <c r="CC297">
        <f>Indre!AV81</f>
        <v>0</v>
      </c>
      <c r="CD297">
        <f>Indre!AV82</f>
        <v>0</v>
      </c>
      <c r="CE297">
        <f>Indre!AV83</f>
        <v>0</v>
      </c>
      <c r="CF297">
        <f>Indre!AV84</f>
        <v>0</v>
      </c>
      <c r="CG297">
        <f>Indre!AV85</f>
        <v>0</v>
      </c>
      <c r="CH297" s="18">
        <f>Indre!AV86</f>
        <v>0</v>
      </c>
      <c r="CI297">
        <f>Indre!AV87</f>
        <v>0</v>
      </c>
      <c r="CJ297">
        <f>Indre!AV88</f>
        <v>1</v>
      </c>
      <c r="CK297">
        <f>Indre!AV89</f>
        <v>0</v>
      </c>
      <c r="CL297">
        <f>Indre!AV90</f>
        <v>4</v>
      </c>
      <c r="CM297">
        <f>Indre!AV91</f>
        <v>1</v>
      </c>
      <c r="CN297">
        <f>Indre!AV92</f>
        <v>0</v>
      </c>
      <c r="CO297">
        <f>Indre!AV93</f>
        <v>0</v>
      </c>
      <c r="CP297">
        <f>Indre!AV94</f>
        <v>0</v>
      </c>
      <c r="CQ297">
        <f>Indre!AV95</f>
        <v>0</v>
      </c>
      <c r="CR297">
        <f>Indre!AV96</f>
        <v>0</v>
      </c>
      <c r="CS297">
        <f>Indre!AV97</f>
        <v>1</v>
      </c>
      <c r="CT297">
        <f>Indre!AV98</f>
        <v>0</v>
      </c>
      <c r="CU297">
        <f>Indre!AV99</f>
        <v>0</v>
      </c>
      <c r="CV297">
        <f>Indre!AV100</f>
        <v>0</v>
      </c>
      <c r="CW297">
        <f>Indre!AV101</f>
        <v>0</v>
      </c>
      <c r="CX297">
        <f>Indre!AV102</f>
        <v>0</v>
      </c>
      <c r="CY297">
        <f>Indre!AV103</f>
        <v>0</v>
      </c>
      <c r="CZ297">
        <f>Indre!AV104</f>
        <v>0</v>
      </c>
      <c r="DA297">
        <f>Indre!AV105</f>
        <v>0</v>
      </c>
      <c r="DB297">
        <f>Indre!AV106</f>
        <v>1</v>
      </c>
      <c r="DC297">
        <f>Indre!AV107</f>
        <v>20</v>
      </c>
      <c r="DD297" t="str">
        <f>Indre!AV108</f>
        <v>Miele</v>
      </c>
      <c r="DE297">
        <f>Indre!AV109</f>
        <v>1.5</v>
      </c>
      <c r="DF297" t="str">
        <f>Indre!AV110</f>
        <v>Nej</v>
      </c>
      <c r="DG297">
        <f>Indre!AV111</f>
        <v>0</v>
      </c>
      <c r="DH297" t="str">
        <f>Indre!AV112</f>
        <v>Nej</v>
      </c>
      <c r="DI297" t="str">
        <f>Indre!AV113</f>
        <v>Nej</v>
      </c>
      <c r="DJ297" t="str">
        <f>Indre!AV114</f>
        <v>Nej</v>
      </c>
      <c r="DK297">
        <f>Indre!AV115</f>
        <v>1</v>
      </c>
      <c r="DL297" t="str">
        <f>Indre!AV116</f>
        <v>Ingen plads</v>
      </c>
      <c r="DM297">
        <f>Indre!AV117</f>
        <v>0</v>
      </c>
      <c r="DN297">
        <f>Indre!AV118</f>
        <v>0</v>
      </c>
      <c r="DO297" s="14" t="str">
        <f>VLOOKUP(MID(B297,1,5)*1,InstTyp!A:B,2,FALSE)</f>
        <v xml:space="preserve">Integrerede </v>
      </c>
      <c r="DP297" s="14" t="str">
        <f>VLOOKUP(MID(B297,1,5)*1,InstTyp!A:C,3,FALSE)</f>
        <v>Indre By</v>
      </c>
      <c r="DQ297">
        <f>VLOOKUP(MID(B297,1,5)*1,'InstTyp-2'!E:BQ,7,FALSE)</f>
        <v>24</v>
      </c>
      <c r="DR297">
        <f>VLOOKUP(MID(B297,1,5)*1,'InstTyp-2'!E:BQ,8,FALSE)</f>
        <v>0</v>
      </c>
      <c r="DS297">
        <f>VLOOKUP(MID(B297,1,5)*1,'InstTyp-2'!E:BQ,9,FALSE)</f>
        <v>44</v>
      </c>
      <c r="DT297">
        <f>VLOOKUP(MID(B297,1,5)*1,'InstTyp-2'!E:BQ,10,FALSE)</f>
        <v>0</v>
      </c>
      <c r="DU297">
        <f>VLOOKUP(MID(B297,1,5)*1,'InstTyp-2'!E:BQ,11,FALSE)</f>
        <v>0</v>
      </c>
      <c r="DV297">
        <f>VLOOKUP(MID(B297,1,5)*1,'InstTyp-2'!E:BQ,12,FALSE)</f>
        <v>0</v>
      </c>
      <c r="DW297">
        <f>VLOOKUP(MID(B297,1,5)*1,'InstTyp-2'!E:BQ,13,FALSE)</f>
        <v>0</v>
      </c>
      <c r="DX297">
        <f>VLOOKUP(MID(B297,1,5)*1,'InstTyp-2'!E:BQ,14,FALSE)</f>
        <v>0</v>
      </c>
      <c r="DY297">
        <f>VLOOKUP(MID(B297,1,5)*1,'InstTyp-2'!E:BQ,15,FALSE)</f>
        <v>0</v>
      </c>
      <c r="DZ297">
        <f>VLOOKUP(MID(B297,1,5)*1,'InstTyp-2'!E:BQ,16,FALSE)</f>
        <v>0</v>
      </c>
      <c r="EA297">
        <f>VLOOKUP(MID(B297,1,5)*1,'InstTyp-2'!E:BQ,17,FALSE)</f>
        <v>0</v>
      </c>
      <c r="EB297">
        <f>VLOOKUP(MID(B297,1,5)*1,'InstTyp-2'!E:BQ,18,FALSE)</f>
        <v>0</v>
      </c>
      <c r="EC297">
        <f>VLOOKUP(MID(B297,1,5)*1,'InstTyp-2'!E:BQ,19,FALSE)</f>
        <v>0</v>
      </c>
      <c r="ED297">
        <f>VLOOKUP(MID(B297,1,5)*1,'InstTyp-2'!E:BQ,20,FALSE)</f>
        <v>0</v>
      </c>
      <c r="EE297" s="195">
        <f>VLOOKUP(MID(B297,1,5)*1,'Forplejning 2008'!A:C,3,FALSE)</f>
        <v>126389.89</v>
      </c>
      <c r="EF297" t="str">
        <f t="shared" si="16"/>
        <v>37452</v>
      </c>
      <c r="EG297" t="str">
        <f t="shared" si="17"/>
        <v>u</v>
      </c>
      <c r="EH297">
        <f t="shared" si="18"/>
        <v>0</v>
      </c>
      <c r="EI297">
        <f t="shared" si="19"/>
        <v>0</v>
      </c>
      <c r="EJ297" t="e">
        <f>VLOOKUP(B297,Rekruttering!A:F,2,FALSE)</f>
        <v>#N/A</v>
      </c>
      <c r="EK297" t="e">
        <f>VLOOKUP(B297,Rekruttering!A:F,3,FALSE)</f>
        <v>#N/A</v>
      </c>
      <c r="EL297" t="e">
        <f>VLOOKUP(B297,Rekruttering!A:F,4,FALSE)</f>
        <v>#N/A</v>
      </c>
      <c r="EM297" t="e">
        <f>VLOOKUP(B297,Rekruttering!A:F,5,FALSE)</f>
        <v>#N/A</v>
      </c>
      <c r="EN297" t="e">
        <f>VLOOKUP(B297,Rekruttering!A:F,6,FALSE)</f>
        <v>#N/A</v>
      </c>
    </row>
    <row r="298" spans="1:144">
      <c r="A298" s="14" t="str">
        <f>Indre!AW1</f>
        <v>x</v>
      </c>
      <c r="B298" s="21">
        <f>Indre!AW2</f>
        <v>37464</v>
      </c>
      <c r="C298" t="str">
        <f>Indre!AW3</f>
        <v>Krudthuset</v>
      </c>
      <c r="D298" t="str">
        <f>Indre!AW4</f>
        <v>Indre By</v>
      </c>
      <c r="E298" t="str">
        <f>Indre!AW5</f>
        <v>Refshalevej 1</v>
      </c>
      <c r="F298">
        <f>Indre!AW6</f>
        <v>1432</v>
      </c>
      <c r="G298" t="str">
        <f>Indre!AW7</f>
        <v>København K</v>
      </c>
      <c r="H298" t="str">
        <f>Indre!AW8</f>
        <v>32 96 06 88</v>
      </c>
      <c r="I298" t="str">
        <f>Indre!AW9</f>
        <v>37464@buf.kk.dk</v>
      </c>
      <c r="J298" t="str">
        <f>Indre!AW10</f>
        <v>Henrik Noesgaard-Pedersen</v>
      </c>
      <c r="K298">
        <f>Indre!AW11</f>
        <v>0</v>
      </c>
      <c r="L298">
        <f>Indre!AW12</f>
        <v>0</v>
      </c>
      <c r="M298" t="str">
        <f>Indre!AW13</f>
        <v>37464@buf.kk.dk</v>
      </c>
      <c r="N298" t="str">
        <f>Indre!AW14</f>
        <v>Integreret</v>
      </c>
      <c r="O298">
        <f>Indre!AW15</f>
        <v>35</v>
      </c>
      <c r="P298">
        <f>Indre!AW16</f>
        <v>0</v>
      </c>
      <c r="Q298">
        <f>Indre!AW17</f>
        <v>44</v>
      </c>
      <c r="R298">
        <f>Indre!AW18</f>
        <v>0</v>
      </c>
      <c r="S298">
        <f>Indre!AW19</f>
        <v>0</v>
      </c>
      <c r="T298">
        <f>Indre!AW20</f>
        <v>0</v>
      </c>
      <c r="U298">
        <f>Indre!AW21</f>
        <v>0</v>
      </c>
      <c r="V298" t="str">
        <f>Indre!AW22</f>
        <v>nej</v>
      </c>
      <c r="W298">
        <f>Indre!AW23</f>
        <v>0</v>
      </c>
      <c r="X298">
        <f>Indre!AW24</f>
        <v>0</v>
      </c>
      <c r="Y298">
        <f>Indre!AW25</f>
        <v>5</v>
      </c>
      <c r="Z298">
        <f>Indre!AW26</f>
        <v>5</v>
      </c>
      <c r="AA298">
        <f>Indre!AW27</f>
        <v>4</v>
      </c>
      <c r="AB298">
        <f>Indre!AW28</f>
        <v>5</v>
      </c>
      <c r="AC298">
        <f>Indre!AW29</f>
        <v>0</v>
      </c>
      <c r="AD298">
        <f>Indre!AW30</f>
        <v>5</v>
      </c>
      <c r="AE298">
        <f>Indre!AW31</f>
        <v>0</v>
      </c>
      <c r="AF298">
        <f>Indre!AW32</f>
        <v>0</v>
      </c>
      <c r="AG298">
        <f>Indre!AW33</f>
        <v>5</v>
      </c>
      <c r="AH298">
        <f>Indre!AW34</f>
        <v>0</v>
      </c>
      <c r="AI298">
        <f>Indre!AW35</f>
        <v>120000</v>
      </c>
      <c r="AJ298">
        <f>Indre!AW36</f>
        <v>120000</v>
      </c>
      <c r="AK298">
        <f>Indre!AW37</f>
        <v>0</v>
      </c>
      <c r="AL298" t="str">
        <f>Indre!AW38</f>
        <v>ja</v>
      </c>
      <c r="AM298">
        <f>Indre!AW39</f>
        <v>0</v>
      </c>
      <c r="AN298" t="str">
        <f>Indre!AW40</f>
        <v>Line Halkjær Laursen</v>
      </c>
      <c r="AO298">
        <f>Indre!AW41</f>
        <v>2008</v>
      </c>
      <c r="AP298">
        <f>Indre!AW42</f>
        <v>30</v>
      </c>
      <c r="AQ298">
        <f>Indre!AW43</f>
        <v>0</v>
      </c>
      <c r="AR298" t="str">
        <f>Indre!AW44</f>
        <v>ufaglært</v>
      </c>
      <c r="AS298">
        <f>Indre!AW45</f>
        <v>0</v>
      </c>
      <c r="AT298" t="str">
        <f>Indre!AW46</f>
        <v>skal have et hygiejne kursus i april</v>
      </c>
      <c r="AU298">
        <f>Indre!AW47</f>
        <v>0</v>
      </c>
      <c r="AV298">
        <f>Indre!AW48</f>
        <v>0</v>
      </c>
      <c r="AW298">
        <f>Indre!AW49</f>
        <v>0</v>
      </c>
      <c r="AX298">
        <f>Indre!AW50</f>
        <v>0</v>
      </c>
      <c r="AY298">
        <f>Indre!AW51</f>
        <v>0</v>
      </c>
      <c r="AZ298">
        <f>Indre!AW52</f>
        <v>0</v>
      </c>
      <c r="BA298">
        <f>Indre!AW53</f>
        <v>0</v>
      </c>
      <c r="BB298">
        <f>Indre!AW54</f>
        <v>80</v>
      </c>
      <c r="BC298">
        <f>Indre!AW55</f>
        <v>80</v>
      </c>
      <c r="BD298">
        <f>Indre!AW56</f>
        <v>1</v>
      </c>
      <c r="BE298">
        <f>Indre!AW57</f>
        <v>1</v>
      </c>
      <c r="BF298" t="str">
        <f>Indre!AW58</f>
        <v>ja</v>
      </c>
      <c r="BG298" t="str">
        <f>Indre!AW59</f>
        <v>nej</v>
      </c>
      <c r="BH298" t="str">
        <f>Indre!AW60</f>
        <v>ja</v>
      </c>
      <c r="BI298" t="str">
        <f>Indre!AW61</f>
        <v>ja</v>
      </c>
      <c r="BJ298">
        <f>Indre!AW62</f>
        <v>0</v>
      </c>
      <c r="BK298" t="str">
        <f>Indre!AW63</f>
        <v>ja</v>
      </c>
      <c r="BL298">
        <f>Indre!AW64</f>
        <v>0</v>
      </c>
      <c r="BM298" t="str">
        <f>Indre!AW65</f>
        <v>ja</v>
      </c>
      <c r="BN298">
        <f>Indre!AW66</f>
        <v>0</v>
      </c>
      <c r="BO298" t="str">
        <f>Indre!AW67</f>
        <v>nej</v>
      </c>
      <c r="BP298" t="str">
        <f>Indre!AW68</f>
        <v>vil gerne have hjælp</v>
      </c>
      <c r="BQ298">
        <f>Indre!AW69</f>
        <v>0</v>
      </c>
      <c r="BR298" t="str">
        <f>Indre!AW70</f>
        <v>produktionskøkken</v>
      </c>
      <c r="BS298">
        <f>Indre!AW71</f>
        <v>0</v>
      </c>
      <c r="BT298" t="str">
        <f>Indre!AW72</f>
        <v>større</v>
      </c>
      <c r="BU298">
        <f>Indre!AW73</f>
        <v>0</v>
      </c>
      <c r="BV298">
        <f>Indre!AW74</f>
        <v>0</v>
      </c>
      <c r="BW298" t="str">
        <f>Indre!AW75</f>
        <v>en industriopvasker ex Miele, en konvektionsovn 10 stik, et stålrullebord</v>
      </c>
      <c r="BX298">
        <f>Indre!AW76</f>
        <v>0</v>
      </c>
      <c r="BY298">
        <f>Indre!AW77</f>
        <v>0</v>
      </c>
      <c r="BZ298">
        <f>Indre!AW78</f>
        <v>0</v>
      </c>
      <c r="CA298">
        <f>Indre!AW79</f>
        <v>0</v>
      </c>
      <c r="CB298">
        <f>Indre!AW80</f>
        <v>0</v>
      </c>
      <c r="CC298">
        <f>Indre!AW81</f>
        <v>0</v>
      </c>
      <c r="CD298">
        <f>Indre!AW82</f>
        <v>0</v>
      </c>
      <c r="CE298">
        <f>Indre!AW83</f>
        <v>0</v>
      </c>
      <c r="CF298">
        <f>Indre!AW84</f>
        <v>0</v>
      </c>
      <c r="CG298" t="str">
        <f>Indre!AW85</f>
        <v>Cathrine Jerrik</v>
      </c>
      <c r="CH298" t="str">
        <f>Indre!AW86</f>
        <v>31.3.2009</v>
      </c>
      <c r="CI298">
        <f>Indre!AW87</f>
        <v>0</v>
      </c>
      <c r="CJ298">
        <f>Indre!AW88</f>
        <v>0</v>
      </c>
      <c r="CK298">
        <f>Indre!AW89</f>
        <v>1</v>
      </c>
      <c r="CL298">
        <f>Indre!AW90</f>
        <v>5</v>
      </c>
      <c r="CM298">
        <f>Indre!AW91</f>
        <v>0</v>
      </c>
      <c r="CN298">
        <f>Indre!AW92</f>
        <v>2</v>
      </c>
      <c r="CO298">
        <f>Indre!AW93</f>
        <v>0</v>
      </c>
      <c r="CP298">
        <f>Indre!AW94</f>
        <v>0</v>
      </c>
      <c r="CQ298">
        <f>Indre!AW95</f>
        <v>0</v>
      </c>
      <c r="CR298">
        <f>Indre!AW96</f>
        <v>0</v>
      </c>
      <c r="CS298">
        <f>Indre!AW97</f>
        <v>2</v>
      </c>
      <c r="CT298">
        <f>Indre!AW98</f>
        <v>0</v>
      </c>
      <c r="CU298">
        <f>Indre!AW99</f>
        <v>3</v>
      </c>
      <c r="CV298">
        <f>Indre!AW100</f>
        <v>0</v>
      </c>
      <c r="CW298">
        <f>Indre!AW101</f>
        <v>0</v>
      </c>
      <c r="CX298">
        <f>Indre!AW102</f>
        <v>1</v>
      </c>
      <c r="CY298">
        <f>Indre!AW103</f>
        <v>1</v>
      </c>
      <c r="CZ298">
        <f>Indre!AW104</f>
        <v>0</v>
      </c>
      <c r="DA298">
        <f>Indre!AW105</f>
        <v>1</v>
      </c>
      <c r="DB298">
        <f>Indre!AW106</f>
        <v>1</v>
      </c>
      <c r="DC298">
        <f>Indre!AW107</f>
        <v>25</v>
      </c>
      <c r="DD298" t="str">
        <f>Indre!AW108</f>
        <v>Miele</v>
      </c>
      <c r="DE298">
        <f>Indre!AW109</f>
        <v>4</v>
      </c>
      <c r="DF298">
        <f>Indre!AW110</f>
        <v>0</v>
      </c>
      <c r="DG298">
        <f>Indre!AW111</f>
        <v>0</v>
      </c>
      <c r="DH298" t="str">
        <f>Indre!AW112</f>
        <v>ja</v>
      </c>
      <c r="DI298" t="str">
        <f>Indre!AW113</f>
        <v>ja</v>
      </c>
      <c r="DJ298">
        <f>Indre!AW114</f>
        <v>0</v>
      </c>
      <c r="DK298">
        <f>Indre!AW115</f>
        <v>2</v>
      </c>
      <c r="DL298" t="str">
        <f>Indre!AW116</f>
        <v>god plads</v>
      </c>
      <c r="DM298">
        <f>Indre!AW117</f>
        <v>0</v>
      </c>
      <c r="DN298">
        <f>Indre!AW118</f>
        <v>0</v>
      </c>
      <c r="DO298" s="14" t="str">
        <f>VLOOKUP(MID(B298,1,5)*1,InstTyp!A:B,2,FALSE)</f>
        <v xml:space="preserve">Integrerede </v>
      </c>
      <c r="DP298" s="14" t="str">
        <f>VLOOKUP(MID(B298,1,5)*1,InstTyp!A:C,3,FALSE)</f>
        <v>Indre By</v>
      </c>
      <c r="DQ298">
        <f>VLOOKUP(MID(B298,1,5)*1,'InstTyp-2'!E:BQ,7,FALSE)</f>
        <v>35</v>
      </c>
      <c r="DR298">
        <f>VLOOKUP(MID(B298,1,5)*1,'InstTyp-2'!E:BQ,8,FALSE)</f>
        <v>0</v>
      </c>
      <c r="DS298">
        <f>VLOOKUP(MID(B298,1,5)*1,'InstTyp-2'!E:BQ,9,FALSE)</f>
        <v>44</v>
      </c>
      <c r="DT298">
        <f>VLOOKUP(MID(B298,1,5)*1,'InstTyp-2'!E:BQ,10,FALSE)</f>
        <v>0</v>
      </c>
      <c r="DU298">
        <f>VLOOKUP(MID(B298,1,5)*1,'InstTyp-2'!E:BQ,11,FALSE)</f>
        <v>0</v>
      </c>
      <c r="DV298">
        <f>VLOOKUP(MID(B298,1,5)*1,'InstTyp-2'!E:BQ,12,FALSE)</f>
        <v>0</v>
      </c>
      <c r="DW298">
        <f>VLOOKUP(MID(B298,1,5)*1,'InstTyp-2'!E:BQ,13,FALSE)</f>
        <v>0</v>
      </c>
      <c r="DX298">
        <f>VLOOKUP(MID(B298,1,5)*1,'InstTyp-2'!E:BQ,14,FALSE)</f>
        <v>0</v>
      </c>
      <c r="DY298">
        <f>VLOOKUP(MID(B298,1,5)*1,'InstTyp-2'!E:BQ,15,FALSE)</f>
        <v>0</v>
      </c>
      <c r="DZ298">
        <f>VLOOKUP(MID(B298,1,5)*1,'InstTyp-2'!E:BQ,16,FALSE)</f>
        <v>0</v>
      </c>
      <c r="EA298">
        <f>VLOOKUP(MID(B298,1,5)*1,'InstTyp-2'!E:BQ,17,FALSE)</f>
        <v>0</v>
      </c>
      <c r="EB298">
        <f>VLOOKUP(MID(B298,1,5)*1,'InstTyp-2'!E:BQ,18,FALSE)</f>
        <v>0</v>
      </c>
      <c r="EC298">
        <f>VLOOKUP(MID(B298,1,5)*1,'InstTyp-2'!E:BQ,19,FALSE)</f>
        <v>0</v>
      </c>
      <c r="ED298">
        <f>VLOOKUP(MID(B298,1,5)*1,'InstTyp-2'!E:BQ,20,FALSE)</f>
        <v>0</v>
      </c>
      <c r="EE298" s="195">
        <f>VLOOKUP(MID(B298,1,5)*1,'Forplejning 2008'!A:C,3,FALSE)</f>
        <v>107065.36</v>
      </c>
      <c r="EF298" t="str">
        <f t="shared" si="16"/>
        <v>37464</v>
      </c>
      <c r="EG298" t="str">
        <f t="shared" si="17"/>
        <v/>
      </c>
      <c r="EH298">
        <f t="shared" si="18"/>
        <v>0</v>
      </c>
      <c r="EI298">
        <f t="shared" si="19"/>
        <v>0</v>
      </c>
      <c r="EJ298" t="e">
        <f>VLOOKUP(B298,Rekruttering!A:F,2,FALSE)</f>
        <v>#N/A</v>
      </c>
      <c r="EK298" t="e">
        <f>VLOOKUP(B298,Rekruttering!A:F,3,FALSE)</f>
        <v>#N/A</v>
      </c>
      <c r="EL298" t="e">
        <f>VLOOKUP(B298,Rekruttering!A:F,4,FALSE)</f>
        <v>#N/A</v>
      </c>
      <c r="EM298" t="e">
        <f>VLOOKUP(B298,Rekruttering!A:F,5,FALSE)</f>
        <v>#N/A</v>
      </c>
      <c r="EN298" t="e">
        <f>VLOOKUP(B298,Rekruttering!A:F,6,FALSE)</f>
        <v>#N/A</v>
      </c>
    </row>
    <row r="299" spans="1:144">
      <c r="A299" s="14" t="str">
        <f>Indre!AX1</f>
        <v>x</v>
      </c>
      <c r="B299" s="21">
        <f>Indre!AX2</f>
        <v>37483</v>
      </c>
      <c r="C299" t="str">
        <f>Indre!AX3</f>
        <v>Børnebastionen</v>
      </c>
      <c r="D299" t="str">
        <f>Indre!AX4</f>
        <v>Indre By</v>
      </c>
      <c r="E299" t="str">
        <f>Indre!AX5</f>
        <v>Amagergade 6-8</v>
      </c>
      <c r="F299">
        <f>Indre!AX6</f>
        <v>1422</v>
      </c>
      <c r="G299" t="str">
        <f>Indre!AX7</f>
        <v>København K</v>
      </c>
      <c r="H299" t="str">
        <f>Indre!AX8</f>
        <v>32 96 33 15</v>
      </c>
      <c r="I299" t="str">
        <f>Indre!AX9</f>
        <v>37483@buf.kk.dk</v>
      </c>
      <c r="J299" t="str">
        <f>Indre!AX10</f>
        <v>Pia Annette Hansson</v>
      </c>
      <c r="K299">
        <f>Indre!AX11</f>
        <v>32504797</v>
      </c>
      <c r="L299">
        <f>Indre!AX12</f>
        <v>0</v>
      </c>
      <c r="M299" t="str">
        <f>Indre!AX13</f>
        <v>37483@buf.kk.dk</v>
      </c>
      <c r="N299" t="str">
        <f>Indre!AX14</f>
        <v>Integreret</v>
      </c>
      <c r="O299">
        <f>Indre!AX15</f>
        <v>20</v>
      </c>
      <c r="P299">
        <f>Indre!AX16</f>
        <v>0</v>
      </c>
      <c r="Q299">
        <f>Indre!AX17</f>
        <v>42</v>
      </c>
      <c r="R299">
        <f>Indre!AX18</f>
        <v>0</v>
      </c>
      <c r="S299">
        <f>Indre!AX19</f>
        <v>0</v>
      </c>
      <c r="T299">
        <f>Indre!AX20</f>
        <v>0</v>
      </c>
      <c r="U299">
        <f>Indre!AX21</f>
        <v>0</v>
      </c>
      <c r="V299" t="str">
        <f>Indre!AX22</f>
        <v>Nej</v>
      </c>
      <c r="W299">
        <f>Indre!AX23</f>
        <v>0</v>
      </c>
      <c r="X299">
        <f>Indre!AX24</f>
        <v>0</v>
      </c>
      <c r="Y299">
        <f>Indre!AX25</f>
        <v>5</v>
      </c>
      <c r="Z299">
        <f>Indre!AX26</f>
        <v>5</v>
      </c>
      <c r="AA299">
        <f>Indre!AX27</f>
        <v>4</v>
      </c>
      <c r="AB299">
        <f>Indre!AX28</f>
        <v>5</v>
      </c>
      <c r="AC299">
        <f>Indre!AX29</f>
        <v>0</v>
      </c>
      <c r="AD299">
        <f>Indre!AX30</f>
        <v>5</v>
      </c>
      <c r="AE299">
        <f>Indre!AX31</f>
        <v>0</v>
      </c>
      <c r="AF299">
        <f>Indre!AX32</f>
        <v>0</v>
      </c>
      <c r="AG299">
        <f>Indre!AX33</f>
        <v>5</v>
      </c>
      <c r="AH299">
        <f>Indre!AX34</f>
        <v>0</v>
      </c>
      <c r="AI299">
        <f>Indre!AX35</f>
        <v>0</v>
      </c>
      <c r="AJ299">
        <f>Indre!AX36</f>
        <v>0</v>
      </c>
      <c r="AK299">
        <f>Indre!AX37</f>
        <v>0</v>
      </c>
      <c r="AL299" t="str">
        <f>Indre!AX38</f>
        <v>Ja</v>
      </c>
      <c r="AM299">
        <f>Indre!AX39</f>
        <v>0</v>
      </c>
      <c r="AN299" t="str">
        <f>Indre!AX40</f>
        <v>Paul Tranberg</v>
      </c>
      <c r="AO299">
        <f>Indre!AX41</f>
        <v>2002</v>
      </c>
      <c r="AP299">
        <f>Indre!AX42</f>
        <v>28</v>
      </c>
      <c r="AQ299">
        <f>Indre!AX43</f>
        <v>0</v>
      </c>
      <c r="AR299">
        <f>Indre!AX44</f>
        <v>0</v>
      </c>
      <c r="AS299" t="str">
        <f>Indre!AX45</f>
        <v>års erfaring</v>
      </c>
      <c r="AT299" t="str">
        <f>Indre!AX46</f>
        <v>i madhuset, ø.o.f.</v>
      </c>
      <c r="AU299">
        <f>Indre!AX47</f>
        <v>0</v>
      </c>
      <c r="AV299">
        <f>Indre!AX48</f>
        <v>0</v>
      </c>
      <c r="AW299">
        <f>Indre!AX49</f>
        <v>0</v>
      </c>
      <c r="AX299">
        <f>Indre!AX50</f>
        <v>0</v>
      </c>
      <c r="AY299">
        <f>Indre!AX51</f>
        <v>0</v>
      </c>
      <c r="AZ299">
        <f>Indre!AX52</f>
        <v>0</v>
      </c>
      <c r="BA299">
        <f>Indre!AX53</f>
        <v>0</v>
      </c>
      <c r="BB299">
        <f>Indre!AX54</f>
        <v>70</v>
      </c>
      <c r="BC299">
        <f>Indre!AX55</f>
        <v>0</v>
      </c>
      <c r="BD299">
        <f>Indre!AX56</f>
        <v>2</v>
      </c>
      <c r="BE299">
        <f>Indre!AX57</f>
        <v>2</v>
      </c>
      <c r="BF299" t="str">
        <f>Indre!AX58</f>
        <v>Ja</v>
      </c>
      <c r="BG299" t="str">
        <f>Indre!AX59</f>
        <v>Nej</v>
      </c>
      <c r="BH299" t="str">
        <f>Indre!AX60</f>
        <v>Ja</v>
      </c>
      <c r="BI299" t="str">
        <f>Indre!AX61</f>
        <v>Ja</v>
      </c>
      <c r="BJ299">
        <f>Indre!AX62</f>
        <v>0</v>
      </c>
      <c r="BK299" t="str">
        <f>Indre!AX63</f>
        <v>Ja</v>
      </c>
      <c r="BL299">
        <f>Indre!AX64</f>
        <v>0</v>
      </c>
      <c r="BM299" t="str">
        <f>Indre!AX65</f>
        <v>Ja</v>
      </c>
      <c r="BN299">
        <f>Indre!AX66</f>
        <v>0</v>
      </c>
      <c r="BO299" t="str">
        <f>Indre!AX67</f>
        <v>Nej</v>
      </c>
      <c r="BP299">
        <f>Indre!AX68</f>
        <v>0</v>
      </c>
      <c r="BQ299">
        <f>Indre!AX69</f>
        <v>0</v>
      </c>
      <c r="BR299" t="str">
        <f>Indre!AX70</f>
        <v>produktionskøkken</v>
      </c>
      <c r="BS299" t="str">
        <f>Indre!AX71</f>
        <v>Nej</v>
      </c>
      <c r="BT299" t="str">
        <f>Indre!AX72</f>
        <v>Større</v>
      </c>
      <c r="BU299" t="str">
        <f>Indre!AX73</f>
        <v>Ingen</v>
      </c>
      <c r="BV299" t="str">
        <f>Indre!AX74</f>
        <v>Nej</v>
      </c>
      <c r="BW299" t="str">
        <f>Indre!AX75</f>
        <v>2 nye ovne, køleskab + fryser, 1 rullebord</v>
      </c>
      <c r="BX299">
        <f>Indre!AX76</f>
        <v>0</v>
      </c>
      <c r="BY299">
        <f>Indre!AX77</f>
        <v>0</v>
      </c>
      <c r="BZ299">
        <f>Indre!AX78</f>
        <v>0</v>
      </c>
      <c r="CA299">
        <f>Indre!AX79</f>
        <v>0</v>
      </c>
      <c r="CB299">
        <f>Indre!AX80</f>
        <v>0</v>
      </c>
      <c r="CC299">
        <f>Indre!AX81</f>
        <v>0</v>
      </c>
      <c r="CD299">
        <f>Indre!AX82</f>
        <v>0</v>
      </c>
      <c r="CE299">
        <f>Indre!AX83</f>
        <v>0</v>
      </c>
      <c r="CF299">
        <f>Indre!AX84</f>
        <v>0</v>
      </c>
      <c r="CG299" t="str">
        <f>Indre!AX85</f>
        <v>Cathrine Jerrik / Sine</v>
      </c>
      <c r="CH299">
        <f>Indre!AX86</f>
        <v>0</v>
      </c>
      <c r="CI299">
        <f>Indre!AX87</f>
        <v>0</v>
      </c>
      <c r="CJ299">
        <f>Indre!AX88</f>
        <v>0</v>
      </c>
      <c r="CK299">
        <f>Indre!AX89</f>
        <v>1</v>
      </c>
      <c r="CL299">
        <f>Indre!AX90</f>
        <v>4</v>
      </c>
      <c r="CM299">
        <f>Indre!AX91</f>
        <v>0</v>
      </c>
      <c r="CN299">
        <f>Indre!AX92</f>
        <v>2</v>
      </c>
      <c r="CO299">
        <f>Indre!AX93</f>
        <v>0</v>
      </c>
      <c r="CP299">
        <f>Indre!AX94</f>
        <v>0</v>
      </c>
      <c r="CQ299">
        <f>Indre!AX95</f>
        <v>0</v>
      </c>
      <c r="CR299">
        <f>Indre!AX96</f>
        <v>2</v>
      </c>
      <c r="CS299">
        <f>Indre!AX97</f>
        <v>0</v>
      </c>
      <c r="CT299">
        <f>Indre!AX98</f>
        <v>0</v>
      </c>
      <c r="CU299">
        <f>Indre!AX99</f>
        <v>0</v>
      </c>
      <c r="CV299">
        <f>Indre!AX100</f>
        <v>0</v>
      </c>
      <c r="CW299">
        <f>Indre!AX101</f>
        <v>0</v>
      </c>
      <c r="CX299">
        <f>Indre!AX102</f>
        <v>0</v>
      </c>
      <c r="CY299">
        <f>Indre!AX103</f>
        <v>1</v>
      </c>
      <c r="CZ299">
        <f>Indre!AX104</f>
        <v>0</v>
      </c>
      <c r="DA299">
        <f>Indre!AX105</f>
        <v>0</v>
      </c>
      <c r="DB299">
        <f>Indre!AX106</f>
        <v>1</v>
      </c>
      <c r="DC299">
        <f>Indre!AX107</f>
        <v>20</v>
      </c>
      <c r="DD299" t="str">
        <f>Indre!AX108</f>
        <v>Miele</v>
      </c>
      <c r="DE299">
        <f>Indre!AX109</f>
        <v>0</v>
      </c>
      <c r="DF299" t="str">
        <f>Indre!AX110</f>
        <v>Ja</v>
      </c>
      <c r="DG299">
        <f>Indre!AX111</f>
        <v>0</v>
      </c>
      <c r="DH299" t="str">
        <f>Indre!AX112</f>
        <v>Nej</v>
      </c>
      <c r="DI299" t="str">
        <f>Indre!AX113</f>
        <v>Ja</v>
      </c>
      <c r="DJ299" t="str">
        <f>Indre!AX114</f>
        <v>Nej</v>
      </c>
      <c r="DK299">
        <f>Indre!AX115</f>
        <v>1</v>
      </c>
      <c r="DL299" t="str">
        <f>Indre!AX116</f>
        <v>Begrænset</v>
      </c>
      <c r="DM299">
        <f>Indre!AX117</f>
        <v>0</v>
      </c>
      <c r="DN299">
        <f>Indre!AX118</f>
        <v>0</v>
      </c>
      <c r="DO299" s="14" t="str">
        <f>VLOOKUP(MID(B299,1,5)*1,InstTyp!A:B,2,FALSE)</f>
        <v xml:space="preserve">Integrerede </v>
      </c>
      <c r="DP299" s="14" t="str">
        <f>VLOOKUP(MID(B299,1,5)*1,InstTyp!A:C,3,FALSE)</f>
        <v>Indre By</v>
      </c>
      <c r="DQ299">
        <f>VLOOKUP(MID(B299,1,5)*1,'InstTyp-2'!E:BQ,7,FALSE)</f>
        <v>20</v>
      </c>
      <c r="DR299">
        <f>VLOOKUP(MID(B299,1,5)*1,'InstTyp-2'!E:BQ,8,FALSE)</f>
        <v>0</v>
      </c>
      <c r="DS299">
        <f>VLOOKUP(MID(B299,1,5)*1,'InstTyp-2'!E:BQ,9,FALSE)</f>
        <v>42</v>
      </c>
      <c r="DT299">
        <f>VLOOKUP(MID(B299,1,5)*1,'InstTyp-2'!E:BQ,10,FALSE)</f>
        <v>0</v>
      </c>
      <c r="DU299">
        <f>VLOOKUP(MID(B299,1,5)*1,'InstTyp-2'!E:BQ,11,FALSE)</f>
        <v>0</v>
      </c>
      <c r="DV299">
        <f>VLOOKUP(MID(B299,1,5)*1,'InstTyp-2'!E:BQ,12,FALSE)</f>
        <v>0</v>
      </c>
      <c r="DW299">
        <f>VLOOKUP(MID(B299,1,5)*1,'InstTyp-2'!E:BQ,13,FALSE)</f>
        <v>0</v>
      </c>
      <c r="DX299">
        <f>VLOOKUP(MID(B299,1,5)*1,'InstTyp-2'!E:BQ,14,FALSE)</f>
        <v>0</v>
      </c>
      <c r="DY299">
        <f>VLOOKUP(MID(B299,1,5)*1,'InstTyp-2'!E:BQ,15,FALSE)</f>
        <v>0</v>
      </c>
      <c r="DZ299">
        <f>VLOOKUP(MID(B299,1,5)*1,'InstTyp-2'!E:BQ,16,FALSE)</f>
        <v>0</v>
      </c>
      <c r="EA299">
        <f>VLOOKUP(MID(B299,1,5)*1,'InstTyp-2'!E:BQ,17,FALSE)</f>
        <v>0</v>
      </c>
      <c r="EB299">
        <f>VLOOKUP(MID(B299,1,5)*1,'InstTyp-2'!E:BQ,18,FALSE)</f>
        <v>0</v>
      </c>
      <c r="EC299">
        <f>VLOOKUP(MID(B299,1,5)*1,'InstTyp-2'!E:BQ,19,FALSE)</f>
        <v>0</v>
      </c>
      <c r="ED299">
        <f>VLOOKUP(MID(B299,1,5)*1,'InstTyp-2'!E:BQ,20,FALSE)</f>
        <v>0</v>
      </c>
      <c r="EE299" s="195">
        <f>VLOOKUP(MID(B299,1,5)*1,'Forplejning 2008'!A:C,3,FALSE)</f>
        <v>66845.38</v>
      </c>
      <c r="EF299" t="str">
        <f t="shared" si="16"/>
        <v>37483</v>
      </c>
      <c r="EG299" t="str">
        <f t="shared" si="17"/>
        <v/>
      </c>
      <c r="EH299">
        <f t="shared" si="18"/>
        <v>0</v>
      </c>
      <c r="EI299">
        <f t="shared" si="19"/>
        <v>0</v>
      </c>
      <c r="EJ299" t="str">
        <f>VLOOKUP(B299,Rekruttering!A:F,2,FALSE)</f>
        <v>Ja</v>
      </c>
      <c r="EK299">
        <f>VLOOKUP(B299,Rekruttering!A:F,3,FALSE)</f>
        <v>21</v>
      </c>
      <c r="EL299" t="str">
        <f>VLOOKUP(B299,Rekruttering!A:F,4,FALSE)</f>
        <v>Nej</v>
      </c>
      <c r="EM299">
        <f>VLOOKUP(B299,Rekruttering!A:F,5,FALSE)</f>
        <v>0</v>
      </c>
      <c r="EN299" t="str">
        <f>VLOOKUP(B299,Rekruttering!A:F,6,FALSE)</f>
        <v>Ja</v>
      </c>
    </row>
    <row r="300" spans="1:144">
      <c r="A300" s="14" t="str">
        <f>Indre!AY1</f>
        <v>x</v>
      </c>
      <c r="B300" s="21">
        <f>Indre!AY2</f>
        <v>37511</v>
      </c>
      <c r="C300" t="str">
        <f>Indre!AY3</f>
        <v>Ryttergården</v>
      </c>
      <c r="D300" t="str">
        <f>Indre!AY4</f>
        <v>Indre By</v>
      </c>
      <c r="E300" t="str">
        <f>Indre!AY5</f>
        <v>Nansensgade 46</v>
      </c>
      <c r="F300">
        <f>Indre!AY6</f>
        <v>1366</v>
      </c>
      <c r="G300" t="str">
        <f>Indre!AY7</f>
        <v>København K</v>
      </c>
      <c r="H300" t="str">
        <f>Indre!AY8</f>
        <v>82 56 29 50</v>
      </c>
      <c r="I300" t="str">
        <f>Indre!AY9</f>
        <v>37511@buf.kk.dk</v>
      </c>
      <c r="J300" t="str">
        <f>Indre!AY10</f>
        <v>Anders Ulrik Jensen</v>
      </c>
      <c r="K300">
        <f>Indre!AY11</f>
        <v>0</v>
      </c>
      <c r="L300">
        <f>Indre!AY12</f>
        <v>0</v>
      </c>
      <c r="M300" t="str">
        <f>Indre!AY13</f>
        <v>37511@buf.kk.dk</v>
      </c>
      <c r="N300" t="str">
        <f>Indre!AY14</f>
        <v>Integreret</v>
      </c>
      <c r="O300">
        <f>Indre!AY15</f>
        <v>72</v>
      </c>
      <c r="P300">
        <f>Indre!AY16</f>
        <v>0</v>
      </c>
      <c r="Q300">
        <f>Indre!AY17</f>
        <v>106</v>
      </c>
      <c r="R300">
        <f>Indre!AY18</f>
        <v>0</v>
      </c>
      <c r="S300">
        <f>Indre!AY19</f>
        <v>0</v>
      </c>
      <c r="T300">
        <f>Indre!AY20</f>
        <v>0</v>
      </c>
      <c r="U300">
        <f>Indre!AY21</f>
        <v>0</v>
      </c>
      <c r="V300" t="str">
        <f>Indre!AY22</f>
        <v>Ja</v>
      </c>
      <c r="W300">
        <f>Indre!AY23</f>
        <v>3</v>
      </c>
      <c r="X300">
        <f>Indre!AY24</f>
        <v>1</v>
      </c>
      <c r="Y300">
        <f>Indre!AY25</f>
        <v>5</v>
      </c>
      <c r="Z300">
        <f>Indre!AY26</f>
        <v>5</v>
      </c>
      <c r="AA300">
        <f>Indre!AY27</f>
        <v>3</v>
      </c>
      <c r="AB300">
        <f>Indre!AY28</f>
        <v>5</v>
      </c>
      <c r="AC300">
        <f>Indre!AY29</f>
        <v>0</v>
      </c>
      <c r="AD300">
        <f>Indre!AY30</f>
        <v>5</v>
      </c>
      <c r="AE300">
        <f>Indre!AY31</f>
        <v>5</v>
      </c>
      <c r="AF300">
        <f>Indre!AY32</f>
        <v>0</v>
      </c>
      <c r="AG300">
        <f>Indre!AY33</f>
        <v>5</v>
      </c>
      <c r="AH300">
        <f>Indre!AY34</f>
        <v>0</v>
      </c>
      <c r="AI300" s="16">
        <f>Indre!AY35</f>
        <v>275000</v>
      </c>
      <c r="AJ300" s="16">
        <f>Indre!AY36</f>
        <v>0</v>
      </c>
      <c r="AK300">
        <f>Indre!AY37</f>
        <v>0</v>
      </c>
      <c r="AL300" t="str">
        <f>Indre!AY38</f>
        <v>Ja</v>
      </c>
      <c r="AM300">
        <f>Indre!AY39</f>
        <v>0</v>
      </c>
      <c r="AN300" t="str">
        <f>Indre!AY40</f>
        <v>Laila Taarup</v>
      </c>
      <c r="AO300">
        <f>Indre!AY41</f>
        <v>2004</v>
      </c>
      <c r="AP300">
        <f>Indre!AY42</f>
        <v>37</v>
      </c>
      <c r="AQ300">
        <f>Indre!AY43</f>
        <v>0</v>
      </c>
      <c r="AR300" t="str">
        <f>Indre!AY44</f>
        <v>ufaglært</v>
      </c>
      <c r="AS300">
        <f>Indre!AY45</f>
        <v>0</v>
      </c>
      <c r="AT300" t="str">
        <f>Indre!AY46</f>
        <v>ØOF-kurser</v>
      </c>
      <c r="AU300" t="str">
        <f>Indre!AY47</f>
        <v>Christina</v>
      </c>
      <c r="AV300">
        <f>Indre!AY48</f>
        <v>2008</v>
      </c>
      <c r="AW300">
        <f>Indre!AY49</f>
        <v>35</v>
      </c>
      <c r="AX300">
        <f>Indre!AY50</f>
        <v>0</v>
      </c>
      <c r="AY300" t="str">
        <f>Indre!AY51</f>
        <v>Stopper nu. De skal finde en anden pr. 31. juli</v>
      </c>
      <c r="AZ300">
        <f>Indre!AY52</f>
        <v>0</v>
      </c>
      <c r="BA300">
        <f>Indre!AY53</f>
        <v>0</v>
      </c>
      <c r="BB300">
        <f>Indre!AY54</f>
        <v>92</v>
      </c>
      <c r="BC300">
        <f>Indre!AY55</f>
        <v>92</v>
      </c>
      <c r="BD300">
        <f>Indre!AY56</f>
        <v>2</v>
      </c>
      <c r="BE300">
        <f>Indre!AY57</f>
        <v>2</v>
      </c>
      <c r="BF300" t="str">
        <f>Indre!AY58</f>
        <v>Ja</v>
      </c>
      <c r="BG300" t="str">
        <f>Indre!AY59</f>
        <v>Nej</v>
      </c>
      <c r="BH300" t="str">
        <f>Indre!AY60</f>
        <v>Ja</v>
      </c>
      <c r="BI300" t="str">
        <f>Indre!AY61</f>
        <v>Ja</v>
      </c>
      <c r="BJ300">
        <f>Indre!AY62</f>
        <v>0</v>
      </c>
      <c r="BK300" t="str">
        <f>Indre!AY63</f>
        <v>Ja</v>
      </c>
      <c r="BL300">
        <f>Indre!AY64</f>
        <v>0</v>
      </c>
      <c r="BM300" t="str">
        <f>Indre!AY65</f>
        <v>Ja</v>
      </c>
      <c r="BN300">
        <f>Indre!AY66</f>
        <v>0</v>
      </c>
      <c r="BO300" t="str">
        <f>Indre!AY67</f>
        <v>Ja</v>
      </c>
      <c r="BP300">
        <f>Indre!AY68</f>
        <v>0</v>
      </c>
      <c r="BQ300">
        <f>Indre!AY69</f>
        <v>0</v>
      </c>
      <c r="BR300" t="str">
        <f>Indre!AY70</f>
        <v>Køkken blandet tilvirk</v>
      </c>
      <c r="BS300" t="str">
        <f>Indre!AY71</f>
        <v>Nej</v>
      </c>
      <c r="BT300" t="str">
        <f>Indre!AY72</f>
        <v>Større</v>
      </c>
      <c r="BU300" t="str">
        <f>Indre!AY73</f>
        <v>Ingen</v>
      </c>
      <c r="BV300" t="str">
        <f>Indre!AY74</f>
        <v>Nej</v>
      </c>
      <c r="BW300" t="str">
        <f>Indre!AY75</f>
        <v>Alle maskiner skal opgraderes når der skal laves mad til dobbelt så mange børn. Større røremaskine, hurtigere opvaskemaskine, konvektionsovn eller mindst en ovn mere. Konvektionsovnen er vigtig at overveje da der også mangler kogeplader. Ekstra svaleskab.</v>
      </c>
      <c r="BX300">
        <f>Indre!AY76</f>
        <v>0</v>
      </c>
      <c r="BY300">
        <f>Indre!AY77</f>
        <v>0</v>
      </c>
      <c r="BZ300">
        <f>Indre!AY78</f>
        <v>0</v>
      </c>
      <c r="CA300">
        <f>Indre!AY79</f>
        <v>0</v>
      </c>
      <c r="CB300">
        <f>Indre!AY80</f>
        <v>0</v>
      </c>
      <c r="CC300">
        <f>Indre!AY81</f>
        <v>0</v>
      </c>
      <c r="CD300">
        <f>Indre!AY82</f>
        <v>0</v>
      </c>
      <c r="CE300">
        <f>Indre!AY83</f>
        <v>0</v>
      </c>
      <c r="CF300" t="str">
        <f>Indre!AY84</f>
        <v>Har 3 små produktionskøkkener, hvor alt udstyr er underdimensioneret i forhold til antal børn.</v>
      </c>
      <c r="CG300" t="str">
        <f>Indre!AY85</f>
        <v>Mariah / Sine</v>
      </c>
      <c r="CH300">
        <f>Indre!AY86</f>
        <v>0</v>
      </c>
      <c r="CI300">
        <f>Indre!AY87</f>
        <v>0</v>
      </c>
      <c r="CJ300">
        <f>Indre!AY88</f>
        <v>0</v>
      </c>
      <c r="CK300">
        <f>Indre!AY89</f>
        <v>1</v>
      </c>
      <c r="CL300">
        <f>Indre!AY90</f>
        <v>4</v>
      </c>
      <c r="CM300">
        <f>Indre!AY91</f>
        <v>0</v>
      </c>
      <c r="CN300">
        <f>Indre!AY92</f>
        <v>2</v>
      </c>
      <c r="CO300">
        <f>Indre!AY93</f>
        <v>0</v>
      </c>
      <c r="CP300">
        <f>Indre!AY94</f>
        <v>0</v>
      </c>
      <c r="CQ300">
        <f>Indre!AY95</f>
        <v>0</v>
      </c>
      <c r="CR300">
        <f>Indre!AY96</f>
        <v>2</v>
      </c>
      <c r="CS300">
        <f>Indre!AY97</f>
        <v>1</v>
      </c>
      <c r="CT300">
        <f>Indre!AY98</f>
        <v>0</v>
      </c>
      <c r="CU300">
        <f>Indre!AY99</f>
        <v>0</v>
      </c>
      <c r="CV300">
        <f>Indre!AY100</f>
        <v>0</v>
      </c>
      <c r="CW300">
        <f>Indre!AY101</f>
        <v>0</v>
      </c>
      <c r="CX300">
        <f>Indre!AY102</f>
        <v>1</v>
      </c>
      <c r="CY300">
        <f>Indre!AY103</f>
        <v>0</v>
      </c>
      <c r="CZ300">
        <f>Indre!AY104</f>
        <v>0</v>
      </c>
      <c r="DA300">
        <f>Indre!AY105</f>
        <v>0</v>
      </c>
      <c r="DB300">
        <f>Indre!AY106</f>
        <v>1</v>
      </c>
      <c r="DC300">
        <f>Indre!AY107</f>
        <v>25</v>
      </c>
      <c r="DD300" t="str">
        <f>Indre!AY108</f>
        <v>Miele</v>
      </c>
      <c r="DE300">
        <f>Indre!AY109</f>
        <v>3</v>
      </c>
      <c r="DF300" t="str">
        <f>Indre!AY110</f>
        <v>Ja</v>
      </c>
      <c r="DG300">
        <f>Indre!AY111</f>
        <v>8</v>
      </c>
      <c r="DH300" t="str">
        <f>Indre!AY112</f>
        <v>Nej</v>
      </c>
      <c r="DI300" t="str">
        <f>Indre!AY113</f>
        <v>Nej</v>
      </c>
      <c r="DJ300" t="str">
        <f>Indre!AY114</f>
        <v>Nej</v>
      </c>
      <c r="DK300">
        <f>Indre!AY115</f>
        <v>1</v>
      </c>
      <c r="DL300" t="str">
        <f>Indre!AY116</f>
        <v>Begrænset</v>
      </c>
      <c r="DM300" t="str">
        <f>Indre!AY117</f>
        <v>Institutionen skal fragte mad mellem 4 etagere, hvilket er tidskrævende. De vil gerne have det tænket ind i timenomeringen. I kælderen har der engang været skolekøkken. Den optimale løsning ville være at etablere et stort  produktionskøkken her til alle børnene. Ville også skabe gode omstændigheder for køkkendamerne.</v>
      </c>
      <c r="DN300">
        <f>Indre!AY118</f>
        <v>0</v>
      </c>
      <c r="DO300" s="14" t="str">
        <f>VLOOKUP(MID(B300,1,5)*1,InstTyp!A:B,2,FALSE)</f>
        <v xml:space="preserve">Integrerede </v>
      </c>
      <c r="DP300" s="14" t="str">
        <f>VLOOKUP(MID(B300,1,5)*1,InstTyp!A:C,3,FALSE)</f>
        <v>Indre By</v>
      </c>
      <c r="DQ300">
        <f>VLOOKUP(MID(B300,1,5)*1,'InstTyp-2'!E:BQ,7,FALSE)</f>
        <v>72</v>
      </c>
      <c r="DR300">
        <f>VLOOKUP(MID(B300,1,5)*1,'InstTyp-2'!E:BQ,8,FALSE)</f>
        <v>0</v>
      </c>
      <c r="DS300">
        <f>VLOOKUP(MID(B300,1,5)*1,'InstTyp-2'!E:BQ,9,FALSE)</f>
        <v>106</v>
      </c>
      <c r="DT300">
        <f>VLOOKUP(MID(B300,1,5)*1,'InstTyp-2'!E:BQ,10,FALSE)</f>
        <v>0</v>
      </c>
      <c r="DU300">
        <f>VLOOKUP(MID(B300,1,5)*1,'InstTyp-2'!E:BQ,11,FALSE)</f>
        <v>0</v>
      </c>
      <c r="DV300">
        <f>VLOOKUP(MID(B300,1,5)*1,'InstTyp-2'!E:BQ,12,FALSE)</f>
        <v>0</v>
      </c>
      <c r="DW300">
        <f>VLOOKUP(MID(B300,1,5)*1,'InstTyp-2'!E:BQ,13,FALSE)</f>
        <v>0</v>
      </c>
      <c r="DX300">
        <f>VLOOKUP(MID(B300,1,5)*1,'InstTyp-2'!E:BQ,14,FALSE)</f>
        <v>0</v>
      </c>
      <c r="DY300">
        <f>VLOOKUP(MID(B300,1,5)*1,'InstTyp-2'!E:BQ,15,FALSE)</f>
        <v>0</v>
      </c>
      <c r="DZ300">
        <f>VLOOKUP(MID(B300,1,5)*1,'InstTyp-2'!E:BQ,16,FALSE)</f>
        <v>0</v>
      </c>
      <c r="EA300">
        <f>VLOOKUP(MID(B300,1,5)*1,'InstTyp-2'!E:BQ,17,FALSE)</f>
        <v>0</v>
      </c>
      <c r="EB300">
        <f>VLOOKUP(MID(B300,1,5)*1,'InstTyp-2'!E:BQ,18,FALSE)</f>
        <v>0</v>
      </c>
      <c r="EC300">
        <f>VLOOKUP(MID(B300,1,5)*1,'InstTyp-2'!E:BQ,19,FALSE)</f>
        <v>0</v>
      </c>
      <c r="ED300">
        <f>VLOOKUP(MID(B300,1,5)*1,'InstTyp-2'!E:BQ,20,FALSE)</f>
        <v>0</v>
      </c>
      <c r="EE300" s="195">
        <f>VLOOKUP(MID(B300,1,5)*1,'Forplejning 2008'!A:C,3,FALSE)</f>
        <v>430670.42</v>
      </c>
      <c r="EF300" t="str">
        <f t="shared" si="16"/>
        <v>37511</v>
      </c>
      <c r="EG300" t="str">
        <f t="shared" si="17"/>
        <v/>
      </c>
      <c r="EH300">
        <f t="shared" si="18"/>
        <v>0</v>
      </c>
      <c r="EI300">
        <f t="shared" si="19"/>
        <v>0</v>
      </c>
      <c r="EJ300" t="e">
        <f>VLOOKUP(B300,Rekruttering!A:F,2,FALSE)</f>
        <v>#N/A</v>
      </c>
      <c r="EK300" t="e">
        <f>VLOOKUP(B300,Rekruttering!A:F,3,FALSE)</f>
        <v>#N/A</v>
      </c>
      <c r="EL300" t="e">
        <f>VLOOKUP(B300,Rekruttering!A:F,4,FALSE)</f>
        <v>#N/A</v>
      </c>
      <c r="EM300" t="e">
        <f>VLOOKUP(B300,Rekruttering!A:F,5,FALSE)</f>
        <v>#N/A</v>
      </c>
      <c r="EN300" t="e">
        <f>VLOOKUP(B300,Rekruttering!A:F,6,FALSE)</f>
        <v>#N/A</v>
      </c>
    </row>
    <row r="301" spans="1:144">
      <c r="A301" s="14" t="str">
        <f>Indre!AZ1</f>
        <v>x</v>
      </c>
      <c r="B301" s="21" t="str">
        <f>Indre!AZ2</f>
        <v>37511_2</v>
      </c>
      <c r="C301" t="str">
        <f>Indre!AZ3</f>
        <v>Ryttergården</v>
      </c>
      <c r="D301" t="str">
        <f>Indre!AZ4</f>
        <v>Indre By</v>
      </c>
      <c r="E301" t="str">
        <f>Indre!AZ5</f>
        <v>Nansensgade 46</v>
      </c>
      <c r="F301">
        <f>Indre!AZ6</f>
        <v>1366</v>
      </c>
      <c r="G301" t="str">
        <f>Indre!AZ7</f>
        <v>København K</v>
      </c>
      <c r="H301" t="str">
        <f>Indre!AZ8</f>
        <v>82 56 29 50</v>
      </c>
      <c r="I301" t="str">
        <f>Indre!AZ9</f>
        <v>37511@buf.kk.dk</v>
      </c>
      <c r="J301" t="str">
        <f>Indre!AZ10</f>
        <v>Anders Ulrik Jensen</v>
      </c>
      <c r="K301">
        <f>Indre!AZ11</f>
        <v>0</v>
      </c>
      <c r="L301">
        <f>Indre!AZ12</f>
        <v>0</v>
      </c>
      <c r="M301" t="str">
        <f>Indre!AZ13</f>
        <v>37511@buf.kk.dk</v>
      </c>
      <c r="N301" t="str">
        <f>Indre!AZ14</f>
        <v>Integreret</v>
      </c>
      <c r="O301">
        <f>Indre!AZ15</f>
        <v>72</v>
      </c>
      <c r="P301">
        <f>Indre!AZ16</f>
        <v>0</v>
      </c>
      <c r="Q301">
        <f>Indre!AZ17</f>
        <v>106</v>
      </c>
      <c r="R301">
        <f>Indre!AZ18</f>
        <v>0</v>
      </c>
      <c r="S301">
        <f>Indre!AZ19</f>
        <v>0</v>
      </c>
      <c r="T301">
        <f>Indre!AZ20</f>
        <v>0</v>
      </c>
      <c r="U301">
        <f>Indre!AZ21</f>
        <v>0</v>
      </c>
      <c r="V301" t="str">
        <f>Indre!AZ22</f>
        <v>Ja</v>
      </c>
      <c r="W301">
        <f>Indre!AZ23</f>
        <v>3</v>
      </c>
      <c r="X301">
        <f>Indre!AZ24</f>
        <v>2</v>
      </c>
      <c r="Y301">
        <f>Indre!AZ25</f>
        <v>0</v>
      </c>
      <c r="Z301">
        <f>Indre!AZ26</f>
        <v>0</v>
      </c>
      <c r="AA301">
        <f>Indre!AZ27</f>
        <v>0</v>
      </c>
      <c r="AB301">
        <f>Indre!AZ28</f>
        <v>0</v>
      </c>
      <c r="AC301">
        <f>Indre!AZ29</f>
        <v>0</v>
      </c>
      <c r="AD301">
        <f>Indre!AZ30</f>
        <v>0</v>
      </c>
      <c r="AE301">
        <f>Indre!AZ31</f>
        <v>0</v>
      </c>
      <c r="AF301">
        <f>Indre!AZ32</f>
        <v>0</v>
      </c>
      <c r="AG301">
        <f>Indre!AZ33</f>
        <v>0</v>
      </c>
      <c r="AH301">
        <f>Indre!AZ34</f>
        <v>0</v>
      </c>
      <c r="AI301">
        <f>Indre!AZ35</f>
        <v>0</v>
      </c>
      <c r="AJ301">
        <f>Indre!AZ36</f>
        <v>0</v>
      </c>
      <c r="AK301">
        <f>Indre!AZ37</f>
        <v>0</v>
      </c>
      <c r="AL301">
        <f>Indre!AZ38</f>
        <v>0</v>
      </c>
      <c r="AM301">
        <f>Indre!AZ39</f>
        <v>0</v>
      </c>
      <c r="AN301">
        <f>Indre!AZ40</f>
        <v>0</v>
      </c>
      <c r="AO301">
        <f>Indre!AZ41</f>
        <v>0</v>
      </c>
      <c r="AP301">
        <f>Indre!AZ42</f>
        <v>0</v>
      </c>
      <c r="AQ301">
        <f>Indre!AZ43</f>
        <v>0</v>
      </c>
      <c r="AR301">
        <f>Indre!AZ44</f>
        <v>0</v>
      </c>
      <c r="AS301">
        <f>Indre!AZ45</f>
        <v>0</v>
      </c>
      <c r="AT301">
        <f>Indre!AZ46</f>
        <v>0</v>
      </c>
      <c r="AU301">
        <f>Indre!AZ47</f>
        <v>0</v>
      </c>
      <c r="AV301">
        <f>Indre!AZ48</f>
        <v>0</v>
      </c>
      <c r="AW301">
        <f>Indre!AZ49</f>
        <v>0</v>
      </c>
      <c r="AX301">
        <f>Indre!AZ50</f>
        <v>0</v>
      </c>
      <c r="AY301">
        <f>Indre!AZ51</f>
        <v>0</v>
      </c>
      <c r="AZ301">
        <f>Indre!AZ52</f>
        <v>0</v>
      </c>
      <c r="BA301">
        <f>Indre!AZ53</f>
        <v>0</v>
      </c>
      <c r="BB301">
        <f>Indre!AZ54</f>
        <v>0</v>
      </c>
      <c r="BC301">
        <f>Indre!AZ55</f>
        <v>0</v>
      </c>
      <c r="BD301">
        <f>Indre!AZ56</f>
        <v>0</v>
      </c>
      <c r="BE301">
        <f>Indre!AZ57</f>
        <v>0</v>
      </c>
      <c r="BF301">
        <f>Indre!AZ58</f>
        <v>0</v>
      </c>
      <c r="BG301">
        <f>Indre!AZ59</f>
        <v>0</v>
      </c>
      <c r="BH301">
        <f>Indre!AZ60</f>
        <v>0</v>
      </c>
      <c r="BI301">
        <f>Indre!AZ61</f>
        <v>0</v>
      </c>
      <c r="BJ301">
        <f>Indre!AZ62</f>
        <v>0</v>
      </c>
      <c r="BK301">
        <f>Indre!AZ63</f>
        <v>0</v>
      </c>
      <c r="BL301">
        <f>Indre!AZ64</f>
        <v>0</v>
      </c>
      <c r="BM301">
        <f>Indre!AZ65</f>
        <v>0</v>
      </c>
      <c r="BN301">
        <f>Indre!AZ66</f>
        <v>0</v>
      </c>
      <c r="BO301">
        <f>Indre!AZ67</f>
        <v>0</v>
      </c>
      <c r="BP301">
        <f>Indre!AZ68</f>
        <v>0</v>
      </c>
      <c r="BQ301">
        <f>Indre!AZ69</f>
        <v>0</v>
      </c>
      <c r="BR301">
        <f>Indre!AZ70</f>
        <v>0</v>
      </c>
      <c r="BS301">
        <f>Indre!AZ71</f>
        <v>0</v>
      </c>
      <c r="BT301">
        <f>Indre!AZ72</f>
        <v>0</v>
      </c>
      <c r="BU301">
        <f>Indre!AZ73</f>
        <v>0</v>
      </c>
      <c r="BV301">
        <f>Indre!AZ74</f>
        <v>0</v>
      </c>
      <c r="BW301">
        <f>Indre!AZ75</f>
        <v>0</v>
      </c>
      <c r="BX301">
        <f>Indre!AZ76</f>
        <v>0</v>
      </c>
      <c r="BY301">
        <f>Indre!AZ77</f>
        <v>0</v>
      </c>
      <c r="BZ301">
        <f>Indre!AZ78</f>
        <v>0</v>
      </c>
      <c r="CA301">
        <f>Indre!AZ79</f>
        <v>0</v>
      </c>
      <c r="CB301">
        <f>Indre!AZ80</f>
        <v>0</v>
      </c>
      <c r="CC301">
        <f>Indre!AZ81</f>
        <v>0</v>
      </c>
      <c r="CD301">
        <f>Indre!AZ82</f>
        <v>0</v>
      </c>
      <c r="CE301">
        <f>Indre!AZ83</f>
        <v>0</v>
      </c>
      <c r="CF301">
        <f>Indre!AZ84</f>
        <v>0</v>
      </c>
      <c r="CG301">
        <f>Indre!AZ85</f>
        <v>0</v>
      </c>
      <c r="CH301" s="18">
        <f>Indre!AZ86</f>
        <v>0</v>
      </c>
      <c r="CI301">
        <f>Indre!AZ87</f>
        <v>0</v>
      </c>
      <c r="CJ301">
        <f>Indre!AZ88</f>
        <v>0</v>
      </c>
      <c r="CK301">
        <f>Indre!AZ89</f>
        <v>1</v>
      </c>
      <c r="CL301">
        <f>Indre!AZ90</f>
        <v>4</v>
      </c>
      <c r="CM301">
        <f>Indre!AZ91</f>
        <v>0</v>
      </c>
      <c r="CN301">
        <f>Indre!AZ92</f>
        <v>2</v>
      </c>
      <c r="CO301">
        <f>Indre!AZ93</f>
        <v>0</v>
      </c>
      <c r="CP301">
        <f>Indre!AZ94</f>
        <v>0</v>
      </c>
      <c r="CQ301">
        <f>Indre!AZ95</f>
        <v>0</v>
      </c>
      <c r="CR301">
        <f>Indre!AZ96</f>
        <v>0</v>
      </c>
      <c r="CS301">
        <f>Indre!AZ97</f>
        <v>1</v>
      </c>
      <c r="CT301">
        <f>Indre!AZ98</f>
        <v>0</v>
      </c>
      <c r="CU301">
        <f>Indre!AZ99</f>
        <v>0</v>
      </c>
      <c r="CV301">
        <f>Indre!AZ100</f>
        <v>0</v>
      </c>
      <c r="CW301">
        <f>Indre!AZ101</f>
        <v>0</v>
      </c>
      <c r="CX301">
        <f>Indre!AZ102</f>
        <v>1</v>
      </c>
      <c r="CY301">
        <f>Indre!AZ103</f>
        <v>0</v>
      </c>
      <c r="CZ301">
        <f>Indre!AZ104</f>
        <v>0</v>
      </c>
      <c r="DA301">
        <f>Indre!AZ105</f>
        <v>0</v>
      </c>
      <c r="DB301">
        <f>Indre!AZ106</f>
        <v>1</v>
      </c>
      <c r="DC301">
        <f>Indre!AZ107</f>
        <v>25</v>
      </c>
      <c r="DD301" t="str">
        <f>Indre!AZ108</f>
        <v>Miele</v>
      </c>
      <c r="DE301">
        <f>Indre!AZ109</f>
        <v>4</v>
      </c>
      <c r="DF301" t="str">
        <f>Indre!AZ110</f>
        <v>Ja</v>
      </c>
      <c r="DG301">
        <f>Indre!AZ111</f>
        <v>8</v>
      </c>
      <c r="DH301" t="str">
        <f>Indre!AZ112</f>
        <v>Nej</v>
      </c>
      <c r="DI301" t="str">
        <f>Indre!AZ113</f>
        <v>Nej</v>
      </c>
      <c r="DJ301" t="str">
        <f>Indre!AZ114</f>
        <v>Nej</v>
      </c>
      <c r="DK301">
        <f>Indre!AZ115</f>
        <v>1</v>
      </c>
      <c r="DL301" t="str">
        <f>Indre!AZ116</f>
        <v>Begrænset</v>
      </c>
      <c r="DM301">
        <f>Indre!AZ117</f>
        <v>0</v>
      </c>
      <c r="DN301">
        <f>Indre!AZ118</f>
        <v>0</v>
      </c>
      <c r="DO301" s="14" t="str">
        <f>VLOOKUP(MID(B301,1,5)*1,InstTyp!A:B,2,FALSE)</f>
        <v xml:space="preserve">Integrerede </v>
      </c>
      <c r="DP301" s="14" t="str">
        <f>VLOOKUP(MID(B301,1,5)*1,InstTyp!A:C,3,FALSE)</f>
        <v>Indre By</v>
      </c>
      <c r="DQ301">
        <f>VLOOKUP(MID(B301,1,5)*1,'InstTyp-2'!E:BQ,7,FALSE)</f>
        <v>72</v>
      </c>
      <c r="DR301">
        <f>VLOOKUP(MID(B301,1,5)*1,'InstTyp-2'!E:BQ,8,FALSE)</f>
        <v>0</v>
      </c>
      <c r="DS301">
        <f>VLOOKUP(MID(B301,1,5)*1,'InstTyp-2'!E:BQ,9,FALSE)</f>
        <v>106</v>
      </c>
      <c r="DT301">
        <f>VLOOKUP(MID(B301,1,5)*1,'InstTyp-2'!E:BQ,10,FALSE)</f>
        <v>0</v>
      </c>
      <c r="DU301">
        <f>VLOOKUP(MID(B301,1,5)*1,'InstTyp-2'!E:BQ,11,FALSE)</f>
        <v>0</v>
      </c>
      <c r="DV301">
        <f>VLOOKUP(MID(B301,1,5)*1,'InstTyp-2'!E:BQ,12,FALSE)</f>
        <v>0</v>
      </c>
      <c r="DW301">
        <f>VLOOKUP(MID(B301,1,5)*1,'InstTyp-2'!E:BQ,13,FALSE)</f>
        <v>0</v>
      </c>
      <c r="DX301">
        <f>VLOOKUP(MID(B301,1,5)*1,'InstTyp-2'!E:BQ,14,FALSE)</f>
        <v>0</v>
      </c>
      <c r="DY301">
        <f>VLOOKUP(MID(B301,1,5)*1,'InstTyp-2'!E:BQ,15,FALSE)</f>
        <v>0</v>
      </c>
      <c r="DZ301">
        <f>VLOOKUP(MID(B301,1,5)*1,'InstTyp-2'!E:BQ,16,FALSE)</f>
        <v>0</v>
      </c>
      <c r="EA301">
        <f>VLOOKUP(MID(B301,1,5)*1,'InstTyp-2'!E:BQ,17,FALSE)</f>
        <v>0</v>
      </c>
      <c r="EB301">
        <f>VLOOKUP(MID(B301,1,5)*1,'InstTyp-2'!E:BQ,18,FALSE)</f>
        <v>0</v>
      </c>
      <c r="EC301">
        <f>VLOOKUP(MID(B301,1,5)*1,'InstTyp-2'!E:BQ,19,FALSE)</f>
        <v>0</v>
      </c>
      <c r="ED301">
        <f>VLOOKUP(MID(B301,1,5)*1,'InstTyp-2'!E:BQ,20,FALSE)</f>
        <v>0</v>
      </c>
      <c r="EE301" s="195">
        <f>VLOOKUP(MID(B301,1,5)*1,'Forplejning 2008'!A:C,3,FALSE)</f>
        <v>430670.42</v>
      </c>
      <c r="EF301" t="str">
        <f t="shared" si="16"/>
        <v>37511</v>
      </c>
      <c r="EG301" t="str">
        <f t="shared" si="17"/>
        <v>2</v>
      </c>
      <c r="EH301">
        <f t="shared" si="18"/>
        <v>0</v>
      </c>
      <c r="EI301">
        <f t="shared" si="19"/>
        <v>0</v>
      </c>
      <c r="EJ301" t="e">
        <f>VLOOKUP(B301,Rekruttering!A:F,2,FALSE)</f>
        <v>#N/A</v>
      </c>
      <c r="EK301" t="e">
        <f>VLOOKUP(B301,Rekruttering!A:F,3,FALSE)</f>
        <v>#N/A</v>
      </c>
      <c r="EL301" t="e">
        <f>VLOOKUP(B301,Rekruttering!A:F,4,FALSE)</f>
        <v>#N/A</v>
      </c>
      <c r="EM301" t="e">
        <f>VLOOKUP(B301,Rekruttering!A:F,5,FALSE)</f>
        <v>#N/A</v>
      </c>
      <c r="EN301" t="e">
        <f>VLOOKUP(B301,Rekruttering!A:F,6,FALSE)</f>
        <v>#N/A</v>
      </c>
    </row>
    <row r="302" spans="1:144">
      <c r="A302" s="14" t="str">
        <f>Indre!BA1</f>
        <v>x</v>
      </c>
      <c r="B302" s="21" t="str">
        <f>Indre!BA2</f>
        <v>37511_3</v>
      </c>
      <c r="C302" t="str">
        <f>Indre!BA3</f>
        <v>Ryttergården</v>
      </c>
      <c r="D302" t="str">
        <f>Indre!BA4</f>
        <v>Indre By</v>
      </c>
      <c r="E302" t="str">
        <f>Indre!BA5</f>
        <v>Nansensgade 46</v>
      </c>
      <c r="F302">
        <f>Indre!BA6</f>
        <v>1366</v>
      </c>
      <c r="G302" t="str">
        <f>Indre!BA7</f>
        <v>København K</v>
      </c>
      <c r="H302" t="str">
        <f>Indre!BA8</f>
        <v>82 56 29 50</v>
      </c>
      <c r="I302" t="str">
        <f>Indre!BA9</f>
        <v>37511@buf.kk.dk</v>
      </c>
      <c r="J302" t="str">
        <f>Indre!BA10</f>
        <v>Anders Ulrik Jensen</v>
      </c>
      <c r="K302">
        <f>Indre!BA11</f>
        <v>0</v>
      </c>
      <c r="L302">
        <f>Indre!BA12</f>
        <v>0</v>
      </c>
      <c r="M302" t="str">
        <f>Indre!BA13</f>
        <v>37511@buf.kk.dk</v>
      </c>
      <c r="N302" t="str">
        <f>Indre!BA14</f>
        <v>Integreret</v>
      </c>
      <c r="O302">
        <f>Indre!BA15</f>
        <v>72</v>
      </c>
      <c r="P302">
        <f>Indre!BA16</f>
        <v>0</v>
      </c>
      <c r="Q302">
        <f>Indre!BA17</f>
        <v>106</v>
      </c>
      <c r="R302">
        <f>Indre!BA18</f>
        <v>0</v>
      </c>
      <c r="S302">
        <f>Indre!BA19</f>
        <v>0</v>
      </c>
      <c r="T302">
        <f>Indre!BA20</f>
        <v>0</v>
      </c>
      <c r="U302">
        <f>Indre!BA21</f>
        <v>0</v>
      </c>
      <c r="V302" t="str">
        <f>Indre!BA22</f>
        <v>Ja</v>
      </c>
      <c r="W302">
        <f>Indre!BA23</f>
        <v>3</v>
      </c>
      <c r="X302">
        <f>Indre!BA24</f>
        <v>3</v>
      </c>
      <c r="Y302">
        <f>Indre!BA25</f>
        <v>0</v>
      </c>
      <c r="Z302">
        <f>Indre!BA26</f>
        <v>0</v>
      </c>
      <c r="AA302">
        <f>Indre!BA27</f>
        <v>0</v>
      </c>
      <c r="AB302">
        <f>Indre!BA28</f>
        <v>0</v>
      </c>
      <c r="AC302">
        <f>Indre!BA29</f>
        <v>0</v>
      </c>
      <c r="AD302">
        <f>Indre!BA30</f>
        <v>0</v>
      </c>
      <c r="AE302">
        <f>Indre!BA31</f>
        <v>0</v>
      </c>
      <c r="AF302">
        <f>Indre!BA32</f>
        <v>0</v>
      </c>
      <c r="AG302">
        <f>Indre!BA33</f>
        <v>0</v>
      </c>
      <c r="AH302">
        <f>Indre!BA34</f>
        <v>0</v>
      </c>
      <c r="AI302">
        <f>Indre!BA35</f>
        <v>0</v>
      </c>
      <c r="AJ302">
        <f>Indre!BA36</f>
        <v>0</v>
      </c>
      <c r="AK302">
        <f>Indre!BA37</f>
        <v>0</v>
      </c>
      <c r="AL302">
        <f>Indre!BA38</f>
        <v>0</v>
      </c>
      <c r="AM302">
        <f>Indre!BA39</f>
        <v>0</v>
      </c>
      <c r="AN302">
        <f>Indre!BA40</f>
        <v>0</v>
      </c>
      <c r="AO302">
        <f>Indre!BA41</f>
        <v>0</v>
      </c>
      <c r="AP302">
        <f>Indre!BA42</f>
        <v>0</v>
      </c>
      <c r="AQ302">
        <f>Indre!BA43</f>
        <v>0</v>
      </c>
      <c r="AR302">
        <f>Indre!BA44</f>
        <v>0</v>
      </c>
      <c r="AS302">
        <f>Indre!BA45</f>
        <v>0</v>
      </c>
      <c r="AT302">
        <f>Indre!BA46</f>
        <v>0</v>
      </c>
      <c r="AU302">
        <f>Indre!BA47</f>
        <v>0</v>
      </c>
      <c r="AV302">
        <f>Indre!BA48</f>
        <v>0</v>
      </c>
      <c r="AW302">
        <f>Indre!BA49</f>
        <v>0</v>
      </c>
      <c r="AX302">
        <f>Indre!BA50</f>
        <v>0</v>
      </c>
      <c r="AY302">
        <f>Indre!BA51</f>
        <v>0</v>
      </c>
      <c r="AZ302">
        <f>Indre!BA52</f>
        <v>0</v>
      </c>
      <c r="BA302">
        <f>Indre!BA53</f>
        <v>0</v>
      </c>
      <c r="BB302">
        <f>Indre!BA54</f>
        <v>0</v>
      </c>
      <c r="BC302">
        <f>Indre!BA55</f>
        <v>0</v>
      </c>
      <c r="BD302">
        <f>Indre!BA56</f>
        <v>0</v>
      </c>
      <c r="BE302">
        <f>Indre!BA57</f>
        <v>0</v>
      </c>
      <c r="BF302">
        <f>Indre!BA58</f>
        <v>0</v>
      </c>
      <c r="BG302">
        <f>Indre!BA59</f>
        <v>0</v>
      </c>
      <c r="BH302">
        <f>Indre!BA60</f>
        <v>0</v>
      </c>
      <c r="BI302">
        <f>Indre!BA61</f>
        <v>0</v>
      </c>
      <c r="BJ302">
        <f>Indre!BA62</f>
        <v>0</v>
      </c>
      <c r="BK302">
        <f>Indre!BA63</f>
        <v>0</v>
      </c>
      <c r="BL302">
        <f>Indre!BA64</f>
        <v>0</v>
      </c>
      <c r="BM302">
        <f>Indre!BA65</f>
        <v>0</v>
      </c>
      <c r="BN302">
        <f>Indre!BA66</f>
        <v>0</v>
      </c>
      <c r="BO302">
        <f>Indre!BA67</f>
        <v>0</v>
      </c>
      <c r="BP302">
        <f>Indre!BA68</f>
        <v>0</v>
      </c>
      <c r="BQ302">
        <f>Indre!BA69</f>
        <v>0</v>
      </c>
      <c r="BR302">
        <f>Indre!BA70</f>
        <v>0</v>
      </c>
      <c r="BS302">
        <f>Indre!BA71</f>
        <v>0</v>
      </c>
      <c r="BT302">
        <f>Indre!BA72</f>
        <v>0</v>
      </c>
      <c r="BU302">
        <f>Indre!BA73</f>
        <v>0</v>
      </c>
      <c r="BV302">
        <f>Indre!BA74</f>
        <v>0</v>
      </c>
      <c r="BW302">
        <f>Indre!BA75</f>
        <v>0</v>
      </c>
      <c r="BX302">
        <f>Indre!BA76</f>
        <v>0</v>
      </c>
      <c r="BY302">
        <f>Indre!BA77</f>
        <v>0</v>
      </c>
      <c r="BZ302">
        <f>Indre!BA78</f>
        <v>0</v>
      </c>
      <c r="CA302">
        <f>Indre!BA79</f>
        <v>0</v>
      </c>
      <c r="CB302">
        <f>Indre!BA80</f>
        <v>0</v>
      </c>
      <c r="CC302">
        <f>Indre!BA81</f>
        <v>0</v>
      </c>
      <c r="CD302">
        <f>Indre!BA82</f>
        <v>0</v>
      </c>
      <c r="CE302">
        <f>Indre!BA83</f>
        <v>0</v>
      </c>
      <c r="CF302">
        <f>Indre!BA84</f>
        <v>0</v>
      </c>
      <c r="CG302">
        <f>Indre!BA85</f>
        <v>0</v>
      </c>
      <c r="CH302" s="18">
        <f>Indre!BA86</f>
        <v>0</v>
      </c>
      <c r="CI302">
        <f>Indre!BA87</f>
        <v>0</v>
      </c>
      <c r="CJ302">
        <f>Indre!BA88</f>
        <v>0</v>
      </c>
      <c r="CK302">
        <f>Indre!BA89</f>
        <v>1</v>
      </c>
      <c r="CL302">
        <f>Indre!BA90</f>
        <v>4</v>
      </c>
      <c r="CM302">
        <f>Indre!BA91</f>
        <v>0</v>
      </c>
      <c r="CN302">
        <f>Indre!BA92</f>
        <v>2</v>
      </c>
      <c r="CO302">
        <f>Indre!BA93</f>
        <v>0</v>
      </c>
      <c r="CP302">
        <f>Indre!BA94</f>
        <v>0</v>
      </c>
      <c r="CQ302">
        <f>Indre!BA95</f>
        <v>0</v>
      </c>
      <c r="CR302">
        <f>Indre!BA96</f>
        <v>0</v>
      </c>
      <c r="CS302">
        <f>Indre!BA97</f>
        <v>1</v>
      </c>
      <c r="CT302">
        <f>Indre!BA98</f>
        <v>0</v>
      </c>
      <c r="CU302">
        <f>Indre!BA99</f>
        <v>0</v>
      </c>
      <c r="CV302">
        <f>Indre!BA100</f>
        <v>0</v>
      </c>
      <c r="CW302">
        <f>Indre!BA101</f>
        <v>0</v>
      </c>
      <c r="CX302">
        <f>Indre!BA102</f>
        <v>1</v>
      </c>
      <c r="CY302">
        <f>Indre!BA103</f>
        <v>0</v>
      </c>
      <c r="CZ302">
        <f>Indre!BA104</f>
        <v>0</v>
      </c>
      <c r="DA302">
        <f>Indre!BA105</f>
        <v>0</v>
      </c>
      <c r="DB302">
        <f>Indre!BA106</f>
        <v>1</v>
      </c>
      <c r="DC302">
        <f>Indre!BA107</f>
        <v>25</v>
      </c>
      <c r="DD302" t="str">
        <f>Indre!BA108</f>
        <v>Miele</v>
      </c>
      <c r="DE302">
        <f>Indre!BA109</f>
        <v>3</v>
      </c>
      <c r="DF302" t="str">
        <f>Indre!BA110</f>
        <v>Nej</v>
      </c>
      <c r="DG302">
        <f>Indre!BA111</f>
        <v>0</v>
      </c>
      <c r="DH302" t="str">
        <f>Indre!BA112</f>
        <v>Ja</v>
      </c>
      <c r="DI302" t="str">
        <f>Indre!BA113</f>
        <v>Nej</v>
      </c>
      <c r="DJ302" t="str">
        <f>Indre!BA114</f>
        <v>Nej</v>
      </c>
      <c r="DK302">
        <f>Indre!BA115</f>
        <v>1</v>
      </c>
      <c r="DL302" t="str">
        <f>Indre!BA116</f>
        <v>Begrænset</v>
      </c>
      <c r="DM302">
        <f>Indre!BA117</f>
        <v>0</v>
      </c>
      <c r="DN302">
        <f>Indre!BA118</f>
        <v>0</v>
      </c>
      <c r="DO302" s="14" t="str">
        <f>VLOOKUP(MID(B302,1,5)*1,InstTyp!A:B,2,FALSE)</f>
        <v xml:space="preserve">Integrerede </v>
      </c>
      <c r="DP302" s="14" t="str">
        <f>VLOOKUP(MID(B302,1,5)*1,InstTyp!A:C,3,FALSE)</f>
        <v>Indre By</v>
      </c>
      <c r="DQ302">
        <f>VLOOKUP(MID(B302,1,5)*1,'InstTyp-2'!E:BQ,7,FALSE)</f>
        <v>72</v>
      </c>
      <c r="DR302">
        <f>VLOOKUP(MID(B302,1,5)*1,'InstTyp-2'!E:BQ,8,FALSE)</f>
        <v>0</v>
      </c>
      <c r="DS302">
        <f>VLOOKUP(MID(B302,1,5)*1,'InstTyp-2'!E:BQ,9,FALSE)</f>
        <v>106</v>
      </c>
      <c r="DT302">
        <f>VLOOKUP(MID(B302,1,5)*1,'InstTyp-2'!E:BQ,10,FALSE)</f>
        <v>0</v>
      </c>
      <c r="DU302">
        <f>VLOOKUP(MID(B302,1,5)*1,'InstTyp-2'!E:BQ,11,FALSE)</f>
        <v>0</v>
      </c>
      <c r="DV302">
        <f>VLOOKUP(MID(B302,1,5)*1,'InstTyp-2'!E:BQ,12,FALSE)</f>
        <v>0</v>
      </c>
      <c r="DW302">
        <f>VLOOKUP(MID(B302,1,5)*1,'InstTyp-2'!E:BQ,13,FALSE)</f>
        <v>0</v>
      </c>
      <c r="DX302">
        <f>VLOOKUP(MID(B302,1,5)*1,'InstTyp-2'!E:BQ,14,FALSE)</f>
        <v>0</v>
      </c>
      <c r="DY302">
        <f>VLOOKUP(MID(B302,1,5)*1,'InstTyp-2'!E:BQ,15,FALSE)</f>
        <v>0</v>
      </c>
      <c r="DZ302">
        <f>VLOOKUP(MID(B302,1,5)*1,'InstTyp-2'!E:BQ,16,FALSE)</f>
        <v>0</v>
      </c>
      <c r="EA302">
        <f>VLOOKUP(MID(B302,1,5)*1,'InstTyp-2'!E:BQ,17,FALSE)</f>
        <v>0</v>
      </c>
      <c r="EB302">
        <f>VLOOKUP(MID(B302,1,5)*1,'InstTyp-2'!E:BQ,18,FALSE)</f>
        <v>0</v>
      </c>
      <c r="EC302">
        <f>VLOOKUP(MID(B302,1,5)*1,'InstTyp-2'!E:BQ,19,FALSE)</f>
        <v>0</v>
      </c>
      <c r="ED302">
        <f>VLOOKUP(MID(B302,1,5)*1,'InstTyp-2'!E:BQ,20,FALSE)</f>
        <v>0</v>
      </c>
      <c r="EE302" s="195">
        <f>VLOOKUP(MID(B302,1,5)*1,'Forplejning 2008'!A:C,3,FALSE)</f>
        <v>430670.42</v>
      </c>
      <c r="EF302" t="str">
        <f t="shared" si="16"/>
        <v>37511</v>
      </c>
      <c r="EG302" t="str">
        <f t="shared" si="17"/>
        <v>3</v>
      </c>
      <c r="EH302">
        <f t="shared" si="18"/>
        <v>0</v>
      </c>
      <c r="EI302">
        <f t="shared" si="19"/>
        <v>0</v>
      </c>
      <c r="EJ302" t="e">
        <f>VLOOKUP(B302,Rekruttering!A:F,2,FALSE)</f>
        <v>#N/A</v>
      </c>
      <c r="EK302" t="e">
        <f>VLOOKUP(B302,Rekruttering!A:F,3,FALSE)</f>
        <v>#N/A</v>
      </c>
      <c r="EL302" t="e">
        <f>VLOOKUP(B302,Rekruttering!A:F,4,FALSE)</f>
        <v>#N/A</v>
      </c>
      <c r="EM302" t="e">
        <f>VLOOKUP(B302,Rekruttering!A:F,5,FALSE)</f>
        <v>#N/A</v>
      </c>
      <c r="EN302" t="e">
        <f>VLOOKUP(B302,Rekruttering!A:F,6,FALSE)</f>
        <v>#N/A</v>
      </c>
    </row>
    <row r="303" spans="1:144">
      <c r="A303" s="14" t="str">
        <f>Indre!BB1</f>
        <v>x</v>
      </c>
      <c r="B303" s="21" t="str">
        <f>Indre!BB2</f>
        <v>37511_u</v>
      </c>
      <c r="C303" t="str">
        <f>Indre!BB3</f>
        <v>Nansensgade Børnehus</v>
      </c>
      <c r="D303" t="str">
        <f>Indre!BB4</f>
        <v>Indre By</v>
      </c>
      <c r="E303" t="str">
        <f>Indre!BB5</f>
        <v>Nansensgade 46</v>
      </c>
      <c r="F303">
        <f>Indre!BB6</f>
        <v>1366</v>
      </c>
      <c r="G303" t="str">
        <f>Indre!BB7</f>
        <v>København K</v>
      </c>
      <c r="H303" t="str">
        <f>Indre!BB8</f>
        <v>82 56 29 50</v>
      </c>
      <c r="I303" t="str">
        <f>Indre!BB9</f>
        <v>37511@buf.kk.dk</v>
      </c>
      <c r="J303" t="str">
        <f>Indre!BB10</f>
        <v>Anders Ulrik Jensen</v>
      </c>
      <c r="K303">
        <f>Indre!BB11</f>
        <v>0</v>
      </c>
      <c r="L303">
        <f>Indre!BB12</f>
        <v>0</v>
      </c>
      <c r="M303" t="str">
        <f>Indre!BB13</f>
        <v>37511@buf.kk.dk</v>
      </c>
      <c r="N303" t="str">
        <f>Indre!BB14</f>
        <v>Integreret</v>
      </c>
      <c r="O303">
        <f>Indre!BB15</f>
        <v>72</v>
      </c>
      <c r="P303">
        <f>Indre!BB16</f>
        <v>0</v>
      </c>
      <c r="Q303">
        <f>Indre!BB17</f>
        <v>106</v>
      </c>
      <c r="R303">
        <f>Indre!BB18</f>
        <v>0</v>
      </c>
      <c r="S303">
        <f>Indre!BB19</f>
        <v>0</v>
      </c>
      <c r="T303">
        <f>Indre!BB20</f>
        <v>0</v>
      </c>
      <c r="U303">
        <f>Indre!BB21</f>
        <v>0</v>
      </c>
      <c r="V303">
        <f>Indre!BB22</f>
        <v>0</v>
      </c>
      <c r="W303">
        <f>Indre!BB23</f>
        <v>0</v>
      </c>
      <c r="X303">
        <f>Indre!BB24</f>
        <v>0</v>
      </c>
      <c r="Y303">
        <f>Indre!BB25</f>
        <v>0</v>
      </c>
      <c r="Z303">
        <f>Indre!BB26</f>
        <v>0</v>
      </c>
      <c r="AA303">
        <f>Indre!BB27</f>
        <v>0</v>
      </c>
      <c r="AB303">
        <f>Indre!BB28</f>
        <v>0</v>
      </c>
      <c r="AC303">
        <f>Indre!BB29</f>
        <v>0</v>
      </c>
      <c r="AD303">
        <f>Indre!BB30</f>
        <v>0</v>
      </c>
      <c r="AE303">
        <f>Indre!BB31</f>
        <v>0</v>
      </c>
      <c r="AF303">
        <f>Indre!BB32</f>
        <v>0</v>
      </c>
      <c r="AG303">
        <f>Indre!BB33</f>
        <v>0</v>
      </c>
      <c r="AH303">
        <f>Indre!BB34</f>
        <v>0</v>
      </c>
      <c r="AI303">
        <f>Indre!BB35</f>
        <v>0</v>
      </c>
      <c r="AJ303">
        <f>Indre!BB36</f>
        <v>0</v>
      </c>
      <c r="AK303">
        <f>Indre!BB37</f>
        <v>0</v>
      </c>
      <c r="AL303">
        <f>Indre!BB38</f>
        <v>0</v>
      </c>
      <c r="AM303">
        <f>Indre!BB39</f>
        <v>0</v>
      </c>
      <c r="AN303">
        <f>Indre!BB40</f>
        <v>0</v>
      </c>
      <c r="AO303">
        <f>Indre!BB41</f>
        <v>0</v>
      </c>
      <c r="AP303">
        <f>Indre!BB42</f>
        <v>0</v>
      </c>
      <c r="AQ303">
        <f>Indre!BB43</f>
        <v>0</v>
      </c>
      <c r="AR303">
        <f>Indre!BB44</f>
        <v>0</v>
      </c>
      <c r="AS303">
        <f>Indre!BB45</f>
        <v>0</v>
      </c>
      <c r="AT303">
        <f>Indre!BB46</f>
        <v>0</v>
      </c>
      <c r="AU303">
        <f>Indre!BB47</f>
        <v>0</v>
      </c>
      <c r="AV303">
        <f>Indre!BB48</f>
        <v>0</v>
      </c>
      <c r="AW303">
        <f>Indre!BB49</f>
        <v>0</v>
      </c>
      <c r="AX303">
        <f>Indre!BB50</f>
        <v>0</v>
      </c>
      <c r="AY303">
        <f>Indre!BB51</f>
        <v>0</v>
      </c>
      <c r="AZ303">
        <f>Indre!BB52</f>
        <v>0</v>
      </c>
      <c r="BA303">
        <f>Indre!BB53</f>
        <v>0</v>
      </c>
      <c r="BB303">
        <f>Indre!BB54</f>
        <v>0</v>
      </c>
      <c r="BC303">
        <f>Indre!BB55</f>
        <v>0</v>
      </c>
      <c r="BD303">
        <f>Indre!BB56</f>
        <v>0</v>
      </c>
      <c r="BE303">
        <f>Indre!BB57</f>
        <v>0</v>
      </c>
      <c r="BF303">
        <f>Indre!BB58</f>
        <v>0</v>
      </c>
      <c r="BG303">
        <f>Indre!BB59</f>
        <v>0</v>
      </c>
      <c r="BH303">
        <f>Indre!BB60</f>
        <v>0</v>
      </c>
      <c r="BI303">
        <f>Indre!BB61</f>
        <v>0</v>
      </c>
      <c r="BJ303">
        <f>Indre!BB62</f>
        <v>0</v>
      </c>
      <c r="BK303">
        <f>Indre!BB63</f>
        <v>0</v>
      </c>
      <c r="BL303">
        <f>Indre!BB64</f>
        <v>0</v>
      </c>
      <c r="BM303">
        <f>Indre!BB65</f>
        <v>0</v>
      </c>
      <c r="BN303">
        <f>Indre!BB66</f>
        <v>0</v>
      </c>
      <c r="BO303">
        <f>Indre!BB67</f>
        <v>0</v>
      </c>
      <c r="BP303">
        <f>Indre!BB68</f>
        <v>0</v>
      </c>
      <c r="BQ303">
        <f>Indre!BB69</f>
        <v>0</v>
      </c>
      <c r="BR303">
        <f>Indre!BB70</f>
        <v>0</v>
      </c>
      <c r="BS303">
        <f>Indre!BB71</f>
        <v>0</v>
      </c>
      <c r="BT303">
        <f>Indre!BB72</f>
        <v>0</v>
      </c>
      <c r="BU303">
        <f>Indre!BB73</f>
        <v>0</v>
      </c>
      <c r="BV303">
        <f>Indre!BB74</f>
        <v>0</v>
      </c>
      <c r="BW303">
        <f>Indre!BB75</f>
        <v>0</v>
      </c>
      <c r="BX303">
        <f>Indre!BB76</f>
        <v>0</v>
      </c>
      <c r="BY303">
        <f>Indre!BB77</f>
        <v>0</v>
      </c>
      <c r="BZ303">
        <f>Indre!BB78</f>
        <v>0</v>
      </c>
      <c r="CA303">
        <f>Indre!BB79</f>
        <v>0</v>
      </c>
      <c r="CB303">
        <f>Indre!BB80</f>
        <v>0</v>
      </c>
      <c r="CC303">
        <f>Indre!BB81</f>
        <v>0</v>
      </c>
      <c r="CD303">
        <f>Indre!BB82</f>
        <v>0</v>
      </c>
      <c r="CE303">
        <f>Indre!BB83</f>
        <v>0</v>
      </c>
      <c r="CF303">
        <f>Indre!BB84</f>
        <v>0</v>
      </c>
      <c r="CG303">
        <f>Indre!BB85</f>
        <v>0</v>
      </c>
      <c r="CH303" s="18">
        <f>Indre!BB86</f>
        <v>0</v>
      </c>
      <c r="CI303">
        <f>Indre!BB87</f>
        <v>0</v>
      </c>
      <c r="CJ303">
        <f>Indre!BB88</f>
        <v>0</v>
      </c>
      <c r="CK303">
        <f>Indre!BB89</f>
        <v>0</v>
      </c>
      <c r="CL303">
        <f>Indre!BB90</f>
        <v>0</v>
      </c>
      <c r="CM303">
        <f>Indre!BB91</f>
        <v>0</v>
      </c>
      <c r="CN303">
        <f>Indre!BB92</f>
        <v>0</v>
      </c>
      <c r="CO303">
        <f>Indre!BB93</f>
        <v>0</v>
      </c>
      <c r="CP303">
        <f>Indre!BB94</f>
        <v>0</v>
      </c>
      <c r="CQ303">
        <f>Indre!BB95</f>
        <v>0</v>
      </c>
      <c r="CR303">
        <f>Indre!BB96</f>
        <v>0</v>
      </c>
      <c r="CS303">
        <f>Indre!BB97</f>
        <v>0</v>
      </c>
      <c r="CT303">
        <f>Indre!BB98</f>
        <v>0</v>
      </c>
      <c r="CU303">
        <f>Indre!BB99</f>
        <v>0</v>
      </c>
      <c r="CV303">
        <f>Indre!BB100</f>
        <v>0</v>
      </c>
      <c r="CW303">
        <f>Indre!BB101</f>
        <v>0</v>
      </c>
      <c r="CX303">
        <f>Indre!BB102</f>
        <v>0</v>
      </c>
      <c r="CY303">
        <f>Indre!BB103</f>
        <v>0</v>
      </c>
      <c r="CZ303">
        <f>Indre!BB104</f>
        <v>0</v>
      </c>
      <c r="DA303">
        <f>Indre!BB105</f>
        <v>0</v>
      </c>
      <c r="DB303">
        <f>Indre!BB106</f>
        <v>0</v>
      </c>
      <c r="DC303">
        <f>Indre!BB107</f>
        <v>0</v>
      </c>
      <c r="DD303">
        <f>Indre!BB108</f>
        <v>0</v>
      </c>
      <c r="DE303">
        <f>Indre!BB109</f>
        <v>0</v>
      </c>
      <c r="DF303">
        <f>Indre!BB110</f>
        <v>0</v>
      </c>
      <c r="DG303">
        <f>Indre!BB111</f>
        <v>0</v>
      </c>
      <c r="DH303">
        <f>Indre!BB112</f>
        <v>0</v>
      </c>
      <c r="DI303">
        <f>Indre!BB113</f>
        <v>0</v>
      </c>
      <c r="DJ303">
        <f>Indre!BB114</f>
        <v>0</v>
      </c>
      <c r="DK303">
        <f>Indre!BB115</f>
        <v>0</v>
      </c>
      <c r="DL303">
        <f>Indre!BB116</f>
        <v>0</v>
      </c>
      <c r="DM303">
        <f>Indre!BB117</f>
        <v>0</v>
      </c>
      <c r="DN303">
        <f>Indre!BB118</f>
        <v>0</v>
      </c>
      <c r="DO303" s="14" t="str">
        <f>VLOOKUP(MID(B303,1,5)*1,InstTyp!A:B,2,FALSE)</f>
        <v xml:space="preserve">Integrerede </v>
      </c>
      <c r="DP303" s="14" t="str">
        <f>VLOOKUP(MID(B303,1,5)*1,InstTyp!A:C,3,FALSE)</f>
        <v>Indre By</v>
      </c>
      <c r="DQ303">
        <f>VLOOKUP(MID(B303,1,5)*1,'InstTyp-2'!E:BQ,7,FALSE)</f>
        <v>72</v>
      </c>
      <c r="DR303">
        <f>VLOOKUP(MID(B303,1,5)*1,'InstTyp-2'!E:BQ,8,FALSE)</f>
        <v>0</v>
      </c>
      <c r="DS303">
        <f>VLOOKUP(MID(B303,1,5)*1,'InstTyp-2'!E:BQ,9,FALSE)</f>
        <v>106</v>
      </c>
      <c r="DT303">
        <f>VLOOKUP(MID(B303,1,5)*1,'InstTyp-2'!E:BQ,10,FALSE)</f>
        <v>0</v>
      </c>
      <c r="DU303">
        <f>VLOOKUP(MID(B303,1,5)*1,'InstTyp-2'!E:BQ,11,FALSE)</f>
        <v>0</v>
      </c>
      <c r="DV303">
        <f>VLOOKUP(MID(B303,1,5)*1,'InstTyp-2'!E:BQ,12,FALSE)</f>
        <v>0</v>
      </c>
      <c r="DW303">
        <f>VLOOKUP(MID(B303,1,5)*1,'InstTyp-2'!E:BQ,13,FALSE)</f>
        <v>0</v>
      </c>
      <c r="DX303">
        <f>VLOOKUP(MID(B303,1,5)*1,'InstTyp-2'!E:BQ,14,FALSE)</f>
        <v>0</v>
      </c>
      <c r="DY303">
        <f>VLOOKUP(MID(B303,1,5)*1,'InstTyp-2'!E:BQ,15,FALSE)</f>
        <v>0</v>
      </c>
      <c r="DZ303">
        <f>VLOOKUP(MID(B303,1,5)*1,'InstTyp-2'!E:BQ,16,FALSE)</f>
        <v>0</v>
      </c>
      <c r="EA303">
        <f>VLOOKUP(MID(B303,1,5)*1,'InstTyp-2'!E:BQ,17,FALSE)</f>
        <v>0</v>
      </c>
      <c r="EB303">
        <f>VLOOKUP(MID(B303,1,5)*1,'InstTyp-2'!E:BQ,18,FALSE)</f>
        <v>0</v>
      </c>
      <c r="EC303">
        <f>VLOOKUP(MID(B303,1,5)*1,'InstTyp-2'!E:BQ,19,FALSE)</f>
        <v>0</v>
      </c>
      <c r="ED303">
        <f>VLOOKUP(MID(B303,1,5)*1,'InstTyp-2'!E:BQ,20,FALSE)</f>
        <v>0</v>
      </c>
      <c r="EE303" s="195">
        <f>VLOOKUP(MID(B303,1,5)*1,'Forplejning 2008'!A:C,3,FALSE)</f>
        <v>430670.42</v>
      </c>
      <c r="EF303" t="str">
        <f t="shared" si="16"/>
        <v>37511</v>
      </c>
      <c r="EG303" t="str">
        <f t="shared" si="17"/>
        <v>u</v>
      </c>
      <c r="EH303">
        <f t="shared" si="18"/>
        <v>0</v>
      </c>
      <c r="EI303">
        <f t="shared" si="19"/>
        <v>0</v>
      </c>
      <c r="EJ303" t="e">
        <f>VLOOKUP(B303,Rekruttering!A:F,2,FALSE)</f>
        <v>#N/A</v>
      </c>
      <c r="EK303" t="e">
        <f>VLOOKUP(B303,Rekruttering!A:F,3,FALSE)</f>
        <v>#N/A</v>
      </c>
      <c r="EL303" t="e">
        <f>VLOOKUP(B303,Rekruttering!A:F,4,FALSE)</f>
        <v>#N/A</v>
      </c>
      <c r="EM303" t="e">
        <f>VLOOKUP(B303,Rekruttering!A:F,5,FALSE)</f>
        <v>#N/A</v>
      </c>
      <c r="EN303" t="e">
        <f>VLOOKUP(B303,Rekruttering!A:F,6,FALSE)</f>
        <v>#N/A</v>
      </c>
    </row>
    <row r="304" spans="1:144">
      <c r="A304" s="14" t="str">
        <f>Indre!BC1</f>
        <v>x</v>
      </c>
      <c r="B304" s="21">
        <f>Indre!BC2</f>
        <v>37553</v>
      </c>
      <c r="C304" t="str">
        <f>Indre!BC3</f>
        <v>Københavns Kommunes Integrerede Børneinstitution "Vartov"</v>
      </c>
      <c r="D304" t="str">
        <f>Indre!BC4</f>
        <v>Indre By</v>
      </c>
      <c r="E304" t="str">
        <f>Indre!BC5</f>
        <v>Farvergade 27H</v>
      </c>
      <c r="F304">
        <f>Indre!BC6</f>
        <v>1463</v>
      </c>
      <c r="G304" t="str">
        <f>Indre!BC7</f>
        <v>København K</v>
      </c>
      <c r="H304" t="str">
        <f>Indre!BC8</f>
        <v>33 14 28 70</v>
      </c>
      <c r="I304" t="str">
        <f>Indre!BC9</f>
        <v>37553@buf.kk.dk</v>
      </c>
      <c r="J304" t="str">
        <f>Indre!BC10</f>
        <v>Fransiska Tvede</v>
      </c>
      <c r="K304">
        <f>Indre!BC11</f>
        <v>33110315</v>
      </c>
      <c r="L304">
        <f>Indre!BC12</f>
        <v>0</v>
      </c>
      <c r="M304" t="str">
        <f>Indre!BC13</f>
        <v>37553@buf.kk.dk</v>
      </c>
      <c r="N304" t="str">
        <f>Indre!BC14</f>
        <v>Integreret</v>
      </c>
      <c r="O304">
        <f>Indre!BC15</f>
        <v>22</v>
      </c>
      <c r="P304">
        <f>Indre!BC16</f>
        <v>0</v>
      </c>
      <c r="Q304">
        <f>Indre!BC17</f>
        <v>40</v>
      </c>
      <c r="R304">
        <f>Indre!BC18</f>
        <v>0</v>
      </c>
      <c r="S304">
        <f>Indre!BC19</f>
        <v>0</v>
      </c>
      <c r="T304">
        <f>Indre!BC20</f>
        <v>0</v>
      </c>
      <c r="U304">
        <f>Indre!BC21</f>
        <v>0</v>
      </c>
      <c r="V304" t="str">
        <f>Indre!BC22</f>
        <v>Nej</v>
      </c>
      <c r="W304">
        <f>Indre!BC23</f>
        <v>0</v>
      </c>
      <c r="X304">
        <f>Indre!BC24</f>
        <v>0</v>
      </c>
      <c r="Y304">
        <f>Indre!BC25</f>
        <v>7</v>
      </c>
      <c r="Z304">
        <f>Indre!BC26</f>
        <v>7</v>
      </c>
      <c r="AA304">
        <f>Indre!BC27</f>
        <v>7</v>
      </c>
      <c r="AB304">
        <f>Indre!BC28</f>
        <v>7</v>
      </c>
      <c r="AC304">
        <f>Indre!BC29</f>
        <v>7</v>
      </c>
      <c r="AD304">
        <f>Indre!BC30</f>
        <v>7</v>
      </c>
      <c r="AE304">
        <f>Indre!BC31</f>
        <v>7</v>
      </c>
      <c r="AF304">
        <f>Indre!BC32</f>
        <v>7</v>
      </c>
      <c r="AG304">
        <f>Indre!BC33</f>
        <v>7</v>
      </c>
      <c r="AH304">
        <f>Indre!BC34</f>
        <v>7</v>
      </c>
      <c r="AI304">
        <f>Indre!BC35</f>
        <v>100000</v>
      </c>
      <c r="AJ304">
        <f>Indre!BC36</f>
        <v>100000</v>
      </c>
      <c r="AK304">
        <f>Indre!BC37</f>
        <v>0</v>
      </c>
      <c r="AL304" t="str">
        <f>Indre!BC38</f>
        <v>Ja</v>
      </c>
      <c r="AM304">
        <f>Indre!BC39</f>
        <v>0</v>
      </c>
      <c r="AN304" t="str">
        <f>Indre!BC40</f>
        <v>Søren Mustafa</v>
      </c>
      <c r="AO304">
        <f>Indre!BC41</f>
        <v>2007</v>
      </c>
      <c r="AP304">
        <f>Indre!BC42</f>
        <v>34</v>
      </c>
      <c r="AQ304">
        <f>Indre!BC43</f>
        <v>0</v>
      </c>
      <c r="AR304">
        <f>Indre!BC44</f>
        <v>0</v>
      </c>
      <c r="AS304" t="str">
        <f>Indre!BC45</f>
        <v>lang erfaring</v>
      </c>
      <c r="AT304" t="str">
        <f>Indre!BC46</f>
        <v>køkkenkurser, dogme, hygiejne</v>
      </c>
      <c r="AU304" t="str">
        <f>Indre!BC47</f>
        <v>Lotte Møller</v>
      </c>
      <c r="AV304">
        <f>Indre!BC48</f>
        <v>1976</v>
      </c>
      <c r="AW304">
        <f>Indre!BC49</f>
        <v>12</v>
      </c>
      <c r="AX304">
        <f>Indre!BC50</f>
        <v>0</v>
      </c>
      <c r="AY304">
        <f>Indre!BC51</f>
        <v>0</v>
      </c>
      <c r="AZ304" t="str">
        <f>Indre!BC52</f>
        <v>lang erfaring</v>
      </c>
      <c r="BA304" t="str">
        <f>Indre!BC53</f>
        <v>masser</v>
      </c>
      <c r="BB304">
        <f>Indre!BC54</f>
        <v>95</v>
      </c>
      <c r="BC304">
        <f>Indre!BC55</f>
        <v>95</v>
      </c>
      <c r="BD304">
        <f>Indre!BC56</f>
        <v>2</v>
      </c>
      <c r="BE304">
        <f>Indre!BC57</f>
        <v>2</v>
      </c>
      <c r="BF304" t="str">
        <f>Indre!BC58</f>
        <v>Ja</v>
      </c>
      <c r="BG304" t="str">
        <f>Indre!BC59</f>
        <v>Ja</v>
      </c>
      <c r="BH304" t="str">
        <f>Indre!BC60</f>
        <v>Ja</v>
      </c>
      <c r="BI304">
        <f>Indre!BC61</f>
        <v>0</v>
      </c>
      <c r="BJ304">
        <f>Indre!BC62</f>
        <v>0</v>
      </c>
      <c r="BK304">
        <f>Indre!BC63</f>
        <v>0</v>
      </c>
      <c r="BL304">
        <f>Indre!BC64</f>
        <v>0</v>
      </c>
      <c r="BM304">
        <f>Indre!BC65</f>
        <v>0</v>
      </c>
      <c r="BN304">
        <f>Indre!BC66</f>
        <v>0</v>
      </c>
      <c r="BO304">
        <f>Indre!BC67</f>
        <v>0</v>
      </c>
      <c r="BP304">
        <f>Indre!BC68</f>
        <v>0</v>
      </c>
      <c r="BQ304">
        <f>Indre!BC69</f>
        <v>0</v>
      </c>
      <c r="BR304" t="str">
        <f>Indre!BC70</f>
        <v>produktionskøkken</v>
      </c>
      <c r="BS304" t="str">
        <f>Indre!BC71</f>
        <v>Ja</v>
      </c>
      <c r="BT304" t="str">
        <f>Indre!BC72</f>
        <v>Ingen</v>
      </c>
      <c r="BU304" t="str">
        <f>Indre!BC73</f>
        <v>Ingen</v>
      </c>
      <c r="BV304" t="str">
        <f>Indre!BC74</f>
        <v>Nej</v>
      </c>
      <c r="BW304">
        <f>Indre!BC75</f>
        <v>0</v>
      </c>
      <c r="BX304">
        <f>Indre!BC76</f>
        <v>0</v>
      </c>
      <c r="BY304">
        <f>Indre!BC77</f>
        <v>0</v>
      </c>
      <c r="BZ304">
        <f>Indre!BC78</f>
        <v>0</v>
      </c>
      <c r="CA304">
        <f>Indre!BC79</f>
        <v>0</v>
      </c>
      <c r="CB304">
        <f>Indre!BC80</f>
        <v>0</v>
      </c>
      <c r="CC304">
        <f>Indre!BC81</f>
        <v>0</v>
      </c>
      <c r="CD304">
        <f>Indre!BC82</f>
        <v>0</v>
      </c>
      <c r="CE304">
        <f>Indre!BC83</f>
        <v>0</v>
      </c>
      <c r="CF304">
        <f>Indre!BC84</f>
        <v>0</v>
      </c>
      <c r="CG304" t="str">
        <f>Indre!BC85</f>
        <v>Cathrine Jerrik / Sine</v>
      </c>
      <c r="CH304" s="18">
        <f>Indre!BC86</f>
        <v>0</v>
      </c>
      <c r="CI304">
        <f>Indre!BC87</f>
        <v>0</v>
      </c>
      <c r="CJ304">
        <f>Indre!BC88</f>
        <v>0</v>
      </c>
      <c r="CK304">
        <f>Indre!BC89</f>
        <v>1</v>
      </c>
      <c r="CL304">
        <f>Indre!BC90</f>
        <v>5</v>
      </c>
      <c r="CM304">
        <f>Indre!BC91</f>
        <v>0</v>
      </c>
      <c r="CN304">
        <f>Indre!BC92</f>
        <v>2</v>
      </c>
      <c r="CO304">
        <f>Indre!BC93</f>
        <v>0</v>
      </c>
      <c r="CP304">
        <f>Indre!BC94</f>
        <v>0</v>
      </c>
      <c r="CQ304">
        <f>Indre!BC95</f>
        <v>0</v>
      </c>
      <c r="CR304">
        <f>Indre!BC96</f>
        <v>2</v>
      </c>
      <c r="CS304">
        <f>Indre!BC97</f>
        <v>1</v>
      </c>
      <c r="CT304">
        <f>Indre!BC98</f>
        <v>0</v>
      </c>
      <c r="CU304">
        <f>Indre!BC99</f>
        <v>0</v>
      </c>
      <c r="CV304">
        <f>Indre!BC100</f>
        <v>0</v>
      </c>
      <c r="CW304">
        <f>Indre!BC101</f>
        <v>0</v>
      </c>
      <c r="CX304">
        <f>Indre!BC102</f>
        <v>1</v>
      </c>
      <c r="CY304">
        <f>Indre!BC103</f>
        <v>0</v>
      </c>
      <c r="CZ304">
        <f>Indre!BC104</f>
        <v>0</v>
      </c>
      <c r="DA304">
        <f>Indre!BC105</f>
        <v>1</v>
      </c>
      <c r="DB304">
        <f>Indre!BC106</f>
        <v>1</v>
      </c>
      <c r="DC304">
        <f>Indre!BC107</f>
        <v>20</v>
      </c>
      <c r="DD304" t="str">
        <f>Indre!BC108</f>
        <v>Miele</v>
      </c>
      <c r="DE304">
        <f>Indre!BC109</f>
        <v>6</v>
      </c>
      <c r="DF304" t="str">
        <f>Indre!BC110</f>
        <v>Ja</v>
      </c>
      <c r="DG304">
        <f>Indre!BC111</f>
        <v>0</v>
      </c>
      <c r="DH304" t="str">
        <f>Indre!BC112</f>
        <v>Nej</v>
      </c>
      <c r="DI304" t="str">
        <f>Indre!BC113</f>
        <v>Nej</v>
      </c>
      <c r="DJ304" t="str">
        <f>Indre!BC114</f>
        <v>Nej</v>
      </c>
      <c r="DK304">
        <f>Indre!BC115</f>
        <v>2</v>
      </c>
      <c r="DL304" t="str">
        <f>Indre!BC116</f>
        <v>God plads</v>
      </c>
      <c r="DM304">
        <f>Indre!BC117</f>
        <v>0</v>
      </c>
      <c r="DN304">
        <f>Indre!BC118</f>
        <v>0</v>
      </c>
      <c r="DO304" s="14" t="str">
        <f>VLOOKUP(MID(B304,1,5)*1,InstTyp!A:B,2,FALSE)</f>
        <v xml:space="preserve">Integrerede </v>
      </c>
      <c r="DP304" s="14" t="str">
        <f>VLOOKUP(MID(B304,1,5)*1,InstTyp!A:C,3,FALSE)</f>
        <v>Indre By</v>
      </c>
      <c r="DQ304">
        <f>VLOOKUP(MID(B304,1,5)*1,'InstTyp-2'!E:BQ,7,FALSE)</f>
        <v>22</v>
      </c>
      <c r="DR304">
        <f>VLOOKUP(MID(B304,1,5)*1,'InstTyp-2'!E:BQ,8,FALSE)</f>
        <v>0</v>
      </c>
      <c r="DS304">
        <f>VLOOKUP(MID(B304,1,5)*1,'InstTyp-2'!E:BQ,9,FALSE)</f>
        <v>40</v>
      </c>
      <c r="DT304">
        <f>VLOOKUP(MID(B304,1,5)*1,'InstTyp-2'!E:BQ,10,FALSE)</f>
        <v>0</v>
      </c>
      <c r="DU304">
        <f>VLOOKUP(MID(B304,1,5)*1,'InstTyp-2'!E:BQ,11,FALSE)</f>
        <v>0</v>
      </c>
      <c r="DV304">
        <f>VLOOKUP(MID(B304,1,5)*1,'InstTyp-2'!E:BQ,12,FALSE)</f>
        <v>0</v>
      </c>
      <c r="DW304">
        <f>VLOOKUP(MID(B304,1,5)*1,'InstTyp-2'!E:BQ,13,FALSE)</f>
        <v>0</v>
      </c>
      <c r="DX304">
        <f>VLOOKUP(MID(B304,1,5)*1,'InstTyp-2'!E:BQ,14,FALSE)</f>
        <v>0</v>
      </c>
      <c r="DY304">
        <f>VLOOKUP(MID(B304,1,5)*1,'InstTyp-2'!E:BQ,15,FALSE)</f>
        <v>0</v>
      </c>
      <c r="DZ304">
        <f>VLOOKUP(MID(B304,1,5)*1,'InstTyp-2'!E:BQ,16,FALSE)</f>
        <v>0</v>
      </c>
      <c r="EA304">
        <f>VLOOKUP(MID(B304,1,5)*1,'InstTyp-2'!E:BQ,17,FALSE)</f>
        <v>0</v>
      </c>
      <c r="EB304">
        <f>VLOOKUP(MID(B304,1,5)*1,'InstTyp-2'!E:BQ,18,FALSE)</f>
        <v>0</v>
      </c>
      <c r="EC304">
        <f>VLOOKUP(MID(B304,1,5)*1,'InstTyp-2'!E:BQ,19,FALSE)</f>
        <v>0</v>
      </c>
      <c r="ED304">
        <f>VLOOKUP(MID(B304,1,5)*1,'InstTyp-2'!E:BQ,20,FALSE)</f>
        <v>0</v>
      </c>
      <c r="EE304" s="195">
        <f>VLOOKUP(MID(B304,1,5)*1,'Forplejning 2008'!A:C,3,FALSE)</f>
        <v>205011.98</v>
      </c>
      <c r="EF304" t="str">
        <f t="shared" si="16"/>
        <v>37553</v>
      </c>
      <c r="EG304" t="str">
        <f t="shared" si="17"/>
        <v/>
      </c>
      <c r="EH304">
        <f t="shared" si="18"/>
        <v>0</v>
      </c>
      <c r="EI304">
        <f t="shared" si="19"/>
        <v>0</v>
      </c>
      <c r="EJ304" t="e">
        <f>VLOOKUP(B304,Rekruttering!A:F,2,FALSE)</f>
        <v>#N/A</v>
      </c>
      <c r="EK304" t="e">
        <f>VLOOKUP(B304,Rekruttering!A:F,3,FALSE)</f>
        <v>#N/A</v>
      </c>
      <c r="EL304" t="e">
        <f>VLOOKUP(B304,Rekruttering!A:F,4,FALSE)</f>
        <v>#N/A</v>
      </c>
      <c r="EM304" t="e">
        <f>VLOOKUP(B304,Rekruttering!A:F,5,FALSE)</f>
        <v>#N/A</v>
      </c>
      <c r="EN304" t="e">
        <f>VLOOKUP(B304,Rekruttering!A:F,6,FALSE)</f>
        <v>#N/A</v>
      </c>
    </row>
    <row r="305" spans="1:144">
      <c r="A305" s="14" t="str">
        <f>Indre!BD1</f>
        <v>x</v>
      </c>
      <c r="B305" s="21" t="str">
        <f>Indre!BD2</f>
        <v>37553_u</v>
      </c>
      <c r="C305" t="str">
        <f>Indre!BD3</f>
        <v>Københavns Kommunes Integrerede Børneinstitution "Vartov"</v>
      </c>
      <c r="D305" t="str">
        <f>Indre!BD4</f>
        <v>Indre By</v>
      </c>
      <c r="E305" t="str">
        <f>Indre!BD5</f>
        <v>Farvergade 27H</v>
      </c>
      <c r="F305">
        <f>Indre!BD6</f>
        <v>1463</v>
      </c>
      <c r="G305" t="str">
        <f>Indre!BD7</f>
        <v>København K</v>
      </c>
      <c r="H305" t="str">
        <f>Indre!BD8</f>
        <v>33 14 28 70</v>
      </c>
      <c r="I305" t="str">
        <f>Indre!BD9</f>
        <v>37553@buf.kk.dk</v>
      </c>
      <c r="J305" t="str">
        <f>Indre!BD10</f>
        <v>Fransiska Tvede</v>
      </c>
      <c r="K305">
        <f>Indre!BD11</f>
        <v>33110315</v>
      </c>
      <c r="L305">
        <f>Indre!BD12</f>
        <v>0</v>
      </c>
      <c r="M305" t="str">
        <f>Indre!BD13</f>
        <v>37553@buf.kk.dk</v>
      </c>
      <c r="N305" t="str">
        <f>Indre!BD14</f>
        <v>Integreret</v>
      </c>
      <c r="O305">
        <f>Indre!BD15</f>
        <v>22</v>
      </c>
      <c r="P305">
        <f>Indre!BD16</f>
        <v>0</v>
      </c>
      <c r="Q305">
        <f>Indre!BD17</f>
        <v>40</v>
      </c>
      <c r="R305">
        <f>Indre!BD18</f>
        <v>0</v>
      </c>
      <c r="S305">
        <f>Indre!BD19</f>
        <v>0</v>
      </c>
      <c r="T305">
        <f>Indre!BD20</f>
        <v>0</v>
      </c>
      <c r="U305">
        <f>Indre!BD21</f>
        <v>0</v>
      </c>
      <c r="V305">
        <f>Indre!BD22</f>
        <v>0</v>
      </c>
      <c r="W305">
        <f>Indre!BD23</f>
        <v>0</v>
      </c>
      <c r="X305">
        <f>Indre!BD24</f>
        <v>0</v>
      </c>
      <c r="Y305">
        <f>Indre!BD25</f>
        <v>0</v>
      </c>
      <c r="Z305">
        <f>Indre!BD26</f>
        <v>0</v>
      </c>
      <c r="AA305">
        <f>Indre!BD27</f>
        <v>0</v>
      </c>
      <c r="AB305">
        <f>Indre!BD28</f>
        <v>0</v>
      </c>
      <c r="AC305">
        <f>Indre!BD29</f>
        <v>0</v>
      </c>
      <c r="AD305">
        <f>Indre!BD30</f>
        <v>0</v>
      </c>
      <c r="AE305">
        <f>Indre!BD31</f>
        <v>0</v>
      </c>
      <c r="AF305">
        <f>Indre!BD32</f>
        <v>0</v>
      </c>
      <c r="AG305">
        <f>Indre!BD33</f>
        <v>0</v>
      </c>
      <c r="AH305">
        <f>Indre!BD34</f>
        <v>0</v>
      </c>
      <c r="AI305">
        <f>Indre!BD35</f>
        <v>100000</v>
      </c>
      <c r="AJ305">
        <f>Indre!BD36</f>
        <v>100000</v>
      </c>
      <c r="AK305">
        <f>Indre!BD37</f>
        <v>0</v>
      </c>
      <c r="AL305">
        <f>Indre!BD38</f>
        <v>0</v>
      </c>
      <c r="AM305">
        <f>Indre!BD39</f>
        <v>0</v>
      </c>
      <c r="AN305">
        <f>Indre!BD40</f>
        <v>0</v>
      </c>
      <c r="AO305">
        <f>Indre!BD41</f>
        <v>0</v>
      </c>
      <c r="AP305">
        <f>Indre!BD42</f>
        <v>0</v>
      </c>
      <c r="AQ305">
        <f>Indre!BD43</f>
        <v>0</v>
      </c>
      <c r="AR305">
        <f>Indre!BD44</f>
        <v>0</v>
      </c>
      <c r="AS305">
        <f>Indre!BD45</f>
        <v>0</v>
      </c>
      <c r="AT305">
        <f>Indre!BD46</f>
        <v>0</v>
      </c>
      <c r="AU305">
        <f>Indre!BD47</f>
        <v>0</v>
      </c>
      <c r="AV305">
        <f>Indre!BD48</f>
        <v>0</v>
      </c>
      <c r="AW305">
        <f>Indre!BD49</f>
        <v>0</v>
      </c>
      <c r="AX305">
        <f>Indre!BD50</f>
        <v>0</v>
      </c>
      <c r="AY305">
        <f>Indre!BD51</f>
        <v>0</v>
      </c>
      <c r="AZ305">
        <f>Indre!BD52</f>
        <v>0</v>
      </c>
      <c r="BA305">
        <f>Indre!BD53</f>
        <v>0</v>
      </c>
      <c r="BB305">
        <f>Indre!BD54</f>
        <v>95</v>
      </c>
      <c r="BC305">
        <f>Indre!BD55</f>
        <v>95</v>
      </c>
      <c r="BD305">
        <f>Indre!BD56</f>
        <v>0</v>
      </c>
      <c r="BE305">
        <f>Indre!BD57</f>
        <v>0</v>
      </c>
      <c r="BF305">
        <f>Indre!BD58</f>
        <v>0</v>
      </c>
      <c r="BG305">
        <f>Indre!BD59</f>
        <v>0</v>
      </c>
      <c r="BH305">
        <f>Indre!BD60</f>
        <v>0</v>
      </c>
      <c r="BI305">
        <f>Indre!BD61</f>
        <v>0</v>
      </c>
      <c r="BJ305">
        <f>Indre!BD62</f>
        <v>0</v>
      </c>
      <c r="BK305">
        <f>Indre!BD63</f>
        <v>0</v>
      </c>
      <c r="BL305">
        <f>Indre!BD64</f>
        <v>0</v>
      </c>
      <c r="BM305">
        <f>Indre!BD65</f>
        <v>0</v>
      </c>
      <c r="BN305">
        <f>Indre!BD66</f>
        <v>0</v>
      </c>
      <c r="BO305">
        <f>Indre!BD67</f>
        <v>0</v>
      </c>
      <c r="BP305">
        <f>Indre!BD68</f>
        <v>0</v>
      </c>
      <c r="BQ305">
        <f>Indre!BD69</f>
        <v>0</v>
      </c>
      <c r="BR305" t="str">
        <f>Indre!BD70</f>
        <v>Køkken begrænset tilvirk</v>
      </c>
      <c r="BS305">
        <f>Indre!BD71</f>
        <v>0</v>
      </c>
      <c r="BT305">
        <f>Indre!BD72</f>
        <v>0</v>
      </c>
      <c r="BU305">
        <f>Indre!BD73</f>
        <v>0</v>
      </c>
      <c r="BV305">
        <f>Indre!BD74</f>
        <v>0</v>
      </c>
      <c r="BW305">
        <f>Indre!BD75</f>
        <v>0</v>
      </c>
      <c r="BX305">
        <f>Indre!BD76</f>
        <v>0</v>
      </c>
      <c r="BY305">
        <f>Indre!BD77</f>
        <v>0</v>
      </c>
      <c r="BZ305">
        <f>Indre!BD78</f>
        <v>0</v>
      </c>
      <c r="CA305">
        <f>Indre!BD79</f>
        <v>0</v>
      </c>
      <c r="CB305">
        <f>Indre!BD80</f>
        <v>0</v>
      </c>
      <c r="CC305">
        <f>Indre!BD81</f>
        <v>0</v>
      </c>
      <c r="CD305">
        <f>Indre!BD82</f>
        <v>0</v>
      </c>
      <c r="CE305">
        <f>Indre!BD83</f>
        <v>0</v>
      </c>
      <c r="CF305">
        <f>Indre!BD84</f>
        <v>0</v>
      </c>
      <c r="CG305">
        <f>Indre!BD85</f>
        <v>0</v>
      </c>
      <c r="CH305" s="18">
        <f>Indre!BD86</f>
        <v>0</v>
      </c>
      <c r="CI305">
        <f>Indre!BD87</f>
        <v>0</v>
      </c>
      <c r="CJ305">
        <f>Indre!BD88</f>
        <v>0</v>
      </c>
      <c r="CK305">
        <f>Indre!BD89</f>
        <v>1</v>
      </c>
      <c r="CL305">
        <f>Indre!BD90</f>
        <v>4</v>
      </c>
      <c r="CM305">
        <f>Indre!BD91</f>
        <v>1</v>
      </c>
      <c r="CN305">
        <f>Indre!BD92</f>
        <v>0</v>
      </c>
      <c r="CO305">
        <f>Indre!BD93</f>
        <v>0</v>
      </c>
      <c r="CP305">
        <f>Indre!BD94</f>
        <v>0</v>
      </c>
      <c r="CQ305">
        <f>Indre!BD95</f>
        <v>0</v>
      </c>
      <c r="CR305">
        <f>Indre!BD96</f>
        <v>1</v>
      </c>
      <c r="CS305">
        <f>Indre!BD97</f>
        <v>1</v>
      </c>
      <c r="CT305">
        <f>Indre!BD98</f>
        <v>0</v>
      </c>
      <c r="CU305">
        <f>Indre!BD99</f>
        <v>0</v>
      </c>
      <c r="CV305">
        <f>Indre!BD100</f>
        <v>0</v>
      </c>
      <c r="CW305">
        <f>Indre!BD101</f>
        <v>0</v>
      </c>
      <c r="CX305">
        <f>Indre!BD102</f>
        <v>1</v>
      </c>
      <c r="CY305">
        <f>Indre!BD103</f>
        <v>0</v>
      </c>
      <c r="CZ305">
        <f>Indre!BD104</f>
        <v>0</v>
      </c>
      <c r="DA305">
        <f>Indre!BD105</f>
        <v>0</v>
      </c>
      <c r="DB305">
        <f>Indre!BD106</f>
        <v>1</v>
      </c>
      <c r="DC305">
        <f>Indre!BD107</f>
        <v>20</v>
      </c>
      <c r="DD305" t="str">
        <f>Indre!BD108</f>
        <v>Miele</v>
      </c>
      <c r="DE305">
        <f>Indre!BD109</f>
        <v>2</v>
      </c>
      <c r="DF305">
        <f>Indre!BD110</f>
        <v>0</v>
      </c>
      <c r="DG305">
        <f>Indre!BD111</f>
        <v>0</v>
      </c>
      <c r="DH305">
        <f>Indre!BD112</f>
        <v>0</v>
      </c>
      <c r="DI305">
        <f>Indre!BD113</f>
        <v>0</v>
      </c>
      <c r="DJ305">
        <f>Indre!BD114</f>
        <v>0</v>
      </c>
      <c r="DK305">
        <f>Indre!BD115</f>
        <v>1</v>
      </c>
      <c r="DL305" t="str">
        <f>Indre!BD116</f>
        <v>Begrænset</v>
      </c>
      <c r="DM305">
        <f>Indre!BD117</f>
        <v>0</v>
      </c>
      <c r="DN305">
        <f>Indre!BD118</f>
        <v>0</v>
      </c>
      <c r="DO305" s="14" t="str">
        <f>VLOOKUP(MID(B305,1,5)*1,InstTyp!A:B,2,FALSE)</f>
        <v xml:space="preserve">Integrerede </v>
      </c>
      <c r="DP305" s="14" t="str">
        <f>VLOOKUP(MID(B305,1,5)*1,InstTyp!A:C,3,FALSE)</f>
        <v>Indre By</v>
      </c>
      <c r="DQ305">
        <f>VLOOKUP(MID(B305,1,5)*1,'InstTyp-2'!E:BQ,7,FALSE)</f>
        <v>22</v>
      </c>
      <c r="DR305">
        <f>VLOOKUP(MID(B305,1,5)*1,'InstTyp-2'!E:BQ,8,FALSE)</f>
        <v>0</v>
      </c>
      <c r="DS305">
        <f>VLOOKUP(MID(B305,1,5)*1,'InstTyp-2'!E:BQ,9,FALSE)</f>
        <v>40</v>
      </c>
      <c r="DT305">
        <f>VLOOKUP(MID(B305,1,5)*1,'InstTyp-2'!E:BQ,10,FALSE)</f>
        <v>0</v>
      </c>
      <c r="DU305">
        <f>VLOOKUP(MID(B305,1,5)*1,'InstTyp-2'!E:BQ,11,FALSE)</f>
        <v>0</v>
      </c>
      <c r="DV305">
        <f>VLOOKUP(MID(B305,1,5)*1,'InstTyp-2'!E:BQ,12,FALSE)</f>
        <v>0</v>
      </c>
      <c r="DW305">
        <f>VLOOKUP(MID(B305,1,5)*1,'InstTyp-2'!E:BQ,13,FALSE)</f>
        <v>0</v>
      </c>
      <c r="DX305">
        <f>VLOOKUP(MID(B305,1,5)*1,'InstTyp-2'!E:BQ,14,FALSE)</f>
        <v>0</v>
      </c>
      <c r="DY305">
        <f>VLOOKUP(MID(B305,1,5)*1,'InstTyp-2'!E:BQ,15,FALSE)</f>
        <v>0</v>
      </c>
      <c r="DZ305">
        <f>VLOOKUP(MID(B305,1,5)*1,'InstTyp-2'!E:BQ,16,FALSE)</f>
        <v>0</v>
      </c>
      <c r="EA305">
        <f>VLOOKUP(MID(B305,1,5)*1,'InstTyp-2'!E:BQ,17,FALSE)</f>
        <v>0</v>
      </c>
      <c r="EB305">
        <f>VLOOKUP(MID(B305,1,5)*1,'InstTyp-2'!E:BQ,18,FALSE)</f>
        <v>0</v>
      </c>
      <c r="EC305">
        <f>VLOOKUP(MID(B305,1,5)*1,'InstTyp-2'!E:BQ,19,FALSE)</f>
        <v>0</v>
      </c>
      <c r="ED305">
        <f>VLOOKUP(MID(B305,1,5)*1,'InstTyp-2'!E:BQ,20,FALSE)</f>
        <v>0</v>
      </c>
      <c r="EE305" s="195">
        <f>VLOOKUP(MID(B305,1,5)*1,'Forplejning 2008'!A:C,3,FALSE)</f>
        <v>205011.98</v>
      </c>
      <c r="EF305" t="str">
        <f t="shared" si="16"/>
        <v>37553</v>
      </c>
      <c r="EG305" t="str">
        <f t="shared" si="17"/>
        <v>u</v>
      </c>
      <c r="EH305">
        <f t="shared" si="18"/>
        <v>0</v>
      </c>
      <c r="EI305">
        <f t="shared" si="19"/>
        <v>0</v>
      </c>
      <c r="EJ305" t="e">
        <f>VLOOKUP(B305,Rekruttering!A:F,2,FALSE)</f>
        <v>#N/A</v>
      </c>
      <c r="EK305" t="e">
        <f>VLOOKUP(B305,Rekruttering!A:F,3,FALSE)</f>
        <v>#N/A</v>
      </c>
      <c r="EL305" t="e">
        <f>VLOOKUP(B305,Rekruttering!A:F,4,FALSE)</f>
        <v>#N/A</v>
      </c>
      <c r="EM305" t="e">
        <f>VLOOKUP(B305,Rekruttering!A:F,5,FALSE)</f>
        <v>#N/A</v>
      </c>
      <c r="EN305" t="e">
        <f>VLOOKUP(B305,Rekruttering!A:F,6,FALSE)</f>
        <v>#N/A</v>
      </c>
    </row>
    <row r="306" spans="1:144">
      <c r="A306" s="14" t="str">
        <f>Nør!G1</f>
        <v>x</v>
      </c>
      <c r="B306" s="21">
        <f>Nør!G2</f>
        <v>35277</v>
      </c>
      <c r="C306">
        <f>Nør!G3</f>
        <v>0</v>
      </c>
      <c r="D306" t="str">
        <f>Nør!G4</f>
        <v>Nørrebro</v>
      </c>
      <c r="E306" t="str">
        <f>Nør!G5</f>
        <v>Blågårdsgade 15B</v>
      </c>
      <c r="F306">
        <f>Nør!G6</f>
        <v>2200</v>
      </c>
      <c r="G306" t="str">
        <f>Nør!G7</f>
        <v>København N</v>
      </c>
      <c r="H306" t="str">
        <f>Nør!G8</f>
        <v>35 37 67 12</v>
      </c>
      <c r="I306" t="str">
        <f>Nør!G9</f>
        <v>35277@buf.kk.dk</v>
      </c>
      <c r="J306" t="str">
        <f>Nør!G10</f>
        <v>Jan Frölich</v>
      </c>
      <c r="K306">
        <f>Nør!G11</f>
        <v>0</v>
      </c>
      <c r="L306">
        <f>Nør!G12</f>
        <v>0</v>
      </c>
      <c r="M306" t="str">
        <f>Nør!G13</f>
        <v>35277@buf.kk.dk</v>
      </c>
      <c r="N306" t="str">
        <f>Nør!G14</f>
        <v>Integreret</v>
      </c>
      <c r="O306">
        <f>Nør!G15</f>
        <v>24</v>
      </c>
      <c r="P306">
        <f>Nør!G16</f>
        <v>0</v>
      </c>
      <c r="Q306">
        <f>Nør!G17</f>
        <v>42</v>
      </c>
      <c r="R306">
        <f>Nør!G18</f>
        <v>0</v>
      </c>
      <c r="S306">
        <f>Nør!G19</f>
        <v>0</v>
      </c>
      <c r="T306">
        <f>Nør!G20</f>
        <v>0</v>
      </c>
      <c r="U306">
        <f>Nør!G21</f>
        <v>0</v>
      </c>
      <c r="V306" t="str">
        <f>Nør!G22</f>
        <v>nej</v>
      </c>
      <c r="W306">
        <f>Nør!G23</f>
        <v>0</v>
      </c>
      <c r="X306">
        <f>Nør!G24</f>
        <v>0</v>
      </c>
      <c r="Y306">
        <f>Nør!G25</f>
        <v>5</v>
      </c>
      <c r="Z306">
        <f>Nør!G26</f>
        <v>5</v>
      </c>
      <c r="AA306">
        <f>Nør!G27</f>
        <v>5</v>
      </c>
      <c r="AB306">
        <f>Nør!G28</f>
        <v>5</v>
      </c>
      <c r="AC306">
        <f>Nør!G29</f>
        <v>0</v>
      </c>
      <c r="AD306">
        <f>Nør!G30</f>
        <v>5</v>
      </c>
      <c r="AE306">
        <f>Nør!G31</f>
        <v>0</v>
      </c>
      <c r="AF306">
        <f>Nør!G32</f>
        <v>0</v>
      </c>
      <c r="AG306">
        <f>Nør!G33</f>
        <v>5</v>
      </c>
      <c r="AH306">
        <f>Nør!G34</f>
        <v>0</v>
      </c>
      <c r="AI306">
        <f>Nør!G35</f>
        <v>70000</v>
      </c>
      <c r="AJ306">
        <f>Nør!G36</f>
        <v>0</v>
      </c>
      <c r="AK306">
        <f>Nør!G37</f>
        <v>0</v>
      </c>
      <c r="AL306">
        <f>Nør!G38</f>
        <v>0</v>
      </c>
      <c r="AM306">
        <f>Nør!G39</f>
        <v>0</v>
      </c>
      <c r="AN306">
        <f>Nør!G40</f>
        <v>0</v>
      </c>
      <c r="AO306">
        <f>Nør!G41</f>
        <v>0</v>
      </c>
      <c r="AP306">
        <f>Nør!G42</f>
        <v>0</v>
      </c>
      <c r="AQ306">
        <f>Nør!G43</f>
        <v>0</v>
      </c>
      <c r="AR306">
        <f>Nør!G44</f>
        <v>0</v>
      </c>
      <c r="AS306">
        <f>Nør!G45</f>
        <v>0</v>
      </c>
      <c r="AT306">
        <f>Nør!G46</f>
        <v>0</v>
      </c>
      <c r="AU306">
        <f>Nør!G47</f>
        <v>0</v>
      </c>
      <c r="AV306">
        <f>Nør!G48</f>
        <v>0</v>
      </c>
      <c r="AW306">
        <f>Nør!G49</f>
        <v>0</v>
      </c>
      <c r="AX306">
        <f>Nør!G50</f>
        <v>0</v>
      </c>
      <c r="AY306">
        <f>Nør!G51</f>
        <v>0</v>
      </c>
      <c r="AZ306">
        <f>Nør!G52</f>
        <v>0</v>
      </c>
      <c r="BA306">
        <f>Nør!G53</f>
        <v>0</v>
      </c>
      <c r="BB306">
        <f>Nør!G54</f>
        <v>70</v>
      </c>
      <c r="BC306">
        <f>Nør!G55</f>
        <v>70</v>
      </c>
      <c r="BD306">
        <f>Nør!G56</f>
        <v>1</v>
      </c>
      <c r="BE306">
        <f>Nør!G57</f>
        <v>1</v>
      </c>
      <c r="BF306" t="str">
        <f>Nør!G58</f>
        <v>nej</v>
      </c>
      <c r="BG306" t="str">
        <f>Nør!G59</f>
        <v>nej</v>
      </c>
      <c r="BH306" t="str">
        <f>Nør!G60</f>
        <v>ja</v>
      </c>
      <c r="BI306">
        <f>Nør!G61</f>
        <v>0</v>
      </c>
      <c r="BJ306" t="str">
        <f>Nør!G62</f>
        <v>ved ikke</v>
      </c>
      <c r="BK306" t="str">
        <f>Nør!G63</f>
        <v>nej</v>
      </c>
      <c r="BL306" t="str">
        <f>Nør!G64</f>
        <v>vil helst have udefra det får vg.børnene nu</v>
      </c>
      <c r="BM306" t="str">
        <f>Nør!G65</f>
        <v>ja</v>
      </c>
      <c r="BN306">
        <f>Nør!G66</f>
        <v>0</v>
      </c>
      <c r="BO306" t="str">
        <f>Nør!G67</f>
        <v>nej</v>
      </c>
      <c r="BP306">
        <f>Nør!G68</f>
        <v>0</v>
      </c>
      <c r="BQ306">
        <f>Nør!G69</f>
        <v>0</v>
      </c>
      <c r="BR306" t="str">
        <f>Nør!G70</f>
        <v>produktionskøkken</v>
      </c>
      <c r="BS306" t="str">
        <f>Nør!G71</f>
        <v>nej</v>
      </c>
      <c r="BT306" t="str">
        <f>Nør!G72</f>
        <v>Større</v>
      </c>
      <c r="BU306" t="str">
        <f>Nør!G73</f>
        <v>Større</v>
      </c>
      <c r="BV306" t="str">
        <f>Nør!G74</f>
        <v>ja</v>
      </c>
      <c r="BW306" t="str">
        <f>Nør!G75</f>
        <v>større kogebord, ovne, køleskab, røremaskine. Køkkenelementer</v>
      </c>
      <c r="BX306">
        <f>Nør!G76</f>
        <v>0</v>
      </c>
      <c r="BY306">
        <f>Nør!G77</f>
        <v>0</v>
      </c>
      <c r="BZ306">
        <f>Nør!G78</f>
        <v>0</v>
      </c>
      <c r="CA306">
        <f>Nør!G79</f>
        <v>0</v>
      </c>
      <c r="CB306">
        <f>Nør!G80</f>
        <v>0</v>
      </c>
      <c r="CC306">
        <f>Nør!G81</f>
        <v>0</v>
      </c>
      <c r="CD306">
        <f>Nør!G82</f>
        <v>0</v>
      </c>
      <c r="CE306">
        <f>Nør!G83</f>
        <v>0</v>
      </c>
      <c r="CF306">
        <f>Nør!G84</f>
        <v>0</v>
      </c>
      <c r="CG306" t="str">
        <f>Nør!G85</f>
        <v>Birgitte</v>
      </c>
      <c r="CH306" s="18" t="str">
        <f>Nør!G86</f>
        <v>19.03</v>
      </c>
      <c r="CI306">
        <f>Nør!G87</f>
        <v>0</v>
      </c>
      <c r="CJ306">
        <f>Nør!G88</f>
        <v>1</v>
      </c>
      <c r="CK306">
        <f>Nør!G89</f>
        <v>0</v>
      </c>
      <c r="CL306">
        <f>Nør!G90</f>
        <v>0</v>
      </c>
      <c r="CM306">
        <f>Nør!G91</f>
        <v>1</v>
      </c>
      <c r="CN306">
        <f>Nør!G92</f>
        <v>0</v>
      </c>
      <c r="CO306">
        <f>Nør!G93</f>
        <v>0</v>
      </c>
      <c r="CP306">
        <f>Nør!G94</f>
        <v>0</v>
      </c>
      <c r="CQ306">
        <f>Nør!G95</f>
        <v>0</v>
      </c>
      <c r="CR306">
        <f>Nør!G96</f>
        <v>2</v>
      </c>
      <c r="CS306">
        <f>Nør!G97</f>
        <v>0</v>
      </c>
      <c r="CT306">
        <f>Nør!G98</f>
        <v>0</v>
      </c>
      <c r="CU306">
        <f>Nør!G99</f>
        <v>0</v>
      </c>
      <c r="CV306">
        <f>Nør!G100</f>
        <v>0</v>
      </c>
      <c r="CW306">
        <f>Nør!G101</f>
        <v>0</v>
      </c>
      <c r="CX306">
        <f>Nør!G102</f>
        <v>1</v>
      </c>
      <c r="CY306">
        <f>Nør!G103</f>
        <v>0</v>
      </c>
      <c r="CZ306">
        <f>Nør!G104</f>
        <v>0</v>
      </c>
      <c r="DA306">
        <f>Nør!G105</f>
        <v>0</v>
      </c>
      <c r="DB306">
        <f>Nør!G106</f>
        <v>1</v>
      </c>
      <c r="DC306">
        <f>Nør!G107</f>
        <v>20</v>
      </c>
      <c r="DD306" t="str">
        <f>Nør!G108</f>
        <v>miele</v>
      </c>
      <c r="DE306">
        <f>Nør!G109</f>
        <v>0</v>
      </c>
      <c r="DF306" t="str">
        <f>Nør!G110</f>
        <v>nej</v>
      </c>
      <c r="DG306">
        <f>Nør!G111</f>
        <v>0</v>
      </c>
      <c r="DH306" t="str">
        <f>Nør!G112</f>
        <v>nej</v>
      </c>
      <c r="DI306" t="str">
        <f>Nør!G113</f>
        <v>nej</v>
      </c>
      <c r="DJ306" t="str">
        <f>Nør!G114</f>
        <v>nej</v>
      </c>
      <c r="DK306">
        <f>Nør!G115</f>
        <v>2</v>
      </c>
      <c r="DL306" t="str">
        <f>Nør!G116</f>
        <v>Ingen plads</v>
      </c>
      <c r="DM306" t="str">
        <f>Nør!G117</f>
        <v>Lige slået sammen vg. Og bh.. Der vil blive etableret tekøkken i stuen. Her bør indtænkes mulighed for opvaskemaskine, så service til børn i stuen kan hånteres der.. Køkken ligger ovenpå kunne evt. benyttes som koldt køkken. Der kommer elevator mellem de to etager.</v>
      </c>
      <c r="DN306">
        <f>Nør!G118</f>
        <v>0</v>
      </c>
      <c r="DO306" s="14" t="str">
        <f>VLOOKUP(MID(B306,1,5)*1,InstTyp!A:B,2,FALSE)</f>
        <v xml:space="preserve">Integrerede </v>
      </c>
      <c r="DP306" s="14" t="str">
        <f>VLOOKUP(MID(B306,1,5)*1,InstTyp!A:C,3,FALSE)</f>
        <v>Nørrebro</v>
      </c>
      <c r="DQ306">
        <f>VLOOKUP(MID(B306,1,5)*1,'InstTyp-2'!E:BQ,7,FALSE)</f>
        <v>24</v>
      </c>
      <c r="DR306">
        <f>VLOOKUP(MID(B306,1,5)*1,'InstTyp-2'!E:BQ,8,FALSE)</f>
        <v>0</v>
      </c>
      <c r="DS306">
        <f>VLOOKUP(MID(B306,1,5)*1,'InstTyp-2'!E:BQ,9,FALSE)</f>
        <v>42</v>
      </c>
      <c r="DT306">
        <f>VLOOKUP(MID(B306,1,5)*1,'InstTyp-2'!E:BQ,10,FALSE)</f>
        <v>0</v>
      </c>
      <c r="DU306">
        <f>VLOOKUP(MID(B306,1,5)*1,'InstTyp-2'!E:BQ,11,FALSE)</f>
        <v>0</v>
      </c>
      <c r="DV306">
        <f>VLOOKUP(MID(B306,1,5)*1,'InstTyp-2'!E:BQ,12,FALSE)</f>
        <v>0</v>
      </c>
      <c r="DW306">
        <f>VLOOKUP(MID(B306,1,5)*1,'InstTyp-2'!E:BQ,13,FALSE)</f>
        <v>0</v>
      </c>
      <c r="DX306">
        <f>VLOOKUP(MID(B306,1,5)*1,'InstTyp-2'!E:BQ,14,FALSE)</f>
        <v>0</v>
      </c>
      <c r="DY306">
        <f>VLOOKUP(MID(B306,1,5)*1,'InstTyp-2'!E:BQ,15,FALSE)</f>
        <v>0</v>
      </c>
      <c r="DZ306">
        <f>VLOOKUP(MID(B306,1,5)*1,'InstTyp-2'!E:BQ,16,FALSE)</f>
        <v>0</v>
      </c>
      <c r="EA306">
        <f>VLOOKUP(MID(B306,1,5)*1,'InstTyp-2'!E:BQ,17,FALSE)</f>
        <v>0</v>
      </c>
      <c r="EB306">
        <f>VLOOKUP(MID(B306,1,5)*1,'InstTyp-2'!E:BQ,18,FALSE)</f>
        <v>0</v>
      </c>
      <c r="EC306">
        <f>VLOOKUP(MID(B306,1,5)*1,'InstTyp-2'!E:BQ,19,FALSE)</f>
        <v>0</v>
      </c>
      <c r="ED306">
        <f>VLOOKUP(MID(B306,1,5)*1,'InstTyp-2'!E:BQ,20,FALSE)</f>
        <v>0</v>
      </c>
      <c r="EE306" s="195">
        <f>VLOOKUP(MID(B306,1,5)*1,'Forplejning 2008'!A:C,3,FALSE)</f>
        <v>205185.45</v>
      </c>
      <c r="EF306" t="str">
        <f t="shared" si="16"/>
        <v>35277</v>
      </c>
      <c r="EG306" t="str">
        <f t="shared" si="17"/>
        <v/>
      </c>
      <c r="EH306">
        <f t="shared" si="18"/>
        <v>0</v>
      </c>
      <c r="EI306">
        <f t="shared" si="19"/>
        <v>0</v>
      </c>
      <c r="EJ306" t="e">
        <f>VLOOKUP(B306,Rekruttering!A:F,2,FALSE)</f>
        <v>#N/A</v>
      </c>
      <c r="EK306" t="e">
        <f>VLOOKUP(B306,Rekruttering!A:F,3,FALSE)</f>
        <v>#N/A</v>
      </c>
      <c r="EL306" t="e">
        <f>VLOOKUP(B306,Rekruttering!A:F,4,FALSE)</f>
        <v>#N/A</v>
      </c>
      <c r="EM306" t="e">
        <f>VLOOKUP(B306,Rekruttering!A:F,5,FALSE)</f>
        <v>#N/A</v>
      </c>
      <c r="EN306" t="e">
        <f>VLOOKUP(B306,Rekruttering!A:F,6,FALSE)</f>
        <v>#N/A</v>
      </c>
    </row>
    <row r="307" spans="1:144">
      <c r="A307" s="14" t="str">
        <f>Nør!I1</f>
        <v>x</v>
      </c>
      <c r="B307" s="21">
        <f>Nør!I2</f>
        <v>35314</v>
      </c>
      <c r="C307">
        <f>Nør!I3</f>
        <v>0</v>
      </c>
      <c r="D307" t="str">
        <f>Nør!I4</f>
        <v>Nørrebro</v>
      </c>
      <c r="E307" t="str">
        <f>Nør!I5</f>
        <v>Blegdamsvej 1C</v>
      </c>
      <c r="F307">
        <f>Nør!I6</f>
        <v>2200</v>
      </c>
      <c r="G307" t="str">
        <f>Nør!I7</f>
        <v>København N</v>
      </c>
      <c r="H307" t="str">
        <f>Nør!I8</f>
        <v>35 39 09 75</v>
      </c>
      <c r="I307" t="str">
        <f>Nør!I9</f>
        <v>35314@buf.kk.dk</v>
      </c>
      <c r="J307" t="str">
        <f>Nør!I10</f>
        <v>ANNETTE PETERSEN</v>
      </c>
      <c r="K307">
        <f>Nør!I11</f>
        <v>35381241</v>
      </c>
      <c r="L307">
        <f>Nør!I12</f>
        <v>0</v>
      </c>
      <c r="M307" t="str">
        <f>Nør!I13</f>
        <v>35314@buf.kk.dk</v>
      </c>
      <c r="N307" t="str">
        <f>Nør!I14</f>
        <v>Integreret</v>
      </c>
      <c r="O307">
        <f>Nør!I15</f>
        <v>0</v>
      </c>
      <c r="P307">
        <f>Nør!I16</f>
        <v>0</v>
      </c>
      <c r="Q307">
        <f>Nør!I17</f>
        <v>60</v>
      </c>
      <c r="R307">
        <f>Nør!I18</f>
        <v>60</v>
      </c>
      <c r="S307">
        <f>Nør!I19</f>
        <v>50</v>
      </c>
      <c r="T307">
        <f>Nør!I20</f>
        <v>37</v>
      </c>
      <c r="U307">
        <f>Nør!I21</f>
        <v>30</v>
      </c>
      <c r="V307" t="str">
        <f>Nør!I22</f>
        <v>nej</v>
      </c>
      <c r="W307">
        <f>Nør!I23</f>
        <v>0</v>
      </c>
      <c r="X307">
        <f>Nør!I24</f>
        <v>0</v>
      </c>
      <c r="Y307">
        <f>Nør!I25</f>
        <v>0</v>
      </c>
      <c r="Z307">
        <f>Nør!I26</f>
        <v>0</v>
      </c>
      <c r="AA307">
        <f>Nør!I27</f>
        <v>0</v>
      </c>
      <c r="AB307">
        <f>Nør!I28</f>
        <v>0</v>
      </c>
      <c r="AC307">
        <f>Nør!I29</f>
        <v>0</v>
      </c>
      <c r="AD307">
        <f>Nør!I30</f>
        <v>5</v>
      </c>
      <c r="AE307">
        <f>Nør!I31</f>
        <v>0</v>
      </c>
      <c r="AF307">
        <f>Nør!I32</f>
        <v>1</v>
      </c>
      <c r="AG307">
        <f>Nør!I33</f>
        <v>5</v>
      </c>
      <c r="AH307">
        <f>Nør!I34</f>
        <v>0</v>
      </c>
      <c r="AI307">
        <f>Nør!I35</f>
        <v>0</v>
      </c>
      <c r="AJ307">
        <f>Nør!I36</f>
        <v>0</v>
      </c>
      <c r="AK307">
        <f>Nør!I37</f>
        <v>0</v>
      </c>
      <c r="AL307" t="str">
        <f>Nør!I38</f>
        <v>ja</v>
      </c>
      <c r="AM307">
        <f>Nør!I39</f>
        <v>0</v>
      </c>
      <c r="AN307" t="str">
        <f>Nør!I40</f>
        <v>Maria Hoydal</v>
      </c>
      <c r="AO307">
        <f>Nør!I41</f>
        <v>2009</v>
      </c>
      <c r="AP307">
        <f>Nør!I42</f>
        <v>25</v>
      </c>
      <c r="AQ307">
        <f>Nør!I43</f>
        <v>0</v>
      </c>
      <c r="AR307">
        <f>Nør!I44</f>
        <v>0</v>
      </c>
      <c r="AS307" t="str">
        <f>Nør!I45</f>
        <v>3 år på hotel og resturantskolen, andre inst.</v>
      </c>
      <c r="AT307">
        <f>Nør!I46</f>
        <v>0</v>
      </c>
      <c r="AU307">
        <f>Nør!I47</f>
        <v>0</v>
      </c>
      <c r="AV307">
        <f>Nør!I48</f>
        <v>0</v>
      </c>
      <c r="AW307">
        <f>Nør!I49</f>
        <v>0</v>
      </c>
      <c r="AX307">
        <f>Nør!I50</f>
        <v>0</v>
      </c>
      <c r="AY307">
        <f>Nør!I51</f>
        <v>0</v>
      </c>
      <c r="AZ307">
        <f>Nør!I52</f>
        <v>0</v>
      </c>
      <c r="BA307">
        <f>Nør!I53</f>
        <v>0</v>
      </c>
      <c r="BB307">
        <f>Nør!I54</f>
        <v>0</v>
      </c>
      <c r="BC307">
        <f>Nør!I55</f>
        <v>70</v>
      </c>
      <c r="BD307">
        <f>Nør!I56</f>
        <v>0</v>
      </c>
      <c r="BE307">
        <f>Nør!I57</f>
        <v>1</v>
      </c>
      <c r="BF307" t="str">
        <f>Nør!I58</f>
        <v>ja</v>
      </c>
      <c r="BG307" t="str">
        <f>Nør!I59</f>
        <v>ja</v>
      </c>
      <c r="BH307" t="str">
        <f>Nør!I60</f>
        <v>ja</v>
      </c>
      <c r="BI307" t="str">
        <f>Nør!I61</f>
        <v>ja</v>
      </c>
      <c r="BJ307">
        <f>Nør!I62</f>
        <v>0</v>
      </c>
      <c r="BK307" t="str">
        <f>Nør!I63</f>
        <v>ja</v>
      </c>
      <c r="BL307">
        <f>Nør!I64</f>
        <v>0</v>
      </c>
      <c r="BM307" t="str">
        <f>Nør!I65</f>
        <v>ja</v>
      </c>
      <c r="BN307">
        <f>Nør!I66</f>
        <v>0</v>
      </c>
      <c r="BO307" t="str">
        <f>Nør!I67</f>
        <v>ja</v>
      </c>
      <c r="BP307" t="str">
        <f>Nør!I68</f>
        <v>Maria vil gerne have tilbudt kursus fra os</v>
      </c>
      <c r="BQ307">
        <f>Nør!I69</f>
        <v>0</v>
      </c>
      <c r="BR307" t="str">
        <f>Nør!I70</f>
        <v>Køkken begrænset tilvirk</v>
      </c>
      <c r="BS307">
        <f>Nør!I71</f>
        <v>0</v>
      </c>
      <c r="BT307">
        <f>Nør!I72</f>
        <v>0</v>
      </c>
      <c r="BU307">
        <f>Nør!I73</f>
        <v>0</v>
      </c>
      <c r="BV307">
        <f>Nør!I74</f>
        <v>0</v>
      </c>
      <c r="BW307">
        <f>Nør!I75</f>
        <v>0</v>
      </c>
      <c r="BX307">
        <f>Nør!I76</f>
        <v>0</v>
      </c>
      <c r="BY307">
        <f>Nør!I77</f>
        <v>0</v>
      </c>
      <c r="BZ307">
        <f>Nør!I78</f>
        <v>0</v>
      </c>
      <c r="CA307">
        <f>Nør!I79</f>
        <v>0</v>
      </c>
      <c r="CB307" t="str">
        <f>Nør!I80</f>
        <v>Mindre</v>
      </c>
      <c r="CC307" t="str">
        <f>Nør!I81</f>
        <v>ekstra ovn, røremaskine, opvaskemaskine op i arbejdshøjde</v>
      </c>
      <c r="CD307">
        <f>Nør!I82</f>
        <v>0</v>
      </c>
      <c r="CE307">
        <f>Nør!I83</f>
        <v>0</v>
      </c>
      <c r="CF307" t="str">
        <f>Nør!I84</f>
        <v>der er mulighed for udbygning ud mod garderoben. Som vil betyde at inst. kan få et produktionskøkken.</v>
      </c>
      <c r="CG307" t="str">
        <f>Nør!I85</f>
        <v>Lone</v>
      </c>
      <c r="CH307" s="18" t="str">
        <f>Nør!I86</f>
        <v>24.03</v>
      </c>
      <c r="CI307">
        <f>Nør!I87</f>
        <v>0</v>
      </c>
      <c r="CJ307">
        <f>Nør!I88</f>
        <v>1</v>
      </c>
      <c r="CK307">
        <f>Nør!I89</f>
        <v>0</v>
      </c>
      <c r="CL307">
        <f>Nør!I90</f>
        <v>0</v>
      </c>
      <c r="CM307">
        <f>Nør!I91</f>
        <v>0</v>
      </c>
      <c r="CN307">
        <f>Nør!I92</f>
        <v>0</v>
      </c>
      <c r="CO307">
        <f>Nør!I93</f>
        <v>0</v>
      </c>
      <c r="CP307">
        <f>Nør!I94</f>
        <v>0</v>
      </c>
      <c r="CQ307">
        <f>Nør!I95</f>
        <v>0</v>
      </c>
      <c r="CR307">
        <f>Nør!I96</f>
        <v>1</v>
      </c>
      <c r="CS307">
        <f>Nør!I97</f>
        <v>0</v>
      </c>
      <c r="CT307">
        <f>Nør!I98</f>
        <v>0</v>
      </c>
      <c r="CU307">
        <f>Nør!I99</f>
        <v>0</v>
      </c>
      <c r="CV307">
        <f>Nør!I100</f>
        <v>0</v>
      </c>
      <c r="CW307">
        <f>Nør!I101</f>
        <v>0</v>
      </c>
      <c r="CX307">
        <f>Nør!I102</f>
        <v>1</v>
      </c>
      <c r="CY307">
        <f>Nør!I103</f>
        <v>0</v>
      </c>
      <c r="CZ307">
        <f>Nør!I104</f>
        <v>0</v>
      </c>
      <c r="DA307">
        <f>Nør!I105</f>
        <v>0</v>
      </c>
      <c r="DB307">
        <f>Nør!I106</f>
        <v>1</v>
      </c>
      <c r="DC307">
        <f>Nør!I107</f>
        <v>20</v>
      </c>
      <c r="DD307" t="str">
        <f>Nør!I108</f>
        <v>mile</v>
      </c>
      <c r="DE307">
        <f>Nør!I109</f>
        <v>4</v>
      </c>
      <c r="DF307" t="str">
        <f>Nør!I110</f>
        <v>nej</v>
      </c>
      <c r="DG307">
        <f>Nør!I111</f>
        <v>0</v>
      </c>
      <c r="DH307" t="str">
        <f>Nør!I112</f>
        <v>nej</v>
      </c>
      <c r="DI307" t="str">
        <f>Nør!I113</f>
        <v>nej</v>
      </c>
      <c r="DJ307" t="str">
        <f>Nør!I114</f>
        <v>nej</v>
      </c>
      <c r="DK307">
        <f>Nør!I115</f>
        <v>1</v>
      </c>
      <c r="DL307" t="str">
        <f>Nør!I116</f>
        <v>Begrænset</v>
      </c>
      <c r="DM307">
        <f>Nør!I117</f>
        <v>0</v>
      </c>
      <c r="DN307">
        <f>Nør!I118</f>
        <v>0</v>
      </c>
      <c r="DO307" s="14" t="str">
        <f>VLOOKUP(MID(B307,1,5)*1,InstTyp!A:B,2,FALSE)</f>
        <v xml:space="preserve">Integrerede </v>
      </c>
      <c r="DP307" s="14" t="str">
        <f>VLOOKUP(MID(B307,1,5)*1,InstTyp!A:C,3,FALSE)</f>
        <v>Nørrebro</v>
      </c>
      <c r="DQ307">
        <f>VLOOKUP(MID(B307,1,5)*1,'InstTyp-2'!E:BQ,7,FALSE)</f>
        <v>0</v>
      </c>
      <c r="DR307">
        <f>VLOOKUP(MID(B307,1,5)*1,'InstTyp-2'!E:BQ,8,FALSE)</f>
        <v>0</v>
      </c>
      <c r="DS307">
        <f>VLOOKUP(MID(B307,1,5)*1,'InstTyp-2'!E:BQ,9,FALSE)</f>
        <v>60</v>
      </c>
      <c r="DT307">
        <f>VLOOKUP(MID(B307,1,5)*1,'InstTyp-2'!E:BQ,10,FALSE)</f>
        <v>60</v>
      </c>
      <c r="DU307">
        <f>VLOOKUP(MID(B307,1,5)*1,'InstTyp-2'!E:BQ,11,FALSE)</f>
        <v>50</v>
      </c>
      <c r="DV307">
        <f>VLOOKUP(MID(B307,1,5)*1,'InstTyp-2'!E:BQ,12,FALSE)</f>
        <v>37</v>
      </c>
      <c r="DW307">
        <f>VLOOKUP(MID(B307,1,5)*1,'InstTyp-2'!E:BQ,13,FALSE)</f>
        <v>30</v>
      </c>
      <c r="DX307">
        <f>VLOOKUP(MID(B307,1,5)*1,'InstTyp-2'!E:BQ,14,FALSE)</f>
        <v>0</v>
      </c>
      <c r="DY307">
        <f>VLOOKUP(MID(B307,1,5)*1,'InstTyp-2'!E:BQ,15,FALSE)</f>
        <v>0</v>
      </c>
      <c r="DZ307">
        <f>VLOOKUP(MID(B307,1,5)*1,'InstTyp-2'!E:BQ,16,FALSE)</f>
        <v>0</v>
      </c>
      <c r="EA307">
        <f>VLOOKUP(MID(B307,1,5)*1,'InstTyp-2'!E:BQ,17,FALSE)</f>
        <v>0</v>
      </c>
      <c r="EB307">
        <f>VLOOKUP(MID(B307,1,5)*1,'InstTyp-2'!E:BQ,18,FALSE)</f>
        <v>0</v>
      </c>
      <c r="EC307">
        <f>VLOOKUP(MID(B307,1,5)*1,'InstTyp-2'!E:BQ,19,FALSE)</f>
        <v>0</v>
      </c>
      <c r="ED307">
        <f>VLOOKUP(MID(B307,1,5)*1,'InstTyp-2'!E:BQ,20,FALSE)</f>
        <v>0</v>
      </c>
      <c r="EE307" s="195">
        <f>VLOOKUP(MID(B307,1,5)*1,'Forplejning 2008'!A:C,3,FALSE)</f>
        <v>92872.66</v>
      </c>
      <c r="EF307" t="str">
        <f t="shared" si="16"/>
        <v>35314</v>
      </c>
      <c r="EG307" t="str">
        <f t="shared" si="17"/>
        <v/>
      </c>
      <c r="EH307">
        <f t="shared" si="18"/>
        <v>0</v>
      </c>
      <c r="EI307">
        <f t="shared" si="19"/>
        <v>177</v>
      </c>
      <c r="EJ307" t="e">
        <f>VLOOKUP(B307,Rekruttering!A:F,2,FALSE)</f>
        <v>#N/A</v>
      </c>
      <c r="EK307" t="e">
        <f>VLOOKUP(B307,Rekruttering!A:F,3,FALSE)</f>
        <v>#N/A</v>
      </c>
      <c r="EL307" t="e">
        <f>VLOOKUP(B307,Rekruttering!A:F,4,FALSE)</f>
        <v>#N/A</v>
      </c>
      <c r="EM307" t="e">
        <f>VLOOKUP(B307,Rekruttering!A:F,5,FALSE)</f>
        <v>#N/A</v>
      </c>
      <c r="EN307" t="e">
        <f>VLOOKUP(B307,Rekruttering!A:F,6,FALSE)</f>
        <v>#N/A</v>
      </c>
    </row>
    <row r="308" spans="1:144">
      <c r="A308" s="14" t="str">
        <f>Nør!J1</f>
        <v>x</v>
      </c>
      <c r="B308" s="21">
        <f>Nør!J2</f>
        <v>35326</v>
      </c>
      <c r="C308">
        <f>Nør!J3</f>
        <v>0</v>
      </c>
      <c r="D308" t="str">
        <f>Nør!J4</f>
        <v>Nørrebro</v>
      </c>
      <c r="E308" t="str">
        <f>Nør!J5</f>
        <v>Brohusgade 9</v>
      </c>
      <c r="F308">
        <f>Nør!J6</f>
        <v>2200</v>
      </c>
      <c r="G308" t="str">
        <f>Nør!J7</f>
        <v>København N</v>
      </c>
      <c r="H308">
        <f>Nør!J8</f>
        <v>35200189</v>
      </c>
      <c r="I308" t="str">
        <f>Nør!J9</f>
        <v>35326@buf.kk.dk</v>
      </c>
      <c r="J308" t="str">
        <f>Nør!J10</f>
        <v>Anna Fisker</v>
      </c>
      <c r="K308">
        <f>Nør!J11</f>
        <v>0</v>
      </c>
      <c r="L308">
        <f>Nør!J12</f>
        <v>0</v>
      </c>
      <c r="M308" t="str">
        <f>Nør!J13</f>
        <v>35326@buf.kk.dk</v>
      </c>
      <c r="N308" t="str">
        <f>Nør!J14</f>
        <v>Integreret</v>
      </c>
      <c r="O308">
        <f>Nør!J15</f>
        <v>53</v>
      </c>
      <c r="P308">
        <f>Nør!J16</f>
        <v>0</v>
      </c>
      <c r="Q308">
        <f>Nør!J17</f>
        <v>72</v>
      </c>
      <c r="R308">
        <f>Nør!J18</f>
        <v>80</v>
      </c>
      <c r="S308">
        <f>Nør!J19</f>
        <v>0</v>
      </c>
      <c r="T308">
        <f>Nør!J20</f>
        <v>0</v>
      </c>
      <c r="U308">
        <f>Nør!J21</f>
        <v>0</v>
      </c>
      <c r="V308" t="str">
        <f>Nør!J22</f>
        <v>nej</v>
      </c>
      <c r="W308">
        <f>Nør!J23</f>
        <v>0</v>
      </c>
      <c r="X308">
        <f>Nør!J24</f>
        <v>0</v>
      </c>
      <c r="Y308">
        <f>Nør!J25</f>
        <v>5</v>
      </c>
      <c r="Z308">
        <f>Nør!J26</f>
        <v>5</v>
      </c>
      <c r="AA308">
        <f>Nør!J27</f>
        <v>5</v>
      </c>
      <c r="AB308">
        <f>Nør!J28</f>
        <v>5</v>
      </c>
      <c r="AC308">
        <f>Nør!J29</f>
        <v>0</v>
      </c>
      <c r="AD308">
        <f>Nør!J30</f>
        <v>5</v>
      </c>
      <c r="AE308">
        <f>Nør!J31</f>
        <v>5</v>
      </c>
      <c r="AF308">
        <f>Nør!J32</f>
        <v>5</v>
      </c>
      <c r="AG308">
        <f>Nør!J33</f>
        <v>5</v>
      </c>
      <c r="AH308">
        <f>Nør!J34</f>
        <v>0</v>
      </c>
      <c r="AI308">
        <f>Nør!J35</f>
        <v>384000</v>
      </c>
      <c r="AJ308">
        <f>Nør!J36</f>
        <v>0</v>
      </c>
      <c r="AK308">
        <f>Nør!J37</f>
        <v>0</v>
      </c>
      <c r="AL308" t="str">
        <f>Nør!J38</f>
        <v>ja</v>
      </c>
      <c r="AM308">
        <f>Nør!J39</f>
        <v>0</v>
      </c>
      <c r="AN308" t="str">
        <f>Nør!J40</f>
        <v>Nikolaj Løngren</v>
      </c>
      <c r="AO308">
        <f>Nør!J41</f>
        <v>2008</v>
      </c>
      <c r="AP308">
        <f>Nør!J42</f>
        <v>37</v>
      </c>
      <c r="AQ308">
        <f>Nør!J43</f>
        <v>0</v>
      </c>
      <c r="AR308" t="str">
        <f>Nør!J44</f>
        <v>kok</v>
      </c>
      <c r="AS308">
        <f>Nør!J45</f>
        <v>0</v>
      </c>
      <c r="AT308">
        <f>Nør!J46</f>
        <v>0</v>
      </c>
      <c r="AU308" t="str">
        <f>Nør!J47</f>
        <v>Eva Aabel</v>
      </c>
      <c r="AV308">
        <f>Nør!J48</f>
        <v>2009</v>
      </c>
      <c r="AW308">
        <f>Nør!J49</f>
        <v>32</v>
      </c>
      <c r="AX308">
        <f>Nør!J50</f>
        <v>0</v>
      </c>
      <c r="AY308" t="str">
        <f>Nør!J51</f>
        <v>ufaglært</v>
      </c>
      <c r="AZ308">
        <f>Nør!J52</f>
        <v>0</v>
      </c>
      <c r="BA308">
        <f>Nør!J53</f>
        <v>0</v>
      </c>
      <c r="BB308">
        <f>Nør!J54</f>
        <v>95</v>
      </c>
      <c r="BC308">
        <f>Nør!J55</f>
        <v>95</v>
      </c>
      <c r="BD308">
        <f>Nør!J56</f>
        <v>1</v>
      </c>
      <c r="BE308">
        <f>Nør!J57</f>
        <v>1</v>
      </c>
      <c r="BF308" t="str">
        <f>Nør!J58</f>
        <v>ja</v>
      </c>
      <c r="BG308" t="str">
        <f>Nør!J59</f>
        <v>nej</v>
      </c>
      <c r="BH308" t="str">
        <f>Nør!J60</f>
        <v>ja</v>
      </c>
      <c r="BI308" t="str">
        <f>Nør!J61</f>
        <v>ja</v>
      </c>
      <c r="BJ308">
        <f>Nør!J62</f>
        <v>0</v>
      </c>
      <c r="BK308" t="str">
        <f>Nør!J63</f>
        <v>ja</v>
      </c>
      <c r="BL308">
        <f>Nør!J64</f>
        <v>0</v>
      </c>
      <c r="BM308" t="str">
        <f>Nør!J65</f>
        <v>ja</v>
      </c>
      <c r="BN308">
        <f>Nør!J66</f>
        <v>0</v>
      </c>
      <c r="BO308">
        <f>Nør!J67</f>
        <v>0</v>
      </c>
      <c r="BP308" t="str">
        <f>Nør!J68</f>
        <v>har ikke brug for flere hænder</v>
      </c>
      <c r="BQ308">
        <f>Nør!J69</f>
        <v>0</v>
      </c>
      <c r="BR308" t="str">
        <f>Nør!J70</f>
        <v>produktionskøkken</v>
      </c>
      <c r="BS308" t="str">
        <f>Nør!J71</f>
        <v>Ja</v>
      </c>
      <c r="BT308">
        <f>Nør!J72</f>
        <v>0</v>
      </c>
      <c r="BU308">
        <f>Nør!J73</f>
        <v>0</v>
      </c>
      <c r="BV308">
        <f>Nør!J74</f>
        <v>0</v>
      </c>
      <c r="BW308" t="str">
        <f>Nør!J75</f>
        <v>påbud: emhættet over konvektionsovnen</v>
      </c>
      <c r="BX308">
        <f>Nør!J76</f>
        <v>0</v>
      </c>
      <c r="BY308">
        <f>Nør!J77</f>
        <v>0</v>
      </c>
      <c r="BZ308">
        <f>Nør!J78</f>
        <v>0</v>
      </c>
      <c r="CA308">
        <f>Nør!J79</f>
        <v>0</v>
      </c>
      <c r="CB308">
        <f>Nør!J80</f>
        <v>0</v>
      </c>
      <c r="CC308">
        <f>Nør!J81</f>
        <v>0</v>
      </c>
      <c r="CD308">
        <f>Nør!J82</f>
        <v>0</v>
      </c>
      <c r="CE308">
        <f>Nør!J83</f>
        <v>0</v>
      </c>
      <c r="CF308">
        <f>Nør!J84</f>
        <v>0</v>
      </c>
      <c r="CG308" t="str">
        <f>Nør!J85</f>
        <v>Birgitte</v>
      </c>
      <c r="CH308" s="18" t="str">
        <f>Nør!J86</f>
        <v>18.03</v>
      </c>
      <c r="CI308">
        <f>Nør!J87</f>
        <v>0</v>
      </c>
      <c r="CJ308">
        <f>Nør!J88</f>
        <v>0</v>
      </c>
      <c r="CK308">
        <f>Nør!J89</f>
        <v>1</v>
      </c>
      <c r="CL308">
        <f>Nør!J90</f>
        <v>6</v>
      </c>
      <c r="CM308">
        <f>Nør!J91</f>
        <v>0</v>
      </c>
      <c r="CN308">
        <f>Nør!J92</f>
        <v>0</v>
      </c>
      <c r="CO308">
        <f>Nør!J93</f>
        <v>0</v>
      </c>
      <c r="CP308">
        <f>Nør!J94</f>
        <v>1</v>
      </c>
      <c r="CQ308">
        <f>Nør!J95</f>
        <v>10</v>
      </c>
      <c r="CR308">
        <f>Nør!J96</f>
        <v>1</v>
      </c>
      <c r="CS308">
        <f>Nør!J97</f>
        <v>0</v>
      </c>
      <c r="CT308">
        <f>Nør!J98</f>
        <v>3</v>
      </c>
      <c r="CU308">
        <f>Nør!J99</f>
        <v>0</v>
      </c>
      <c r="CV308">
        <f>Nør!J100</f>
        <v>0</v>
      </c>
      <c r="CW308">
        <f>Nør!J101</f>
        <v>0</v>
      </c>
      <c r="CX308">
        <f>Nør!J102</f>
        <v>0</v>
      </c>
      <c r="CY308">
        <f>Nør!J103</f>
        <v>0</v>
      </c>
      <c r="CZ308">
        <f>Nør!J104</f>
        <v>2</v>
      </c>
      <c r="DA308">
        <f>Nør!J105</f>
        <v>1</v>
      </c>
      <c r="DB308">
        <f>Nør!J106</f>
        <v>1</v>
      </c>
      <c r="DC308">
        <f>Nør!J107</f>
        <v>4</v>
      </c>
      <c r="DD308" t="str">
        <f>Nør!J108</f>
        <v>ken</v>
      </c>
      <c r="DE308">
        <f>Nør!J109</f>
        <v>0</v>
      </c>
      <c r="DF308" t="str">
        <f>Nør!J110</f>
        <v>ja</v>
      </c>
      <c r="DG308">
        <f>Nør!J111</f>
        <v>20</v>
      </c>
      <c r="DH308" t="str">
        <f>Nør!J112</f>
        <v>nej</v>
      </c>
      <c r="DI308" t="str">
        <f>Nør!J113</f>
        <v>ja</v>
      </c>
      <c r="DJ308" t="str">
        <f>Nør!J114</f>
        <v>ja</v>
      </c>
      <c r="DK308">
        <f>Nør!J115</f>
        <v>0</v>
      </c>
      <c r="DL308" t="str">
        <f>Nør!J116</f>
        <v>God plads</v>
      </c>
      <c r="DM308">
        <f>Nør!J117</f>
        <v>0</v>
      </c>
      <c r="DN308">
        <f>Nør!J118</f>
        <v>0</v>
      </c>
      <c r="DO308" s="14" t="str">
        <f>VLOOKUP(MID(B308,1,5)*1,InstTyp!A:B,2,FALSE)</f>
        <v xml:space="preserve">Integrerede </v>
      </c>
      <c r="DP308" s="14" t="str">
        <f>VLOOKUP(MID(B308,1,5)*1,InstTyp!A:C,3,FALSE)</f>
        <v>Nørrebro</v>
      </c>
      <c r="DQ308">
        <f>VLOOKUP(MID(B308,1,5)*1,'InstTyp-2'!E:BQ,7,FALSE)</f>
        <v>53</v>
      </c>
      <c r="DR308">
        <f>VLOOKUP(MID(B308,1,5)*1,'InstTyp-2'!E:BQ,8,FALSE)</f>
        <v>0</v>
      </c>
      <c r="DS308">
        <f>VLOOKUP(MID(B308,1,5)*1,'InstTyp-2'!E:BQ,9,FALSE)</f>
        <v>72</v>
      </c>
      <c r="DT308">
        <f>VLOOKUP(MID(B308,1,5)*1,'InstTyp-2'!E:BQ,10,FALSE)</f>
        <v>80</v>
      </c>
      <c r="DU308">
        <f>VLOOKUP(MID(B308,1,5)*1,'InstTyp-2'!E:BQ,11,FALSE)</f>
        <v>0</v>
      </c>
      <c r="DV308">
        <f>VLOOKUP(MID(B308,1,5)*1,'InstTyp-2'!E:BQ,12,FALSE)</f>
        <v>0</v>
      </c>
      <c r="DW308">
        <f>VLOOKUP(MID(B308,1,5)*1,'InstTyp-2'!E:BQ,13,FALSE)</f>
        <v>0</v>
      </c>
      <c r="DX308">
        <f>VLOOKUP(MID(B308,1,5)*1,'InstTyp-2'!E:BQ,14,FALSE)</f>
        <v>0</v>
      </c>
      <c r="DY308">
        <f>VLOOKUP(MID(B308,1,5)*1,'InstTyp-2'!E:BQ,15,FALSE)</f>
        <v>0</v>
      </c>
      <c r="DZ308">
        <f>VLOOKUP(MID(B308,1,5)*1,'InstTyp-2'!E:BQ,16,FALSE)</f>
        <v>0</v>
      </c>
      <c r="EA308">
        <f>VLOOKUP(MID(B308,1,5)*1,'InstTyp-2'!E:BQ,17,FALSE)</f>
        <v>0</v>
      </c>
      <c r="EB308">
        <f>VLOOKUP(MID(B308,1,5)*1,'InstTyp-2'!E:BQ,18,FALSE)</f>
        <v>0</v>
      </c>
      <c r="EC308">
        <f>VLOOKUP(MID(B308,1,5)*1,'InstTyp-2'!E:BQ,19,FALSE)</f>
        <v>0</v>
      </c>
      <c r="ED308">
        <f>VLOOKUP(MID(B308,1,5)*1,'InstTyp-2'!E:BQ,20,FALSE)</f>
        <v>0</v>
      </c>
      <c r="EE308" s="195">
        <f>VLOOKUP(MID(B308,1,5)*1,'Forplejning 2008'!A:C,3,FALSE)</f>
        <v>397618.47</v>
      </c>
      <c r="EF308" t="str">
        <f t="shared" si="16"/>
        <v>35326</v>
      </c>
      <c r="EG308" t="str">
        <f t="shared" si="17"/>
        <v/>
      </c>
      <c r="EH308">
        <f t="shared" si="18"/>
        <v>0</v>
      </c>
      <c r="EI308">
        <f t="shared" si="19"/>
        <v>80</v>
      </c>
      <c r="EJ308" t="e">
        <f>VLOOKUP(B308,Rekruttering!A:F,2,FALSE)</f>
        <v>#N/A</v>
      </c>
      <c r="EK308" t="e">
        <f>VLOOKUP(B308,Rekruttering!A:F,3,FALSE)</f>
        <v>#N/A</v>
      </c>
      <c r="EL308" t="e">
        <f>VLOOKUP(B308,Rekruttering!A:F,4,FALSE)</f>
        <v>#N/A</v>
      </c>
      <c r="EM308" t="e">
        <f>VLOOKUP(B308,Rekruttering!A:F,5,FALSE)</f>
        <v>#N/A</v>
      </c>
      <c r="EN308" t="e">
        <f>VLOOKUP(B308,Rekruttering!A:F,6,FALSE)</f>
        <v>#N/A</v>
      </c>
    </row>
    <row r="309" spans="1:144">
      <c r="A309" s="14" t="str">
        <f>Nør!U1</f>
        <v>x</v>
      </c>
      <c r="B309" s="21">
        <f>Nør!U2</f>
        <v>35529</v>
      </c>
      <c r="C309" t="str">
        <f>Nør!U3</f>
        <v>Haraldsgården</v>
      </c>
      <c r="D309" t="str">
        <f>Nør!U4</f>
        <v>Nørrebro</v>
      </c>
      <c r="E309" t="str">
        <f>Nør!U5</f>
        <v>Ragnhildgade 2</v>
      </c>
      <c r="F309">
        <f>Nør!U6</f>
        <v>2100</v>
      </c>
      <c r="G309" t="str">
        <f>Nør!U7</f>
        <v>København Ø</v>
      </c>
      <c r="H309" t="str">
        <f>Nør!U8</f>
        <v>39 29 71 55</v>
      </c>
      <c r="I309" t="str">
        <f>Nør!U9</f>
        <v>mail@haraldsgaarden.dk</v>
      </c>
      <c r="J309">
        <f>Nør!U10</f>
        <v>0</v>
      </c>
      <c r="K309" t="str">
        <f>Nør!U11</f>
        <v>.</v>
      </c>
      <c r="L309" t="str">
        <f>Nør!U12</f>
        <v>.</v>
      </c>
      <c r="M309" t="str">
        <f>Nør!U13</f>
        <v>35356@buf.kk.dk</v>
      </c>
      <c r="N309" t="str">
        <f>Nør!U14</f>
        <v>Integreret</v>
      </c>
      <c r="O309">
        <f>Nør!U15</f>
        <v>36</v>
      </c>
      <c r="P309">
        <f>Nør!U16</f>
        <v>0</v>
      </c>
      <c r="Q309">
        <f>Nør!U17</f>
        <v>64</v>
      </c>
      <c r="R309">
        <f>Nør!U18</f>
        <v>40</v>
      </c>
      <c r="S309">
        <f>Nør!U19</f>
        <v>21</v>
      </c>
      <c r="T309">
        <f>Nør!U20</f>
        <v>14</v>
      </c>
      <c r="U309">
        <f>Nør!U21</f>
        <v>0</v>
      </c>
      <c r="V309" t="str">
        <f>Nør!U22</f>
        <v>Ja</v>
      </c>
      <c r="W309">
        <f>Nør!U23</f>
        <v>2</v>
      </c>
      <c r="X309">
        <f>Nør!U24</f>
        <v>1</v>
      </c>
      <c r="Y309">
        <f>Nør!U25</f>
        <v>5</v>
      </c>
      <c r="Z309">
        <f>Nør!U26</f>
        <v>5</v>
      </c>
      <c r="AA309">
        <f>Nør!U27</f>
        <v>5</v>
      </c>
      <c r="AB309">
        <f>Nør!U28</f>
        <v>5</v>
      </c>
      <c r="AC309">
        <f>Nør!U29</f>
        <v>0</v>
      </c>
      <c r="AD309">
        <f>Nør!U30</f>
        <v>5</v>
      </c>
      <c r="AE309">
        <f>Nør!U31</f>
        <v>0</v>
      </c>
      <c r="AF309">
        <f>Nør!U32</f>
        <v>0</v>
      </c>
      <c r="AG309">
        <f>Nør!U33</f>
        <v>5</v>
      </c>
      <c r="AH309">
        <f>Nør!U34</f>
        <v>0</v>
      </c>
      <c r="AI309">
        <f>Nør!U35</f>
        <v>250000</v>
      </c>
      <c r="AJ309">
        <f>Nør!U36</f>
        <v>0</v>
      </c>
      <c r="AK309">
        <f>Nør!U37</f>
        <v>0</v>
      </c>
      <c r="AL309" t="str">
        <f>Nør!U38</f>
        <v>Ja</v>
      </c>
      <c r="AM309">
        <f>Nør!U39</f>
        <v>0</v>
      </c>
      <c r="AN309" t="str">
        <f>Nør!U40</f>
        <v>Susanne barselsvikar for Sungul</v>
      </c>
      <c r="AO309">
        <f>Nør!U41</f>
        <v>2008</v>
      </c>
      <c r="AP309">
        <f>Nør!U42</f>
        <v>30</v>
      </c>
      <c r="AQ309">
        <f>Nør!U43</f>
        <v>0</v>
      </c>
      <c r="AR309">
        <f>Nør!U44</f>
        <v>0</v>
      </c>
      <c r="AS309">
        <f>Nør!U45</f>
        <v>0</v>
      </c>
      <c r="AT309">
        <f>Nør!U46</f>
        <v>0</v>
      </c>
      <c r="AU309">
        <f>Nør!U47</f>
        <v>0</v>
      </c>
      <c r="AV309">
        <f>Nør!U48</f>
        <v>0</v>
      </c>
      <c r="AW309">
        <f>Nør!U49</f>
        <v>0</v>
      </c>
      <c r="AX309">
        <f>Nør!U50</f>
        <v>0</v>
      </c>
      <c r="AY309">
        <f>Nør!U51</f>
        <v>0</v>
      </c>
      <c r="AZ309">
        <f>Nør!U52</f>
        <v>0</v>
      </c>
      <c r="BA309">
        <f>Nør!U53</f>
        <v>0</v>
      </c>
      <c r="BB309">
        <f>Nør!U54</f>
        <v>75</v>
      </c>
      <c r="BC309">
        <f>Nør!U55</f>
        <v>75</v>
      </c>
      <c r="BD309">
        <f>Nør!U56</f>
        <v>1</v>
      </c>
      <c r="BE309">
        <f>Nør!U57</f>
        <v>1</v>
      </c>
      <c r="BF309" t="str">
        <f>Nør!U58</f>
        <v>ja</v>
      </c>
      <c r="BG309" t="str">
        <f>Nør!U59</f>
        <v>ja</v>
      </c>
      <c r="BH309" t="str">
        <f>Nør!U60</f>
        <v>ja</v>
      </c>
      <c r="BI309" t="str">
        <f>Nør!U61</f>
        <v>ja</v>
      </c>
      <c r="BJ309">
        <f>Nør!U62</f>
        <v>0</v>
      </c>
      <c r="BK309" t="str">
        <f>Nør!U63</f>
        <v>ja</v>
      </c>
      <c r="BL309">
        <f>Nør!U64</f>
        <v>0</v>
      </c>
      <c r="BM309" t="str">
        <f>Nør!U65</f>
        <v>ja</v>
      </c>
      <c r="BN309">
        <f>Nør!U66</f>
        <v>0</v>
      </c>
      <c r="BO309" t="str">
        <f>Nør!U67</f>
        <v>nej</v>
      </c>
      <c r="BP309">
        <f>Nør!U68</f>
        <v>0</v>
      </c>
      <c r="BQ309">
        <f>Nør!U69</f>
        <v>0</v>
      </c>
      <c r="BR309" t="str">
        <f>Nør!U70</f>
        <v>produktionskøkken</v>
      </c>
      <c r="BS309">
        <f>Nør!U71</f>
        <v>0</v>
      </c>
      <c r="BT309" t="str">
        <f>Nør!U72</f>
        <v>Mindre</v>
      </c>
      <c r="BU309" t="str">
        <f>Nør!U73</f>
        <v>Større</v>
      </c>
      <c r="BV309">
        <f>Nør!U74</f>
        <v>0</v>
      </c>
      <c r="BW309" t="str">
        <f>Nør!U75</f>
        <v>ovn,kogeplade,køleskab</v>
      </c>
      <c r="BX309">
        <f>Nør!U76</f>
        <v>0</v>
      </c>
      <c r="BY309">
        <f>Nør!U77</f>
        <v>0</v>
      </c>
      <c r="BZ309">
        <f>Nør!U78</f>
        <v>0</v>
      </c>
      <c r="CA309">
        <f>Nør!U79</f>
        <v>0</v>
      </c>
      <c r="CB309">
        <f>Nør!U80</f>
        <v>0</v>
      </c>
      <c r="CC309">
        <f>Nør!U81</f>
        <v>0</v>
      </c>
      <c r="CD309">
        <f>Nør!U82</f>
        <v>0</v>
      </c>
      <c r="CE309">
        <f>Nør!U83</f>
        <v>0</v>
      </c>
      <c r="CF309" t="str">
        <f>Nør!U84</f>
        <v>køkkenet skal udbygges</v>
      </c>
      <c r="CG309" t="str">
        <f>Nør!U85</f>
        <v>Mariah</v>
      </c>
      <c r="CH309" s="18" t="str">
        <f>Nør!U86</f>
        <v>25.03</v>
      </c>
      <c r="CI309">
        <f>Nør!U87</f>
        <v>0</v>
      </c>
      <c r="CJ309">
        <f>Nør!U88</f>
        <v>0</v>
      </c>
      <c r="CK309">
        <f>Nør!U89</f>
        <v>1</v>
      </c>
      <c r="CL309">
        <f>Nør!U90</f>
        <v>4</v>
      </c>
      <c r="CM309">
        <f>Nør!U91</f>
        <v>0</v>
      </c>
      <c r="CN309">
        <f>Nør!U92</f>
        <v>2</v>
      </c>
      <c r="CO309">
        <f>Nør!U93</f>
        <v>0</v>
      </c>
      <c r="CP309">
        <f>Nør!U94</f>
        <v>0</v>
      </c>
      <c r="CQ309">
        <f>Nør!U95</f>
        <v>0</v>
      </c>
      <c r="CR309">
        <f>Nør!U96</f>
        <v>1</v>
      </c>
      <c r="CS309">
        <f>Nør!U97</f>
        <v>1</v>
      </c>
      <c r="CT309">
        <f>Nør!U98</f>
        <v>0</v>
      </c>
      <c r="CU309">
        <f>Nør!U99</f>
        <v>0</v>
      </c>
      <c r="CV309">
        <f>Nør!U100</f>
        <v>0</v>
      </c>
      <c r="CW309">
        <f>Nør!U101</f>
        <v>0</v>
      </c>
      <c r="CX309">
        <f>Nør!U102</f>
        <v>0</v>
      </c>
      <c r="CY309">
        <f>Nør!U103</f>
        <v>1</v>
      </c>
      <c r="CZ309">
        <f>Nør!U104</f>
        <v>0</v>
      </c>
      <c r="DA309">
        <f>Nør!U105</f>
        <v>0</v>
      </c>
      <c r="DB309">
        <f>Nør!U106</f>
        <v>1</v>
      </c>
      <c r="DC309">
        <f>Nør!U107</f>
        <v>25</v>
      </c>
      <c r="DD309" t="str">
        <f>Nør!U108</f>
        <v>miele</v>
      </c>
      <c r="DE309">
        <f>Nør!U109</f>
        <v>5</v>
      </c>
      <c r="DF309" t="str">
        <f>Nør!U110</f>
        <v>nej</v>
      </c>
      <c r="DG309">
        <f>Nør!U111</f>
        <v>0</v>
      </c>
      <c r="DH309" t="str">
        <f>Nør!U112</f>
        <v>ja</v>
      </c>
      <c r="DI309" t="str">
        <f>Nør!U113</f>
        <v>ja</v>
      </c>
      <c r="DJ309">
        <f>Nør!U114</f>
        <v>0</v>
      </c>
      <c r="DK309">
        <f>Nør!U115</f>
        <v>2</v>
      </c>
      <c r="DL309" t="str">
        <f>Nør!U116</f>
        <v>Begrænset</v>
      </c>
      <c r="DM309" t="str">
        <f>Nør!U117</f>
        <v>elevator bør indtænkes da børnehaven ligger på 1. sal</v>
      </c>
      <c r="DN309">
        <f>Nør!U118</f>
        <v>0</v>
      </c>
      <c r="DO309" s="14" t="str">
        <f>VLOOKUP(MID(B309,1,5)*1,InstTyp!A:B,2,FALSE)</f>
        <v xml:space="preserve">Integrerede </v>
      </c>
      <c r="DP309" s="14" t="str">
        <f>VLOOKUP(MID(B309,1,5)*1,InstTyp!A:C,3,FALSE)</f>
        <v>Nørrebro</v>
      </c>
      <c r="DQ309">
        <f>VLOOKUP(MID(B309,1,5)*1,'InstTyp-2'!E:BQ,7,FALSE)</f>
        <v>36</v>
      </c>
      <c r="DR309">
        <f>VLOOKUP(MID(B309,1,5)*1,'InstTyp-2'!E:BQ,8,FALSE)</f>
        <v>0</v>
      </c>
      <c r="DS309">
        <f>VLOOKUP(MID(B309,1,5)*1,'InstTyp-2'!E:BQ,9,FALSE)</f>
        <v>64</v>
      </c>
      <c r="DT309">
        <f>VLOOKUP(MID(B309,1,5)*1,'InstTyp-2'!E:BQ,10,FALSE)</f>
        <v>40</v>
      </c>
      <c r="DU309">
        <f>VLOOKUP(MID(B309,1,5)*1,'InstTyp-2'!E:BQ,11,FALSE)</f>
        <v>21</v>
      </c>
      <c r="DV309">
        <f>VLOOKUP(MID(B309,1,5)*1,'InstTyp-2'!E:BQ,12,FALSE)</f>
        <v>14</v>
      </c>
      <c r="DW309">
        <f>VLOOKUP(MID(B309,1,5)*1,'InstTyp-2'!E:BQ,13,FALSE)</f>
        <v>0</v>
      </c>
      <c r="DX309">
        <f>VLOOKUP(MID(B309,1,5)*1,'InstTyp-2'!E:BQ,14,FALSE)</f>
        <v>0</v>
      </c>
      <c r="DY309">
        <f>VLOOKUP(MID(B309,1,5)*1,'InstTyp-2'!E:BQ,15,FALSE)</f>
        <v>0</v>
      </c>
      <c r="DZ309">
        <f>VLOOKUP(MID(B309,1,5)*1,'InstTyp-2'!E:BQ,16,FALSE)</f>
        <v>0</v>
      </c>
      <c r="EA309">
        <f>VLOOKUP(MID(B309,1,5)*1,'InstTyp-2'!E:BQ,17,FALSE)</f>
        <v>0</v>
      </c>
      <c r="EB309">
        <f>VLOOKUP(MID(B309,1,5)*1,'InstTyp-2'!E:BQ,18,FALSE)</f>
        <v>0</v>
      </c>
      <c r="EC309">
        <f>VLOOKUP(MID(B309,1,5)*1,'InstTyp-2'!E:BQ,19,FALSE)</f>
        <v>0</v>
      </c>
      <c r="ED309">
        <f>VLOOKUP(MID(B309,1,5)*1,'InstTyp-2'!E:BQ,20,FALSE)</f>
        <v>0</v>
      </c>
      <c r="EE309" s="195">
        <f>VLOOKUP(MID(B309,1,5)*1,'Forplejning 2008'!A:C,3,FALSE)</f>
        <v>0</v>
      </c>
      <c r="EF309" t="str">
        <f t="shared" si="16"/>
        <v>35529</v>
      </c>
      <c r="EG309" t="str">
        <f t="shared" si="17"/>
        <v/>
      </c>
      <c r="EH309">
        <f t="shared" si="18"/>
        <v>0</v>
      </c>
      <c r="EI309">
        <f t="shared" si="19"/>
        <v>75</v>
      </c>
      <c r="EJ309" t="e">
        <f>VLOOKUP(B309,Rekruttering!A:F,2,FALSE)</f>
        <v>#N/A</v>
      </c>
      <c r="EK309" t="e">
        <f>VLOOKUP(B309,Rekruttering!A:F,3,FALSE)</f>
        <v>#N/A</v>
      </c>
      <c r="EL309" t="e">
        <f>VLOOKUP(B309,Rekruttering!A:F,4,FALSE)</f>
        <v>#N/A</v>
      </c>
      <c r="EM309" t="e">
        <f>VLOOKUP(B309,Rekruttering!A:F,5,FALSE)</f>
        <v>#N/A</v>
      </c>
      <c r="EN309" t="e">
        <f>VLOOKUP(B309,Rekruttering!A:F,6,FALSE)</f>
        <v>#N/A</v>
      </c>
    </row>
    <row r="310" spans="1:144">
      <c r="A310" s="14" t="str">
        <f>Nør!V1</f>
        <v>x</v>
      </c>
      <c r="B310" s="21" t="str">
        <f>Nør!V2</f>
        <v>35529_2</v>
      </c>
      <c r="C310" t="str">
        <f>Nør!V3</f>
        <v>Haraldsgården</v>
      </c>
      <c r="D310" t="str">
        <f>Nør!V4</f>
        <v>Nørrebro</v>
      </c>
      <c r="E310" t="str">
        <f>Nør!V5</f>
        <v>Ragnhildgade 2</v>
      </c>
      <c r="F310">
        <f>Nør!V6</f>
        <v>2100</v>
      </c>
      <c r="G310" t="str">
        <f>Nør!V7</f>
        <v>København Ø</v>
      </c>
      <c r="H310" t="str">
        <f>Nør!V8</f>
        <v>39 29 71 55</v>
      </c>
      <c r="I310" t="str">
        <f>Nør!V9</f>
        <v>mail@haraldsgaarden.dk</v>
      </c>
      <c r="J310">
        <f>Nør!V10</f>
        <v>0</v>
      </c>
      <c r="K310" t="str">
        <f>Nør!V11</f>
        <v>.</v>
      </c>
      <c r="L310" t="str">
        <f>Nør!V12</f>
        <v>.</v>
      </c>
      <c r="M310" t="str">
        <f>Nør!V13</f>
        <v>35356@buf.kk.dk</v>
      </c>
      <c r="N310" t="str">
        <f>Nør!V14</f>
        <v>Integreret</v>
      </c>
      <c r="O310">
        <f>Nør!V15</f>
        <v>36</v>
      </c>
      <c r="P310">
        <f>Nør!V16</f>
        <v>0</v>
      </c>
      <c r="Q310">
        <f>Nør!V17</f>
        <v>64</v>
      </c>
      <c r="R310">
        <f>Nør!V18</f>
        <v>40</v>
      </c>
      <c r="S310">
        <f>Nør!V19</f>
        <v>21</v>
      </c>
      <c r="T310">
        <f>Nør!V20</f>
        <v>14</v>
      </c>
      <c r="U310">
        <f>Nør!V21</f>
        <v>0</v>
      </c>
      <c r="V310" t="str">
        <f>Nør!V22</f>
        <v>Ja</v>
      </c>
      <c r="W310">
        <f>Nør!V23</f>
        <v>0</v>
      </c>
      <c r="X310">
        <f>Nør!V24</f>
        <v>0</v>
      </c>
      <c r="Y310">
        <f>Nør!V25</f>
        <v>0</v>
      </c>
      <c r="Z310">
        <f>Nør!V26</f>
        <v>0</v>
      </c>
      <c r="AA310">
        <f>Nør!V27</f>
        <v>0</v>
      </c>
      <c r="AB310">
        <f>Nør!V28</f>
        <v>0</v>
      </c>
      <c r="AC310">
        <f>Nør!V29</f>
        <v>0</v>
      </c>
      <c r="AD310">
        <f>Nør!V30</f>
        <v>0</v>
      </c>
      <c r="AE310">
        <f>Nør!V31</f>
        <v>0</v>
      </c>
      <c r="AF310">
        <f>Nør!V32</f>
        <v>0</v>
      </c>
      <c r="AG310">
        <f>Nør!V33</f>
        <v>0</v>
      </c>
      <c r="AH310">
        <f>Nør!V34</f>
        <v>0</v>
      </c>
      <c r="AI310">
        <f>Nør!V35</f>
        <v>0</v>
      </c>
      <c r="AJ310">
        <f>Nør!V36</f>
        <v>0</v>
      </c>
      <c r="AK310">
        <f>Nør!V37</f>
        <v>0</v>
      </c>
      <c r="AL310">
        <f>Nør!V38</f>
        <v>0</v>
      </c>
      <c r="AM310">
        <f>Nør!V39</f>
        <v>0</v>
      </c>
      <c r="AN310">
        <f>Nør!V40</f>
        <v>0</v>
      </c>
      <c r="AO310">
        <f>Nør!V41</f>
        <v>0</v>
      </c>
      <c r="AP310">
        <f>Nør!V42</f>
        <v>0</v>
      </c>
      <c r="AQ310">
        <f>Nør!V43</f>
        <v>0</v>
      </c>
      <c r="AR310">
        <f>Nør!V44</f>
        <v>0</v>
      </c>
      <c r="AS310">
        <f>Nør!V45</f>
        <v>0</v>
      </c>
      <c r="AT310">
        <f>Nør!V46</f>
        <v>0</v>
      </c>
      <c r="AU310">
        <f>Nør!V47</f>
        <v>0</v>
      </c>
      <c r="AV310">
        <f>Nør!V48</f>
        <v>0</v>
      </c>
      <c r="AW310">
        <f>Nør!V49</f>
        <v>0</v>
      </c>
      <c r="AX310">
        <f>Nør!V50</f>
        <v>0</v>
      </c>
      <c r="AY310">
        <f>Nør!V51</f>
        <v>0</v>
      </c>
      <c r="AZ310">
        <f>Nør!V52</f>
        <v>0</v>
      </c>
      <c r="BA310">
        <f>Nør!V53</f>
        <v>0</v>
      </c>
      <c r="BB310">
        <f>Nør!V54</f>
        <v>0</v>
      </c>
      <c r="BC310">
        <f>Nør!V55</f>
        <v>0</v>
      </c>
      <c r="BD310">
        <f>Nør!V56</f>
        <v>0</v>
      </c>
      <c r="BE310">
        <f>Nør!V57</f>
        <v>0</v>
      </c>
      <c r="BF310">
        <f>Nør!V58</f>
        <v>0</v>
      </c>
      <c r="BG310">
        <f>Nør!V59</f>
        <v>0</v>
      </c>
      <c r="BH310">
        <f>Nør!V60</f>
        <v>0</v>
      </c>
      <c r="BI310">
        <f>Nør!V61</f>
        <v>0</v>
      </c>
      <c r="BJ310">
        <f>Nør!V62</f>
        <v>0</v>
      </c>
      <c r="BK310">
        <f>Nør!V63</f>
        <v>0</v>
      </c>
      <c r="BL310">
        <f>Nør!V64</f>
        <v>0</v>
      </c>
      <c r="BM310">
        <f>Nør!V65</f>
        <v>0</v>
      </c>
      <c r="BN310">
        <f>Nør!V66</f>
        <v>0</v>
      </c>
      <c r="BO310">
        <f>Nør!V67</f>
        <v>0</v>
      </c>
      <c r="BP310">
        <f>Nør!V68</f>
        <v>0</v>
      </c>
      <c r="BQ310">
        <f>Nør!V69</f>
        <v>0</v>
      </c>
      <c r="BR310">
        <f>Nør!V70</f>
        <v>0</v>
      </c>
      <c r="BS310">
        <f>Nør!V71</f>
        <v>0</v>
      </c>
      <c r="BT310">
        <f>Nør!V72</f>
        <v>0</v>
      </c>
      <c r="BU310">
        <f>Nør!V73</f>
        <v>0</v>
      </c>
      <c r="BV310">
        <f>Nør!V74</f>
        <v>0</v>
      </c>
      <c r="BW310">
        <f>Nør!V75</f>
        <v>0</v>
      </c>
      <c r="BX310">
        <f>Nør!V76</f>
        <v>0</v>
      </c>
      <c r="BY310">
        <f>Nør!V77</f>
        <v>0</v>
      </c>
      <c r="BZ310">
        <f>Nør!V78</f>
        <v>0</v>
      </c>
      <c r="CA310">
        <f>Nør!V79</f>
        <v>0</v>
      </c>
      <c r="CB310">
        <f>Nør!V80</f>
        <v>0</v>
      </c>
      <c r="CC310">
        <f>Nør!V81</f>
        <v>0</v>
      </c>
      <c r="CD310">
        <f>Nør!V82</f>
        <v>0</v>
      </c>
      <c r="CE310">
        <f>Nør!V83</f>
        <v>0</v>
      </c>
      <c r="CF310">
        <f>Nør!V84</f>
        <v>0</v>
      </c>
      <c r="CG310">
        <f>Nør!V85</f>
        <v>0</v>
      </c>
      <c r="CH310" s="18">
        <f>Nør!V86</f>
        <v>0</v>
      </c>
      <c r="CI310">
        <f>Nør!V87</f>
        <v>0</v>
      </c>
      <c r="CJ310">
        <f>Nør!V88</f>
        <v>0</v>
      </c>
      <c r="CK310">
        <f>Nør!V89</f>
        <v>0</v>
      </c>
      <c r="CL310">
        <f>Nør!V90</f>
        <v>4</v>
      </c>
      <c r="CM310">
        <f>Nør!V91</f>
        <v>0</v>
      </c>
      <c r="CN310">
        <f>Nør!V92</f>
        <v>1</v>
      </c>
      <c r="CO310">
        <f>Nør!V93</f>
        <v>0</v>
      </c>
      <c r="CP310">
        <f>Nør!V94</f>
        <v>0</v>
      </c>
      <c r="CQ310">
        <f>Nør!V95</f>
        <v>0</v>
      </c>
      <c r="CR310">
        <f>Nør!V96</f>
        <v>0</v>
      </c>
      <c r="CS310">
        <f>Nør!V97</f>
        <v>1</v>
      </c>
      <c r="CT310">
        <f>Nør!V98</f>
        <v>0</v>
      </c>
      <c r="CU310">
        <f>Nør!V99</f>
        <v>0</v>
      </c>
      <c r="CV310">
        <f>Nør!V100</f>
        <v>0</v>
      </c>
      <c r="CW310">
        <f>Nør!V101</f>
        <v>0</v>
      </c>
      <c r="CX310">
        <f>Nør!V102</f>
        <v>1</v>
      </c>
      <c r="CY310">
        <f>Nør!V103</f>
        <v>0</v>
      </c>
      <c r="CZ310">
        <f>Nør!V104</f>
        <v>0</v>
      </c>
      <c r="DA310">
        <f>Nør!V105</f>
        <v>0</v>
      </c>
      <c r="DB310">
        <f>Nør!V106</f>
        <v>1</v>
      </c>
      <c r="DC310">
        <f>Nør!V107</f>
        <v>25</v>
      </c>
      <c r="DD310" t="str">
        <f>Nør!V108</f>
        <v>miele</v>
      </c>
      <c r="DE310">
        <f>Nør!V109</f>
        <v>3</v>
      </c>
      <c r="DF310">
        <f>Nør!V110</f>
        <v>0</v>
      </c>
      <c r="DG310">
        <f>Nør!V111</f>
        <v>0</v>
      </c>
      <c r="DH310">
        <f>Nør!V112</f>
        <v>0</v>
      </c>
      <c r="DI310">
        <f>Nør!V113</f>
        <v>0</v>
      </c>
      <c r="DJ310">
        <f>Nør!V114</f>
        <v>0</v>
      </c>
      <c r="DK310">
        <f>Nør!V115</f>
        <v>0</v>
      </c>
      <c r="DL310">
        <f>Nør!V116</f>
        <v>0</v>
      </c>
      <c r="DM310">
        <f>Nør!V117</f>
        <v>0</v>
      </c>
      <c r="DN310">
        <f>Nør!V118</f>
        <v>0</v>
      </c>
      <c r="DO310" s="14" t="str">
        <f>VLOOKUP(MID(B310,1,5)*1,InstTyp!A:B,2,FALSE)</f>
        <v xml:space="preserve">Integrerede </v>
      </c>
      <c r="DP310" s="14" t="str">
        <f>VLOOKUP(MID(B310,1,5)*1,InstTyp!A:C,3,FALSE)</f>
        <v>Nørrebro</v>
      </c>
      <c r="DQ310">
        <f>VLOOKUP(MID(B310,1,5)*1,'InstTyp-2'!E:BQ,7,FALSE)</f>
        <v>36</v>
      </c>
      <c r="DR310">
        <f>VLOOKUP(MID(B310,1,5)*1,'InstTyp-2'!E:BQ,8,FALSE)</f>
        <v>0</v>
      </c>
      <c r="DS310">
        <f>VLOOKUP(MID(B310,1,5)*1,'InstTyp-2'!E:BQ,9,FALSE)</f>
        <v>64</v>
      </c>
      <c r="DT310">
        <f>VLOOKUP(MID(B310,1,5)*1,'InstTyp-2'!E:BQ,10,FALSE)</f>
        <v>40</v>
      </c>
      <c r="DU310">
        <f>VLOOKUP(MID(B310,1,5)*1,'InstTyp-2'!E:BQ,11,FALSE)</f>
        <v>21</v>
      </c>
      <c r="DV310">
        <f>VLOOKUP(MID(B310,1,5)*1,'InstTyp-2'!E:BQ,12,FALSE)</f>
        <v>14</v>
      </c>
      <c r="DW310">
        <f>VLOOKUP(MID(B310,1,5)*1,'InstTyp-2'!E:BQ,13,FALSE)</f>
        <v>0</v>
      </c>
      <c r="DX310">
        <f>VLOOKUP(MID(B310,1,5)*1,'InstTyp-2'!E:BQ,14,FALSE)</f>
        <v>0</v>
      </c>
      <c r="DY310">
        <f>VLOOKUP(MID(B310,1,5)*1,'InstTyp-2'!E:BQ,15,FALSE)</f>
        <v>0</v>
      </c>
      <c r="DZ310">
        <f>VLOOKUP(MID(B310,1,5)*1,'InstTyp-2'!E:BQ,16,FALSE)</f>
        <v>0</v>
      </c>
      <c r="EA310">
        <f>VLOOKUP(MID(B310,1,5)*1,'InstTyp-2'!E:BQ,17,FALSE)</f>
        <v>0</v>
      </c>
      <c r="EB310">
        <f>VLOOKUP(MID(B310,1,5)*1,'InstTyp-2'!E:BQ,18,FALSE)</f>
        <v>0</v>
      </c>
      <c r="EC310">
        <f>VLOOKUP(MID(B310,1,5)*1,'InstTyp-2'!E:BQ,19,FALSE)</f>
        <v>0</v>
      </c>
      <c r="ED310">
        <f>VLOOKUP(MID(B310,1,5)*1,'InstTyp-2'!E:BQ,20,FALSE)</f>
        <v>0</v>
      </c>
      <c r="EE310" s="195">
        <f>VLOOKUP(MID(B310,1,5)*1,'Forplejning 2008'!A:C,3,FALSE)</f>
        <v>0</v>
      </c>
      <c r="EF310" t="str">
        <f t="shared" si="16"/>
        <v>35529</v>
      </c>
      <c r="EG310" t="str">
        <f t="shared" si="17"/>
        <v>2</v>
      </c>
      <c r="EH310">
        <f t="shared" si="18"/>
        <v>0</v>
      </c>
      <c r="EI310">
        <f t="shared" si="19"/>
        <v>75</v>
      </c>
      <c r="EJ310" t="e">
        <f>VLOOKUP(B310,Rekruttering!A:F,2,FALSE)</f>
        <v>#N/A</v>
      </c>
      <c r="EK310" t="e">
        <f>VLOOKUP(B310,Rekruttering!A:F,3,FALSE)</f>
        <v>#N/A</v>
      </c>
      <c r="EL310" t="e">
        <f>VLOOKUP(B310,Rekruttering!A:F,4,FALSE)</f>
        <v>#N/A</v>
      </c>
      <c r="EM310" t="e">
        <f>VLOOKUP(B310,Rekruttering!A:F,5,FALSE)</f>
        <v>#N/A</v>
      </c>
      <c r="EN310" t="e">
        <f>VLOOKUP(B310,Rekruttering!A:F,6,FALSE)</f>
        <v>#N/A</v>
      </c>
    </row>
    <row r="311" spans="1:144">
      <c r="A311" s="14" t="str">
        <f>Nør!W1</f>
        <v>x</v>
      </c>
      <c r="B311" s="21" t="str">
        <f>Nør!W2</f>
        <v>35529_u</v>
      </c>
      <c r="C311" t="str">
        <f>Nør!W3</f>
        <v>Haraldsgården</v>
      </c>
      <c r="D311" t="str">
        <f>Nør!W4</f>
        <v>Nørrebro</v>
      </c>
      <c r="E311" t="str">
        <f>Nør!W5</f>
        <v>Ragnhildgade 2</v>
      </c>
      <c r="F311">
        <f>Nør!W6</f>
        <v>2100</v>
      </c>
      <c r="G311" t="str">
        <f>Nør!W7</f>
        <v>København Ø</v>
      </c>
      <c r="H311" t="str">
        <f>Nør!W8</f>
        <v>39 29 71 55</v>
      </c>
      <c r="I311" t="str">
        <f>Nør!W9</f>
        <v>mail@haraldsgaarden.dk</v>
      </c>
      <c r="J311">
        <f>Nør!W10</f>
        <v>0</v>
      </c>
      <c r="K311" t="str">
        <f>Nør!W11</f>
        <v>.</v>
      </c>
      <c r="L311" t="str">
        <f>Nør!W12</f>
        <v>.</v>
      </c>
      <c r="M311" t="str">
        <f>Nør!W13</f>
        <v>35356@buf.kk.dk</v>
      </c>
      <c r="N311" t="str">
        <f>Nør!W14</f>
        <v>Integreret</v>
      </c>
      <c r="O311">
        <f>Nør!W15</f>
        <v>36</v>
      </c>
      <c r="P311">
        <f>Nør!W16</f>
        <v>0</v>
      </c>
      <c r="Q311">
        <f>Nør!W17</f>
        <v>64</v>
      </c>
      <c r="R311">
        <f>Nør!W18</f>
        <v>40</v>
      </c>
      <c r="S311">
        <f>Nør!W19</f>
        <v>21</v>
      </c>
      <c r="T311">
        <f>Nør!W20</f>
        <v>14</v>
      </c>
      <c r="U311">
        <f>Nør!W21</f>
        <v>0</v>
      </c>
      <c r="V311">
        <f>Nør!W22</f>
        <v>0</v>
      </c>
      <c r="W311">
        <f>Nør!W23</f>
        <v>0</v>
      </c>
      <c r="X311">
        <f>Nør!W24</f>
        <v>0</v>
      </c>
      <c r="Y311">
        <f>Nør!W25</f>
        <v>0</v>
      </c>
      <c r="Z311">
        <f>Nør!W26</f>
        <v>0</v>
      </c>
      <c r="AA311">
        <f>Nør!W27</f>
        <v>0</v>
      </c>
      <c r="AB311">
        <f>Nør!W28</f>
        <v>0</v>
      </c>
      <c r="AC311">
        <f>Nør!W29</f>
        <v>0</v>
      </c>
      <c r="AD311">
        <f>Nør!W30</f>
        <v>0</v>
      </c>
      <c r="AE311">
        <f>Nør!W31</f>
        <v>0</v>
      </c>
      <c r="AF311">
        <f>Nør!W32</f>
        <v>0</v>
      </c>
      <c r="AG311">
        <f>Nør!W33</f>
        <v>0</v>
      </c>
      <c r="AH311">
        <f>Nør!W34</f>
        <v>0</v>
      </c>
      <c r="AI311">
        <f>Nør!W35</f>
        <v>0</v>
      </c>
      <c r="AJ311">
        <f>Nør!W36</f>
        <v>0</v>
      </c>
      <c r="AK311">
        <f>Nør!W37</f>
        <v>0</v>
      </c>
      <c r="AL311">
        <f>Nør!W38</f>
        <v>0</v>
      </c>
      <c r="AM311">
        <f>Nør!W39</f>
        <v>0</v>
      </c>
      <c r="AN311">
        <f>Nør!W40</f>
        <v>0</v>
      </c>
      <c r="AO311">
        <f>Nør!W41</f>
        <v>0</v>
      </c>
      <c r="AP311">
        <f>Nør!W42</f>
        <v>0</v>
      </c>
      <c r="AQ311">
        <f>Nør!W43</f>
        <v>0</v>
      </c>
      <c r="AR311">
        <f>Nør!W44</f>
        <v>0</v>
      </c>
      <c r="AS311">
        <f>Nør!W45</f>
        <v>0</v>
      </c>
      <c r="AT311">
        <f>Nør!W46</f>
        <v>0</v>
      </c>
      <c r="AU311">
        <f>Nør!W47</f>
        <v>0</v>
      </c>
      <c r="AV311">
        <f>Nør!W48</f>
        <v>0</v>
      </c>
      <c r="AW311">
        <f>Nør!W49</f>
        <v>0</v>
      </c>
      <c r="AX311">
        <f>Nør!W50</f>
        <v>0</v>
      </c>
      <c r="AY311">
        <f>Nør!W51</f>
        <v>0</v>
      </c>
      <c r="AZ311">
        <f>Nør!W52</f>
        <v>0</v>
      </c>
      <c r="BA311">
        <f>Nør!W53</f>
        <v>0</v>
      </c>
      <c r="BB311">
        <f>Nør!W54</f>
        <v>0</v>
      </c>
      <c r="BC311">
        <f>Nør!W55</f>
        <v>0</v>
      </c>
      <c r="BD311">
        <f>Nør!W56</f>
        <v>0</v>
      </c>
      <c r="BE311">
        <f>Nør!W57</f>
        <v>0</v>
      </c>
      <c r="BF311">
        <f>Nør!W58</f>
        <v>0</v>
      </c>
      <c r="BG311">
        <f>Nør!W59</f>
        <v>0</v>
      </c>
      <c r="BH311">
        <f>Nør!W60</f>
        <v>0</v>
      </c>
      <c r="BI311">
        <f>Nør!W61</f>
        <v>0</v>
      </c>
      <c r="BJ311">
        <f>Nør!W62</f>
        <v>0</v>
      </c>
      <c r="BK311">
        <f>Nør!W63</f>
        <v>0</v>
      </c>
      <c r="BL311">
        <f>Nør!W64</f>
        <v>0</v>
      </c>
      <c r="BM311">
        <f>Nør!W65</f>
        <v>0</v>
      </c>
      <c r="BN311">
        <f>Nør!W66</f>
        <v>0</v>
      </c>
      <c r="BO311">
        <f>Nør!W67</f>
        <v>0</v>
      </c>
      <c r="BP311">
        <f>Nør!W68</f>
        <v>0</v>
      </c>
      <c r="BQ311">
        <f>Nør!W69</f>
        <v>0</v>
      </c>
      <c r="BR311">
        <f>Nør!W70</f>
        <v>0</v>
      </c>
      <c r="BS311">
        <f>Nør!W71</f>
        <v>0</v>
      </c>
      <c r="BT311">
        <f>Nør!W72</f>
        <v>0</v>
      </c>
      <c r="BU311">
        <f>Nør!W73</f>
        <v>0</v>
      </c>
      <c r="BV311">
        <f>Nør!W74</f>
        <v>0</v>
      </c>
      <c r="BW311">
        <f>Nør!W75</f>
        <v>0</v>
      </c>
      <c r="BX311">
        <f>Nør!W76</f>
        <v>0</v>
      </c>
      <c r="BY311">
        <f>Nør!W77</f>
        <v>0</v>
      </c>
      <c r="BZ311">
        <f>Nør!W78</f>
        <v>0</v>
      </c>
      <c r="CA311">
        <f>Nør!W79</f>
        <v>0</v>
      </c>
      <c r="CB311">
        <f>Nør!W80</f>
        <v>0</v>
      </c>
      <c r="CC311">
        <f>Nør!W81</f>
        <v>0</v>
      </c>
      <c r="CD311">
        <f>Nør!W82</f>
        <v>0</v>
      </c>
      <c r="CE311">
        <f>Nør!W83</f>
        <v>0</v>
      </c>
      <c r="CF311">
        <f>Nør!W84</f>
        <v>0</v>
      </c>
      <c r="CG311" t="str">
        <f>Nør!W85</f>
        <v>Mariah</v>
      </c>
      <c r="CH311" s="18">
        <f>Nør!W86</f>
        <v>39924</v>
      </c>
      <c r="CI311">
        <f>Nør!W87</f>
        <v>0</v>
      </c>
      <c r="CJ311">
        <f>Nør!W88</f>
        <v>0</v>
      </c>
      <c r="CK311">
        <f>Nør!W89</f>
        <v>0</v>
      </c>
      <c r="CL311">
        <f>Nør!W90</f>
        <v>0</v>
      </c>
      <c r="CM311">
        <f>Nør!W91</f>
        <v>0</v>
      </c>
      <c r="CN311">
        <f>Nør!W92</f>
        <v>0</v>
      </c>
      <c r="CO311">
        <f>Nør!W93</f>
        <v>0</v>
      </c>
      <c r="CP311">
        <f>Nør!W94</f>
        <v>0</v>
      </c>
      <c r="CQ311">
        <f>Nør!W95</f>
        <v>0</v>
      </c>
      <c r="CR311">
        <f>Nør!W96</f>
        <v>0</v>
      </c>
      <c r="CS311">
        <f>Nør!W97</f>
        <v>0</v>
      </c>
      <c r="CT311">
        <f>Nør!W98</f>
        <v>0</v>
      </c>
      <c r="CU311">
        <f>Nør!W99</f>
        <v>0</v>
      </c>
      <c r="CV311">
        <f>Nør!W100</f>
        <v>0</v>
      </c>
      <c r="CW311">
        <f>Nør!W101</f>
        <v>0</v>
      </c>
      <c r="CX311">
        <f>Nør!W102</f>
        <v>0</v>
      </c>
      <c r="CY311">
        <f>Nør!W103</f>
        <v>0</v>
      </c>
      <c r="CZ311">
        <f>Nør!W104</f>
        <v>0</v>
      </c>
      <c r="DA311">
        <f>Nør!W105</f>
        <v>0</v>
      </c>
      <c r="DB311">
        <f>Nør!W106</f>
        <v>0</v>
      </c>
      <c r="DC311">
        <f>Nør!W107</f>
        <v>0</v>
      </c>
      <c r="DD311">
        <f>Nør!W108</f>
        <v>0</v>
      </c>
      <c r="DE311">
        <f>Nør!W109</f>
        <v>0</v>
      </c>
      <c r="DF311">
        <f>Nør!W110</f>
        <v>0</v>
      </c>
      <c r="DG311">
        <f>Nør!W111</f>
        <v>0</v>
      </c>
      <c r="DH311">
        <f>Nør!W112</f>
        <v>0</v>
      </c>
      <c r="DI311">
        <f>Nør!W113</f>
        <v>0</v>
      </c>
      <c r="DJ311">
        <f>Nør!W114</f>
        <v>0</v>
      </c>
      <c r="DK311">
        <f>Nør!W115</f>
        <v>0</v>
      </c>
      <c r="DL311">
        <f>Nør!W116</f>
        <v>0</v>
      </c>
      <c r="DM311">
        <f>Nør!W117</f>
        <v>0</v>
      </c>
      <c r="DN311" t="str">
        <f>Nør!W118</f>
        <v>Skovbus</v>
      </c>
      <c r="DO311" s="14" t="str">
        <f>VLOOKUP(MID(B311,1,5)*1,InstTyp!A:B,2,FALSE)</f>
        <v xml:space="preserve">Integrerede </v>
      </c>
      <c r="DP311" s="14" t="str">
        <f>VLOOKUP(MID(B311,1,5)*1,InstTyp!A:C,3,FALSE)</f>
        <v>Nørrebro</v>
      </c>
      <c r="DQ311">
        <f>VLOOKUP(MID(B311,1,5)*1,'InstTyp-2'!E:BQ,7,FALSE)</f>
        <v>36</v>
      </c>
      <c r="DR311">
        <f>VLOOKUP(MID(B311,1,5)*1,'InstTyp-2'!E:BQ,8,FALSE)</f>
        <v>0</v>
      </c>
      <c r="DS311">
        <f>VLOOKUP(MID(B311,1,5)*1,'InstTyp-2'!E:BQ,9,FALSE)</f>
        <v>64</v>
      </c>
      <c r="DT311">
        <f>VLOOKUP(MID(B311,1,5)*1,'InstTyp-2'!E:BQ,10,FALSE)</f>
        <v>40</v>
      </c>
      <c r="DU311">
        <f>VLOOKUP(MID(B311,1,5)*1,'InstTyp-2'!E:BQ,11,FALSE)</f>
        <v>21</v>
      </c>
      <c r="DV311">
        <f>VLOOKUP(MID(B311,1,5)*1,'InstTyp-2'!E:BQ,12,FALSE)</f>
        <v>14</v>
      </c>
      <c r="DW311">
        <f>VLOOKUP(MID(B311,1,5)*1,'InstTyp-2'!E:BQ,13,FALSE)</f>
        <v>0</v>
      </c>
      <c r="DX311">
        <f>VLOOKUP(MID(B311,1,5)*1,'InstTyp-2'!E:BQ,14,FALSE)</f>
        <v>0</v>
      </c>
      <c r="DY311">
        <f>VLOOKUP(MID(B311,1,5)*1,'InstTyp-2'!E:BQ,15,FALSE)</f>
        <v>0</v>
      </c>
      <c r="DZ311">
        <f>VLOOKUP(MID(B311,1,5)*1,'InstTyp-2'!E:BQ,16,FALSE)</f>
        <v>0</v>
      </c>
      <c r="EA311">
        <f>VLOOKUP(MID(B311,1,5)*1,'InstTyp-2'!E:BQ,17,FALSE)</f>
        <v>0</v>
      </c>
      <c r="EB311">
        <f>VLOOKUP(MID(B311,1,5)*1,'InstTyp-2'!E:BQ,18,FALSE)</f>
        <v>0</v>
      </c>
      <c r="EC311">
        <f>VLOOKUP(MID(B311,1,5)*1,'InstTyp-2'!E:BQ,19,FALSE)</f>
        <v>0</v>
      </c>
      <c r="ED311">
        <f>VLOOKUP(MID(B311,1,5)*1,'InstTyp-2'!E:BQ,20,FALSE)</f>
        <v>0</v>
      </c>
      <c r="EE311" s="195">
        <f>VLOOKUP(MID(B311,1,5)*1,'Forplejning 2008'!A:C,3,FALSE)</f>
        <v>0</v>
      </c>
      <c r="EF311" t="str">
        <f t="shared" si="16"/>
        <v>35529</v>
      </c>
      <c r="EG311" t="str">
        <f t="shared" si="17"/>
        <v>u</v>
      </c>
      <c r="EH311">
        <f t="shared" si="18"/>
        <v>0</v>
      </c>
      <c r="EI311">
        <f t="shared" si="19"/>
        <v>75</v>
      </c>
      <c r="EJ311" t="e">
        <f>VLOOKUP(B311,Rekruttering!A:F,2,FALSE)</f>
        <v>#N/A</v>
      </c>
      <c r="EK311" t="e">
        <f>VLOOKUP(B311,Rekruttering!A:F,3,FALSE)</f>
        <v>#N/A</v>
      </c>
      <c r="EL311" t="e">
        <f>VLOOKUP(B311,Rekruttering!A:F,4,FALSE)</f>
        <v>#N/A</v>
      </c>
      <c r="EM311" t="e">
        <f>VLOOKUP(B311,Rekruttering!A:F,5,FALSE)</f>
        <v>#N/A</v>
      </c>
      <c r="EN311" t="e">
        <f>VLOOKUP(B311,Rekruttering!A:F,6,FALSE)</f>
        <v>#N/A</v>
      </c>
    </row>
    <row r="312" spans="1:144">
      <c r="A312" s="14" t="str">
        <f>Nør!X1</f>
        <v>x</v>
      </c>
      <c r="B312" s="21">
        <f>Nør!X2</f>
        <v>35538</v>
      </c>
      <c r="C312" t="str">
        <f>Nør!X3</f>
        <v xml:space="preserve">Blågård Sogns Børneinstitution </v>
      </c>
      <c r="D312" t="str">
        <f>Nør!X4</f>
        <v>Nørrebro</v>
      </c>
      <c r="E312" t="str">
        <f>Nør!X5</f>
        <v>Stengade 35</v>
      </c>
      <c r="F312">
        <f>Nør!X6</f>
        <v>2200</v>
      </c>
      <c r="G312" t="str">
        <f>Nør!X7</f>
        <v>København N</v>
      </c>
      <c r="H312" t="str">
        <f>Nør!X8</f>
        <v>35 39 39 99</v>
      </c>
      <c r="I312" t="str">
        <f>Nør!X9</f>
        <v>35538@buf.kk.dk</v>
      </c>
      <c r="J312" t="str">
        <f>Nør!X10</f>
        <v>Ruth Steen Hansen</v>
      </c>
      <c r="K312">
        <f>Nør!X11</f>
        <v>35350258</v>
      </c>
      <c r="L312">
        <f>Nør!X12</f>
        <v>0</v>
      </c>
      <c r="M312" t="str">
        <f>Nør!X13</f>
        <v>35538@buf.kk.dk</v>
      </c>
      <c r="N312" t="str">
        <f>Nør!X14</f>
        <v>Integreret</v>
      </c>
      <c r="O312">
        <f>Nør!X15</f>
        <v>30</v>
      </c>
      <c r="P312">
        <f>Nør!X16</f>
        <v>0</v>
      </c>
      <c r="Q312">
        <f>Nør!X17</f>
        <v>40</v>
      </c>
      <c r="R312">
        <f>Nør!X18</f>
        <v>0</v>
      </c>
      <c r="S312">
        <f>Nør!X19</f>
        <v>0</v>
      </c>
      <c r="T312">
        <f>Nør!X20</f>
        <v>0</v>
      </c>
      <c r="U312">
        <f>Nør!X21</f>
        <v>0</v>
      </c>
      <c r="V312" t="str">
        <f>Nør!X22</f>
        <v>Nej</v>
      </c>
      <c r="W312">
        <f>Nør!X23</f>
        <v>0</v>
      </c>
      <c r="X312">
        <f>Nør!X24</f>
        <v>0</v>
      </c>
      <c r="Y312">
        <f>Nør!X25</f>
        <v>5</v>
      </c>
      <c r="Z312">
        <f>Nør!X26</f>
        <v>5</v>
      </c>
      <c r="AA312">
        <f>Nør!X27</f>
        <v>5</v>
      </c>
      <c r="AB312">
        <f>Nør!X28</f>
        <v>5</v>
      </c>
      <c r="AC312">
        <f>Nør!X29</f>
        <v>0</v>
      </c>
      <c r="AD312">
        <f>Nør!X30</f>
        <v>5</v>
      </c>
      <c r="AE312">
        <f>Nør!X31</f>
        <v>0</v>
      </c>
      <c r="AF312">
        <f>Nør!X32</f>
        <v>0</v>
      </c>
      <c r="AG312">
        <f>Nør!X33</f>
        <v>5</v>
      </c>
      <c r="AH312">
        <f>Nør!X34</f>
        <v>0</v>
      </c>
      <c r="AI312">
        <f>Nør!X35</f>
        <v>0</v>
      </c>
      <c r="AJ312">
        <f>Nør!X36</f>
        <v>0</v>
      </c>
      <c r="AK312">
        <f>Nør!X37</f>
        <v>0</v>
      </c>
      <c r="AL312" t="str">
        <f>Nør!X38</f>
        <v>Ja</v>
      </c>
      <c r="AM312">
        <f>Nør!X39</f>
        <v>0</v>
      </c>
      <c r="AN312" t="str">
        <f>Nør!X40</f>
        <v>Heidi Jensen</v>
      </c>
      <c r="AO312">
        <f>Nør!X41</f>
        <v>2007</v>
      </c>
      <c r="AP312">
        <f>Nør!X42</f>
        <v>32</v>
      </c>
      <c r="AQ312">
        <f>Nør!X43</f>
        <v>0</v>
      </c>
      <c r="AR312" t="str">
        <f>Nør!X44</f>
        <v>ufaglært</v>
      </c>
      <c r="AS312" t="str">
        <f>Nør!X45</f>
        <v>diverse køkkener. Pæd.medhjælper</v>
      </c>
      <c r="AT312">
        <f>Nør!X46</f>
        <v>0</v>
      </c>
      <c r="AU312">
        <f>Nør!X47</f>
        <v>0</v>
      </c>
      <c r="AV312">
        <f>Nør!X48</f>
        <v>0</v>
      </c>
      <c r="AW312">
        <f>Nør!X49</f>
        <v>0</v>
      </c>
      <c r="AX312">
        <f>Nør!X50</f>
        <v>0</v>
      </c>
      <c r="AY312">
        <f>Nør!X51</f>
        <v>0</v>
      </c>
      <c r="AZ312">
        <f>Nør!X52</f>
        <v>0</v>
      </c>
      <c r="BA312">
        <f>Nør!X53</f>
        <v>0</v>
      </c>
      <c r="BB312">
        <f>Nør!X54</f>
        <v>85</v>
      </c>
      <c r="BC312">
        <f>Nør!X55</f>
        <v>85</v>
      </c>
      <c r="BD312">
        <f>Nør!X56</f>
        <v>2</v>
      </c>
      <c r="BE312">
        <f>Nør!X57</f>
        <v>2</v>
      </c>
      <c r="BF312" t="str">
        <f>Nør!X58</f>
        <v>Ja</v>
      </c>
      <c r="BG312" t="str">
        <f>Nør!X59</f>
        <v>nej</v>
      </c>
      <c r="BH312" t="str">
        <f>Nør!X60</f>
        <v>ja</v>
      </c>
      <c r="BI312" t="str">
        <f>Nør!X61</f>
        <v>ja</v>
      </c>
      <c r="BJ312" t="str">
        <f>Nør!X62</f>
        <v>køkkenet har tidligere lavet mad til så mange</v>
      </c>
      <c r="BK312" t="str">
        <f>Nør!X63</f>
        <v>ja</v>
      </c>
      <c r="BL312">
        <f>Nør!X64</f>
        <v>0</v>
      </c>
      <c r="BM312">
        <f>Nør!X65</f>
        <v>0</v>
      </c>
      <c r="BN312">
        <f>Nør!X66</f>
        <v>0</v>
      </c>
      <c r="BO312" t="str">
        <f>Nør!X67</f>
        <v>nej</v>
      </c>
      <c r="BP312">
        <f>Nør!X68</f>
        <v>0</v>
      </c>
      <c r="BQ312">
        <f>Nør!X69</f>
        <v>0</v>
      </c>
      <c r="BR312" t="str">
        <f>Nør!X70</f>
        <v>produktionskøkken</v>
      </c>
      <c r="BS312" t="str">
        <f>Nør!X71</f>
        <v>ja</v>
      </c>
      <c r="BT312">
        <f>Nør!X72</f>
        <v>0</v>
      </c>
      <c r="BU312">
        <f>Nør!X73</f>
        <v>0</v>
      </c>
      <c r="BV312">
        <f>Nør!X74</f>
        <v>0</v>
      </c>
      <c r="BW312" t="str">
        <f>Nør!X75</f>
        <v>ønske, kartoffelskræller</v>
      </c>
      <c r="BX312">
        <f>Nør!X76</f>
        <v>0</v>
      </c>
      <c r="BY312">
        <f>Nør!X77</f>
        <v>0</v>
      </c>
      <c r="BZ312">
        <f>Nør!X78</f>
        <v>0</v>
      </c>
      <c r="CA312">
        <f>Nør!X79</f>
        <v>0</v>
      </c>
      <c r="CB312">
        <f>Nør!X80</f>
        <v>0</v>
      </c>
      <c r="CC312">
        <f>Nør!X81</f>
        <v>0</v>
      </c>
      <c r="CD312">
        <f>Nør!X82</f>
        <v>0</v>
      </c>
      <c r="CE312">
        <f>Nør!X83</f>
        <v>0</v>
      </c>
      <c r="CF312">
        <f>Nør!X84</f>
        <v>0</v>
      </c>
      <c r="CG312" t="str">
        <f>Nør!X85</f>
        <v>Birgitte</v>
      </c>
      <c r="CH312" s="18" t="str">
        <f>Nør!X86</f>
        <v>20.03</v>
      </c>
      <c r="CI312">
        <f>Nør!X87</f>
        <v>0</v>
      </c>
      <c r="CJ312">
        <f>Nør!X88</f>
        <v>0</v>
      </c>
      <c r="CK312">
        <f>Nør!X89</f>
        <v>1</v>
      </c>
      <c r="CL312">
        <f>Nør!X90</f>
        <v>5</v>
      </c>
      <c r="CM312">
        <f>Nør!X91</f>
        <v>0</v>
      </c>
      <c r="CN312">
        <f>Nør!X92</f>
        <v>2</v>
      </c>
      <c r="CO312">
        <f>Nør!X93</f>
        <v>0</v>
      </c>
      <c r="CP312">
        <f>Nør!X94</f>
        <v>0</v>
      </c>
      <c r="CQ312">
        <f>Nør!X95</f>
        <v>0</v>
      </c>
      <c r="CR312">
        <f>Nør!X96</f>
        <v>0</v>
      </c>
      <c r="CS312">
        <f>Nør!X97</f>
        <v>0</v>
      </c>
      <c r="CT312">
        <f>Nør!X98</f>
        <v>2</v>
      </c>
      <c r="CU312">
        <f>Nør!X99</f>
        <v>0</v>
      </c>
      <c r="CV312">
        <f>Nør!X100</f>
        <v>0</v>
      </c>
      <c r="CW312">
        <f>Nør!X101</f>
        <v>0</v>
      </c>
      <c r="CX312">
        <f>Nør!X102</f>
        <v>0</v>
      </c>
      <c r="CY312">
        <f>Nør!X103</f>
        <v>1</v>
      </c>
      <c r="CZ312">
        <f>Nør!X104</f>
        <v>0</v>
      </c>
      <c r="DA312">
        <f>Nør!X105</f>
        <v>0</v>
      </c>
      <c r="DB312">
        <f>Nør!X106</f>
        <v>1</v>
      </c>
      <c r="DC312">
        <f>Nør!X107</f>
        <v>3</v>
      </c>
      <c r="DD312" t="str">
        <f>Nør!X108</f>
        <v>miele</v>
      </c>
      <c r="DE312">
        <f>Nør!X109</f>
        <v>0</v>
      </c>
      <c r="DF312" t="str">
        <f>Nør!X110</f>
        <v>ja</v>
      </c>
      <c r="DG312">
        <f>Nør!X111</f>
        <v>0</v>
      </c>
      <c r="DH312">
        <f>Nør!X112</f>
        <v>0</v>
      </c>
      <c r="DI312" t="str">
        <f>Nør!X113</f>
        <v>ja</v>
      </c>
      <c r="DJ312">
        <f>Nør!X114</f>
        <v>0</v>
      </c>
      <c r="DK312">
        <f>Nør!X115</f>
        <v>3</v>
      </c>
      <c r="DL312" t="str">
        <f>Nør!X116</f>
        <v>Begrænset</v>
      </c>
      <c r="DM312">
        <f>Nør!X117</f>
        <v>0</v>
      </c>
      <c r="DN312">
        <f>Nør!X118</f>
        <v>0</v>
      </c>
      <c r="DO312" s="14" t="str">
        <f>VLOOKUP(MID(B312,1,5)*1,InstTyp!A:B,2,FALSE)</f>
        <v xml:space="preserve">Integrerede </v>
      </c>
      <c r="DP312" s="14" t="str">
        <f>VLOOKUP(MID(B312,1,5)*1,InstTyp!A:C,3,FALSE)</f>
        <v>Nørrebro</v>
      </c>
      <c r="DQ312">
        <f>VLOOKUP(MID(B312,1,5)*1,'InstTyp-2'!E:BQ,7,FALSE)</f>
        <v>30</v>
      </c>
      <c r="DR312">
        <f>VLOOKUP(MID(B312,1,5)*1,'InstTyp-2'!E:BQ,8,FALSE)</f>
        <v>0</v>
      </c>
      <c r="DS312">
        <f>VLOOKUP(MID(B312,1,5)*1,'InstTyp-2'!E:BQ,9,FALSE)</f>
        <v>40</v>
      </c>
      <c r="DT312">
        <f>VLOOKUP(MID(B312,1,5)*1,'InstTyp-2'!E:BQ,10,FALSE)</f>
        <v>0</v>
      </c>
      <c r="DU312">
        <f>VLOOKUP(MID(B312,1,5)*1,'InstTyp-2'!E:BQ,11,FALSE)</f>
        <v>0</v>
      </c>
      <c r="DV312">
        <f>VLOOKUP(MID(B312,1,5)*1,'InstTyp-2'!E:BQ,12,FALSE)</f>
        <v>0</v>
      </c>
      <c r="DW312">
        <f>VLOOKUP(MID(B312,1,5)*1,'InstTyp-2'!E:BQ,13,FALSE)</f>
        <v>0</v>
      </c>
      <c r="DX312">
        <f>VLOOKUP(MID(B312,1,5)*1,'InstTyp-2'!E:BQ,14,FALSE)</f>
        <v>0</v>
      </c>
      <c r="DY312">
        <f>VLOOKUP(MID(B312,1,5)*1,'InstTyp-2'!E:BQ,15,FALSE)</f>
        <v>0</v>
      </c>
      <c r="DZ312">
        <f>VLOOKUP(MID(B312,1,5)*1,'InstTyp-2'!E:BQ,16,FALSE)</f>
        <v>0</v>
      </c>
      <c r="EA312">
        <f>VLOOKUP(MID(B312,1,5)*1,'InstTyp-2'!E:BQ,17,FALSE)</f>
        <v>0</v>
      </c>
      <c r="EB312">
        <f>VLOOKUP(MID(B312,1,5)*1,'InstTyp-2'!E:BQ,18,FALSE)</f>
        <v>0</v>
      </c>
      <c r="EC312">
        <f>VLOOKUP(MID(B312,1,5)*1,'InstTyp-2'!E:BQ,19,FALSE)</f>
        <v>0</v>
      </c>
      <c r="ED312">
        <f>VLOOKUP(MID(B312,1,5)*1,'InstTyp-2'!E:BQ,20,FALSE)</f>
        <v>0</v>
      </c>
      <c r="EE312" s="195">
        <f>VLOOKUP(MID(B312,1,5)*1,'Forplejning 2008'!A:C,3,FALSE)</f>
        <v>116122.6</v>
      </c>
      <c r="EF312" t="str">
        <f t="shared" si="16"/>
        <v>35538</v>
      </c>
      <c r="EG312" t="str">
        <f t="shared" si="17"/>
        <v/>
      </c>
      <c r="EH312">
        <f t="shared" si="18"/>
        <v>0</v>
      </c>
      <c r="EI312">
        <f t="shared" si="19"/>
        <v>0</v>
      </c>
      <c r="EJ312" t="e">
        <f>VLOOKUP(B312,Rekruttering!A:F,2,FALSE)</f>
        <v>#N/A</v>
      </c>
      <c r="EK312" t="e">
        <f>VLOOKUP(B312,Rekruttering!A:F,3,FALSE)</f>
        <v>#N/A</v>
      </c>
      <c r="EL312" t="e">
        <f>VLOOKUP(B312,Rekruttering!A:F,4,FALSE)</f>
        <v>#N/A</v>
      </c>
      <c r="EM312" t="e">
        <f>VLOOKUP(B312,Rekruttering!A:F,5,FALSE)</f>
        <v>#N/A</v>
      </c>
      <c r="EN312" t="e">
        <f>VLOOKUP(B312,Rekruttering!A:F,6,FALSE)</f>
        <v>#N/A</v>
      </c>
    </row>
    <row r="313" spans="1:144">
      <c r="A313" s="14" t="str">
        <f>Nør!Z1</f>
        <v>x</v>
      </c>
      <c r="B313" s="21">
        <f>Nør!Z2</f>
        <v>35545</v>
      </c>
      <c r="C313">
        <f>Nør!Z3</f>
        <v>0</v>
      </c>
      <c r="D313" t="str">
        <f>Nør!Z4</f>
        <v>Nørrebro</v>
      </c>
      <c r="E313" t="str">
        <f>Nør!Z5</f>
        <v>Korsgade 60</v>
      </c>
      <c r="F313">
        <f>Nør!Z6</f>
        <v>2200</v>
      </c>
      <c r="G313" t="str">
        <f>Nør!Z7</f>
        <v>København N</v>
      </c>
      <c r="H313">
        <f>Nør!Z8</f>
        <v>35301739</v>
      </c>
      <c r="I313" t="str">
        <f>Nør!Z9</f>
        <v>35545@buf.kk.dk</v>
      </c>
      <c r="J313" t="str">
        <f>Nør!Z10</f>
        <v>Sidsel Jost Bruun Jørgensen</v>
      </c>
      <c r="K313">
        <f>Nør!Z11</f>
        <v>36969006</v>
      </c>
      <c r="L313">
        <f>Nør!Z12</f>
        <v>0</v>
      </c>
      <c r="M313" t="str">
        <f>Nør!Z13</f>
        <v>35545@buf.kk.dk</v>
      </c>
      <c r="N313" t="str">
        <f>Nør!Z14</f>
        <v>Integreret</v>
      </c>
      <c r="O313">
        <f>Nør!Z15</f>
        <v>14</v>
      </c>
      <c r="P313">
        <f>Nør!Z16</f>
        <v>0</v>
      </c>
      <c r="Q313">
        <f>Nør!Z17</f>
        <v>44</v>
      </c>
      <c r="R313">
        <f>Nør!Z18</f>
        <v>0</v>
      </c>
      <c r="S313">
        <f>Nør!Z19</f>
        <v>0</v>
      </c>
      <c r="T313">
        <f>Nør!Z20</f>
        <v>0</v>
      </c>
      <c r="U313">
        <f>Nør!Z21</f>
        <v>0</v>
      </c>
      <c r="V313" t="str">
        <f>Nør!Z22</f>
        <v>nej</v>
      </c>
      <c r="W313">
        <f>Nør!Z23</f>
        <v>1</v>
      </c>
      <c r="X313">
        <f>Nør!Z24</f>
        <v>0</v>
      </c>
      <c r="Y313">
        <f>Nør!Z25</f>
        <v>5</v>
      </c>
      <c r="Z313">
        <f>Nør!Z26</f>
        <v>5</v>
      </c>
      <c r="AA313">
        <f>Nør!Z27</f>
        <v>0</v>
      </c>
      <c r="AB313">
        <f>Nør!Z28</f>
        <v>5</v>
      </c>
      <c r="AC313">
        <f>Nør!Z29</f>
        <v>0</v>
      </c>
      <c r="AD313">
        <f>Nør!Z30</f>
        <v>5</v>
      </c>
      <c r="AE313">
        <f>Nør!Z31</f>
        <v>0</v>
      </c>
      <c r="AF313">
        <f>Nør!Z32</f>
        <v>0</v>
      </c>
      <c r="AG313">
        <f>Nør!Z33</f>
        <v>5</v>
      </c>
      <c r="AH313">
        <f>Nør!Z34</f>
        <v>0</v>
      </c>
      <c r="AI313">
        <f>Nør!Z35</f>
        <v>50000</v>
      </c>
      <c r="AJ313">
        <f>Nør!Z36</f>
        <v>0</v>
      </c>
      <c r="AK313">
        <f>Nør!Z37</f>
        <v>0</v>
      </c>
      <c r="AL313">
        <f>Nør!Z38</f>
        <v>0</v>
      </c>
      <c r="AM313">
        <f>Nør!Z39</f>
        <v>0</v>
      </c>
      <c r="AN313">
        <f>Nør!Z40</f>
        <v>0</v>
      </c>
      <c r="AO313">
        <f>Nør!Z41</f>
        <v>0</v>
      </c>
      <c r="AP313">
        <f>Nør!Z42</f>
        <v>0</v>
      </c>
      <c r="AQ313">
        <f>Nør!Z43</f>
        <v>0</v>
      </c>
      <c r="AR313">
        <f>Nør!Z44</f>
        <v>0</v>
      </c>
      <c r="AS313">
        <f>Nør!Z45</f>
        <v>0</v>
      </c>
      <c r="AT313">
        <f>Nør!Z46</f>
        <v>0</v>
      </c>
      <c r="AU313">
        <f>Nør!Z47</f>
        <v>0</v>
      </c>
      <c r="AV313">
        <f>Nør!Z48</f>
        <v>0</v>
      </c>
      <c r="AW313">
        <f>Nør!Z49</f>
        <v>0</v>
      </c>
      <c r="AX313">
        <f>Nør!Z50</f>
        <v>0</v>
      </c>
      <c r="AY313">
        <f>Nør!Z51</f>
        <v>0</v>
      </c>
      <c r="AZ313">
        <f>Nør!Z52</f>
        <v>0</v>
      </c>
      <c r="BA313">
        <f>Nør!Z53</f>
        <v>0</v>
      </c>
      <c r="BB313">
        <f>Nør!Z54</f>
        <v>95</v>
      </c>
      <c r="BC313">
        <f>Nør!Z55</f>
        <v>95</v>
      </c>
      <c r="BD313">
        <f>Nør!Z56</f>
        <v>2</v>
      </c>
      <c r="BE313">
        <f>Nør!Z57</f>
        <v>2</v>
      </c>
      <c r="BF313" t="str">
        <f>Nør!Z58</f>
        <v>ja</v>
      </c>
      <c r="BG313" t="str">
        <f>Nør!Z59</f>
        <v>nej</v>
      </c>
      <c r="BH313" t="str">
        <f>Nør!Z60</f>
        <v>nej</v>
      </c>
      <c r="BI313" t="str">
        <f>Nør!Z61</f>
        <v>ja</v>
      </c>
      <c r="BJ313" t="str">
        <f>Nør!Z62</f>
        <v>syntes ordningen er god, syntes ikke rammerne er iorden.</v>
      </c>
      <c r="BK313">
        <f>Nør!Z63</f>
        <v>0</v>
      </c>
      <c r="BL313">
        <f>Nør!Z64</f>
        <v>0</v>
      </c>
      <c r="BM313" t="str">
        <f>Nør!Z65</f>
        <v>ja</v>
      </c>
      <c r="BN313" t="str">
        <f>Nør!Z66</f>
        <v>syntes det er en stor opgave</v>
      </c>
      <c r="BO313" t="str">
        <f>Nør!Z67</f>
        <v>nej</v>
      </c>
      <c r="BP313" t="str">
        <f>Nør!Z68</f>
        <v>vil gerne have fra os</v>
      </c>
      <c r="BQ313">
        <f>Nør!Z69</f>
        <v>0</v>
      </c>
      <c r="BR313" t="str">
        <f>Nør!Z70</f>
        <v>produktionskøkken</v>
      </c>
      <c r="BS313" t="str">
        <f>Nør!Z71</f>
        <v>nej</v>
      </c>
      <c r="BT313" t="str">
        <f>Nør!Z72</f>
        <v>Mindre</v>
      </c>
      <c r="BU313" t="str">
        <f>Nør!Z73</f>
        <v>Mindre</v>
      </c>
      <c r="BV313">
        <f>Nør!Z74</f>
        <v>0</v>
      </c>
      <c r="BW313" t="str">
        <f>Nør!Z75</f>
        <v>Hvis der skal laves mad til alle børnene, også dem i udflytter, kræves en større ændring i eksisterende køkken. Ellers er det opvaskemaskine op i højde, en ovn, faste underskabe og rørmaskine</v>
      </c>
      <c r="BX313">
        <f>Nør!Z76</f>
        <v>0</v>
      </c>
      <c r="BY313">
        <f>Nør!Z77</f>
        <v>0</v>
      </c>
      <c r="BZ313">
        <f>Nør!Z78</f>
        <v>0</v>
      </c>
      <c r="CA313">
        <f>Nør!Z79</f>
        <v>0</v>
      </c>
      <c r="CB313">
        <f>Nør!Z80</f>
        <v>0</v>
      </c>
      <c r="CC313">
        <f>Nør!Z81</f>
        <v>0</v>
      </c>
      <c r="CD313">
        <f>Nør!Z82</f>
        <v>0</v>
      </c>
      <c r="CE313">
        <f>Nør!Z83</f>
        <v>0</v>
      </c>
      <c r="CF313">
        <f>Nør!Z84</f>
        <v>0</v>
      </c>
      <c r="CG313" t="str">
        <f>Nør!Z85</f>
        <v>Lone</v>
      </c>
      <c r="CH313" s="18" t="str">
        <f>Nør!Z86</f>
        <v>24.03</v>
      </c>
      <c r="CI313">
        <f>Nør!Z87</f>
        <v>0</v>
      </c>
      <c r="CJ313">
        <f>Nør!Z88</f>
        <v>0</v>
      </c>
      <c r="CK313">
        <f>Nør!Z89</f>
        <v>1</v>
      </c>
      <c r="CL313">
        <f>Nør!Z90</f>
        <v>4</v>
      </c>
      <c r="CM313">
        <f>Nør!Z91</f>
        <v>0</v>
      </c>
      <c r="CN313">
        <f>Nør!Z92</f>
        <v>1</v>
      </c>
      <c r="CO313">
        <f>Nør!Z93</f>
        <v>0</v>
      </c>
      <c r="CP313">
        <f>Nør!Z94</f>
        <v>0</v>
      </c>
      <c r="CQ313">
        <f>Nør!Z95</f>
        <v>0</v>
      </c>
      <c r="CR313">
        <f>Nør!Z96</f>
        <v>0</v>
      </c>
      <c r="CS313">
        <f>Nør!Z97</f>
        <v>1</v>
      </c>
      <c r="CT313">
        <f>Nør!Z98</f>
        <v>0</v>
      </c>
      <c r="CU313">
        <f>Nør!Z99</f>
        <v>0</v>
      </c>
      <c r="CV313">
        <f>Nør!Z100</f>
        <v>0</v>
      </c>
      <c r="CW313">
        <f>Nør!Z101</f>
        <v>0</v>
      </c>
      <c r="CX313">
        <f>Nør!Z102</f>
        <v>0</v>
      </c>
      <c r="CY313">
        <f>Nør!Z103</f>
        <v>1</v>
      </c>
      <c r="CZ313">
        <f>Nør!Z104</f>
        <v>0</v>
      </c>
      <c r="DA313">
        <f>Nør!Z105</f>
        <v>0</v>
      </c>
      <c r="DB313">
        <f>Nør!Z106</f>
        <v>1</v>
      </c>
      <c r="DC313">
        <f>Nør!Z107</f>
        <v>20</v>
      </c>
      <c r="DD313" t="str">
        <f>Nør!Z108</f>
        <v>mile</v>
      </c>
      <c r="DE313">
        <f>Nør!Z109</f>
        <v>3</v>
      </c>
      <c r="DF313" t="str">
        <f>Nør!Z110</f>
        <v>nej</v>
      </c>
      <c r="DG313">
        <f>Nør!Z111</f>
        <v>0</v>
      </c>
      <c r="DH313" t="str">
        <f>Nør!Z112</f>
        <v>nej</v>
      </c>
      <c r="DI313" t="str">
        <f>Nør!Z113</f>
        <v>nej</v>
      </c>
      <c r="DJ313" t="str">
        <f>Nør!Z114</f>
        <v>ja</v>
      </c>
      <c r="DK313">
        <f>Nør!Z115</f>
        <v>3</v>
      </c>
      <c r="DL313" t="str">
        <f>Nør!Z116</f>
        <v>God plads</v>
      </c>
      <c r="DM313">
        <f>Nør!Z117</f>
        <v>0</v>
      </c>
      <c r="DN313">
        <f>Nør!Z118</f>
        <v>0</v>
      </c>
      <c r="DO313" s="14" t="str">
        <f>VLOOKUP(MID(B313,1,5)*1,InstTyp!A:B,2,FALSE)</f>
        <v xml:space="preserve">Integrerede </v>
      </c>
      <c r="DP313" s="14" t="str">
        <f>VLOOKUP(MID(B313,1,5)*1,InstTyp!A:C,3,FALSE)</f>
        <v>Nørrebro</v>
      </c>
      <c r="DQ313">
        <f>VLOOKUP(MID(B313,1,5)*1,'InstTyp-2'!E:BQ,7,FALSE)</f>
        <v>14</v>
      </c>
      <c r="DR313">
        <f>VLOOKUP(MID(B313,1,5)*1,'InstTyp-2'!E:BQ,8,FALSE)</f>
        <v>0</v>
      </c>
      <c r="DS313">
        <f>VLOOKUP(MID(B313,1,5)*1,'InstTyp-2'!E:BQ,9,FALSE)</f>
        <v>44</v>
      </c>
      <c r="DT313">
        <f>VLOOKUP(MID(B313,1,5)*1,'InstTyp-2'!E:BQ,10,FALSE)</f>
        <v>70</v>
      </c>
      <c r="DU313">
        <f>VLOOKUP(MID(B313,1,5)*1,'InstTyp-2'!E:BQ,11,FALSE)</f>
        <v>0</v>
      </c>
      <c r="DV313">
        <f>VLOOKUP(MID(B313,1,5)*1,'InstTyp-2'!E:BQ,12,FALSE)</f>
        <v>0</v>
      </c>
      <c r="DW313">
        <f>VLOOKUP(MID(B313,1,5)*1,'InstTyp-2'!E:BQ,13,FALSE)</f>
        <v>0</v>
      </c>
      <c r="DX313">
        <f>VLOOKUP(MID(B313,1,5)*1,'InstTyp-2'!E:BQ,14,FALSE)</f>
        <v>0</v>
      </c>
      <c r="DY313">
        <f>VLOOKUP(MID(B313,1,5)*1,'InstTyp-2'!E:BQ,15,FALSE)</f>
        <v>0</v>
      </c>
      <c r="DZ313">
        <f>VLOOKUP(MID(B313,1,5)*1,'InstTyp-2'!E:BQ,16,FALSE)</f>
        <v>0</v>
      </c>
      <c r="EA313">
        <f>VLOOKUP(MID(B313,1,5)*1,'InstTyp-2'!E:BQ,17,FALSE)</f>
        <v>0</v>
      </c>
      <c r="EB313">
        <f>VLOOKUP(MID(B313,1,5)*1,'InstTyp-2'!E:BQ,18,FALSE)</f>
        <v>0</v>
      </c>
      <c r="EC313">
        <f>VLOOKUP(MID(B313,1,5)*1,'InstTyp-2'!E:BQ,19,FALSE)</f>
        <v>0</v>
      </c>
      <c r="ED313">
        <f>VLOOKUP(MID(B313,1,5)*1,'InstTyp-2'!E:BQ,20,FALSE)</f>
        <v>0</v>
      </c>
      <c r="EE313" s="195">
        <f>VLOOKUP(MID(B313,1,5)*1,'Forplejning 2008'!A:C,3,FALSE)</f>
        <v>110855.55</v>
      </c>
      <c r="EF313" t="str">
        <f t="shared" si="16"/>
        <v>35545</v>
      </c>
      <c r="EG313" t="str">
        <f t="shared" si="17"/>
        <v/>
      </c>
      <c r="EH313">
        <f t="shared" si="18"/>
        <v>0</v>
      </c>
      <c r="EI313">
        <f t="shared" si="19"/>
        <v>70</v>
      </c>
      <c r="EJ313" t="str">
        <f>VLOOKUP(B313,Rekruttering!A:F,2,FALSE)</f>
        <v>Ja</v>
      </c>
      <c r="EK313">
        <f>VLOOKUP(B313,Rekruttering!A:F,3,FALSE)</f>
        <v>17</v>
      </c>
      <c r="EL313">
        <f>VLOOKUP(B313,Rekruttering!A:F,4,FALSE)</f>
        <v>0</v>
      </c>
      <c r="EM313">
        <f>VLOOKUP(B313,Rekruttering!A:F,5,FALSE)</f>
        <v>0</v>
      </c>
      <c r="EN313" t="str">
        <f>VLOOKUP(B313,Rekruttering!A:F,6,FALSE)</f>
        <v>Nej</v>
      </c>
    </row>
    <row r="314" spans="1:144">
      <c r="A314" s="14" t="str">
        <f>Nør!AA1</f>
        <v>x</v>
      </c>
      <c r="B314" s="21">
        <f>Nør!AA2</f>
        <v>35546</v>
      </c>
      <c r="C314" t="str">
        <f>Nør!AA3</f>
        <v>Panumhaven</v>
      </c>
      <c r="D314" t="str">
        <f>Nør!AA4</f>
        <v>Nørrebro</v>
      </c>
      <c r="E314" t="str">
        <f>Nør!AA5</f>
        <v>Nørre Allé 4</v>
      </c>
      <c r="F314">
        <f>Nør!AA6</f>
        <v>2200</v>
      </c>
      <c r="G314" t="str">
        <f>Nør!AA7</f>
        <v>København N</v>
      </c>
      <c r="H314" t="str">
        <f>Nør!AA8</f>
        <v>35 42 55 51</v>
      </c>
      <c r="I314" t="str">
        <f>Nør!AA9</f>
        <v>35546@buf.kk.dk</v>
      </c>
      <c r="J314" t="str">
        <f>Nør!AA10</f>
        <v>Marica Kljucarie</v>
      </c>
      <c r="K314">
        <f>Nør!AA11</f>
        <v>39278383</v>
      </c>
      <c r="L314">
        <f>Nør!AA12</f>
        <v>0</v>
      </c>
      <c r="M314" t="str">
        <f>Nør!AA13</f>
        <v>35546@buf.kk.dk</v>
      </c>
      <c r="N314" t="str">
        <f>Nør!AA14</f>
        <v>Integreret</v>
      </c>
      <c r="O314">
        <f>Nør!AA15</f>
        <v>20</v>
      </c>
      <c r="P314">
        <f>Nør!AA16</f>
        <v>0</v>
      </c>
      <c r="Q314">
        <f>Nør!AA17</f>
        <v>24</v>
      </c>
      <c r="R314">
        <f>Nør!AA18</f>
        <v>0</v>
      </c>
      <c r="S314">
        <f>Nør!AA19</f>
        <v>0</v>
      </c>
      <c r="T314">
        <f>Nør!AA20</f>
        <v>0</v>
      </c>
      <c r="U314">
        <f>Nør!AA21</f>
        <v>0</v>
      </c>
      <c r="V314" t="str">
        <f>Nør!AA22</f>
        <v>nej</v>
      </c>
      <c r="W314">
        <f>Nør!AA23</f>
        <v>0</v>
      </c>
      <c r="X314">
        <f>Nør!AA24</f>
        <v>0</v>
      </c>
      <c r="Y314">
        <f>Nør!AA25</f>
        <v>5</v>
      </c>
      <c r="Z314">
        <f>Nør!AA26</f>
        <v>5</v>
      </c>
      <c r="AA314">
        <f>Nør!AA27</f>
        <v>5</v>
      </c>
      <c r="AB314">
        <f>Nør!AA28</f>
        <v>5</v>
      </c>
      <c r="AC314">
        <f>Nør!AA29</f>
        <v>0</v>
      </c>
      <c r="AD314">
        <f>Nør!AA30</f>
        <v>5</v>
      </c>
      <c r="AE314">
        <f>Nør!AA31</f>
        <v>0</v>
      </c>
      <c r="AF314">
        <f>Nør!AA32</f>
        <v>0</v>
      </c>
      <c r="AG314">
        <f>Nør!AA33</f>
        <v>5</v>
      </c>
      <c r="AH314">
        <f>Nør!AA34</f>
        <v>0</v>
      </c>
      <c r="AI314" t="str">
        <f>Nør!AA35</f>
        <v>90000 til 100000</v>
      </c>
      <c r="AJ314" t="str">
        <f>Nør!AA36</f>
        <v>ikke udregnet</v>
      </c>
      <c r="AK314">
        <f>Nør!AA37</f>
        <v>0</v>
      </c>
      <c r="AL314" t="str">
        <f>Nør!AA38</f>
        <v>ja</v>
      </c>
      <c r="AM314">
        <f>Nør!AA39</f>
        <v>0</v>
      </c>
      <c r="AN314" t="str">
        <f>Nør!AA40</f>
        <v>Anne Kathrine Niemanh</v>
      </c>
      <c r="AO314">
        <f>Nør!AA41</f>
        <v>2007</v>
      </c>
      <c r="AP314">
        <f>Nør!AA42</f>
        <v>20</v>
      </c>
      <c r="AQ314">
        <f>Nør!AA43</f>
        <v>0</v>
      </c>
      <c r="AR314" t="str">
        <f>Nør!AA44</f>
        <v>kok</v>
      </c>
      <c r="AS314" t="str">
        <f>Nør!AA45</f>
        <v>restaurent</v>
      </c>
      <c r="AT314">
        <f>Nør!AA46</f>
        <v>0</v>
      </c>
      <c r="AU314">
        <f>Nør!AA47</f>
        <v>0</v>
      </c>
      <c r="AV314">
        <f>Nør!AA48</f>
        <v>0</v>
      </c>
      <c r="AW314">
        <f>Nør!AA49</f>
        <v>0</v>
      </c>
      <c r="AX314">
        <f>Nør!AA50</f>
        <v>0</v>
      </c>
      <c r="AY314">
        <f>Nør!AA51</f>
        <v>0</v>
      </c>
      <c r="AZ314">
        <f>Nør!AA52</f>
        <v>0</v>
      </c>
      <c r="BA314">
        <f>Nør!AA53</f>
        <v>0</v>
      </c>
      <c r="BB314">
        <f>Nør!AA54</f>
        <v>75</v>
      </c>
      <c r="BC314">
        <f>Nør!AA55</f>
        <v>75</v>
      </c>
      <c r="BD314">
        <f>Nør!AA56</f>
        <v>2</v>
      </c>
      <c r="BE314">
        <f>Nør!AA57</f>
        <v>1</v>
      </c>
      <c r="BF314" t="str">
        <f>Nør!AA58</f>
        <v>ja</v>
      </c>
      <c r="BG314" t="str">
        <f>Nør!AA59</f>
        <v>nej</v>
      </c>
      <c r="BH314" t="str">
        <f>Nør!AA60</f>
        <v>ja</v>
      </c>
      <c r="BI314" t="str">
        <f>Nør!AA61</f>
        <v>ja</v>
      </c>
      <c r="BJ314" t="str">
        <f>Nør!AA62</f>
        <v>er meget imod mad udefra</v>
      </c>
      <c r="BK314" t="str">
        <f>Nør!AA63</f>
        <v>ja</v>
      </c>
      <c r="BL314">
        <f>Nør!AA64</f>
        <v>0</v>
      </c>
      <c r="BM314" t="str">
        <f>Nør!AA65</f>
        <v>ja</v>
      </c>
      <c r="BN314">
        <f>Nør!AA66</f>
        <v>0</v>
      </c>
      <c r="BO314" t="str">
        <f>Nør!AA67</f>
        <v>ja</v>
      </c>
      <c r="BP314" t="str">
        <f>Nør!AA68</f>
        <v>de har</v>
      </c>
      <c r="BQ314">
        <f>Nør!AA69</f>
        <v>0</v>
      </c>
      <c r="BR314" t="str">
        <f>Nør!AA70</f>
        <v>produktionskøkken</v>
      </c>
      <c r="BS314" t="str">
        <f>Nør!AA71</f>
        <v>nej</v>
      </c>
      <c r="BT314">
        <f>Nør!AA72</f>
        <v>0</v>
      </c>
      <c r="BU314">
        <f>Nør!AA73</f>
        <v>0</v>
      </c>
      <c r="BV314">
        <f>Nør!AA74</f>
        <v>0</v>
      </c>
      <c r="BW314" t="str">
        <f>Nør!AA75</f>
        <v>evt. ekstra vask, se kommentar</v>
      </c>
      <c r="BX314">
        <f>Nør!AA76</f>
        <v>0</v>
      </c>
      <c r="BY314">
        <f>Nør!AA77</f>
        <v>0</v>
      </c>
      <c r="BZ314">
        <f>Nør!AA78</f>
        <v>0</v>
      </c>
      <c r="CA314">
        <f>Nør!AA79</f>
        <v>0</v>
      </c>
      <c r="CB314">
        <f>Nør!AA80</f>
        <v>0</v>
      </c>
      <c r="CC314">
        <f>Nør!AA81</f>
        <v>0</v>
      </c>
      <c r="CD314">
        <f>Nør!AA82</f>
        <v>0</v>
      </c>
      <c r="CE314">
        <f>Nør!AA83</f>
        <v>0</v>
      </c>
      <c r="CF314" t="str">
        <f>Nør!AA84</f>
        <v>inst. har midertidige lokaler og venter på nye, forventer der går 1-2 år. På dispensation har de lov til at lave mad til vg.børn, vil også gerne lave mad til bh.børn.Køkkenet kan sagtens rumme det, køkkenpersonalet er yderst fleksibel og vil gerne, så madhus anbefalingen er, at de får lov. Opvaskemaskine hæves, hvis teknisk muligt uden at tage bordplads.</v>
      </c>
      <c r="CG314">
        <f>Nør!AA85</f>
        <v>0</v>
      </c>
      <c r="CH314" s="18">
        <f>Nør!AA86</f>
        <v>0</v>
      </c>
      <c r="CI314">
        <f>Nør!AA87</f>
        <v>0</v>
      </c>
      <c r="CJ314">
        <f>Nør!AA88</f>
        <v>0</v>
      </c>
      <c r="CK314">
        <f>Nør!AA89</f>
        <v>1</v>
      </c>
      <c r="CL314">
        <f>Nør!AA90</f>
        <v>4</v>
      </c>
      <c r="CM314">
        <f>Nør!AA91</f>
        <v>1</v>
      </c>
      <c r="CN314">
        <f>Nør!AA92</f>
        <v>1</v>
      </c>
      <c r="CO314">
        <f>Nør!AA93</f>
        <v>0</v>
      </c>
      <c r="CP314">
        <f>Nør!AA94</f>
        <v>0</v>
      </c>
      <c r="CQ314">
        <f>Nør!AA95</f>
        <v>0</v>
      </c>
      <c r="CR314">
        <f>Nør!AA96</f>
        <v>3</v>
      </c>
      <c r="CS314">
        <f>Nør!AA97</f>
        <v>0</v>
      </c>
      <c r="CT314">
        <f>Nør!AA98</f>
        <v>0</v>
      </c>
      <c r="CU314">
        <f>Nør!AA99</f>
        <v>0</v>
      </c>
      <c r="CV314">
        <f>Nør!AA100</f>
        <v>1</v>
      </c>
      <c r="CW314">
        <f>Nør!AA101</f>
        <v>0</v>
      </c>
      <c r="CX314">
        <f>Nør!AA102</f>
        <v>1</v>
      </c>
      <c r="CY314">
        <f>Nør!AA103</f>
        <v>0</v>
      </c>
      <c r="CZ314">
        <f>Nør!AA104</f>
        <v>0</v>
      </c>
      <c r="DA314">
        <f>Nør!AA105</f>
        <v>0</v>
      </c>
      <c r="DB314">
        <f>Nør!AA106</f>
        <v>1</v>
      </c>
      <c r="DC314">
        <f>Nør!AA107</f>
        <v>20</v>
      </c>
      <c r="DD314" t="str">
        <f>Nør!AA108</f>
        <v>mile</v>
      </c>
      <c r="DE314">
        <f>Nør!AA109</f>
        <v>4</v>
      </c>
      <c r="DF314">
        <f>Nør!AA110</f>
        <v>0</v>
      </c>
      <c r="DG314">
        <f>Nør!AA111</f>
        <v>0</v>
      </c>
      <c r="DH314" t="str">
        <f>Nør!AA112</f>
        <v>ja</v>
      </c>
      <c r="DI314" t="str">
        <f>Nør!AA113</f>
        <v>ja</v>
      </c>
      <c r="DJ314">
        <f>Nør!AA114</f>
        <v>0</v>
      </c>
      <c r="DK314">
        <f>Nør!AA115</f>
        <v>0</v>
      </c>
      <c r="DL314" t="str">
        <f>Nør!AA116</f>
        <v>Begrænset</v>
      </c>
      <c r="DM314">
        <f>Nør!AA117</f>
        <v>0</v>
      </c>
      <c r="DN314">
        <f>Nør!AA118</f>
        <v>0</v>
      </c>
      <c r="DO314" s="14" t="str">
        <f>VLOOKUP(MID(B314,1,5)*1,InstTyp!A:B,2,FALSE)</f>
        <v xml:space="preserve">Integrerede </v>
      </c>
      <c r="DP314" s="14" t="str">
        <f>VLOOKUP(MID(B314,1,5)*1,InstTyp!A:C,3,FALSE)</f>
        <v>Nørrebro</v>
      </c>
      <c r="DQ314">
        <f>VLOOKUP(MID(B314,1,5)*1,'InstTyp-2'!E:BQ,7,FALSE)</f>
        <v>20</v>
      </c>
      <c r="DR314">
        <f>VLOOKUP(MID(B314,1,5)*1,'InstTyp-2'!E:BQ,8,FALSE)</f>
        <v>0</v>
      </c>
      <c r="DS314">
        <f>VLOOKUP(MID(B314,1,5)*1,'InstTyp-2'!E:BQ,9,FALSE)</f>
        <v>24</v>
      </c>
      <c r="DT314">
        <f>VLOOKUP(MID(B314,1,5)*1,'InstTyp-2'!E:BQ,10,FALSE)</f>
        <v>0</v>
      </c>
      <c r="DU314">
        <f>VLOOKUP(MID(B314,1,5)*1,'InstTyp-2'!E:BQ,11,FALSE)</f>
        <v>0</v>
      </c>
      <c r="DV314">
        <f>VLOOKUP(MID(B314,1,5)*1,'InstTyp-2'!E:BQ,12,FALSE)</f>
        <v>0</v>
      </c>
      <c r="DW314">
        <f>VLOOKUP(MID(B314,1,5)*1,'InstTyp-2'!E:BQ,13,FALSE)</f>
        <v>0</v>
      </c>
      <c r="DX314">
        <f>VLOOKUP(MID(B314,1,5)*1,'InstTyp-2'!E:BQ,14,FALSE)</f>
        <v>0</v>
      </c>
      <c r="DY314">
        <f>VLOOKUP(MID(B314,1,5)*1,'InstTyp-2'!E:BQ,15,FALSE)</f>
        <v>0</v>
      </c>
      <c r="DZ314">
        <f>VLOOKUP(MID(B314,1,5)*1,'InstTyp-2'!E:BQ,16,FALSE)</f>
        <v>0</v>
      </c>
      <c r="EA314">
        <f>VLOOKUP(MID(B314,1,5)*1,'InstTyp-2'!E:BQ,17,FALSE)</f>
        <v>0</v>
      </c>
      <c r="EB314">
        <f>VLOOKUP(MID(B314,1,5)*1,'InstTyp-2'!E:BQ,18,FALSE)</f>
        <v>0</v>
      </c>
      <c r="EC314">
        <f>VLOOKUP(MID(B314,1,5)*1,'InstTyp-2'!E:BQ,19,FALSE)</f>
        <v>0</v>
      </c>
      <c r="ED314">
        <f>VLOOKUP(MID(B314,1,5)*1,'InstTyp-2'!E:BQ,20,FALSE)</f>
        <v>0</v>
      </c>
      <c r="EE314" s="195">
        <f>VLOOKUP(MID(B314,1,5)*1,'Forplejning 2008'!A:C,3,FALSE)</f>
        <v>73373.62</v>
      </c>
      <c r="EF314" t="str">
        <f t="shared" si="16"/>
        <v>35546</v>
      </c>
      <c r="EG314" t="str">
        <f t="shared" si="17"/>
        <v/>
      </c>
      <c r="EH314">
        <f t="shared" si="18"/>
        <v>0</v>
      </c>
      <c r="EI314">
        <f t="shared" si="19"/>
        <v>0</v>
      </c>
      <c r="EJ314" t="e">
        <f>VLOOKUP(B314,Rekruttering!A:F,2,FALSE)</f>
        <v>#N/A</v>
      </c>
      <c r="EK314" t="e">
        <f>VLOOKUP(B314,Rekruttering!A:F,3,FALSE)</f>
        <v>#N/A</v>
      </c>
      <c r="EL314" t="e">
        <f>VLOOKUP(B314,Rekruttering!A:F,4,FALSE)</f>
        <v>#N/A</v>
      </c>
      <c r="EM314" t="e">
        <f>VLOOKUP(B314,Rekruttering!A:F,5,FALSE)</f>
        <v>#N/A</v>
      </c>
      <c r="EN314" t="e">
        <f>VLOOKUP(B314,Rekruttering!A:F,6,FALSE)</f>
        <v>#N/A</v>
      </c>
    </row>
    <row r="315" spans="1:144">
      <c r="A315" s="14" t="str">
        <f>Nør!AB1</f>
        <v>x</v>
      </c>
      <c r="B315" s="21">
        <f>Nør!AB2</f>
        <v>35551</v>
      </c>
      <c r="C315" t="str">
        <f>Nør!AB3</f>
        <v>Røde Rose III</v>
      </c>
      <c r="D315" t="str">
        <f>Nør!AB4</f>
        <v>Nørrebro</v>
      </c>
      <c r="E315" t="str">
        <f>Nør!AB5</f>
        <v>Heimdalsgade 42</v>
      </c>
      <c r="F315">
        <f>Nør!AB6</f>
        <v>2200</v>
      </c>
      <c r="G315" t="str">
        <f>Nør!AB7</f>
        <v>København N</v>
      </c>
      <c r="H315" t="str">
        <f>Nør!AB8</f>
        <v>35 83 29 66</v>
      </c>
      <c r="I315" t="str">
        <f>Nør!AB9</f>
        <v>Rose-3@mail.tele.dk</v>
      </c>
      <c r="J315" t="str">
        <f>Nør!AB10</f>
        <v>Kollektiv ledelse Marianne Guldager</v>
      </c>
      <c r="K315">
        <f>Nør!AB11</f>
        <v>38867632</v>
      </c>
      <c r="L315">
        <f>Nør!AB12</f>
        <v>0</v>
      </c>
      <c r="M315" t="str">
        <f>Nør!AB13</f>
        <v>35551@buf.kk.dk</v>
      </c>
      <c r="N315" t="str">
        <f>Nør!AB14</f>
        <v>Integreret</v>
      </c>
      <c r="O315">
        <f>Nør!AB15</f>
        <v>22</v>
      </c>
      <c r="P315">
        <f>Nør!AB16</f>
        <v>0</v>
      </c>
      <c r="Q315">
        <f>Nør!AB17</f>
        <v>44</v>
      </c>
      <c r="R315">
        <f>Nør!AB18</f>
        <v>0</v>
      </c>
      <c r="S315">
        <f>Nør!AB19</f>
        <v>0</v>
      </c>
      <c r="T315">
        <f>Nør!AB20</f>
        <v>0</v>
      </c>
      <c r="U315">
        <f>Nør!AB21</f>
        <v>0</v>
      </c>
      <c r="V315" t="str">
        <f>Nør!AB22</f>
        <v>nej</v>
      </c>
      <c r="W315">
        <f>Nør!AB23</f>
        <v>0</v>
      </c>
      <c r="X315">
        <f>Nør!AB24</f>
        <v>0</v>
      </c>
      <c r="Y315">
        <f>Nør!AB25</f>
        <v>5</v>
      </c>
      <c r="Z315">
        <f>Nør!AB26</f>
        <v>5</v>
      </c>
      <c r="AA315">
        <f>Nør!AB27</f>
        <v>4</v>
      </c>
      <c r="AB315">
        <f>Nør!AB28</f>
        <v>5</v>
      </c>
      <c r="AC315">
        <f>Nør!AB29</f>
        <v>0</v>
      </c>
      <c r="AD315">
        <f>Nør!AB30</f>
        <v>5</v>
      </c>
      <c r="AE315">
        <f>Nør!AB31</f>
        <v>5</v>
      </c>
      <c r="AF315">
        <f>Nør!AB32</f>
        <v>3</v>
      </c>
      <c r="AG315">
        <f>Nør!AB33</f>
        <v>5</v>
      </c>
      <c r="AH315">
        <f>Nør!AB34</f>
        <v>0</v>
      </c>
      <c r="AI315">
        <f>Nør!AB35</f>
        <v>140000</v>
      </c>
      <c r="AJ315">
        <f>Nør!AB36</f>
        <v>0</v>
      </c>
      <c r="AK315">
        <f>Nør!AB37</f>
        <v>0</v>
      </c>
      <c r="AL315" t="str">
        <f>Nør!AB38</f>
        <v>ja</v>
      </c>
      <c r="AM315">
        <f>Nør!AB39</f>
        <v>0</v>
      </c>
      <c r="AN315" t="str">
        <f>Nør!AB40</f>
        <v>Anthony Farrington</v>
      </c>
      <c r="AO315">
        <f>Nør!AB41</f>
        <v>1989</v>
      </c>
      <c r="AP315">
        <f>Nør!AB42</f>
        <v>37</v>
      </c>
      <c r="AQ315">
        <f>Nør!AB43</f>
        <v>0</v>
      </c>
      <c r="AR315">
        <f>Nør!AB44</f>
        <v>0</v>
      </c>
      <c r="AS315">
        <f>Nør!AB45</f>
        <v>0</v>
      </c>
      <c r="AT315" t="str">
        <f>Nør!AB46</f>
        <v>Camilla Plum kurser, Madhus</v>
      </c>
      <c r="AU315">
        <f>Nør!AB47</f>
        <v>0</v>
      </c>
      <c r="AV315">
        <f>Nør!AB48</f>
        <v>0</v>
      </c>
      <c r="AW315">
        <f>Nør!AB49</f>
        <v>0</v>
      </c>
      <c r="AX315">
        <f>Nør!AB50</f>
        <v>0</v>
      </c>
      <c r="AY315">
        <f>Nør!AB51</f>
        <v>0</v>
      </c>
      <c r="AZ315">
        <f>Nør!AB52</f>
        <v>0</v>
      </c>
      <c r="BA315">
        <f>Nør!AB53</f>
        <v>0</v>
      </c>
      <c r="BB315">
        <f>Nør!AB54</f>
        <v>80</v>
      </c>
      <c r="BC315">
        <f>Nør!AB55</f>
        <v>0</v>
      </c>
      <c r="BD315">
        <f>Nør!AB56</f>
        <v>1</v>
      </c>
      <c r="BE315">
        <f>Nør!AB57</f>
        <v>0</v>
      </c>
      <c r="BF315" t="str">
        <f>Nør!AB58</f>
        <v>ja</v>
      </c>
      <c r="BG315" t="str">
        <f>Nør!AB59</f>
        <v>ja</v>
      </c>
      <c r="BH315" t="str">
        <f>Nør!AB60</f>
        <v>ja</v>
      </c>
      <c r="BI315" t="str">
        <f>Nør!AB61</f>
        <v>ja</v>
      </c>
      <c r="BJ315">
        <f>Nør!AB62</f>
        <v>0</v>
      </c>
      <c r="BK315" t="str">
        <f>Nør!AB63</f>
        <v>ja</v>
      </c>
      <c r="BL315">
        <f>Nør!AB64</f>
        <v>0</v>
      </c>
      <c r="BM315" t="str">
        <f>Nør!AB65</f>
        <v>ja</v>
      </c>
      <c r="BN315">
        <f>Nør!AB66</f>
        <v>0</v>
      </c>
      <c r="BO315" t="str">
        <f>Nør!AB67</f>
        <v>nej</v>
      </c>
      <c r="BP315">
        <f>Nør!AB68</f>
        <v>0</v>
      </c>
      <c r="BQ315">
        <f>Nør!AB69</f>
        <v>0</v>
      </c>
      <c r="BR315" t="str">
        <f>Nør!AB70</f>
        <v>produktionskøkken</v>
      </c>
      <c r="BS315" t="str">
        <f>Nør!AB71</f>
        <v>nej</v>
      </c>
      <c r="BT315" t="str">
        <f>Nør!AB72</f>
        <v>Mindre</v>
      </c>
      <c r="BU315">
        <f>Nør!AB73</f>
        <v>0</v>
      </c>
      <c r="BV315">
        <f>Nør!AB74</f>
        <v>0</v>
      </c>
      <c r="BW315" t="str">
        <f>Nør!AB75</f>
        <v>større opvaskemaskine, service, røremaskine (bjørn), gryde</v>
      </c>
      <c r="BX315">
        <f>Nør!AB76</f>
        <v>0</v>
      </c>
      <c r="BY315">
        <f>Nør!AB77</f>
        <v>0</v>
      </c>
      <c r="BZ315">
        <f>Nør!AB78</f>
        <v>0</v>
      </c>
      <c r="CA315">
        <f>Nør!AB79</f>
        <v>0</v>
      </c>
      <c r="CB315">
        <f>Nør!AB80</f>
        <v>0</v>
      </c>
      <c r="CC315">
        <f>Nør!AB81</f>
        <v>0</v>
      </c>
      <c r="CD315">
        <f>Nør!AB82</f>
        <v>0</v>
      </c>
      <c r="CE315">
        <f>Nør!AB83</f>
        <v>0</v>
      </c>
      <c r="CF315" t="str">
        <f>Nør!AB84</f>
        <v>Da køkkenet et par gange om ugen laver mad til alle børnene, har de en fornemmelse af hvad det kommer til at betyde.</v>
      </c>
      <c r="CG315" t="str">
        <f>Nør!AB85</f>
        <v>Lone</v>
      </c>
      <c r="CH315" s="18" t="str">
        <f>Nør!AB86</f>
        <v>16.03</v>
      </c>
      <c r="CI315">
        <f>Nør!AB87</f>
        <v>0</v>
      </c>
      <c r="CJ315">
        <f>Nør!AB88</f>
        <v>0</v>
      </c>
      <c r="CK315">
        <f>Nør!AB89</f>
        <v>1</v>
      </c>
      <c r="CL315">
        <f>Nør!AB90</f>
        <v>5</v>
      </c>
      <c r="CM315">
        <f>Nør!AB91</f>
        <v>0</v>
      </c>
      <c r="CN315">
        <f>Nør!AB92</f>
        <v>3</v>
      </c>
      <c r="CO315">
        <f>Nør!AB93</f>
        <v>0</v>
      </c>
      <c r="CP315">
        <f>Nør!AB94</f>
        <v>0</v>
      </c>
      <c r="CQ315">
        <f>Nør!AB95</f>
        <v>0</v>
      </c>
      <c r="CR315">
        <f>Nør!AB96</f>
        <v>0</v>
      </c>
      <c r="CS315">
        <f>Nør!AB97</f>
        <v>2</v>
      </c>
      <c r="CT315">
        <f>Nør!AB98</f>
        <v>0</v>
      </c>
      <c r="CU315">
        <f>Nør!AB99</f>
        <v>0</v>
      </c>
      <c r="CV315">
        <f>Nør!AB100</f>
        <v>1</v>
      </c>
      <c r="CW315">
        <f>Nør!AB101</f>
        <v>0</v>
      </c>
      <c r="CX315">
        <f>Nør!AB102</f>
        <v>0</v>
      </c>
      <c r="CY315">
        <f>Nør!AB103</f>
        <v>0</v>
      </c>
      <c r="CZ315">
        <f>Nør!AB104</f>
        <v>0</v>
      </c>
      <c r="DA315">
        <f>Nør!AB105</f>
        <v>1</v>
      </c>
      <c r="DB315">
        <f>Nør!AB106</f>
        <v>1</v>
      </c>
      <c r="DC315">
        <f>Nør!AB107</f>
        <v>20</v>
      </c>
      <c r="DD315" t="str">
        <f>Nør!AB108</f>
        <v>miele</v>
      </c>
      <c r="DE315">
        <f>Nør!AB109</f>
        <v>5</v>
      </c>
      <c r="DF315" t="str">
        <f>Nør!AB110</f>
        <v>nej</v>
      </c>
      <c r="DG315">
        <f>Nør!AB111</f>
        <v>0</v>
      </c>
      <c r="DH315" t="str">
        <f>Nør!AB112</f>
        <v>ja</v>
      </c>
      <c r="DI315" t="str">
        <f>Nør!AB113</f>
        <v>nej</v>
      </c>
      <c r="DJ315" t="str">
        <f>Nør!AB114</f>
        <v>ja</v>
      </c>
      <c r="DK315">
        <f>Nør!AB115</f>
        <v>2</v>
      </c>
      <c r="DL315" t="str">
        <f>Nør!AB116</f>
        <v>God plads</v>
      </c>
      <c r="DM315">
        <f>Nør!AB117</f>
        <v>0</v>
      </c>
      <c r="DN315">
        <f>Nør!AB118</f>
        <v>0</v>
      </c>
      <c r="DO315" s="14" t="str">
        <f>VLOOKUP(MID(B315,1,5)*1,InstTyp!A:B,2,FALSE)</f>
        <v xml:space="preserve">Integrerede </v>
      </c>
      <c r="DP315" s="14" t="str">
        <f>VLOOKUP(MID(B315,1,5)*1,InstTyp!A:C,3,FALSE)</f>
        <v>Nørrebro</v>
      </c>
      <c r="DQ315">
        <f>VLOOKUP(MID(B315,1,5)*1,'InstTyp-2'!E:BQ,7,FALSE)</f>
        <v>22</v>
      </c>
      <c r="DR315">
        <f>VLOOKUP(MID(B315,1,5)*1,'InstTyp-2'!E:BQ,8,FALSE)</f>
        <v>0</v>
      </c>
      <c r="DS315">
        <f>VLOOKUP(MID(B315,1,5)*1,'InstTyp-2'!E:BQ,9,FALSE)</f>
        <v>44</v>
      </c>
      <c r="DT315">
        <f>VLOOKUP(MID(B315,1,5)*1,'InstTyp-2'!E:BQ,10,FALSE)</f>
        <v>0</v>
      </c>
      <c r="DU315">
        <f>VLOOKUP(MID(B315,1,5)*1,'InstTyp-2'!E:BQ,11,FALSE)</f>
        <v>0</v>
      </c>
      <c r="DV315">
        <f>VLOOKUP(MID(B315,1,5)*1,'InstTyp-2'!E:BQ,12,FALSE)</f>
        <v>0</v>
      </c>
      <c r="DW315">
        <f>VLOOKUP(MID(B315,1,5)*1,'InstTyp-2'!E:BQ,13,FALSE)</f>
        <v>0</v>
      </c>
      <c r="DX315">
        <f>VLOOKUP(MID(B315,1,5)*1,'InstTyp-2'!E:BQ,14,FALSE)</f>
        <v>0</v>
      </c>
      <c r="DY315">
        <f>VLOOKUP(MID(B315,1,5)*1,'InstTyp-2'!E:BQ,15,FALSE)</f>
        <v>0</v>
      </c>
      <c r="DZ315">
        <f>VLOOKUP(MID(B315,1,5)*1,'InstTyp-2'!E:BQ,16,FALSE)</f>
        <v>0</v>
      </c>
      <c r="EA315">
        <f>VLOOKUP(MID(B315,1,5)*1,'InstTyp-2'!E:BQ,17,FALSE)</f>
        <v>0</v>
      </c>
      <c r="EB315">
        <f>VLOOKUP(MID(B315,1,5)*1,'InstTyp-2'!E:BQ,18,FALSE)</f>
        <v>0</v>
      </c>
      <c r="EC315">
        <f>VLOOKUP(MID(B315,1,5)*1,'InstTyp-2'!E:BQ,19,FALSE)</f>
        <v>0</v>
      </c>
      <c r="ED315">
        <f>VLOOKUP(MID(B315,1,5)*1,'InstTyp-2'!E:BQ,20,FALSE)</f>
        <v>0</v>
      </c>
      <c r="EE315" s="195">
        <f>VLOOKUP(MID(B315,1,5)*1,'Forplejning 2008'!A:C,3,FALSE)</f>
        <v>106929.45</v>
      </c>
      <c r="EF315" t="str">
        <f t="shared" si="16"/>
        <v>35551</v>
      </c>
      <c r="EG315" t="str">
        <f t="shared" si="17"/>
        <v/>
      </c>
      <c r="EH315">
        <f t="shared" si="18"/>
        <v>0</v>
      </c>
      <c r="EI315">
        <f t="shared" si="19"/>
        <v>0</v>
      </c>
      <c r="EJ315" t="e">
        <f>VLOOKUP(B315,Rekruttering!A:F,2,FALSE)</f>
        <v>#N/A</v>
      </c>
      <c r="EK315" t="e">
        <f>VLOOKUP(B315,Rekruttering!A:F,3,FALSE)</f>
        <v>#N/A</v>
      </c>
      <c r="EL315" t="e">
        <f>VLOOKUP(B315,Rekruttering!A:F,4,FALSE)</f>
        <v>#N/A</v>
      </c>
      <c r="EM315" t="e">
        <f>VLOOKUP(B315,Rekruttering!A:F,5,FALSE)</f>
        <v>#N/A</v>
      </c>
      <c r="EN315" t="e">
        <f>VLOOKUP(B315,Rekruttering!A:F,6,FALSE)</f>
        <v>#N/A</v>
      </c>
    </row>
    <row r="316" spans="1:144">
      <c r="A316" s="14" t="str">
        <f>Nør!AC1</f>
        <v>x</v>
      </c>
      <c r="B316" s="21">
        <f>Nør!AC2</f>
        <v>35561</v>
      </c>
      <c r="C316">
        <f>Nør!AC3</f>
        <v>0</v>
      </c>
      <c r="D316" t="str">
        <f>Nør!AC4</f>
        <v>Nørrebro</v>
      </c>
      <c r="E316" t="str">
        <f>Nør!AC5</f>
        <v>Læssøesgade 22</v>
      </c>
      <c r="F316">
        <f>Nør!AC6</f>
        <v>2200</v>
      </c>
      <c r="G316" t="str">
        <f>Nør!AC7</f>
        <v>København N</v>
      </c>
      <c r="H316">
        <f>Nør!AC8</f>
        <v>35355001</v>
      </c>
      <c r="I316" t="str">
        <f>Nør!AC9</f>
        <v>35561@buf.kk.dk</v>
      </c>
      <c r="J316" t="str">
        <f>Nør!AC10</f>
        <v>Christiane Pedersen</v>
      </c>
      <c r="K316">
        <f>Nør!AC11</f>
        <v>35434389</v>
      </c>
      <c r="L316">
        <f>Nør!AC12</f>
        <v>0</v>
      </c>
      <c r="M316" t="str">
        <f>Nør!AC13</f>
        <v>laesoegade@mail.tele.dk</v>
      </c>
      <c r="N316" t="str">
        <f>Nør!AC14</f>
        <v>Integreret</v>
      </c>
      <c r="O316">
        <f>Nør!AC15</f>
        <v>0</v>
      </c>
      <c r="P316">
        <f>Nør!AC16</f>
        <v>0</v>
      </c>
      <c r="Q316">
        <f>Nør!AC17</f>
        <v>24</v>
      </c>
      <c r="R316">
        <f>Nør!AC18</f>
        <v>23</v>
      </c>
      <c r="S316">
        <f>Nør!AC19</f>
        <v>0</v>
      </c>
      <c r="T316">
        <f>Nør!AC20</f>
        <v>0</v>
      </c>
      <c r="U316">
        <f>Nør!AC21</f>
        <v>0</v>
      </c>
      <c r="V316" t="str">
        <f>Nør!AC22</f>
        <v>nej</v>
      </c>
      <c r="W316">
        <f>Nør!AC23</f>
        <v>0</v>
      </c>
      <c r="X316">
        <f>Nør!AC24</f>
        <v>0</v>
      </c>
      <c r="Y316">
        <f>Nør!AC25</f>
        <v>0</v>
      </c>
      <c r="Z316">
        <f>Nør!AC26</f>
        <v>0</v>
      </c>
      <c r="AA316">
        <f>Nør!AC27</f>
        <v>0</v>
      </c>
      <c r="AB316">
        <f>Nør!AC28</f>
        <v>0</v>
      </c>
      <c r="AC316">
        <f>Nør!AC29</f>
        <v>0</v>
      </c>
      <c r="AD316">
        <f>Nør!AC30</f>
        <v>5</v>
      </c>
      <c r="AE316">
        <f>Nør!AC31</f>
        <v>0</v>
      </c>
      <c r="AF316">
        <f>Nør!AC32</f>
        <v>5</v>
      </c>
      <c r="AG316">
        <f>Nør!AC33</f>
        <v>5</v>
      </c>
      <c r="AH316">
        <f>Nør!AC34</f>
        <v>0</v>
      </c>
      <c r="AI316">
        <f>Nør!AC35</f>
        <v>0</v>
      </c>
      <c r="AJ316" s="16">
        <f>Nør!AC36</f>
        <v>100000</v>
      </c>
      <c r="AK316">
        <f>Nør!AC37</f>
        <v>0</v>
      </c>
      <c r="AL316" t="str">
        <f>Nør!AC38</f>
        <v>ja</v>
      </c>
      <c r="AM316">
        <f>Nør!AC39</f>
        <v>0</v>
      </c>
      <c r="AN316" t="str">
        <f>Nør!AC40</f>
        <v>Katrine Anker Møller</v>
      </c>
      <c r="AO316">
        <f>Nør!AC41</f>
        <v>2008</v>
      </c>
      <c r="AP316">
        <f>Nør!AC42</f>
        <v>34</v>
      </c>
      <c r="AQ316">
        <f>Nør!AC43</f>
        <v>0</v>
      </c>
      <c r="AR316" t="str">
        <f>Nør!AC44</f>
        <v>Eh-økonom</v>
      </c>
      <c r="AS316" t="str">
        <f>Nør!AC45</f>
        <v>15 års erfaring fra institutioner</v>
      </c>
      <c r="AT316" t="str">
        <f>Nør!AC46</f>
        <v>blende mad, Madhuset. Øko-kurser hos dogme Kbh.</v>
      </c>
      <c r="AU316">
        <f>Nør!AC47</f>
        <v>0</v>
      </c>
      <c r="AV316">
        <f>Nør!AC48</f>
        <v>0</v>
      </c>
      <c r="AW316">
        <f>Nør!AC49</f>
        <v>0</v>
      </c>
      <c r="AX316">
        <f>Nør!AC50</f>
        <v>0</v>
      </c>
      <c r="AY316">
        <f>Nør!AC51</f>
        <v>0</v>
      </c>
      <c r="AZ316">
        <f>Nør!AC52</f>
        <v>0</v>
      </c>
      <c r="BA316">
        <f>Nør!AC53</f>
        <v>0</v>
      </c>
      <c r="BB316">
        <f>Nør!AC54</f>
        <v>0</v>
      </c>
      <c r="BC316">
        <f>Nør!AC55</f>
        <v>75</v>
      </c>
      <c r="BD316">
        <f>Nør!AC56</f>
        <v>0</v>
      </c>
      <c r="BE316">
        <f>Nør!AC57</f>
        <v>2</v>
      </c>
      <c r="BF316" t="str">
        <f>Nør!AC58</f>
        <v>ja</v>
      </c>
      <c r="BG316" t="str">
        <f>Nør!AC59</f>
        <v>ja</v>
      </c>
      <c r="BH316" t="str">
        <f>Nør!AC60</f>
        <v>ja</v>
      </c>
      <c r="BI316" t="str">
        <f>Nør!AC61</f>
        <v>ja</v>
      </c>
      <c r="BJ316">
        <f>Nør!AC62</f>
        <v>0</v>
      </c>
      <c r="BK316" t="str">
        <f>Nør!AC63</f>
        <v>ja</v>
      </c>
      <c r="BL316">
        <f>Nør!AC64</f>
        <v>0</v>
      </c>
      <c r="BM316" t="str">
        <f>Nør!AC65</f>
        <v>ja</v>
      </c>
      <c r="BN316">
        <f>Nør!AC66</f>
        <v>0</v>
      </c>
      <c r="BO316" t="str">
        <f>Nør!AC67</f>
        <v>ja</v>
      </c>
      <c r="BP316" t="str">
        <f>Nør!AC68</f>
        <v>de har</v>
      </c>
      <c r="BQ316">
        <f>Nør!AC69</f>
        <v>0</v>
      </c>
      <c r="BR316" t="str">
        <f>Nør!AC70</f>
        <v>produktionskøkken</v>
      </c>
      <c r="BS316" t="str">
        <f>Nør!AC71</f>
        <v>nej</v>
      </c>
      <c r="BT316" t="str">
        <f>Nør!AC72</f>
        <v>mindre</v>
      </c>
      <c r="BU316">
        <f>Nør!AC73</f>
        <v>0</v>
      </c>
      <c r="BV316">
        <f>Nør!AC74</f>
        <v>0</v>
      </c>
      <c r="BW316" t="str">
        <f>Nør!AC75</f>
        <v>En lille Bjørn til brødbagning er et stort ønske. (der er også 23 fritidshjems børn der skal have mad) Robot til grøntsager.</v>
      </c>
      <c r="BX316">
        <f>Nør!AC76</f>
        <v>0</v>
      </c>
      <c r="BY316">
        <f>Nør!AC77</f>
        <v>0</v>
      </c>
      <c r="BZ316">
        <f>Nør!AC78</f>
        <v>0</v>
      </c>
      <c r="CA316">
        <f>Nør!AC79</f>
        <v>0</v>
      </c>
      <c r="CB316">
        <f>Nør!AC80</f>
        <v>0</v>
      </c>
      <c r="CC316">
        <f>Nør!AC81</f>
        <v>0</v>
      </c>
      <c r="CD316">
        <f>Nør!AC82</f>
        <v>0</v>
      </c>
      <c r="CE316">
        <f>Nør!AC83</f>
        <v>0</v>
      </c>
      <c r="CF316">
        <f>Nør!AC84</f>
        <v>0</v>
      </c>
      <c r="CG316" t="str">
        <f>Nør!AC85</f>
        <v>Mariah</v>
      </c>
      <c r="CH316" s="18" t="str">
        <f>Nør!AC86</f>
        <v>23.03.09</v>
      </c>
      <c r="CI316">
        <f>Nør!AC87</f>
        <v>0</v>
      </c>
      <c r="CJ316">
        <f>Nør!AC88</f>
        <v>0</v>
      </c>
      <c r="CK316">
        <f>Nør!AC89</f>
        <v>1</v>
      </c>
      <c r="CL316">
        <f>Nør!AC90</f>
        <v>4</v>
      </c>
      <c r="CM316">
        <f>Nør!AC91</f>
        <v>0</v>
      </c>
      <c r="CN316">
        <f>Nør!AC92</f>
        <v>2</v>
      </c>
      <c r="CO316">
        <f>Nør!AC93</f>
        <v>0</v>
      </c>
      <c r="CP316">
        <f>Nør!AC94</f>
        <v>0</v>
      </c>
      <c r="CQ316">
        <f>Nør!AC95</f>
        <v>0</v>
      </c>
      <c r="CR316">
        <f>Nør!AC96</f>
        <v>0</v>
      </c>
      <c r="CS316">
        <f>Nør!AC97</f>
        <v>2</v>
      </c>
      <c r="CT316">
        <f>Nør!AC98</f>
        <v>0</v>
      </c>
      <c r="CU316">
        <f>Nør!AC99</f>
        <v>0</v>
      </c>
      <c r="CV316">
        <f>Nør!AC100</f>
        <v>0</v>
      </c>
      <c r="CW316">
        <f>Nør!AC101</f>
        <v>0</v>
      </c>
      <c r="CX316">
        <f>Nør!AC102</f>
        <v>0</v>
      </c>
      <c r="CY316">
        <f>Nør!AC103</f>
        <v>0</v>
      </c>
      <c r="CZ316">
        <f>Nør!AC104</f>
        <v>0</v>
      </c>
      <c r="DA316">
        <f>Nør!AC105</f>
        <v>1</v>
      </c>
      <c r="DB316">
        <f>Nør!AC106</f>
        <v>1</v>
      </c>
      <c r="DC316">
        <f>Nør!AC107</f>
        <v>25</v>
      </c>
      <c r="DD316" t="str">
        <f>Nør!AC108</f>
        <v>mile</v>
      </c>
      <c r="DE316">
        <f>Nør!AC109</f>
        <v>6</v>
      </c>
      <c r="DF316">
        <f>Nør!AC110</f>
        <v>0</v>
      </c>
      <c r="DG316">
        <f>Nør!AC111</f>
        <v>0</v>
      </c>
      <c r="DH316">
        <f>Nør!AC112</f>
        <v>0</v>
      </c>
      <c r="DI316" t="str">
        <f>Nør!AC113</f>
        <v>ja</v>
      </c>
      <c r="DJ316" t="str">
        <f>Nør!AC114</f>
        <v>ja</v>
      </c>
      <c r="DK316">
        <f>Nør!AC115</f>
        <v>2</v>
      </c>
      <c r="DL316" t="str">
        <f>Nør!AC116</f>
        <v>god plads</v>
      </c>
      <c r="DM316" t="str">
        <f>Nør!AC117</f>
        <v>Institutionen har allerede mad til alle</v>
      </c>
      <c r="DN316">
        <f>Nør!AC118</f>
        <v>0</v>
      </c>
      <c r="DO316" s="14" t="str">
        <f>VLOOKUP(MID(B316,1,5)*1,InstTyp!A:B,2,FALSE)</f>
        <v xml:space="preserve">Integrerede </v>
      </c>
      <c r="DP316" s="14" t="str">
        <f>VLOOKUP(MID(B316,1,5)*1,InstTyp!A:C,3,FALSE)</f>
        <v>Nørrebro</v>
      </c>
      <c r="DQ316">
        <f>VLOOKUP(MID(B316,1,5)*1,'InstTyp-2'!E:BQ,7,FALSE)</f>
        <v>0</v>
      </c>
      <c r="DR316">
        <f>VLOOKUP(MID(B316,1,5)*1,'InstTyp-2'!E:BQ,8,FALSE)</f>
        <v>0</v>
      </c>
      <c r="DS316">
        <f>VLOOKUP(MID(B316,1,5)*1,'InstTyp-2'!E:BQ,9,FALSE)</f>
        <v>19</v>
      </c>
      <c r="DT316">
        <f>VLOOKUP(MID(B316,1,5)*1,'InstTyp-2'!E:BQ,10,FALSE)</f>
        <v>11</v>
      </c>
      <c r="DU316">
        <f>VLOOKUP(MID(B316,1,5)*1,'InstTyp-2'!E:BQ,11,FALSE)</f>
        <v>0</v>
      </c>
      <c r="DV316">
        <f>VLOOKUP(MID(B316,1,5)*1,'InstTyp-2'!E:BQ,12,FALSE)</f>
        <v>0</v>
      </c>
      <c r="DW316">
        <f>VLOOKUP(MID(B316,1,5)*1,'InstTyp-2'!E:BQ,13,FALSE)</f>
        <v>0</v>
      </c>
      <c r="DX316">
        <f>VLOOKUP(MID(B316,1,5)*1,'InstTyp-2'!E:BQ,14,FALSE)</f>
        <v>0</v>
      </c>
      <c r="DY316">
        <f>VLOOKUP(MID(B316,1,5)*1,'InstTyp-2'!E:BQ,15,FALSE)</f>
        <v>5</v>
      </c>
      <c r="DZ316">
        <f>VLOOKUP(MID(B316,1,5)*1,'InstTyp-2'!E:BQ,16,FALSE)</f>
        <v>5</v>
      </c>
      <c r="EA316">
        <f>VLOOKUP(MID(B316,1,5)*1,'InstTyp-2'!E:BQ,17,FALSE)</f>
        <v>0</v>
      </c>
      <c r="EB316">
        <f>VLOOKUP(MID(B316,1,5)*1,'InstTyp-2'!E:BQ,18,FALSE)</f>
        <v>0</v>
      </c>
      <c r="EC316">
        <f>VLOOKUP(MID(B316,1,5)*1,'InstTyp-2'!E:BQ,19,FALSE)</f>
        <v>0</v>
      </c>
      <c r="ED316">
        <f>VLOOKUP(MID(B316,1,5)*1,'InstTyp-2'!E:BQ,20,FALSE)</f>
        <v>0</v>
      </c>
      <c r="EE316" s="195">
        <f>VLOOKUP(MID(B316,1,5)*1,'Forplejning 2008'!A:C,3,FALSE)</f>
        <v>92829.78</v>
      </c>
      <c r="EF316" t="str">
        <f t="shared" si="16"/>
        <v>35561</v>
      </c>
      <c r="EG316" t="str">
        <f t="shared" si="17"/>
        <v/>
      </c>
      <c r="EH316">
        <f t="shared" si="18"/>
        <v>10</v>
      </c>
      <c r="EI316">
        <f t="shared" si="19"/>
        <v>11</v>
      </c>
      <c r="EJ316" t="e">
        <f>VLOOKUP(B316,Rekruttering!A:F,2,FALSE)</f>
        <v>#N/A</v>
      </c>
      <c r="EK316" t="e">
        <f>VLOOKUP(B316,Rekruttering!A:F,3,FALSE)</f>
        <v>#N/A</v>
      </c>
      <c r="EL316" t="e">
        <f>VLOOKUP(B316,Rekruttering!A:F,4,FALSE)</f>
        <v>#N/A</v>
      </c>
      <c r="EM316" t="e">
        <f>VLOOKUP(B316,Rekruttering!A:F,5,FALSE)</f>
        <v>#N/A</v>
      </c>
      <c r="EN316" t="e">
        <f>VLOOKUP(B316,Rekruttering!A:F,6,FALSE)</f>
        <v>#N/A</v>
      </c>
    </row>
    <row r="317" spans="1:144">
      <c r="A317" s="14" t="str">
        <f>Nør!AD1</f>
        <v>x</v>
      </c>
      <c r="B317" s="21">
        <f>Nør!AD2</f>
        <v>35594</v>
      </c>
      <c r="C317" t="str">
        <f>Nør!AD3</f>
        <v>Samuelsgaarden</v>
      </c>
      <c r="D317" t="str">
        <f>Nør!AD4</f>
        <v>Nørrebro</v>
      </c>
      <c r="E317" t="str">
        <f>Nør!AD5</f>
        <v>Rådmandsgade 31</v>
      </c>
      <c r="F317">
        <f>Nør!AD6</f>
        <v>2200</v>
      </c>
      <c r="G317" t="str">
        <f>Nør!AD7</f>
        <v>København N</v>
      </c>
      <c r="H317" t="str">
        <f>Nør!AD8</f>
        <v>35 83 31 71</v>
      </c>
      <c r="I317" t="str">
        <f>Nør!AD9</f>
        <v>mail@samuelsgaarden.kk.dk</v>
      </c>
      <c r="J317" t="str">
        <f>Nør!AD10</f>
        <v>Carsten Allan Hansen</v>
      </c>
      <c r="K317">
        <f>Nør!AD11</f>
        <v>0</v>
      </c>
      <c r="L317">
        <f>Nør!AD12</f>
        <v>0</v>
      </c>
      <c r="M317" t="str">
        <f>Nør!AD13</f>
        <v>35265@buf.kk.dk</v>
      </c>
      <c r="N317" t="str">
        <f>Nør!AD14</f>
        <v>Integreret</v>
      </c>
      <c r="O317">
        <f>Nør!AD15</f>
        <v>33</v>
      </c>
      <c r="P317">
        <f>Nør!AD16</f>
        <v>0</v>
      </c>
      <c r="Q317">
        <f>Nør!AD17</f>
        <v>60</v>
      </c>
      <c r="R317">
        <f>Nør!AD18</f>
        <v>84</v>
      </c>
      <c r="S317">
        <f>Nør!AD19</f>
        <v>25</v>
      </c>
      <c r="T317">
        <f>Nør!AD20</f>
        <v>15</v>
      </c>
      <c r="U317">
        <f>Nør!AD21</f>
        <v>0</v>
      </c>
      <c r="V317" t="str">
        <f>Nør!AD22</f>
        <v>nej</v>
      </c>
      <c r="W317">
        <f>Nør!AD23</f>
        <v>0</v>
      </c>
      <c r="X317">
        <f>Nør!AD24</f>
        <v>0</v>
      </c>
      <c r="Y317">
        <f>Nør!AD25</f>
        <v>5</v>
      </c>
      <c r="Z317">
        <f>Nør!AD26</f>
        <v>5</v>
      </c>
      <c r="AA317">
        <f>Nør!AD27</f>
        <v>5</v>
      </c>
      <c r="AB317">
        <f>Nør!AD28</f>
        <v>5</v>
      </c>
      <c r="AC317">
        <f>Nør!AD29</f>
        <v>5</v>
      </c>
      <c r="AD317">
        <f>Nør!AD30</f>
        <v>5</v>
      </c>
      <c r="AE317">
        <f>Nør!AD31</f>
        <v>0</v>
      </c>
      <c r="AF317">
        <f>Nør!AD32</f>
        <v>0</v>
      </c>
      <c r="AG317">
        <f>Nør!AD33</f>
        <v>5</v>
      </c>
      <c r="AH317">
        <f>Nør!AD34</f>
        <v>0</v>
      </c>
      <c r="AI317">
        <f>Nør!AD35</f>
        <v>72000</v>
      </c>
      <c r="AJ317">
        <f>Nør!AD36</f>
        <v>36000</v>
      </c>
      <c r="AK317">
        <f>Nør!AD37</f>
        <v>0</v>
      </c>
      <c r="AL317">
        <f>Nør!AD38</f>
        <v>0</v>
      </c>
      <c r="AM317">
        <f>Nør!AD39</f>
        <v>0</v>
      </c>
      <c r="AN317">
        <f>Nør!AD40</f>
        <v>0</v>
      </c>
      <c r="AO317">
        <f>Nør!AD41</f>
        <v>0</v>
      </c>
      <c r="AP317">
        <f>Nør!AD42</f>
        <v>0</v>
      </c>
      <c r="AQ317">
        <f>Nør!AD43</f>
        <v>0</v>
      </c>
      <c r="AR317">
        <f>Nør!AD44</f>
        <v>0</v>
      </c>
      <c r="AS317">
        <f>Nør!AD45</f>
        <v>0</v>
      </c>
      <c r="AT317">
        <f>Nør!AD46</f>
        <v>0</v>
      </c>
      <c r="AU317">
        <f>Nør!AD47</f>
        <v>0</v>
      </c>
      <c r="AV317">
        <f>Nør!AD48</f>
        <v>0</v>
      </c>
      <c r="AW317">
        <f>Nør!AD49</f>
        <v>0</v>
      </c>
      <c r="AX317">
        <f>Nør!AD50</f>
        <v>0</v>
      </c>
      <c r="AY317">
        <f>Nør!AD51</f>
        <v>0</v>
      </c>
      <c r="AZ317">
        <f>Nør!AD52</f>
        <v>0</v>
      </c>
      <c r="BA317">
        <f>Nør!AD53</f>
        <v>0</v>
      </c>
      <c r="BB317">
        <f>Nør!AD54</f>
        <v>60</v>
      </c>
      <c r="BC317">
        <f>Nør!AD55</f>
        <v>60</v>
      </c>
      <c r="BD317">
        <f>Nør!AD56</f>
        <v>2</v>
      </c>
      <c r="BE317">
        <f>Nør!AD57</f>
        <v>2</v>
      </c>
      <c r="BF317" t="str">
        <f>Nør!AD58</f>
        <v>ja</v>
      </c>
      <c r="BG317" t="str">
        <f>Nør!AD59</f>
        <v>nej</v>
      </c>
      <c r="BH317" t="str">
        <f>Nør!AD60</f>
        <v>ja</v>
      </c>
      <c r="BI317" t="str">
        <f>Nør!AD61</f>
        <v>ja</v>
      </c>
      <c r="BJ317">
        <f>Nør!AD62</f>
        <v>0</v>
      </c>
      <c r="BK317" t="str">
        <f>Nør!AD63</f>
        <v>ja</v>
      </c>
      <c r="BL317">
        <f>Nør!AD64</f>
        <v>0</v>
      </c>
      <c r="BM317" t="str">
        <f>Nør!AD65</f>
        <v>ja</v>
      </c>
      <c r="BN317">
        <f>Nør!AD66</f>
        <v>0</v>
      </c>
      <c r="BO317" t="str">
        <f>Nør!AD67</f>
        <v>nej</v>
      </c>
      <c r="BP317" t="str">
        <f>Nør!AD68</f>
        <v>vil gerne have hjælp</v>
      </c>
      <c r="BQ317">
        <f>Nør!AD69</f>
        <v>0</v>
      </c>
      <c r="BR317" t="str">
        <f>Nør!AD70</f>
        <v>Køkken begrænset tilvirk</v>
      </c>
      <c r="BS317">
        <f>Nør!AD71</f>
        <v>0</v>
      </c>
      <c r="BT317">
        <f>Nør!AD72</f>
        <v>0</v>
      </c>
      <c r="BU317">
        <f>Nør!AD73</f>
        <v>0</v>
      </c>
      <c r="BV317">
        <f>Nør!AD74</f>
        <v>0</v>
      </c>
      <c r="BW317" t="str">
        <f>Nør!AD75</f>
        <v>køkkenet er ikke i brug. Trænger til nye bordplader, bordplads,kogebord,ovne,udsugning,køl-frys.</v>
      </c>
      <c r="BX317">
        <f>Nør!AD76</f>
        <v>0</v>
      </c>
      <c r="BY317">
        <f>Nør!AD77</f>
        <v>0</v>
      </c>
      <c r="BZ317">
        <f>Nør!AD78</f>
        <v>0</v>
      </c>
      <c r="CA317">
        <f>Nør!AD79</f>
        <v>0</v>
      </c>
      <c r="CB317">
        <f>Nør!AD80</f>
        <v>0</v>
      </c>
      <c r="CC317">
        <f>Nør!AD81</f>
        <v>0</v>
      </c>
      <c r="CD317">
        <f>Nør!AD82</f>
        <v>0</v>
      </c>
      <c r="CE317">
        <f>Nør!AD83</f>
        <v>0</v>
      </c>
      <c r="CF317">
        <f>Nør!AD84</f>
        <v>0</v>
      </c>
      <c r="CG317" t="str">
        <f>Nør!AD85</f>
        <v>Cathrine</v>
      </c>
      <c r="CH317" s="18" t="str">
        <f>Nør!AD86</f>
        <v>24.03</v>
      </c>
      <c r="CI317">
        <f>Nør!AD87</f>
        <v>0</v>
      </c>
      <c r="CJ317">
        <f>Nør!AD88</f>
        <v>1</v>
      </c>
      <c r="CK317">
        <f>Nør!AD89</f>
        <v>0</v>
      </c>
      <c r="CL317">
        <f>Nør!AD90</f>
        <v>0</v>
      </c>
      <c r="CM317">
        <f>Nør!AD91</f>
        <v>0</v>
      </c>
      <c r="CN317">
        <f>Nør!AD92</f>
        <v>0</v>
      </c>
      <c r="CO317">
        <f>Nør!AD93</f>
        <v>0</v>
      </c>
      <c r="CP317">
        <f>Nør!AD94</f>
        <v>0</v>
      </c>
      <c r="CQ317">
        <f>Nør!AD95</f>
        <v>0</v>
      </c>
      <c r="CR317">
        <f>Nør!AD96</f>
        <v>1</v>
      </c>
      <c r="CS317">
        <f>Nør!AD97</f>
        <v>0</v>
      </c>
      <c r="CT317">
        <f>Nør!AD98</f>
        <v>0</v>
      </c>
      <c r="CU317">
        <f>Nør!AD99</f>
        <v>0</v>
      </c>
      <c r="CV317">
        <f>Nør!AD100</f>
        <v>0</v>
      </c>
      <c r="CW317">
        <f>Nør!AD101</f>
        <v>0</v>
      </c>
      <c r="CX317">
        <f>Nør!AD102</f>
        <v>0</v>
      </c>
      <c r="CY317">
        <f>Nør!AD103</f>
        <v>0</v>
      </c>
      <c r="CZ317">
        <f>Nør!AD104</f>
        <v>0</v>
      </c>
      <c r="DA317">
        <f>Nør!AD105</f>
        <v>0</v>
      </c>
      <c r="DB317">
        <f>Nør!AD106</f>
        <v>1</v>
      </c>
      <c r="DC317">
        <f>Nør!AD107</f>
        <v>20</v>
      </c>
      <c r="DD317" t="str">
        <f>Nør!AD108</f>
        <v>miele</v>
      </c>
      <c r="DE317">
        <f>Nør!AD109</f>
        <v>2</v>
      </c>
      <c r="DF317" t="str">
        <f>Nør!AD110</f>
        <v>nej</v>
      </c>
      <c r="DG317">
        <f>Nør!AD111</f>
        <v>0</v>
      </c>
      <c r="DH317" t="str">
        <f>Nør!AD112</f>
        <v>nej</v>
      </c>
      <c r="DI317" t="str">
        <f>Nør!AD113</f>
        <v>nej</v>
      </c>
      <c r="DJ317" t="str">
        <f>Nør!AD114</f>
        <v>nej</v>
      </c>
      <c r="DK317">
        <f>Nør!AD115</f>
        <v>1</v>
      </c>
      <c r="DL317" t="str">
        <f>Nør!AD116</f>
        <v>Begrænset</v>
      </c>
      <c r="DM317">
        <f>Nør!AD117</f>
        <v>0</v>
      </c>
      <c r="DN317">
        <f>Nør!AD118</f>
        <v>0</v>
      </c>
      <c r="DO317" s="14" t="str">
        <f>VLOOKUP(MID(B317,1,5)*1,InstTyp!A:B,2,FALSE)</f>
        <v xml:space="preserve">Integrerede </v>
      </c>
      <c r="DP317" s="14" t="str">
        <f>VLOOKUP(MID(B317,1,5)*1,InstTyp!A:C,3,FALSE)</f>
        <v>Nørrebro</v>
      </c>
      <c r="DQ317">
        <f>VLOOKUP(MID(B317,1,5)*1,'InstTyp-2'!E:BQ,7,FALSE)</f>
        <v>33</v>
      </c>
      <c r="DR317">
        <f>VLOOKUP(MID(B317,1,5)*1,'InstTyp-2'!E:BQ,8,FALSE)</f>
        <v>0</v>
      </c>
      <c r="DS317">
        <f>VLOOKUP(MID(B317,1,5)*1,'InstTyp-2'!E:BQ,9,FALSE)</f>
        <v>60</v>
      </c>
      <c r="DT317">
        <f>VLOOKUP(MID(B317,1,5)*1,'InstTyp-2'!E:BQ,10,FALSE)</f>
        <v>84</v>
      </c>
      <c r="DU317">
        <f>VLOOKUP(MID(B317,1,5)*1,'InstTyp-2'!E:BQ,11,FALSE)</f>
        <v>25</v>
      </c>
      <c r="DV317">
        <f>VLOOKUP(MID(B317,1,5)*1,'InstTyp-2'!E:BQ,12,FALSE)</f>
        <v>15</v>
      </c>
      <c r="DW317">
        <f>VLOOKUP(MID(B317,1,5)*1,'InstTyp-2'!E:BQ,13,FALSE)</f>
        <v>0</v>
      </c>
      <c r="DX317">
        <f>VLOOKUP(MID(B317,1,5)*1,'InstTyp-2'!E:BQ,14,FALSE)</f>
        <v>0</v>
      </c>
      <c r="DY317">
        <f>VLOOKUP(MID(B317,1,5)*1,'InstTyp-2'!E:BQ,15,FALSE)</f>
        <v>0</v>
      </c>
      <c r="DZ317">
        <f>VLOOKUP(MID(B317,1,5)*1,'InstTyp-2'!E:BQ,16,FALSE)</f>
        <v>0</v>
      </c>
      <c r="EA317">
        <f>VLOOKUP(MID(B317,1,5)*1,'InstTyp-2'!E:BQ,17,FALSE)</f>
        <v>0</v>
      </c>
      <c r="EB317">
        <f>VLOOKUP(MID(B317,1,5)*1,'InstTyp-2'!E:BQ,18,FALSE)</f>
        <v>0</v>
      </c>
      <c r="EC317">
        <f>VLOOKUP(MID(B317,1,5)*1,'InstTyp-2'!E:BQ,19,FALSE)</f>
        <v>0</v>
      </c>
      <c r="ED317">
        <f>VLOOKUP(MID(B317,1,5)*1,'InstTyp-2'!E:BQ,20,FALSE)</f>
        <v>0</v>
      </c>
      <c r="EE317" s="195">
        <f>VLOOKUP(MID(B317,1,5)*1,'Forplejning 2008'!A:C,3,FALSE)</f>
        <v>149124.46</v>
      </c>
      <c r="EF317" t="str">
        <f t="shared" si="16"/>
        <v>35594</v>
      </c>
      <c r="EG317" t="str">
        <f t="shared" si="17"/>
        <v/>
      </c>
      <c r="EH317">
        <f t="shared" si="18"/>
        <v>0</v>
      </c>
      <c r="EI317">
        <f t="shared" si="19"/>
        <v>124</v>
      </c>
      <c r="EJ317" t="str">
        <f>VLOOKUP(B317,Rekruttering!A:F,2,FALSE)</f>
        <v>Ja</v>
      </c>
      <c r="EK317">
        <f>VLOOKUP(B317,Rekruttering!A:F,3,FALSE)</f>
        <v>15</v>
      </c>
      <c r="EL317">
        <f>VLOOKUP(B317,Rekruttering!A:F,4,FALSE)</f>
        <v>0</v>
      </c>
      <c r="EM317">
        <f>VLOOKUP(B317,Rekruttering!A:F,5,FALSE)</f>
        <v>0</v>
      </c>
      <c r="EN317" t="str">
        <f>VLOOKUP(B317,Rekruttering!A:F,6,FALSE)</f>
        <v>Ja</v>
      </c>
    </row>
    <row r="318" spans="1:144">
      <c r="A318" s="14" t="str">
        <f>Nør!AL1</f>
        <v>x</v>
      </c>
      <c r="B318" s="21">
        <f>Nør!AL2</f>
        <v>37223</v>
      </c>
      <c r="C318" t="str">
        <f>Nør!AL3</f>
        <v>Møllehuset</v>
      </c>
      <c r="D318" t="str">
        <f>Nør!AL4</f>
        <v>Nørrebro</v>
      </c>
      <c r="E318" t="str">
        <f>Nør!AL5</f>
        <v>Møllegade 33</v>
      </c>
      <c r="F318">
        <f>Nør!AL6</f>
        <v>2200</v>
      </c>
      <c r="G318" t="str">
        <f>Nør!AL7</f>
        <v>København N</v>
      </c>
      <c r="H318" t="str">
        <f>Nør!AL8</f>
        <v>35 20 92 00</v>
      </c>
      <c r="I318" t="str">
        <f>Nør!AL9</f>
        <v>37223@buf.kk.dk</v>
      </c>
      <c r="J318" t="str">
        <f>Nør!AL10</f>
        <v>Judith Hildebrand</v>
      </c>
      <c r="K318">
        <f>Nør!AL11</f>
        <v>35268644</v>
      </c>
      <c r="L318">
        <f>Nør!AL12</f>
        <v>26738035</v>
      </c>
      <c r="M318" t="str">
        <f>Nør!AL13</f>
        <v>37223@buf.kk.dk</v>
      </c>
      <c r="N318" t="str">
        <f>Nør!AL14</f>
        <v>Integreret</v>
      </c>
      <c r="O318">
        <f>Nør!AL15</f>
        <v>28</v>
      </c>
      <c r="P318">
        <f>Nør!AL16</f>
        <v>0</v>
      </c>
      <c r="Q318">
        <f>Nør!AL17</f>
        <v>40</v>
      </c>
      <c r="R318">
        <f>Nør!AL18</f>
        <v>0</v>
      </c>
      <c r="S318">
        <f>Nør!AL19</f>
        <v>0</v>
      </c>
      <c r="T318">
        <f>Nør!AL20</f>
        <v>0</v>
      </c>
      <c r="U318">
        <f>Nør!AL21</f>
        <v>0</v>
      </c>
      <c r="V318" t="str">
        <f>Nør!AL22</f>
        <v>Nej</v>
      </c>
      <c r="W318">
        <f>Nør!AL23</f>
        <v>0</v>
      </c>
      <c r="X318">
        <f>Nør!AL24</f>
        <v>0</v>
      </c>
      <c r="Y318">
        <f>Nør!AL25</f>
        <v>5</v>
      </c>
      <c r="Z318">
        <f>Nør!AL26</f>
        <v>0</v>
      </c>
      <c r="AA318">
        <f>Nør!AL27</f>
        <v>5</v>
      </c>
      <c r="AB318">
        <f>Nør!AL28</f>
        <v>5</v>
      </c>
      <c r="AC318">
        <f>Nør!AL29</f>
        <v>0</v>
      </c>
      <c r="AD318">
        <f>Nør!AL30</f>
        <v>5</v>
      </c>
      <c r="AE318">
        <f>Nør!AL31</f>
        <v>0</v>
      </c>
      <c r="AF318">
        <f>Nør!AL32</f>
        <v>0</v>
      </c>
      <c r="AG318">
        <f>Nør!AL33</f>
        <v>5</v>
      </c>
      <c r="AH318">
        <f>Nør!AL34</f>
        <v>0</v>
      </c>
      <c r="AI318">
        <f>Nør!AL35</f>
        <v>120000</v>
      </c>
      <c r="AJ318">
        <f>Nør!AL36</f>
        <v>0</v>
      </c>
      <c r="AK318">
        <f>Nør!AL37</f>
        <v>0</v>
      </c>
      <c r="AL318" t="str">
        <f>Nør!AL38</f>
        <v>Ja</v>
      </c>
      <c r="AM318">
        <f>Nør!AL39</f>
        <v>0</v>
      </c>
      <c r="AN318" t="str">
        <f>Nør!AL40</f>
        <v>Cheiron</v>
      </c>
      <c r="AO318">
        <f>Nør!AL41</f>
        <v>2009</v>
      </c>
      <c r="AP318">
        <f>Nør!AL42</f>
        <v>32</v>
      </c>
      <c r="AQ318">
        <f>Nør!AL43</f>
        <v>0</v>
      </c>
      <c r="AR318" t="str">
        <f>Nør!AL44</f>
        <v>ufaglært</v>
      </c>
      <c r="AS318" t="str">
        <f>Nør!AL45</f>
        <v>lavet mad</v>
      </c>
      <c r="AT318">
        <f>Nør!AL46</f>
        <v>0</v>
      </c>
      <c r="AU318">
        <f>Nør!AL47</f>
        <v>0</v>
      </c>
      <c r="AV318">
        <f>Nør!AL48</f>
        <v>0</v>
      </c>
      <c r="AW318">
        <f>Nør!AL49</f>
        <v>0</v>
      </c>
      <c r="AX318">
        <f>Nør!AL50</f>
        <v>0</v>
      </c>
      <c r="AY318">
        <f>Nør!AL51</f>
        <v>0</v>
      </c>
      <c r="AZ318">
        <f>Nør!AL52</f>
        <v>0</v>
      </c>
      <c r="BA318">
        <f>Nør!AL53</f>
        <v>0</v>
      </c>
      <c r="BB318">
        <f>Nør!AL54</f>
        <v>95</v>
      </c>
      <c r="BC318">
        <f>Nør!AL55</f>
        <v>95</v>
      </c>
      <c r="BD318">
        <f>Nør!AL56</f>
        <v>1</v>
      </c>
      <c r="BE318">
        <f>Nør!AL57</f>
        <v>1</v>
      </c>
      <c r="BF318" t="str">
        <f>Nør!AL58</f>
        <v>Ja</v>
      </c>
      <c r="BG318" t="str">
        <f>Nør!AL59</f>
        <v>Nej</v>
      </c>
      <c r="BH318" t="str">
        <f>Nør!AL60</f>
        <v>Ja</v>
      </c>
      <c r="BI318" t="str">
        <f>Nør!AL61</f>
        <v>Ja</v>
      </c>
      <c r="BJ318">
        <f>Nør!AL62</f>
        <v>0</v>
      </c>
      <c r="BK318" t="str">
        <f>Nør!AL63</f>
        <v>Ja</v>
      </c>
      <c r="BL318">
        <f>Nør!AL64</f>
        <v>0</v>
      </c>
      <c r="BM318" t="str">
        <f>Nør!AL65</f>
        <v>Ja</v>
      </c>
      <c r="BN318">
        <f>Nør!AL66</f>
        <v>0</v>
      </c>
      <c r="BO318" t="str">
        <f>Nør!AL67</f>
        <v>Nej</v>
      </c>
      <c r="BP318">
        <f>Nør!AL68</f>
        <v>0</v>
      </c>
      <c r="BQ318">
        <f>Nør!AL69</f>
        <v>0</v>
      </c>
      <c r="BR318" t="str">
        <f>Nør!AL70</f>
        <v>Køkken blandet tilvirk</v>
      </c>
      <c r="BS318" t="str">
        <f>Nør!AL71</f>
        <v>Nej</v>
      </c>
      <c r="BT318">
        <f>Nør!AL72</f>
        <v>0</v>
      </c>
      <c r="BU318">
        <f>Nør!AL73</f>
        <v>0</v>
      </c>
      <c r="BV318">
        <f>Nør!AL74</f>
        <v>0</v>
      </c>
      <c r="BW318">
        <f>Nør!AL75</f>
        <v>0</v>
      </c>
      <c r="BX318" t="str">
        <f>Nør!AL76</f>
        <v>Større</v>
      </c>
      <c r="BY318" t="str">
        <f>Nør!AL77</f>
        <v>Ingen</v>
      </c>
      <c r="BZ318" t="str">
        <f>Nør!AL78</f>
        <v>Nej</v>
      </c>
      <c r="CA318" t="str">
        <f>Nør!AL79</f>
        <v>hurtigere opvaskemaskine, ønsker stålbordplade, en ekstra ovn, ekstra kogeplade, ekstra køleskab og fryder, spulearm. Den enen vask ønskes som dobbeltvask.</v>
      </c>
      <c r="CB318">
        <f>Nør!AL80</f>
        <v>0</v>
      </c>
      <c r="CC318">
        <f>Nør!AL81</f>
        <v>0</v>
      </c>
      <c r="CD318">
        <f>Nør!AL82</f>
        <v>0</v>
      </c>
      <c r="CE318">
        <f>Nør!AL83</f>
        <v>0</v>
      </c>
      <c r="CF318">
        <f>Nør!AL84</f>
        <v>0</v>
      </c>
      <c r="CG318" t="str">
        <f>Nør!AL85</f>
        <v>Mariah / Sine</v>
      </c>
      <c r="CH318" s="18">
        <f>Nør!AL86</f>
        <v>39936</v>
      </c>
      <c r="CI318">
        <f>Nør!AL87</f>
        <v>0</v>
      </c>
      <c r="CJ318">
        <f>Nør!AL88</f>
        <v>0</v>
      </c>
      <c r="CK318">
        <f>Nør!AL89</f>
        <v>1</v>
      </c>
      <c r="CL318">
        <f>Nør!AL90</f>
        <v>4</v>
      </c>
      <c r="CM318">
        <f>Nør!AL91</f>
        <v>0</v>
      </c>
      <c r="CN318">
        <f>Nør!AL92</f>
        <v>2</v>
      </c>
      <c r="CO318">
        <f>Nør!AL93</f>
        <v>0</v>
      </c>
      <c r="CP318">
        <f>Nør!AL94</f>
        <v>0</v>
      </c>
      <c r="CQ318">
        <f>Nør!AL95</f>
        <v>0</v>
      </c>
      <c r="CR318">
        <f>Nør!AL96</f>
        <v>0</v>
      </c>
      <c r="CS318">
        <f>Nør!AL97</f>
        <v>2</v>
      </c>
      <c r="CT318">
        <f>Nør!AL98</f>
        <v>0</v>
      </c>
      <c r="CU318">
        <f>Nør!AL99</f>
        <v>0</v>
      </c>
      <c r="CV318">
        <f>Nør!AL100</f>
        <v>0</v>
      </c>
      <c r="CW318">
        <f>Nør!AL101</f>
        <v>0</v>
      </c>
      <c r="CX318">
        <f>Nør!AL102</f>
        <v>0</v>
      </c>
      <c r="CY318">
        <f>Nør!AL103</f>
        <v>1</v>
      </c>
      <c r="CZ318">
        <f>Nør!AL104</f>
        <v>0</v>
      </c>
      <c r="DA318">
        <f>Nør!AL105</f>
        <v>0</v>
      </c>
      <c r="DB318">
        <f>Nør!AL106</f>
        <v>1</v>
      </c>
      <c r="DC318">
        <f>Nør!AL107</f>
        <v>25</v>
      </c>
      <c r="DD318" t="str">
        <f>Nør!AL108</f>
        <v>Miele</v>
      </c>
      <c r="DE318">
        <f>Nør!AL109</f>
        <v>5</v>
      </c>
      <c r="DF318" t="str">
        <f>Nør!AL110</f>
        <v>Ja</v>
      </c>
      <c r="DG318">
        <f>Nør!AL111</f>
        <v>20</v>
      </c>
      <c r="DH318" t="str">
        <f>Nør!AL112</f>
        <v>Nej</v>
      </c>
      <c r="DI318" t="str">
        <f>Nør!AL113</f>
        <v>Nej</v>
      </c>
      <c r="DJ318" t="str">
        <f>Nør!AL114</f>
        <v>Nej</v>
      </c>
      <c r="DK318">
        <f>Nør!AL115</f>
        <v>2</v>
      </c>
      <c r="DL318" t="str">
        <f>Nør!AL116</f>
        <v>Begrænset</v>
      </c>
      <c r="DM318" t="str">
        <f>Nør!AL117</f>
        <v>Hvis det hele ikke kan bevilges ønsker institutionen at være med til at prioritere hvad der er mest nødvendigt. F.eks. Ekstra fryser, køleskab, ovn og opvaskemaskine</v>
      </c>
      <c r="DN318">
        <f>Nør!AL118</f>
        <v>0</v>
      </c>
      <c r="DO318" s="14" t="str">
        <f>VLOOKUP(MID(B318,1,5)*1,InstTyp!A:B,2,FALSE)</f>
        <v xml:space="preserve">Integrerede </v>
      </c>
      <c r="DP318" s="14" t="str">
        <f>VLOOKUP(MID(B318,1,5)*1,InstTyp!A:C,3,FALSE)</f>
        <v>Nørrebro</v>
      </c>
      <c r="DQ318">
        <f>VLOOKUP(MID(B318,1,5)*1,'InstTyp-2'!E:BQ,7,FALSE)</f>
        <v>28</v>
      </c>
      <c r="DR318">
        <f>VLOOKUP(MID(B318,1,5)*1,'InstTyp-2'!E:BQ,8,FALSE)</f>
        <v>0</v>
      </c>
      <c r="DS318">
        <f>VLOOKUP(MID(B318,1,5)*1,'InstTyp-2'!E:BQ,9,FALSE)</f>
        <v>40</v>
      </c>
      <c r="DT318">
        <f>VLOOKUP(MID(B318,1,5)*1,'InstTyp-2'!E:BQ,10,FALSE)</f>
        <v>0</v>
      </c>
      <c r="DU318">
        <f>VLOOKUP(MID(B318,1,5)*1,'InstTyp-2'!E:BQ,11,FALSE)</f>
        <v>0</v>
      </c>
      <c r="DV318">
        <f>VLOOKUP(MID(B318,1,5)*1,'InstTyp-2'!E:BQ,12,FALSE)</f>
        <v>0</v>
      </c>
      <c r="DW318">
        <f>VLOOKUP(MID(B318,1,5)*1,'InstTyp-2'!E:BQ,13,FALSE)</f>
        <v>0</v>
      </c>
      <c r="DX318">
        <f>VLOOKUP(MID(B318,1,5)*1,'InstTyp-2'!E:BQ,14,FALSE)</f>
        <v>0</v>
      </c>
      <c r="DY318">
        <f>VLOOKUP(MID(B318,1,5)*1,'InstTyp-2'!E:BQ,15,FALSE)</f>
        <v>0</v>
      </c>
      <c r="DZ318">
        <f>VLOOKUP(MID(B318,1,5)*1,'InstTyp-2'!E:BQ,16,FALSE)</f>
        <v>0</v>
      </c>
      <c r="EA318">
        <f>VLOOKUP(MID(B318,1,5)*1,'InstTyp-2'!E:BQ,17,FALSE)</f>
        <v>0</v>
      </c>
      <c r="EB318">
        <f>VLOOKUP(MID(B318,1,5)*1,'InstTyp-2'!E:BQ,18,FALSE)</f>
        <v>0</v>
      </c>
      <c r="EC318">
        <f>VLOOKUP(MID(B318,1,5)*1,'InstTyp-2'!E:BQ,19,FALSE)</f>
        <v>0</v>
      </c>
      <c r="ED318">
        <f>VLOOKUP(MID(B318,1,5)*1,'InstTyp-2'!E:BQ,20,FALSE)</f>
        <v>0</v>
      </c>
      <c r="EE318" s="195">
        <f>VLOOKUP(MID(B318,1,5)*1,'Forplejning 2008'!A:C,3,FALSE)</f>
        <v>131944.18</v>
      </c>
      <c r="EF318" t="str">
        <f t="shared" si="16"/>
        <v>37223</v>
      </c>
      <c r="EG318" t="str">
        <f t="shared" si="17"/>
        <v/>
      </c>
      <c r="EH318">
        <f t="shared" si="18"/>
        <v>0</v>
      </c>
      <c r="EI318">
        <f t="shared" si="19"/>
        <v>0</v>
      </c>
      <c r="EJ318" t="e">
        <f>VLOOKUP(B318,Rekruttering!A:F,2,FALSE)</f>
        <v>#N/A</v>
      </c>
      <c r="EK318" t="e">
        <f>VLOOKUP(B318,Rekruttering!A:F,3,FALSE)</f>
        <v>#N/A</v>
      </c>
      <c r="EL318" t="e">
        <f>VLOOKUP(B318,Rekruttering!A:F,4,FALSE)</f>
        <v>#N/A</v>
      </c>
      <c r="EM318" t="e">
        <f>VLOOKUP(B318,Rekruttering!A:F,5,FALSE)</f>
        <v>#N/A</v>
      </c>
      <c r="EN318" t="e">
        <f>VLOOKUP(B318,Rekruttering!A:F,6,FALSE)</f>
        <v>#N/A</v>
      </c>
    </row>
    <row r="319" spans="1:144">
      <c r="A319" s="14" t="str">
        <f>Nør!AM1</f>
        <v>x</v>
      </c>
      <c r="B319" s="21">
        <f>Nør!AM2</f>
        <v>37229</v>
      </c>
      <c r="C319" t="str">
        <f>Nør!AM3</f>
        <v>Bifrost</v>
      </c>
      <c r="D319" t="str">
        <f>Nør!AM4</f>
        <v>Nørrebro</v>
      </c>
      <c r="E319" t="str">
        <f>Nør!AM5</f>
        <v>Baldersgade 5</v>
      </c>
      <c r="F319">
        <f>Nør!AM6</f>
        <v>2200</v>
      </c>
      <c r="G319" t="str">
        <f>Nør!AM7</f>
        <v>København N</v>
      </c>
      <c r="H319" t="str">
        <f>Nør!AM8</f>
        <v>35 83 18 07</v>
      </c>
      <c r="I319" t="str">
        <f>Nør!AM9</f>
        <v>37229@buf.kk.dk</v>
      </c>
      <c r="J319" t="str">
        <f>Nør!AM10</f>
        <v>Kirsten Brandt</v>
      </c>
      <c r="K319">
        <f>Nør!AM11</f>
        <v>0</v>
      </c>
      <c r="L319">
        <f>Nør!AM12</f>
        <v>0</v>
      </c>
      <c r="M319" t="str">
        <f>Nør!AM13</f>
        <v>37229@buf.kk.dk</v>
      </c>
      <c r="N319" t="str">
        <f>Nør!AM14</f>
        <v>Integreret</v>
      </c>
      <c r="O319">
        <f>Nør!AM15</f>
        <v>32</v>
      </c>
      <c r="P319">
        <f>Nør!AM16</f>
        <v>0</v>
      </c>
      <c r="Q319">
        <f>Nør!AM17</f>
        <v>42</v>
      </c>
      <c r="R319">
        <f>Nør!AM18</f>
        <v>0</v>
      </c>
      <c r="S319">
        <f>Nør!AM19</f>
        <v>0</v>
      </c>
      <c r="T319">
        <f>Nør!AM20</f>
        <v>0</v>
      </c>
      <c r="U319">
        <f>Nør!AM21</f>
        <v>0</v>
      </c>
      <c r="V319" t="str">
        <f>Nør!AM22</f>
        <v>Ja</v>
      </c>
      <c r="W319">
        <f>Nør!AM23</f>
        <v>2</v>
      </c>
      <c r="X319">
        <f>Nør!AM24</f>
        <v>1</v>
      </c>
      <c r="Y319">
        <f>Nør!AM25</f>
        <v>5</v>
      </c>
      <c r="Z319">
        <f>Nør!AM26</f>
        <v>5</v>
      </c>
      <c r="AA319">
        <f>Nør!AM27</f>
        <v>5</v>
      </c>
      <c r="AB319">
        <f>Nør!AM28</f>
        <v>5</v>
      </c>
      <c r="AC319">
        <f>Nør!AM29</f>
        <v>0</v>
      </c>
      <c r="AD319">
        <f>Nør!AM30</f>
        <v>5</v>
      </c>
      <c r="AE319">
        <f>Nør!AM31</f>
        <v>0</v>
      </c>
      <c r="AF319">
        <f>Nør!AM32</f>
        <v>0</v>
      </c>
      <c r="AG319">
        <f>Nør!AM33</f>
        <v>5</v>
      </c>
      <c r="AH319">
        <f>Nør!AM34</f>
        <v>0</v>
      </c>
      <c r="AI319">
        <f>Nør!AM35</f>
        <v>0</v>
      </c>
      <c r="AJ319">
        <f>Nør!AM36</f>
        <v>0</v>
      </c>
      <c r="AK319">
        <f>Nør!AM37</f>
        <v>0</v>
      </c>
      <c r="AL319" t="str">
        <f>Nør!AM38</f>
        <v>Ja</v>
      </c>
      <c r="AM319">
        <f>Nør!AM39</f>
        <v>0</v>
      </c>
      <c r="AN319" t="str">
        <f>Nør!AM40</f>
        <v>Kirsten Larsen</v>
      </c>
      <c r="AO319">
        <f>Nør!AM41</f>
        <v>2008</v>
      </c>
      <c r="AP319">
        <f>Nør!AM42</f>
        <v>30</v>
      </c>
      <c r="AQ319">
        <f>Nør!AM43</f>
        <v>0</v>
      </c>
      <c r="AR319">
        <f>Nør!AM44</f>
        <v>0</v>
      </c>
      <c r="AS319" t="str">
        <f>Nør!AM45</f>
        <v>års erfaring</v>
      </c>
      <c r="AT319" t="str">
        <f>Nør!AM46</f>
        <v>hygiejne og økokurser (1 dags kurset)</v>
      </c>
      <c r="AU319">
        <f>Nør!AM47</f>
        <v>0</v>
      </c>
      <c r="AV319">
        <f>Nør!AM48</f>
        <v>0</v>
      </c>
      <c r="AW319">
        <f>Nør!AM49</f>
        <v>0</v>
      </c>
      <c r="AX319">
        <f>Nør!AM50</f>
        <v>0</v>
      </c>
      <c r="AY319">
        <f>Nør!AM51</f>
        <v>0</v>
      </c>
      <c r="AZ319">
        <f>Nør!AM52</f>
        <v>0</v>
      </c>
      <c r="BA319">
        <f>Nør!AM53</f>
        <v>0</v>
      </c>
      <c r="BB319">
        <f>Nør!AM54</f>
        <v>0</v>
      </c>
      <c r="BC319">
        <f>Nør!AM55</f>
        <v>0</v>
      </c>
      <c r="BD319">
        <f>Nør!AM56</f>
        <v>2</v>
      </c>
      <c r="BE319">
        <f>Nør!AM57</f>
        <v>2</v>
      </c>
      <c r="BF319" t="str">
        <f>Nør!AM58</f>
        <v>Nej</v>
      </c>
      <c r="BG319" t="str">
        <f>Nør!AM59</f>
        <v>Nej</v>
      </c>
      <c r="BH319" t="str">
        <f>Nør!AM60</f>
        <v>Ja</v>
      </c>
      <c r="BI319" t="str">
        <f>Nør!AM61</f>
        <v>Ja</v>
      </c>
      <c r="BJ319">
        <f>Nør!AM62</f>
        <v>0</v>
      </c>
      <c r="BK319" t="str">
        <f>Nør!AM63</f>
        <v>Ja</v>
      </c>
      <c r="BL319">
        <f>Nør!AM64</f>
        <v>0</v>
      </c>
      <c r="BM319" t="str">
        <f>Nør!AM65</f>
        <v>Ja</v>
      </c>
      <c r="BN319">
        <f>Nør!AM66</f>
        <v>0</v>
      </c>
      <c r="BO319" t="str">
        <f>Nør!AM67</f>
        <v>Nej</v>
      </c>
      <c r="BP319" t="str">
        <f>Nør!AM68</f>
        <v>vil gerne have hjælp til personale rekruttering</v>
      </c>
      <c r="BQ319">
        <f>Nør!AM69</f>
        <v>0</v>
      </c>
      <c r="BR319" t="str">
        <f>Nør!AM70</f>
        <v>Køkken begrænset tilvirk</v>
      </c>
      <c r="BS319" t="str">
        <f>Nør!AM71</f>
        <v>Nej</v>
      </c>
      <c r="BT319" t="str">
        <f>Nør!AM72</f>
        <v>Større</v>
      </c>
      <c r="BU319" t="str">
        <f>Nør!AM73</f>
        <v>Ingen</v>
      </c>
      <c r="BV319" t="str">
        <f>Nør!AM74</f>
        <v>Nej</v>
      </c>
      <c r="BW319" t="str">
        <f>Nør!AM75</f>
        <v>Køkkenet er fint men skal have nye elementer og nyt komfur + ovne, 1 køleskab ekstra</v>
      </c>
      <c r="BX319">
        <f>Nør!AM76</f>
        <v>0</v>
      </c>
      <c r="BY319">
        <f>Nør!AM77</f>
        <v>0</v>
      </c>
      <c r="BZ319">
        <f>Nør!AM78</f>
        <v>0</v>
      </c>
      <c r="CA319">
        <f>Nør!AM79</f>
        <v>0</v>
      </c>
      <c r="CB319">
        <f>Nør!AM80</f>
        <v>0</v>
      </c>
      <c r="CC319">
        <f>Nør!AM81</f>
        <v>0</v>
      </c>
      <c r="CD319" t="str">
        <f>Nør!AM82</f>
        <v>Større</v>
      </c>
      <c r="CE319" t="str">
        <f>Nør!AM83</f>
        <v>komfur + ovn + køl</v>
      </c>
      <c r="CF319">
        <f>Nør!AM84</f>
        <v>0</v>
      </c>
      <c r="CG319" t="str">
        <f>Nør!AM85</f>
        <v>Cathrine Jerrik</v>
      </c>
      <c r="CH319" s="18">
        <f>Nør!AM86</f>
        <v>39909</v>
      </c>
      <c r="CI319">
        <f>Nør!AM87</f>
        <v>0</v>
      </c>
      <c r="CJ319">
        <f>Nør!AM88</f>
        <v>1</v>
      </c>
      <c r="CK319">
        <f>Nør!AM89</f>
        <v>0</v>
      </c>
      <c r="CL319">
        <f>Nør!AM90</f>
        <v>4</v>
      </c>
      <c r="CM319">
        <f>Nør!AM91</f>
        <v>1</v>
      </c>
      <c r="CN319">
        <f>Nør!AM92</f>
        <v>0</v>
      </c>
      <c r="CO319">
        <f>Nør!AM93</f>
        <v>0</v>
      </c>
      <c r="CP319">
        <f>Nør!AM94</f>
        <v>0</v>
      </c>
      <c r="CQ319">
        <f>Nør!AM95</f>
        <v>0</v>
      </c>
      <c r="CR319">
        <f>Nør!AM96</f>
        <v>1</v>
      </c>
      <c r="CS319">
        <f>Nør!AM97</f>
        <v>1</v>
      </c>
      <c r="CT319">
        <f>Nør!AM98</f>
        <v>0</v>
      </c>
      <c r="CU319">
        <f>Nør!AM99</f>
        <v>0</v>
      </c>
      <c r="CV319">
        <f>Nør!AM100</f>
        <v>0</v>
      </c>
      <c r="CW319">
        <f>Nør!AM101</f>
        <v>0</v>
      </c>
      <c r="CX319">
        <f>Nør!AM102</f>
        <v>1</v>
      </c>
      <c r="CY319">
        <f>Nør!AM103</f>
        <v>0</v>
      </c>
      <c r="CZ319">
        <f>Nør!AM104</f>
        <v>0</v>
      </c>
      <c r="DA319">
        <f>Nør!AM105</f>
        <v>1</v>
      </c>
      <c r="DB319">
        <f>Nør!AM106</f>
        <v>1</v>
      </c>
      <c r="DC319">
        <f>Nør!AM107</f>
        <v>20</v>
      </c>
      <c r="DD319" t="str">
        <f>Nør!AM108</f>
        <v>Miele</v>
      </c>
      <c r="DE319">
        <f>Nør!AM109</f>
        <v>3.5</v>
      </c>
      <c r="DF319" t="str">
        <f>Nør!AM110</f>
        <v>Nej</v>
      </c>
      <c r="DG319">
        <f>Nør!AM111</f>
        <v>0</v>
      </c>
      <c r="DH319" t="str">
        <f>Nør!AM112</f>
        <v>Nej</v>
      </c>
      <c r="DI319" t="str">
        <f>Nør!AM113</f>
        <v>Ja</v>
      </c>
      <c r="DJ319" t="str">
        <f>Nør!AM114</f>
        <v>Nej</v>
      </c>
      <c r="DK319">
        <f>Nør!AM115</f>
        <v>1</v>
      </c>
      <c r="DL319" t="str">
        <f>Nør!AM116</f>
        <v>God plads</v>
      </c>
      <c r="DM319">
        <f>Nør!AM117</f>
        <v>0</v>
      </c>
      <c r="DN319">
        <f>Nør!AM118</f>
        <v>0</v>
      </c>
      <c r="DO319" s="14" t="str">
        <f>VLOOKUP(MID(B319,1,5)*1,InstTyp!A:B,2,FALSE)</f>
        <v xml:space="preserve">Integrerede </v>
      </c>
      <c r="DP319" s="14" t="str">
        <f>VLOOKUP(MID(B319,1,5)*1,InstTyp!A:C,3,FALSE)</f>
        <v>Nørrebro</v>
      </c>
      <c r="DQ319">
        <f>VLOOKUP(MID(B319,1,5)*1,'InstTyp-2'!E:BQ,7,FALSE)</f>
        <v>32</v>
      </c>
      <c r="DR319">
        <f>VLOOKUP(MID(B319,1,5)*1,'InstTyp-2'!E:BQ,8,FALSE)</f>
        <v>0</v>
      </c>
      <c r="DS319">
        <f>VLOOKUP(MID(B319,1,5)*1,'InstTyp-2'!E:BQ,9,FALSE)</f>
        <v>42</v>
      </c>
      <c r="DT319">
        <f>VLOOKUP(MID(B319,1,5)*1,'InstTyp-2'!E:BQ,10,FALSE)</f>
        <v>0</v>
      </c>
      <c r="DU319">
        <f>VLOOKUP(MID(B319,1,5)*1,'InstTyp-2'!E:BQ,11,FALSE)</f>
        <v>0</v>
      </c>
      <c r="DV319">
        <f>VLOOKUP(MID(B319,1,5)*1,'InstTyp-2'!E:BQ,12,FALSE)</f>
        <v>0</v>
      </c>
      <c r="DW319">
        <f>VLOOKUP(MID(B319,1,5)*1,'InstTyp-2'!E:BQ,13,FALSE)</f>
        <v>0</v>
      </c>
      <c r="DX319">
        <f>VLOOKUP(MID(B319,1,5)*1,'InstTyp-2'!E:BQ,14,FALSE)</f>
        <v>0</v>
      </c>
      <c r="DY319">
        <f>VLOOKUP(MID(B319,1,5)*1,'InstTyp-2'!E:BQ,15,FALSE)</f>
        <v>0</v>
      </c>
      <c r="DZ319">
        <f>VLOOKUP(MID(B319,1,5)*1,'InstTyp-2'!E:BQ,16,FALSE)</f>
        <v>0</v>
      </c>
      <c r="EA319">
        <f>VLOOKUP(MID(B319,1,5)*1,'InstTyp-2'!E:BQ,17,FALSE)</f>
        <v>0</v>
      </c>
      <c r="EB319">
        <f>VLOOKUP(MID(B319,1,5)*1,'InstTyp-2'!E:BQ,18,FALSE)</f>
        <v>0</v>
      </c>
      <c r="EC319">
        <f>VLOOKUP(MID(B319,1,5)*1,'InstTyp-2'!E:BQ,19,FALSE)</f>
        <v>0</v>
      </c>
      <c r="ED319">
        <f>VLOOKUP(MID(B319,1,5)*1,'InstTyp-2'!E:BQ,20,FALSE)</f>
        <v>0</v>
      </c>
      <c r="EE319" s="195">
        <f>VLOOKUP(MID(B319,1,5)*1,'Forplejning 2008'!A:C,3,FALSE)</f>
        <v>121366.35</v>
      </c>
      <c r="EF319" t="str">
        <f t="shared" si="16"/>
        <v>37229</v>
      </c>
      <c r="EG319" t="str">
        <f t="shared" si="17"/>
        <v/>
      </c>
      <c r="EH319">
        <f t="shared" si="18"/>
        <v>0</v>
      </c>
      <c r="EI319">
        <f t="shared" si="19"/>
        <v>0</v>
      </c>
      <c r="EJ319" t="e">
        <f>VLOOKUP(B319,Rekruttering!A:F,2,FALSE)</f>
        <v>#N/A</v>
      </c>
      <c r="EK319" t="e">
        <f>VLOOKUP(B319,Rekruttering!A:F,3,FALSE)</f>
        <v>#N/A</v>
      </c>
      <c r="EL319" t="e">
        <f>VLOOKUP(B319,Rekruttering!A:F,4,FALSE)</f>
        <v>#N/A</v>
      </c>
      <c r="EM319" t="e">
        <f>VLOOKUP(B319,Rekruttering!A:F,5,FALSE)</f>
        <v>#N/A</v>
      </c>
      <c r="EN319" t="e">
        <f>VLOOKUP(B319,Rekruttering!A:F,6,FALSE)</f>
        <v>#N/A</v>
      </c>
    </row>
    <row r="320" spans="1:144">
      <c r="A320" s="14" t="str">
        <f>Nør!AN1</f>
        <v>x</v>
      </c>
      <c r="B320" s="21" t="str">
        <f>Nør!AN2</f>
        <v>37229_2</v>
      </c>
      <c r="C320" t="str">
        <f>Nør!AN3</f>
        <v>Bifrost</v>
      </c>
      <c r="D320" t="str">
        <f>Nør!AN4</f>
        <v>Nørrebro</v>
      </c>
      <c r="E320" t="str">
        <f>Nør!AN5</f>
        <v>Baldersgade 5</v>
      </c>
      <c r="F320">
        <f>Nør!AN6</f>
        <v>2200</v>
      </c>
      <c r="G320" t="str">
        <f>Nør!AN7</f>
        <v>København N</v>
      </c>
      <c r="H320" t="str">
        <f>Nør!AN8</f>
        <v>35 83 18 07</v>
      </c>
      <c r="I320" t="str">
        <f>Nør!AN9</f>
        <v>37229@buf.kk.dk</v>
      </c>
      <c r="J320" t="str">
        <f>Nør!AN10</f>
        <v>Kirsten Brandt</v>
      </c>
      <c r="K320">
        <f>Nør!AN11</f>
        <v>0</v>
      </c>
      <c r="L320">
        <f>Nør!AN12</f>
        <v>0</v>
      </c>
      <c r="M320" t="str">
        <f>Nør!AN13</f>
        <v>37229@buf.kk.dk</v>
      </c>
      <c r="N320" t="str">
        <f>Nør!AN14</f>
        <v>Integreret</v>
      </c>
      <c r="O320">
        <f>Nør!AN15</f>
        <v>32</v>
      </c>
      <c r="P320">
        <f>Nør!AN16</f>
        <v>0</v>
      </c>
      <c r="Q320">
        <f>Nør!AN17</f>
        <v>42</v>
      </c>
      <c r="R320">
        <f>Nør!AN18</f>
        <v>0</v>
      </c>
      <c r="S320">
        <f>Nør!AN19</f>
        <v>0</v>
      </c>
      <c r="T320">
        <f>Nør!AN20</f>
        <v>0</v>
      </c>
      <c r="U320">
        <f>Nør!AN21</f>
        <v>0</v>
      </c>
      <c r="V320" t="str">
        <f>Nør!AN22</f>
        <v>Ja</v>
      </c>
      <c r="W320">
        <f>Nør!AN23</f>
        <v>2</v>
      </c>
      <c r="X320">
        <f>Nør!AN24</f>
        <v>2</v>
      </c>
      <c r="Y320">
        <f>Nør!AN25</f>
        <v>0</v>
      </c>
      <c r="Z320">
        <f>Nør!AN26</f>
        <v>0</v>
      </c>
      <c r="AA320">
        <f>Nør!AN27</f>
        <v>0</v>
      </c>
      <c r="AB320">
        <f>Nør!AN28</f>
        <v>0</v>
      </c>
      <c r="AC320">
        <f>Nør!AN29</f>
        <v>0</v>
      </c>
      <c r="AD320">
        <f>Nør!AN30</f>
        <v>0</v>
      </c>
      <c r="AE320">
        <f>Nør!AN31</f>
        <v>0</v>
      </c>
      <c r="AF320">
        <f>Nør!AN32</f>
        <v>0</v>
      </c>
      <c r="AG320">
        <f>Nør!AN33</f>
        <v>0</v>
      </c>
      <c r="AH320">
        <f>Nør!AN34</f>
        <v>0</v>
      </c>
      <c r="AI320">
        <f>Nør!AN35</f>
        <v>0</v>
      </c>
      <c r="AJ320">
        <f>Nør!AN36</f>
        <v>0</v>
      </c>
      <c r="AK320">
        <f>Nør!AN37</f>
        <v>0</v>
      </c>
      <c r="AL320">
        <f>Nør!AN38</f>
        <v>0</v>
      </c>
      <c r="AM320">
        <f>Nør!AN39</f>
        <v>0</v>
      </c>
      <c r="AN320">
        <f>Nør!AN40</f>
        <v>0</v>
      </c>
      <c r="AO320">
        <f>Nør!AN41</f>
        <v>0</v>
      </c>
      <c r="AP320">
        <f>Nør!AN42</f>
        <v>0</v>
      </c>
      <c r="AQ320">
        <f>Nør!AN43</f>
        <v>0</v>
      </c>
      <c r="AR320">
        <f>Nør!AN44</f>
        <v>0</v>
      </c>
      <c r="AS320">
        <f>Nør!AN45</f>
        <v>0</v>
      </c>
      <c r="AT320">
        <f>Nør!AN46</f>
        <v>0</v>
      </c>
      <c r="AU320">
        <f>Nør!AN47</f>
        <v>0</v>
      </c>
      <c r="AV320">
        <f>Nør!AN48</f>
        <v>0</v>
      </c>
      <c r="AW320">
        <f>Nør!AN49</f>
        <v>0</v>
      </c>
      <c r="AX320">
        <f>Nør!AN50</f>
        <v>0</v>
      </c>
      <c r="AY320">
        <f>Nør!AN51</f>
        <v>0</v>
      </c>
      <c r="AZ320">
        <f>Nør!AN52</f>
        <v>0</v>
      </c>
      <c r="BA320">
        <f>Nør!AN53</f>
        <v>0</v>
      </c>
      <c r="BB320">
        <f>Nør!AN54</f>
        <v>0</v>
      </c>
      <c r="BC320">
        <f>Nør!AN55</f>
        <v>0</v>
      </c>
      <c r="BD320">
        <f>Nør!AN56</f>
        <v>0</v>
      </c>
      <c r="BE320">
        <f>Nør!AN57</f>
        <v>0</v>
      </c>
      <c r="BF320">
        <f>Nør!AN58</f>
        <v>0</v>
      </c>
      <c r="BG320">
        <f>Nør!AN59</f>
        <v>0</v>
      </c>
      <c r="BH320">
        <f>Nør!AN60</f>
        <v>0</v>
      </c>
      <c r="BI320">
        <f>Nør!AN61</f>
        <v>0</v>
      </c>
      <c r="BJ320">
        <f>Nør!AN62</f>
        <v>0</v>
      </c>
      <c r="BK320">
        <f>Nør!AN63</f>
        <v>0</v>
      </c>
      <c r="BL320">
        <f>Nør!AN64</f>
        <v>0</v>
      </c>
      <c r="BM320">
        <f>Nør!AN65</f>
        <v>0</v>
      </c>
      <c r="BN320">
        <f>Nør!AN66</f>
        <v>0</v>
      </c>
      <c r="BO320">
        <f>Nør!AN67</f>
        <v>0</v>
      </c>
      <c r="BP320">
        <f>Nør!AN68</f>
        <v>0</v>
      </c>
      <c r="BQ320">
        <f>Nør!AN69</f>
        <v>0</v>
      </c>
      <c r="BR320" t="str">
        <f>Nør!AN70</f>
        <v>produktionskøkken</v>
      </c>
      <c r="BS320" t="str">
        <f>Nør!AN71</f>
        <v>Nej</v>
      </c>
      <c r="BT320" t="str">
        <f>Nør!AN72</f>
        <v>Større</v>
      </c>
      <c r="BU320" t="str">
        <f>Nør!AN73</f>
        <v>Større</v>
      </c>
      <c r="BV320" t="str">
        <f>Nør!AN74</f>
        <v>Nej</v>
      </c>
      <c r="BW320" t="str">
        <f>Nør!AN75</f>
        <v>Køkkenet trænger til en total renovering, nyt komfur og ovne. Meget nedslidt køkken</v>
      </c>
      <c r="BX320">
        <f>Nør!AN76</f>
        <v>0</v>
      </c>
      <c r="BY320">
        <f>Nør!AN77</f>
        <v>0</v>
      </c>
      <c r="BZ320">
        <f>Nør!AN78</f>
        <v>0</v>
      </c>
      <c r="CA320">
        <f>Nør!AN79</f>
        <v>0</v>
      </c>
      <c r="CB320">
        <f>Nør!AN80</f>
        <v>0</v>
      </c>
      <c r="CC320">
        <f>Nør!AN81</f>
        <v>0</v>
      </c>
      <c r="CD320">
        <f>Nør!AN82</f>
        <v>0</v>
      </c>
      <c r="CE320">
        <f>Nør!AN83</f>
        <v>0</v>
      </c>
      <c r="CF320">
        <f>Nør!AN84</f>
        <v>0</v>
      </c>
      <c r="CG320" t="str">
        <f>Nør!AN85</f>
        <v>Cathrine Jerrik</v>
      </c>
      <c r="CH320" s="18">
        <f>Nør!AN86</f>
        <v>39909</v>
      </c>
      <c r="CI320">
        <f>Nør!AN87</f>
        <v>0</v>
      </c>
      <c r="CJ320">
        <f>Nør!AN88</f>
        <v>1</v>
      </c>
      <c r="CK320">
        <f>Nør!AN89</f>
        <v>0</v>
      </c>
      <c r="CL320">
        <f>Nør!AN90</f>
        <v>4</v>
      </c>
      <c r="CM320">
        <f>Nør!AN91</f>
        <v>0</v>
      </c>
      <c r="CN320">
        <f>Nør!AN92</f>
        <v>1</v>
      </c>
      <c r="CO320">
        <f>Nør!AN93</f>
        <v>0</v>
      </c>
      <c r="CP320">
        <f>Nør!AN94</f>
        <v>0</v>
      </c>
      <c r="CQ320">
        <f>Nør!AN95</f>
        <v>0</v>
      </c>
      <c r="CR320">
        <f>Nør!AN96</f>
        <v>1</v>
      </c>
      <c r="CS320">
        <f>Nør!AN97</f>
        <v>1</v>
      </c>
      <c r="CT320">
        <f>Nør!AN98</f>
        <v>0</v>
      </c>
      <c r="CU320">
        <f>Nør!AN99</f>
        <v>0</v>
      </c>
      <c r="CV320">
        <f>Nør!AN100</f>
        <v>0</v>
      </c>
      <c r="CW320">
        <f>Nør!AN101</f>
        <v>0</v>
      </c>
      <c r="CX320">
        <f>Nør!AN102</f>
        <v>1</v>
      </c>
      <c r="CY320">
        <f>Nør!AN103</f>
        <v>0</v>
      </c>
      <c r="CZ320">
        <f>Nør!AN104</f>
        <v>0</v>
      </c>
      <c r="DA320">
        <f>Nør!AN105</f>
        <v>1</v>
      </c>
      <c r="DB320">
        <f>Nør!AN106</f>
        <v>1</v>
      </c>
      <c r="DC320">
        <f>Nør!AN107</f>
        <v>20</v>
      </c>
      <c r="DD320" t="str">
        <f>Nør!AN108</f>
        <v>Miele</v>
      </c>
      <c r="DE320">
        <f>Nør!AN109</f>
        <v>3.5</v>
      </c>
      <c r="DF320" t="str">
        <f>Nør!AN110</f>
        <v>Nej</v>
      </c>
      <c r="DG320">
        <f>Nør!AN111</f>
        <v>0</v>
      </c>
      <c r="DH320" t="str">
        <f>Nør!AN112</f>
        <v>Ja</v>
      </c>
      <c r="DI320" t="str">
        <f>Nør!AN113</f>
        <v>Nej</v>
      </c>
      <c r="DJ320" t="str">
        <f>Nør!AN114</f>
        <v>Nej</v>
      </c>
      <c r="DK320">
        <f>Nør!AN115</f>
        <v>1</v>
      </c>
      <c r="DL320" t="str">
        <f>Nør!AN116</f>
        <v>Begrænset</v>
      </c>
      <c r="DM320">
        <f>Nør!AN117</f>
        <v>0</v>
      </c>
      <c r="DN320">
        <f>Nør!AN118</f>
        <v>0</v>
      </c>
      <c r="DO320" s="14" t="str">
        <f>VLOOKUP(MID(B320,1,5)*1,InstTyp!A:B,2,FALSE)</f>
        <v xml:space="preserve">Integrerede </v>
      </c>
      <c r="DP320" s="14" t="str">
        <f>VLOOKUP(MID(B320,1,5)*1,InstTyp!A:C,3,FALSE)</f>
        <v>Nørrebro</v>
      </c>
      <c r="DQ320">
        <f>VLOOKUP(MID(B320,1,5)*1,'InstTyp-2'!E:BQ,7,FALSE)</f>
        <v>32</v>
      </c>
      <c r="DR320">
        <f>VLOOKUP(MID(B320,1,5)*1,'InstTyp-2'!E:BQ,8,FALSE)</f>
        <v>0</v>
      </c>
      <c r="DS320">
        <f>VLOOKUP(MID(B320,1,5)*1,'InstTyp-2'!E:BQ,9,FALSE)</f>
        <v>42</v>
      </c>
      <c r="DT320">
        <f>VLOOKUP(MID(B320,1,5)*1,'InstTyp-2'!E:BQ,10,FALSE)</f>
        <v>0</v>
      </c>
      <c r="DU320">
        <f>VLOOKUP(MID(B320,1,5)*1,'InstTyp-2'!E:BQ,11,FALSE)</f>
        <v>0</v>
      </c>
      <c r="DV320">
        <f>VLOOKUP(MID(B320,1,5)*1,'InstTyp-2'!E:BQ,12,FALSE)</f>
        <v>0</v>
      </c>
      <c r="DW320">
        <f>VLOOKUP(MID(B320,1,5)*1,'InstTyp-2'!E:BQ,13,FALSE)</f>
        <v>0</v>
      </c>
      <c r="DX320">
        <f>VLOOKUP(MID(B320,1,5)*1,'InstTyp-2'!E:BQ,14,FALSE)</f>
        <v>0</v>
      </c>
      <c r="DY320">
        <f>VLOOKUP(MID(B320,1,5)*1,'InstTyp-2'!E:BQ,15,FALSE)</f>
        <v>0</v>
      </c>
      <c r="DZ320">
        <f>VLOOKUP(MID(B320,1,5)*1,'InstTyp-2'!E:BQ,16,FALSE)</f>
        <v>0</v>
      </c>
      <c r="EA320">
        <f>VLOOKUP(MID(B320,1,5)*1,'InstTyp-2'!E:BQ,17,FALSE)</f>
        <v>0</v>
      </c>
      <c r="EB320">
        <f>VLOOKUP(MID(B320,1,5)*1,'InstTyp-2'!E:BQ,18,FALSE)</f>
        <v>0</v>
      </c>
      <c r="EC320">
        <f>VLOOKUP(MID(B320,1,5)*1,'InstTyp-2'!E:BQ,19,FALSE)</f>
        <v>0</v>
      </c>
      <c r="ED320">
        <f>VLOOKUP(MID(B320,1,5)*1,'InstTyp-2'!E:BQ,20,FALSE)</f>
        <v>0</v>
      </c>
      <c r="EE320" s="195">
        <f>VLOOKUP(MID(B320,1,5)*1,'Forplejning 2008'!A:C,3,FALSE)</f>
        <v>121366.35</v>
      </c>
      <c r="EF320" t="str">
        <f t="shared" si="16"/>
        <v>37229</v>
      </c>
      <c r="EG320" t="str">
        <f t="shared" si="17"/>
        <v>2</v>
      </c>
      <c r="EH320">
        <f t="shared" si="18"/>
        <v>0</v>
      </c>
      <c r="EI320">
        <f t="shared" si="19"/>
        <v>0</v>
      </c>
      <c r="EJ320" t="e">
        <f>VLOOKUP(B320,Rekruttering!A:F,2,FALSE)</f>
        <v>#N/A</v>
      </c>
      <c r="EK320" t="e">
        <f>VLOOKUP(B320,Rekruttering!A:F,3,FALSE)</f>
        <v>#N/A</v>
      </c>
      <c r="EL320" t="e">
        <f>VLOOKUP(B320,Rekruttering!A:F,4,FALSE)</f>
        <v>#N/A</v>
      </c>
      <c r="EM320" t="e">
        <f>VLOOKUP(B320,Rekruttering!A:F,5,FALSE)</f>
        <v>#N/A</v>
      </c>
      <c r="EN320" t="e">
        <f>VLOOKUP(B320,Rekruttering!A:F,6,FALSE)</f>
        <v>#N/A</v>
      </c>
    </row>
    <row r="321" spans="1:144">
      <c r="A321" s="14" t="str">
        <f>Nør!AO1</f>
        <v>x</v>
      </c>
      <c r="B321" s="21">
        <f>Nør!AO2</f>
        <v>37245</v>
      </c>
      <c r="C321">
        <f>Nør!AO3</f>
        <v>0</v>
      </c>
      <c r="D321" t="str">
        <f>Nør!AO4</f>
        <v>Nørrebro</v>
      </c>
      <c r="E321" t="str">
        <f>Nør!AO5</f>
        <v>Lundtoftegade 47</v>
      </c>
      <c r="F321">
        <f>Nør!AO6</f>
        <v>2200</v>
      </c>
      <c r="G321" t="str">
        <f>Nør!AO7</f>
        <v>København N</v>
      </c>
      <c r="H321" t="str">
        <f>Nør!AO8</f>
        <v>35 85 17 73</v>
      </c>
      <c r="I321" t="str">
        <f>Nør!AO9</f>
        <v>37245@buf.kk.dk</v>
      </c>
      <c r="J321" t="str">
        <f>Nør!AO10</f>
        <v>Susanne Elling</v>
      </c>
      <c r="K321">
        <f>Nør!AO11</f>
        <v>38102059</v>
      </c>
      <c r="L321">
        <f>Nør!AO12</f>
        <v>0</v>
      </c>
      <c r="M321" t="str">
        <f>Nør!AO13</f>
        <v>37245@buf.kk.dk</v>
      </c>
      <c r="N321" t="str">
        <f>Nør!AO14</f>
        <v>Integreret</v>
      </c>
      <c r="O321">
        <f>Nør!AO15</f>
        <v>52</v>
      </c>
      <c r="P321">
        <f>Nør!AO16</f>
        <v>0</v>
      </c>
      <c r="Q321">
        <f>Nør!AO17</f>
        <v>108</v>
      </c>
      <c r="R321">
        <f>Nør!AO18</f>
        <v>0</v>
      </c>
      <c r="S321">
        <f>Nør!AO19</f>
        <v>0</v>
      </c>
      <c r="T321">
        <f>Nør!AO20</f>
        <v>0</v>
      </c>
      <c r="U321">
        <f>Nør!AO21</f>
        <v>0</v>
      </c>
      <c r="V321" t="str">
        <f>Nør!AO22</f>
        <v>Ja</v>
      </c>
      <c r="W321">
        <f>Nør!AO23</f>
        <v>4</v>
      </c>
      <c r="X321">
        <f>Nør!AO24</f>
        <v>1</v>
      </c>
      <c r="Y321">
        <f>Nør!AO25</f>
        <v>5</v>
      </c>
      <c r="Z321">
        <f>Nør!AO26</f>
        <v>5</v>
      </c>
      <c r="AA321">
        <f>Nør!AO27</f>
        <v>5</v>
      </c>
      <c r="AB321">
        <f>Nør!AO28</f>
        <v>5</v>
      </c>
      <c r="AC321">
        <f>Nør!AO29</f>
        <v>0</v>
      </c>
      <c r="AD321">
        <f>Nør!AO30</f>
        <v>5</v>
      </c>
      <c r="AE321">
        <f>Nør!AO31</f>
        <v>5</v>
      </c>
      <c r="AF321">
        <f>Nør!AO32</f>
        <v>1</v>
      </c>
      <c r="AG321">
        <f>Nør!AO33</f>
        <v>5</v>
      </c>
      <c r="AH321">
        <f>Nør!AO34</f>
        <v>0</v>
      </c>
      <c r="AI321">
        <f>Nør!AO35</f>
        <v>200000</v>
      </c>
      <c r="AJ321">
        <f>Nør!AO36</f>
        <v>0</v>
      </c>
      <c r="AK321">
        <f>Nør!AO37</f>
        <v>0</v>
      </c>
      <c r="AL321" t="str">
        <f>Nør!AO38</f>
        <v>Ja</v>
      </c>
      <c r="AM321" t="str">
        <f>Nør!AO39</f>
        <v>Nej</v>
      </c>
      <c r="AN321" t="str">
        <f>Nør!AO40</f>
        <v>Nagas Tahira</v>
      </c>
      <c r="AO321">
        <f>Nør!AO41</f>
        <v>2004</v>
      </c>
      <c r="AP321">
        <f>Nør!AO42</f>
        <v>35</v>
      </c>
      <c r="AQ321">
        <f>Nør!AO43</f>
        <v>0</v>
      </c>
      <c r="AR321" t="str">
        <f>Nør!AO44</f>
        <v>Skolelærer fra hjemland</v>
      </c>
      <c r="AS321" t="str">
        <f>Nør!AO45</f>
        <v>rengøring</v>
      </c>
      <c r="AT321" t="str">
        <f>Nør!AO46</f>
        <v>økologi</v>
      </c>
      <c r="AU321" t="str">
        <f>Nør!AO47</f>
        <v>Birthe Petersen</v>
      </c>
      <c r="AV321">
        <f>Nør!AO48</f>
        <v>1996</v>
      </c>
      <c r="AW321">
        <f>Nør!AO49</f>
        <v>37</v>
      </c>
      <c r="AX321">
        <f>Nør!AO50</f>
        <v>0</v>
      </c>
      <c r="AY321" t="str">
        <f>Nør!AO51</f>
        <v>kontoruddannet</v>
      </c>
      <c r="AZ321" t="str">
        <f>Nør!AO52</f>
        <v>rengøring</v>
      </c>
      <c r="BA321" t="str">
        <f>Nør!AO53</f>
        <v>økologi</v>
      </c>
      <c r="BB321">
        <f>Nør!AO54</f>
        <v>99</v>
      </c>
      <c r="BC321">
        <f>Nør!AO55</f>
        <v>99</v>
      </c>
      <c r="BD321">
        <f>Nør!AO56</f>
        <v>2</v>
      </c>
      <c r="BE321">
        <f>Nør!AO57</f>
        <v>2</v>
      </c>
      <c r="BF321" t="str">
        <f>Nør!AO58</f>
        <v>Ja</v>
      </c>
      <c r="BG321" t="str">
        <f>Nør!AO59</f>
        <v>Nej</v>
      </c>
      <c r="BH321" t="str">
        <f>Nør!AO60</f>
        <v>Ja</v>
      </c>
      <c r="BI321" t="str">
        <f>Nør!AO61</f>
        <v>Ja</v>
      </c>
      <c r="BJ321">
        <f>Nør!AO62</f>
        <v>0</v>
      </c>
      <c r="BK321" t="str">
        <f>Nør!AO63</f>
        <v>Ja</v>
      </c>
      <c r="BL321">
        <f>Nør!AO64</f>
        <v>0</v>
      </c>
      <c r="BM321" t="str">
        <f>Nør!AO65</f>
        <v>Ja</v>
      </c>
      <c r="BN321">
        <f>Nør!AO66</f>
        <v>0</v>
      </c>
      <c r="BO321" t="str">
        <f>Nør!AO67</f>
        <v>Nej</v>
      </c>
      <c r="BP321" t="str">
        <f>Nør!AO68</f>
        <v>vil gerne have hjælp fra Madhuset</v>
      </c>
      <c r="BQ321">
        <f>Nør!AO69</f>
        <v>0</v>
      </c>
      <c r="BR321" t="str">
        <f>Nør!AO70</f>
        <v>produktionskøkken</v>
      </c>
      <c r="BS321" t="str">
        <f>Nør!AO71</f>
        <v>Nej</v>
      </c>
      <c r="BT321" t="str">
        <f>Nør!AO72</f>
        <v>Mindre</v>
      </c>
      <c r="BU321" t="str">
        <f>Nør!AO73</f>
        <v>Mindre</v>
      </c>
      <c r="BV321" t="str">
        <f>Nør!AO74</f>
        <v>Nej</v>
      </c>
      <c r="BW321" t="str">
        <f>Nør!AO75</f>
        <v>hæve opvaskemaskine, indkøb og indbygning af ekstra ovn. Industrirøremaskine med grøntsagssnitter</v>
      </c>
      <c r="BX321">
        <f>Nør!AO76</f>
        <v>0</v>
      </c>
      <c r="BY321">
        <f>Nør!AO77</f>
        <v>0</v>
      </c>
      <c r="BZ321">
        <f>Nør!AO78</f>
        <v>0</v>
      </c>
      <c r="CA321">
        <f>Nør!AO79</f>
        <v>0</v>
      </c>
      <c r="CB321">
        <f>Nør!AO80</f>
        <v>0</v>
      </c>
      <c r="CC321">
        <f>Nør!AO81</f>
        <v>0</v>
      </c>
      <c r="CD321">
        <f>Nør!AO82</f>
        <v>0</v>
      </c>
      <c r="CE321">
        <f>Nør!AO83</f>
        <v>0</v>
      </c>
      <c r="CF321">
        <f>Nør!AO84</f>
        <v>0</v>
      </c>
      <c r="CG321" t="str">
        <f>Nør!AO85</f>
        <v>Birgitte Glerup / Sine</v>
      </c>
      <c r="CH321" s="18">
        <f>Nør!AO86</f>
        <v>39887</v>
      </c>
      <c r="CI321">
        <f>Nør!AO87</f>
        <v>0</v>
      </c>
      <c r="CJ321">
        <f>Nør!AO88</f>
        <v>0</v>
      </c>
      <c r="CK321">
        <f>Nør!AO89</f>
        <v>1</v>
      </c>
      <c r="CL321">
        <f>Nør!AO90</f>
        <v>4</v>
      </c>
      <c r="CM321">
        <f>Nør!AO91</f>
        <v>0</v>
      </c>
      <c r="CN321">
        <f>Nør!AO92</f>
        <v>1</v>
      </c>
      <c r="CO321">
        <f>Nør!AO93</f>
        <v>0</v>
      </c>
      <c r="CP321">
        <f>Nør!AO94</f>
        <v>0</v>
      </c>
      <c r="CQ321">
        <f>Nør!AO95</f>
        <v>0</v>
      </c>
      <c r="CR321">
        <f>Nør!AO96</f>
        <v>1</v>
      </c>
      <c r="CS321">
        <f>Nør!AO97</f>
        <v>0</v>
      </c>
      <c r="CT321">
        <f>Nør!AO98</f>
        <v>0</v>
      </c>
      <c r="CU321">
        <f>Nør!AO99</f>
        <v>0</v>
      </c>
      <c r="CV321">
        <f>Nør!AO100</f>
        <v>1</v>
      </c>
      <c r="CW321">
        <f>Nør!AO101</f>
        <v>0</v>
      </c>
      <c r="CX321">
        <f>Nør!AO102</f>
        <v>1</v>
      </c>
      <c r="CY321">
        <f>Nør!AO103</f>
        <v>0</v>
      </c>
      <c r="CZ321">
        <f>Nør!AO104</f>
        <v>0</v>
      </c>
      <c r="DA321">
        <f>Nør!AO105</f>
        <v>1</v>
      </c>
      <c r="DB321">
        <f>Nør!AO106</f>
        <v>1</v>
      </c>
      <c r="DC321">
        <f>Nør!AO107</f>
        <v>20</v>
      </c>
      <c r="DD321" t="str">
        <f>Nør!AO108</f>
        <v>Miele</v>
      </c>
      <c r="DE321">
        <f>Nør!AO109</f>
        <v>5</v>
      </c>
      <c r="DF321" t="str">
        <f>Nør!AO110</f>
        <v>Nej</v>
      </c>
      <c r="DG321">
        <f>Nør!AO111</f>
        <v>0</v>
      </c>
      <c r="DH321" t="str">
        <f>Nør!AO112</f>
        <v>Ja</v>
      </c>
      <c r="DI321" t="str">
        <f>Nør!AO113</f>
        <v>Nej</v>
      </c>
      <c r="DJ321" t="str">
        <f>Nør!AO114</f>
        <v>Nej</v>
      </c>
      <c r="DK321">
        <f>Nør!AO115</f>
        <v>2</v>
      </c>
      <c r="DL321" t="str">
        <f>Nør!AO116</f>
        <v>Ingen plads</v>
      </c>
      <c r="DM321" t="str">
        <f>Nør!AO117</f>
        <v>I alt 4 køkkener, hvoraf de tre er i brug og smiley-godkendt. Inst. Ønsker at fortsætte med at producere i de tre køkkener. Det ville være optimalt, hvis der på længere sigt kunne etableres 1 samlet køkken (+madelevator og transportløsning ml. 2 inst.), men her og nu kan det fungere ved ansættelse af en ekstra og enkelte opjusteringer. Det er vigtigt at der kan produceres mad på to etager  i 'hovedhuset' for at undgå transport på trapper</v>
      </c>
      <c r="DN321">
        <f>Nør!AO118</f>
        <v>0</v>
      </c>
      <c r="DO321" s="14" t="str">
        <f>VLOOKUP(MID(B321,1,5)*1,InstTyp!A:B,2,FALSE)</f>
        <v xml:space="preserve">Integrerede </v>
      </c>
      <c r="DP321" s="14" t="str">
        <f>VLOOKUP(MID(B321,1,5)*1,InstTyp!A:C,3,FALSE)</f>
        <v>Nørrebro</v>
      </c>
      <c r="DQ321">
        <f>VLOOKUP(MID(B321,1,5)*1,'InstTyp-2'!E:BQ,7,FALSE)</f>
        <v>48</v>
      </c>
      <c r="DR321">
        <f>VLOOKUP(MID(B321,1,5)*1,'InstTyp-2'!E:BQ,8,FALSE)</f>
        <v>0</v>
      </c>
      <c r="DS321">
        <f>VLOOKUP(MID(B321,1,5)*1,'InstTyp-2'!E:BQ,9,FALSE)</f>
        <v>108</v>
      </c>
      <c r="DT321">
        <f>VLOOKUP(MID(B321,1,5)*1,'InstTyp-2'!E:BQ,10,FALSE)</f>
        <v>0</v>
      </c>
      <c r="DU321">
        <f>VLOOKUP(MID(B321,1,5)*1,'InstTyp-2'!E:BQ,11,FALSE)</f>
        <v>0</v>
      </c>
      <c r="DV321">
        <f>VLOOKUP(MID(B321,1,5)*1,'InstTyp-2'!E:BQ,12,FALSE)</f>
        <v>0</v>
      </c>
      <c r="DW321">
        <f>VLOOKUP(MID(B321,1,5)*1,'InstTyp-2'!E:BQ,13,FALSE)</f>
        <v>0</v>
      </c>
      <c r="DX321">
        <f>VLOOKUP(MID(B321,1,5)*1,'InstTyp-2'!E:BQ,14,FALSE)</f>
        <v>0</v>
      </c>
      <c r="DY321">
        <f>VLOOKUP(MID(B321,1,5)*1,'InstTyp-2'!E:BQ,15,FALSE)</f>
        <v>0</v>
      </c>
      <c r="DZ321">
        <f>VLOOKUP(MID(B321,1,5)*1,'InstTyp-2'!E:BQ,16,FALSE)</f>
        <v>0</v>
      </c>
      <c r="EA321">
        <f>VLOOKUP(MID(B321,1,5)*1,'InstTyp-2'!E:BQ,17,FALSE)</f>
        <v>0</v>
      </c>
      <c r="EB321">
        <f>VLOOKUP(MID(B321,1,5)*1,'InstTyp-2'!E:BQ,18,FALSE)</f>
        <v>0</v>
      </c>
      <c r="EC321">
        <f>VLOOKUP(MID(B321,1,5)*1,'InstTyp-2'!E:BQ,19,FALSE)</f>
        <v>0</v>
      </c>
      <c r="ED321">
        <f>VLOOKUP(MID(B321,1,5)*1,'InstTyp-2'!E:BQ,20,FALSE)</f>
        <v>0</v>
      </c>
      <c r="EE321" s="195">
        <f>VLOOKUP(MID(B321,1,5)*1,'Forplejning 2008'!A:C,3,FALSE)</f>
        <v>259016.83</v>
      </c>
      <c r="EF321" t="str">
        <f t="shared" si="16"/>
        <v>37245</v>
      </c>
      <c r="EG321" t="str">
        <f t="shared" si="17"/>
        <v/>
      </c>
      <c r="EH321">
        <f t="shared" si="18"/>
        <v>0</v>
      </c>
      <c r="EI321">
        <f t="shared" si="19"/>
        <v>0</v>
      </c>
      <c r="EJ321" t="e">
        <f>VLOOKUP(B321,Rekruttering!A:F,2,FALSE)</f>
        <v>#N/A</v>
      </c>
      <c r="EK321" t="e">
        <f>VLOOKUP(B321,Rekruttering!A:F,3,FALSE)</f>
        <v>#N/A</v>
      </c>
      <c r="EL321" t="e">
        <f>VLOOKUP(B321,Rekruttering!A:F,4,FALSE)</f>
        <v>#N/A</v>
      </c>
      <c r="EM321" t="e">
        <f>VLOOKUP(B321,Rekruttering!A:F,5,FALSE)</f>
        <v>#N/A</v>
      </c>
      <c r="EN321" t="e">
        <f>VLOOKUP(B321,Rekruttering!A:F,6,FALSE)</f>
        <v>#N/A</v>
      </c>
    </row>
    <row r="322" spans="1:144">
      <c r="A322" s="14" t="str">
        <f>Nør!AT1</f>
        <v>x</v>
      </c>
      <c r="B322" s="21">
        <f>Nør!AT2</f>
        <v>37258</v>
      </c>
      <c r="C322" t="str">
        <f>Nør!AT3</f>
        <v>1'eren &amp; 11'eren</v>
      </c>
      <c r="D322" t="str">
        <f>Nør!AT4</f>
        <v>Nørrebro</v>
      </c>
      <c r="E322" t="str">
        <f>Nør!AT5</f>
        <v>Rådmandsgade 1</v>
      </c>
      <c r="F322">
        <f>Nør!AT6</f>
        <v>2200</v>
      </c>
      <c r="G322" t="str">
        <f>Nør!AT7</f>
        <v>København N</v>
      </c>
      <c r="H322" t="str">
        <f>Nør!AT8</f>
        <v>35 83 96 12</v>
      </c>
      <c r="I322" t="str">
        <f>Nør!AT9</f>
        <v>37258@buf.kk.dk</v>
      </c>
      <c r="J322" t="str">
        <f>Nør!AT10</f>
        <v>Ditte Schneider</v>
      </c>
      <c r="K322">
        <f>Nør!AT11</f>
        <v>0</v>
      </c>
      <c r="L322">
        <f>Nør!AT12</f>
        <v>0</v>
      </c>
      <c r="M322" t="str">
        <f>Nør!AT13</f>
        <v>37258@buf.kk.dk</v>
      </c>
      <c r="N322" t="str">
        <f>Nør!AT14</f>
        <v>Integreret</v>
      </c>
      <c r="O322">
        <f>Nør!AT15</f>
        <v>44</v>
      </c>
      <c r="P322">
        <f>Nør!AT16</f>
        <v>0</v>
      </c>
      <c r="Q322">
        <f>Nør!AT17</f>
        <v>54</v>
      </c>
      <c r="R322">
        <f>Nør!AT18</f>
        <v>42</v>
      </c>
      <c r="S322">
        <f>Nør!AT19</f>
        <v>0</v>
      </c>
      <c r="T322">
        <f>Nør!AT20</f>
        <v>0</v>
      </c>
      <c r="U322">
        <f>Nør!AT21</f>
        <v>0</v>
      </c>
      <c r="V322" t="str">
        <f>Nør!AT22</f>
        <v>Ja</v>
      </c>
      <c r="W322">
        <f>Nør!AT23</f>
        <v>2</v>
      </c>
      <c r="X322">
        <f>Nør!AT24</f>
        <v>1</v>
      </c>
      <c r="Y322">
        <f>Nør!AT25</f>
        <v>5</v>
      </c>
      <c r="Z322">
        <f>Nør!AT26</f>
        <v>0</v>
      </c>
      <c r="AA322">
        <f>Nør!AT27</f>
        <v>5</v>
      </c>
      <c r="AB322">
        <f>Nør!AT28</f>
        <v>5</v>
      </c>
      <c r="AC322">
        <f>Nør!AT29</f>
        <v>5</v>
      </c>
      <c r="AD322">
        <f>Nør!AT30</f>
        <v>5</v>
      </c>
      <c r="AE322">
        <f>Nør!AT31</f>
        <v>0</v>
      </c>
      <c r="AF322">
        <f>Nør!AT32</f>
        <v>0</v>
      </c>
      <c r="AG322">
        <f>Nør!AT33</f>
        <v>5</v>
      </c>
      <c r="AH322">
        <f>Nør!AT34</f>
        <v>0</v>
      </c>
      <c r="AI322">
        <f>Nør!AT35</f>
        <v>132000</v>
      </c>
      <c r="AJ322">
        <f>Nør!AT36</f>
        <v>70000</v>
      </c>
      <c r="AK322">
        <f>Nør!AT37</f>
        <v>0</v>
      </c>
      <c r="AL322" t="str">
        <f>Nør!AT38</f>
        <v>Ja</v>
      </c>
      <c r="AM322">
        <f>Nør!AT39</f>
        <v>0</v>
      </c>
      <c r="AN322" t="str">
        <f>Nør!AT40</f>
        <v>Anne Jensen</v>
      </c>
      <c r="AO322">
        <f>Nør!AT41</f>
        <v>1993</v>
      </c>
      <c r="AP322">
        <f>Nør!AT42</f>
        <v>35</v>
      </c>
      <c r="AQ322">
        <f>Nør!AT43</f>
        <v>0</v>
      </c>
      <c r="AR322" t="str">
        <f>Nør!AT44</f>
        <v>Økonoma</v>
      </c>
      <c r="AS322" t="str">
        <f>Nør!AT45</f>
        <v>cheføkonoma på plejehjem, hospital, plejehjem</v>
      </c>
      <c r="AT322" t="str">
        <f>Nør!AT46</f>
        <v>økologikurser, madtemadage, lederkursus, fælles indkøbskurser, slanketerapeutuddannelse</v>
      </c>
      <c r="AU322" t="str">
        <f>Nør!AT47</f>
        <v>Abderrahim Ghoussy</v>
      </c>
      <c r="AV322">
        <f>Nør!AT48</f>
        <v>2003</v>
      </c>
      <c r="AW322">
        <f>Nør!AT49</f>
        <v>20</v>
      </c>
      <c r="AX322">
        <f>Nør!AT50</f>
        <v>0</v>
      </c>
      <c r="AY322" t="str">
        <f>Nør!AT51</f>
        <v>bageruddannet fra Marokko (lært af familie)</v>
      </c>
      <c r="AZ322" t="str">
        <f>Nør!AT52</f>
        <v>cafearb. Kokkearb. Rengøring</v>
      </c>
      <c r="BA322" t="str">
        <f>Nør!AT53</f>
        <v>økologisk brød</v>
      </c>
      <c r="BB322">
        <f>Nør!AT54</f>
        <v>96</v>
      </c>
      <c r="BC322">
        <f>Nør!AT55</f>
        <v>45</v>
      </c>
      <c r="BD322">
        <f>Nør!AT56</f>
        <v>1</v>
      </c>
      <c r="BE322">
        <f>Nør!AT57</f>
        <v>0</v>
      </c>
      <c r="BF322" t="str">
        <f>Nør!AT58</f>
        <v>Ja</v>
      </c>
      <c r="BG322" t="str">
        <f>Nør!AT59</f>
        <v>Ja</v>
      </c>
      <c r="BH322" t="str">
        <f>Nør!AT60</f>
        <v>Ja</v>
      </c>
      <c r="BI322" t="str">
        <f>Nør!AT61</f>
        <v>Ja</v>
      </c>
      <c r="BJ322">
        <f>Nør!AT62</f>
        <v>0</v>
      </c>
      <c r="BK322" t="str">
        <f>Nør!AT63</f>
        <v>Ja</v>
      </c>
      <c r="BL322" t="str">
        <f>Nør!AT64</f>
        <v>tror</v>
      </c>
      <c r="BM322" t="str">
        <f>Nør!AT65</f>
        <v>Ja</v>
      </c>
      <c r="BN322">
        <f>Nør!AT66</f>
        <v>0</v>
      </c>
      <c r="BO322" t="str">
        <f>Nør!AT67</f>
        <v>Nej</v>
      </c>
      <c r="BP322">
        <f>Nør!AT68</f>
        <v>0</v>
      </c>
      <c r="BQ322">
        <f>Nør!AT69</f>
        <v>0</v>
      </c>
      <c r="BR322" t="str">
        <f>Nør!AT70</f>
        <v>produktionskøkken</v>
      </c>
      <c r="BS322" t="str">
        <f>Nør!AT71</f>
        <v>Ja</v>
      </c>
      <c r="BT322" t="str">
        <f>Nør!AT72</f>
        <v>Ingen</v>
      </c>
      <c r="BU322" t="str">
        <f>Nør!AT73</f>
        <v>Ingen</v>
      </c>
      <c r="BV322" t="str">
        <f>Nør!AT74</f>
        <v>Nej</v>
      </c>
      <c r="BW322">
        <f>Nør!AT75</f>
        <v>0</v>
      </c>
      <c r="BX322">
        <f>Nør!AT76</f>
        <v>0</v>
      </c>
      <c r="BY322">
        <f>Nør!AT77</f>
        <v>0</v>
      </c>
      <c r="BZ322">
        <f>Nør!AT78</f>
        <v>0</v>
      </c>
      <c r="CA322">
        <f>Nør!AT79</f>
        <v>0</v>
      </c>
      <c r="CB322">
        <f>Nør!AT80</f>
        <v>0</v>
      </c>
      <c r="CC322">
        <f>Nør!AT81</f>
        <v>0</v>
      </c>
      <c r="CD322">
        <f>Nør!AT82</f>
        <v>0</v>
      </c>
      <c r="CE322">
        <f>Nør!AT83</f>
        <v>0</v>
      </c>
      <c r="CF322">
        <f>Nør!AT84</f>
        <v>0</v>
      </c>
      <c r="CG322" t="str">
        <f>Nør!AT85</f>
        <v>Birgitte Glerup / Sine</v>
      </c>
      <c r="CH322" s="18">
        <f>Nør!AT86</f>
        <v>39923</v>
      </c>
      <c r="CI322">
        <f>Nør!AT87</f>
        <v>0</v>
      </c>
      <c r="CJ322">
        <f>Nør!AT88</f>
        <v>0</v>
      </c>
      <c r="CK322">
        <f>Nør!AT89</f>
        <v>1</v>
      </c>
      <c r="CL322">
        <f>Nør!AT90</f>
        <v>4</v>
      </c>
      <c r="CM322">
        <f>Nør!AT91</f>
        <v>0</v>
      </c>
      <c r="CN322">
        <f>Nør!AT92</f>
        <v>0</v>
      </c>
      <c r="CO322">
        <f>Nør!AT93</f>
        <v>1</v>
      </c>
      <c r="CP322">
        <f>Nør!AT94</f>
        <v>0</v>
      </c>
      <c r="CQ322">
        <f>Nør!AT95</f>
        <v>10</v>
      </c>
      <c r="CR322">
        <f>Nør!AT96</f>
        <v>0</v>
      </c>
      <c r="CS322">
        <f>Nør!AT97</f>
        <v>1</v>
      </c>
      <c r="CT322">
        <f>Nør!AT98</f>
        <v>0</v>
      </c>
      <c r="CU322">
        <f>Nør!AT99</f>
        <v>0</v>
      </c>
      <c r="CV322">
        <f>Nør!AT100</f>
        <v>1</v>
      </c>
      <c r="CW322">
        <f>Nør!AT101</f>
        <v>0</v>
      </c>
      <c r="CX322">
        <f>Nør!AT102</f>
        <v>0</v>
      </c>
      <c r="CY322">
        <f>Nør!AT103</f>
        <v>1</v>
      </c>
      <c r="CZ322">
        <f>Nør!AT104</f>
        <v>0</v>
      </c>
      <c r="DA322">
        <f>Nør!AT105</f>
        <v>1</v>
      </c>
      <c r="DB322">
        <f>Nør!AT106</f>
        <v>1</v>
      </c>
      <c r="DC322">
        <f>Nør!AT107</f>
        <v>20</v>
      </c>
      <c r="DD322" t="str">
        <f>Nør!AT108</f>
        <v>Miele</v>
      </c>
      <c r="DE322">
        <f>Nør!AT109</f>
        <v>6</v>
      </c>
      <c r="DF322" t="str">
        <f>Nør!AT110</f>
        <v>Nej</v>
      </c>
      <c r="DG322">
        <f>Nør!AT111</f>
        <v>0</v>
      </c>
      <c r="DH322" t="str">
        <f>Nør!AT112</f>
        <v>Ja</v>
      </c>
      <c r="DI322" t="str">
        <f>Nør!AT113</f>
        <v>Ja</v>
      </c>
      <c r="DJ322" t="str">
        <f>Nør!AT114</f>
        <v>Nej</v>
      </c>
      <c r="DK322">
        <f>Nør!AT115</f>
        <v>2</v>
      </c>
      <c r="DL322" t="str">
        <f>Nør!AT116</f>
        <v>God plads</v>
      </c>
      <c r="DM322">
        <f>Nør!AT117</f>
        <v>0</v>
      </c>
      <c r="DN322">
        <f>Nør!AT118</f>
        <v>0</v>
      </c>
      <c r="DO322" s="14" t="str">
        <f>VLOOKUP(MID(B322,1,5)*1,InstTyp!A:B,2,FALSE)</f>
        <v xml:space="preserve">Integrerede </v>
      </c>
      <c r="DP322" s="14" t="str">
        <f>VLOOKUP(MID(B322,1,5)*1,InstTyp!A:C,3,FALSE)</f>
        <v>Nørrebro</v>
      </c>
      <c r="DQ322">
        <f>VLOOKUP(MID(B322,1,5)*1,'InstTyp-2'!E:BQ,7,FALSE)</f>
        <v>44</v>
      </c>
      <c r="DR322">
        <f>VLOOKUP(MID(B322,1,5)*1,'InstTyp-2'!E:BQ,8,FALSE)</f>
        <v>0</v>
      </c>
      <c r="DS322">
        <f>VLOOKUP(MID(B322,1,5)*1,'InstTyp-2'!E:BQ,9,FALSE)</f>
        <v>54</v>
      </c>
      <c r="DT322">
        <f>VLOOKUP(MID(B322,1,5)*1,'InstTyp-2'!E:BQ,10,FALSE)</f>
        <v>42</v>
      </c>
      <c r="DU322">
        <f>VLOOKUP(MID(B322,1,5)*1,'InstTyp-2'!E:BQ,11,FALSE)</f>
        <v>0</v>
      </c>
      <c r="DV322">
        <f>VLOOKUP(MID(B322,1,5)*1,'InstTyp-2'!E:BQ,12,FALSE)</f>
        <v>0</v>
      </c>
      <c r="DW322">
        <f>VLOOKUP(MID(B322,1,5)*1,'InstTyp-2'!E:BQ,13,FALSE)</f>
        <v>0</v>
      </c>
      <c r="DX322">
        <f>VLOOKUP(MID(B322,1,5)*1,'InstTyp-2'!E:BQ,14,FALSE)</f>
        <v>0</v>
      </c>
      <c r="DY322">
        <f>VLOOKUP(MID(B322,1,5)*1,'InstTyp-2'!E:BQ,15,FALSE)</f>
        <v>0</v>
      </c>
      <c r="DZ322">
        <f>VLOOKUP(MID(B322,1,5)*1,'InstTyp-2'!E:BQ,16,FALSE)</f>
        <v>0</v>
      </c>
      <c r="EA322">
        <f>VLOOKUP(MID(B322,1,5)*1,'InstTyp-2'!E:BQ,17,FALSE)</f>
        <v>0</v>
      </c>
      <c r="EB322">
        <f>VLOOKUP(MID(B322,1,5)*1,'InstTyp-2'!E:BQ,18,FALSE)</f>
        <v>0</v>
      </c>
      <c r="EC322">
        <f>VLOOKUP(MID(B322,1,5)*1,'InstTyp-2'!E:BQ,19,FALSE)</f>
        <v>0</v>
      </c>
      <c r="ED322">
        <f>VLOOKUP(MID(B322,1,5)*1,'InstTyp-2'!E:BQ,20,FALSE)</f>
        <v>0</v>
      </c>
      <c r="EE322" s="195">
        <f>VLOOKUP(MID(B322,1,5)*1,'Forplejning 2008'!A:C,3,FALSE)</f>
        <v>257404.42</v>
      </c>
      <c r="EF322" t="str">
        <f t="shared" ref="EF322:EF385" si="20">MID(B322,1,5)</f>
        <v>37258</v>
      </c>
      <c r="EG322" t="str">
        <f t="shared" ref="EG322:EG385" si="21">MID(B322,7,1)</f>
        <v/>
      </c>
      <c r="EH322">
        <f t="shared" ref="EH322:EH385" si="22">SUM(DX322:ED322)</f>
        <v>0</v>
      </c>
      <c r="EI322">
        <f t="shared" si="19"/>
        <v>42</v>
      </c>
      <c r="EJ322" t="e">
        <f>VLOOKUP(B322,Rekruttering!A:F,2,FALSE)</f>
        <v>#N/A</v>
      </c>
      <c r="EK322" t="e">
        <f>VLOOKUP(B322,Rekruttering!A:F,3,FALSE)</f>
        <v>#N/A</v>
      </c>
      <c r="EL322" t="e">
        <f>VLOOKUP(B322,Rekruttering!A:F,4,FALSE)</f>
        <v>#N/A</v>
      </c>
      <c r="EM322" t="e">
        <f>VLOOKUP(B322,Rekruttering!A:F,5,FALSE)</f>
        <v>#N/A</v>
      </c>
      <c r="EN322" t="e">
        <f>VLOOKUP(B322,Rekruttering!A:F,6,FALSE)</f>
        <v>#N/A</v>
      </c>
    </row>
    <row r="323" spans="1:144">
      <c r="A323" s="14" t="str">
        <f>Nør!AU1</f>
        <v>x</v>
      </c>
      <c r="B323" s="21" t="str">
        <f>Nør!AU2</f>
        <v>37258_2</v>
      </c>
      <c r="C323" t="str">
        <f>Nør!AU3</f>
        <v>1'eren &amp; 11'eren</v>
      </c>
      <c r="D323" t="str">
        <f>Nør!AU4</f>
        <v>Nørrebro</v>
      </c>
      <c r="E323" t="str">
        <f>Nør!AU5</f>
        <v>Rådmandsgade 1</v>
      </c>
      <c r="F323">
        <f>Nør!AU6</f>
        <v>2200</v>
      </c>
      <c r="G323" t="str">
        <f>Nør!AU7</f>
        <v>København N</v>
      </c>
      <c r="H323" t="str">
        <f>Nør!AU8</f>
        <v>35 83 96 12</v>
      </c>
      <c r="I323" t="str">
        <f>Nør!AU9</f>
        <v>37258@buf.kk.dk</v>
      </c>
      <c r="J323" t="str">
        <f>Nør!AU10</f>
        <v>Ditte Schneider</v>
      </c>
      <c r="K323">
        <f>Nør!AU11</f>
        <v>0</v>
      </c>
      <c r="L323">
        <f>Nør!AU12</f>
        <v>0</v>
      </c>
      <c r="M323" t="str">
        <f>Nør!AU13</f>
        <v>37258@buf.kk.dk</v>
      </c>
      <c r="N323" t="str">
        <f>Nør!AU14</f>
        <v>Integreret</v>
      </c>
      <c r="O323">
        <f>Nør!AU15</f>
        <v>44</v>
      </c>
      <c r="P323">
        <f>Nør!AU16</f>
        <v>0</v>
      </c>
      <c r="Q323">
        <f>Nør!AU17</f>
        <v>54</v>
      </c>
      <c r="R323">
        <f>Nør!AU18</f>
        <v>42</v>
      </c>
      <c r="S323">
        <f>Nør!AU19</f>
        <v>0</v>
      </c>
      <c r="T323">
        <f>Nør!AU20</f>
        <v>0</v>
      </c>
      <c r="U323">
        <f>Nør!AU21</f>
        <v>0</v>
      </c>
      <c r="V323" t="str">
        <f>Nør!AU22</f>
        <v>Ja</v>
      </c>
      <c r="W323">
        <f>Nør!AU23</f>
        <v>2</v>
      </c>
      <c r="X323">
        <f>Nør!AU24</f>
        <v>2</v>
      </c>
      <c r="Y323">
        <f>Nør!AU25</f>
        <v>0</v>
      </c>
      <c r="Z323">
        <f>Nør!AU26</f>
        <v>0</v>
      </c>
      <c r="AA323">
        <f>Nør!AU27</f>
        <v>0</v>
      </c>
      <c r="AB323">
        <f>Nør!AU28</f>
        <v>0</v>
      </c>
      <c r="AC323">
        <f>Nør!AU29</f>
        <v>0</v>
      </c>
      <c r="AD323">
        <f>Nør!AU30</f>
        <v>0</v>
      </c>
      <c r="AE323">
        <f>Nør!AU31</f>
        <v>0</v>
      </c>
      <c r="AF323">
        <f>Nør!AU32</f>
        <v>0</v>
      </c>
      <c r="AG323">
        <f>Nør!AU33</f>
        <v>0</v>
      </c>
      <c r="AH323">
        <f>Nør!AU34</f>
        <v>0</v>
      </c>
      <c r="AI323">
        <f>Nør!AU35</f>
        <v>0</v>
      </c>
      <c r="AJ323">
        <f>Nør!AU36</f>
        <v>0</v>
      </c>
      <c r="AK323">
        <f>Nør!AU37</f>
        <v>0</v>
      </c>
      <c r="AL323">
        <f>Nør!AU38</f>
        <v>0</v>
      </c>
      <c r="AM323">
        <f>Nør!AU39</f>
        <v>0</v>
      </c>
      <c r="AN323">
        <f>Nør!AU40</f>
        <v>0</v>
      </c>
      <c r="AO323">
        <f>Nør!AU41</f>
        <v>0</v>
      </c>
      <c r="AP323">
        <f>Nør!AU42</f>
        <v>0</v>
      </c>
      <c r="AQ323">
        <f>Nør!AU43</f>
        <v>0</v>
      </c>
      <c r="AR323">
        <f>Nør!AU44</f>
        <v>0</v>
      </c>
      <c r="AS323">
        <f>Nør!AU45</f>
        <v>0</v>
      </c>
      <c r="AT323">
        <f>Nør!AU46</f>
        <v>0</v>
      </c>
      <c r="AU323">
        <f>Nør!AU47</f>
        <v>0</v>
      </c>
      <c r="AV323">
        <f>Nør!AU48</f>
        <v>0</v>
      </c>
      <c r="AW323">
        <f>Nør!AU49</f>
        <v>0</v>
      </c>
      <c r="AX323">
        <f>Nør!AU50</f>
        <v>0</v>
      </c>
      <c r="AY323">
        <f>Nør!AU51</f>
        <v>0</v>
      </c>
      <c r="AZ323">
        <f>Nør!AU52</f>
        <v>0</v>
      </c>
      <c r="BA323">
        <f>Nør!AU53</f>
        <v>0</v>
      </c>
      <c r="BB323">
        <f>Nør!AU54</f>
        <v>0</v>
      </c>
      <c r="BC323">
        <f>Nør!AU55</f>
        <v>0</v>
      </c>
      <c r="BD323">
        <f>Nør!AU56</f>
        <v>0</v>
      </c>
      <c r="BE323">
        <f>Nør!AU57</f>
        <v>0</v>
      </c>
      <c r="BF323">
        <f>Nør!AU58</f>
        <v>0</v>
      </c>
      <c r="BG323">
        <f>Nør!AU59</f>
        <v>0</v>
      </c>
      <c r="BH323">
        <f>Nør!AU60</f>
        <v>0</v>
      </c>
      <c r="BI323">
        <f>Nør!AU61</f>
        <v>0</v>
      </c>
      <c r="BJ323">
        <f>Nør!AU62</f>
        <v>0</v>
      </c>
      <c r="BK323">
        <f>Nør!AU63</f>
        <v>0</v>
      </c>
      <c r="BL323">
        <f>Nør!AU64</f>
        <v>0</v>
      </c>
      <c r="BM323">
        <f>Nør!AU65</f>
        <v>0</v>
      </c>
      <c r="BN323">
        <f>Nør!AU66</f>
        <v>0</v>
      </c>
      <c r="BO323">
        <f>Nør!AU67</f>
        <v>0</v>
      </c>
      <c r="BP323">
        <f>Nør!AU68</f>
        <v>0</v>
      </c>
      <c r="BQ323">
        <f>Nør!AU69</f>
        <v>0</v>
      </c>
      <c r="BR323" t="str">
        <f>Nør!AU70</f>
        <v>Køkken begrænset tilvirk</v>
      </c>
      <c r="BS323" t="str">
        <f>Nør!AU71</f>
        <v>Ja</v>
      </c>
      <c r="BT323" t="str">
        <f>Nør!AU72</f>
        <v>Ingen</v>
      </c>
      <c r="BU323" t="str">
        <f>Nør!AU73</f>
        <v>Ingen</v>
      </c>
      <c r="BV323" t="str">
        <f>Nør!AU74</f>
        <v>Nej</v>
      </c>
      <c r="BW323" t="str">
        <f>Nør!AU75</f>
        <v>inst. Har ikke behov for mere i køkkenet, men det skal undersøges, om det er tilladt at lave frokostmåltid hver dag, da der nu kun laves eftermiddag/morgen</v>
      </c>
      <c r="BX323">
        <f>Nør!AU76</f>
        <v>0</v>
      </c>
      <c r="BY323">
        <f>Nør!AU77</f>
        <v>0</v>
      </c>
      <c r="BZ323">
        <f>Nør!AU78</f>
        <v>0</v>
      </c>
      <c r="CA323">
        <f>Nør!AU79</f>
        <v>0</v>
      </c>
      <c r="CB323">
        <f>Nør!AU80</f>
        <v>0</v>
      </c>
      <c r="CC323">
        <f>Nør!AU81</f>
        <v>0</v>
      </c>
      <c r="CD323">
        <f>Nør!AU82</f>
        <v>0</v>
      </c>
      <c r="CE323">
        <f>Nør!AU83</f>
        <v>0</v>
      </c>
      <c r="CF323">
        <f>Nør!AU84</f>
        <v>0</v>
      </c>
      <c r="CG323" t="str">
        <f>Nør!AU85</f>
        <v>Birgitte Glerup / Sine</v>
      </c>
      <c r="CH323" s="18">
        <f>Nør!AU86</f>
        <v>39923</v>
      </c>
      <c r="CI323">
        <f>Nør!AU87</f>
        <v>0</v>
      </c>
      <c r="CJ323">
        <f>Nør!AU88</f>
        <v>0</v>
      </c>
      <c r="CK323">
        <f>Nør!AU89</f>
        <v>1</v>
      </c>
      <c r="CL323">
        <f>Nør!AU90</f>
        <v>4</v>
      </c>
      <c r="CM323">
        <f>Nør!AU91</f>
        <v>0</v>
      </c>
      <c r="CN323">
        <f>Nør!AU92</f>
        <v>2</v>
      </c>
      <c r="CO323">
        <f>Nør!AU93</f>
        <v>0</v>
      </c>
      <c r="CP323">
        <f>Nør!AU94</f>
        <v>0</v>
      </c>
      <c r="CQ323">
        <f>Nør!AU95</f>
        <v>0</v>
      </c>
      <c r="CR323">
        <f>Nør!AU96</f>
        <v>1</v>
      </c>
      <c r="CS323">
        <f>Nør!AU97</f>
        <v>1</v>
      </c>
      <c r="CT323">
        <f>Nør!AU98</f>
        <v>0</v>
      </c>
      <c r="CU323">
        <f>Nør!AU99</f>
        <v>0</v>
      </c>
      <c r="CV323">
        <f>Nør!AU100</f>
        <v>0</v>
      </c>
      <c r="CW323">
        <f>Nør!AU101</f>
        <v>0</v>
      </c>
      <c r="CX323">
        <f>Nør!AU102</f>
        <v>1</v>
      </c>
      <c r="CY323">
        <f>Nør!AU103</f>
        <v>1</v>
      </c>
      <c r="CZ323">
        <f>Nør!AU104</f>
        <v>0</v>
      </c>
      <c r="DA323">
        <f>Nør!AU105</f>
        <v>0</v>
      </c>
      <c r="DB323">
        <f>Nør!AU106</f>
        <v>1</v>
      </c>
      <c r="DC323">
        <f>Nør!AU107</f>
        <v>20</v>
      </c>
      <c r="DD323" t="str">
        <f>Nør!AU108</f>
        <v>Miele</v>
      </c>
      <c r="DE323">
        <f>Nør!AU109</f>
        <v>0</v>
      </c>
      <c r="DF323" t="str">
        <f>Nør!AU110</f>
        <v>Nej</v>
      </c>
      <c r="DG323">
        <f>Nør!AU111</f>
        <v>0</v>
      </c>
      <c r="DH323" t="str">
        <f>Nør!AU112</f>
        <v>Ja</v>
      </c>
      <c r="DI323" t="str">
        <f>Nør!AU113</f>
        <v>Nej</v>
      </c>
      <c r="DJ323" t="str">
        <f>Nør!AU114</f>
        <v>Nej</v>
      </c>
      <c r="DK323">
        <f>Nør!AU115</f>
        <v>1</v>
      </c>
      <c r="DL323" t="str">
        <f>Nør!AU116</f>
        <v>God plads</v>
      </c>
      <c r="DM323" t="str">
        <f>Nør!AU117</f>
        <v>Inst. Vil gerne producere selv til alle - men fordelt på de to køkkener der var før sammenlægningen evt. med lidt samarbejde også med fritidshjem.</v>
      </c>
      <c r="DN323">
        <f>Nør!AU118</f>
        <v>0</v>
      </c>
      <c r="DO323" s="14" t="str">
        <f>VLOOKUP(MID(B323,1,5)*1,InstTyp!A:B,2,FALSE)</f>
        <v xml:space="preserve">Integrerede </v>
      </c>
      <c r="DP323" s="14" t="str">
        <f>VLOOKUP(MID(B323,1,5)*1,InstTyp!A:C,3,FALSE)</f>
        <v>Nørrebro</v>
      </c>
      <c r="DQ323">
        <f>VLOOKUP(MID(B323,1,5)*1,'InstTyp-2'!E:BQ,7,FALSE)</f>
        <v>44</v>
      </c>
      <c r="DR323">
        <f>VLOOKUP(MID(B323,1,5)*1,'InstTyp-2'!E:BQ,8,FALSE)</f>
        <v>0</v>
      </c>
      <c r="DS323">
        <f>VLOOKUP(MID(B323,1,5)*1,'InstTyp-2'!E:BQ,9,FALSE)</f>
        <v>54</v>
      </c>
      <c r="DT323">
        <f>VLOOKUP(MID(B323,1,5)*1,'InstTyp-2'!E:BQ,10,FALSE)</f>
        <v>42</v>
      </c>
      <c r="DU323">
        <f>VLOOKUP(MID(B323,1,5)*1,'InstTyp-2'!E:BQ,11,FALSE)</f>
        <v>0</v>
      </c>
      <c r="DV323">
        <f>VLOOKUP(MID(B323,1,5)*1,'InstTyp-2'!E:BQ,12,FALSE)</f>
        <v>0</v>
      </c>
      <c r="DW323">
        <f>VLOOKUP(MID(B323,1,5)*1,'InstTyp-2'!E:BQ,13,FALSE)</f>
        <v>0</v>
      </c>
      <c r="DX323">
        <f>VLOOKUP(MID(B323,1,5)*1,'InstTyp-2'!E:BQ,14,FALSE)</f>
        <v>0</v>
      </c>
      <c r="DY323">
        <f>VLOOKUP(MID(B323,1,5)*1,'InstTyp-2'!E:BQ,15,FALSE)</f>
        <v>0</v>
      </c>
      <c r="DZ323">
        <f>VLOOKUP(MID(B323,1,5)*1,'InstTyp-2'!E:BQ,16,FALSE)</f>
        <v>0</v>
      </c>
      <c r="EA323">
        <f>VLOOKUP(MID(B323,1,5)*1,'InstTyp-2'!E:BQ,17,FALSE)</f>
        <v>0</v>
      </c>
      <c r="EB323">
        <f>VLOOKUP(MID(B323,1,5)*1,'InstTyp-2'!E:BQ,18,FALSE)</f>
        <v>0</v>
      </c>
      <c r="EC323">
        <f>VLOOKUP(MID(B323,1,5)*1,'InstTyp-2'!E:BQ,19,FALSE)</f>
        <v>0</v>
      </c>
      <c r="ED323">
        <f>VLOOKUP(MID(B323,1,5)*1,'InstTyp-2'!E:BQ,20,FALSE)</f>
        <v>0</v>
      </c>
      <c r="EE323" s="195">
        <f>VLOOKUP(MID(B323,1,5)*1,'Forplejning 2008'!A:C,3,FALSE)</f>
        <v>257404.42</v>
      </c>
      <c r="EF323" t="str">
        <f t="shared" si="20"/>
        <v>37258</v>
      </c>
      <c r="EG323" t="str">
        <f t="shared" si="21"/>
        <v>2</v>
      </c>
      <c r="EH323">
        <f t="shared" si="22"/>
        <v>0</v>
      </c>
      <c r="EI323">
        <f t="shared" ref="EI323:EI386" si="23">SUM(DT323:DW323)</f>
        <v>42</v>
      </c>
      <c r="EJ323" t="e">
        <f>VLOOKUP(B323,Rekruttering!A:F,2,FALSE)</f>
        <v>#N/A</v>
      </c>
      <c r="EK323" t="e">
        <f>VLOOKUP(B323,Rekruttering!A:F,3,FALSE)</f>
        <v>#N/A</v>
      </c>
      <c r="EL323" t="e">
        <f>VLOOKUP(B323,Rekruttering!A:F,4,FALSE)</f>
        <v>#N/A</v>
      </c>
      <c r="EM323" t="e">
        <f>VLOOKUP(B323,Rekruttering!A:F,5,FALSE)</f>
        <v>#N/A</v>
      </c>
      <c r="EN323" t="e">
        <f>VLOOKUP(B323,Rekruttering!A:F,6,FALSE)</f>
        <v>#N/A</v>
      </c>
    </row>
    <row r="324" spans="1:144">
      <c r="A324" s="14" t="str">
        <f>Nør!AX1</f>
        <v>x</v>
      </c>
      <c r="B324" s="21">
        <f>Nør!AX2</f>
        <v>37318</v>
      </c>
      <c r="C324" t="str">
        <f>Nør!AX3</f>
        <v>Cismofytten</v>
      </c>
      <c r="D324" t="str">
        <f>Nør!AX4</f>
        <v>Nørrebro</v>
      </c>
      <c r="E324" t="str">
        <f>Nør!AX5</f>
        <v>Nørrebrogade 155B</v>
      </c>
      <c r="F324">
        <f>Nør!AX6</f>
        <v>2200</v>
      </c>
      <c r="G324" t="str">
        <f>Nør!AX7</f>
        <v>København N</v>
      </c>
      <c r="H324" t="str">
        <f>Nør!AX8</f>
        <v>35 31 06 00</v>
      </c>
      <c r="I324" t="str">
        <f>Nør!AX9</f>
        <v>37318@buf.kk.dk</v>
      </c>
      <c r="J324" t="str">
        <f>Nør!AX10</f>
        <v>Käthe Sabinsky Koch</v>
      </c>
      <c r="K324">
        <f>Nør!AX11</f>
        <v>35381017</v>
      </c>
      <c r="L324">
        <f>Nør!AX12</f>
        <v>0</v>
      </c>
      <c r="M324" t="str">
        <f>Nør!AX13</f>
        <v>37318@buf.kk.dk</v>
      </c>
      <c r="N324" t="str">
        <f>Nør!AX14</f>
        <v>Integreret</v>
      </c>
      <c r="O324">
        <f>Nør!AX15</f>
        <v>42</v>
      </c>
      <c r="P324">
        <f>Nør!AX16</f>
        <v>0</v>
      </c>
      <c r="Q324">
        <f>Nør!AX17</f>
        <v>66</v>
      </c>
      <c r="R324">
        <f>Nør!AX18</f>
        <v>0</v>
      </c>
      <c r="S324">
        <f>Nør!AX19</f>
        <v>0</v>
      </c>
      <c r="T324">
        <f>Nør!AX20</f>
        <v>0</v>
      </c>
      <c r="U324">
        <f>Nør!AX21</f>
        <v>0</v>
      </c>
      <c r="V324" t="str">
        <f>Nør!AX22</f>
        <v>nej</v>
      </c>
      <c r="W324">
        <f>Nør!AX23</f>
        <v>0</v>
      </c>
      <c r="X324">
        <f>Nør!AX24</f>
        <v>0</v>
      </c>
      <c r="Y324">
        <f>Nør!AX25</f>
        <v>5</v>
      </c>
      <c r="Z324">
        <f>Nør!AX26</f>
        <v>5</v>
      </c>
      <c r="AA324">
        <f>Nør!AX27</f>
        <v>4</v>
      </c>
      <c r="AB324">
        <f>Nør!AX28</f>
        <v>5</v>
      </c>
      <c r="AC324">
        <f>Nør!AX29</f>
        <v>0</v>
      </c>
      <c r="AD324">
        <f>Nør!AX30</f>
        <v>5</v>
      </c>
      <c r="AE324">
        <f>Nør!AX31</f>
        <v>0</v>
      </c>
      <c r="AF324">
        <f>Nør!AX32</f>
        <v>0</v>
      </c>
      <c r="AG324">
        <f>Nør!AX33</f>
        <v>5</v>
      </c>
      <c r="AH324">
        <f>Nør!AX34</f>
        <v>0</v>
      </c>
      <c r="AI324">
        <f>Nør!AX35</f>
        <v>120000</v>
      </c>
      <c r="AJ324">
        <f>Nør!AX36</f>
        <v>30000</v>
      </c>
      <c r="AK324">
        <f>Nør!AX37</f>
        <v>0</v>
      </c>
      <c r="AL324" t="str">
        <f>Nør!AX38</f>
        <v>ja</v>
      </c>
      <c r="AM324">
        <f>Nør!AX39</f>
        <v>0</v>
      </c>
      <c r="AN324" t="str">
        <f>Nør!AX40</f>
        <v>Susanne Vedel</v>
      </c>
      <c r="AO324">
        <f>Nør!AX41</f>
        <v>2008</v>
      </c>
      <c r="AP324">
        <f>Nør!AX42</f>
        <v>37</v>
      </c>
      <c r="AQ324">
        <f>Nør!AX43</f>
        <v>0</v>
      </c>
      <c r="AR324" t="str">
        <f>Nør!AX44</f>
        <v>Ernæringsassistent</v>
      </c>
      <c r="AS324" t="str">
        <f>Nør!AX45</f>
        <v>hospitalskøkken, cafeteria, kantine</v>
      </c>
      <c r="AT324">
        <f>Nør!AX46</f>
        <v>0</v>
      </c>
      <c r="AU324">
        <f>Nør!AX47</f>
        <v>0</v>
      </c>
      <c r="AV324">
        <f>Nør!AX48</f>
        <v>0</v>
      </c>
      <c r="AW324">
        <f>Nør!AX49</f>
        <v>0</v>
      </c>
      <c r="AX324">
        <f>Nør!AX50</f>
        <v>0</v>
      </c>
      <c r="AY324">
        <f>Nør!AX51</f>
        <v>0</v>
      </c>
      <c r="AZ324">
        <f>Nør!AX52</f>
        <v>0</v>
      </c>
      <c r="BA324">
        <f>Nør!AX53</f>
        <v>0</v>
      </c>
      <c r="BB324">
        <f>Nør!AX54</f>
        <v>98</v>
      </c>
      <c r="BC324">
        <f>Nør!AX55</f>
        <v>98</v>
      </c>
      <c r="BD324">
        <f>Nør!AX56</f>
        <v>1</v>
      </c>
      <c r="BE324">
        <f>Nør!AX57</f>
        <v>1</v>
      </c>
      <c r="BF324" t="str">
        <f>Nør!AX58</f>
        <v>ja</v>
      </c>
      <c r="BG324" t="str">
        <f>Nør!AX59</f>
        <v>ja</v>
      </c>
      <c r="BH324" t="str">
        <f>Nør!AX60</f>
        <v>ja</v>
      </c>
      <c r="BI324" t="str">
        <f>Nør!AX61</f>
        <v>ja</v>
      </c>
      <c r="BJ324">
        <f>Nør!AX62</f>
        <v>0</v>
      </c>
      <c r="BK324" t="str">
        <f>Nør!AX63</f>
        <v>ja</v>
      </c>
      <c r="BL324">
        <f>Nør!AX64</f>
        <v>0</v>
      </c>
      <c r="BM324" t="str">
        <f>Nør!AX65</f>
        <v>ja</v>
      </c>
      <c r="BN324">
        <f>Nør!AX66</f>
        <v>0</v>
      </c>
      <c r="BO324" t="str">
        <f>Nør!AX67</f>
        <v>nej</v>
      </c>
      <c r="BP324">
        <f>Nør!AX68</f>
        <v>0</v>
      </c>
      <c r="BQ324">
        <f>Nør!AX69</f>
        <v>0</v>
      </c>
      <c r="BR324" t="str">
        <f>Nør!AX70</f>
        <v>produktionskøkken</v>
      </c>
      <c r="BS324" t="str">
        <f>Nør!AX71</f>
        <v>nej</v>
      </c>
      <c r="BT324" t="str">
        <f>Nør!AX72</f>
        <v>Mindre</v>
      </c>
      <c r="BU324" t="str">
        <f>Nør!AX73</f>
        <v>Ingen</v>
      </c>
      <c r="BV324">
        <f>Nør!AX74</f>
        <v>0</v>
      </c>
      <c r="BW324" t="str">
        <f>Nør!AX75</f>
        <v>et industrikøleskab</v>
      </c>
      <c r="BX324">
        <f>Nør!AX76</f>
        <v>0</v>
      </c>
      <c r="BY324">
        <f>Nør!AX77</f>
        <v>0</v>
      </c>
      <c r="BZ324">
        <f>Nør!AX78</f>
        <v>0</v>
      </c>
      <c r="CA324">
        <f>Nør!AX79</f>
        <v>0</v>
      </c>
      <c r="CB324">
        <f>Nør!AX80</f>
        <v>0</v>
      </c>
      <c r="CC324">
        <f>Nør!AX81</f>
        <v>0</v>
      </c>
      <c r="CD324">
        <f>Nør!AX82</f>
        <v>0</v>
      </c>
      <c r="CE324">
        <f>Nør!AX83</f>
        <v>0</v>
      </c>
      <c r="CF324">
        <f>Nør!AX84</f>
        <v>0</v>
      </c>
      <c r="CG324" t="str">
        <f>Nør!AX85</f>
        <v>Birgitte</v>
      </c>
      <c r="CH324" s="18" t="str">
        <f>Nør!AX86</f>
        <v>25.03</v>
      </c>
      <c r="CI324">
        <f>Nør!AX87</f>
        <v>0</v>
      </c>
      <c r="CJ324">
        <f>Nør!AX88</f>
        <v>0</v>
      </c>
      <c r="CK324">
        <f>Nør!AX89</f>
        <v>1</v>
      </c>
      <c r="CL324">
        <f>Nør!AX90</f>
        <v>4</v>
      </c>
      <c r="CM324">
        <f>Nør!AX91</f>
        <v>0</v>
      </c>
      <c r="CN324">
        <f>Nør!AX92</f>
        <v>3</v>
      </c>
      <c r="CO324">
        <f>Nør!AX93</f>
        <v>0</v>
      </c>
      <c r="CP324">
        <f>Nør!AX94</f>
        <v>0</v>
      </c>
      <c r="CQ324">
        <f>Nør!AX95</f>
        <v>0</v>
      </c>
      <c r="CR324">
        <f>Nør!AX96</f>
        <v>0</v>
      </c>
      <c r="CS324">
        <f>Nør!AX97</f>
        <v>0</v>
      </c>
      <c r="CT324">
        <f>Nør!AX98</f>
        <v>3</v>
      </c>
      <c r="CU324">
        <f>Nør!AX99</f>
        <v>0</v>
      </c>
      <c r="CV324">
        <f>Nør!AX100</f>
        <v>0</v>
      </c>
      <c r="CW324">
        <f>Nør!AX101</f>
        <v>0</v>
      </c>
      <c r="CX324">
        <f>Nør!AX102</f>
        <v>0</v>
      </c>
      <c r="CY324">
        <f>Nør!AX103</f>
        <v>0</v>
      </c>
      <c r="CZ324">
        <f>Nør!AX104</f>
        <v>2</v>
      </c>
      <c r="DA324">
        <f>Nør!AX105</f>
        <v>0</v>
      </c>
      <c r="DB324">
        <f>Nør!AX106</f>
        <v>1</v>
      </c>
      <c r="DC324">
        <f>Nør!AX107</f>
        <v>3</v>
      </c>
      <c r="DD324" t="str">
        <f>Nør!AX108</f>
        <v>mile</v>
      </c>
      <c r="DE324">
        <f>Nør!AX109</f>
        <v>11</v>
      </c>
      <c r="DF324" t="str">
        <f>Nør!AX110</f>
        <v>ja</v>
      </c>
      <c r="DG324">
        <f>Nør!AX111</f>
        <v>10</v>
      </c>
      <c r="DH324">
        <f>Nør!AX112</f>
        <v>0</v>
      </c>
      <c r="DI324" t="str">
        <f>Nør!AX113</f>
        <v>ja</v>
      </c>
      <c r="DJ324">
        <f>Nør!AX114</f>
        <v>0</v>
      </c>
      <c r="DK324">
        <f>Nør!AX115</f>
        <v>4</v>
      </c>
      <c r="DL324" t="str">
        <f>Nør!AX116</f>
        <v>God plads</v>
      </c>
      <c r="DM324">
        <f>Nør!AX117</f>
        <v>0</v>
      </c>
      <c r="DN324">
        <f>Nør!AX118</f>
        <v>0</v>
      </c>
      <c r="DO324" s="14" t="str">
        <f>VLOOKUP(MID(B324,1,5)*1,InstTyp!A:B,2,FALSE)</f>
        <v xml:space="preserve">Integrerede </v>
      </c>
      <c r="DP324" s="14" t="str">
        <f>VLOOKUP(MID(B324,1,5)*1,InstTyp!A:C,3,FALSE)</f>
        <v>Nørrebro</v>
      </c>
      <c r="DQ324">
        <f>VLOOKUP(MID(B324,1,5)*1,'InstTyp-2'!E:BQ,7,FALSE)</f>
        <v>36</v>
      </c>
      <c r="DR324">
        <f>VLOOKUP(MID(B324,1,5)*1,'InstTyp-2'!E:BQ,8,FALSE)</f>
        <v>0</v>
      </c>
      <c r="DS324">
        <f>VLOOKUP(MID(B324,1,5)*1,'InstTyp-2'!E:BQ,9,FALSE)</f>
        <v>66</v>
      </c>
      <c r="DT324">
        <f>VLOOKUP(MID(B324,1,5)*1,'InstTyp-2'!E:BQ,10,FALSE)</f>
        <v>0</v>
      </c>
      <c r="DU324">
        <f>VLOOKUP(MID(B324,1,5)*1,'InstTyp-2'!E:BQ,11,FALSE)</f>
        <v>0</v>
      </c>
      <c r="DV324">
        <f>VLOOKUP(MID(B324,1,5)*1,'InstTyp-2'!E:BQ,12,FALSE)</f>
        <v>0</v>
      </c>
      <c r="DW324">
        <f>VLOOKUP(MID(B324,1,5)*1,'InstTyp-2'!E:BQ,13,FALSE)</f>
        <v>0</v>
      </c>
      <c r="DX324">
        <f>VLOOKUP(MID(B324,1,5)*1,'InstTyp-2'!E:BQ,14,FALSE)</f>
        <v>0</v>
      </c>
      <c r="DY324">
        <f>VLOOKUP(MID(B324,1,5)*1,'InstTyp-2'!E:BQ,15,FALSE)</f>
        <v>0</v>
      </c>
      <c r="DZ324">
        <f>VLOOKUP(MID(B324,1,5)*1,'InstTyp-2'!E:BQ,16,FALSE)</f>
        <v>0</v>
      </c>
      <c r="EA324">
        <f>VLOOKUP(MID(B324,1,5)*1,'InstTyp-2'!E:BQ,17,FALSE)</f>
        <v>0</v>
      </c>
      <c r="EB324">
        <f>VLOOKUP(MID(B324,1,5)*1,'InstTyp-2'!E:BQ,18,FALSE)</f>
        <v>0</v>
      </c>
      <c r="EC324">
        <f>VLOOKUP(MID(B324,1,5)*1,'InstTyp-2'!E:BQ,19,FALSE)</f>
        <v>0</v>
      </c>
      <c r="ED324">
        <f>VLOOKUP(MID(B324,1,5)*1,'InstTyp-2'!E:BQ,20,FALSE)</f>
        <v>0</v>
      </c>
      <c r="EE324" s="195">
        <f>VLOOKUP(MID(B324,1,5)*1,'Forplejning 2008'!A:C,3,FALSE)</f>
        <v>196510.76</v>
      </c>
      <c r="EF324" t="str">
        <f t="shared" si="20"/>
        <v>37318</v>
      </c>
      <c r="EG324" t="str">
        <f t="shared" si="21"/>
        <v/>
      </c>
      <c r="EH324">
        <f t="shared" si="22"/>
        <v>0</v>
      </c>
      <c r="EI324">
        <f t="shared" si="23"/>
        <v>0</v>
      </c>
      <c r="EJ324" t="e">
        <f>VLOOKUP(B324,Rekruttering!A:F,2,FALSE)</f>
        <v>#N/A</v>
      </c>
      <c r="EK324" t="e">
        <f>VLOOKUP(B324,Rekruttering!A:F,3,FALSE)</f>
        <v>#N/A</v>
      </c>
      <c r="EL324" t="e">
        <f>VLOOKUP(B324,Rekruttering!A:F,4,FALSE)</f>
        <v>#N/A</v>
      </c>
      <c r="EM324" t="e">
        <f>VLOOKUP(B324,Rekruttering!A:F,5,FALSE)</f>
        <v>#N/A</v>
      </c>
      <c r="EN324" t="e">
        <f>VLOOKUP(B324,Rekruttering!A:F,6,FALSE)</f>
        <v>#N/A</v>
      </c>
    </row>
    <row r="325" spans="1:144">
      <c r="A325" s="14" t="str">
        <f>Nør!BC1</f>
        <v>x</v>
      </c>
      <c r="B325" s="21" t="str">
        <f>Nør!BC2</f>
        <v>37396_u</v>
      </c>
      <c r="C325" t="str">
        <f>Nør!BC3</f>
        <v>Børnehuset land og by</v>
      </c>
      <c r="D325" t="str">
        <f>Nør!BC4</f>
        <v>Nørrebro</v>
      </c>
      <c r="E325" t="str">
        <f>Nør!BC5</f>
        <v>Sjællandsgade 15</v>
      </c>
      <c r="F325">
        <f>Nør!BC6</f>
        <v>2970</v>
      </c>
      <c r="G325" t="str">
        <f>Nør!BC7</f>
        <v>Hørsholm</v>
      </c>
      <c r="H325" t="str">
        <f>Nør!BC8</f>
        <v>49 14 59 20</v>
      </c>
      <c r="I325" t="str">
        <f>Nør!BC9</f>
        <v>37396@buf.kk.dk</v>
      </c>
      <c r="J325" t="str">
        <f>Nør!BC10</f>
        <v>Maria Pilloni</v>
      </c>
      <c r="K325">
        <f>Nør!BC11</f>
        <v>0</v>
      </c>
      <c r="L325">
        <f>Nør!BC12</f>
        <v>0</v>
      </c>
      <c r="M325" t="str">
        <f>Nør!BC13</f>
        <v>37396@buf.kk.dk</v>
      </c>
      <c r="N325" t="str">
        <f>Nør!BC14</f>
        <v>Integreret</v>
      </c>
      <c r="O325">
        <f>Nør!BC15</f>
        <v>42</v>
      </c>
      <c r="P325">
        <f>Nør!BC16</f>
        <v>0</v>
      </c>
      <c r="Q325">
        <f>Nør!BC17</f>
        <v>102</v>
      </c>
      <c r="R325">
        <f>Nør!BC18</f>
        <v>0</v>
      </c>
      <c r="S325">
        <f>Nør!BC19</f>
        <v>0</v>
      </c>
      <c r="T325">
        <f>Nør!BC20</f>
        <v>0</v>
      </c>
      <c r="U325">
        <f>Nør!BC21</f>
        <v>0</v>
      </c>
      <c r="V325">
        <f>Nør!BC22</f>
        <v>0</v>
      </c>
      <c r="W325">
        <f>Nør!BC23</f>
        <v>0</v>
      </c>
      <c r="X325">
        <f>Nør!BC24</f>
        <v>0</v>
      </c>
      <c r="Y325">
        <f>Nør!BC25</f>
        <v>0</v>
      </c>
      <c r="Z325">
        <f>Nør!BC26</f>
        <v>0</v>
      </c>
      <c r="AA325">
        <f>Nør!BC27</f>
        <v>0</v>
      </c>
      <c r="AB325">
        <f>Nør!BC28</f>
        <v>0</v>
      </c>
      <c r="AC325">
        <f>Nør!BC29</f>
        <v>0</v>
      </c>
      <c r="AD325">
        <f>Nør!BC30</f>
        <v>0</v>
      </c>
      <c r="AE325">
        <f>Nør!BC31</f>
        <v>5</v>
      </c>
      <c r="AF325">
        <f>Nør!BC32</f>
        <v>0</v>
      </c>
      <c r="AG325">
        <f>Nør!BC33</f>
        <v>5</v>
      </c>
      <c r="AH325">
        <f>Nør!BC34</f>
        <v>0</v>
      </c>
      <c r="AI325">
        <f>Nør!BC35</f>
        <v>0</v>
      </c>
      <c r="AJ325">
        <f>Nør!BC36</f>
        <v>0</v>
      </c>
      <c r="AK325">
        <f>Nør!BC37</f>
        <v>0</v>
      </c>
      <c r="AL325" t="str">
        <f>Nør!BC38</f>
        <v>Nej</v>
      </c>
      <c r="AM325">
        <f>Nør!BC39</f>
        <v>0</v>
      </c>
      <c r="AN325">
        <f>Nør!BC40</f>
        <v>0</v>
      </c>
      <c r="AO325">
        <f>Nør!BC41</f>
        <v>0</v>
      </c>
      <c r="AP325">
        <f>Nør!BC42</f>
        <v>0</v>
      </c>
      <c r="AQ325">
        <f>Nør!BC43</f>
        <v>0</v>
      </c>
      <c r="AR325">
        <f>Nør!BC44</f>
        <v>0</v>
      </c>
      <c r="AS325">
        <f>Nør!BC45</f>
        <v>0</v>
      </c>
      <c r="AT325">
        <f>Nør!BC46</f>
        <v>0</v>
      </c>
      <c r="AU325">
        <f>Nør!BC47</f>
        <v>0</v>
      </c>
      <c r="AV325">
        <f>Nør!BC48</f>
        <v>0</v>
      </c>
      <c r="AW325">
        <f>Nør!BC49</f>
        <v>0</v>
      </c>
      <c r="AX325">
        <f>Nør!BC50</f>
        <v>0</v>
      </c>
      <c r="AY325">
        <f>Nør!BC51</f>
        <v>0</v>
      </c>
      <c r="AZ325">
        <f>Nør!BC52</f>
        <v>0</v>
      </c>
      <c r="BA325">
        <f>Nør!BC53</f>
        <v>0</v>
      </c>
      <c r="BB325">
        <f>Nør!BC54</f>
        <v>0</v>
      </c>
      <c r="BC325">
        <f>Nør!BC55</f>
        <v>95</v>
      </c>
      <c r="BD325">
        <f>Nør!BC56</f>
        <v>0</v>
      </c>
      <c r="BE325">
        <f>Nør!BC57</f>
        <v>1</v>
      </c>
      <c r="BF325" t="str">
        <f>Nør!BC58</f>
        <v>Ja</v>
      </c>
      <c r="BG325" t="str">
        <f>Nør!BC59</f>
        <v>Nej</v>
      </c>
      <c r="BH325" t="str">
        <f>Nør!BC60</f>
        <v>Nej</v>
      </c>
      <c r="BI325" t="str">
        <f>Nør!BC61</f>
        <v>Nej</v>
      </c>
      <c r="BJ325" t="str">
        <f>Nør!BC62</f>
        <v>vil kun have færdige madpakker</v>
      </c>
      <c r="BK325" t="str">
        <f>Nør!BC63</f>
        <v>Nej</v>
      </c>
      <c r="BL325" t="str">
        <f>Nør!BC64</f>
        <v>afventende</v>
      </c>
      <c r="BM325" t="str">
        <f>Nør!BC65</f>
        <v>Nej</v>
      </c>
      <c r="BN325">
        <f>Nør!BC66</f>
        <v>0</v>
      </c>
      <c r="BO325" t="str">
        <f>Nør!BC67</f>
        <v>Nej</v>
      </c>
      <c r="BP325">
        <f>Nør!BC68</f>
        <v>0</v>
      </c>
      <c r="BQ325">
        <f>Nør!BC69</f>
        <v>0</v>
      </c>
      <c r="BR325" t="str">
        <f>Nør!BC70</f>
        <v>produktionskøkken</v>
      </c>
      <c r="BS325">
        <f>Nør!BC71</f>
        <v>0</v>
      </c>
      <c r="BT325">
        <f>Nør!BC72</f>
        <v>0</v>
      </c>
      <c r="BU325">
        <f>Nør!BC73</f>
        <v>0</v>
      </c>
      <c r="BV325">
        <f>Nør!BC74</f>
        <v>0</v>
      </c>
      <c r="BW325">
        <f>Nør!BC75</f>
        <v>0</v>
      </c>
      <c r="BX325">
        <f>Nør!BC76</f>
        <v>0</v>
      </c>
      <c r="BY325">
        <f>Nør!BC77</f>
        <v>0</v>
      </c>
      <c r="BZ325">
        <f>Nør!BC78</f>
        <v>0</v>
      </c>
      <c r="CA325">
        <f>Nør!BC79</f>
        <v>0</v>
      </c>
      <c r="CB325">
        <f>Nør!BC80</f>
        <v>0</v>
      </c>
      <c r="CC325">
        <f>Nør!BC81</f>
        <v>0</v>
      </c>
      <c r="CD325">
        <f>Nør!BC82</f>
        <v>0</v>
      </c>
      <c r="CE325">
        <f>Nør!BC83</f>
        <v>0</v>
      </c>
      <c r="CF325">
        <f>Nør!BC84</f>
        <v>0</v>
      </c>
      <c r="CG325" t="str">
        <f>Nør!BC85</f>
        <v>Mariah</v>
      </c>
      <c r="CH325" s="18">
        <f>Nør!BC86</f>
        <v>39923</v>
      </c>
      <c r="CI325">
        <f>Nør!BC87</f>
        <v>0</v>
      </c>
      <c r="CJ325">
        <f>Nør!BC88</f>
        <v>0</v>
      </c>
      <c r="CK325">
        <f>Nør!BC89</f>
        <v>1</v>
      </c>
      <c r="CL325">
        <f>Nør!BC90</f>
        <v>4</v>
      </c>
      <c r="CM325">
        <f>Nør!BC91</f>
        <v>0</v>
      </c>
      <c r="CN325">
        <f>Nør!BC92</f>
        <v>0</v>
      </c>
      <c r="CO325">
        <f>Nør!BC93</f>
        <v>0</v>
      </c>
      <c r="CP325">
        <f>Nør!BC94</f>
        <v>0</v>
      </c>
      <c r="CQ325">
        <f>Nør!BC95</f>
        <v>0</v>
      </c>
      <c r="CR325">
        <f>Nør!BC96</f>
        <v>0</v>
      </c>
      <c r="CS325">
        <f>Nør!BC97</f>
        <v>1</v>
      </c>
      <c r="CT325">
        <f>Nør!BC98</f>
        <v>0</v>
      </c>
      <c r="CU325">
        <f>Nør!BC99</f>
        <v>0</v>
      </c>
      <c r="CV325">
        <f>Nør!BC100</f>
        <v>1</v>
      </c>
      <c r="CW325">
        <f>Nør!BC101</f>
        <v>0</v>
      </c>
      <c r="CX325">
        <f>Nør!BC102</f>
        <v>0</v>
      </c>
      <c r="CY325">
        <f>Nør!BC103</f>
        <v>1</v>
      </c>
      <c r="CZ325">
        <f>Nør!BC104</f>
        <v>0</v>
      </c>
      <c r="DA325">
        <f>Nør!BC105</f>
        <v>0</v>
      </c>
      <c r="DB325">
        <f>Nør!BC106</f>
        <v>1</v>
      </c>
      <c r="DC325">
        <f>Nør!BC107</f>
        <v>25</v>
      </c>
      <c r="DD325" t="str">
        <f>Nør!BC108</f>
        <v>Miele</v>
      </c>
      <c r="DE325">
        <f>Nør!BC109</f>
        <v>3</v>
      </c>
      <c r="DF325" t="str">
        <f>Nør!BC110</f>
        <v>Nej</v>
      </c>
      <c r="DG325">
        <f>Nør!BC111</f>
        <v>0</v>
      </c>
      <c r="DH325">
        <f>Nør!BC112</f>
        <v>0</v>
      </c>
      <c r="DI325" t="str">
        <f>Nør!BC113</f>
        <v>Nej</v>
      </c>
      <c r="DJ325" t="str">
        <f>Nør!BC114</f>
        <v>Nej</v>
      </c>
      <c r="DK325">
        <f>Nør!BC115</f>
        <v>1</v>
      </c>
      <c r="DL325" t="str">
        <f>Nør!BC116</f>
        <v>Ingen plads</v>
      </c>
      <c r="DM325" t="str">
        <f>Nør!BC117</f>
        <v>Ovnen virker ikke.</v>
      </c>
      <c r="DN325">
        <f>Nør!BC118</f>
        <v>0</v>
      </c>
      <c r="DO325" s="14" t="str">
        <f>VLOOKUP(MID(B325,1,5)*1,InstTyp!A:B,2,FALSE)</f>
        <v xml:space="preserve">Integrerede </v>
      </c>
      <c r="DP325" s="14" t="str">
        <f>VLOOKUP(MID(B325,1,5)*1,InstTyp!A:C,3,FALSE)</f>
        <v>Nørrebro</v>
      </c>
      <c r="DQ325">
        <f>VLOOKUP(MID(B325,1,5)*1,'InstTyp-2'!E:BQ,7,FALSE)</f>
        <v>42</v>
      </c>
      <c r="DR325">
        <f>VLOOKUP(MID(B325,1,5)*1,'InstTyp-2'!E:BQ,8,FALSE)</f>
        <v>0</v>
      </c>
      <c r="DS325">
        <f>VLOOKUP(MID(B325,1,5)*1,'InstTyp-2'!E:BQ,9,FALSE)</f>
        <v>106</v>
      </c>
      <c r="DT325">
        <f>VLOOKUP(MID(B325,1,5)*1,'InstTyp-2'!E:BQ,10,FALSE)</f>
        <v>0</v>
      </c>
      <c r="DU325">
        <f>VLOOKUP(MID(B325,1,5)*1,'InstTyp-2'!E:BQ,11,FALSE)</f>
        <v>0</v>
      </c>
      <c r="DV325">
        <f>VLOOKUP(MID(B325,1,5)*1,'InstTyp-2'!E:BQ,12,FALSE)</f>
        <v>0</v>
      </c>
      <c r="DW325">
        <f>VLOOKUP(MID(B325,1,5)*1,'InstTyp-2'!E:BQ,13,FALSE)</f>
        <v>0</v>
      </c>
      <c r="DX325">
        <f>VLOOKUP(MID(B325,1,5)*1,'InstTyp-2'!E:BQ,14,FALSE)</f>
        <v>0</v>
      </c>
      <c r="DY325">
        <f>VLOOKUP(MID(B325,1,5)*1,'InstTyp-2'!E:BQ,15,FALSE)</f>
        <v>0</v>
      </c>
      <c r="DZ325">
        <f>VLOOKUP(MID(B325,1,5)*1,'InstTyp-2'!E:BQ,16,FALSE)</f>
        <v>0</v>
      </c>
      <c r="EA325">
        <f>VLOOKUP(MID(B325,1,5)*1,'InstTyp-2'!E:BQ,17,FALSE)</f>
        <v>0</v>
      </c>
      <c r="EB325">
        <f>VLOOKUP(MID(B325,1,5)*1,'InstTyp-2'!E:BQ,18,FALSE)</f>
        <v>0</v>
      </c>
      <c r="EC325">
        <f>VLOOKUP(MID(B325,1,5)*1,'InstTyp-2'!E:BQ,19,FALSE)</f>
        <v>0</v>
      </c>
      <c r="ED325">
        <f>VLOOKUP(MID(B325,1,5)*1,'InstTyp-2'!E:BQ,20,FALSE)</f>
        <v>0</v>
      </c>
      <c r="EE325" s="195">
        <f>VLOOKUP(MID(B325,1,5)*1,'Forplejning 2008'!A:C,3,FALSE)</f>
        <v>90998.720000000001</v>
      </c>
      <c r="EF325" t="str">
        <f t="shared" si="20"/>
        <v>37396</v>
      </c>
      <c r="EG325" t="str">
        <f t="shared" si="21"/>
        <v>u</v>
      </c>
      <c r="EH325">
        <f t="shared" si="22"/>
        <v>0</v>
      </c>
      <c r="EI325">
        <f t="shared" si="23"/>
        <v>0</v>
      </c>
      <c r="EJ325" t="e">
        <f>VLOOKUP(B325,Rekruttering!A:F,2,FALSE)</f>
        <v>#N/A</v>
      </c>
      <c r="EK325" t="e">
        <f>VLOOKUP(B325,Rekruttering!A:F,3,FALSE)</f>
        <v>#N/A</v>
      </c>
      <c r="EL325" t="e">
        <f>VLOOKUP(B325,Rekruttering!A:F,4,FALSE)</f>
        <v>#N/A</v>
      </c>
      <c r="EM325" t="e">
        <f>VLOOKUP(B325,Rekruttering!A:F,5,FALSE)</f>
        <v>#N/A</v>
      </c>
      <c r="EN325" t="e">
        <f>VLOOKUP(B325,Rekruttering!A:F,6,FALSE)</f>
        <v>#N/A</v>
      </c>
    </row>
    <row r="326" spans="1:144">
      <c r="A326" s="14" t="str">
        <f>Nør!BD1</f>
        <v>x</v>
      </c>
      <c r="B326" s="21">
        <f>Nør!BD2</f>
        <v>37406</v>
      </c>
      <c r="C326" t="str">
        <f>Nør!BD3</f>
        <v>Vildrosen</v>
      </c>
      <c r="D326" t="str">
        <f>Nør!BD4</f>
        <v>Nørrebro</v>
      </c>
      <c r="E326" t="str">
        <f>Nør!BD5</f>
        <v>Sankt Hans Gade 27</v>
      </c>
      <c r="F326">
        <f>Nør!BD6</f>
        <v>2200</v>
      </c>
      <c r="G326" t="str">
        <f>Nør!BD7</f>
        <v>København N</v>
      </c>
      <c r="H326" t="str">
        <f>Nør!BD8</f>
        <v>47 50 11 17</v>
      </c>
      <c r="I326" t="str">
        <f>Nør!BD9</f>
        <v>37406@buf.kk.dk</v>
      </c>
      <c r="J326" t="str">
        <f>Nør!BD10</f>
        <v>konst. leder  Käthe Koch</v>
      </c>
      <c r="K326">
        <f>Nør!BD11</f>
        <v>0</v>
      </c>
      <c r="L326">
        <f>Nør!BD12</f>
        <v>0</v>
      </c>
      <c r="M326" t="str">
        <f>Nør!BD13</f>
        <v>37406@buf.kk.dk</v>
      </c>
      <c r="N326" t="str">
        <f>Nør!BD14</f>
        <v>Integreret</v>
      </c>
      <c r="O326">
        <f>Nør!BD15</f>
        <v>36</v>
      </c>
      <c r="P326">
        <f>Nør!BD16</f>
        <v>0</v>
      </c>
      <c r="Q326">
        <f>Nør!BD17</f>
        <v>80</v>
      </c>
      <c r="R326">
        <f>Nør!BD18</f>
        <v>0</v>
      </c>
      <c r="S326">
        <f>Nør!BD19</f>
        <v>0</v>
      </c>
      <c r="T326">
        <f>Nør!BD20</f>
        <v>0</v>
      </c>
      <c r="U326">
        <f>Nør!BD21</f>
        <v>0</v>
      </c>
      <c r="V326" t="str">
        <f>Nør!BD22</f>
        <v>nej</v>
      </c>
      <c r="W326">
        <f>Nør!BD23</f>
        <v>0</v>
      </c>
      <c r="X326">
        <f>Nør!BD24</f>
        <v>0</v>
      </c>
      <c r="Y326">
        <f>Nør!BD25</f>
        <v>5</v>
      </c>
      <c r="Z326">
        <f>Nør!BD26</f>
        <v>5</v>
      </c>
      <c r="AA326">
        <f>Nør!BD27</f>
        <v>5</v>
      </c>
      <c r="AB326">
        <f>Nør!BD28</f>
        <v>5</v>
      </c>
      <c r="AC326">
        <f>Nør!BD29</f>
        <v>0</v>
      </c>
      <c r="AD326">
        <f>Nør!BD30</f>
        <v>5</v>
      </c>
      <c r="AE326">
        <f>Nør!BD31</f>
        <v>5</v>
      </c>
      <c r="AF326">
        <f>Nør!BD32</f>
        <v>5</v>
      </c>
      <c r="AG326">
        <f>Nør!BD33</f>
        <v>5</v>
      </c>
      <c r="AH326">
        <f>Nør!BD34</f>
        <v>0</v>
      </c>
      <c r="AI326">
        <f>Nør!BD35</f>
        <v>130000</v>
      </c>
      <c r="AJ326">
        <f>Nør!BD36</f>
        <v>120000</v>
      </c>
      <c r="AK326">
        <f>Nør!BD37</f>
        <v>0</v>
      </c>
      <c r="AL326" t="str">
        <f>Nør!BD38</f>
        <v>ja</v>
      </c>
      <c r="AM326">
        <f>Nør!BD39</f>
        <v>0</v>
      </c>
      <c r="AN326" t="str">
        <f>Nør!BD40</f>
        <v>Stine Pedersen</v>
      </c>
      <c r="AO326">
        <f>Nør!BD41</f>
        <v>2009</v>
      </c>
      <c r="AP326">
        <f>Nør!BD42</f>
        <v>37</v>
      </c>
      <c r="AQ326">
        <f>Nør!BD43</f>
        <v>0</v>
      </c>
      <c r="AR326" t="str">
        <f>Nør!BD44</f>
        <v>PB</v>
      </c>
      <c r="AS326">
        <f>Nør!BD45</f>
        <v>0</v>
      </c>
      <c r="AT326">
        <f>Nør!BD46</f>
        <v>0</v>
      </c>
      <c r="AU326" t="str">
        <f>Nør!BD47</f>
        <v>Karin Edelhøj</v>
      </c>
      <c r="AV326">
        <f>Nør!BD48</f>
        <v>1995</v>
      </c>
      <c r="AW326">
        <f>Nør!BD49</f>
        <v>37</v>
      </c>
      <c r="AX326">
        <f>Nør!BD50</f>
        <v>0</v>
      </c>
      <c r="AY326">
        <f>Nør!BD51</f>
        <v>0</v>
      </c>
      <c r="AZ326">
        <f>Nør!BD52</f>
        <v>0</v>
      </c>
      <c r="BA326" t="str">
        <f>Nør!BD53</f>
        <v>øko</v>
      </c>
      <c r="BB326">
        <f>Nør!BD54</f>
        <v>90</v>
      </c>
      <c r="BC326">
        <f>Nør!BD55</f>
        <v>85</v>
      </c>
      <c r="BD326">
        <f>Nør!BD56</f>
        <v>1</v>
      </c>
      <c r="BE326">
        <f>Nør!BD57</f>
        <v>0</v>
      </c>
      <c r="BF326" t="str">
        <f>Nør!BD58</f>
        <v>nej</v>
      </c>
      <c r="BG326" t="str">
        <f>Nør!BD59</f>
        <v>nej</v>
      </c>
      <c r="BH326" t="str">
        <f>Nør!BD60</f>
        <v>ja</v>
      </c>
      <c r="BI326" t="str">
        <f>Nør!BD61</f>
        <v>ja</v>
      </c>
      <c r="BJ326">
        <f>Nør!BD62</f>
        <v>0</v>
      </c>
      <c r="BK326" t="str">
        <f>Nør!BD63</f>
        <v>ja</v>
      </c>
      <c r="BL326">
        <f>Nør!BD64</f>
        <v>0</v>
      </c>
      <c r="BM326" t="str">
        <f>Nør!BD65</f>
        <v>ja</v>
      </c>
      <c r="BN326">
        <f>Nør!BD66</f>
        <v>0</v>
      </c>
      <c r="BO326">
        <f>Nør!BD67</f>
        <v>0</v>
      </c>
      <c r="BP326">
        <f>Nør!BD68</f>
        <v>0</v>
      </c>
      <c r="BQ326">
        <f>Nør!BD69</f>
        <v>0</v>
      </c>
      <c r="BR326" t="str">
        <f>Nør!BD70</f>
        <v>produktionskøkken</v>
      </c>
      <c r="BS326" t="str">
        <f>Nør!BD71</f>
        <v>ja</v>
      </c>
      <c r="BT326">
        <f>Nør!BD72</f>
        <v>0</v>
      </c>
      <c r="BU326">
        <f>Nør!BD73</f>
        <v>0</v>
      </c>
      <c r="BV326">
        <f>Nør!BD74</f>
        <v>0</v>
      </c>
      <c r="BW326">
        <f>Nør!BD75</f>
        <v>0</v>
      </c>
      <c r="BX326">
        <f>Nør!BD76</f>
        <v>0</v>
      </c>
      <c r="BY326">
        <f>Nør!BD77</f>
        <v>0</v>
      </c>
      <c r="BZ326">
        <f>Nør!BD78</f>
        <v>0</v>
      </c>
      <c r="CA326">
        <f>Nør!BD79</f>
        <v>0</v>
      </c>
      <c r="CB326">
        <f>Nør!BD80</f>
        <v>0</v>
      </c>
      <c r="CC326">
        <f>Nør!BD81</f>
        <v>0</v>
      </c>
      <c r="CD326">
        <f>Nør!BD82</f>
        <v>0</v>
      </c>
      <c r="CE326">
        <f>Nør!BD83</f>
        <v>0</v>
      </c>
      <c r="CF326">
        <f>Nør!BD84</f>
        <v>0</v>
      </c>
      <c r="CG326" t="str">
        <f>Nør!BD85</f>
        <v>athrine</v>
      </c>
      <c r="CH326" s="18" t="str">
        <f>Nør!BD86</f>
        <v>03.04</v>
      </c>
      <c r="CI326">
        <f>Nør!BD87</f>
        <v>0</v>
      </c>
      <c r="CJ326">
        <f>Nør!BD88</f>
        <v>0</v>
      </c>
      <c r="CK326">
        <f>Nør!BD89</f>
        <v>1</v>
      </c>
      <c r="CL326">
        <f>Nør!BD90</f>
        <v>4</v>
      </c>
      <c r="CM326">
        <f>Nør!BD91</f>
        <v>0</v>
      </c>
      <c r="CN326">
        <f>Nør!BD92</f>
        <v>0</v>
      </c>
      <c r="CO326">
        <f>Nør!BD93</f>
        <v>0</v>
      </c>
      <c r="CP326">
        <f>Nør!BD94</f>
        <v>0</v>
      </c>
      <c r="CQ326">
        <f>Nør!BD95</f>
        <v>0</v>
      </c>
      <c r="CR326">
        <f>Nør!BD96</f>
        <v>0</v>
      </c>
      <c r="CS326">
        <f>Nør!BD97</f>
        <v>5</v>
      </c>
      <c r="CT326">
        <f>Nør!BD98</f>
        <v>0</v>
      </c>
      <c r="CU326">
        <f>Nør!BD99</f>
        <v>0</v>
      </c>
      <c r="CV326">
        <f>Nør!BD100</f>
        <v>0</v>
      </c>
      <c r="CW326">
        <f>Nør!BD101</f>
        <v>0</v>
      </c>
      <c r="CX326">
        <f>Nør!BD102</f>
        <v>0</v>
      </c>
      <c r="CY326">
        <f>Nør!BD103</f>
        <v>2</v>
      </c>
      <c r="CZ326">
        <f>Nør!BD104</f>
        <v>0</v>
      </c>
      <c r="DA326">
        <f>Nør!BD105</f>
        <v>0</v>
      </c>
      <c r="DB326">
        <f>Nør!BD106</f>
        <v>1</v>
      </c>
      <c r="DC326">
        <f>Nør!BD107</f>
        <v>20</v>
      </c>
      <c r="DD326" t="str">
        <f>Nør!BD108</f>
        <v>miele</v>
      </c>
      <c r="DE326">
        <f>Nør!BD109</f>
        <v>4</v>
      </c>
      <c r="DF326" t="str">
        <f>Nør!BD110</f>
        <v>ja</v>
      </c>
      <c r="DG326">
        <f>Nør!BD111</f>
        <v>0</v>
      </c>
      <c r="DH326" t="str">
        <f>Nør!BD112</f>
        <v>nej</v>
      </c>
      <c r="DI326" t="str">
        <f>Nør!BD113</f>
        <v>ja</v>
      </c>
      <c r="DJ326" t="str">
        <f>Nør!BD114</f>
        <v>nej</v>
      </c>
      <c r="DK326">
        <f>Nør!BD115</f>
        <v>3</v>
      </c>
      <c r="DL326" t="str">
        <f>Nør!BD116</f>
        <v>God plads</v>
      </c>
      <c r="DM326" t="str">
        <f>Nør!BD117</f>
        <v>udflytterbørnehaven Nordstjernen lægges sammen med denne inst. Til maj.</v>
      </c>
      <c r="DN326">
        <f>Nør!BD118</f>
        <v>0</v>
      </c>
      <c r="DO326" s="14" t="str">
        <f>VLOOKUP(MID(B326,1,5)*1,InstTyp!A:B,2,FALSE)</f>
        <v xml:space="preserve">Integrerede </v>
      </c>
      <c r="DP326" s="14" t="str">
        <f>VLOOKUP(MID(B326,1,5)*1,InstTyp!A:C,3,FALSE)</f>
        <v>Nørrebro</v>
      </c>
      <c r="DQ326">
        <f>VLOOKUP(MID(B326,1,5)*1,'InstTyp-2'!E:BQ,7,FALSE)</f>
        <v>30</v>
      </c>
      <c r="DR326">
        <f>VLOOKUP(MID(B326,1,5)*1,'InstTyp-2'!E:BQ,8,FALSE)</f>
        <v>0</v>
      </c>
      <c r="DS326">
        <f>VLOOKUP(MID(B326,1,5)*1,'InstTyp-2'!E:BQ,9,FALSE)</f>
        <v>36</v>
      </c>
      <c r="DT326">
        <f>VLOOKUP(MID(B326,1,5)*1,'InstTyp-2'!E:BQ,10,FALSE)</f>
        <v>0</v>
      </c>
      <c r="DU326">
        <f>VLOOKUP(MID(B326,1,5)*1,'InstTyp-2'!E:BQ,11,FALSE)</f>
        <v>0</v>
      </c>
      <c r="DV326">
        <f>VLOOKUP(MID(B326,1,5)*1,'InstTyp-2'!E:BQ,12,FALSE)</f>
        <v>0</v>
      </c>
      <c r="DW326">
        <f>VLOOKUP(MID(B326,1,5)*1,'InstTyp-2'!E:BQ,13,FALSE)</f>
        <v>0</v>
      </c>
      <c r="DX326">
        <f>VLOOKUP(MID(B326,1,5)*1,'InstTyp-2'!E:BQ,14,FALSE)</f>
        <v>0</v>
      </c>
      <c r="DY326">
        <f>VLOOKUP(MID(B326,1,5)*1,'InstTyp-2'!E:BQ,15,FALSE)</f>
        <v>0</v>
      </c>
      <c r="DZ326">
        <f>VLOOKUP(MID(B326,1,5)*1,'InstTyp-2'!E:BQ,16,FALSE)</f>
        <v>0</v>
      </c>
      <c r="EA326">
        <f>VLOOKUP(MID(B326,1,5)*1,'InstTyp-2'!E:BQ,17,FALSE)</f>
        <v>0</v>
      </c>
      <c r="EB326">
        <f>VLOOKUP(MID(B326,1,5)*1,'InstTyp-2'!E:BQ,18,FALSE)</f>
        <v>0</v>
      </c>
      <c r="EC326">
        <f>VLOOKUP(MID(B326,1,5)*1,'InstTyp-2'!E:BQ,19,FALSE)</f>
        <v>0</v>
      </c>
      <c r="ED326">
        <f>VLOOKUP(MID(B326,1,5)*1,'InstTyp-2'!E:BQ,20,FALSE)</f>
        <v>0</v>
      </c>
      <c r="EE326" s="195">
        <f>VLOOKUP(MID(B326,1,5)*1,'Forplejning 2008'!A:C,3,FALSE)</f>
        <v>121286.36</v>
      </c>
      <c r="EF326" t="str">
        <f t="shared" si="20"/>
        <v>37406</v>
      </c>
      <c r="EG326" t="str">
        <f t="shared" si="21"/>
        <v/>
      </c>
      <c r="EH326">
        <f t="shared" si="22"/>
        <v>0</v>
      </c>
      <c r="EI326">
        <f t="shared" si="23"/>
        <v>0</v>
      </c>
      <c r="EJ326" t="e">
        <f>VLOOKUP(B326,Rekruttering!A:F,2,FALSE)</f>
        <v>#N/A</v>
      </c>
      <c r="EK326" t="e">
        <f>VLOOKUP(B326,Rekruttering!A:F,3,FALSE)</f>
        <v>#N/A</v>
      </c>
      <c r="EL326" t="e">
        <f>VLOOKUP(B326,Rekruttering!A:F,4,FALSE)</f>
        <v>#N/A</v>
      </c>
      <c r="EM326" t="e">
        <f>VLOOKUP(B326,Rekruttering!A:F,5,FALSE)</f>
        <v>#N/A</v>
      </c>
      <c r="EN326" t="e">
        <f>VLOOKUP(B326,Rekruttering!A:F,6,FALSE)</f>
        <v>#N/A</v>
      </c>
    </row>
    <row r="327" spans="1:144">
      <c r="A327" s="14" t="str">
        <f>Nør!BE1</f>
        <v>x</v>
      </c>
      <c r="B327" s="21">
        <f>Nør!BE2</f>
        <v>37417</v>
      </c>
      <c r="C327" t="str">
        <f>Nør!BE3</f>
        <v>Valhalla</v>
      </c>
      <c r="D327" t="str">
        <f>Nør!BE4</f>
        <v>Nørrebro</v>
      </c>
      <c r="E327" t="str">
        <f>Nør!BE5</f>
        <v>Baldersgade 3B</v>
      </c>
      <c r="F327">
        <f>Nør!BE6</f>
        <v>2200</v>
      </c>
      <c r="G327" t="str">
        <f>Nør!BE7</f>
        <v>København N</v>
      </c>
      <c r="H327" t="str">
        <f>Nør!BE8</f>
        <v>33 17 64 22</v>
      </c>
      <c r="I327" t="str">
        <f>Nør!BE9</f>
        <v>37417@buf.kk.dk</v>
      </c>
      <c r="J327" t="str">
        <f>Nør!BE10</f>
        <v>mette hjortholm</v>
      </c>
      <c r="K327">
        <f>Nør!BE11</f>
        <v>38749495</v>
      </c>
      <c r="L327">
        <f>Nør!BE12</f>
        <v>0</v>
      </c>
      <c r="M327" t="str">
        <f>Nør!BE13</f>
        <v>37417@buf.kk.dk</v>
      </c>
      <c r="N327" t="str">
        <f>Nør!BE14</f>
        <v>Integreret</v>
      </c>
      <c r="O327">
        <f>Nør!BE15</f>
        <v>42</v>
      </c>
      <c r="P327">
        <f>Nør!BE16</f>
        <v>0</v>
      </c>
      <c r="Q327">
        <f>Nør!BE17</f>
        <v>42</v>
      </c>
      <c r="R327">
        <f>Nør!BE18</f>
        <v>0</v>
      </c>
      <c r="S327">
        <f>Nør!BE19</f>
        <v>0</v>
      </c>
      <c r="T327">
        <f>Nør!BE20</f>
        <v>0</v>
      </c>
      <c r="U327">
        <f>Nør!BE21</f>
        <v>0</v>
      </c>
      <c r="V327" t="str">
        <f>Nør!BE22</f>
        <v>nej</v>
      </c>
      <c r="W327">
        <f>Nør!BE23</f>
        <v>0</v>
      </c>
      <c r="X327">
        <f>Nør!BE24</f>
        <v>0</v>
      </c>
      <c r="Y327">
        <f>Nør!BE25</f>
        <v>5</v>
      </c>
      <c r="Z327">
        <f>Nør!BE26</f>
        <v>5</v>
      </c>
      <c r="AA327">
        <f>Nør!BE27</f>
        <v>5</v>
      </c>
      <c r="AB327">
        <f>Nør!BE28</f>
        <v>5</v>
      </c>
      <c r="AC327">
        <f>Nør!BE29</f>
        <v>0</v>
      </c>
      <c r="AD327">
        <f>Nør!BE30</f>
        <v>0</v>
      </c>
      <c r="AE327">
        <f>Nør!BE31</f>
        <v>5</v>
      </c>
      <c r="AF327">
        <f>Nør!BE32</f>
        <v>0</v>
      </c>
      <c r="AG327">
        <f>Nør!BE33</f>
        <v>5</v>
      </c>
      <c r="AH327">
        <f>Nør!BE34</f>
        <v>0</v>
      </c>
      <c r="AI327">
        <f>Nør!BE35</f>
        <v>100000</v>
      </c>
      <c r="AJ327">
        <f>Nør!BE36</f>
        <v>0</v>
      </c>
      <c r="AK327">
        <f>Nør!BE37</f>
        <v>0</v>
      </c>
      <c r="AL327" t="str">
        <f>Nør!BE38</f>
        <v>ja</v>
      </c>
      <c r="AM327">
        <f>Nør!BE39</f>
        <v>0</v>
      </c>
      <c r="AN327" t="str">
        <f>Nør!BE40</f>
        <v>Samira</v>
      </c>
      <c r="AO327">
        <f>Nør!BE41</f>
        <v>2008</v>
      </c>
      <c r="AP327">
        <f>Nør!BE42</f>
        <v>25</v>
      </c>
      <c r="AQ327">
        <f>Nør!BE43</f>
        <v>0</v>
      </c>
      <c r="AR327">
        <f>Nør!BE44</f>
        <v>0</v>
      </c>
      <c r="AS327">
        <f>Nør!BE45</f>
        <v>0</v>
      </c>
      <c r="AT327">
        <f>Nør!BE46</f>
        <v>0</v>
      </c>
      <c r="AU327">
        <f>Nør!BE47</f>
        <v>0</v>
      </c>
      <c r="AV327">
        <f>Nør!BE48</f>
        <v>0</v>
      </c>
      <c r="AW327">
        <f>Nør!BE49</f>
        <v>0</v>
      </c>
      <c r="AX327">
        <f>Nør!BE50</f>
        <v>0</v>
      </c>
      <c r="AY327">
        <f>Nør!BE51</f>
        <v>0</v>
      </c>
      <c r="AZ327">
        <f>Nør!BE52</f>
        <v>0</v>
      </c>
      <c r="BA327">
        <f>Nør!BE53</f>
        <v>0</v>
      </c>
      <c r="BB327">
        <f>Nør!BE54</f>
        <v>95</v>
      </c>
      <c r="BC327">
        <f>Nør!BE55</f>
        <v>95</v>
      </c>
      <c r="BD327">
        <f>Nør!BE56</f>
        <v>0</v>
      </c>
      <c r="BE327">
        <f>Nør!BE57</f>
        <v>0</v>
      </c>
      <c r="BF327" t="str">
        <f>Nør!BE58</f>
        <v>ja</v>
      </c>
      <c r="BG327" t="str">
        <f>Nør!BE59</f>
        <v>nej</v>
      </c>
      <c r="BH327" t="str">
        <f>Nør!BE60</f>
        <v>ja</v>
      </c>
      <c r="BI327" t="str">
        <f>Nør!BE61</f>
        <v>ja</v>
      </c>
      <c r="BJ327">
        <f>Nør!BE62</f>
        <v>0</v>
      </c>
      <c r="BK327" t="str">
        <f>Nør!BE63</f>
        <v>ja</v>
      </c>
      <c r="BL327">
        <f>Nør!BE64</f>
        <v>0</v>
      </c>
      <c r="BM327" t="str">
        <f>Nør!BE65</f>
        <v>ja</v>
      </c>
      <c r="BN327">
        <f>Nør!BE66</f>
        <v>0</v>
      </c>
      <c r="BO327" t="str">
        <f>Nør!BE67</f>
        <v>ja</v>
      </c>
      <c r="BP327">
        <f>Nør!BE68</f>
        <v>0</v>
      </c>
      <c r="BQ327">
        <f>Nør!BE69</f>
        <v>0</v>
      </c>
      <c r="BR327" t="str">
        <f>Nør!BE70</f>
        <v>produktionskøkken</v>
      </c>
      <c r="BS327" t="str">
        <f>Nør!BE71</f>
        <v>nej</v>
      </c>
      <c r="BT327" t="str">
        <f>Nør!BE72</f>
        <v>Mindre</v>
      </c>
      <c r="BU327">
        <f>Nør!BE73</f>
        <v>0</v>
      </c>
      <c r="BV327">
        <f>Nør!BE74</f>
        <v>0</v>
      </c>
      <c r="BW327" t="str">
        <f>Nør!BE75</f>
        <v>kontektionsovn, stor rørmaskine, kogebord, køleskab.ønsker mindre ombygning af køkkenbord.</v>
      </c>
      <c r="BX327">
        <f>Nør!BE76</f>
        <v>0</v>
      </c>
      <c r="BY327">
        <f>Nør!BE77</f>
        <v>0</v>
      </c>
      <c r="BZ327">
        <f>Nør!BE78</f>
        <v>0</v>
      </c>
      <c r="CA327">
        <f>Nør!BE79</f>
        <v>0</v>
      </c>
      <c r="CB327">
        <f>Nør!BE80</f>
        <v>0</v>
      </c>
      <c r="CC327">
        <f>Nør!BE81</f>
        <v>0</v>
      </c>
      <c r="CD327">
        <f>Nør!BE82</f>
        <v>0</v>
      </c>
      <c r="CE327">
        <f>Nør!BE83</f>
        <v>0</v>
      </c>
      <c r="CF327">
        <f>Nør!BE84</f>
        <v>0</v>
      </c>
      <c r="CG327" t="str">
        <f>Nør!BE85</f>
        <v>Birgitte</v>
      </c>
      <c r="CH327" s="18" t="str">
        <f>Nør!BE86</f>
        <v>19.03</v>
      </c>
      <c r="CI327">
        <f>Nør!BE87</f>
        <v>0</v>
      </c>
      <c r="CJ327">
        <f>Nør!BE88</f>
        <v>0</v>
      </c>
      <c r="CK327">
        <f>Nør!BE89</f>
        <v>1</v>
      </c>
      <c r="CL327">
        <f>Nør!BE90</f>
        <v>4</v>
      </c>
      <c r="CM327">
        <f>Nør!BE91</f>
        <v>0</v>
      </c>
      <c r="CN327">
        <f>Nør!BE92</f>
        <v>1</v>
      </c>
      <c r="CO327">
        <f>Nør!BE93</f>
        <v>0</v>
      </c>
      <c r="CP327">
        <f>Nør!BE94</f>
        <v>0</v>
      </c>
      <c r="CQ327">
        <f>Nør!BE95</f>
        <v>0</v>
      </c>
      <c r="CR327">
        <f>Nør!BE96</f>
        <v>1</v>
      </c>
      <c r="CS327">
        <f>Nør!BE97</f>
        <v>0</v>
      </c>
      <c r="CT327">
        <f>Nør!BE98</f>
        <v>1</v>
      </c>
      <c r="CU327">
        <f>Nør!BE99</f>
        <v>0</v>
      </c>
      <c r="CV327">
        <f>Nør!BE100</f>
        <v>0</v>
      </c>
      <c r="CW327">
        <f>Nør!BE101</f>
        <v>0</v>
      </c>
      <c r="CX327">
        <f>Nør!BE102</f>
        <v>0</v>
      </c>
      <c r="CY327">
        <f>Nør!BE103</f>
        <v>0</v>
      </c>
      <c r="CZ327">
        <f>Nør!BE104</f>
        <v>1</v>
      </c>
      <c r="DA327">
        <f>Nør!BE105</f>
        <v>0</v>
      </c>
      <c r="DB327">
        <f>Nør!BE106</f>
        <v>1</v>
      </c>
      <c r="DC327">
        <f>Nør!BE107</f>
        <v>20</v>
      </c>
      <c r="DD327" t="str">
        <f>Nør!BE108</f>
        <v>miele</v>
      </c>
      <c r="DE327">
        <f>Nør!BE109</f>
        <v>15</v>
      </c>
      <c r="DF327" t="str">
        <f>Nør!BE110</f>
        <v>nej</v>
      </c>
      <c r="DG327">
        <f>Nør!BE111</f>
        <v>0</v>
      </c>
      <c r="DH327" t="str">
        <f>Nør!BE112</f>
        <v>ja</v>
      </c>
      <c r="DI327" t="str">
        <f>Nør!BE113</f>
        <v>nej</v>
      </c>
      <c r="DJ327" t="str">
        <f>Nør!BE114</f>
        <v>nej</v>
      </c>
      <c r="DK327">
        <f>Nør!BE115</f>
        <v>2</v>
      </c>
      <c r="DL327" t="str">
        <f>Nør!BE116</f>
        <v>God plads</v>
      </c>
      <c r="DM327" t="str">
        <f>Nør!BE117</f>
        <v>det er et rigtigt godt og stort køkken, men der mangler en del maskiner for at opgradere, produktionen til alle børn.</v>
      </c>
      <c r="DN327">
        <f>Nør!BE118</f>
        <v>0</v>
      </c>
      <c r="DO327" s="14" t="str">
        <f>VLOOKUP(MID(B327,1,5)*1,InstTyp!A:B,2,FALSE)</f>
        <v xml:space="preserve">Integrerede </v>
      </c>
      <c r="DP327" s="14" t="str">
        <f>VLOOKUP(MID(B327,1,5)*1,InstTyp!A:C,3,FALSE)</f>
        <v>Nørrebro</v>
      </c>
      <c r="DQ327">
        <f>VLOOKUP(MID(B327,1,5)*1,'InstTyp-2'!E:BQ,7,FALSE)</f>
        <v>12</v>
      </c>
      <c r="DR327">
        <f>VLOOKUP(MID(B327,1,5)*1,'InstTyp-2'!E:BQ,8,FALSE)</f>
        <v>0</v>
      </c>
      <c r="DS327">
        <f>VLOOKUP(MID(B327,1,5)*1,'InstTyp-2'!E:BQ,9,FALSE)</f>
        <v>44</v>
      </c>
      <c r="DT327">
        <f>VLOOKUP(MID(B327,1,5)*1,'InstTyp-2'!E:BQ,10,FALSE)</f>
        <v>0</v>
      </c>
      <c r="DU327">
        <f>VLOOKUP(MID(B327,1,5)*1,'InstTyp-2'!E:BQ,11,FALSE)</f>
        <v>0</v>
      </c>
      <c r="DV327">
        <f>VLOOKUP(MID(B327,1,5)*1,'InstTyp-2'!E:BQ,12,FALSE)</f>
        <v>0</v>
      </c>
      <c r="DW327">
        <f>VLOOKUP(MID(B327,1,5)*1,'InstTyp-2'!E:BQ,13,FALSE)</f>
        <v>0</v>
      </c>
      <c r="DX327">
        <f>VLOOKUP(MID(B327,1,5)*1,'InstTyp-2'!E:BQ,14,FALSE)</f>
        <v>0</v>
      </c>
      <c r="DY327">
        <f>VLOOKUP(MID(B327,1,5)*1,'InstTyp-2'!E:BQ,15,FALSE)</f>
        <v>0</v>
      </c>
      <c r="DZ327">
        <f>VLOOKUP(MID(B327,1,5)*1,'InstTyp-2'!E:BQ,16,FALSE)</f>
        <v>0</v>
      </c>
      <c r="EA327">
        <f>VLOOKUP(MID(B327,1,5)*1,'InstTyp-2'!E:BQ,17,FALSE)</f>
        <v>0</v>
      </c>
      <c r="EB327">
        <f>VLOOKUP(MID(B327,1,5)*1,'InstTyp-2'!E:BQ,18,FALSE)</f>
        <v>0</v>
      </c>
      <c r="EC327">
        <f>VLOOKUP(MID(B327,1,5)*1,'InstTyp-2'!E:BQ,19,FALSE)</f>
        <v>0</v>
      </c>
      <c r="ED327">
        <f>VLOOKUP(MID(B327,1,5)*1,'InstTyp-2'!E:BQ,20,FALSE)</f>
        <v>0</v>
      </c>
      <c r="EE327" s="195">
        <f>VLOOKUP(MID(B327,1,5)*1,'Forplejning 2008'!A:C,3,FALSE)</f>
        <v>70387.42</v>
      </c>
      <c r="EF327" t="str">
        <f t="shared" si="20"/>
        <v>37417</v>
      </c>
      <c r="EG327" t="str">
        <f t="shared" si="21"/>
        <v/>
      </c>
      <c r="EH327">
        <f t="shared" si="22"/>
        <v>0</v>
      </c>
      <c r="EI327">
        <f t="shared" si="23"/>
        <v>0</v>
      </c>
      <c r="EJ327" t="e">
        <f>VLOOKUP(B327,Rekruttering!A:F,2,FALSE)</f>
        <v>#N/A</v>
      </c>
      <c r="EK327" t="e">
        <f>VLOOKUP(B327,Rekruttering!A:F,3,FALSE)</f>
        <v>#N/A</v>
      </c>
      <c r="EL327" t="e">
        <f>VLOOKUP(B327,Rekruttering!A:F,4,FALSE)</f>
        <v>#N/A</v>
      </c>
      <c r="EM327" t="e">
        <f>VLOOKUP(B327,Rekruttering!A:F,5,FALSE)</f>
        <v>#N/A</v>
      </c>
      <c r="EN327" t="e">
        <f>VLOOKUP(B327,Rekruttering!A:F,6,FALSE)</f>
        <v>#N/A</v>
      </c>
    </row>
    <row r="328" spans="1:144">
      <c r="A328" s="14" t="str">
        <f>Nør!BF1</f>
        <v>x</v>
      </c>
      <c r="B328" s="21">
        <f>Nør!BF2</f>
        <v>37427</v>
      </c>
      <c r="C328" t="str">
        <f>Nør!BF3</f>
        <v>Hønsehuset</v>
      </c>
      <c r="D328" t="str">
        <f>Nør!BF4</f>
        <v>Nørrebro</v>
      </c>
      <c r="E328" t="str">
        <f>Nør!BF5</f>
        <v>Fælledvej 8</v>
      </c>
      <c r="F328">
        <f>Nør!BF6</f>
        <v>2200</v>
      </c>
      <c r="G328" t="str">
        <f>Nør!BF7</f>
        <v>København N</v>
      </c>
      <c r="H328" t="str">
        <f>Nør!BF8</f>
        <v>35 39 16 01</v>
      </c>
      <c r="I328" t="str">
        <f>Nør!BF9</f>
        <v>37427@buf.kk.dk</v>
      </c>
      <c r="J328" t="str">
        <f>Nør!BF10</f>
        <v>Monica Zober</v>
      </c>
      <c r="K328">
        <f>Nør!BF11</f>
        <v>0</v>
      </c>
      <c r="L328">
        <f>Nør!BF12</f>
        <v>0</v>
      </c>
      <c r="M328" t="str">
        <f>Nør!BF13</f>
        <v>37427@buf.kk.dk</v>
      </c>
      <c r="N328" t="str">
        <f>Nør!BF14</f>
        <v>Integreret</v>
      </c>
      <c r="O328">
        <f>Nør!BF15</f>
        <v>11</v>
      </c>
      <c r="P328">
        <f>Nør!BF16</f>
        <v>0</v>
      </c>
      <c r="Q328">
        <f>Nør!BF17</f>
        <v>40</v>
      </c>
      <c r="R328">
        <f>Nør!BF18</f>
        <v>0</v>
      </c>
      <c r="S328">
        <f>Nør!BF19</f>
        <v>0</v>
      </c>
      <c r="T328">
        <f>Nør!BF20</f>
        <v>0</v>
      </c>
      <c r="U328">
        <f>Nør!BF21</f>
        <v>0</v>
      </c>
      <c r="V328" t="str">
        <f>Nør!BF22</f>
        <v>nej</v>
      </c>
      <c r="W328">
        <f>Nør!BF23</f>
        <v>0</v>
      </c>
      <c r="X328">
        <f>Nør!BF24</f>
        <v>0</v>
      </c>
      <c r="Y328">
        <f>Nør!BF25</f>
        <v>5</v>
      </c>
      <c r="Z328">
        <f>Nør!BF26</f>
        <v>5</v>
      </c>
      <c r="AA328">
        <f>Nør!BF27</f>
        <v>5</v>
      </c>
      <c r="AB328">
        <f>Nør!BF28</f>
        <v>5</v>
      </c>
      <c r="AC328">
        <f>Nør!BF29</f>
        <v>0</v>
      </c>
      <c r="AD328">
        <f>Nør!BF30</f>
        <v>0</v>
      </c>
      <c r="AE328">
        <f>Nør!BF31</f>
        <v>0</v>
      </c>
      <c r="AF328">
        <f>Nør!BF32</f>
        <v>2</v>
      </c>
      <c r="AG328">
        <f>Nør!BF33</f>
        <v>5</v>
      </c>
      <c r="AH328">
        <f>Nør!BF34</f>
        <v>0</v>
      </c>
      <c r="AI328">
        <f>Nør!BF35</f>
        <v>198000</v>
      </c>
      <c r="AJ328">
        <f>Nør!BF36</f>
        <v>0</v>
      </c>
      <c r="AK328">
        <f>Nør!BF37</f>
        <v>0</v>
      </c>
      <c r="AL328" t="str">
        <f>Nør!BF38</f>
        <v>ja</v>
      </c>
      <c r="AM328">
        <f>Nør!BF39</f>
        <v>0</v>
      </c>
      <c r="AN328" t="str">
        <f>Nør!BF40</f>
        <v>Paz Ty Nielsen</v>
      </c>
      <c r="AO328">
        <f>Nør!BF41</f>
        <v>1990</v>
      </c>
      <c r="AP328">
        <f>Nør!BF42</f>
        <v>20</v>
      </c>
      <c r="AQ328">
        <f>Nør!BF43</f>
        <v>0</v>
      </c>
      <c r="AR328" t="str">
        <f>Nør!BF44</f>
        <v>ufaglært</v>
      </c>
      <c r="AS328">
        <f>Nør!BF45</f>
        <v>0</v>
      </c>
      <c r="AT328" t="str">
        <f>Nør!BF46</f>
        <v>økologisk grundkursus</v>
      </c>
      <c r="AU328">
        <f>Nør!BF47</f>
        <v>0</v>
      </c>
      <c r="AV328">
        <f>Nør!BF48</f>
        <v>0</v>
      </c>
      <c r="AW328">
        <f>Nør!BF49</f>
        <v>0</v>
      </c>
      <c r="AX328">
        <f>Nør!BF50</f>
        <v>0</v>
      </c>
      <c r="AY328">
        <f>Nør!BF51</f>
        <v>0</v>
      </c>
      <c r="AZ328">
        <f>Nør!BF52</f>
        <v>0</v>
      </c>
      <c r="BA328">
        <f>Nør!BF53</f>
        <v>0</v>
      </c>
      <c r="BB328">
        <f>Nør!BF54</f>
        <v>95</v>
      </c>
      <c r="BC328">
        <f>Nør!BF55</f>
        <v>95</v>
      </c>
      <c r="BD328">
        <f>Nør!BF56</f>
        <v>0</v>
      </c>
      <c r="BE328">
        <f>Nør!BF57</f>
        <v>0</v>
      </c>
      <c r="BF328" t="str">
        <f>Nør!BF58</f>
        <v>ja</v>
      </c>
      <c r="BG328" t="str">
        <f>Nør!BF59</f>
        <v>nej</v>
      </c>
      <c r="BH328" t="str">
        <f>Nør!BF60</f>
        <v>ja</v>
      </c>
      <c r="BI328" t="str">
        <f>Nør!BF61</f>
        <v>ja</v>
      </c>
      <c r="BJ328">
        <f>Nør!BF62</f>
        <v>0</v>
      </c>
      <c r="BK328" t="str">
        <f>Nør!BF63</f>
        <v>ja</v>
      </c>
      <c r="BL328">
        <f>Nør!BF64</f>
        <v>0</v>
      </c>
      <c r="BM328" t="str">
        <f>Nør!BF65</f>
        <v>ja</v>
      </c>
      <c r="BN328">
        <f>Nør!BF66</f>
        <v>0</v>
      </c>
      <c r="BO328" t="str">
        <f>Nør!BF67</f>
        <v>ja</v>
      </c>
      <c r="BP328" t="str">
        <f>Nør!BF68</f>
        <v>har personale</v>
      </c>
      <c r="BQ328">
        <f>Nør!BF69</f>
        <v>0</v>
      </c>
      <c r="BR328" t="str">
        <f>Nør!BF70</f>
        <v>produktionskøkken</v>
      </c>
      <c r="BS328" t="str">
        <f>Nør!BF71</f>
        <v>ja</v>
      </c>
      <c r="BT328">
        <f>Nør!BF72</f>
        <v>0</v>
      </c>
      <c r="BU328">
        <f>Nør!BF73</f>
        <v>0</v>
      </c>
      <c r="BV328">
        <f>Nør!BF74</f>
        <v>0</v>
      </c>
      <c r="BW328" t="str">
        <f>Nør!BF75</f>
        <v>det vil være en stor fordel at skaffe mere køkkenbordplads.</v>
      </c>
      <c r="BX328">
        <f>Nør!BF76</f>
        <v>0</v>
      </c>
      <c r="BY328">
        <f>Nør!BF77</f>
        <v>0</v>
      </c>
      <c r="BZ328">
        <f>Nør!BF78</f>
        <v>0</v>
      </c>
      <c r="CA328">
        <f>Nør!BF79</f>
        <v>0</v>
      </c>
      <c r="CB328">
        <f>Nør!BF80</f>
        <v>0</v>
      </c>
      <c r="CC328">
        <f>Nør!BF81</f>
        <v>0</v>
      </c>
      <c r="CD328">
        <f>Nør!BF82</f>
        <v>0</v>
      </c>
      <c r="CE328">
        <f>Nør!BF83</f>
        <v>0</v>
      </c>
      <c r="CF328" t="str">
        <f>Nør!BF84</f>
        <v>Vil gerne bytte en konvektionsovn for 2 indbytnings ovne med varm luft-</v>
      </c>
      <c r="CG328" t="str">
        <f>Nør!BF85</f>
        <v>Birgitte</v>
      </c>
      <c r="CH328" s="18" t="str">
        <f>Nør!BF86</f>
        <v>25.03</v>
      </c>
      <c r="CI328">
        <f>Nør!BF87</f>
        <v>0</v>
      </c>
      <c r="CJ328">
        <f>Nør!BF88</f>
        <v>0</v>
      </c>
      <c r="CK328">
        <f>Nør!BF89</f>
        <v>2</v>
      </c>
      <c r="CL328">
        <f>Nør!BF90</f>
        <v>8</v>
      </c>
      <c r="CM328">
        <f>Nør!BF91</f>
        <v>0</v>
      </c>
      <c r="CN328">
        <f>Nør!BF92</f>
        <v>0</v>
      </c>
      <c r="CO328">
        <f>Nør!BF93</f>
        <v>1</v>
      </c>
      <c r="CP328">
        <f>Nør!BF94</f>
        <v>0</v>
      </c>
      <c r="CQ328">
        <f>Nør!BF95</f>
        <v>6</v>
      </c>
      <c r="CR328">
        <f>Nør!BF96</f>
        <v>1</v>
      </c>
      <c r="CS328">
        <f>Nør!BF97</f>
        <v>0</v>
      </c>
      <c r="CT328">
        <f>Nør!BF98</f>
        <v>1</v>
      </c>
      <c r="CU328">
        <f>Nør!BF99</f>
        <v>0</v>
      </c>
      <c r="CV328">
        <f>Nør!BF100</f>
        <v>0</v>
      </c>
      <c r="CW328">
        <f>Nør!BF101</f>
        <v>0</v>
      </c>
      <c r="CX328">
        <f>Nør!BF102</f>
        <v>0</v>
      </c>
      <c r="CY328">
        <f>Nør!BF103</f>
        <v>0</v>
      </c>
      <c r="CZ328">
        <f>Nør!BF104</f>
        <v>0</v>
      </c>
      <c r="DA328">
        <f>Nør!BF105</f>
        <v>1</v>
      </c>
      <c r="DB328">
        <f>Nør!BF106</f>
        <v>1</v>
      </c>
      <c r="DC328">
        <f>Nør!BF107</f>
        <v>3</v>
      </c>
      <c r="DD328" t="str">
        <f>Nør!BF108</f>
        <v>ken</v>
      </c>
      <c r="DE328">
        <f>Nør!BF109</f>
        <v>5</v>
      </c>
      <c r="DF328">
        <f>Nør!BF110</f>
        <v>0</v>
      </c>
      <c r="DG328">
        <f>Nør!BF111</f>
        <v>0</v>
      </c>
      <c r="DH328" t="str">
        <f>Nør!BF112</f>
        <v>ja</v>
      </c>
      <c r="DI328" t="str">
        <f>Nør!BF113</f>
        <v>ja</v>
      </c>
      <c r="DJ328">
        <f>Nør!BF114</f>
        <v>0</v>
      </c>
      <c r="DK328">
        <f>Nør!BF115</f>
        <v>3</v>
      </c>
      <c r="DL328" t="str">
        <f>Nør!BF116</f>
        <v>Begrænset</v>
      </c>
      <c r="DM328" t="str">
        <f>Nør!BF117</f>
        <v>inst. kan ikke selv løfte den lille ændring, som det vil være en fordel at lave i køkkenet. Evt. tilladelse til at sløjfe 1 vask og opsætte køkkenbord og mere skabsplads.</v>
      </c>
      <c r="DN328">
        <f>Nør!BF118</f>
        <v>0</v>
      </c>
      <c r="DO328" s="14" t="str">
        <f>VLOOKUP(MID(B328,1,5)*1,InstTyp!A:B,2,FALSE)</f>
        <v xml:space="preserve">Integrerede </v>
      </c>
      <c r="DP328" s="14" t="str">
        <f>VLOOKUP(MID(B328,1,5)*1,InstTyp!A:C,3,FALSE)</f>
        <v>Nørrebro</v>
      </c>
      <c r="DQ328">
        <f>VLOOKUP(MID(B328,1,5)*1,'InstTyp-2'!E:BQ,7,FALSE)</f>
        <v>11</v>
      </c>
      <c r="DR328">
        <f>VLOOKUP(MID(B328,1,5)*1,'InstTyp-2'!E:BQ,8,FALSE)</f>
        <v>0</v>
      </c>
      <c r="DS328">
        <f>VLOOKUP(MID(B328,1,5)*1,'InstTyp-2'!E:BQ,9,FALSE)</f>
        <v>40</v>
      </c>
      <c r="DT328">
        <f>VLOOKUP(MID(B328,1,5)*1,'InstTyp-2'!E:BQ,10,FALSE)</f>
        <v>0</v>
      </c>
      <c r="DU328">
        <f>VLOOKUP(MID(B328,1,5)*1,'InstTyp-2'!E:BQ,11,FALSE)</f>
        <v>0</v>
      </c>
      <c r="DV328">
        <f>VLOOKUP(MID(B328,1,5)*1,'InstTyp-2'!E:BQ,12,FALSE)</f>
        <v>0</v>
      </c>
      <c r="DW328">
        <f>VLOOKUP(MID(B328,1,5)*1,'InstTyp-2'!E:BQ,13,FALSE)</f>
        <v>0</v>
      </c>
      <c r="DX328">
        <f>VLOOKUP(MID(B328,1,5)*1,'InstTyp-2'!E:BQ,14,FALSE)</f>
        <v>0</v>
      </c>
      <c r="DY328">
        <f>VLOOKUP(MID(B328,1,5)*1,'InstTyp-2'!E:BQ,15,FALSE)</f>
        <v>0</v>
      </c>
      <c r="DZ328">
        <f>VLOOKUP(MID(B328,1,5)*1,'InstTyp-2'!E:BQ,16,FALSE)</f>
        <v>0</v>
      </c>
      <c r="EA328">
        <f>VLOOKUP(MID(B328,1,5)*1,'InstTyp-2'!E:BQ,17,FALSE)</f>
        <v>0</v>
      </c>
      <c r="EB328">
        <f>VLOOKUP(MID(B328,1,5)*1,'InstTyp-2'!E:BQ,18,FALSE)</f>
        <v>0</v>
      </c>
      <c r="EC328">
        <f>VLOOKUP(MID(B328,1,5)*1,'InstTyp-2'!E:BQ,19,FALSE)</f>
        <v>0</v>
      </c>
      <c r="ED328">
        <f>VLOOKUP(MID(B328,1,5)*1,'InstTyp-2'!E:BQ,20,FALSE)</f>
        <v>0</v>
      </c>
      <c r="EE328" s="195">
        <f>VLOOKUP(MID(B328,1,5)*1,'Forplejning 2008'!A:C,3,FALSE)</f>
        <v>89938.75</v>
      </c>
      <c r="EF328" t="str">
        <f t="shared" si="20"/>
        <v>37427</v>
      </c>
      <c r="EG328" t="str">
        <f t="shared" si="21"/>
        <v/>
      </c>
      <c r="EH328">
        <f t="shared" si="22"/>
        <v>0</v>
      </c>
      <c r="EI328">
        <f t="shared" si="23"/>
        <v>0</v>
      </c>
      <c r="EJ328" t="e">
        <f>VLOOKUP(B328,Rekruttering!A:F,2,FALSE)</f>
        <v>#N/A</v>
      </c>
      <c r="EK328" t="e">
        <f>VLOOKUP(B328,Rekruttering!A:F,3,FALSE)</f>
        <v>#N/A</v>
      </c>
      <c r="EL328" t="e">
        <f>VLOOKUP(B328,Rekruttering!A:F,4,FALSE)</f>
        <v>#N/A</v>
      </c>
      <c r="EM328" t="e">
        <f>VLOOKUP(B328,Rekruttering!A:F,5,FALSE)</f>
        <v>#N/A</v>
      </c>
      <c r="EN328" t="e">
        <f>VLOOKUP(B328,Rekruttering!A:F,6,FALSE)</f>
        <v>#N/A</v>
      </c>
    </row>
    <row r="329" spans="1:144">
      <c r="A329" s="14" t="str">
        <f>Nør!BG1</f>
        <v>x</v>
      </c>
      <c r="B329" s="21">
        <f>Nør!BG2</f>
        <v>37428</v>
      </c>
      <c r="C329" t="str">
        <f>Nør!BG3</f>
        <v>Stenurten</v>
      </c>
      <c r="D329" t="str">
        <f>Nør!BG4</f>
        <v>Nørrebro</v>
      </c>
      <c r="E329" t="str">
        <f>Nør!BG5</f>
        <v>Rantzausgade 53</v>
      </c>
      <c r="F329">
        <f>Nør!BG6</f>
        <v>2200</v>
      </c>
      <c r="G329" t="str">
        <f>Nør!BG7</f>
        <v>København N</v>
      </c>
      <c r="H329" t="str">
        <f>Nør!BG8</f>
        <v>35 35 53 32</v>
      </c>
      <c r="I329" t="str">
        <f>Nør!BG9</f>
        <v>37428@buf.kk.dk</v>
      </c>
      <c r="J329" t="str">
        <f>Nør!BG10</f>
        <v>Lisbeth Ryhl</v>
      </c>
      <c r="K329">
        <f>Nør!BG11</f>
        <v>38867624</v>
      </c>
      <c r="L329">
        <f>Nør!BG12</f>
        <v>0</v>
      </c>
      <c r="M329" t="str">
        <f>Nør!BG13</f>
        <v>37428@buf.kk.dk</v>
      </c>
      <c r="N329" t="str">
        <f>Nør!BG14</f>
        <v>Integreret</v>
      </c>
      <c r="O329">
        <f>Nør!BG15</f>
        <v>36</v>
      </c>
      <c r="P329">
        <f>Nør!BG16</f>
        <v>0</v>
      </c>
      <c r="Q329">
        <f>Nør!BG17</f>
        <v>66</v>
      </c>
      <c r="R329">
        <f>Nør!BG18</f>
        <v>0</v>
      </c>
      <c r="S329">
        <f>Nør!BG19</f>
        <v>0</v>
      </c>
      <c r="T329">
        <f>Nør!BG20</f>
        <v>0</v>
      </c>
      <c r="U329">
        <f>Nør!BG21</f>
        <v>0</v>
      </c>
      <c r="V329" t="str">
        <f>Nør!BG22</f>
        <v>nej</v>
      </c>
      <c r="W329">
        <f>Nør!BG23</f>
        <v>0</v>
      </c>
      <c r="X329">
        <f>Nør!BG24</f>
        <v>0</v>
      </c>
      <c r="Y329">
        <f>Nør!BG25</f>
        <v>5</v>
      </c>
      <c r="Z329">
        <f>Nør!BG26</f>
        <v>5</v>
      </c>
      <c r="AA329">
        <f>Nør!BG27</f>
        <v>4</v>
      </c>
      <c r="AB329">
        <f>Nør!BG28</f>
        <v>5</v>
      </c>
      <c r="AC329">
        <f>Nør!BG29</f>
        <v>0</v>
      </c>
      <c r="AD329">
        <f>Nør!BG30</f>
        <v>5</v>
      </c>
      <c r="AE329">
        <f>Nør!BG31</f>
        <v>0</v>
      </c>
      <c r="AF329">
        <f>Nør!BG32</f>
        <v>3</v>
      </c>
      <c r="AG329">
        <f>Nør!BG33</f>
        <v>0</v>
      </c>
      <c r="AH329">
        <f>Nør!BG34</f>
        <v>0</v>
      </c>
      <c r="AI329">
        <f>Nør!BG35</f>
        <v>250000</v>
      </c>
      <c r="AJ329">
        <f>Nør!BG36</f>
        <v>250000</v>
      </c>
      <c r="AK329">
        <f>Nør!BG37</f>
        <v>0</v>
      </c>
      <c r="AL329" t="str">
        <f>Nør!BG38</f>
        <v>ja</v>
      </c>
      <c r="AM329">
        <f>Nør!BG39</f>
        <v>0</v>
      </c>
      <c r="AN329" t="str">
        <f>Nør!BG40</f>
        <v>Morten Rasmussen</v>
      </c>
      <c r="AO329">
        <f>Nør!BG41</f>
        <v>2007</v>
      </c>
      <c r="AP329">
        <f>Nør!BG42</f>
        <v>30</v>
      </c>
      <c r="AQ329">
        <f>Nør!BG43</f>
        <v>0</v>
      </c>
      <c r="AR329" t="str">
        <f>Nør!BG44</f>
        <v>butiksuddannet</v>
      </c>
      <c r="AS329" t="str">
        <f>Nør!BG45</f>
        <v>hotel,restaurent,cafe, køkken</v>
      </c>
      <c r="AT329">
        <f>Nør!BG46</f>
        <v>0</v>
      </c>
      <c r="AU329">
        <f>Nør!BG47</f>
        <v>0</v>
      </c>
      <c r="AV329">
        <f>Nør!BG48</f>
        <v>0</v>
      </c>
      <c r="AW329">
        <f>Nør!BG49</f>
        <v>0</v>
      </c>
      <c r="AX329">
        <f>Nør!BG50</f>
        <v>0</v>
      </c>
      <c r="AY329">
        <f>Nør!BG51</f>
        <v>0</v>
      </c>
      <c r="AZ329">
        <f>Nør!BG52</f>
        <v>0</v>
      </c>
      <c r="BA329">
        <f>Nør!BG53</f>
        <v>0</v>
      </c>
      <c r="BB329">
        <f>Nør!BG54</f>
        <v>95</v>
      </c>
      <c r="BC329">
        <f>Nør!BG55</f>
        <v>95</v>
      </c>
      <c r="BD329">
        <f>Nør!BG56</f>
        <v>1</v>
      </c>
      <c r="BE329">
        <f>Nør!BG57</f>
        <v>0</v>
      </c>
      <c r="BF329" t="str">
        <f>Nør!BG58</f>
        <v>ja</v>
      </c>
      <c r="BG329" t="str">
        <f>Nør!BG59</f>
        <v>ja</v>
      </c>
      <c r="BH329" t="str">
        <f>Nør!BG60</f>
        <v>ja</v>
      </c>
      <c r="BI329" t="str">
        <f>Nør!BG61</f>
        <v>ja</v>
      </c>
      <c r="BJ329">
        <f>Nør!BG62</f>
        <v>0</v>
      </c>
      <c r="BK329" t="str">
        <f>Nør!BG63</f>
        <v>ja</v>
      </c>
      <c r="BL329">
        <f>Nør!BG64</f>
        <v>0</v>
      </c>
      <c r="BM329" t="str">
        <f>Nør!BG65</f>
        <v>ja</v>
      </c>
      <c r="BN329">
        <f>Nør!BG66</f>
        <v>0</v>
      </c>
      <c r="BO329" t="str">
        <f>Nør!BG67</f>
        <v>nej</v>
      </c>
      <c r="BP329" t="str">
        <f>Nør!BG68</f>
        <v>vil gerne have hjælp fra os</v>
      </c>
      <c r="BQ329">
        <f>Nør!BG69</f>
        <v>0</v>
      </c>
      <c r="BR329" t="str">
        <f>Nør!BG70</f>
        <v>produktionskøkken</v>
      </c>
      <c r="BS329" t="str">
        <f>Nør!BG71</f>
        <v>nej</v>
      </c>
      <c r="BT329" t="str">
        <f>Nør!BG72</f>
        <v>Mindre</v>
      </c>
      <c r="BU329" t="str">
        <f>Nør!BG73</f>
        <v>Ingen</v>
      </c>
      <c r="BV329">
        <f>Nør!BG74</f>
        <v>0</v>
      </c>
      <c r="BW329" t="str">
        <f>Nør!BG75</f>
        <v>køb af ekstra ovn</v>
      </c>
      <c r="BX329">
        <f>Nør!BG76</f>
        <v>0</v>
      </c>
      <c r="BY329">
        <f>Nør!BG77</f>
        <v>0</v>
      </c>
      <c r="BZ329">
        <f>Nør!BG78</f>
        <v>0</v>
      </c>
      <c r="CA329">
        <f>Nør!BG79</f>
        <v>0</v>
      </c>
      <c r="CB329">
        <f>Nør!BG80</f>
        <v>0</v>
      </c>
      <c r="CC329">
        <f>Nør!BG81</f>
        <v>0</v>
      </c>
      <c r="CD329">
        <f>Nør!BG82</f>
        <v>0</v>
      </c>
      <c r="CE329">
        <f>Nør!BG83</f>
        <v>0</v>
      </c>
      <c r="CF329">
        <f>Nør!BG84</f>
        <v>0</v>
      </c>
      <c r="CG329" t="str">
        <f>Nør!BG85</f>
        <v>Birgitte</v>
      </c>
      <c r="CH329" s="18" t="str">
        <f>Nør!BG86</f>
        <v>18.03</v>
      </c>
      <c r="CI329">
        <f>Nør!BG87</f>
        <v>0</v>
      </c>
      <c r="CJ329">
        <f>Nør!BG88</f>
        <v>0</v>
      </c>
      <c r="CK329">
        <f>Nør!BG89</f>
        <v>1</v>
      </c>
      <c r="CL329">
        <f>Nør!BG90</f>
        <v>5</v>
      </c>
      <c r="CM329">
        <f>Nør!BG91</f>
        <v>0</v>
      </c>
      <c r="CN329">
        <f>Nør!BG92</f>
        <v>2</v>
      </c>
      <c r="CO329">
        <f>Nør!BG93</f>
        <v>0</v>
      </c>
      <c r="CP329">
        <f>Nør!BG94</f>
        <v>0</v>
      </c>
      <c r="CQ329">
        <f>Nør!BG95</f>
        <v>0</v>
      </c>
      <c r="CR329">
        <f>Nør!BG96</f>
        <v>0</v>
      </c>
      <c r="CS329">
        <f>Nør!BG97</f>
        <v>2</v>
      </c>
      <c r="CT329">
        <f>Nør!BG98</f>
        <v>0</v>
      </c>
      <c r="CU329">
        <f>Nør!BG99</f>
        <v>0</v>
      </c>
      <c r="CV329">
        <f>Nør!BG100</f>
        <v>0</v>
      </c>
      <c r="CW329">
        <f>Nør!BG101</f>
        <v>0</v>
      </c>
      <c r="CX329">
        <f>Nør!BG102</f>
        <v>0</v>
      </c>
      <c r="CY329">
        <f>Nør!BG103</f>
        <v>1</v>
      </c>
      <c r="CZ329">
        <f>Nør!BG104</f>
        <v>0</v>
      </c>
      <c r="DA329">
        <f>Nør!BG105</f>
        <v>1</v>
      </c>
      <c r="DB329">
        <f>Nør!BG106</f>
        <v>2</v>
      </c>
      <c r="DC329">
        <f>Nør!BG107</f>
        <v>20</v>
      </c>
      <c r="DD329" t="str">
        <f>Nør!BG108</f>
        <v>miele</v>
      </c>
      <c r="DE329">
        <f>Nør!BG109</f>
        <v>7</v>
      </c>
      <c r="DF329" t="str">
        <f>Nør!BG110</f>
        <v>ja</v>
      </c>
      <c r="DG329">
        <f>Nør!BG111</f>
        <v>5</v>
      </c>
      <c r="DH329">
        <f>Nør!BG112</f>
        <v>0</v>
      </c>
      <c r="DI329">
        <f>Nør!BG113</f>
        <v>0</v>
      </c>
      <c r="DJ329">
        <f>Nør!BG114</f>
        <v>0</v>
      </c>
      <c r="DK329">
        <f>Nør!BG115</f>
        <v>3</v>
      </c>
      <c r="DL329" t="str">
        <f>Nør!BG116</f>
        <v>God plads</v>
      </c>
      <c r="DM329">
        <f>Nør!BG117</f>
        <v>0</v>
      </c>
      <c r="DN329">
        <f>Nør!BG118</f>
        <v>0</v>
      </c>
      <c r="DO329" s="14" t="str">
        <f>VLOOKUP(MID(B329,1,5)*1,InstTyp!A:B,2,FALSE)</f>
        <v xml:space="preserve">Integrerede </v>
      </c>
      <c r="DP329" s="14" t="str">
        <f>VLOOKUP(MID(B329,1,5)*1,InstTyp!A:C,3,FALSE)</f>
        <v>Nørrebro</v>
      </c>
      <c r="DQ329">
        <f>VLOOKUP(MID(B329,1,5)*1,'InstTyp-2'!E:BQ,7,FALSE)</f>
        <v>36</v>
      </c>
      <c r="DR329">
        <f>VLOOKUP(MID(B329,1,5)*1,'InstTyp-2'!E:BQ,8,FALSE)</f>
        <v>0</v>
      </c>
      <c r="DS329">
        <f>VLOOKUP(MID(B329,1,5)*1,'InstTyp-2'!E:BQ,9,FALSE)</f>
        <v>66</v>
      </c>
      <c r="DT329">
        <f>VLOOKUP(MID(B329,1,5)*1,'InstTyp-2'!E:BQ,10,FALSE)</f>
        <v>0</v>
      </c>
      <c r="DU329">
        <f>VLOOKUP(MID(B329,1,5)*1,'InstTyp-2'!E:BQ,11,FALSE)</f>
        <v>0</v>
      </c>
      <c r="DV329">
        <f>VLOOKUP(MID(B329,1,5)*1,'InstTyp-2'!E:BQ,12,FALSE)</f>
        <v>0</v>
      </c>
      <c r="DW329">
        <f>VLOOKUP(MID(B329,1,5)*1,'InstTyp-2'!E:BQ,13,FALSE)</f>
        <v>0</v>
      </c>
      <c r="DX329">
        <f>VLOOKUP(MID(B329,1,5)*1,'InstTyp-2'!E:BQ,14,FALSE)</f>
        <v>0</v>
      </c>
      <c r="DY329">
        <f>VLOOKUP(MID(B329,1,5)*1,'InstTyp-2'!E:BQ,15,FALSE)</f>
        <v>0</v>
      </c>
      <c r="DZ329">
        <f>VLOOKUP(MID(B329,1,5)*1,'InstTyp-2'!E:BQ,16,FALSE)</f>
        <v>0</v>
      </c>
      <c r="EA329">
        <f>VLOOKUP(MID(B329,1,5)*1,'InstTyp-2'!E:BQ,17,FALSE)</f>
        <v>0</v>
      </c>
      <c r="EB329">
        <f>VLOOKUP(MID(B329,1,5)*1,'InstTyp-2'!E:BQ,18,FALSE)</f>
        <v>0</v>
      </c>
      <c r="EC329">
        <f>VLOOKUP(MID(B329,1,5)*1,'InstTyp-2'!E:BQ,19,FALSE)</f>
        <v>0</v>
      </c>
      <c r="ED329">
        <f>VLOOKUP(MID(B329,1,5)*1,'InstTyp-2'!E:BQ,20,FALSE)</f>
        <v>0</v>
      </c>
      <c r="EE329" s="195">
        <f>VLOOKUP(MID(B329,1,5)*1,'Forplejning 2008'!A:C,3,FALSE)</f>
        <v>195462.66</v>
      </c>
      <c r="EF329" t="str">
        <f t="shared" si="20"/>
        <v>37428</v>
      </c>
      <c r="EG329" t="str">
        <f t="shared" si="21"/>
        <v/>
      </c>
      <c r="EH329">
        <f t="shared" si="22"/>
        <v>0</v>
      </c>
      <c r="EI329">
        <f t="shared" si="23"/>
        <v>0</v>
      </c>
      <c r="EJ329" t="e">
        <f>VLOOKUP(B329,Rekruttering!A:F,2,FALSE)</f>
        <v>#N/A</v>
      </c>
      <c r="EK329" t="e">
        <f>VLOOKUP(B329,Rekruttering!A:F,3,FALSE)</f>
        <v>#N/A</v>
      </c>
      <c r="EL329" t="e">
        <f>VLOOKUP(B329,Rekruttering!A:F,4,FALSE)</f>
        <v>#N/A</v>
      </c>
      <c r="EM329" t="e">
        <f>VLOOKUP(B329,Rekruttering!A:F,5,FALSE)</f>
        <v>#N/A</v>
      </c>
      <c r="EN329" t="e">
        <f>VLOOKUP(B329,Rekruttering!A:F,6,FALSE)</f>
        <v>#N/A</v>
      </c>
    </row>
    <row r="330" spans="1:144">
      <c r="A330" s="14" t="str">
        <f>Nør!BH1</f>
        <v>x</v>
      </c>
      <c r="B330" s="21">
        <f>Nør!BH2</f>
        <v>37460</v>
      </c>
      <c r="C330" t="str">
        <f>Nør!BH3</f>
        <v>BørneRaketten tidligere BørneJunglen</v>
      </c>
      <c r="D330" t="str">
        <f>Nør!BH4</f>
        <v>Nørrebro</v>
      </c>
      <c r="E330" t="str">
        <f>Nør!BH5</f>
        <v>Rådmandsgade 38</v>
      </c>
      <c r="F330">
        <f>Nør!BH6</f>
        <v>2200</v>
      </c>
      <c r="G330" t="str">
        <f>Nør!BH7</f>
        <v>København N</v>
      </c>
      <c r="H330" t="str">
        <f>Nør!BH8</f>
        <v>35 85 59 58</v>
      </c>
      <c r="I330" t="str">
        <f>Nør!BH9</f>
        <v>37460@buf.kk.dk</v>
      </c>
      <c r="J330">
        <f>Nør!BH10</f>
        <v>0</v>
      </c>
      <c r="K330" t="str">
        <f>Nør!BH11</f>
        <v>.</v>
      </c>
      <c r="L330" t="str">
        <f>Nør!BH12</f>
        <v>.</v>
      </c>
      <c r="M330">
        <f>Nør!BH13</f>
        <v>0</v>
      </c>
      <c r="N330" t="str">
        <f>Nør!BH14</f>
        <v>Integreret</v>
      </c>
      <c r="O330">
        <f>Nør!BH15</f>
        <v>48</v>
      </c>
      <c r="P330">
        <f>Nør!BH16</f>
        <v>0</v>
      </c>
      <c r="Q330">
        <f>Nør!BH17</f>
        <v>62</v>
      </c>
      <c r="R330">
        <f>Nør!BH18</f>
        <v>88</v>
      </c>
      <c r="S330">
        <f>Nør!BH19</f>
        <v>20</v>
      </c>
      <c r="T330">
        <f>Nør!BH20</f>
        <v>0</v>
      </c>
      <c r="U330">
        <f>Nør!BH21</f>
        <v>0</v>
      </c>
      <c r="V330" t="str">
        <f>Nør!BH22</f>
        <v>nej</v>
      </c>
      <c r="W330">
        <f>Nør!BH23</f>
        <v>0</v>
      </c>
      <c r="X330">
        <f>Nør!BH24</f>
        <v>0</v>
      </c>
      <c r="Y330">
        <f>Nør!BH25</f>
        <v>5</v>
      </c>
      <c r="Z330">
        <f>Nør!BH26</f>
        <v>5</v>
      </c>
      <c r="AA330">
        <f>Nør!BH27</f>
        <v>5</v>
      </c>
      <c r="AB330">
        <f>Nør!BH28</f>
        <v>5</v>
      </c>
      <c r="AC330">
        <f>Nør!BH29</f>
        <v>0</v>
      </c>
      <c r="AD330">
        <f>Nør!BH30</f>
        <v>5</v>
      </c>
      <c r="AE330">
        <f>Nør!BH31</f>
        <v>0</v>
      </c>
      <c r="AF330">
        <f>Nør!BH32</f>
        <v>1</v>
      </c>
      <c r="AG330">
        <f>Nør!BH33</f>
        <v>5</v>
      </c>
      <c r="AH330">
        <f>Nør!BH34</f>
        <v>0</v>
      </c>
      <c r="AI330">
        <f>Nør!BH35</f>
        <v>120000</v>
      </c>
      <c r="AJ330">
        <f>Nør!BH36</f>
        <v>120000</v>
      </c>
      <c r="AK330">
        <f>Nør!BH37</f>
        <v>0</v>
      </c>
      <c r="AL330" t="str">
        <f>Nør!BH38</f>
        <v>ja</v>
      </c>
      <c r="AM330">
        <f>Nør!BH39</f>
        <v>0</v>
      </c>
      <c r="AN330" t="str">
        <f>Nør!BH40</f>
        <v>Connie Petersen</v>
      </c>
      <c r="AO330">
        <f>Nør!BH41</f>
        <v>1999</v>
      </c>
      <c r="AP330">
        <f>Nør!BH42</f>
        <v>32</v>
      </c>
      <c r="AQ330">
        <f>Nør!BH43</f>
        <v>0</v>
      </c>
      <c r="AR330">
        <f>Nør!BH44</f>
        <v>0</v>
      </c>
      <c r="AS330" t="str">
        <f>Nør!BH45</f>
        <v>mange års erfaring</v>
      </c>
      <c r="AT330" t="str">
        <f>Nør!BH46</f>
        <v>øko</v>
      </c>
      <c r="AU330" t="str">
        <f>Nør!BH47</f>
        <v>Trine Hansen</v>
      </c>
      <c r="AV330">
        <f>Nør!BH48</f>
        <v>2004</v>
      </c>
      <c r="AW330">
        <f>Nør!BH49</f>
        <v>32</v>
      </c>
      <c r="AX330">
        <f>Nør!BH50</f>
        <v>0</v>
      </c>
      <c r="AY330">
        <f>Nør!BH51</f>
        <v>0</v>
      </c>
      <c r="AZ330" t="str">
        <f>Nør!BH52</f>
        <v>mange års erfaring</v>
      </c>
      <c r="BA330" t="str">
        <f>Nør!BH53</f>
        <v>øko</v>
      </c>
      <c r="BB330">
        <f>Nør!BH54</f>
        <v>98</v>
      </c>
      <c r="BC330">
        <f>Nør!BH55</f>
        <v>98</v>
      </c>
      <c r="BD330">
        <f>Nør!BH56</f>
        <v>2</v>
      </c>
      <c r="BE330">
        <f>Nør!BH57</f>
        <v>2</v>
      </c>
      <c r="BF330" t="str">
        <f>Nør!BH58</f>
        <v>ja</v>
      </c>
      <c r="BG330" t="str">
        <f>Nør!BH59</f>
        <v>nej</v>
      </c>
      <c r="BH330" t="str">
        <f>Nør!BH60</f>
        <v>ja</v>
      </c>
      <c r="BI330" t="str">
        <f>Nør!BH61</f>
        <v>ja</v>
      </c>
      <c r="BJ330">
        <f>Nør!BH62</f>
        <v>0</v>
      </c>
      <c r="BK330" t="str">
        <f>Nør!BH63</f>
        <v>ja</v>
      </c>
      <c r="BL330">
        <f>Nør!BH64</f>
        <v>0</v>
      </c>
      <c r="BM330" t="str">
        <f>Nør!BH65</f>
        <v>ja</v>
      </c>
      <c r="BN330">
        <f>Nør!BH66</f>
        <v>0</v>
      </c>
      <c r="BO330" t="str">
        <f>Nør!BH67</f>
        <v>nej</v>
      </c>
      <c r="BP330">
        <f>Nør!BH68</f>
        <v>0</v>
      </c>
      <c r="BQ330">
        <f>Nør!BH69</f>
        <v>0</v>
      </c>
      <c r="BR330" t="str">
        <f>Nør!BH70</f>
        <v>produktionskøkken</v>
      </c>
      <c r="BS330" t="str">
        <f>Nør!BH71</f>
        <v>nej</v>
      </c>
      <c r="BT330">
        <f>Nør!BH72</f>
        <v>0</v>
      </c>
      <c r="BU330">
        <f>Nør!BH73</f>
        <v>0</v>
      </c>
      <c r="BV330">
        <f>Nør!BH74</f>
        <v>0</v>
      </c>
      <c r="BW330" t="str">
        <f>Nør!BH75</f>
        <v>skal ombygges for egen regning</v>
      </c>
      <c r="BX330">
        <f>Nør!BH76</f>
        <v>0</v>
      </c>
      <c r="BY330">
        <f>Nør!BH77</f>
        <v>0</v>
      </c>
      <c r="BZ330">
        <f>Nør!BH78</f>
        <v>0</v>
      </c>
      <c r="CA330">
        <f>Nør!BH79</f>
        <v>0</v>
      </c>
      <c r="CB330">
        <f>Nør!BH80</f>
        <v>0</v>
      </c>
      <c r="CC330">
        <f>Nør!BH81</f>
        <v>0</v>
      </c>
      <c r="CD330">
        <f>Nør!BH82</f>
        <v>0</v>
      </c>
      <c r="CE330">
        <f>Nør!BH83</f>
        <v>0</v>
      </c>
      <c r="CF330">
        <f>Nør!BH84</f>
        <v>0</v>
      </c>
      <c r="CG330" t="str">
        <f>Nør!BH85</f>
        <v>Cathrine</v>
      </c>
      <c r="CH330" s="18" t="str">
        <f>Nør!BH86</f>
        <v>24.03</v>
      </c>
      <c r="CI330">
        <f>Nør!BH87</f>
        <v>0</v>
      </c>
      <c r="CJ330">
        <f>Nør!BH88</f>
        <v>0</v>
      </c>
      <c r="CK330">
        <f>Nør!BH89</f>
        <v>1</v>
      </c>
      <c r="CL330">
        <f>Nør!BH90</f>
        <v>5</v>
      </c>
      <c r="CM330">
        <f>Nør!BH91</f>
        <v>0</v>
      </c>
      <c r="CN330">
        <f>Nør!BH92</f>
        <v>0</v>
      </c>
      <c r="CO330">
        <f>Nør!BH93</f>
        <v>0</v>
      </c>
      <c r="CP330">
        <f>Nør!BH94</f>
        <v>0</v>
      </c>
      <c r="CQ330">
        <f>Nør!BH95</f>
        <v>0</v>
      </c>
      <c r="CR330">
        <f>Nør!BH96</f>
        <v>0</v>
      </c>
      <c r="CS330">
        <f>Nør!BH97</f>
        <v>2</v>
      </c>
      <c r="CT330">
        <f>Nør!BH98</f>
        <v>0</v>
      </c>
      <c r="CU330">
        <f>Nør!BH99</f>
        <v>0</v>
      </c>
      <c r="CV330">
        <f>Nør!BH100</f>
        <v>0</v>
      </c>
      <c r="CW330">
        <f>Nør!BH101</f>
        <v>0</v>
      </c>
      <c r="CX330">
        <f>Nør!BH102</f>
        <v>0</v>
      </c>
      <c r="CY330">
        <f>Nør!BH103</f>
        <v>2</v>
      </c>
      <c r="CZ330">
        <f>Nør!BH104</f>
        <v>0</v>
      </c>
      <c r="DA330">
        <f>Nør!BH105</f>
        <v>0</v>
      </c>
      <c r="DB330">
        <f>Nør!BH106</f>
        <v>1</v>
      </c>
      <c r="DC330">
        <f>Nør!BH107</f>
        <v>25</v>
      </c>
      <c r="DD330" t="str">
        <f>Nør!BH108</f>
        <v>miele</v>
      </c>
      <c r="DE330">
        <f>Nør!BH109</f>
        <v>4</v>
      </c>
      <c r="DF330">
        <f>Nør!BH110</f>
        <v>0</v>
      </c>
      <c r="DG330">
        <f>Nør!BH111</f>
        <v>0</v>
      </c>
      <c r="DH330" t="str">
        <f>Nør!BH112</f>
        <v>ja</v>
      </c>
      <c r="DI330" t="str">
        <f>Nør!BH113</f>
        <v>ja</v>
      </c>
      <c r="DJ330">
        <f>Nør!BH114</f>
        <v>0</v>
      </c>
      <c r="DK330">
        <f>Nør!BH115</f>
        <v>3</v>
      </c>
      <c r="DL330" t="str">
        <f>Nør!BH116</f>
        <v>God plads</v>
      </c>
      <c r="DM330">
        <f>Nør!BH117</f>
        <v>0</v>
      </c>
      <c r="DN330">
        <f>Nør!BH118</f>
        <v>0</v>
      </c>
      <c r="DO330" s="14" t="str">
        <f>VLOOKUP(MID(B330,1,5)*1,InstTyp!A:B,2,FALSE)</f>
        <v xml:space="preserve">Integrerede </v>
      </c>
      <c r="DP330" s="14" t="str">
        <f>VLOOKUP(MID(B330,1,5)*1,InstTyp!A:C,3,FALSE)</f>
        <v>Nørrebro</v>
      </c>
      <c r="DQ330">
        <f>VLOOKUP(MID(B330,1,5)*1,'InstTyp-2'!E:BQ,7,FALSE)</f>
        <v>48</v>
      </c>
      <c r="DR330">
        <f>VLOOKUP(MID(B330,1,5)*1,'InstTyp-2'!E:BQ,8,FALSE)</f>
        <v>0</v>
      </c>
      <c r="DS330">
        <f>VLOOKUP(MID(B330,1,5)*1,'InstTyp-2'!E:BQ,9,FALSE)</f>
        <v>62</v>
      </c>
      <c r="DT330">
        <f>VLOOKUP(MID(B330,1,5)*1,'InstTyp-2'!E:BQ,10,FALSE)</f>
        <v>88</v>
      </c>
      <c r="DU330">
        <f>VLOOKUP(MID(B330,1,5)*1,'InstTyp-2'!E:BQ,11,FALSE)</f>
        <v>0</v>
      </c>
      <c r="DV330">
        <f>VLOOKUP(MID(B330,1,5)*1,'InstTyp-2'!E:BQ,12,FALSE)</f>
        <v>0</v>
      </c>
      <c r="DW330">
        <f>VLOOKUP(MID(B330,1,5)*1,'InstTyp-2'!E:BQ,13,FALSE)</f>
        <v>0</v>
      </c>
      <c r="DX330">
        <f>VLOOKUP(MID(B330,1,5)*1,'InstTyp-2'!E:BQ,14,FALSE)</f>
        <v>0</v>
      </c>
      <c r="DY330">
        <f>VLOOKUP(MID(B330,1,5)*1,'InstTyp-2'!E:BQ,15,FALSE)</f>
        <v>0</v>
      </c>
      <c r="DZ330">
        <f>VLOOKUP(MID(B330,1,5)*1,'InstTyp-2'!E:BQ,16,FALSE)</f>
        <v>0</v>
      </c>
      <c r="EA330">
        <f>VLOOKUP(MID(B330,1,5)*1,'InstTyp-2'!E:BQ,17,FALSE)</f>
        <v>0</v>
      </c>
      <c r="EB330">
        <f>VLOOKUP(MID(B330,1,5)*1,'InstTyp-2'!E:BQ,18,FALSE)</f>
        <v>0</v>
      </c>
      <c r="EC330">
        <f>VLOOKUP(MID(B330,1,5)*1,'InstTyp-2'!E:BQ,19,FALSE)</f>
        <v>0</v>
      </c>
      <c r="ED330">
        <f>VLOOKUP(MID(B330,1,5)*1,'InstTyp-2'!E:BQ,20,FALSE)</f>
        <v>0</v>
      </c>
      <c r="EE330" s="195">
        <f>VLOOKUP(MID(B330,1,5)*1,'Forplejning 2008'!A:C,3,FALSE)</f>
        <v>258771.3</v>
      </c>
      <c r="EF330" t="str">
        <f t="shared" si="20"/>
        <v>37460</v>
      </c>
      <c r="EG330" t="str">
        <f t="shared" si="21"/>
        <v/>
      </c>
      <c r="EH330">
        <f t="shared" si="22"/>
        <v>0</v>
      </c>
      <c r="EI330">
        <f t="shared" si="23"/>
        <v>88</v>
      </c>
      <c r="EJ330" t="str">
        <f>VLOOKUP(B330,Rekruttering!A:F,2,FALSE)</f>
        <v>Nej</v>
      </c>
      <c r="EK330">
        <f>VLOOKUP(B330,Rekruttering!A:F,3,FALSE)</f>
        <v>0</v>
      </c>
      <c r="EL330">
        <f>VLOOKUP(B330,Rekruttering!A:F,4,FALSE)</f>
        <v>0</v>
      </c>
      <c r="EM330">
        <f>VLOOKUP(B330,Rekruttering!A:F,5,FALSE)</f>
        <v>0</v>
      </c>
      <c r="EN330" t="str">
        <f>VLOOKUP(B330,Rekruttering!A:F,6,FALSE)</f>
        <v>Ja</v>
      </c>
    </row>
    <row r="331" spans="1:144">
      <c r="A331" s="14" t="str">
        <f>Nør!BI1</f>
        <v>x</v>
      </c>
      <c r="B331" s="21" t="str">
        <f>Nør!BI2</f>
        <v>37460_u</v>
      </c>
      <c r="C331" t="str">
        <f>Nør!BI3</f>
        <v>BørneRaketten tidligere BørneJunglen</v>
      </c>
      <c r="D331" t="str">
        <f>Nør!BI4</f>
        <v>Nørrebro</v>
      </c>
      <c r="E331" t="str">
        <f>Nør!BI5</f>
        <v>Rådmandsgade 38</v>
      </c>
      <c r="F331">
        <f>Nør!BI6</f>
        <v>2200</v>
      </c>
      <c r="G331" t="str">
        <f>Nør!BI7</f>
        <v>København N</v>
      </c>
      <c r="H331" t="str">
        <f>Nør!BI8</f>
        <v>35 85 59 58</v>
      </c>
      <c r="I331" t="str">
        <f>Nør!BI9</f>
        <v>37460@buf.kk.dk</v>
      </c>
      <c r="J331">
        <f>Nør!BI10</f>
        <v>0</v>
      </c>
      <c r="K331" t="str">
        <f>Nør!BI11</f>
        <v>.</v>
      </c>
      <c r="L331" t="str">
        <f>Nør!BI12</f>
        <v>.</v>
      </c>
      <c r="M331">
        <f>Nør!BI13</f>
        <v>0</v>
      </c>
      <c r="N331" t="str">
        <f>Nør!BI14</f>
        <v>Integreret</v>
      </c>
      <c r="O331">
        <f>Nør!BI15</f>
        <v>48</v>
      </c>
      <c r="P331">
        <f>Nør!BI16</f>
        <v>0</v>
      </c>
      <c r="Q331">
        <f>Nør!BI17</f>
        <v>62</v>
      </c>
      <c r="R331">
        <f>Nør!BI18</f>
        <v>88</v>
      </c>
      <c r="S331">
        <f>Nør!BI19</f>
        <v>0</v>
      </c>
      <c r="T331">
        <f>Nør!BI20</f>
        <v>0</v>
      </c>
      <c r="U331">
        <f>Nør!BI21</f>
        <v>0</v>
      </c>
      <c r="V331">
        <f>Nør!BI22</f>
        <v>0</v>
      </c>
      <c r="W331">
        <f>Nør!BI23</f>
        <v>0</v>
      </c>
      <c r="X331">
        <f>Nør!BI24</f>
        <v>0</v>
      </c>
      <c r="Y331">
        <f>Nør!BI25</f>
        <v>5</v>
      </c>
      <c r="Z331">
        <f>Nør!BI26</f>
        <v>5</v>
      </c>
      <c r="AA331">
        <f>Nør!BI27</f>
        <v>5</v>
      </c>
      <c r="AB331">
        <f>Nør!BI28</f>
        <v>5</v>
      </c>
      <c r="AC331">
        <f>Nør!BI29</f>
        <v>0</v>
      </c>
      <c r="AD331">
        <f>Nør!BI30</f>
        <v>5</v>
      </c>
      <c r="AE331">
        <f>Nør!BI31</f>
        <v>0</v>
      </c>
      <c r="AF331">
        <f>Nør!BI32</f>
        <v>0</v>
      </c>
      <c r="AG331">
        <f>Nør!BI33</f>
        <v>5</v>
      </c>
      <c r="AH331">
        <f>Nør!BI34</f>
        <v>0</v>
      </c>
      <c r="AI331">
        <f>Nør!BI35</f>
        <v>120000</v>
      </c>
      <c r="AJ331">
        <f>Nør!BI36</f>
        <v>120000</v>
      </c>
      <c r="AK331">
        <f>Nør!BI37</f>
        <v>0</v>
      </c>
      <c r="AL331">
        <f>Nør!BI38</f>
        <v>0</v>
      </c>
      <c r="AM331">
        <f>Nør!BI39</f>
        <v>0</v>
      </c>
      <c r="AN331">
        <f>Nør!BI40</f>
        <v>0</v>
      </c>
      <c r="AO331">
        <f>Nør!BI41</f>
        <v>0</v>
      </c>
      <c r="AP331">
        <f>Nør!BI42</f>
        <v>0</v>
      </c>
      <c r="AQ331">
        <f>Nør!BI43</f>
        <v>0</v>
      </c>
      <c r="AR331">
        <f>Nør!BI44</f>
        <v>0</v>
      </c>
      <c r="AS331">
        <f>Nør!BI45</f>
        <v>0</v>
      </c>
      <c r="AT331">
        <f>Nør!BI46</f>
        <v>0</v>
      </c>
      <c r="AU331">
        <f>Nør!BI47</f>
        <v>0</v>
      </c>
      <c r="AV331">
        <f>Nør!BI48</f>
        <v>0</v>
      </c>
      <c r="AW331">
        <f>Nør!BI49</f>
        <v>0</v>
      </c>
      <c r="AX331">
        <f>Nør!BI50</f>
        <v>0</v>
      </c>
      <c r="AY331">
        <f>Nør!BI51</f>
        <v>0</v>
      </c>
      <c r="AZ331">
        <f>Nør!BI52</f>
        <v>0</v>
      </c>
      <c r="BA331">
        <f>Nør!BI53</f>
        <v>0</v>
      </c>
      <c r="BB331">
        <f>Nør!BI54</f>
        <v>98</v>
      </c>
      <c r="BC331">
        <f>Nør!BI55</f>
        <v>98</v>
      </c>
      <c r="BD331">
        <f>Nør!BI56</f>
        <v>0</v>
      </c>
      <c r="BE331">
        <f>Nør!BI57</f>
        <v>0</v>
      </c>
      <c r="BF331">
        <f>Nør!BI58</f>
        <v>0</v>
      </c>
      <c r="BG331">
        <f>Nør!BI59</f>
        <v>0</v>
      </c>
      <c r="BH331">
        <f>Nør!BI60</f>
        <v>0</v>
      </c>
      <c r="BI331">
        <f>Nør!BI61</f>
        <v>0</v>
      </c>
      <c r="BJ331">
        <f>Nør!BI62</f>
        <v>0</v>
      </c>
      <c r="BK331">
        <f>Nør!BI63</f>
        <v>0</v>
      </c>
      <c r="BL331">
        <f>Nør!BI64</f>
        <v>0</v>
      </c>
      <c r="BM331">
        <f>Nør!BI65</f>
        <v>0</v>
      </c>
      <c r="BN331">
        <f>Nør!BI66</f>
        <v>0</v>
      </c>
      <c r="BO331">
        <f>Nør!BI67</f>
        <v>0</v>
      </c>
      <c r="BP331">
        <f>Nør!BI68</f>
        <v>0</v>
      </c>
      <c r="BQ331">
        <f>Nør!BI69</f>
        <v>0</v>
      </c>
      <c r="BR331">
        <f>Nør!BI70</f>
        <v>0</v>
      </c>
      <c r="BS331">
        <f>Nør!BI71</f>
        <v>0</v>
      </c>
      <c r="BT331">
        <f>Nør!BI72</f>
        <v>0</v>
      </c>
      <c r="BU331">
        <f>Nør!BI73</f>
        <v>0</v>
      </c>
      <c r="BV331">
        <f>Nør!BI74</f>
        <v>0</v>
      </c>
      <c r="BW331">
        <f>Nør!BI75</f>
        <v>0</v>
      </c>
      <c r="BX331">
        <f>Nør!BI76</f>
        <v>0</v>
      </c>
      <c r="BY331">
        <f>Nør!BI77</f>
        <v>0</v>
      </c>
      <c r="BZ331">
        <f>Nør!BI78</f>
        <v>0</v>
      </c>
      <c r="CA331">
        <f>Nør!BI79</f>
        <v>0</v>
      </c>
      <c r="CB331">
        <f>Nør!BI80</f>
        <v>0</v>
      </c>
      <c r="CC331">
        <f>Nør!BI81</f>
        <v>0</v>
      </c>
      <c r="CD331">
        <f>Nør!BI82</f>
        <v>0</v>
      </c>
      <c r="CE331">
        <f>Nør!BI83</f>
        <v>0</v>
      </c>
      <c r="CF331">
        <f>Nør!BI84</f>
        <v>0</v>
      </c>
      <c r="CG331" t="str">
        <f>Nør!BI85</f>
        <v>Mariah</v>
      </c>
      <c r="CH331" s="18">
        <f>Nør!BI86</f>
        <v>39924</v>
      </c>
      <c r="CI331">
        <f>Nør!BI87</f>
        <v>0</v>
      </c>
      <c r="CJ331">
        <f>Nør!BI88</f>
        <v>0</v>
      </c>
      <c r="CK331">
        <f>Nør!BI89</f>
        <v>0</v>
      </c>
      <c r="CL331">
        <f>Nør!BI90</f>
        <v>0</v>
      </c>
      <c r="CM331">
        <f>Nør!BI91</f>
        <v>0</v>
      </c>
      <c r="CN331">
        <f>Nør!BI92</f>
        <v>0</v>
      </c>
      <c r="CO331">
        <f>Nør!BI93</f>
        <v>0</v>
      </c>
      <c r="CP331">
        <f>Nør!BI94</f>
        <v>0</v>
      </c>
      <c r="CQ331">
        <f>Nør!BI95</f>
        <v>0</v>
      </c>
      <c r="CR331">
        <f>Nør!BI96</f>
        <v>0</v>
      </c>
      <c r="CS331">
        <f>Nør!BI97</f>
        <v>0</v>
      </c>
      <c r="CT331">
        <f>Nør!BI98</f>
        <v>0</v>
      </c>
      <c r="CU331">
        <f>Nør!BI99</f>
        <v>0</v>
      </c>
      <c r="CV331">
        <f>Nør!BI100</f>
        <v>0</v>
      </c>
      <c r="CW331">
        <f>Nør!BI101</f>
        <v>0</v>
      </c>
      <c r="CX331">
        <f>Nør!BI102</f>
        <v>0</v>
      </c>
      <c r="CY331">
        <f>Nør!BI103</f>
        <v>0</v>
      </c>
      <c r="CZ331">
        <f>Nør!BI104</f>
        <v>0</v>
      </c>
      <c r="DA331">
        <f>Nør!BI105</f>
        <v>0</v>
      </c>
      <c r="DB331">
        <f>Nør!BI106</f>
        <v>0</v>
      </c>
      <c r="DC331">
        <f>Nør!BI107</f>
        <v>0</v>
      </c>
      <c r="DD331">
        <f>Nør!BI108</f>
        <v>0</v>
      </c>
      <c r="DE331">
        <f>Nør!BI109</f>
        <v>0</v>
      </c>
      <c r="DF331">
        <f>Nør!BI110</f>
        <v>0</v>
      </c>
      <c r="DG331">
        <f>Nør!BI111</f>
        <v>0</v>
      </c>
      <c r="DH331">
        <f>Nør!BI112</f>
        <v>0</v>
      </c>
      <c r="DI331">
        <f>Nør!BI113</f>
        <v>0</v>
      </c>
      <c r="DJ331">
        <f>Nør!BI114</f>
        <v>0</v>
      </c>
      <c r="DK331">
        <f>Nør!BI115</f>
        <v>0</v>
      </c>
      <c r="DL331">
        <f>Nør!BI116</f>
        <v>0</v>
      </c>
      <c r="DM331">
        <f>Nør!BI117</f>
        <v>0</v>
      </c>
      <c r="DN331">
        <f>Nør!BI118</f>
        <v>0</v>
      </c>
      <c r="DO331" s="14" t="str">
        <f>VLOOKUP(MID(B331,1,5)*1,InstTyp!A:B,2,FALSE)</f>
        <v xml:space="preserve">Integrerede </v>
      </c>
      <c r="DP331" s="14" t="str">
        <f>VLOOKUP(MID(B331,1,5)*1,InstTyp!A:C,3,FALSE)</f>
        <v>Nørrebro</v>
      </c>
      <c r="DQ331">
        <f>VLOOKUP(MID(B331,1,5)*1,'InstTyp-2'!E:BQ,7,FALSE)</f>
        <v>48</v>
      </c>
      <c r="DR331">
        <f>VLOOKUP(MID(B331,1,5)*1,'InstTyp-2'!E:BQ,8,FALSE)</f>
        <v>0</v>
      </c>
      <c r="DS331">
        <f>VLOOKUP(MID(B331,1,5)*1,'InstTyp-2'!E:BQ,9,FALSE)</f>
        <v>62</v>
      </c>
      <c r="DT331">
        <f>VLOOKUP(MID(B331,1,5)*1,'InstTyp-2'!E:BQ,10,FALSE)</f>
        <v>88</v>
      </c>
      <c r="DU331">
        <f>VLOOKUP(MID(B331,1,5)*1,'InstTyp-2'!E:BQ,11,FALSE)</f>
        <v>0</v>
      </c>
      <c r="DV331">
        <f>VLOOKUP(MID(B331,1,5)*1,'InstTyp-2'!E:BQ,12,FALSE)</f>
        <v>0</v>
      </c>
      <c r="DW331">
        <f>VLOOKUP(MID(B331,1,5)*1,'InstTyp-2'!E:BQ,13,FALSE)</f>
        <v>0</v>
      </c>
      <c r="DX331">
        <f>VLOOKUP(MID(B331,1,5)*1,'InstTyp-2'!E:BQ,14,FALSE)</f>
        <v>0</v>
      </c>
      <c r="DY331">
        <f>VLOOKUP(MID(B331,1,5)*1,'InstTyp-2'!E:BQ,15,FALSE)</f>
        <v>0</v>
      </c>
      <c r="DZ331">
        <f>VLOOKUP(MID(B331,1,5)*1,'InstTyp-2'!E:BQ,16,FALSE)</f>
        <v>0</v>
      </c>
      <c r="EA331">
        <f>VLOOKUP(MID(B331,1,5)*1,'InstTyp-2'!E:BQ,17,FALSE)</f>
        <v>0</v>
      </c>
      <c r="EB331">
        <f>VLOOKUP(MID(B331,1,5)*1,'InstTyp-2'!E:BQ,18,FALSE)</f>
        <v>0</v>
      </c>
      <c r="EC331">
        <f>VLOOKUP(MID(B331,1,5)*1,'InstTyp-2'!E:BQ,19,FALSE)</f>
        <v>0</v>
      </c>
      <c r="ED331">
        <f>VLOOKUP(MID(B331,1,5)*1,'InstTyp-2'!E:BQ,20,FALSE)</f>
        <v>0</v>
      </c>
      <c r="EE331" s="195">
        <f>VLOOKUP(MID(B331,1,5)*1,'Forplejning 2008'!A:C,3,FALSE)</f>
        <v>258771.3</v>
      </c>
      <c r="EF331" t="str">
        <f t="shared" si="20"/>
        <v>37460</v>
      </c>
      <c r="EG331" t="str">
        <f t="shared" si="21"/>
        <v>u</v>
      </c>
      <c r="EH331">
        <f t="shared" si="22"/>
        <v>0</v>
      </c>
      <c r="EI331">
        <f t="shared" si="23"/>
        <v>88</v>
      </c>
      <c r="EJ331" t="e">
        <f>VLOOKUP(B331,Rekruttering!A:F,2,FALSE)</f>
        <v>#N/A</v>
      </c>
      <c r="EK331" t="e">
        <f>VLOOKUP(B331,Rekruttering!A:F,3,FALSE)</f>
        <v>#N/A</v>
      </c>
      <c r="EL331" t="e">
        <f>VLOOKUP(B331,Rekruttering!A:F,4,FALSE)</f>
        <v>#N/A</v>
      </c>
      <c r="EM331" t="e">
        <f>VLOOKUP(B331,Rekruttering!A:F,5,FALSE)</f>
        <v>#N/A</v>
      </c>
      <c r="EN331" t="e">
        <f>VLOOKUP(B331,Rekruttering!A:F,6,FALSE)</f>
        <v>#N/A</v>
      </c>
    </row>
    <row r="332" spans="1:144">
      <c r="A332" s="14" t="str">
        <f>Nør!BK1</f>
        <v>x</v>
      </c>
      <c r="B332" s="21">
        <f>Nør!BK2</f>
        <v>37473</v>
      </c>
      <c r="C332">
        <f>Nør!BK3</f>
        <v>0</v>
      </c>
      <c r="D332" t="str">
        <f>Nør!BK4</f>
        <v>Nørrebro</v>
      </c>
      <c r="E332" t="str">
        <f>Nør!BK5</f>
        <v>Hothers Plads 22</v>
      </c>
      <c r="F332">
        <f>Nør!BK6</f>
        <v>2200</v>
      </c>
      <c r="G332" t="str">
        <f>Nør!BK7</f>
        <v>København N</v>
      </c>
      <c r="H332" t="str">
        <f>Nør!BK8</f>
        <v>35 84 19 49</v>
      </c>
      <c r="I332" t="str">
        <f>Nør!BK9</f>
        <v>37473@buf.kk.dk</v>
      </c>
      <c r="J332" t="str">
        <f>Nør!BK10</f>
        <v>May-Britt Andersen</v>
      </c>
      <c r="K332">
        <f>Nør!BK11</f>
        <v>35553285</v>
      </c>
      <c r="L332">
        <f>Nør!BK12</f>
        <v>0</v>
      </c>
      <c r="M332" t="str">
        <f>Nør!BK13</f>
        <v>37473@buf.kk.dk</v>
      </c>
      <c r="N332" t="str">
        <f>Nør!BK14</f>
        <v>Integreret</v>
      </c>
      <c r="O332">
        <f>Nør!BK15</f>
        <v>42</v>
      </c>
      <c r="P332">
        <f>Nør!BK16</f>
        <v>0</v>
      </c>
      <c r="Q332">
        <f>Nør!BK17</f>
        <v>69</v>
      </c>
      <c r="R332">
        <f>Nør!BK18</f>
        <v>0</v>
      </c>
      <c r="S332">
        <f>Nør!BK19</f>
        <v>0</v>
      </c>
      <c r="T332">
        <f>Nør!BK20</f>
        <v>0</v>
      </c>
      <c r="U332">
        <f>Nør!BK21</f>
        <v>0</v>
      </c>
      <c r="V332" t="str">
        <f>Nør!BK22</f>
        <v>nej</v>
      </c>
      <c r="W332">
        <f>Nør!BK23</f>
        <v>0</v>
      </c>
      <c r="X332">
        <f>Nør!BK24</f>
        <v>0</v>
      </c>
      <c r="Y332">
        <f>Nør!BK25</f>
        <v>5</v>
      </c>
      <c r="Z332">
        <f>Nør!BK26</f>
        <v>5</v>
      </c>
      <c r="AA332">
        <f>Nør!BK27</f>
        <v>5</v>
      </c>
      <c r="AB332">
        <f>Nør!BK28</f>
        <v>5</v>
      </c>
      <c r="AC332">
        <f>Nør!BK29</f>
        <v>0</v>
      </c>
      <c r="AD332">
        <f>Nør!BK30</f>
        <v>5</v>
      </c>
      <c r="AE332">
        <f>Nør!BK31</f>
        <v>5</v>
      </c>
      <c r="AF332">
        <f>Nør!BK32</f>
        <v>5</v>
      </c>
      <c r="AG332">
        <f>Nør!BK33</f>
        <v>5</v>
      </c>
      <c r="AH332">
        <f>Nør!BK34</f>
        <v>0</v>
      </c>
      <c r="AI332">
        <f>Nør!BK35</f>
        <v>292000</v>
      </c>
      <c r="AJ332">
        <f>Nør!BK36</f>
        <v>0</v>
      </c>
      <c r="AK332">
        <f>Nør!BK37</f>
        <v>0</v>
      </c>
      <c r="AL332" t="str">
        <f>Nør!BK38</f>
        <v>Ja</v>
      </c>
      <c r="AM332">
        <f>Nør!BK39</f>
        <v>0</v>
      </c>
      <c r="AN332" t="str">
        <f>Nør!BK40</f>
        <v>Hanne Coskon</v>
      </c>
      <c r="AO332">
        <f>Nør!BK41</f>
        <v>2008</v>
      </c>
      <c r="AP332">
        <f>Nør!BK42</f>
        <v>37</v>
      </c>
      <c r="AQ332">
        <f>Nør!BK43</f>
        <v>0</v>
      </c>
      <c r="AR332" t="str">
        <f>Nør!BK44</f>
        <v>ernæringsassistent</v>
      </c>
      <c r="AS332">
        <f>Nør!BK45</f>
        <v>0</v>
      </c>
      <c r="AT332" t="str">
        <f>Nør!BK46</f>
        <v>grønt.kursus kbh.</v>
      </c>
      <c r="AU332" t="str">
        <f>Nør!BK47</f>
        <v xml:space="preserve">Melauda Laamari </v>
      </c>
      <c r="AV332">
        <f>Nør!BK48</f>
        <v>2004</v>
      </c>
      <c r="AW332">
        <f>Nør!BK49</f>
        <v>32</v>
      </c>
      <c r="AX332">
        <f>Nør!BK50</f>
        <v>0</v>
      </c>
      <c r="AY332" t="str">
        <f>Nør!BK51</f>
        <v>ufaglært</v>
      </c>
      <c r="AZ332">
        <f>Nør!BK52</f>
        <v>0</v>
      </c>
      <c r="BA332">
        <f>Nør!BK53</f>
        <v>0</v>
      </c>
      <c r="BB332">
        <f>Nør!BK54</f>
        <v>90</v>
      </c>
      <c r="BC332">
        <f>Nør!BK55</f>
        <v>90</v>
      </c>
      <c r="BD332">
        <f>Nør!BK56</f>
        <v>2</v>
      </c>
      <c r="BE332">
        <f>Nør!BK57</f>
        <v>1</v>
      </c>
      <c r="BF332" t="str">
        <f>Nør!BK58</f>
        <v>ja</v>
      </c>
      <c r="BG332" t="str">
        <f>Nør!BK59</f>
        <v>nej</v>
      </c>
      <c r="BH332" t="str">
        <f>Nør!BK60</f>
        <v>ja</v>
      </c>
      <c r="BI332" t="str">
        <f>Nør!BK61</f>
        <v>ja</v>
      </c>
      <c r="BJ332">
        <f>Nør!BK62</f>
        <v>0</v>
      </c>
      <c r="BK332" t="str">
        <f>Nør!BK63</f>
        <v>ja</v>
      </c>
      <c r="BL332">
        <f>Nør!BK64</f>
        <v>0</v>
      </c>
      <c r="BM332" t="str">
        <f>Nør!BK65</f>
        <v>ja</v>
      </c>
      <c r="BN332">
        <f>Nør!BK66</f>
        <v>0</v>
      </c>
      <c r="BO332">
        <f>Nør!BK67</f>
        <v>0</v>
      </c>
      <c r="BP332" t="str">
        <f>Nør!BK68</f>
        <v>ved ikke om der er behov, henvender sig</v>
      </c>
      <c r="BQ332">
        <f>Nør!BK69</f>
        <v>0</v>
      </c>
      <c r="BR332" t="str">
        <f>Nør!BK70</f>
        <v>produktionskøkken</v>
      </c>
      <c r="BS332" t="str">
        <f>Nør!BK71</f>
        <v>Ja</v>
      </c>
      <c r="BT332">
        <f>Nør!BK72</f>
        <v>0</v>
      </c>
      <c r="BU332">
        <f>Nør!BK73</f>
        <v>0</v>
      </c>
      <c r="BV332">
        <f>Nør!BK74</f>
        <v>0</v>
      </c>
      <c r="BW332">
        <f>Nør!BK75</f>
        <v>0</v>
      </c>
      <c r="BX332">
        <f>Nør!BK76</f>
        <v>0</v>
      </c>
      <c r="BY332">
        <f>Nør!BK77</f>
        <v>0</v>
      </c>
      <c r="BZ332">
        <f>Nør!BK78</f>
        <v>0</v>
      </c>
      <c r="CA332">
        <f>Nør!BK79</f>
        <v>0</v>
      </c>
      <c r="CB332">
        <f>Nør!BK80</f>
        <v>0</v>
      </c>
      <c r="CC332">
        <f>Nør!BK81</f>
        <v>0</v>
      </c>
      <c r="CD332">
        <f>Nør!BK82</f>
        <v>0</v>
      </c>
      <c r="CE332">
        <f>Nør!BK83</f>
        <v>0</v>
      </c>
      <c r="CF332">
        <f>Nør!BK84</f>
        <v>0</v>
      </c>
      <c r="CG332" t="str">
        <f>Nør!BK85</f>
        <v>Birgitte</v>
      </c>
      <c r="CH332" s="18">
        <f>Nør!BK86</f>
        <v>0</v>
      </c>
      <c r="CI332">
        <f>Nør!BK87</f>
        <v>0</v>
      </c>
      <c r="CJ332">
        <f>Nør!BK88</f>
        <v>0</v>
      </c>
      <c r="CK332">
        <f>Nør!BK89</f>
        <v>1</v>
      </c>
      <c r="CL332">
        <f>Nør!BK90</f>
        <v>5</v>
      </c>
      <c r="CM332">
        <f>Nør!BK91</f>
        <v>0</v>
      </c>
      <c r="CN332">
        <f>Nør!BK92</f>
        <v>3</v>
      </c>
      <c r="CO332">
        <f>Nør!BK93</f>
        <v>0</v>
      </c>
      <c r="CP332">
        <f>Nør!BK94</f>
        <v>0</v>
      </c>
      <c r="CQ332">
        <f>Nør!BK95</f>
        <v>0</v>
      </c>
      <c r="CR332">
        <f>Nør!BK96</f>
        <v>0</v>
      </c>
      <c r="CS332">
        <f>Nør!BK97</f>
        <v>0</v>
      </c>
      <c r="CT332">
        <f>Nør!BK98</f>
        <v>3</v>
      </c>
      <c r="CU332">
        <f>Nør!BK99</f>
        <v>0</v>
      </c>
      <c r="CV332">
        <f>Nør!BK100</f>
        <v>0</v>
      </c>
      <c r="CW332">
        <f>Nør!BK101</f>
        <v>0</v>
      </c>
      <c r="CX332">
        <f>Nør!BK102</f>
        <v>0</v>
      </c>
      <c r="CY332">
        <f>Nør!BK103</f>
        <v>0</v>
      </c>
      <c r="CZ332">
        <f>Nør!BK104</f>
        <v>1</v>
      </c>
      <c r="DA332">
        <f>Nør!BK105</f>
        <v>0</v>
      </c>
      <c r="DB332">
        <f>Nør!BK106</f>
        <v>1</v>
      </c>
      <c r="DC332">
        <f>Nør!BK107</f>
        <v>3</v>
      </c>
      <c r="DD332" t="str">
        <f>Nør!BK108</f>
        <v>wexiodisk</v>
      </c>
      <c r="DE332">
        <f>Nør!BK109</f>
        <v>12</v>
      </c>
      <c r="DF332" t="str">
        <f>Nør!BK110</f>
        <v>ja</v>
      </c>
      <c r="DG332">
        <f>Nør!BK111</f>
        <v>5</v>
      </c>
      <c r="DH332" t="str">
        <f>Nør!BK112</f>
        <v>nej</v>
      </c>
      <c r="DI332" t="str">
        <f>Nør!BK113</f>
        <v>ja</v>
      </c>
      <c r="DJ332" t="str">
        <f>Nør!BK114</f>
        <v>ja</v>
      </c>
      <c r="DK332">
        <f>Nør!BK115</f>
        <v>2</v>
      </c>
      <c r="DL332" t="str">
        <f>Nør!BK116</f>
        <v>God plads</v>
      </c>
      <c r="DM332">
        <f>Nør!BK117</f>
        <v>0</v>
      </c>
      <c r="DN332">
        <f>Nør!BK118</f>
        <v>0</v>
      </c>
      <c r="DO332" s="14" t="str">
        <f>VLOOKUP(MID(B332,1,5)*1,InstTyp!A:B,2,FALSE)</f>
        <v xml:space="preserve">Integrerede </v>
      </c>
      <c r="DP332" s="14" t="str">
        <f>VLOOKUP(MID(B332,1,5)*1,InstTyp!A:C,3,FALSE)</f>
        <v>Nørrebro</v>
      </c>
      <c r="DQ332">
        <f>VLOOKUP(MID(B332,1,5)*1,'InstTyp-2'!E:BQ,7,FALSE)</f>
        <v>42</v>
      </c>
      <c r="DR332">
        <f>VLOOKUP(MID(B332,1,5)*1,'InstTyp-2'!E:BQ,8,FALSE)</f>
        <v>0</v>
      </c>
      <c r="DS332">
        <f>VLOOKUP(MID(B332,1,5)*1,'InstTyp-2'!E:BQ,9,FALSE)</f>
        <v>69</v>
      </c>
      <c r="DT332">
        <f>VLOOKUP(MID(B332,1,5)*1,'InstTyp-2'!E:BQ,10,FALSE)</f>
        <v>0</v>
      </c>
      <c r="DU332">
        <f>VLOOKUP(MID(B332,1,5)*1,'InstTyp-2'!E:BQ,11,FALSE)</f>
        <v>0</v>
      </c>
      <c r="DV332">
        <f>VLOOKUP(MID(B332,1,5)*1,'InstTyp-2'!E:BQ,12,FALSE)</f>
        <v>0</v>
      </c>
      <c r="DW332">
        <f>VLOOKUP(MID(B332,1,5)*1,'InstTyp-2'!E:BQ,13,FALSE)</f>
        <v>0</v>
      </c>
      <c r="DX332">
        <f>VLOOKUP(MID(B332,1,5)*1,'InstTyp-2'!E:BQ,14,FALSE)</f>
        <v>0</v>
      </c>
      <c r="DY332">
        <f>VLOOKUP(MID(B332,1,5)*1,'InstTyp-2'!E:BQ,15,FALSE)</f>
        <v>0</v>
      </c>
      <c r="DZ332">
        <f>VLOOKUP(MID(B332,1,5)*1,'InstTyp-2'!E:BQ,16,FALSE)</f>
        <v>0</v>
      </c>
      <c r="EA332">
        <f>VLOOKUP(MID(B332,1,5)*1,'InstTyp-2'!E:BQ,17,FALSE)</f>
        <v>0</v>
      </c>
      <c r="EB332">
        <f>VLOOKUP(MID(B332,1,5)*1,'InstTyp-2'!E:BQ,18,FALSE)</f>
        <v>0</v>
      </c>
      <c r="EC332">
        <f>VLOOKUP(MID(B332,1,5)*1,'InstTyp-2'!E:BQ,19,FALSE)</f>
        <v>0</v>
      </c>
      <c r="ED332">
        <f>VLOOKUP(MID(B332,1,5)*1,'InstTyp-2'!E:BQ,20,FALSE)</f>
        <v>0</v>
      </c>
      <c r="EE332" s="195">
        <f>VLOOKUP(MID(B332,1,5)*1,'Forplejning 2008'!A:C,3,FALSE)</f>
        <v>301415.98</v>
      </c>
      <c r="EF332" t="str">
        <f t="shared" si="20"/>
        <v>37473</v>
      </c>
      <c r="EG332" t="str">
        <f t="shared" si="21"/>
        <v/>
      </c>
      <c r="EH332">
        <f t="shared" si="22"/>
        <v>0</v>
      </c>
      <c r="EI332">
        <f t="shared" si="23"/>
        <v>0</v>
      </c>
      <c r="EJ332" t="e">
        <f>VLOOKUP(B332,Rekruttering!A:F,2,FALSE)</f>
        <v>#N/A</v>
      </c>
      <c r="EK332" t="e">
        <f>VLOOKUP(B332,Rekruttering!A:F,3,FALSE)</f>
        <v>#N/A</v>
      </c>
      <c r="EL332" t="e">
        <f>VLOOKUP(B332,Rekruttering!A:F,4,FALSE)</f>
        <v>#N/A</v>
      </c>
      <c r="EM332" t="e">
        <f>VLOOKUP(B332,Rekruttering!A:F,5,FALSE)</f>
        <v>#N/A</v>
      </c>
      <c r="EN332" t="e">
        <f>VLOOKUP(B332,Rekruttering!A:F,6,FALSE)</f>
        <v>#N/A</v>
      </c>
    </row>
    <row r="333" spans="1:144">
      <c r="A333" s="14" t="str">
        <f>Nør!BL1</f>
        <v>x</v>
      </c>
      <c r="B333" s="21" t="str">
        <f>Nør!BL2</f>
        <v>37473_u</v>
      </c>
      <c r="C333" t="str">
        <f>Nør!BL3</f>
        <v>Asgård</v>
      </c>
      <c r="D333" t="str">
        <f>Nør!BL4</f>
        <v>Nørrebro</v>
      </c>
      <c r="E333" t="str">
        <f>Nør!BL5</f>
        <v>Hothers Plads 22</v>
      </c>
      <c r="F333">
        <f>Nør!BL6</f>
        <v>2200</v>
      </c>
      <c r="G333" t="str">
        <f>Nør!BL7</f>
        <v>København N</v>
      </c>
      <c r="H333" t="str">
        <f>Nør!BL8</f>
        <v>35 84 19 49</v>
      </c>
      <c r="I333" t="str">
        <f>Nør!BL9</f>
        <v>37473@buf.kk.dk</v>
      </c>
      <c r="J333" t="str">
        <f>Nør!BL10</f>
        <v>May-Britt Andersen</v>
      </c>
      <c r="K333">
        <f>Nør!BL11</f>
        <v>35553285</v>
      </c>
      <c r="L333">
        <f>Nør!BL12</f>
        <v>0</v>
      </c>
      <c r="M333" t="str">
        <f>Nør!BL13</f>
        <v>37473@buf.kk.dk</v>
      </c>
      <c r="N333" t="str">
        <f>Nør!BL14</f>
        <v>Integreret</v>
      </c>
      <c r="O333">
        <f>Nør!BL15</f>
        <v>42</v>
      </c>
      <c r="P333">
        <f>Nør!BL16</f>
        <v>0</v>
      </c>
      <c r="Q333">
        <f>Nør!BL17</f>
        <v>69</v>
      </c>
      <c r="R333">
        <f>Nør!BL18</f>
        <v>0</v>
      </c>
      <c r="S333">
        <f>Nør!BL19</f>
        <v>0</v>
      </c>
      <c r="T333">
        <f>Nør!BL20</f>
        <v>0</v>
      </c>
      <c r="U333">
        <f>Nør!BL21</f>
        <v>0</v>
      </c>
      <c r="V333" t="str">
        <f>Nør!BL22</f>
        <v>Nej</v>
      </c>
      <c r="W333">
        <f>Nør!BL23</f>
        <v>0</v>
      </c>
      <c r="X333">
        <f>Nør!BL24</f>
        <v>0</v>
      </c>
      <c r="Y333">
        <f>Nør!BL25</f>
        <v>0</v>
      </c>
      <c r="Z333">
        <f>Nør!BL26</f>
        <v>0</v>
      </c>
      <c r="AA333">
        <f>Nør!BL27</f>
        <v>0</v>
      </c>
      <c r="AB333">
        <f>Nør!BL28</f>
        <v>0</v>
      </c>
      <c r="AC333">
        <f>Nør!BL29</f>
        <v>0</v>
      </c>
      <c r="AD333">
        <f>Nør!BL30</f>
        <v>0</v>
      </c>
      <c r="AE333">
        <f>Nør!BL31</f>
        <v>0</v>
      </c>
      <c r="AF333">
        <f>Nør!BL32</f>
        <v>0</v>
      </c>
      <c r="AG333">
        <f>Nør!BL33</f>
        <v>5</v>
      </c>
      <c r="AH333">
        <f>Nør!BL34</f>
        <v>0</v>
      </c>
      <c r="AI333">
        <f>Nør!BL35</f>
        <v>0</v>
      </c>
      <c r="AJ333">
        <f>Nør!BL36</f>
        <v>0</v>
      </c>
      <c r="AK333">
        <f>Nør!BL37</f>
        <v>0</v>
      </c>
      <c r="AL333">
        <f>Nør!BL38</f>
        <v>0</v>
      </c>
      <c r="AM333">
        <f>Nør!BL39</f>
        <v>0</v>
      </c>
      <c r="AN333">
        <f>Nør!BL40</f>
        <v>0</v>
      </c>
      <c r="AO333">
        <f>Nør!BL41</f>
        <v>0</v>
      </c>
      <c r="AP333">
        <f>Nør!BL42</f>
        <v>0</v>
      </c>
      <c r="AQ333">
        <f>Nør!BL43</f>
        <v>0</v>
      </c>
      <c r="AR333">
        <f>Nør!BL44</f>
        <v>0</v>
      </c>
      <c r="AS333">
        <f>Nør!BL45</f>
        <v>0</v>
      </c>
      <c r="AT333">
        <f>Nør!BL46</f>
        <v>0</v>
      </c>
      <c r="AU333">
        <f>Nør!BL47</f>
        <v>0</v>
      </c>
      <c r="AV333">
        <f>Nør!BL48</f>
        <v>0</v>
      </c>
      <c r="AW333">
        <f>Nør!BL49</f>
        <v>0</v>
      </c>
      <c r="AX333">
        <f>Nør!BL50</f>
        <v>0</v>
      </c>
      <c r="AY333">
        <f>Nør!BL51</f>
        <v>0</v>
      </c>
      <c r="AZ333">
        <f>Nør!BL52</f>
        <v>0</v>
      </c>
      <c r="BA333">
        <f>Nør!BL53</f>
        <v>0</v>
      </c>
      <c r="BB333">
        <f>Nør!BL54</f>
        <v>0</v>
      </c>
      <c r="BC333">
        <f>Nør!BL55</f>
        <v>0</v>
      </c>
      <c r="BD333">
        <f>Nør!BL56</f>
        <v>0</v>
      </c>
      <c r="BE333">
        <f>Nør!BL57</f>
        <v>0</v>
      </c>
      <c r="BF333">
        <f>Nør!BL58</f>
        <v>0</v>
      </c>
      <c r="BG333">
        <f>Nør!BL59</f>
        <v>0</v>
      </c>
      <c r="BH333">
        <f>Nør!BL60</f>
        <v>0</v>
      </c>
      <c r="BI333">
        <f>Nør!BL61</f>
        <v>0</v>
      </c>
      <c r="BJ333">
        <f>Nør!BL62</f>
        <v>0</v>
      </c>
      <c r="BK333">
        <f>Nør!BL63</f>
        <v>0</v>
      </c>
      <c r="BL333">
        <f>Nør!BL64</f>
        <v>0</v>
      </c>
      <c r="BM333">
        <f>Nør!BL65</f>
        <v>0</v>
      </c>
      <c r="BN333">
        <f>Nør!BL66</f>
        <v>0</v>
      </c>
      <c r="BO333">
        <f>Nør!BL67</f>
        <v>0</v>
      </c>
      <c r="BP333">
        <f>Nør!BL68</f>
        <v>0</v>
      </c>
      <c r="BQ333">
        <f>Nør!BL69</f>
        <v>0</v>
      </c>
      <c r="BR333">
        <f>Nør!BL70</f>
        <v>0</v>
      </c>
      <c r="BS333">
        <f>Nør!BL71</f>
        <v>0</v>
      </c>
      <c r="BT333">
        <f>Nør!BL72</f>
        <v>0</v>
      </c>
      <c r="BU333">
        <f>Nør!BL73</f>
        <v>0</v>
      </c>
      <c r="BV333">
        <f>Nør!BL74</f>
        <v>0</v>
      </c>
      <c r="BW333">
        <f>Nør!BL75</f>
        <v>0</v>
      </c>
      <c r="BX333">
        <f>Nør!BL76</f>
        <v>0</v>
      </c>
      <c r="BY333">
        <f>Nør!BL77</f>
        <v>0</v>
      </c>
      <c r="BZ333">
        <f>Nør!BL78</f>
        <v>0</v>
      </c>
      <c r="CA333">
        <f>Nør!BL79</f>
        <v>0</v>
      </c>
      <c r="CB333">
        <f>Nør!BL80</f>
        <v>0</v>
      </c>
      <c r="CC333">
        <f>Nør!BL81</f>
        <v>0</v>
      </c>
      <c r="CD333">
        <f>Nør!BL82</f>
        <v>0</v>
      </c>
      <c r="CE333">
        <f>Nør!BL83</f>
        <v>0</v>
      </c>
      <c r="CF333">
        <f>Nør!BL84</f>
        <v>0</v>
      </c>
      <c r="CG333" t="str">
        <f>Nør!BL85</f>
        <v>Mariah</v>
      </c>
      <c r="CH333" s="18">
        <f>Nør!BL86</f>
        <v>39925</v>
      </c>
      <c r="CI333">
        <f>Nør!BL87</f>
        <v>0</v>
      </c>
      <c r="CJ333">
        <f>Nør!BL88</f>
        <v>2</v>
      </c>
      <c r="CK333">
        <f>Nør!BL89</f>
        <v>0</v>
      </c>
      <c r="CL333">
        <f>Nør!BL90</f>
        <v>8</v>
      </c>
      <c r="CM333">
        <f>Nør!BL91</f>
        <v>2</v>
      </c>
      <c r="CN333">
        <f>Nør!BL92</f>
        <v>0</v>
      </c>
      <c r="CO333">
        <f>Nør!BL93</f>
        <v>0</v>
      </c>
      <c r="CP333">
        <f>Nør!BL94</f>
        <v>0</v>
      </c>
      <c r="CQ333">
        <f>Nør!BL95</f>
        <v>0</v>
      </c>
      <c r="CR333">
        <f>Nør!BL96</f>
        <v>2</v>
      </c>
      <c r="CS333">
        <f>Nør!BL97</f>
        <v>0</v>
      </c>
      <c r="CT333">
        <f>Nør!BL98</f>
        <v>0</v>
      </c>
      <c r="CU333">
        <f>Nør!BL99</f>
        <v>0</v>
      </c>
      <c r="CV333">
        <f>Nør!BL100</f>
        <v>0</v>
      </c>
      <c r="CW333">
        <f>Nør!BL101</f>
        <v>0</v>
      </c>
      <c r="CX333">
        <f>Nør!BL102</f>
        <v>1</v>
      </c>
      <c r="CY333">
        <f>Nør!BL103</f>
        <v>0</v>
      </c>
      <c r="CZ333">
        <f>Nør!BL104</f>
        <v>0</v>
      </c>
      <c r="DA333">
        <f>Nør!BL105</f>
        <v>0</v>
      </c>
      <c r="DB333">
        <f>Nør!BL106</f>
        <v>1</v>
      </c>
      <c r="DC333">
        <f>Nør!BL107</f>
        <v>30</v>
      </c>
      <c r="DD333">
        <f>Nør!BL108</f>
        <v>0</v>
      </c>
      <c r="DE333">
        <f>Nør!BL109</f>
        <v>2</v>
      </c>
      <c r="DF333" t="str">
        <f>Nør!BL110</f>
        <v>Nej</v>
      </c>
      <c r="DG333">
        <f>Nør!BL111</f>
        <v>0</v>
      </c>
      <c r="DH333" t="str">
        <f>Nør!BL112</f>
        <v>Nej</v>
      </c>
      <c r="DI333" t="str">
        <f>Nør!BL113</f>
        <v>Nej</v>
      </c>
      <c r="DJ333" t="str">
        <f>Nør!BL114</f>
        <v>Nej</v>
      </c>
      <c r="DK333">
        <f>Nør!BL115</f>
        <v>1</v>
      </c>
      <c r="DL333" t="str">
        <f>Nør!BL116</f>
        <v>Begrænset</v>
      </c>
      <c r="DM333">
        <f>Nør!BL117</f>
        <v>0</v>
      </c>
      <c r="DN333">
        <f>Nør!BL118</f>
        <v>0</v>
      </c>
      <c r="DO333" s="14" t="str">
        <f>VLOOKUP(MID(B333,1,5)*1,InstTyp!A:B,2,FALSE)</f>
        <v xml:space="preserve">Integrerede </v>
      </c>
      <c r="DP333" s="14" t="str">
        <f>VLOOKUP(MID(B333,1,5)*1,InstTyp!A:C,3,FALSE)</f>
        <v>Nørrebro</v>
      </c>
      <c r="DQ333">
        <f>VLOOKUP(MID(B333,1,5)*1,'InstTyp-2'!E:BQ,7,FALSE)</f>
        <v>42</v>
      </c>
      <c r="DR333">
        <f>VLOOKUP(MID(B333,1,5)*1,'InstTyp-2'!E:BQ,8,FALSE)</f>
        <v>0</v>
      </c>
      <c r="DS333">
        <f>VLOOKUP(MID(B333,1,5)*1,'InstTyp-2'!E:BQ,9,FALSE)</f>
        <v>69</v>
      </c>
      <c r="DT333">
        <f>VLOOKUP(MID(B333,1,5)*1,'InstTyp-2'!E:BQ,10,FALSE)</f>
        <v>0</v>
      </c>
      <c r="DU333">
        <f>VLOOKUP(MID(B333,1,5)*1,'InstTyp-2'!E:BQ,11,FALSE)</f>
        <v>0</v>
      </c>
      <c r="DV333">
        <f>VLOOKUP(MID(B333,1,5)*1,'InstTyp-2'!E:BQ,12,FALSE)</f>
        <v>0</v>
      </c>
      <c r="DW333">
        <f>VLOOKUP(MID(B333,1,5)*1,'InstTyp-2'!E:BQ,13,FALSE)</f>
        <v>0</v>
      </c>
      <c r="DX333">
        <f>VLOOKUP(MID(B333,1,5)*1,'InstTyp-2'!E:BQ,14,FALSE)</f>
        <v>0</v>
      </c>
      <c r="DY333">
        <f>VLOOKUP(MID(B333,1,5)*1,'InstTyp-2'!E:BQ,15,FALSE)</f>
        <v>0</v>
      </c>
      <c r="DZ333">
        <f>VLOOKUP(MID(B333,1,5)*1,'InstTyp-2'!E:BQ,16,FALSE)</f>
        <v>0</v>
      </c>
      <c r="EA333">
        <f>VLOOKUP(MID(B333,1,5)*1,'InstTyp-2'!E:BQ,17,FALSE)</f>
        <v>0</v>
      </c>
      <c r="EB333">
        <f>VLOOKUP(MID(B333,1,5)*1,'InstTyp-2'!E:BQ,18,FALSE)</f>
        <v>0</v>
      </c>
      <c r="EC333">
        <f>VLOOKUP(MID(B333,1,5)*1,'InstTyp-2'!E:BQ,19,FALSE)</f>
        <v>0</v>
      </c>
      <c r="ED333">
        <f>VLOOKUP(MID(B333,1,5)*1,'InstTyp-2'!E:BQ,20,FALSE)</f>
        <v>0</v>
      </c>
      <c r="EE333" s="195">
        <f>VLOOKUP(MID(B333,1,5)*1,'Forplejning 2008'!A:C,3,FALSE)</f>
        <v>301415.98</v>
      </c>
      <c r="EF333" t="str">
        <f t="shared" si="20"/>
        <v>37473</v>
      </c>
      <c r="EG333" t="str">
        <f t="shared" si="21"/>
        <v>u</v>
      </c>
      <c r="EH333">
        <f t="shared" si="22"/>
        <v>0</v>
      </c>
      <c r="EI333">
        <f t="shared" si="23"/>
        <v>0</v>
      </c>
      <c r="EJ333" t="e">
        <f>VLOOKUP(B333,Rekruttering!A:F,2,FALSE)</f>
        <v>#N/A</v>
      </c>
      <c r="EK333" t="e">
        <f>VLOOKUP(B333,Rekruttering!A:F,3,FALSE)</f>
        <v>#N/A</v>
      </c>
      <c r="EL333" t="e">
        <f>VLOOKUP(B333,Rekruttering!A:F,4,FALSE)</f>
        <v>#N/A</v>
      </c>
      <c r="EM333" t="e">
        <f>VLOOKUP(B333,Rekruttering!A:F,5,FALSE)</f>
        <v>#N/A</v>
      </c>
      <c r="EN333" t="e">
        <f>VLOOKUP(B333,Rekruttering!A:F,6,FALSE)</f>
        <v>#N/A</v>
      </c>
    </row>
    <row r="334" spans="1:144">
      <c r="A334" s="14" t="str">
        <f>Nør!BM1</f>
        <v>x</v>
      </c>
      <c r="B334" s="21">
        <f>Nør!BM2</f>
        <v>37474</v>
      </c>
      <c r="C334" t="str">
        <f>Nør!BM3</f>
        <v>Midgård</v>
      </c>
      <c r="D334" t="str">
        <f>Nør!BM4</f>
        <v>Nørrebro</v>
      </c>
      <c r="E334" t="str">
        <f>Nør!BM5</f>
        <v>Hothers Plads 20</v>
      </c>
      <c r="F334">
        <f>Nør!BM6</f>
        <v>2200</v>
      </c>
      <c r="G334" t="str">
        <f>Nør!BM7</f>
        <v>København N</v>
      </c>
      <c r="H334" t="str">
        <f>Nør!BM8</f>
        <v>35 84 17 47</v>
      </c>
      <c r="I334" t="str">
        <f>Nør!BM9</f>
        <v>37474@buf.kk.dk</v>
      </c>
      <c r="J334" t="str">
        <f>Nør!BM10</f>
        <v>Tinna Erichsen</v>
      </c>
      <c r="K334">
        <f>Nør!BM11</f>
        <v>0</v>
      </c>
      <c r="L334">
        <f>Nør!BM12</f>
        <v>0</v>
      </c>
      <c r="M334" t="str">
        <f>Nør!BM13</f>
        <v>37474@buf.kk.dk</v>
      </c>
      <c r="N334" t="str">
        <f>Nør!BM14</f>
        <v>Integreret</v>
      </c>
      <c r="O334">
        <f>Nør!BM15</f>
        <v>56</v>
      </c>
      <c r="P334">
        <f>Nør!BM16</f>
        <v>0</v>
      </c>
      <c r="Q334">
        <f>Nør!BM17</f>
        <v>88</v>
      </c>
      <c r="R334">
        <f>Nør!BM18</f>
        <v>0</v>
      </c>
      <c r="S334">
        <f>Nør!BM19</f>
        <v>0</v>
      </c>
      <c r="T334">
        <f>Nør!BM20</f>
        <v>0</v>
      </c>
      <c r="U334">
        <f>Nør!BM21</f>
        <v>0</v>
      </c>
      <c r="V334" t="str">
        <f>Nør!BM22</f>
        <v>nej</v>
      </c>
      <c r="W334">
        <f>Nør!BM23</f>
        <v>0</v>
      </c>
      <c r="X334">
        <f>Nør!BM24</f>
        <v>0</v>
      </c>
      <c r="Y334">
        <f>Nør!BM25</f>
        <v>5</v>
      </c>
      <c r="Z334">
        <f>Nør!BM26</f>
        <v>5</v>
      </c>
      <c r="AA334">
        <f>Nør!BM27</f>
        <v>4</v>
      </c>
      <c r="AB334">
        <f>Nør!BM28</f>
        <v>5</v>
      </c>
      <c r="AC334">
        <f>Nør!BM29</f>
        <v>0</v>
      </c>
      <c r="AD334">
        <f>Nør!BM30</f>
        <v>5</v>
      </c>
      <c r="AE334">
        <f>Nør!BM31</f>
        <v>0</v>
      </c>
      <c r="AF334">
        <f>Nør!BM32</f>
        <v>4</v>
      </c>
      <c r="AG334">
        <f>Nør!BM33</f>
        <v>5</v>
      </c>
      <c r="AH334">
        <f>Nør!BM34</f>
        <v>0</v>
      </c>
      <c r="AI334">
        <f>Nør!BM35</f>
        <v>154000</v>
      </c>
      <c r="AJ334">
        <f>Nør!BM36</f>
        <v>246000</v>
      </c>
      <c r="AK334">
        <f>Nør!BM37</f>
        <v>0</v>
      </c>
      <c r="AL334" t="str">
        <f>Nør!BM38</f>
        <v>ja</v>
      </c>
      <c r="AM334">
        <f>Nør!BM39</f>
        <v>0</v>
      </c>
      <c r="AN334" t="str">
        <f>Nør!BM40</f>
        <v>Nadia Benini</v>
      </c>
      <c r="AO334">
        <f>Nør!BM41</f>
        <v>2007</v>
      </c>
      <c r="AP334">
        <f>Nør!BM42</f>
        <v>35</v>
      </c>
      <c r="AQ334">
        <f>Nør!BM43</f>
        <v>0</v>
      </c>
      <c r="AR334" t="str">
        <f>Nør!BM44</f>
        <v>ufaglært</v>
      </c>
      <c r="AS334" t="str">
        <f>Nør!BM45</f>
        <v>andet inst. køkken</v>
      </c>
      <c r="AT334">
        <f>Nør!BM46</f>
        <v>0</v>
      </c>
      <c r="AU334">
        <f>Nør!BM47</f>
        <v>0</v>
      </c>
      <c r="AV334">
        <f>Nør!BM48</f>
        <v>0</v>
      </c>
      <c r="AW334">
        <f>Nør!BM49</f>
        <v>0</v>
      </c>
      <c r="AX334">
        <f>Nør!BM50</f>
        <v>0</v>
      </c>
      <c r="AY334">
        <f>Nør!BM51</f>
        <v>0</v>
      </c>
      <c r="AZ334">
        <f>Nør!BM52</f>
        <v>0</v>
      </c>
      <c r="BA334">
        <f>Nør!BM53</f>
        <v>0</v>
      </c>
      <c r="BB334">
        <f>Nør!BM54</f>
        <v>90</v>
      </c>
      <c r="BC334">
        <f>Nør!BM55</f>
        <v>90</v>
      </c>
      <c r="BD334">
        <f>Nør!BM56</f>
        <v>2</v>
      </c>
      <c r="BE334">
        <f>Nør!BM57</f>
        <v>2</v>
      </c>
      <c r="BF334" t="str">
        <f>Nør!BM58</f>
        <v>ja</v>
      </c>
      <c r="BG334" t="str">
        <f>Nør!BM59</f>
        <v>ja</v>
      </c>
      <c r="BH334" t="str">
        <f>Nør!BM60</f>
        <v>ja</v>
      </c>
      <c r="BI334" t="str">
        <f>Nør!BM61</f>
        <v>ja</v>
      </c>
      <c r="BJ334" t="str">
        <f>Nør!BM62</f>
        <v>inst. vil gerne påtage sig at lave fuld forplejning.</v>
      </c>
      <c r="BK334" t="str">
        <f>Nør!BM63</f>
        <v>ja</v>
      </c>
      <c r="BL334">
        <f>Nør!BM64</f>
        <v>0</v>
      </c>
      <c r="BM334" t="str">
        <f>Nør!BM65</f>
        <v>ja</v>
      </c>
      <c r="BN334">
        <f>Nør!BM66</f>
        <v>0</v>
      </c>
      <c r="BO334" t="str">
        <f>Nør!BM67</f>
        <v>nej</v>
      </c>
      <c r="BP334" t="str">
        <f>Nør!BM68</f>
        <v>men har allerede behov fra august</v>
      </c>
      <c r="BQ334">
        <f>Nør!BM69</f>
        <v>0</v>
      </c>
      <c r="BR334" t="str">
        <f>Nør!BM70</f>
        <v>produktionskøkken</v>
      </c>
      <c r="BS334" t="str">
        <f>Nør!BM71</f>
        <v>ja</v>
      </c>
      <c r="BT334">
        <f>Nør!BM72</f>
        <v>0</v>
      </c>
      <c r="BU334">
        <f>Nør!BM73</f>
        <v>0</v>
      </c>
      <c r="BV334">
        <f>Nør!BM74</f>
        <v>0</v>
      </c>
      <c r="BW334">
        <f>Nør!BM75</f>
        <v>0</v>
      </c>
      <c r="BX334">
        <f>Nør!BM76</f>
        <v>0</v>
      </c>
      <c r="BY334">
        <f>Nør!BM77</f>
        <v>0</v>
      </c>
      <c r="BZ334">
        <f>Nør!BM78</f>
        <v>0</v>
      </c>
      <c r="CA334">
        <f>Nør!BM79</f>
        <v>0</v>
      </c>
      <c r="CB334">
        <f>Nør!BM80</f>
        <v>0</v>
      </c>
      <c r="CC334">
        <f>Nør!BM81</f>
        <v>0</v>
      </c>
      <c r="CD334">
        <f>Nør!BM82</f>
        <v>0</v>
      </c>
      <c r="CE334">
        <f>Nør!BM83</f>
        <v>0</v>
      </c>
      <c r="CF334">
        <f>Nør!BM84</f>
        <v>0</v>
      </c>
      <c r="CG334" t="str">
        <f>Nør!BM85</f>
        <v>Birgitte</v>
      </c>
      <c r="CH334" t="str">
        <f>Nør!BM86</f>
        <v>29.03</v>
      </c>
      <c r="CI334">
        <f>Nør!BM87</f>
        <v>0</v>
      </c>
      <c r="CJ334">
        <f>Nør!BM88</f>
        <v>0</v>
      </c>
      <c r="CK334">
        <f>Nør!BM89</f>
        <v>1</v>
      </c>
      <c r="CL334">
        <f>Nør!BM90</f>
        <v>5</v>
      </c>
      <c r="CM334">
        <f>Nør!BM91</f>
        <v>0</v>
      </c>
      <c r="CN334">
        <f>Nør!BM92</f>
        <v>3</v>
      </c>
      <c r="CO334">
        <f>Nør!BM93</f>
        <v>0</v>
      </c>
      <c r="CP334">
        <f>Nør!BM94</f>
        <v>0</v>
      </c>
      <c r="CQ334">
        <f>Nør!BM95</f>
        <v>0</v>
      </c>
      <c r="CR334">
        <f>Nør!BM96</f>
        <v>0</v>
      </c>
      <c r="CS334">
        <f>Nør!BM97</f>
        <v>0</v>
      </c>
      <c r="CT334">
        <f>Nør!BM98</f>
        <v>3</v>
      </c>
      <c r="CU334">
        <f>Nør!BM99</f>
        <v>0</v>
      </c>
      <c r="CV334">
        <f>Nør!BM100</f>
        <v>0</v>
      </c>
      <c r="CW334">
        <f>Nør!BM101</f>
        <v>2</v>
      </c>
      <c r="CX334">
        <f>Nør!BM102</f>
        <v>0</v>
      </c>
      <c r="CY334">
        <f>Nør!BM103</f>
        <v>0</v>
      </c>
      <c r="CZ334">
        <f>Nør!BM104</f>
        <v>0</v>
      </c>
      <c r="DA334">
        <f>Nør!BM105</f>
        <v>0</v>
      </c>
      <c r="DB334">
        <f>Nør!BM106</f>
        <v>1</v>
      </c>
      <c r="DC334">
        <f>Nør!BM107</f>
        <v>3</v>
      </c>
      <c r="DD334" t="str">
        <f>Nør!BM108</f>
        <v>elektrolux</v>
      </c>
      <c r="DE334">
        <f>Nør!BM109</f>
        <v>10</v>
      </c>
      <c r="DF334" t="str">
        <f>Nør!BM110</f>
        <v>ja</v>
      </c>
      <c r="DG334">
        <f>Nør!BM111</f>
        <v>5</v>
      </c>
      <c r="DH334" t="str">
        <f>Nør!BM112</f>
        <v>nej</v>
      </c>
      <c r="DI334" t="str">
        <f>Nør!BM113</f>
        <v>ja</v>
      </c>
      <c r="DJ334" t="str">
        <f>Nør!BM114</f>
        <v>nej</v>
      </c>
      <c r="DK334">
        <f>Nør!BM115</f>
        <v>2</v>
      </c>
      <c r="DL334" t="str">
        <f>Nør!BM116</f>
        <v>God plads</v>
      </c>
      <c r="DM334">
        <f>Nør!BM117</f>
        <v>0</v>
      </c>
      <c r="DN334">
        <f>Nør!BM118</f>
        <v>0</v>
      </c>
      <c r="DO334" s="14" t="str">
        <f>VLOOKUP(MID(B334,1,5)*1,InstTyp!A:B,2,FALSE)</f>
        <v xml:space="preserve">Integrerede </v>
      </c>
      <c r="DP334" s="14" t="str">
        <f>VLOOKUP(MID(B334,1,5)*1,InstTyp!A:C,3,FALSE)</f>
        <v>Nørrebro</v>
      </c>
      <c r="DQ334">
        <f>VLOOKUP(MID(B334,1,5)*1,'InstTyp-2'!E:BQ,7,FALSE)</f>
        <v>48</v>
      </c>
      <c r="DR334">
        <f>VLOOKUP(MID(B334,1,5)*1,'InstTyp-2'!E:BQ,8,FALSE)</f>
        <v>0</v>
      </c>
      <c r="DS334">
        <f>VLOOKUP(MID(B334,1,5)*1,'InstTyp-2'!E:BQ,9,FALSE)</f>
        <v>88</v>
      </c>
      <c r="DT334">
        <f>VLOOKUP(MID(B334,1,5)*1,'InstTyp-2'!E:BQ,10,FALSE)</f>
        <v>0</v>
      </c>
      <c r="DU334">
        <f>VLOOKUP(MID(B334,1,5)*1,'InstTyp-2'!E:BQ,11,FALSE)</f>
        <v>0</v>
      </c>
      <c r="DV334">
        <f>VLOOKUP(MID(B334,1,5)*1,'InstTyp-2'!E:BQ,12,FALSE)</f>
        <v>0</v>
      </c>
      <c r="DW334">
        <f>VLOOKUP(MID(B334,1,5)*1,'InstTyp-2'!E:BQ,13,FALSE)</f>
        <v>0</v>
      </c>
      <c r="DX334">
        <f>VLOOKUP(MID(B334,1,5)*1,'InstTyp-2'!E:BQ,14,FALSE)</f>
        <v>0</v>
      </c>
      <c r="DY334">
        <f>VLOOKUP(MID(B334,1,5)*1,'InstTyp-2'!E:BQ,15,FALSE)</f>
        <v>0</v>
      </c>
      <c r="DZ334">
        <f>VLOOKUP(MID(B334,1,5)*1,'InstTyp-2'!E:BQ,16,FALSE)</f>
        <v>0</v>
      </c>
      <c r="EA334">
        <f>VLOOKUP(MID(B334,1,5)*1,'InstTyp-2'!E:BQ,17,FALSE)</f>
        <v>0</v>
      </c>
      <c r="EB334">
        <f>VLOOKUP(MID(B334,1,5)*1,'InstTyp-2'!E:BQ,18,FALSE)</f>
        <v>0</v>
      </c>
      <c r="EC334">
        <f>VLOOKUP(MID(B334,1,5)*1,'InstTyp-2'!E:BQ,19,FALSE)</f>
        <v>0</v>
      </c>
      <c r="ED334">
        <f>VLOOKUP(MID(B334,1,5)*1,'InstTyp-2'!E:BQ,20,FALSE)</f>
        <v>0</v>
      </c>
      <c r="EE334" s="195">
        <f>VLOOKUP(MID(B334,1,5)*1,'Forplejning 2008'!A:C,3,FALSE)</f>
        <v>346244.39</v>
      </c>
      <c r="EF334" t="str">
        <f t="shared" si="20"/>
        <v>37474</v>
      </c>
      <c r="EG334" t="str">
        <f t="shared" si="21"/>
        <v/>
      </c>
      <c r="EH334">
        <f t="shared" si="22"/>
        <v>0</v>
      </c>
      <c r="EI334">
        <f t="shared" si="23"/>
        <v>0</v>
      </c>
      <c r="EJ334" t="e">
        <f>VLOOKUP(B334,Rekruttering!A:F,2,FALSE)</f>
        <v>#N/A</v>
      </c>
      <c r="EK334" t="e">
        <f>VLOOKUP(B334,Rekruttering!A:F,3,FALSE)</f>
        <v>#N/A</v>
      </c>
      <c r="EL334" t="e">
        <f>VLOOKUP(B334,Rekruttering!A:F,4,FALSE)</f>
        <v>#N/A</v>
      </c>
      <c r="EM334" t="e">
        <f>VLOOKUP(B334,Rekruttering!A:F,5,FALSE)</f>
        <v>#N/A</v>
      </c>
      <c r="EN334" t="e">
        <f>VLOOKUP(B334,Rekruttering!A:F,6,FALSE)</f>
        <v>#N/A</v>
      </c>
    </row>
    <row r="335" spans="1:144">
      <c r="A335" s="14" t="str">
        <f>Nør!BN1</f>
        <v>x</v>
      </c>
      <c r="B335" s="21" t="str">
        <f>Nør!BN2</f>
        <v>37474_u</v>
      </c>
      <c r="C335" t="str">
        <f>Nør!BN3</f>
        <v>Midgård</v>
      </c>
      <c r="D335" t="str">
        <f>Nør!BN4</f>
        <v>Nørrebro</v>
      </c>
      <c r="E335" t="str">
        <f>Nør!BN5</f>
        <v>Hothers Plads 20</v>
      </c>
      <c r="F335">
        <f>Nør!BN6</f>
        <v>2200</v>
      </c>
      <c r="G335" t="str">
        <f>Nør!BN7</f>
        <v>København N</v>
      </c>
      <c r="H335" t="str">
        <f>Nør!BN8</f>
        <v>35 84 17 47</v>
      </c>
      <c r="I335" t="str">
        <f>Nør!BN9</f>
        <v>37474@buf.kk.dk</v>
      </c>
      <c r="J335" t="str">
        <f>Nør!BN10</f>
        <v>Tinna Erichsen</v>
      </c>
      <c r="K335">
        <f>Nør!BN11</f>
        <v>0</v>
      </c>
      <c r="L335">
        <f>Nør!BN12</f>
        <v>0</v>
      </c>
      <c r="M335" t="str">
        <f>Nør!BN13</f>
        <v>37474@buf.kk.dk</v>
      </c>
      <c r="N335" t="str">
        <f>Nør!BN14</f>
        <v>Integreret</v>
      </c>
      <c r="O335">
        <f>Nør!BN15</f>
        <v>55</v>
      </c>
      <c r="P335">
        <f>Nør!BN16</f>
        <v>0</v>
      </c>
      <c r="Q335">
        <f>Nør!BN17</f>
        <v>88</v>
      </c>
      <c r="R335">
        <f>Nør!BN18</f>
        <v>0</v>
      </c>
      <c r="S335">
        <f>Nør!BN19</f>
        <v>0</v>
      </c>
      <c r="T335">
        <f>Nør!BN20</f>
        <v>0</v>
      </c>
      <c r="U335">
        <f>Nør!BN21</f>
        <v>0</v>
      </c>
      <c r="V335" t="str">
        <f>Nør!BN22</f>
        <v>Nej</v>
      </c>
      <c r="W335">
        <f>Nør!BN23</f>
        <v>0</v>
      </c>
      <c r="X335">
        <f>Nør!BN24</f>
        <v>0</v>
      </c>
      <c r="Y335">
        <f>Nør!BN25</f>
        <v>5</v>
      </c>
      <c r="Z335">
        <f>Nør!BN26</f>
        <v>5</v>
      </c>
      <c r="AA335">
        <f>Nør!BN27</f>
        <v>0</v>
      </c>
      <c r="AB335">
        <f>Nør!BN28</f>
        <v>5</v>
      </c>
      <c r="AC335">
        <f>Nør!BN29</f>
        <v>0</v>
      </c>
      <c r="AD335">
        <f>Nør!BN30</f>
        <v>5</v>
      </c>
      <c r="AE335">
        <f>Nør!BN31</f>
        <v>5</v>
      </c>
      <c r="AF335">
        <f>Nør!BN32</f>
        <v>0</v>
      </c>
      <c r="AG335">
        <f>Nør!BN33</f>
        <v>5</v>
      </c>
      <c r="AH335">
        <f>Nør!BN34</f>
        <v>0</v>
      </c>
      <c r="AI335">
        <f>Nør!BN35</f>
        <v>154000</v>
      </c>
      <c r="AJ335">
        <f>Nør!BN36</f>
        <v>246000</v>
      </c>
      <c r="AK335">
        <f>Nør!BN37</f>
        <v>0</v>
      </c>
      <c r="AL335" t="str">
        <f>Nør!BN38</f>
        <v>Nej</v>
      </c>
      <c r="AM335">
        <f>Nør!BN39</f>
        <v>0</v>
      </c>
      <c r="AN335">
        <f>Nør!BN40</f>
        <v>0</v>
      </c>
      <c r="AO335">
        <f>Nør!BN41</f>
        <v>0</v>
      </c>
      <c r="AP335">
        <f>Nør!BN42</f>
        <v>0</v>
      </c>
      <c r="AQ335">
        <f>Nør!BN43</f>
        <v>0</v>
      </c>
      <c r="AR335">
        <f>Nør!BN44</f>
        <v>0</v>
      </c>
      <c r="AS335">
        <f>Nør!BN45</f>
        <v>0</v>
      </c>
      <c r="AT335">
        <f>Nør!BN46</f>
        <v>0</v>
      </c>
      <c r="AU335">
        <f>Nør!BN47</f>
        <v>0</v>
      </c>
      <c r="AV335">
        <f>Nør!BN48</f>
        <v>0</v>
      </c>
      <c r="AW335">
        <f>Nør!BN49</f>
        <v>0</v>
      </c>
      <c r="AX335">
        <f>Nør!BN50</f>
        <v>0</v>
      </c>
      <c r="AY335">
        <f>Nør!BN51</f>
        <v>0</v>
      </c>
      <c r="AZ335">
        <f>Nør!BN52</f>
        <v>0</v>
      </c>
      <c r="BA335">
        <f>Nør!BN53</f>
        <v>0</v>
      </c>
      <c r="BB335">
        <f>Nør!BN54</f>
        <v>90</v>
      </c>
      <c r="BC335">
        <f>Nør!BN55</f>
        <v>90</v>
      </c>
      <c r="BD335">
        <f>Nør!BN56</f>
        <v>0</v>
      </c>
      <c r="BE335">
        <f>Nør!BN57</f>
        <v>1</v>
      </c>
      <c r="BF335">
        <f>Nør!BN58</f>
        <v>0</v>
      </c>
      <c r="BG335">
        <f>Nør!BN59</f>
        <v>0</v>
      </c>
      <c r="BH335">
        <f>Nør!BN60</f>
        <v>0</v>
      </c>
      <c r="BI335" t="str">
        <f>Nør!BN61</f>
        <v>Ja</v>
      </c>
      <c r="BJ335">
        <f>Nør!BN62</f>
        <v>0</v>
      </c>
      <c r="BK335" t="str">
        <f>Nør!BN63</f>
        <v>Ja</v>
      </c>
      <c r="BL335">
        <f>Nør!BN64</f>
        <v>0</v>
      </c>
      <c r="BM335" t="str">
        <f>Nør!BN65</f>
        <v>Ja</v>
      </c>
      <c r="BN335">
        <f>Nør!BN66</f>
        <v>0</v>
      </c>
      <c r="BO335">
        <f>Nør!BN67</f>
        <v>0</v>
      </c>
      <c r="BP335">
        <f>Nør!BN68</f>
        <v>0</v>
      </c>
      <c r="BQ335">
        <f>Nør!BN69</f>
        <v>0</v>
      </c>
      <c r="BR335" t="str">
        <f>Nør!BN70</f>
        <v>produktionskøkken</v>
      </c>
      <c r="BS335" t="str">
        <f>Nør!BN71</f>
        <v>Nej</v>
      </c>
      <c r="BT335" t="str">
        <f>Nør!BN72</f>
        <v>Mindre</v>
      </c>
      <c r="BU335" t="str">
        <f>Nør!BN73</f>
        <v>Ingen</v>
      </c>
      <c r="BV335" t="str">
        <f>Nør!BN74</f>
        <v>Nej</v>
      </c>
      <c r="BW335" t="str">
        <f>Nør!BN75</f>
        <v>en ny opvaskemaskine, et ekstra køleskab</v>
      </c>
      <c r="BX335">
        <f>Nør!BN76</f>
        <v>0</v>
      </c>
      <c r="BY335">
        <f>Nør!BN77</f>
        <v>0</v>
      </c>
      <c r="BZ335">
        <f>Nør!BN78</f>
        <v>0</v>
      </c>
      <c r="CA335">
        <f>Nør!BN79</f>
        <v>0</v>
      </c>
      <c r="CB335">
        <f>Nør!BN80</f>
        <v>0</v>
      </c>
      <c r="CC335">
        <f>Nør!BN81</f>
        <v>0</v>
      </c>
      <c r="CD335">
        <f>Nør!BN82</f>
        <v>0</v>
      </c>
      <c r="CE335">
        <f>Nør!BN83</f>
        <v>0</v>
      </c>
      <c r="CF335">
        <f>Nør!BN84</f>
        <v>0</v>
      </c>
      <c r="CG335" t="str">
        <f>Nør!BN85</f>
        <v>Mariah</v>
      </c>
      <c r="CH335" s="18">
        <f>Nør!BN86</f>
        <v>39924</v>
      </c>
      <c r="CI335">
        <f>Nør!BN87</f>
        <v>0</v>
      </c>
      <c r="CJ335">
        <f>Nør!BN88</f>
        <v>1</v>
      </c>
      <c r="CK335">
        <f>Nør!BN89</f>
        <v>0</v>
      </c>
      <c r="CL335">
        <f>Nør!BN90</f>
        <v>4</v>
      </c>
      <c r="CM335">
        <f>Nør!BN91</f>
        <v>0</v>
      </c>
      <c r="CN335">
        <f>Nør!BN92</f>
        <v>1</v>
      </c>
      <c r="CO335">
        <f>Nør!BN93</f>
        <v>0</v>
      </c>
      <c r="CP335">
        <f>Nør!BN94</f>
        <v>0</v>
      </c>
      <c r="CQ335">
        <f>Nør!BN95</f>
        <v>0</v>
      </c>
      <c r="CR335">
        <f>Nør!BN96</f>
        <v>0</v>
      </c>
      <c r="CS335">
        <f>Nør!BN97</f>
        <v>1</v>
      </c>
      <c r="CT335">
        <f>Nør!BN98</f>
        <v>0</v>
      </c>
      <c r="CU335">
        <f>Nør!BN99</f>
        <v>0</v>
      </c>
      <c r="CV335">
        <f>Nør!BN100</f>
        <v>0</v>
      </c>
      <c r="CW335">
        <f>Nør!BN101</f>
        <v>0</v>
      </c>
      <c r="CX335">
        <f>Nør!BN102</f>
        <v>0</v>
      </c>
      <c r="CY335">
        <f>Nør!BN103</f>
        <v>1</v>
      </c>
      <c r="CZ335">
        <f>Nør!BN104</f>
        <v>0</v>
      </c>
      <c r="DA335">
        <f>Nør!BN105</f>
        <v>0</v>
      </c>
      <c r="DB335">
        <f>Nør!BN106</f>
        <v>1</v>
      </c>
      <c r="DC335">
        <f>Nør!BN107</f>
        <v>25</v>
      </c>
      <c r="DD335" t="str">
        <f>Nør!BN108</f>
        <v>Miele</v>
      </c>
      <c r="DE335">
        <f>Nør!BN109</f>
        <v>4</v>
      </c>
      <c r="DF335" t="str">
        <f>Nør!BN110</f>
        <v>Nej</v>
      </c>
      <c r="DG335">
        <f>Nør!BN111</f>
        <v>0</v>
      </c>
      <c r="DH335" t="str">
        <f>Nør!BN112</f>
        <v>Ja</v>
      </c>
      <c r="DI335" t="str">
        <f>Nør!BN113</f>
        <v>Ja</v>
      </c>
      <c r="DJ335" t="str">
        <f>Nør!BN114</f>
        <v>Nej</v>
      </c>
      <c r="DK335">
        <f>Nør!BN115</f>
        <v>2</v>
      </c>
      <c r="DL335" t="str">
        <f>Nør!BN116</f>
        <v>Begrænset</v>
      </c>
      <c r="DM335">
        <f>Nør!BN117</f>
        <v>0</v>
      </c>
      <c r="DN335">
        <f>Nør!BN118</f>
        <v>0</v>
      </c>
      <c r="DO335" s="14" t="str">
        <f>VLOOKUP(MID(B335,1,5)*1,InstTyp!A:B,2,FALSE)</f>
        <v xml:space="preserve">Integrerede </v>
      </c>
      <c r="DP335" s="14" t="str">
        <f>VLOOKUP(MID(B335,1,5)*1,InstTyp!A:C,3,FALSE)</f>
        <v>Nørrebro</v>
      </c>
      <c r="DQ335">
        <f>VLOOKUP(MID(B335,1,5)*1,'InstTyp-2'!E:BQ,7,FALSE)</f>
        <v>48</v>
      </c>
      <c r="DR335">
        <f>VLOOKUP(MID(B335,1,5)*1,'InstTyp-2'!E:BQ,8,FALSE)</f>
        <v>0</v>
      </c>
      <c r="DS335">
        <f>VLOOKUP(MID(B335,1,5)*1,'InstTyp-2'!E:BQ,9,FALSE)</f>
        <v>88</v>
      </c>
      <c r="DT335">
        <f>VLOOKUP(MID(B335,1,5)*1,'InstTyp-2'!E:BQ,10,FALSE)</f>
        <v>0</v>
      </c>
      <c r="DU335">
        <f>VLOOKUP(MID(B335,1,5)*1,'InstTyp-2'!E:BQ,11,FALSE)</f>
        <v>0</v>
      </c>
      <c r="DV335">
        <f>VLOOKUP(MID(B335,1,5)*1,'InstTyp-2'!E:BQ,12,FALSE)</f>
        <v>0</v>
      </c>
      <c r="DW335">
        <f>VLOOKUP(MID(B335,1,5)*1,'InstTyp-2'!E:BQ,13,FALSE)</f>
        <v>0</v>
      </c>
      <c r="DX335">
        <f>VLOOKUP(MID(B335,1,5)*1,'InstTyp-2'!E:BQ,14,FALSE)</f>
        <v>0</v>
      </c>
      <c r="DY335">
        <f>VLOOKUP(MID(B335,1,5)*1,'InstTyp-2'!E:BQ,15,FALSE)</f>
        <v>0</v>
      </c>
      <c r="DZ335">
        <f>VLOOKUP(MID(B335,1,5)*1,'InstTyp-2'!E:BQ,16,FALSE)</f>
        <v>0</v>
      </c>
      <c r="EA335">
        <f>VLOOKUP(MID(B335,1,5)*1,'InstTyp-2'!E:BQ,17,FALSE)</f>
        <v>0</v>
      </c>
      <c r="EB335">
        <f>VLOOKUP(MID(B335,1,5)*1,'InstTyp-2'!E:BQ,18,FALSE)</f>
        <v>0</v>
      </c>
      <c r="EC335">
        <f>VLOOKUP(MID(B335,1,5)*1,'InstTyp-2'!E:BQ,19,FALSE)</f>
        <v>0</v>
      </c>
      <c r="ED335">
        <f>VLOOKUP(MID(B335,1,5)*1,'InstTyp-2'!E:BQ,20,FALSE)</f>
        <v>0</v>
      </c>
      <c r="EE335" s="195">
        <f>VLOOKUP(MID(B335,1,5)*1,'Forplejning 2008'!A:C,3,FALSE)</f>
        <v>346244.39</v>
      </c>
      <c r="EF335" t="str">
        <f t="shared" si="20"/>
        <v>37474</v>
      </c>
      <c r="EG335" t="str">
        <f t="shared" si="21"/>
        <v>u</v>
      </c>
      <c r="EH335">
        <f t="shared" si="22"/>
        <v>0</v>
      </c>
      <c r="EI335">
        <f t="shared" si="23"/>
        <v>0</v>
      </c>
      <c r="EJ335" t="e">
        <f>VLOOKUP(B335,Rekruttering!A:F,2,FALSE)</f>
        <v>#N/A</v>
      </c>
      <c r="EK335" t="e">
        <f>VLOOKUP(B335,Rekruttering!A:F,3,FALSE)</f>
        <v>#N/A</v>
      </c>
      <c r="EL335" t="e">
        <f>VLOOKUP(B335,Rekruttering!A:F,4,FALSE)</f>
        <v>#N/A</v>
      </c>
      <c r="EM335" t="e">
        <f>VLOOKUP(B335,Rekruttering!A:F,5,FALSE)</f>
        <v>#N/A</v>
      </c>
      <c r="EN335" t="e">
        <f>VLOOKUP(B335,Rekruttering!A:F,6,FALSE)</f>
        <v>#N/A</v>
      </c>
    </row>
    <row r="336" spans="1:144">
      <c r="A336" s="14" t="str">
        <f>Nør!BO1</f>
        <v>x</v>
      </c>
      <c r="B336" s="21">
        <f>Nør!BO2</f>
        <v>37496</v>
      </c>
      <c r="C336" t="str">
        <f>Nør!BO3</f>
        <v>Kastanjehuset</v>
      </c>
      <c r="D336" t="str">
        <f>Nør!BO4</f>
        <v>Nørrebro</v>
      </c>
      <c r="E336" t="str">
        <f>Nør!BO5</f>
        <v>Thit Jensens Vej 2</v>
      </c>
      <c r="F336">
        <f>Nør!BO6</f>
        <v>2200</v>
      </c>
      <c r="G336" t="str">
        <f>Nør!BO7</f>
        <v>København N</v>
      </c>
      <c r="H336" t="str">
        <f>Nør!BO8</f>
        <v>35 39 69 25</v>
      </c>
      <c r="I336" t="str">
        <f>Nør!BO9</f>
        <v>37496@buf.kk.dk</v>
      </c>
      <c r="J336" t="str">
        <f>Nør!BO10</f>
        <v>Birgit Rasmussen</v>
      </c>
      <c r="K336">
        <f>Nør!BO11</f>
        <v>36464018</v>
      </c>
      <c r="L336">
        <f>Nør!BO12</f>
        <v>0</v>
      </c>
      <c r="M336" t="str">
        <f>Nør!BO13</f>
        <v>37496@buf.kk.dk</v>
      </c>
      <c r="N336" t="str">
        <f>Nør!BO14</f>
        <v>Integreret</v>
      </c>
      <c r="O336">
        <f>Nør!BO15</f>
        <v>24</v>
      </c>
      <c r="P336">
        <f>Nør!BO16</f>
        <v>0</v>
      </c>
      <c r="Q336">
        <f>Nør!BO17</f>
        <v>44</v>
      </c>
      <c r="R336">
        <f>Nør!BO18</f>
        <v>0</v>
      </c>
      <c r="S336">
        <f>Nør!BO19</f>
        <v>0</v>
      </c>
      <c r="T336">
        <f>Nør!BO20</f>
        <v>0</v>
      </c>
      <c r="U336">
        <f>Nør!BO21</f>
        <v>0</v>
      </c>
      <c r="V336" t="str">
        <f>Nør!BO22</f>
        <v>nej</v>
      </c>
      <c r="W336">
        <f>Nør!BO23</f>
        <v>0</v>
      </c>
      <c r="X336">
        <f>Nør!BO24</f>
        <v>0</v>
      </c>
      <c r="Y336">
        <f>Nør!BO25</f>
        <v>5</v>
      </c>
      <c r="Z336">
        <f>Nør!BO26</f>
        <v>0</v>
      </c>
      <c r="AA336">
        <f>Nør!BO27</f>
        <v>1</v>
      </c>
      <c r="AB336">
        <f>Nør!BO28</f>
        <v>5</v>
      </c>
      <c r="AC336">
        <f>Nør!BO29</f>
        <v>0</v>
      </c>
      <c r="AD336">
        <f>Nør!BO30</f>
        <v>5</v>
      </c>
      <c r="AE336">
        <f>Nør!BO31</f>
        <v>0</v>
      </c>
      <c r="AF336">
        <f>Nør!BO32</f>
        <v>1</v>
      </c>
      <c r="AG336">
        <f>Nør!BO33</f>
        <v>5</v>
      </c>
      <c r="AH336">
        <f>Nør!BO34</f>
        <v>0</v>
      </c>
      <c r="AI336">
        <f>Nør!BO35</f>
        <v>150000</v>
      </c>
      <c r="AJ336">
        <f>Nør!BO36</f>
        <v>0</v>
      </c>
      <c r="AK336">
        <f>Nør!BO37</f>
        <v>0</v>
      </c>
      <c r="AL336" t="str">
        <f>Nør!BO38</f>
        <v>nej</v>
      </c>
      <c r="AM336">
        <f>Nør!BO39</f>
        <v>0</v>
      </c>
      <c r="AN336">
        <f>Nør!BO40</f>
        <v>0</v>
      </c>
      <c r="AO336">
        <f>Nør!BO41</f>
        <v>0</v>
      </c>
      <c r="AP336">
        <f>Nør!BO42</f>
        <v>0</v>
      </c>
      <c r="AQ336">
        <f>Nør!BO43</f>
        <v>0</v>
      </c>
      <c r="AR336">
        <f>Nør!BO44</f>
        <v>0</v>
      </c>
      <c r="AS336">
        <f>Nør!BO45</f>
        <v>0</v>
      </c>
      <c r="AT336">
        <f>Nør!BO46</f>
        <v>0</v>
      </c>
      <c r="AU336">
        <f>Nør!BO47</f>
        <v>0</v>
      </c>
      <c r="AV336">
        <f>Nør!BO48</f>
        <v>0</v>
      </c>
      <c r="AW336">
        <f>Nør!BO49</f>
        <v>0</v>
      </c>
      <c r="AX336">
        <f>Nør!BO50</f>
        <v>0</v>
      </c>
      <c r="AY336">
        <f>Nør!BO51</f>
        <v>0</v>
      </c>
      <c r="AZ336">
        <f>Nør!BO52</f>
        <v>0</v>
      </c>
      <c r="BA336">
        <f>Nør!BO53</f>
        <v>0</v>
      </c>
      <c r="BB336">
        <f>Nør!BO54</f>
        <v>90</v>
      </c>
      <c r="BC336">
        <f>Nør!BO55</f>
        <v>90</v>
      </c>
      <c r="BD336">
        <f>Nør!BO56</f>
        <v>1</v>
      </c>
      <c r="BE336">
        <f>Nør!BO57</f>
        <v>1</v>
      </c>
      <c r="BF336" t="str">
        <f>Nør!BO58</f>
        <v>ja</v>
      </c>
      <c r="BG336" t="str">
        <f>Nør!BO59</f>
        <v>nej</v>
      </c>
      <c r="BH336" t="str">
        <f>Nør!BO60</f>
        <v>ja</v>
      </c>
      <c r="BI336" t="str">
        <f>Nør!BO61</f>
        <v>nej</v>
      </c>
      <c r="BJ336" t="str">
        <f>Nør!BO62</f>
        <v>mener køkkenet er for lille</v>
      </c>
      <c r="BK336" t="str">
        <f>Nør!BO63</f>
        <v>nej</v>
      </c>
      <c r="BL336" t="str">
        <f>Nør!BO64</f>
        <v>er i gang med underskrifts indsamling</v>
      </c>
      <c r="BM336" t="str">
        <f>Nør!BO65</f>
        <v>nej</v>
      </c>
      <c r="BN336" t="str">
        <f>Nør!BO66</f>
        <v>er glade for madpakkerne</v>
      </c>
      <c r="BO336" t="str">
        <f>Nør!BO67</f>
        <v>nej</v>
      </c>
      <c r="BP336">
        <f>Nør!BO68</f>
        <v>0</v>
      </c>
      <c r="BQ336">
        <f>Nør!BO69</f>
        <v>0</v>
      </c>
      <c r="BR336" t="str">
        <f>Nør!BO70</f>
        <v>Køkken begrænset tilvirk</v>
      </c>
      <c r="BS336" t="str">
        <f>Nør!BO71</f>
        <v>Nej</v>
      </c>
      <c r="BT336" t="str">
        <f>Nør!BO72</f>
        <v>Mindre</v>
      </c>
      <c r="BU336" t="str">
        <f>Nør!BO73</f>
        <v>Mindre</v>
      </c>
      <c r="BV336">
        <f>Nør!BO74</f>
        <v>0</v>
      </c>
      <c r="BW336" t="str">
        <f>Nør!BO75</f>
        <v>ovn,opvaskemaskine,køleskab.bordplade.Køkkenet bør udbygges.</v>
      </c>
      <c r="BX336">
        <f>Nør!BO76</f>
        <v>0</v>
      </c>
      <c r="BY336">
        <f>Nør!BO77</f>
        <v>0</v>
      </c>
      <c r="BZ336">
        <f>Nør!BO78</f>
        <v>0</v>
      </c>
      <c r="CA336">
        <f>Nør!BO79</f>
        <v>0</v>
      </c>
      <c r="CB336">
        <f>Nør!BO80</f>
        <v>0</v>
      </c>
      <c r="CC336">
        <f>Nør!BO81</f>
        <v>0</v>
      </c>
      <c r="CD336">
        <f>Nør!BO82</f>
        <v>0</v>
      </c>
      <c r="CE336">
        <f>Nør!BO83</f>
        <v>0</v>
      </c>
      <c r="CF336" t="str">
        <f>Nør!BO84</f>
        <v>til max 30 børn ville det være et produktionskøkken.</v>
      </c>
      <c r="CG336" t="str">
        <f>Nør!BO85</f>
        <v>Mariah</v>
      </c>
      <c r="CH336" s="18" t="str">
        <f>Nør!BO86</f>
        <v>24.03</v>
      </c>
      <c r="CI336">
        <f>Nør!BO87</f>
        <v>0</v>
      </c>
      <c r="CJ336">
        <f>Nør!BO88</f>
        <v>0</v>
      </c>
      <c r="CK336">
        <f>Nør!BO89</f>
        <v>1</v>
      </c>
      <c r="CL336">
        <f>Nør!BO90</f>
        <v>4</v>
      </c>
      <c r="CM336">
        <f>Nør!BO91</f>
        <v>0</v>
      </c>
      <c r="CN336">
        <f>Nør!BO92</f>
        <v>0</v>
      </c>
      <c r="CO336">
        <f>Nør!BO93</f>
        <v>1</v>
      </c>
      <c r="CP336">
        <f>Nør!BO94</f>
        <v>0</v>
      </c>
      <c r="CQ336">
        <f>Nør!BO95</f>
        <v>0</v>
      </c>
      <c r="CR336">
        <f>Nør!BO96</f>
        <v>0</v>
      </c>
      <c r="CS336">
        <f>Nør!BO97</f>
        <v>2</v>
      </c>
      <c r="CT336">
        <f>Nør!BO98</f>
        <v>0</v>
      </c>
      <c r="CU336">
        <f>Nør!BO99</f>
        <v>0</v>
      </c>
      <c r="CV336">
        <f>Nør!BO100</f>
        <v>0</v>
      </c>
      <c r="CW336">
        <f>Nør!BO101</f>
        <v>0</v>
      </c>
      <c r="CX336">
        <f>Nør!BO102</f>
        <v>0</v>
      </c>
      <c r="CY336">
        <f>Nør!BO103</f>
        <v>1</v>
      </c>
      <c r="CZ336">
        <f>Nør!BO104</f>
        <v>0</v>
      </c>
      <c r="DA336">
        <f>Nør!BO105</f>
        <v>0</v>
      </c>
      <c r="DB336">
        <f>Nør!BO106</f>
        <v>1</v>
      </c>
      <c r="DC336">
        <f>Nør!BO107</f>
        <v>25</v>
      </c>
      <c r="DD336" t="str">
        <f>Nør!BO108</f>
        <v>miele</v>
      </c>
      <c r="DE336">
        <f>Nør!BO109</f>
        <v>0</v>
      </c>
      <c r="DF336">
        <f>Nør!BO110</f>
        <v>0</v>
      </c>
      <c r="DG336">
        <f>Nør!BO111</f>
        <v>0</v>
      </c>
      <c r="DH336" t="str">
        <f>Nør!BO112</f>
        <v>Ja</v>
      </c>
      <c r="DI336">
        <f>Nør!BO113</f>
        <v>0</v>
      </c>
      <c r="DJ336">
        <f>Nør!BO114</f>
        <v>0</v>
      </c>
      <c r="DK336">
        <f>Nør!BO115</f>
        <v>1</v>
      </c>
      <c r="DL336" t="str">
        <f>Nør!BO116</f>
        <v>God plads</v>
      </c>
      <c r="DM336">
        <f>Nør!BO117</f>
        <v>0</v>
      </c>
      <c r="DN336">
        <f>Nør!BO118</f>
        <v>0</v>
      </c>
      <c r="DO336" s="14" t="str">
        <f>VLOOKUP(MID(B336,1,5)*1,InstTyp!A:B,2,FALSE)</f>
        <v xml:space="preserve">Integrerede </v>
      </c>
      <c r="DP336" s="14" t="str">
        <f>VLOOKUP(MID(B336,1,5)*1,InstTyp!A:C,3,FALSE)</f>
        <v>Nørrebro</v>
      </c>
      <c r="DQ336">
        <f>VLOOKUP(MID(B336,1,5)*1,'InstTyp-2'!E:BQ,7,FALSE)</f>
        <v>24</v>
      </c>
      <c r="DR336">
        <f>VLOOKUP(MID(B336,1,5)*1,'InstTyp-2'!E:BQ,8,FALSE)</f>
        <v>0</v>
      </c>
      <c r="DS336">
        <f>VLOOKUP(MID(B336,1,5)*1,'InstTyp-2'!E:BQ,9,FALSE)</f>
        <v>44</v>
      </c>
      <c r="DT336">
        <f>VLOOKUP(MID(B336,1,5)*1,'InstTyp-2'!E:BQ,10,FALSE)</f>
        <v>0</v>
      </c>
      <c r="DU336">
        <f>VLOOKUP(MID(B336,1,5)*1,'InstTyp-2'!E:BQ,11,FALSE)</f>
        <v>0</v>
      </c>
      <c r="DV336">
        <f>VLOOKUP(MID(B336,1,5)*1,'InstTyp-2'!E:BQ,12,FALSE)</f>
        <v>0</v>
      </c>
      <c r="DW336">
        <f>VLOOKUP(MID(B336,1,5)*1,'InstTyp-2'!E:BQ,13,FALSE)</f>
        <v>0</v>
      </c>
      <c r="DX336">
        <f>VLOOKUP(MID(B336,1,5)*1,'InstTyp-2'!E:BQ,14,FALSE)</f>
        <v>0</v>
      </c>
      <c r="DY336">
        <f>VLOOKUP(MID(B336,1,5)*1,'InstTyp-2'!E:BQ,15,FALSE)</f>
        <v>0</v>
      </c>
      <c r="DZ336">
        <f>VLOOKUP(MID(B336,1,5)*1,'InstTyp-2'!E:BQ,16,FALSE)</f>
        <v>0</v>
      </c>
      <c r="EA336">
        <f>VLOOKUP(MID(B336,1,5)*1,'InstTyp-2'!E:BQ,17,FALSE)</f>
        <v>0</v>
      </c>
      <c r="EB336">
        <f>VLOOKUP(MID(B336,1,5)*1,'InstTyp-2'!E:BQ,18,FALSE)</f>
        <v>0</v>
      </c>
      <c r="EC336">
        <f>VLOOKUP(MID(B336,1,5)*1,'InstTyp-2'!E:BQ,19,FALSE)</f>
        <v>0</v>
      </c>
      <c r="ED336">
        <f>VLOOKUP(MID(B336,1,5)*1,'InstTyp-2'!E:BQ,20,FALSE)</f>
        <v>0</v>
      </c>
      <c r="EE336" s="195">
        <f>VLOOKUP(MID(B336,1,5)*1,'Forplejning 2008'!A:C,3,FALSE)</f>
        <v>140125.09</v>
      </c>
      <c r="EF336" t="str">
        <f t="shared" si="20"/>
        <v>37496</v>
      </c>
      <c r="EG336" t="str">
        <f t="shared" si="21"/>
        <v/>
      </c>
      <c r="EH336">
        <f t="shared" si="22"/>
        <v>0</v>
      </c>
      <c r="EI336">
        <f t="shared" si="23"/>
        <v>0</v>
      </c>
      <c r="EJ336" t="e">
        <f>VLOOKUP(B336,Rekruttering!A:F,2,FALSE)</f>
        <v>#N/A</v>
      </c>
      <c r="EK336" t="e">
        <f>VLOOKUP(B336,Rekruttering!A:F,3,FALSE)</f>
        <v>#N/A</v>
      </c>
      <c r="EL336" t="e">
        <f>VLOOKUP(B336,Rekruttering!A:F,4,FALSE)</f>
        <v>#N/A</v>
      </c>
      <c r="EM336" t="e">
        <f>VLOOKUP(B336,Rekruttering!A:F,5,FALSE)</f>
        <v>#N/A</v>
      </c>
      <c r="EN336" t="e">
        <f>VLOOKUP(B336,Rekruttering!A:F,6,FALSE)</f>
        <v>#N/A</v>
      </c>
    </row>
    <row r="337" spans="1:144">
      <c r="A337" s="14" t="str">
        <f>Nør!BP1</f>
        <v>x</v>
      </c>
      <c r="B337" s="21">
        <f>Nør!BP2</f>
        <v>37498</v>
      </c>
      <c r="C337">
        <f>Nør!BP3</f>
        <v>0</v>
      </c>
      <c r="D337" t="str">
        <f>Nør!BP4</f>
        <v>Nørrebro</v>
      </c>
      <c r="E337" t="str">
        <f>Nør!BP5</f>
        <v>Guldbergsgade 26</v>
      </c>
      <c r="F337">
        <f>Nør!BP6</f>
        <v>2200</v>
      </c>
      <c r="G337" t="str">
        <f>Nør!BP7</f>
        <v>København N</v>
      </c>
      <c r="H337" t="str">
        <f>Nør!BP8</f>
        <v>35 39 04 02</v>
      </c>
      <c r="I337" t="str">
        <f>Nør!BP9</f>
        <v>37498@buf.kk.dk</v>
      </c>
      <c r="J337" t="str">
        <f>Nør!BP10</f>
        <v>Merete Have Jensen</v>
      </c>
      <c r="K337">
        <f>Nør!BP11</f>
        <v>35351641</v>
      </c>
      <c r="L337">
        <f>Nør!BP12</f>
        <v>0</v>
      </c>
      <c r="M337" t="str">
        <f>Nør!BP13</f>
        <v>37498@buf.kk.dk</v>
      </c>
      <c r="N337" t="str">
        <f>Nør!BP14</f>
        <v>Integreret</v>
      </c>
      <c r="O337">
        <f>Nør!BP15</f>
        <v>36</v>
      </c>
      <c r="P337">
        <f>Nør!BP16</f>
        <v>0</v>
      </c>
      <c r="Q337">
        <f>Nør!BP17</f>
        <v>46</v>
      </c>
      <c r="R337">
        <f>Nør!BP18</f>
        <v>0</v>
      </c>
      <c r="S337">
        <f>Nør!BP19</f>
        <v>0</v>
      </c>
      <c r="T337">
        <f>Nør!BP20</f>
        <v>0</v>
      </c>
      <c r="U337">
        <f>Nør!BP21</f>
        <v>0</v>
      </c>
      <c r="V337" t="str">
        <f>Nør!BP22</f>
        <v>nej</v>
      </c>
      <c r="W337">
        <f>Nør!BP23</f>
        <v>0</v>
      </c>
      <c r="X337">
        <f>Nør!BP24</f>
        <v>0</v>
      </c>
      <c r="Y337">
        <f>Nør!BP25</f>
        <v>5</v>
      </c>
      <c r="Z337">
        <f>Nør!BP26</f>
        <v>5</v>
      </c>
      <c r="AA337">
        <f>Nør!BP27</f>
        <v>5</v>
      </c>
      <c r="AB337">
        <f>Nør!BP28</f>
        <v>5</v>
      </c>
      <c r="AC337">
        <f>Nør!BP29</f>
        <v>0</v>
      </c>
      <c r="AD337">
        <f>Nør!BP30</f>
        <v>0</v>
      </c>
      <c r="AE337">
        <f>Nør!BP31</f>
        <v>2</v>
      </c>
      <c r="AF337">
        <f>Nør!BP32</f>
        <v>0</v>
      </c>
      <c r="AG337">
        <f>Nør!BP33</f>
        <v>5</v>
      </c>
      <c r="AH337">
        <f>Nør!BP34</f>
        <v>0</v>
      </c>
      <c r="AI337">
        <f>Nør!BP35</f>
        <v>100000</v>
      </c>
      <c r="AJ337">
        <f>Nør!BP36</f>
        <v>0</v>
      </c>
      <c r="AK337">
        <f>Nør!BP37</f>
        <v>0</v>
      </c>
      <c r="AL337" t="str">
        <f>Nør!BP38</f>
        <v>Ja</v>
      </c>
      <c r="AM337">
        <f>Nør!BP39</f>
        <v>0</v>
      </c>
      <c r="AN337" t="str">
        <f>Nør!BP40</f>
        <v>Marzuouka Aida</v>
      </c>
      <c r="AO337">
        <f>Nør!BP41</f>
        <v>2005</v>
      </c>
      <c r="AP337">
        <f>Nør!BP42</f>
        <v>35</v>
      </c>
      <c r="AQ337">
        <f>Nør!BP43</f>
        <v>0</v>
      </c>
      <c r="AR337" t="str">
        <f>Nør!BP44</f>
        <v>ufaglært</v>
      </c>
      <c r="AS337">
        <f>Nør!BP45</f>
        <v>0</v>
      </c>
      <c r="AT337">
        <f>Nør!BP46</f>
        <v>0</v>
      </c>
      <c r="AU337">
        <f>Nør!BP47</f>
        <v>0</v>
      </c>
      <c r="AV337">
        <f>Nør!BP48</f>
        <v>0</v>
      </c>
      <c r="AW337">
        <f>Nør!BP49</f>
        <v>0</v>
      </c>
      <c r="AX337">
        <f>Nør!BP50</f>
        <v>0</v>
      </c>
      <c r="AY337">
        <f>Nør!BP51</f>
        <v>0</v>
      </c>
      <c r="AZ337">
        <f>Nør!BP52</f>
        <v>0</v>
      </c>
      <c r="BA337">
        <f>Nør!BP53</f>
        <v>0</v>
      </c>
      <c r="BB337">
        <f>Nør!BP54</f>
        <v>99</v>
      </c>
      <c r="BC337">
        <f>Nør!BP55</f>
        <v>99</v>
      </c>
      <c r="BD337">
        <f>Nør!BP56</f>
        <v>2</v>
      </c>
      <c r="BE337">
        <f>Nør!BP57</f>
        <v>2</v>
      </c>
      <c r="BF337" t="str">
        <f>Nør!BP58</f>
        <v>ja</v>
      </c>
      <c r="BG337" t="str">
        <f>Nør!BP59</f>
        <v>nej</v>
      </c>
      <c r="BH337" t="str">
        <f>Nør!BP60</f>
        <v>ja</v>
      </c>
      <c r="BI337" t="str">
        <f>Nør!BP61</f>
        <v>ja</v>
      </c>
      <c r="BJ337">
        <f>Nør!BP62</f>
        <v>0</v>
      </c>
      <c r="BK337" t="str">
        <f>Nør!BP63</f>
        <v>ja</v>
      </c>
      <c r="BL337">
        <f>Nør!BP64</f>
        <v>0</v>
      </c>
      <c r="BM337" t="str">
        <f>Nør!BP65</f>
        <v>ja</v>
      </c>
      <c r="BN337">
        <f>Nør!BP66</f>
        <v>0</v>
      </c>
      <c r="BO337" t="str">
        <f>Nør!BP67</f>
        <v>nej</v>
      </c>
      <c r="BP337">
        <f>Nør!BP68</f>
        <v>0</v>
      </c>
      <c r="BQ337">
        <f>Nør!BP69</f>
        <v>0</v>
      </c>
      <c r="BR337" t="str">
        <f>Nør!BP70</f>
        <v>produktionskøkken</v>
      </c>
      <c r="BS337" t="str">
        <f>Nør!BP71</f>
        <v>Ja</v>
      </c>
      <c r="BT337">
        <f>Nør!BP72</f>
        <v>0</v>
      </c>
      <c r="BU337">
        <f>Nør!BP73</f>
        <v>0</v>
      </c>
      <c r="BV337">
        <f>Nør!BP74</f>
        <v>0</v>
      </c>
      <c r="BW337">
        <f>Nør!BP75</f>
        <v>0</v>
      </c>
      <c r="BX337">
        <f>Nør!BP76</f>
        <v>0</v>
      </c>
      <c r="BY337">
        <f>Nør!BP77</f>
        <v>0</v>
      </c>
      <c r="BZ337">
        <f>Nør!BP78</f>
        <v>0</v>
      </c>
      <c r="CA337">
        <f>Nør!BP79</f>
        <v>0</v>
      </c>
      <c r="CB337">
        <f>Nør!BP80</f>
        <v>0</v>
      </c>
      <c r="CC337">
        <f>Nør!BP81</f>
        <v>0</v>
      </c>
      <c r="CD337">
        <f>Nør!BP82</f>
        <v>0</v>
      </c>
      <c r="CE337">
        <f>Nør!BP83</f>
        <v>0</v>
      </c>
      <c r="CF337">
        <f>Nør!BP84</f>
        <v>0</v>
      </c>
      <c r="CG337" t="str">
        <f>Nør!BP85</f>
        <v>Birgitte</v>
      </c>
      <c r="CH337" s="18" t="str">
        <f>Nør!BP86</f>
        <v>18.03</v>
      </c>
      <c r="CI337">
        <f>Nør!BP87</f>
        <v>0</v>
      </c>
      <c r="CJ337">
        <f>Nør!BP88</f>
        <v>0</v>
      </c>
      <c r="CK337">
        <f>Nør!BP89</f>
        <v>1</v>
      </c>
      <c r="CL337">
        <f>Nør!BP90</f>
        <v>4</v>
      </c>
      <c r="CM337">
        <f>Nør!BP91</f>
        <v>0</v>
      </c>
      <c r="CN337">
        <f>Nør!BP92</f>
        <v>0</v>
      </c>
      <c r="CO337">
        <f>Nør!BP93</f>
        <v>0</v>
      </c>
      <c r="CP337">
        <f>Nør!BP94</f>
        <v>1</v>
      </c>
      <c r="CQ337">
        <f>Nør!BP95</f>
        <v>5</v>
      </c>
      <c r="CR337">
        <f>Nør!BP96</f>
        <v>0</v>
      </c>
      <c r="CS337">
        <f>Nør!BP97</f>
        <v>0</v>
      </c>
      <c r="CT337">
        <f>Nør!BP98</f>
        <v>2</v>
      </c>
      <c r="CU337">
        <f>Nør!BP99</f>
        <v>0</v>
      </c>
      <c r="CV337">
        <f>Nør!BP100</f>
        <v>0</v>
      </c>
      <c r="CW337">
        <f>Nør!BP101</f>
        <v>0</v>
      </c>
      <c r="CX337">
        <f>Nør!BP102</f>
        <v>0</v>
      </c>
      <c r="CY337">
        <f>Nør!BP103</f>
        <v>0</v>
      </c>
      <c r="CZ337">
        <f>Nør!BP104</f>
        <v>1</v>
      </c>
      <c r="DA337">
        <f>Nør!BP105</f>
        <v>0</v>
      </c>
      <c r="DB337">
        <f>Nør!BP106</f>
        <v>1</v>
      </c>
      <c r="DC337">
        <f>Nør!BP107</f>
        <v>3</v>
      </c>
      <c r="DD337" t="str">
        <f>Nør!BP108</f>
        <v>wexiodisk</v>
      </c>
      <c r="DE337">
        <f>Nør!BP109</f>
        <v>0</v>
      </c>
      <c r="DF337" t="str">
        <f>Nør!BP110</f>
        <v>ja</v>
      </c>
      <c r="DG337">
        <f>Nør!BP111</f>
        <v>10</v>
      </c>
      <c r="DH337" t="str">
        <f>Nør!BP112</f>
        <v>nej</v>
      </c>
      <c r="DI337" t="str">
        <f>Nør!BP113</f>
        <v>ja</v>
      </c>
      <c r="DJ337" t="str">
        <f>Nør!BP114</f>
        <v>nej</v>
      </c>
      <c r="DK337">
        <f>Nør!BP115</f>
        <v>4</v>
      </c>
      <c r="DL337">
        <f>Nør!BP116</f>
        <v>0</v>
      </c>
      <c r="DM337" t="str">
        <f>Nør!BP117</f>
        <v>der kommer en køkken medarbejder tilbage fra barsel ved udgangen af året. Indtil da går lederen ind i arbejdet sammen med den anden i køkkenet. Lederen vil gerne sætte tid af til at være mentor.</v>
      </c>
      <c r="DN337">
        <f>Nør!BP118</f>
        <v>0</v>
      </c>
      <c r="DO337" s="14" t="str">
        <f>VLOOKUP(MID(B337,1,5)*1,InstTyp!A:B,2,FALSE)</f>
        <v xml:space="preserve">Integrerede </v>
      </c>
      <c r="DP337" s="14" t="str">
        <f>VLOOKUP(MID(B337,1,5)*1,InstTyp!A:C,3,FALSE)</f>
        <v>Nørrebro</v>
      </c>
      <c r="DQ337">
        <f>VLOOKUP(MID(B337,1,5)*1,'InstTyp-2'!E:BQ,7,FALSE)</f>
        <v>36</v>
      </c>
      <c r="DR337">
        <f>VLOOKUP(MID(B337,1,5)*1,'InstTyp-2'!E:BQ,8,FALSE)</f>
        <v>0</v>
      </c>
      <c r="DS337">
        <f>VLOOKUP(MID(B337,1,5)*1,'InstTyp-2'!E:BQ,9,FALSE)</f>
        <v>46</v>
      </c>
      <c r="DT337">
        <f>VLOOKUP(MID(B337,1,5)*1,'InstTyp-2'!E:BQ,10,FALSE)</f>
        <v>0</v>
      </c>
      <c r="DU337">
        <f>VLOOKUP(MID(B337,1,5)*1,'InstTyp-2'!E:BQ,11,FALSE)</f>
        <v>0</v>
      </c>
      <c r="DV337">
        <f>VLOOKUP(MID(B337,1,5)*1,'InstTyp-2'!E:BQ,12,FALSE)</f>
        <v>0</v>
      </c>
      <c r="DW337">
        <f>VLOOKUP(MID(B337,1,5)*1,'InstTyp-2'!E:BQ,13,FALSE)</f>
        <v>0</v>
      </c>
      <c r="DX337">
        <f>VLOOKUP(MID(B337,1,5)*1,'InstTyp-2'!E:BQ,14,FALSE)</f>
        <v>0</v>
      </c>
      <c r="DY337">
        <f>VLOOKUP(MID(B337,1,5)*1,'InstTyp-2'!E:BQ,15,FALSE)</f>
        <v>0</v>
      </c>
      <c r="DZ337">
        <f>VLOOKUP(MID(B337,1,5)*1,'InstTyp-2'!E:BQ,16,FALSE)</f>
        <v>0</v>
      </c>
      <c r="EA337">
        <f>VLOOKUP(MID(B337,1,5)*1,'InstTyp-2'!E:BQ,17,FALSE)</f>
        <v>0</v>
      </c>
      <c r="EB337">
        <f>VLOOKUP(MID(B337,1,5)*1,'InstTyp-2'!E:BQ,18,FALSE)</f>
        <v>0</v>
      </c>
      <c r="EC337">
        <f>VLOOKUP(MID(B337,1,5)*1,'InstTyp-2'!E:BQ,19,FALSE)</f>
        <v>0</v>
      </c>
      <c r="ED337">
        <f>VLOOKUP(MID(B337,1,5)*1,'InstTyp-2'!E:BQ,20,FALSE)</f>
        <v>0</v>
      </c>
      <c r="EE337" s="195">
        <f>VLOOKUP(MID(B337,1,5)*1,'Forplejning 2008'!A:C,3,FALSE)</f>
        <v>135291.91</v>
      </c>
      <c r="EF337" t="str">
        <f t="shared" si="20"/>
        <v>37498</v>
      </c>
      <c r="EG337" t="str">
        <f t="shared" si="21"/>
        <v/>
      </c>
      <c r="EH337">
        <f t="shared" si="22"/>
        <v>0</v>
      </c>
      <c r="EI337">
        <f t="shared" si="23"/>
        <v>0</v>
      </c>
      <c r="EJ337" t="str">
        <f>VLOOKUP(B337,Rekruttering!A:F,2,FALSE)</f>
        <v>Ja</v>
      </c>
      <c r="EK337">
        <f>VLOOKUP(B337,Rekruttering!A:F,3,FALSE)</f>
        <v>12</v>
      </c>
      <c r="EL337">
        <f>VLOOKUP(B337,Rekruttering!A:F,4,FALSE)</f>
        <v>0</v>
      </c>
      <c r="EM337">
        <f>VLOOKUP(B337,Rekruttering!A:F,5,FALSE)</f>
        <v>0</v>
      </c>
      <c r="EN337" t="str">
        <f>VLOOKUP(B337,Rekruttering!A:F,6,FALSE)</f>
        <v>Ja</v>
      </c>
    </row>
    <row r="338" spans="1:144">
      <c r="A338" s="14" t="str">
        <f>Nør!BQ1</f>
        <v>x</v>
      </c>
      <c r="B338" s="21">
        <f>Nør!BQ2</f>
        <v>37502</v>
      </c>
      <c r="C338">
        <f>Nør!BQ3</f>
        <v>0</v>
      </c>
      <c r="D338" t="str">
        <f>Nør!BQ4</f>
        <v>Nørrebro</v>
      </c>
      <c r="E338" t="str">
        <f>Nør!BQ5</f>
        <v>Esromgade 2A</v>
      </c>
      <c r="F338">
        <f>Nør!BQ6</f>
        <v>2200</v>
      </c>
      <c r="G338" t="str">
        <f>Nør!BQ7</f>
        <v>København N</v>
      </c>
      <c r="H338" t="str">
        <f>Nør!BQ8</f>
        <v>35 85 45 54</v>
      </c>
      <c r="I338" t="str">
        <f>Nør!BQ9</f>
        <v>37502@buf.kk.dk</v>
      </c>
      <c r="J338" t="str">
        <f>Nør!BQ10</f>
        <v>Pia Sjögren</v>
      </c>
      <c r="K338">
        <f>Nør!BQ11</f>
        <v>35387665</v>
      </c>
      <c r="L338">
        <f>Nør!BQ12</f>
        <v>0</v>
      </c>
      <c r="M338" t="str">
        <f>Nør!BQ13</f>
        <v>37502@buf.kk.dk</v>
      </c>
      <c r="N338" t="str">
        <f>Nør!BQ14</f>
        <v>Integreret</v>
      </c>
      <c r="O338">
        <f>Nør!BQ15</f>
        <v>24</v>
      </c>
      <c r="P338">
        <f>Nør!BQ16</f>
        <v>0</v>
      </c>
      <c r="Q338">
        <f>Nør!BQ17</f>
        <v>36</v>
      </c>
      <c r="R338">
        <f>Nør!BQ18</f>
        <v>0</v>
      </c>
      <c r="S338">
        <f>Nør!BQ19</f>
        <v>0</v>
      </c>
      <c r="T338">
        <f>Nør!BQ20</f>
        <v>0</v>
      </c>
      <c r="U338">
        <f>Nør!BQ21</f>
        <v>0</v>
      </c>
      <c r="V338" t="str">
        <f>Nør!BQ22</f>
        <v>nej</v>
      </c>
      <c r="W338">
        <f>Nør!BQ23</f>
        <v>0</v>
      </c>
      <c r="X338">
        <f>Nør!BQ24</f>
        <v>0</v>
      </c>
      <c r="Y338">
        <f>Nør!BQ25</f>
        <v>5</v>
      </c>
      <c r="Z338">
        <f>Nør!BQ26</f>
        <v>5</v>
      </c>
      <c r="AA338">
        <f>Nør!BQ27</f>
        <v>3</v>
      </c>
      <c r="AB338">
        <f>Nør!BQ28</f>
        <v>5</v>
      </c>
      <c r="AC338">
        <f>Nør!BQ29</f>
        <v>0</v>
      </c>
      <c r="AD338">
        <f>Nør!BQ30</f>
        <v>5</v>
      </c>
      <c r="AE338">
        <f>Nør!BQ31</f>
        <v>5</v>
      </c>
      <c r="AF338">
        <f>Nør!BQ32</f>
        <v>3</v>
      </c>
      <c r="AG338">
        <f>Nør!BQ33</f>
        <v>5</v>
      </c>
      <c r="AH338">
        <f>Nør!BQ34</f>
        <v>0</v>
      </c>
      <c r="AI338" s="16">
        <f>Nør!BQ35</f>
        <v>210000</v>
      </c>
      <c r="AJ338" s="16">
        <f>Nør!BQ36</f>
        <v>0</v>
      </c>
      <c r="AK338">
        <f>Nør!BQ37</f>
        <v>0</v>
      </c>
      <c r="AL338" t="str">
        <f>Nør!BQ38</f>
        <v>Ja</v>
      </c>
      <c r="AM338">
        <f>Nør!BQ39</f>
        <v>0</v>
      </c>
      <c r="AN338" t="str">
        <f>Nør!BQ40</f>
        <v>Hannah Kanamat</v>
      </c>
      <c r="AO338">
        <f>Nør!BQ41</f>
        <v>2009</v>
      </c>
      <c r="AP338">
        <f>Nør!BQ42</f>
        <v>37</v>
      </c>
      <c r="AQ338">
        <f>Nør!BQ43</f>
        <v>0</v>
      </c>
      <c r="AR338">
        <f>Nør!BQ44</f>
        <v>0</v>
      </c>
      <c r="AS338">
        <f>Nør!BQ45</f>
        <v>0</v>
      </c>
      <c r="AT338">
        <f>Nør!BQ46</f>
        <v>0</v>
      </c>
      <c r="AU338">
        <f>Nør!BQ47</f>
        <v>0</v>
      </c>
      <c r="AV338">
        <f>Nør!BQ48</f>
        <v>0</v>
      </c>
      <c r="AW338">
        <f>Nør!BQ49</f>
        <v>0</v>
      </c>
      <c r="AX338">
        <f>Nør!BQ50</f>
        <v>0</v>
      </c>
      <c r="AY338">
        <f>Nør!BQ51</f>
        <v>0</v>
      </c>
      <c r="AZ338">
        <f>Nør!BQ52</f>
        <v>0</v>
      </c>
      <c r="BA338">
        <f>Nør!BQ53</f>
        <v>0</v>
      </c>
      <c r="BB338">
        <f>Nør!BQ54</f>
        <v>15</v>
      </c>
      <c r="BC338">
        <f>Nør!BQ55</f>
        <v>0</v>
      </c>
      <c r="BD338">
        <f>Nør!BQ56</f>
        <v>2</v>
      </c>
      <c r="BE338">
        <f>Nør!BQ57</f>
        <v>2</v>
      </c>
      <c r="BF338" t="str">
        <f>Nør!BQ58</f>
        <v>ja</v>
      </c>
      <c r="BG338" t="str">
        <f>Nør!BQ59</f>
        <v>ja</v>
      </c>
      <c r="BH338" t="str">
        <f>Nør!BQ60</f>
        <v>ja</v>
      </c>
      <c r="BI338" t="str">
        <f>Nør!BQ61</f>
        <v>ja</v>
      </c>
      <c r="BJ338">
        <f>Nør!BQ62</f>
        <v>0</v>
      </c>
      <c r="BK338" t="str">
        <f>Nør!BQ63</f>
        <v>ja</v>
      </c>
      <c r="BL338">
        <f>Nør!BQ64</f>
        <v>0</v>
      </c>
      <c r="BM338" t="str">
        <f>Nør!BQ65</f>
        <v>ja</v>
      </c>
      <c r="BN338">
        <f>Nør!BQ66</f>
        <v>0</v>
      </c>
      <c r="BO338" t="str">
        <f>Nør!BQ67</f>
        <v>nej</v>
      </c>
      <c r="BP338">
        <f>Nør!BQ68</f>
        <v>0</v>
      </c>
      <c r="BQ338">
        <f>Nør!BQ69</f>
        <v>0</v>
      </c>
      <c r="BR338" t="str">
        <f>Nør!BQ70</f>
        <v>produktionskøkken</v>
      </c>
      <c r="BS338" t="str">
        <f>Nør!BQ71</f>
        <v>Ja</v>
      </c>
      <c r="BT338">
        <f>Nør!BQ72</f>
        <v>0</v>
      </c>
      <c r="BU338">
        <f>Nør!BQ73</f>
        <v>0</v>
      </c>
      <c r="BV338">
        <f>Nør!BQ74</f>
        <v>0</v>
      </c>
      <c r="BW338" t="str">
        <f>Nør!BQ75</f>
        <v>vil meget gerne have fjernet 4 defekte kogeplader og isat en bordplade i stedet.</v>
      </c>
      <c r="BX338">
        <f>Nør!BQ76</f>
        <v>0</v>
      </c>
      <c r="BY338">
        <f>Nør!BQ77</f>
        <v>0</v>
      </c>
      <c r="BZ338">
        <f>Nør!BQ78</f>
        <v>0</v>
      </c>
      <c r="CA338">
        <f>Nør!BQ79</f>
        <v>0</v>
      </c>
      <c r="CB338">
        <f>Nør!BQ80</f>
        <v>0</v>
      </c>
      <c r="CC338">
        <f>Nør!BQ81</f>
        <v>0</v>
      </c>
      <c r="CD338">
        <f>Nør!BQ82</f>
        <v>0</v>
      </c>
      <c r="CE338">
        <f>Nør!BQ83</f>
        <v>0</v>
      </c>
      <c r="CF338">
        <f>Nør!BQ84</f>
        <v>0</v>
      </c>
      <c r="CG338" t="str">
        <f>Nør!BQ85</f>
        <v>Birgitte</v>
      </c>
      <c r="CH338">
        <f>Nør!BQ86</f>
        <v>0</v>
      </c>
      <c r="CI338">
        <f>Nør!BQ87</f>
        <v>0</v>
      </c>
      <c r="CJ338">
        <f>Nør!BQ88</f>
        <v>0</v>
      </c>
      <c r="CK338">
        <f>Nør!BQ89</f>
        <v>1</v>
      </c>
      <c r="CL338">
        <f>Nør!BQ90</f>
        <v>6</v>
      </c>
      <c r="CM338">
        <f>Nør!BQ91</f>
        <v>0</v>
      </c>
      <c r="CN338">
        <f>Nør!BQ92</f>
        <v>0</v>
      </c>
      <c r="CO338">
        <f>Nør!BQ93</f>
        <v>0</v>
      </c>
      <c r="CP338">
        <f>Nør!BQ94</f>
        <v>1</v>
      </c>
      <c r="CQ338">
        <f>Nør!BQ95</f>
        <v>8</v>
      </c>
      <c r="CR338">
        <f>Nør!BQ96</f>
        <v>0</v>
      </c>
      <c r="CS338">
        <f>Nør!BQ97</f>
        <v>2</v>
      </c>
      <c r="CT338">
        <f>Nør!BQ98</f>
        <v>1</v>
      </c>
      <c r="CU338">
        <f>Nør!BQ99</f>
        <v>0</v>
      </c>
      <c r="CV338">
        <f>Nør!BQ100</f>
        <v>0</v>
      </c>
      <c r="CW338">
        <f>Nør!BQ101</f>
        <v>0</v>
      </c>
      <c r="CX338">
        <f>Nør!BQ102</f>
        <v>0</v>
      </c>
      <c r="CY338">
        <f>Nør!BQ103</f>
        <v>2</v>
      </c>
      <c r="CZ338">
        <f>Nør!BQ104</f>
        <v>0</v>
      </c>
      <c r="DA338">
        <f>Nør!BQ105</f>
        <v>0</v>
      </c>
      <c r="DB338">
        <f>Nør!BQ106</f>
        <v>1</v>
      </c>
      <c r="DC338">
        <f>Nør!BQ107</f>
        <v>3</v>
      </c>
      <c r="DD338" t="str">
        <f>Nør!BQ108</f>
        <v>elektrolux</v>
      </c>
      <c r="DE338">
        <f>Nør!BQ109</f>
        <v>7</v>
      </c>
      <c r="DF338" t="str">
        <f>Nør!BQ110</f>
        <v>nej</v>
      </c>
      <c r="DG338">
        <f>Nør!BQ111</f>
        <v>0</v>
      </c>
      <c r="DH338" t="str">
        <f>Nør!BQ112</f>
        <v>ja</v>
      </c>
      <c r="DI338" t="str">
        <f>Nør!BQ113</f>
        <v>ja</v>
      </c>
      <c r="DJ338" t="str">
        <f>Nør!BQ114</f>
        <v>nej</v>
      </c>
      <c r="DK338">
        <f>Nør!BQ115</f>
        <v>2</v>
      </c>
      <c r="DL338" t="str">
        <f>Nør!BQ116</f>
        <v>God plads</v>
      </c>
      <c r="DM338">
        <f>Nør!BQ117</f>
        <v>0</v>
      </c>
      <c r="DN338">
        <f>Nør!BQ118</f>
        <v>0</v>
      </c>
      <c r="DO338" s="14" t="str">
        <f>VLOOKUP(MID(B338,1,5)*1,InstTyp!A:B,2,FALSE)</f>
        <v xml:space="preserve">Integrerede </v>
      </c>
      <c r="DP338" s="14" t="str">
        <f>VLOOKUP(MID(B338,1,5)*1,InstTyp!A:C,3,FALSE)</f>
        <v>Nørrebro</v>
      </c>
      <c r="DQ338">
        <f>VLOOKUP(MID(B338,1,5)*1,'InstTyp-2'!E:BQ,7,FALSE)</f>
        <v>24</v>
      </c>
      <c r="DR338">
        <f>VLOOKUP(MID(B338,1,5)*1,'InstTyp-2'!E:BQ,8,FALSE)</f>
        <v>0</v>
      </c>
      <c r="DS338">
        <f>VLOOKUP(MID(B338,1,5)*1,'InstTyp-2'!E:BQ,9,FALSE)</f>
        <v>36</v>
      </c>
      <c r="DT338">
        <f>VLOOKUP(MID(B338,1,5)*1,'InstTyp-2'!E:BQ,10,FALSE)</f>
        <v>0</v>
      </c>
      <c r="DU338">
        <f>VLOOKUP(MID(B338,1,5)*1,'InstTyp-2'!E:BQ,11,FALSE)</f>
        <v>0</v>
      </c>
      <c r="DV338">
        <f>VLOOKUP(MID(B338,1,5)*1,'InstTyp-2'!E:BQ,12,FALSE)</f>
        <v>0</v>
      </c>
      <c r="DW338">
        <f>VLOOKUP(MID(B338,1,5)*1,'InstTyp-2'!E:BQ,13,FALSE)</f>
        <v>0</v>
      </c>
      <c r="DX338">
        <f>VLOOKUP(MID(B338,1,5)*1,'InstTyp-2'!E:BQ,14,FALSE)</f>
        <v>0</v>
      </c>
      <c r="DY338">
        <f>VLOOKUP(MID(B338,1,5)*1,'InstTyp-2'!E:BQ,15,FALSE)</f>
        <v>0</v>
      </c>
      <c r="DZ338">
        <f>VLOOKUP(MID(B338,1,5)*1,'InstTyp-2'!E:BQ,16,FALSE)</f>
        <v>0</v>
      </c>
      <c r="EA338">
        <f>VLOOKUP(MID(B338,1,5)*1,'InstTyp-2'!E:BQ,17,FALSE)</f>
        <v>0</v>
      </c>
      <c r="EB338">
        <f>VLOOKUP(MID(B338,1,5)*1,'InstTyp-2'!E:BQ,18,FALSE)</f>
        <v>0</v>
      </c>
      <c r="EC338">
        <f>VLOOKUP(MID(B338,1,5)*1,'InstTyp-2'!E:BQ,19,FALSE)</f>
        <v>0</v>
      </c>
      <c r="ED338">
        <f>VLOOKUP(MID(B338,1,5)*1,'InstTyp-2'!E:BQ,20,FALSE)</f>
        <v>0</v>
      </c>
      <c r="EE338" s="195">
        <f>VLOOKUP(MID(B338,1,5)*1,'Forplejning 2008'!A:C,3,FALSE)</f>
        <v>196879.94</v>
      </c>
      <c r="EF338" t="str">
        <f t="shared" si="20"/>
        <v>37502</v>
      </c>
      <c r="EG338" t="str">
        <f t="shared" si="21"/>
        <v/>
      </c>
      <c r="EH338">
        <f t="shared" si="22"/>
        <v>0</v>
      </c>
      <c r="EI338">
        <f t="shared" si="23"/>
        <v>0</v>
      </c>
      <c r="EJ338" t="e">
        <f>VLOOKUP(B338,Rekruttering!A:F,2,FALSE)</f>
        <v>#N/A</v>
      </c>
      <c r="EK338" t="e">
        <f>VLOOKUP(B338,Rekruttering!A:F,3,FALSE)</f>
        <v>#N/A</v>
      </c>
      <c r="EL338" t="e">
        <f>VLOOKUP(B338,Rekruttering!A:F,4,FALSE)</f>
        <v>#N/A</v>
      </c>
      <c r="EM338" t="e">
        <f>VLOOKUP(B338,Rekruttering!A:F,5,FALSE)</f>
        <v>#N/A</v>
      </c>
      <c r="EN338" t="e">
        <f>VLOOKUP(B338,Rekruttering!A:F,6,FALSE)</f>
        <v>#N/A</v>
      </c>
    </row>
    <row r="339" spans="1:144">
      <c r="A339" s="14" t="str">
        <f>Nør!BR1</f>
        <v>x</v>
      </c>
      <c r="B339" s="21">
        <f>Nør!BR2</f>
        <v>37542</v>
      </c>
      <c r="C339" t="str">
        <f>Nør!BR3</f>
        <v>krible Krable</v>
      </c>
      <c r="D339" t="str">
        <f>Nør!BR4</f>
        <v>Nørrebro</v>
      </c>
      <c r="E339" t="str">
        <f>Nør!BR5</f>
        <v>Aldersrogade 28</v>
      </c>
      <c r="F339">
        <f>Nør!BR6</f>
        <v>2200</v>
      </c>
      <c r="G339" t="str">
        <f>Nør!BR7</f>
        <v>København N</v>
      </c>
      <c r="H339" t="str">
        <f>Nør!BR8</f>
        <v>35 82 19 41</v>
      </c>
      <c r="I339" t="str">
        <f>Nør!BR9</f>
        <v>kriblekrable@buf.kk.dk</v>
      </c>
      <c r="J339" t="str">
        <f>Nør!BR10</f>
        <v>Susanne Springer</v>
      </c>
      <c r="K339">
        <f>Nør!BR11</f>
        <v>38104042</v>
      </c>
      <c r="L339">
        <f>Nør!BR12</f>
        <v>35821941</v>
      </c>
      <c r="M339" t="str">
        <f>Nør!BR13</f>
        <v>37542@buf.kk.dk</v>
      </c>
      <c r="N339" t="str">
        <f>Nør!BR14</f>
        <v>Integreret</v>
      </c>
      <c r="O339">
        <f>Nør!BR15</f>
        <v>27</v>
      </c>
      <c r="P339">
        <f>Nør!BR16</f>
        <v>0</v>
      </c>
      <c r="Q339">
        <f>Nør!BR17</f>
        <v>62</v>
      </c>
      <c r="R339">
        <f>Nør!BR18</f>
        <v>0</v>
      </c>
      <c r="S339">
        <f>Nør!BR19</f>
        <v>0</v>
      </c>
      <c r="T339">
        <f>Nør!BR20</f>
        <v>0</v>
      </c>
      <c r="U339">
        <f>Nør!BR21</f>
        <v>0</v>
      </c>
      <c r="V339" t="str">
        <f>Nør!BR22</f>
        <v>nej</v>
      </c>
      <c r="W339">
        <f>Nør!BR23</f>
        <v>0</v>
      </c>
      <c r="X339">
        <f>Nør!BR24</f>
        <v>0</v>
      </c>
      <c r="Y339">
        <f>Nør!BR25</f>
        <v>5</v>
      </c>
      <c r="Z339">
        <f>Nør!BR26</f>
        <v>5</v>
      </c>
      <c r="AA339">
        <f>Nør!BR27</f>
        <v>5</v>
      </c>
      <c r="AB339">
        <f>Nør!BR28</f>
        <v>5</v>
      </c>
      <c r="AC339">
        <f>Nør!BR29</f>
        <v>0</v>
      </c>
      <c r="AD339">
        <f>Nør!BR30</f>
        <v>5</v>
      </c>
      <c r="AE339">
        <f>Nør!BR31</f>
        <v>5</v>
      </c>
      <c r="AF339">
        <f>Nør!BR32</f>
        <v>0</v>
      </c>
      <c r="AG339">
        <f>Nør!BR33</f>
        <v>5</v>
      </c>
      <c r="AH339">
        <f>Nør!BR34</f>
        <v>0</v>
      </c>
      <c r="AI339">
        <f>Nør!BR35</f>
        <v>180000</v>
      </c>
      <c r="AJ339">
        <f>Nør!BR36</f>
        <v>0</v>
      </c>
      <c r="AK339">
        <f>Nør!BR37</f>
        <v>0</v>
      </c>
      <c r="AL339" t="str">
        <f>Nør!BR38</f>
        <v>ja</v>
      </c>
      <c r="AM339">
        <f>Nør!BR39</f>
        <v>0</v>
      </c>
      <c r="AN339" t="str">
        <f>Nør!BR40</f>
        <v>Nasren</v>
      </c>
      <c r="AO339">
        <f>Nør!BR41</f>
        <v>2008</v>
      </c>
      <c r="AP339">
        <f>Nør!BR42</f>
        <v>35</v>
      </c>
      <c r="AQ339">
        <f>Nør!BR43</f>
        <v>0</v>
      </c>
      <c r="AR339" t="str">
        <f>Nør!BR44</f>
        <v>ufaglært</v>
      </c>
      <c r="AS339" t="str">
        <f>Nør!BR45</f>
        <v>4 år fra inst.køkken</v>
      </c>
      <c r="AT339" t="str">
        <f>Nør!BR46</f>
        <v>økologi</v>
      </c>
      <c r="AU339">
        <f>Nør!BR47</f>
        <v>0</v>
      </c>
      <c r="AV339">
        <f>Nør!BR48</f>
        <v>0</v>
      </c>
      <c r="AW339">
        <f>Nør!BR49</f>
        <v>0</v>
      </c>
      <c r="AX339">
        <f>Nør!BR50</f>
        <v>0</v>
      </c>
      <c r="AY339">
        <f>Nør!BR51</f>
        <v>0</v>
      </c>
      <c r="AZ339">
        <f>Nør!BR52</f>
        <v>0</v>
      </c>
      <c r="BA339">
        <f>Nør!BR53</f>
        <v>0</v>
      </c>
      <c r="BB339">
        <f>Nør!BR54</f>
        <v>85</v>
      </c>
      <c r="BC339">
        <f>Nør!BR55</f>
        <v>85</v>
      </c>
      <c r="BD339">
        <f>Nør!BR56</f>
        <v>1</v>
      </c>
      <c r="BE339">
        <f>Nør!BR57</f>
        <v>1</v>
      </c>
      <c r="BF339" t="str">
        <f>Nør!BR58</f>
        <v>ja</v>
      </c>
      <c r="BG339" t="str">
        <f>Nør!BR59</f>
        <v>nej</v>
      </c>
      <c r="BH339" t="str">
        <f>Nør!BR60</f>
        <v>ja</v>
      </c>
      <c r="BI339" t="str">
        <f>Nør!BR61</f>
        <v>ja</v>
      </c>
      <c r="BJ339">
        <f>Nør!BR62</f>
        <v>0</v>
      </c>
      <c r="BK339" t="str">
        <f>Nør!BR63</f>
        <v>ja</v>
      </c>
      <c r="BL339">
        <f>Nør!BR64</f>
        <v>0</v>
      </c>
      <c r="BM339" t="str">
        <f>Nør!BR65</f>
        <v>ja</v>
      </c>
      <c r="BN339">
        <f>Nør!BR66</f>
        <v>0</v>
      </c>
      <c r="BO339" t="str">
        <f>Nør!BR67</f>
        <v>nej</v>
      </c>
      <c r="BP339">
        <f>Nør!BR68</f>
        <v>0</v>
      </c>
      <c r="BQ339">
        <f>Nør!BR69</f>
        <v>0</v>
      </c>
      <c r="BR339" t="str">
        <f>Nør!BR70</f>
        <v>produktionskøkken</v>
      </c>
      <c r="BS339" t="str">
        <f>Nør!BR71</f>
        <v>Nej</v>
      </c>
      <c r="BT339" t="str">
        <f>Nør!BR72</f>
        <v>Mindre</v>
      </c>
      <c r="BU339">
        <f>Nør!BR73</f>
        <v>0</v>
      </c>
      <c r="BV339">
        <f>Nør!BR74</f>
        <v>0</v>
      </c>
      <c r="BW339" t="str">
        <f>Nør!BR75</f>
        <v>kartoffelskræller, en ovn mere, et større kogebord, grøntsagsrobot. Røremaskinen er ikke sikker.</v>
      </c>
      <c r="BX339">
        <f>Nør!BR76</f>
        <v>0</v>
      </c>
      <c r="BY339">
        <f>Nør!BR77</f>
        <v>0</v>
      </c>
      <c r="BZ339">
        <f>Nør!BR78</f>
        <v>0</v>
      </c>
      <c r="CA339">
        <f>Nør!BR79</f>
        <v>0</v>
      </c>
      <c r="CB339">
        <f>Nør!BR80</f>
        <v>0</v>
      </c>
      <c r="CC339">
        <f>Nør!BR81</f>
        <v>0</v>
      </c>
      <c r="CD339">
        <f>Nør!BR82</f>
        <v>0</v>
      </c>
      <c r="CE339">
        <f>Nør!BR83</f>
        <v>0</v>
      </c>
      <c r="CF339">
        <f>Nør!BR84</f>
        <v>0</v>
      </c>
      <c r="CG339" t="str">
        <f>Nør!BR85</f>
        <v>Mariah</v>
      </c>
      <c r="CH339" s="18" t="str">
        <f>Nør!BR86</f>
        <v>24.03</v>
      </c>
      <c r="CI339">
        <f>Nør!BR87</f>
        <v>0</v>
      </c>
      <c r="CJ339">
        <f>Nør!BR88</f>
        <v>0</v>
      </c>
      <c r="CK339">
        <f>Nør!BR89</f>
        <v>1</v>
      </c>
      <c r="CL339">
        <f>Nør!BR90</f>
        <v>4</v>
      </c>
      <c r="CM339">
        <f>Nør!BR91</f>
        <v>0</v>
      </c>
      <c r="CN339">
        <f>Nør!BR92</f>
        <v>2</v>
      </c>
      <c r="CO339">
        <f>Nør!BR93</f>
        <v>0</v>
      </c>
      <c r="CP339">
        <f>Nør!BR94</f>
        <v>0</v>
      </c>
      <c r="CQ339">
        <f>Nør!BR95</f>
        <v>0</v>
      </c>
      <c r="CR339">
        <f>Nør!BR96</f>
        <v>0</v>
      </c>
      <c r="CS339">
        <f>Nør!BR97</f>
        <v>0</v>
      </c>
      <c r="CT339">
        <f>Nør!BR98</f>
        <v>0</v>
      </c>
      <c r="CU339">
        <f>Nør!BR99</f>
        <v>0</v>
      </c>
      <c r="CV339">
        <f>Nør!BR100</f>
        <v>0</v>
      </c>
      <c r="CW339">
        <f>Nør!BR101</f>
        <v>0</v>
      </c>
      <c r="CX339">
        <f>Nør!BR102</f>
        <v>0</v>
      </c>
      <c r="CY339">
        <f>Nør!BR103</f>
        <v>1</v>
      </c>
      <c r="CZ339">
        <f>Nør!BR104</f>
        <v>0</v>
      </c>
      <c r="DA339">
        <f>Nør!BR105</f>
        <v>1</v>
      </c>
      <c r="DB339">
        <f>Nør!BR106</f>
        <v>1</v>
      </c>
      <c r="DC339">
        <f>Nør!BR107</f>
        <v>3</v>
      </c>
      <c r="DD339" t="str">
        <f>Nør!BR108</f>
        <v>SD40 PODAB</v>
      </c>
      <c r="DE339">
        <f>Nør!BR109</f>
        <v>6</v>
      </c>
      <c r="DF339" t="str">
        <f>Nør!BR110</f>
        <v>ja</v>
      </c>
      <c r="DG339">
        <f>Nør!BR111</f>
        <v>10</v>
      </c>
      <c r="DH339" t="str">
        <f>Nør!BR112</f>
        <v>ja</v>
      </c>
      <c r="DI339" t="str">
        <f>Nør!BR113</f>
        <v>nej</v>
      </c>
      <c r="DJ339" t="str">
        <f>Nør!BR114</f>
        <v>nej</v>
      </c>
      <c r="DK339">
        <f>Nør!BR115</f>
        <v>3</v>
      </c>
      <c r="DL339">
        <f>Nør!BR116</f>
        <v>0</v>
      </c>
      <c r="DM339">
        <f>Nør!BR117</f>
        <v>0</v>
      </c>
      <c r="DN339">
        <f>Nør!BR118</f>
        <v>0</v>
      </c>
      <c r="DO339" s="14" t="str">
        <f>VLOOKUP(MID(B339,1,5)*1,InstTyp!A:B,2,FALSE)</f>
        <v xml:space="preserve">Integrerede </v>
      </c>
      <c r="DP339" s="14" t="str">
        <f>VLOOKUP(MID(B339,1,5)*1,InstTyp!A:C,3,FALSE)</f>
        <v>Nørrebro</v>
      </c>
      <c r="DQ339">
        <f>VLOOKUP(MID(B339,1,5)*1,'InstTyp-2'!E:BQ,7,FALSE)</f>
        <v>27</v>
      </c>
      <c r="DR339">
        <f>VLOOKUP(MID(B339,1,5)*1,'InstTyp-2'!E:BQ,8,FALSE)</f>
        <v>0</v>
      </c>
      <c r="DS339">
        <f>VLOOKUP(MID(B339,1,5)*1,'InstTyp-2'!E:BQ,9,FALSE)</f>
        <v>62</v>
      </c>
      <c r="DT339">
        <f>VLOOKUP(MID(B339,1,5)*1,'InstTyp-2'!E:BQ,10,FALSE)</f>
        <v>0</v>
      </c>
      <c r="DU339">
        <f>VLOOKUP(MID(B339,1,5)*1,'InstTyp-2'!E:BQ,11,FALSE)</f>
        <v>0</v>
      </c>
      <c r="DV339">
        <f>VLOOKUP(MID(B339,1,5)*1,'InstTyp-2'!E:BQ,12,FALSE)</f>
        <v>0</v>
      </c>
      <c r="DW339">
        <f>VLOOKUP(MID(B339,1,5)*1,'InstTyp-2'!E:BQ,13,FALSE)</f>
        <v>0</v>
      </c>
      <c r="DX339">
        <f>VLOOKUP(MID(B339,1,5)*1,'InstTyp-2'!E:BQ,14,FALSE)</f>
        <v>2</v>
      </c>
      <c r="DY339">
        <f>VLOOKUP(MID(B339,1,5)*1,'InstTyp-2'!E:BQ,15,FALSE)</f>
        <v>4</v>
      </c>
      <c r="DZ339">
        <f>VLOOKUP(MID(B339,1,5)*1,'InstTyp-2'!E:BQ,16,FALSE)</f>
        <v>0</v>
      </c>
      <c r="EA339">
        <f>VLOOKUP(MID(B339,1,5)*1,'InstTyp-2'!E:BQ,17,FALSE)</f>
        <v>0</v>
      </c>
      <c r="EB339">
        <f>VLOOKUP(MID(B339,1,5)*1,'InstTyp-2'!E:BQ,18,FALSE)</f>
        <v>0</v>
      </c>
      <c r="EC339">
        <f>VLOOKUP(MID(B339,1,5)*1,'InstTyp-2'!E:BQ,19,FALSE)</f>
        <v>0</v>
      </c>
      <c r="ED339">
        <f>VLOOKUP(MID(B339,1,5)*1,'InstTyp-2'!E:BQ,20,FALSE)</f>
        <v>0</v>
      </c>
      <c r="EE339" s="195">
        <f>VLOOKUP(MID(B339,1,5)*1,'Forplejning 2008'!A:C,3,FALSE)</f>
        <v>179607.74</v>
      </c>
      <c r="EF339" t="str">
        <f t="shared" si="20"/>
        <v>37542</v>
      </c>
      <c r="EG339" t="str">
        <f t="shared" si="21"/>
        <v/>
      </c>
      <c r="EH339">
        <f t="shared" si="22"/>
        <v>6</v>
      </c>
      <c r="EI339">
        <f t="shared" si="23"/>
        <v>0</v>
      </c>
      <c r="EJ339" t="str">
        <f>VLOOKUP(B339,Rekruttering!A:F,2,FALSE)</f>
        <v>Ja</v>
      </c>
      <c r="EK339">
        <f>VLOOKUP(B339,Rekruttering!A:F,3,FALSE)</f>
        <v>28</v>
      </c>
      <c r="EL339">
        <f>VLOOKUP(B339,Rekruttering!A:F,4,FALSE)</f>
        <v>0</v>
      </c>
      <c r="EM339" t="str">
        <f>VLOOKUP(B339,Rekruttering!A:F,5,FALSE)</f>
        <v>kombistilling m rengøring. Det er på nuværende tidspunkt svært at vide, hvad vi får brug for ift rekruttering. Men vi vil gerne samarbejde med jer, så vi får de bedst kvalificeret medarbejdere.</v>
      </c>
      <c r="EN339" t="str">
        <f>VLOOKUP(B339,Rekruttering!A:F,6,FALSE)</f>
        <v>Ja</v>
      </c>
    </row>
    <row r="340" spans="1:144">
      <c r="A340" s="14" t="str">
        <f>Nør!BS1</f>
        <v>x</v>
      </c>
      <c r="B340" s="21" t="str">
        <f>Nør!BS2</f>
        <v>37542_u</v>
      </c>
      <c r="C340" t="str">
        <f>Nør!BS3</f>
        <v>krible Krable</v>
      </c>
      <c r="D340" t="str">
        <f>Nør!BS4</f>
        <v>Nørrebro</v>
      </c>
      <c r="E340" t="str">
        <f>Nør!BS5</f>
        <v>Aldersrogade 28</v>
      </c>
      <c r="F340">
        <f>Nør!BS6</f>
        <v>2200</v>
      </c>
      <c r="G340" t="str">
        <f>Nør!BS7</f>
        <v>København N</v>
      </c>
      <c r="H340" t="str">
        <f>Nør!BS8</f>
        <v>35 82 19 41</v>
      </c>
      <c r="I340" t="str">
        <f>Nør!BS9</f>
        <v>kriblekrable@buf.kk.dk</v>
      </c>
      <c r="J340" t="str">
        <f>Nør!BS10</f>
        <v>Susanne Springer</v>
      </c>
      <c r="K340">
        <f>Nør!BS11</f>
        <v>38104042</v>
      </c>
      <c r="L340">
        <f>Nør!BS12</f>
        <v>35821941</v>
      </c>
      <c r="M340" t="str">
        <f>Nør!BS13</f>
        <v>37542@buf.kk.dk</v>
      </c>
      <c r="N340" t="str">
        <f>Nør!BS14</f>
        <v>Integreret</v>
      </c>
      <c r="O340">
        <f>Nør!BS15</f>
        <v>27</v>
      </c>
      <c r="P340">
        <f>Nør!BS16</f>
        <v>0</v>
      </c>
      <c r="Q340">
        <f>Nør!BS17</f>
        <v>62</v>
      </c>
      <c r="R340">
        <f>Nør!BS18</f>
        <v>0</v>
      </c>
      <c r="S340">
        <f>Nør!BS19</f>
        <v>0</v>
      </c>
      <c r="T340">
        <f>Nør!BS20</f>
        <v>0</v>
      </c>
      <c r="U340">
        <f>Nør!BS21</f>
        <v>0</v>
      </c>
      <c r="V340" t="str">
        <f>Nør!BS22</f>
        <v>Nej</v>
      </c>
      <c r="W340">
        <f>Nør!BS23</f>
        <v>0</v>
      </c>
      <c r="X340">
        <f>Nør!BS24</f>
        <v>0</v>
      </c>
      <c r="Y340">
        <f>Nør!BS25</f>
        <v>5</v>
      </c>
      <c r="Z340">
        <f>Nør!BS26</f>
        <v>5</v>
      </c>
      <c r="AA340">
        <f>Nør!BS27</f>
        <v>5</v>
      </c>
      <c r="AB340">
        <f>Nør!BS28</f>
        <v>5</v>
      </c>
      <c r="AC340">
        <f>Nør!BS29</f>
        <v>0</v>
      </c>
      <c r="AD340">
        <f>Nør!BS30</f>
        <v>5</v>
      </c>
      <c r="AE340">
        <f>Nør!BS31</f>
        <v>5</v>
      </c>
      <c r="AF340">
        <f>Nør!BS32</f>
        <v>0</v>
      </c>
      <c r="AG340">
        <f>Nør!BS33</f>
        <v>5</v>
      </c>
      <c r="AH340">
        <f>Nør!BS34</f>
        <v>0</v>
      </c>
      <c r="AI340">
        <f>Nør!BS35</f>
        <v>180000</v>
      </c>
      <c r="AJ340">
        <f>Nør!BS36</f>
        <v>180000</v>
      </c>
      <c r="AK340">
        <f>Nør!BS37</f>
        <v>0</v>
      </c>
      <c r="AL340">
        <f>Nør!BS38</f>
        <v>0</v>
      </c>
      <c r="AM340">
        <f>Nør!BS39</f>
        <v>0</v>
      </c>
      <c r="AN340">
        <f>Nør!BS40</f>
        <v>0</v>
      </c>
      <c r="AO340">
        <f>Nør!BS41</f>
        <v>0</v>
      </c>
      <c r="AP340">
        <f>Nør!BS42</f>
        <v>0</v>
      </c>
      <c r="AQ340">
        <f>Nør!BS43</f>
        <v>0</v>
      </c>
      <c r="AR340">
        <f>Nør!BS44</f>
        <v>0</v>
      </c>
      <c r="AS340">
        <f>Nør!BS45</f>
        <v>0</v>
      </c>
      <c r="AT340">
        <f>Nør!BS46</f>
        <v>0</v>
      </c>
      <c r="AU340">
        <f>Nør!BS47</f>
        <v>0</v>
      </c>
      <c r="AV340">
        <f>Nør!BS48</f>
        <v>0</v>
      </c>
      <c r="AW340">
        <f>Nør!BS49</f>
        <v>0</v>
      </c>
      <c r="AX340">
        <f>Nør!BS50</f>
        <v>0</v>
      </c>
      <c r="AY340">
        <f>Nør!BS51</f>
        <v>0</v>
      </c>
      <c r="AZ340">
        <f>Nør!BS52</f>
        <v>0</v>
      </c>
      <c r="BA340">
        <f>Nør!BS53</f>
        <v>0</v>
      </c>
      <c r="BB340">
        <f>Nør!BS54</f>
        <v>85</v>
      </c>
      <c r="BC340">
        <f>Nør!BS55</f>
        <v>85</v>
      </c>
      <c r="BD340">
        <f>Nør!BS56</f>
        <v>0</v>
      </c>
      <c r="BE340">
        <f>Nør!BS57</f>
        <v>0</v>
      </c>
      <c r="BF340">
        <f>Nør!BS58</f>
        <v>0</v>
      </c>
      <c r="BG340">
        <f>Nør!BS59</f>
        <v>0</v>
      </c>
      <c r="BH340">
        <f>Nør!BS60</f>
        <v>0</v>
      </c>
      <c r="BI340">
        <f>Nør!BS61</f>
        <v>0</v>
      </c>
      <c r="BJ340">
        <f>Nør!BS62</f>
        <v>0</v>
      </c>
      <c r="BK340">
        <f>Nør!BS63</f>
        <v>0</v>
      </c>
      <c r="BL340">
        <f>Nør!BS64</f>
        <v>0</v>
      </c>
      <c r="BM340">
        <f>Nør!BS65</f>
        <v>0</v>
      </c>
      <c r="BN340">
        <f>Nør!BS66</f>
        <v>0</v>
      </c>
      <c r="BO340">
        <f>Nør!BS67</f>
        <v>0</v>
      </c>
      <c r="BP340">
        <f>Nør!BS68</f>
        <v>0</v>
      </c>
      <c r="BQ340">
        <f>Nør!BS69</f>
        <v>0</v>
      </c>
      <c r="BR340" t="str">
        <f>Nør!BS70</f>
        <v>Modtagerkøkken</v>
      </c>
      <c r="BS340">
        <f>Nør!BS71</f>
        <v>0</v>
      </c>
      <c r="BT340">
        <f>Nør!BS72</f>
        <v>0</v>
      </c>
      <c r="BU340">
        <f>Nør!BS73</f>
        <v>0</v>
      </c>
      <c r="BV340">
        <f>Nør!BS74</f>
        <v>0</v>
      </c>
      <c r="BW340">
        <f>Nør!BS75</f>
        <v>0</v>
      </c>
      <c r="BX340">
        <f>Nør!BS76</f>
        <v>0</v>
      </c>
      <c r="BY340">
        <f>Nør!BS77</f>
        <v>0</v>
      </c>
      <c r="BZ340">
        <f>Nør!BS78</f>
        <v>0</v>
      </c>
      <c r="CA340">
        <f>Nør!BS79</f>
        <v>0</v>
      </c>
      <c r="CB340">
        <f>Nør!BS80</f>
        <v>0</v>
      </c>
      <c r="CC340">
        <f>Nør!BS81</f>
        <v>0</v>
      </c>
      <c r="CD340">
        <f>Nør!BS82</f>
        <v>0</v>
      </c>
      <c r="CE340">
        <f>Nør!BS83</f>
        <v>0</v>
      </c>
      <c r="CF340">
        <f>Nør!BS84</f>
        <v>0</v>
      </c>
      <c r="CG340" t="str">
        <f>Nør!BS85</f>
        <v>Lone Voss</v>
      </c>
      <c r="CH340" s="18">
        <f>Nør!BS86</f>
        <v>0</v>
      </c>
      <c r="CI340">
        <f>Nør!BS87</f>
        <v>0</v>
      </c>
      <c r="CJ340">
        <f>Nør!BS88</f>
        <v>0</v>
      </c>
      <c r="CK340">
        <f>Nør!BS89</f>
        <v>0</v>
      </c>
      <c r="CL340">
        <f>Nør!BS90</f>
        <v>0</v>
      </c>
      <c r="CM340">
        <f>Nør!BS91</f>
        <v>0</v>
      </c>
      <c r="CN340">
        <f>Nør!BS92</f>
        <v>0</v>
      </c>
      <c r="CO340">
        <f>Nør!BS93</f>
        <v>0</v>
      </c>
      <c r="CP340">
        <f>Nør!BS94</f>
        <v>0</v>
      </c>
      <c r="CQ340">
        <f>Nør!BS95</f>
        <v>0</v>
      </c>
      <c r="CR340">
        <f>Nør!BS96</f>
        <v>0</v>
      </c>
      <c r="CS340">
        <f>Nør!BS97</f>
        <v>0</v>
      </c>
      <c r="CT340">
        <f>Nør!BS98</f>
        <v>0</v>
      </c>
      <c r="CU340">
        <f>Nør!BS99</f>
        <v>0</v>
      </c>
      <c r="CV340">
        <f>Nør!BS100</f>
        <v>0</v>
      </c>
      <c r="CW340">
        <f>Nør!BS101</f>
        <v>0</v>
      </c>
      <c r="CX340">
        <f>Nør!BS102</f>
        <v>0</v>
      </c>
      <c r="CY340">
        <f>Nør!BS103</f>
        <v>0</v>
      </c>
      <c r="CZ340">
        <f>Nør!BS104</f>
        <v>0</v>
      </c>
      <c r="DA340">
        <f>Nør!BS105</f>
        <v>0</v>
      </c>
      <c r="DB340">
        <f>Nør!BS106</f>
        <v>0</v>
      </c>
      <c r="DC340">
        <f>Nør!BS107</f>
        <v>0</v>
      </c>
      <c r="DD340">
        <f>Nør!BS108</f>
        <v>0</v>
      </c>
      <c r="DE340">
        <f>Nør!BS109</f>
        <v>0</v>
      </c>
      <c r="DF340">
        <f>Nør!BS110</f>
        <v>0</v>
      </c>
      <c r="DG340">
        <f>Nør!BS111</f>
        <v>0</v>
      </c>
      <c r="DH340">
        <f>Nør!BS112</f>
        <v>0</v>
      </c>
      <c r="DI340">
        <f>Nør!BS113</f>
        <v>0</v>
      </c>
      <c r="DJ340">
        <f>Nør!BS114</f>
        <v>0</v>
      </c>
      <c r="DK340">
        <f>Nør!BS115</f>
        <v>0</v>
      </c>
      <c r="DL340">
        <f>Nør!BS116</f>
        <v>0</v>
      </c>
      <c r="DM340">
        <f>Nør!BS117</f>
        <v>0</v>
      </c>
      <c r="DN340" t="str">
        <f>Nør!BS118</f>
        <v>intet køkken (tekøkken)</v>
      </c>
      <c r="DO340" s="14" t="str">
        <f>VLOOKUP(MID(B340,1,5)*1,InstTyp!A:B,2,FALSE)</f>
        <v xml:space="preserve">Integrerede </v>
      </c>
      <c r="DP340" s="14" t="str">
        <f>VLOOKUP(MID(B340,1,5)*1,InstTyp!A:C,3,FALSE)</f>
        <v>Nørrebro</v>
      </c>
      <c r="DQ340">
        <f>VLOOKUP(MID(B340,1,5)*1,'InstTyp-2'!E:BQ,7,FALSE)</f>
        <v>27</v>
      </c>
      <c r="DR340">
        <f>VLOOKUP(MID(B340,1,5)*1,'InstTyp-2'!E:BQ,8,FALSE)</f>
        <v>0</v>
      </c>
      <c r="DS340">
        <f>VLOOKUP(MID(B340,1,5)*1,'InstTyp-2'!E:BQ,9,FALSE)</f>
        <v>62</v>
      </c>
      <c r="DT340">
        <f>VLOOKUP(MID(B340,1,5)*1,'InstTyp-2'!E:BQ,10,FALSE)</f>
        <v>0</v>
      </c>
      <c r="DU340">
        <f>VLOOKUP(MID(B340,1,5)*1,'InstTyp-2'!E:BQ,11,FALSE)</f>
        <v>0</v>
      </c>
      <c r="DV340">
        <f>VLOOKUP(MID(B340,1,5)*1,'InstTyp-2'!E:BQ,12,FALSE)</f>
        <v>0</v>
      </c>
      <c r="DW340">
        <f>VLOOKUP(MID(B340,1,5)*1,'InstTyp-2'!E:BQ,13,FALSE)</f>
        <v>0</v>
      </c>
      <c r="DX340">
        <f>VLOOKUP(MID(B340,1,5)*1,'InstTyp-2'!E:BQ,14,FALSE)</f>
        <v>2</v>
      </c>
      <c r="DY340">
        <f>VLOOKUP(MID(B340,1,5)*1,'InstTyp-2'!E:BQ,15,FALSE)</f>
        <v>4</v>
      </c>
      <c r="DZ340">
        <f>VLOOKUP(MID(B340,1,5)*1,'InstTyp-2'!E:BQ,16,FALSE)</f>
        <v>0</v>
      </c>
      <c r="EA340">
        <f>VLOOKUP(MID(B340,1,5)*1,'InstTyp-2'!E:BQ,17,FALSE)</f>
        <v>0</v>
      </c>
      <c r="EB340">
        <f>VLOOKUP(MID(B340,1,5)*1,'InstTyp-2'!E:BQ,18,FALSE)</f>
        <v>0</v>
      </c>
      <c r="EC340">
        <f>VLOOKUP(MID(B340,1,5)*1,'InstTyp-2'!E:BQ,19,FALSE)</f>
        <v>0</v>
      </c>
      <c r="ED340">
        <f>VLOOKUP(MID(B340,1,5)*1,'InstTyp-2'!E:BQ,20,FALSE)</f>
        <v>0</v>
      </c>
      <c r="EE340" s="195">
        <f>VLOOKUP(MID(B340,1,5)*1,'Forplejning 2008'!A:C,3,FALSE)</f>
        <v>179607.74</v>
      </c>
      <c r="EF340" t="str">
        <f t="shared" si="20"/>
        <v>37542</v>
      </c>
      <c r="EG340" t="str">
        <f t="shared" si="21"/>
        <v>u</v>
      </c>
      <c r="EH340">
        <f t="shared" si="22"/>
        <v>6</v>
      </c>
      <c r="EI340">
        <f t="shared" si="23"/>
        <v>0</v>
      </c>
      <c r="EJ340" t="e">
        <f>VLOOKUP(B340,Rekruttering!A:F,2,FALSE)</f>
        <v>#N/A</v>
      </c>
      <c r="EK340" t="e">
        <f>VLOOKUP(B340,Rekruttering!A:F,3,FALSE)</f>
        <v>#N/A</v>
      </c>
      <c r="EL340" t="e">
        <f>VLOOKUP(B340,Rekruttering!A:F,4,FALSE)</f>
        <v>#N/A</v>
      </c>
      <c r="EM340" t="e">
        <f>VLOOKUP(B340,Rekruttering!A:F,5,FALSE)</f>
        <v>#N/A</v>
      </c>
      <c r="EN340" t="e">
        <f>VLOOKUP(B340,Rekruttering!A:F,6,FALSE)</f>
        <v>#N/A</v>
      </c>
    </row>
    <row r="341" spans="1:144">
      <c r="A341" s="14" t="str">
        <f>Nør!BU1</f>
        <v>x</v>
      </c>
      <c r="B341" s="21" t="str">
        <f>Nør!BU2</f>
        <v>37554_u</v>
      </c>
      <c r="C341" t="str">
        <f>Nør!BU3</f>
        <v>7 Springeren</v>
      </c>
      <c r="D341" t="str">
        <f>Nør!BU4</f>
        <v>Nørrebro</v>
      </c>
      <c r="E341" t="str">
        <f>Nør!BU5</f>
        <v>Kapelvej 7A</v>
      </c>
      <c r="F341">
        <f>Nør!BU6</f>
        <v>2200</v>
      </c>
      <c r="G341" t="str">
        <f>Nør!BU7</f>
        <v>København N</v>
      </c>
      <c r="H341" t="str">
        <f>Nør!BU8</f>
        <v>35 39 33 19</v>
      </c>
      <c r="I341" t="str">
        <f>Nør!BU9</f>
        <v>37554@buf.kk.dk</v>
      </c>
      <c r="J341" t="str">
        <f>Nør!BU10</f>
        <v>Lonnie L. Florang</v>
      </c>
      <c r="K341">
        <f>Nør!BU11</f>
        <v>35356057</v>
      </c>
      <c r="L341">
        <f>Nør!BU12</f>
        <v>0</v>
      </c>
      <c r="M341" t="str">
        <f>Nør!BU13</f>
        <v>37554@buf.kk.dk</v>
      </c>
      <c r="N341" t="str">
        <f>Nør!BU14</f>
        <v>Integreret</v>
      </c>
      <c r="O341">
        <f>Nør!BU15</f>
        <v>24</v>
      </c>
      <c r="P341">
        <f>Nør!BU16</f>
        <v>0</v>
      </c>
      <c r="Q341">
        <f>Nør!BU17</f>
        <v>42</v>
      </c>
      <c r="R341">
        <f>Nør!BU18</f>
        <v>0</v>
      </c>
      <c r="S341">
        <f>Nør!BU19</f>
        <v>0</v>
      </c>
      <c r="T341">
        <f>Nør!BU20</f>
        <v>0</v>
      </c>
      <c r="U341">
        <f>Nør!BU21</f>
        <v>0</v>
      </c>
      <c r="V341" t="str">
        <f>Nør!BU22</f>
        <v>nej</v>
      </c>
      <c r="W341">
        <f>Nør!BU23</f>
        <v>0</v>
      </c>
      <c r="X341">
        <f>Nør!BU24</f>
        <v>0</v>
      </c>
      <c r="Y341">
        <f>Nør!BU25</f>
        <v>5</v>
      </c>
      <c r="Z341">
        <f>Nør!BU26</f>
        <v>5</v>
      </c>
      <c r="AA341">
        <f>Nør!BU27</f>
        <v>4</v>
      </c>
      <c r="AB341">
        <f>Nør!BU28</f>
        <v>0</v>
      </c>
      <c r="AC341">
        <f>Nør!BU29</f>
        <v>0</v>
      </c>
      <c r="AD341">
        <f>Nør!BU30</f>
        <v>5</v>
      </c>
      <c r="AE341">
        <f>Nør!BU31</f>
        <v>5</v>
      </c>
      <c r="AF341">
        <f>Nør!BU32</f>
        <v>5</v>
      </c>
      <c r="AG341">
        <f>Nør!BU33</f>
        <v>5</v>
      </c>
      <c r="AH341">
        <f>Nør!BU34</f>
        <v>0</v>
      </c>
      <c r="AI341">
        <f>Nør!BU35</f>
        <v>0</v>
      </c>
      <c r="AJ341">
        <f>Nør!BU36</f>
        <v>0</v>
      </c>
      <c r="AK341">
        <f>Nør!BU37</f>
        <v>0</v>
      </c>
      <c r="AL341">
        <f>Nør!BU38</f>
        <v>0</v>
      </c>
      <c r="AM341">
        <f>Nør!BU39</f>
        <v>0</v>
      </c>
      <c r="AN341">
        <f>Nør!BU40</f>
        <v>0</v>
      </c>
      <c r="AO341">
        <f>Nør!BU41</f>
        <v>0</v>
      </c>
      <c r="AP341">
        <f>Nør!BU42</f>
        <v>0</v>
      </c>
      <c r="AQ341">
        <f>Nør!BU43</f>
        <v>0</v>
      </c>
      <c r="AR341">
        <f>Nør!BU44</f>
        <v>0</v>
      </c>
      <c r="AS341">
        <f>Nør!BU45</f>
        <v>0</v>
      </c>
      <c r="AT341">
        <f>Nør!BU46</f>
        <v>0</v>
      </c>
      <c r="AU341">
        <f>Nør!BU47</f>
        <v>0</v>
      </c>
      <c r="AV341">
        <f>Nør!BU48</f>
        <v>0</v>
      </c>
      <c r="AW341">
        <f>Nør!BU49</f>
        <v>0</v>
      </c>
      <c r="AX341">
        <f>Nør!BU50</f>
        <v>0</v>
      </c>
      <c r="AY341">
        <f>Nør!BU51</f>
        <v>0</v>
      </c>
      <c r="AZ341">
        <f>Nør!BU52</f>
        <v>0</v>
      </c>
      <c r="BA341">
        <f>Nør!BU53</f>
        <v>0</v>
      </c>
      <c r="BB341">
        <f>Nør!BU54</f>
        <v>0</v>
      </c>
      <c r="BC341">
        <f>Nør!BU55</f>
        <v>0</v>
      </c>
      <c r="BD341">
        <f>Nør!BU56</f>
        <v>0</v>
      </c>
      <c r="BE341">
        <f>Nør!BU57</f>
        <v>0</v>
      </c>
      <c r="BF341">
        <f>Nør!BU58</f>
        <v>0</v>
      </c>
      <c r="BG341">
        <f>Nør!BU59</f>
        <v>0</v>
      </c>
      <c r="BH341">
        <f>Nør!BU60</f>
        <v>0</v>
      </c>
      <c r="BI341">
        <f>Nør!BU61</f>
        <v>0</v>
      </c>
      <c r="BJ341">
        <f>Nør!BU62</f>
        <v>0</v>
      </c>
      <c r="BK341">
        <f>Nør!BU63</f>
        <v>0</v>
      </c>
      <c r="BL341">
        <f>Nør!BU64</f>
        <v>0</v>
      </c>
      <c r="BM341">
        <f>Nør!BU65</f>
        <v>0</v>
      </c>
      <c r="BN341">
        <f>Nør!BU66</f>
        <v>0</v>
      </c>
      <c r="BO341">
        <f>Nør!BU67</f>
        <v>0</v>
      </c>
      <c r="BP341">
        <f>Nør!BU68</f>
        <v>0</v>
      </c>
      <c r="BQ341">
        <f>Nør!BU69</f>
        <v>0</v>
      </c>
      <c r="BR341">
        <f>Nør!BU70</f>
        <v>0</v>
      </c>
      <c r="BS341">
        <f>Nør!BU71</f>
        <v>0</v>
      </c>
      <c r="BT341">
        <f>Nør!BU72</f>
        <v>0</v>
      </c>
      <c r="BU341">
        <f>Nør!BU73</f>
        <v>0</v>
      </c>
      <c r="BV341">
        <f>Nør!BU74</f>
        <v>0</v>
      </c>
      <c r="BW341">
        <f>Nør!BU75</f>
        <v>0</v>
      </c>
      <c r="BX341">
        <f>Nør!BU76</f>
        <v>0</v>
      </c>
      <c r="BY341">
        <f>Nør!BU77</f>
        <v>0</v>
      </c>
      <c r="BZ341">
        <f>Nør!BU78</f>
        <v>0</v>
      </c>
      <c r="CA341">
        <f>Nør!BU79</f>
        <v>0</v>
      </c>
      <c r="CB341">
        <f>Nør!BU80</f>
        <v>0</v>
      </c>
      <c r="CC341">
        <f>Nør!BU81</f>
        <v>0</v>
      </c>
      <c r="CD341">
        <f>Nør!BU82</f>
        <v>0</v>
      </c>
      <c r="CE341">
        <f>Nør!BU83</f>
        <v>0</v>
      </c>
      <c r="CF341">
        <f>Nør!BU84</f>
        <v>0</v>
      </c>
      <c r="CG341" t="str">
        <f>Nør!BU85</f>
        <v>Cathrine Jerrik</v>
      </c>
      <c r="CH341" s="18">
        <f>Nør!BU86</f>
        <v>0</v>
      </c>
      <c r="CI341">
        <f>Nør!BU87</f>
        <v>0</v>
      </c>
      <c r="CJ341">
        <f>Nør!BU88</f>
        <v>1</v>
      </c>
      <c r="CK341">
        <f>Nør!BU89</f>
        <v>0</v>
      </c>
      <c r="CL341">
        <f>Nør!BU90</f>
        <v>4</v>
      </c>
      <c r="CM341">
        <f>Nør!BU91</f>
        <v>1</v>
      </c>
      <c r="CN341">
        <f>Nør!BU92</f>
        <v>0</v>
      </c>
      <c r="CO341">
        <f>Nør!BU93</f>
        <v>0</v>
      </c>
      <c r="CP341">
        <f>Nør!BU94</f>
        <v>0</v>
      </c>
      <c r="CQ341">
        <f>Nør!BU95</f>
        <v>0</v>
      </c>
      <c r="CR341">
        <f>Nør!BU96</f>
        <v>0</v>
      </c>
      <c r="CS341">
        <f>Nør!BU97</f>
        <v>1</v>
      </c>
      <c r="CT341">
        <f>Nør!BU98</f>
        <v>0</v>
      </c>
      <c r="CU341">
        <f>Nør!BU99</f>
        <v>0</v>
      </c>
      <c r="CV341">
        <f>Nør!BU100</f>
        <v>0</v>
      </c>
      <c r="CW341">
        <f>Nør!BU101</f>
        <v>0</v>
      </c>
      <c r="CX341">
        <f>Nør!BU102</f>
        <v>0</v>
      </c>
      <c r="CY341">
        <f>Nør!BU103</f>
        <v>1</v>
      </c>
      <c r="CZ341">
        <f>Nør!BU104</f>
        <v>0</v>
      </c>
      <c r="DA341">
        <f>Nør!BU105</f>
        <v>0</v>
      </c>
      <c r="DB341">
        <f>Nør!BU106</f>
        <v>1</v>
      </c>
      <c r="DC341">
        <f>Nør!BU107</f>
        <v>20</v>
      </c>
      <c r="DD341" t="str">
        <f>Nør!BU108</f>
        <v>Miele</v>
      </c>
      <c r="DE341">
        <f>Nør!BU109</f>
        <v>2.5</v>
      </c>
      <c r="DF341" t="str">
        <f>Nør!BU110</f>
        <v>Ja</v>
      </c>
      <c r="DG341">
        <f>Nør!BU111</f>
        <v>0</v>
      </c>
      <c r="DH341">
        <f>Nør!BU112</f>
        <v>0</v>
      </c>
      <c r="DI341">
        <f>Nør!BU113</f>
        <v>0</v>
      </c>
      <c r="DJ341">
        <f>Nør!BU114</f>
        <v>0</v>
      </c>
      <c r="DK341">
        <f>Nør!BU115</f>
        <v>2</v>
      </c>
      <c r="DL341" t="str">
        <f>Nør!BU116</f>
        <v>Begrænset</v>
      </c>
      <c r="DM341">
        <f>Nør!BU117</f>
        <v>0</v>
      </c>
      <c r="DN341">
        <f>Nør!BU118</f>
        <v>0</v>
      </c>
      <c r="DO341" s="14" t="str">
        <f>VLOOKUP(MID(B341,1,5)*1,InstTyp!A:B,2,FALSE)</f>
        <v xml:space="preserve">Integrerede </v>
      </c>
      <c r="DP341" s="14" t="str">
        <f>VLOOKUP(MID(B341,1,5)*1,InstTyp!A:C,3,FALSE)</f>
        <v>Nørrebro</v>
      </c>
      <c r="DQ341">
        <f>VLOOKUP(MID(B341,1,5)*1,'InstTyp-2'!E:BQ,7,FALSE)</f>
        <v>24</v>
      </c>
      <c r="DR341">
        <f>VLOOKUP(MID(B341,1,5)*1,'InstTyp-2'!E:BQ,8,FALSE)</f>
        <v>0</v>
      </c>
      <c r="DS341">
        <f>VLOOKUP(MID(B341,1,5)*1,'InstTyp-2'!E:BQ,9,FALSE)</f>
        <v>42</v>
      </c>
      <c r="DT341">
        <f>VLOOKUP(MID(B341,1,5)*1,'InstTyp-2'!E:BQ,10,FALSE)</f>
        <v>0</v>
      </c>
      <c r="DU341">
        <f>VLOOKUP(MID(B341,1,5)*1,'InstTyp-2'!E:BQ,11,FALSE)</f>
        <v>0</v>
      </c>
      <c r="DV341">
        <f>VLOOKUP(MID(B341,1,5)*1,'InstTyp-2'!E:BQ,12,FALSE)</f>
        <v>0</v>
      </c>
      <c r="DW341">
        <f>VLOOKUP(MID(B341,1,5)*1,'InstTyp-2'!E:BQ,13,FALSE)</f>
        <v>0</v>
      </c>
      <c r="DX341">
        <f>VLOOKUP(MID(B341,1,5)*1,'InstTyp-2'!E:BQ,14,FALSE)</f>
        <v>0</v>
      </c>
      <c r="DY341">
        <f>VLOOKUP(MID(B341,1,5)*1,'InstTyp-2'!E:BQ,15,FALSE)</f>
        <v>0</v>
      </c>
      <c r="DZ341">
        <f>VLOOKUP(MID(B341,1,5)*1,'InstTyp-2'!E:BQ,16,FALSE)</f>
        <v>0</v>
      </c>
      <c r="EA341">
        <f>VLOOKUP(MID(B341,1,5)*1,'InstTyp-2'!E:BQ,17,FALSE)</f>
        <v>0</v>
      </c>
      <c r="EB341">
        <f>VLOOKUP(MID(B341,1,5)*1,'InstTyp-2'!E:BQ,18,FALSE)</f>
        <v>0</v>
      </c>
      <c r="EC341">
        <f>VLOOKUP(MID(B341,1,5)*1,'InstTyp-2'!E:BQ,19,FALSE)</f>
        <v>0</v>
      </c>
      <c r="ED341">
        <f>VLOOKUP(MID(B341,1,5)*1,'InstTyp-2'!E:BQ,20,FALSE)</f>
        <v>0</v>
      </c>
      <c r="EE341" s="195">
        <f>VLOOKUP(MID(B341,1,5)*1,'Forplejning 2008'!A:C,3,FALSE)</f>
        <v>109175.88</v>
      </c>
      <c r="EF341" t="str">
        <f t="shared" si="20"/>
        <v>37554</v>
      </c>
      <c r="EG341" t="str">
        <f t="shared" si="21"/>
        <v>u</v>
      </c>
      <c r="EH341">
        <f t="shared" si="22"/>
        <v>0</v>
      </c>
      <c r="EI341">
        <f t="shared" si="23"/>
        <v>0</v>
      </c>
      <c r="EJ341" t="e">
        <f>VLOOKUP(B341,Rekruttering!A:F,2,FALSE)</f>
        <v>#N/A</v>
      </c>
      <c r="EK341" t="e">
        <f>VLOOKUP(B341,Rekruttering!A:F,3,FALSE)</f>
        <v>#N/A</v>
      </c>
      <c r="EL341" t="e">
        <f>VLOOKUP(B341,Rekruttering!A:F,4,FALSE)</f>
        <v>#N/A</v>
      </c>
      <c r="EM341" t="e">
        <f>VLOOKUP(B341,Rekruttering!A:F,5,FALSE)</f>
        <v>#N/A</v>
      </c>
      <c r="EN341" t="e">
        <f>VLOOKUP(B341,Rekruttering!A:F,6,FALSE)</f>
        <v>#N/A</v>
      </c>
    </row>
    <row r="342" spans="1:144">
      <c r="A342" s="14" t="str">
        <f>Nør!BV1</f>
        <v>x</v>
      </c>
      <c r="B342" s="21" t="str">
        <f>Nør!BV2</f>
        <v>37562_2</v>
      </c>
      <c r="C342">
        <f>Nør!BV3</f>
        <v>0</v>
      </c>
      <c r="D342" t="str">
        <f>Nør!BV4</f>
        <v>Nørrebro</v>
      </c>
      <c r="E342" t="str">
        <f>Nør!BV5</f>
        <v>Agnes Henningsens Vej 8</v>
      </c>
      <c r="F342">
        <f>Nør!BV6</f>
        <v>2200</v>
      </c>
      <c r="G342" t="str">
        <f>Nør!BV7</f>
        <v>København N</v>
      </c>
      <c r="H342" t="str">
        <f>Nør!BV8</f>
        <v>35 39 99 76</v>
      </c>
      <c r="I342" t="str">
        <f>Nør!BV9</f>
        <v>37562@buf.kk.dk</v>
      </c>
      <c r="J342" t="str">
        <f>Nør!BV10</f>
        <v>Jytte Larsen</v>
      </c>
      <c r="K342">
        <f>Nør!BV11</f>
        <v>35381097</v>
      </c>
      <c r="L342">
        <f>Nør!BV12</f>
        <v>0</v>
      </c>
      <c r="M342" t="str">
        <f>Nør!BV13</f>
        <v>37562@buf.kk.dk</v>
      </c>
      <c r="N342" t="str">
        <f>Nør!BV14</f>
        <v>Integreret</v>
      </c>
      <c r="O342">
        <f>Nør!BV15</f>
        <v>30</v>
      </c>
      <c r="P342">
        <f>Nør!BV16</f>
        <v>0</v>
      </c>
      <c r="Q342">
        <f>Nør!BV17</f>
        <v>40</v>
      </c>
      <c r="R342">
        <f>Nør!BV18</f>
        <v>0</v>
      </c>
      <c r="S342">
        <f>Nør!BV19</f>
        <v>0</v>
      </c>
      <c r="T342">
        <f>Nør!BV20</f>
        <v>0</v>
      </c>
      <c r="U342">
        <f>Nør!BV21</f>
        <v>0</v>
      </c>
      <c r="V342" t="str">
        <f>Nør!BV22</f>
        <v>ja</v>
      </c>
      <c r="W342">
        <f>Nør!BV23</f>
        <v>2</v>
      </c>
      <c r="X342">
        <f>Nør!BV24</f>
        <v>2</v>
      </c>
      <c r="Y342">
        <f>Nør!BV25</f>
        <v>5</v>
      </c>
      <c r="Z342">
        <f>Nør!BV26</f>
        <v>5</v>
      </c>
      <c r="AA342">
        <f>Nør!BV27</f>
        <v>2</v>
      </c>
      <c r="AB342">
        <f>Nør!BV28</f>
        <v>5</v>
      </c>
      <c r="AC342">
        <f>Nør!BV29</f>
        <v>0</v>
      </c>
      <c r="AD342">
        <f>Nør!BV30</f>
        <v>5</v>
      </c>
      <c r="AE342">
        <f>Nør!BV31</f>
        <v>0</v>
      </c>
      <c r="AF342">
        <f>Nør!BV32</f>
        <v>0</v>
      </c>
      <c r="AG342">
        <f>Nør!BV33</f>
        <v>5</v>
      </c>
      <c r="AH342">
        <f>Nør!BV34</f>
        <v>0</v>
      </c>
      <c r="AI342">
        <f>Nør!BV35</f>
        <v>100000</v>
      </c>
      <c r="AJ342">
        <f>Nør!BV36</f>
        <v>0</v>
      </c>
      <c r="AK342">
        <f>Nør!BV37</f>
        <v>0</v>
      </c>
      <c r="AL342">
        <f>Nør!BV38</f>
        <v>0</v>
      </c>
      <c r="AM342">
        <f>Nør!BV39</f>
        <v>0</v>
      </c>
      <c r="AN342">
        <f>Nør!BV40</f>
        <v>0</v>
      </c>
      <c r="AO342">
        <f>Nør!BV41</f>
        <v>0</v>
      </c>
      <c r="AP342">
        <f>Nør!BV42</f>
        <v>0</v>
      </c>
      <c r="AQ342">
        <f>Nør!BV43</f>
        <v>0</v>
      </c>
      <c r="AR342">
        <f>Nør!BV44</f>
        <v>0</v>
      </c>
      <c r="AS342">
        <f>Nør!BV45</f>
        <v>0</v>
      </c>
      <c r="AT342">
        <f>Nør!BV46</f>
        <v>0</v>
      </c>
      <c r="AU342">
        <f>Nør!BV47</f>
        <v>0</v>
      </c>
      <c r="AV342">
        <f>Nør!BV48</f>
        <v>0</v>
      </c>
      <c r="AW342">
        <f>Nør!BV49</f>
        <v>0</v>
      </c>
      <c r="AX342">
        <f>Nør!BV50</f>
        <v>0</v>
      </c>
      <c r="AY342">
        <f>Nør!BV51</f>
        <v>0</v>
      </c>
      <c r="AZ342">
        <f>Nør!BV52</f>
        <v>0</v>
      </c>
      <c r="BA342">
        <f>Nør!BV53</f>
        <v>0</v>
      </c>
      <c r="BB342">
        <f>Nør!BV54</f>
        <v>50</v>
      </c>
      <c r="BC342">
        <f>Nør!BV55</f>
        <v>0</v>
      </c>
      <c r="BD342">
        <f>Nør!BV56</f>
        <v>1</v>
      </c>
      <c r="BE342">
        <f>Nør!BV57</f>
        <v>1</v>
      </c>
      <c r="BF342" t="str">
        <f>Nør!BV58</f>
        <v>ja</v>
      </c>
      <c r="BG342" t="str">
        <f>Nør!BV59</f>
        <v>nej</v>
      </c>
      <c r="BH342" t="str">
        <f>Nør!BV60</f>
        <v>ja</v>
      </c>
      <c r="BI342">
        <f>Nør!BV61</f>
        <v>0</v>
      </c>
      <c r="BJ342">
        <f>Nør!BV62</f>
        <v>0</v>
      </c>
      <c r="BK342">
        <f>Nør!BV63</f>
        <v>0</v>
      </c>
      <c r="BL342">
        <f>Nør!BV64</f>
        <v>0</v>
      </c>
      <c r="BM342">
        <f>Nør!BV65</f>
        <v>0</v>
      </c>
      <c r="BN342">
        <f>Nør!BV66</f>
        <v>0</v>
      </c>
      <c r="BO342">
        <f>Nør!BV67</f>
        <v>0</v>
      </c>
      <c r="BP342">
        <f>Nør!BV68</f>
        <v>0</v>
      </c>
      <c r="BQ342">
        <f>Nør!BV69</f>
        <v>0</v>
      </c>
      <c r="BR342" t="str">
        <f>Nør!BV70</f>
        <v>Køkken begrænset tilvirk</v>
      </c>
      <c r="BS342">
        <f>Nør!BV71</f>
        <v>0</v>
      </c>
      <c r="BT342">
        <f>Nør!BV72</f>
        <v>0</v>
      </c>
      <c r="BU342">
        <f>Nør!BV73</f>
        <v>0</v>
      </c>
      <c r="BV342">
        <f>Nør!BV74</f>
        <v>0</v>
      </c>
      <c r="BW342">
        <f>Nør!BV75</f>
        <v>0</v>
      </c>
      <c r="BX342">
        <f>Nør!BV76</f>
        <v>0</v>
      </c>
      <c r="BY342">
        <f>Nør!BV77</f>
        <v>0</v>
      </c>
      <c r="BZ342">
        <f>Nør!BV78</f>
        <v>0</v>
      </c>
      <c r="CA342">
        <f>Nør!BV79</f>
        <v>0</v>
      </c>
      <c r="CB342" t="str">
        <f>Nør!BV80</f>
        <v>Større</v>
      </c>
      <c r="CC342" t="str">
        <f>Nør!BV81</f>
        <v>køleskab,nye elementer, 2 nye ovne, kogebord eller kogeplader, udsugnung over kogebord.</v>
      </c>
      <c r="CD342">
        <f>Nør!BV82</f>
        <v>0</v>
      </c>
      <c r="CE342">
        <f>Nør!BV83</f>
        <v>0</v>
      </c>
      <c r="CF342">
        <f>Nør!BV84</f>
        <v>0</v>
      </c>
      <c r="CG342" t="str">
        <f>Nør!BV85</f>
        <v>Birgitte</v>
      </c>
      <c r="CH342" s="18" t="str">
        <f>Nør!BV86</f>
        <v>01.04</v>
      </c>
      <c r="CI342">
        <f>Nør!BV87</f>
        <v>0</v>
      </c>
      <c r="CJ342">
        <f>Nør!BV88</f>
        <v>0</v>
      </c>
      <c r="CK342">
        <f>Nør!BV89</f>
        <v>1</v>
      </c>
      <c r="CL342">
        <f>Nør!BV90</f>
        <v>4</v>
      </c>
      <c r="CM342">
        <f>Nør!BV91</f>
        <v>0</v>
      </c>
      <c r="CN342">
        <f>Nør!BV92</f>
        <v>1</v>
      </c>
      <c r="CO342">
        <f>Nør!BV93</f>
        <v>0</v>
      </c>
      <c r="CP342">
        <f>Nør!BV94</f>
        <v>0</v>
      </c>
      <c r="CQ342">
        <f>Nør!BV95</f>
        <v>0</v>
      </c>
      <c r="CR342">
        <f>Nør!BV96</f>
        <v>1</v>
      </c>
      <c r="CS342">
        <f>Nør!BV97</f>
        <v>1</v>
      </c>
      <c r="CT342">
        <f>Nør!BV98</f>
        <v>0</v>
      </c>
      <c r="CU342">
        <f>Nør!BV99</f>
        <v>0</v>
      </c>
      <c r="CV342">
        <f>Nør!BV100</f>
        <v>0</v>
      </c>
      <c r="CW342">
        <f>Nør!BV101</f>
        <v>0</v>
      </c>
      <c r="CX342">
        <f>Nør!BV102</f>
        <v>1</v>
      </c>
      <c r="CY342">
        <f>Nør!BV103</f>
        <v>0</v>
      </c>
      <c r="CZ342">
        <f>Nør!BV104</f>
        <v>0</v>
      </c>
      <c r="DA342">
        <f>Nør!BV105</f>
        <v>1</v>
      </c>
      <c r="DB342">
        <f>Nør!BV106</f>
        <v>1</v>
      </c>
      <c r="DC342">
        <f>Nør!BV107</f>
        <v>20</v>
      </c>
      <c r="DD342" t="str">
        <f>Nør!BV108</f>
        <v>miele</v>
      </c>
      <c r="DE342">
        <f>Nør!BV109</f>
        <v>5</v>
      </c>
      <c r="DF342" t="str">
        <f>Nør!BV110</f>
        <v>nej</v>
      </c>
      <c r="DG342">
        <f>Nør!BV111</f>
        <v>0</v>
      </c>
      <c r="DH342" t="str">
        <f>Nør!BV112</f>
        <v>ja</v>
      </c>
      <c r="DI342" t="str">
        <f>Nør!BV113</f>
        <v>ja</v>
      </c>
      <c r="DJ342" t="str">
        <f>Nør!BV114</f>
        <v>nej</v>
      </c>
      <c r="DK342">
        <f>Nør!BV115</f>
        <v>2</v>
      </c>
      <c r="DL342" t="str">
        <f>Nør!BV116</f>
        <v>God plads</v>
      </c>
      <c r="DM342" t="str">
        <f>Nør!BV117</f>
        <v>Stor vilje til at lave mad lokalt hvis køkkenet føres up to date. Stedet får pt. Leveret mad og vil gerne beholde denne efter 1 januar</v>
      </c>
      <c r="DN342">
        <f>Nør!BV118</f>
        <v>0</v>
      </c>
      <c r="DO342" s="14" t="str">
        <f>VLOOKUP(MID(B342,1,5)*1,InstTyp!A:B,2,FALSE)</f>
        <v xml:space="preserve">Integrerede </v>
      </c>
      <c r="DP342" s="14" t="str">
        <f>VLOOKUP(MID(B342,1,5)*1,InstTyp!A:C,3,FALSE)</f>
        <v>Nørrebro</v>
      </c>
      <c r="DQ342">
        <f>VLOOKUP(MID(B342,1,5)*1,'InstTyp-2'!E:BQ,7,FALSE)</f>
        <v>30</v>
      </c>
      <c r="DR342">
        <f>VLOOKUP(MID(B342,1,5)*1,'InstTyp-2'!E:BQ,8,FALSE)</f>
        <v>0</v>
      </c>
      <c r="DS342">
        <f>VLOOKUP(MID(B342,1,5)*1,'InstTyp-2'!E:BQ,9,FALSE)</f>
        <v>40</v>
      </c>
      <c r="DT342">
        <f>VLOOKUP(MID(B342,1,5)*1,'InstTyp-2'!E:BQ,10,FALSE)</f>
        <v>0</v>
      </c>
      <c r="DU342">
        <f>VLOOKUP(MID(B342,1,5)*1,'InstTyp-2'!E:BQ,11,FALSE)</f>
        <v>0</v>
      </c>
      <c r="DV342">
        <f>VLOOKUP(MID(B342,1,5)*1,'InstTyp-2'!E:BQ,12,FALSE)</f>
        <v>0</v>
      </c>
      <c r="DW342">
        <f>VLOOKUP(MID(B342,1,5)*1,'InstTyp-2'!E:BQ,13,FALSE)</f>
        <v>0</v>
      </c>
      <c r="DX342">
        <f>VLOOKUP(MID(B342,1,5)*1,'InstTyp-2'!E:BQ,14,FALSE)</f>
        <v>0</v>
      </c>
      <c r="DY342">
        <f>VLOOKUP(MID(B342,1,5)*1,'InstTyp-2'!E:BQ,15,FALSE)</f>
        <v>0</v>
      </c>
      <c r="DZ342">
        <f>VLOOKUP(MID(B342,1,5)*1,'InstTyp-2'!E:BQ,16,FALSE)</f>
        <v>0</v>
      </c>
      <c r="EA342">
        <f>VLOOKUP(MID(B342,1,5)*1,'InstTyp-2'!E:BQ,17,FALSE)</f>
        <v>0</v>
      </c>
      <c r="EB342">
        <f>VLOOKUP(MID(B342,1,5)*1,'InstTyp-2'!E:BQ,18,FALSE)</f>
        <v>0</v>
      </c>
      <c r="EC342">
        <f>VLOOKUP(MID(B342,1,5)*1,'InstTyp-2'!E:BQ,19,FALSE)</f>
        <v>0</v>
      </c>
      <c r="ED342">
        <f>VLOOKUP(MID(B342,1,5)*1,'InstTyp-2'!E:BQ,20,FALSE)</f>
        <v>0</v>
      </c>
      <c r="EE342" s="195">
        <f>VLOOKUP(MID(B342,1,5)*1,'Forplejning 2008'!A:C,3,FALSE)</f>
        <v>112029.53</v>
      </c>
      <c r="EF342" t="str">
        <f t="shared" si="20"/>
        <v>37562</v>
      </c>
      <c r="EG342" t="str">
        <f t="shared" si="21"/>
        <v>2</v>
      </c>
      <c r="EH342">
        <f t="shared" si="22"/>
        <v>0</v>
      </c>
      <c r="EI342">
        <f t="shared" si="23"/>
        <v>0</v>
      </c>
      <c r="EJ342" t="e">
        <f>VLOOKUP(B342,Rekruttering!A:F,2,FALSE)</f>
        <v>#N/A</v>
      </c>
      <c r="EK342" t="e">
        <f>VLOOKUP(B342,Rekruttering!A:F,3,FALSE)</f>
        <v>#N/A</v>
      </c>
      <c r="EL342" t="e">
        <f>VLOOKUP(B342,Rekruttering!A:F,4,FALSE)</f>
        <v>#N/A</v>
      </c>
      <c r="EM342" t="e">
        <f>VLOOKUP(B342,Rekruttering!A:F,5,FALSE)</f>
        <v>#N/A</v>
      </c>
      <c r="EN342" t="e">
        <f>VLOOKUP(B342,Rekruttering!A:F,6,FALSE)</f>
        <v>#N/A</v>
      </c>
    </row>
    <row r="343" spans="1:144">
      <c r="A343" s="14" t="str">
        <f>Nør!BW1</f>
        <v>x</v>
      </c>
      <c r="B343" s="21">
        <f>Nør!BW2</f>
        <v>37562</v>
      </c>
      <c r="C343">
        <f>Nør!BW3</f>
        <v>0</v>
      </c>
      <c r="D343" t="str">
        <f>Nør!BW4</f>
        <v>Nørrebro</v>
      </c>
      <c r="E343" t="str">
        <f>Nør!BW5</f>
        <v>Agnes Henningsens Vej 8</v>
      </c>
      <c r="F343">
        <f>Nør!BW6</f>
        <v>2200</v>
      </c>
      <c r="G343" t="str">
        <f>Nør!BW7</f>
        <v>København N</v>
      </c>
      <c r="H343" t="str">
        <f>Nør!BW8</f>
        <v>35 39 99 76</v>
      </c>
      <c r="I343" t="str">
        <f>Nør!BW9</f>
        <v>37562@buf.kk.dk</v>
      </c>
      <c r="J343" t="str">
        <f>Nør!BW10</f>
        <v>Jytte Larsen</v>
      </c>
      <c r="K343">
        <f>Nør!BW11</f>
        <v>35381097</v>
      </c>
      <c r="L343">
        <f>Nør!BW12</f>
        <v>0</v>
      </c>
      <c r="M343" t="str">
        <f>Nør!BW13</f>
        <v>37562@buf.kk.dk</v>
      </c>
      <c r="N343" t="str">
        <f>Nør!BW14</f>
        <v>Integreret</v>
      </c>
      <c r="O343">
        <f>Nør!BW15</f>
        <v>30</v>
      </c>
      <c r="P343">
        <f>Nør!BW16</f>
        <v>0</v>
      </c>
      <c r="Q343">
        <f>Nør!BW17</f>
        <v>40</v>
      </c>
      <c r="R343">
        <f>Nør!BW18</f>
        <v>0</v>
      </c>
      <c r="S343">
        <f>Nør!BW19</f>
        <v>0</v>
      </c>
      <c r="T343">
        <f>Nør!BW20</f>
        <v>0</v>
      </c>
      <c r="U343">
        <f>Nør!BW21</f>
        <v>0</v>
      </c>
      <c r="V343" t="str">
        <f>Nør!BW22</f>
        <v>ja</v>
      </c>
      <c r="W343">
        <f>Nør!BW23</f>
        <v>0</v>
      </c>
      <c r="X343">
        <f>Nør!BW24</f>
        <v>0</v>
      </c>
      <c r="Y343">
        <f>Nør!BW25</f>
        <v>0</v>
      </c>
      <c r="Z343">
        <f>Nør!BW26</f>
        <v>0</v>
      </c>
      <c r="AA343">
        <f>Nør!BW27</f>
        <v>0</v>
      </c>
      <c r="AB343">
        <f>Nør!BW28</f>
        <v>0</v>
      </c>
      <c r="AC343">
        <f>Nør!BW29</f>
        <v>0</v>
      </c>
      <c r="AD343">
        <f>Nør!BW30</f>
        <v>0</v>
      </c>
      <c r="AE343">
        <f>Nør!BW31</f>
        <v>0</v>
      </c>
      <c r="AF343">
        <f>Nør!BW32</f>
        <v>0</v>
      </c>
      <c r="AG343">
        <f>Nør!BW33</f>
        <v>0</v>
      </c>
      <c r="AH343">
        <f>Nør!BW34</f>
        <v>0</v>
      </c>
      <c r="AI343">
        <f>Nør!BW35</f>
        <v>0</v>
      </c>
      <c r="AJ343">
        <f>Nør!BW36</f>
        <v>0</v>
      </c>
      <c r="AK343">
        <f>Nør!BW37</f>
        <v>0</v>
      </c>
      <c r="AL343">
        <f>Nør!BW38</f>
        <v>0</v>
      </c>
      <c r="AM343">
        <f>Nør!BW39</f>
        <v>0</v>
      </c>
      <c r="AN343">
        <f>Nør!BW40</f>
        <v>0</v>
      </c>
      <c r="AO343">
        <f>Nør!BW41</f>
        <v>0</v>
      </c>
      <c r="AP343">
        <f>Nør!BW42</f>
        <v>0</v>
      </c>
      <c r="AQ343">
        <f>Nør!BW43</f>
        <v>0</v>
      </c>
      <c r="AR343">
        <f>Nør!BW44</f>
        <v>0</v>
      </c>
      <c r="AS343">
        <f>Nør!BW45</f>
        <v>0</v>
      </c>
      <c r="AT343">
        <f>Nør!BW46</f>
        <v>0</v>
      </c>
      <c r="AU343">
        <f>Nør!BW47</f>
        <v>0</v>
      </c>
      <c r="AV343">
        <f>Nør!BW48</f>
        <v>0</v>
      </c>
      <c r="AW343">
        <f>Nør!BW49</f>
        <v>0</v>
      </c>
      <c r="AX343">
        <f>Nør!BW50</f>
        <v>0</v>
      </c>
      <c r="AY343">
        <f>Nør!BW51</f>
        <v>0</v>
      </c>
      <c r="AZ343">
        <f>Nør!BW52</f>
        <v>0</v>
      </c>
      <c r="BA343">
        <f>Nør!BW53</f>
        <v>0</v>
      </c>
      <c r="BB343">
        <f>Nør!BW54</f>
        <v>0</v>
      </c>
      <c r="BC343">
        <f>Nør!BW55</f>
        <v>0</v>
      </c>
      <c r="BD343">
        <f>Nør!BW56</f>
        <v>0</v>
      </c>
      <c r="BE343">
        <f>Nør!BW57</f>
        <v>0</v>
      </c>
      <c r="BF343">
        <f>Nør!BW58</f>
        <v>0</v>
      </c>
      <c r="BG343">
        <f>Nør!BW59</f>
        <v>0</v>
      </c>
      <c r="BH343">
        <f>Nør!BW60</f>
        <v>0</v>
      </c>
      <c r="BI343">
        <f>Nør!BW61</f>
        <v>0</v>
      </c>
      <c r="BJ343">
        <f>Nør!BW62</f>
        <v>0</v>
      </c>
      <c r="BK343">
        <f>Nør!BW63</f>
        <v>0</v>
      </c>
      <c r="BL343">
        <f>Nør!BW64</f>
        <v>0</v>
      </c>
      <c r="BM343">
        <f>Nør!BW65</f>
        <v>0</v>
      </c>
      <c r="BN343">
        <f>Nør!BW66</f>
        <v>0</v>
      </c>
      <c r="BO343">
        <f>Nør!BW67</f>
        <v>0</v>
      </c>
      <c r="BP343">
        <f>Nør!BW68</f>
        <v>0</v>
      </c>
      <c r="BQ343">
        <f>Nør!BW69</f>
        <v>0</v>
      </c>
      <c r="BR343" t="str">
        <f>Nør!BW70</f>
        <v>Køkken begrænset tilvirk</v>
      </c>
      <c r="BS343">
        <f>Nør!BW71</f>
        <v>0</v>
      </c>
      <c r="BT343">
        <f>Nør!BW72</f>
        <v>0</v>
      </c>
      <c r="BU343">
        <f>Nør!BW73</f>
        <v>0</v>
      </c>
      <c r="BV343">
        <f>Nør!BW74</f>
        <v>0</v>
      </c>
      <c r="BW343">
        <f>Nør!BW75</f>
        <v>0</v>
      </c>
      <c r="BX343">
        <f>Nør!BW76</f>
        <v>0</v>
      </c>
      <c r="BY343">
        <f>Nør!BW77</f>
        <v>0</v>
      </c>
      <c r="BZ343">
        <f>Nør!BW78</f>
        <v>0</v>
      </c>
      <c r="CA343">
        <f>Nør!BW79</f>
        <v>0</v>
      </c>
      <c r="CB343">
        <f>Nør!BW80</f>
        <v>0</v>
      </c>
      <c r="CC343">
        <f>Nør!BW81</f>
        <v>0</v>
      </c>
      <c r="CD343">
        <f>Nør!BW82</f>
        <v>0</v>
      </c>
      <c r="CE343">
        <f>Nør!BW83</f>
        <v>0</v>
      </c>
      <c r="CF343">
        <f>Nør!BW84</f>
        <v>0</v>
      </c>
      <c r="CG343">
        <f>Nør!BW85</f>
        <v>0</v>
      </c>
      <c r="CH343">
        <f>Nør!BW86</f>
        <v>0</v>
      </c>
      <c r="CI343">
        <f>Nør!BW87</f>
        <v>0</v>
      </c>
      <c r="CJ343">
        <f>Nør!BW88</f>
        <v>1</v>
      </c>
      <c r="CK343">
        <f>Nør!BW89</f>
        <v>0</v>
      </c>
      <c r="CL343">
        <f>Nør!BW90</f>
        <v>0</v>
      </c>
      <c r="CM343">
        <f>Nør!BW91</f>
        <v>0</v>
      </c>
      <c r="CN343">
        <f>Nør!BW92</f>
        <v>0</v>
      </c>
      <c r="CO343">
        <f>Nør!BW93</f>
        <v>0</v>
      </c>
      <c r="CP343">
        <f>Nør!BW94</f>
        <v>0</v>
      </c>
      <c r="CQ343">
        <f>Nør!BW95</f>
        <v>0</v>
      </c>
      <c r="CR343">
        <f>Nør!BW96</f>
        <v>0</v>
      </c>
      <c r="CS343">
        <f>Nør!BW97</f>
        <v>1</v>
      </c>
      <c r="CT343">
        <f>Nør!BW98</f>
        <v>0</v>
      </c>
      <c r="CU343">
        <f>Nør!BW99</f>
        <v>0</v>
      </c>
      <c r="CV343">
        <f>Nør!BW100</f>
        <v>0</v>
      </c>
      <c r="CW343">
        <f>Nør!BW101</f>
        <v>0</v>
      </c>
      <c r="CX343">
        <f>Nør!BW102</f>
        <v>0</v>
      </c>
      <c r="CY343">
        <f>Nør!BW103</f>
        <v>0</v>
      </c>
      <c r="CZ343">
        <f>Nør!BW104</f>
        <v>0</v>
      </c>
      <c r="DA343">
        <f>Nør!BW105</f>
        <v>0</v>
      </c>
      <c r="DB343">
        <f>Nør!BW106</f>
        <v>1</v>
      </c>
      <c r="DC343">
        <f>Nør!BW107</f>
        <v>20</v>
      </c>
      <c r="DD343" t="str">
        <f>Nør!BW108</f>
        <v>miele</v>
      </c>
      <c r="DE343">
        <f>Nør!BW109</f>
        <v>3</v>
      </c>
      <c r="DF343" t="str">
        <f>Nør!BW110</f>
        <v>nej</v>
      </c>
      <c r="DG343">
        <f>Nør!BW111</f>
        <v>0</v>
      </c>
      <c r="DH343" t="str">
        <f>Nør!BW112</f>
        <v>nej</v>
      </c>
      <c r="DI343" t="str">
        <f>Nør!BW113</f>
        <v>nej</v>
      </c>
      <c r="DJ343" t="str">
        <f>Nør!BW114</f>
        <v>nej</v>
      </c>
      <c r="DK343">
        <f>Nør!BW115</f>
        <v>0</v>
      </c>
      <c r="DL343" t="str">
        <f>Nør!BW116</f>
        <v>Ingen plads</v>
      </c>
      <c r="DM343" t="str">
        <f>Nør!BW117</f>
        <v>Køkkenet er stort nok til at håndtere børnehavens service i. Ej trapper mellem de to køkkener.</v>
      </c>
      <c r="DN343">
        <f>Nør!BW118</f>
        <v>0</v>
      </c>
      <c r="DO343" s="14" t="str">
        <f>VLOOKUP(MID(B343,1,5)*1,InstTyp!A:B,2,FALSE)</f>
        <v xml:space="preserve">Integrerede </v>
      </c>
      <c r="DP343" s="14" t="str">
        <f>VLOOKUP(MID(B343,1,5)*1,InstTyp!A:C,3,FALSE)</f>
        <v>Nørrebro</v>
      </c>
      <c r="DQ343">
        <f>VLOOKUP(MID(B343,1,5)*1,'InstTyp-2'!E:BQ,7,FALSE)</f>
        <v>30</v>
      </c>
      <c r="DR343">
        <f>VLOOKUP(MID(B343,1,5)*1,'InstTyp-2'!E:BQ,8,FALSE)</f>
        <v>0</v>
      </c>
      <c r="DS343">
        <f>VLOOKUP(MID(B343,1,5)*1,'InstTyp-2'!E:BQ,9,FALSE)</f>
        <v>40</v>
      </c>
      <c r="DT343">
        <f>VLOOKUP(MID(B343,1,5)*1,'InstTyp-2'!E:BQ,10,FALSE)</f>
        <v>0</v>
      </c>
      <c r="DU343">
        <f>VLOOKUP(MID(B343,1,5)*1,'InstTyp-2'!E:BQ,11,FALSE)</f>
        <v>0</v>
      </c>
      <c r="DV343">
        <f>VLOOKUP(MID(B343,1,5)*1,'InstTyp-2'!E:BQ,12,FALSE)</f>
        <v>0</v>
      </c>
      <c r="DW343">
        <f>VLOOKUP(MID(B343,1,5)*1,'InstTyp-2'!E:BQ,13,FALSE)</f>
        <v>0</v>
      </c>
      <c r="DX343">
        <f>VLOOKUP(MID(B343,1,5)*1,'InstTyp-2'!E:BQ,14,FALSE)</f>
        <v>0</v>
      </c>
      <c r="DY343">
        <f>VLOOKUP(MID(B343,1,5)*1,'InstTyp-2'!E:BQ,15,FALSE)</f>
        <v>0</v>
      </c>
      <c r="DZ343">
        <f>VLOOKUP(MID(B343,1,5)*1,'InstTyp-2'!E:BQ,16,FALSE)</f>
        <v>0</v>
      </c>
      <c r="EA343">
        <f>VLOOKUP(MID(B343,1,5)*1,'InstTyp-2'!E:BQ,17,FALSE)</f>
        <v>0</v>
      </c>
      <c r="EB343">
        <f>VLOOKUP(MID(B343,1,5)*1,'InstTyp-2'!E:BQ,18,FALSE)</f>
        <v>0</v>
      </c>
      <c r="EC343">
        <f>VLOOKUP(MID(B343,1,5)*1,'InstTyp-2'!E:BQ,19,FALSE)</f>
        <v>0</v>
      </c>
      <c r="ED343">
        <f>VLOOKUP(MID(B343,1,5)*1,'InstTyp-2'!E:BQ,20,FALSE)</f>
        <v>0</v>
      </c>
      <c r="EE343" s="195">
        <f>VLOOKUP(MID(B343,1,5)*1,'Forplejning 2008'!A:C,3,FALSE)</f>
        <v>112029.53</v>
      </c>
      <c r="EF343" t="str">
        <f t="shared" si="20"/>
        <v>37562</v>
      </c>
      <c r="EG343" t="str">
        <f t="shared" si="21"/>
        <v/>
      </c>
      <c r="EH343">
        <f t="shared" si="22"/>
        <v>0</v>
      </c>
      <c r="EI343">
        <f t="shared" si="23"/>
        <v>0</v>
      </c>
      <c r="EJ343" t="str">
        <f>VLOOKUP(B343,Rekruttering!A:F,2,FALSE)</f>
        <v>Ja</v>
      </c>
      <c r="EK343">
        <f>VLOOKUP(B343,Rekruttering!A:F,3,FALSE)</f>
        <v>25</v>
      </c>
      <c r="EL343">
        <f>VLOOKUP(B343,Rekruttering!A:F,4,FALSE)</f>
        <v>0</v>
      </c>
      <c r="EM343">
        <f>VLOOKUP(B343,Rekruttering!A:F,5,FALSE)</f>
        <v>0</v>
      </c>
      <c r="EN343" t="str">
        <f>VLOOKUP(B343,Rekruttering!A:F,6,FALSE)</f>
        <v>Nej</v>
      </c>
    </row>
    <row r="344" spans="1:144">
      <c r="A344" s="14" t="str">
        <f>Nør!BX1</f>
        <v>x</v>
      </c>
      <c r="B344" s="21">
        <f>Nør!BX2</f>
        <v>37568</v>
      </c>
      <c r="C344">
        <f>Nør!BX3</f>
        <v>0</v>
      </c>
      <c r="D344" t="str">
        <f>Nør!BX4</f>
        <v>Nørrebro</v>
      </c>
      <c r="E344" t="str">
        <f>Nør!BX5</f>
        <v>Thorupsgade 2</v>
      </c>
      <c r="F344">
        <f>Nør!BX6</f>
        <v>2200</v>
      </c>
      <c r="G344" t="str">
        <f>Nør!BX7</f>
        <v>København N</v>
      </c>
      <c r="H344" t="str">
        <f>Nør!BX8</f>
        <v>35 39 49 42</v>
      </c>
      <c r="I344" t="str">
        <f>Nør!BX9</f>
        <v>mail@murergaarden.kk.dk</v>
      </c>
      <c r="J344" t="str">
        <f>Nør!BX10</f>
        <v>Brita Fabricius</v>
      </c>
      <c r="K344">
        <f>Nør!BX11</f>
        <v>38345631</v>
      </c>
      <c r="L344">
        <f>Nør!BX12</f>
        <v>35394942</v>
      </c>
      <c r="M344" t="str">
        <f>Nør!BX13</f>
        <v>37568@buf.kk.dk</v>
      </c>
      <c r="N344" t="str">
        <f>Nør!BX14</f>
        <v>Integreret</v>
      </c>
      <c r="O344">
        <f>Nør!BX15</f>
        <v>28</v>
      </c>
      <c r="P344">
        <f>Nør!BX16</f>
        <v>0</v>
      </c>
      <c r="Q344">
        <f>Nør!BX17</f>
        <v>34</v>
      </c>
      <c r="R344">
        <f>Nør!BX18</f>
        <v>49</v>
      </c>
      <c r="S344">
        <f>Nør!BX19</f>
        <v>30</v>
      </c>
      <c r="T344">
        <f>Nør!BX20</f>
        <v>30</v>
      </c>
      <c r="U344">
        <f>Nør!BX21</f>
        <v>0</v>
      </c>
      <c r="V344" t="str">
        <f>Nør!BX22</f>
        <v>nej</v>
      </c>
      <c r="W344">
        <f>Nør!BX23</f>
        <v>0</v>
      </c>
      <c r="X344">
        <f>Nør!BX24</f>
        <v>0</v>
      </c>
      <c r="Y344">
        <f>Nør!BX25</f>
        <v>5</v>
      </c>
      <c r="Z344">
        <f>Nør!BX26</f>
        <v>5</v>
      </c>
      <c r="AA344">
        <f>Nør!BX27</f>
        <v>5</v>
      </c>
      <c r="AB344">
        <f>Nør!BX28</f>
        <v>5</v>
      </c>
      <c r="AC344">
        <f>Nør!BX29</f>
        <v>5</v>
      </c>
      <c r="AD344">
        <f>Nør!BX30</f>
        <v>5</v>
      </c>
      <c r="AE344">
        <f>Nør!BX31</f>
        <v>0</v>
      </c>
      <c r="AF344">
        <f>Nør!BX32</f>
        <v>1</v>
      </c>
      <c r="AG344">
        <f>Nør!BX33</f>
        <v>5</v>
      </c>
      <c r="AH344">
        <f>Nør!BX34</f>
        <v>0</v>
      </c>
      <c r="AI344">
        <f>Nør!BX35</f>
        <v>100000</v>
      </c>
      <c r="AJ344">
        <f>Nør!BX36</f>
        <v>0</v>
      </c>
      <c r="AK344">
        <f>Nør!BX37</f>
        <v>0</v>
      </c>
      <c r="AL344" t="str">
        <f>Nør!BX38</f>
        <v>ja</v>
      </c>
      <c r="AM344">
        <f>Nør!BX39</f>
        <v>0</v>
      </c>
      <c r="AN344" t="str">
        <f>Nør!BX40</f>
        <v>Anette Bellaovi</v>
      </c>
      <c r="AO344">
        <f>Nør!BX41</f>
        <v>2002</v>
      </c>
      <c r="AP344">
        <f>Nør!BX42</f>
        <v>34</v>
      </c>
      <c r="AQ344">
        <f>Nør!BX43</f>
        <v>0</v>
      </c>
      <c r="AR344" t="str">
        <f>Nør!BX44</f>
        <v>ufaglært</v>
      </c>
      <c r="AS344" t="str">
        <f>Nør!BX45</f>
        <v>mange års</v>
      </c>
      <c r="AT344">
        <f>Nør!BX46</f>
        <v>0</v>
      </c>
      <c r="AU344">
        <f>Nør!BX47</f>
        <v>0</v>
      </c>
      <c r="AV344">
        <f>Nør!BX48</f>
        <v>0</v>
      </c>
      <c r="AW344">
        <f>Nør!BX49</f>
        <v>0</v>
      </c>
      <c r="AX344">
        <f>Nør!BX50</f>
        <v>0</v>
      </c>
      <c r="AY344">
        <f>Nør!BX51</f>
        <v>0</v>
      </c>
      <c r="AZ344">
        <f>Nør!BX52</f>
        <v>0</v>
      </c>
      <c r="BA344">
        <f>Nør!BX53</f>
        <v>0</v>
      </c>
      <c r="BB344">
        <f>Nør!BX54</f>
        <v>0</v>
      </c>
      <c r="BC344">
        <f>Nør!BX55</f>
        <v>0</v>
      </c>
      <c r="BD344">
        <f>Nør!BX56</f>
        <v>1</v>
      </c>
      <c r="BE344">
        <f>Nør!BX57</f>
        <v>1</v>
      </c>
      <c r="BF344" t="str">
        <f>Nør!BX58</f>
        <v>ja</v>
      </c>
      <c r="BG344" t="str">
        <f>Nør!BX59</f>
        <v>nej</v>
      </c>
      <c r="BH344" t="str">
        <f>Nør!BX60</f>
        <v>ja</v>
      </c>
      <c r="BI344" t="str">
        <f>Nør!BX61</f>
        <v>ja</v>
      </c>
      <c r="BJ344">
        <f>Nør!BX62</f>
        <v>0</v>
      </c>
      <c r="BK344" t="str">
        <f>Nør!BX63</f>
        <v>ja</v>
      </c>
      <c r="BL344">
        <f>Nør!BX64</f>
        <v>0</v>
      </c>
      <c r="BM344" t="str">
        <f>Nør!BX65</f>
        <v>ja</v>
      </c>
      <c r="BN344">
        <f>Nør!BX66</f>
        <v>0</v>
      </c>
      <c r="BO344" t="str">
        <f>Nør!BX67</f>
        <v>nej</v>
      </c>
      <c r="BP344">
        <f>Nør!BX68</f>
        <v>0</v>
      </c>
      <c r="BQ344">
        <f>Nør!BX69</f>
        <v>0</v>
      </c>
      <c r="BR344" t="str">
        <f>Nør!BX70</f>
        <v>produktionskøkken</v>
      </c>
      <c r="BS344">
        <f>Nør!BX71</f>
        <v>0</v>
      </c>
      <c r="BT344" t="str">
        <f>Nør!BX72</f>
        <v>Mindre</v>
      </c>
      <c r="BU344" t="str">
        <f>Nør!BX73</f>
        <v>Mindre</v>
      </c>
      <c r="BV344">
        <f>Nør!BX74</f>
        <v>0</v>
      </c>
      <c r="BW344" t="str">
        <f>Nør!BX75</f>
        <v>ny opvaskemaskine. Bedre ovn kapacitet. Indrettes mere hensigtsmæssigt.</v>
      </c>
      <c r="BX344">
        <f>Nør!BX76</f>
        <v>0</v>
      </c>
      <c r="BY344">
        <f>Nør!BX77</f>
        <v>0</v>
      </c>
      <c r="BZ344">
        <f>Nør!BX78</f>
        <v>0</v>
      </c>
      <c r="CA344">
        <f>Nør!BX79</f>
        <v>0</v>
      </c>
      <c r="CB344">
        <f>Nør!BX80</f>
        <v>0</v>
      </c>
      <c r="CC344">
        <f>Nør!BX81</f>
        <v>0</v>
      </c>
      <c r="CD344">
        <f>Nør!BX82</f>
        <v>0</v>
      </c>
      <c r="CE344">
        <f>Nør!BX83</f>
        <v>0</v>
      </c>
      <c r="CF344">
        <f>Nør!BX84</f>
        <v>0</v>
      </c>
      <c r="CG344" t="str">
        <f>Nør!BX85</f>
        <v>Mariah</v>
      </c>
      <c r="CH344" s="18" t="str">
        <f>Nør!BX86</f>
        <v>24.03</v>
      </c>
      <c r="CI344">
        <f>Nør!BX87</f>
        <v>0</v>
      </c>
      <c r="CJ344">
        <f>Nør!BX88</f>
        <v>0</v>
      </c>
      <c r="CK344">
        <f>Nør!BX89</f>
        <v>1</v>
      </c>
      <c r="CL344">
        <f>Nør!BX90</f>
        <v>4</v>
      </c>
      <c r="CM344">
        <f>Nør!BX91</f>
        <v>0</v>
      </c>
      <c r="CN344">
        <f>Nør!BX92</f>
        <v>0</v>
      </c>
      <c r="CO344">
        <f>Nør!BX93</f>
        <v>0</v>
      </c>
      <c r="CP344">
        <f>Nør!BX94</f>
        <v>1</v>
      </c>
      <c r="CQ344">
        <f>Nør!BX95</f>
        <v>6</v>
      </c>
      <c r="CR344">
        <f>Nør!BX96</f>
        <v>0</v>
      </c>
      <c r="CS344">
        <f>Nør!BX97</f>
        <v>3</v>
      </c>
      <c r="CT344">
        <f>Nør!BX98</f>
        <v>0</v>
      </c>
      <c r="CU344">
        <f>Nør!BX99</f>
        <v>0</v>
      </c>
      <c r="CV344">
        <f>Nør!BX100</f>
        <v>0</v>
      </c>
      <c r="CW344">
        <f>Nør!BX101</f>
        <v>0</v>
      </c>
      <c r="CX344">
        <f>Nør!BX102</f>
        <v>0</v>
      </c>
      <c r="CY344">
        <f>Nør!BX103</f>
        <v>0</v>
      </c>
      <c r="CZ344">
        <f>Nør!BX104</f>
        <v>0</v>
      </c>
      <c r="DA344">
        <f>Nør!BX105</f>
        <v>1</v>
      </c>
      <c r="DB344">
        <f>Nør!BX106</f>
        <v>1</v>
      </c>
      <c r="DC344">
        <f>Nør!BX107</f>
        <v>3</v>
      </c>
      <c r="DD344" t="str">
        <f>Nør!BX108</f>
        <v>DIHR</v>
      </c>
      <c r="DE344">
        <f>Nør!BX109</f>
        <v>6</v>
      </c>
      <c r="DF344" t="str">
        <f>Nør!BX110</f>
        <v>ja</v>
      </c>
      <c r="DG344">
        <f>Nør!BX111</f>
        <v>10</v>
      </c>
      <c r="DH344">
        <f>Nør!BX112</f>
        <v>0</v>
      </c>
      <c r="DI344">
        <f>Nør!BX113</f>
        <v>0</v>
      </c>
      <c r="DJ344">
        <f>Nør!BX114</f>
        <v>0</v>
      </c>
      <c r="DK344">
        <f>Nør!BX115</f>
        <v>2</v>
      </c>
      <c r="DL344" t="str">
        <f>Nør!BX116</f>
        <v>God plads</v>
      </c>
      <c r="DM344" t="str">
        <f>Nør!BX117</f>
        <v>Køkkenet burde indrettes på en anden måde. Der er ikke mulighed for at udvide. Emhætten er meget dårlig.</v>
      </c>
      <c r="DN344">
        <f>Nør!BX118</f>
        <v>0</v>
      </c>
      <c r="DO344" s="14" t="str">
        <f>VLOOKUP(MID(B344,1,5)*1,InstTyp!A:B,2,FALSE)</f>
        <v xml:space="preserve">Integrerede </v>
      </c>
      <c r="DP344" s="14" t="str">
        <f>VLOOKUP(MID(B344,1,5)*1,InstTyp!A:C,3,FALSE)</f>
        <v>Nørrebro</v>
      </c>
      <c r="DQ344">
        <f>VLOOKUP(MID(B344,1,5)*1,'InstTyp-2'!E:BQ,7,FALSE)</f>
        <v>28</v>
      </c>
      <c r="DR344">
        <f>VLOOKUP(MID(B344,1,5)*1,'InstTyp-2'!E:BQ,8,FALSE)</f>
        <v>0</v>
      </c>
      <c r="DS344">
        <f>VLOOKUP(MID(B344,1,5)*1,'InstTyp-2'!E:BQ,9,FALSE)</f>
        <v>34</v>
      </c>
      <c r="DT344">
        <f>VLOOKUP(MID(B344,1,5)*1,'InstTyp-2'!E:BQ,10,FALSE)</f>
        <v>49</v>
      </c>
      <c r="DU344">
        <f>VLOOKUP(MID(B344,1,5)*1,'InstTyp-2'!E:BQ,11,FALSE)</f>
        <v>35</v>
      </c>
      <c r="DV344">
        <f>VLOOKUP(MID(B344,1,5)*1,'InstTyp-2'!E:BQ,12,FALSE)</f>
        <v>30</v>
      </c>
      <c r="DW344">
        <f>VLOOKUP(MID(B344,1,5)*1,'InstTyp-2'!E:BQ,13,FALSE)</f>
        <v>0</v>
      </c>
      <c r="DX344">
        <f>VLOOKUP(MID(B344,1,5)*1,'InstTyp-2'!E:BQ,14,FALSE)</f>
        <v>0</v>
      </c>
      <c r="DY344">
        <f>VLOOKUP(MID(B344,1,5)*1,'InstTyp-2'!E:BQ,15,FALSE)</f>
        <v>0</v>
      </c>
      <c r="DZ344">
        <f>VLOOKUP(MID(B344,1,5)*1,'InstTyp-2'!E:BQ,16,FALSE)</f>
        <v>0</v>
      </c>
      <c r="EA344">
        <f>VLOOKUP(MID(B344,1,5)*1,'InstTyp-2'!E:BQ,17,FALSE)</f>
        <v>0</v>
      </c>
      <c r="EB344">
        <f>VLOOKUP(MID(B344,1,5)*1,'InstTyp-2'!E:BQ,18,FALSE)</f>
        <v>0</v>
      </c>
      <c r="EC344">
        <f>VLOOKUP(MID(B344,1,5)*1,'InstTyp-2'!E:BQ,19,FALSE)</f>
        <v>0</v>
      </c>
      <c r="ED344">
        <f>VLOOKUP(MID(B344,1,5)*1,'InstTyp-2'!E:BQ,20,FALSE)</f>
        <v>0</v>
      </c>
      <c r="EE344" s="195">
        <f>VLOOKUP(MID(B344,1,5)*1,'Forplejning 2008'!A:C,3,FALSE)</f>
        <v>130758.44</v>
      </c>
      <c r="EF344" t="str">
        <f t="shared" si="20"/>
        <v>37568</v>
      </c>
      <c r="EG344" t="str">
        <f t="shared" si="21"/>
        <v/>
      </c>
      <c r="EH344">
        <f t="shared" si="22"/>
        <v>0</v>
      </c>
      <c r="EI344">
        <f t="shared" si="23"/>
        <v>114</v>
      </c>
      <c r="EJ344" t="e">
        <f>VLOOKUP(B344,Rekruttering!A:F,2,FALSE)</f>
        <v>#N/A</v>
      </c>
      <c r="EK344" t="e">
        <f>VLOOKUP(B344,Rekruttering!A:F,3,FALSE)</f>
        <v>#N/A</v>
      </c>
      <c r="EL344" t="e">
        <f>VLOOKUP(B344,Rekruttering!A:F,4,FALSE)</f>
        <v>#N/A</v>
      </c>
      <c r="EM344" t="e">
        <f>VLOOKUP(B344,Rekruttering!A:F,5,FALSE)</f>
        <v>#N/A</v>
      </c>
      <c r="EN344" t="e">
        <f>VLOOKUP(B344,Rekruttering!A:F,6,FALSE)</f>
        <v>#N/A</v>
      </c>
    </row>
    <row r="345" spans="1:144">
      <c r="A345" s="14" t="str">
        <f>Nør!BY1</f>
        <v>x</v>
      </c>
      <c r="B345" s="21">
        <f>Nør!BY2</f>
        <v>37569</v>
      </c>
      <c r="C345">
        <f>Nør!BY3</f>
        <v>0</v>
      </c>
      <c r="D345" t="str">
        <f>Nør!BY4</f>
        <v>Nørrebro</v>
      </c>
      <c r="E345" t="str">
        <f>Nør!BY5</f>
        <v>Allersgade 5</v>
      </c>
      <c r="F345">
        <f>Nør!BY6</f>
        <v>2200</v>
      </c>
      <c r="G345" t="str">
        <f>Nør!BY7</f>
        <v>København N</v>
      </c>
      <c r="H345" t="str">
        <f>Nør!BY8</f>
        <v>35 83 03 87</v>
      </c>
      <c r="I345" t="str">
        <f>Nør!BY9</f>
        <v>37569@buf.kk.dk</v>
      </c>
      <c r="J345" t="str">
        <f>Nør!BY10</f>
        <v>Kamilla Melgaard</v>
      </c>
      <c r="K345">
        <f>Nør!BY11</f>
        <v>0</v>
      </c>
      <c r="L345">
        <f>Nør!BY12</f>
        <v>0</v>
      </c>
      <c r="M345" t="str">
        <f>Nør!BY13</f>
        <v>37569@buf.kk.dk</v>
      </c>
      <c r="N345" t="str">
        <f>Nør!BY14</f>
        <v>Integreret</v>
      </c>
      <c r="O345">
        <f>Nør!BY15</f>
        <v>34</v>
      </c>
      <c r="P345">
        <f>Nør!BY16</f>
        <v>0</v>
      </c>
      <c r="Q345">
        <f>Nør!BY17</f>
        <v>64</v>
      </c>
      <c r="R345">
        <f>Nør!BY18</f>
        <v>0</v>
      </c>
      <c r="S345">
        <f>Nør!BY19</f>
        <v>0</v>
      </c>
      <c r="T345">
        <f>Nør!BY20</f>
        <v>0</v>
      </c>
      <c r="U345">
        <f>Nør!BY21</f>
        <v>0</v>
      </c>
      <c r="V345" t="str">
        <f>Nør!BY22</f>
        <v>nej</v>
      </c>
      <c r="W345">
        <f>Nør!BY23</f>
        <v>0</v>
      </c>
      <c r="X345">
        <f>Nør!BY24</f>
        <v>0</v>
      </c>
      <c r="Y345">
        <f>Nør!BY25</f>
        <v>5</v>
      </c>
      <c r="Z345">
        <f>Nør!BY26</f>
        <v>5</v>
      </c>
      <c r="AA345">
        <f>Nør!BY27</f>
        <v>4</v>
      </c>
      <c r="AB345">
        <f>Nør!BY28</f>
        <v>5</v>
      </c>
      <c r="AC345">
        <f>Nør!BY29</f>
        <v>0</v>
      </c>
      <c r="AD345">
        <f>Nør!BY30</f>
        <v>5</v>
      </c>
      <c r="AE345">
        <f>Nør!BY31</f>
        <v>0</v>
      </c>
      <c r="AF345">
        <f>Nør!BY32</f>
        <v>1</v>
      </c>
      <c r="AG345">
        <f>Nør!BY33</f>
        <v>5</v>
      </c>
      <c r="AH345">
        <f>Nør!BY34</f>
        <v>0</v>
      </c>
      <c r="AI345">
        <f>Nør!BY35</f>
        <v>155000</v>
      </c>
      <c r="AJ345">
        <f>Nør!BY36</f>
        <v>0</v>
      </c>
      <c r="AK345">
        <f>Nør!BY37</f>
        <v>0</v>
      </c>
      <c r="AL345" t="str">
        <f>Nør!BY38</f>
        <v>ja</v>
      </c>
      <c r="AM345">
        <f>Nør!BY39</f>
        <v>0</v>
      </c>
      <c r="AN345" t="str">
        <f>Nør!BY40</f>
        <v>Mearg mesfan</v>
      </c>
      <c r="AO345">
        <f>Nør!BY41</f>
        <v>1998</v>
      </c>
      <c r="AP345">
        <f>Nør!BY42</f>
        <v>37</v>
      </c>
      <c r="AQ345">
        <f>Nør!BY43</f>
        <v>0</v>
      </c>
      <c r="AR345" t="str">
        <f>Nør!BY44</f>
        <v>næsten færdig som kok</v>
      </c>
      <c r="AS345">
        <f>Nør!BY45</f>
        <v>0</v>
      </c>
      <c r="AT345">
        <f>Nør!BY46</f>
        <v>0</v>
      </c>
      <c r="AU345" t="str">
        <f>Nør!BY47</f>
        <v>Li Li</v>
      </c>
      <c r="AV345">
        <f>Nør!BY48</f>
        <v>2007</v>
      </c>
      <c r="AW345">
        <f>Nør!BY49</f>
        <v>0</v>
      </c>
      <c r="AX345">
        <f>Nør!BY50</f>
        <v>0</v>
      </c>
      <c r="AY345" t="str">
        <f>Nør!BY51</f>
        <v>ufaglært</v>
      </c>
      <c r="AZ345">
        <f>Nør!BY52</f>
        <v>0</v>
      </c>
      <c r="BA345">
        <f>Nør!BY53</f>
        <v>0</v>
      </c>
      <c r="BB345">
        <f>Nør!BY54</f>
        <v>60</v>
      </c>
      <c r="BC345">
        <f>Nør!BY55</f>
        <v>60</v>
      </c>
      <c r="BD345">
        <f>Nør!BY56</f>
        <v>1</v>
      </c>
      <c r="BE345">
        <f>Nør!BY57</f>
        <v>1</v>
      </c>
      <c r="BF345" t="str">
        <f>Nør!BY58</f>
        <v>ja</v>
      </c>
      <c r="BG345" t="str">
        <f>Nør!BY59</f>
        <v>ja</v>
      </c>
      <c r="BH345" t="str">
        <f>Nør!BY60</f>
        <v>ja</v>
      </c>
      <c r="BI345">
        <f>Nør!BY61</f>
        <v>0</v>
      </c>
      <c r="BJ345">
        <f>Nør!BY62</f>
        <v>0</v>
      </c>
      <c r="BK345">
        <f>Nør!BY63</f>
        <v>0</v>
      </c>
      <c r="BL345">
        <f>Nør!BY64</f>
        <v>0</v>
      </c>
      <c r="BM345">
        <f>Nør!BY65</f>
        <v>0</v>
      </c>
      <c r="BN345">
        <f>Nør!BY66</f>
        <v>0</v>
      </c>
      <c r="BO345" t="str">
        <f>Nør!BY67</f>
        <v>nej</v>
      </c>
      <c r="BP345">
        <f>Nør!BY68</f>
        <v>0</v>
      </c>
      <c r="BQ345">
        <f>Nør!BY69</f>
        <v>0</v>
      </c>
      <c r="BR345" t="str">
        <f>Nør!BY70</f>
        <v>produktionskøkken</v>
      </c>
      <c r="BS345" t="str">
        <f>Nør!BY71</f>
        <v>nej</v>
      </c>
      <c r="BT345" t="str">
        <f>Nør!BY72</f>
        <v>mindre</v>
      </c>
      <c r="BU345" t="str">
        <f>Nør!BY73</f>
        <v>Mindre</v>
      </c>
      <c r="BV345">
        <f>Nør!BY74</f>
        <v>0</v>
      </c>
      <c r="BW345" t="str">
        <f>Nør!BY75</f>
        <v>ekstra vask, ny industri opvaskemaskine, kogebord med flere plader, konvektionsovn, køkkenskabe.</v>
      </c>
      <c r="BX345">
        <f>Nør!BY76</f>
        <v>0</v>
      </c>
      <c r="BY345">
        <f>Nør!BY77</f>
        <v>0</v>
      </c>
      <c r="BZ345">
        <f>Nør!BY78</f>
        <v>0</v>
      </c>
      <c r="CA345">
        <f>Nør!BY79</f>
        <v>0</v>
      </c>
      <c r="CB345">
        <f>Nør!BY80</f>
        <v>0</v>
      </c>
      <c r="CC345">
        <f>Nør!BY81</f>
        <v>0</v>
      </c>
      <c r="CD345">
        <f>Nør!BY82</f>
        <v>0</v>
      </c>
      <c r="CE345">
        <f>Nør!BY83</f>
        <v>0</v>
      </c>
      <c r="CF345">
        <f>Nør!BY84</f>
        <v>0</v>
      </c>
      <c r="CG345" t="str">
        <f>Nør!BY85</f>
        <v>Birgitte</v>
      </c>
      <c r="CH345" t="str">
        <f>Nør!BY86</f>
        <v>23.03</v>
      </c>
      <c r="CI345">
        <f>Nør!BY87</f>
        <v>0</v>
      </c>
      <c r="CJ345">
        <f>Nør!BY88</f>
        <v>0</v>
      </c>
      <c r="CK345">
        <f>Nør!BY89</f>
        <v>1</v>
      </c>
      <c r="CL345">
        <f>Nør!BY90</f>
        <v>4</v>
      </c>
      <c r="CM345">
        <f>Nør!BY91</f>
        <v>0</v>
      </c>
      <c r="CN345">
        <f>Nør!BY92</f>
        <v>2</v>
      </c>
      <c r="CO345">
        <f>Nør!BY93</f>
        <v>0</v>
      </c>
      <c r="CP345">
        <f>Nør!BY94</f>
        <v>0</v>
      </c>
      <c r="CQ345">
        <f>Nør!BY95</f>
        <v>0</v>
      </c>
      <c r="CR345">
        <f>Nør!BY96</f>
        <v>2</v>
      </c>
      <c r="CS345">
        <f>Nør!BY97</f>
        <v>2</v>
      </c>
      <c r="CT345">
        <f>Nør!BY98</f>
        <v>0</v>
      </c>
      <c r="CU345">
        <f>Nør!BY99</f>
        <v>0</v>
      </c>
      <c r="CV345">
        <f>Nør!BY100</f>
        <v>0</v>
      </c>
      <c r="CW345">
        <f>Nør!BY101</f>
        <v>0</v>
      </c>
      <c r="CX345">
        <f>Nør!BY102</f>
        <v>1</v>
      </c>
      <c r="CY345">
        <f>Nør!BY103</f>
        <v>0</v>
      </c>
      <c r="CZ345">
        <f>Nør!BY104</f>
        <v>0</v>
      </c>
      <c r="DA345">
        <f>Nør!BY105</f>
        <v>0</v>
      </c>
      <c r="DB345">
        <f>Nør!BY106</f>
        <v>1</v>
      </c>
      <c r="DC345">
        <f>Nør!BY107</f>
        <v>3</v>
      </c>
      <c r="DD345" t="str">
        <f>Nør!BY108</f>
        <v>miele</v>
      </c>
      <c r="DE345">
        <f>Nør!BY109</f>
        <v>0</v>
      </c>
      <c r="DF345" t="str">
        <f>Nør!BY110</f>
        <v>ja</v>
      </c>
      <c r="DG345">
        <f>Nør!BY111</f>
        <v>5</v>
      </c>
      <c r="DH345">
        <f>Nør!BY112</f>
        <v>0</v>
      </c>
      <c r="DI345" t="str">
        <f>Nør!BY113</f>
        <v>ja</v>
      </c>
      <c r="DJ345">
        <f>Nør!BY114</f>
        <v>0</v>
      </c>
      <c r="DK345">
        <f>Nør!BY115</f>
        <v>2</v>
      </c>
      <c r="DL345" t="str">
        <f>Nør!BY116</f>
        <v>Begrænset</v>
      </c>
      <c r="DM345">
        <f>Nør!BY117</f>
        <v>0</v>
      </c>
      <c r="DN345">
        <f>Nør!BY118</f>
        <v>0</v>
      </c>
      <c r="DO345" s="14" t="str">
        <f>VLOOKUP(MID(B345,1,5)*1,InstTyp!A:B,2,FALSE)</f>
        <v xml:space="preserve">Integrerede </v>
      </c>
      <c r="DP345" s="14" t="str">
        <f>VLOOKUP(MID(B345,1,5)*1,InstTyp!A:C,3,FALSE)</f>
        <v>Nørrebro</v>
      </c>
      <c r="DQ345">
        <f>VLOOKUP(MID(B345,1,5)*1,'InstTyp-2'!E:BQ,7,FALSE)</f>
        <v>34</v>
      </c>
      <c r="DR345">
        <f>VLOOKUP(MID(B345,1,5)*1,'InstTyp-2'!E:BQ,8,FALSE)</f>
        <v>0</v>
      </c>
      <c r="DS345">
        <f>VLOOKUP(MID(B345,1,5)*1,'InstTyp-2'!E:BQ,9,FALSE)</f>
        <v>64</v>
      </c>
      <c r="DT345">
        <f>VLOOKUP(MID(B345,1,5)*1,'InstTyp-2'!E:BQ,10,FALSE)</f>
        <v>0</v>
      </c>
      <c r="DU345">
        <f>VLOOKUP(MID(B345,1,5)*1,'InstTyp-2'!E:BQ,11,FALSE)</f>
        <v>0</v>
      </c>
      <c r="DV345">
        <f>VLOOKUP(MID(B345,1,5)*1,'InstTyp-2'!E:BQ,12,FALSE)</f>
        <v>0</v>
      </c>
      <c r="DW345">
        <f>VLOOKUP(MID(B345,1,5)*1,'InstTyp-2'!E:BQ,13,FALSE)</f>
        <v>0</v>
      </c>
      <c r="DX345">
        <f>VLOOKUP(MID(B345,1,5)*1,'InstTyp-2'!E:BQ,14,FALSE)</f>
        <v>0</v>
      </c>
      <c r="DY345">
        <f>VLOOKUP(MID(B345,1,5)*1,'InstTyp-2'!E:BQ,15,FALSE)</f>
        <v>0</v>
      </c>
      <c r="DZ345">
        <f>VLOOKUP(MID(B345,1,5)*1,'InstTyp-2'!E:BQ,16,FALSE)</f>
        <v>0</v>
      </c>
      <c r="EA345">
        <f>VLOOKUP(MID(B345,1,5)*1,'InstTyp-2'!E:BQ,17,FALSE)</f>
        <v>0</v>
      </c>
      <c r="EB345">
        <f>VLOOKUP(MID(B345,1,5)*1,'InstTyp-2'!E:BQ,18,FALSE)</f>
        <v>0</v>
      </c>
      <c r="EC345">
        <f>VLOOKUP(MID(B345,1,5)*1,'InstTyp-2'!E:BQ,19,FALSE)</f>
        <v>0</v>
      </c>
      <c r="ED345">
        <f>VLOOKUP(MID(B345,1,5)*1,'InstTyp-2'!E:BQ,20,FALSE)</f>
        <v>0</v>
      </c>
      <c r="EE345" s="195">
        <f>VLOOKUP(MID(B345,1,5)*1,'Forplejning 2008'!A:C,3,FALSE)</f>
        <v>149379.68</v>
      </c>
      <c r="EF345" t="str">
        <f t="shared" si="20"/>
        <v>37569</v>
      </c>
      <c r="EG345" t="str">
        <f t="shared" si="21"/>
        <v/>
      </c>
      <c r="EH345">
        <f t="shared" si="22"/>
        <v>0</v>
      </c>
      <c r="EI345">
        <f t="shared" si="23"/>
        <v>0</v>
      </c>
      <c r="EJ345" t="str">
        <f>VLOOKUP(B345,Rekruttering!A:F,2,FALSE)</f>
        <v>Ja</v>
      </c>
      <c r="EK345">
        <f>VLOOKUP(B345,Rekruttering!A:F,3,FALSE)</f>
        <v>15</v>
      </c>
      <c r="EL345">
        <f>VLOOKUP(B345,Rekruttering!A:F,4,FALSE)</f>
        <v>0</v>
      </c>
      <c r="EM345">
        <f>VLOOKUP(B345,Rekruttering!A:F,5,FALSE)</f>
        <v>0</v>
      </c>
      <c r="EN345" t="str">
        <f>VLOOKUP(B345,Rekruttering!A:F,6,FALSE)</f>
        <v>Ja</v>
      </c>
    </row>
    <row r="346" spans="1:144">
      <c r="A346" s="14" t="str">
        <f>Nør!BZ1</f>
        <v>x</v>
      </c>
      <c r="B346" s="21" t="str">
        <f>Nør!BZ2</f>
        <v>37569_u</v>
      </c>
      <c r="C346" t="str">
        <f>Nør!BZ3</f>
        <v>Kålormen</v>
      </c>
      <c r="D346" t="str">
        <f>Nør!BZ4</f>
        <v>Nørrebro</v>
      </c>
      <c r="E346" t="str">
        <f>Nør!BZ5</f>
        <v>Allersgade 5</v>
      </c>
      <c r="F346">
        <f>Nør!BZ6</f>
        <v>2200</v>
      </c>
      <c r="G346" t="str">
        <f>Nør!BZ7</f>
        <v>København N</v>
      </c>
      <c r="H346" t="str">
        <f>Nør!BZ8</f>
        <v>35 83 03 87</v>
      </c>
      <c r="I346" t="str">
        <f>Nør!BZ9</f>
        <v>37569@buf.kk.dk</v>
      </c>
      <c r="J346" t="str">
        <f>Nør!BZ10</f>
        <v>Kamilla Melgaard</v>
      </c>
      <c r="K346">
        <f>Nør!BZ11</f>
        <v>0</v>
      </c>
      <c r="L346">
        <f>Nør!BZ12</f>
        <v>0</v>
      </c>
      <c r="M346" t="str">
        <f>Nør!BZ13</f>
        <v>37569@buf.kk.dk</v>
      </c>
      <c r="N346" t="str">
        <f>Nør!BZ14</f>
        <v>Integreret</v>
      </c>
      <c r="O346">
        <f>Nør!BZ15</f>
        <v>34</v>
      </c>
      <c r="P346">
        <f>Nør!BZ16</f>
        <v>0</v>
      </c>
      <c r="Q346">
        <f>Nør!BZ17</f>
        <v>64</v>
      </c>
      <c r="R346">
        <f>Nør!BZ18</f>
        <v>0</v>
      </c>
      <c r="S346">
        <f>Nør!BZ19</f>
        <v>0</v>
      </c>
      <c r="T346">
        <f>Nør!BZ20</f>
        <v>0</v>
      </c>
      <c r="U346">
        <f>Nør!BZ21</f>
        <v>0</v>
      </c>
      <c r="V346" t="str">
        <f>Nør!BZ22</f>
        <v>Nej</v>
      </c>
      <c r="W346">
        <f>Nør!BZ23</f>
        <v>0</v>
      </c>
      <c r="X346">
        <f>Nør!BZ24</f>
        <v>0</v>
      </c>
      <c r="Y346">
        <f>Nør!BZ25</f>
        <v>0</v>
      </c>
      <c r="Z346">
        <f>Nør!BZ26</f>
        <v>0</v>
      </c>
      <c r="AA346">
        <f>Nør!BZ27</f>
        <v>0</v>
      </c>
      <c r="AB346">
        <f>Nør!BZ28</f>
        <v>0</v>
      </c>
      <c r="AC346">
        <f>Nør!BZ29</f>
        <v>0</v>
      </c>
      <c r="AD346">
        <f>Nør!BZ30</f>
        <v>0</v>
      </c>
      <c r="AE346">
        <f>Nør!BZ31</f>
        <v>0</v>
      </c>
      <c r="AF346">
        <f>Nør!BZ32</f>
        <v>0</v>
      </c>
      <c r="AG346">
        <f>Nør!BZ33</f>
        <v>0</v>
      </c>
      <c r="AH346">
        <f>Nør!BZ34</f>
        <v>0</v>
      </c>
      <c r="AI346">
        <f>Nør!BZ35</f>
        <v>0</v>
      </c>
      <c r="AJ346">
        <f>Nør!BZ36</f>
        <v>0</v>
      </c>
      <c r="AK346">
        <f>Nør!BZ37</f>
        <v>0</v>
      </c>
      <c r="AL346">
        <f>Nør!BZ38</f>
        <v>0</v>
      </c>
      <c r="AM346">
        <f>Nør!BZ39</f>
        <v>0</v>
      </c>
      <c r="AN346">
        <f>Nør!BZ40</f>
        <v>0</v>
      </c>
      <c r="AO346">
        <f>Nør!BZ41</f>
        <v>0</v>
      </c>
      <c r="AP346">
        <f>Nør!BZ42</f>
        <v>0</v>
      </c>
      <c r="AQ346">
        <f>Nør!BZ43</f>
        <v>0</v>
      </c>
      <c r="AR346">
        <f>Nør!BZ44</f>
        <v>0</v>
      </c>
      <c r="AS346">
        <f>Nør!BZ45</f>
        <v>0</v>
      </c>
      <c r="AT346">
        <f>Nør!BZ46</f>
        <v>0</v>
      </c>
      <c r="AU346">
        <f>Nør!BZ47</f>
        <v>0</v>
      </c>
      <c r="AV346">
        <f>Nør!BZ48</f>
        <v>0</v>
      </c>
      <c r="AW346">
        <f>Nør!BZ49</f>
        <v>0</v>
      </c>
      <c r="AX346">
        <f>Nør!BZ50</f>
        <v>0</v>
      </c>
      <c r="AY346">
        <f>Nør!BZ51</f>
        <v>0</v>
      </c>
      <c r="AZ346">
        <f>Nør!BZ52</f>
        <v>0</v>
      </c>
      <c r="BA346">
        <f>Nør!BZ53</f>
        <v>0</v>
      </c>
      <c r="BB346">
        <f>Nør!BZ54</f>
        <v>0</v>
      </c>
      <c r="BC346">
        <f>Nør!BZ55</f>
        <v>0</v>
      </c>
      <c r="BD346">
        <f>Nør!BZ56</f>
        <v>0</v>
      </c>
      <c r="BE346">
        <f>Nør!BZ57</f>
        <v>0</v>
      </c>
      <c r="BF346">
        <f>Nør!BZ58</f>
        <v>0</v>
      </c>
      <c r="BG346">
        <f>Nør!BZ59</f>
        <v>0</v>
      </c>
      <c r="BH346">
        <f>Nør!BZ60</f>
        <v>0</v>
      </c>
      <c r="BI346">
        <f>Nør!BZ61</f>
        <v>0</v>
      </c>
      <c r="BJ346">
        <f>Nør!BZ62</f>
        <v>0</v>
      </c>
      <c r="BK346">
        <f>Nør!BZ63</f>
        <v>0</v>
      </c>
      <c r="BL346">
        <f>Nør!BZ64</f>
        <v>0</v>
      </c>
      <c r="BM346">
        <f>Nør!BZ65</f>
        <v>0</v>
      </c>
      <c r="BN346">
        <f>Nør!BZ66</f>
        <v>0</v>
      </c>
      <c r="BO346">
        <f>Nør!BZ67</f>
        <v>0</v>
      </c>
      <c r="BP346">
        <f>Nør!BZ68</f>
        <v>0</v>
      </c>
      <c r="BQ346">
        <f>Nør!BZ69</f>
        <v>0</v>
      </c>
      <c r="BR346" t="str">
        <f>Nør!BZ70</f>
        <v>Uoplyst</v>
      </c>
      <c r="BS346">
        <f>Nør!BZ71</f>
        <v>0</v>
      </c>
      <c r="BT346">
        <f>Nør!BZ72</f>
        <v>0</v>
      </c>
      <c r="BU346">
        <f>Nør!BZ73</f>
        <v>0</v>
      </c>
      <c r="BV346">
        <f>Nør!BZ74</f>
        <v>0</v>
      </c>
      <c r="BW346">
        <f>Nør!BZ75</f>
        <v>0</v>
      </c>
      <c r="BX346">
        <f>Nør!BZ76</f>
        <v>0</v>
      </c>
      <c r="BY346">
        <f>Nør!BZ77</f>
        <v>0</v>
      </c>
      <c r="BZ346">
        <f>Nør!BZ78</f>
        <v>0</v>
      </c>
      <c r="CA346">
        <f>Nør!BZ79</f>
        <v>0</v>
      </c>
      <c r="CB346">
        <f>Nør!BZ80</f>
        <v>0</v>
      </c>
      <c r="CC346">
        <f>Nør!BZ81</f>
        <v>0</v>
      </c>
      <c r="CD346">
        <f>Nør!BZ82</f>
        <v>0</v>
      </c>
      <c r="CE346">
        <f>Nør!BZ83</f>
        <v>0</v>
      </c>
      <c r="CF346">
        <f>Nør!BZ84</f>
        <v>0</v>
      </c>
      <c r="CG346" t="str">
        <f>Nør!BZ85</f>
        <v>Mariah</v>
      </c>
      <c r="CH346" s="18">
        <f>Nør!BZ86</f>
        <v>39924</v>
      </c>
      <c r="CI346">
        <f>Nør!BZ87</f>
        <v>0</v>
      </c>
      <c r="CJ346">
        <f>Nør!BZ88</f>
        <v>0</v>
      </c>
      <c r="CK346">
        <f>Nør!BZ89</f>
        <v>0</v>
      </c>
      <c r="CL346">
        <f>Nør!BZ90</f>
        <v>0</v>
      </c>
      <c r="CM346">
        <f>Nør!BZ91</f>
        <v>0</v>
      </c>
      <c r="CN346">
        <f>Nør!BZ92</f>
        <v>0</v>
      </c>
      <c r="CO346">
        <f>Nør!BZ93</f>
        <v>0</v>
      </c>
      <c r="CP346">
        <f>Nør!BZ94</f>
        <v>0</v>
      </c>
      <c r="CQ346">
        <f>Nør!BZ95</f>
        <v>0</v>
      </c>
      <c r="CR346">
        <f>Nør!BZ96</f>
        <v>0</v>
      </c>
      <c r="CS346">
        <f>Nør!BZ97</f>
        <v>0</v>
      </c>
      <c r="CT346">
        <f>Nør!BZ98</f>
        <v>0</v>
      </c>
      <c r="CU346">
        <f>Nør!BZ99</f>
        <v>0</v>
      </c>
      <c r="CV346">
        <f>Nør!BZ100</f>
        <v>0</v>
      </c>
      <c r="CW346">
        <f>Nør!BZ101</f>
        <v>0</v>
      </c>
      <c r="CX346">
        <f>Nør!BZ102</f>
        <v>0</v>
      </c>
      <c r="CY346">
        <f>Nør!BZ103</f>
        <v>0</v>
      </c>
      <c r="CZ346">
        <f>Nør!BZ104</f>
        <v>0</v>
      </c>
      <c r="DA346">
        <f>Nør!BZ105</f>
        <v>0</v>
      </c>
      <c r="DB346">
        <f>Nør!BZ106</f>
        <v>0</v>
      </c>
      <c r="DC346">
        <f>Nør!BZ107</f>
        <v>0</v>
      </c>
      <c r="DD346">
        <f>Nør!BZ108</f>
        <v>0</v>
      </c>
      <c r="DE346">
        <f>Nør!BZ109</f>
        <v>0</v>
      </c>
      <c r="DF346">
        <f>Nør!BZ110</f>
        <v>0</v>
      </c>
      <c r="DG346">
        <f>Nør!BZ111</f>
        <v>0</v>
      </c>
      <c r="DH346">
        <f>Nør!BZ112</f>
        <v>0</v>
      </c>
      <c r="DI346">
        <f>Nør!BZ113</f>
        <v>0</v>
      </c>
      <c r="DJ346">
        <f>Nør!BZ114</f>
        <v>0</v>
      </c>
      <c r="DK346">
        <f>Nør!BZ115</f>
        <v>0</v>
      </c>
      <c r="DL346">
        <f>Nør!BZ116</f>
        <v>0</v>
      </c>
      <c r="DM346">
        <f>Nør!BZ117</f>
        <v>0</v>
      </c>
      <c r="DN346" t="str">
        <f>Nør!BZ118</f>
        <v>Skovbus</v>
      </c>
      <c r="DO346" s="14" t="str">
        <f>VLOOKUP(MID(B346,1,5)*1,InstTyp!A:B,2,FALSE)</f>
        <v xml:space="preserve">Integrerede </v>
      </c>
      <c r="DP346" s="14" t="str">
        <f>VLOOKUP(MID(B346,1,5)*1,InstTyp!A:C,3,FALSE)</f>
        <v>Nørrebro</v>
      </c>
      <c r="DQ346">
        <f>VLOOKUP(MID(B346,1,5)*1,'InstTyp-2'!E:BQ,7,FALSE)</f>
        <v>34</v>
      </c>
      <c r="DR346">
        <f>VLOOKUP(MID(B346,1,5)*1,'InstTyp-2'!E:BQ,8,FALSE)</f>
        <v>0</v>
      </c>
      <c r="DS346">
        <f>VLOOKUP(MID(B346,1,5)*1,'InstTyp-2'!E:BQ,9,FALSE)</f>
        <v>64</v>
      </c>
      <c r="DT346">
        <f>VLOOKUP(MID(B346,1,5)*1,'InstTyp-2'!E:BQ,10,FALSE)</f>
        <v>0</v>
      </c>
      <c r="DU346">
        <f>VLOOKUP(MID(B346,1,5)*1,'InstTyp-2'!E:BQ,11,FALSE)</f>
        <v>0</v>
      </c>
      <c r="DV346">
        <f>VLOOKUP(MID(B346,1,5)*1,'InstTyp-2'!E:BQ,12,FALSE)</f>
        <v>0</v>
      </c>
      <c r="DW346">
        <f>VLOOKUP(MID(B346,1,5)*1,'InstTyp-2'!E:BQ,13,FALSE)</f>
        <v>0</v>
      </c>
      <c r="DX346">
        <f>VLOOKUP(MID(B346,1,5)*1,'InstTyp-2'!E:BQ,14,FALSE)</f>
        <v>0</v>
      </c>
      <c r="DY346">
        <f>VLOOKUP(MID(B346,1,5)*1,'InstTyp-2'!E:BQ,15,FALSE)</f>
        <v>0</v>
      </c>
      <c r="DZ346">
        <f>VLOOKUP(MID(B346,1,5)*1,'InstTyp-2'!E:BQ,16,FALSE)</f>
        <v>0</v>
      </c>
      <c r="EA346">
        <f>VLOOKUP(MID(B346,1,5)*1,'InstTyp-2'!E:BQ,17,FALSE)</f>
        <v>0</v>
      </c>
      <c r="EB346">
        <f>VLOOKUP(MID(B346,1,5)*1,'InstTyp-2'!E:BQ,18,FALSE)</f>
        <v>0</v>
      </c>
      <c r="EC346">
        <f>VLOOKUP(MID(B346,1,5)*1,'InstTyp-2'!E:BQ,19,FALSE)</f>
        <v>0</v>
      </c>
      <c r="ED346">
        <f>VLOOKUP(MID(B346,1,5)*1,'InstTyp-2'!E:BQ,20,FALSE)</f>
        <v>0</v>
      </c>
      <c r="EE346" s="195">
        <f>VLOOKUP(MID(B346,1,5)*1,'Forplejning 2008'!A:C,3,FALSE)</f>
        <v>149379.68</v>
      </c>
      <c r="EF346" t="str">
        <f t="shared" si="20"/>
        <v>37569</v>
      </c>
      <c r="EG346" t="str">
        <f t="shared" si="21"/>
        <v>u</v>
      </c>
      <c r="EH346">
        <f t="shared" si="22"/>
        <v>0</v>
      </c>
      <c r="EI346">
        <f t="shared" si="23"/>
        <v>0</v>
      </c>
      <c r="EJ346" t="e">
        <f>VLOOKUP(B346,Rekruttering!A:F,2,FALSE)</f>
        <v>#N/A</v>
      </c>
      <c r="EK346" t="e">
        <f>VLOOKUP(B346,Rekruttering!A:F,3,FALSE)</f>
        <v>#N/A</v>
      </c>
      <c r="EL346" t="e">
        <f>VLOOKUP(B346,Rekruttering!A:F,4,FALSE)</f>
        <v>#N/A</v>
      </c>
      <c r="EM346" t="e">
        <f>VLOOKUP(B346,Rekruttering!A:F,5,FALSE)</f>
        <v>#N/A</v>
      </c>
      <c r="EN346" t="e">
        <f>VLOOKUP(B346,Rekruttering!A:F,6,FALSE)</f>
        <v>#N/A</v>
      </c>
    </row>
    <row r="347" spans="1:144">
      <c r="A347" s="14" t="str">
        <f>Nør!CA1</f>
        <v>x</v>
      </c>
      <c r="B347" s="21">
        <f>Nør!CA2</f>
        <v>37571</v>
      </c>
      <c r="C347" t="str">
        <f>Nør!CA3</f>
        <v>Sølund</v>
      </c>
      <c r="D347" t="str">
        <f>Nør!CA4</f>
        <v>Nørrebro</v>
      </c>
      <c r="E347" t="str">
        <f>Nør!CA5</f>
        <v>Ryesgade 22</v>
      </c>
      <c r="F347">
        <f>Nør!CA6</f>
        <v>2200</v>
      </c>
      <c r="G347" t="str">
        <f>Nør!CA7</f>
        <v>København N</v>
      </c>
      <c r="H347" t="str">
        <f>Nør!CA8</f>
        <v>35 39 02 12</v>
      </c>
      <c r="I347" t="str">
        <f>Nør!CA9</f>
        <v>37571@buf.kk.dk</v>
      </c>
      <c r="J347" t="str">
        <f>Nør!CA10</f>
        <v>Maj-Britt Nielsen</v>
      </c>
      <c r="K347">
        <f>Nør!CA11</f>
        <v>33225360</v>
      </c>
      <c r="L347">
        <f>Nør!CA12</f>
        <v>0</v>
      </c>
      <c r="M347" t="str">
        <f>Nør!CA13</f>
        <v>37571@buf.kk.dk</v>
      </c>
      <c r="N347" t="str">
        <f>Nør!CA14</f>
        <v>Integreret</v>
      </c>
      <c r="O347">
        <f>Nør!CA15</f>
        <v>26</v>
      </c>
      <c r="P347">
        <f>Nør!CA16</f>
        <v>0</v>
      </c>
      <c r="Q347">
        <f>Nør!CA17</f>
        <v>40</v>
      </c>
      <c r="R347">
        <f>Nør!CA18</f>
        <v>0</v>
      </c>
      <c r="S347">
        <f>Nør!CA19</f>
        <v>0</v>
      </c>
      <c r="T347">
        <f>Nør!CA20</f>
        <v>0</v>
      </c>
      <c r="U347">
        <f>Nør!CA21</f>
        <v>0</v>
      </c>
      <c r="V347" t="str">
        <f>Nør!CA22</f>
        <v>nej</v>
      </c>
      <c r="W347">
        <f>Nør!CA23</f>
        <v>0</v>
      </c>
      <c r="X347">
        <f>Nør!CA24</f>
        <v>0</v>
      </c>
      <c r="Y347">
        <f>Nør!CA25</f>
        <v>5</v>
      </c>
      <c r="Z347">
        <f>Nør!CA26</f>
        <v>0</v>
      </c>
      <c r="AA347">
        <f>Nør!CA27</f>
        <v>4</v>
      </c>
      <c r="AB347">
        <f>Nør!CA28</f>
        <v>5</v>
      </c>
      <c r="AC347">
        <f>Nør!CA29</f>
        <v>0</v>
      </c>
      <c r="AD347">
        <f>Nør!CA30</f>
        <v>5</v>
      </c>
      <c r="AE347">
        <f>Nør!CA31</f>
        <v>0</v>
      </c>
      <c r="AF347">
        <f>Nør!CA32</f>
        <v>0</v>
      </c>
      <c r="AG347">
        <f>Nør!CA33</f>
        <v>5</v>
      </c>
      <c r="AH347">
        <f>Nør!CA34</f>
        <v>0</v>
      </c>
      <c r="AI347">
        <f>Nør!CA35</f>
        <v>80000</v>
      </c>
      <c r="AJ347">
        <f>Nør!CA36</f>
        <v>40000</v>
      </c>
      <c r="AK347">
        <f>Nør!CA37</f>
        <v>0</v>
      </c>
      <c r="AL347" t="str">
        <f>Nør!CA38</f>
        <v>ja</v>
      </c>
      <c r="AM347">
        <f>Nør!CA39</f>
        <v>0</v>
      </c>
      <c r="AN347" t="str">
        <f>Nør!CA40</f>
        <v>Lone Holst</v>
      </c>
      <c r="AO347">
        <f>Nør!CA41</f>
        <v>1997</v>
      </c>
      <c r="AP347">
        <f>Nør!CA42</f>
        <v>35</v>
      </c>
      <c r="AQ347">
        <f>Nør!CA43</f>
        <v>0</v>
      </c>
      <c r="AR347" t="str">
        <f>Nør!CA44</f>
        <v>nej</v>
      </c>
      <c r="AS347" t="str">
        <f>Nør!CA45</f>
        <v>23 i plejehjemskøkken</v>
      </c>
      <c r="AT347" t="str">
        <f>Nør!CA46</f>
        <v>øko kursus</v>
      </c>
      <c r="AU347">
        <f>Nør!CA47</f>
        <v>0</v>
      </c>
      <c r="AV347">
        <f>Nør!CA48</f>
        <v>0</v>
      </c>
      <c r="AW347">
        <f>Nør!CA49</f>
        <v>0</v>
      </c>
      <c r="AX347">
        <f>Nør!CA50</f>
        <v>0</v>
      </c>
      <c r="AY347">
        <f>Nør!CA51</f>
        <v>0</v>
      </c>
      <c r="AZ347">
        <f>Nør!CA52</f>
        <v>0</v>
      </c>
      <c r="BA347">
        <f>Nør!CA53</f>
        <v>0</v>
      </c>
      <c r="BB347">
        <f>Nør!CA54</f>
        <v>92</v>
      </c>
      <c r="BC347">
        <f>Nør!CA55</f>
        <v>92</v>
      </c>
      <c r="BD347">
        <f>Nør!CA56</f>
        <v>1</v>
      </c>
      <c r="BE347">
        <f>Nør!CA57</f>
        <v>1</v>
      </c>
      <c r="BF347" t="str">
        <f>Nør!CA58</f>
        <v>nej</v>
      </c>
      <c r="BG347" t="str">
        <f>Nør!CA59</f>
        <v>nej</v>
      </c>
      <c r="BH347" t="str">
        <f>Nør!CA60</f>
        <v>nej</v>
      </c>
      <c r="BI347" t="str">
        <f>Nør!CA61</f>
        <v>ja</v>
      </c>
      <c r="BJ347" t="str">
        <f>Nør!CA62</f>
        <v>hvis personale og opgradering af køkken følger med</v>
      </c>
      <c r="BK347" t="str">
        <f>Nør!CA63</f>
        <v>ja</v>
      </c>
      <c r="BL347">
        <f>Nør!CA64</f>
        <v>0</v>
      </c>
      <c r="BM347" t="str">
        <f>Nør!CA65</f>
        <v>ja</v>
      </c>
      <c r="BN347">
        <f>Nør!CA66</f>
        <v>0</v>
      </c>
      <c r="BO347" t="str">
        <f>Nør!CA67</f>
        <v>ja</v>
      </c>
      <c r="BP347">
        <f>Nør!CA68</f>
        <v>0</v>
      </c>
      <c r="BQ347">
        <f>Nør!CA69</f>
        <v>0</v>
      </c>
      <c r="BR347" t="str">
        <f>Nør!CA70</f>
        <v>produktionskøkken</v>
      </c>
      <c r="BS347" t="str">
        <f>Nør!CA71</f>
        <v>nej</v>
      </c>
      <c r="BT347">
        <f>Nør!CA72</f>
        <v>0</v>
      </c>
      <c r="BU347" t="str">
        <f>Nør!CA73</f>
        <v>Mindre</v>
      </c>
      <c r="BV347">
        <f>Nør!CA74</f>
        <v>0</v>
      </c>
      <c r="BW347" t="str">
        <f>Nør!CA75</f>
        <v>det optimale ville være at bryde væggen ned til rengøringsrummet ved siden af. Da der ellers mangler bordplads/opbevaringsplads og køleplads. Hurtigere opvaskemaskine, grøntsagsrobot, kartoffelskræller.</v>
      </c>
      <c r="BX347">
        <f>Nør!CA76</f>
        <v>0</v>
      </c>
      <c r="BY347">
        <f>Nør!CA77</f>
        <v>0</v>
      </c>
      <c r="BZ347">
        <f>Nør!CA78</f>
        <v>0</v>
      </c>
      <c r="CA347">
        <f>Nør!CA79</f>
        <v>0</v>
      </c>
      <c r="CB347">
        <f>Nør!CA80</f>
        <v>0</v>
      </c>
      <c r="CC347">
        <f>Nør!CA81</f>
        <v>0</v>
      </c>
      <c r="CD347">
        <f>Nør!CA82</f>
        <v>0</v>
      </c>
      <c r="CE347">
        <f>Nør!CA83</f>
        <v>0</v>
      </c>
      <c r="CF347">
        <f>Nør!CA84</f>
        <v>0</v>
      </c>
      <c r="CG347" t="str">
        <f>Nør!CA85</f>
        <v>Mariah</v>
      </c>
      <c r="CH347" s="18" t="str">
        <f>Nør!CA86</f>
        <v>20.03</v>
      </c>
      <c r="CI347">
        <f>Nør!CA87</f>
        <v>0</v>
      </c>
      <c r="CJ347">
        <f>Nør!CA88</f>
        <v>0</v>
      </c>
      <c r="CK347">
        <f>Nør!CA89</f>
        <v>1</v>
      </c>
      <c r="CL347">
        <f>Nør!CA90</f>
        <v>5</v>
      </c>
      <c r="CM347">
        <f>Nør!CA91</f>
        <v>0</v>
      </c>
      <c r="CN347">
        <f>Nør!CA92</f>
        <v>2</v>
      </c>
      <c r="CO347">
        <f>Nør!CA93</f>
        <v>0</v>
      </c>
      <c r="CP347">
        <f>Nør!CA94</f>
        <v>0</v>
      </c>
      <c r="CQ347">
        <f>Nør!CA95</f>
        <v>0</v>
      </c>
      <c r="CR347">
        <f>Nør!CA96</f>
        <v>1</v>
      </c>
      <c r="CS347">
        <f>Nør!CA97</f>
        <v>1</v>
      </c>
      <c r="CT347">
        <f>Nør!CA98</f>
        <v>0</v>
      </c>
      <c r="CU347">
        <f>Nør!CA99</f>
        <v>0</v>
      </c>
      <c r="CV347">
        <f>Nør!CA100</f>
        <v>0</v>
      </c>
      <c r="CW347">
        <f>Nør!CA101</f>
        <v>0</v>
      </c>
      <c r="CX347">
        <f>Nør!CA102</f>
        <v>1</v>
      </c>
      <c r="CY347">
        <f>Nør!CA103</f>
        <v>1</v>
      </c>
      <c r="CZ347">
        <f>Nør!CA104</f>
        <v>0</v>
      </c>
      <c r="DA347">
        <f>Nør!CA105</f>
        <v>0</v>
      </c>
      <c r="DB347">
        <f>Nør!CA106</f>
        <v>1</v>
      </c>
      <c r="DC347">
        <f>Nør!CA107</f>
        <v>30</v>
      </c>
      <c r="DD347" t="str">
        <f>Nør!CA108</f>
        <v>miele</v>
      </c>
      <c r="DE347">
        <f>Nør!CA109</f>
        <v>3</v>
      </c>
      <c r="DF347" t="str">
        <f>Nør!CA110</f>
        <v>ja</v>
      </c>
      <c r="DG347">
        <f>Nør!CA111</f>
        <v>18</v>
      </c>
      <c r="DH347" t="str">
        <f>Nør!CA112</f>
        <v>nej</v>
      </c>
      <c r="DI347" t="str">
        <f>Nør!CA113</f>
        <v>ja</v>
      </c>
      <c r="DJ347" t="str">
        <f>Nør!CA114</f>
        <v>nej</v>
      </c>
      <c r="DK347">
        <f>Nør!CA115</f>
        <v>3</v>
      </c>
      <c r="DL347" t="str">
        <f>Nør!CA116</f>
        <v>Begrænset</v>
      </c>
      <c r="DM347" t="str">
        <f>Nør!CA117</f>
        <v>væggen til gangen bør åbnes delvist da det ellers er svært at få mad ind og ud af køkkenet. Er i tvivl om der er nok ventilation.</v>
      </c>
      <c r="DN347">
        <f>Nør!CA118</f>
        <v>0</v>
      </c>
      <c r="DO347" s="14" t="str">
        <f>VLOOKUP(MID(B347,1,5)*1,InstTyp!A:B,2,FALSE)</f>
        <v xml:space="preserve">Integrerede </v>
      </c>
      <c r="DP347" s="14" t="str">
        <f>VLOOKUP(MID(B347,1,5)*1,InstTyp!A:C,3,FALSE)</f>
        <v>Nørrebro</v>
      </c>
      <c r="DQ347">
        <f>VLOOKUP(MID(B347,1,5)*1,'InstTyp-2'!E:BQ,7,FALSE)</f>
        <v>26</v>
      </c>
      <c r="DR347">
        <f>VLOOKUP(MID(B347,1,5)*1,'InstTyp-2'!E:BQ,8,FALSE)</f>
        <v>0</v>
      </c>
      <c r="DS347">
        <f>VLOOKUP(MID(B347,1,5)*1,'InstTyp-2'!E:BQ,9,FALSE)</f>
        <v>40</v>
      </c>
      <c r="DT347">
        <f>VLOOKUP(MID(B347,1,5)*1,'InstTyp-2'!E:BQ,10,FALSE)</f>
        <v>0</v>
      </c>
      <c r="DU347">
        <f>VLOOKUP(MID(B347,1,5)*1,'InstTyp-2'!E:BQ,11,FALSE)</f>
        <v>0</v>
      </c>
      <c r="DV347">
        <f>VLOOKUP(MID(B347,1,5)*1,'InstTyp-2'!E:BQ,12,FALSE)</f>
        <v>0</v>
      </c>
      <c r="DW347">
        <f>VLOOKUP(MID(B347,1,5)*1,'InstTyp-2'!E:BQ,13,FALSE)</f>
        <v>0</v>
      </c>
      <c r="DX347">
        <f>VLOOKUP(MID(B347,1,5)*1,'InstTyp-2'!E:BQ,14,FALSE)</f>
        <v>0</v>
      </c>
      <c r="DY347">
        <f>VLOOKUP(MID(B347,1,5)*1,'InstTyp-2'!E:BQ,15,FALSE)</f>
        <v>0</v>
      </c>
      <c r="DZ347">
        <f>VLOOKUP(MID(B347,1,5)*1,'InstTyp-2'!E:BQ,16,FALSE)</f>
        <v>0</v>
      </c>
      <c r="EA347">
        <f>VLOOKUP(MID(B347,1,5)*1,'InstTyp-2'!E:BQ,17,FALSE)</f>
        <v>0</v>
      </c>
      <c r="EB347">
        <f>VLOOKUP(MID(B347,1,5)*1,'InstTyp-2'!E:BQ,18,FALSE)</f>
        <v>0</v>
      </c>
      <c r="EC347">
        <f>VLOOKUP(MID(B347,1,5)*1,'InstTyp-2'!E:BQ,19,FALSE)</f>
        <v>0</v>
      </c>
      <c r="ED347">
        <f>VLOOKUP(MID(B347,1,5)*1,'InstTyp-2'!E:BQ,20,FALSE)</f>
        <v>0</v>
      </c>
      <c r="EE347" s="195">
        <f>VLOOKUP(MID(B347,1,5)*1,'Forplejning 2008'!A:C,3,FALSE)</f>
        <v>81130.84</v>
      </c>
      <c r="EF347" t="str">
        <f t="shared" si="20"/>
        <v>37571</v>
      </c>
      <c r="EG347" t="str">
        <f t="shared" si="21"/>
        <v/>
      </c>
      <c r="EH347">
        <f t="shared" si="22"/>
        <v>0</v>
      </c>
      <c r="EI347">
        <f t="shared" si="23"/>
        <v>0</v>
      </c>
      <c r="EJ347" t="str">
        <f>VLOOKUP(B347,Rekruttering!A:F,2,FALSE)</f>
        <v>Ja</v>
      </c>
      <c r="EK347" t="str">
        <f>VLOOKUP(B347,Rekruttering!A:F,3,FALSE)</f>
        <v>15-20</v>
      </c>
      <c r="EL347" t="str">
        <f>VLOOKUP(B347,Rekruttering!A:F,4,FALSE)</f>
        <v>Ja</v>
      </c>
      <c r="EM347">
        <f>VLOOKUP(B347,Rekruttering!A:F,5,FALSE)</f>
        <v>0</v>
      </c>
      <c r="EN347" t="str">
        <f>VLOOKUP(B347,Rekruttering!A:F,6,FALSE)</f>
        <v>Ja</v>
      </c>
    </row>
    <row r="348" spans="1:144">
      <c r="A348" s="14" t="str">
        <f>Nør!CB1</f>
        <v>x</v>
      </c>
      <c r="B348" s="21">
        <f>Nør!CB2</f>
        <v>37599</v>
      </c>
      <c r="C348" t="str">
        <f>Nør!CB3</f>
        <v>Prinsesse Thyras Børnehus</v>
      </c>
      <c r="D348" t="str">
        <f>Nør!CB4</f>
        <v>Nørrebro</v>
      </c>
      <c r="E348" t="str">
        <f>Nør!CB5</f>
        <v>Rantzausgade 48</v>
      </c>
      <c r="F348">
        <f>Nør!CB6</f>
        <v>2200</v>
      </c>
      <c r="G348" t="str">
        <f>Nør!CB7</f>
        <v>København N</v>
      </c>
      <c r="H348" t="str">
        <f>Nør!CB8</f>
        <v>35 39 57 03</v>
      </c>
      <c r="I348" t="str">
        <f>Nør!CB9</f>
        <v>37599@buf.kk.dk</v>
      </c>
      <c r="J348" t="str">
        <f>Nør!CB10</f>
        <v>Liselotte Christiansen</v>
      </c>
      <c r="K348">
        <f>Nør!CB11</f>
        <v>35397484</v>
      </c>
      <c r="L348">
        <f>Nør!CB12</f>
        <v>0</v>
      </c>
      <c r="M348" t="str">
        <f>Nør!CB13</f>
        <v>37599@buf.kk.dk</v>
      </c>
      <c r="N348" t="str">
        <f>Nør!CB14</f>
        <v>Integreret</v>
      </c>
      <c r="O348">
        <f>Nør!CB15</f>
        <v>10</v>
      </c>
      <c r="P348">
        <f>Nør!CB16</f>
        <v>0</v>
      </c>
      <c r="Q348">
        <f>Nør!CB17</f>
        <v>35</v>
      </c>
      <c r="R348">
        <f>Nør!CB18</f>
        <v>0</v>
      </c>
      <c r="S348">
        <f>Nør!CB19</f>
        <v>0</v>
      </c>
      <c r="T348">
        <f>Nør!CB20</f>
        <v>0</v>
      </c>
      <c r="U348">
        <f>Nør!CB21</f>
        <v>0</v>
      </c>
      <c r="V348" t="str">
        <f>Nør!CB22</f>
        <v>nej</v>
      </c>
      <c r="W348">
        <f>Nør!CB23</f>
        <v>0</v>
      </c>
      <c r="X348">
        <f>Nør!CB24</f>
        <v>0</v>
      </c>
      <c r="Y348">
        <f>Nør!CB25</f>
        <v>5</v>
      </c>
      <c r="Z348">
        <f>Nør!CB26</f>
        <v>0</v>
      </c>
      <c r="AA348">
        <f>Nør!CB27</f>
        <v>4</v>
      </c>
      <c r="AB348">
        <f>Nør!CB28</f>
        <v>5</v>
      </c>
      <c r="AC348">
        <f>Nør!CB29</f>
        <v>0</v>
      </c>
      <c r="AD348">
        <f>Nør!CB30</f>
        <v>5</v>
      </c>
      <c r="AE348">
        <f>Nør!CB31</f>
        <v>0</v>
      </c>
      <c r="AF348">
        <f>Nør!CB32</f>
        <v>3</v>
      </c>
      <c r="AG348">
        <f>Nør!CB33</f>
        <v>5</v>
      </c>
      <c r="AH348">
        <f>Nør!CB34</f>
        <v>0</v>
      </c>
      <c r="AI348">
        <f>Nør!CB35</f>
        <v>95000</v>
      </c>
      <c r="AJ348">
        <f>Nør!CB36</f>
        <v>0</v>
      </c>
      <c r="AK348">
        <f>Nør!CB37</f>
        <v>0</v>
      </c>
      <c r="AL348" t="str">
        <f>Nør!CB38</f>
        <v>ja</v>
      </c>
      <c r="AM348">
        <f>Nør!CB39</f>
        <v>0</v>
      </c>
      <c r="AN348" t="str">
        <f>Nør!CB40</f>
        <v>Abir Daovd</v>
      </c>
      <c r="AO348">
        <f>Nør!CB41</f>
        <v>2007</v>
      </c>
      <c r="AP348">
        <f>Nør!CB42</f>
        <v>24</v>
      </c>
      <c r="AQ348">
        <f>Nør!CB43</f>
        <v>0</v>
      </c>
      <c r="AR348" t="str">
        <f>Nør!CB44</f>
        <v>ufaglært</v>
      </c>
      <c r="AS348" t="str">
        <f>Nør!CB45</f>
        <v>cafe projekt</v>
      </c>
      <c r="AT348">
        <f>Nør!CB46</f>
        <v>0</v>
      </c>
      <c r="AU348">
        <f>Nør!CB47</f>
        <v>0</v>
      </c>
      <c r="AV348">
        <f>Nør!CB48</f>
        <v>0</v>
      </c>
      <c r="AW348">
        <f>Nør!CB49</f>
        <v>0</v>
      </c>
      <c r="AX348">
        <f>Nør!CB50</f>
        <v>0</v>
      </c>
      <c r="AY348">
        <f>Nør!CB51</f>
        <v>0</v>
      </c>
      <c r="AZ348">
        <f>Nør!CB52</f>
        <v>0</v>
      </c>
      <c r="BA348">
        <f>Nør!CB53</f>
        <v>0</v>
      </c>
      <c r="BB348">
        <f>Nør!CB54</f>
        <v>98</v>
      </c>
      <c r="BC348">
        <f>Nør!CB55</f>
        <v>98</v>
      </c>
      <c r="BD348">
        <f>Nør!CB56</f>
        <v>1</v>
      </c>
      <c r="BE348">
        <f>Nør!CB57</f>
        <v>0</v>
      </c>
      <c r="BF348" t="str">
        <f>Nør!CB58</f>
        <v>ja</v>
      </c>
      <c r="BG348" t="str">
        <f>Nør!CB59</f>
        <v>nej</v>
      </c>
      <c r="BH348" t="str">
        <f>Nør!CB60</f>
        <v>ja</v>
      </c>
      <c r="BI348" t="str">
        <f>Nør!CB61</f>
        <v>ja</v>
      </c>
      <c r="BJ348">
        <f>Nør!CB62</f>
        <v>0</v>
      </c>
      <c r="BK348" t="str">
        <f>Nør!CB63</f>
        <v>ja</v>
      </c>
      <c r="BL348">
        <f>Nør!CB64</f>
        <v>0</v>
      </c>
      <c r="BM348" t="str">
        <f>Nør!CB65</f>
        <v>ja</v>
      </c>
      <c r="BN348">
        <f>Nør!CB66</f>
        <v>0</v>
      </c>
      <c r="BO348" t="str">
        <f>Nør!CB67</f>
        <v>ja</v>
      </c>
      <c r="BP348">
        <f>Nør!CB68</f>
        <v>0</v>
      </c>
      <c r="BQ348">
        <f>Nør!CB69</f>
        <v>0</v>
      </c>
      <c r="BR348" t="str">
        <f>Nør!CB70</f>
        <v>produktionskøkken</v>
      </c>
      <c r="BS348" t="str">
        <f>Nør!CB71</f>
        <v>ja</v>
      </c>
      <c r="BT348">
        <f>Nør!CB72</f>
        <v>0</v>
      </c>
      <c r="BU348">
        <f>Nør!CB73</f>
        <v>0</v>
      </c>
      <c r="BV348">
        <f>Nør!CB74</f>
        <v>0</v>
      </c>
      <c r="BW348">
        <f>Nør!CB75</f>
        <v>0</v>
      </c>
      <c r="BX348">
        <f>Nør!CB76</f>
        <v>0</v>
      </c>
      <c r="BY348">
        <f>Nør!CB77</f>
        <v>0</v>
      </c>
      <c r="BZ348">
        <f>Nør!CB78</f>
        <v>0</v>
      </c>
      <c r="CA348">
        <f>Nør!CB79</f>
        <v>0</v>
      </c>
      <c r="CB348">
        <f>Nør!CB80</f>
        <v>0</v>
      </c>
      <c r="CC348">
        <f>Nør!CB81</f>
        <v>0</v>
      </c>
      <c r="CD348">
        <f>Nør!CB82</f>
        <v>0</v>
      </c>
      <c r="CE348">
        <f>Nør!CB83</f>
        <v>0</v>
      </c>
      <c r="CF348">
        <f>Nør!CB84</f>
        <v>0</v>
      </c>
      <c r="CG348" t="str">
        <f>Nør!CB85</f>
        <v>Mariah</v>
      </c>
      <c r="CH348" s="18">
        <f>Nør!CB86</f>
        <v>0</v>
      </c>
      <c r="CI348">
        <f>Nør!CB87</f>
        <v>0</v>
      </c>
      <c r="CJ348">
        <f>Nør!CB88</f>
        <v>0</v>
      </c>
      <c r="CK348">
        <f>Nør!CB89</f>
        <v>1</v>
      </c>
      <c r="CL348">
        <f>Nør!CB90</f>
        <v>4</v>
      </c>
      <c r="CM348">
        <f>Nør!CB91</f>
        <v>0</v>
      </c>
      <c r="CN348">
        <f>Nør!CB92</f>
        <v>2</v>
      </c>
      <c r="CO348">
        <f>Nør!CB93</f>
        <v>1</v>
      </c>
      <c r="CP348">
        <f>Nør!CB94</f>
        <v>0</v>
      </c>
      <c r="CQ348">
        <f>Nør!CB95</f>
        <v>0</v>
      </c>
      <c r="CR348">
        <f>Nør!CB96</f>
        <v>0</v>
      </c>
      <c r="CS348">
        <f>Nør!CB97</f>
        <v>2</v>
      </c>
      <c r="CT348">
        <f>Nør!CB98</f>
        <v>0</v>
      </c>
      <c r="CU348">
        <f>Nør!CB99</f>
        <v>0</v>
      </c>
      <c r="CV348">
        <f>Nør!CB100</f>
        <v>0</v>
      </c>
      <c r="CW348">
        <f>Nør!CB101</f>
        <v>0</v>
      </c>
      <c r="CX348">
        <f>Nør!CB102</f>
        <v>0</v>
      </c>
      <c r="CY348">
        <f>Nør!CB103</f>
        <v>1</v>
      </c>
      <c r="CZ348">
        <f>Nør!CB104</f>
        <v>0</v>
      </c>
      <c r="DA348">
        <f>Nør!CB105</f>
        <v>0</v>
      </c>
      <c r="DB348">
        <f>Nør!CB106</f>
        <v>1</v>
      </c>
      <c r="DC348">
        <f>Nør!CB107</f>
        <v>25</v>
      </c>
      <c r="DD348" t="str">
        <f>Nør!CB108</f>
        <v>miele</v>
      </c>
      <c r="DE348">
        <f>Nør!CB109</f>
        <v>3</v>
      </c>
      <c r="DF348" t="str">
        <f>Nør!CB110</f>
        <v>nej</v>
      </c>
      <c r="DG348">
        <f>Nør!CB111</f>
        <v>0</v>
      </c>
      <c r="DH348" t="str">
        <f>Nør!CB112</f>
        <v>ja</v>
      </c>
      <c r="DI348" t="str">
        <f>Nør!CB113</f>
        <v>nej</v>
      </c>
      <c r="DJ348" t="str">
        <f>Nør!CB114</f>
        <v>ja</v>
      </c>
      <c r="DK348">
        <f>Nør!CB115</f>
        <v>2</v>
      </c>
      <c r="DL348" t="str">
        <f>Nør!CB116</f>
        <v>Begrænset</v>
      </c>
      <c r="DM348">
        <f>Nør!CB117</f>
        <v>0</v>
      </c>
      <c r="DN348">
        <f>Nør!CB118</f>
        <v>0</v>
      </c>
      <c r="DO348" s="14" t="str">
        <f>VLOOKUP(MID(B348,1,5)*1,InstTyp!A:B,2,FALSE)</f>
        <v xml:space="preserve">Integrerede </v>
      </c>
      <c r="DP348" s="14" t="str">
        <f>VLOOKUP(MID(B348,1,5)*1,InstTyp!A:C,3,FALSE)</f>
        <v>Nørrebro</v>
      </c>
      <c r="DQ348">
        <f>VLOOKUP(MID(B348,1,5)*1,'InstTyp-2'!E:BQ,7,FALSE)</f>
        <v>10</v>
      </c>
      <c r="DR348">
        <f>VLOOKUP(MID(B348,1,5)*1,'InstTyp-2'!E:BQ,8,FALSE)</f>
        <v>0</v>
      </c>
      <c r="DS348">
        <f>VLOOKUP(MID(B348,1,5)*1,'InstTyp-2'!E:BQ,9,FALSE)</f>
        <v>35</v>
      </c>
      <c r="DT348">
        <f>VLOOKUP(MID(B348,1,5)*1,'InstTyp-2'!E:BQ,10,FALSE)</f>
        <v>0</v>
      </c>
      <c r="DU348">
        <f>VLOOKUP(MID(B348,1,5)*1,'InstTyp-2'!E:BQ,11,FALSE)</f>
        <v>0</v>
      </c>
      <c r="DV348">
        <f>VLOOKUP(MID(B348,1,5)*1,'InstTyp-2'!E:BQ,12,FALSE)</f>
        <v>0</v>
      </c>
      <c r="DW348">
        <f>VLOOKUP(MID(B348,1,5)*1,'InstTyp-2'!E:BQ,13,FALSE)</f>
        <v>0</v>
      </c>
      <c r="DX348">
        <f>VLOOKUP(MID(B348,1,5)*1,'InstTyp-2'!E:BQ,14,FALSE)</f>
        <v>0</v>
      </c>
      <c r="DY348">
        <f>VLOOKUP(MID(B348,1,5)*1,'InstTyp-2'!E:BQ,15,FALSE)</f>
        <v>0</v>
      </c>
      <c r="DZ348">
        <f>VLOOKUP(MID(B348,1,5)*1,'InstTyp-2'!E:BQ,16,FALSE)</f>
        <v>0</v>
      </c>
      <c r="EA348">
        <f>VLOOKUP(MID(B348,1,5)*1,'InstTyp-2'!E:BQ,17,FALSE)</f>
        <v>0</v>
      </c>
      <c r="EB348">
        <f>VLOOKUP(MID(B348,1,5)*1,'InstTyp-2'!E:BQ,18,FALSE)</f>
        <v>0</v>
      </c>
      <c r="EC348">
        <f>VLOOKUP(MID(B348,1,5)*1,'InstTyp-2'!E:BQ,19,FALSE)</f>
        <v>0</v>
      </c>
      <c r="ED348">
        <f>VLOOKUP(MID(B348,1,5)*1,'InstTyp-2'!E:BQ,20,FALSE)</f>
        <v>0</v>
      </c>
      <c r="EE348" s="195">
        <f>VLOOKUP(MID(B348,1,5)*1,'Forplejning 2008'!A:C,3,FALSE)</f>
        <v>105287.62</v>
      </c>
      <c r="EF348" t="str">
        <f t="shared" si="20"/>
        <v>37599</v>
      </c>
      <c r="EG348" t="str">
        <f t="shared" si="21"/>
        <v/>
      </c>
      <c r="EH348">
        <f t="shared" si="22"/>
        <v>0</v>
      </c>
      <c r="EI348">
        <f t="shared" si="23"/>
        <v>0</v>
      </c>
      <c r="EJ348" t="e">
        <f>VLOOKUP(B348,Rekruttering!A:F,2,FALSE)</f>
        <v>#N/A</v>
      </c>
      <c r="EK348" t="e">
        <f>VLOOKUP(B348,Rekruttering!A:F,3,FALSE)</f>
        <v>#N/A</v>
      </c>
      <c r="EL348" t="e">
        <f>VLOOKUP(B348,Rekruttering!A:F,4,FALSE)</f>
        <v>#N/A</v>
      </c>
      <c r="EM348" t="e">
        <f>VLOOKUP(B348,Rekruttering!A:F,5,FALSE)</f>
        <v>#N/A</v>
      </c>
      <c r="EN348" t="e">
        <f>VLOOKUP(B348,Rekruttering!A:F,6,FALSE)</f>
        <v>#N/A</v>
      </c>
    </row>
    <row r="349" spans="1:144">
      <c r="A349" s="14" t="str">
        <f>Val!D1</f>
        <v>x</v>
      </c>
      <c r="B349" s="21">
        <f>Val!D2</f>
        <v>35304</v>
      </c>
      <c r="C349" t="str">
        <f>Val!D3</f>
        <v>Spindegården</v>
      </c>
      <c r="D349" t="str">
        <f>Val!D4</f>
        <v>Valby</v>
      </c>
      <c r="E349" t="str">
        <f>Val!D5</f>
        <v>Traps Allé 15</v>
      </c>
      <c r="F349">
        <f>Val!D6</f>
        <v>2500</v>
      </c>
      <c r="G349" t="str">
        <f>Val!D7</f>
        <v>Valby</v>
      </c>
      <c r="H349">
        <f>Val!D8</f>
        <v>36178308</v>
      </c>
      <c r="I349" t="str">
        <f>Val!D9</f>
        <v>35304@buf.kk.dk</v>
      </c>
      <c r="J349" t="str">
        <f>Val!D10</f>
        <v>Birgitte Marie Jensen</v>
      </c>
      <c r="K349">
        <f>Val!D11</f>
        <v>0</v>
      </c>
      <c r="L349">
        <f>Val!D12</f>
        <v>0</v>
      </c>
      <c r="M349" t="str">
        <f>Val!D13</f>
        <v>spindegaarden@mail.dk</v>
      </c>
      <c r="N349" t="str">
        <f>Val!D14</f>
        <v>Integreret</v>
      </c>
      <c r="O349">
        <f>Val!D15</f>
        <v>42</v>
      </c>
      <c r="P349">
        <f>Val!D16</f>
        <v>0</v>
      </c>
      <c r="Q349">
        <f>Val!D17</f>
        <v>66</v>
      </c>
      <c r="R349">
        <f>Val!D18</f>
        <v>0</v>
      </c>
      <c r="S349">
        <f>Val!D19</f>
        <v>0</v>
      </c>
      <c r="T349">
        <f>Val!D20</f>
        <v>0</v>
      </c>
      <c r="U349">
        <f>Val!D21</f>
        <v>0</v>
      </c>
      <c r="V349" t="str">
        <f>Val!D22</f>
        <v>Nej</v>
      </c>
      <c r="W349">
        <f>Val!D23</f>
        <v>0</v>
      </c>
      <c r="X349">
        <f>Val!D24</f>
        <v>0</v>
      </c>
      <c r="Y349">
        <f>Val!D25</f>
        <v>5</v>
      </c>
      <c r="Z349">
        <f>Val!D26</f>
        <v>5</v>
      </c>
      <c r="AA349">
        <f>Val!D27</f>
        <v>5</v>
      </c>
      <c r="AB349">
        <f>Val!D28</f>
        <v>5</v>
      </c>
      <c r="AC349">
        <f>Val!D29</f>
        <v>0</v>
      </c>
      <c r="AD349">
        <f>Val!D30</f>
        <v>5</v>
      </c>
      <c r="AE349">
        <f>Val!D31</f>
        <v>0</v>
      </c>
      <c r="AF349">
        <f>Val!D32</f>
        <v>5</v>
      </c>
      <c r="AG349">
        <f>Val!D33</f>
        <v>0</v>
      </c>
      <c r="AH349">
        <f>Val!D34</f>
        <v>0</v>
      </c>
      <c r="AI349" s="16">
        <f>Val!D35</f>
        <v>250384</v>
      </c>
      <c r="AJ349" s="16">
        <f>Val!D36</f>
        <v>0</v>
      </c>
      <c r="AK349" t="str">
        <f>Val!D37</f>
        <v>ex moms</v>
      </c>
      <c r="AL349" t="str">
        <f>Val!D38</f>
        <v>Ja</v>
      </c>
      <c r="AM349" t="str">
        <f>Val!D39</f>
        <v>Ja</v>
      </c>
      <c r="AN349" t="str">
        <f>Val!D40</f>
        <v>Winnie Øgaard Nielsen</v>
      </c>
      <c r="AO349">
        <f>Val!D41</f>
        <v>2006</v>
      </c>
      <c r="AP349">
        <f>Val!D42</f>
        <v>37</v>
      </c>
      <c r="AQ349">
        <f>Val!D43</f>
        <v>0</v>
      </c>
      <c r="AR349">
        <f>Val!D44</f>
        <v>0</v>
      </c>
      <c r="AS349" t="str">
        <f>Val!D45</f>
        <v>10-15 år fra et cafeteria i sportshal.</v>
      </c>
      <c r="AT349" t="str">
        <f>Val!D46</f>
        <v>Kartoffelkursus i Madhus</v>
      </c>
      <c r="AU349" t="str">
        <f>Val!D47</f>
        <v>Pædagog ordner eftermiddag</v>
      </c>
      <c r="AV349">
        <f>Val!D48</f>
        <v>0</v>
      </c>
      <c r="AW349">
        <f>Val!D49</f>
        <v>0</v>
      </c>
      <c r="AX349">
        <f>Val!D50</f>
        <v>0</v>
      </c>
      <c r="AY349">
        <f>Val!D51</f>
        <v>0</v>
      </c>
      <c r="AZ349">
        <f>Val!D52</f>
        <v>0</v>
      </c>
      <c r="BA349">
        <f>Val!D53</f>
        <v>0</v>
      </c>
      <c r="BB349">
        <f>Val!D54</f>
        <v>98</v>
      </c>
      <c r="BC349">
        <f>Val!D55</f>
        <v>98</v>
      </c>
      <c r="BD349">
        <f>Val!D56</f>
        <v>2</v>
      </c>
      <c r="BE349">
        <f>Val!D57</f>
        <v>2</v>
      </c>
      <c r="BF349" t="str">
        <f>Val!D58</f>
        <v>Ja</v>
      </c>
      <c r="BG349" t="str">
        <f>Val!D59</f>
        <v>Nej</v>
      </c>
      <c r="BH349" t="str">
        <f>Val!D60</f>
        <v>Ja</v>
      </c>
      <c r="BI349" t="str">
        <f>Val!D61</f>
        <v>Ja</v>
      </c>
      <c r="BJ349" t="str">
        <f>Val!D62</f>
        <v>Gør det allerede
Ca. 20 børn i skoven m. egne madpakker.  Forældre kommer med brød/frugt på skift til eftermiddag. Pæd ordner/anretter/smør</v>
      </c>
      <c r="BK349" t="str">
        <f>Val!D63</f>
        <v>Ja</v>
      </c>
      <c r="BL349">
        <f>Val!D64</f>
        <v>0</v>
      </c>
      <c r="BM349" t="str">
        <f>Val!D65</f>
        <v>Ja</v>
      </c>
      <c r="BN349">
        <f>Val!D66</f>
        <v>0</v>
      </c>
      <c r="BO349" t="str">
        <f>Val!D67</f>
        <v>Ja</v>
      </c>
      <c r="BP349">
        <f>Val!D68</f>
        <v>0</v>
      </c>
      <c r="BQ349">
        <f>Val!D69</f>
        <v>0</v>
      </c>
      <c r="BR349" t="str">
        <f>Val!D70</f>
        <v>produktionskøkken</v>
      </c>
      <c r="BS349" t="str">
        <f>Val!D71</f>
        <v>Ja</v>
      </c>
      <c r="BT349" t="str">
        <f>Val!D72</f>
        <v>Mindre</v>
      </c>
      <c r="BU349" t="str">
        <f>Val!D73</f>
        <v>Ingen</v>
      </c>
      <c r="BV349" t="str">
        <f>Val!D74</f>
        <v>Nej</v>
      </c>
      <c r="BW349" t="str">
        <f>Val!D75</f>
        <v>En konvektionsovn er ønsket. Det er svært at få 2 alm. Ovne til at slå til. Mangler 1 m stålplade som erstatning for defekt hæve/sænkebord der optager plads, men ikke kan bruges</v>
      </c>
      <c r="BX349">
        <f>Val!D76</f>
        <v>0</v>
      </c>
      <c r="BY349">
        <f>Val!D77</f>
        <v>0</v>
      </c>
      <c r="BZ349">
        <f>Val!D78</f>
        <v>0</v>
      </c>
      <c r="CA349">
        <f>Val!D79</f>
        <v>0</v>
      </c>
      <c r="CB349">
        <f>Val!D80</f>
        <v>0</v>
      </c>
      <c r="CC349">
        <f>Val!D81</f>
        <v>0</v>
      </c>
      <c r="CD349">
        <f>Val!D82</f>
        <v>0</v>
      </c>
      <c r="CE349">
        <f>Val!D83</f>
        <v>0</v>
      </c>
      <c r="CF349" t="str">
        <f>Val!D84</f>
        <v>Potentiel mentor intitution</v>
      </c>
      <c r="CG349" t="str">
        <f>Val!D85</f>
        <v>Mariah / Nanna</v>
      </c>
      <c r="CH349" s="17">
        <f>Val!D86</f>
        <v>39855</v>
      </c>
      <c r="CI349">
        <f>Val!D87</f>
        <v>0</v>
      </c>
      <c r="CJ349">
        <f>Val!D88</f>
        <v>0</v>
      </c>
      <c r="CK349">
        <f>Val!D89</f>
        <v>1</v>
      </c>
      <c r="CL349">
        <f>Val!D90</f>
        <v>4</v>
      </c>
      <c r="CM349">
        <f>Val!D91</f>
        <v>0</v>
      </c>
      <c r="CN349">
        <f>Val!D92</f>
        <v>1</v>
      </c>
      <c r="CO349">
        <f>Val!D93</f>
        <v>0</v>
      </c>
      <c r="CP349">
        <f>Val!D94</f>
        <v>0</v>
      </c>
      <c r="CQ349">
        <f>Val!D95</f>
        <v>0</v>
      </c>
      <c r="CR349">
        <f>Val!D96</f>
        <v>0</v>
      </c>
      <c r="CS349">
        <f>Val!D97</f>
        <v>2</v>
      </c>
      <c r="CT349">
        <f>Val!D98</f>
        <v>0</v>
      </c>
      <c r="CU349">
        <f>Val!D99</f>
        <v>0</v>
      </c>
      <c r="CV349">
        <f>Val!D100</f>
        <v>0</v>
      </c>
      <c r="CW349">
        <f>Val!D101</f>
        <v>0</v>
      </c>
      <c r="CX349">
        <f>Val!D102</f>
        <v>0</v>
      </c>
      <c r="CY349">
        <f>Val!D103</f>
        <v>2</v>
      </c>
      <c r="CZ349">
        <f>Val!D104</f>
        <v>0</v>
      </c>
      <c r="DA349">
        <f>Val!D105</f>
        <v>0</v>
      </c>
      <c r="DB349">
        <f>Val!D106</f>
        <v>1</v>
      </c>
      <c r="DC349">
        <f>Val!D107</f>
        <v>3</v>
      </c>
      <c r="DD349" t="str">
        <f>Val!D108</f>
        <v>Hobart</v>
      </c>
      <c r="DE349">
        <f>Val!D109</f>
        <v>5</v>
      </c>
      <c r="DF349" t="str">
        <f>Val!D110</f>
        <v>Ja</v>
      </c>
      <c r="DG349">
        <f>Val!D111</f>
        <v>10</v>
      </c>
      <c r="DH349" t="str">
        <f>Val!D112</f>
        <v>Nej</v>
      </c>
      <c r="DI349" t="str">
        <f>Val!D113</f>
        <v>Ja</v>
      </c>
      <c r="DJ349" t="str">
        <f>Val!D114</f>
        <v>Ja</v>
      </c>
      <c r="DK349">
        <f>Val!D115</f>
        <v>2</v>
      </c>
      <c r="DL349" t="str">
        <f>Val!D116</f>
        <v>God plads</v>
      </c>
      <c r="DM349" t="str">
        <f>Val!D117</f>
        <v>Har stegekip</v>
      </c>
      <c r="DN349">
        <f>Val!D118</f>
        <v>0</v>
      </c>
      <c r="DO349" s="14" t="str">
        <f>VLOOKUP(MID(B349,1,5)*1,InstTyp!A:B,2,FALSE)</f>
        <v xml:space="preserve">Integrerede </v>
      </c>
      <c r="DP349" s="14" t="str">
        <f>VLOOKUP(MID(B349,1,5)*1,InstTyp!A:C,3,FALSE)</f>
        <v>Valby</v>
      </c>
      <c r="DQ349">
        <f>VLOOKUP(MID(B349,1,5)*1,'InstTyp-2'!E:BQ,7,FALSE)</f>
        <v>42</v>
      </c>
      <c r="DR349">
        <f>VLOOKUP(MID(B349,1,5)*1,'InstTyp-2'!E:BQ,8,FALSE)</f>
        <v>0</v>
      </c>
      <c r="DS349">
        <f>VLOOKUP(MID(B349,1,5)*1,'InstTyp-2'!E:BQ,9,FALSE)</f>
        <v>66</v>
      </c>
      <c r="DT349">
        <f>VLOOKUP(MID(B349,1,5)*1,'InstTyp-2'!E:BQ,10,FALSE)</f>
        <v>0</v>
      </c>
      <c r="DU349">
        <f>VLOOKUP(MID(B349,1,5)*1,'InstTyp-2'!E:BQ,11,FALSE)</f>
        <v>0</v>
      </c>
      <c r="DV349">
        <f>VLOOKUP(MID(B349,1,5)*1,'InstTyp-2'!E:BQ,12,FALSE)</f>
        <v>0</v>
      </c>
      <c r="DW349">
        <f>VLOOKUP(MID(B349,1,5)*1,'InstTyp-2'!E:BQ,13,FALSE)</f>
        <v>0</v>
      </c>
      <c r="DX349">
        <f>VLOOKUP(MID(B349,1,5)*1,'InstTyp-2'!E:BQ,14,FALSE)</f>
        <v>0</v>
      </c>
      <c r="DY349">
        <f>VLOOKUP(MID(B349,1,5)*1,'InstTyp-2'!E:BQ,15,FALSE)</f>
        <v>0</v>
      </c>
      <c r="DZ349">
        <f>VLOOKUP(MID(B349,1,5)*1,'InstTyp-2'!E:BQ,16,FALSE)</f>
        <v>0</v>
      </c>
      <c r="EA349">
        <f>VLOOKUP(MID(B349,1,5)*1,'InstTyp-2'!E:BQ,17,FALSE)</f>
        <v>0</v>
      </c>
      <c r="EB349">
        <f>VLOOKUP(MID(B349,1,5)*1,'InstTyp-2'!E:BQ,18,FALSE)</f>
        <v>0</v>
      </c>
      <c r="EC349">
        <f>VLOOKUP(MID(B349,1,5)*1,'InstTyp-2'!E:BQ,19,FALSE)</f>
        <v>0</v>
      </c>
      <c r="ED349">
        <f>VLOOKUP(MID(B349,1,5)*1,'InstTyp-2'!E:BQ,20,FALSE)</f>
        <v>0</v>
      </c>
      <c r="EE349" s="195">
        <f>VLOOKUP(MID(B349,1,5)*1,'Forplejning 2008'!A:C,3,FALSE)</f>
        <v>250384.18</v>
      </c>
      <c r="EF349" t="str">
        <f t="shared" si="20"/>
        <v>35304</v>
      </c>
      <c r="EG349" t="str">
        <f t="shared" si="21"/>
        <v/>
      </c>
      <c r="EH349">
        <f t="shared" si="22"/>
        <v>0</v>
      </c>
      <c r="EI349">
        <f t="shared" si="23"/>
        <v>0</v>
      </c>
      <c r="EJ349" t="e">
        <f>VLOOKUP(B349,Rekruttering!A:F,2,FALSE)</f>
        <v>#N/A</v>
      </c>
      <c r="EK349" t="e">
        <f>VLOOKUP(B349,Rekruttering!A:F,3,FALSE)</f>
        <v>#N/A</v>
      </c>
      <c r="EL349" t="e">
        <f>VLOOKUP(B349,Rekruttering!A:F,4,FALSE)</f>
        <v>#N/A</v>
      </c>
      <c r="EM349" t="e">
        <f>VLOOKUP(B349,Rekruttering!A:F,5,FALSE)</f>
        <v>#N/A</v>
      </c>
      <c r="EN349" t="e">
        <f>VLOOKUP(B349,Rekruttering!A:F,6,FALSE)</f>
        <v>#N/A</v>
      </c>
    </row>
    <row r="350" spans="1:144">
      <c r="A350" s="14" t="str">
        <f>Val!E1</f>
        <v>x</v>
      </c>
      <c r="B350" s="21" t="str">
        <f>Val!E2</f>
        <v>35304_u</v>
      </c>
      <c r="C350" t="str">
        <f>Val!E3</f>
        <v>Spindegården</v>
      </c>
      <c r="D350" t="str">
        <f>Val!E4</f>
        <v>Valby</v>
      </c>
      <c r="E350" t="str">
        <f>Val!E5</f>
        <v>Traps Allé 15</v>
      </c>
      <c r="F350">
        <f>Val!E6</f>
        <v>2500</v>
      </c>
      <c r="G350" t="str">
        <f>Val!E7</f>
        <v>Valby</v>
      </c>
      <c r="H350">
        <f>Val!E8</f>
        <v>36178308</v>
      </c>
      <c r="I350" t="str">
        <f>Val!E9</f>
        <v>35304@buf.kk.dk</v>
      </c>
      <c r="J350" t="str">
        <f>Val!E10</f>
        <v>Birgitte Marie Jensen</v>
      </c>
      <c r="K350">
        <f>Val!E11</f>
        <v>0</v>
      </c>
      <c r="L350">
        <f>Val!E12</f>
        <v>0</v>
      </c>
      <c r="M350" t="str">
        <f>Val!E13</f>
        <v>spindegaarden@mail.dk</v>
      </c>
      <c r="N350" t="str">
        <f>Val!E14</f>
        <v>Integreret</v>
      </c>
      <c r="O350">
        <f>Val!E15</f>
        <v>42</v>
      </c>
      <c r="P350">
        <f>Val!E16</f>
        <v>0</v>
      </c>
      <c r="Q350">
        <f>Val!E17</f>
        <v>66</v>
      </c>
      <c r="R350">
        <f>Val!E18</f>
        <v>0</v>
      </c>
      <c r="S350">
        <f>Val!E19</f>
        <v>0</v>
      </c>
      <c r="T350">
        <f>Val!E20</f>
        <v>0</v>
      </c>
      <c r="U350">
        <f>Val!E21</f>
        <v>0</v>
      </c>
      <c r="V350">
        <f>Val!E22</f>
        <v>0</v>
      </c>
      <c r="W350">
        <f>Val!E23</f>
        <v>0</v>
      </c>
      <c r="X350">
        <f>Val!E24</f>
        <v>0</v>
      </c>
      <c r="Y350">
        <f>Val!E25</f>
        <v>5</v>
      </c>
      <c r="Z350">
        <f>Val!E26</f>
        <v>5</v>
      </c>
      <c r="AA350">
        <f>Val!E27</f>
        <v>5</v>
      </c>
      <c r="AB350">
        <f>Val!E28</f>
        <v>5</v>
      </c>
      <c r="AC350">
        <f>Val!E29</f>
        <v>0</v>
      </c>
      <c r="AD350">
        <f>Val!E30</f>
        <v>5</v>
      </c>
      <c r="AE350">
        <f>Val!E31</f>
        <v>0</v>
      </c>
      <c r="AF350">
        <f>Val!E32</f>
        <v>5</v>
      </c>
      <c r="AG350">
        <f>Val!E33</f>
        <v>0</v>
      </c>
      <c r="AH350">
        <f>Val!E34</f>
        <v>0</v>
      </c>
      <c r="AI350" s="16">
        <f>Val!E35</f>
        <v>250384</v>
      </c>
      <c r="AJ350">
        <f>Val!E36</f>
        <v>0</v>
      </c>
      <c r="AK350">
        <f>Val!E37</f>
        <v>0</v>
      </c>
      <c r="AL350" t="str">
        <f>Val!E38</f>
        <v>Ja</v>
      </c>
      <c r="AM350">
        <f>Val!E39</f>
        <v>0</v>
      </c>
      <c r="AN350">
        <f>Val!E40</f>
        <v>0</v>
      </c>
      <c r="AO350">
        <f>Val!E41</f>
        <v>0</v>
      </c>
      <c r="AP350">
        <f>Val!E42</f>
        <v>0</v>
      </c>
      <c r="AQ350">
        <f>Val!E43</f>
        <v>0</v>
      </c>
      <c r="AR350">
        <f>Val!E44</f>
        <v>0</v>
      </c>
      <c r="AS350">
        <f>Val!E45</f>
        <v>0</v>
      </c>
      <c r="AT350">
        <f>Val!E46</f>
        <v>0</v>
      </c>
      <c r="AU350">
        <f>Val!E47</f>
        <v>0</v>
      </c>
      <c r="AV350">
        <f>Val!E48</f>
        <v>0</v>
      </c>
      <c r="AW350">
        <f>Val!E49</f>
        <v>0</v>
      </c>
      <c r="AX350">
        <f>Val!E50</f>
        <v>0</v>
      </c>
      <c r="AY350">
        <f>Val!E51</f>
        <v>0</v>
      </c>
      <c r="AZ350">
        <f>Val!E52</f>
        <v>0</v>
      </c>
      <c r="BA350">
        <f>Val!E53</f>
        <v>0</v>
      </c>
      <c r="BB350">
        <f>Val!E54</f>
        <v>98</v>
      </c>
      <c r="BC350">
        <f>Val!E55</f>
        <v>98</v>
      </c>
      <c r="BD350">
        <f>Val!E56</f>
        <v>0</v>
      </c>
      <c r="BE350">
        <f>Val!E57</f>
        <v>2</v>
      </c>
      <c r="BF350" t="str">
        <f>Val!E58</f>
        <v>Ja</v>
      </c>
      <c r="BG350" t="str">
        <f>Val!E59</f>
        <v>Ja</v>
      </c>
      <c r="BH350" t="str">
        <f>Val!E60</f>
        <v>Ja</v>
      </c>
      <c r="BI350">
        <f>Val!E61</f>
        <v>0</v>
      </c>
      <c r="BJ350">
        <f>Val!E62</f>
        <v>0</v>
      </c>
      <c r="BK350">
        <f>Val!E63</f>
        <v>0</v>
      </c>
      <c r="BL350">
        <f>Val!E64</f>
        <v>0</v>
      </c>
      <c r="BM350">
        <f>Val!E65</f>
        <v>0</v>
      </c>
      <c r="BN350">
        <f>Val!E66</f>
        <v>0</v>
      </c>
      <c r="BO350">
        <f>Val!E67</f>
        <v>0</v>
      </c>
      <c r="BP350">
        <f>Val!E68</f>
        <v>0</v>
      </c>
      <c r="BQ350">
        <f>Val!E69</f>
        <v>0</v>
      </c>
      <c r="BR350" t="str">
        <f>Val!E70</f>
        <v>Modtagerkøkken</v>
      </c>
      <c r="BS350">
        <f>Val!E71</f>
        <v>0</v>
      </c>
      <c r="BT350">
        <f>Val!E72</f>
        <v>0</v>
      </c>
      <c r="BU350">
        <f>Val!E73</f>
        <v>0</v>
      </c>
      <c r="BV350">
        <f>Val!E74</f>
        <v>0</v>
      </c>
      <c r="BW350">
        <f>Val!E75</f>
        <v>0</v>
      </c>
      <c r="BX350">
        <f>Val!E76</f>
        <v>0</v>
      </c>
      <c r="BY350">
        <f>Val!E77</f>
        <v>0</v>
      </c>
      <c r="BZ350">
        <f>Val!E78</f>
        <v>0</v>
      </c>
      <c r="CA350">
        <f>Val!E79</f>
        <v>0</v>
      </c>
      <c r="CB350">
        <f>Val!E80</f>
        <v>0</v>
      </c>
      <c r="CC350">
        <f>Val!E81</f>
        <v>0</v>
      </c>
      <c r="CD350">
        <f>Val!E82</f>
        <v>0</v>
      </c>
      <c r="CE350">
        <f>Val!E83</f>
        <v>0</v>
      </c>
      <c r="CF350">
        <f>Val!E84</f>
        <v>0</v>
      </c>
      <c r="CG350" t="str">
        <f>Val!E85</f>
        <v>Lone Voss</v>
      </c>
      <c r="CH350" s="17">
        <f>Val!E86</f>
        <v>0</v>
      </c>
      <c r="CI350">
        <f>Val!E87</f>
        <v>0</v>
      </c>
      <c r="CJ350">
        <f>Val!E88</f>
        <v>0</v>
      </c>
      <c r="CK350">
        <f>Val!E89</f>
        <v>1</v>
      </c>
      <c r="CL350">
        <f>Val!E90</f>
        <v>2</v>
      </c>
      <c r="CM350">
        <f>Val!E91</f>
        <v>0</v>
      </c>
      <c r="CN350">
        <f>Val!E92</f>
        <v>0</v>
      </c>
      <c r="CO350">
        <f>Val!E93</f>
        <v>0</v>
      </c>
      <c r="CP350">
        <f>Val!E94</f>
        <v>0</v>
      </c>
      <c r="CQ350">
        <f>Val!E95</f>
        <v>0</v>
      </c>
      <c r="CR350">
        <f>Val!E96</f>
        <v>1</v>
      </c>
      <c r="CS350">
        <f>Val!E97</f>
        <v>0</v>
      </c>
      <c r="CT350">
        <f>Val!E98</f>
        <v>0</v>
      </c>
      <c r="CU350">
        <f>Val!E99</f>
        <v>0</v>
      </c>
      <c r="CV350">
        <f>Val!E100</f>
        <v>0</v>
      </c>
      <c r="CW350">
        <f>Val!E101</f>
        <v>0</v>
      </c>
      <c r="CX350">
        <f>Val!E102</f>
        <v>1</v>
      </c>
      <c r="CY350">
        <f>Val!E103</f>
        <v>0</v>
      </c>
      <c r="CZ350">
        <f>Val!E104</f>
        <v>0</v>
      </c>
      <c r="DA350">
        <f>Val!E105</f>
        <v>0</v>
      </c>
      <c r="DB350">
        <f>Val!E106</f>
        <v>0</v>
      </c>
      <c r="DC350">
        <f>Val!E107</f>
        <v>0</v>
      </c>
      <c r="DD350">
        <f>Val!E108</f>
        <v>0</v>
      </c>
      <c r="DE350">
        <f>Val!E109</f>
        <v>0.5</v>
      </c>
      <c r="DF350" t="str">
        <f>Val!E110</f>
        <v>Nej</v>
      </c>
      <c r="DG350">
        <f>Val!E111</f>
        <v>0</v>
      </c>
      <c r="DH350" t="str">
        <f>Val!E112</f>
        <v>Nej</v>
      </c>
      <c r="DI350" t="str">
        <f>Val!E113</f>
        <v>Nej</v>
      </c>
      <c r="DJ350" t="str">
        <f>Val!E114</f>
        <v>Nej</v>
      </c>
      <c r="DK350">
        <f>Val!E115</f>
        <v>1</v>
      </c>
      <c r="DL350" t="str">
        <f>Val!E116</f>
        <v>Ingen plads</v>
      </c>
      <c r="DM350">
        <f>Val!E117</f>
        <v>0</v>
      </c>
      <c r="DN350">
        <f>Val!E118</f>
        <v>0</v>
      </c>
      <c r="DO350" s="14" t="str">
        <f>VLOOKUP(MID(B350,1,5)*1,InstTyp!A:B,2,FALSE)</f>
        <v xml:space="preserve">Integrerede </v>
      </c>
      <c r="DP350" s="14" t="str">
        <f>VLOOKUP(MID(B350,1,5)*1,InstTyp!A:C,3,FALSE)</f>
        <v>Valby</v>
      </c>
      <c r="DQ350">
        <f>VLOOKUP(MID(B350,1,5)*1,'InstTyp-2'!E:BQ,7,FALSE)</f>
        <v>42</v>
      </c>
      <c r="DR350">
        <f>VLOOKUP(MID(B350,1,5)*1,'InstTyp-2'!E:BQ,8,FALSE)</f>
        <v>0</v>
      </c>
      <c r="DS350">
        <f>VLOOKUP(MID(B350,1,5)*1,'InstTyp-2'!E:BQ,9,FALSE)</f>
        <v>66</v>
      </c>
      <c r="DT350">
        <f>VLOOKUP(MID(B350,1,5)*1,'InstTyp-2'!E:BQ,10,FALSE)</f>
        <v>0</v>
      </c>
      <c r="DU350">
        <f>VLOOKUP(MID(B350,1,5)*1,'InstTyp-2'!E:BQ,11,FALSE)</f>
        <v>0</v>
      </c>
      <c r="DV350">
        <f>VLOOKUP(MID(B350,1,5)*1,'InstTyp-2'!E:BQ,12,FALSE)</f>
        <v>0</v>
      </c>
      <c r="DW350">
        <f>VLOOKUP(MID(B350,1,5)*1,'InstTyp-2'!E:BQ,13,FALSE)</f>
        <v>0</v>
      </c>
      <c r="DX350">
        <f>VLOOKUP(MID(B350,1,5)*1,'InstTyp-2'!E:BQ,14,FALSE)</f>
        <v>0</v>
      </c>
      <c r="DY350">
        <f>VLOOKUP(MID(B350,1,5)*1,'InstTyp-2'!E:BQ,15,FALSE)</f>
        <v>0</v>
      </c>
      <c r="DZ350">
        <f>VLOOKUP(MID(B350,1,5)*1,'InstTyp-2'!E:BQ,16,FALSE)</f>
        <v>0</v>
      </c>
      <c r="EA350">
        <f>VLOOKUP(MID(B350,1,5)*1,'InstTyp-2'!E:BQ,17,FALSE)</f>
        <v>0</v>
      </c>
      <c r="EB350">
        <f>VLOOKUP(MID(B350,1,5)*1,'InstTyp-2'!E:BQ,18,FALSE)</f>
        <v>0</v>
      </c>
      <c r="EC350">
        <f>VLOOKUP(MID(B350,1,5)*1,'InstTyp-2'!E:BQ,19,FALSE)</f>
        <v>0</v>
      </c>
      <c r="ED350">
        <f>VLOOKUP(MID(B350,1,5)*1,'InstTyp-2'!E:BQ,20,FALSE)</f>
        <v>0</v>
      </c>
      <c r="EE350" s="195">
        <f>VLOOKUP(MID(B350,1,5)*1,'Forplejning 2008'!A:C,3,FALSE)</f>
        <v>250384.18</v>
      </c>
      <c r="EF350" t="str">
        <f t="shared" si="20"/>
        <v>35304</v>
      </c>
      <c r="EG350" t="str">
        <f t="shared" si="21"/>
        <v>u</v>
      </c>
      <c r="EH350">
        <f t="shared" si="22"/>
        <v>0</v>
      </c>
      <c r="EI350">
        <f t="shared" si="23"/>
        <v>0</v>
      </c>
      <c r="EJ350" t="e">
        <f>VLOOKUP(B350,Rekruttering!A:F,2,FALSE)</f>
        <v>#N/A</v>
      </c>
      <c r="EK350" t="e">
        <f>VLOOKUP(B350,Rekruttering!A:F,3,FALSE)</f>
        <v>#N/A</v>
      </c>
      <c r="EL350" t="e">
        <f>VLOOKUP(B350,Rekruttering!A:F,4,FALSE)</f>
        <v>#N/A</v>
      </c>
      <c r="EM350" t="e">
        <f>VLOOKUP(B350,Rekruttering!A:F,5,FALSE)</f>
        <v>#N/A</v>
      </c>
      <c r="EN350" t="e">
        <f>VLOOKUP(B350,Rekruttering!A:F,6,FALSE)</f>
        <v>#N/A</v>
      </c>
    </row>
    <row r="351" spans="1:144">
      <c r="A351" s="14" t="str">
        <f>Val!H1</f>
        <v>x</v>
      </c>
      <c r="B351" s="21">
        <f>Val!H2</f>
        <v>35420</v>
      </c>
      <c r="C351" t="str">
        <f>Val!H3</f>
        <v>Integr. Inst. i Margretegården</v>
      </c>
      <c r="D351" t="str">
        <f>Val!H4</f>
        <v>Valby</v>
      </c>
      <c r="E351" t="str">
        <f>Val!H5</f>
        <v>Retortvej 49</v>
      </c>
      <c r="F351">
        <f>Val!H6</f>
        <v>2500</v>
      </c>
      <c r="G351" t="str">
        <f>Val!H7</f>
        <v>Valby</v>
      </c>
      <c r="H351" t="str">
        <f>Val!H8</f>
        <v>36 30 10 76</v>
      </c>
      <c r="I351" t="str">
        <f>Val!H9</f>
        <v>liboru@buf.kk.dk</v>
      </c>
      <c r="J351" t="str">
        <f>Val!H10</f>
        <v>Lisbeth Borup Jakobsen</v>
      </c>
      <c r="K351">
        <f>Val!H11</f>
        <v>0</v>
      </c>
      <c r="L351">
        <f>Val!H12</f>
        <v>0</v>
      </c>
      <c r="M351" t="str">
        <f>Val!H13</f>
        <v>35420@buf.kk.dk</v>
      </c>
      <c r="N351" t="str">
        <f>Val!H14</f>
        <v>Integreret</v>
      </c>
      <c r="O351">
        <f>Val!H15</f>
        <v>44</v>
      </c>
      <c r="P351">
        <f>Val!H16</f>
        <v>0</v>
      </c>
      <c r="Q351">
        <f>Val!H17</f>
        <v>60</v>
      </c>
      <c r="R351">
        <f>Val!H18</f>
        <v>0</v>
      </c>
      <c r="S351">
        <f>Val!H19</f>
        <v>0</v>
      </c>
      <c r="T351">
        <f>Val!H20</f>
        <v>0</v>
      </c>
      <c r="U351">
        <f>Val!H21</f>
        <v>0</v>
      </c>
      <c r="V351">
        <f>Val!H22</f>
        <v>0</v>
      </c>
      <c r="W351">
        <f>Val!H23</f>
        <v>0</v>
      </c>
      <c r="X351">
        <f>Val!H24</f>
        <v>0</v>
      </c>
      <c r="Y351">
        <f>Val!H25</f>
        <v>5</v>
      </c>
      <c r="Z351">
        <f>Val!H26</f>
        <v>5</v>
      </c>
      <c r="AA351">
        <f>Val!H27</f>
        <v>5</v>
      </c>
      <c r="AB351">
        <f>Val!H28</f>
        <v>5</v>
      </c>
      <c r="AC351">
        <f>Val!H29</f>
        <v>0</v>
      </c>
      <c r="AD351">
        <f>Val!H30</f>
        <v>5</v>
      </c>
      <c r="AE351">
        <f>Val!H31</f>
        <v>0</v>
      </c>
      <c r="AF351">
        <f>Val!H32</f>
        <v>0</v>
      </c>
      <c r="AG351">
        <f>Val!H33</f>
        <v>5</v>
      </c>
      <c r="AH351">
        <f>Val!H34</f>
        <v>0</v>
      </c>
      <c r="AI351" s="16">
        <f>Val!H35</f>
        <v>360000</v>
      </c>
      <c r="AJ351" s="16">
        <f>Val!H36</f>
        <v>0</v>
      </c>
      <c r="AK351">
        <f>Val!H37</f>
        <v>0</v>
      </c>
      <c r="AL351" t="str">
        <f>Val!H38</f>
        <v>Ja</v>
      </c>
      <c r="AM351">
        <f>Val!H39</f>
        <v>0</v>
      </c>
      <c r="AN351" t="str">
        <f>Val!H40</f>
        <v>Rannva</v>
      </c>
      <c r="AO351">
        <f>Val!H41</f>
        <v>2007</v>
      </c>
      <c r="AP351">
        <f>Val!H42</f>
        <v>37</v>
      </c>
      <c r="AQ351">
        <f>Val!H43</f>
        <v>0</v>
      </c>
      <c r="AR351" t="str">
        <f>Val!H44</f>
        <v>Ba i ernæring og sundhed</v>
      </c>
      <c r="AS351" t="str">
        <f>Val!H45</f>
        <v>1 års tidligere erfaring fra institutionskøkkener</v>
      </c>
      <c r="AT351">
        <f>Val!H46</f>
        <v>0</v>
      </c>
      <c r="AU351" t="str">
        <f>Val!H47</f>
        <v>Haijla</v>
      </c>
      <c r="AV351">
        <f>Val!H48</f>
        <v>2008</v>
      </c>
      <c r="AW351">
        <f>Val!H49</f>
        <v>36</v>
      </c>
      <c r="AX351">
        <f>Val!H50</f>
        <v>0</v>
      </c>
      <c r="AY351">
        <f>Val!H51</f>
        <v>0</v>
      </c>
      <c r="AZ351">
        <f>Val!H52</f>
        <v>0</v>
      </c>
      <c r="BA351">
        <f>Val!H53</f>
        <v>0</v>
      </c>
      <c r="BB351">
        <f>Val!H54</f>
        <v>98</v>
      </c>
      <c r="BC351">
        <f>Val!H55</f>
        <v>98</v>
      </c>
      <c r="BD351">
        <f>Val!H56</f>
        <v>0</v>
      </c>
      <c r="BE351">
        <f>Val!H57</f>
        <v>0</v>
      </c>
      <c r="BF351" t="str">
        <f>Val!H58</f>
        <v>Ja</v>
      </c>
      <c r="BG351" t="str">
        <f>Val!H59</f>
        <v>Nej</v>
      </c>
      <c r="BH351" t="str">
        <f>Val!H60</f>
        <v>Ja</v>
      </c>
      <c r="BI351" t="str">
        <f>Val!H61</f>
        <v>Ja</v>
      </c>
      <c r="BJ351">
        <f>Val!H62</f>
        <v>0</v>
      </c>
      <c r="BK351" t="str">
        <f>Val!H63</f>
        <v>Ja</v>
      </c>
      <c r="BL351" t="str">
        <f>Val!H64</f>
        <v>Meget glade for lokal mad</v>
      </c>
      <c r="BM351">
        <f>Val!H65</f>
        <v>0</v>
      </c>
      <c r="BN351">
        <f>Val!H66</f>
        <v>0</v>
      </c>
      <c r="BO351">
        <f>Val!H67</f>
        <v>0</v>
      </c>
      <c r="BP351" t="str">
        <f>Val!H68</f>
        <v>De har to piger i jobtræning, som gerne vil have fast job i køkkenet</v>
      </c>
      <c r="BQ351">
        <f>Val!H69</f>
        <v>0</v>
      </c>
      <c r="BR351" t="str">
        <f>Val!H70</f>
        <v>produktionskøkken</v>
      </c>
      <c r="BS351" t="str">
        <f>Val!H71</f>
        <v>Nej</v>
      </c>
      <c r="BT351" t="str">
        <f>Val!H72</f>
        <v>Mindre</v>
      </c>
      <c r="BU351" t="str">
        <f>Val!H73</f>
        <v>Større</v>
      </c>
      <c r="BV351">
        <f>Val!H74</f>
        <v>0</v>
      </c>
      <c r="BW351" t="str">
        <f>Val!H75</f>
        <v>Mere bordplads, nye gryder, kogeplader.</v>
      </c>
      <c r="BX351">
        <f>Val!H76</f>
        <v>0</v>
      </c>
      <c r="BY351">
        <f>Val!H77</f>
        <v>0</v>
      </c>
      <c r="BZ351">
        <f>Val!H78</f>
        <v>0</v>
      </c>
      <c r="CA351">
        <f>Val!H79</f>
        <v>0</v>
      </c>
      <c r="CB351">
        <f>Val!H80</f>
        <v>0</v>
      </c>
      <c r="CC351">
        <f>Val!H81</f>
        <v>0</v>
      </c>
      <c r="CD351">
        <f>Val!H82</f>
        <v>0</v>
      </c>
      <c r="CE351">
        <f>Val!H83</f>
        <v>0</v>
      </c>
      <c r="CF351" t="str">
        <f>Val!H84</f>
        <v>Ser det selv som en udelukkende midlertidig løsning med nuværende køkken. Har fået lavet tegninger og byggetilladelse. Vil koste ca. 6-800.000 - kan evt. finansiere på til 300.000 selv</v>
      </c>
      <c r="CG351">
        <f>Val!H85</f>
        <v>0</v>
      </c>
      <c r="CH351" s="17">
        <f>Val!H86</f>
        <v>0</v>
      </c>
      <c r="CI351">
        <f>Val!H87</f>
        <v>0</v>
      </c>
      <c r="CJ351">
        <f>Val!H88</f>
        <v>0</v>
      </c>
      <c r="CK351">
        <f>Val!H89</f>
        <v>0</v>
      </c>
      <c r="CL351">
        <f>Val!H90</f>
        <v>5</v>
      </c>
      <c r="CM351">
        <f>Val!H91</f>
        <v>0</v>
      </c>
      <c r="CN351">
        <f>Val!H92</f>
        <v>2</v>
      </c>
      <c r="CO351">
        <f>Val!H93</f>
        <v>0</v>
      </c>
      <c r="CP351">
        <f>Val!H94</f>
        <v>0</v>
      </c>
      <c r="CQ351">
        <f>Val!H95</f>
        <v>0</v>
      </c>
      <c r="CR351">
        <f>Val!H96</f>
        <v>0</v>
      </c>
      <c r="CS351">
        <f>Val!H97</f>
        <v>2</v>
      </c>
      <c r="CT351">
        <f>Val!H98</f>
        <v>0</v>
      </c>
      <c r="CU351">
        <f>Val!H99</f>
        <v>1</v>
      </c>
      <c r="CV351">
        <f>Val!H100</f>
        <v>0</v>
      </c>
      <c r="CW351">
        <f>Val!H101</f>
        <v>0</v>
      </c>
      <c r="CX351">
        <f>Val!H102</f>
        <v>0</v>
      </c>
      <c r="CY351">
        <f>Val!H103</f>
        <v>0</v>
      </c>
      <c r="CZ351">
        <f>Val!H104</f>
        <v>0</v>
      </c>
      <c r="DA351">
        <f>Val!H105</f>
        <v>1</v>
      </c>
      <c r="DB351">
        <f>Val!H106</f>
        <v>0</v>
      </c>
      <c r="DC351">
        <f>Val!H107</f>
        <v>25</v>
      </c>
      <c r="DD351">
        <f>Val!H108</f>
        <v>0</v>
      </c>
      <c r="DE351">
        <f>Val!H109</f>
        <v>0</v>
      </c>
      <c r="DF351" t="str">
        <f>Val!H110</f>
        <v>Ja</v>
      </c>
      <c r="DG351">
        <f>Val!H111</f>
        <v>10</v>
      </c>
      <c r="DH351">
        <f>Val!H112</f>
        <v>0</v>
      </c>
      <c r="DI351" t="str">
        <f>Val!H113</f>
        <v>Nej</v>
      </c>
      <c r="DJ351" t="str">
        <f>Val!H114</f>
        <v>Nej</v>
      </c>
      <c r="DK351">
        <f>Val!H115</f>
        <v>2</v>
      </c>
      <c r="DL351" t="str">
        <f>Val!H116</f>
        <v>God plads</v>
      </c>
      <c r="DM351" t="str">
        <f>Val!H117</f>
        <v>Opbevaring i kælderen. Køkken delt op i to afdelinger adskilt af en gang. Ene fungerer som grovkøkken. Har ønske om at nedlægge 2 toiletter der ligger i forlængelse af køkkenet, og etablere dem et andet sted. Det ene køkken - grovkøkkenet - har mulighed for en bordplade mere. Børnehaven har selv opvaskemaskine og skal blive med med at vaske op selv.</v>
      </c>
      <c r="DN351">
        <f>Val!H118</f>
        <v>0</v>
      </c>
      <c r="DO351" s="14" t="str">
        <f>VLOOKUP(MID(B351,1,5)*1,InstTyp!A:B,2,FALSE)</f>
        <v xml:space="preserve">Integrerede </v>
      </c>
      <c r="DP351" s="14" t="str">
        <f>VLOOKUP(MID(B351,1,5)*1,InstTyp!A:C,3,FALSE)</f>
        <v>Valby</v>
      </c>
      <c r="DQ351">
        <f>VLOOKUP(MID(B351,1,5)*1,'InstTyp-2'!E:BQ,7,FALSE)</f>
        <v>44</v>
      </c>
      <c r="DR351">
        <f>VLOOKUP(MID(B351,1,5)*1,'InstTyp-2'!E:BQ,8,FALSE)</f>
        <v>0</v>
      </c>
      <c r="DS351">
        <f>VLOOKUP(MID(B351,1,5)*1,'InstTyp-2'!E:BQ,9,FALSE)</f>
        <v>60</v>
      </c>
      <c r="DT351">
        <f>VLOOKUP(MID(B351,1,5)*1,'InstTyp-2'!E:BQ,10,FALSE)</f>
        <v>0</v>
      </c>
      <c r="DU351">
        <f>VLOOKUP(MID(B351,1,5)*1,'InstTyp-2'!E:BQ,11,FALSE)</f>
        <v>0</v>
      </c>
      <c r="DV351">
        <f>VLOOKUP(MID(B351,1,5)*1,'InstTyp-2'!E:BQ,12,FALSE)</f>
        <v>0</v>
      </c>
      <c r="DW351">
        <f>VLOOKUP(MID(B351,1,5)*1,'InstTyp-2'!E:BQ,13,FALSE)</f>
        <v>0</v>
      </c>
      <c r="DX351">
        <f>VLOOKUP(MID(B351,1,5)*1,'InstTyp-2'!E:BQ,14,FALSE)</f>
        <v>0</v>
      </c>
      <c r="DY351">
        <f>VLOOKUP(MID(B351,1,5)*1,'InstTyp-2'!E:BQ,15,FALSE)</f>
        <v>0</v>
      </c>
      <c r="DZ351">
        <f>VLOOKUP(MID(B351,1,5)*1,'InstTyp-2'!E:BQ,16,FALSE)</f>
        <v>0</v>
      </c>
      <c r="EA351">
        <f>VLOOKUP(MID(B351,1,5)*1,'InstTyp-2'!E:BQ,17,FALSE)</f>
        <v>0</v>
      </c>
      <c r="EB351">
        <f>VLOOKUP(MID(B351,1,5)*1,'InstTyp-2'!E:BQ,18,FALSE)</f>
        <v>0</v>
      </c>
      <c r="EC351">
        <f>VLOOKUP(MID(B351,1,5)*1,'InstTyp-2'!E:BQ,19,FALSE)</f>
        <v>0</v>
      </c>
      <c r="ED351">
        <f>VLOOKUP(MID(B351,1,5)*1,'InstTyp-2'!E:BQ,20,FALSE)</f>
        <v>0</v>
      </c>
      <c r="EE351" s="195">
        <f>VLOOKUP(MID(B351,1,5)*1,'Forplejning 2008'!A:C,3,FALSE)</f>
        <v>239806.4</v>
      </c>
      <c r="EF351" t="str">
        <f t="shared" si="20"/>
        <v>35420</v>
      </c>
      <c r="EG351" t="str">
        <f t="shared" si="21"/>
        <v/>
      </c>
      <c r="EH351">
        <f t="shared" si="22"/>
        <v>0</v>
      </c>
      <c r="EI351">
        <f t="shared" si="23"/>
        <v>0</v>
      </c>
      <c r="EJ351" t="e">
        <f>VLOOKUP(B351,Rekruttering!A:F,2,FALSE)</f>
        <v>#N/A</v>
      </c>
      <c r="EK351" t="e">
        <f>VLOOKUP(B351,Rekruttering!A:F,3,FALSE)</f>
        <v>#N/A</v>
      </c>
      <c r="EL351" t="e">
        <f>VLOOKUP(B351,Rekruttering!A:F,4,FALSE)</f>
        <v>#N/A</v>
      </c>
      <c r="EM351" t="e">
        <f>VLOOKUP(B351,Rekruttering!A:F,5,FALSE)</f>
        <v>#N/A</v>
      </c>
      <c r="EN351" t="e">
        <f>VLOOKUP(B351,Rekruttering!A:F,6,FALSE)</f>
        <v>#N/A</v>
      </c>
    </row>
    <row r="352" spans="1:144">
      <c r="A352" s="14" t="str">
        <f>Val!J1</f>
        <v>x</v>
      </c>
      <c r="B352" s="21">
        <f>Val!J2</f>
        <v>35490</v>
      </c>
      <c r="C352" t="str">
        <f>Val!J3</f>
        <v>Henriksgårdens Børnehus</v>
      </c>
      <c r="D352" t="str">
        <f>Val!J4</f>
        <v>Valby</v>
      </c>
      <c r="E352" t="str">
        <f>Val!J5</f>
        <v>Vigerslev Allé 171</v>
      </c>
      <c r="F352">
        <f>Val!J6</f>
        <v>2500</v>
      </c>
      <c r="G352" t="str">
        <f>Val!J7</f>
        <v>Valby</v>
      </c>
      <c r="H352" t="str">
        <f>Val!J8</f>
        <v>36 46 45 82</v>
      </c>
      <c r="I352" t="str">
        <f>Val!J9</f>
        <v>35490@buf.kk.dk</v>
      </c>
      <c r="J352" t="str">
        <f>Val!J10</f>
        <v>Hanne Vielwerth</v>
      </c>
      <c r="K352">
        <f>Val!J11</f>
        <v>0</v>
      </c>
      <c r="L352">
        <f>Val!J12</f>
        <v>0</v>
      </c>
      <c r="M352" t="str">
        <f>Val!J13</f>
        <v>35490@buf.kk.dk</v>
      </c>
      <c r="N352" t="str">
        <f>Val!J14</f>
        <v>Integreret</v>
      </c>
      <c r="O352">
        <f>Val!J15</f>
        <v>24</v>
      </c>
      <c r="P352">
        <f>Val!J16</f>
        <v>0</v>
      </c>
      <c r="Q352">
        <f>Val!J17</f>
        <v>65</v>
      </c>
      <c r="R352">
        <f>Val!J18</f>
        <v>0</v>
      </c>
      <c r="S352">
        <f>Val!J19</f>
        <v>0</v>
      </c>
      <c r="T352">
        <f>Val!J20</f>
        <v>0</v>
      </c>
      <c r="U352">
        <f>Val!J21</f>
        <v>0</v>
      </c>
      <c r="V352" t="str">
        <f>Val!J22</f>
        <v>Ja</v>
      </c>
      <c r="W352">
        <f>Val!J23</f>
        <v>2</v>
      </c>
      <c r="X352">
        <f>Val!J24</f>
        <v>0</v>
      </c>
      <c r="Y352">
        <f>Val!J25</f>
        <v>5</v>
      </c>
      <c r="Z352">
        <f>Val!J26</f>
        <v>5</v>
      </c>
      <c r="AA352">
        <f>Val!J27</f>
        <v>5</v>
      </c>
      <c r="AB352">
        <f>Val!J28</f>
        <v>5</v>
      </c>
      <c r="AC352">
        <f>Val!J29</f>
        <v>0</v>
      </c>
      <c r="AD352">
        <f>Val!J30</f>
        <v>5</v>
      </c>
      <c r="AE352">
        <f>Val!J31</f>
        <v>0</v>
      </c>
      <c r="AF352">
        <f>Val!J32</f>
        <v>0</v>
      </c>
      <c r="AG352">
        <f>Val!J33</f>
        <v>0</v>
      </c>
      <c r="AH352">
        <f>Val!J34</f>
        <v>0</v>
      </c>
      <c r="AI352" s="16">
        <f>Val!J35</f>
        <v>204000</v>
      </c>
      <c r="AJ352" s="16">
        <f>Val!J36</f>
        <v>0</v>
      </c>
      <c r="AK352">
        <f>Val!J37</f>
        <v>0</v>
      </c>
      <c r="AL352">
        <f>Val!J38</f>
        <v>0</v>
      </c>
      <c r="AM352">
        <f>Val!J39</f>
        <v>0</v>
      </c>
      <c r="AN352">
        <f>Val!J40</f>
        <v>0</v>
      </c>
      <c r="AO352">
        <f>Val!J41</f>
        <v>0</v>
      </c>
      <c r="AP352">
        <f>Val!J42</f>
        <v>0</v>
      </c>
      <c r="AQ352">
        <f>Val!J43</f>
        <v>0</v>
      </c>
      <c r="AR352">
        <f>Val!J44</f>
        <v>0</v>
      </c>
      <c r="AS352">
        <f>Val!J45</f>
        <v>0</v>
      </c>
      <c r="AT352">
        <f>Val!J46</f>
        <v>0</v>
      </c>
      <c r="AU352">
        <f>Val!J47</f>
        <v>0</v>
      </c>
      <c r="AV352">
        <f>Val!J48</f>
        <v>0</v>
      </c>
      <c r="AW352">
        <f>Val!J49</f>
        <v>0</v>
      </c>
      <c r="AX352">
        <f>Val!J50</f>
        <v>0</v>
      </c>
      <c r="AY352">
        <f>Val!J51</f>
        <v>0</v>
      </c>
      <c r="AZ352">
        <f>Val!J52</f>
        <v>0</v>
      </c>
      <c r="BA352">
        <f>Val!J53</f>
        <v>0</v>
      </c>
      <c r="BB352">
        <f>Val!J54</f>
        <v>50</v>
      </c>
      <c r="BC352">
        <f>Val!J55</f>
        <v>75</v>
      </c>
      <c r="BD352">
        <f>Val!J56</f>
        <v>1</v>
      </c>
      <c r="BE352">
        <f>Val!J57</f>
        <v>1</v>
      </c>
      <c r="BF352" t="str">
        <f>Val!J58</f>
        <v>Nej</v>
      </c>
      <c r="BG352" t="str">
        <f>Val!J59</f>
        <v>Nej</v>
      </c>
      <c r="BH352" t="str">
        <f>Val!J60</f>
        <v>Ja</v>
      </c>
      <c r="BI352" t="str">
        <f>Val!J61</f>
        <v>Ja</v>
      </c>
      <c r="BJ352" t="str">
        <f>Val!J62</f>
        <v>Så snart køkkenerne er køreklar er de parate til at lave maden selv</v>
      </c>
      <c r="BK352" t="str">
        <f>Val!J63</f>
        <v>Ja</v>
      </c>
      <c r="BL352">
        <f>Val!J64</f>
        <v>0</v>
      </c>
      <c r="BM352" t="str">
        <f>Val!J65</f>
        <v>Ja</v>
      </c>
      <c r="BN352">
        <f>Val!J66</f>
        <v>0</v>
      </c>
      <c r="BO352" t="str">
        <f>Val!J67</f>
        <v>Nej</v>
      </c>
      <c r="BP352" t="str">
        <f>Val!J68</f>
        <v>Måske, men kunne godt have brug for lidt hjælp</v>
      </c>
      <c r="BQ352">
        <f>Val!J69</f>
        <v>0</v>
      </c>
      <c r="BR352" t="str">
        <f>Val!J70</f>
        <v>produktionskøkken</v>
      </c>
      <c r="BS352" t="str">
        <f>Val!J71</f>
        <v>Nej</v>
      </c>
      <c r="BT352" t="str">
        <f>Val!J72</f>
        <v>Ingen</v>
      </c>
      <c r="BU352" t="str">
        <f>Val!J73</f>
        <v>Større</v>
      </c>
      <c r="BV352">
        <f>Val!J74</f>
        <v>0</v>
      </c>
      <c r="BW352" t="str">
        <f>Val!J75</f>
        <v>En større ombygning, total renovering. De er meget gamle og slidte køkkener som er blevet lukket af miljøkontrollen</v>
      </c>
      <c r="BX352">
        <f>Val!J76</f>
        <v>0</v>
      </c>
      <c r="BY352">
        <f>Val!J77</f>
        <v>0</v>
      </c>
      <c r="BZ352">
        <f>Val!J78</f>
        <v>0</v>
      </c>
      <c r="CA352">
        <f>Val!J79</f>
        <v>0</v>
      </c>
      <c r="CB352">
        <f>Val!J80</f>
        <v>0</v>
      </c>
      <c r="CC352">
        <f>Val!J81</f>
        <v>0</v>
      </c>
      <c r="CD352">
        <f>Val!J82</f>
        <v>0</v>
      </c>
      <c r="CE352">
        <f>Val!J83</f>
        <v>0</v>
      </c>
      <c r="CF352" t="str">
        <f>Val!J84</f>
        <v>Vuggestuens køkken er lukket af myndighederne, de får pt. Mad udefra</v>
      </c>
      <c r="CG352">
        <f>Val!J85</f>
        <v>0</v>
      </c>
      <c r="CH352" s="17">
        <f>Val!J86</f>
        <v>0</v>
      </c>
      <c r="CI352">
        <f>Val!J87</f>
        <v>0</v>
      </c>
      <c r="CJ352">
        <f>Val!J88</f>
        <v>1</v>
      </c>
      <c r="CK352">
        <f>Val!J89</f>
        <v>0</v>
      </c>
      <c r="CL352">
        <f>Val!J90</f>
        <v>0</v>
      </c>
      <c r="CM352">
        <f>Val!J91</f>
        <v>0</v>
      </c>
      <c r="CN352">
        <f>Val!J92</f>
        <v>1</v>
      </c>
      <c r="CO352">
        <f>Val!J93</f>
        <v>0</v>
      </c>
      <c r="CP352">
        <f>Val!J94</f>
        <v>0</v>
      </c>
      <c r="CQ352">
        <f>Val!J95</f>
        <v>0</v>
      </c>
      <c r="CR352">
        <f>Val!J96</f>
        <v>0</v>
      </c>
      <c r="CS352">
        <f>Val!J97</f>
        <v>2</v>
      </c>
      <c r="CT352">
        <f>Val!J98</f>
        <v>0</v>
      </c>
      <c r="CU352">
        <f>Val!J99</f>
        <v>0</v>
      </c>
      <c r="CV352">
        <f>Val!J100</f>
        <v>0</v>
      </c>
      <c r="CW352">
        <f>Val!J101</f>
        <v>0</v>
      </c>
      <c r="CX352">
        <f>Val!J102</f>
        <v>0</v>
      </c>
      <c r="CY352">
        <f>Val!J103</f>
        <v>1</v>
      </c>
      <c r="CZ352">
        <f>Val!J104</f>
        <v>0</v>
      </c>
      <c r="DA352">
        <f>Val!J105</f>
        <v>0</v>
      </c>
      <c r="DB352">
        <f>Val!J106</f>
        <v>1</v>
      </c>
      <c r="DC352">
        <f>Val!J107</f>
        <v>25</v>
      </c>
      <c r="DD352" t="str">
        <f>Val!J108</f>
        <v>Miele</v>
      </c>
      <c r="DE352">
        <f>Val!J109</f>
        <v>5</v>
      </c>
      <c r="DF352">
        <f>Val!J110</f>
        <v>0</v>
      </c>
      <c r="DG352">
        <f>Val!J111</f>
        <v>0</v>
      </c>
      <c r="DH352">
        <f>Val!J112</f>
        <v>0</v>
      </c>
      <c r="DI352">
        <f>Val!J113</f>
        <v>0</v>
      </c>
      <c r="DJ352" t="str">
        <f>Val!J114</f>
        <v>Ja</v>
      </c>
      <c r="DK352">
        <f>Val!J115</f>
        <v>2</v>
      </c>
      <c r="DL352">
        <f>Val!J116</f>
        <v>0</v>
      </c>
      <c r="DM352" t="str">
        <f>Val!J117</f>
        <v>Køkkenerne vil kræve ½ mill for at komme i brug</v>
      </c>
      <c r="DN352">
        <f>Val!J118</f>
        <v>0</v>
      </c>
      <c r="DO352" s="14" t="str">
        <f>VLOOKUP(MID(B352,1,5)*1,InstTyp!A:B,2,FALSE)</f>
        <v xml:space="preserve">Integrerede </v>
      </c>
      <c r="DP352" s="14" t="str">
        <f>VLOOKUP(MID(B352,1,5)*1,InstTyp!A:C,3,FALSE)</f>
        <v>Valby</v>
      </c>
      <c r="DQ352">
        <f>VLOOKUP(MID(B352,1,5)*1,'InstTyp-2'!E:BQ,7,FALSE)</f>
        <v>12</v>
      </c>
      <c r="DR352">
        <f>VLOOKUP(MID(B352,1,5)*1,'InstTyp-2'!E:BQ,8,FALSE)</f>
        <v>0</v>
      </c>
      <c r="DS352">
        <f>VLOOKUP(MID(B352,1,5)*1,'InstTyp-2'!E:BQ,9,FALSE)</f>
        <v>80</v>
      </c>
      <c r="DT352">
        <f>VLOOKUP(MID(B352,1,5)*1,'InstTyp-2'!E:BQ,10,FALSE)</f>
        <v>0</v>
      </c>
      <c r="DU352">
        <f>VLOOKUP(MID(B352,1,5)*1,'InstTyp-2'!E:BQ,11,FALSE)</f>
        <v>0</v>
      </c>
      <c r="DV352">
        <f>VLOOKUP(MID(B352,1,5)*1,'InstTyp-2'!E:BQ,12,FALSE)</f>
        <v>0</v>
      </c>
      <c r="DW352">
        <f>VLOOKUP(MID(B352,1,5)*1,'InstTyp-2'!E:BQ,13,FALSE)</f>
        <v>0</v>
      </c>
      <c r="DX352">
        <f>VLOOKUP(MID(B352,1,5)*1,'InstTyp-2'!E:BQ,14,FALSE)</f>
        <v>0</v>
      </c>
      <c r="DY352">
        <f>VLOOKUP(MID(B352,1,5)*1,'InstTyp-2'!E:BQ,15,FALSE)</f>
        <v>0</v>
      </c>
      <c r="DZ352">
        <f>VLOOKUP(MID(B352,1,5)*1,'InstTyp-2'!E:BQ,16,FALSE)</f>
        <v>0</v>
      </c>
      <c r="EA352">
        <f>VLOOKUP(MID(B352,1,5)*1,'InstTyp-2'!E:BQ,17,FALSE)</f>
        <v>0</v>
      </c>
      <c r="EB352">
        <f>VLOOKUP(MID(B352,1,5)*1,'InstTyp-2'!E:BQ,18,FALSE)</f>
        <v>0</v>
      </c>
      <c r="EC352">
        <f>VLOOKUP(MID(B352,1,5)*1,'InstTyp-2'!E:BQ,19,FALSE)</f>
        <v>0</v>
      </c>
      <c r="ED352">
        <f>VLOOKUP(MID(B352,1,5)*1,'InstTyp-2'!E:BQ,20,FALSE)</f>
        <v>0</v>
      </c>
      <c r="EE352" s="195">
        <f>VLOOKUP(MID(B352,1,5)*1,'Forplejning 2008'!A:C,3,FALSE)</f>
        <v>173571.34</v>
      </c>
      <c r="EF352" t="str">
        <f t="shared" si="20"/>
        <v>35490</v>
      </c>
      <c r="EG352" t="str">
        <f t="shared" si="21"/>
        <v/>
      </c>
      <c r="EH352">
        <f t="shared" si="22"/>
        <v>0</v>
      </c>
      <c r="EI352">
        <f t="shared" si="23"/>
        <v>0</v>
      </c>
      <c r="EJ352" t="e">
        <f>VLOOKUP(B352,Rekruttering!A:F,2,FALSE)</f>
        <v>#N/A</v>
      </c>
      <c r="EK352" t="e">
        <f>VLOOKUP(B352,Rekruttering!A:F,3,FALSE)</f>
        <v>#N/A</v>
      </c>
      <c r="EL352" t="e">
        <f>VLOOKUP(B352,Rekruttering!A:F,4,FALSE)</f>
        <v>#N/A</v>
      </c>
      <c r="EM352" t="e">
        <f>VLOOKUP(B352,Rekruttering!A:F,5,FALSE)</f>
        <v>#N/A</v>
      </c>
      <c r="EN352" t="e">
        <f>VLOOKUP(B352,Rekruttering!A:F,6,FALSE)</f>
        <v>#N/A</v>
      </c>
    </row>
    <row r="353" spans="1:144">
      <c r="A353" s="14" t="str">
        <f>Val!K1</f>
        <v>x</v>
      </c>
      <c r="B353" s="21" t="str">
        <f>Val!K2</f>
        <v>35490_2</v>
      </c>
      <c r="C353" t="str">
        <f>Val!K3</f>
        <v>Henriksgårdens Børnehus</v>
      </c>
      <c r="D353" t="str">
        <f>Val!K4</f>
        <v>Valby</v>
      </c>
      <c r="E353" t="str">
        <f>Val!K5</f>
        <v>Vigerslev Allé 171</v>
      </c>
      <c r="F353">
        <f>Val!K6</f>
        <v>2500</v>
      </c>
      <c r="G353" t="str">
        <f>Val!K7</f>
        <v>Valby</v>
      </c>
      <c r="H353" t="str">
        <f>Val!K8</f>
        <v>36 46 45 82</v>
      </c>
      <c r="I353" t="str">
        <f>Val!K9</f>
        <v>35490@buf.kk.dk</v>
      </c>
      <c r="J353" t="str">
        <f>Val!K10</f>
        <v>Hanne Vielwerth</v>
      </c>
      <c r="K353">
        <f>Val!K11</f>
        <v>0</v>
      </c>
      <c r="L353">
        <f>Val!K12</f>
        <v>0</v>
      </c>
      <c r="M353" t="str">
        <f>Val!K13</f>
        <v>35490@buf.kk.dk</v>
      </c>
      <c r="N353" t="str">
        <f>Val!K14</f>
        <v>Integreret</v>
      </c>
      <c r="O353">
        <f>Val!K15</f>
        <v>24</v>
      </c>
      <c r="P353">
        <f>Val!K16</f>
        <v>0</v>
      </c>
      <c r="Q353">
        <f>Val!K17</f>
        <v>65</v>
      </c>
      <c r="R353">
        <f>Val!K18</f>
        <v>0</v>
      </c>
      <c r="S353">
        <f>Val!K19</f>
        <v>0</v>
      </c>
      <c r="T353">
        <f>Val!K20</f>
        <v>0</v>
      </c>
      <c r="U353">
        <f>Val!K21</f>
        <v>0</v>
      </c>
      <c r="V353" t="str">
        <f>Val!K22</f>
        <v>Ja</v>
      </c>
      <c r="W353">
        <f>Val!K23</f>
        <v>2</v>
      </c>
      <c r="X353">
        <f>Val!K24</f>
        <v>0</v>
      </c>
      <c r="Y353">
        <f>Val!K25</f>
        <v>0</v>
      </c>
      <c r="Z353">
        <f>Val!K26</f>
        <v>0</v>
      </c>
      <c r="AA353">
        <f>Val!K27</f>
        <v>0</v>
      </c>
      <c r="AB353">
        <f>Val!K28</f>
        <v>0</v>
      </c>
      <c r="AC353">
        <f>Val!K29</f>
        <v>0</v>
      </c>
      <c r="AD353">
        <f>Val!K30</f>
        <v>0</v>
      </c>
      <c r="AE353">
        <f>Val!K31</f>
        <v>0</v>
      </c>
      <c r="AF353">
        <f>Val!K32</f>
        <v>0</v>
      </c>
      <c r="AG353">
        <f>Val!K33</f>
        <v>0</v>
      </c>
      <c r="AH353">
        <f>Val!K34</f>
        <v>0</v>
      </c>
      <c r="AI353">
        <f>Val!K35</f>
        <v>0</v>
      </c>
      <c r="AJ353">
        <f>Val!K36</f>
        <v>0</v>
      </c>
      <c r="AK353">
        <f>Val!K37</f>
        <v>0</v>
      </c>
      <c r="AL353">
        <f>Val!K38</f>
        <v>0</v>
      </c>
      <c r="AM353">
        <f>Val!K39</f>
        <v>0</v>
      </c>
      <c r="AN353">
        <f>Val!K40</f>
        <v>0</v>
      </c>
      <c r="AO353">
        <f>Val!K41</f>
        <v>0</v>
      </c>
      <c r="AP353">
        <f>Val!K42</f>
        <v>0</v>
      </c>
      <c r="AQ353">
        <f>Val!K43</f>
        <v>0</v>
      </c>
      <c r="AR353">
        <f>Val!K44</f>
        <v>0</v>
      </c>
      <c r="AS353">
        <f>Val!K45</f>
        <v>0</v>
      </c>
      <c r="AT353">
        <f>Val!K46</f>
        <v>0</v>
      </c>
      <c r="AU353">
        <f>Val!K47</f>
        <v>0</v>
      </c>
      <c r="AV353">
        <f>Val!K48</f>
        <v>0</v>
      </c>
      <c r="AW353">
        <f>Val!K49</f>
        <v>0</v>
      </c>
      <c r="AX353">
        <f>Val!K50</f>
        <v>0</v>
      </c>
      <c r="AY353">
        <f>Val!K51</f>
        <v>0</v>
      </c>
      <c r="AZ353">
        <f>Val!K52</f>
        <v>0</v>
      </c>
      <c r="BA353">
        <f>Val!K53</f>
        <v>0</v>
      </c>
      <c r="BB353">
        <f>Val!K54</f>
        <v>0</v>
      </c>
      <c r="BC353">
        <f>Val!K55</f>
        <v>0</v>
      </c>
      <c r="BD353">
        <f>Val!K56</f>
        <v>0</v>
      </c>
      <c r="BE353">
        <f>Val!K57</f>
        <v>0</v>
      </c>
      <c r="BF353">
        <f>Val!K58</f>
        <v>0</v>
      </c>
      <c r="BG353">
        <f>Val!K59</f>
        <v>0</v>
      </c>
      <c r="BH353">
        <f>Val!K60</f>
        <v>0</v>
      </c>
      <c r="BI353">
        <f>Val!K61</f>
        <v>0</v>
      </c>
      <c r="BJ353">
        <f>Val!K62</f>
        <v>0</v>
      </c>
      <c r="BK353">
        <f>Val!K63</f>
        <v>0</v>
      </c>
      <c r="BL353">
        <f>Val!K64</f>
        <v>0</v>
      </c>
      <c r="BM353">
        <f>Val!K65</f>
        <v>0</v>
      </c>
      <c r="BN353">
        <f>Val!K66</f>
        <v>0</v>
      </c>
      <c r="BO353">
        <f>Val!K67</f>
        <v>0</v>
      </c>
      <c r="BP353">
        <f>Val!K68</f>
        <v>0</v>
      </c>
      <c r="BQ353">
        <f>Val!K69</f>
        <v>0</v>
      </c>
      <c r="BR353" t="str">
        <f>Val!K70</f>
        <v>produktionskøkken</v>
      </c>
      <c r="BS353" t="str">
        <f>Val!K71</f>
        <v>Nej</v>
      </c>
      <c r="BT353" t="str">
        <f>Val!K72</f>
        <v>Ingen</v>
      </c>
      <c r="BU353" t="str">
        <f>Val!K73</f>
        <v>Større</v>
      </c>
      <c r="BV353">
        <f>Val!K74</f>
        <v>0</v>
      </c>
      <c r="BW353">
        <f>Val!K75</f>
        <v>0</v>
      </c>
      <c r="BX353">
        <f>Val!K76</f>
        <v>0</v>
      </c>
      <c r="BY353">
        <f>Val!K77</f>
        <v>0</v>
      </c>
      <c r="BZ353">
        <f>Val!K78</f>
        <v>0</v>
      </c>
      <c r="CA353">
        <f>Val!K79</f>
        <v>0</v>
      </c>
      <c r="CB353">
        <f>Val!K80</f>
        <v>0</v>
      </c>
      <c r="CC353">
        <f>Val!K81</f>
        <v>0</v>
      </c>
      <c r="CD353">
        <f>Val!K82</f>
        <v>0</v>
      </c>
      <c r="CE353">
        <f>Val!K83</f>
        <v>0</v>
      </c>
      <c r="CF353">
        <f>Val!K84</f>
        <v>0</v>
      </c>
      <c r="CG353">
        <f>Val!K85</f>
        <v>0</v>
      </c>
      <c r="CH353">
        <f>Val!K86</f>
        <v>0</v>
      </c>
      <c r="CI353">
        <f>Val!K87</f>
        <v>0</v>
      </c>
      <c r="CJ353">
        <f>Val!K88</f>
        <v>1</v>
      </c>
      <c r="CK353">
        <f>Val!K89</f>
        <v>0</v>
      </c>
      <c r="CL353">
        <f>Val!K90</f>
        <v>0</v>
      </c>
      <c r="CM353">
        <f>Val!K91</f>
        <v>0</v>
      </c>
      <c r="CN353">
        <f>Val!K92</f>
        <v>1</v>
      </c>
      <c r="CO353">
        <f>Val!K93</f>
        <v>0</v>
      </c>
      <c r="CP353">
        <f>Val!K94</f>
        <v>0</v>
      </c>
      <c r="CQ353">
        <f>Val!K95</f>
        <v>0</v>
      </c>
      <c r="CR353">
        <f>Val!K96</f>
        <v>0</v>
      </c>
      <c r="CS353">
        <f>Val!K97</f>
        <v>3</v>
      </c>
      <c r="CT353">
        <f>Val!K98</f>
        <v>0</v>
      </c>
      <c r="CU353">
        <f>Val!K99</f>
        <v>0</v>
      </c>
      <c r="CV353">
        <f>Val!K100</f>
        <v>0</v>
      </c>
      <c r="CW353">
        <f>Val!K101</f>
        <v>0</v>
      </c>
      <c r="CX353">
        <f>Val!K102</f>
        <v>0</v>
      </c>
      <c r="CY353">
        <f>Val!K103</f>
        <v>0</v>
      </c>
      <c r="CZ353">
        <f>Val!K104</f>
        <v>0</v>
      </c>
      <c r="DA353">
        <f>Val!K105</f>
        <v>0</v>
      </c>
      <c r="DB353">
        <f>Val!K106</f>
        <v>1</v>
      </c>
      <c r="DC353">
        <f>Val!K107</f>
        <v>25</v>
      </c>
      <c r="DD353" t="str">
        <f>Val!K108</f>
        <v>Miele</v>
      </c>
      <c r="DE353">
        <f>Val!K109</f>
        <v>3</v>
      </c>
      <c r="DF353">
        <f>Val!K110</f>
        <v>0</v>
      </c>
      <c r="DG353">
        <f>Val!K111</f>
        <v>0</v>
      </c>
      <c r="DH353">
        <f>Val!K112</f>
        <v>0</v>
      </c>
      <c r="DI353">
        <f>Val!K113</f>
        <v>0</v>
      </c>
      <c r="DJ353">
        <f>Val!K114</f>
        <v>0</v>
      </c>
      <c r="DK353">
        <f>Val!K115</f>
        <v>2</v>
      </c>
      <c r="DL353">
        <f>Val!K116</f>
        <v>0</v>
      </c>
      <c r="DM353" t="str">
        <f>Val!K117</f>
        <v>Køkkenerne vil kræve ½ mill for at komme i brug</v>
      </c>
      <c r="DN353">
        <f>Val!K118</f>
        <v>0</v>
      </c>
      <c r="DO353" s="14" t="str">
        <f>VLOOKUP(MID(B353,1,5)*1,InstTyp!A:B,2,FALSE)</f>
        <v xml:space="preserve">Integrerede </v>
      </c>
      <c r="DP353" s="14" t="str">
        <f>VLOOKUP(MID(B353,1,5)*1,InstTyp!A:C,3,FALSE)</f>
        <v>Valby</v>
      </c>
      <c r="DQ353">
        <f>VLOOKUP(MID(B353,1,5)*1,'InstTyp-2'!E:BQ,7,FALSE)</f>
        <v>12</v>
      </c>
      <c r="DR353">
        <f>VLOOKUP(MID(B353,1,5)*1,'InstTyp-2'!E:BQ,8,FALSE)</f>
        <v>0</v>
      </c>
      <c r="DS353">
        <f>VLOOKUP(MID(B353,1,5)*1,'InstTyp-2'!E:BQ,9,FALSE)</f>
        <v>80</v>
      </c>
      <c r="DT353">
        <f>VLOOKUP(MID(B353,1,5)*1,'InstTyp-2'!E:BQ,10,FALSE)</f>
        <v>0</v>
      </c>
      <c r="DU353">
        <f>VLOOKUP(MID(B353,1,5)*1,'InstTyp-2'!E:BQ,11,FALSE)</f>
        <v>0</v>
      </c>
      <c r="DV353">
        <f>VLOOKUP(MID(B353,1,5)*1,'InstTyp-2'!E:BQ,12,FALSE)</f>
        <v>0</v>
      </c>
      <c r="DW353">
        <f>VLOOKUP(MID(B353,1,5)*1,'InstTyp-2'!E:BQ,13,FALSE)</f>
        <v>0</v>
      </c>
      <c r="DX353">
        <f>VLOOKUP(MID(B353,1,5)*1,'InstTyp-2'!E:BQ,14,FALSE)</f>
        <v>0</v>
      </c>
      <c r="DY353">
        <f>VLOOKUP(MID(B353,1,5)*1,'InstTyp-2'!E:BQ,15,FALSE)</f>
        <v>0</v>
      </c>
      <c r="DZ353">
        <f>VLOOKUP(MID(B353,1,5)*1,'InstTyp-2'!E:BQ,16,FALSE)</f>
        <v>0</v>
      </c>
      <c r="EA353">
        <f>VLOOKUP(MID(B353,1,5)*1,'InstTyp-2'!E:BQ,17,FALSE)</f>
        <v>0</v>
      </c>
      <c r="EB353">
        <f>VLOOKUP(MID(B353,1,5)*1,'InstTyp-2'!E:BQ,18,FALSE)</f>
        <v>0</v>
      </c>
      <c r="EC353">
        <f>VLOOKUP(MID(B353,1,5)*1,'InstTyp-2'!E:BQ,19,FALSE)</f>
        <v>0</v>
      </c>
      <c r="ED353">
        <f>VLOOKUP(MID(B353,1,5)*1,'InstTyp-2'!E:BQ,20,FALSE)</f>
        <v>0</v>
      </c>
      <c r="EE353" s="195">
        <f>VLOOKUP(MID(B353,1,5)*1,'Forplejning 2008'!A:C,3,FALSE)</f>
        <v>173571.34</v>
      </c>
      <c r="EF353" t="str">
        <f t="shared" si="20"/>
        <v>35490</v>
      </c>
      <c r="EG353" t="str">
        <f t="shared" si="21"/>
        <v>2</v>
      </c>
      <c r="EH353">
        <f t="shared" si="22"/>
        <v>0</v>
      </c>
      <c r="EI353">
        <f t="shared" si="23"/>
        <v>0</v>
      </c>
      <c r="EJ353" t="e">
        <f>VLOOKUP(B353,Rekruttering!A:F,2,FALSE)</f>
        <v>#N/A</v>
      </c>
      <c r="EK353" t="e">
        <f>VLOOKUP(B353,Rekruttering!A:F,3,FALSE)</f>
        <v>#N/A</v>
      </c>
      <c r="EL353" t="e">
        <f>VLOOKUP(B353,Rekruttering!A:F,4,FALSE)</f>
        <v>#N/A</v>
      </c>
      <c r="EM353" t="e">
        <f>VLOOKUP(B353,Rekruttering!A:F,5,FALSE)</f>
        <v>#N/A</v>
      </c>
      <c r="EN353" t="e">
        <f>VLOOKUP(B353,Rekruttering!A:F,6,FALSE)</f>
        <v>#N/A</v>
      </c>
    </row>
    <row r="354" spans="1:144">
      <c r="A354" s="14" t="str">
        <f>Val!L1</f>
        <v>x</v>
      </c>
      <c r="B354" s="21">
        <f>Val!L2</f>
        <v>35540</v>
      </c>
      <c r="C354" t="str">
        <f>Val!L3</f>
        <v>Margrethe Sogns Børnehus</v>
      </c>
      <c r="D354" t="str">
        <f>Val!L4</f>
        <v>Valby</v>
      </c>
      <c r="E354" t="str">
        <f>Val!L5</f>
        <v>Vigerslevvej 297</v>
      </c>
      <c r="F354">
        <f>Val!L6</f>
        <v>2500</v>
      </c>
      <c r="G354" t="str">
        <f>Val!L7</f>
        <v>Valby</v>
      </c>
      <c r="H354" t="str">
        <f>Val!L8</f>
        <v>36 17 81 08</v>
      </c>
      <c r="I354" t="str">
        <f>Val!L9</f>
        <v>35540@buf.kk.dk</v>
      </c>
      <c r="J354" t="str">
        <f>Val!L10</f>
        <v>Jonna Carlsen</v>
      </c>
      <c r="K354">
        <f>Val!L11</f>
        <v>36499441</v>
      </c>
      <c r="L354">
        <f>Val!L12</f>
        <v>0</v>
      </c>
      <c r="M354" t="str">
        <f>Val!L13</f>
        <v>msboernehus@mail.dk</v>
      </c>
      <c r="N354" t="str">
        <f>Val!L14</f>
        <v>Integreret</v>
      </c>
      <c r="O354">
        <f>Val!L15</f>
        <v>12</v>
      </c>
      <c r="P354">
        <f>Val!L16</f>
        <v>0</v>
      </c>
      <c r="Q354">
        <f>Val!L17</f>
        <v>20</v>
      </c>
      <c r="R354">
        <f>Val!L18</f>
        <v>0</v>
      </c>
      <c r="S354">
        <f>Val!L19</f>
        <v>0</v>
      </c>
      <c r="T354">
        <f>Val!L20</f>
        <v>0</v>
      </c>
      <c r="U354">
        <f>Val!L21</f>
        <v>0</v>
      </c>
      <c r="V354" t="str">
        <f>Val!L22</f>
        <v>Nej</v>
      </c>
      <c r="W354">
        <f>Val!L23</f>
        <v>0</v>
      </c>
      <c r="X354">
        <f>Val!L24</f>
        <v>0</v>
      </c>
      <c r="Y354">
        <f>Val!L25</f>
        <v>5</v>
      </c>
      <c r="Z354">
        <f>Val!L26</f>
        <v>5</v>
      </c>
      <c r="AA354">
        <f>Val!L27</f>
        <v>5</v>
      </c>
      <c r="AB354">
        <f>Val!L28</f>
        <v>5</v>
      </c>
      <c r="AC354">
        <f>Val!L29</f>
        <v>0</v>
      </c>
      <c r="AD354">
        <f>Val!L30</f>
        <v>5</v>
      </c>
      <c r="AE354">
        <f>Val!L31</f>
        <v>0</v>
      </c>
      <c r="AF354">
        <f>Val!L32</f>
        <v>0</v>
      </c>
      <c r="AG354">
        <f>Val!L33</f>
        <v>5</v>
      </c>
      <c r="AH354">
        <f>Val!L34</f>
        <v>0</v>
      </c>
      <c r="AI354">
        <f>Val!L35</f>
        <v>0</v>
      </c>
      <c r="AJ354">
        <f>Val!L36</f>
        <v>76253</v>
      </c>
      <c r="AK354">
        <f>Val!L37</f>
        <v>0</v>
      </c>
      <c r="AL354" t="str">
        <f>Val!L38</f>
        <v>Ja</v>
      </c>
      <c r="AM354">
        <f>Val!L39</f>
        <v>0</v>
      </c>
      <c r="AN354" t="str">
        <f>Val!L40</f>
        <v>Nevzere</v>
      </c>
      <c r="AO354">
        <f>Val!L41</f>
        <v>2008</v>
      </c>
      <c r="AP354">
        <f>Val!L42</f>
        <v>19</v>
      </c>
      <c r="AQ354">
        <f>Val!L43</f>
        <v>0</v>
      </c>
      <c r="AR354" t="str">
        <f>Val!L44</f>
        <v>ufaglært</v>
      </c>
      <c r="AS354" t="str">
        <f>Val!L45</f>
        <v>ingen</v>
      </c>
      <c r="AT354" t="str">
        <f>Val!L46</f>
        <v>hygiejne</v>
      </c>
      <c r="AU354">
        <f>Val!L47</f>
        <v>0</v>
      </c>
      <c r="AV354">
        <f>Val!L48</f>
        <v>0</v>
      </c>
      <c r="AW354">
        <f>Val!L49</f>
        <v>0</v>
      </c>
      <c r="AX354">
        <f>Val!L50</f>
        <v>0</v>
      </c>
      <c r="AY354">
        <f>Val!L51</f>
        <v>0</v>
      </c>
      <c r="AZ354">
        <f>Val!L52</f>
        <v>0</v>
      </c>
      <c r="BA354">
        <f>Val!L53</f>
        <v>0</v>
      </c>
      <c r="BB354">
        <f>Val!L54</f>
        <v>71</v>
      </c>
      <c r="BC354">
        <f>Val!L55</f>
        <v>71</v>
      </c>
      <c r="BD354">
        <f>Val!L56</f>
        <v>2</v>
      </c>
      <c r="BE354">
        <f>Val!L57</f>
        <v>2</v>
      </c>
      <c r="BF354" t="str">
        <f>Val!L58</f>
        <v>Nej</v>
      </c>
      <c r="BG354" t="str">
        <f>Val!L59</f>
        <v>Nej</v>
      </c>
      <c r="BH354" t="str">
        <f>Val!L60</f>
        <v>Ja</v>
      </c>
      <c r="BI354" t="str">
        <f>Val!L61</f>
        <v>Ja</v>
      </c>
      <c r="BJ354" t="str">
        <f>Val!L62</f>
        <v>ønsker kold mad på smør-selv basis</v>
      </c>
      <c r="BK354">
        <f>Val!L63</f>
        <v>0</v>
      </c>
      <c r="BL354" t="str">
        <f>Val!L64</f>
        <v>Er ikke positivt stemt for madordningen</v>
      </c>
      <c r="BM354">
        <f>Val!L65</f>
        <v>0</v>
      </c>
      <c r="BN354" t="str">
        <f>Val!L66</f>
        <v>delte meninger</v>
      </c>
      <c r="BO354">
        <f>Val!L67</f>
        <v>0</v>
      </c>
      <c r="BP354" t="str">
        <f>Val!L68</f>
        <v>Køkkendamen har ca. 20 timers rengøring om ugen og vil gerne op i tid på maddelen</v>
      </c>
      <c r="BQ354">
        <f>Val!L69</f>
        <v>0</v>
      </c>
      <c r="BR354" t="str">
        <f>Val!L70</f>
        <v>Køkken blandet tilvirk</v>
      </c>
      <c r="BS354">
        <f>Val!L71</f>
        <v>0</v>
      </c>
      <c r="BT354" t="str">
        <f>Val!L72</f>
        <v>Mindre</v>
      </c>
      <c r="BU354">
        <f>Val!L73</f>
        <v>0</v>
      </c>
      <c r="BV354">
        <f>Val!L74</f>
        <v>0</v>
      </c>
      <c r="BW354" t="str">
        <f>Val!L75</f>
        <v>Mere bordplads: opvaskemaskine kan vendes om og bordplade kan ligges henover. Der er plads til ekstra ovn</v>
      </c>
      <c r="BX354">
        <f>Val!L76</f>
        <v>0</v>
      </c>
      <c r="BY354">
        <f>Val!L77</f>
        <v>0</v>
      </c>
      <c r="BZ354">
        <f>Val!L78</f>
        <v>0</v>
      </c>
      <c r="CA354">
        <f>Val!L79</f>
        <v>0</v>
      </c>
      <c r="CB354" t="str">
        <f>Val!L80</f>
        <v>Mindre</v>
      </c>
      <c r="CC354" t="str">
        <f>Val!L81</f>
        <v>bordplade, karruselskab, flytning af opvaskemaskine</v>
      </c>
      <c r="CD354">
        <f>Val!L82</f>
        <v>0</v>
      </c>
      <c r="CE354">
        <f>Val!L83</f>
        <v>0</v>
      </c>
      <c r="CF354">
        <f>Val!L84</f>
        <v>0</v>
      </c>
      <c r="CG354" t="str">
        <f>Val!L85</f>
        <v>Sine</v>
      </c>
      <c r="CH354">
        <f>Val!L86</f>
        <v>0</v>
      </c>
      <c r="CI354">
        <f>Val!L87</f>
        <v>0</v>
      </c>
      <c r="CJ354">
        <f>Val!L88</f>
        <v>1</v>
      </c>
      <c r="CK354">
        <f>Val!L89</f>
        <v>0</v>
      </c>
      <c r="CL354">
        <f>Val!L90</f>
        <v>0</v>
      </c>
      <c r="CM354">
        <f>Val!L91</f>
        <v>0</v>
      </c>
      <c r="CN354">
        <f>Val!L92</f>
        <v>1</v>
      </c>
      <c r="CO354">
        <f>Val!L93</f>
        <v>0</v>
      </c>
      <c r="CP354">
        <f>Val!L94</f>
        <v>0</v>
      </c>
      <c r="CQ354">
        <f>Val!L95</f>
        <v>0</v>
      </c>
      <c r="CR354">
        <f>Val!L96</f>
        <v>0</v>
      </c>
      <c r="CS354">
        <f>Val!L97</f>
        <v>1</v>
      </c>
      <c r="CT354">
        <f>Val!L98</f>
        <v>1</v>
      </c>
      <c r="CU354">
        <f>Val!L99</f>
        <v>0</v>
      </c>
      <c r="CV354">
        <f>Val!L100</f>
        <v>0</v>
      </c>
      <c r="CW354">
        <f>Val!L101</f>
        <v>0</v>
      </c>
      <c r="CX354">
        <f>Val!L102</f>
        <v>0</v>
      </c>
      <c r="CY354">
        <f>Val!L103</f>
        <v>0</v>
      </c>
      <c r="CZ354">
        <f>Val!L104</f>
        <v>0</v>
      </c>
      <c r="DA354">
        <f>Val!L105</f>
        <v>0</v>
      </c>
      <c r="DB354">
        <f>Val!L106</f>
        <v>0</v>
      </c>
      <c r="DC354">
        <f>Val!L107</f>
        <v>25</v>
      </c>
      <c r="DD354" t="str">
        <f>Val!L108</f>
        <v>Miele</v>
      </c>
      <c r="DE354">
        <f>Val!L109</f>
        <v>1.5</v>
      </c>
      <c r="DF354">
        <f>Val!L110</f>
        <v>0</v>
      </c>
      <c r="DG354">
        <f>Val!L111</f>
        <v>0</v>
      </c>
      <c r="DH354" t="str">
        <f>Val!L112</f>
        <v>Ja</v>
      </c>
      <c r="DI354" t="str">
        <f>Val!L113</f>
        <v>Ja</v>
      </c>
      <c r="DJ354" t="str">
        <f>Val!L114</f>
        <v>Nej</v>
      </c>
      <c r="DK354">
        <f>Val!L115</f>
        <v>1</v>
      </c>
      <c r="DL354" t="str">
        <f>Val!L116</f>
        <v>Begrænset</v>
      </c>
      <c r="DM354" t="str">
        <f>Val!L117</f>
        <v>der er 2 højskabe. Ikke plads til depot</v>
      </c>
      <c r="DN354">
        <f>Val!L118</f>
        <v>0</v>
      </c>
      <c r="DO354" s="14" t="str">
        <f>VLOOKUP(MID(B354,1,5)*1,InstTyp!A:B,2,FALSE)</f>
        <v xml:space="preserve">Integrerede </v>
      </c>
      <c r="DP354" s="14" t="str">
        <f>VLOOKUP(MID(B354,1,5)*1,InstTyp!A:C,3,FALSE)</f>
        <v>Valby</v>
      </c>
      <c r="DQ354">
        <f>VLOOKUP(MID(B354,1,5)*1,'InstTyp-2'!E:BQ,7,FALSE)</f>
        <v>12</v>
      </c>
      <c r="DR354">
        <f>VLOOKUP(MID(B354,1,5)*1,'InstTyp-2'!E:BQ,8,FALSE)</f>
        <v>0</v>
      </c>
      <c r="DS354">
        <f>VLOOKUP(MID(B354,1,5)*1,'InstTyp-2'!E:BQ,9,FALSE)</f>
        <v>20</v>
      </c>
      <c r="DT354">
        <f>VLOOKUP(MID(B354,1,5)*1,'InstTyp-2'!E:BQ,10,FALSE)</f>
        <v>0</v>
      </c>
      <c r="DU354">
        <f>VLOOKUP(MID(B354,1,5)*1,'InstTyp-2'!E:BQ,11,FALSE)</f>
        <v>0</v>
      </c>
      <c r="DV354">
        <f>VLOOKUP(MID(B354,1,5)*1,'InstTyp-2'!E:BQ,12,FALSE)</f>
        <v>0</v>
      </c>
      <c r="DW354">
        <f>VLOOKUP(MID(B354,1,5)*1,'InstTyp-2'!E:BQ,13,FALSE)</f>
        <v>0</v>
      </c>
      <c r="DX354">
        <f>VLOOKUP(MID(B354,1,5)*1,'InstTyp-2'!E:BQ,14,FALSE)</f>
        <v>0</v>
      </c>
      <c r="DY354">
        <f>VLOOKUP(MID(B354,1,5)*1,'InstTyp-2'!E:BQ,15,FALSE)</f>
        <v>0</v>
      </c>
      <c r="DZ354">
        <f>VLOOKUP(MID(B354,1,5)*1,'InstTyp-2'!E:BQ,16,FALSE)</f>
        <v>0</v>
      </c>
      <c r="EA354">
        <f>VLOOKUP(MID(B354,1,5)*1,'InstTyp-2'!E:BQ,17,FALSE)</f>
        <v>0</v>
      </c>
      <c r="EB354">
        <f>VLOOKUP(MID(B354,1,5)*1,'InstTyp-2'!E:BQ,18,FALSE)</f>
        <v>0</v>
      </c>
      <c r="EC354">
        <f>VLOOKUP(MID(B354,1,5)*1,'InstTyp-2'!E:BQ,19,FALSE)</f>
        <v>0</v>
      </c>
      <c r="ED354">
        <f>VLOOKUP(MID(B354,1,5)*1,'InstTyp-2'!E:BQ,20,FALSE)</f>
        <v>0</v>
      </c>
      <c r="EE354" s="195">
        <f>VLOOKUP(MID(B354,1,5)*1,'Forplejning 2008'!A:C,3,FALSE)</f>
        <v>45917.919999999998</v>
      </c>
      <c r="EF354" t="str">
        <f t="shared" si="20"/>
        <v>35540</v>
      </c>
      <c r="EG354" t="str">
        <f t="shared" si="21"/>
        <v/>
      </c>
      <c r="EH354">
        <f t="shared" si="22"/>
        <v>0</v>
      </c>
      <c r="EI354">
        <f t="shared" si="23"/>
        <v>0</v>
      </c>
      <c r="EJ354" t="e">
        <f>VLOOKUP(B354,Rekruttering!A:F,2,FALSE)</f>
        <v>#N/A</v>
      </c>
      <c r="EK354" t="e">
        <f>VLOOKUP(B354,Rekruttering!A:F,3,FALSE)</f>
        <v>#N/A</v>
      </c>
      <c r="EL354" t="e">
        <f>VLOOKUP(B354,Rekruttering!A:F,4,FALSE)</f>
        <v>#N/A</v>
      </c>
      <c r="EM354" t="e">
        <f>VLOOKUP(B354,Rekruttering!A:F,5,FALSE)</f>
        <v>#N/A</v>
      </c>
      <c r="EN354" t="e">
        <f>VLOOKUP(B354,Rekruttering!A:F,6,FALSE)</f>
        <v>#N/A</v>
      </c>
    </row>
    <row r="355" spans="1:144">
      <c r="A355" s="14" t="str">
        <f>Val!M1</f>
        <v>x</v>
      </c>
      <c r="B355" s="21">
        <f>Val!M2</f>
        <v>35562</v>
      </c>
      <c r="C355" t="str">
        <f>Val!M3</f>
        <v>Valby børneasyl</v>
      </c>
      <c r="D355" t="str">
        <f>Val!M4</f>
        <v>Valby</v>
      </c>
      <c r="E355" t="str">
        <f>Val!M5</f>
        <v>Valby Tingsted 3</v>
      </c>
      <c r="F355">
        <f>Val!M6</f>
        <v>2500</v>
      </c>
      <c r="G355" t="str">
        <f>Val!M7</f>
        <v>Valby</v>
      </c>
      <c r="H355" t="str">
        <f>Val!M8</f>
        <v>36 16 17 87</v>
      </c>
      <c r="I355" t="str">
        <f>Val!M9</f>
        <v>35562@buf.kk.dk</v>
      </c>
      <c r="J355" t="str">
        <f>Val!M10</f>
        <v>Hanne Andreasen</v>
      </c>
      <c r="K355">
        <f>Val!M11</f>
        <v>54431225</v>
      </c>
      <c r="L355">
        <f>Val!M12</f>
        <v>0</v>
      </c>
      <c r="M355" t="str">
        <f>Val!M13</f>
        <v>valbyboerneasyl@12move.dk</v>
      </c>
      <c r="N355" t="str">
        <f>Val!M14</f>
        <v>Integreret</v>
      </c>
      <c r="O355">
        <f>Val!M15</f>
        <v>12</v>
      </c>
      <c r="P355">
        <f>Val!M16</f>
        <v>0</v>
      </c>
      <c r="Q355">
        <f>Val!M17</f>
        <v>22</v>
      </c>
      <c r="R355">
        <f>Val!M18</f>
        <v>0</v>
      </c>
      <c r="S355">
        <f>Val!M19</f>
        <v>0</v>
      </c>
      <c r="T355">
        <f>Val!M20</f>
        <v>0</v>
      </c>
      <c r="U355">
        <f>Val!M21</f>
        <v>0</v>
      </c>
      <c r="V355" t="str">
        <f>Val!M22</f>
        <v>Nej</v>
      </c>
      <c r="W355">
        <f>Val!M23</f>
        <v>0</v>
      </c>
      <c r="X355">
        <f>Val!M24</f>
        <v>0</v>
      </c>
      <c r="Y355">
        <f>Val!M25</f>
        <v>5</v>
      </c>
      <c r="Z355">
        <f>Val!M26</f>
        <v>0</v>
      </c>
      <c r="AA355">
        <f>Val!M27</f>
        <v>5</v>
      </c>
      <c r="AB355">
        <f>Val!M28</f>
        <v>5</v>
      </c>
      <c r="AC355">
        <f>Val!M29</f>
        <v>0</v>
      </c>
      <c r="AD355">
        <f>Val!M30</f>
        <v>5</v>
      </c>
      <c r="AE355">
        <f>Val!M31</f>
        <v>0</v>
      </c>
      <c r="AF355">
        <f>Val!M32</f>
        <v>1</v>
      </c>
      <c r="AG355">
        <f>Val!M33</f>
        <v>5</v>
      </c>
      <c r="AH355">
        <f>Val!M34</f>
        <v>0</v>
      </c>
      <c r="AI355">
        <f>Val!M35</f>
        <v>45000</v>
      </c>
      <c r="AJ355">
        <f>Val!M36</f>
        <v>40000</v>
      </c>
      <c r="AK355">
        <f>Val!M37</f>
        <v>0</v>
      </c>
      <c r="AL355" t="str">
        <f>Val!M38</f>
        <v>Ja</v>
      </c>
      <c r="AM355">
        <f>Val!M39</f>
        <v>0</v>
      </c>
      <c r="AN355" t="str">
        <f>Val!M40</f>
        <v>Kristina Ahlgreen Andersen</v>
      </c>
      <c r="AO355">
        <f>Val!M41</f>
        <v>2006</v>
      </c>
      <c r="AP355">
        <f>Val!M42</f>
        <v>25</v>
      </c>
      <c r="AQ355">
        <f>Val!M43</f>
        <v>0</v>
      </c>
      <c r="AR355" t="str">
        <f>Val!M44</f>
        <v>tøjdesigner</v>
      </c>
      <c r="AS355">
        <f>Val!M45</f>
        <v>0</v>
      </c>
      <c r="AT355">
        <f>Val!M46</f>
        <v>0</v>
      </c>
      <c r="AU355">
        <f>Val!M47</f>
        <v>0</v>
      </c>
      <c r="AV355">
        <f>Val!M48</f>
        <v>0</v>
      </c>
      <c r="AW355">
        <f>Val!M49</f>
        <v>0</v>
      </c>
      <c r="AX355">
        <f>Val!M50</f>
        <v>0</v>
      </c>
      <c r="AY355">
        <f>Val!M51</f>
        <v>0</v>
      </c>
      <c r="AZ355">
        <f>Val!M52</f>
        <v>0</v>
      </c>
      <c r="BA355">
        <f>Val!M53</f>
        <v>0</v>
      </c>
      <c r="BB355">
        <f>Val!M54</f>
        <v>90</v>
      </c>
      <c r="BC355">
        <f>Val!M55</f>
        <v>90</v>
      </c>
      <c r="BD355">
        <f>Val!M56</f>
        <v>2</v>
      </c>
      <c r="BE355">
        <f>Val!M57</f>
        <v>2</v>
      </c>
      <c r="BF355" t="str">
        <f>Val!M58</f>
        <v>Ja</v>
      </c>
      <c r="BG355">
        <f>Val!M59</f>
        <v>0</v>
      </c>
      <c r="BH355" t="str">
        <f>Val!M60</f>
        <v>Ja</v>
      </c>
      <c r="BI355" t="str">
        <f>Val!M61</f>
        <v>Ja</v>
      </c>
      <c r="BJ355">
        <f>Val!M62</f>
        <v>0</v>
      </c>
      <c r="BK355" t="str">
        <f>Val!M63</f>
        <v>Ja</v>
      </c>
      <c r="BL355">
        <f>Val!M64</f>
        <v>0</v>
      </c>
      <c r="BM355" t="str">
        <f>Val!M65</f>
        <v>Ja</v>
      </c>
      <c r="BN355">
        <f>Val!M66</f>
        <v>0</v>
      </c>
      <c r="BO355" t="str">
        <f>Val!M67</f>
        <v>Ja</v>
      </c>
      <c r="BP355">
        <f>Val!M68</f>
        <v>0</v>
      </c>
      <c r="BQ355">
        <f>Val!M69</f>
        <v>0</v>
      </c>
      <c r="BR355" t="str">
        <f>Val!M70</f>
        <v>produktionskøkken</v>
      </c>
      <c r="BS355">
        <f>Val!M71</f>
        <v>0</v>
      </c>
      <c r="BT355" t="str">
        <f>Val!M72</f>
        <v>Mindre</v>
      </c>
      <c r="BU355">
        <f>Val!M73</f>
        <v>0</v>
      </c>
      <c r="BV355">
        <f>Val!M74</f>
        <v>0</v>
      </c>
      <c r="BW355" t="str">
        <f>Val!M75</f>
        <v>ovn + køleskab</v>
      </c>
      <c r="BX355">
        <f>Val!M76</f>
        <v>0</v>
      </c>
      <c r="BY355">
        <f>Val!M77</f>
        <v>0</v>
      </c>
      <c r="BZ355">
        <f>Val!M78</f>
        <v>0</v>
      </c>
      <c r="CA355">
        <f>Val!M79</f>
        <v>0</v>
      </c>
      <c r="CB355">
        <f>Val!M80</f>
        <v>0</v>
      </c>
      <c r="CC355">
        <f>Val!M81</f>
        <v>0</v>
      </c>
      <c r="CD355">
        <f>Val!M82</f>
        <v>0</v>
      </c>
      <c r="CE355">
        <f>Val!M83</f>
        <v>0</v>
      </c>
      <c r="CF355" t="str">
        <f>Val!M84</f>
        <v>Vil gerne rates</v>
      </c>
      <c r="CG355" t="str">
        <f>Val!M85</f>
        <v>Lone Voss/Sine</v>
      </c>
      <c r="CH355" s="17">
        <f>Val!M86</f>
        <v>39860</v>
      </c>
      <c r="CI355">
        <f>Val!M87</f>
        <v>0</v>
      </c>
      <c r="CJ355">
        <f>Val!M88</f>
        <v>1</v>
      </c>
      <c r="CK355">
        <f>Val!M89</f>
        <v>0</v>
      </c>
      <c r="CL355">
        <f>Val!M90</f>
        <v>0</v>
      </c>
      <c r="CM355">
        <f>Val!M91</f>
        <v>0</v>
      </c>
      <c r="CN355">
        <f>Val!M92</f>
        <v>1</v>
      </c>
      <c r="CO355">
        <f>Val!M93</f>
        <v>0</v>
      </c>
      <c r="CP355">
        <f>Val!M94</f>
        <v>0</v>
      </c>
      <c r="CQ355">
        <f>Val!M95</f>
        <v>0</v>
      </c>
      <c r="CR355">
        <f>Val!M96</f>
        <v>0</v>
      </c>
      <c r="CS355">
        <f>Val!M97</f>
        <v>1</v>
      </c>
      <c r="CT355">
        <f>Val!M98</f>
        <v>0</v>
      </c>
      <c r="CU355">
        <f>Val!M99</f>
        <v>0</v>
      </c>
      <c r="CV355">
        <f>Val!M100</f>
        <v>0</v>
      </c>
      <c r="CW355">
        <f>Val!M101</f>
        <v>0</v>
      </c>
      <c r="CX355">
        <f>Val!M102</f>
        <v>1</v>
      </c>
      <c r="CY355">
        <f>Val!M103</f>
        <v>0</v>
      </c>
      <c r="CZ355">
        <f>Val!M104</f>
        <v>0</v>
      </c>
      <c r="DA355">
        <f>Val!M105</f>
        <v>1</v>
      </c>
      <c r="DB355">
        <f>Val!M106</f>
        <v>0</v>
      </c>
      <c r="DC355">
        <f>Val!M107</f>
        <v>0</v>
      </c>
      <c r="DD355" t="str">
        <f>Val!M108</f>
        <v>Miele</v>
      </c>
      <c r="DE355">
        <f>Val!M109</f>
        <v>3.5</v>
      </c>
      <c r="DF355">
        <f>Val!M110</f>
        <v>0</v>
      </c>
      <c r="DG355">
        <f>Val!M111</f>
        <v>0</v>
      </c>
      <c r="DH355" t="str">
        <f>Val!M112</f>
        <v>Ja</v>
      </c>
      <c r="DI355" t="str">
        <f>Val!M113</f>
        <v>Ja</v>
      </c>
      <c r="DJ355">
        <f>Val!M114</f>
        <v>0</v>
      </c>
      <c r="DK355">
        <f>Val!M115</f>
        <v>3</v>
      </c>
      <c r="DL355" t="str">
        <f>Val!M116</f>
        <v>Begrænset</v>
      </c>
      <c r="DM355" t="str">
        <f>Val!M117</f>
        <v>Ganske ok køkken. Rum ved køkken indrettes til depot med hylder, der kan skabes lidt mere bordplads (hvis en dør må blendes).</v>
      </c>
      <c r="DN355">
        <f>Val!M118</f>
        <v>0</v>
      </c>
      <c r="DO355" s="14" t="str">
        <f>VLOOKUP(MID(B355,1,5)*1,InstTyp!A:B,2,FALSE)</f>
        <v xml:space="preserve">Integrerede </v>
      </c>
      <c r="DP355" s="14" t="str">
        <f>VLOOKUP(MID(B355,1,5)*1,InstTyp!A:C,3,FALSE)</f>
        <v>Valby</v>
      </c>
      <c r="DQ355">
        <f>VLOOKUP(MID(B355,1,5)*1,'InstTyp-2'!E:BQ,7,FALSE)</f>
        <v>12</v>
      </c>
      <c r="DR355">
        <f>VLOOKUP(MID(B355,1,5)*1,'InstTyp-2'!E:BQ,8,FALSE)</f>
        <v>0</v>
      </c>
      <c r="DS355">
        <f>VLOOKUP(MID(B355,1,5)*1,'InstTyp-2'!E:BQ,9,FALSE)</f>
        <v>22</v>
      </c>
      <c r="DT355">
        <f>VLOOKUP(MID(B355,1,5)*1,'InstTyp-2'!E:BQ,10,FALSE)</f>
        <v>0</v>
      </c>
      <c r="DU355">
        <f>VLOOKUP(MID(B355,1,5)*1,'InstTyp-2'!E:BQ,11,FALSE)</f>
        <v>0</v>
      </c>
      <c r="DV355">
        <f>VLOOKUP(MID(B355,1,5)*1,'InstTyp-2'!E:BQ,12,FALSE)</f>
        <v>0</v>
      </c>
      <c r="DW355">
        <f>VLOOKUP(MID(B355,1,5)*1,'InstTyp-2'!E:BQ,13,FALSE)</f>
        <v>0</v>
      </c>
      <c r="DX355">
        <f>VLOOKUP(MID(B355,1,5)*1,'InstTyp-2'!E:BQ,14,FALSE)</f>
        <v>0</v>
      </c>
      <c r="DY355">
        <f>VLOOKUP(MID(B355,1,5)*1,'InstTyp-2'!E:BQ,15,FALSE)</f>
        <v>0</v>
      </c>
      <c r="DZ355">
        <f>VLOOKUP(MID(B355,1,5)*1,'InstTyp-2'!E:BQ,16,FALSE)</f>
        <v>0</v>
      </c>
      <c r="EA355">
        <f>VLOOKUP(MID(B355,1,5)*1,'InstTyp-2'!E:BQ,17,FALSE)</f>
        <v>0</v>
      </c>
      <c r="EB355">
        <f>VLOOKUP(MID(B355,1,5)*1,'InstTyp-2'!E:BQ,18,FALSE)</f>
        <v>0</v>
      </c>
      <c r="EC355">
        <f>VLOOKUP(MID(B355,1,5)*1,'InstTyp-2'!E:BQ,19,FALSE)</f>
        <v>0</v>
      </c>
      <c r="ED355">
        <f>VLOOKUP(MID(B355,1,5)*1,'InstTyp-2'!E:BQ,20,FALSE)</f>
        <v>0</v>
      </c>
      <c r="EE355" s="195">
        <f>VLOOKUP(MID(B355,1,5)*1,'Forplejning 2008'!A:C,3,FALSE)</f>
        <v>69329.48</v>
      </c>
      <c r="EF355" t="str">
        <f t="shared" si="20"/>
        <v>35562</v>
      </c>
      <c r="EG355" t="str">
        <f t="shared" si="21"/>
        <v/>
      </c>
      <c r="EH355">
        <f t="shared" si="22"/>
        <v>0</v>
      </c>
      <c r="EI355">
        <f t="shared" si="23"/>
        <v>0</v>
      </c>
      <c r="EJ355" t="e">
        <f>VLOOKUP(B355,Rekruttering!A:F,2,FALSE)</f>
        <v>#N/A</v>
      </c>
      <c r="EK355" t="e">
        <f>VLOOKUP(B355,Rekruttering!A:F,3,FALSE)</f>
        <v>#N/A</v>
      </c>
      <c r="EL355" t="e">
        <f>VLOOKUP(B355,Rekruttering!A:F,4,FALSE)</f>
        <v>#N/A</v>
      </c>
      <c r="EM355" t="e">
        <f>VLOOKUP(B355,Rekruttering!A:F,5,FALSE)</f>
        <v>#N/A</v>
      </c>
      <c r="EN355" t="e">
        <f>VLOOKUP(B355,Rekruttering!A:F,6,FALSE)</f>
        <v>#N/A</v>
      </c>
    </row>
    <row r="356" spans="1:144">
      <c r="A356" s="14" t="str">
        <f>Val!N1</f>
        <v>x</v>
      </c>
      <c r="B356" s="21">
        <f>Val!N2</f>
        <v>35572</v>
      </c>
      <c r="C356" t="str">
        <f>Val!N3</f>
        <v>Valbyhøj</v>
      </c>
      <c r="D356" t="str">
        <f>Val!N4</f>
        <v>Valby</v>
      </c>
      <c r="E356" t="str">
        <f>Val!N5</f>
        <v>Thyregodsvej 14</v>
      </c>
      <c r="F356">
        <f>Val!N6</f>
        <v>2500</v>
      </c>
      <c r="G356" t="str">
        <f>Val!N7</f>
        <v>Valby</v>
      </c>
      <c r="H356">
        <f>Val!N8</f>
        <v>36302379</v>
      </c>
      <c r="I356" t="str">
        <f>Val!N9</f>
        <v>35572@buf.kk.dk</v>
      </c>
      <c r="J356" t="str">
        <f>Val!N10</f>
        <v>Eva Bruus</v>
      </c>
      <c r="K356">
        <f>Val!N11</f>
        <v>43994667</v>
      </c>
      <c r="L356">
        <f>Val!N12</f>
        <v>0</v>
      </c>
      <c r="M356" t="str">
        <f>Val!N13</f>
        <v>35572@buf.kk.dk</v>
      </c>
      <c r="N356" t="str">
        <f>Val!N14</f>
        <v>Integreret</v>
      </c>
      <c r="O356">
        <f>Val!N15</f>
        <v>12</v>
      </c>
      <c r="P356">
        <f>Val!N16</f>
        <v>0</v>
      </c>
      <c r="Q356">
        <f>Val!N17</f>
        <v>20</v>
      </c>
      <c r="R356">
        <f>Val!N18</f>
        <v>0</v>
      </c>
      <c r="S356">
        <f>Val!N19</f>
        <v>0</v>
      </c>
      <c r="T356">
        <f>Val!N20</f>
        <v>0</v>
      </c>
      <c r="U356">
        <f>Val!N21</f>
        <v>0</v>
      </c>
      <c r="V356" t="str">
        <f>Val!N22</f>
        <v>nej</v>
      </c>
      <c r="W356">
        <f>Val!N23</f>
        <v>0</v>
      </c>
      <c r="X356">
        <f>Val!N24</f>
        <v>0</v>
      </c>
      <c r="Y356">
        <f>Val!N25</f>
        <v>5</v>
      </c>
      <c r="Z356">
        <f>Val!N26</f>
        <v>0</v>
      </c>
      <c r="AA356">
        <f>Val!N27</f>
        <v>5</v>
      </c>
      <c r="AB356">
        <f>Val!N28</f>
        <v>5</v>
      </c>
      <c r="AC356">
        <f>Val!N29</f>
        <v>0</v>
      </c>
      <c r="AD356">
        <f>Val!N30</f>
        <v>5</v>
      </c>
      <c r="AE356">
        <f>Val!N31</f>
        <v>0</v>
      </c>
      <c r="AF356">
        <f>Val!N32</f>
        <v>0</v>
      </c>
      <c r="AG356">
        <f>Val!N33</f>
        <v>5</v>
      </c>
      <c r="AH356">
        <f>Val!N34</f>
        <v>0</v>
      </c>
      <c r="AI356" s="16">
        <f>Val!N35</f>
        <v>35000</v>
      </c>
      <c r="AJ356" s="16">
        <f>Val!N36</f>
        <v>0</v>
      </c>
      <c r="AK356">
        <f>Val!N37</f>
        <v>0</v>
      </c>
      <c r="AL356" t="str">
        <f>Val!N38</f>
        <v>ja</v>
      </c>
      <c r="AM356">
        <f>Val!N39</f>
        <v>0</v>
      </c>
      <c r="AN356" t="str">
        <f>Val!N40</f>
        <v>Jeanne</v>
      </c>
      <c r="AO356">
        <f>Val!N41</f>
        <v>2008</v>
      </c>
      <c r="AP356">
        <f>Val!N42</f>
        <v>20</v>
      </c>
      <c r="AQ356">
        <f>Val!N43</f>
        <v>0</v>
      </c>
      <c r="AR356">
        <f>Val!N44</f>
        <v>0</v>
      </c>
      <c r="AS356">
        <f>Val!N45</f>
        <v>0</v>
      </c>
      <c r="AT356">
        <f>Val!N46</f>
        <v>0</v>
      </c>
      <c r="AU356">
        <f>Val!N47</f>
        <v>0</v>
      </c>
      <c r="AV356">
        <f>Val!N48</f>
        <v>0</v>
      </c>
      <c r="AW356">
        <f>Val!N49</f>
        <v>0</v>
      </c>
      <c r="AX356">
        <f>Val!N50</f>
        <v>0</v>
      </c>
      <c r="AY356">
        <f>Val!N51</f>
        <v>0</v>
      </c>
      <c r="AZ356">
        <f>Val!N52</f>
        <v>0</v>
      </c>
      <c r="BA356">
        <f>Val!N53</f>
        <v>0</v>
      </c>
      <c r="BB356">
        <f>Val!N54</f>
        <v>80</v>
      </c>
      <c r="BC356">
        <f>Val!N55</f>
        <v>0</v>
      </c>
      <c r="BD356">
        <f>Val!N56</f>
        <v>2</v>
      </c>
      <c r="BE356">
        <f>Val!N57</f>
        <v>2</v>
      </c>
      <c r="BF356" t="str">
        <f>Val!N58</f>
        <v>nej</v>
      </c>
      <c r="BG356" t="str">
        <f>Val!N59</f>
        <v>nej</v>
      </c>
      <c r="BH356" t="str">
        <f>Val!N60</f>
        <v>ja</v>
      </c>
      <c r="BI356" t="str">
        <f>Val!N61</f>
        <v>ja</v>
      </c>
      <c r="BJ356">
        <f>Val!N62</f>
        <v>0</v>
      </c>
      <c r="BK356" t="str">
        <f>Val!N63</f>
        <v>ja</v>
      </c>
      <c r="BL356">
        <f>Val!N64</f>
        <v>0</v>
      </c>
      <c r="BM356" t="str">
        <f>Val!N65</f>
        <v>ja</v>
      </c>
      <c r="BN356">
        <f>Val!N66</f>
        <v>0</v>
      </c>
      <c r="BO356" t="str">
        <f>Val!N67</f>
        <v>ja</v>
      </c>
      <c r="BP356" t="str">
        <f>Val!N68</f>
        <v>har personale</v>
      </c>
      <c r="BQ356">
        <f>Val!N69</f>
        <v>0</v>
      </c>
      <c r="BR356" t="str">
        <f>Val!N70</f>
        <v>produktionskøkken</v>
      </c>
      <c r="BS356" t="str">
        <f>Val!N71</f>
        <v>Ja</v>
      </c>
      <c r="BT356">
        <f>Val!N72</f>
        <v>0</v>
      </c>
      <c r="BU356">
        <f>Val!N73</f>
        <v>0</v>
      </c>
      <c r="BV356">
        <f>Val!N74</f>
        <v>0</v>
      </c>
      <c r="BW356">
        <f>Val!N75</f>
        <v>0</v>
      </c>
      <c r="BX356">
        <f>Val!N76</f>
        <v>0</v>
      </c>
      <c r="BY356">
        <f>Val!N77</f>
        <v>0</v>
      </c>
      <c r="BZ356">
        <f>Val!N78</f>
        <v>0</v>
      </c>
      <c r="CA356">
        <f>Val!N79</f>
        <v>0</v>
      </c>
      <c r="CB356">
        <f>Val!N80</f>
        <v>0</v>
      </c>
      <c r="CC356">
        <f>Val!N81</f>
        <v>0</v>
      </c>
      <c r="CD356">
        <f>Val!N82</f>
        <v>0</v>
      </c>
      <c r="CE356">
        <f>Val!N83</f>
        <v>0</v>
      </c>
      <c r="CF356" t="str">
        <f>Val!N84</f>
        <v>Institutionen er under ombygning, derfor er der foretaget telefoninterview</v>
      </c>
      <c r="CG356" t="str">
        <f>Val!N85</f>
        <v>Lone Voss</v>
      </c>
      <c r="CH356" s="18" t="str">
        <f>Val!N86</f>
        <v>1/4 09</v>
      </c>
      <c r="CI356">
        <f>Val!N87</f>
        <v>0</v>
      </c>
      <c r="CJ356">
        <f>Val!N88</f>
        <v>0</v>
      </c>
      <c r="CK356">
        <f>Val!N89</f>
        <v>0</v>
      </c>
      <c r="CL356">
        <f>Val!N90</f>
        <v>0</v>
      </c>
      <c r="CM356">
        <f>Val!N91</f>
        <v>0</v>
      </c>
      <c r="CN356">
        <f>Val!N92</f>
        <v>0</v>
      </c>
      <c r="CO356">
        <f>Val!N93</f>
        <v>0</v>
      </c>
      <c r="CP356">
        <f>Val!N94</f>
        <v>0</v>
      </c>
      <c r="CQ356">
        <f>Val!N95</f>
        <v>0</v>
      </c>
      <c r="CR356">
        <f>Val!N96</f>
        <v>0</v>
      </c>
      <c r="CS356">
        <f>Val!N97</f>
        <v>0</v>
      </c>
      <c r="CT356">
        <f>Val!N98</f>
        <v>0</v>
      </c>
      <c r="CU356">
        <f>Val!N99</f>
        <v>0</v>
      </c>
      <c r="CV356">
        <f>Val!N100</f>
        <v>0</v>
      </c>
      <c r="CW356">
        <f>Val!N101</f>
        <v>0</v>
      </c>
      <c r="CX356">
        <f>Val!N102</f>
        <v>0</v>
      </c>
      <c r="CY356">
        <f>Val!N103</f>
        <v>0</v>
      </c>
      <c r="CZ356">
        <f>Val!N104</f>
        <v>0</v>
      </c>
      <c r="DA356">
        <f>Val!N105</f>
        <v>0</v>
      </c>
      <c r="DB356">
        <f>Val!N106</f>
        <v>0</v>
      </c>
      <c r="DC356">
        <f>Val!N107</f>
        <v>0</v>
      </c>
      <c r="DD356">
        <f>Val!N108</f>
        <v>0</v>
      </c>
      <c r="DE356">
        <f>Val!N109</f>
        <v>0</v>
      </c>
      <c r="DF356">
        <f>Val!N110</f>
        <v>0</v>
      </c>
      <c r="DG356">
        <f>Val!N111</f>
        <v>0</v>
      </c>
      <c r="DH356">
        <f>Val!N112</f>
        <v>0</v>
      </c>
      <c r="DI356">
        <f>Val!N113</f>
        <v>0</v>
      </c>
      <c r="DJ356">
        <f>Val!N114</f>
        <v>0</v>
      </c>
      <c r="DK356">
        <f>Val!N115</f>
        <v>0</v>
      </c>
      <c r="DL356">
        <f>Val!N116</f>
        <v>0</v>
      </c>
      <c r="DM356">
        <f>Val!N117</f>
        <v>0</v>
      </c>
      <c r="DN356">
        <f>Val!N118</f>
        <v>0</v>
      </c>
      <c r="DO356" s="14" t="str">
        <f>VLOOKUP(MID(B356,1,5)*1,InstTyp!A:B,2,FALSE)</f>
        <v xml:space="preserve">Integrerede </v>
      </c>
      <c r="DP356" s="14" t="str">
        <f>VLOOKUP(MID(B356,1,5)*1,InstTyp!A:C,3,FALSE)</f>
        <v>Valby</v>
      </c>
      <c r="DQ356">
        <f>VLOOKUP(MID(B356,1,5)*1,'InstTyp-2'!E:BQ,7,FALSE)</f>
        <v>12</v>
      </c>
      <c r="DR356">
        <f>VLOOKUP(MID(B356,1,5)*1,'InstTyp-2'!E:BQ,8,FALSE)</f>
        <v>0</v>
      </c>
      <c r="DS356">
        <f>VLOOKUP(MID(B356,1,5)*1,'InstTyp-2'!E:BQ,9,FALSE)</f>
        <v>20</v>
      </c>
      <c r="DT356">
        <f>VLOOKUP(MID(B356,1,5)*1,'InstTyp-2'!E:BQ,10,FALSE)</f>
        <v>0</v>
      </c>
      <c r="DU356">
        <f>VLOOKUP(MID(B356,1,5)*1,'InstTyp-2'!E:BQ,11,FALSE)</f>
        <v>0</v>
      </c>
      <c r="DV356">
        <f>VLOOKUP(MID(B356,1,5)*1,'InstTyp-2'!E:BQ,12,FALSE)</f>
        <v>0</v>
      </c>
      <c r="DW356">
        <f>VLOOKUP(MID(B356,1,5)*1,'InstTyp-2'!E:BQ,13,FALSE)</f>
        <v>0</v>
      </c>
      <c r="DX356">
        <f>VLOOKUP(MID(B356,1,5)*1,'InstTyp-2'!E:BQ,14,FALSE)</f>
        <v>0</v>
      </c>
      <c r="DY356">
        <f>VLOOKUP(MID(B356,1,5)*1,'InstTyp-2'!E:BQ,15,FALSE)</f>
        <v>0</v>
      </c>
      <c r="DZ356">
        <f>VLOOKUP(MID(B356,1,5)*1,'InstTyp-2'!E:BQ,16,FALSE)</f>
        <v>0</v>
      </c>
      <c r="EA356">
        <f>VLOOKUP(MID(B356,1,5)*1,'InstTyp-2'!E:BQ,17,FALSE)</f>
        <v>0</v>
      </c>
      <c r="EB356">
        <f>VLOOKUP(MID(B356,1,5)*1,'InstTyp-2'!E:BQ,18,FALSE)</f>
        <v>0</v>
      </c>
      <c r="EC356">
        <f>VLOOKUP(MID(B356,1,5)*1,'InstTyp-2'!E:BQ,19,FALSE)</f>
        <v>0</v>
      </c>
      <c r="ED356">
        <f>VLOOKUP(MID(B356,1,5)*1,'InstTyp-2'!E:BQ,20,FALSE)</f>
        <v>0</v>
      </c>
      <c r="EE356" s="195">
        <f>VLOOKUP(MID(B356,1,5)*1,'Forplejning 2008'!A:C,3,FALSE)</f>
        <v>57832.67</v>
      </c>
      <c r="EF356" t="str">
        <f t="shared" si="20"/>
        <v>35572</v>
      </c>
      <c r="EG356" t="str">
        <f t="shared" si="21"/>
        <v/>
      </c>
      <c r="EH356">
        <f t="shared" si="22"/>
        <v>0</v>
      </c>
      <c r="EI356">
        <f t="shared" si="23"/>
        <v>0</v>
      </c>
      <c r="EJ356" t="e">
        <f>VLOOKUP(B356,Rekruttering!A:F,2,FALSE)</f>
        <v>#N/A</v>
      </c>
      <c r="EK356" t="e">
        <f>VLOOKUP(B356,Rekruttering!A:F,3,FALSE)</f>
        <v>#N/A</v>
      </c>
      <c r="EL356" t="e">
        <f>VLOOKUP(B356,Rekruttering!A:F,4,FALSE)</f>
        <v>#N/A</v>
      </c>
      <c r="EM356" t="e">
        <f>VLOOKUP(B356,Rekruttering!A:F,5,FALSE)</f>
        <v>#N/A</v>
      </c>
      <c r="EN356" t="e">
        <f>VLOOKUP(B356,Rekruttering!A:F,6,FALSE)</f>
        <v>#N/A</v>
      </c>
    </row>
    <row r="357" spans="1:144">
      <c r="A357" s="14" t="str">
        <f>Val!O1</f>
        <v>x</v>
      </c>
      <c r="B357" s="21">
        <f>Val!O2</f>
        <v>35581</v>
      </c>
      <c r="C357" t="str">
        <f>Val!O3</f>
        <v>Anne-Mariegården</v>
      </c>
      <c r="D357" t="str">
        <f>Val!O4</f>
        <v>Valby</v>
      </c>
      <c r="E357" t="str">
        <f>Val!O5</f>
        <v>Kirsebærhaven 8B</v>
      </c>
      <c r="F357">
        <f>Val!O6</f>
        <v>2500</v>
      </c>
      <c r="G357" t="str">
        <f>Val!O7</f>
        <v>Valby</v>
      </c>
      <c r="H357" t="str">
        <f>Val!O8</f>
        <v>36 17 46 89</v>
      </c>
      <c r="I357" t="str">
        <f>Val!O9</f>
        <v>35581@buf.kk.dk</v>
      </c>
      <c r="J357" t="str">
        <f>Val!O10</f>
        <v>Kenneth Jensen</v>
      </c>
      <c r="K357">
        <f>Val!O11</f>
        <v>0</v>
      </c>
      <c r="L357">
        <f>Val!O12</f>
        <v>0</v>
      </c>
      <c r="M357" t="str">
        <f>Val!O13</f>
        <v>35581@buf.kk.dk</v>
      </c>
      <c r="N357" t="str">
        <f>Val!O14</f>
        <v>Integreret</v>
      </c>
      <c r="O357">
        <f>Val!O15</f>
        <v>30</v>
      </c>
      <c r="P357">
        <f>Val!O16</f>
        <v>0</v>
      </c>
      <c r="Q357">
        <f>Val!O17</f>
        <v>48</v>
      </c>
      <c r="R357">
        <f>Val!O18</f>
        <v>64</v>
      </c>
      <c r="S357">
        <f>Val!O19</f>
        <v>0</v>
      </c>
      <c r="T357">
        <f>Val!O20</f>
        <v>0</v>
      </c>
      <c r="U357">
        <f>Val!O21</f>
        <v>0</v>
      </c>
      <c r="V357" t="str">
        <f>Val!O22</f>
        <v>Ja</v>
      </c>
      <c r="W357">
        <f>Val!O23</f>
        <v>2</v>
      </c>
      <c r="X357">
        <f>Val!O24</f>
        <v>0</v>
      </c>
      <c r="Y357">
        <f>Val!O25</f>
        <v>5</v>
      </c>
      <c r="Z357">
        <f>Val!O26</f>
        <v>5</v>
      </c>
      <c r="AA357">
        <f>Val!O27</f>
        <v>5</v>
      </c>
      <c r="AB357">
        <f>Val!O28</f>
        <v>5</v>
      </c>
      <c r="AC357">
        <f>Val!O29</f>
        <v>0</v>
      </c>
      <c r="AD357">
        <f>Val!O30</f>
        <v>5</v>
      </c>
      <c r="AE357">
        <f>Val!O31</f>
        <v>0</v>
      </c>
      <c r="AF357">
        <f>Val!O32</f>
        <v>2</v>
      </c>
      <c r="AG357">
        <f>Val!O33</f>
        <v>5</v>
      </c>
      <c r="AH357">
        <f>Val!O34</f>
        <v>0</v>
      </c>
      <c r="AI357">
        <f>Val!O35</f>
        <v>110000</v>
      </c>
      <c r="AJ357" s="16">
        <f>Val!O36</f>
        <v>120000</v>
      </c>
      <c r="AK357">
        <f>Val!O37</f>
        <v>0</v>
      </c>
      <c r="AL357" t="str">
        <f>Val!O38</f>
        <v>Ja</v>
      </c>
      <c r="AM357">
        <f>Val!O39</f>
        <v>0</v>
      </c>
      <c r="AN357" t="str">
        <f>Val!O40</f>
        <v>Annette Larsen</v>
      </c>
      <c r="AO357">
        <f>Val!O41</f>
        <v>0</v>
      </c>
      <c r="AP357">
        <f>Val!O42</f>
        <v>34</v>
      </c>
      <c r="AQ357">
        <f>Val!O43</f>
        <v>0</v>
      </c>
      <c r="AR357" t="str">
        <f>Val!O44</f>
        <v>ingen</v>
      </c>
      <c r="AS357" t="str">
        <f>Val!O45</f>
        <v>mange års</v>
      </c>
      <c r="AT357" t="str">
        <f>Val!O46</f>
        <v>ja men ved ikke hvilke</v>
      </c>
      <c r="AU357" t="str">
        <f>Val!O47</f>
        <v>Nawruz Can</v>
      </c>
      <c r="AV357">
        <f>Val!O48</f>
        <v>2009</v>
      </c>
      <c r="AW357">
        <f>Val!O49</f>
        <v>15</v>
      </c>
      <c r="AX357">
        <f>Val!O50</f>
        <v>0</v>
      </c>
      <c r="AY357" t="str">
        <f>Val!O51</f>
        <v>ingen</v>
      </c>
      <c r="AZ357" t="str">
        <f>Val!O52</f>
        <v>ingen</v>
      </c>
      <c r="BA357" t="str">
        <f>Val!O53</f>
        <v>hygiejne</v>
      </c>
      <c r="BB357">
        <f>Val!O54</f>
        <v>95</v>
      </c>
      <c r="BC357">
        <f>Val!O55</f>
        <v>80</v>
      </c>
      <c r="BD357">
        <f>Val!O56</f>
        <v>2</v>
      </c>
      <c r="BE357">
        <f>Val!O57</f>
        <v>2</v>
      </c>
      <c r="BF357" t="str">
        <f>Val!O58</f>
        <v>Nej</v>
      </c>
      <c r="BG357" t="str">
        <f>Val!O59</f>
        <v>Ja</v>
      </c>
      <c r="BH357" t="str">
        <f>Val!O60</f>
        <v>Ja</v>
      </c>
      <c r="BI357" t="str">
        <f>Val!O61</f>
        <v>Ja</v>
      </c>
      <c r="BJ357" t="str">
        <f>Val!O62</f>
        <v>Der er et fint køkken men det trænger til en omgang maling og nye køkkenelementer</v>
      </c>
      <c r="BK357" t="str">
        <f>Val!O63</f>
        <v>Ja</v>
      </c>
      <c r="BL357">
        <f>Val!O64</f>
        <v>0</v>
      </c>
      <c r="BM357" t="str">
        <f>Val!O65</f>
        <v>Ja</v>
      </c>
      <c r="BN357">
        <f>Val!O66</f>
        <v>0</v>
      </c>
      <c r="BO357" t="str">
        <f>Val!O67</f>
        <v>Ja</v>
      </c>
      <c r="BP357">
        <f>Val!O68</f>
        <v>0</v>
      </c>
      <c r="BQ357">
        <f>Val!O69</f>
        <v>0</v>
      </c>
      <c r="BR357" t="str">
        <f>Val!O70</f>
        <v>produktionskøkken</v>
      </c>
      <c r="BS357" t="str">
        <f>Val!O71</f>
        <v>Nej</v>
      </c>
      <c r="BT357" t="str">
        <f>Val!O72</f>
        <v>Ingen</v>
      </c>
      <c r="BU357" t="str">
        <f>Val!O73</f>
        <v>Mindre</v>
      </c>
      <c r="BV357">
        <f>Val!O74</f>
        <v>0</v>
      </c>
      <c r="BW357" t="str">
        <f>Val!O75</f>
        <v>en omgang maling, lidt ombygning. Evt. flere køleskabe. Evt. en konvektionsovn</v>
      </c>
      <c r="BX357">
        <f>Val!O76</f>
        <v>0</v>
      </c>
      <c r="BY357">
        <f>Val!O77</f>
        <v>0</v>
      </c>
      <c r="BZ357">
        <f>Val!O78</f>
        <v>0</v>
      </c>
      <c r="CA357">
        <f>Val!O79</f>
        <v>0</v>
      </c>
      <c r="CB357">
        <f>Val!O80</f>
        <v>0</v>
      </c>
      <c r="CC357">
        <f>Val!O81</f>
        <v>0</v>
      </c>
      <c r="CD357">
        <f>Val!O82</f>
        <v>0</v>
      </c>
      <c r="CE357">
        <f>Val!O83</f>
        <v>0</v>
      </c>
      <c r="CF357">
        <f>Val!O84</f>
        <v>0</v>
      </c>
      <c r="CG357" s="18" t="str">
        <f>Val!O85</f>
        <v>Cathrine Jerrik/Sine</v>
      </c>
      <c r="CH357" s="18">
        <f>Val!O86</f>
        <v>39862</v>
      </c>
      <c r="CI357">
        <f>Val!O87</f>
        <v>0</v>
      </c>
      <c r="CJ357">
        <f>Val!O88</f>
        <v>0</v>
      </c>
      <c r="CK357">
        <f>Val!O89</f>
        <v>0</v>
      </c>
      <c r="CL357">
        <f>Val!O90</f>
        <v>4</v>
      </c>
      <c r="CM357">
        <f>Val!O91</f>
        <v>1</v>
      </c>
      <c r="CN357">
        <f>Val!O92</f>
        <v>1</v>
      </c>
      <c r="CO357">
        <f>Val!O93</f>
        <v>0</v>
      </c>
      <c r="CP357">
        <f>Val!O94</f>
        <v>0</v>
      </c>
      <c r="CQ357">
        <f>Val!O95</f>
        <v>0</v>
      </c>
      <c r="CR357">
        <f>Val!O96</f>
        <v>0</v>
      </c>
      <c r="CS357">
        <f>Val!O97</f>
        <v>3</v>
      </c>
      <c r="CT357">
        <f>Val!O98</f>
        <v>0</v>
      </c>
      <c r="CU357">
        <f>Val!O99</f>
        <v>0</v>
      </c>
      <c r="CV357">
        <f>Val!O100</f>
        <v>1</v>
      </c>
      <c r="CW357">
        <f>Val!O101</f>
        <v>0</v>
      </c>
      <c r="CX357">
        <f>Val!O102</f>
        <v>0</v>
      </c>
      <c r="CY357">
        <f>Val!O103</f>
        <v>1</v>
      </c>
      <c r="CZ357">
        <f>Val!O104</f>
        <v>0</v>
      </c>
      <c r="DA357">
        <f>Val!O105</f>
        <v>0</v>
      </c>
      <c r="DB357">
        <f>Val!O106</f>
        <v>0</v>
      </c>
      <c r="DC357">
        <f>Val!O107</f>
        <v>20</v>
      </c>
      <c r="DD357" t="str">
        <f>Val!O108</f>
        <v>Miele</v>
      </c>
      <c r="DE357">
        <f>Val!O109</f>
        <v>4</v>
      </c>
      <c r="DF357">
        <f>Val!O110</f>
        <v>0</v>
      </c>
      <c r="DG357">
        <f>Val!O111</f>
        <v>0</v>
      </c>
      <c r="DH357" t="str">
        <f>Val!O112</f>
        <v>Ja</v>
      </c>
      <c r="DI357" t="str">
        <f>Val!O113</f>
        <v>Ja</v>
      </c>
      <c r="DJ357">
        <f>Val!O114</f>
        <v>0</v>
      </c>
      <c r="DK357">
        <f>Val!O115</f>
        <v>2</v>
      </c>
      <c r="DL357" t="str">
        <f>Val!O116</f>
        <v>God plads</v>
      </c>
      <c r="DM357" t="str">
        <f>Val!O117</f>
        <v>God lagerplads da der er 2 seperate køkkener.</v>
      </c>
      <c r="DN357">
        <f>Val!O118</f>
        <v>0</v>
      </c>
      <c r="DO357" s="14" t="str">
        <f>VLOOKUP(MID(B357,1,5)*1,InstTyp!A:B,2,FALSE)</f>
        <v xml:space="preserve">Integrerede </v>
      </c>
      <c r="DP357" s="14" t="str">
        <f>VLOOKUP(MID(B357,1,5)*1,InstTyp!A:C,3,FALSE)</f>
        <v>Valby</v>
      </c>
      <c r="DQ357">
        <f>VLOOKUP(MID(B357,1,5)*1,'InstTyp-2'!E:BQ,7,FALSE)</f>
        <v>30</v>
      </c>
      <c r="DR357">
        <f>VLOOKUP(MID(B357,1,5)*1,'InstTyp-2'!E:BQ,8,FALSE)</f>
        <v>0</v>
      </c>
      <c r="DS357">
        <f>VLOOKUP(MID(B357,1,5)*1,'InstTyp-2'!E:BQ,9,FALSE)</f>
        <v>48</v>
      </c>
      <c r="DT357">
        <f>VLOOKUP(MID(B357,1,5)*1,'InstTyp-2'!E:BQ,10,FALSE)</f>
        <v>64</v>
      </c>
      <c r="DU357">
        <f>VLOOKUP(MID(B357,1,5)*1,'InstTyp-2'!E:BQ,11,FALSE)</f>
        <v>0</v>
      </c>
      <c r="DV357">
        <f>VLOOKUP(MID(B357,1,5)*1,'InstTyp-2'!E:BQ,12,FALSE)</f>
        <v>0</v>
      </c>
      <c r="DW357">
        <f>VLOOKUP(MID(B357,1,5)*1,'InstTyp-2'!E:BQ,13,FALSE)</f>
        <v>0</v>
      </c>
      <c r="DX357">
        <f>VLOOKUP(MID(B357,1,5)*1,'InstTyp-2'!E:BQ,14,FALSE)</f>
        <v>0</v>
      </c>
      <c r="DY357">
        <f>VLOOKUP(MID(B357,1,5)*1,'InstTyp-2'!E:BQ,15,FALSE)</f>
        <v>0</v>
      </c>
      <c r="DZ357">
        <f>VLOOKUP(MID(B357,1,5)*1,'InstTyp-2'!E:BQ,16,FALSE)</f>
        <v>0</v>
      </c>
      <c r="EA357">
        <f>VLOOKUP(MID(B357,1,5)*1,'InstTyp-2'!E:BQ,17,FALSE)</f>
        <v>0</v>
      </c>
      <c r="EB357">
        <f>VLOOKUP(MID(B357,1,5)*1,'InstTyp-2'!E:BQ,18,FALSE)</f>
        <v>0</v>
      </c>
      <c r="EC357">
        <f>VLOOKUP(MID(B357,1,5)*1,'InstTyp-2'!E:BQ,19,FALSE)</f>
        <v>0</v>
      </c>
      <c r="ED357">
        <f>VLOOKUP(MID(B357,1,5)*1,'InstTyp-2'!E:BQ,20,FALSE)</f>
        <v>0</v>
      </c>
      <c r="EE357" s="195">
        <f>VLOOKUP(MID(B357,1,5)*1,'Forplejning 2008'!A:C,3,FALSE)</f>
        <v>227608.8</v>
      </c>
      <c r="EF357" t="str">
        <f t="shared" si="20"/>
        <v>35581</v>
      </c>
      <c r="EG357" t="str">
        <f t="shared" si="21"/>
        <v/>
      </c>
      <c r="EH357">
        <f t="shared" si="22"/>
        <v>0</v>
      </c>
      <c r="EI357">
        <f t="shared" si="23"/>
        <v>64</v>
      </c>
      <c r="EJ357" t="e">
        <f>VLOOKUP(B357,Rekruttering!A:F,2,FALSE)</f>
        <v>#N/A</v>
      </c>
      <c r="EK357" t="e">
        <f>VLOOKUP(B357,Rekruttering!A:F,3,FALSE)</f>
        <v>#N/A</v>
      </c>
      <c r="EL357" t="e">
        <f>VLOOKUP(B357,Rekruttering!A:F,4,FALSE)</f>
        <v>#N/A</v>
      </c>
      <c r="EM357" t="e">
        <f>VLOOKUP(B357,Rekruttering!A:F,5,FALSE)</f>
        <v>#N/A</v>
      </c>
      <c r="EN357" t="e">
        <f>VLOOKUP(B357,Rekruttering!A:F,6,FALSE)</f>
        <v>#N/A</v>
      </c>
    </row>
    <row r="358" spans="1:144">
      <c r="A358" s="14" t="str">
        <f>Val!P1</f>
        <v>x</v>
      </c>
      <c r="B358" s="21" t="str">
        <f>Val!P2</f>
        <v>35581_2</v>
      </c>
      <c r="C358" t="str">
        <f>Val!P3</f>
        <v>Anne-Mariegården</v>
      </c>
      <c r="D358" t="str">
        <f>Val!P4</f>
        <v>Valby</v>
      </c>
      <c r="E358" t="str">
        <f>Val!P5</f>
        <v>Kirsebærhaven 8B</v>
      </c>
      <c r="F358">
        <f>Val!P6</f>
        <v>2500</v>
      </c>
      <c r="G358" t="str">
        <f>Val!P7</f>
        <v>Valby</v>
      </c>
      <c r="H358" t="str">
        <f>Val!P8</f>
        <v>36 17 46 89</v>
      </c>
      <c r="I358" t="str">
        <f>Val!P9</f>
        <v>35581@buf.kk.dk</v>
      </c>
      <c r="J358" t="str">
        <f>Val!P10</f>
        <v>Kenneth Jensen</v>
      </c>
      <c r="K358">
        <f>Val!P11</f>
        <v>0</v>
      </c>
      <c r="L358">
        <f>Val!P12</f>
        <v>0</v>
      </c>
      <c r="M358" t="str">
        <f>Val!P13</f>
        <v>35581@buf.kk.dk</v>
      </c>
      <c r="N358" t="str">
        <f>Val!P14</f>
        <v>Integreret</v>
      </c>
      <c r="O358">
        <f>Val!P15</f>
        <v>30</v>
      </c>
      <c r="P358">
        <f>Val!P16</f>
        <v>0</v>
      </c>
      <c r="Q358">
        <f>Val!P17</f>
        <v>48</v>
      </c>
      <c r="R358">
        <f>Val!P18</f>
        <v>64</v>
      </c>
      <c r="S358">
        <f>Val!P19</f>
        <v>0</v>
      </c>
      <c r="T358">
        <f>Val!P20</f>
        <v>0</v>
      </c>
      <c r="U358">
        <f>Val!P21</f>
        <v>0</v>
      </c>
      <c r="V358" t="str">
        <f>Val!P22</f>
        <v>Ja</v>
      </c>
      <c r="W358">
        <f>Val!P23</f>
        <v>0</v>
      </c>
      <c r="X358">
        <f>Val!P24</f>
        <v>0</v>
      </c>
      <c r="Y358">
        <f>Val!P25</f>
        <v>0</v>
      </c>
      <c r="Z358">
        <f>Val!P26</f>
        <v>0</v>
      </c>
      <c r="AA358">
        <f>Val!P27</f>
        <v>0</v>
      </c>
      <c r="AB358">
        <f>Val!P28</f>
        <v>0</v>
      </c>
      <c r="AC358">
        <f>Val!P29</f>
        <v>0</v>
      </c>
      <c r="AD358">
        <f>Val!P30</f>
        <v>0</v>
      </c>
      <c r="AE358">
        <f>Val!P31</f>
        <v>0</v>
      </c>
      <c r="AF358">
        <f>Val!P32</f>
        <v>0</v>
      </c>
      <c r="AG358">
        <f>Val!P33</f>
        <v>0</v>
      </c>
      <c r="AH358">
        <f>Val!P34</f>
        <v>0</v>
      </c>
      <c r="AI358">
        <f>Val!P35</f>
        <v>0</v>
      </c>
      <c r="AJ358" s="16">
        <f>Val!P36</f>
        <v>0</v>
      </c>
      <c r="AK358">
        <f>Val!P37</f>
        <v>0</v>
      </c>
      <c r="AL358">
        <f>Val!P38</f>
        <v>0</v>
      </c>
      <c r="AM358">
        <f>Val!P39</f>
        <v>0</v>
      </c>
      <c r="AN358">
        <f>Val!P40</f>
        <v>0</v>
      </c>
      <c r="AO358">
        <f>Val!P41</f>
        <v>0</v>
      </c>
      <c r="AP358">
        <f>Val!P42</f>
        <v>0</v>
      </c>
      <c r="AQ358">
        <f>Val!P43</f>
        <v>0</v>
      </c>
      <c r="AR358">
        <f>Val!P44</f>
        <v>0</v>
      </c>
      <c r="AS358">
        <f>Val!P45</f>
        <v>0</v>
      </c>
      <c r="AT358">
        <f>Val!P46</f>
        <v>0</v>
      </c>
      <c r="AU358">
        <f>Val!P47</f>
        <v>0</v>
      </c>
      <c r="AV358">
        <f>Val!P48</f>
        <v>0</v>
      </c>
      <c r="AW358">
        <f>Val!P49</f>
        <v>0</v>
      </c>
      <c r="AX358">
        <f>Val!P50</f>
        <v>0</v>
      </c>
      <c r="AY358">
        <f>Val!P51</f>
        <v>0</v>
      </c>
      <c r="AZ358">
        <f>Val!P52</f>
        <v>0</v>
      </c>
      <c r="BA358">
        <f>Val!P53</f>
        <v>0</v>
      </c>
      <c r="BB358">
        <f>Val!P54</f>
        <v>0</v>
      </c>
      <c r="BC358">
        <f>Val!P55</f>
        <v>0</v>
      </c>
      <c r="BD358">
        <f>Val!P56</f>
        <v>0</v>
      </c>
      <c r="BE358">
        <f>Val!P57</f>
        <v>0</v>
      </c>
      <c r="BF358">
        <f>Val!P58</f>
        <v>0</v>
      </c>
      <c r="BG358">
        <f>Val!P59</f>
        <v>0</v>
      </c>
      <c r="BH358">
        <f>Val!P60</f>
        <v>0</v>
      </c>
      <c r="BI358">
        <f>Val!P61</f>
        <v>0</v>
      </c>
      <c r="BJ358">
        <f>Val!P62</f>
        <v>0</v>
      </c>
      <c r="BK358">
        <f>Val!P63</f>
        <v>0</v>
      </c>
      <c r="BL358">
        <f>Val!P64</f>
        <v>0</v>
      </c>
      <c r="BM358">
        <f>Val!P65</f>
        <v>0</v>
      </c>
      <c r="BN358">
        <f>Val!P66</f>
        <v>0</v>
      </c>
      <c r="BO358">
        <f>Val!P67</f>
        <v>0</v>
      </c>
      <c r="BP358">
        <f>Val!P68</f>
        <v>0</v>
      </c>
      <c r="BQ358">
        <f>Val!P69</f>
        <v>0</v>
      </c>
      <c r="BR358">
        <f>Val!P70</f>
        <v>0</v>
      </c>
      <c r="BS358">
        <f>Val!P71</f>
        <v>0</v>
      </c>
      <c r="BT358">
        <f>Val!P72</f>
        <v>0</v>
      </c>
      <c r="BU358">
        <f>Val!P73</f>
        <v>0</v>
      </c>
      <c r="BV358">
        <f>Val!P74</f>
        <v>0</v>
      </c>
      <c r="BW358">
        <f>Val!P75</f>
        <v>0</v>
      </c>
      <c r="BX358">
        <f>Val!P76</f>
        <v>0</v>
      </c>
      <c r="BY358">
        <f>Val!P77</f>
        <v>0</v>
      </c>
      <c r="BZ358">
        <f>Val!P78</f>
        <v>0</v>
      </c>
      <c r="CA358">
        <f>Val!P79</f>
        <v>0</v>
      </c>
      <c r="CB358">
        <f>Val!P80</f>
        <v>0</v>
      </c>
      <c r="CC358">
        <f>Val!P81</f>
        <v>0</v>
      </c>
      <c r="CD358">
        <f>Val!P82</f>
        <v>0</v>
      </c>
      <c r="CE358">
        <f>Val!P83</f>
        <v>0</v>
      </c>
      <c r="CF358">
        <f>Val!P84</f>
        <v>0</v>
      </c>
      <c r="CG358">
        <f>Val!P85</f>
        <v>0</v>
      </c>
      <c r="CH358" s="18">
        <f>Val!P86</f>
        <v>0</v>
      </c>
      <c r="CI358">
        <f>Val!P87</f>
        <v>0</v>
      </c>
      <c r="CJ358">
        <f>Val!P88</f>
        <v>0</v>
      </c>
      <c r="CK358">
        <f>Val!P89</f>
        <v>0</v>
      </c>
      <c r="CL358">
        <f>Val!P90</f>
        <v>4</v>
      </c>
      <c r="CM358">
        <f>Val!P91</f>
        <v>0</v>
      </c>
      <c r="CN358">
        <f>Val!P92</f>
        <v>2</v>
      </c>
      <c r="CO358">
        <f>Val!P93</f>
        <v>0</v>
      </c>
      <c r="CP358">
        <f>Val!P94</f>
        <v>0</v>
      </c>
      <c r="CQ358">
        <f>Val!P95</f>
        <v>0</v>
      </c>
      <c r="CR358">
        <f>Val!P96</f>
        <v>4</v>
      </c>
      <c r="CS358">
        <f>Val!P97</f>
        <v>0</v>
      </c>
      <c r="CT358">
        <f>Val!P98</f>
        <v>0</v>
      </c>
      <c r="CU358">
        <f>Val!P99</f>
        <v>0</v>
      </c>
      <c r="CV358">
        <f>Val!P100</f>
        <v>0</v>
      </c>
      <c r="CW358">
        <f>Val!P101</f>
        <v>0</v>
      </c>
      <c r="CX358">
        <f>Val!P102</f>
        <v>0</v>
      </c>
      <c r="CY358">
        <f>Val!P103</f>
        <v>1</v>
      </c>
      <c r="CZ358">
        <f>Val!P104</f>
        <v>0</v>
      </c>
      <c r="DA358">
        <f>Val!P105</f>
        <v>0</v>
      </c>
      <c r="DB358">
        <f>Val!P106</f>
        <v>0</v>
      </c>
      <c r="DC358">
        <f>Val!P107</f>
        <v>20</v>
      </c>
      <c r="DD358" t="str">
        <f>Val!P108</f>
        <v>Miele</v>
      </c>
      <c r="DE358">
        <f>Val!P109</f>
        <v>4</v>
      </c>
      <c r="DF358">
        <f>Val!P110</f>
        <v>0</v>
      </c>
      <c r="DG358">
        <f>Val!P111</f>
        <v>0</v>
      </c>
      <c r="DH358">
        <f>Val!P112</f>
        <v>0</v>
      </c>
      <c r="DI358">
        <f>Val!P113</f>
        <v>0</v>
      </c>
      <c r="DJ358">
        <f>Val!P114</f>
        <v>0</v>
      </c>
      <c r="DK358">
        <f>Val!P115</f>
        <v>2</v>
      </c>
      <c r="DL358" t="str">
        <f>Val!P116</f>
        <v>God plads</v>
      </c>
      <c r="DM358">
        <f>Val!P117</f>
        <v>0</v>
      </c>
      <c r="DN358">
        <f>Val!P118</f>
        <v>0</v>
      </c>
      <c r="DO358" s="14" t="str">
        <f>VLOOKUP(MID(B358,1,5)*1,InstTyp!A:B,2,FALSE)</f>
        <v xml:space="preserve">Integrerede </v>
      </c>
      <c r="DP358" s="14" t="str">
        <f>VLOOKUP(MID(B358,1,5)*1,InstTyp!A:C,3,FALSE)</f>
        <v>Valby</v>
      </c>
      <c r="DQ358">
        <f>VLOOKUP(MID(B358,1,5)*1,'InstTyp-2'!E:BQ,7,FALSE)</f>
        <v>30</v>
      </c>
      <c r="DR358">
        <f>VLOOKUP(MID(B358,1,5)*1,'InstTyp-2'!E:BQ,8,FALSE)</f>
        <v>0</v>
      </c>
      <c r="DS358">
        <f>VLOOKUP(MID(B358,1,5)*1,'InstTyp-2'!E:BQ,9,FALSE)</f>
        <v>48</v>
      </c>
      <c r="DT358">
        <f>VLOOKUP(MID(B358,1,5)*1,'InstTyp-2'!E:BQ,10,FALSE)</f>
        <v>64</v>
      </c>
      <c r="DU358">
        <f>VLOOKUP(MID(B358,1,5)*1,'InstTyp-2'!E:BQ,11,FALSE)</f>
        <v>0</v>
      </c>
      <c r="DV358">
        <f>VLOOKUP(MID(B358,1,5)*1,'InstTyp-2'!E:BQ,12,FALSE)</f>
        <v>0</v>
      </c>
      <c r="DW358">
        <f>VLOOKUP(MID(B358,1,5)*1,'InstTyp-2'!E:BQ,13,FALSE)</f>
        <v>0</v>
      </c>
      <c r="DX358">
        <f>VLOOKUP(MID(B358,1,5)*1,'InstTyp-2'!E:BQ,14,FALSE)</f>
        <v>0</v>
      </c>
      <c r="DY358">
        <f>VLOOKUP(MID(B358,1,5)*1,'InstTyp-2'!E:BQ,15,FALSE)</f>
        <v>0</v>
      </c>
      <c r="DZ358">
        <f>VLOOKUP(MID(B358,1,5)*1,'InstTyp-2'!E:BQ,16,FALSE)</f>
        <v>0</v>
      </c>
      <c r="EA358">
        <f>VLOOKUP(MID(B358,1,5)*1,'InstTyp-2'!E:BQ,17,FALSE)</f>
        <v>0</v>
      </c>
      <c r="EB358">
        <f>VLOOKUP(MID(B358,1,5)*1,'InstTyp-2'!E:BQ,18,FALSE)</f>
        <v>0</v>
      </c>
      <c r="EC358">
        <f>VLOOKUP(MID(B358,1,5)*1,'InstTyp-2'!E:BQ,19,FALSE)</f>
        <v>0</v>
      </c>
      <c r="ED358">
        <f>VLOOKUP(MID(B358,1,5)*1,'InstTyp-2'!E:BQ,20,FALSE)</f>
        <v>0</v>
      </c>
      <c r="EE358" s="195">
        <f>VLOOKUP(MID(B358,1,5)*1,'Forplejning 2008'!A:C,3,FALSE)</f>
        <v>227608.8</v>
      </c>
      <c r="EF358" t="str">
        <f t="shared" si="20"/>
        <v>35581</v>
      </c>
      <c r="EG358" t="str">
        <f t="shared" si="21"/>
        <v>2</v>
      </c>
      <c r="EH358">
        <f t="shared" si="22"/>
        <v>0</v>
      </c>
      <c r="EI358">
        <f t="shared" si="23"/>
        <v>64</v>
      </c>
      <c r="EJ358" t="e">
        <f>VLOOKUP(B358,Rekruttering!A:F,2,FALSE)</f>
        <v>#N/A</v>
      </c>
      <c r="EK358" t="e">
        <f>VLOOKUP(B358,Rekruttering!A:F,3,FALSE)</f>
        <v>#N/A</v>
      </c>
      <c r="EL358" t="e">
        <f>VLOOKUP(B358,Rekruttering!A:F,4,FALSE)</f>
        <v>#N/A</v>
      </c>
      <c r="EM358" t="e">
        <f>VLOOKUP(B358,Rekruttering!A:F,5,FALSE)</f>
        <v>#N/A</v>
      </c>
      <c r="EN358" t="e">
        <f>VLOOKUP(B358,Rekruttering!A:F,6,FALSE)</f>
        <v>#N/A</v>
      </c>
    </row>
    <row r="359" spans="1:144">
      <c r="A359" s="14" t="str">
        <f>Val!Q1</f>
        <v>x</v>
      </c>
      <c r="B359" s="21">
        <f>Val!Q2</f>
        <v>35587</v>
      </c>
      <c r="C359">
        <f>Val!Q3</f>
        <v>0</v>
      </c>
      <c r="D359" t="str">
        <f>Val!Q4</f>
        <v>Valby</v>
      </c>
      <c r="E359" t="str">
        <f>Val!Q5</f>
        <v>Stakledet 22</v>
      </c>
      <c r="F359">
        <f>Val!Q6</f>
        <v>2500</v>
      </c>
      <c r="G359" t="str">
        <f>Val!Q7</f>
        <v>Valby</v>
      </c>
      <c r="H359" t="str">
        <f>Val!Q8</f>
        <v>36 30 33 02</v>
      </c>
      <c r="I359" t="str">
        <f>Val!Q9</f>
        <v>35587@buf.kk.dk</v>
      </c>
      <c r="J359" t="str">
        <f>Val!Q10</f>
        <v>Niels Rendlev</v>
      </c>
      <c r="K359">
        <f>Val!Q11</f>
        <v>38790008</v>
      </c>
      <c r="L359">
        <f>Val!Q12</f>
        <v>36303302</v>
      </c>
      <c r="M359" t="str">
        <f>Val!Q13</f>
        <v>boernehuset@stakhaventelelet.dk</v>
      </c>
      <c r="N359" t="str">
        <f>Val!Q14</f>
        <v>Integreret</v>
      </c>
      <c r="O359">
        <f>Val!Q15</f>
        <v>14</v>
      </c>
      <c r="P359">
        <f>Val!Q16</f>
        <v>0</v>
      </c>
      <c r="Q359">
        <f>Val!Q17</f>
        <v>40</v>
      </c>
      <c r="R359">
        <f>Val!Q18</f>
        <v>0</v>
      </c>
      <c r="S359">
        <f>Val!Q19</f>
        <v>0</v>
      </c>
      <c r="T359">
        <f>Val!Q20</f>
        <v>0</v>
      </c>
      <c r="U359">
        <f>Val!Q21</f>
        <v>0</v>
      </c>
      <c r="V359" t="str">
        <f>Val!Q22</f>
        <v>Nej</v>
      </c>
      <c r="W359">
        <f>Val!Q23</f>
        <v>0</v>
      </c>
      <c r="X359">
        <f>Val!Q24</f>
        <v>0</v>
      </c>
      <c r="Y359">
        <f>Val!Q25</f>
        <v>5</v>
      </c>
      <c r="Z359">
        <f>Val!Q26</f>
        <v>5</v>
      </c>
      <c r="AA359">
        <f>Val!Q27</f>
        <v>5</v>
      </c>
      <c r="AB359">
        <f>Val!Q28</f>
        <v>5</v>
      </c>
      <c r="AC359">
        <f>Val!Q29</f>
        <v>0</v>
      </c>
      <c r="AD359">
        <f>Val!Q30</f>
        <v>5</v>
      </c>
      <c r="AE359">
        <f>Val!Q31</f>
        <v>0</v>
      </c>
      <c r="AF359">
        <f>Val!Q32</f>
        <v>5</v>
      </c>
      <c r="AG359">
        <f>Val!Q33</f>
        <v>5</v>
      </c>
      <c r="AH359">
        <f>Val!Q34</f>
        <v>0</v>
      </c>
      <c r="AI359">
        <f>Val!Q35</f>
        <v>261191</v>
      </c>
      <c r="AJ359">
        <f>Val!Q36</f>
        <v>0</v>
      </c>
      <c r="AK359">
        <f>Val!Q37</f>
        <v>0</v>
      </c>
      <c r="AL359" t="str">
        <f>Val!Q38</f>
        <v>Ja</v>
      </c>
      <c r="AM359" t="str">
        <f>Val!Q39</f>
        <v>Ja</v>
      </c>
      <c r="AN359" t="str">
        <f>Val!Q40</f>
        <v>Charlotte Jørgensen</v>
      </c>
      <c r="AO359">
        <f>Val!Q41</f>
        <v>2008</v>
      </c>
      <c r="AP359">
        <f>Val!Q42</f>
        <v>18</v>
      </c>
      <c r="AQ359">
        <f>Val!Q43</f>
        <v>0</v>
      </c>
      <c r="AR359" t="str">
        <f>Val!Q44</f>
        <v>præst</v>
      </c>
      <c r="AS359">
        <f>Val!Q45</f>
        <v>0</v>
      </c>
      <c r="AT359">
        <f>Val!Q46</f>
        <v>0</v>
      </c>
      <c r="AU359">
        <f>Val!Q47</f>
        <v>0</v>
      </c>
      <c r="AV359">
        <f>Val!Q48</f>
        <v>0</v>
      </c>
      <c r="AW359">
        <f>Val!Q49</f>
        <v>0</v>
      </c>
      <c r="AX359">
        <f>Val!Q50</f>
        <v>0</v>
      </c>
      <c r="AY359">
        <f>Val!Q51</f>
        <v>0</v>
      </c>
      <c r="AZ359">
        <f>Val!Q52</f>
        <v>0</v>
      </c>
      <c r="BA359">
        <f>Val!Q53</f>
        <v>0</v>
      </c>
      <c r="BB359">
        <f>Val!Q54</f>
        <v>68</v>
      </c>
      <c r="BC359">
        <f>Val!Q55</f>
        <v>68</v>
      </c>
      <c r="BD359">
        <f>Val!Q56</f>
        <v>2</v>
      </c>
      <c r="BE359">
        <f>Val!Q57</f>
        <v>2</v>
      </c>
      <c r="BF359" t="str">
        <f>Val!Q58</f>
        <v>Nej</v>
      </c>
      <c r="BG359" t="str">
        <f>Val!Q59</f>
        <v>Nej</v>
      </c>
      <c r="BH359" t="str">
        <f>Val!Q60</f>
        <v>Ja</v>
      </c>
      <c r="BI359" t="str">
        <f>Val!Q61</f>
        <v>Ja</v>
      </c>
      <c r="BJ359" t="str">
        <f>Val!Q62</f>
        <v>Laver allerede mad (har forældrebetalt ordning) og vil selvfølgelig forsætte</v>
      </c>
      <c r="BK359" t="str">
        <f>Val!Q63</f>
        <v>Ja</v>
      </c>
      <c r="BL359">
        <f>Val!Q64</f>
        <v>0</v>
      </c>
      <c r="BM359" t="str">
        <f>Val!Q65</f>
        <v>Ja</v>
      </c>
      <c r="BN359" t="str">
        <f>Val!Q66</f>
        <v>det handler meget om mad i institutionen. Vigtigt</v>
      </c>
      <c r="BO359" t="str">
        <f>Val!Q67</f>
        <v>Ja</v>
      </c>
      <c r="BP359" t="str">
        <f>Val!Q68</f>
        <v>skal passe ind i huset - har fri omgangstone.</v>
      </c>
      <c r="BQ359">
        <f>Val!Q69</f>
        <v>0</v>
      </c>
      <c r="BR359" t="str">
        <f>Val!Q70</f>
        <v>produktionskøkken</v>
      </c>
      <c r="BS359" t="str">
        <f>Val!Q71</f>
        <v>Ja</v>
      </c>
      <c r="BT359">
        <f>Val!Q72</f>
        <v>0</v>
      </c>
      <c r="BU359">
        <f>Val!Q73</f>
        <v>0</v>
      </c>
      <c r="BV359">
        <f>Val!Q74</f>
        <v>0</v>
      </c>
      <c r="BW359" t="str">
        <f>Val!Q75</f>
        <v>kunne godt bruge en større opvaskemaskine + bjørn røremaskine</v>
      </c>
      <c r="BX359">
        <f>Val!Q76</f>
        <v>0</v>
      </c>
      <c r="BY359">
        <f>Val!Q77</f>
        <v>0</v>
      </c>
      <c r="BZ359">
        <f>Val!Q78</f>
        <v>0</v>
      </c>
      <c r="CA359">
        <f>Val!Q79</f>
        <v>0</v>
      </c>
      <c r="CB359">
        <f>Val!Q80</f>
        <v>0</v>
      </c>
      <c r="CC359">
        <f>Val!Q81</f>
        <v>0</v>
      </c>
      <c r="CD359">
        <f>Val!Q82</f>
        <v>0</v>
      </c>
      <c r="CE359">
        <f>Val!Q83</f>
        <v>0</v>
      </c>
      <c r="CF359" t="str">
        <f>Val!Q84</f>
        <v>Dejligt nyt køkken</v>
      </c>
      <c r="CG359" t="str">
        <f>Val!Q85</f>
        <v>Lone Voss/Sine</v>
      </c>
      <c r="CH359" s="17">
        <f>Val!Q86</f>
        <v>39861</v>
      </c>
      <c r="CI359">
        <f>Val!Q87</f>
        <v>0</v>
      </c>
      <c r="CJ359">
        <f>Val!Q88</f>
        <v>0</v>
      </c>
      <c r="CK359">
        <f>Val!Q89</f>
        <v>0</v>
      </c>
      <c r="CL359">
        <f>Val!Q90</f>
        <v>4</v>
      </c>
      <c r="CM359">
        <f>Val!Q91</f>
        <v>0</v>
      </c>
      <c r="CN359">
        <f>Val!Q92</f>
        <v>2</v>
      </c>
      <c r="CO359">
        <f>Val!Q93</f>
        <v>0</v>
      </c>
      <c r="CP359">
        <f>Val!Q94</f>
        <v>0</v>
      </c>
      <c r="CQ359">
        <f>Val!Q95</f>
        <v>0</v>
      </c>
      <c r="CR359">
        <f>Val!Q96</f>
        <v>0</v>
      </c>
      <c r="CS359">
        <f>Val!Q97</f>
        <v>2</v>
      </c>
      <c r="CT359">
        <f>Val!Q98</f>
        <v>0</v>
      </c>
      <c r="CU359">
        <f>Val!Q99</f>
        <v>0</v>
      </c>
      <c r="CV359">
        <f>Val!Q100</f>
        <v>0</v>
      </c>
      <c r="CW359">
        <f>Val!Q101</f>
        <v>0</v>
      </c>
      <c r="CX359">
        <f>Val!Q102</f>
        <v>0</v>
      </c>
      <c r="CY359">
        <f>Val!Q103</f>
        <v>1</v>
      </c>
      <c r="CZ359">
        <f>Val!Q104</f>
        <v>0</v>
      </c>
      <c r="DA359">
        <f>Val!Q105</f>
        <v>0</v>
      </c>
      <c r="DB359">
        <f>Val!Q106</f>
        <v>0</v>
      </c>
      <c r="DC359">
        <f>Val!Q107</f>
        <v>25</v>
      </c>
      <c r="DD359" t="str">
        <f>Val!Q108</f>
        <v>Miele</v>
      </c>
      <c r="DE359">
        <f>Val!Q109</f>
        <v>4</v>
      </c>
      <c r="DF359">
        <f>Val!Q110</f>
        <v>0</v>
      </c>
      <c r="DG359">
        <f>Val!Q111</f>
        <v>0</v>
      </c>
      <c r="DH359" t="str">
        <f>Val!Q112</f>
        <v>Ja</v>
      </c>
      <c r="DI359" t="str">
        <f>Val!Q113</f>
        <v>Ja</v>
      </c>
      <c r="DJ359" t="str">
        <f>Val!Q114</f>
        <v>Nej</v>
      </c>
      <c r="DK359">
        <f>Val!Q115</f>
        <v>2</v>
      </c>
      <c r="DL359" t="str">
        <f>Val!Q116</f>
        <v>God plads</v>
      </c>
      <c r="DM359">
        <f>Val!Q117</f>
        <v>0</v>
      </c>
      <c r="DN359">
        <f>Val!Q118</f>
        <v>0</v>
      </c>
      <c r="DO359" s="14" t="str">
        <f>VLOOKUP(MID(B359,1,5)*1,InstTyp!A:B,2,FALSE)</f>
        <v xml:space="preserve">Integrerede </v>
      </c>
      <c r="DP359" s="14" t="str">
        <f>VLOOKUP(MID(B359,1,5)*1,InstTyp!A:C,3,FALSE)</f>
        <v>Valby</v>
      </c>
      <c r="DQ359">
        <f>VLOOKUP(MID(B359,1,5)*1,'InstTyp-2'!E:BQ,7,FALSE)</f>
        <v>14</v>
      </c>
      <c r="DR359">
        <f>VLOOKUP(MID(B359,1,5)*1,'InstTyp-2'!E:BQ,8,FALSE)</f>
        <v>0</v>
      </c>
      <c r="DS359">
        <f>VLOOKUP(MID(B359,1,5)*1,'InstTyp-2'!E:BQ,9,FALSE)</f>
        <v>40</v>
      </c>
      <c r="DT359">
        <f>VLOOKUP(MID(B359,1,5)*1,'InstTyp-2'!E:BQ,10,FALSE)</f>
        <v>0</v>
      </c>
      <c r="DU359">
        <f>VLOOKUP(MID(B359,1,5)*1,'InstTyp-2'!E:BQ,11,FALSE)</f>
        <v>0</v>
      </c>
      <c r="DV359">
        <f>VLOOKUP(MID(B359,1,5)*1,'InstTyp-2'!E:BQ,12,FALSE)</f>
        <v>0</v>
      </c>
      <c r="DW359">
        <f>VLOOKUP(MID(B359,1,5)*1,'InstTyp-2'!E:BQ,13,FALSE)</f>
        <v>0</v>
      </c>
      <c r="DX359">
        <f>VLOOKUP(MID(B359,1,5)*1,'InstTyp-2'!E:BQ,14,FALSE)</f>
        <v>0</v>
      </c>
      <c r="DY359">
        <f>VLOOKUP(MID(B359,1,5)*1,'InstTyp-2'!E:BQ,15,FALSE)</f>
        <v>0</v>
      </c>
      <c r="DZ359">
        <f>VLOOKUP(MID(B359,1,5)*1,'InstTyp-2'!E:BQ,16,FALSE)</f>
        <v>0</v>
      </c>
      <c r="EA359">
        <f>VLOOKUP(MID(B359,1,5)*1,'InstTyp-2'!E:BQ,17,FALSE)</f>
        <v>0</v>
      </c>
      <c r="EB359">
        <f>VLOOKUP(MID(B359,1,5)*1,'InstTyp-2'!E:BQ,18,FALSE)</f>
        <v>0</v>
      </c>
      <c r="EC359">
        <f>VLOOKUP(MID(B359,1,5)*1,'InstTyp-2'!E:BQ,19,FALSE)</f>
        <v>0</v>
      </c>
      <c r="ED359">
        <f>VLOOKUP(MID(B359,1,5)*1,'InstTyp-2'!E:BQ,20,FALSE)</f>
        <v>0</v>
      </c>
      <c r="EE359" s="195">
        <f>VLOOKUP(MID(B359,1,5)*1,'Forplejning 2008'!A:C,3,FALSE)</f>
        <v>213752.41</v>
      </c>
      <c r="EF359" t="str">
        <f t="shared" si="20"/>
        <v>35587</v>
      </c>
      <c r="EG359" t="str">
        <f t="shared" si="21"/>
        <v/>
      </c>
      <c r="EH359">
        <f t="shared" si="22"/>
        <v>0</v>
      </c>
      <c r="EI359">
        <f t="shared" si="23"/>
        <v>0</v>
      </c>
      <c r="EJ359" t="e">
        <f>VLOOKUP(B359,Rekruttering!A:F,2,FALSE)</f>
        <v>#N/A</v>
      </c>
      <c r="EK359" t="e">
        <f>VLOOKUP(B359,Rekruttering!A:F,3,FALSE)</f>
        <v>#N/A</v>
      </c>
      <c r="EL359" t="e">
        <f>VLOOKUP(B359,Rekruttering!A:F,4,FALSE)</f>
        <v>#N/A</v>
      </c>
      <c r="EM359" t="e">
        <f>VLOOKUP(B359,Rekruttering!A:F,5,FALSE)</f>
        <v>#N/A</v>
      </c>
      <c r="EN359" t="e">
        <f>VLOOKUP(B359,Rekruttering!A:F,6,FALSE)</f>
        <v>#N/A</v>
      </c>
    </row>
    <row r="360" spans="1:144">
      <c r="A360" s="14" t="str">
        <f>Val!R1</f>
        <v>x</v>
      </c>
      <c r="B360" s="21">
        <f>Val!R2</f>
        <v>35681</v>
      </c>
      <c r="C360" t="str">
        <f>Val!R3</f>
        <v>Tryllefløjten</v>
      </c>
      <c r="D360" t="str">
        <f>Val!R4</f>
        <v>Valby</v>
      </c>
      <c r="E360" t="str">
        <f>Val!R5</f>
        <v>August Wimmers Vej 2</v>
      </c>
      <c r="F360">
        <f>Val!R6</f>
        <v>2500</v>
      </c>
      <c r="G360" t="str">
        <f>Val!R7</f>
        <v>Valby</v>
      </c>
      <c r="H360" t="str">
        <f>Val!R8</f>
        <v>36 44 09 06</v>
      </c>
      <c r="I360" t="str">
        <f>Val!R9</f>
        <v>35681@buf.kk.dk</v>
      </c>
      <c r="J360" t="str">
        <f>Val!R10</f>
        <v>Lise Garbers</v>
      </c>
      <c r="K360">
        <f>Val!R11</f>
        <v>0</v>
      </c>
      <c r="L360">
        <f>Val!R12</f>
        <v>0</v>
      </c>
      <c r="M360" t="str">
        <f>Val!R13</f>
        <v>lise.garbers@tryllefloejten.dk</v>
      </c>
      <c r="N360" t="str">
        <f>Val!R14</f>
        <v>Integreret</v>
      </c>
      <c r="O360">
        <f>Val!R15</f>
        <v>26</v>
      </c>
      <c r="P360">
        <f>Val!R16</f>
        <v>0</v>
      </c>
      <c r="Q360">
        <f>Val!R17</f>
        <v>72</v>
      </c>
      <c r="R360">
        <f>Val!R18</f>
        <v>0</v>
      </c>
      <c r="S360">
        <f>Val!R19</f>
        <v>0</v>
      </c>
      <c r="T360">
        <f>Val!R20</f>
        <v>0</v>
      </c>
      <c r="U360">
        <f>Val!R21</f>
        <v>0</v>
      </c>
      <c r="V360" t="str">
        <f>Val!R22</f>
        <v>Nej</v>
      </c>
      <c r="W360">
        <f>Val!R23</f>
        <v>0</v>
      </c>
      <c r="X360">
        <f>Val!R24</f>
        <v>0</v>
      </c>
      <c r="Y360">
        <f>Val!R25</f>
        <v>5</v>
      </c>
      <c r="Z360">
        <f>Val!R26</f>
        <v>5</v>
      </c>
      <c r="AA360">
        <f>Val!R27</f>
        <v>5</v>
      </c>
      <c r="AB360">
        <f>Val!R28</f>
        <v>5</v>
      </c>
      <c r="AC360">
        <f>Val!R29</f>
        <v>0</v>
      </c>
      <c r="AD360">
        <f>Val!R30</f>
        <v>5</v>
      </c>
      <c r="AE360">
        <f>Val!R31</f>
        <v>0</v>
      </c>
      <c r="AF360">
        <f>Val!R32</f>
        <v>0</v>
      </c>
      <c r="AG360">
        <f>Val!R33</f>
        <v>5</v>
      </c>
      <c r="AH360">
        <f>Val!R34</f>
        <v>0</v>
      </c>
      <c r="AI360" s="16">
        <f>Val!R35</f>
        <v>18000</v>
      </c>
      <c r="AJ360" s="16">
        <f>Val!R36</f>
        <v>18000</v>
      </c>
      <c r="AK360">
        <f>Val!R37</f>
        <v>0</v>
      </c>
      <c r="AL360" t="str">
        <f>Val!R38</f>
        <v>Ja</v>
      </c>
      <c r="AM360" t="str">
        <f>Val!R39</f>
        <v>Nej</v>
      </c>
      <c r="AN360" t="str">
        <f>Val!R40</f>
        <v>Anna Jensen</v>
      </c>
      <c r="AO360">
        <f>Val!R41</f>
        <v>2007</v>
      </c>
      <c r="AP360">
        <f>Val!R42</f>
        <v>37</v>
      </c>
      <c r="AQ360">
        <f>Val!R43</f>
        <v>0</v>
      </c>
      <c r="AR360" t="str">
        <f>Val!R44</f>
        <v>pro. Fra Suhrs</v>
      </c>
      <c r="AS360" t="str">
        <f>Val!R45</f>
        <v>2 års erfaring</v>
      </c>
      <c r="AT360" t="str">
        <f>Val!R46</f>
        <v>Madhus</v>
      </c>
      <c r="AU360">
        <f>Val!R47</f>
        <v>0</v>
      </c>
      <c r="AV360">
        <f>Val!R48</f>
        <v>0</v>
      </c>
      <c r="AW360">
        <f>Val!R49</f>
        <v>0</v>
      </c>
      <c r="AX360">
        <f>Val!R50</f>
        <v>0</v>
      </c>
      <c r="AY360">
        <f>Val!R51</f>
        <v>0</v>
      </c>
      <c r="AZ360">
        <f>Val!R52</f>
        <v>0</v>
      </c>
      <c r="BA360">
        <f>Val!R53</f>
        <v>0</v>
      </c>
      <c r="BB360">
        <f>Val!R54</f>
        <v>98</v>
      </c>
      <c r="BC360">
        <f>Val!R55</f>
        <v>98</v>
      </c>
      <c r="BD360">
        <f>Val!R56</f>
        <v>2</v>
      </c>
      <c r="BE360">
        <f>Val!R57</f>
        <v>2</v>
      </c>
      <c r="BF360" t="str">
        <f>Val!R58</f>
        <v>Nej</v>
      </c>
      <c r="BG360" t="str">
        <f>Val!R59</f>
        <v>Nej</v>
      </c>
      <c r="BH360" t="str">
        <f>Val!R60</f>
        <v>Ja</v>
      </c>
      <c r="BI360" t="str">
        <f>Val!R61</f>
        <v>Ja</v>
      </c>
      <c r="BJ360" t="str">
        <f>Val!R62</f>
        <v xml:space="preserve">Nej: Køkkn er ikke i orden
ja: Køkken er stort nok </v>
      </c>
      <c r="BK360" t="str">
        <f>Val!R63</f>
        <v>Ja</v>
      </c>
      <c r="BL360" t="str">
        <f>Val!R64</f>
        <v>Orienteret og afventende</v>
      </c>
      <c r="BM360" t="str">
        <f>Val!R65</f>
        <v>Ja</v>
      </c>
      <c r="BN360" t="str">
        <f>Val!R66</f>
        <v>meget gerne</v>
      </c>
      <c r="BO360" t="str">
        <f>Val!R67</f>
        <v>Nej</v>
      </c>
      <c r="BP360" t="str">
        <f>Val!R68</f>
        <v>Måske</v>
      </c>
      <c r="BQ360">
        <f>Val!R69</f>
        <v>0</v>
      </c>
      <c r="BR360" t="str">
        <f>Val!R70</f>
        <v>produktionskøkken</v>
      </c>
      <c r="BS360" t="str">
        <f>Val!R71</f>
        <v>Ja</v>
      </c>
      <c r="BT360" t="str">
        <f>Val!R72</f>
        <v>Større</v>
      </c>
      <c r="BU360" t="str">
        <f>Val!R73</f>
        <v>Mindre</v>
      </c>
      <c r="BV360" t="str">
        <f>Val!R74</f>
        <v>Ja</v>
      </c>
      <c r="BW360" t="str">
        <f>Val!R75</f>
        <v>Han vil starte op med rugbrød til børnene pr. 01.01.10</v>
      </c>
      <c r="BX360">
        <f>Val!R76</f>
        <v>0</v>
      </c>
      <c r="BY360">
        <f>Val!R77</f>
        <v>0</v>
      </c>
      <c r="BZ360">
        <f>Val!R78</f>
        <v>0</v>
      </c>
      <c r="CA360">
        <f>Val!R79</f>
        <v>0</v>
      </c>
      <c r="CB360">
        <f>Val!R80</f>
        <v>0</v>
      </c>
      <c r="CC360">
        <f>Val!R81</f>
        <v>0</v>
      </c>
      <c r="CD360">
        <f>Val!R82</f>
        <v>0</v>
      </c>
      <c r="CE360">
        <f>Val!R83</f>
        <v>0</v>
      </c>
      <c r="CF360" t="str">
        <f>Val!R84</f>
        <v>Ledernes ønsker: Rammerne er iorden. omBygning af kogebord, mere arbejdsplads, opvaskemaskine af de kunstige. Udskiftning af ovne</v>
      </c>
      <c r="CG360" t="str">
        <f>Val!R85</f>
        <v>Lone Voss / Nanna</v>
      </c>
      <c r="CH360" s="17" t="str">
        <f>Val!R86</f>
        <v>25.2.2209</v>
      </c>
      <c r="CI360">
        <f>Val!R87</f>
        <v>0</v>
      </c>
      <c r="CJ360">
        <f>Val!R88</f>
        <v>0</v>
      </c>
      <c r="CK360">
        <f>Val!R89</f>
        <v>1</v>
      </c>
      <c r="CL360">
        <f>Val!R90</f>
        <v>5</v>
      </c>
      <c r="CM360">
        <f>Val!R91</f>
        <v>0</v>
      </c>
      <c r="CN360">
        <f>Val!R92</f>
        <v>2</v>
      </c>
      <c r="CO360">
        <f>Val!R93</f>
        <v>0</v>
      </c>
      <c r="CP360">
        <f>Val!R94</f>
        <v>0</v>
      </c>
      <c r="CQ360">
        <f>Val!R95</f>
        <v>0</v>
      </c>
      <c r="CR360">
        <f>Val!R96</f>
        <v>0</v>
      </c>
      <c r="CS360">
        <f>Val!R97</f>
        <v>2</v>
      </c>
      <c r="CT360">
        <f>Val!R98</f>
        <v>0</v>
      </c>
      <c r="CU360">
        <f>Val!R99</f>
        <v>0</v>
      </c>
      <c r="CV360">
        <f>Val!R100</f>
        <v>0</v>
      </c>
      <c r="CW360">
        <f>Val!R101</f>
        <v>0</v>
      </c>
      <c r="CX360">
        <f>Val!R102</f>
        <v>0</v>
      </c>
      <c r="CY360">
        <f>Val!R103</f>
        <v>2</v>
      </c>
      <c r="CZ360">
        <f>Val!R104</f>
        <v>0</v>
      </c>
      <c r="DA360">
        <f>Val!R105</f>
        <v>0</v>
      </c>
      <c r="DB360">
        <f>Val!R106</f>
        <v>1</v>
      </c>
      <c r="DC360">
        <f>Val!R107</f>
        <v>25</v>
      </c>
      <c r="DD360" t="str">
        <f>Val!R108</f>
        <v>Miele</v>
      </c>
      <c r="DE360">
        <f>Val!R109</f>
        <v>10</v>
      </c>
      <c r="DF360" t="str">
        <f>Val!R110</f>
        <v>Ja</v>
      </c>
      <c r="DG360">
        <f>Val!R111</f>
        <v>12</v>
      </c>
      <c r="DH360" t="str">
        <f>Val!R112</f>
        <v>Nej</v>
      </c>
      <c r="DI360" t="str">
        <f>Val!R113</f>
        <v>Nej</v>
      </c>
      <c r="DJ360" t="str">
        <f>Val!R114</f>
        <v>Ja</v>
      </c>
      <c r="DK360">
        <f>Val!R115</f>
        <v>3</v>
      </c>
      <c r="DL360" t="str">
        <f>Val!R116</f>
        <v>Begrænset</v>
      </c>
      <c r="DM360" t="str">
        <f>Val!R117</f>
        <v xml:space="preserve">MADHUS KOMMENTAR: Tilsutter mig lederens ønsker. Måske er en flytning af kogeborde ikke så vigtigt, men det andet er </v>
      </c>
      <c r="DN360">
        <f>Val!R118</f>
        <v>0</v>
      </c>
      <c r="DO360" s="14" t="str">
        <f>VLOOKUP(MID(B360,1,5)*1,InstTyp!A:B,2,FALSE)</f>
        <v xml:space="preserve">Integrerede </v>
      </c>
      <c r="DP360" s="14" t="str">
        <f>VLOOKUP(MID(B360,1,5)*1,InstTyp!A:C,3,FALSE)</f>
        <v>Valby</v>
      </c>
      <c r="DQ360">
        <f>VLOOKUP(MID(B360,1,5)*1,'InstTyp-2'!E:BQ,7,FALSE)</f>
        <v>26</v>
      </c>
      <c r="DR360">
        <f>VLOOKUP(MID(B360,1,5)*1,'InstTyp-2'!E:BQ,8,FALSE)</f>
        <v>0</v>
      </c>
      <c r="DS360">
        <f>VLOOKUP(MID(B360,1,5)*1,'InstTyp-2'!E:BQ,9,FALSE)</f>
        <v>66</v>
      </c>
      <c r="DT360">
        <f>VLOOKUP(MID(B360,1,5)*1,'InstTyp-2'!E:BQ,10,FALSE)</f>
        <v>0</v>
      </c>
      <c r="DU360">
        <f>VLOOKUP(MID(B360,1,5)*1,'InstTyp-2'!E:BQ,11,FALSE)</f>
        <v>0</v>
      </c>
      <c r="DV360">
        <f>VLOOKUP(MID(B360,1,5)*1,'InstTyp-2'!E:BQ,12,FALSE)</f>
        <v>0</v>
      </c>
      <c r="DW360">
        <f>VLOOKUP(MID(B360,1,5)*1,'InstTyp-2'!E:BQ,13,FALSE)</f>
        <v>0</v>
      </c>
      <c r="DX360">
        <f>VLOOKUP(MID(B360,1,5)*1,'InstTyp-2'!E:BQ,14,FALSE)</f>
        <v>0</v>
      </c>
      <c r="DY360">
        <f>VLOOKUP(MID(B360,1,5)*1,'InstTyp-2'!E:BQ,15,FALSE)</f>
        <v>6</v>
      </c>
      <c r="DZ360">
        <f>VLOOKUP(MID(B360,1,5)*1,'InstTyp-2'!E:BQ,16,FALSE)</f>
        <v>0</v>
      </c>
      <c r="EA360">
        <f>VLOOKUP(MID(B360,1,5)*1,'InstTyp-2'!E:BQ,17,FALSE)</f>
        <v>0</v>
      </c>
      <c r="EB360">
        <f>VLOOKUP(MID(B360,1,5)*1,'InstTyp-2'!E:BQ,18,FALSE)</f>
        <v>0</v>
      </c>
      <c r="EC360">
        <f>VLOOKUP(MID(B360,1,5)*1,'InstTyp-2'!E:BQ,19,FALSE)</f>
        <v>0</v>
      </c>
      <c r="ED360">
        <f>VLOOKUP(MID(B360,1,5)*1,'InstTyp-2'!E:BQ,20,FALSE)</f>
        <v>0</v>
      </c>
      <c r="EE360" s="195">
        <f>VLOOKUP(MID(B360,1,5)*1,'Forplejning 2008'!A:C,3,FALSE)</f>
        <v>160082.04</v>
      </c>
      <c r="EF360" t="str">
        <f t="shared" si="20"/>
        <v>35681</v>
      </c>
      <c r="EG360" t="str">
        <f t="shared" si="21"/>
        <v/>
      </c>
      <c r="EH360">
        <f t="shared" si="22"/>
        <v>6</v>
      </c>
      <c r="EI360">
        <f t="shared" si="23"/>
        <v>0</v>
      </c>
      <c r="EJ360" t="e">
        <f>VLOOKUP(B360,Rekruttering!A:F,2,FALSE)</f>
        <v>#N/A</v>
      </c>
      <c r="EK360" t="e">
        <f>VLOOKUP(B360,Rekruttering!A:F,3,FALSE)</f>
        <v>#N/A</v>
      </c>
      <c r="EL360" t="e">
        <f>VLOOKUP(B360,Rekruttering!A:F,4,FALSE)</f>
        <v>#N/A</v>
      </c>
      <c r="EM360" t="e">
        <f>VLOOKUP(B360,Rekruttering!A:F,5,FALSE)</f>
        <v>#N/A</v>
      </c>
      <c r="EN360" t="e">
        <f>VLOOKUP(B360,Rekruttering!A:F,6,FALSE)</f>
        <v>#N/A</v>
      </c>
    </row>
    <row r="361" spans="1:144">
      <c r="A361" s="14" t="str">
        <f>Val!AD1</f>
        <v>x</v>
      </c>
      <c r="B361" s="21">
        <f>Val!AD2</f>
        <v>37446</v>
      </c>
      <c r="C361" t="str">
        <f>Val!AD3</f>
        <v>Eventyrhaven</v>
      </c>
      <c r="D361" t="str">
        <f>Val!AD4</f>
        <v>Valby</v>
      </c>
      <c r="E361" t="str">
        <f>Val!AD5</f>
        <v>Vigerslev Allé 10D</v>
      </c>
      <c r="F361">
        <f>Val!AD6</f>
        <v>2500</v>
      </c>
      <c r="G361" t="str">
        <f>Val!AD7</f>
        <v>Valby</v>
      </c>
      <c r="H361" t="str">
        <f>Val!AD8</f>
        <v>36 14 04 10</v>
      </c>
      <c r="I361" t="str">
        <f>Val!AD9</f>
        <v>37446@buf.kk.dk</v>
      </c>
      <c r="J361" t="str">
        <f>Val!AD10</f>
        <v>Hanne Møller</v>
      </c>
      <c r="K361">
        <f>Val!AD11</f>
        <v>0</v>
      </c>
      <c r="L361">
        <f>Val!AD12</f>
        <v>36140410</v>
      </c>
      <c r="M361" t="str">
        <f>Val!AD13</f>
        <v>37446@buf.kk.dk</v>
      </c>
      <c r="N361" t="str">
        <f>Val!AD14</f>
        <v>Integreret</v>
      </c>
      <c r="O361">
        <f>Val!AD15</f>
        <v>36</v>
      </c>
      <c r="P361">
        <f>Val!AD16</f>
        <v>0</v>
      </c>
      <c r="Q361">
        <f>Val!AD17</f>
        <v>44</v>
      </c>
      <c r="R361">
        <f>Val!AD18</f>
        <v>0</v>
      </c>
      <c r="S361">
        <f>Val!AD19</f>
        <v>0</v>
      </c>
      <c r="T361">
        <f>Val!AD20</f>
        <v>0</v>
      </c>
      <c r="U361">
        <f>Val!AD21</f>
        <v>0</v>
      </c>
      <c r="V361" t="str">
        <f>Val!AD22</f>
        <v>Nej</v>
      </c>
      <c r="W361">
        <f>Val!AD23</f>
        <v>0</v>
      </c>
      <c r="X361">
        <f>Val!AD24</f>
        <v>0</v>
      </c>
      <c r="Y361">
        <f>Val!AD25</f>
        <v>5</v>
      </c>
      <c r="Z361">
        <f>Val!AD26</f>
        <v>5</v>
      </c>
      <c r="AA361">
        <f>Val!AD27</f>
        <v>4</v>
      </c>
      <c r="AB361">
        <f>Val!AD28</f>
        <v>5</v>
      </c>
      <c r="AC361">
        <f>Val!AD29</f>
        <v>0</v>
      </c>
      <c r="AD361">
        <f>Val!AD30</f>
        <v>5</v>
      </c>
      <c r="AE361">
        <f>Val!AD31</f>
        <v>0</v>
      </c>
      <c r="AF361">
        <f>Val!AD32</f>
        <v>0</v>
      </c>
      <c r="AG361">
        <f>Val!AD33</f>
        <v>5</v>
      </c>
      <c r="AH361">
        <f>Val!AD34</f>
        <v>0</v>
      </c>
      <c r="AI361">
        <f>Val!AD35</f>
        <v>190000</v>
      </c>
      <c r="AJ361">
        <f>Val!AD36</f>
        <v>180000</v>
      </c>
      <c r="AK361">
        <f>Val!AD37</f>
        <v>0</v>
      </c>
      <c r="AL361" t="str">
        <f>Val!AD38</f>
        <v>Ja</v>
      </c>
      <c r="AM361">
        <f>Val!AD39</f>
        <v>0</v>
      </c>
      <c r="AN361" t="str">
        <f>Val!AD40</f>
        <v>Josiane</v>
      </c>
      <c r="AO361">
        <f>Val!AD41</f>
        <v>2004</v>
      </c>
      <c r="AP361">
        <f>Val!AD42</f>
        <v>30</v>
      </c>
      <c r="AQ361">
        <f>Val!AD43</f>
        <v>0</v>
      </c>
      <c r="AR361" t="str">
        <f>Val!AD44</f>
        <v xml:space="preserve">Køkkenleder fra Suhr's </v>
      </c>
      <c r="AS361" t="str">
        <f>Val!AD45</f>
        <v>siden 1990</v>
      </c>
      <c r="AT361">
        <f>Val!AD46</f>
        <v>0</v>
      </c>
      <c r="AU361">
        <f>Val!AD47</f>
        <v>0</v>
      </c>
      <c r="AV361">
        <f>Val!AD48</f>
        <v>0</v>
      </c>
      <c r="AW361">
        <f>Val!AD49</f>
        <v>0</v>
      </c>
      <c r="AX361">
        <f>Val!AD50</f>
        <v>0</v>
      </c>
      <c r="AY361">
        <f>Val!AD51</f>
        <v>0</v>
      </c>
      <c r="AZ361">
        <f>Val!AD52</f>
        <v>0</v>
      </c>
      <c r="BA361">
        <f>Val!AD53</f>
        <v>0</v>
      </c>
      <c r="BB361">
        <f>Val!AD54</f>
        <v>100</v>
      </c>
      <c r="BC361">
        <f>Val!AD55</f>
        <v>100</v>
      </c>
      <c r="BD361">
        <f>Val!AD56</f>
        <v>2</v>
      </c>
      <c r="BE361">
        <f>Val!AD57</f>
        <v>2</v>
      </c>
      <c r="BF361" t="str">
        <f>Val!AD58</f>
        <v>Ja</v>
      </c>
      <c r="BG361" t="str">
        <f>Val!AD59</f>
        <v>Nej</v>
      </c>
      <c r="BH361" t="str">
        <f>Val!AD60</f>
        <v>Ja</v>
      </c>
      <c r="BI361" t="str">
        <f>Val!AD61</f>
        <v>Nej</v>
      </c>
      <c r="BJ361" t="str">
        <f>Val!AD62</f>
        <v>ikke til børnehavebørnene</v>
      </c>
      <c r="BK361" t="str">
        <f>Val!AD63</f>
        <v>Ja</v>
      </c>
      <c r="BL361">
        <f>Val!AD64</f>
        <v>0</v>
      </c>
      <c r="BM361" t="str">
        <f>Val!AD65</f>
        <v>Nej</v>
      </c>
      <c r="BN361" t="str">
        <f>Val!AD66</f>
        <v>leder meget negativ omkring at skulle optimere til at lave mad til både vuggestue og børnehave</v>
      </c>
      <c r="BO361" t="str">
        <f>Val!AD67</f>
        <v>Ja</v>
      </c>
      <c r="BP361">
        <f>Val!AD68</f>
        <v>0</v>
      </c>
      <c r="BQ361">
        <f>Val!AD69</f>
        <v>0</v>
      </c>
      <c r="BR361" t="str">
        <f>Val!AD70</f>
        <v>produktionskøkken</v>
      </c>
      <c r="BS361">
        <f>Val!AD71</f>
        <v>0</v>
      </c>
      <c r="BT361" t="str">
        <f>Val!AD72</f>
        <v>Større</v>
      </c>
      <c r="BU361">
        <f>Val!AD73</f>
        <v>0</v>
      </c>
      <c r="BV361">
        <f>Val!AD74</f>
        <v>0</v>
      </c>
      <c r="BW361" t="str">
        <f>Val!AD75</f>
        <v>Køkkenet skal have en større opvaskemaskine og evt. en konvektionsovn + mere service</v>
      </c>
      <c r="BX361">
        <f>Val!AD76</f>
        <v>0</v>
      </c>
      <c r="BY361">
        <f>Val!AD77</f>
        <v>0</v>
      </c>
      <c r="BZ361">
        <f>Val!AD78</f>
        <v>0</v>
      </c>
      <c r="CA361">
        <f>Val!AD79</f>
        <v>0</v>
      </c>
      <c r="CB361">
        <f>Val!AD80</f>
        <v>0</v>
      </c>
      <c r="CC361">
        <f>Val!AD81</f>
        <v>0</v>
      </c>
      <c r="CD361">
        <f>Val!AD82</f>
        <v>0</v>
      </c>
      <c r="CE361">
        <f>Val!AD83</f>
        <v>0</v>
      </c>
      <c r="CF361" t="str">
        <f>Val!AD84</f>
        <v>Køkkenet er 4 år gammelt og meget fint men personale og leder mener ikke det vil fungere at lave mad til børnehaven</v>
      </c>
      <c r="CG361" t="str">
        <f>Val!AD85</f>
        <v>Cathrine Jerrik/Sine</v>
      </c>
      <c r="CH361" s="18">
        <f>Val!AD86</f>
        <v>39860</v>
      </c>
      <c r="CI361">
        <f>Val!AD87</f>
        <v>0</v>
      </c>
      <c r="CJ361">
        <f>Val!AD88</f>
        <v>0</v>
      </c>
      <c r="CK361">
        <f>Val!AD89</f>
        <v>0</v>
      </c>
      <c r="CL361">
        <f>Val!AD90</f>
        <v>5</v>
      </c>
      <c r="CM361">
        <f>Val!AD91</f>
        <v>0</v>
      </c>
      <c r="CN361">
        <f>Val!AD92</f>
        <v>2</v>
      </c>
      <c r="CO361">
        <f>Val!AD93</f>
        <v>0</v>
      </c>
      <c r="CP361">
        <f>Val!AD94</f>
        <v>0</v>
      </c>
      <c r="CQ361">
        <f>Val!AD95</f>
        <v>0</v>
      </c>
      <c r="CR361">
        <f>Val!AD96</f>
        <v>0</v>
      </c>
      <c r="CS361">
        <f>Val!AD97</f>
        <v>2</v>
      </c>
      <c r="CT361">
        <f>Val!AD98</f>
        <v>0</v>
      </c>
      <c r="CU361">
        <f>Val!AD99</f>
        <v>0</v>
      </c>
      <c r="CV361">
        <f>Val!AD100</f>
        <v>0</v>
      </c>
      <c r="CW361">
        <f>Val!AD101</f>
        <v>0</v>
      </c>
      <c r="CX361">
        <f>Val!AD102</f>
        <v>0</v>
      </c>
      <c r="CY361">
        <f>Val!AD103</f>
        <v>2</v>
      </c>
      <c r="CZ361">
        <f>Val!AD104</f>
        <v>0</v>
      </c>
      <c r="DA361">
        <f>Val!AD105</f>
        <v>0</v>
      </c>
      <c r="DB361">
        <f>Val!AD106</f>
        <v>1</v>
      </c>
      <c r="DC361">
        <f>Val!AD107</f>
        <v>25</v>
      </c>
      <c r="DD361" t="str">
        <f>Val!AD108</f>
        <v>Miele</v>
      </c>
      <c r="DE361">
        <f>Val!AD109</f>
        <v>0</v>
      </c>
      <c r="DF361" t="str">
        <f>Val!AD110</f>
        <v>Ja</v>
      </c>
      <c r="DG361">
        <f>Val!AD111</f>
        <v>3</v>
      </c>
      <c r="DH361" t="str">
        <f>Val!AD112</f>
        <v>Nej</v>
      </c>
      <c r="DI361" t="str">
        <f>Val!AD113</f>
        <v>Ja</v>
      </c>
      <c r="DJ361" t="str">
        <f>Val!AD114</f>
        <v>Nej</v>
      </c>
      <c r="DK361">
        <f>Val!AD115</f>
        <v>3</v>
      </c>
      <c r="DL361" t="str">
        <f>Val!AD116</f>
        <v>God plads</v>
      </c>
      <c r="DM361" t="str">
        <f>Val!AD117</f>
        <v>Skulle have en konvektionsovn + større opvaskemaskine</v>
      </c>
      <c r="DN361">
        <f>Val!AD118</f>
        <v>0</v>
      </c>
      <c r="DO361" s="14" t="str">
        <f>VLOOKUP(MID(B361,1,5)*1,InstTyp!A:B,2,FALSE)</f>
        <v xml:space="preserve">Integrerede </v>
      </c>
      <c r="DP361" s="14" t="str">
        <f>VLOOKUP(MID(B361,1,5)*1,InstTyp!A:C,3,FALSE)</f>
        <v>Valby</v>
      </c>
      <c r="DQ361">
        <f>VLOOKUP(MID(B361,1,5)*1,'InstTyp-2'!E:BQ,7,FALSE)</f>
        <v>36</v>
      </c>
      <c r="DR361">
        <f>VLOOKUP(MID(B361,1,5)*1,'InstTyp-2'!E:BQ,8,FALSE)</f>
        <v>0</v>
      </c>
      <c r="DS361">
        <f>VLOOKUP(MID(B361,1,5)*1,'InstTyp-2'!E:BQ,9,FALSE)</f>
        <v>44</v>
      </c>
      <c r="DT361">
        <f>VLOOKUP(MID(B361,1,5)*1,'InstTyp-2'!E:BQ,10,FALSE)</f>
        <v>0</v>
      </c>
      <c r="DU361">
        <f>VLOOKUP(MID(B361,1,5)*1,'InstTyp-2'!E:BQ,11,FALSE)</f>
        <v>0</v>
      </c>
      <c r="DV361">
        <f>VLOOKUP(MID(B361,1,5)*1,'InstTyp-2'!E:BQ,12,FALSE)</f>
        <v>0</v>
      </c>
      <c r="DW361">
        <f>VLOOKUP(MID(B361,1,5)*1,'InstTyp-2'!E:BQ,13,FALSE)</f>
        <v>0</v>
      </c>
      <c r="DX361">
        <f>VLOOKUP(MID(B361,1,5)*1,'InstTyp-2'!E:BQ,14,FALSE)</f>
        <v>0</v>
      </c>
      <c r="DY361">
        <f>VLOOKUP(MID(B361,1,5)*1,'InstTyp-2'!E:BQ,15,FALSE)</f>
        <v>0</v>
      </c>
      <c r="DZ361">
        <f>VLOOKUP(MID(B361,1,5)*1,'InstTyp-2'!E:BQ,16,FALSE)</f>
        <v>0</v>
      </c>
      <c r="EA361">
        <f>VLOOKUP(MID(B361,1,5)*1,'InstTyp-2'!E:BQ,17,FALSE)</f>
        <v>0</v>
      </c>
      <c r="EB361">
        <f>VLOOKUP(MID(B361,1,5)*1,'InstTyp-2'!E:BQ,18,FALSE)</f>
        <v>0</v>
      </c>
      <c r="EC361">
        <f>VLOOKUP(MID(B361,1,5)*1,'InstTyp-2'!E:BQ,19,FALSE)</f>
        <v>0</v>
      </c>
      <c r="ED361">
        <f>VLOOKUP(MID(B361,1,5)*1,'InstTyp-2'!E:BQ,20,FALSE)</f>
        <v>0</v>
      </c>
      <c r="EE361" s="195">
        <f>VLOOKUP(MID(B361,1,5)*1,'Forplejning 2008'!A:C,3,FALSE)</f>
        <v>171634.76</v>
      </c>
      <c r="EF361" t="str">
        <f t="shared" si="20"/>
        <v>37446</v>
      </c>
      <c r="EG361" t="str">
        <f t="shared" si="21"/>
        <v/>
      </c>
      <c r="EH361">
        <f t="shared" si="22"/>
        <v>0</v>
      </c>
      <c r="EI361">
        <f t="shared" si="23"/>
        <v>0</v>
      </c>
      <c r="EJ361" t="str">
        <f>VLOOKUP(B361,Rekruttering!A:F,2,FALSE)</f>
        <v>Ja</v>
      </c>
      <c r="EK361">
        <f>VLOOKUP(B361,Rekruttering!A:F,3,FALSE)</f>
        <v>20</v>
      </c>
      <c r="EL361">
        <f>VLOOKUP(B361,Rekruttering!A:F,4,FALSE)</f>
        <v>0</v>
      </c>
      <c r="EM361" t="str">
        <f>VLOOKUP(B361,Rekruttering!A:F,5,FALSE)</f>
        <v>Hvis timeantallet er under 20, kan vi evt. lave en kombi stilling m vores rengøring. Så vil vi have brug for kursus for vedkommende. Hvis jeres anbefaling mht timetal er over 20 vil vi gerne bruge jer til rekruttering</v>
      </c>
      <c r="EN361" t="str">
        <f>VLOOKUP(B361,Rekruttering!A:F,6,FALSE)</f>
        <v>Ja</v>
      </c>
    </row>
    <row r="362" spans="1:144">
      <c r="A362" s="14" t="str">
        <f>Val!AE1</f>
        <v>x</v>
      </c>
      <c r="B362" s="21">
        <f>Val!AE2</f>
        <v>37478</v>
      </c>
      <c r="C362">
        <f>Val!AE3</f>
        <v>0</v>
      </c>
      <c r="D362" t="str">
        <f>Val!AE4</f>
        <v>Valby</v>
      </c>
      <c r="E362" t="str">
        <f>Val!AE5</f>
        <v>Saxtorphsvej 31</v>
      </c>
      <c r="F362">
        <f>Val!AE6</f>
        <v>2500</v>
      </c>
      <c r="G362" t="str">
        <f>Val!AE7</f>
        <v>Valby</v>
      </c>
      <c r="H362" t="str">
        <f>Val!AE8</f>
        <v>36 44 44 54</v>
      </c>
      <c r="I362" t="str">
        <f>Val!AE9</f>
        <v>37478@buf.kk.dk</v>
      </c>
      <c r="J362" t="str">
        <f>Val!AE10</f>
        <v>Helle Thaulov</v>
      </c>
      <c r="K362">
        <f>Val!AE11</f>
        <v>0</v>
      </c>
      <c r="L362">
        <f>Val!AE12</f>
        <v>0</v>
      </c>
      <c r="M362" t="str">
        <f>Val!AE13</f>
        <v>37478@buf.kk.dk</v>
      </c>
      <c r="N362" t="str">
        <f>Val!AE14</f>
        <v>Integreret</v>
      </c>
      <c r="O362">
        <f>Val!AE15</f>
        <v>39</v>
      </c>
      <c r="P362">
        <f>Val!AE16</f>
        <v>0</v>
      </c>
      <c r="Q362">
        <f>Val!AE17</f>
        <v>66</v>
      </c>
      <c r="R362">
        <f>Val!AE18</f>
        <v>0</v>
      </c>
      <c r="S362">
        <f>Val!AE19</f>
        <v>0</v>
      </c>
      <c r="T362">
        <f>Val!AE20</f>
        <v>0</v>
      </c>
      <c r="U362">
        <f>Val!AE21</f>
        <v>0</v>
      </c>
      <c r="V362" t="str">
        <f>Val!AE22</f>
        <v>Ja</v>
      </c>
      <c r="W362">
        <f>Val!AE23</f>
        <v>2</v>
      </c>
      <c r="X362">
        <f>Val!AE24</f>
        <v>1</v>
      </c>
      <c r="Y362">
        <f>Val!AE25</f>
        <v>5</v>
      </c>
      <c r="Z362">
        <f>Val!AE26</f>
        <v>5</v>
      </c>
      <c r="AA362">
        <f>Val!AE27</f>
        <v>5</v>
      </c>
      <c r="AB362">
        <f>Val!AE28</f>
        <v>5</v>
      </c>
      <c r="AC362">
        <f>Val!AE29</f>
        <v>0</v>
      </c>
      <c r="AD362">
        <f>Val!AE30</f>
        <v>5</v>
      </c>
      <c r="AE362">
        <f>Val!AE31</f>
        <v>5</v>
      </c>
      <c r="AF362">
        <f>Val!AE32</f>
        <v>0</v>
      </c>
      <c r="AG362">
        <f>Val!AE33</f>
        <v>5</v>
      </c>
      <c r="AH362">
        <f>Val!AE34</f>
        <v>0</v>
      </c>
      <c r="AI362" s="16">
        <f>Val!AE35</f>
        <v>250000</v>
      </c>
      <c r="AJ362">
        <f>Val!AE36</f>
        <v>0</v>
      </c>
      <c r="AK362">
        <f>Val!AE37</f>
        <v>0</v>
      </c>
      <c r="AL362" t="str">
        <f>Val!AE38</f>
        <v>Ja</v>
      </c>
      <c r="AM362" t="str">
        <f>Val!AE39</f>
        <v>Nej</v>
      </c>
      <c r="AN362" t="str">
        <f>Val!AE40</f>
        <v>Carina Lerche</v>
      </c>
      <c r="AO362">
        <f>Val!AE41</f>
        <v>2003</v>
      </c>
      <c r="AP362">
        <f>Val!AE42</f>
        <v>37</v>
      </c>
      <c r="AQ362">
        <f>Val!AE43</f>
        <v>0</v>
      </c>
      <c r="AR362" t="str">
        <f>Val!AE44</f>
        <v>Ernæringsassistent</v>
      </c>
      <c r="AS362" t="str">
        <f>Val!AE45</f>
        <v>Arb. på cafe. Personalemad i IT-virksomhed, plejehjem, vuggestue</v>
      </c>
      <c r="AT362" t="str">
        <f>Val!AE46</f>
        <v xml:space="preserve">div. foredrag </v>
      </c>
      <c r="AU362">
        <f>Val!AE47</f>
        <v>0</v>
      </c>
      <c r="AV362">
        <f>Val!AE48</f>
        <v>0</v>
      </c>
      <c r="AW362">
        <f>Val!AE49</f>
        <v>0</v>
      </c>
      <c r="AX362">
        <f>Val!AE50</f>
        <v>0</v>
      </c>
      <c r="AY362">
        <f>Val!AE51</f>
        <v>0</v>
      </c>
      <c r="AZ362">
        <f>Val!AE52</f>
        <v>0</v>
      </c>
      <c r="BA362">
        <f>Val!AE53</f>
        <v>0</v>
      </c>
      <c r="BB362">
        <f>Val!AE54</f>
        <v>90</v>
      </c>
      <c r="BC362">
        <f>Val!AE55</f>
        <v>0</v>
      </c>
      <c r="BD362">
        <f>Val!AE56</f>
        <v>2</v>
      </c>
      <c r="BE362">
        <f>Val!AE57</f>
        <v>2</v>
      </c>
      <c r="BF362" t="str">
        <f>Val!AE58</f>
        <v>Ja</v>
      </c>
      <c r="BG362" t="str">
        <f>Val!AE59</f>
        <v>Ja</v>
      </c>
      <c r="BH362" t="str">
        <f>Val!AE60</f>
        <v>Ja</v>
      </c>
      <c r="BI362" t="str">
        <f>Val!AE61</f>
        <v>Ja</v>
      </c>
      <c r="BJ362" t="str">
        <f>Val!AE62</f>
        <v>Med nogen skepsis</v>
      </c>
      <c r="BK362" t="str">
        <f>Val!AE63</f>
        <v>Ja</v>
      </c>
      <c r="BL362" t="str">
        <f>Val!AE64</f>
        <v>Leder mener de vil foretrække herfra</v>
      </c>
      <c r="BM362" t="str">
        <f>Val!AE65</f>
        <v>Ja</v>
      </c>
      <c r="BN362" t="str">
        <f>Val!AE66</f>
        <v>Med nogen skepsis</v>
      </c>
      <c r="BO362" t="str">
        <f>Val!AE67</f>
        <v>Nej</v>
      </c>
      <c r="BP362" t="str">
        <f>Val!AE68</f>
        <v>Skaffer selv, ellers ringer</v>
      </c>
      <c r="BQ362">
        <f>Val!AE69</f>
        <v>0</v>
      </c>
      <c r="BR362" t="str">
        <f>Val!AE70</f>
        <v>produktionskøkken</v>
      </c>
      <c r="BS362" t="str">
        <f>Val!AE71</f>
        <v>Nej</v>
      </c>
      <c r="BT362" t="str">
        <f>Val!AE72</f>
        <v>Større</v>
      </c>
      <c r="BU362" t="str">
        <f>Val!AE73</f>
        <v>Ingen</v>
      </c>
      <c r="BV362" t="str">
        <f>Val!AE74</f>
        <v>Nej</v>
      </c>
      <c r="BW362" t="str">
        <f>Val!AE75</f>
        <v xml:space="preserve">Konvektionsovn i stedet to gamle ovne, (el. 3 alm ovne / 2 Store), som ikke fungerer, Grøntsagsrum med ekstra vask og bordplade, der er plads til det. </v>
      </c>
      <c r="BX362">
        <f>Val!AE76</f>
        <v>0</v>
      </c>
      <c r="BY362">
        <f>Val!AE77</f>
        <v>0</v>
      </c>
      <c r="BZ362">
        <f>Val!AE78</f>
        <v>0</v>
      </c>
      <c r="CA362">
        <f>Val!AE79</f>
        <v>0</v>
      </c>
      <c r="CB362">
        <f>Val!AE80</f>
        <v>0</v>
      </c>
      <c r="CC362">
        <f>Val!AE81</f>
        <v>0</v>
      </c>
      <c r="CD362">
        <f>Val!AE82</f>
        <v>0</v>
      </c>
      <c r="CE362">
        <f>Val!AE83</f>
        <v>0</v>
      </c>
      <c r="CF362">
        <f>Val!AE84</f>
        <v>0</v>
      </c>
      <c r="CG362" t="str">
        <f>Val!AE85</f>
        <v>Birgitte Glerup / Nanna</v>
      </c>
      <c r="CH362" s="17">
        <f>Val!AE86</f>
        <v>39883</v>
      </c>
      <c r="CI362">
        <f>Val!AE87</f>
        <v>0</v>
      </c>
      <c r="CJ362">
        <f>Val!AE88</f>
        <v>0</v>
      </c>
      <c r="CK362">
        <f>Val!AE89</f>
        <v>1</v>
      </c>
      <c r="CL362">
        <f>Val!AE90</f>
        <v>6</v>
      </c>
      <c r="CM362">
        <f>Val!AE91</f>
        <v>0</v>
      </c>
      <c r="CN362">
        <f>Val!AE92</f>
        <v>2</v>
      </c>
      <c r="CO362">
        <f>Val!AE93</f>
        <v>0</v>
      </c>
      <c r="CP362">
        <f>Val!AE94</f>
        <v>0</v>
      </c>
      <c r="CQ362">
        <f>Val!AE95</f>
        <v>0</v>
      </c>
      <c r="CR362">
        <f>Val!AE96</f>
        <v>0</v>
      </c>
      <c r="CS362">
        <f>Val!AE97</f>
        <v>2</v>
      </c>
      <c r="CT362">
        <f>Val!AE98</f>
        <v>0</v>
      </c>
      <c r="CU362">
        <f>Val!AE99</f>
        <v>0</v>
      </c>
      <c r="CV362">
        <f>Val!AE100</f>
        <v>0</v>
      </c>
      <c r="CW362">
        <f>Val!AE101</f>
        <v>0</v>
      </c>
      <c r="CX362">
        <f>Val!AE102</f>
        <v>0</v>
      </c>
      <c r="CY362">
        <f>Val!AE103</f>
        <v>2</v>
      </c>
      <c r="CZ362">
        <f>Val!AE104</f>
        <v>0</v>
      </c>
      <c r="DA362">
        <f>Val!AE105</f>
        <v>1</v>
      </c>
      <c r="DB362">
        <f>Val!AE106</f>
        <v>1</v>
      </c>
      <c r="DC362">
        <f>Val!AE107</f>
        <v>2</v>
      </c>
      <c r="DD362" t="str">
        <f>Val!AE108</f>
        <v>Brønum / industri</v>
      </c>
      <c r="DE362">
        <f>Val!AE109</f>
        <v>8</v>
      </c>
      <c r="DF362" t="str">
        <f>Val!AE110</f>
        <v>Ja</v>
      </c>
      <c r="DG362">
        <f>Val!AE111</f>
        <v>10</v>
      </c>
      <c r="DH362" t="str">
        <f>Val!AE112</f>
        <v>Nej</v>
      </c>
      <c r="DI362" t="str">
        <f>Val!AE113</f>
        <v>Nej</v>
      </c>
      <c r="DJ362" t="str">
        <f>Val!AE114</f>
        <v>Nej</v>
      </c>
      <c r="DK362">
        <f>Val!AE115</f>
        <v>2</v>
      </c>
      <c r="DL362" t="str">
        <f>Val!AE116</f>
        <v>God plads</v>
      </c>
      <c r="DM362" t="str">
        <f>Val!AE117</f>
        <v xml:space="preserve">MADHUSKOMMENTAR: Både køkkenpersonale og ledelse er meget skeptiske overfor madordningen. Jeg ser et meget fint, nyt og veludrustet køkken, der med få justeringer kan bruges som prod. Køkken til alle børnene i huset. Der er 27 børn i eget hus og ca. 20 m væk fra hovedhuset - der er flisegang i mellem. Der skal findes en trækvognsløsning el. et rullebord der kan køre maden ( Hvad siger fødevarestyrelsen?) </v>
      </c>
      <c r="DN362">
        <f>Val!AE118</f>
        <v>0</v>
      </c>
      <c r="DO362" s="14" t="str">
        <f>VLOOKUP(MID(B362,1,5)*1,InstTyp!A:B,2,FALSE)</f>
        <v xml:space="preserve">Integrerede </v>
      </c>
      <c r="DP362" s="14" t="str">
        <f>VLOOKUP(MID(B362,1,5)*1,InstTyp!A:C,3,FALSE)</f>
        <v>Valby</v>
      </c>
      <c r="DQ362">
        <f>VLOOKUP(MID(B362,1,5)*1,'InstTyp-2'!E:BQ,7,FALSE)</f>
        <v>39</v>
      </c>
      <c r="DR362">
        <f>VLOOKUP(MID(B362,1,5)*1,'InstTyp-2'!E:BQ,8,FALSE)</f>
        <v>0</v>
      </c>
      <c r="DS362">
        <f>VLOOKUP(MID(B362,1,5)*1,'InstTyp-2'!E:BQ,9,FALSE)</f>
        <v>66</v>
      </c>
      <c r="DT362">
        <f>VLOOKUP(MID(B362,1,5)*1,'InstTyp-2'!E:BQ,10,FALSE)</f>
        <v>0</v>
      </c>
      <c r="DU362">
        <f>VLOOKUP(MID(B362,1,5)*1,'InstTyp-2'!E:BQ,11,FALSE)</f>
        <v>0</v>
      </c>
      <c r="DV362">
        <f>VLOOKUP(MID(B362,1,5)*1,'InstTyp-2'!E:BQ,12,FALSE)</f>
        <v>0</v>
      </c>
      <c r="DW362">
        <f>VLOOKUP(MID(B362,1,5)*1,'InstTyp-2'!E:BQ,13,FALSE)</f>
        <v>0</v>
      </c>
      <c r="DX362">
        <f>VLOOKUP(MID(B362,1,5)*1,'InstTyp-2'!E:BQ,14,FALSE)</f>
        <v>0</v>
      </c>
      <c r="DY362">
        <f>VLOOKUP(MID(B362,1,5)*1,'InstTyp-2'!E:BQ,15,FALSE)</f>
        <v>0</v>
      </c>
      <c r="DZ362">
        <f>VLOOKUP(MID(B362,1,5)*1,'InstTyp-2'!E:BQ,16,FALSE)</f>
        <v>0</v>
      </c>
      <c r="EA362">
        <f>VLOOKUP(MID(B362,1,5)*1,'InstTyp-2'!E:BQ,17,FALSE)</f>
        <v>0</v>
      </c>
      <c r="EB362">
        <f>VLOOKUP(MID(B362,1,5)*1,'InstTyp-2'!E:BQ,18,FALSE)</f>
        <v>0</v>
      </c>
      <c r="EC362">
        <f>VLOOKUP(MID(B362,1,5)*1,'InstTyp-2'!E:BQ,19,FALSE)</f>
        <v>0</v>
      </c>
      <c r="ED362">
        <f>VLOOKUP(MID(B362,1,5)*1,'InstTyp-2'!E:BQ,20,FALSE)</f>
        <v>0</v>
      </c>
      <c r="EE362" s="195">
        <f>VLOOKUP(MID(B362,1,5)*1,'Forplejning 2008'!A:C,3,FALSE)</f>
        <v>242098.07</v>
      </c>
      <c r="EF362" t="str">
        <f t="shared" si="20"/>
        <v>37478</v>
      </c>
      <c r="EG362" t="str">
        <f t="shared" si="21"/>
        <v/>
      </c>
      <c r="EH362">
        <f t="shared" si="22"/>
        <v>0</v>
      </c>
      <c r="EI362">
        <f t="shared" si="23"/>
        <v>0</v>
      </c>
      <c r="EJ362" t="e">
        <f>VLOOKUP(B362,Rekruttering!A:F,2,FALSE)</f>
        <v>#N/A</v>
      </c>
      <c r="EK362" t="e">
        <f>VLOOKUP(B362,Rekruttering!A:F,3,FALSE)</f>
        <v>#N/A</v>
      </c>
      <c r="EL362" t="e">
        <f>VLOOKUP(B362,Rekruttering!A:F,4,FALSE)</f>
        <v>#N/A</v>
      </c>
      <c r="EM362" t="e">
        <f>VLOOKUP(B362,Rekruttering!A:F,5,FALSE)</f>
        <v>#N/A</v>
      </c>
      <c r="EN362" t="e">
        <f>VLOOKUP(B362,Rekruttering!A:F,6,FALSE)</f>
        <v>#N/A</v>
      </c>
    </row>
    <row r="363" spans="1:144">
      <c r="A363" s="14" t="str">
        <f>Val!AF1</f>
        <v>x</v>
      </c>
      <c r="B363" s="21" t="str">
        <f>Val!AF2</f>
        <v>37478_2</v>
      </c>
      <c r="C363">
        <f>Val!AF3</f>
        <v>0</v>
      </c>
      <c r="D363" t="str">
        <f>Val!AF4</f>
        <v>Valby</v>
      </c>
      <c r="E363" t="str">
        <f>Val!AF5</f>
        <v>Saxtorphsvej 31</v>
      </c>
      <c r="F363">
        <f>Val!AF6</f>
        <v>2500</v>
      </c>
      <c r="G363" t="str">
        <f>Val!AF7</f>
        <v>Valby</v>
      </c>
      <c r="H363" t="str">
        <f>Val!AF8</f>
        <v>36 44 44 54</v>
      </c>
      <c r="I363" t="str">
        <f>Val!AF9</f>
        <v>37478@buf.kk.dk</v>
      </c>
      <c r="J363" t="str">
        <f>Val!AF10</f>
        <v>Helle Thaulov</v>
      </c>
      <c r="K363">
        <f>Val!AF11</f>
        <v>0</v>
      </c>
      <c r="L363">
        <f>Val!AF12</f>
        <v>0</v>
      </c>
      <c r="M363" t="str">
        <f>Val!AF13</f>
        <v>37478@buf.kk.dk</v>
      </c>
      <c r="N363" t="str">
        <f>Val!AF14</f>
        <v>Integreret</v>
      </c>
      <c r="O363">
        <f>Val!AF15</f>
        <v>39</v>
      </c>
      <c r="P363">
        <f>Val!AF16</f>
        <v>0</v>
      </c>
      <c r="Q363">
        <f>Val!AF17</f>
        <v>66</v>
      </c>
      <c r="R363">
        <f>Val!AF18</f>
        <v>0</v>
      </c>
      <c r="S363">
        <f>Val!AF19</f>
        <v>0</v>
      </c>
      <c r="T363">
        <f>Val!AF20</f>
        <v>0</v>
      </c>
      <c r="U363">
        <f>Val!AF21</f>
        <v>0</v>
      </c>
      <c r="V363" t="str">
        <f>Val!AF22</f>
        <v>Ja</v>
      </c>
      <c r="W363">
        <f>Val!AF23</f>
        <v>2</v>
      </c>
      <c r="X363">
        <f>Val!AF24</f>
        <v>2</v>
      </c>
      <c r="Y363">
        <f>Val!AF25</f>
        <v>5</v>
      </c>
      <c r="Z363">
        <f>Val!AF26</f>
        <v>5</v>
      </c>
      <c r="AA363">
        <f>Val!AF27</f>
        <v>5</v>
      </c>
      <c r="AB363">
        <f>Val!AF28</f>
        <v>5</v>
      </c>
      <c r="AC363">
        <f>Val!AF29</f>
        <v>0</v>
      </c>
      <c r="AD363">
        <f>Val!AF30</f>
        <v>5</v>
      </c>
      <c r="AE363">
        <f>Val!AF31</f>
        <v>5</v>
      </c>
      <c r="AF363">
        <f>Val!AF32</f>
        <v>0</v>
      </c>
      <c r="AG363">
        <f>Val!AF33</f>
        <v>5</v>
      </c>
      <c r="AH363">
        <f>Val!AF34</f>
        <v>0</v>
      </c>
      <c r="AI363">
        <f>Val!AF35</f>
        <v>0</v>
      </c>
      <c r="AJ363">
        <f>Val!AF36</f>
        <v>0</v>
      </c>
      <c r="AK363">
        <f>Val!AF37</f>
        <v>0</v>
      </c>
      <c r="AL363" t="str">
        <f>Val!AF38</f>
        <v>Ja</v>
      </c>
      <c r="AM363" t="str">
        <f>Val!AF39</f>
        <v>Nej</v>
      </c>
      <c r="AN363">
        <f>Val!AF40</f>
        <v>0</v>
      </c>
      <c r="AO363">
        <f>Val!AF41</f>
        <v>0</v>
      </c>
      <c r="AP363">
        <f>Val!AF42</f>
        <v>0</v>
      </c>
      <c r="AQ363">
        <f>Val!AF43</f>
        <v>0</v>
      </c>
      <c r="AR363">
        <f>Val!AF44</f>
        <v>0</v>
      </c>
      <c r="AS363">
        <f>Val!AF45</f>
        <v>0</v>
      </c>
      <c r="AT363">
        <f>Val!AF46</f>
        <v>0</v>
      </c>
      <c r="AU363">
        <f>Val!AF47</f>
        <v>0</v>
      </c>
      <c r="AV363">
        <f>Val!AF48</f>
        <v>0</v>
      </c>
      <c r="AW363">
        <f>Val!AF49</f>
        <v>0</v>
      </c>
      <c r="AX363">
        <f>Val!AF50</f>
        <v>0</v>
      </c>
      <c r="AY363">
        <f>Val!AF51</f>
        <v>0</v>
      </c>
      <c r="AZ363">
        <f>Val!AF52</f>
        <v>0</v>
      </c>
      <c r="BA363">
        <f>Val!AF53</f>
        <v>0</v>
      </c>
      <c r="BB363">
        <f>Val!AF54</f>
        <v>0</v>
      </c>
      <c r="BC363">
        <f>Val!AF55</f>
        <v>0</v>
      </c>
      <c r="BD363">
        <f>Val!AF56</f>
        <v>0</v>
      </c>
      <c r="BE363">
        <f>Val!AF57</f>
        <v>0</v>
      </c>
      <c r="BF363">
        <f>Val!AF58</f>
        <v>0</v>
      </c>
      <c r="BG363">
        <f>Val!AF59</f>
        <v>0</v>
      </c>
      <c r="BH363">
        <f>Val!AF60</f>
        <v>0</v>
      </c>
      <c r="BI363">
        <f>Val!AF61</f>
        <v>0</v>
      </c>
      <c r="BJ363">
        <f>Val!AF62</f>
        <v>0</v>
      </c>
      <c r="BK363">
        <f>Val!AF63</f>
        <v>0</v>
      </c>
      <c r="BL363">
        <f>Val!AF64</f>
        <v>0</v>
      </c>
      <c r="BM363">
        <f>Val!AF65</f>
        <v>0</v>
      </c>
      <c r="BN363">
        <f>Val!AF66</f>
        <v>0</v>
      </c>
      <c r="BO363">
        <f>Val!AF67</f>
        <v>0</v>
      </c>
      <c r="BP363">
        <f>Val!AF68</f>
        <v>0</v>
      </c>
      <c r="BQ363">
        <f>Val!AF69</f>
        <v>0</v>
      </c>
      <c r="BR363" t="str">
        <f>Val!AF70</f>
        <v>Modtagerkøkken</v>
      </c>
      <c r="BS363">
        <f>Val!AF71</f>
        <v>0</v>
      </c>
      <c r="BT363">
        <f>Val!AF72</f>
        <v>0</v>
      </c>
      <c r="BU363">
        <f>Val!AF73</f>
        <v>0</v>
      </c>
      <c r="BV363">
        <f>Val!AF74</f>
        <v>0</v>
      </c>
      <c r="BW363">
        <f>Val!AF75</f>
        <v>0</v>
      </c>
      <c r="BX363">
        <f>Val!AF76</f>
        <v>0</v>
      </c>
      <c r="BY363">
        <f>Val!AF77</f>
        <v>0</v>
      </c>
      <c r="BZ363">
        <f>Val!AF78</f>
        <v>0</v>
      </c>
      <c r="CA363">
        <f>Val!AF79</f>
        <v>0</v>
      </c>
      <c r="CB363">
        <f>Val!AF80</f>
        <v>0</v>
      </c>
      <c r="CC363">
        <f>Val!AF81</f>
        <v>0</v>
      </c>
      <c r="CD363">
        <f>Val!AF82</f>
        <v>0</v>
      </c>
      <c r="CE363">
        <f>Val!AF83</f>
        <v>0</v>
      </c>
      <c r="CF363">
        <f>Val!AF84</f>
        <v>0</v>
      </c>
      <c r="CG363" t="str">
        <f>Val!AF85</f>
        <v>Birgitte Glerup / Nanna</v>
      </c>
      <c r="CH363" s="18">
        <f>Val!AF86</f>
        <v>39883</v>
      </c>
      <c r="CI363">
        <f>Val!AF87</f>
        <v>0</v>
      </c>
      <c r="CJ363">
        <f>Val!AF88</f>
        <v>0</v>
      </c>
      <c r="CK363">
        <f>Val!AF89</f>
        <v>0</v>
      </c>
      <c r="CL363">
        <f>Val!AF90</f>
        <v>0</v>
      </c>
      <c r="CM363">
        <f>Val!AF91</f>
        <v>0</v>
      </c>
      <c r="CN363">
        <f>Val!AF92</f>
        <v>10</v>
      </c>
      <c r="CO363">
        <f>Val!AF93</f>
        <v>0</v>
      </c>
      <c r="CP363">
        <f>Val!AF94</f>
        <v>0</v>
      </c>
      <c r="CQ363">
        <f>Val!AF95</f>
        <v>0</v>
      </c>
      <c r="CR363">
        <f>Val!AF96</f>
        <v>2</v>
      </c>
      <c r="CS363">
        <f>Val!AF97</f>
        <v>0</v>
      </c>
      <c r="CT363">
        <f>Val!AF98</f>
        <v>0</v>
      </c>
      <c r="CU363">
        <f>Val!AF99</f>
        <v>0</v>
      </c>
      <c r="CV363">
        <f>Val!AF100</f>
        <v>0</v>
      </c>
      <c r="CW363">
        <f>Val!AF101</f>
        <v>0</v>
      </c>
      <c r="CX363">
        <f>Val!AF102</f>
        <v>0</v>
      </c>
      <c r="CY363">
        <f>Val!AF103</f>
        <v>0</v>
      </c>
      <c r="CZ363">
        <f>Val!AF104</f>
        <v>0</v>
      </c>
      <c r="DA363">
        <f>Val!AF105</f>
        <v>1</v>
      </c>
      <c r="DB363">
        <f>Val!AF106</f>
        <v>1</v>
      </c>
      <c r="DC363">
        <f>Val!AF107</f>
        <v>90</v>
      </c>
      <c r="DD363" t="str">
        <f>Val!AF108</f>
        <v>Miele husholdnings</v>
      </c>
      <c r="DE363">
        <f>Val!AF109</f>
        <v>5</v>
      </c>
      <c r="DF363" t="str">
        <f>Val!AF110</f>
        <v>Nej</v>
      </c>
      <c r="DG363">
        <f>Val!AF111</f>
        <v>0</v>
      </c>
      <c r="DH363" t="str">
        <f>Val!AF112</f>
        <v>Nej</v>
      </c>
      <c r="DI363" t="str">
        <f>Val!AF113</f>
        <v>Nej</v>
      </c>
      <c r="DJ363" t="str">
        <f>Val!AF114</f>
        <v>Nej</v>
      </c>
      <c r="DK363">
        <f>Val!AF115</f>
        <v>1</v>
      </c>
      <c r="DL363" t="str">
        <f>Val!AF116</f>
        <v>Ingen plads</v>
      </c>
      <c r="DM363" t="str">
        <f>Val!AF117</f>
        <v>Microovn
Køkkenet egner sig fint til at modtage og servere mad til ca. 30 børn fra husets centrale køkken</v>
      </c>
      <c r="DN363">
        <f>Val!AF118</f>
        <v>0</v>
      </c>
      <c r="DO363" s="14" t="str">
        <f>VLOOKUP(MID(B363,1,5)*1,InstTyp!A:B,2,FALSE)</f>
        <v xml:space="preserve">Integrerede </v>
      </c>
      <c r="DP363" s="14" t="str">
        <f>VLOOKUP(MID(B363,1,5)*1,InstTyp!A:C,3,FALSE)</f>
        <v>Valby</v>
      </c>
      <c r="DQ363">
        <f>VLOOKUP(MID(B363,1,5)*1,'InstTyp-2'!E:BQ,7,FALSE)</f>
        <v>39</v>
      </c>
      <c r="DR363">
        <f>VLOOKUP(MID(B363,1,5)*1,'InstTyp-2'!E:BQ,8,FALSE)</f>
        <v>0</v>
      </c>
      <c r="DS363">
        <f>VLOOKUP(MID(B363,1,5)*1,'InstTyp-2'!E:BQ,9,FALSE)</f>
        <v>66</v>
      </c>
      <c r="DT363">
        <f>VLOOKUP(MID(B363,1,5)*1,'InstTyp-2'!E:BQ,10,FALSE)</f>
        <v>0</v>
      </c>
      <c r="DU363">
        <f>VLOOKUP(MID(B363,1,5)*1,'InstTyp-2'!E:BQ,11,FALSE)</f>
        <v>0</v>
      </c>
      <c r="DV363">
        <f>VLOOKUP(MID(B363,1,5)*1,'InstTyp-2'!E:BQ,12,FALSE)</f>
        <v>0</v>
      </c>
      <c r="DW363">
        <f>VLOOKUP(MID(B363,1,5)*1,'InstTyp-2'!E:BQ,13,FALSE)</f>
        <v>0</v>
      </c>
      <c r="DX363">
        <f>VLOOKUP(MID(B363,1,5)*1,'InstTyp-2'!E:BQ,14,FALSE)</f>
        <v>0</v>
      </c>
      <c r="DY363">
        <f>VLOOKUP(MID(B363,1,5)*1,'InstTyp-2'!E:BQ,15,FALSE)</f>
        <v>0</v>
      </c>
      <c r="DZ363">
        <f>VLOOKUP(MID(B363,1,5)*1,'InstTyp-2'!E:BQ,16,FALSE)</f>
        <v>0</v>
      </c>
      <c r="EA363">
        <f>VLOOKUP(MID(B363,1,5)*1,'InstTyp-2'!E:BQ,17,FALSE)</f>
        <v>0</v>
      </c>
      <c r="EB363">
        <f>VLOOKUP(MID(B363,1,5)*1,'InstTyp-2'!E:BQ,18,FALSE)</f>
        <v>0</v>
      </c>
      <c r="EC363">
        <f>VLOOKUP(MID(B363,1,5)*1,'InstTyp-2'!E:BQ,19,FALSE)</f>
        <v>0</v>
      </c>
      <c r="ED363">
        <f>VLOOKUP(MID(B363,1,5)*1,'InstTyp-2'!E:BQ,20,FALSE)</f>
        <v>0</v>
      </c>
      <c r="EE363" s="195">
        <f>VLOOKUP(MID(B363,1,5)*1,'Forplejning 2008'!A:C,3,FALSE)</f>
        <v>242098.07</v>
      </c>
      <c r="EF363" t="str">
        <f t="shared" si="20"/>
        <v>37478</v>
      </c>
      <c r="EG363" t="str">
        <f t="shared" si="21"/>
        <v>2</v>
      </c>
      <c r="EH363">
        <f t="shared" si="22"/>
        <v>0</v>
      </c>
      <c r="EI363">
        <f t="shared" si="23"/>
        <v>0</v>
      </c>
      <c r="EJ363" t="e">
        <f>VLOOKUP(B363,Rekruttering!A:F,2,FALSE)</f>
        <v>#N/A</v>
      </c>
      <c r="EK363" t="e">
        <f>VLOOKUP(B363,Rekruttering!A:F,3,FALSE)</f>
        <v>#N/A</v>
      </c>
      <c r="EL363" t="e">
        <f>VLOOKUP(B363,Rekruttering!A:F,4,FALSE)</f>
        <v>#N/A</v>
      </c>
      <c r="EM363" t="e">
        <f>VLOOKUP(B363,Rekruttering!A:F,5,FALSE)</f>
        <v>#N/A</v>
      </c>
      <c r="EN363" t="e">
        <f>VLOOKUP(B363,Rekruttering!A:F,6,FALSE)</f>
        <v>#N/A</v>
      </c>
    </row>
    <row r="364" spans="1:144">
      <c r="A364" s="14" t="str">
        <f>Val!AG1</f>
        <v>x</v>
      </c>
      <c r="B364" s="21">
        <f>Val!AG2</f>
        <v>37487</v>
      </c>
      <c r="C364" t="str">
        <f>Val!AG3</f>
        <v>Børnekompasset</v>
      </c>
      <c r="D364" t="str">
        <f>Val!AG4</f>
        <v>Valby</v>
      </c>
      <c r="E364" t="str">
        <f>Val!AG5</f>
        <v>Carl Th. Dreyers Vej 192</v>
      </c>
      <c r="F364">
        <f>Val!AG6</f>
        <v>2500</v>
      </c>
      <c r="G364" t="str">
        <f>Val!AG7</f>
        <v>Valby</v>
      </c>
      <c r="H364" t="str">
        <f>Val!AG8</f>
        <v>36 46 12 33</v>
      </c>
      <c r="I364" t="str">
        <f>Val!AG9</f>
        <v>37487@buf.kk.dk</v>
      </c>
      <c r="J364" t="str">
        <f>Val!AG10</f>
        <v>Pia Lund Bakke - Har orlov indtil juni 09</v>
      </c>
      <c r="K364">
        <f>Val!AG11</f>
        <v>36177209</v>
      </c>
      <c r="L364">
        <f>Val!AG12</f>
        <v>0</v>
      </c>
      <c r="M364" t="str">
        <f>Val!AG13</f>
        <v>amuller@tele2adsl.dk</v>
      </c>
      <c r="N364" t="str">
        <f>Val!AG14</f>
        <v>Integreret</v>
      </c>
      <c r="O364">
        <f>Val!AG15</f>
        <v>36</v>
      </c>
      <c r="P364">
        <f>Val!AG16</f>
        <v>0</v>
      </c>
      <c r="Q364">
        <f>Val!AG17</f>
        <v>93</v>
      </c>
      <c r="R364">
        <f>Val!AG18</f>
        <v>0</v>
      </c>
      <c r="S364">
        <f>Val!AG19</f>
        <v>0</v>
      </c>
      <c r="T364">
        <f>Val!AG20</f>
        <v>0</v>
      </c>
      <c r="U364">
        <f>Val!AG21</f>
        <v>0</v>
      </c>
      <c r="V364" t="str">
        <f>Val!AG22</f>
        <v>Nej</v>
      </c>
      <c r="W364">
        <f>Val!AG23</f>
        <v>0</v>
      </c>
      <c r="X364">
        <f>Val!AG24</f>
        <v>0</v>
      </c>
      <c r="Y364">
        <f>Val!AG25</f>
        <v>5</v>
      </c>
      <c r="Z364">
        <f>Val!AG26</f>
        <v>5</v>
      </c>
      <c r="AA364">
        <f>Val!AG27</f>
        <v>5</v>
      </c>
      <c r="AB364">
        <f>Val!AG28</f>
        <v>5</v>
      </c>
      <c r="AC364">
        <f>Val!AG29</f>
        <v>0</v>
      </c>
      <c r="AD364">
        <f>Val!AG30</f>
        <v>5</v>
      </c>
      <c r="AE364">
        <f>Val!AG31</f>
        <v>5</v>
      </c>
      <c r="AF364">
        <f>Val!AG32</f>
        <v>0</v>
      </c>
      <c r="AG364">
        <f>Val!AG33</f>
        <v>5</v>
      </c>
      <c r="AH364">
        <f>Val!AG34</f>
        <v>0</v>
      </c>
      <c r="AI364">
        <f>Val!AG35</f>
        <v>0</v>
      </c>
      <c r="AJ364">
        <f>Val!AG36</f>
        <v>232626</v>
      </c>
      <c r="AK364">
        <f>Val!AG37</f>
        <v>0</v>
      </c>
      <c r="AL364" t="str">
        <f>Val!AG38</f>
        <v>Ja</v>
      </c>
      <c r="AM364" t="str">
        <f>Val!AG39</f>
        <v>Nej</v>
      </c>
      <c r="AN364" t="str">
        <f>Val!AG40</f>
        <v>Anette Müller</v>
      </c>
      <c r="AO364">
        <f>Val!AG41</f>
        <v>1995</v>
      </c>
      <c r="AP364">
        <f>Val!AG42</f>
        <v>35</v>
      </c>
      <c r="AQ364">
        <f>Val!AG43</f>
        <v>0</v>
      </c>
      <c r="AR364" t="str">
        <f>Val!AG44</f>
        <v>Ernæringsassistent</v>
      </c>
      <c r="AS364" t="str">
        <f>Val!AG45</f>
        <v>Yderligere 13 års erfaring fra institutioner</v>
      </c>
      <c r="AT364" t="str">
        <f>Val!AG46</f>
        <v>Dogmekursus, økologisk oplysningsforbund</v>
      </c>
      <c r="AU364" t="str">
        <f>Val!AG47</f>
        <v>Lone Sjolte</v>
      </c>
      <c r="AV364">
        <f>Val!AG48</f>
        <v>1997</v>
      </c>
      <c r="AW364">
        <f>Val!AG49</f>
        <v>25</v>
      </c>
      <c r="AX364">
        <f>Val!AG50</f>
        <v>0</v>
      </c>
      <c r="AY364" t="str">
        <f>Val!AG51</f>
        <v>salgsassistent</v>
      </c>
      <c r="AZ364" t="str">
        <f>Val!AG52</f>
        <v>plejehjemskøkken i 2 år</v>
      </c>
      <c r="BA364" t="str">
        <f>Val!AG53</f>
        <v>Dogmekursus, økologisk oplysningsforbund</v>
      </c>
      <c r="BB364">
        <f>Val!AG54</f>
        <v>97</v>
      </c>
      <c r="BC364">
        <f>Val!AG55</f>
        <v>97</v>
      </c>
      <c r="BD364">
        <f>Val!AG56</f>
        <v>2</v>
      </c>
      <c r="BE364">
        <f>Val!AG57</f>
        <v>1</v>
      </c>
      <c r="BF364" t="str">
        <f>Val!AG58</f>
        <v>Nej</v>
      </c>
      <c r="BG364" t="str">
        <f>Val!AG59</f>
        <v>Nej</v>
      </c>
      <c r="BH364" t="str">
        <f>Val!AG60</f>
        <v>Ja</v>
      </c>
      <c r="BI364" t="str">
        <f>Val!AG61</f>
        <v>Ja</v>
      </c>
      <c r="BJ364" t="str">
        <f>Val!AG62</f>
        <v>Valby dream-team er i køkkenet</v>
      </c>
      <c r="BK364">
        <f>Val!AG63</f>
        <v>0</v>
      </c>
      <c r="BL364" t="str">
        <f>Val!AG64</f>
        <v>50% indvandrere med skeptiske forældre</v>
      </c>
      <c r="BM364" t="str">
        <f>Val!AG65</f>
        <v>Ja</v>
      </c>
      <c r="BN364">
        <f>Val!AG66</f>
        <v>0</v>
      </c>
      <c r="BO364" t="str">
        <f>Val!AG67</f>
        <v>Ja</v>
      </c>
      <c r="BP364" t="str">
        <f>Val!AG68</f>
        <v>Lone vil gerne op i tid i køkkenet. Hun er i forvejen 37 timer men passer børn resten af tiden.</v>
      </c>
      <c r="BQ364">
        <f>Val!AG69</f>
        <v>0</v>
      </c>
      <c r="BR364" t="str">
        <f>Val!AG70</f>
        <v>produktionskøkken</v>
      </c>
      <c r="BS364" t="str">
        <f>Val!AG71</f>
        <v>Nej</v>
      </c>
      <c r="BT364" t="str">
        <f>Val!AG72</f>
        <v>Mindre</v>
      </c>
      <c r="BU364" t="str">
        <f>Val!AG73</f>
        <v>Ingen</v>
      </c>
      <c r="BV364" t="str">
        <f>Val!AG74</f>
        <v>Nej</v>
      </c>
      <c r="BW364" t="str">
        <f>Val!AG75</f>
        <v>ny opvaskemaskine, flere store gryder, pander, fade og skåle</v>
      </c>
      <c r="BX364">
        <f>Val!AG76</f>
        <v>0</v>
      </c>
      <c r="BY364">
        <f>Val!AG77</f>
        <v>0</v>
      </c>
      <c r="BZ364">
        <f>Val!AG78</f>
        <v>0</v>
      </c>
      <c r="CA364">
        <f>Val!AG79</f>
        <v>0</v>
      </c>
      <c r="CB364">
        <f>Val!AG80</f>
        <v>0</v>
      </c>
      <c r="CC364">
        <f>Val!AG81</f>
        <v>0</v>
      </c>
      <c r="CD364">
        <f>Val!AG82</f>
        <v>0</v>
      </c>
      <c r="CE364">
        <f>Val!AG83</f>
        <v>0</v>
      </c>
      <c r="CF364" t="str">
        <f>Val!AG84</f>
        <v>22 bh i Børnekompasset (går under betegnelsen Alléen). 25 bh i udflytter Børnekompasset Lupinen i Borup. 25 børn drager til Borup fra enten Alleen eller Børnekompasset i en 14 dages periode. Borup + Alléen har et modulkøkken med husmoderkomfur. Vil gerne være mentor. lederen er tilbage i juni.</v>
      </c>
      <c r="CG364" t="str">
        <f>Val!AG85</f>
        <v>Mariah Malwicz/Sine</v>
      </c>
      <c r="CH364" s="18">
        <f>Val!AG86</f>
        <v>39861</v>
      </c>
      <c r="CI364">
        <f>Val!AG87</f>
        <v>0</v>
      </c>
      <c r="CJ364">
        <f>Val!AG88</f>
        <v>0</v>
      </c>
      <c r="CK364">
        <f>Val!AG89</f>
        <v>1</v>
      </c>
      <c r="CL364">
        <f>Val!AG90</f>
        <v>5</v>
      </c>
      <c r="CM364">
        <f>Val!AG91</f>
        <v>0</v>
      </c>
      <c r="CN364">
        <f>Val!AG92</f>
        <v>0</v>
      </c>
      <c r="CO364">
        <f>Val!AG93</f>
        <v>1</v>
      </c>
      <c r="CP364">
        <f>Val!AG94</f>
        <v>0</v>
      </c>
      <c r="CQ364">
        <f>Val!AG95</f>
        <v>8</v>
      </c>
      <c r="CR364">
        <f>Val!AG96</f>
        <v>0</v>
      </c>
      <c r="CS364">
        <f>Val!AG97</f>
        <v>3</v>
      </c>
      <c r="CT364">
        <f>Val!AG98</f>
        <v>0</v>
      </c>
      <c r="CU364">
        <f>Val!AG99</f>
        <v>0</v>
      </c>
      <c r="CV364">
        <f>Val!AG100</f>
        <v>0</v>
      </c>
      <c r="CW364">
        <f>Val!AG101</f>
        <v>0</v>
      </c>
      <c r="CX364">
        <f>Val!AG102</f>
        <v>0</v>
      </c>
      <c r="CY364">
        <f>Val!AG103</f>
        <v>0</v>
      </c>
      <c r="CZ364">
        <f>Val!AG104</f>
        <v>0</v>
      </c>
      <c r="DA364">
        <f>Val!AG105</f>
        <v>1</v>
      </c>
      <c r="DB364">
        <f>Val!AG106</f>
        <v>1</v>
      </c>
      <c r="DC364">
        <f>Val!AG107</f>
        <v>25</v>
      </c>
      <c r="DD364" t="str">
        <f>Val!AG108</f>
        <v>Miele</v>
      </c>
      <c r="DE364">
        <f>Val!AG109</f>
        <v>3</v>
      </c>
      <c r="DF364" t="str">
        <f>Val!AG110</f>
        <v>Ja</v>
      </c>
      <c r="DG364">
        <f>Val!AG111</f>
        <v>8</v>
      </c>
      <c r="DH364" t="str">
        <f>Val!AG112</f>
        <v>Nej</v>
      </c>
      <c r="DI364" t="str">
        <f>Val!AG113</f>
        <v>Ja</v>
      </c>
      <c r="DJ364" t="str">
        <f>Val!AG114</f>
        <v>Ja</v>
      </c>
      <c r="DK364">
        <f>Val!AG115</f>
        <v>2</v>
      </c>
      <c r="DL364" t="str">
        <f>Val!AG116</f>
        <v>Begrænset</v>
      </c>
      <c r="DM364" t="str">
        <f>Val!AG117</f>
        <v>Køkkendamerne vurderer at afdelingen på Alléen kan producere med det køkken de har. Til gengæld vil udflytterdelen kræve mere koge/ovn kapacitet f.eks. Konvektionsovn. I Alléen laver pædagogerne mellemmåltider. I Borup laver en lokal køkkendame mellemmåltider og gør rent 15 timer om ugen (inkl. rengøring).</v>
      </c>
      <c r="DN364">
        <f>Val!AG118</f>
        <v>0</v>
      </c>
      <c r="DO364" s="14" t="str">
        <f>VLOOKUP(MID(B364,1,5)*1,InstTyp!A:B,2,FALSE)</f>
        <v xml:space="preserve">Integrerede </v>
      </c>
      <c r="DP364" s="14" t="str">
        <f>VLOOKUP(MID(B364,1,5)*1,InstTyp!A:C,3,FALSE)</f>
        <v>Valby</v>
      </c>
      <c r="DQ364">
        <f>VLOOKUP(MID(B364,1,5)*1,'InstTyp-2'!E:BQ,7,FALSE)</f>
        <v>36</v>
      </c>
      <c r="DR364">
        <f>VLOOKUP(MID(B364,1,5)*1,'InstTyp-2'!E:BQ,8,FALSE)</f>
        <v>0</v>
      </c>
      <c r="DS364">
        <f>VLOOKUP(MID(B364,1,5)*1,'InstTyp-2'!E:BQ,9,FALSE)</f>
        <v>93</v>
      </c>
      <c r="DT364">
        <f>VLOOKUP(MID(B364,1,5)*1,'InstTyp-2'!E:BQ,10,FALSE)</f>
        <v>0</v>
      </c>
      <c r="DU364">
        <f>VLOOKUP(MID(B364,1,5)*1,'InstTyp-2'!E:BQ,11,FALSE)</f>
        <v>0</v>
      </c>
      <c r="DV364">
        <f>VLOOKUP(MID(B364,1,5)*1,'InstTyp-2'!E:BQ,12,FALSE)</f>
        <v>0</v>
      </c>
      <c r="DW364">
        <f>VLOOKUP(MID(B364,1,5)*1,'InstTyp-2'!E:BQ,13,FALSE)</f>
        <v>0</v>
      </c>
      <c r="DX364">
        <f>VLOOKUP(MID(B364,1,5)*1,'InstTyp-2'!E:BQ,14,FALSE)</f>
        <v>0</v>
      </c>
      <c r="DY364">
        <f>VLOOKUP(MID(B364,1,5)*1,'InstTyp-2'!E:BQ,15,FALSE)</f>
        <v>0</v>
      </c>
      <c r="DZ364">
        <f>VLOOKUP(MID(B364,1,5)*1,'InstTyp-2'!E:BQ,16,FALSE)</f>
        <v>0</v>
      </c>
      <c r="EA364">
        <f>VLOOKUP(MID(B364,1,5)*1,'InstTyp-2'!E:BQ,17,FALSE)</f>
        <v>0</v>
      </c>
      <c r="EB364">
        <f>VLOOKUP(MID(B364,1,5)*1,'InstTyp-2'!E:BQ,18,FALSE)</f>
        <v>0</v>
      </c>
      <c r="EC364">
        <f>VLOOKUP(MID(B364,1,5)*1,'InstTyp-2'!E:BQ,19,FALSE)</f>
        <v>0</v>
      </c>
      <c r="ED364">
        <f>VLOOKUP(MID(B364,1,5)*1,'InstTyp-2'!E:BQ,20,FALSE)</f>
        <v>0</v>
      </c>
      <c r="EE364" s="195">
        <f>VLOOKUP(MID(B364,1,5)*1,'Forplejning 2008'!A:C,3,FALSE)</f>
        <v>233382.28</v>
      </c>
      <c r="EF364" t="str">
        <f t="shared" si="20"/>
        <v>37487</v>
      </c>
      <c r="EG364" t="str">
        <f t="shared" si="21"/>
        <v/>
      </c>
      <c r="EH364">
        <f t="shared" si="22"/>
        <v>0</v>
      </c>
      <c r="EI364">
        <f t="shared" si="23"/>
        <v>0</v>
      </c>
      <c r="EJ364" t="e">
        <f>VLOOKUP(B364,Rekruttering!A:F,2,FALSE)</f>
        <v>#N/A</v>
      </c>
      <c r="EK364" t="e">
        <f>VLOOKUP(B364,Rekruttering!A:F,3,FALSE)</f>
        <v>#N/A</v>
      </c>
      <c r="EL364" t="e">
        <f>VLOOKUP(B364,Rekruttering!A:F,4,FALSE)</f>
        <v>#N/A</v>
      </c>
      <c r="EM364" t="e">
        <f>VLOOKUP(B364,Rekruttering!A:F,5,FALSE)</f>
        <v>#N/A</v>
      </c>
      <c r="EN364" t="e">
        <f>VLOOKUP(B364,Rekruttering!A:F,6,FALSE)</f>
        <v>#N/A</v>
      </c>
    </row>
    <row r="365" spans="1:144">
      <c r="A365" s="14" t="str">
        <f>Val!AH1</f>
        <v>x</v>
      </c>
      <c r="B365" s="21" t="str">
        <f>Val!AH2</f>
        <v>37487_u</v>
      </c>
      <c r="C365" t="str">
        <f>Val!AH3</f>
        <v>Børnekompasset</v>
      </c>
      <c r="D365" t="str">
        <f>Val!AH4</f>
        <v>Valby</v>
      </c>
      <c r="E365" t="str">
        <f>Val!AH5</f>
        <v>Carl Th. Dreyers Vej 192</v>
      </c>
      <c r="F365">
        <f>Val!AH6</f>
        <v>2500</v>
      </c>
      <c r="G365" t="str">
        <f>Val!AH7</f>
        <v>Valby</v>
      </c>
      <c r="H365" t="str">
        <f>Val!AH8</f>
        <v>36 46 12 33</v>
      </c>
      <c r="I365" t="str">
        <f>Val!AH9</f>
        <v>37487@buf.kk.dk</v>
      </c>
      <c r="J365" t="str">
        <f>Val!AH10</f>
        <v>Pia Lund Bakke - Har orlov indtil juni 09</v>
      </c>
      <c r="K365">
        <f>Val!AH11</f>
        <v>36177209</v>
      </c>
      <c r="L365">
        <f>Val!AH12</f>
        <v>0</v>
      </c>
      <c r="M365" t="str">
        <f>Val!AH13</f>
        <v>amuller@tele2adsl.dk</v>
      </c>
      <c r="N365" t="str">
        <f>Val!AH14</f>
        <v>Integreret</v>
      </c>
      <c r="O365">
        <f>Val!AH15</f>
        <v>36</v>
      </c>
      <c r="P365">
        <f>Val!AH16</f>
        <v>0</v>
      </c>
      <c r="Q365">
        <f>Val!AH17</f>
        <v>93</v>
      </c>
      <c r="R365">
        <f>Val!AH18</f>
        <v>0</v>
      </c>
      <c r="S365">
        <f>Val!AH19</f>
        <v>0</v>
      </c>
      <c r="T365">
        <f>Val!AH20</f>
        <v>0</v>
      </c>
      <c r="U365">
        <f>Val!AH21</f>
        <v>0</v>
      </c>
      <c r="V365">
        <f>Val!AH22</f>
        <v>0</v>
      </c>
      <c r="W365">
        <f>Val!AH23</f>
        <v>0</v>
      </c>
      <c r="X365">
        <f>Val!AH24</f>
        <v>0</v>
      </c>
      <c r="Y365">
        <f>Val!AH25</f>
        <v>5</v>
      </c>
      <c r="Z365">
        <f>Val!AH26</f>
        <v>5</v>
      </c>
      <c r="AA365">
        <f>Val!AH27</f>
        <v>5</v>
      </c>
      <c r="AB365">
        <f>Val!AH28</f>
        <v>5</v>
      </c>
      <c r="AC365">
        <f>Val!AH29</f>
        <v>0</v>
      </c>
      <c r="AD365">
        <f>Val!AH30</f>
        <v>5</v>
      </c>
      <c r="AE365">
        <f>Val!AH31</f>
        <v>5</v>
      </c>
      <c r="AF365">
        <f>Val!AH32</f>
        <v>0</v>
      </c>
      <c r="AG365">
        <f>Val!AH33</f>
        <v>5</v>
      </c>
      <c r="AH365">
        <f>Val!AH34</f>
        <v>0</v>
      </c>
      <c r="AI365" s="16">
        <f>Val!AH35</f>
        <v>0</v>
      </c>
      <c r="AJ365">
        <f>Val!AH36</f>
        <v>232626</v>
      </c>
      <c r="AK365">
        <f>Val!AH37</f>
        <v>0</v>
      </c>
      <c r="AL365" t="str">
        <f>Val!AH38</f>
        <v>Ja</v>
      </c>
      <c r="AM365">
        <f>Val!AH39</f>
        <v>0</v>
      </c>
      <c r="AN365">
        <f>Val!AH40</f>
        <v>0</v>
      </c>
      <c r="AO365">
        <f>Val!AH41</f>
        <v>0</v>
      </c>
      <c r="AP365">
        <f>Val!AH42</f>
        <v>0</v>
      </c>
      <c r="AQ365">
        <f>Val!AH43</f>
        <v>0</v>
      </c>
      <c r="AR365">
        <f>Val!AH44</f>
        <v>0</v>
      </c>
      <c r="AS365">
        <f>Val!AH45</f>
        <v>0</v>
      </c>
      <c r="AT365">
        <f>Val!AH46</f>
        <v>0</v>
      </c>
      <c r="AU365">
        <f>Val!AH47</f>
        <v>0</v>
      </c>
      <c r="AV365">
        <f>Val!AH48</f>
        <v>0</v>
      </c>
      <c r="AW365">
        <f>Val!AH49</f>
        <v>0</v>
      </c>
      <c r="AX365">
        <f>Val!AH50</f>
        <v>0</v>
      </c>
      <c r="AY365">
        <f>Val!AH51</f>
        <v>0</v>
      </c>
      <c r="AZ365">
        <f>Val!AH52</f>
        <v>0</v>
      </c>
      <c r="BA365">
        <f>Val!AH53</f>
        <v>0</v>
      </c>
      <c r="BB365">
        <f>Val!AH54</f>
        <v>97</v>
      </c>
      <c r="BC365">
        <f>Val!AH55</f>
        <v>97</v>
      </c>
      <c r="BD365">
        <f>Val!AH56</f>
        <v>0</v>
      </c>
      <c r="BE365">
        <f>Val!AH57</f>
        <v>0</v>
      </c>
      <c r="BF365">
        <f>Val!AH58</f>
        <v>0</v>
      </c>
      <c r="BG365">
        <f>Val!AH59</f>
        <v>0</v>
      </c>
      <c r="BH365">
        <f>Val!AH60</f>
        <v>0</v>
      </c>
      <c r="BI365">
        <f>Val!AH61</f>
        <v>0</v>
      </c>
      <c r="BJ365">
        <f>Val!AH62</f>
        <v>0</v>
      </c>
      <c r="BK365">
        <f>Val!AH63</f>
        <v>0</v>
      </c>
      <c r="BL365">
        <f>Val!AH64</f>
        <v>0</v>
      </c>
      <c r="BM365">
        <f>Val!AH65</f>
        <v>0</v>
      </c>
      <c r="BN365">
        <f>Val!AH66</f>
        <v>0</v>
      </c>
      <c r="BO365">
        <f>Val!AH67</f>
        <v>0</v>
      </c>
      <c r="BP365">
        <f>Val!AH68</f>
        <v>0</v>
      </c>
      <c r="BQ365">
        <f>Val!AH69</f>
        <v>0</v>
      </c>
      <c r="BR365" t="str">
        <f>Val!AH70</f>
        <v>Køkken blandet tilvirk</v>
      </c>
      <c r="BS365">
        <f>Val!AH71</f>
        <v>0</v>
      </c>
      <c r="BT365">
        <f>Val!AH72</f>
        <v>0</v>
      </c>
      <c r="BU365">
        <f>Val!AH73</f>
        <v>0</v>
      </c>
      <c r="BV365">
        <f>Val!AH74</f>
        <v>0</v>
      </c>
      <c r="BW365">
        <f>Val!AH75</f>
        <v>0</v>
      </c>
      <c r="BX365">
        <f>Val!AH76</f>
        <v>0</v>
      </c>
      <c r="BY365">
        <f>Val!AH77</f>
        <v>0</v>
      </c>
      <c r="BZ365">
        <f>Val!AH78</f>
        <v>0</v>
      </c>
      <c r="CA365">
        <f>Val!AH79</f>
        <v>0</v>
      </c>
      <c r="CB365">
        <f>Val!AH80</f>
        <v>0</v>
      </c>
      <c r="CC365">
        <f>Val!AH81</f>
        <v>0</v>
      </c>
      <c r="CD365">
        <f>Val!AH82</f>
        <v>0</v>
      </c>
      <c r="CE365">
        <f>Val!AH83</f>
        <v>0</v>
      </c>
      <c r="CF365">
        <f>Val!AH84</f>
        <v>0</v>
      </c>
      <c r="CG365" t="str">
        <f>Val!AH85</f>
        <v>Lone Voss</v>
      </c>
      <c r="CH365" s="18">
        <f>Val!AH86</f>
        <v>0</v>
      </c>
      <c r="CI365">
        <f>Val!AH87</f>
        <v>0</v>
      </c>
      <c r="CJ365">
        <f>Val!AH88</f>
        <v>1</v>
      </c>
      <c r="CK365">
        <f>Val!AH89</f>
        <v>0</v>
      </c>
      <c r="CL365">
        <f>Val!AH90</f>
        <v>4</v>
      </c>
      <c r="CM365">
        <f>Val!AH91</f>
        <v>1</v>
      </c>
      <c r="CN365">
        <f>Val!AH92</f>
        <v>0</v>
      </c>
      <c r="CO365">
        <f>Val!AH93</f>
        <v>0</v>
      </c>
      <c r="CP365">
        <f>Val!AH94</f>
        <v>0</v>
      </c>
      <c r="CQ365">
        <f>Val!AH95</f>
        <v>0</v>
      </c>
      <c r="CR365">
        <f>Val!AH96</f>
        <v>0</v>
      </c>
      <c r="CS365">
        <f>Val!AH97</f>
        <v>2</v>
      </c>
      <c r="CT365">
        <f>Val!AH98</f>
        <v>0</v>
      </c>
      <c r="CU365">
        <f>Val!AH99</f>
        <v>0</v>
      </c>
      <c r="CV365">
        <f>Val!AH100</f>
        <v>0</v>
      </c>
      <c r="CW365">
        <f>Val!AH101</f>
        <v>0</v>
      </c>
      <c r="CX365">
        <f>Val!AH102</f>
        <v>1</v>
      </c>
      <c r="CY365">
        <f>Val!AH103</f>
        <v>0</v>
      </c>
      <c r="CZ365">
        <f>Val!AH104</f>
        <v>0</v>
      </c>
      <c r="DA365">
        <f>Val!AH105</f>
        <v>0</v>
      </c>
      <c r="DB365">
        <f>Val!AH106</f>
        <v>1</v>
      </c>
      <c r="DC365">
        <f>Val!AH107</f>
        <v>20</v>
      </c>
      <c r="DD365" t="str">
        <f>Val!AH108</f>
        <v>Miele</v>
      </c>
      <c r="DE365">
        <f>Val!AH109</f>
        <v>3</v>
      </c>
      <c r="DF365" t="str">
        <f>Val!AH110</f>
        <v>Nej</v>
      </c>
      <c r="DG365">
        <f>Val!AH111</f>
        <v>0</v>
      </c>
      <c r="DH365" t="str">
        <f>Val!AH112</f>
        <v>Ja</v>
      </c>
      <c r="DI365" t="str">
        <f>Val!AH113</f>
        <v>Nej</v>
      </c>
      <c r="DJ365" t="str">
        <f>Val!AH114</f>
        <v>Nej</v>
      </c>
      <c r="DK365">
        <f>Val!AH115</f>
        <v>1</v>
      </c>
      <c r="DL365" t="str">
        <f>Val!AH116</f>
        <v>Begrænset</v>
      </c>
      <c r="DM365" t="str">
        <f>Val!AH117</f>
        <v>større ovn, bedre komfur</v>
      </c>
      <c r="DN365">
        <f>Val!AH118</f>
        <v>0</v>
      </c>
      <c r="DO365" s="14" t="str">
        <f>VLOOKUP(MID(B365,1,5)*1,InstTyp!A:B,2,FALSE)</f>
        <v xml:space="preserve">Integrerede </v>
      </c>
      <c r="DP365" s="14" t="str">
        <f>VLOOKUP(MID(B365,1,5)*1,InstTyp!A:C,3,FALSE)</f>
        <v>Valby</v>
      </c>
      <c r="DQ365">
        <f>VLOOKUP(MID(B365,1,5)*1,'InstTyp-2'!E:BQ,7,FALSE)</f>
        <v>36</v>
      </c>
      <c r="DR365">
        <f>VLOOKUP(MID(B365,1,5)*1,'InstTyp-2'!E:BQ,8,FALSE)</f>
        <v>0</v>
      </c>
      <c r="DS365">
        <f>VLOOKUP(MID(B365,1,5)*1,'InstTyp-2'!E:BQ,9,FALSE)</f>
        <v>93</v>
      </c>
      <c r="DT365">
        <f>VLOOKUP(MID(B365,1,5)*1,'InstTyp-2'!E:BQ,10,FALSE)</f>
        <v>0</v>
      </c>
      <c r="DU365">
        <f>VLOOKUP(MID(B365,1,5)*1,'InstTyp-2'!E:BQ,11,FALSE)</f>
        <v>0</v>
      </c>
      <c r="DV365">
        <f>VLOOKUP(MID(B365,1,5)*1,'InstTyp-2'!E:BQ,12,FALSE)</f>
        <v>0</v>
      </c>
      <c r="DW365">
        <f>VLOOKUP(MID(B365,1,5)*1,'InstTyp-2'!E:BQ,13,FALSE)</f>
        <v>0</v>
      </c>
      <c r="DX365">
        <f>VLOOKUP(MID(B365,1,5)*1,'InstTyp-2'!E:BQ,14,FALSE)</f>
        <v>0</v>
      </c>
      <c r="DY365">
        <f>VLOOKUP(MID(B365,1,5)*1,'InstTyp-2'!E:BQ,15,FALSE)</f>
        <v>0</v>
      </c>
      <c r="DZ365">
        <f>VLOOKUP(MID(B365,1,5)*1,'InstTyp-2'!E:BQ,16,FALSE)</f>
        <v>0</v>
      </c>
      <c r="EA365">
        <f>VLOOKUP(MID(B365,1,5)*1,'InstTyp-2'!E:BQ,17,FALSE)</f>
        <v>0</v>
      </c>
      <c r="EB365">
        <f>VLOOKUP(MID(B365,1,5)*1,'InstTyp-2'!E:BQ,18,FALSE)</f>
        <v>0</v>
      </c>
      <c r="EC365">
        <f>VLOOKUP(MID(B365,1,5)*1,'InstTyp-2'!E:BQ,19,FALSE)</f>
        <v>0</v>
      </c>
      <c r="ED365">
        <f>VLOOKUP(MID(B365,1,5)*1,'InstTyp-2'!E:BQ,20,FALSE)</f>
        <v>0</v>
      </c>
      <c r="EE365" s="195">
        <f>VLOOKUP(MID(B365,1,5)*1,'Forplejning 2008'!A:C,3,FALSE)</f>
        <v>233382.28</v>
      </c>
      <c r="EF365" t="str">
        <f t="shared" si="20"/>
        <v>37487</v>
      </c>
      <c r="EG365" t="str">
        <f t="shared" si="21"/>
        <v>u</v>
      </c>
      <c r="EH365">
        <f t="shared" si="22"/>
        <v>0</v>
      </c>
      <c r="EI365">
        <f t="shared" si="23"/>
        <v>0</v>
      </c>
      <c r="EJ365" t="e">
        <f>VLOOKUP(B365,Rekruttering!A:F,2,FALSE)</f>
        <v>#N/A</v>
      </c>
      <c r="EK365" t="e">
        <f>VLOOKUP(B365,Rekruttering!A:F,3,FALSE)</f>
        <v>#N/A</v>
      </c>
      <c r="EL365" t="e">
        <f>VLOOKUP(B365,Rekruttering!A:F,4,FALSE)</f>
        <v>#N/A</v>
      </c>
      <c r="EM365" t="e">
        <f>VLOOKUP(B365,Rekruttering!A:F,5,FALSE)</f>
        <v>#N/A</v>
      </c>
      <c r="EN365" t="e">
        <f>VLOOKUP(B365,Rekruttering!A:F,6,FALSE)</f>
        <v>#N/A</v>
      </c>
    </row>
    <row r="366" spans="1:144">
      <c r="A366" s="14" t="str">
        <f>Val!AI1</f>
        <v>x</v>
      </c>
      <c r="B366" s="21">
        <f>Val!AI2</f>
        <v>37523</v>
      </c>
      <c r="C366" t="str">
        <f>Val!AI3</f>
        <v>Børnehuset Troldehøj</v>
      </c>
      <c r="D366" t="str">
        <f>Val!AI4</f>
        <v>Valby</v>
      </c>
      <c r="E366" t="str">
        <f>Val!AI5</f>
        <v>Gårdstedet 57</v>
      </c>
      <c r="F366">
        <f>Val!AI6</f>
        <v>2500</v>
      </c>
      <c r="G366" t="str">
        <f>Val!AI7</f>
        <v>Valby</v>
      </c>
      <c r="H366" t="str">
        <f>Val!AI8</f>
        <v>36 17 86 16</v>
      </c>
      <c r="I366" t="str">
        <f>Val!AI9</f>
        <v>37523@buf.kk.dk</v>
      </c>
      <c r="J366" t="str">
        <f>Val!AI10</f>
        <v>Connie Rasmussen</v>
      </c>
      <c r="K366">
        <f>Val!AI11</f>
        <v>0</v>
      </c>
      <c r="L366">
        <f>Val!AI12</f>
        <v>0</v>
      </c>
      <c r="M366">
        <f>Val!AI13</f>
        <v>0</v>
      </c>
      <c r="N366" t="str">
        <f>Val!AI14</f>
        <v>Integreret</v>
      </c>
      <c r="O366">
        <f>Val!AI15</f>
        <v>64</v>
      </c>
      <c r="P366">
        <f>Val!AI16</f>
        <v>111</v>
      </c>
      <c r="Q366">
        <f>Val!AI17</f>
        <v>0</v>
      </c>
      <c r="R366">
        <f>Val!AI18</f>
        <v>0</v>
      </c>
      <c r="S366">
        <f>Val!AI19</f>
        <v>0</v>
      </c>
      <c r="T366">
        <f>Val!AI20</f>
        <v>0</v>
      </c>
      <c r="U366">
        <f>Val!AI21</f>
        <v>0</v>
      </c>
      <c r="V366">
        <f>Val!AI22</f>
        <v>0</v>
      </c>
      <c r="W366">
        <f>Val!AI23</f>
        <v>0</v>
      </c>
      <c r="X366">
        <f>Val!AI24</f>
        <v>0</v>
      </c>
      <c r="Y366">
        <f>Val!AI25</f>
        <v>5</v>
      </c>
      <c r="Z366">
        <f>Val!AI26</f>
        <v>5</v>
      </c>
      <c r="AA366">
        <f>Val!AI27</f>
        <v>5</v>
      </c>
      <c r="AB366">
        <f>Val!AI28</f>
        <v>5</v>
      </c>
      <c r="AC366">
        <f>Val!AI29</f>
        <v>0</v>
      </c>
      <c r="AD366">
        <f>Val!AI30</f>
        <v>5</v>
      </c>
      <c r="AE366">
        <f>Val!AI31</f>
        <v>0</v>
      </c>
      <c r="AF366">
        <f>Val!AI32</f>
        <v>0</v>
      </c>
      <c r="AG366">
        <f>Val!AI33</f>
        <v>5</v>
      </c>
      <c r="AH366">
        <f>Val!AI34</f>
        <v>0</v>
      </c>
      <c r="AI366">
        <f>Val!AI35</f>
        <v>0</v>
      </c>
      <c r="AJ366">
        <f>Val!AI36</f>
        <v>0</v>
      </c>
      <c r="AK366">
        <f>Val!AI37</f>
        <v>0</v>
      </c>
      <c r="AL366" t="str">
        <f>Val!AI38</f>
        <v>Ja</v>
      </c>
      <c r="AM366" t="str">
        <f>Val!AI39</f>
        <v>Nej</v>
      </c>
      <c r="AN366" t="str">
        <f>Val!AI40</f>
        <v>Pia Kirkhammer</v>
      </c>
      <c r="AO366">
        <f>Val!AI41</f>
        <v>1993</v>
      </c>
      <c r="AP366">
        <f>Val!AI42</f>
        <v>33</v>
      </c>
      <c r="AQ366">
        <f>Val!AI43</f>
        <v>0</v>
      </c>
      <c r="AR366" t="str">
        <f>Val!AI44</f>
        <v>køkkenassistnet</v>
      </c>
      <c r="AS366" t="str">
        <f>Val!AI45</f>
        <v>Masser af erfaring</v>
      </c>
      <c r="AT366" t="str">
        <f>Val!AI46</f>
        <v>Ø.O.F, Omlægningskursus</v>
      </c>
      <c r="AU366" t="str">
        <f>Val!AI47</f>
        <v>Iben Hammerlund</v>
      </c>
      <c r="AV366">
        <f>Val!AI48</f>
        <v>1992</v>
      </c>
      <c r="AW366">
        <f>Val!AI49</f>
        <v>31</v>
      </c>
      <c r="AX366">
        <f>Val!AI50</f>
        <v>0</v>
      </c>
      <c r="AY366" t="str">
        <f>Val!AI51</f>
        <v>Selvlært</v>
      </c>
      <c r="AZ366" t="str">
        <f>Val!AI52</f>
        <v>Masser af erfaring</v>
      </c>
      <c r="BA366" t="str">
        <f>Val!AI53</f>
        <v>Ø.O.F, Omlægningskursus</v>
      </c>
      <c r="BB366">
        <f>Val!AI54</f>
        <v>82</v>
      </c>
      <c r="BC366">
        <f>Val!AI55</f>
        <v>82</v>
      </c>
      <c r="BD366">
        <f>Val!AI56</f>
        <v>2</v>
      </c>
      <c r="BE366">
        <f>Val!AI57</f>
        <v>2</v>
      </c>
      <c r="BF366" t="str">
        <f>Val!AI58</f>
        <v>Ja</v>
      </c>
      <c r="BG366" t="str">
        <f>Val!AI59</f>
        <v>Ja</v>
      </c>
      <c r="BH366" t="str">
        <f>Val!AI60</f>
        <v>Ja</v>
      </c>
      <c r="BI366" t="str">
        <f>Val!AI61</f>
        <v>Ja</v>
      </c>
      <c r="BJ366">
        <f>Val!AI62</f>
        <v>0</v>
      </c>
      <c r="BK366" t="str">
        <f>Val!AI63</f>
        <v>Ja</v>
      </c>
      <c r="BL366">
        <f>Val!AI64</f>
        <v>0</v>
      </c>
      <c r="BM366" t="str">
        <f>Val!AI65</f>
        <v>Ja</v>
      </c>
      <c r="BN366">
        <f>Val!AI66</f>
        <v>0</v>
      </c>
      <c r="BO366" t="str">
        <f>Val!AI67</f>
        <v>Ja</v>
      </c>
      <c r="BP366">
        <f>Val!AI68</f>
        <v>0</v>
      </c>
      <c r="BQ366">
        <f>Val!AI69</f>
        <v>0</v>
      </c>
      <c r="BR366" t="str">
        <f>Val!AI70</f>
        <v>produktionskøkken</v>
      </c>
      <c r="BS366">
        <f>Val!AI71</f>
        <v>0</v>
      </c>
      <c r="BT366" t="str">
        <f>Val!AI72</f>
        <v>Mindre</v>
      </c>
      <c r="BU366" t="str">
        <f>Val!AI73</f>
        <v>Mindre</v>
      </c>
      <c r="BV366">
        <f>Val!AI74</f>
        <v>0</v>
      </c>
      <c r="BW366" t="str">
        <f>Val!AI75</f>
        <v>Opvaskemaskine, konvektionsovne, kogeø</v>
      </c>
      <c r="BX366">
        <f>Val!AI76</f>
        <v>0</v>
      </c>
      <c r="BY366">
        <f>Val!AI77</f>
        <v>0</v>
      </c>
      <c r="BZ366">
        <f>Val!AI78</f>
        <v>0</v>
      </c>
      <c r="CA366">
        <f>Val!AI79</f>
        <v>0</v>
      </c>
      <c r="CB366">
        <f>Val!AI80</f>
        <v>0</v>
      </c>
      <c r="CC366">
        <f>Val!AI81</f>
        <v>0</v>
      </c>
      <c r="CD366">
        <f>Val!AI82</f>
        <v>0</v>
      </c>
      <c r="CE366">
        <f>Val!AI83</f>
        <v>0</v>
      </c>
      <c r="CF366" t="str">
        <f>Val!AI84</f>
        <v>Der er 44 børn i udflytter BH.
Udflytter BH (Mørdunggård, Lynge) der er køkken og køkkentimer
(Der er 3 modtager køk i inst.)</v>
      </c>
      <c r="CG366" t="str">
        <f>Val!AI85</f>
        <v>Lone Voss / Nanna</v>
      </c>
      <c r="CH366" s="17" t="str">
        <f>Val!AI86</f>
        <v>18.2.2009</v>
      </c>
      <c r="CI366">
        <f>Val!AI87</f>
        <v>0</v>
      </c>
      <c r="CJ366">
        <f>Val!AI88</f>
        <v>0</v>
      </c>
      <c r="CK366">
        <f>Val!AI89</f>
        <v>1</v>
      </c>
      <c r="CL366">
        <f>Val!AI90</f>
        <v>6</v>
      </c>
      <c r="CM366">
        <f>Val!AI91</f>
        <v>0</v>
      </c>
      <c r="CN366">
        <f>Val!AI92</f>
        <v>3</v>
      </c>
      <c r="CO366">
        <f>Val!AI93</f>
        <v>0</v>
      </c>
      <c r="CP366">
        <f>Val!AI94</f>
        <v>0</v>
      </c>
      <c r="CQ366">
        <f>Val!AI95</f>
        <v>0</v>
      </c>
      <c r="CR366">
        <f>Val!AI96</f>
        <v>0</v>
      </c>
      <c r="CS366">
        <f>Val!AI97</f>
        <v>2</v>
      </c>
      <c r="CT366">
        <f>Val!AI98</f>
        <v>0</v>
      </c>
      <c r="CU366">
        <f>Val!AI99</f>
        <v>0</v>
      </c>
      <c r="CV366">
        <f>Val!AI100</f>
        <v>0</v>
      </c>
      <c r="CW366">
        <f>Val!AI101</f>
        <v>0</v>
      </c>
      <c r="CX366">
        <f>Val!AI102</f>
        <v>0</v>
      </c>
      <c r="CY366">
        <f>Val!AI103</f>
        <v>3</v>
      </c>
      <c r="CZ366">
        <f>Val!AI104</f>
        <v>0</v>
      </c>
      <c r="DA366">
        <f>Val!AI105</f>
        <v>0</v>
      </c>
      <c r="DB366">
        <f>Val!AI106</f>
        <v>1</v>
      </c>
      <c r="DC366">
        <f>Val!AI107</f>
        <v>20</v>
      </c>
      <c r="DD366" t="str">
        <f>Val!AI108</f>
        <v>Miele</v>
      </c>
      <c r="DE366">
        <f>Val!AI109</f>
        <v>6</v>
      </c>
      <c r="DF366" t="str">
        <f>Val!AI110</f>
        <v>Ja</v>
      </c>
      <c r="DG366">
        <f>Val!AI111</f>
        <v>28</v>
      </c>
      <c r="DH366">
        <f>Val!AI112</f>
        <v>0</v>
      </c>
      <c r="DI366">
        <f>Val!AI113</f>
        <v>0</v>
      </c>
      <c r="DJ366" t="str">
        <f>Val!AI114</f>
        <v>Ja</v>
      </c>
      <c r="DK366">
        <f>Val!AI115</f>
        <v>2</v>
      </c>
      <c r="DL366" t="str">
        <f>Val!AI116</f>
        <v>God plads</v>
      </c>
      <c r="DM366" t="str">
        <f>Val!AI117</f>
        <v>Der er en stor kipsteger
Bygningsafdelingen har været på besøg og er i gang med køkkenet, på et eller andet plan? (evt. gulv afløb).
Hele huset er i gang med en stor ombygnign</v>
      </c>
      <c r="DN366">
        <f>Val!AI118</f>
        <v>0</v>
      </c>
      <c r="DO366" s="14" t="str">
        <f>VLOOKUP(MID(B366,1,5)*1,InstTyp!A:B,2,FALSE)</f>
        <v xml:space="preserve">Integrerede </v>
      </c>
      <c r="DP366" s="14" t="str">
        <f>VLOOKUP(MID(B366,1,5)*1,InstTyp!A:C,3,FALSE)</f>
        <v>Valby</v>
      </c>
      <c r="DQ366">
        <f>VLOOKUP(MID(B366,1,5)*1,'InstTyp-2'!E:BQ,7,FALSE)</f>
        <v>64</v>
      </c>
      <c r="DR366">
        <f>VLOOKUP(MID(B366,1,5)*1,'InstTyp-2'!E:BQ,8,FALSE)</f>
        <v>0</v>
      </c>
      <c r="DS366">
        <f>VLOOKUP(MID(B366,1,5)*1,'InstTyp-2'!E:BQ,9,FALSE)</f>
        <v>111</v>
      </c>
      <c r="DT366">
        <f>VLOOKUP(MID(B366,1,5)*1,'InstTyp-2'!E:BQ,10,FALSE)</f>
        <v>0</v>
      </c>
      <c r="DU366">
        <f>VLOOKUP(MID(B366,1,5)*1,'InstTyp-2'!E:BQ,11,FALSE)</f>
        <v>0</v>
      </c>
      <c r="DV366">
        <f>VLOOKUP(MID(B366,1,5)*1,'InstTyp-2'!E:BQ,12,FALSE)</f>
        <v>0</v>
      </c>
      <c r="DW366">
        <f>VLOOKUP(MID(B366,1,5)*1,'InstTyp-2'!E:BQ,13,FALSE)</f>
        <v>0</v>
      </c>
      <c r="DX366">
        <f>VLOOKUP(MID(B366,1,5)*1,'InstTyp-2'!E:BQ,14,FALSE)</f>
        <v>0</v>
      </c>
      <c r="DY366">
        <f>VLOOKUP(MID(B366,1,5)*1,'InstTyp-2'!E:BQ,15,FALSE)</f>
        <v>0</v>
      </c>
      <c r="DZ366">
        <f>VLOOKUP(MID(B366,1,5)*1,'InstTyp-2'!E:BQ,16,FALSE)</f>
        <v>0</v>
      </c>
      <c r="EA366">
        <f>VLOOKUP(MID(B366,1,5)*1,'InstTyp-2'!E:BQ,17,FALSE)</f>
        <v>0</v>
      </c>
      <c r="EB366">
        <f>VLOOKUP(MID(B366,1,5)*1,'InstTyp-2'!E:BQ,18,FALSE)</f>
        <v>0</v>
      </c>
      <c r="EC366">
        <f>VLOOKUP(MID(B366,1,5)*1,'InstTyp-2'!E:BQ,19,FALSE)</f>
        <v>0</v>
      </c>
      <c r="ED366">
        <f>VLOOKUP(MID(B366,1,5)*1,'InstTyp-2'!E:BQ,20,FALSE)</f>
        <v>0</v>
      </c>
      <c r="EE366" s="195">
        <f>VLOOKUP(MID(B366,1,5)*1,'Forplejning 2008'!A:C,3,FALSE)</f>
        <v>275594.99</v>
      </c>
      <c r="EF366" t="str">
        <f t="shared" si="20"/>
        <v>37523</v>
      </c>
      <c r="EG366" t="str">
        <f t="shared" si="21"/>
        <v/>
      </c>
      <c r="EH366">
        <f t="shared" si="22"/>
        <v>0</v>
      </c>
      <c r="EI366">
        <f t="shared" si="23"/>
        <v>0</v>
      </c>
      <c r="EJ366" t="e">
        <f>VLOOKUP(B366,Rekruttering!A:F,2,FALSE)</f>
        <v>#N/A</v>
      </c>
      <c r="EK366" t="e">
        <f>VLOOKUP(B366,Rekruttering!A:F,3,FALSE)</f>
        <v>#N/A</v>
      </c>
      <c r="EL366" t="e">
        <f>VLOOKUP(B366,Rekruttering!A:F,4,FALSE)</f>
        <v>#N/A</v>
      </c>
      <c r="EM366" t="e">
        <f>VLOOKUP(B366,Rekruttering!A:F,5,FALSE)</f>
        <v>#N/A</v>
      </c>
      <c r="EN366" t="e">
        <f>VLOOKUP(B366,Rekruttering!A:F,6,FALSE)</f>
        <v>#N/A</v>
      </c>
    </row>
    <row r="367" spans="1:144">
      <c r="A367" s="14" t="str">
        <f>Val!AJ1</f>
        <v>x</v>
      </c>
      <c r="B367" s="21" t="str">
        <f>Val!AJ2</f>
        <v>37523_u</v>
      </c>
      <c r="C367" t="str">
        <f>Val!AJ3</f>
        <v>Børnehuset Troldehøj</v>
      </c>
      <c r="D367" t="str">
        <f>Val!AJ4</f>
        <v>Valby</v>
      </c>
      <c r="E367" t="str">
        <f>Val!AJ5</f>
        <v>Gårdstedet 57</v>
      </c>
      <c r="F367">
        <f>Val!AJ6</f>
        <v>2500</v>
      </c>
      <c r="G367" t="str">
        <f>Val!AJ7</f>
        <v>Valby</v>
      </c>
      <c r="H367" t="str">
        <f>Val!AJ8</f>
        <v>36 17 86 16</v>
      </c>
      <c r="I367" t="str">
        <f>Val!AJ9</f>
        <v>37523@buf.kk.dk</v>
      </c>
      <c r="J367" t="str">
        <f>Val!AJ10</f>
        <v>Connie Rasmussen</v>
      </c>
      <c r="K367">
        <f>Val!AJ11</f>
        <v>0</v>
      </c>
      <c r="L367">
        <f>Val!AJ12</f>
        <v>0</v>
      </c>
      <c r="M367">
        <f>Val!AJ13</f>
        <v>0</v>
      </c>
      <c r="N367" t="str">
        <f>Val!AJ14</f>
        <v>Integreret</v>
      </c>
      <c r="O367">
        <f>Val!AJ15</f>
        <v>64</v>
      </c>
      <c r="P367">
        <f>Val!AJ16</f>
        <v>0</v>
      </c>
      <c r="Q367">
        <f>Val!AJ17</f>
        <v>111</v>
      </c>
      <c r="R367">
        <f>Val!AJ18</f>
        <v>0</v>
      </c>
      <c r="S367">
        <f>Val!AJ19</f>
        <v>0</v>
      </c>
      <c r="T367">
        <f>Val!AJ20</f>
        <v>0</v>
      </c>
      <c r="U367">
        <f>Val!AJ21</f>
        <v>0</v>
      </c>
      <c r="V367">
        <f>Val!AJ22</f>
        <v>0</v>
      </c>
      <c r="W367">
        <f>Val!AJ23</f>
        <v>0</v>
      </c>
      <c r="X367">
        <f>Val!AJ24</f>
        <v>0</v>
      </c>
      <c r="Y367">
        <f>Val!AJ25</f>
        <v>5</v>
      </c>
      <c r="Z367">
        <f>Val!AJ26</f>
        <v>5</v>
      </c>
      <c r="AA367">
        <f>Val!AJ27</f>
        <v>5</v>
      </c>
      <c r="AB367">
        <f>Val!AJ28</f>
        <v>5</v>
      </c>
      <c r="AC367">
        <f>Val!AJ29</f>
        <v>0</v>
      </c>
      <c r="AD367">
        <f>Val!AJ30</f>
        <v>5</v>
      </c>
      <c r="AE367">
        <f>Val!AJ31</f>
        <v>0</v>
      </c>
      <c r="AF367">
        <f>Val!AJ32</f>
        <v>0</v>
      </c>
      <c r="AG367">
        <f>Val!AJ33</f>
        <v>5</v>
      </c>
      <c r="AH367">
        <f>Val!AJ34</f>
        <v>0</v>
      </c>
      <c r="AI367" s="16">
        <f>Val!AJ35</f>
        <v>0</v>
      </c>
      <c r="AJ367" s="16">
        <f>Val!AJ36</f>
        <v>0</v>
      </c>
      <c r="AK367">
        <f>Val!AJ37</f>
        <v>0</v>
      </c>
      <c r="AL367" t="str">
        <f>Val!AJ38</f>
        <v>Ja</v>
      </c>
      <c r="AM367">
        <f>Val!AJ39</f>
        <v>0</v>
      </c>
      <c r="AN367" t="str">
        <f>Val!AJ40</f>
        <v>skal have ansat en ny</v>
      </c>
      <c r="AO367">
        <f>Val!AJ41</f>
        <v>0</v>
      </c>
      <c r="AP367">
        <f>Val!AJ42</f>
        <v>15</v>
      </c>
      <c r="AQ367">
        <f>Val!AJ43</f>
        <v>0</v>
      </c>
      <c r="AR367">
        <f>Val!AJ44</f>
        <v>0</v>
      </c>
      <c r="AS367">
        <f>Val!AJ45</f>
        <v>0</v>
      </c>
      <c r="AT367">
        <f>Val!AJ46</f>
        <v>0</v>
      </c>
      <c r="AU367">
        <f>Val!AJ47</f>
        <v>0</v>
      </c>
      <c r="AV367">
        <f>Val!AJ48</f>
        <v>0</v>
      </c>
      <c r="AW367">
        <f>Val!AJ49</f>
        <v>0</v>
      </c>
      <c r="AX367">
        <f>Val!AJ50</f>
        <v>0</v>
      </c>
      <c r="AY367">
        <f>Val!AJ51</f>
        <v>0</v>
      </c>
      <c r="AZ367">
        <f>Val!AJ52</f>
        <v>0</v>
      </c>
      <c r="BA367">
        <f>Val!AJ53</f>
        <v>0</v>
      </c>
      <c r="BB367">
        <f>Val!AJ54</f>
        <v>80</v>
      </c>
      <c r="BC367">
        <f>Val!AJ55</f>
        <v>80</v>
      </c>
      <c r="BD367">
        <f>Val!AJ56</f>
        <v>0</v>
      </c>
      <c r="BE367">
        <f>Val!AJ57</f>
        <v>2</v>
      </c>
      <c r="BF367" t="str">
        <f>Val!AJ58</f>
        <v>Nej</v>
      </c>
      <c r="BG367" t="str">
        <f>Val!AJ59</f>
        <v>Ja</v>
      </c>
      <c r="BH367" t="str">
        <f>Val!AJ60</f>
        <v>Ja</v>
      </c>
      <c r="BI367" t="str">
        <f>Val!AJ61</f>
        <v>Ja</v>
      </c>
      <c r="BJ367">
        <f>Val!AJ62</f>
        <v>0</v>
      </c>
      <c r="BK367" t="str">
        <f>Val!AJ63</f>
        <v>Ja</v>
      </c>
      <c r="BL367">
        <f>Val!AJ64</f>
        <v>0</v>
      </c>
      <c r="BM367" t="str">
        <f>Val!AJ65</f>
        <v>Ja</v>
      </c>
      <c r="BN367">
        <f>Val!AJ66</f>
        <v>0</v>
      </c>
      <c r="BO367" t="str">
        <f>Val!AJ67</f>
        <v>Nej</v>
      </c>
      <c r="BP367">
        <f>Val!AJ68</f>
        <v>0</v>
      </c>
      <c r="BQ367">
        <f>Val!AJ69</f>
        <v>0</v>
      </c>
      <c r="BR367" t="str">
        <f>Val!AJ70</f>
        <v>produktionskøkken</v>
      </c>
      <c r="BS367">
        <f>Val!AJ71</f>
        <v>0</v>
      </c>
      <c r="BT367">
        <f>Val!AJ72</f>
        <v>0</v>
      </c>
      <c r="BU367">
        <f>Val!AJ73</f>
        <v>0</v>
      </c>
      <c r="BV367">
        <f>Val!AJ74</f>
        <v>0</v>
      </c>
      <c r="BW367">
        <f>Val!AJ75</f>
        <v>0</v>
      </c>
      <c r="BX367">
        <f>Val!AJ76</f>
        <v>0</v>
      </c>
      <c r="BY367">
        <f>Val!AJ77</f>
        <v>0</v>
      </c>
      <c r="BZ367">
        <f>Val!AJ78</f>
        <v>0</v>
      </c>
      <c r="CA367">
        <f>Val!AJ79</f>
        <v>0</v>
      </c>
      <c r="CB367">
        <f>Val!AJ80</f>
        <v>0</v>
      </c>
      <c r="CC367">
        <f>Val!AJ81</f>
        <v>0</v>
      </c>
      <c r="CD367">
        <f>Val!AJ82</f>
        <v>0</v>
      </c>
      <c r="CE367">
        <f>Val!AJ83</f>
        <v>0</v>
      </c>
      <c r="CF367" t="str">
        <f>Val!AJ84</f>
        <v>opvaskemaskine skal op i arbejdshøjde. En ovn mere.</v>
      </c>
      <c r="CG367" t="str">
        <f>Val!AJ85</f>
        <v>Lone Voss</v>
      </c>
      <c r="CH367" s="18">
        <f>Val!AJ86</f>
        <v>0</v>
      </c>
      <c r="CI367">
        <f>Val!AJ87</f>
        <v>0</v>
      </c>
      <c r="CJ367">
        <f>Val!AJ88</f>
        <v>0</v>
      </c>
      <c r="CK367">
        <f>Val!AJ89</f>
        <v>1</v>
      </c>
      <c r="CL367">
        <f>Val!AJ90</f>
        <v>4</v>
      </c>
      <c r="CM367">
        <f>Val!AJ91</f>
        <v>0</v>
      </c>
      <c r="CN367">
        <f>Val!AJ92</f>
        <v>1</v>
      </c>
      <c r="CO367">
        <f>Val!AJ93</f>
        <v>0</v>
      </c>
      <c r="CP367">
        <f>Val!AJ94</f>
        <v>0</v>
      </c>
      <c r="CQ367">
        <f>Val!AJ95</f>
        <v>0</v>
      </c>
      <c r="CR367">
        <f>Val!AJ96</f>
        <v>1</v>
      </c>
      <c r="CS367">
        <f>Val!AJ97</f>
        <v>1</v>
      </c>
      <c r="CT367">
        <f>Val!AJ98</f>
        <v>0</v>
      </c>
      <c r="CU367">
        <f>Val!AJ99</f>
        <v>0</v>
      </c>
      <c r="CV367">
        <f>Val!AJ100</f>
        <v>0</v>
      </c>
      <c r="CW367">
        <f>Val!AJ101</f>
        <v>0</v>
      </c>
      <c r="CX367">
        <f>Val!AJ102</f>
        <v>1</v>
      </c>
      <c r="CY367">
        <f>Val!AJ103</f>
        <v>0</v>
      </c>
      <c r="CZ367">
        <f>Val!AJ104</f>
        <v>0</v>
      </c>
      <c r="DA367">
        <f>Val!AJ105</f>
        <v>0</v>
      </c>
      <c r="DB367">
        <f>Val!AJ106</f>
        <v>1</v>
      </c>
      <c r="DC367">
        <f>Val!AJ107</f>
        <v>2</v>
      </c>
      <c r="DD367" t="str">
        <f>Val!AJ108</f>
        <v>Miele</v>
      </c>
      <c r="DE367">
        <f>Val!AJ109</f>
        <v>4</v>
      </c>
      <c r="DF367" t="str">
        <f>Val!AJ110</f>
        <v>Nej</v>
      </c>
      <c r="DG367">
        <f>Val!AJ111</f>
        <v>0</v>
      </c>
      <c r="DH367" t="str">
        <f>Val!AJ112</f>
        <v>Ja</v>
      </c>
      <c r="DI367" t="str">
        <f>Val!AJ113</f>
        <v>Ja</v>
      </c>
      <c r="DJ367" t="str">
        <f>Val!AJ114</f>
        <v>Nej</v>
      </c>
      <c r="DK367">
        <f>Val!AJ115</f>
        <v>2</v>
      </c>
      <c r="DL367" t="str">
        <f>Val!AJ116</f>
        <v>God plads</v>
      </c>
      <c r="DM367">
        <f>Val!AJ117</f>
        <v>0</v>
      </c>
      <c r="DN367">
        <f>Val!AJ118</f>
        <v>0</v>
      </c>
      <c r="DO367" s="14" t="str">
        <f>VLOOKUP(MID(B367,1,5)*1,InstTyp!A:B,2,FALSE)</f>
        <v xml:space="preserve">Integrerede </v>
      </c>
      <c r="DP367" s="14" t="str">
        <f>VLOOKUP(MID(B367,1,5)*1,InstTyp!A:C,3,FALSE)</f>
        <v>Valby</v>
      </c>
      <c r="DQ367">
        <f>VLOOKUP(MID(B367,1,5)*1,'InstTyp-2'!E:BQ,7,FALSE)</f>
        <v>64</v>
      </c>
      <c r="DR367">
        <f>VLOOKUP(MID(B367,1,5)*1,'InstTyp-2'!E:BQ,8,FALSE)</f>
        <v>0</v>
      </c>
      <c r="DS367">
        <f>VLOOKUP(MID(B367,1,5)*1,'InstTyp-2'!E:BQ,9,FALSE)</f>
        <v>111</v>
      </c>
      <c r="DT367">
        <f>VLOOKUP(MID(B367,1,5)*1,'InstTyp-2'!E:BQ,10,FALSE)</f>
        <v>0</v>
      </c>
      <c r="DU367">
        <f>VLOOKUP(MID(B367,1,5)*1,'InstTyp-2'!E:BQ,11,FALSE)</f>
        <v>0</v>
      </c>
      <c r="DV367">
        <f>VLOOKUP(MID(B367,1,5)*1,'InstTyp-2'!E:BQ,12,FALSE)</f>
        <v>0</v>
      </c>
      <c r="DW367">
        <f>VLOOKUP(MID(B367,1,5)*1,'InstTyp-2'!E:BQ,13,FALSE)</f>
        <v>0</v>
      </c>
      <c r="DX367">
        <f>VLOOKUP(MID(B367,1,5)*1,'InstTyp-2'!E:BQ,14,FALSE)</f>
        <v>0</v>
      </c>
      <c r="DY367">
        <f>VLOOKUP(MID(B367,1,5)*1,'InstTyp-2'!E:BQ,15,FALSE)</f>
        <v>0</v>
      </c>
      <c r="DZ367">
        <f>VLOOKUP(MID(B367,1,5)*1,'InstTyp-2'!E:BQ,16,FALSE)</f>
        <v>0</v>
      </c>
      <c r="EA367">
        <f>VLOOKUP(MID(B367,1,5)*1,'InstTyp-2'!E:BQ,17,FALSE)</f>
        <v>0</v>
      </c>
      <c r="EB367">
        <f>VLOOKUP(MID(B367,1,5)*1,'InstTyp-2'!E:BQ,18,FALSE)</f>
        <v>0</v>
      </c>
      <c r="EC367">
        <f>VLOOKUP(MID(B367,1,5)*1,'InstTyp-2'!E:BQ,19,FALSE)</f>
        <v>0</v>
      </c>
      <c r="ED367">
        <f>VLOOKUP(MID(B367,1,5)*1,'InstTyp-2'!E:BQ,20,FALSE)</f>
        <v>0</v>
      </c>
      <c r="EE367" s="195">
        <f>VLOOKUP(MID(B367,1,5)*1,'Forplejning 2008'!A:C,3,FALSE)</f>
        <v>275594.99</v>
      </c>
      <c r="EF367" t="str">
        <f t="shared" si="20"/>
        <v>37523</v>
      </c>
      <c r="EG367" t="str">
        <f t="shared" si="21"/>
        <v>u</v>
      </c>
      <c r="EH367">
        <f t="shared" si="22"/>
        <v>0</v>
      </c>
      <c r="EI367">
        <f t="shared" si="23"/>
        <v>0</v>
      </c>
      <c r="EJ367" t="e">
        <f>VLOOKUP(B367,Rekruttering!A:F,2,FALSE)</f>
        <v>#N/A</v>
      </c>
      <c r="EK367" t="e">
        <f>VLOOKUP(B367,Rekruttering!A:F,3,FALSE)</f>
        <v>#N/A</v>
      </c>
      <c r="EL367" t="e">
        <f>VLOOKUP(B367,Rekruttering!A:F,4,FALSE)</f>
        <v>#N/A</v>
      </c>
      <c r="EM367" t="e">
        <f>VLOOKUP(B367,Rekruttering!A:F,5,FALSE)</f>
        <v>#N/A</v>
      </c>
      <c r="EN367" t="e">
        <f>VLOOKUP(B367,Rekruttering!A:F,6,FALSE)</f>
        <v>#N/A</v>
      </c>
    </row>
    <row r="368" spans="1:144">
      <c r="A368" s="14" t="str">
        <f>Val!AK1</f>
        <v>x</v>
      </c>
      <c r="B368" s="21">
        <f>Val!AK2</f>
        <v>37539</v>
      </c>
      <c r="C368" t="str">
        <f>Val!AK3</f>
        <v>Den instegrerede inst. Ellepilen</v>
      </c>
      <c r="D368" t="str">
        <f>Val!AK4</f>
        <v>Valby</v>
      </c>
      <c r="E368" t="str">
        <f>Val!AK5</f>
        <v>Ellestykket 32</v>
      </c>
      <c r="F368">
        <f>Val!AK6</f>
        <v>2450</v>
      </c>
      <c r="G368" t="str">
        <f>Val!AK7</f>
        <v>København SV</v>
      </c>
      <c r="H368" t="str">
        <f>Val!AK8</f>
        <v>36 17 66 15</v>
      </c>
      <c r="I368" t="str">
        <f>Val!AK9</f>
        <v>37539@buf.kk.dk</v>
      </c>
      <c r="J368" t="str">
        <f>Val!AK10</f>
        <v>Martin Rosenquist Andersen</v>
      </c>
      <c r="K368">
        <f>Val!AK11</f>
        <v>38868972</v>
      </c>
      <c r="L368">
        <f>Val!AK12</f>
        <v>0</v>
      </c>
      <c r="M368" t="str">
        <f>Val!AK13</f>
        <v>37539@buf.kk.dk</v>
      </c>
      <c r="N368" t="str">
        <f>Val!AK14</f>
        <v>Integreret</v>
      </c>
      <c r="O368">
        <f>Val!AK15</f>
        <v>36</v>
      </c>
      <c r="P368">
        <f>Val!AK16</f>
        <v>0</v>
      </c>
      <c r="Q368">
        <f>Val!AK17</f>
        <v>65</v>
      </c>
      <c r="R368">
        <f>Val!AK18</f>
        <v>25</v>
      </c>
      <c r="S368">
        <f>Val!AK19</f>
        <v>0</v>
      </c>
      <c r="T368">
        <f>Val!AK20</f>
        <v>0</v>
      </c>
      <c r="U368">
        <f>Val!AK21</f>
        <v>0</v>
      </c>
      <c r="V368" t="str">
        <f>Val!AK22</f>
        <v>Nej</v>
      </c>
      <c r="W368">
        <f>Val!AK23</f>
        <v>0</v>
      </c>
      <c r="X368">
        <f>Val!AK24</f>
        <v>0</v>
      </c>
      <c r="Y368">
        <f>Val!AK25</f>
        <v>5</v>
      </c>
      <c r="Z368">
        <f>Val!AK26</f>
        <v>5</v>
      </c>
      <c r="AA368">
        <f>Val!AK27</f>
        <v>5</v>
      </c>
      <c r="AB368">
        <f>Val!AK28</f>
        <v>5</v>
      </c>
      <c r="AC368">
        <f>Val!AK29</f>
        <v>0</v>
      </c>
      <c r="AD368">
        <f>Val!AK30</f>
        <v>5</v>
      </c>
      <c r="AE368">
        <f>Val!AK31</f>
        <v>5</v>
      </c>
      <c r="AF368">
        <f>Val!AK32</f>
        <v>5</v>
      </c>
      <c r="AG368">
        <f>Val!AK33</f>
        <v>5</v>
      </c>
      <c r="AH368">
        <f>Val!AK34</f>
        <v>5</v>
      </c>
      <c r="AI368" s="16">
        <f>Val!AK35</f>
        <v>230000</v>
      </c>
      <c r="AJ368">
        <f>Val!AK36</f>
        <v>230000</v>
      </c>
      <c r="AK368">
        <f>Val!AK37</f>
        <v>0</v>
      </c>
      <c r="AL368" t="str">
        <f>Val!AK38</f>
        <v>Ja</v>
      </c>
      <c r="AM368">
        <f>Val!AK39</f>
        <v>0</v>
      </c>
      <c r="AN368" t="str">
        <f>Val!AK40</f>
        <v>Susanne Naugaard</v>
      </c>
      <c r="AO368">
        <f>Val!AK41</f>
        <v>2004</v>
      </c>
      <c r="AP368">
        <f>Val!AK42</f>
        <v>34</v>
      </c>
      <c r="AQ368">
        <f>Val!AK43</f>
        <v>0</v>
      </c>
      <c r="AR368">
        <f>Val!AK44</f>
        <v>0</v>
      </c>
      <c r="AS368" t="str">
        <f>Val!AK45</f>
        <v>5 års erfaring</v>
      </c>
      <c r="AT368" t="str">
        <f>Val!AK46</f>
        <v>økologisk oplysnings forbund, Madhus kurser</v>
      </c>
      <c r="AU368" t="str">
        <f>Val!AK47</f>
        <v>Margrethe Hanberg</v>
      </c>
      <c r="AV368">
        <f>Val!AK48</f>
        <v>2009</v>
      </c>
      <c r="AW368">
        <f>Val!AK49</f>
        <v>15</v>
      </c>
      <c r="AX368">
        <f>Val!AK50</f>
        <v>0</v>
      </c>
      <c r="AY368">
        <f>Val!AK51</f>
        <v>0</v>
      </c>
      <c r="AZ368" t="str">
        <f>Val!AK52</f>
        <v>3 års erfaring</v>
      </c>
      <c r="BA368">
        <f>Val!AK53</f>
        <v>0</v>
      </c>
      <c r="BB368">
        <f>Val!AK54</f>
        <v>95</v>
      </c>
      <c r="BC368">
        <f>Val!AK55</f>
        <v>95</v>
      </c>
      <c r="BD368">
        <f>Val!AK56</f>
        <v>2</v>
      </c>
      <c r="BE368">
        <f>Val!AK57</f>
        <v>2</v>
      </c>
      <c r="BF368" t="str">
        <f>Val!AK58</f>
        <v>Ja</v>
      </c>
      <c r="BG368" t="str">
        <f>Val!AK59</f>
        <v>Nej</v>
      </c>
      <c r="BH368" t="str">
        <f>Val!AK60</f>
        <v>Ja</v>
      </c>
      <c r="BI368">
        <f>Val!AK61</f>
        <v>0</v>
      </c>
      <c r="BJ368">
        <f>Val!AK62</f>
        <v>0</v>
      </c>
      <c r="BK368">
        <f>Val!AK63</f>
        <v>0</v>
      </c>
      <c r="BL368">
        <f>Val!AK64</f>
        <v>0</v>
      </c>
      <c r="BM368">
        <f>Val!AK65</f>
        <v>0</v>
      </c>
      <c r="BN368">
        <f>Val!AK66</f>
        <v>0</v>
      </c>
      <c r="BO368">
        <f>Val!AK67</f>
        <v>0</v>
      </c>
      <c r="BP368" t="str">
        <f>Val!AK68</f>
        <v>Der er en 3. køkkenmedarbejde, som laver mad i udflytterbørnehaven</v>
      </c>
      <c r="BQ368">
        <f>Val!AK69</f>
        <v>0</v>
      </c>
      <c r="BR368" t="str">
        <f>Val!AK70</f>
        <v>produktionskøkken</v>
      </c>
      <c r="BS368">
        <f>Val!AK71</f>
        <v>0</v>
      </c>
      <c r="BT368">
        <f>Val!AK72</f>
        <v>0</v>
      </c>
      <c r="BU368">
        <f>Val!AK73</f>
        <v>0</v>
      </c>
      <c r="BV368">
        <f>Val!AK74</f>
        <v>0</v>
      </c>
      <c r="BW368" t="str">
        <f>Val!AK75</f>
        <v>kunne godt bruge en konvektionsovn og ny industriovn</v>
      </c>
      <c r="BX368">
        <f>Val!AK76</f>
        <v>0</v>
      </c>
      <c r="BY368">
        <f>Val!AK77</f>
        <v>0</v>
      </c>
      <c r="BZ368">
        <f>Val!AK78</f>
        <v>0</v>
      </c>
      <c r="CA368">
        <f>Val!AK79</f>
        <v>0</v>
      </c>
      <c r="CB368">
        <f>Val!AK80</f>
        <v>0</v>
      </c>
      <c r="CC368">
        <f>Val!AK81</f>
        <v>0</v>
      </c>
      <c r="CD368">
        <f>Val!AK82</f>
        <v>0</v>
      </c>
      <c r="CE368">
        <f>Val!AK83</f>
        <v>0</v>
      </c>
      <c r="CF368">
        <f>Val!AK84</f>
        <v>0</v>
      </c>
      <c r="CG368">
        <f>Val!AK85</f>
        <v>0</v>
      </c>
      <c r="CH368">
        <f>Val!AK86</f>
        <v>0</v>
      </c>
      <c r="CI368">
        <f>Val!AK87</f>
        <v>0</v>
      </c>
      <c r="CJ368">
        <f>Val!AK88</f>
        <v>0</v>
      </c>
      <c r="CK368">
        <f>Val!AK89</f>
        <v>0</v>
      </c>
      <c r="CL368">
        <f>Val!AK90</f>
        <v>6</v>
      </c>
      <c r="CM368">
        <f>Val!AK91</f>
        <v>0</v>
      </c>
      <c r="CN368">
        <f>Val!AK92</f>
        <v>2</v>
      </c>
      <c r="CO368">
        <f>Val!AK93</f>
        <v>0</v>
      </c>
      <c r="CP368">
        <f>Val!AK94</f>
        <v>0</v>
      </c>
      <c r="CQ368">
        <f>Val!AK95</f>
        <v>0</v>
      </c>
      <c r="CR368">
        <f>Val!AK96</f>
        <v>0</v>
      </c>
      <c r="CS368">
        <f>Val!AK97</f>
        <v>2</v>
      </c>
      <c r="CT368">
        <f>Val!AK98</f>
        <v>0</v>
      </c>
      <c r="CU368">
        <f>Val!AK99</f>
        <v>0</v>
      </c>
      <c r="CV368">
        <f>Val!AK100</f>
        <v>0</v>
      </c>
      <c r="CW368">
        <f>Val!AK101</f>
        <v>0</v>
      </c>
      <c r="CX368">
        <f>Val!AK102</f>
        <v>0</v>
      </c>
      <c r="CY368">
        <f>Val!AK103</f>
        <v>1</v>
      </c>
      <c r="CZ368">
        <f>Val!AK104</f>
        <v>0</v>
      </c>
      <c r="DA368">
        <f>Val!AK105</f>
        <v>1</v>
      </c>
      <c r="DB368">
        <f>Val!AK106</f>
        <v>0</v>
      </c>
      <c r="DC368">
        <f>Val!AK107</f>
        <v>20</v>
      </c>
      <c r="DD368" t="str">
        <f>Val!AK108</f>
        <v>Miele</v>
      </c>
      <c r="DE368">
        <f>Val!AK109</f>
        <v>0</v>
      </c>
      <c r="DF368">
        <f>Val!AK110</f>
        <v>0</v>
      </c>
      <c r="DG368">
        <f>Val!AK111</f>
        <v>0</v>
      </c>
      <c r="DH368" t="str">
        <f>Val!AK112</f>
        <v>Ja</v>
      </c>
      <c r="DI368" t="str">
        <f>Val!AK113</f>
        <v>Ja</v>
      </c>
      <c r="DJ368" t="str">
        <f>Val!AK114</f>
        <v>Ja</v>
      </c>
      <c r="DK368">
        <f>Val!AK115</f>
        <v>3</v>
      </c>
      <c r="DL368" t="str">
        <f>Val!AK116</f>
        <v>Begrænset</v>
      </c>
      <c r="DM368">
        <f>Val!AK117</f>
        <v>0</v>
      </c>
      <c r="DN368">
        <f>Val!AK118</f>
        <v>0</v>
      </c>
      <c r="DO368" s="14" t="str">
        <f>VLOOKUP(MID(B368,1,5)*1,InstTyp!A:B,2,FALSE)</f>
        <v xml:space="preserve">Integrerede </v>
      </c>
      <c r="DP368" s="14" t="str">
        <f>VLOOKUP(MID(B368,1,5)*1,InstTyp!A:C,3,FALSE)</f>
        <v>Valby</v>
      </c>
      <c r="DQ368">
        <f>VLOOKUP(MID(B368,1,5)*1,'InstTyp-2'!E:BQ,7,FALSE)</f>
        <v>36</v>
      </c>
      <c r="DR368">
        <f>VLOOKUP(MID(B368,1,5)*1,'InstTyp-2'!E:BQ,8,FALSE)</f>
        <v>0</v>
      </c>
      <c r="DS368">
        <f>VLOOKUP(MID(B368,1,5)*1,'InstTyp-2'!E:BQ,9,FALSE)</f>
        <v>60</v>
      </c>
      <c r="DT368">
        <f>VLOOKUP(MID(B368,1,5)*1,'InstTyp-2'!E:BQ,10,FALSE)</f>
        <v>25</v>
      </c>
      <c r="DU368">
        <f>VLOOKUP(MID(B368,1,5)*1,'InstTyp-2'!E:BQ,11,FALSE)</f>
        <v>6</v>
      </c>
      <c r="DV368">
        <f>VLOOKUP(MID(B368,1,5)*1,'InstTyp-2'!E:BQ,12,FALSE)</f>
        <v>4</v>
      </c>
      <c r="DW368">
        <f>VLOOKUP(MID(B368,1,5)*1,'InstTyp-2'!E:BQ,13,FALSE)</f>
        <v>0</v>
      </c>
      <c r="DX368">
        <f>VLOOKUP(MID(B368,1,5)*1,'InstTyp-2'!E:BQ,14,FALSE)</f>
        <v>0</v>
      </c>
      <c r="DY368">
        <f>VLOOKUP(MID(B368,1,5)*1,'InstTyp-2'!E:BQ,15,FALSE)</f>
        <v>0</v>
      </c>
      <c r="DZ368">
        <f>VLOOKUP(MID(B368,1,5)*1,'InstTyp-2'!E:BQ,16,FALSE)</f>
        <v>0</v>
      </c>
      <c r="EA368">
        <f>VLOOKUP(MID(B368,1,5)*1,'InstTyp-2'!E:BQ,17,FALSE)</f>
        <v>0</v>
      </c>
      <c r="EB368">
        <f>VLOOKUP(MID(B368,1,5)*1,'InstTyp-2'!E:BQ,18,FALSE)</f>
        <v>0</v>
      </c>
      <c r="EC368">
        <f>VLOOKUP(MID(B368,1,5)*1,'InstTyp-2'!E:BQ,19,FALSE)</f>
        <v>0</v>
      </c>
      <c r="ED368">
        <f>VLOOKUP(MID(B368,1,5)*1,'InstTyp-2'!E:BQ,20,FALSE)</f>
        <v>0</v>
      </c>
      <c r="EE368" s="195">
        <f>VLOOKUP(MID(B368,1,5)*1,'Forplejning 2008'!A:C,3,FALSE)</f>
        <v>204992.77</v>
      </c>
      <c r="EF368" t="str">
        <f t="shared" si="20"/>
        <v>37539</v>
      </c>
      <c r="EG368" t="str">
        <f t="shared" si="21"/>
        <v/>
      </c>
      <c r="EH368">
        <f t="shared" si="22"/>
        <v>0</v>
      </c>
      <c r="EI368">
        <f t="shared" si="23"/>
        <v>35</v>
      </c>
      <c r="EJ368" t="e">
        <f>VLOOKUP(B368,Rekruttering!A:F,2,FALSE)</f>
        <v>#N/A</v>
      </c>
      <c r="EK368" t="e">
        <f>VLOOKUP(B368,Rekruttering!A:F,3,FALSE)</f>
        <v>#N/A</v>
      </c>
      <c r="EL368" t="e">
        <f>VLOOKUP(B368,Rekruttering!A:F,4,FALSE)</f>
        <v>#N/A</v>
      </c>
      <c r="EM368" t="e">
        <f>VLOOKUP(B368,Rekruttering!A:F,5,FALSE)</f>
        <v>#N/A</v>
      </c>
      <c r="EN368" t="e">
        <f>VLOOKUP(B368,Rekruttering!A:F,6,FALSE)</f>
        <v>#N/A</v>
      </c>
    </row>
    <row r="369" spans="1:144">
      <c r="A369" s="14" t="str">
        <f>Val!AL1</f>
        <v>x</v>
      </c>
      <c r="B369" s="21">
        <f>Val!AL2</f>
        <v>37543</v>
      </c>
      <c r="C369" t="str">
        <f>Val!AL3</f>
        <v>Mælkebøtten</v>
      </c>
      <c r="D369" t="str">
        <f>Val!AL4</f>
        <v>Valby</v>
      </c>
      <c r="E369" t="str">
        <f>Val!AL5</f>
        <v>Centerparken 20</v>
      </c>
      <c r="F369">
        <f>Val!AL6</f>
        <v>2500</v>
      </c>
      <c r="G369" t="str">
        <f>Val!AL7</f>
        <v>Valby</v>
      </c>
      <c r="H369" t="str">
        <f>Val!AL8</f>
        <v>36 17 88 38</v>
      </c>
      <c r="I369" t="str">
        <f>Val!AL9</f>
        <v>37543@buf.kk.dk</v>
      </c>
      <c r="J369" t="str">
        <f>Val!AL10</f>
        <v>Hanne Mørkved</v>
      </c>
      <c r="K369">
        <f>Val!AL11</f>
        <v>0</v>
      </c>
      <c r="L369">
        <f>Val!AL12</f>
        <v>0</v>
      </c>
      <c r="M369" t="str">
        <f>Val!AL13</f>
        <v>37543@buf.kk.dk</v>
      </c>
      <c r="N369" t="str">
        <f>Val!AL14</f>
        <v>Integreret</v>
      </c>
      <c r="O369">
        <f>Val!AL15</f>
        <v>43</v>
      </c>
      <c r="P369">
        <f>Val!AL16</f>
        <v>0</v>
      </c>
      <c r="Q369">
        <f>Val!AL17</f>
        <v>40</v>
      </c>
      <c r="R369">
        <f>Val!AL18</f>
        <v>0</v>
      </c>
      <c r="S369">
        <f>Val!AL19</f>
        <v>0</v>
      </c>
      <c r="T369">
        <f>Val!AL20</f>
        <v>0</v>
      </c>
      <c r="U369">
        <f>Val!AL21</f>
        <v>0</v>
      </c>
      <c r="V369" t="str">
        <f>Val!AL22</f>
        <v>Nej</v>
      </c>
      <c r="W369">
        <f>Val!AL23</f>
        <v>0</v>
      </c>
      <c r="X369">
        <f>Val!AL24</f>
        <v>0</v>
      </c>
      <c r="Y369">
        <f>Val!AL25</f>
        <v>5</v>
      </c>
      <c r="Z369">
        <f>Val!AL26</f>
        <v>5</v>
      </c>
      <c r="AA369">
        <f>Val!AL27</f>
        <v>5</v>
      </c>
      <c r="AB369">
        <f>Val!AL28</f>
        <v>5</v>
      </c>
      <c r="AC369">
        <f>Val!AL29</f>
        <v>0</v>
      </c>
      <c r="AD369">
        <f>Val!AL30</f>
        <v>5</v>
      </c>
      <c r="AE369">
        <f>Val!AL31</f>
        <v>0</v>
      </c>
      <c r="AF369">
        <f>Val!AL32</f>
        <v>0</v>
      </c>
      <c r="AG369">
        <f>Val!AL33</f>
        <v>5</v>
      </c>
      <c r="AH369">
        <f>Val!AL34</f>
        <v>0</v>
      </c>
      <c r="AI369" s="16">
        <f>Val!AL35</f>
        <v>212000</v>
      </c>
      <c r="AJ369" s="16">
        <f>Val!AL36</f>
        <v>212000</v>
      </c>
      <c r="AK369">
        <f>Val!AL37</f>
        <v>0</v>
      </c>
      <c r="AL369" t="str">
        <f>Val!AL38</f>
        <v>Ja</v>
      </c>
      <c r="AM369" t="str">
        <f>Val!AL39</f>
        <v>Nej</v>
      </c>
      <c r="AN369" t="str">
        <f>Val!AL40</f>
        <v>Karina Christensen</v>
      </c>
      <c r="AO369">
        <f>Val!AL41</f>
        <v>2003</v>
      </c>
      <c r="AP369">
        <f>Val!AL42</f>
        <v>36</v>
      </c>
      <c r="AQ369">
        <f>Val!AL43</f>
        <v>0</v>
      </c>
      <c r="AR369" t="str">
        <f>Val!AL44</f>
        <v>?</v>
      </c>
      <c r="AS369">
        <f>Val!AL45</f>
        <v>0</v>
      </c>
      <c r="AT369">
        <f>Val!AL46</f>
        <v>0</v>
      </c>
      <c r="AU369">
        <f>Val!AL47</f>
        <v>0</v>
      </c>
      <c r="AV369">
        <f>Val!AL48</f>
        <v>0</v>
      </c>
      <c r="AW369">
        <f>Val!AL49</f>
        <v>0</v>
      </c>
      <c r="AX369">
        <f>Val!AL50</f>
        <v>0</v>
      </c>
      <c r="AY369">
        <f>Val!AL51</f>
        <v>0</v>
      </c>
      <c r="AZ369">
        <f>Val!AL52</f>
        <v>0</v>
      </c>
      <c r="BA369">
        <f>Val!AL53</f>
        <v>0</v>
      </c>
      <c r="BB369">
        <f>Val!AL54</f>
        <v>80</v>
      </c>
      <c r="BC369">
        <f>Val!AL55</f>
        <v>80</v>
      </c>
      <c r="BD369">
        <f>Val!AL56</f>
        <v>3</v>
      </c>
      <c r="BE369">
        <f>Val!AL57</f>
        <v>2</v>
      </c>
      <c r="BF369" t="str">
        <f>Val!AL58</f>
        <v>Ja</v>
      </c>
      <c r="BG369" t="str">
        <f>Val!AL59</f>
        <v>Ja</v>
      </c>
      <c r="BH369" t="str">
        <f>Val!AL60</f>
        <v>Ja</v>
      </c>
      <c r="BI369" t="str">
        <f>Val!AL61</f>
        <v>Ja</v>
      </c>
      <c r="BJ369" t="str">
        <f>Val!AL62</f>
        <v>Der er noget der, der skal optimeres til</v>
      </c>
      <c r="BK369" t="str">
        <f>Val!AL63</f>
        <v>Ja</v>
      </c>
      <c r="BL369">
        <f>Val!AL64</f>
        <v>0</v>
      </c>
      <c r="BM369" t="str">
        <f>Val!AL65</f>
        <v>Ja</v>
      </c>
      <c r="BN369">
        <f>Val!AL66</f>
        <v>0</v>
      </c>
      <c r="BO369" t="str">
        <f>Val!AL67</f>
        <v>Nej</v>
      </c>
      <c r="BP369" t="str">
        <f>Val!AL68</f>
        <v>Vil gerne have hjælp</v>
      </c>
      <c r="BQ369">
        <f>Val!AL69</f>
        <v>0</v>
      </c>
      <c r="BR369" t="str">
        <f>Val!AL70</f>
        <v>produktionskøkken</v>
      </c>
      <c r="BS369" t="str">
        <f>Val!AL71</f>
        <v>Nej</v>
      </c>
      <c r="BT369">
        <f>Val!AL72</f>
        <v>0</v>
      </c>
      <c r="BU369" t="str">
        <f>Val!AL73</f>
        <v>Større</v>
      </c>
      <c r="BV369" t="str">
        <f>Val!AL74</f>
        <v>Ja</v>
      </c>
      <c r="BW369" t="str">
        <f>Val!AL75</f>
        <v>Gammelt, slidt.
Inv.: hylder, bordplader, kogebord, (opvaskemaskine)
2 varmluftsovne ( Der er et lille rum ved køk der kan inddrages, vil være optimalt, kræver nedrivning af væg</v>
      </c>
      <c r="BX369">
        <f>Val!AL76</f>
        <v>0</v>
      </c>
      <c r="BY369">
        <f>Val!AL77</f>
        <v>0</v>
      </c>
      <c r="BZ369">
        <f>Val!AL78</f>
        <v>0</v>
      </c>
      <c r="CA369">
        <f>Val!AL79</f>
        <v>0</v>
      </c>
      <c r="CB369">
        <f>Val!AL80</f>
        <v>0</v>
      </c>
      <c r="CC369">
        <f>Val!AL81</f>
        <v>0</v>
      </c>
      <c r="CD369">
        <f>Val!AL82</f>
        <v>0</v>
      </c>
      <c r="CE369">
        <f>Val!AL83</f>
        <v>0</v>
      </c>
      <c r="CF369" t="str">
        <f>Val!AL84</f>
        <v>Kan starte op med kold mad eller komponentmodellen udefra pr. 1.1.10. På sigt en ombygning af køk for at det er optimalt.</v>
      </c>
      <c r="CG369" t="str">
        <f>Val!AL85</f>
        <v>Lone Voss / Nanna</v>
      </c>
      <c r="CH369" s="17" t="str">
        <f>Val!AL86</f>
        <v>18.2.2009</v>
      </c>
      <c r="CI369">
        <f>Val!AL87</f>
        <v>0</v>
      </c>
      <c r="CJ369">
        <f>Val!AL88</f>
        <v>0</v>
      </c>
      <c r="CK369">
        <f>Val!AL89</f>
        <v>0</v>
      </c>
      <c r="CL369">
        <f>Val!AL90</f>
        <v>0</v>
      </c>
      <c r="CM369">
        <f>Val!AL91</f>
        <v>0</v>
      </c>
      <c r="CN369">
        <f>Val!AL92</f>
        <v>2</v>
      </c>
      <c r="CO369">
        <f>Val!AL93</f>
        <v>0</v>
      </c>
      <c r="CP369">
        <f>Val!AL94</f>
        <v>0</v>
      </c>
      <c r="CQ369">
        <f>Val!AL95</f>
        <v>0</v>
      </c>
      <c r="CR369">
        <f>Val!AL96</f>
        <v>2</v>
      </c>
      <c r="CS369">
        <f>Val!AL97</f>
        <v>1</v>
      </c>
      <c r="CT369">
        <f>Val!AL98</f>
        <v>0</v>
      </c>
      <c r="CU369">
        <f>Val!AL99</f>
        <v>0</v>
      </c>
      <c r="CV369">
        <f>Val!AL100</f>
        <v>0</v>
      </c>
      <c r="CW369">
        <f>Val!AL101</f>
        <v>0</v>
      </c>
      <c r="CX369">
        <f>Val!AL102</f>
        <v>2</v>
      </c>
      <c r="CY369">
        <f>Val!AL103</f>
        <v>1</v>
      </c>
      <c r="CZ369">
        <f>Val!AL104</f>
        <v>0</v>
      </c>
      <c r="DA369">
        <f>Val!AL105</f>
        <v>0</v>
      </c>
      <c r="DB369">
        <f>Val!AL106</f>
        <v>1</v>
      </c>
      <c r="DC369">
        <f>Val!AL107</f>
        <v>20</v>
      </c>
      <c r="DD369" t="str">
        <f>Val!AL108</f>
        <v>Miele</v>
      </c>
      <c r="DE369">
        <f>Val!AL109</f>
        <v>3</v>
      </c>
      <c r="DF369" t="str">
        <f>Val!AL110</f>
        <v>Ja</v>
      </c>
      <c r="DG369">
        <f>Val!AL111</f>
        <v>10</v>
      </c>
      <c r="DH369">
        <f>Val!AL112</f>
        <v>0</v>
      </c>
      <c r="DI369">
        <f>Val!AL113</f>
        <v>0</v>
      </c>
      <c r="DJ369" t="str">
        <f>Val!AL114</f>
        <v>Ja</v>
      </c>
      <c r="DK369">
        <f>Val!AL115</f>
        <v>2</v>
      </c>
      <c r="DL369" t="str">
        <f>Val!AL116</f>
        <v>Begrænset</v>
      </c>
      <c r="DM369" t="str">
        <f>Val!AL117</f>
        <v>Samme leder som Børnehuset Hornemanns Vænge, Hornemanns Vænge 37, 2500 Valby</v>
      </c>
      <c r="DN369">
        <f>Val!AL118</f>
        <v>0</v>
      </c>
      <c r="DO369" s="14" t="str">
        <f>VLOOKUP(MID(B369,1,5)*1,InstTyp!A:B,2,FALSE)</f>
        <v xml:space="preserve">Integrerede </v>
      </c>
      <c r="DP369" s="14" t="str">
        <f>VLOOKUP(MID(B369,1,5)*1,InstTyp!A:C,3,FALSE)</f>
        <v>Valby</v>
      </c>
      <c r="DQ369">
        <f>VLOOKUP(MID(B369,1,5)*1,'InstTyp-2'!E:BQ,7,FALSE)</f>
        <v>45</v>
      </c>
      <c r="DR369">
        <f>VLOOKUP(MID(B369,1,5)*1,'InstTyp-2'!E:BQ,8,FALSE)</f>
        <v>0</v>
      </c>
      <c r="DS369">
        <f>VLOOKUP(MID(B369,1,5)*1,'InstTyp-2'!E:BQ,9,FALSE)</f>
        <v>40</v>
      </c>
      <c r="DT369">
        <f>VLOOKUP(MID(B369,1,5)*1,'InstTyp-2'!E:BQ,10,FALSE)</f>
        <v>0</v>
      </c>
      <c r="DU369">
        <f>VLOOKUP(MID(B369,1,5)*1,'InstTyp-2'!E:BQ,11,FALSE)</f>
        <v>0</v>
      </c>
      <c r="DV369">
        <f>VLOOKUP(MID(B369,1,5)*1,'InstTyp-2'!E:BQ,12,FALSE)</f>
        <v>0</v>
      </c>
      <c r="DW369">
        <f>VLOOKUP(MID(B369,1,5)*1,'InstTyp-2'!E:BQ,13,FALSE)</f>
        <v>0</v>
      </c>
      <c r="DX369">
        <f>VLOOKUP(MID(B369,1,5)*1,'InstTyp-2'!E:BQ,14,FALSE)</f>
        <v>0</v>
      </c>
      <c r="DY369">
        <f>VLOOKUP(MID(B369,1,5)*1,'InstTyp-2'!E:BQ,15,FALSE)</f>
        <v>0</v>
      </c>
      <c r="DZ369">
        <f>VLOOKUP(MID(B369,1,5)*1,'InstTyp-2'!E:BQ,16,FALSE)</f>
        <v>0</v>
      </c>
      <c r="EA369">
        <f>VLOOKUP(MID(B369,1,5)*1,'InstTyp-2'!E:BQ,17,FALSE)</f>
        <v>0</v>
      </c>
      <c r="EB369">
        <f>VLOOKUP(MID(B369,1,5)*1,'InstTyp-2'!E:BQ,18,FALSE)</f>
        <v>0</v>
      </c>
      <c r="EC369">
        <f>VLOOKUP(MID(B369,1,5)*1,'InstTyp-2'!E:BQ,19,FALSE)</f>
        <v>0</v>
      </c>
      <c r="ED369">
        <f>VLOOKUP(MID(B369,1,5)*1,'InstTyp-2'!E:BQ,20,FALSE)</f>
        <v>0</v>
      </c>
      <c r="EE369" s="195">
        <f>VLOOKUP(MID(B369,1,5)*1,'Forplejning 2008'!A:C,3,FALSE)</f>
        <v>216928.96</v>
      </c>
      <c r="EF369" t="str">
        <f t="shared" si="20"/>
        <v>37543</v>
      </c>
      <c r="EG369" t="str">
        <f t="shared" si="21"/>
        <v/>
      </c>
      <c r="EH369">
        <f t="shared" si="22"/>
        <v>0</v>
      </c>
      <c r="EI369">
        <f t="shared" si="23"/>
        <v>0</v>
      </c>
      <c r="EJ369" t="str">
        <f>VLOOKUP(B369,Rekruttering!A:F,2,FALSE)</f>
        <v>Ja</v>
      </c>
      <c r="EK369">
        <f>VLOOKUP(B369,Rekruttering!A:F,3,FALSE)</f>
        <v>20</v>
      </c>
      <c r="EL369" t="str">
        <f>VLOOKUP(B369,Rekruttering!A:F,4,FALSE)</f>
        <v>Ja</v>
      </c>
      <c r="EM369">
        <f>VLOOKUP(B369,Rekruttering!A:F,5,FALSE)</f>
        <v>0</v>
      </c>
      <c r="EN369" t="str">
        <f>VLOOKUP(B369,Rekruttering!A:F,6,FALSE)</f>
        <v>Ja</v>
      </c>
    </row>
    <row r="370" spans="1:144">
      <c r="A370" s="14" t="str">
        <f>Val!AM1</f>
        <v>x</v>
      </c>
      <c r="B370" s="21">
        <f>Val!AM2</f>
        <v>37545</v>
      </c>
      <c r="C370" t="str">
        <f>Val!AM3</f>
        <v>Isbjørnen</v>
      </c>
      <c r="D370" t="str">
        <f>Val!AM4</f>
        <v>Valby</v>
      </c>
      <c r="E370" t="str">
        <f>Val!AM5</f>
        <v>Bymosevej 2</v>
      </c>
      <c r="F370">
        <f>Val!AM6</f>
        <v>2500</v>
      </c>
      <c r="G370" t="str">
        <f>Val!AM7</f>
        <v>Valby</v>
      </c>
      <c r="H370" t="str">
        <f>Val!AM8</f>
        <v>36 46 76 89</v>
      </c>
      <c r="I370" t="str">
        <f>Val!AM9</f>
        <v>37545@buf.kk.dk</v>
      </c>
      <c r="J370" t="str">
        <f>Val!AM10</f>
        <v>Annette Jørgensen</v>
      </c>
      <c r="K370">
        <f>Val!AM11</f>
        <v>36169213</v>
      </c>
      <c r="L370">
        <f>Val!AM12</f>
        <v>0</v>
      </c>
      <c r="M370" t="str">
        <f>Val!AM13</f>
        <v>37545@buf.kk.dk</v>
      </c>
      <c r="N370" t="str">
        <f>Val!AM14</f>
        <v>Integreret</v>
      </c>
      <c r="O370">
        <f>Val!AM15</f>
        <v>60</v>
      </c>
      <c r="P370">
        <f>Val!AM16</f>
        <v>0</v>
      </c>
      <c r="Q370">
        <f>Val!AM17</f>
        <v>112</v>
      </c>
      <c r="R370">
        <f>Val!AM18</f>
        <v>0</v>
      </c>
      <c r="S370">
        <f>Val!AM19</f>
        <v>0</v>
      </c>
      <c r="T370">
        <f>Val!AM20</f>
        <v>0</v>
      </c>
      <c r="U370">
        <f>Val!AM21</f>
        <v>0</v>
      </c>
      <c r="V370" t="str">
        <f>Val!AM22</f>
        <v>Nej</v>
      </c>
      <c r="W370">
        <f>Val!AM23</f>
        <v>0</v>
      </c>
      <c r="X370">
        <f>Val!AM24</f>
        <v>0</v>
      </c>
      <c r="Y370">
        <f>Val!AM25</f>
        <v>5</v>
      </c>
      <c r="Z370">
        <f>Val!AM26</f>
        <v>5</v>
      </c>
      <c r="AA370">
        <f>Val!AM27</f>
        <v>5</v>
      </c>
      <c r="AB370">
        <f>Val!AM28</f>
        <v>5</v>
      </c>
      <c r="AC370">
        <f>Val!AM29</f>
        <v>0</v>
      </c>
      <c r="AD370">
        <f>Val!AM30</f>
        <v>5</v>
      </c>
      <c r="AE370">
        <f>Val!AM31</f>
        <v>5</v>
      </c>
      <c r="AF370">
        <f>Val!AM32</f>
        <v>0</v>
      </c>
      <c r="AG370">
        <f>Val!AM33</f>
        <v>5</v>
      </c>
      <c r="AH370">
        <f>Val!AM34</f>
        <v>0</v>
      </c>
      <c r="AI370" s="16">
        <f>Val!AM35</f>
        <v>200000</v>
      </c>
      <c r="AJ370" s="16">
        <f>Val!AM36</f>
        <v>200000</v>
      </c>
      <c r="AK370">
        <f>Val!AM37</f>
        <v>0</v>
      </c>
      <c r="AL370" t="str">
        <f>Val!AM38</f>
        <v>Ja</v>
      </c>
      <c r="AM370" t="str">
        <f>Val!AM39</f>
        <v>Nej</v>
      </c>
      <c r="AN370" t="str">
        <f>Val!AM40</f>
        <v>Nina Johansen</v>
      </c>
      <c r="AO370">
        <f>Val!AM41</f>
        <v>2001</v>
      </c>
      <c r="AP370">
        <f>Val!AM42</f>
        <v>37</v>
      </c>
      <c r="AQ370">
        <f>Val!AM43</f>
        <v>0</v>
      </c>
      <c r="AR370" t="str">
        <f>Val!AM44</f>
        <v>Køkkenassistnet</v>
      </c>
      <c r="AS370" t="str">
        <f>Val!AM45</f>
        <v>18 år i daginstitution.</v>
      </c>
      <c r="AT370" t="str">
        <f>Val!AM46</f>
        <v>Mange fx økologi pg bage</v>
      </c>
      <c r="AU370" t="str">
        <f>Val!AM47</f>
        <v>Ninja Laursen</v>
      </c>
      <c r="AV370">
        <f>Val!AM48</f>
        <v>2007</v>
      </c>
      <c r="AW370">
        <f>Val!AM49</f>
        <v>20</v>
      </c>
      <c r="AX370">
        <f>Val!AM50</f>
        <v>0</v>
      </c>
      <c r="AY370" t="str">
        <f>Val!AM51</f>
        <v>Ernæringsassistent</v>
      </c>
      <c r="AZ370" t="str">
        <f>Val!AM52</f>
        <v>Plejehjem</v>
      </c>
      <c r="BA370" t="str">
        <f>Val!AM53</f>
        <v xml:space="preserve">Økologi m.m. </v>
      </c>
      <c r="BB370">
        <f>Val!AM54</f>
        <v>100</v>
      </c>
      <c r="BC370">
        <f>Val!AM55</f>
        <v>100</v>
      </c>
      <c r="BD370">
        <f>Val!AM56</f>
        <v>3</v>
      </c>
      <c r="BE370">
        <f>Val!AM57</f>
        <v>2</v>
      </c>
      <c r="BF370" t="str">
        <f>Val!AM58</f>
        <v>Ja</v>
      </c>
      <c r="BG370" t="str">
        <f>Val!AM59</f>
        <v>Ja</v>
      </c>
      <c r="BH370" t="str">
        <f>Val!AM60</f>
        <v>Ja</v>
      </c>
      <c r="BI370" t="str">
        <f>Val!AM61</f>
        <v>Ja</v>
      </c>
      <c r="BJ370">
        <f>Val!AM62</f>
        <v>0</v>
      </c>
      <c r="BK370" t="str">
        <f>Val!AM63</f>
        <v>Ja</v>
      </c>
      <c r="BL370">
        <f>Val!AM64</f>
        <v>0</v>
      </c>
      <c r="BM370" t="str">
        <f>Val!AM65</f>
        <v>Ja</v>
      </c>
      <c r="BN370">
        <f>Val!AM66</f>
        <v>0</v>
      </c>
      <c r="BO370" t="str">
        <f>Val!AM67</f>
        <v>Ja</v>
      </c>
      <c r="BP370" t="str">
        <f>Val!AM68</f>
        <v>Der er en 3. medarbejder. Ling Dia. Flexjob 20 timer, hun ligger udenfor nomering da hun er i flexjob. AMO kursus, bl.a. hygiejne</v>
      </c>
      <c r="BQ370">
        <f>Val!AM69</f>
        <v>0</v>
      </c>
      <c r="BR370" t="str">
        <f>Val!AM70</f>
        <v>produktionskøkken</v>
      </c>
      <c r="BS370" t="str">
        <f>Val!AM71</f>
        <v>Nej</v>
      </c>
      <c r="BT370" t="str">
        <f>Val!AM72</f>
        <v>Mindre</v>
      </c>
      <c r="BU370" t="str">
        <f>Val!AM73</f>
        <v>Ingen</v>
      </c>
      <c r="BV370" t="str">
        <f>Val!AM74</f>
        <v>Nej</v>
      </c>
      <c r="BW370" t="str">
        <f>Val!AM75</f>
        <v>Et hæve/sænke-bord e.l. til at stå frit i rummet, -køkkenø. Borde og stole. Ekstra skabe</v>
      </c>
      <c r="BX370">
        <f>Val!AM76</f>
        <v>0</v>
      </c>
      <c r="BY370">
        <f>Val!AM77</f>
        <v>0</v>
      </c>
      <c r="BZ370">
        <f>Val!AM78</f>
        <v>0</v>
      </c>
      <c r="CA370">
        <f>Val!AM79</f>
        <v>0</v>
      </c>
      <c r="CB370">
        <f>Val!AM80</f>
        <v>0</v>
      </c>
      <c r="CC370">
        <f>Val!AM81</f>
        <v>0</v>
      </c>
      <c r="CD370">
        <f>Val!AM82</f>
        <v>0</v>
      </c>
      <c r="CE370">
        <f>Val!AM83</f>
        <v>0</v>
      </c>
      <c r="CF370">
        <f>Val!AM84</f>
        <v>0</v>
      </c>
      <c r="CG370" t="str">
        <f>Val!AM85</f>
        <v>Birgitte Glerup / Nanna</v>
      </c>
      <c r="CH370" s="18">
        <f>Val!AM86</f>
        <v>39877</v>
      </c>
      <c r="CI370">
        <f>Val!AM87</f>
        <v>0</v>
      </c>
      <c r="CJ370">
        <f>Val!AM88</f>
        <v>0</v>
      </c>
      <c r="CK370">
        <f>Val!AM89</f>
        <v>1</v>
      </c>
      <c r="CL370">
        <f>Val!AM90</f>
        <v>6</v>
      </c>
      <c r="CM370">
        <f>Val!AM91</f>
        <v>0</v>
      </c>
      <c r="CN370">
        <f>Val!AM92</f>
        <v>1</v>
      </c>
      <c r="CO370">
        <f>Val!AM93</f>
        <v>0</v>
      </c>
      <c r="CP370">
        <f>Val!AM94</f>
        <v>0</v>
      </c>
      <c r="CQ370">
        <f>Val!AM95</f>
        <v>0</v>
      </c>
      <c r="CR370">
        <f>Val!AM96</f>
        <v>0</v>
      </c>
      <c r="CS370">
        <f>Val!AM97</f>
        <v>0</v>
      </c>
      <c r="CT370">
        <f>Val!AM98</f>
        <v>3</v>
      </c>
      <c r="CU370">
        <f>Val!AM99</f>
        <v>0</v>
      </c>
      <c r="CV370">
        <f>Val!AM100</f>
        <v>0</v>
      </c>
      <c r="CW370">
        <f>Val!AM101</f>
        <v>1</v>
      </c>
      <c r="CX370">
        <f>Val!AM102</f>
        <v>1</v>
      </c>
      <c r="CY370">
        <f>Val!AM103</f>
        <v>0</v>
      </c>
      <c r="CZ370">
        <f>Val!AM104</f>
        <v>1</v>
      </c>
      <c r="DA370">
        <f>Val!AM105</f>
        <v>1</v>
      </c>
      <c r="DB370">
        <f>Val!AM106</f>
        <v>1</v>
      </c>
      <c r="DC370">
        <f>Val!AM107</f>
        <v>2</v>
      </c>
      <c r="DD370" t="str">
        <f>Val!AM108</f>
        <v>Comenda</v>
      </c>
      <c r="DE370">
        <f>Val!AM109</f>
        <v>0</v>
      </c>
      <c r="DF370" t="str">
        <f>Val!AM110</f>
        <v>Ja</v>
      </c>
      <c r="DG370">
        <f>Val!AM111</f>
        <v>30</v>
      </c>
      <c r="DH370" t="str">
        <f>Val!AM112</f>
        <v>Nej</v>
      </c>
      <c r="DI370" t="str">
        <f>Val!AM113</f>
        <v>Ja</v>
      </c>
      <c r="DJ370" t="str">
        <f>Val!AM114</f>
        <v>Ja</v>
      </c>
      <c r="DK370">
        <f>Val!AM115</f>
        <v>3</v>
      </c>
      <c r="DL370" t="str">
        <f>Val!AM116</f>
        <v>Begrænset</v>
      </c>
      <c r="DM370" t="str">
        <f>Val!AM117</f>
        <v>Der er 44 børn i et andet hus, der er trapper imellem, så mad kan ej køres på trækvogn. Problemet kan løses ved at der dækkes op i "hovedhuset"
Kan borde stole finansieres?
MADHUSKOMMENTAR: Udover at alle ernærings-økologi-måltidspolitik(vedlagt) er der en god og venlig tone og meget stor rummelighed overfor person i flexjob. Stedet kunne være godt til praktikanter med behov for ekstra støtte.</v>
      </c>
      <c r="DN370">
        <f>Val!AM118</f>
        <v>0</v>
      </c>
      <c r="DO370" s="14" t="str">
        <f>VLOOKUP(MID(B370,1,5)*1,InstTyp!A:B,2,FALSE)</f>
        <v xml:space="preserve">Integrerede </v>
      </c>
      <c r="DP370" s="14" t="str">
        <f>VLOOKUP(MID(B370,1,5)*1,InstTyp!A:C,3,FALSE)</f>
        <v>Valby</v>
      </c>
      <c r="DQ370">
        <f>VLOOKUP(MID(B370,1,5)*1,'InstTyp-2'!E:BQ,7,FALSE)</f>
        <v>60</v>
      </c>
      <c r="DR370">
        <f>VLOOKUP(MID(B370,1,5)*1,'InstTyp-2'!E:BQ,8,FALSE)</f>
        <v>0</v>
      </c>
      <c r="DS370">
        <f>VLOOKUP(MID(B370,1,5)*1,'InstTyp-2'!E:BQ,9,FALSE)</f>
        <v>112</v>
      </c>
      <c r="DT370">
        <f>VLOOKUP(MID(B370,1,5)*1,'InstTyp-2'!E:BQ,10,FALSE)</f>
        <v>0</v>
      </c>
      <c r="DU370">
        <f>VLOOKUP(MID(B370,1,5)*1,'InstTyp-2'!E:BQ,11,FALSE)</f>
        <v>0</v>
      </c>
      <c r="DV370">
        <f>VLOOKUP(MID(B370,1,5)*1,'InstTyp-2'!E:BQ,12,FALSE)</f>
        <v>0</v>
      </c>
      <c r="DW370">
        <f>VLOOKUP(MID(B370,1,5)*1,'InstTyp-2'!E:BQ,13,FALSE)</f>
        <v>0</v>
      </c>
      <c r="DX370">
        <f>VLOOKUP(MID(B370,1,5)*1,'InstTyp-2'!E:BQ,14,FALSE)</f>
        <v>0</v>
      </c>
      <c r="DY370">
        <f>VLOOKUP(MID(B370,1,5)*1,'InstTyp-2'!E:BQ,15,FALSE)</f>
        <v>0</v>
      </c>
      <c r="DZ370">
        <f>VLOOKUP(MID(B370,1,5)*1,'InstTyp-2'!E:BQ,16,FALSE)</f>
        <v>0</v>
      </c>
      <c r="EA370">
        <f>VLOOKUP(MID(B370,1,5)*1,'InstTyp-2'!E:BQ,17,FALSE)</f>
        <v>0</v>
      </c>
      <c r="EB370">
        <f>VLOOKUP(MID(B370,1,5)*1,'InstTyp-2'!E:BQ,18,FALSE)</f>
        <v>0</v>
      </c>
      <c r="EC370">
        <f>VLOOKUP(MID(B370,1,5)*1,'InstTyp-2'!E:BQ,19,FALSE)</f>
        <v>0</v>
      </c>
      <c r="ED370">
        <f>VLOOKUP(MID(B370,1,5)*1,'InstTyp-2'!E:BQ,20,FALSE)</f>
        <v>0</v>
      </c>
      <c r="EE370" s="195">
        <f>VLOOKUP(MID(B370,1,5)*1,'Forplejning 2008'!A:C,3,FALSE)</f>
        <v>341191.47</v>
      </c>
      <c r="EF370" t="str">
        <f t="shared" si="20"/>
        <v>37545</v>
      </c>
      <c r="EG370" t="str">
        <f t="shared" si="21"/>
        <v/>
      </c>
      <c r="EH370">
        <f t="shared" si="22"/>
        <v>0</v>
      </c>
      <c r="EI370">
        <f t="shared" si="23"/>
        <v>0</v>
      </c>
      <c r="EJ370" t="e">
        <f>VLOOKUP(B370,Rekruttering!A:F,2,FALSE)</f>
        <v>#N/A</v>
      </c>
      <c r="EK370" t="e">
        <f>VLOOKUP(B370,Rekruttering!A:F,3,FALSE)</f>
        <v>#N/A</v>
      </c>
      <c r="EL370" t="e">
        <f>VLOOKUP(B370,Rekruttering!A:F,4,FALSE)</f>
        <v>#N/A</v>
      </c>
      <c r="EM370" t="e">
        <f>VLOOKUP(B370,Rekruttering!A:F,5,FALSE)</f>
        <v>#N/A</v>
      </c>
      <c r="EN370" t="e">
        <f>VLOOKUP(B370,Rekruttering!A:F,6,FALSE)</f>
        <v>#N/A</v>
      </c>
    </row>
    <row r="371" spans="1:144">
      <c r="A371" s="14" t="str">
        <f>Val!AP1</f>
        <v>x</v>
      </c>
      <c r="B371" s="21">
        <f>Val!AP2</f>
        <v>37598</v>
      </c>
      <c r="C371" t="str">
        <f>Val!AP3</f>
        <v>Villa Valby</v>
      </c>
      <c r="D371" t="str">
        <f>Val!AP4</f>
        <v>Valby</v>
      </c>
      <c r="E371" t="str">
        <f>Val!AP5</f>
        <v>Sjælør Boulevard 151</v>
      </c>
      <c r="F371">
        <f>Val!AP6</f>
        <v>2500</v>
      </c>
      <c r="G371" t="str">
        <f>Val!AP7</f>
        <v>Valby</v>
      </c>
      <c r="H371" t="str">
        <f>Val!AP8</f>
        <v>36 16 82 32</v>
      </c>
      <c r="I371" t="str">
        <f>Val!AP9</f>
        <v>fk08@buf.kk.dk</v>
      </c>
      <c r="J371" t="str">
        <f>Val!AP10</f>
        <v>Lykke Abildgaard</v>
      </c>
      <c r="K371">
        <f>Val!AP11</f>
        <v>36161185</v>
      </c>
      <c r="L371">
        <f>Val!AP12</f>
        <v>0</v>
      </c>
      <c r="M371">
        <f>Val!AP13</f>
        <v>0</v>
      </c>
      <c r="N371" t="str">
        <f>Val!AP14</f>
        <v>Integreret</v>
      </c>
      <c r="O371">
        <f>Val!AP15</f>
        <v>12</v>
      </c>
      <c r="P371">
        <f>Val!AP16</f>
        <v>0</v>
      </c>
      <c r="Q371">
        <f>Val!AP17</f>
        <v>48</v>
      </c>
      <c r="R371">
        <f>Val!AP18</f>
        <v>0</v>
      </c>
      <c r="S371">
        <f>Val!AP19</f>
        <v>0</v>
      </c>
      <c r="T371">
        <f>Val!AP20</f>
        <v>0</v>
      </c>
      <c r="U371">
        <f>Val!AP21</f>
        <v>0</v>
      </c>
      <c r="V371">
        <f>Val!AP22</f>
        <v>0</v>
      </c>
      <c r="W371">
        <f>Val!AP23</f>
        <v>0</v>
      </c>
      <c r="X371">
        <f>Val!AP24</f>
        <v>0</v>
      </c>
      <c r="Y371">
        <f>Val!AP25</f>
        <v>5</v>
      </c>
      <c r="Z371">
        <f>Val!AP26</f>
        <v>5</v>
      </c>
      <c r="AA371">
        <f>Val!AP27</f>
        <v>5</v>
      </c>
      <c r="AB371">
        <f>Val!AP28</f>
        <v>5</v>
      </c>
      <c r="AC371">
        <f>Val!AP29</f>
        <v>0</v>
      </c>
      <c r="AD371">
        <f>Val!AP30</f>
        <v>5</v>
      </c>
      <c r="AE371">
        <f>Val!AP31</f>
        <v>0</v>
      </c>
      <c r="AF371">
        <f>Val!AP32</f>
        <v>0</v>
      </c>
      <c r="AG371">
        <f>Val!AP33</f>
        <v>5</v>
      </c>
      <c r="AH371">
        <f>Val!AP34</f>
        <v>0</v>
      </c>
      <c r="AI371" s="16">
        <f>Val!AP35</f>
        <v>50000</v>
      </c>
      <c r="AJ371" s="16">
        <f>Val!AP36</f>
        <v>50000</v>
      </c>
      <c r="AK371">
        <f>Val!AP37</f>
        <v>0</v>
      </c>
      <c r="AL371" t="str">
        <f>Val!AP38</f>
        <v>Ja</v>
      </c>
      <c r="AM371" t="str">
        <f>Val!AP39</f>
        <v>Nej</v>
      </c>
      <c r="AN371" t="str">
        <f>Val!AP40</f>
        <v>Anette Jensen</v>
      </c>
      <c r="AO371">
        <f>Val!AP41</f>
        <v>1992</v>
      </c>
      <c r="AP371">
        <f>Val!AP42</f>
        <v>30</v>
      </c>
      <c r="AQ371">
        <f>Val!AP43</f>
        <v>0</v>
      </c>
      <c r="AR371" t="str">
        <f>Val!AP44</f>
        <v>Ufaglært</v>
      </c>
      <c r="AS371" t="str">
        <f>Val!AP45</f>
        <v>Mange års erfaring, selvlært. Indgår på stuerne</v>
      </c>
      <c r="AT371" t="str">
        <f>Val!AP46</f>
        <v>Økologikursus. Hygiejne</v>
      </c>
      <c r="AU371">
        <f>Val!AP47</f>
        <v>0</v>
      </c>
      <c r="AV371">
        <f>Val!AP48</f>
        <v>0</v>
      </c>
      <c r="AW371">
        <f>Val!AP49</f>
        <v>0</v>
      </c>
      <c r="AX371">
        <f>Val!AP50</f>
        <v>0</v>
      </c>
      <c r="AY371">
        <f>Val!AP51</f>
        <v>0</v>
      </c>
      <c r="AZ371">
        <f>Val!AP52</f>
        <v>0</v>
      </c>
      <c r="BA371">
        <f>Val!AP53</f>
        <v>0</v>
      </c>
      <c r="BB371">
        <f>Val!AP54</f>
        <v>90</v>
      </c>
      <c r="BC371">
        <f>Val!AP55</f>
        <v>90</v>
      </c>
      <c r="BD371">
        <f>Val!AP56</f>
        <v>2</v>
      </c>
      <c r="BE371">
        <f>Val!AP57</f>
        <v>2</v>
      </c>
      <c r="BF371" t="str">
        <f>Val!AP58</f>
        <v>Ja</v>
      </c>
      <c r="BG371" t="str">
        <f>Val!AP59</f>
        <v>Ja</v>
      </c>
      <c r="BH371" t="str">
        <f>Val!AP60</f>
        <v>Ja</v>
      </c>
      <c r="BI371" t="str">
        <f>Val!AP61</f>
        <v>Ja</v>
      </c>
      <c r="BJ371">
        <f>Val!AP62</f>
        <v>0</v>
      </c>
      <c r="BK371" t="str">
        <f>Val!AP63</f>
        <v>Ja</v>
      </c>
      <c r="BL371" t="str">
        <f>Val!AP64</f>
        <v>Der er ikke blevet talt om emnet, lederen sikker på at de bakker op</v>
      </c>
      <c r="BM371" t="str">
        <f>Val!AP65</f>
        <v>Ja</v>
      </c>
      <c r="BN371">
        <f>Val!AP66</f>
        <v>0</v>
      </c>
      <c r="BO371" t="str">
        <f>Val!AP67</f>
        <v>Ja</v>
      </c>
      <c r="BP371" t="str">
        <f>Val!AP68</f>
        <v>Der spørges til levering af mad under køkkenpersonales sygdom  / kursus</v>
      </c>
      <c r="BQ371">
        <f>Val!AP69</f>
        <v>0</v>
      </c>
      <c r="BR371" t="str">
        <f>Val!AP70</f>
        <v>produktionskøkken</v>
      </c>
      <c r="BS371" t="str">
        <f>Val!AP71</f>
        <v>Ja</v>
      </c>
      <c r="BT371" t="str">
        <f>Val!AP72</f>
        <v>Ingen</v>
      </c>
      <c r="BU371" t="str">
        <f>Val!AP73</f>
        <v>Ingen</v>
      </c>
      <c r="BV371">
        <f>Val!AP74</f>
        <v>0</v>
      </c>
      <c r="BW371">
        <f>Val!AP75</f>
        <v>0</v>
      </c>
      <c r="BX371">
        <f>Val!AP76</f>
        <v>0</v>
      </c>
      <c r="BY371">
        <f>Val!AP77</f>
        <v>0</v>
      </c>
      <c r="BZ371">
        <f>Val!AP78</f>
        <v>0</v>
      </c>
      <c r="CA371">
        <f>Val!AP79</f>
        <v>0</v>
      </c>
      <c r="CB371">
        <f>Val!AP80</f>
        <v>0</v>
      </c>
      <c r="CC371">
        <f>Val!AP81</f>
        <v>0</v>
      </c>
      <c r="CD371">
        <f>Val!AP82</f>
        <v>0</v>
      </c>
      <c r="CE371">
        <f>Val!AP83</f>
        <v>0</v>
      </c>
      <c r="CF371">
        <f>Val!AP84</f>
        <v>0</v>
      </c>
      <c r="CG371" t="str">
        <f>Val!AP85</f>
        <v>Birgitte Glerup / Nanna</v>
      </c>
      <c r="CH371" t="str">
        <f>Val!AP86</f>
        <v>20.2.2009</v>
      </c>
      <c r="CI371">
        <f>Val!AP87</f>
        <v>0</v>
      </c>
      <c r="CJ371">
        <f>Val!AP88</f>
        <v>0</v>
      </c>
      <c r="CK371">
        <f>Val!AP89</f>
        <v>1</v>
      </c>
      <c r="CL371">
        <f>Val!AP90</f>
        <v>5</v>
      </c>
      <c r="CM371">
        <f>Val!AP91</f>
        <v>0</v>
      </c>
      <c r="CN371">
        <f>Val!AP92</f>
        <v>2</v>
      </c>
      <c r="CO371">
        <f>Val!AP93</f>
        <v>0</v>
      </c>
      <c r="CP371">
        <f>Val!AP94</f>
        <v>0</v>
      </c>
      <c r="CQ371">
        <f>Val!AP95</f>
        <v>0</v>
      </c>
      <c r="CR371">
        <f>Val!AP96</f>
        <v>0</v>
      </c>
      <c r="CS371">
        <f>Val!AP97</f>
        <v>2</v>
      </c>
      <c r="CT371">
        <f>Val!AP98</f>
        <v>0</v>
      </c>
      <c r="CU371">
        <f>Val!AP99</f>
        <v>0</v>
      </c>
      <c r="CV371">
        <f>Val!AP100</f>
        <v>0</v>
      </c>
      <c r="CW371">
        <f>Val!AP101</f>
        <v>0</v>
      </c>
      <c r="CX371">
        <f>Val!AP102</f>
        <v>0</v>
      </c>
      <c r="CY371">
        <f>Val!AP103</f>
        <v>1</v>
      </c>
      <c r="CZ371">
        <f>Val!AP104</f>
        <v>0</v>
      </c>
      <c r="DA371">
        <f>Val!AP105</f>
        <v>0</v>
      </c>
      <c r="DB371">
        <f>Val!AP106</f>
        <v>1</v>
      </c>
      <c r="DC371">
        <f>Val!AP107</f>
        <v>20</v>
      </c>
      <c r="DD371" t="str">
        <f>Val!AP108</f>
        <v>Miele</v>
      </c>
      <c r="DE371">
        <f>Val!AP109</f>
        <v>4</v>
      </c>
      <c r="DF371">
        <f>Val!AP110</f>
        <v>0</v>
      </c>
      <c r="DG371">
        <f>Val!AP111</f>
        <v>5</v>
      </c>
      <c r="DH371" t="str">
        <f>Val!AP112</f>
        <v>Ja</v>
      </c>
      <c r="DI371" t="str">
        <f>Val!AP113</f>
        <v>Ja</v>
      </c>
      <c r="DJ371" t="str">
        <f>Val!AP114</f>
        <v>Nej</v>
      </c>
      <c r="DK371">
        <f>Val!AP115</f>
        <v>3</v>
      </c>
      <c r="DL371" t="str">
        <f>Val!AP116</f>
        <v>God plads</v>
      </c>
      <c r="DM371" t="str">
        <f>Val!AP117</f>
        <v>MADHUSKOMMENTAR: Leder og personale er ikke glade for at skulle give børnemad. De har gjort det før 3 gange om ugen. Men de ved i inst. At de skal og vil hellere selv lave mad end have det udefra</v>
      </c>
      <c r="DN371">
        <f>Val!AP118</f>
        <v>0</v>
      </c>
      <c r="DO371" s="14" t="str">
        <f>VLOOKUP(MID(B371,1,5)*1,InstTyp!A:B,2,FALSE)</f>
        <v xml:space="preserve">Integrerede </v>
      </c>
      <c r="DP371" s="14" t="str">
        <f>VLOOKUP(MID(B371,1,5)*1,InstTyp!A:C,3,FALSE)</f>
        <v>Valby</v>
      </c>
      <c r="DQ371">
        <f>VLOOKUP(MID(B371,1,5)*1,'InstTyp-2'!E:BQ,7,FALSE)</f>
        <v>12</v>
      </c>
      <c r="DR371">
        <f>VLOOKUP(MID(B371,1,5)*1,'InstTyp-2'!E:BQ,8,FALSE)</f>
        <v>0</v>
      </c>
      <c r="DS371">
        <f>VLOOKUP(MID(B371,1,5)*1,'InstTyp-2'!E:BQ,9,FALSE)</f>
        <v>40</v>
      </c>
      <c r="DT371">
        <f>VLOOKUP(MID(B371,1,5)*1,'InstTyp-2'!E:BQ,10,FALSE)</f>
        <v>0</v>
      </c>
      <c r="DU371">
        <f>VLOOKUP(MID(B371,1,5)*1,'InstTyp-2'!E:BQ,11,FALSE)</f>
        <v>0</v>
      </c>
      <c r="DV371">
        <f>VLOOKUP(MID(B371,1,5)*1,'InstTyp-2'!E:BQ,12,FALSE)</f>
        <v>0</v>
      </c>
      <c r="DW371">
        <f>VLOOKUP(MID(B371,1,5)*1,'InstTyp-2'!E:BQ,13,FALSE)</f>
        <v>0</v>
      </c>
      <c r="DX371">
        <f>VLOOKUP(MID(B371,1,5)*1,'InstTyp-2'!E:BQ,14,FALSE)</f>
        <v>0</v>
      </c>
      <c r="DY371">
        <f>VLOOKUP(MID(B371,1,5)*1,'InstTyp-2'!E:BQ,15,FALSE)</f>
        <v>8</v>
      </c>
      <c r="DZ371">
        <f>VLOOKUP(MID(B371,1,5)*1,'InstTyp-2'!E:BQ,16,FALSE)</f>
        <v>0</v>
      </c>
      <c r="EA371">
        <f>VLOOKUP(MID(B371,1,5)*1,'InstTyp-2'!E:BQ,17,FALSE)</f>
        <v>0</v>
      </c>
      <c r="EB371">
        <f>VLOOKUP(MID(B371,1,5)*1,'InstTyp-2'!E:BQ,18,FALSE)</f>
        <v>0</v>
      </c>
      <c r="EC371">
        <f>VLOOKUP(MID(B371,1,5)*1,'InstTyp-2'!E:BQ,19,FALSE)</f>
        <v>0</v>
      </c>
      <c r="ED371">
        <f>VLOOKUP(MID(B371,1,5)*1,'InstTyp-2'!E:BQ,20,FALSE)</f>
        <v>0</v>
      </c>
      <c r="EE371" s="195">
        <f>VLOOKUP(MID(B371,1,5)*1,'Forplejning 2008'!A:C,3,FALSE)</f>
        <v>103278.56</v>
      </c>
      <c r="EF371" t="str">
        <f t="shared" si="20"/>
        <v>37598</v>
      </c>
      <c r="EG371" t="str">
        <f t="shared" si="21"/>
        <v/>
      </c>
      <c r="EH371">
        <f t="shared" si="22"/>
        <v>8</v>
      </c>
      <c r="EI371">
        <f t="shared" si="23"/>
        <v>0</v>
      </c>
      <c r="EJ371" t="e">
        <f>VLOOKUP(B371,Rekruttering!A:F,2,FALSE)</f>
        <v>#N/A</v>
      </c>
      <c r="EK371" t="e">
        <f>VLOOKUP(B371,Rekruttering!A:F,3,FALSE)</f>
        <v>#N/A</v>
      </c>
      <c r="EL371" t="e">
        <f>VLOOKUP(B371,Rekruttering!A:F,4,FALSE)</f>
        <v>#N/A</v>
      </c>
      <c r="EM371" t="e">
        <f>VLOOKUP(B371,Rekruttering!A:F,5,FALSE)</f>
        <v>#N/A</v>
      </c>
      <c r="EN371" t="e">
        <f>VLOOKUP(B371,Rekruttering!A:F,6,FALSE)</f>
        <v>#N/A</v>
      </c>
    </row>
    <row r="372" spans="1:144">
      <c r="A372" s="14" t="str">
        <f>Val!AQ1</f>
        <v>x</v>
      </c>
      <c r="B372" s="21">
        <f>Val!AQ2</f>
        <v>37654</v>
      </c>
      <c r="C372" t="str">
        <f>Val!AQ3</f>
        <v>Børnehuset Solstrålen</v>
      </c>
      <c r="D372" t="str">
        <f>Val!AQ4</f>
        <v>Valby</v>
      </c>
      <c r="E372" t="str">
        <f>Val!AQ5</f>
        <v>Høffdingsvej 43</v>
      </c>
      <c r="F372">
        <f>Val!AQ6</f>
        <v>2500</v>
      </c>
      <c r="G372" t="str">
        <f>Val!AQ7</f>
        <v>Valby</v>
      </c>
      <c r="H372">
        <f>Val!AQ8</f>
        <v>36177656</v>
      </c>
      <c r="I372" t="str">
        <f>Val!AQ9</f>
        <v>solstraalen@buf.kk.dk</v>
      </c>
      <c r="J372" t="str">
        <f>Val!AQ10</f>
        <v>Camilla Sørensen</v>
      </c>
      <c r="K372">
        <f>Val!AQ11</f>
        <v>0</v>
      </c>
      <c r="L372">
        <f>Val!AQ12</f>
        <v>0</v>
      </c>
      <c r="M372" t="str">
        <f>Val!AQ13</f>
        <v>1137@buf.kk.dk</v>
      </c>
      <c r="N372" t="str">
        <f>Val!AQ14</f>
        <v>Integreret</v>
      </c>
      <c r="O372">
        <f>Val!AQ15</f>
        <v>28</v>
      </c>
      <c r="P372">
        <f>Val!AQ16</f>
        <v>0</v>
      </c>
      <c r="Q372">
        <f>Val!AQ17</f>
        <v>44</v>
      </c>
      <c r="R372">
        <f>Val!AQ18</f>
        <v>0</v>
      </c>
      <c r="S372">
        <f>Val!AQ19</f>
        <v>0</v>
      </c>
      <c r="T372">
        <f>Val!AQ20</f>
        <v>0</v>
      </c>
      <c r="U372">
        <f>Val!AQ21</f>
        <v>0</v>
      </c>
      <c r="V372" t="str">
        <f>Val!AQ22</f>
        <v>Ja</v>
      </c>
      <c r="W372">
        <f>Val!AQ23</f>
        <v>1</v>
      </c>
      <c r="X372">
        <f>Val!AQ24</f>
        <v>0</v>
      </c>
      <c r="Y372">
        <f>Val!AQ25</f>
        <v>5</v>
      </c>
      <c r="Z372">
        <f>Val!AQ26</f>
        <v>5</v>
      </c>
      <c r="AA372">
        <f>Val!AQ27</f>
        <v>4</v>
      </c>
      <c r="AB372">
        <f>Val!AQ28</f>
        <v>5</v>
      </c>
      <c r="AC372">
        <f>Val!AQ29</f>
        <v>0</v>
      </c>
      <c r="AD372">
        <f>Val!AQ30</f>
        <v>5</v>
      </c>
      <c r="AE372">
        <f>Val!AQ31</f>
        <v>0</v>
      </c>
      <c r="AF372">
        <f>Val!AQ32</f>
        <v>0</v>
      </c>
      <c r="AG372">
        <f>Val!AQ33</f>
        <v>5</v>
      </c>
      <c r="AH372">
        <f>Val!AQ34</f>
        <v>0</v>
      </c>
      <c r="AI372">
        <f>Val!AQ35</f>
        <v>75000</v>
      </c>
      <c r="AJ372">
        <f>Val!AQ36</f>
        <v>0</v>
      </c>
      <c r="AK372">
        <f>Val!AQ37</f>
        <v>0</v>
      </c>
      <c r="AL372" t="str">
        <f>Val!AQ38</f>
        <v>Ja</v>
      </c>
      <c r="AM372" t="str">
        <f>Val!AQ39</f>
        <v>Nej</v>
      </c>
      <c r="AN372" t="str">
        <f>Val!AQ40</f>
        <v>Marianne Bertelsen</v>
      </c>
      <c r="AO372">
        <f>Val!AQ41</f>
        <v>2007</v>
      </c>
      <c r="AP372">
        <f>Val!AQ42</f>
        <v>30</v>
      </c>
      <c r="AQ372">
        <f>Val!AQ43</f>
        <v>0</v>
      </c>
      <c r="AR372" t="str">
        <f>Val!AQ44</f>
        <v>Pædagog</v>
      </c>
      <c r="AS372" t="str">
        <f>Val!AQ45</f>
        <v>Har været ansat i Albertslund kommune hvor alle får mad - deltaget i køkkenarbejde</v>
      </c>
      <c r="AT372" t="str">
        <f>Val!AQ46</f>
        <v>Hygiejne, økologikursus (Dogme)</v>
      </c>
      <c r="AU372">
        <f>Val!AQ47</f>
        <v>0</v>
      </c>
      <c r="AV372">
        <f>Val!AQ48</f>
        <v>0</v>
      </c>
      <c r="AW372">
        <f>Val!AQ49</f>
        <v>0</v>
      </c>
      <c r="AX372">
        <f>Val!AQ50</f>
        <v>0</v>
      </c>
      <c r="AY372">
        <f>Val!AQ51</f>
        <v>0</v>
      </c>
      <c r="AZ372">
        <f>Val!AQ52</f>
        <v>0</v>
      </c>
      <c r="BA372">
        <f>Val!AQ53</f>
        <v>0</v>
      </c>
      <c r="BB372">
        <f>Val!AQ54</f>
        <v>95</v>
      </c>
      <c r="BC372">
        <f>Val!AQ55</f>
        <v>0</v>
      </c>
      <c r="BD372">
        <f>Val!AQ56</f>
        <v>2</v>
      </c>
      <c r="BE372">
        <f>Val!AQ57</f>
        <v>2</v>
      </c>
      <c r="BF372" t="str">
        <f>Val!AQ58</f>
        <v>Ja</v>
      </c>
      <c r="BG372" t="str">
        <f>Val!AQ59</f>
        <v>Nej</v>
      </c>
      <c r="BH372" t="str">
        <f>Val!AQ60</f>
        <v>Ja</v>
      </c>
      <c r="BI372" t="str">
        <f>Val!AQ61</f>
        <v>Ja</v>
      </c>
      <c r="BJ372" t="str">
        <f>Val!AQ62</f>
        <v>Men har ikke pt. Køkkenkapacitet, se vedlagte</v>
      </c>
      <c r="BK372" t="str">
        <f>Val!AQ63</f>
        <v>Ja</v>
      </c>
      <c r="BL372" t="str">
        <f>Val!AQ64</f>
        <v>Delte meninger om madordning i BH, glade for lokal mad</v>
      </c>
      <c r="BM372" t="str">
        <f>Val!AQ65</f>
        <v>Ja</v>
      </c>
      <c r="BN372" t="str">
        <f>Val!AQ66</f>
        <v>Men ser store udfordringer i at inst. Er delt i to</v>
      </c>
      <c r="BO372" t="str">
        <f>Val!AQ67</f>
        <v>Nej</v>
      </c>
      <c r="BP372" t="str">
        <f>Val!AQ68</f>
        <v>Vil gerne benytte Madhusets tilbud</v>
      </c>
      <c r="BQ372">
        <f>Val!AQ69</f>
        <v>0</v>
      </c>
      <c r="BR372" t="str">
        <f>Val!AQ70</f>
        <v>produktionskøkken</v>
      </c>
      <c r="BS372" t="str">
        <f>Val!AQ71</f>
        <v>Nej</v>
      </c>
      <c r="BT372" t="str">
        <f>Val!AQ72</f>
        <v>Mindre</v>
      </c>
      <c r="BU372" t="str">
        <f>Val!AQ73</f>
        <v>Ingen</v>
      </c>
      <c r="BV372" t="str">
        <f>Val!AQ74</f>
        <v>Nej</v>
      </c>
      <c r="BW372">
        <f>Val!AQ75</f>
        <v>0</v>
      </c>
      <c r="BX372">
        <f>Val!AQ76</f>
        <v>0</v>
      </c>
      <c r="BY372">
        <f>Val!AQ77</f>
        <v>0</v>
      </c>
      <c r="BZ372">
        <f>Val!AQ78</f>
        <v>0</v>
      </c>
      <c r="CA372">
        <f>Val!AQ79</f>
        <v>0</v>
      </c>
      <c r="CB372">
        <f>Val!AQ80</f>
        <v>0</v>
      </c>
      <c r="CC372">
        <f>Val!AQ81</f>
        <v>0</v>
      </c>
      <c r="CD372">
        <f>Val!AQ82</f>
        <v>0</v>
      </c>
      <c r="CE372">
        <f>Val!AQ83</f>
        <v>0</v>
      </c>
      <c r="CF372" t="str">
        <f>Val!AQ84</f>
        <v>Men er umiddelbart ikke indrettet til også at dække børnehavens behov</v>
      </c>
      <c r="CG372" t="str">
        <f>Val!AQ85</f>
        <v>Birgitte Glerup / Nanna</v>
      </c>
      <c r="CH372" s="18" t="str">
        <f>Val!AQ86</f>
        <v>26.2.2009</v>
      </c>
      <c r="CI372">
        <f>Val!AQ87</f>
        <v>0</v>
      </c>
      <c r="CJ372">
        <f>Val!AQ88</f>
        <v>1</v>
      </c>
      <c r="CK372">
        <f>Val!AQ89</f>
        <v>0</v>
      </c>
      <c r="CL372">
        <f>Val!AQ90</f>
        <v>0</v>
      </c>
      <c r="CM372">
        <f>Val!AQ91</f>
        <v>2</v>
      </c>
      <c r="CN372">
        <f>Val!AQ92</f>
        <v>0</v>
      </c>
      <c r="CO372">
        <f>Val!AQ93</f>
        <v>0</v>
      </c>
      <c r="CP372">
        <f>Val!AQ94</f>
        <v>0</v>
      </c>
      <c r="CQ372">
        <f>Val!AQ95</f>
        <v>0</v>
      </c>
      <c r="CR372">
        <f>Val!AQ96</f>
        <v>0</v>
      </c>
      <c r="CS372">
        <f>Val!AQ97</f>
        <v>2</v>
      </c>
      <c r="CT372">
        <f>Val!AQ98</f>
        <v>0</v>
      </c>
      <c r="CU372">
        <f>Val!AQ99</f>
        <v>0</v>
      </c>
      <c r="CV372">
        <f>Val!AQ100</f>
        <v>0</v>
      </c>
      <c r="CW372">
        <f>Val!AQ101</f>
        <v>0</v>
      </c>
      <c r="CX372">
        <f>Val!AQ102</f>
        <v>0</v>
      </c>
      <c r="CY372">
        <f>Val!AQ103</f>
        <v>0</v>
      </c>
      <c r="CZ372">
        <f>Val!AQ104</f>
        <v>0</v>
      </c>
      <c r="DA372">
        <f>Val!AQ105</f>
        <v>1</v>
      </c>
      <c r="DB372">
        <f>Val!AQ106</f>
        <v>1</v>
      </c>
      <c r="DC372">
        <f>Val!AQ107</f>
        <v>20</v>
      </c>
      <c r="DD372" t="str">
        <f>Val!AQ108</f>
        <v>Miele</v>
      </c>
      <c r="DE372">
        <f>Val!AQ109</f>
        <v>0</v>
      </c>
      <c r="DF372" t="str">
        <f>Val!AQ110</f>
        <v>Ja</v>
      </c>
      <c r="DG372">
        <f>Val!AQ111</f>
        <v>10</v>
      </c>
      <c r="DH372" t="str">
        <f>Val!AQ112</f>
        <v>Nej</v>
      </c>
      <c r="DI372" t="str">
        <f>Val!AQ113</f>
        <v>Ja</v>
      </c>
      <c r="DJ372" t="str">
        <f>Val!AQ114</f>
        <v>Nej</v>
      </c>
      <c r="DK372">
        <f>Val!AQ115</f>
        <v>3</v>
      </c>
      <c r="DL372" t="str">
        <f>Val!AQ116</f>
        <v>Ingen plads</v>
      </c>
      <c r="DM372" t="str">
        <f>Val!AQ117</f>
        <v xml:space="preserve">Vug og BH er fordelt i 2 bygninger, Vug har prod. Køk BH har ikke. 
Evt. model: Alt laves i vug og transporteres til BH, BH vasker selv op i lille køk. 
Vug køk opgraderes m. kogebord m. 4/5 plader.
Kan det lille køk i BH godkendes til modtagerkøkken? Er det tilladt at transpotere mad, hvordan? </v>
      </c>
      <c r="DN372">
        <f>Val!AQ118</f>
        <v>0</v>
      </c>
      <c r="DO372" s="14" t="str">
        <f>VLOOKUP(MID(B372,1,5)*1,InstTyp!A:B,2,FALSE)</f>
        <v xml:space="preserve">Integrerede </v>
      </c>
      <c r="DP372" s="14" t="str">
        <f>VLOOKUP(MID(B372,1,5)*1,InstTyp!A:C,3,FALSE)</f>
        <v>Valby</v>
      </c>
      <c r="DQ372">
        <f>VLOOKUP(MID(B372,1,5)*1,'InstTyp-2'!E:BQ,7,FALSE)</f>
        <v>27</v>
      </c>
      <c r="DR372">
        <f>VLOOKUP(MID(B372,1,5)*1,'InstTyp-2'!E:BQ,8,FALSE)</f>
        <v>0</v>
      </c>
      <c r="DS372">
        <f>VLOOKUP(MID(B372,1,5)*1,'InstTyp-2'!E:BQ,9,FALSE)</f>
        <v>44</v>
      </c>
      <c r="DT372">
        <f>VLOOKUP(MID(B372,1,5)*1,'InstTyp-2'!E:BQ,10,FALSE)</f>
        <v>0</v>
      </c>
      <c r="DU372">
        <f>VLOOKUP(MID(B372,1,5)*1,'InstTyp-2'!E:BQ,11,FALSE)</f>
        <v>0</v>
      </c>
      <c r="DV372">
        <f>VLOOKUP(MID(B372,1,5)*1,'InstTyp-2'!E:BQ,12,FALSE)</f>
        <v>0</v>
      </c>
      <c r="DW372">
        <f>VLOOKUP(MID(B372,1,5)*1,'InstTyp-2'!E:BQ,13,FALSE)</f>
        <v>0</v>
      </c>
      <c r="DX372">
        <f>VLOOKUP(MID(B372,1,5)*1,'InstTyp-2'!E:BQ,14,FALSE)</f>
        <v>0</v>
      </c>
      <c r="DY372">
        <f>VLOOKUP(MID(B372,1,5)*1,'InstTyp-2'!E:BQ,15,FALSE)</f>
        <v>0</v>
      </c>
      <c r="DZ372">
        <f>VLOOKUP(MID(B372,1,5)*1,'InstTyp-2'!E:BQ,16,FALSE)</f>
        <v>0</v>
      </c>
      <c r="EA372">
        <f>VLOOKUP(MID(B372,1,5)*1,'InstTyp-2'!E:BQ,17,FALSE)</f>
        <v>0</v>
      </c>
      <c r="EB372">
        <f>VLOOKUP(MID(B372,1,5)*1,'InstTyp-2'!E:BQ,18,FALSE)</f>
        <v>0</v>
      </c>
      <c r="EC372">
        <f>VLOOKUP(MID(B372,1,5)*1,'InstTyp-2'!E:BQ,19,FALSE)</f>
        <v>0</v>
      </c>
      <c r="ED372">
        <f>VLOOKUP(MID(B372,1,5)*1,'InstTyp-2'!E:BQ,20,FALSE)</f>
        <v>0</v>
      </c>
      <c r="EE372" s="195">
        <f>VLOOKUP(MID(B372,1,5)*1,'Forplejning 2008'!A:C,3,FALSE)</f>
        <v>108576.61</v>
      </c>
      <c r="EF372" t="str">
        <f t="shared" si="20"/>
        <v>37654</v>
      </c>
      <c r="EG372" t="str">
        <f t="shared" si="21"/>
        <v/>
      </c>
      <c r="EH372">
        <f t="shared" si="22"/>
        <v>0</v>
      </c>
      <c r="EI372">
        <f t="shared" si="23"/>
        <v>0</v>
      </c>
      <c r="EJ372" t="e">
        <f>VLOOKUP(B372,Rekruttering!A:F,2,FALSE)</f>
        <v>#N/A</v>
      </c>
      <c r="EK372" t="e">
        <f>VLOOKUP(B372,Rekruttering!A:F,3,FALSE)</f>
        <v>#N/A</v>
      </c>
      <c r="EL372" t="e">
        <f>VLOOKUP(B372,Rekruttering!A:F,4,FALSE)</f>
        <v>#N/A</v>
      </c>
      <c r="EM372" t="e">
        <f>VLOOKUP(B372,Rekruttering!A:F,5,FALSE)</f>
        <v>#N/A</v>
      </c>
      <c r="EN372" t="e">
        <f>VLOOKUP(B372,Rekruttering!A:F,6,FALSE)</f>
        <v>#N/A</v>
      </c>
    </row>
    <row r="373" spans="1:144">
      <c r="A373" s="14" t="str">
        <f>Val!AR1</f>
        <v>x</v>
      </c>
      <c r="B373" s="21" t="str">
        <f>Val!AR2</f>
        <v>37654_2</v>
      </c>
      <c r="C373" t="str">
        <f>Val!AR3</f>
        <v>Børnehuset Solstrålen</v>
      </c>
      <c r="D373" t="str">
        <f>Val!AR4</f>
        <v>Valby</v>
      </c>
      <c r="E373" t="str">
        <f>Val!AR5</f>
        <v>Høffdingsvej 43</v>
      </c>
      <c r="F373">
        <f>Val!AR6</f>
        <v>2500</v>
      </c>
      <c r="G373" t="str">
        <f>Val!AR7</f>
        <v>Valby</v>
      </c>
      <c r="H373">
        <f>Val!AR8</f>
        <v>36177656</v>
      </c>
      <c r="I373" t="str">
        <f>Val!AR9</f>
        <v>solstraalen@buf.kk.dk</v>
      </c>
      <c r="J373" t="str">
        <f>Val!AR10</f>
        <v>Camilla Sørensen</v>
      </c>
      <c r="K373">
        <f>Val!AR11</f>
        <v>0</v>
      </c>
      <c r="L373">
        <f>Val!AR12</f>
        <v>0</v>
      </c>
      <c r="M373" t="str">
        <f>Val!AR13</f>
        <v>1137@buf.kk.dk</v>
      </c>
      <c r="N373" t="str">
        <f>Val!AR14</f>
        <v>Integreret</v>
      </c>
      <c r="O373">
        <f>Val!AR15</f>
        <v>28</v>
      </c>
      <c r="P373">
        <f>Val!AR16</f>
        <v>0</v>
      </c>
      <c r="Q373">
        <f>Val!AR17</f>
        <v>44</v>
      </c>
      <c r="R373">
        <f>Val!AR18</f>
        <v>0</v>
      </c>
      <c r="S373">
        <f>Val!AR19</f>
        <v>0</v>
      </c>
      <c r="T373">
        <f>Val!AR20</f>
        <v>0</v>
      </c>
      <c r="U373">
        <f>Val!AR21</f>
        <v>0</v>
      </c>
      <c r="V373" t="str">
        <f>Val!AR22</f>
        <v>Ja</v>
      </c>
      <c r="W373">
        <f>Val!AR23</f>
        <v>2</v>
      </c>
      <c r="X373">
        <f>Val!AR24</f>
        <v>0</v>
      </c>
      <c r="Y373">
        <f>Val!AR25</f>
        <v>0</v>
      </c>
      <c r="Z373">
        <f>Val!AR26</f>
        <v>0</v>
      </c>
      <c r="AA373">
        <f>Val!AR27</f>
        <v>0</v>
      </c>
      <c r="AB373">
        <f>Val!AR28</f>
        <v>0</v>
      </c>
      <c r="AC373">
        <f>Val!AR29</f>
        <v>0</v>
      </c>
      <c r="AD373">
        <f>Val!AR30</f>
        <v>0</v>
      </c>
      <c r="AE373">
        <f>Val!AR31</f>
        <v>0</v>
      </c>
      <c r="AF373">
        <f>Val!AR32</f>
        <v>0</v>
      </c>
      <c r="AG373">
        <f>Val!AR33</f>
        <v>0</v>
      </c>
      <c r="AH373">
        <f>Val!AR34</f>
        <v>0</v>
      </c>
      <c r="AI373">
        <f>Val!AR35</f>
        <v>0</v>
      </c>
      <c r="AJ373" s="16">
        <f>Val!AR36</f>
        <v>0</v>
      </c>
      <c r="AK373">
        <f>Val!AR37</f>
        <v>0</v>
      </c>
      <c r="AL373">
        <f>Val!AR38</f>
        <v>0</v>
      </c>
      <c r="AM373">
        <f>Val!AR39</f>
        <v>0</v>
      </c>
      <c r="AN373">
        <f>Val!AR40</f>
        <v>0</v>
      </c>
      <c r="AO373">
        <f>Val!AR41</f>
        <v>0</v>
      </c>
      <c r="AP373">
        <f>Val!AR42</f>
        <v>0</v>
      </c>
      <c r="AQ373">
        <f>Val!AR43</f>
        <v>0</v>
      </c>
      <c r="AR373">
        <f>Val!AR44</f>
        <v>0</v>
      </c>
      <c r="AS373">
        <f>Val!AR45</f>
        <v>0</v>
      </c>
      <c r="AT373">
        <f>Val!AR46</f>
        <v>0</v>
      </c>
      <c r="AU373">
        <f>Val!AR47</f>
        <v>0</v>
      </c>
      <c r="AV373">
        <f>Val!AR48</f>
        <v>0</v>
      </c>
      <c r="AW373">
        <f>Val!AR49</f>
        <v>0</v>
      </c>
      <c r="AX373">
        <f>Val!AR50</f>
        <v>0</v>
      </c>
      <c r="AY373">
        <f>Val!AR51</f>
        <v>0</v>
      </c>
      <c r="AZ373">
        <f>Val!AR52</f>
        <v>0</v>
      </c>
      <c r="BA373">
        <f>Val!AR53</f>
        <v>0</v>
      </c>
      <c r="BB373">
        <f>Val!AR54</f>
        <v>0</v>
      </c>
      <c r="BC373">
        <f>Val!AR55</f>
        <v>0</v>
      </c>
      <c r="BD373">
        <f>Val!AR56</f>
        <v>0</v>
      </c>
      <c r="BE373">
        <f>Val!AR57</f>
        <v>0</v>
      </c>
      <c r="BF373">
        <f>Val!AR58</f>
        <v>0</v>
      </c>
      <c r="BG373">
        <f>Val!AR59</f>
        <v>0</v>
      </c>
      <c r="BH373">
        <f>Val!AR60</f>
        <v>0</v>
      </c>
      <c r="BI373">
        <f>Val!AR61</f>
        <v>0</v>
      </c>
      <c r="BJ373">
        <f>Val!AR62</f>
        <v>0</v>
      </c>
      <c r="BK373">
        <f>Val!AR63</f>
        <v>0</v>
      </c>
      <c r="BL373">
        <f>Val!AR64</f>
        <v>0</v>
      </c>
      <c r="BM373">
        <f>Val!AR65</f>
        <v>0</v>
      </c>
      <c r="BN373">
        <f>Val!AR66</f>
        <v>0</v>
      </c>
      <c r="BO373">
        <f>Val!AR67</f>
        <v>0</v>
      </c>
      <c r="BP373">
        <f>Val!AR68</f>
        <v>0</v>
      </c>
      <c r="BQ373">
        <f>Val!AR69</f>
        <v>0</v>
      </c>
      <c r="BR373">
        <f>Val!AR70</f>
        <v>0</v>
      </c>
      <c r="BS373">
        <f>Val!AR71</f>
        <v>0</v>
      </c>
      <c r="BT373">
        <f>Val!AR72</f>
        <v>0</v>
      </c>
      <c r="BU373">
        <f>Val!AR73</f>
        <v>0</v>
      </c>
      <c r="BV373">
        <f>Val!AR74</f>
        <v>0</v>
      </c>
      <c r="BW373">
        <f>Val!AR75</f>
        <v>0</v>
      </c>
      <c r="BX373">
        <f>Val!AR76</f>
        <v>0</v>
      </c>
      <c r="BY373">
        <f>Val!AR77</f>
        <v>0</v>
      </c>
      <c r="BZ373">
        <f>Val!AR78</f>
        <v>0</v>
      </c>
      <c r="CA373">
        <f>Val!AR79</f>
        <v>0</v>
      </c>
      <c r="CB373">
        <f>Val!AR80</f>
        <v>0</v>
      </c>
      <c r="CC373">
        <f>Val!AR81</f>
        <v>0</v>
      </c>
      <c r="CD373">
        <f>Val!AR82</f>
        <v>0</v>
      </c>
      <c r="CE373">
        <f>Val!AR83</f>
        <v>0</v>
      </c>
      <c r="CF373">
        <f>Val!AR84</f>
        <v>0</v>
      </c>
      <c r="CG373">
        <f>Val!AR85</f>
        <v>0</v>
      </c>
      <c r="CH373" s="17">
        <f>Val!AR86</f>
        <v>0</v>
      </c>
      <c r="CI373">
        <f>Val!AR87</f>
        <v>0</v>
      </c>
      <c r="CJ373">
        <f>Val!AR88</f>
        <v>1</v>
      </c>
      <c r="CK373">
        <f>Val!AR89</f>
        <v>0</v>
      </c>
      <c r="CL373">
        <f>Val!AR90</f>
        <v>0</v>
      </c>
      <c r="CM373">
        <f>Val!AR91</f>
        <v>0</v>
      </c>
      <c r="CN373">
        <f>Val!AR92</f>
        <v>0</v>
      </c>
      <c r="CO373">
        <f>Val!AR93</f>
        <v>0</v>
      </c>
      <c r="CP373">
        <f>Val!AR94</f>
        <v>0</v>
      </c>
      <c r="CQ373">
        <f>Val!AR95</f>
        <v>0</v>
      </c>
      <c r="CR373">
        <f>Val!AR96</f>
        <v>0</v>
      </c>
      <c r="CS373">
        <f>Val!AR97</f>
        <v>1</v>
      </c>
      <c r="CT373">
        <f>Val!AR98</f>
        <v>0</v>
      </c>
      <c r="CU373">
        <f>Val!AR99</f>
        <v>0</v>
      </c>
      <c r="CV373">
        <f>Val!AR100</f>
        <v>0</v>
      </c>
      <c r="CW373">
        <f>Val!AR101</f>
        <v>0</v>
      </c>
      <c r="CX373">
        <f>Val!AR102</f>
        <v>0</v>
      </c>
      <c r="CY373">
        <f>Val!AR103</f>
        <v>0</v>
      </c>
      <c r="CZ373">
        <f>Val!AR104</f>
        <v>0</v>
      </c>
      <c r="DA373">
        <f>Val!AR105</f>
        <v>0</v>
      </c>
      <c r="DB373">
        <f>Val!AR106</f>
        <v>1</v>
      </c>
      <c r="DC373">
        <f>Val!AR107</f>
        <v>20</v>
      </c>
      <c r="DD373" t="str">
        <f>Val!AR108</f>
        <v>Miele</v>
      </c>
      <c r="DE373">
        <f>Val!AR109</f>
        <v>0</v>
      </c>
      <c r="DF373">
        <f>Val!AR110</f>
        <v>0</v>
      </c>
      <c r="DG373">
        <f>Val!AR111</f>
        <v>0</v>
      </c>
      <c r="DH373">
        <f>Val!AR112</f>
        <v>0</v>
      </c>
      <c r="DI373">
        <f>Val!AR113</f>
        <v>0</v>
      </c>
      <c r="DJ373">
        <f>Val!AR114</f>
        <v>0</v>
      </c>
      <c r="DK373">
        <f>Val!AR115</f>
        <v>0</v>
      </c>
      <c r="DL373" t="str">
        <f>Val!AR116</f>
        <v>Ingen plads</v>
      </c>
      <c r="DM373">
        <f>Val!AR117</f>
        <v>0</v>
      </c>
      <c r="DN373">
        <f>Val!AR118</f>
        <v>0</v>
      </c>
      <c r="DO373" s="14" t="str">
        <f>VLOOKUP(MID(B373,1,5)*1,InstTyp!A:B,2,FALSE)</f>
        <v xml:space="preserve">Integrerede </v>
      </c>
      <c r="DP373" s="14" t="str">
        <f>VLOOKUP(MID(B373,1,5)*1,InstTyp!A:C,3,FALSE)</f>
        <v>Valby</v>
      </c>
      <c r="DQ373">
        <f>VLOOKUP(MID(B373,1,5)*1,'InstTyp-2'!E:BQ,7,FALSE)</f>
        <v>27</v>
      </c>
      <c r="DR373">
        <f>VLOOKUP(MID(B373,1,5)*1,'InstTyp-2'!E:BQ,8,FALSE)</f>
        <v>0</v>
      </c>
      <c r="DS373">
        <f>VLOOKUP(MID(B373,1,5)*1,'InstTyp-2'!E:BQ,9,FALSE)</f>
        <v>44</v>
      </c>
      <c r="DT373">
        <f>VLOOKUP(MID(B373,1,5)*1,'InstTyp-2'!E:BQ,10,FALSE)</f>
        <v>0</v>
      </c>
      <c r="DU373">
        <f>VLOOKUP(MID(B373,1,5)*1,'InstTyp-2'!E:BQ,11,FALSE)</f>
        <v>0</v>
      </c>
      <c r="DV373">
        <f>VLOOKUP(MID(B373,1,5)*1,'InstTyp-2'!E:BQ,12,FALSE)</f>
        <v>0</v>
      </c>
      <c r="DW373">
        <f>VLOOKUP(MID(B373,1,5)*1,'InstTyp-2'!E:BQ,13,FALSE)</f>
        <v>0</v>
      </c>
      <c r="DX373">
        <f>VLOOKUP(MID(B373,1,5)*1,'InstTyp-2'!E:BQ,14,FALSE)</f>
        <v>0</v>
      </c>
      <c r="DY373">
        <f>VLOOKUP(MID(B373,1,5)*1,'InstTyp-2'!E:BQ,15,FALSE)</f>
        <v>0</v>
      </c>
      <c r="DZ373">
        <f>VLOOKUP(MID(B373,1,5)*1,'InstTyp-2'!E:BQ,16,FALSE)</f>
        <v>0</v>
      </c>
      <c r="EA373">
        <f>VLOOKUP(MID(B373,1,5)*1,'InstTyp-2'!E:BQ,17,FALSE)</f>
        <v>0</v>
      </c>
      <c r="EB373">
        <f>VLOOKUP(MID(B373,1,5)*1,'InstTyp-2'!E:BQ,18,FALSE)</f>
        <v>0</v>
      </c>
      <c r="EC373">
        <f>VLOOKUP(MID(B373,1,5)*1,'InstTyp-2'!E:BQ,19,FALSE)</f>
        <v>0</v>
      </c>
      <c r="ED373">
        <f>VLOOKUP(MID(B373,1,5)*1,'InstTyp-2'!E:BQ,20,FALSE)</f>
        <v>0</v>
      </c>
      <c r="EE373" s="195">
        <f>VLOOKUP(MID(B373,1,5)*1,'Forplejning 2008'!A:C,3,FALSE)</f>
        <v>108576.61</v>
      </c>
      <c r="EF373" t="str">
        <f t="shared" si="20"/>
        <v>37654</v>
      </c>
      <c r="EG373" t="str">
        <f t="shared" si="21"/>
        <v>2</v>
      </c>
      <c r="EH373">
        <f t="shared" si="22"/>
        <v>0</v>
      </c>
      <c r="EI373">
        <f t="shared" si="23"/>
        <v>0</v>
      </c>
      <c r="EJ373" t="e">
        <f>VLOOKUP(B373,Rekruttering!A:F,2,FALSE)</f>
        <v>#N/A</v>
      </c>
      <c r="EK373" t="e">
        <f>VLOOKUP(B373,Rekruttering!A:F,3,FALSE)</f>
        <v>#N/A</v>
      </c>
      <c r="EL373" t="e">
        <f>VLOOKUP(B373,Rekruttering!A:F,4,FALSE)</f>
        <v>#N/A</v>
      </c>
      <c r="EM373" t="e">
        <f>VLOOKUP(B373,Rekruttering!A:F,5,FALSE)</f>
        <v>#N/A</v>
      </c>
      <c r="EN373" t="e">
        <f>VLOOKUP(B373,Rekruttering!A:F,6,FALSE)</f>
        <v>#N/A</v>
      </c>
    </row>
    <row r="374" spans="1:144">
      <c r="A374" s="14" t="str">
        <f>Van!AF1</f>
        <v>x</v>
      </c>
      <c r="B374" s="21">
        <f>Van!AF2</f>
        <v>35519</v>
      </c>
      <c r="C374" t="str">
        <f>Van!AF3</f>
        <v>Den integrerede institution Dybendalsvej</v>
      </c>
      <c r="D374" t="str">
        <f>Van!AF4</f>
        <v>Vanløse/Brønshøj-Husum</v>
      </c>
      <c r="E374" t="str">
        <f>Van!AF5</f>
        <v>Dybendalsvej 65</v>
      </c>
      <c r="F374">
        <f>Van!AF6</f>
        <v>2720</v>
      </c>
      <c r="G374" t="str">
        <f>Van!AF7</f>
        <v>Vanløse</v>
      </c>
      <c r="H374" t="str">
        <f>Van!AF8</f>
        <v>38 71 97 09</v>
      </c>
      <c r="I374" t="str">
        <f>Van!AF9</f>
        <v>35519@buf.kk.dk</v>
      </c>
      <c r="J374" t="str">
        <f>Van!AF10</f>
        <v>Marianne Manley Hansen</v>
      </c>
      <c r="K374">
        <f>Van!AF11</f>
        <v>38195658</v>
      </c>
      <c r="L374">
        <f>Van!AF12</f>
        <v>38719709</v>
      </c>
      <c r="M374" t="str">
        <f>Van!AF13</f>
        <v>35519@buf.kk.dk</v>
      </c>
      <c r="N374" t="str">
        <f>Van!AF14</f>
        <v>Integreret</v>
      </c>
      <c r="O374">
        <f>Van!AF15</f>
        <v>12</v>
      </c>
      <c r="P374">
        <f>Van!AF16</f>
        <v>0</v>
      </c>
      <c r="Q374">
        <f>Van!AF17</f>
        <v>37</v>
      </c>
      <c r="R374">
        <f>Van!AF18</f>
        <v>0</v>
      </c>
      <c r="S374">
        <f>Van!AF19</f>
        <v>0</v>
      </c>
      <c r="T374">
        <f>Van!AF20</f>
        <v>0</v>
      </c>
      <c r="U374">
        <f>Van!AF21</f>
        <v>0</v>
      </c>
      <c r="V374" t="str">
        <f>Van!AF22</f>
        <v>Nej</v>
      </c>
      <c r="W374">
        <f>Van!AF23</f>
        <v>0</v>
      </c>
      <c r="X374">
        <f>Van!AF24</f>
        <v>0</v>
      </c>
      <c r="Y374">
        <f>Van!AF25</f>
        <v>5</v>
      </c>
      <c r="Z374">
        <f>Van!AF26</f>
        <v>5</v>
      </c>
      <c r="AA374">
        <f>Van!AF27</f>
        <v>5</v>
      </c>
      <c r="AB374">
        <f>Van!AF28</f>
        <v>5</v>
      </c>
      <c r="AC374">
        <f>Van!AF29</f>
        <v>0</v>
      </c>
      <c r="AD374">
        <f>Van!AF30</f>
        <v>5</v>
      </c>
      <c r="AE374">
        <f>Van!AF31</f>
        <v>0</v>
      </c>
      <c r="AF374">
        <f>Van!AF32</f>
        <v>0</v>
      </c>
      <c r="AG374">
        <f>Van!AF33</f>
        <v>5</v>
      </c>
      <c r="AH374">
        <f>Van!AF34</f>
        <v>0</v>
      </c>
      <c r="AI374">
        <f>Van!AF35</f>
        <v>59000</v>
      </c>
      <c r="AJ374">
        <f>Van!AF36</f>
        <v>10000</v>
      </c>
      <c r="AK374">
        <f>Van!AF37</f>
        <v>0</v>
      </c>
      <c r="AL374" t="str">
        <f>Van!AF38</f>
        <v>Ja</v>
      </c>
      <c r="AM374" t="str">
        <f>Van!AF39</f>
        <v>Nej</v>
      </c>
      <c r="AN374" t="str">
        <f>Van!AF40</f>
        <v>Lydia</v>
      </c>
      <c r="AO374">
        <f>Van!AF41</f>
        <v>2008</v>
      </c>
      <c r="AP374">
        <f>Van!AF42</f>
        <v>20</v>
      </c>
      <c r="AQ374">
        <f>Van!AF43</f>
        <v>0</v>
      </c>
      <c r="AR374" t="str">
        <f>Van!AF44</f>
        <v>ufaglært</v>
      </c>
      <c r="AS374" t="str">
        <f>Van!AF45</f>
        <v>ved ikke (er sygemeldt)</v>
      </c>
      <c r="AT374">
        <f>Van!AF46</f>
        <v>0</v>
      </c>
      <c r="AU374">
        <f>Van!AF47</f>
        <v>0</v>
      </c>
      <c r="AV374">
        <f>Van!AF48</f>
        <v>0</v>
      </c>
      <c r="AW374">
        <f>Van!AF49</f>
        <v>0</v>
      </c>
      <c r="AX374">
        <f>Van!AF50</f>
        <v>0</v>
      </c>
      <c r="AY374">
        <f>Van!AF51</f>
        <v>0</v>
      </c>
      <c r="AZ374">
        <f>Van!AF52</f>
        <v>0</v>
      </c>
      <c r="BA374">
        <f>Van!AF53</f>
        <v>0</v>
      </c>
      <c r="BB374">
        <f>Van!AF54</f>
        <v>85</v>
      </c>
      <c r="BC374">
        <f>Van!AF55</f>
        <v>90</v>
      </c>
      <c r="BD374">
        <f>Van!AF56</f>
        <v>1</v>
      </c>
      <c r="BE374">
        <f>Van!AF57</f>
        <v>1</v>
      </c>
      <c r="BF374" t="str">
        <f>Van!AF58</f>
        <v>Ja</v>
      </c>
      <c r="BG374" t="str">
        <f>Van!AF59</f>
        <v>Nej</v>
      </c>
      <c r="BH374" t="str">
        <f>Van!AF60</f>
        <v>Ja</v>
      </c>
      <c r="BI374" t="str">
        <f>Van!AF61</f>
        <v>Ja</v>
      </c>
      <c r="BJ374" t="str">
        <f>Van!AF62</f>
        <v>Det kniber med pladsen, men er indstillet på at lave noget mad selv. Er dog bange for at der vil gå for meget tid fra børnene</v>
      </c>
      <c r="BK374" t="str">
        <f>Van!AF63</f>
        <v>Nej</v>
      </c>
      <c r="BL374" t="str">
        <f>Van!AF64</f>
        <v>skeptiske pga manglende info om hvilken mad der kommer</v>
      </c>
      <c r="BM374" t="str">
        <f>Van!AF65</f>
        <v>Nej</v>
      </c>
      <c r="BN374">
        <f>Van!AF66</f>
        <v>0</v>
      </c>
      <c r="BO374" t="str">
        <f>Van!AF67</f>
        <v>Nej</v>
      </c>
      <c r="BP374" t="str">
        <f>Van!AF68</f>
        <v>måske</v>
      </c>
      <c r="BQ374">
        <f>Van!AF69</f>
        <v>0</v>
      </c>
      <c r="BR374" t="str">
        <f>Van!AF70</f>
        <v>Køkken blandet tilvirk</v>
      </c>
      <c r="BS374">
        <f>Van!AF71</f>
        <v>0</v>
      </c>
      <c r="BT374">
        <f>Van!AF72</f>
        <v>0</v>
      </c>
      <c r="BU374">
        <f>Van!AF73</f>
        <v>0</v>
      </c>
      <c r="BV374">
        <f>Van!AF74</f>
        <v>0</v>
      </c>
      <c r="BW374">
        <f>Van!AF75</f>
        <v>0</v>
      </c>
      <c r="BX374">
        <f>Van!AF76</f>
        <v>0</v>
      </c>
      <c r="BY374">
        <f>Van!AF77</f>
        <v>0</v>
      </c>
      <c r="BZ374" t="str">
        <f>Van!AF78</f>
        <v>Ja</v>
      </c>
      <c r="CA374">
        <f>Van!AF79</f>
        <v>0</v>
      </c>
      <c r="CB374" t="str">
        <f>Van!AF80</f>
        <v>Større</v>
      </c>
      <c r="CC374" t="str">
        <f>Van!AF81</f>
        <v>ovn, kogeplader, køleskabe</v>
      </c>
      <c r="CD374">
        <f>Van!AF82</f>
        <v>0</v>
      </c>
      <c r="CE374">
        <f>Van!AF83</f>
        <v>0</v>
      </c>
      <c r="CF374">
        <f>Van!AF84</f>
        <v>0</v>
      </c>
      <c r="CG374" t="str">
        <f>Van!AF85</f>
        <v>Mariah / Sine</v>
      </c>
      <c r="CH374" s="18">
        <f>Van!AF86</f>
        <v>39888</v>
      </c>
      <c r="CI374">
        <f>Van!AF87</f>
        <v>0</v>
      </c>
      <c r="CJ374">
        <f>Van!AF88</f>
        <v>0</v>
      </c>
      <c r="CK374">
        <f>Van!AF89</f>
        <v>1</v>
      </c>
      <c r="CL374">
        <f>Van!AF90</f>
        <v>4</v>
      </c>
      <c r="CM374">
        <f>Van!AF91</f>
        <v>0</v>
      </c>
      <c r="CN374">
        <f>Van!AF92</f>
        <v>0</v>
      </c>
      <c r="CO374">
        <f>Van!AF93</f>
        <v>1</v>
      </c>
      <c r="CP374">
        <f>Van!AF94</f>
        <v>0</v>
      </c>
      <c r="CQ374">
        <f>Van!AF95</f>
        <v>0</v>
      </c>
      <c r="CR374">
        <f>Van!AF96</f>
        <v>0</v>
      </c>
      <c r="CS374">
        <f>Van!AF97</f>
        <v>1</v>
      </c>
      <c r="CT374">
        <f>Van!AF98</f>
        <v>0</v>
      </c>
      <c r="CU374">
        <f>Van!AF99</f>
        <v>0</v>
      </c>
      <c r="CV374">
        <f>Van!AF100</f>
        <v>1</v>
      </c>
      <c r="CW374">
        <f>Van!AF101</f>
        <v>0</v>
      </c>
      <c r="CX374">
        <f>Van!AF102</f>
        <v>0</v>
      </c>
      <c r="CY374">
        <f>Van!AF103</f>
        <v>0</v>
      </c>
      <c r="CZ374">
        <f>Van!AF104</f>
        <v>0</v>
      </c>
      <c r="DA374">
        <f>Van!AF105</f>
        <v>1</v>
      </c>
      <c r="DB374">
        <f>Van!AF106</f>
        <v>1</v>
      </c>
      <c r="DC374">
        <f>Van!AF107</f>
        <v>25</v>
      </c>
      <c r="DD374" t="str">
        <f>Van!AF108</f>
        <v>Miele</v>
      </c>
      <c r="DE374">
        <f>Van!AF109</f>
        <v>3</v>
      </c>
      <c r="DF374" t="str">
        <f>Van!AF110</f>
        <v>Nej</v>
      </c>
      <c r="DG374">
        <f>Van!AF111</f>
        <v>0</v>
      </c>
      <c r="DH374" t="str">
        <f>Van!AF112</f>
        <v>Ja</v>
      </c>
      <c r="DI374" t="str">
        <f>Van!AF113</f>
        <v>Nej</v>
      </c>
      <c r="DJ374" t="str">
        <f>Van!AF114</f>
        <v>Nej</v>
      </c>
      <c r="DK374">
        <f>Van!AF115</f>
        <v>1</v>
      </c>
      <c r="DL374" t="str">
        <f>Van!AF116</f>
        <v>Begrænset</v>
      </c>
      <c r="DM374">
        <f>Van!AF117</f>
        <v>0</v>
      </c>
      <c r="DN374">
        <f>Van!AF118</f>
        <v>0</v>
      </c>
      <c r="DO374" s="14" t="str">
        <f>VLOOKUP(MID(B374,1,5)*1,InstTyp!A:B,2,FALSE)</f>
        <v xml:space="preserve">Integrerede </v>
      </c>
      <c r="DP374" s="14" t="str">
        <f>VLOOKUP(MID(B374,1,5)*1,InstTyp!A:C,3,FALSE)</f>
        <v>Vanløse/Brønshøj-Husum</v>
      </c>
      <c r="DQ374">
        <f>VLOOKUP(MID(B374,1,5)*1,'InstTyp-2'!E:BQ,7,FALSE)</f>
        <v>12</v>
      </c>
      <c r="DR374">
        <f>VLOOKUP(MID(B374,1,5)*1,'InstTyp-2'!E:BQ,8,FALSE)</f>
        <v>0</v>
      </c>
      <c r="DS374">
        <f>VLOOKUP(MID(B374,1,5)*1,'InstTyp-2'!E:BQ,9,FALSE)</f>
        <v>37</v>
      </c>
      <c r="DT374">
        <f>VLOOKUP(MID(B374,1,5)*1,'InstTyp-2'!E:BQ,10,FALSE)</f>
        <v>0</v>
      </c>
      <c r="DU374">
        <f>VLOOKUP(MID(B374,1,5)*1,'InstTyp-2'!E:BQ,11,FALSE)</f>
        <v>0</v>
      </c>
      <c r="DV374">
        <f>VLOOKUP(MID(B374,1,5)*1,'InstTyp-2'!E:BQ,12,FALSE)</f>
        <v>0</v>
      </c>
      <c r="DW374">
        <f>VLOOKUP(MID(B374,1,5)*1,'InstTyp-2'!E:BQ,13,FALSE)</f>
        <v>0</v>
      </c>
      <c r="DX374">
        <f>VLOOKUP(MID(B374,1,5)*1,'InstTyp-2'!E:BQ,14,FALSE)</f>
        <v>0</v>
      </c>
      <c r="DY374">
        <f>VLOOKUP(MID(B374,1,5)*1,'InstTyp-2'!E:BQ,15,FALSE)</f>
        <v>0</v>
      </c>
      <c r="DZ374">
        <f>VLOOKUP(MID(B374,1,5)*1,'InstTyp-2'!E:BQ,16,FALSE)</f>
        <v>0</v>
      </c>
      <c r="EA374">
        <f>VLOOKUP(MID(B374,1,5)*1,'InstTyp-2'!E:BQ,17,FALSE)</f>
        <v>0</v>
      </c>
      <c r="EB374">
        <f>VLOOKUP(MID(B374,1,5)*1,'InstTyp-2'!E:BQ,18,FALSE)</f>
        <v>0</v>
      </c>
      <c r="EC374">
        <f>VLOOKUP(MID(B374,1,5)*1,'InstTyp-2'!E:BQ,19,FALSE)</f>
        <v>0</v>
      </c>
      <c r="ED374">
        <f>VLOOKUP(MID(B374,1,5)*1,'InstTyp-2'!E:BQ,20,FALSE)</f>
        <v>0</v>
      </c>
      <c r="EE374" s="195">
        <f>VLOOKUP(MID(B374,1,5)*1,'Forplejning 2008'!A:C,3,FALSE)</f>
        <v>58041.58</v>
      </c>
      <c r="EF374" t="str">
        <f t="shared" si="20"/>
        <v>35519</v>
      </c>
      <c r="EG374" t="str">
        <f t="shared" si="21"/>
        <v/>
      </c>
      <c r="EH374">
        <f t="shared" si="22"/>
        <v>0</v>
      </c>
      <c r="EI374">
        <f t="shared" si="23"/>
        <v>0</v>
      </c>
      <c r="EJ374" t="e">
        <f>VLOOKUP(B374,Rekruttering!A:F,2,FALSE)</f>
        <v>#N/A</v>
      </c>
      <c r="EK374" t="e">
        <f>VLOOKUP(B374,Rekruttering!A:F,3,FALSE)</f>
        <v>#N/A</v>
      </c>
      <c r="EL374" t="e">
        <f>VLOOKUP(B374,Rekruttering!A:F,4,FALSE)</f>
        <v>#N/A</v>
      </c>
      <c r="EM374" t="e">
        <f>VLOOKUP(B374,Rekruttering!A:F,5,FALSE)</f>
        <v>#N/A</v>
      </c>
      <c r="EN374" t="e">
        <f>VLOOKUP(B374,Rekruttering!A:F,6,FALSE)</f>
        <v>#N/A</v>
      </c>
    </row>
    <row r="375" spans="1:144">
      <c r="A375" s="14" t="str">
        <f>Van!AG1</f>
        <v>x</v>
      </c>
      <c r="B375" s="21">
        <f>Van!AG2</f>
        <v>35527</v>
      </c>
      <c r="C375" t="str">
        <f>Van!AG3</f>
        <v>Riiset</v>
      </c>
      <c r="D375" t="str">
        <f>Van!AG4</f>
        <v>Vanløse/Brønshøj-Husum</v>
      </c>
      <c r="E375" t="str">
        <f>Van!AG5</f>
        <v>Bellahøjvej 46</v>
      </c>
      <c r="F375">
        <f>Van!AG6</f>
        <v>2700</v>
      </c>
      <c r="G375" t="str">
        <f>Van!AG7</f>
        <v>Brønshøj</v>
      </c>
      <c r="H375" t="str">
        <f>Van!AG8</f>
        <v>38 28 87 99</v>
      </c>
      <c r="I375" t="str">
        <f>Van!AG9</f>
        <v>35527@buf.kk.dk</v>
      </c>
      <c r="J375">
        <f>Van!AG10</f>
        <v>0</v>
      </c>
      <c r="K375" t="str">
        <f>Van!AG11</f>
        <v>.</v>
      </c>
      <c r="L375" t="str">
        <f>Van!AG12</f>
        <v>.</v>
      </c>
      <c r="M375">
        <f>Van!AG13</f>
        <v>0</v>
      </c>
      <c r="N375" t="str">
        <f>Van!AG14</f>
        <v>Integreret</v>
      </c>
      <c r="O375">
        <f>Van!AG15</f>
        <v>40</v>
      </c>
      <c r="P375">
        <f>Van!AG16</f>
        <v>0</v>
      </c>
      <c r="Q375">
        <f>Van!AG17</f>
        <v>40</v>
      </c>
      <c r="R375">
        <f>Van!AG18</f>
        <v>0</v>
      </c>
      <c r="S375">
        <f>Van!AG19</f>
        <v>0</v>
      </c>
      <c r="T375">
        <f>Van!AG20</f>
        <v>0</v>
      </c>
      <c r="U375">
        <f>Van!AG21</f>
        <v>0</v>
      </c>
      <c r="V375">
        <f>Van!AG22</f>
        <v>0</v>
      </c>
      <c r="W375">
        <f>Van!AG23</f>
        <v>0</v>
      </c>
      <c r="X375">
        <f>Van!AG24</f>
        <v>0</v>
      </c>
      <c r="Y375">
        <f>Van!AG25</f>
        <v>5</v>
      </c>
      <c r="Z375">
        <f>Van!AG26</f>
        <v>0</v>
      </c>
      <c r="AA375">
        <f>Van!AG27</f>
        <v>5</v>
      </c>
      <c r="AB375">
        <f>Van!AG28</f>
        <v>5</v>
      </c>
      <c r="AC375">
        <f>Van!AG29</f>
        <v>0</v>
      </c>
      <c r="AD375">
        <f>Van!AG30</f>
        <v>5</v>
      </c>
      <c r="AE375">
        <f>Van!AG31</f>
        <v>5</v>
      </c>
      <c r="AF375">
        <f>Van!AG32</f>
        <v>0</v>
      </c>
      <c r="AG375">
        <f>Van!AG33</f>
        <v>5</v>
      </c>
      <c r="AH375">
        <f>Van!AG34</f>
        <v>0</v>
      </c>
      <c r="AI375">
        <f>Van!AG35</f>
        <v>187500</v>
      </c>
      <c r="AJ375">
        <f>Van!AG36</f>
        <v>40000</v>
      </c>
      <c r="AK375">
        <f>Van!AG37</f>
        <v>0</v>
      </c>
      <c r="AL375">
        <f>Van!AG38</f>
        <v>0</v>
      </c>
      <c r="AM375">
        <f>Van!AG39</f>
        <v>0</v>
      </c>
      <c r="AN375">
        <f>Van!AG40</f>
        <v>0</v>
      </c>
      <c r="AO375">
        <f>Van!AG41</f>
        <v>0</v>
      </c>
      <c r="AP375">
        <f>Van!AG42</f>
        <v>0</v>
      </c>
      <c r="AQ375">
        <f>Van!AG43</f>
        <v>0</v>
      </c>
      <c r="AR375">
        <f>Van!AG44</f>
        <v>0</v>
      </c>
      <c r="AS375">
        <f>Van!AG45</f>
        <v>0</v>
      </c>
      <c r="AT375">
        <f>Van!AG46</f>
        <v>0</v>
      </c>
      <c r="AU375">
        <f>Van!AG47</f>
        <v>0</v>
      </c>
      <c r="AV375">
        <f>Van!AG48</f>
        <v>0</v>
      </c>
      <c r="AW375">
        <f>Van!AG49</f>
        <v>0</v>
      </c>
      <c r="AX375">
        <f>Van!AG50</f>
        <v>0</v>
      </c>
      <c r="AY375">
        <f>Van!AG51</f>
        <v>0</v>
      </c>
      <c r="AZ375">
        <f>Van!AG52</f>
        <v>0</v>
      </c>
      <c r="BA375">
        <f>Van!AG53</f>
        <v>0</v>
      </c>
      <c r="BB375">
        <f>Van!AG54</f>
        <v>95</v>
      </c>
      <c r="BC375">
        <f>Van!AG55</f>
        <v>95</v>
      </c>
      <c r="BD375">
        <f>Van!AG56</f>
        <v>0</v>
      </c>
      <c r="BE375">
        <f>Van!AG57</f>
        <v>1</v>
      </c>
      <c r="BF375" t="str">
        <f>Van!AG58</f>
        <v>Ja</v>
      </c>
      <c r="BG375" t="str">
        <f>Van!AG59</f>
        <v>Nej</v>
      </c>
      <c r="BH375" t="str">
        <f>Van!AG60</f>
        <v>Nej</v>
      </c>
      <c r="BI375" t="str">
        <f>Van!AG61</f>
        <v>Ja</v>
      </c>
      <c r="BJ375">
        <f>Van!AG62</f>
        <v>0</v>
      </c>
      <c r="BK375" t="str">
        <f>Van!AG63</f>
        <v>Ja</v>
      </c>
      <c r="BL375">
        <f>Van!AG64</f>
        <v>0</v>
      </c>
      <c r="BM375" t="str">
        <f>Van!AG65</f>
        <v>Ja</v>
      </c>
      <c r="BN375">
        <f>Van!AG66</f>
        <v>0</v>
      </c>
      <c r="BO375" t="str">
        <f>Van!AG67</f>
        <v>Nej</v>
      </c>
      <c r="BP375">
        <f>Van!AG68</f>
        <v>0</v>
      </c>
      <c r="BQ375">
        <f>Van!AG69</f>
        <v>0</v>
      </c>
      <c r="BR375" t="str">
        <f>Van!AG70</f>
        <v>Modtagerkøkken</v>
      </c>
      <c r="BS375" t="str">
        <f>Van!AG71</f>
        <v>Nej</v>
      </c>
      <c r="BT375">
        <f>Van!AG72</f>
        <v>0</v>
      </c>
      <c r="BU375">
        <f>Van!AG73</f>
        <v>0</v>
      </c>
      <c r="BV375">
        <f>Van!AG74</f>
        <v>0</v>
      </c>
      <c r="BW375">
        <f>Van!AG75</f>
        <v>0</v>
      </c>
      <c r="BX375">
        <f>Van!AG76</f>
        <v>0</v>
      </c>
      <c r="BY375">
        <f>Van!AG77</f>
        <v>0</v>
      </c>
      <c r="BZ375">
        <f>Van!AG78</f>
        <v>0</v>
      </c>
      <c r="CA375">
        <f>Van!AG79</f>
        <v>0</v>
      </c>
      <c r="CB375">
        <f>Van!AG80</f>
        <v>0</v>
      </c>
      <c r="CC375">
        <f>Van!AG81</f>
        <v>0</v>
      </c>
      <c r="CD375">
        <f>Van!AG82</f>
        <v>0</v>
      </c>
      <c r="CE375">
        <f>Van!AG83</f>
        <v>0</v>
      </c>
      <c r="CF375">
        <f>Van!AG84</f>
        <v>0</v>
      </c>
      <c r="CG375" t="str">
        <f>Van!AG85</f>
        <v>Lone Voss</v>
      </c>
      <c r="CH375">
        <f>Van!AG86</f>
        <v>0</v>
      </c>
      <c r="CI375">
        <f>Van!AG87</f>
        <v>0</v>
      </c>
      <c r="CJ375">
        <f>Van!AG88</f>
        <v>1</v>
      </c>
      <c r="CK375">
        <f>Van!AG89</f>
        <v>0</v>
      </c>
      <c r="CL375">
        <f>Van!AG90</f>
        <v>4</v>
      </c>
      <c r="CM375">
        <f>Van!AG91</f>
        <v>1</v>
      </c>
      <c r="CN375">
        <f>Van!AG92</f>
        <v>0</v>
      </c>
      <c r="CO375">
        <f>Van!AG93</f>
        <v>0</v>
      </c>
      <c r="CP375">
        <f>Van!AG94</f>
        <v>0</v>
      </c>
      <c r="CQ375">
        <f>Van!AG95</f>
        <v>0</v>
      </c>
      <c r="CR375">
        <f>Van!AG96</f>
        <v>3</v>
      </c>
      <c r="CS375">
        <f>Van!AG97</f>
        <v>0</v>
      </c>
      <c r="CT375">
        <f>Van!AG98</f>
        <v>0</v>
      </c>
      <c r="CU375">
        <f>Van!AG99</f>
        <v>0</v>
      </c>
      <c r="CV375">
        <f>Van!AG100</f>
        <v>0</v>
      </c>
      <c r="CW375">
        <f>Van!AG101</f>
        <v>0</v>
      </c>
      <c r="CX375">
        <f>Van!AG102</f>
        <v>0</v>
      </c>
      <c r="CY375">
        <f>Van!AG103</f>
        <v>0</v>
      </c>
      <c r="CZ375">
        <f>Van!AG104</f>
        <v>0</v>
      </c>
      <c r="DA375">
        <f>Van!AG105</f>
        <v>1</v>
      </c>
      <c r="DB375">
        <f>Van!AG106</f>
        <v>1</v>
      </c>
      <c r="DC375">
        <f>Van!AG107</f>
        <v>120</v>
      </c>
      <c r="DD375" t="str">
        <f>Van!AG108</f>
        <v>Bosch</v>
      </c>
      <c r="DE375">
        <f>Van!AG109</f>
        <v>1</v>
      </c>
      <c r="DF375" t="str">
        <f>Van!AG110</f>
        <v>Nej</v>
      </c>
      <c r="DG375">
        <f>Van!AG111</f>
        <v>0</v>
      </c>
      <c r="DH375" t="str">
        <f>Van!AG112</f>
        <v>Nej</v>
      </c>
      <c r="DI375" t="str">
        <f>Van!AG113</f>
        <v>Nej</v>
      </c>
      <c r="DJ375" t="str">
        <f>Van!AG114</f>
        <v>Nej</v>
      </c>
      <c r="DK375">
        <f>Van!AG115</f>
        <v>2</v>
      </c>
      <c r="DL375" t="str">
        <f>Van!AG116</f>
        <v>Ingen plads</v>
      </c>
      <c r="DM375">
        <f>Van!AG117</f>
        <v>0</v>
      </c>
      <c r="DN375">
        <f>Van!AG118</f>
        <v>0</v>
      </c>
      <c r="DO375" s="14" t="str">
        <f>VLOOKUP(MID(B375,1,5)*1,InstTyp!A:B,2,FALSE)</f>
        <v xml:space="preserve">Integrerede </v>
      </c>
      <c r="DP375" s="14" t="str">
        <f>VLOOKUP(MID(B375,1,5)*1,InstTyp!A:C,3,FALSE)</f>
        <v>Vanløse/Brønshøj-Husum</v>
      </c>
      <c r="DQ375">
        <f>VLOOKUP(MID(B375,1,5)*1,'InstTyp-2'!E:BQ,7,FALSE)</f>
        <v>40</v>
      </c>
      <c r="DR375">
        <f>VLOOKUP(MID(B375,1,5)*1,'InstTyp-2'!E:BQ,8,FALSE)</f>
        <v>0</v>
      </c>
      <c r="DS375">
        <f>VLOOKUP(MID(B375,1,5)*1,'InstTyp-2'!E:BQ,9,FALSE)</f>
        <v>40</v>
      </c>
      <c r="DT375">
        <f>VLOOKUP(MID(B375,1,5)*1,'InstTyp-2'!E:BQ,10,FALSE)</f>
        <v>0</v>
      </c>
      <c r="DU375">
        <f>VLOOKUP(MID(B375,1,5)*1,'InstTyp-2'!E:BQ,11,FALSE)</f>
        <v>0</v>
      </c>
      <c r="DV375">
        <f>VLOOKUP(MID(B375,1,5)*1,'InstTyp-2'!E:BQ,12,FALSE)</f>
        <v>0</v>
      </c>
      <c r="DW375">
        <f>VLOOKUP(MID(B375,1,5)*1,'InstTyp-2'!E:BQ,13,FALSE)</f>
        <v>0</v>
      </c>
      <c r="DX375">
        <f>VLOOKUP(MID(B375,1,5)*1,'InstTyp-2'!E:BQ,14,FALSE)</f>
        <v>0</v>
      </c>
      <c r="DY375">
        <f>VLOOKUP(MID(B375,1,5)*1,'InstTyp-2'!E:BQ,15,FALSE)</f>
        <v>0</v>
      </c>
      <c r="DZ375">
        <f>VLOOKUP(MID(B375,1,5)*1,'InstTyp-2'!E:BQ,16,FALSE)</f>
        <v>0</v>
      </c>
      <c r="EA375">
        <f>VLOOKUP(MID(B375,1,5)*1,'InstTyp-2'!E:BQ,17,FALSE)</f>
        <v>0</v>
      </c>
      <c r="EB375">
        <f>VLOOKUP(MID(B375,1,5)*1,'InstTyp-2'!E:BQ,18,FALSE)</f>
        <v>0</v>
      </c>
      <c r="EC375">
        <f>VLOOKUP(MID(B375,1,5)*1,'InstTyp-2'!E:BQ,19,FALSE)</f>
        <v>0</v>
      </c>
      <c r="ED375">
        <f>VLOOKUP(MID(B375,1,5)*1,'InstTyp-2'!E:BQ,20,FALSE)</f>
        <v>0</v>
      </c>
      <c r="EE375" s="195">
        <f>VLOOKUP(MID(B375,1,5)*1,'Forplejning 2008'!A:C,3,FALSE)</f>
        <v>152715.21</v>
      </c>
      <c r="EF375" t="str">
        <f t="shared" si="20"/>
        <v>35527</v>
      </c>
      <c r="EG375" t="str">
        <f t="shared" si="21"/>
        <v/>
      </c>
      <c r="EH375">
        <f t="shared" si="22"/>
        <v>0</v>
      </c>
      <c r="EI375">
        <f t="shared" si="23"/>
        <v>0</v>
      </c>
      <c r="EJ375" t="e">
        <f>VLOOKUP(B375,Rekruttering!A:F,2,FALSE)</f>
        <v>#N/A</v>
      </c>
      <c r="EK375" t="e">
        <f>VLOOKUP(B375,Rekruttering!A:F,3,FALSE)</f>
        <v>#N/A</v>
      </c>
      <c r="EL375" t="e">
        <f>VLOOKUP(B375,Rekruttering!A:F,4,FALSE)</f>
        <v>#N/A</v>
      </c>
      <c r="EM375" t="e">
        <f>VLOOKUP(B375,Rekruttering!A:F,5,FALSE)</f>
        <v>#N/A</v>
      </c>
      <c r="EN375" t="e">
        <f>VLOOKUP(B375,Rekruttering!A:F,6,FALSE)</f>
        <v>#N/A</v>
      </c>
    </row>
    <row r="376" spans="1:144">
      <c r="A376" s="14" t="str">
        <f>Van!AH1</f>
        <v>x</v>
      </c>
      <c r="B376" s="21">
        <f>Van!AH2</f>
        <v>35535</v>
      </c>
      <c r="C376" t="str">
        <f>Van!AH3</f>
        <v>Damhuset</v>
      </c>
      <c r="D376" t="str">
        <f>Van!AH4</f>
        <v>Vanløse/Brønshøj-Husum</v>
      </c>
      <c r="E376" t="str">
        <f>Van!AH5</f>
        <v>Ålekistevej 12</v>
      </c>
      <c r="F376">
        <f>Van!AH6</f>
        <v>2720</v>
      </c>
      <c r="G376" t="str">
        <f>Van!AH7</f>
        <v>Vanløse</v>
      </c>
      <c r="H376" t="str">
        <f>Van!AH8</f>
        <v>38 74 38 01</v>
      </c>
      <c r="I376" t="str">
        <f>Van!AH9</f>
        <v>35535@buf.kk.dk</v>
      </c>
      <c r="J376" t="str">
        <f>Van!AH10</f>
        <v>Bente Rasmussen (konst.)</v>
      </c>
      <c r="K376">
        <f>Van!AH11</f>
        <v>0</v>
      </c>
      <c r="L376">
        <f>Van!AH12</f>
        <v>0</v>
      </c>
      <c r="M376" t="str">
        <f>Van!AH13</f>
        <v>damhuset@mail.tele.dk</v>
      </c>
      <c r="N376" t="str">
        <f>Van!AH14</f>
        <v>Integreret</v>
      </c>
      <c r="O376">
        <f>Van!AH15</f>
        <v>16</v>
      </c>
      <c r="P376">
        <f>Van!AH16</f>
        <v>0</v>
      </c>
      <c r="Q376">
        <f>Van!AH17</f>
        <v>38</v>
      </c>
      <c r="R376">
        <f>Van!AH18</f>
        <v>0</v>
      </c>
      <c r="S376">
        <f>Van!AH19</f>
        <v>0</v>
      </c>
      <c r="T376">
        <f>Van!AH20</f>
        <v>0</v>
      </c>
      <c r="U376">
        <f>Van!AH21</f>
        <v>0</v>
      </c>
      <c r="V376" t="str">
        <f>Van!AH22</f>
        <v>Nej</v>
      </c>
      <c r="W376">
        <f>Van!AH23</f>
        <v>0</v>
      </c>
      <c r="X376">
        <f>Van!AH24</f>
        <v>0</v>
      </c>
      <c r="Y376">
        <f>Van!AH25</f>
        <v>5</v>
      </c>
      <c r="Z376">
        <f>Van!AH26</f>
        <v>5</v>
      </c>
      <c r="AA376">
        <f>Van!AH27</f>
        <v>5</v>
      </c>
      <c r="AB376">
        <f>Van!AH28</f>
        <v>5</v>
      </c>
      <c r="AC376">
        <f>Van!AH29</f>
        <v>0</v>
      </c>
      <c r="AD376">
        <f>Van!AH30</f>
        <v>5</v>
      </c>
      <c r="AE376">
        <f>Van!AH31</f>
        <v>0</v>
      </c>
      <c r="AF376">
        <f>Van!AH32</f>
        <v>0</v>
      </c>
      <c r="AG376">
        <f>Van!AH33</f>
        <v>5</v>
      </c>
      <c r="AH376">
        <f>Van!AH34</f>
        <v>0</v>
      </c>
      <c r="AI376">
        <f>Van!AH35</f>
        <v>104000</v>
      </c>
      <c r="AJ376">
        <f>Van!AH36</f>
        <v>45000</v>
      </c>
      <c r="AK376">
        <f>Van!AH37</f>
        <v>0</v>
      </c>
      <c r="AL376">
        <f>Van!AH38</f>
        <v>0</v>
      </c>
      <c r="AM376">
        <f>Van!AH39</f>
        <v>0</v>
      </c>
      <c r="AN376">
        <f>Van!AH40</f>
        <v>0</v>
      </c>
      <c r="AO376">
        <f>Van!AH41</f>
        <v>0</v>
      </c>
      <c r="AP376">
        <f>Van!AH42</f>
        <v>0</v>
      </c>
      <c r="AQ376">
        <f>Van!AH43</f>
        <v>0</v>
      </c>
      <c r="AR376">
        <f>Van!AH44</f>
        <v>0</v>
      </c>
      <c r="AS376">
        <f>Van!AH45</f>
        <v>0</v>
      </c>
      <c r="AT376">
        <f>Van!AH46</f>
        <v>0</v>
      </c>
      <c r="AU376">
        <f>Van!AH47</f>
        <v>0</v>
      </c>
      <c r="AV376">
        <f>Van!AH48</f>
        <v>0</v>
      </c>
      <c r="AW376">
        <f>Van!AH49</f>
        <v>0</v>
      </c>
      <c r="AX376">
        <f>Van!AH50</f>
        <v>0</v>
      </c>
      <c r="AY376">
        <f>Van!AH51</f>
        <v>0</v>
      </c>
      <c r="AZ376">
        <f>Van!AH52</f>
        <v>0</v>
      </c>
      <c r="BA376">
        <f>Van!AH53</f>
        <v>0</v>
      </c>
      <c r="BB376">
        <f>Van!AH54</f>
        <v>95</v>
      </c>
      <c r="BC376">
        <f>Van!AH55</f>
        <v>95</v>
      </c>
      <c r="BD376">
        <f>Van!AH56</f>
        <v>1</v>
      </c>
      <c r="BE376">
        <f>Van!AH57</f>
        <v>1</v>
      </c>
      <c r="BF376" t="str">
        <f>Van!AH58</f>
        <v>Nej</v>
      </c>
      <c r="BG376" t="str">
        <f>Van!AH59</f>
        <v>Nej</v>
      </c>
      <c r="BH376" t="str">
        <f>Van!AH60</f>
        <v>Ja</v>
      </c>
      <c r="BI376" t="str">
        <f>Van!AH61</f>
        <v>Ja</v>
      </c>
      <c r="BJ376">
        <f>Van!AH62</f>
        <v>0</v>
      </c>
      <c r="BK376" t="str">
        <f>Van!AH63</f>
        <v>Ja</v>
      </c>
      <c r="BL376">
        <f>Van!AH64</f>
        <v>0</v>
      </c>
      <c r="BM376" t="str">
        <f>Van!AH65</f>
        <v>Ja</v>
      </c>
      <c r="BN376">
        <f>Van!AH66</f>
        <v>0</v>
      </c>
      <c r="BO376" t="str">
        <f>Van!AH67</f>
        <v>Ja</v>
      </c>
      <c r="BP376" t="str">
        <f>Van!AH68</f>
        <v>Regner med de har en. Hun er evt. interesseret i Kbh Madhus kurser.</v>
      </c>
      <c r="BQ376">
        <f>Van!AH69</f>
        <v>0</v>
      </c>
      <c r="BR376" t="str">
        <f>Van!AH70</f>
        <v>produktionskøkken</v>
      </c>
      <c r="BS376" t="str">
        <f>Van!AH71</f>
        <v>Nej</v>
      </c>
      <c r="BT376" t="str">
        <f>Van!AH72</f>
        <v>Mindre</v>
      </c>
      <c r="BU376" t="str">
        <f>Van!AH73</f>
        <v>Mindre</v>
      </c>
      <c r="BV376" t="str">
        <f>Van!AH74</f>
        <v>Nej</v>
      </c>
      <c r="BW376" t="str">
        <f>Van!AH75</f>
        <v>to ovne i stedet for dårligt fungerende hæve/sænkebord. Indbygning af ekstra vask (hvis det kræves af fødevaremyndighederne). To nye høje køleskabe + 1 fryser (evt. 2 i bordhøjde). Der skal en lille ombygning til for det hele være der. Arkitekt??</v>
      </c>
      <c r="BX376">
        <f>Van!AH76</f>
        <v>0</v>
      </c>
      <c r="BY376">
        <f>Van!AH77</f>
        <v>0</v>
      </c>
      <c r="BZ376">
        <f>Van!AH78</f>
        <v>0</v>
      </c>
      <c r="CA376">
        <f>Van!AH79</f>
        <v>0</v>
      </c>
      <c r="CB376">
        <f>Van!AH80</f>
        <v>0</v>
      </c>
      <c r="CC376">
        <f>Van!AH81</f>
        <v>0</v>
      </c>
      <c r="CD376">
        <f>Van!AH82</f>
        <v>0</v>
      </c>
      <c r="CE376">
        <f>Van!AH83</f>
        <v>0</v>
      </c>
      <c r="CF376" t="str">
        <f>Van!AH84</f>
        <v>Personale er nye så der skal opbygges kostudvalg og sundhedspolitik</v>
      </c>
      <c r="CG376" t="str">
        <f>Van!AH85</f>
        <v>Birgitte Glerup / Sine</v>
      </c>
      <c r="CH376" s="18">
        <f>Van!AH86</f>
        <v>39897</v>
      </c>
      <c r="CI376">
        <f>Van!AH87</f>
        <v>0</v>
      </c>
      <c r="CJ376">
        <f>Van!AH88</f>
        <v>0</v>
      </c>
      <c r="CK376">
        <f>Van!AH89</f>
        <v>1</v>
      </c>
      <c r="CL376">
        <f>Van!AH90</f>
        <v>4</v>
      </c>
      <c r="CM376">
        <f>Van!AH91</f>
        <v>1</v>
      </c>
      <c r="CN376">
        <f>Van!AH92</f>
        <v>1</v>
      </c>
      <c r="CO376">
        <f>Van!AH93</f>
        <v>0</v>
      </c>
      <c r="CP376">
        <f>Van!AH94</f>
        <v>0</v>
      </c>
      <c r="CQ376">
        <f>Van!AH95</f>
        <v>0</v>
      </c>
      <c r="CR376">
        <f>Van!AH96</f>
        <v>2</v>
      </c>
      <c r="CS376">
        <f>Van!AH97</f>
        <v>1</v>
      </c>
      <c r="CT376">
        <f>Van!AH98</f>
        <v>0</v>
      </c>
      <c r="CU376">
        <f>Van!AH99</f>
        <v>0</v>
      </c>
      <c r="CV376">
        <f>Van!AH100</f>
        <v>0</v>
      </c>
      <c r="CW376">
        <f>Van!AH101</f>
        <v>0</v>
      </c>
      <c r="CX376">
        <f>Van!AH102</f>
        <v>2</v>
      </c>
      <c r="CY376">
        <f>Van!AH103</f>
        <v>0</v>
      </c>
      <c r="CZ376">
        <f>Van!AH104</f>
        <v>0</v>
      </c>
      <c r="DA376">
        <f>Van!AH105</f>
        <v>0</v>
      </c>
      <c r="DB376">
        <f>Van!AH106</f>
        <v>1</v>
      </c>
      <c r="DC376">
        <f>Van!AH107</f>
        <v>20</v>
      </c>
      <c r="DD376" t="str">
        <f>Van!AH108</f>
        <v>Miele</v>
      </c>
      <c r="DE376">
        <f>Van!AH109</f>
        <v>7</v>
      </c>
      <c r="DF376" t="str">
        <f>Van!AH110</f>
        <v>Ja</v>
      </c>
      <c r="DG376">
        <f>Van!AH111</f>
        <v>0</v>
      </c>
      <c r="DH376" t="str">
        <f>Van!AH112</f>
        <v>Nej</v>
      </c>
      <c r="DI376" t="str">
        <f>Van!AH113</f>
        <v>Ja</v>
      </c>
      <c r="DJ376" t="str">
        <f>Van!AH114</f>
        <v>Nej</v>
      </c>
      <c r="DK376">
        <f>Van!AH115</f>
        <v>1</v>
      </c>
      <c r="DL376" t="str">
        <f>Van!AH116</f>
        <v>Ingen plads</v>
      </c>
      <c r="DM376" t="str">
        <f>Van!AH117</f>
        <v>Bordplads vil blive reduceret efter lille men nødvendig ombygning. Fint køkken, der kan blive rigtig velfungerende. Stor velvilje overfor lokal produktion. Har ansat en pædagog der meget gerne vil have køkkenstillingen.</v>
      </c>
      <c r="DN376">
        <f>Van!AH118</f>
        <v>0</v>
      </c>
      <c r="DO376" s="14" t="str">
        <f>VLOOKUP(MID(B376,1,5)*1,InstTyp!A:B,2,FALSE)</f>
        <v xml:space="preserve">Integrerede </v>
      </c>
      <c r="DP376" s="14" t="str">
        <f>VLOOKUP(MID(B376,1,5)*1,InstTyp!A:C,3,FALSE)</f>
        <v>Vanløse/Brønshøj-Husum</v>
      </c>
      <c r="DQ376">
        <f>VLOOKUP(MID(B376,1,5)*1,'InstTyp-2'!E:BQ,7,FALSE)</f>
        <v>16</v>
      </c>
      <c r="DR376">
        <f>VLOOKUP(MID(B376,1,5)*1,'InstTyp-2'!E:BQ,8,FALSE)</f>
        <v>0</v>
      </c>
      <c r="DS376">
        <f>VLOOKUP(MID(B376,1,5)*1,'InstTyp-2'!E:BQ,9,FALSE)</f>
        <v>37</v>
      </c>
      <c r="DT376">
        <f>VLOOKUP(MID(B376,1,5)*1,'InstTyp-2'!E:BQ,10,FALSE)</f>
        <v>0</v>
      </c>
      <c r="DU376">
        <f>VLOOKUP(MID(B376,1,5)*1,'InstTyp-2'!E:BQ,11,FALSE)</f>
        <v>0</v>
      </c>
      <c r="DV376">
        <f>VLOOKUP(MID(B376,1,5)*1,'InstTyp-2'!E:BQ,12,FALSE)</f>
        <v>0</v>
      </c>
      <c r="DW376">
        <f>VLOOKUP(MID(B376,1,5)*1,'InstTyp-2'!E:BQ,13,FALSE)</f>
        <v>0</v>
      </c>
      <c r="DX376">
        <f>VLOOKUP(MID(B376,1,5)*1,'InstTyp-2'!E:BQ,14,FALSE)</f>
        <v>0</v>
      </c>
      <c r="DY376">
        <f>VLOOKUP(MID(B376,1,5)*1,'InstTyp-2'!E:BQ,15,FALSE)</f>
        <v>0</v>
      </c>
      <c r="DZ376">
        <f>VLOOKUP(MID(B376,1,5)*1,'InstTyp-2'!E:BQ,16,FALSE)</f>
        <v>0</v>
      </c>
      <c r="EA376">
        <f>VLOOKUP(MID(B376,1,5)*1,'InstTyp-2'!E:BQ,17,FALSE)</f>
        <v>0</v>
      </c>
      <c r="EB376">
        <f>VLOOKUP(MID(B376,1,5)*1,'InstTyp-2'!E:BQ,18,FALSE)</f>
        <v>0</v>
      </c>
      <c r="EC376">
        <f>VLOOKUP(MID(B376,1,5)*1,'InstTyp-2'!E:BQ,19,FALSE)</f>
        <v>0</v>
      </c>
      <c r="ED376">
        <f>VLOOKUP(MID(B376,1,5)*1,'InstTyp-2'!E:BQ,20,FALSE)</f>
        <v>0</v>
      </c>
      <c r="EE376" s="195">
        <f>VLOOKUP(MID(B376,1,5)*1,'Forplejning 2008'!A:C,3,FALSE)</f>
        <v>71988.58</v>
      </c>
      <c r="EF376" t="str">
        <f t="shared" si="20"/>
        <v>35535</v>
      </c>
      <c r="EG376" t="str">
        <f t="shared" si="21"/>
        <v/>
      </c>
      <c r="EH376">
        <f t="shared" si="22"/>
        <v>0</v>
      </c>
      <c r="EI376">
        <f t="shared" si="23"/>
        <v>0</v>
      </c>
      <c r="EJ376" t="e">
        <f>VLOOKUP(B376,Rekruttering!A:F,2,FALSE)</f>
        <v>#N/A</v>
      </c>
      <c r="EK376" t="e">
        <f>VLOOKUP(B376,Rekruttering!A:F,3,FALSE)</f>
        <v>#N/A</v>
      </c>
      <c r="EL376" t="e">
        <f>VLOOKUP(B376,Rekruttering!A:F,4,FALSE)</f>
        <v>#N/A</v>
      </c>
      <c r="EM376" t="e">
        <f>VLOOKUP(B376,Rekruttering!A:F,5,FALSE)</f>
        <v>#N/A</v>
      </c>
      <c r="EN376" t="e">
        <f>VLOOKUP(B376,Rekruttering!A:F,6,FALSE)</f>
        <v>#N/A</v>
      </c>
    </row>
    <row r="377" spans="1:144">
      <c r="A377" s="14" t="str">
        <f>Van!AI1</f>
        <v>x</v>
      </c>
      <c r="B377" s="21">
        <f>Van!AI2</f>
        <v>35536</v>
      </c>
      <c r="C377" t="str">
        <f>Van!AI3</f>
        <v>Grønnebakken</v>
      </c>
      <c r="D377" t="str">
        <f>Van!AI4</f>
        <v>Vanløse/Brønshøj-Husum</v>
      </c>
      <c r="E377" t="str">
        <f>Van!AI5</f>
        <v>Frederiksgårds Allé 17</v>
      </c>
      <c r="F377">
        <f>Van!AI6</f>
        <v>2720</v>
      </c>
      <c r="G377" t="str">
        <f>Van!AI7</f>
        <v>Vanløse</v>
      </c>
      <c r="H377" t="str">
        <f>Van!AI8</f>
        <v>38 86 51 90</v>
      </c>
      <c r="I377" t="str">
        <f>Van!AI9</f>
        <v>35536@buf.kk.dk</v>
      </c>
      <c r="J377" t="str">
        <f>Van!AI10</f>
        <v>Nanna Agerlin Petersen</v>
      </c>
      <c r="K377">
        <f>Van!AI11</f>
        <v>38749164</v>
      </c>
      <c r="L377">
        <f>Van!AI12</f>
        <v>38865190</v>
      </c>
      <c r="M377" t="str">
        <f>Van!AI13</f>
        <v>35536@buf.kk.dk</v>
      </c>
      <c r="N377" t="str">
        <f>Van!AI14</f>
        <v>Integreret</v>
      </c>
      <c r="O377">
        <f>Van!AI15</f>
        <v>24</v>
      </c>
      <c r="P377">
        <f>Van!AI16</f>
        <v>0</v>
      </c>
      <c r="Q377">
        <f>Van!AI17</f>
        <v>40</v>
      </c>
      <c r="R377">
        <f>Van!AI18</f>
        <v>0</v>
      </c>
      <c r="S377">
        <f>Van!AI19</f>
        <v>0</v>
      </c>
      <c r="T377">
        <f>Van!AI20</f>
        <v>0</v>
      </c>
      <c r="U377">
        <f>Van!AI21</f>
        <v>0</v>
      </c>
      <c r="V377" t="str">
        <f>Van!AI22</f>
        <v>Nej</v>
      </c>
      <c r="W377">
        <f>Van!AI23</f>
        <v>0</v>
      </c>
      <c r="X377">
        <f>Van!AI24</f>
        <v>0</v>
      </c>
      <c r="Y377">
        <f>Van!AI25</f>
        <v>5</v>
      </c>
      <c r="Z377">
        <f>Van!AI26</f>
        <v>5</v>
      </c>
      <c r="AA377">
        <f>Van!AI27</f>
        <v>5</v>
      </c>
      <c r="AB377">
        <f>Van!AI28</f>
        <v>5</v>
      </c>
      <c r="AC377">
        <f>Van!AI29</f>
        <v>0</v>
      </c>
      <c r="AD377">
        <f>Van!AI30</f>
        <v>5</v>
      </c>
      <c r="AE377">
        <f>Van!AI31</f>
        <v>0</v>
      </c>
      <c r="AF377">
        <f>Van!AI32</f>
        <v>0</v>
      </c>
      <c r="AG377">
        <f>Van!AI33</f>
        <v>5</v>
      </c>
      <c r="AH377">
        <f>Van!AI34</f>
        <v>0</v>
      </c>
      <c r="AI377">
        <f>Van!AI35</f>
        <v>60000</v>
      </c>
      <c r="AJ377">
        <f>Van!AI36</f>
        <v>0</v>
      </c>
      <c r="AK377">
        <f>Van!AI37</f>
        <v>0</v>
      </c>
      <c r="AL377" t="str">
        <f>Van!AI38</f>
        <v>Ja</v>
      </c>
      <c r="AM377" t="str">
        <f>Van!AI39</f>
        <v>Nej</v>
      </c>
      <c r="AN377" t="str">
        <f>Van!AI40</f>
        <v>Annie Holm</v>
      </c>
      <c r="AO377">
        <f>Van!AI41</f>
        <v>1995</v>
      </c>
      <c r="AP377">
        <f>Van!AI42</f>
        <v>34</v>
      </c>
      <c r="AQ377">
        <f>Van!AI43</f>
        <v>0</v>
      </c>
      <c r="AR377">
        <f>Van!AI44</f>
        <v>0</v>
      </c>
      <c r="AS377" t="str">
        <f>Van!AI45</f>
        <v>40 års erfaring</v>
      </c>
      <c r="AT377" t="str">
        <f>Van!AI46</f>
        <v>Ø.O.F., SUHR'S</v>
      </c>
      <c r="AU377">
        <f>Van!AI47</f>
        <v>0</v>
      </c>
      <c r="AV377">
        <f>Van!AI48</f>
        <v>0</v>
      </c>
      <c r="AW377">
        <f>Van!AI49</f>
        <v>0</v>
      </c>
      <c r="AX377">
        <f>Van!AI50</f>
        <v>0</v>
      </c>
      <c r="AY377">
        <f>Van!AI51</f>
        <v>0</v>
      </c>
      <c r="AZ377">
        <f>Van!AI52</f>
        <v>0</v>
      </c>
      <c r="BA377">
        <f>Van!AI53</f>
        <v>0</v>
      </c>
      <c r="BB377">
        <f>Van!AI54</f>
        <v>75</v>
      </c>
      <c r="BC377">
        <f>Van!AI55</f>
        <v>75</v>
      </c>
      <c r="BD377">
        <f>Van!AI56</f>
        <v>1</v>
      </c>
      <c r="BE377">
        <f>Van!AI57</f>
        <v>1</v>
      </c>
      <c r="BF377" t="str">
        <f>Van!AI58</f>
        <v>Ja</v>
      </c>
      <c r="BG377" t="str">
        <f>Van!AI59</f>
        <v>Nej</v>
      </c>
      <c r="BH377" t="str">
        <f>Van!AI60</f>
        <v>Ja</v>
      </c>
      <c r="BI377" t="str">
        <f>Van!AI61</f>
        <v>Ja</v>
      </c>
      <c r="BJ377">
        <f>Van!AI62</f>
        <v>0</v>
      </c>
      <c r="BK377" t="str">
        <f>Van!AI63</f>
        <v>Ja</v>
      </c>
      <c r="BL377">
        <f>Van!AI64</f>
        <v>0</v>
      </c>
      <c r="BM377" t="str">
        <f>Van!AI65</f>
        <v>Nej</v>
      </c>
      <c r="BN377" t="str">
        <f>Van!AI66</f>
        <v>tager mest på tur og vil ikke have at de skal blive begrænset pga maden</v>
      </c>
      <c r="BO377" t="str">
        <f>Van!AI67</f>
        <v>Ja</v>
      </c>
      <c r="BP377" t="str">
        <f>Van!AI68</f>
        <v>Vil måske gerne have hjælp</v>
      </c>
      <c r="BQ377">
        <f>Van!AI69</f>
        <v>0</v>
      </c>
      <c r="BR377" t="str">
        <f>Van!AI70</f>
        <v>produktionskøkken</v>
      </c>
      <c r="BS377" t="str">
        <f>Van!AI71</f>
        <v>Nej</v>
      </c>
      <c r="BT377" t="str">
        <f>Van!AI72</f>
        <v>Mindre</v>
      </c>
      <c r="BU377" t="str">
        <f>Van!AI73</f>
        <v>Ingen</v>
      </c>
      <c r="BV377" t="str">
        <f>Van!AI74</f>
        <v>Nej</v>
      </c>
      <c r="BW377" t="str">
        <f>Van!AI75</f>
        <v>et nyt komfur, evt. ny opvasker og fryser</v>
      </c>
      <c r="BX377">
        <f>Van!AI76</f>
        <v>0</v>
      </c>
      <c r="BY377">
        <f>Van!AI77</f>
        <v>0</v>
      </c>
      <c r="BZ377">
        <f>Van!AI78</f>
        <v>0</v>
      </c>
      <c r="CA377">
        <f>Van!AI79</f>
        <v>0</v>
      </c>
      <c r="CB377">
        <f>Van!AI80</f>
        <v>0</v>
      </c>
      <c r="CC377">
        <f>Van!AI81</f>
        <v>0</v>
      </c>
      <c r="CD377">
        <f>Van!AI82</f>
        <v>0</v>
      </c>
      <c r="CE377">
        <f>Van!AI83</f>
        <v>0</v>
      </c>
      <c r="CF377">
        <f>Van!AI84</f>
        <v>0</v>
      </c>
      <c r="CG377" t="str">
        <f>Van!AI85</f>
        <v>Cathrine Jerrik / Sine</v>
      </c>
      <c r="CH377" s="18">
        <f>Van!AI86</f>
        <v>39884</v>
      </c>
      <c r="CI377">
        <f>Van!AI87</f>
        <v>0</v>
      </c>
      <c r="CJ377">
        <f>Van!AI88</f>
        <v>1</v>
      </c>
      <c r="CK377">
        <f>Van!AI89</f>
        <v>0</v>
      </c>
      <c r="CL377">
        <f>Van!AI90</f>
        <v>4</v>
      </c>
      <c r="CM377">
        <f>Van!AI91</f>
        <v>0</v>
      </c>
      <c r="CN377">
        <f>Van!AI92</f>
        <v>1</v>
      </c>
      <c r="CO377">
        <f>Van!AI93</f>
        <v>0</v>
      </c>
      <c r="CP377">
        <f>Van!AI94</f>
        <v>0</v>
      </c>
      <c r="CQ377">
        <f>Van!AI95</f>
        <v>0</v>
      </c>
      <c r="CR377">
        <f>Van!AI96</f>
        <v>0</v>
      </c>
      <c r="CS377">
        <f>Van!AI97</f>
        <v>2</v>
      </c>
      <c r="CT377">
        <f>Van!AI98</f>
        <v>0</v>
      </c>
      <c r="CU377">
        <f>Van!AI99</f>
        <v>0</v>
      </c>
      <c r="CV377">
        <f>Van!AI100</f>
        <v>1</v>
      </c>
      <c r="CW377">
        <f>Van!AI101</f>
        <v>0</v>
      </c>
      <c r="CX377">
        <f>Van!AI102</f>
        <v>1</v>
      </c>
      <c r="CY377">
        <f>Van!AI103</f>
        <v>1</v>
      </c>
      <c r="CZ377">
        <f>Van!AI104</f>
        <v>0</v>
      </c>
      <c r="DA377">
        <f>Van!AI105</f>
        <v>0</v>
      </c>
      <c r="DB377">
        <f>Van!AI106</f>
        <v>1</v>
      </c>
      <c r="DC377">
        <f>Van!AI107</f>
        <v>20</v>
      </c>
      <c r="DD377" t="str">
        <f>Van!AI108</f>
        <v>Miele</v>
      </c>
      <c r="DE377">
        <f>Van!AI109</f>
        <v>4</v>
      </c>
      <c r="DF377" t="str">
        <f>Van!AI110</f>
        <v>Nej</v>
      </c>
      <c r="DG377">
        <f>Van!AI111</f>
        <v>0</v>
      </c>
      <c r="DH377" t="str">
        <f>Van!AI112</f>
        <v>Ja</v>
      </c>
      <c r="DI377" t="str">
        <f>Van!AI113</f>
        <v>Ja</v>
      </c>
      <c r="DJ377" t="str">
        <f>Van!AI114</f>
        <v>Nej</v>
      </c>
      <c r="DK377">
        <f>Van!AI115</f>
        <v>1</v>
      </c>
      <c r="DL377" t="str">
        <f>Van!AI116</f>
        <v>Begrænset</v>
      </c>
      <c r="DM377" t="str">
        <f>Van!AI117</f>
        <v>Trænger til nyt komfur + emhætte</v>
      </c>
      <c r="DN377">
        <f>Van!AI118</f>
        <v>0</v>
      </c>
      <c r="DO377" s="14" t="str">
        <f>VLOOKUP(MID(B377,1,5)*1,InstTyp!A:B,2,FALSE)</f>
        <v xml:space="preserve">Integrerede </v>
      </c>
      <c r="DP377" s="14" t="str">
        <f>VLOOKUP(MID(B377,1,5)*1,InstTyp!A:C,3,FALSE)</f>
        <v>Vanløse/Brønshøj-Husum</v>
      </c>
      <c r="DQ377">
        <f>VLOOKUP(MID(B377,1,5)*1,'InstTyp-2'!E:BQ,7,FALSE)</f>
        <v>24</v>
      </c>
      <c r="DR377">
        <f>VLOOKUP(MID(B377,1,5)*1,'InstTyp-2'!E:BQ,8,FALSE)</f>
        <v>0</v>
      </c>
      <c r="DS377">
        <f>VLOOKUP(MID(B377,1,5)*1,'InstTyp-2'!E:BQ,9,FALSE)</f>
        <v>40</v>
      </c>
      <c r="DT377">
        <f>VLOOKUP(MID(B377,1,5)*1,'InstTyp-2'!E:BQ,10,FALSE)</f>
        <v>0</v>
      </c>
      <c r="DU377">
        <f>VLOOKUP(MID(B377,1,5)*1,'InstTyp-2'!E:BQ,11,FALSE)</f>
        <v>0</v>
      </c>
      <c r="DV377">
        <f>VLOOKUP(MID(B377,1,5)*1,'InstTyp-2'!E:BQ,12,FALSE)</f>
        <v>0</v>
      </c>
      <c r="DW377">
        <f>VLOOKUP(MID(B377,1,5)*1,'InstTyp-2'!E:BQ,13,FALSE)</f>
        <v>0</v>
      </c>
      <c r="DX377">
        <f>VLOOKUP(MID(B377,1,5)*1,'InstTyp-2'!E:BQ,14,FALSE)</f>
        <v>0</v>
      </c>
      <c r="DY377">
        <f>VLOOKUP(MID(B377,1,5)*1,'InstTyp-2'!E:BQ,15,FALSE)</f>
        <v>0</v>
      </c>
      <c r="DZ377">
        <f>VLOOKUP(MID(B377,1,5)*1,'InstTyp-2'!E:BQ,16,FALSE)</f>
        <v>0</v>
      </c>
      <c r="EA377">
        <f>VLOOKUP(MID(B377,1,5)*1,'InstTyp-2'!E:BQ,17,FALSE)</f>
        <v>0</v>
      </c>
      <c r="EB377">
        <f>VLOOKUP(MID(B377,1,5)*1,'InstTyp-2'!E:BQ,18,FALSE)</f>
        <v>0</v>
      </c>
      <c r="EC377">
        <f>VLOOKUP(MID(B377,1,5)*1,'InstTyp-2'!E:BQ,19,FALSE)</f>
        <v>0</v>
      </c>
      <c r="ED377">
        <f>VLOOKUP(MID(B377,1,5)*1,'InstTyp-2'!E:BQ,20,FALSE)</f>
        <v>0</v>
      </c>
      <c r="EE377" s="195">
        <f>VLOOKUP(MID(B377,1,5)*1,'Forplejning 2008'!A:C,3,FALSE)</f>
        <v>60111.46</v>
      </c>
      <c r="EF377" t="str">
        <f t="shared" si="20"/>
        <v>35536</v>
      </c>
      <c r="EG377" t="str">
        <f t="shared" si="21"/>
        <v/>
      </c>
      <c r="EH377">
        <f t="shared" si="22"/>
        <v>0</v>
      </c>
      <c r="EI377">
        <f t="shared" si="23"/>
        <v>0</v>
      </c>
      <c r="EJ377" t="e">
        <f>VLOOKUP(B377,Rekruttering!A:F,2,FALSE)</f>
        <v>#N/A</v>
      </c>
      <c r="EK377" t="e">
        <f>VLOOKUP(B377,Rekruttering!A:F,3,FALSE)</f>
        <v>#N/A</v>
      </c>
      <c r="EL377" t="e">
        <f>VLOOKUP(B377,Rekruttering!A:F,4,FALSE)</f>
        <v>#N/A</v>
      </c>
      <c r="EM377" t="e">
        <f>VLOOKUP(B377,Rekruttering!A:F,5,FALSE)</f>
        <v>#N/A</v>
      </c>
      <c r="EN377" t="e">
        <f>VLOOKUP(B377,Rekruttering!A:F,6,FALSE)</f>
        <v>#N/A</v>
      </c>
    </row>
    <row r="378" spans="1:144">
      <c r="A378" s="14" t="str">
        <f>Van!AO1</f>
        <v>x</v>
      </c>
      <c r="B378" s="21">
        <f>Van!AO2</f>
        <v>35677</v>
      </c>
      <c r="C378" t="str">
        <f>Van!AO3</f>
        <v>Børnehuset Spiretoppen</v>
      </c>
      <c r="D378" t="str">
        <f>Van!AO4</f>
        <v>Vanløse/Brønshøj-Husum</v>
      </c>
      <c r="E378" t="str">
        <f>Van!AO5</f>
        <v>Linde Allé 32</v>
      </c>
      <c r="F378">
        <f>Van!AO6</f>
        <v>2720</v>
      </c>
      <c r="G378" t="str">
        <f>Van!AO7</f>
        <v>Vanløse</v>
      </c>
      <c r="H378" t="str">
        <f>Van!AO8</f>
        <v>38 79 60 50</v>
      </c>
      <c r="I378" t="str">
        <f>Van!AO9</f>
        <v>35677@buf.kk.dk</v>
      </c>
      <c r="J378" t="str">
        <f>Van!AO10</f>
        <v>Vivi Gutfelt</v>
      </c>
      <c r="K378">
        <f>Van!AO11</f>
        <v>38606690</v>
      </c>
      <c r="L378">
        <f>Van!AO12</f>
        <v>38796050</v>
      </c>
      <c r="M378" t="str">
        <f>Van!AO13</f>
        <v>spiretoppen@spiretoppen.dk</v>
      </c>
      <c r="N378" t="str">
        <f>Van!AO14</f>
        <v>Integreret</v>
      </c>
      <c r="O378">
        <f>Van!AO15</f>
        <v>13</v>
      </c>
      <c r="P378">
        <f>Van!AO16</f>
        <v>0</v>
      </c>
      <c r="Q378">
        <f>Van!AO17</f>
        <v>44</v>
      </c>
      <c r="R378">
        <f>Van!AO18</f>
        <v>0</v>
      </c>
      <c r="S378">
        <f>Van!AO19</f>
        <v>0</v>
      </c>
      <c r="T378">
        <f>Van!AO20</f>
        <v>0</v>
      </c>
      <c r="U378">
        <f>Van!AO21</f>
        <v>0</v>
      </c>
      <c r="V378" t="str">
        <f>Van!AO22</f>
        <v>Nej</v>
      </c>
      <c r="W378">
        <f>Van!AO23</f>
        <v>0</v>
      </c>
      <c r="X378">
        <f>Van!AO24</f>
        <v>0</v>
      </c>
      <c r="Y378">
        <f>Van!AO25</f>
        <v>5</v>
      </c>
      <c r="Z378">
        <f>Van!AO26</f>
        <v>5</v>
      </c>
      <c r="AA378">
        <f>Van!AO27</f>
        <v>3</v>
      </c>
      <c r="AB378">
        <f>Van!AO28</f>
        <v>5</v>
      </c>
      <c r="AC378">
        <f>Van!AO29</f>
        <v>0</v>
      </c>
      <c r="AD378">
        <f>Van!AO30</f>
        <v>5</v>
      </c>
      <c r="AE378">
        <f>Van!AO31</f>
        <v>0</v>
      </c>
      <c r="AF378">
        <f>Van!AO32</f>
        <v>0</v>
      </c>
      <c r="AG378">
        <f>Van!AO33</f>
        <v>5</v>
      </c>
      <c r="AH378">
        <f>Van!AO34</f>
        <v>0</v>
      </c>
      <c r="AI378" s="16">
        <f>Van!AO35</f>
        <v>110000</v>
      </c>
      <c r="AJ378" s="16">
        <f>Van!AO36</f>
        <v>0</v>
      </c>
      <c r="AK378">
        <f>Van!AO37</f>
        <v>0</v>
      </c>
      <c r="AL378">
        <f>Van!AO38</f>
        <v>0</v>
      </c>
      <c r="AM378">
        <f>Van!AO39</f>
        <v>0</v>
      </c>
      <c r="AN378">
        <f>Van!AO40</f>
        <v>0</v>
      </c>
      <c r="AO378">
        <f>Van!AO41</f>
        <v>0</v>
      </c>
      <c r="AP378">
        <f>Van!AO42</f>
        <v>0</v>
      </c>
      <c r="AQ378">
        <f>Van!AO43</f>
        <v>0</v>
      </c>
      <c r="AR378">
        <f>Van!AO44</f>
        <v>0</v>
      </c>
      <c r="AS378">
        <f>Van!AO45</f>
        <v>0</v>
      </c>
      <c r="AT378">
        <f>Van!AO46</f>
        <v>0</v>
      </c>
      <c r="AU378">
        <f>Van!AO47</f>
        <v>0</v>
      </c>
      <c r="AV378">
        <f>Van!AO48</f>
        <v>0</v>
      </c>
      <c r="AW378">
        <f>Van!AO49</f>
        <v>0</v>
      </c>
      <c r="AX378">
        <f>Van!AO50</f>
        <v>0</v>
      </c>
      <c r="AY378">
        <f>Van!AO51</f>
        <v>0</v>
      </c>
      <c r="AZ378">
        <f>Van!AO52</f>
        <v>0</v>
      </c>
      <c r="BA378">
        <f>Van!AO53</f>
        <v>0</v>
      </c>
      <c r="BB378">
        <f>Van!AO54</f>
        <v>90</v>
      </c>
      <c r="BC378">
        <f>Van!AO55</f>
        <v>90</v>
      </c>
      <c r="BD378">
        <f>Van!AO56</f>
        <v>2</v>
      </c>
      <c r="BE378">
        <f>Van!AO57</f>
        <v>2</v>
      </c>
      <c r="BF378" t="str">
        <f>Van!AO58</f>
        <v>Ja</v>
      </c>
      <c r="BG378" t="str">
        <f>Van!AO59</f>
        <v>Nej</v>
      </c>
      <c r="BH378" t="str">
        <f>Van!AO60</f>
        <v>Ja</v>
      </c>
      <c r="BI378" t="str">
        <f>Van!AO61</f>
        <v>Nej</v>
      </c>
      <c r="BJ378">
        <f>Van!AO62</f>
        <v>0</v>
      </c>
      <c r="BK378" t="str">
        <f>Van!AO63</f>
        <v>Nej</v>
      </c>
      <c r="BL378">
        <f>Van!AO64</f>
        <v>0</v>
      </c>
      <c r="BM378" t="str">
        <f>Van!AO65</f>
        <v>Nej</v>
      </c>
      <c r="BN378">
        <f>Van!AO66</f>
        <v>0</v>
      </c>
      <c r="BO378">
        <f>Van!AO67</f>
        <v>0</v>
      </c>
      <c r="BP378" t="str">
        <f>Van!AO68</f>
        <v>Har ikke taget stilling</v>
      </c>
      <c r="BQ378">
        <f>Van!AO69</f>
        <v>0</v>
      </c>
      <c r="BR378" t="str">
        <f>Van!AO70</f>
        <v>produktionskøkken</v>
      </c>
      <c r="BS378" t="str">
        <f>Van!AO71</f>
        <v>Nej</v>
      </c>
      <c r="BT378" t="str">
        <f>Van!AO72</f>
        <v>Mindre</v>
      </c>
      <c r="BU378" t="str">
        <f>Van!AO73</f>
        <v>Ingen</v>
      </c>
      <c r="BV378" t="str">
        <f>Van!AO74</f>
        <v>Nej</v>
      </c>
      <c r="BW378" t="str">
        <f>Van!AO75</f>
        <v>Industriopvaskemaskine eller hurtiger og størrer. Evt. lidt ekstra køleplads</v>
      </c>
      <c r="BX378">
        <f>Van!AO76</f>
        <v>0</v>
      </c>
      <c r="BY378">
        <f>Van!AO77</f>
        <v>0</v>
      </c>
      <c r="BZ378">
        <f>Van!AO78</f>
        <v>0</v>
      </c>
      <c r="CA378">
        <f>Van!AO79</f>
        <v>0</v>
      </c>
      <c r="CB378">
        <f>Van!AO80</f>
        <v>0</v>
      </c>
      <c r="CC378">
        <f>Van!AO81</f>
        <v>0</v>
      </c>
      <c r="CD378">
        <f>Van!AO82</f>
        <v>0</v>
      </c>
      <c r="CE378">
        <f>Van!AO83</f>
        <v>0</v>
      </c>
      <c r="CF378">
        <f>Van!AO84</f>
        <v>0</v>
      </c>
      <c r="CG378" t="str">
        <f>Van!AO85</f>
        <v>Birgitte Glerup / Nanna</v>
      </c>
      <c r="CH378" s="18">
        <f>Van!AO86</f>
        <v>39885</v>
      </c>
      <c r="CI378">
        <f>Van!AO87</f>
        <v>0</v>
      </c>
      <c r="CJ378">
        <f>Van!AO88</f>
        <v>0</v>
      </c>
      <c r="CK378">
        <f>Van!AO89</f>
        <v>1</v>
      </c>
      <c r="CL378">
        <f>Van!AO90</f>
        <v>4</v>
      </c>
      <c r="CM378">
        <f>Van!AO91</f>
        <v>0</v>
      </c>
      <c r="CN378">
        <f>Van!AO92</f>
        <v>2</v>
      </c>
      <c r="CO378">
        <f>Van!AO93</f>
        <v>0</v>
      </c>
      <c r="CP378">
        <f>Van!AO94</f>
        <v>0</v>
      </c>
      <c r="CQ378">
        <f>Van!AO95</f>
        <v>0</v>
      </c>
      <c r="CR378">
        <f>Van!AO96</f>
        <v>0</v>
      </c>
      <c r="CS378">
        <f>Van!AO97</f>
        <v>2</v>
      </c>
      <c r="CT378">
        <f>Van!AO98</f>
        <v>0</v>
      </c>
      <c r="CU378">
        <f>Van!AO99</f>
        <v>0</v>
      </c>
      <c r="CV378">
        <f>Van!AO100</f>
        <v>0</v>
      </c>
      <c r="CW378">
        <f>Van!AO101</f>
        <v>0</v>
      </c>
      <c r="CX378">
        <f>Van!AO102</f>
        <v>0</v>
      </c>
      <c r="CY378">
        <f>Van!AO103</f>
        <v>1</v>
      </c>
      <c r="CZ378">
        <f>Van!AO104</f>
        <v>0</v>
      </c>
      <c r="DA378">
        <f>Van!AO105</f>
        <v>0</v>
      </c>
      <c r="DB378">
        <f>Van!AO106</f>
        <v>1</v>
      </c>
      <c r="DC378">
        <f>Van!AO107</f>
        <v>20</v>
      </c>
      <c r="DD378" t="str">
        <f>Van!AO108</f>
        <v>Miele</v>
      </c>
      <c r="DE378">
        <f>Van!AO109</f>
        <v>5</v>
      </c>
      <c r="DF378" t="str">
        <f>Van!AO110</f>
        <v>Nej</v>
      </c>
      <c r="DG378">
        <f>Van!AO111</f>
        <v>0</v>
      </c>
      <c r="DH378" t="str">
        <f>Van!AO112</f>
        <v>Ja</v>
      </c>
      <c r="DI378" t="str">
        <f>Van!AO113</f>
        <v>Ja</v>
      </c>
      <c r="DJ378" t="str">
        <f>Van!AO114</f>
        <v>Nej</v>
      </c>
      <c r="DK378">
        <f>Van!AO115</f>
        <v>2</v>
      </c>
      <c r="DL378" t="str">
        <f>Van!AO116</f>
        <v>God plads</v>
      </c>
      <c r="DM378" t="str">
        <f>Van!AO117</f>
        <v>Lederen ved godt at opgaven skal løses, men ønsker det ikke. Er dog samarbejdsvillig nu da det skal være</v>
      </c>
      <c r="DN378">
        <f>Van!AO118</f>
        <v>0</v>
      </c>
      <c r="DO378" s="14" t="str">
        <f>VLOOKUP(MID(B378,1,5)*1,InstTyp!A:B,2,FALSE)</f>
        <v xml:space="preserve">Integrerede </v>
      </c>
      <c r="DP378" s="14" t="str">
        <f>VLOOKUP(MID(B378,1,5)*1,InstTyp!A:C,3,FALSE)</f>
        <v>Vanløse/Brønshøj-Husum</v>
      </c>
      <c r="DQ378">
        <f>VLOOKUP(MID(B378,1,5)*1,'InstTyp-2'!E:BQ,7,FALSE)</f>
        <v>13</v>
      </c>
      <c r="DR378">
        <f>VLOOKUP(MID(B378,1,5)*1,'InstTyp-2'!E:BQ,8,FALSE)</f>
        <v>0</v>
      </c>
      <c r="DS378">
        <f>VLOOKUP(MID(B378,1,5)*1,'InstTyp-2'!E:BQ,9,FALSE)</f>
        <v>44</v>
      </c>
      <c r="DT378">
        <f>VLOOKUP(MID(B378,1,5)*1,'InstTyp-2'!E:BQ,10,FALSE)</f>
        <v>0</v>
      </c>
      <c r="DU378">
        <f>VLOOKUP(MID(B378,1,5)*1,'InstTyp-2'!E:BQ,11,FALSE)</f>
        <v>0</v>
      </c>
      <c r="DV378">
        <f>VLOOKUP(MID(B378,1,5)*1,'InstTyp-2'!E:BQ,12,FALSE)</f>
        <v>0</v>
      </c>
      <c r="DW378">
        <f>VLOOKUP(MID(B378,1,5)*1,'InstTyp-2'!E:BQ,13,FALSE)</f>
        <v>0</v>
      </c>
      <c r="DX378">
        <f>VLOOKUP(MID(B378,1,5)*1,'InstTyp-2'!E:BQ,14,FALSE)</f>
        <v>0</v>
      </c>
      <c r="DY378">
        <f>VLOOKUP(MID(B378,1,5)*1,'InstTyp-2'!E:BQ,15,FALSE)</f>
        <v>0</v>
      </c>
      <c r="DZ378">
        <f>VLOOKUP(MID(B378,1,5)*1,'InstTyp-2'!E:BQ,16,FALSE)</f>
        <v>0</v>
      </c>
      <c r="EA378">
        <f>VLOOKUP(MID(B378,1,5)*1,'InstTyp-2'!E:BQ,17,FALSE)</f>
        <v>0</v>
      </c>
      <c r="EB378">
        <f>VLOOKUP(MID(B378,1,5)*1,'InstTyp-2'!E:BQ,18,FALSE)</f>
        <v>0</v>
      </c>
      <c r="EC378">
        <f>VLOOKUP(MID(B378,1,5)*1,'InstTyp-2'!E:BQ,19,FALSE)</f>
        <v>0</v>
      </c>
      <c r="ED378">
        <f>VLOOKUP(MID(B378,1,5)*1,'InstTyp-2'!E:BQ,20,FALSE)</f>
        <v>0</v>
      </c>
      <c r="EE378" s="195">
        <f>VLOOKUP(MID(B378,1,5)*1,'Forplejning 2008'!A:C,3,FALSE)</f>
        <v>120538.56</v>
      </c>
      <c r="EF378" t="str">
        <f t="shared" si="20"/>
        <v>35677</v>
      </c>
      <c r="EG378" t="str">
        <f t="shared" si="21"/>
        <v/>
      </c>
      <c r="EH378">
        <f t="shared" si="22"/>
        <v>0</v>
      </c>
      <c r="EI378">
        <f t="shared" si="23"/>
        <v>0</v>
      </c>
      <c r="EJ378" t="e">
        <f>VLOOKUP(B378,Rekruttering!A:F,2,FALSE)</f>
        <v>#N/A</v>
      </c>
      <c r="EK378" t="e">
        <f>VLOOKUP(B378,Rekruttering!A:F,3,FALSE)</f>
        <v>#N/A</v>
      </c>
      <c r="EL378" t="e">
        <f>VLOOKUP(B378,Rekruttering!A:F,4,FALSE)</f>
        <v>#N/A</v>
      </c>
      <c r="EM378" t="e">
        <f>VLOOKUP(B378,Rekruttering!A:F,5,FALSE)</f>
        <v>#N/A</v>
      </c>
      <c r="EN378" t="e">
        <f>VLOOKUP(B378,Rekruttering!A:F,6,FALSE)</f>
        <v>#N/A</v>
      </c>
    </row>
    <row r="379" spans="1:144">
      <c r="A379" s="14" t="str">
        <f>Van!AP1</f>
        <v>x</v>
      </c>
      <c r="B379" s="21">
        <f>Van!AP2</f>
        <v>35682</v>
      </c>
      <c r="C379" t="str">
        <f>Van!AP3</f>
        <v>HUSUMVOLD menigheds Børnehave/Vuggestue</v>
      </c>
      <c r="D379" t="str">
        <f>Van!AP4</f>
        <v>Vanløse/Brønshøj-Husum</v>
      </c>
      <c r="E379" t="str">
        <f>Van!AP5</f>
        <v>Vindingevej 16</v>
      </c>
      <c r="F379">
        <f>Van!AP6</f>
        <v>2700</v>
      </c>
      <c r="G379" t="str">
        <f>Van!AP7</f>
        <v>Brønshøj</v>
      </c>
      <c r="H379" t="str">
        <f>Van!AP8</f>
        <v>38 80 46 10</v>
      </c>
      <c r="I379" t="str">
        <f>Van!AP9</f>
        <v>egernes@email.dk</v>
      </c>
      <c r="J379" t="str">
        <f>Van!AP10</f>
        <v>Dorte Zachariasen</v>
      </c>
      <c r="K379">
        <f>Van!AP11</f>
        <v>38285804</v>
      </c>
      <c r="L379">
        <f>Van!AP12</f>
        <v>0</v>
      </c>
      <c r="M379" t="str">
        <f>Van!AP13</f>
        <v>35682@buf.kk.dk</v>
      </c>
      <c r="N379" t="str">
        <f>Van!AP14</f>
        <v>Integreret</v>
      </c>
      <c r="O379">
        <f>Van!AP15</f>
        <v>24</v>
      </c>
      <c r="P379">
        <f>Van!AP16</f>
        <v>0</v>
      </c>
      <c r="Q379">
        <f>Van!AP17</f>
        <v>44</v>
      </c>
      <c r="R379">
        <f>Van!AP18</f>
        <v>0</v>
      </c>
      <c r="S379">
        <f>Van!AP19</f>
        <v>0</v>
      </c>
      <c r="T379">
        <f>Van!AP20</f>
        <v>0</v>
      </c>
      <c r="U379">
        <f>Van!AP21</f>
        <v>0</v>
      </c>
      <c r="V379" t="str">
        <f>Van!AP22</f>
        <v>Nej</v>
      </c>
      <c r="W379">
        <f>Van!AP23</f>
        <v>0</v>
      </c>
      <c r="X379">
        <f>Van!AP24</f>
        <v>0</v>
      </c>
      <c r="Y379">
        <f>Van!AP25</f>
        <v>5</v>
      </c>
      <c r="Z379">
        <f>Van!AP26</f>
        <v>5</v>
      </c>
      <c r="AA379">
        <f>Van!AP27</f>
        <v>5</v>
      </c>
      <c r="AB379">
        <f>Van!AP28</f>
        <v>5</v>
      </c>
      <c r="AC379">
        <f>Van!AP29</f>
        <v>0</v>
      </c>
      <c r="AD379">
        <f>Van!AP30</f>
        <v>5</v>
      </c>
      <c r="AE379">
        <f>Van!AP31</f>
        <v>0</v>
      </c>
      <c r="AF379">
        <f>Van!AP32</f>
        <v>1</v>
      </c>
      <c r="AG379">
        <f>Van!AP33</f>
        <v>5</v>
      </c>
      <c r="AH379">
        <f>Van!AP34</f>
        <v>0</v>
      </c>
      <c r="AI379">
        <f>Van!AP35</f>
        <v>90000</v>
      </c>
      <c r="AJ379">
        <f>Van!AP36</f>
        <v>50000</v>
      </c>
      <c r="AK379">
        <f>Van!AP37</f>
        <v>0</v>
      </c>
      <c r="AL379" t="str">
        <f>Van!AP38</f>
        <v>Ja</v>
      </c>
      <c r="AM379" t="str">
        <f>Van!AP39</f>
        <v>Nej</v>
      </c>
      <c r="AN379" t="str">
        <f>Van!AP40</f>
        <v>Charlotte Riel</v>
      </c>
      <c r="AO379">
        <f>Van!AP41</f>
        <v>2003</v>
      </c>
      <c r="AP379">
        <f>Van!AP42</f>
        <v>30</v>
      </c>
      <c r="AQ379">
        <f>Van!AP43</f>
        <v>0</v>
      </c>
      <c r="AR379">
        <f>Van!AP44</f>
        <v>0</v>
      </c>
      <c r="AS379">
        <f>Van!AP45</f>
        <v>0</v>
      </c>
      <c r="AT379" t="str">
        <f>Van!AP46</f>
        <v>madkurser</v>
      </c>
      <c r="AU379">
        <f>Van!AP47</f>
        <v>0</v>
      </c>
      <c r="AV379">
        <f>Van!AP48</f>
        <v>0</v>
      </c>
      <c r="AW379">
        <f>Van!AP49</f>
        <v>0</v>
      </c>
      <c r="AX379">
        <f>Van!AP50</f>
        <v>0</v>
      </c>
      <c r="AY379">
        <f>Van!AP51</f>
        <v>0</v>
      </c>
      <c r="AZ379">
        <f>Van!AP52</f>
        <v>0</v>
      </c>
      <c r="BA379">
        <f>Van!AP53</f>
        <v>0</v>
      </c>
      <c r="BB379">
        <f>Van!AP54</f>
        <v>75</v>
      </c>
      <c r="BC379">
        <f>Van!AP55</f>
        <v>95</v>
      </c>
      <c r="BD379">
        <f>Van!AP56</f>
        <v>2</v>
      </c>
      <c r="BE379">
        <f>Van!AP57</f>
        <v>2</v>
      </c>
      <c r="BF379" t="str">
        <f>Van!AP58</f>
        <v>Ja</v>
      </c>
      <c r="BG379" t="str">
        <f>Van!AP59</f>
        <v>Nej</v>
      </c>
      <c r="BH379" t="str">
        <f>Van!AP60</f>
        <v>Ja</v>
      </c>
      <c r="BI379" t="str">
        <f>Van!AP61</f>
        <v>Ja</v>
      </c>
      <c r="BJ379" t="str">
        <f>Van!AP62</f>
        <v>vil gerne selv lave mad til børnehavebørn</v>
      </c>
      <c r="BK379">
        <f>Van!AP63</f>
        <v>0</v>
      </c>
      <c r="BL379">
        <f>Van!AP64</f>
        <v>0</v>
      </c>
      <c r="BM379">
        <f>Van!AP65</f>
        <v>0</v>
      </c>
      <c r="BN379">
        <f>Van!AP66</f>
        <v>0</v>
      </c>
      <c r="BO379" t="str">
        <f>Van!AP67</f>
        <v>Ja</v>
      </c>
      <c r="BP379" t="str">
        <f>Van!AP68</f>
        <v>ved ikke men vil gerne selv være med til at bestemme</v>
      </c>
      <c r="BQ379">
        <f>Van!AP69</f>
        <v>0</v>
      </c>
      <c r="BR379" t="str">
        <f>Van!AP70</f>
        <v>produktionskøkken</v>
      </c>
      <c r="BS379" t="str">
        <f>Van!AP71</f>
        <v>Nej</v>
      </c>
      <c r="BT379" t="str">
        <f>Van!AP72</f>
        <v>Mindre</v>
      </c>
      <c r="BU379" t="str">
        <f>Van!AP73</f>
        <v>Ingen</v>
      </c>
      <c r="BV379" t="str">
        <f>Van!AP74</f>
        <v>Nej</v>
      </c>
      <c r="BW379" t="str">
        <f>Van!AP75</f>
        <v>ovn, hæve/sænke kogebord. Udskiftning af en ekstra grøntsagsrobot</v>
      </c>
      <c r="BX379">
        <f>Van!AP76</f>
        <v>0</v>
      </c>
      <c r="BY379">
        <f>Van!AP77</f>
        <v>0</v>
      </c>
      <c r="BZ379">
        <f>Van!AP78</f>
        <v>0</v>
      </c>
      <c r="CA379">
        <f>Van!AP79</f>
        <v>0</v>
      </c>
      <c r="CB379">
        <f>Van!AP80</f>
        <v>0</v>
      </c>
      <c r="CC379">
        <f>Van!AP81</f>
        <v>0</v>
      </c>
      <c r="CD379">
        <f>Van!AP82</f>
        <v>0</v>
      </c>
      <c r="CE379">
        <f>Van!AP83</f>
        <v>0</v>
      </c>
      <c r="CF379" t="str">
        <f>Van!AP84</f>
        <v>Når børnehavebørnene skal have mad, er køkken status m. blandet tilvirkning. Det vil være godt med udskiftning af eksisterende køkkenbord til et stålbord</v>
      </c>
      <c r="CG379" t="str">
        <f>Van!AP85</f>
        <v>Lone Voss / Sine</v>
      </c>
      <c r="CH379" s="18">
        <f>Van!AP86</f>
        <v>39881</v>
      </c>
      <c r="CI379">
        <f>Van!AP87</f>
        <v>0</v>
      </c>
      <c r="CJ379">
        <f>Van!AP88</f>
        <v>0</v>
      </c>
      <c r="CK379">
        <f>Van!AP89</f>
        <v>1</v>
      </c>
      <c r="CL379">
        <f>Van!AP90</f>
        <v>5</v>
      </c>
      <c r="CM379">
        <f>Van!AP91</f>
        <v>0</v>
      </c>
      <c r="CN379">
        <f>Van!AP92</f>
        <v>2</v>
      </c>
      <c r="CO379">
        <f>Van!AP93</f>
        <v>0</v>
      </c>
      <c r="CP379">
        <f>Van!AP94</f>
        <v>0</v>
      </c>
      <c r="CQ379">
        <f>Van!AP95</f>
        <v>0</v>
      </c>
      <c r="CR379">
        <f>Van!AP96</f>
        <v>0</v>
      </c>
      <c r="CS379">
        <f>Van!AP97</f>
        <v>1</v>
      </c>
      <c r="CT379">
        <f>Van!AP98</f>
        <v>0</v>
      </c>
      <c r="CU379">
        <f>Van!AP99</f>
        <v>0</v>
      </c>
      <c r="CV379">
        <f>Van!AP100</f>
        <v>0</v>
      </c>
      <c r="CW379">
        <f>Van!AP101</f>
        <v>0</v>
      </c>
      <c r="CX379">
        <f>Van!AP102</f>
        <v>0</v>
      </c>
      <c r="CY379">
        <f>Van!AP103</f>
        <v>1</v>
      </c>
      <c r="CZ379">
        <f>Van!AP104</f>
        <v>0</v>
      </c>
      <c r="DA379">
        <f>Van!AP105</f>
        <v>0</v>
      </c>
      <c r="DB379">
        <f>Van!AP106</f>
        <v>1</v>
      </c>
      <c r="DC379">
        <f>Van!AP107</f>
        <v>20</v>
      </c>
      <c r="DD379" t="str">
        <f>Van!AP108</f>
        <v>Miele</v>
      </c>
      <c r="DE379">
        <f>Van!AP109</f>
        <v>4</v>
      </c>
      <c r="DF379" t="str">
        <f>Van!AP110</f>
        <v>Ja</v>
      </c>
      <c r="DG379">
        <f>Van!AP111</f>
        <v>10</v>
      </c>
      <c r="DH379" t="str">
        <f>Van!AP112</f>
        <v>Nej</v>
      </c>
      <c r="DI379" t="str">
        <f>Van!AP113</f>
        <v>Nej</v>
      </c>
      <c r="DJ379" t="str">
        <f>Van!AP114</f>
        <v>Nej</v>
      </c>
      <c r="DK379">
        <f>Van!AP115</f>
        <v>2</v>
      </c>
      <c r="DL379" t="str">
        <f>Van!AP116</f>
        <v>Begrænset</v>
      </c>
      <c r="DM379" t="str">
        <f>Van!AP117</f>
        <v>Kan starte op 1. jan 2010 med begrændet moadlavning til alle.Der er nogle anskaffelser som skal til for at det bliver optimalt.</v>
      </c>
      <c r="DN379">
        <f>Van!AP118</f>
        <v>0</v>
      </c>
      <c r="DO379" s="14" t="str">
        <f>VLOOKUP(MID(B379,1,5)*1,InstTyp!A:B,2,FALSE)</f>
        <v xml:space="preserve">Integrerede </v>
      </c>
      <c r="DP379" s="14" t="str">
        <f>VLOOKUP(MID(B379,1,5)*1,InstTyp!A:C,3,FALSE)</f>
        <v>Vanløse/Brønshøj-Husum</v>
      </c>
      <c r="DQ379">
        <f>VLOOKUP(MID(B379,1,5)*1,'InstTyp-2'!E:BQ,7,FALSE)</f>
        <v>24</v>
      </c>
      <c r="DR379">
        <f>VLOOKUP(MID(B379,1,5)*1,'InstTyp-2'!E:BQ,8,FALSE)</f>
        <v>0</v>
      </c>
      <c r="DS379">
        <f>VLOOKUP(MID(B379,1,5)*1,'InstTyp-2'!E:BQ,9,FALSE)</f>
        <v>44</v>
      </c>
      <c r="DT379">
        <f>VLOOKUP(MID(B379,1,5)*1,'InstTyp-2'!E:BQ,10,FALSE)</f>
        <v>0</v>
      </c>
      <c r="DU379">
        <f>VLOOKUP(MID(B379,1,5)*1,'InstTyp-2'!E:BQ,11,FALSE)</f>
        <v>0</v>
      </c>
      <c r="DV379">
        <f>VLOOKUP(MID(B379,1,5)*1,'InstTyp-2'!E:BQ,12,FALSE)</f>
        <v>0</v>
      </c>
      <c r="DW379">
        <f>VLOOKUP(MID(B379,1,5)*1,'InstTyp-2'!E:BQ,13,FALSE)</f>
        <v>0</v>
      </c>
      <c r="DX379">
        <f>VLOOKUP(MID(B379,1,5)*1,'InstTyp-2'!E:BQ,14,FALSE)</f>
        <v>0</v>
      </c>
      <c r="DY379">
        <f>VLOOKUP(MID(B379,1,5)*1,'InstTyp-2'!E:BQ,15,FALSE)</f>
        <v>0</v>
      </c>
      <c r="DZ379">
        <f>VLOOKUP(MID(B379,1,5)*1,'InstTyp-2'!E:BQ,16,FALSE)</f>
        <v>0</v>
      </c>
      <c r="EA379">
        <f>VLOOKUP(MID(B379,1,5)*1,'InstTyp-2'!E:BQ,17,FALSE)</f>
        <v>0</v>
      </c>
      <c r="EB379">
        <f>VLOOKUP(MID(B379,1,5)*1,'InstTyp-2'!E:BQ,18,FALSE)</f>
        <v>0</v>
      </c>
      <c r="EC379">
        <f>VLOOKUP(MID(B379,1,5)*1,'InstTyp-2'!E:BQ,19,FALSE)</f>
        <v>0</v>
      </c>
      <c r="ED379">
        <f>VLOOKUP(MID(B379,1,5)*1,'InstTyp-2'!E:BQ,20,FALSE)</f>
        <v>0</v>
      </c>
      <c r="EE379" s="195">
        <f>VLOOKUP(MID(B379,1,5)*1,'Forplejning 2008'!A:C,3,FALSE)</f>
        <v>120919.11</v>
      </c>
      <c r="EF379" t="str">
        <f t="shared" si="20"/>
        <v>35682</v>
      </c>
      <c r="EG379" t="str">
        <f t="shared" si="21"/>
        <v/>
      </c>
      <c r="EH379">
        <f t="shared" si="22"/>
        <v>0</v>
      </c>
      <c r="EI379">
        <f t="shared" si="23"/>
        <v>0</v>
      </c>
      <c r="EJ379" t="e">
        <f>VLOOKUP(B379,Rekruttering!A:F,2,FALSE)</f>
        <v>#N/A</v>
      </c>
      <c r="EK379" t="e">
        <f>VLOOKUP(B379,Rekruttering!A:F,3,FALSE)</f>
        <v>#N/A</v>
      </c>
      <c r="EL379" t="e">
        <f>VLOOKUP(B379,Rekruttering!A:F,4,FALSE)</f>
        <v>#N/A</v>
      </c>
      <c r="EM379" t="e">
        <f>VLOOKUP(B379,Rekruttering!A:F,5,FALSE)</f>
        <v>#N/A</v>
      </c>
      <c r="EN379" t="e">
        <f>VLOOKUP(B379,Rekruttering!A:F,6,FALSE)</f>
        <v>#N/A</v>
      </c>
    </row>
    <row r="380" spans="1:144">
      <c r="A380" s="14" t="str">
        <f>Van!BB1</f>
        <v>x</v>
      </c>
      <c r="B380" s="21">
        <f>Van!BB2</f>
        <v>37306</v>
      </c>
      <c r="C380" t="str">
        <f>Van!BB3</f>
        <v>Børnehuset stjernen vuggestue</v>
      </c>
      <c r="D380" t="str">
        <f>Van!BB4</f>
        <v>Vanløse/Brønshøj-Husum</v>
      </c>
      <c r="E380" t="str">
        <f>Van!BB5</f>
        <v>Arkaderne 58</v>
      </c>
      <c r="F380">
        <f>Van!BB6</f>
        <v>2700</v>
      </c>
      <c r="G380" t="str">
        <f>Van!BB7</f>
        <v>Brønshøj</v>
      </c>
      <c r="H380" t="str">
        <f>Van!BB8</f>
        <v>38 60 34 47</v>
      </c>
      <c r="I380" t="str">
        <f>Van!BB9</f>
        <v>37306@buf.kk.dk</v>
      </c>
      <c r="J380" t="str">
        <f>Van!BB10</f>
        <v>Joan Larsen</v>
      </c>
      <c r="K380">
        <f>Van!BB11</f>
        <v>36707724</v>
      </c>
      <c r="L380">
        <f>Van!BB12</f>
        <v>0</v>
      </c>
      <c r="M380" t="str">
        <f>Van!BB13</f>
        <v>37306@buf.kk.dk</v>
      </c>
      <c r="N380" t="str">
        <f>Van!BB14</f>
        <v>Integreret</v>
      </c>
      <c r="O380">
        <f>Van!BB15</f>
        <v>34</v>
      </c>
      <c r="P380">
        <f>Van!BB16</f>
        <v>0</v>
      </c>
      <c r="Q380">
        <f>Van!BB17</f>
        <v>63</v>
      </c>
      <c r="R380">
        <f>Van!BB18</f>
        <v>0</v>
      </c>
      <c r="S380">
        <f>Van!BB19</f>
        <v>0</v>
      </c>
      <c r="T380">
        <f>Van!BB20</f>
        <v>0</v>
      </c>
      <c r="U380">
        <f>Van!BB21</f>
        <v>0</v>
      </c>
      <c r="V380" t="str">
        <f>Van!BB22</f>
        <v>Ja</v>
      </c>
      <c r="W380">
        <f>Van!BB23</f>
        <v>2</v>
      </c>
      <c r="X380">
        <f>Van!BB24</f>
        <v>1</v>
      </c>
      <c r="Y380">
        <f>Van!BB25</f>
        <v>5</v>
      </c>
      <c r="Z380">
        <f>Van!BB26</f>
        <v>5</v>
      </c>
      <c r="AA380">
        <f>Van!BB27</f>
        <v>5</v>
      </c>
      <c r="AB380">
        <f>Van!BB28</f>
        <v>5</v>
      </c>
      <c r="AC380">
        <f>Van!BB29</f>
        <v>0</v>
      </c>
      <c r="AD380">
        <f>Van!BB30</f>
        <v>5</v>
      </c>
      <c r="AE380">
        <f>Van!BB31</f>
        <v>0</v>
      </c>
      <c r="AF380">
        <f>Van!BB32</f>
        <v>1</v>
      </c>
      <c r="AG380">
        <f>Van!BB33</f>
        <v>5</v>
      </c>
      <c r="AH380">
        <f>Van!BB34</f>
        <v>0</v>
      </c>
      <c r="AI380">
        <f>Van!BB35</f>
        <v>130</v>
      </c>
      <c r="AJ380">
        <f>Van!BB36</f>
        <v>100</v>
      </c>
      <c r="AK380">
        <f>Van!BB37</f>
        <v>0</v>
      </c>
      <c r="AL380" t="str">
        <f>Van!BB38</f>
        <v>Ja</v>
      </c>
      <c r="AM380">
        <f>Van!BB39</f>
        <v>0</v>
      </c>
      <c r="AN380" t="str">
        <f>Van!BB40</f>
        <v>Tomoko Abe</v>
      </c>
      <c r="AO380">
        <f>Van!BB41</f>
        <v>2008</v>
      </c>
      <c r="AP380">
        <f>Van!BB42</f>
        <v>20</v>
      </c>
      <c r="AQ380">
        <f>Van!BB43</f>
        <v>0</v>
      </c>
      <c r="AR380" t="str">
        <f>Van!BB44</f>
        <v>Jura fra Japan</v>
      </c>
      <c r="AS380" t="str">
        <f>Van!BB45</f>
        <v>restaurantsarbejde i Japan</v>
      </c>
      <c r="AT380" t="str">
        <f>Van!BB46</f>
        <v>Kbh Madhus: Det økologiske køkken</v>
      </c>
      <c r="AU380">
        <f>Van!BB47</f>
        <v>0</v>
      </c>
      <c r="AV380">
        <f>Van!BB48</f>
        <v>0</v>
      </c>
      <c r="AW380">
        <f>Van!BB49</f>
        <v>0</v>
      </c>
      <c r="AX380">
        <f>Van!BB50</f>
        <v>0</v>
      </c>
      <c r="AY380">
        <f>Van!BB51</f>
        <v>0</v>
      </c>
      <c r="AZ380">
        <f>Van!BB52</f>
        <v>0</v>
      </c>
      <c r="BA380">
        <f>Van!BB53</f>
        <v>0</v>
      </c>
      <c r="BB380">
        <f>Van!BB54</f>
        <v>88</v>
      </c>
      <c r="BC380">
        <f>Van!BB55</f>
        <v>80</v>
      </c>
      <c r="BD380">
        <f>Van!BB56</f>
        <v>2</v>
      </c>
      <c r="BE380">
        <f>Van!BB57</f>
        <v>1</v>
      </c>
      <c r="BF380" t="str">
        <f>Van!BB58</f>
        <v>Nej</v>
      </c>
      <c r="BG380" t="str">
        <f>Van!BB59</f>
        <v>Nej</v>
      </c>
      <c r="BH380" t="str">
        <f>Van!BB60</f>
        <v>Ja</v>
      </c>
      <c r="BI380">
        <f>Van!BB61</f>
        <v>0</v>
      </c>
      <c r="BJ380">
        <f>Van!BB62</f>
        <v>0</v>
      </c>
      <c r="BK380">
        <f>Van!BB63</f>
        <v>0</v>
      </c>
      <c r="BL380">
        <f>Van!BB64</f>
        <v>0</v>
      </c>
      <c r="BM380">
        <f>Van!BB65</f>
        <v>0</v>
      </c>
      <c r="BN380">
        <f>Van!BB66</f>
        <v>0</v>
      </c>
      <c r="BO380">
        <f>Van!BB67</f>
        <v>0</v>
      </c>
      <c r="BP380">
        <f>Van!BB68</f>
        <v>0</v>
      </c>
      <c r="BQ380">
        <f>Van!BB69</f>
        <v>0</v>
      </c>
      <c r="BR380" t="str">
        <f>Van!BB70</f>
        <v>produktionskøkken</v>
      </c>
      <c r="BS380" t="str">
        <f>Van!BB71</f>
        <v>Ja</v>
      </c>
      <c r="BT380" t="str">
        <f>Van!BB72</f>
        <v>Ingen</v>
      </c>
      <c r="BU380" t="str">
        <f>Van!BB73</f>
        <v>Ingen</v>
      </c>
      <c r="BV380" t="str">
        <f>Van!BB74</f>
        <v>Nej</v>
      </c>
      <c r="BW380">
        <f>Van!BB75</f>
        <v>0</v>
      </c>
      <c r="BX380" t="str">
        <f>Van!BB76</f>
        <v>Ingen</v>
      </c>
      <c r="BY380" t="str">
        <f>Van!BB77</f>
        <v>Ingen</v>
      </c>
      <c r="BZ380" t="str">
        <f>Van!BB78</f>
        <v>Nej</v>
      </c>
      <c r="CA380">
        <f>Van!BB79</f>
        <v>0</v>
      </c>
      <c r="CB380">
        <f>Van!BB80</f>
        <v>0</v>
      </c>
      <c r="CC380">
        <f>Van!BB81</f>
        <v>0</v>
      </c>
      <c r="CD380">
        <f>Van!BB82</f>
        <v>0</v>
      </c>
      <c r="CE380">
        <f>Van!BB83</f>
        <v>0</v>
      </c>
      <c r="CF380">
        <f>Van!BB84</f>
        <v>0</v>
      </c>
      <c r="CG380" t="str">
        <f>Van!BB85</f>
        <v>Birgitte Glerup / Sine</v>
      </c>
      <c r="CH380" s="18">
        <f>Van!BB86</f>
        <v>39876</v>
      </c>
      <c r="CI380">
        <f>Van!BB87</f>
        <v>0</v>
      </c>
      <c r="CJ380">
        <f>Van!BB88</f>
        <v>0</v>
      </c>
      <c r="CK380">
        <f>Van!BB89</f>
        <v>1</v>
      </c>
      <c r="CL380">
        <f>Van!BB90</f>
        <v>5</v>
      </c>
      <c r="CM380">
        <f>Van!BB91</f>
        <v>0</v>
      </c>
      <c r="CN380">
        <f>Van!BB92</f>
        <v>2</v>
      </c>
      <c r="CO380">
        <f>Van!BB93</f>
        <v>0</v>
      </c>
      <c r="CP380">
        <f>Van!BB94</f>
        <v>0</v>
      </c>
      <c r="CQ380">
        <f>Van!BB95</f>
        <v>0</v>
      </c>
      <c r="CR380">
        <f>Van!BB96</f>
        <v>1</v>
      </c>
      <c r="CS380">
        <f>Van!BB97</f>
        <v>1</v>
      </c>
      <c r="CT380">
        <f>Van!BB98</f>
        <v>0</v>
      </c>
      <c r="CU380">
        <f>Van!BB99</f>
        <v>0</v>
      </c>
      <c r="CV380">
        <f>Van!BB100</f>
        <v>0</v>
      </c>
      <c r="CW380">
        <f>Van!BB101</f>
        <v>0</v>
      </c>
      <c r="CX380">
        <f>Van!BB102</f>
        <v>1</v>
      </c>
      <c r="CY380">
        <f>Van!BB103</f>
        <v>0</v>
      </c>
      <c r="CZ380">
        <f>Van!BB104</f>
        <v>0</v>
      </c>
      <c r="DA380">
        <f>Van!BB105</f>
        <v>0</v>
      </c>
      <c r="DB380">
        <f>Van!BB106</f>
        <v>1</v>
      </c>
      <c r="DC380">
        <f>Van!BB107</f>
        <v>20</v>
      </c>
      <c r="DD380" t="str">
        <f>Van!BB108</f>
        <v>Miele</v>
      </c>
      <c r="DE380">
        <f>Van!BB109</f>
        <v>6</v>
      </c>
      <c r="DF380" t="str">
        <f>Van!BB110</f>
        <v>Ja</v>
      </c>
      <c r="DG380">
        <f>Van!BB111</f>
        <v>0</v>
      </c>
      <c r="DH380" t="str">
        <f>Van!BB112</f>
        <v>nej</v>
      </c>
      <c r="DI380" t="str">
        <f>Van!BB113</f>
        <v>nej</v>
      </c>
      <c r="DJ380" t="str">
        <f>Van!BB114</f>
        <v>nej</v>
      </c>
      <c r="DK380">
        <f>Van!BB115</f>
        <v>1</v>
      </c>
      <c r="DL380" t="str">
        <f>Van!BB116</f>
        <v>God plads</v>
      </c>
      <c r="DM380">
        <f>Van!BB117</f>
        <v>0</v>
      </c>
      <c r="DN380">
        <f>Van!BB118</f>
        <v>0</v>
      </c>
      <c r="DO380" s="14" t="str">
        <f>VLOOKUP(MID(B380,1,5)*1,InstTyp!A:B,2,FALSE)</f>
        <v xml:space="preserve">Integrerede </v>
      </c>
      <c r="DP380" s="14" t="str">
        <f>VLOOKUP(MID(B380,1,5)*1,InstTyp!A:C,3,FALSE)</f>
        <v>Vanløse/Brønshøj-Husum</v>
      </c>
      <c r="DQ380">
        <f>VLOOKUP(MID(B380,1,5)*1,'InstTyp-2'!E:BQ,7,FALSE)</f>
        <v>34</v>
      </c>
      <c r="DR380">
        <f>VLOOKUP(MID(B380,1,5)*1,'InstTyp-2'!E:BQ,8,FALSE)</f>
        <v>0</v>
      </c>
      <c r="DS380">
        <f>VLOOKUP(MID(B380,1,5)*1,'InstTyp-2'!E:BQ,9,FALSE)</f>
        <v>63</v>
      </c>
      <c r="DT380">
        <f>VLOOKUP(MID(B380,1,5)*1,'InstTyp-2'!E:BQ,10,FALSE)</f>
        <v>0</v>
      </c>
      <c r="DU380">
        <f>VLOOKUP(MID(B380,1,5)*1,'InstTyp-2'!E:BQ,11,FALSE)</f>
        <v>0</v>
      </c>
      <c r="DV380">
        <f>VLOOKUP(MID(B380,1,5)*1,'InstTyp-2'!E:BQ,12,FALSE)</f>
        <v>0</v>
      </c>
      <c r="DW380">
        <f>VLOOKUP(MID(B380,1,5)*1,'InstTyp-2'!E:BQ,13,FALSE)</f>
        <v>0</v>
      </c>
      <c r="DX380">
        <f>VLOOKUP(MID(B380,1,5)*1,'InstTyp-2'!E:BQ,14,FALSE)</f>
        <v>0</v>
      </c>
      <c r="DY380">
        <f>VLOOKUP(MID(B380,1,5)*1,'InstTyp-2'!E:BQ,15,FALSE)</f>
        <v>0</v>
      </c>
      <c r="DZ380">
        <f>VLOOKUP(MID(B380,1,5)*1,'InstTyp-2'!E:BQ,16,FALSE)</f>
        <v>0</v>
      </c>
      <c r="EA380">
        <f>VLOOKUP(MID(B380,1,5)*1,'InstTyp-2'!E:BQ,17,FALSE)</f>
        <v>0</v>
      </c>
      <c r="EB380">
        <f>VLOOKUP(MID(B380,1,5)*1,'InstTyp-2'!E:BQ,18,FALSE)</f>
        <v>0</v>
      </c>
      <c r="EC380">
        <f>VLOOKUP(MID(B380,1,5)*1,'InstTyp-2'!E:BQ,19,FALSE)</f>
        <v>0</v>
      </c>
      <c r="ED380">
        <f>VLOOKUP(MID(B380,1,5)*1,'InstTyp-2'!E:BQ,20,FALSE)</f>
        <v>0</v>
      </c>
      <c r="EE380" s="195">
        <f>VLOOKUP(MID(B380,1,5)*1,'Forplejning 2008'!A:C,3,FALSE)</f>
        <v>173770.25</v>
      </c>
      <c r="EF380" t="str">
        <f t="shared" si="20"/>
        <v>37306</v>
      </c>
      <c r="EG380" t="str">
        <f t="shared" si="21"/>
        <v/>
      </c>
      <c r="EH380">
        <f t="shared" si="22"/>
        <v>0</v>
      </c>
      <c r="EI380">
        <f t="shared" si="23"/>
        <v>0</v>
      </c>
      <c r="EJ380" t="e">
        <f>VLOOKUP(B380,Rekruttering!A:F,2,FALSE)</f>
        <v>#N/A</v>
      </c>
      <c r="EK380" t="e">
        <f>VLOOKUP(B380,Rekruttering!A:F,3,FALSE)</f>
        <v>#N/A</v>
      </c>
      <c r="EL380" t="e">
        <f>VLOOKUP(B380,Rekruttering!A:F,4,FALSE)</f>
        <v>#N/A</v>
      </c>
      <c r="EM380" t="e">
        <f>VLOOKUP(B380,Rekruttering!A:F,5,FALSE)</f>
        <v>#N/A</v>
      </c>
      <c r="EN380" t="e">
        <f>VLOOKUP(B380,Rekruttering!A:F,6,FALSE)</f>
        <v>#N/A</v>
      </c>
    </row>
    <row r="381" spans="1:144">
      <c r="A381" s="14" t="str">
        <f>Van!BC1</f>
        <v>x</v>
      </c>
      <c r="B381" s="21" t="str">
        <f>Van!BC2</f>
        <v>37306_2</v>
      </c>
      <c r="C381" t="str">
        <f>Van!BC3</f>
        <v>Børnehuset stjernen vuggestue</v>
      </c>
      <c r="D381" t="str">
        <f>Van!BC4</f>
        <v>Vanløse/Brønshøj-Husum</v>
      </c>
      <c r="E381" t="str">
        <f>Van!BC5</f>
        <v>Arkaderne 58</v>
      </c>
      <c r="F381">
        <f>Van!BC6</f>
        <v>2700</v>
      </c>
      <c r="G381" t="str">
        <f>Van!BC7</f>
        <v>Brønshøj</v>
      </c>
      <c r="H381" t="str">
        <f>Van!BC8</f>
        <v>38 60 34 47</v>
      </c>
      <c r="I381" t="str">
        <f>Van!BC9</f>
        <v>37306@buf.kk.dk</v>
      </c>
      <c r="J381" t="str">
        <f>Van!BC10</f>
        <v>Joan Larsen</v>
      </c>
      <c r="K381">
        <f>Van!BC11</f>
        <v>36707724</v>
      </c>
      <c r="L381">
        <f>Van!BC12</f>
        <v>0</v>
      </c>
      <c r="M381" t="str">
        <f>Van!BC13</f>
        <v>37306@buf.kk.dk</v>
      </c>
      <c r="N381" t="str">
        <f>Van!BC14</f>
        <v>Integreret</v>
      </c>
      <c r="O381">
        <f>Van!BC15</f>
        <v>34</v>
      </c>
      <c r="P381">
        <f>Van!BC16</f>
        <v>0</v>
      </c>
      <c r="Q381">
        <f>Van!BC17</f>
        <v>63</v>
      </c>
      <c r="R381">
        <f>Van!BC18</f>
        <v>0</v>
      </c>
      <c r="S381">
        <f>Van!BC19</f>
        <v>0</v>
      </c>
      <c r="T381">
        <f>Van!BC20</f>
        <v>0</v>
      </c>
      <c r="U381">
        <f>Van!BC21</f>
        <v>0</v>
      </c>
      <c r="V381" t="str">
        <f>Van!BC22</f>
        <v>Ja</v>
      </c>
      <c r="W381">
        <f>Van!BC23</f>
        <v>0</v>
      </c>
      <c r="X381">
        <f>Van!BC24</f>
        <v>0</v>
      </c>
      <c r="Y381">
        <f>Van!BC25</f>
        <v>0</v>
      </c>
      <c r="Z381">
        <f>Van!BC26</f>
        <v>0</v>
      </c>
      <c r="AA381">
        <f>Van!BC27</f>
        <v>0</v>
      </c>
      <c r="AB381">
        <f>Van!BC28</f>
        <v>0</v>
      </c>
      <c r="AC381">
        <f>Van!BC29</f>
        <v>0</v>
      </c>
      <c r="AD381">
        <f>Van!BC30</f>
        <v>0</v>
      </c>
      <c r="AE381">
        <f>Van!BC31</f>
        <v>0</v>
      </c>
      <c r="AF381">
        <f>Van!BC32</f>
        <v>0</v>
      </c>
      <c r="AG381">
        <f>Van!BC33</f>
        <v>0</v>
      </c>
      <c r="AH381">
        <f>Van!BC34</f>
        <v>0</v>
      </c>
      <c r="AI381">
        <f>Van!BC35</f>
        <v>0</v>
      </c>
      <c r="AJ381">
        <f>Van!BC36</f>
        <v>0</v>
      </c>
      <c r="AK381">
        <f>Van!BC37</f>
        <v>0</v>
      </c>
      <c r="AL381" t="str">
        <f>Van!BC38</f>
        <v>Ja</v>
      </c>
      <c r="AM381">
        <f>Van!BC39</f>
        <v>0</v>
      </c>
      <c r="AN381" t="str">
        <f>Van!BC40</f>
        <v>Kirsten Nielsen</v>
      </c>
      <c r="AO381">
        <f>Van!BC41</f>
        <v>1998</v>
      </c>
      <c r="AP381">
        <f>Van!BC42</f>
        <v>37</v>
      </c>
      <c r="AQ381">
        <f>Van!BC43</f>
        <v>0</v>
      </c>
      <c r="AR381" t="str">
        <f>Van!BC44</f>
        <v>Udlært smørrebrødsjomfru. Uddannet på hotel</v>
      </c>
      <c r="AS381" t="str">
        <f>Van!BC45</f>
        <v>Bodega/plejehjem/anden vuggestue</v>
      </c>
      <c r="AT381" t="str">
        <f>Van!BC46</f>
        <v>økologikursus</v>
      </c>
      <c r="AU381">
        <f>Van!BC47</f>
        <v>0</v>
      </c>
      <c r="AV381">
        <f>Van!BC48</f>
        <v>0</v>
      </c>
      <c r="AW381">
        <f>Van!BC49</f>
        <v>0</v>
      </c>
      <c r="AX381">
        <f>Van!BC50</f>
        <v>0</v>
      </c>
      <c r="AY381">
        <f>Van!BC51</f>
        <v>0</v>
      </c>
      <c r="AZ381">
        <f>Van!BC52</f>
        <v>0</v>
      </c>
      <c r="BA381">
        <f>Van!BC53</f>
        <v>0</v>
      </c>
      <c r="BB381">
        <f>Van!BC54</f>
        <v>88</v>
      </c>
      <c r="BC381">
        <f>Van!BC55</f>
        <v>0</v>
      </c>
      <c r="BD381">
        <f>Van!BC56</f>
        <v>0</v>
      </c>
      <c r="BE381">
        <f>Van!BC57</f>
        <v>0</v>
      </c>
      <c r="BF381">
        <f>Van!BC58</f>
        <v>0</v>
      </c>
      <c r="BG381">
        <f>Van!BC59</f>
        <v>0</v>
      </c>
      <c r="BH381">
        <f>Van!BC60</f>
        <v>0</v>
      </c>
      <c r="BI381">
        <f>Van!BC61</f>
        <v>0</v>
      </c>
      <c r="BJ381">
        <f>Van!BC62</f>
        <v>0</v>
      </c>
      <c r="BK381">
        <f>Van!BC63</f>
        <v>0</v>
      </c>
      <c r="BL381">
        <f>Van!BC64</f>
        <v>0</v>
      </c>
      <c r="BM381">
        <f>Van!BC65</f>
        <v>0</v>
      </c>
      <c r="BN381">
        <f>Van!BC66</f>
        <v>0</v>
      </c>
      <c r="BO381">
        <f>Van!BC67</f>
        <v>0</v>
      </c>
      <c r="BP381">
        <f>Van!BC68</f>
        <v>0</v>
      </c>
      <c r="BQ381">
        <f>Van!BC69</f>
        <v>0</v>
      </c>
      <c r="BR381" t="str">
        <f>Van!BC70</f>
        <v>produktionskøkken</v>
      </c>
      <c r="BS381" t="str">
        <f>Van!BC71</f>
        <v>Ja</v>
      </c>
      <c r="BT381" t="str">
        <f>Van!BC72</f>
        <v>Ingen</v>
      </c>
      <c r="BU381" t="str">
        <f>Van!BC73</f>
        <v>Ingen</v>
      </c>
      <c r="BV381" t="str">
        <f>Van!BC74</f>
        <v>Nej</v>
      </c>
      <c r="BW381">
        <f>Van!BC75</f>
        <v>0</v>
      </c>
      <c r="BX381">
        <f>Van!BC76</f>
        <v>0</v>
      </c>
      <c r="BY381">
        <f>Van!BC77</f>
        <v>0</v>
      </c>
      <c r="BZ381">
        <f>Van!BC78</f>
        <v>0</v>
      </c>
      <c r="CA381">
        <f>Van!BC79</f>
        <v>0</v>
      </c>
      <c r="CB381">
        <f>Van!BC80</f>
        <v>0</v>
      </c>
      <c r="CC381">
        <f>Van!BC81</f>
        <v>0</v>
      </c>
      <c r="CD381">
        <f>Van!BC82</f>
        <v>0</v>
      </c>
      <c r="CE381">
        <f>Van!BC83</f>
        <v>0</v>
      </c>
      <c r="CF381">
        <f>Van!BC84</f>
        <v>0</v>
      </c>
      <c r="CG381" t="str">
        <f>Van!BC85</f>
        <v>Birgitte Glerup / Sine</v>
      </c>
      <c r="CH381" s="18">
        <f>Van!BC86</f>
        <v>39876</v>
      </c>
      <c r="CI381">
        <f>Van!BC87</f>
        <v>0</v>
      </c>
      <c r="CJ381">
        <f>Van!BC88</f>
        <v>0</v>
      </c>
      <c r="CK381">
        <f>Van!BC89</f>
        <v>1</v>
      </c>
      <c r="CL381">
        <f>Van!BC90</f>
        <v>6</v>
      </c>
      <c r="CM381">
        <f>Van!BC91</f>
        <v>2</v>
      </c>
      <c r="CN381">
        <f>Van!BC92</f>
        <v>2</v>
      </c>
      <c r="CO381">
        <f>Van!BC93</f>
        <v>0</v>
      </c>
      <c r="CP381">
        <f>Van!BC94</f>
        <v>0</v>
      </c>
      <c r="CQ381">
        <f>Van!BC95</f>
        <v>0</v>
      </c>
      <c r="CR381">
        <f>Van!BC96</f>
        <v>1</v>
      </c>
      <c r="CS381">
        <f>Van!BC97</f>
        <v>1</v>
      </c>
      <c r="CT381">
        <f>Van!BC98</f>
        <v>0</v>
      </c>
      <c r="CU381">
        <f>Van!BC99</f>
        <v>0</v>
      </c>
      <c r="CV381">
        <f>Van!BC100</f>
        <v>0</v>
      </c>
      <c r="CW381">
        <f>Van!BC101</f>
        <v>0</v>
      </c>
      <c r="CX381">
        <f>Van!BC102</f>
        <v>1</v>
      </c>
      <c r="CY381">
        <f>Van!BC103</f>
        <v>0</v>
      </c>
      <c r="CZ381">
        <f>Van!BC104</f>
        <v>0</v>
      </c>
      <c r="DA381">
        <f>Van!BC105</f>
        <v>1</v>
      </c>
      <c r="DB381">
        <f>Van!BC106</f>
        <v>1</v>
      </c>
      <c r="DC381">
        <f>Van!BC107</f>
        <v>3</v>
      </c>
      <c r="DD381" t="str">
        <f>Van!BC108</f>
        <v>Hobert</v>
      </c>
      <c r="DE381">
        <f>Van!BC109</f>
        <v>5</v>
      </c>
      <c r="DF381" t="str">
        <f>Van!BC110</f>
        <v>Ja</v>
      </c>
      <c r="DG381">
        <f>Van!BC111</f>
        <v>10</v>
      </c>
      <c r="DH381" t="str">
        <f>Van!BC112</f>
        <v>Nej</v>
      </c>
      <c r="DI381" t="str">
        <f>Van!BC113</f>
        <v>Nej</v>
      </c>
      <c r="DJ381" t="str">
        <f>Van!BC114</f>
        <v>Ja</v>
      </c>
      <c r="DK381">
        <f>Van!BC115</f>
        <v>2</v>
      </c>
      <c r="DL381" t="str">
        <f>Van!BC116</f>
        <v>God plads</v>
      </c>
      <c r="DM381">
        <f>Van!BC117</f>
        <v>0</v>
      </c>
      <c r="DN381">
        <f>Van!BC118</f>
        <v>0</v>
      </c>
      <c r="DO381" s="14" t="str">
        <f>VLOOKUP(MID(B381,1,5)*1,InstTyp!A:B,2,FALSE)</f>
        <v xml:space="preserve">Integrerede </v>
      </c>
      <c r="DP381" s="14" t="str">
        <f>VLOOKUP(MID(B381,1,5)*1,InstTyp!A:C,3,FALSE)</f>
        <v>Vanløse/Brønshøj-Husum</v>
      </c>
      <c r="DQ381">
        <f>VLOOKUP(MID(B381,1,5)*1,'InstTyp-2'!E:BQ,7,FALSE)</f>
        <v>34</v>
      </c>
      <c r="DR381">
        <f>VLOOKUP(MID(B381,1,5)*1,'InstTyp-2'!E:BQ,8,FALSE)</f>
        <v>0</v>
      </c>
      <c r="DS381">
        <f>VLOOKUP(MID(B381,1,5)*1,'InstTyp-2'!E:BQ,9,FALSE)</f>
        <v>63</v>
      </c>
      <c r="DT381">
        <f>VLOOKUP(MID(B381,1,5)*1,'InstTyp-2'!E:BQ,10,FALSE)</f>
        <v>0</v>
      </c>
      <c r="DU381">
        <f>VLOOKUP(MID(B381,1,5)*1,'InstTyp-2'!E:BQ,11,FALSE)</f>
        <v>0</v>
      </c>
      <c r="DV381">
        <f>VLOOKUP(MID(B381,1,5)*1,'InstTyp-2'!E:BQ,12,FALSE)</f>
        <v>0</v>
      </c>
      <c r="DW381">
        <f>VLOOKUP(MID(B381,1,5)*1,'InstTyp-2'!E:BQ,13,FALSE)</f>
        <v>0</v>
      </c>
      <c r="DX381">
        <f>VLOOKUP(MID(B381,1,5)*1,'InstTyp-2'!E:BQ,14,FALSE)</f>
        <v>0</v>
      </c>
      <c r="DY381">
        <f>VLOOKUP(MID(B381,1,5)*1,'InstTyp-2'!E:BQ,15,FALSE)</f>
        <v>0</v>
      </c>
      <c r="DZ381">
        <f>VLOOKUP(MID(B381,1,5)*1,'InstTyp-2'!E:BQ,16,FALSE)</f>
        <v>0</v>
      </c>
      <c r="EA381">
        <f>VLOOKUP(MID(B381,1,5)*1,'InstTyp-2'!E:BQ,17,FALSE)</f>
        <v>0</v>
      </c>
      <c r="EB381">
        <f>VLOOKUP(MID(B381,1,5)*1,'InstTyp-2'!E:BQ,18,FALSE)</f>
        <v>0</v>
      </c>
      <c r="EC381">
        <f>VLOOKUP(MID(B381,1,5)*1,'InstTyp-2'!E:BQ,19,FALSE)</f>
        <v>0</v>
      </c>
      <c r="ED381">
        <f>VLOOKUP(MID(B381,1,5)*1,'InstTyp-2'!E:BQ,20,FALSE)</f>
        <v>0</v>
      </c>
      <c r="EE381" s="195">
        <f>VLOOKUP(MID(B381,1,5)*1,'Forplejning 2008'!A:C,3,FALSE)</f>
        <v>173770.25</v>
      </c>
      <c r="EF381" t="str">
        <f t="shared" si="20"/>
        <v>37306</v>
      </c>
      <c r="EG381" t="str">
        <f t="shared" si="21"/>
        <v>2</v>
      </c>
      <c r="EH381">
        <f t="shared" si="22"/>
        <v>0</v>
      </c>
      <c r="EI381">
        <f t="shared" si="23"/>
        <v>0</v>
      </c>
      <c r="EJ381" t="e">
        <f>VLOOKUP(B381,Rekruttering!A:F,2,FALSE)</f>
        <v>#N/A</v>
      </c>
      <c r="EK381" t="e">
        <f>VLOOKUP(B381,Rekruttering!A:F,3,FALSE)</f>
        <v>#N/A</v>
      </c>
      <c r="EL381" t="e">
        <f>VLOOKUP(B381,Rekruttering!A:F,4,FALSE)</f>
        <v>#N/A</v>
      </c>
      <c r="EM381" t="e">
        <f>VLOOKUP(B381,Rekruttering!A:F,5,FALSE)</f>
        <v>#N/A</v>
      </c>
      <c r="EN381" t="e">
        <f>VLOOKUP(B381,Rekruttering!A:F,6,FALSE)</f>
        <v>#N/A</v>
      </c>
    </row>
    <row r="382" spans="1:144">
      <c r="A382" s="14" t="str">
        <f>Van!BD1</f>
        <v>x</v>
      </c>
      <c r="B382" s="21">
        <f>Van!BD2</f>
        <v>37317</v>
      </c>
      <c r="C382" t="str">
        <f>Van!BD3</f>
        <v>Pandekagehuset</v>
      </c>
      <c r="D382" t="str">
        <f>Van!BD4</f>
        <v>Vanløse/Brønshøj-Husum</v>
      </c>
      <c r="E382" t="str">
        <f>Van!BD5</f>
        <v>Skjulhøj Allé 52</v>
      </c>
      <c r="F382">
        <f>Van!BD6</f>
        <v>2720</v>
      </c>
      <c r="G382" t="str">
        <f>Van!BD7</f>
        <v>Vanløse</v>
      </c>
      <c r="H382" t="str">
        <f>Van!BD8</f>
        <v>38 76 07 90</v>
      </c>
      <c r="I382" t="str">
        <f>Van!BD9</f>
        <v>37317@buf.kk.dk</v>
      </c>
      <c r="J382" t="str">
        <f>Van!BD10</f>
        <v>Lene Bjerrehus Nielsen</v>
      </c>
      <c r="K382">
        <f>Van!BD11</f>
        <v>48361195</v>
      </c>
      <c r="L382">
        <f>Van!BD12</f>
        <v>38760790</v>
      </c>
      <c r="M382" t="str">
        <f>Van!BD13</f>
        <v>37317@buf.kk.dk</v>
      </c>
      <c r="N382" t="str">
        <f>Van!BD14</f>
        <v>Integreret</v>
      </c>
      <c r="O382">
        <f>Van!BD15</f>
        <v>28</v>
      </c>
      <c r="P382">
        <f>Van!BD16</f>
        <v>0</v>
      </c>
      <c r="Q382">
        <f>Van!BD17</f>
        <v>66</v>
      </c>
      <c r="R382">
        <f>Van!BD18</f>
        <v>0</v>
      </c>
      <c r="S382">
        <f>Van!BD19</f>
        <v>0</v>
      </c>
      <c r="T382">
        <f>Van!BD20</f>
        <v>0</v>
      </c>
      <c r="U382">
        <f>Van!BD21</f>
        <v>0</v>
      </c>
      <c r="V382" t="str">
        <f>Van!BD22</f>
        <v>Nej</v>
      </c>
      <c r="W382">
        <f>Van!BD23</f>
        <v>0</v>
      </c>
      <c r="X382">
        <f>Van!BD24</f>
        <v>0</v>
      </c>
      <c r="Y382">
        <f>Van!BD25</f>
        <v>5</v>
      </c>
      <c r="Z382">
        <f>Van!BD26</f>
        <v>5</v>
      </c>
      <c r="AA382">
        <f>Van!BD27</f>
        <v>4</v>
      </c>
      <c r="AB382">
        <f>Van!BD28</f>
        <v>5</v>
      </c>
      <c r="AC382">
        <f>Van!BD29</f>
        <v>0</v>
      </c>
      <c r="AD382">
        <f>Van!BD30</f>
        <v>5</v>
      </c>
      <c r="AE382">
        <f>Van!BD31</f>
        <v>0</v>
      </c>
      <c r="AF382">
        <f>Van!BD32</f>
        <v>0</v>
      </c>
      <c r="AG382">
        <f>Van!BD33</f>
        <v>5</v>
      </c>
      <c r="AH382">
        <f>Van!BD34</f>
        <v>0</v>
      </c>
      <c r="AI382">
        <f>Van!BD35</f>
        <v>180000</v>
      </c>
      <c r="AJ382">
        <f>Van!BD36</f>
        <v>20000</v>
      </c>
      <c r="AK382">
        <f>Van!BD37</f>
        <v>0</v>
      </c>
      <c r="AL382" t="str">
        <f>Van!BD38</f>
        <v>Ja</v>
      </c>
      <c r="AM382">
        <f>Van!BD39</f>
        <v>0</v>
      </c>
      <c r="AN382" t="str">
        <f>Van!BD40</f>
        <v>Zlata Jaganjac</v>
      </c>
      <c r="AO382">
        <f>Van!BD41</f>
        <v>2009</v>
      </c>
      <c r="AP382">
        <f>Van!BD42</f>
        <v>5</v>
      </c>
      <c r="AQ382">
        <f>Van!BD43</f>
        <v>0</v>
      </c>
      <c r="AR382">
        <f>Van!BD44</f>
        <v>0</v>
      </c>
      <c r="AS382">
        <f>Van!BD45</f>
        <v>0</v>
      </c>
      <c r="AT382" t="str">
        <f>Van!BD46</f>
        <v>hygiejne/egenkontrol</v>
      </c>
      <c r="AU382">
        <f>Van!BD47</f>
        <v>0</v>
      </c>
      <c r="AV382">
        <f>Van!BD48</f>
        <v>0</v>
      </c>
      <c r="AW382">
        <f>Van!BD49</f>
        <v>0</v>
      </c>
      <c r="AX382">
        <f>Van!BD50</f>
        <v>0</v>
      </c>
      <c r="AY382">
        <f>Van!BD51</f>
        <v>0</v>
      </c>
      <c r="AZ382">
        <f>Van!BD52</f>
        <v>0</v>
      </c>
      <c r="BA382">
        <f>Van!BD53</f>
        <v>0</v>
      </c>
      <c r="BB382">
        <f>Van!BD54</f>
        <v>95</v>
      </c>
      <c r="BC382">
        <f>Van!BD55</f>
        <v>95</v>
      </c>
      <c r="BD382">
        <f>Van!BD56</f>
        <v>2</v>
      </c>
      <c r="BE382">
        <f>Van!BD57</f>
        <v>2</v>
      </c>
      <c r="BF382" t="str">
        <f>Van!BD58</f>
        <v>Ja</v>
      </c>
      <c r="BG382" t="str">
        <f>Van!BD59</f>
        <v>Ja</v>
      </c>
      <c r="BH382" t="str">
        <f>Van!BD60</f>
        <v>Ja</v>
      </c>
      <c r="BI382" t="str">
        <f>Van!BD61</f>
        <v>Ja</v>
      </c>
      <c r="BJ382">
        <f>Van!BD62</f>
        <v>0</v>
      </c>
      <c r="BK382" t="str">
        <f>Van!BD63</f>
        <v>Ja</v>
      </c>
      <c r="BL382">
        <f>Van!BD64</f>
        <v>0</v>
      </c>
      <c r="BM382" t="str">
        <f>Van!BD65</f>
        <v>Ja</v>
      </c>
      <c r="BN382">
        <f>Van!BD66</f>
        <v>0</v>
      </c>
      <c r="BO382" t="str">
        <f>Van!BD67</f>
        <v>Ja</v>
      </c>
      <c r="BP382">
        <f>Van!BD68</f>
        <v>0</v>
      </c>
      <c r="BQ382">
        <f>Van!BD69</f>
        <v>0</v>
      </c>
      <c r="BR382" t="str">
        <f>Van!BD70</f>
        <v>produktionskøkken</v>
      </c>
      <c r="BS382" t="str">
        <f>Van!BD71</f>
        <v>Ja</v>
      </c>
      <c r="BT382" t="str">
        <f>Van!BD72</f>
        <v>Ingen</v>
      </c>
      <c r="BU382" t="str">
        <f>Van!BD73</f>
        <v>Ingen</v>
      </c>
      <c r="BV382" t="str">
        <f>Van!BD74</f>
        <v>Nej</v>
      </c>
      <c r="BW382">
        <f>Van!BD75</f>
        <v>0</v>
      </c>
      <c r="BX382" t="str">
        <f>Van!BD76</f>
        <v>Ingen</v>
      </c>
      <c r="BY382" t="str">
        <f>Van!BD77</f>
        <v>Ingen</v>
      </c>
      <c r="BZ382" t="str">
        <f>Van!BD78</f>
        <v>Nej</v>
      </c>
      <c r="CA382">
        <f>Van!BD79</f>
        <v>0</v>
      </c>
      <c r="CB382" t="str">
        <f>Van!BD80</f>
        <v>Ingen</v>
      </c>
      <c r="CC382">
        <f>Van!BD81</f>
        <v>0</v>
      </c>
      <c r="CD382" t="str">
        <f>Van!BD82</f>
        <v>Ingen</v>
      </c>
      <c r="CE382">
        <f>Van!BD83</f>
        <v>0</v>
      </c>
      <c r="CF382">
        <f>Van!BD84</f>
        <v>0</v>
      </c>
      <c r="CG382" t="str">
        <f>Van!BD85</f>
        <v>Cathrine Jerrik / Sine</v>
      </c>
      <c r="CH382">
        <f>Van!BD86</f>
        <v>0</v>
      </c>
      <c r="CI382">
        <f>Van!BD87</f>
        <v>0</v>
      </c>
      <c r="CJ382">
        <f>Van!BD88</f>
        <v>0</v>
      </c>
      <c r="CK382">
        <f>Van!BD89</f>
        <v>1</v>
      </c>
      <c r="CL382">
        <f>Van!BD90</f>
        <v>5</v>
      </c>
      <c r="CM382">
        <f>Van!BD91</f>
        <v>0</v>
      </c>
      <c r="CN382">
        <f>Van!BD92</f>
        <v>2</v>
      </c>
      <c r="CO382">
        <f>Van!BD93</f>
        <v>0</v>
      </c>
      <c r="CP382">
        <f>Van!BD94</f>
        <v>0</v>
      </c>
      <c r="CQ382">
        <f>Van!BD95</f>
        <v>0</v>
      </c>
      <c r="CR382">
        <f>Van!BD96</f>
        <v>0</v>
      </c>
      <c r="CS382">
        <f>Van!BD97</f>
        <v>2</v>
      </c>
      <c r="CT382">
        <f>Van!BD98</f>
        <v>0</v>
      </c>
      <c r="CU382">
        <f>Van!BD99</f>
        <v>0</v>
      </c>
      <c r="CV382">
        <f>Van!BD100</f>
        <v>0</v>
      </c>
      <c r="CW382">
        <f>Van!BD101</f>
        <v>0</v>
      </c>
      <c r="CX382">
        <f>Van!BD102</f>
        <v>0</v>
      </c>
      <c r="CY382">
        <f>Van!BD103</f>
        <v>2</v>
      </c>
      <c r="CZ382">
        <f>Van!BD104</f>
        <v>0</v>
      </c>
      <c r="DA382">
        <f>Van!BD105</f>
        <v>0</v>
      </c>
      <c r="DB382">
        <f>Van!BD106</f>
        <v>1</v>
      </c>
      <c r="DC382">
        <f>Van!BD107</f>
        <v>2</v>
      </c>
      <c r="DD382" t="str">
        <f>Van!BD108</f>
        <v>Hobart</v>
      </c>
      <c r="DE382">
        <f>Van!BD109</f>
        <v>3.5</v>
      </c>
      <c r="DF382" t="str">
        <f>Van!BD110</f>
        <v>Ja</v>
      </c>
      <c r="DG382">
        <f>Van!BD111</f>
        <v>0</v>
      </c>
      <c r="DH382" t="str">
        <f>Van!BD112</f>
        <v>Nej</v>
      </c>
      <c r="DI382" t="str">
        <f>Van!BD113</f>
        <v>Ja</v>
      </c>
      <c r="DJ382" t="str">
        <f>Van!BD114</f>
        <v>Nej</v>
      </c>
      <c r="DK382">
        <f>Van!BD115</f>
        <v>2</v>
      </c>
      <c r="DL382" t="str">
        <f>Van!BD116</f>
        <v>God plads</v>
      </c>
      <c r="DM382">
        <f>Van!BD117</f>
        <v>0</v>
      </c>
      <c r="DN382">
        <f>Van!BD118</f>
        <v>0</v>
      </c>
      <c r="DO382" s="14" t="str">
        <f>VLOOKUP(MID(B382,1,5)*1,InstTyp!A:B,2,FALSE)</f>
        <v xml:space="preserve">Integrerede </v>
      </c>
      <c r="DP382" s="14" t="str">
        <f>VLOOKUP(MID(B382,1,5)*1,InstTyp!A:C,3,FALSE)</f>
        <v>Vanløse/Brønshøj-Husum</v>
      </c>
      <c r="DQ382">
        <f>VLOOKUP(MID(B382,1,5)*1,'InstTyp-2'!E:BQ,7,FALSE)</f>
        <v>26</v>
      </c>
      <c r="DR382">
        <f>VLOOKUP(MID(B382,1,5)*1,'InstTyp-2'!E:BQ,8,FALSE)</f>
        <v>0</v>
      </c>
      <c r="DS382">
        <f>VLOOKUP(MID(B382,1,5)*1,'InstTyp-2'!E:BQ,9,FALSE)</f>
        <v>62</v>
      </c>
      <c r="DT382">
        <f>VLOOKUP(MID(B382,1,5)*1,'InstTyp-2'!E:BQ,10,FALSE)</f>
        <v>0</v>
      </c>
      <c r="DU382">
        <f>VLOOKUP(MID(B382,1,5)*1,'InstTyp-2'!E:BQ,11,FALSE)</f>
        <v>0</v>
      </c>
      <c r="DV382">
        <f>VLOOKUP(MID(B382,1,5)*1,'InstTyp-2'!E:BQ,12,FALSE)</f>
        <v>0</v>
      </c>
      <c r="DW382">
        <f>VLOOKUP(MID(B382,1,5)*1,'InstTyp-2'!E:BQ,13,FALSE)</f>
        <v>0</v>
      </c>
      <c r="DX382">
        <f>VLOOKUP(MID(B382,1,5)*1,'InstTyp-2'!E:BQ,14,FALSE)</f>
        <v>0</v>
      </c>
      <c r="DY382">
        <f>VLOOKUP(MID(B382,1,5)*1,'InstTyp-2'!E:BQ,15,FALSE)</f>
        <v>0</v>
      </c>
      <c r="DZ382">
        <f>VLOOKUP(MID(B382,1,5)*1,'InstTyp-2'!E:BQ,16,FALSE)</f>
        <v>0</v>
      </c>
      <c r="EA382">
        <f>VLOOKUP(MID(B382,1,5)*1,'InstTyp-2'!E:BQ,17,FALSE)</f>
        <v>0</v>
      </c>
      <c r="EB382">
        <f>VLOOKUP(MID(B382,1,5)*1,'InstTyp-2'!E:BQ,18,FALSE)</f>
        <v>0</v>
      </c>
      <c r="EC382">
        <f>VLOOKUP(MID(B382,1,5)*1,'InstTyp-2'!E:BQ,19,FALSE)</f>
        <v>0</v>
      </c>
      <c r="ED382">
        <f>VLOOKUP(MID(B382,1,5)*1,'InstTyp-2'!E:BQ,20,FALSE)</f>
        <v>0</v>
      </c>
      <c r="EE382" s="195">
        <f>VLOOKUP(MID(B382,1,5)*1,'Forplejning 2008'!A:C,3,FALSE)</f>
        <v>177203.55</v>
      </c>
      <c r="EF382" t="str">
        <f t="shared" si="20"/>
        <v>37317</v>
      </c>
      <c r="EG382" t="str">
        <f t="shared" si="21"/>
        <v/>
      </c>
      <c r="EH382">
        <f t="shared" si="22"/>
        <v>0</v>
      </c>
      <c r="EI382">
        <f t="shared" si="23"/>
        <v>0</v>
      </c>
      <c r="EJ382" t="e">
        <f>VLOOKUP(B382,Rekruttering!A:F,2,FALSE)</f>
        <v>#N/A</v>
      </c>
      <c r="EK382" t="e">
        <f>VLOOKUP(B382,Rekruttering!A:F,3,FALSE)</f>
        <v>#N/A</v>
      </c>
      <c r="EL382" t="e">
        <f>VLOOKUP(B382,Rekruttering!A:F,4,FALSE)</f>
        <v>#N/A</v>
      </c>
      <c r="EM382" t="e">
        <f>VLOOKUP(B382,Rekruttering!A:F,5,FALSE)</f>
        <v>#N/A</v>
      </c>
      <c r="EN382" t="e">
        <f>VLOOKUP(B382,Rekruttering!A:F,6,FALSE)</f>
        <v>#N/A</v>
      </c>
    </row>
    <row r="383" spans="1:144">
      <c r="A383" s="14" t="str">
        <f>Van!BK1</f>
        <v>x</v>
      </c>
      <c r="B383" s="21">
        <f>Van!BK2</f>
        <v>37382</v>
      </c>
      <c r="C383" t="str">
        <f>Van!BK3</f>
        <v>Mosen</v>
      </c>
      <c r="D383" t="str">
        <f>Van!BK4</f>
        <v>Vanløse/Brønshøj-Husum</v>
      </c>
      <c r="E383" t="str">
        <f>Van!BK5</f>
        <v>Åkandevej 43</v>
      </c>
      <c r="F383">
        <f>Van!BK6</f>
        <v>2700</v>
      </c>
      <c r="G383" t="str">
        <f>Van!BK7</f>
        <v>Brønshøj</v>
      </c>
      <c r="H383" t="str">
        <f>Van!BK8</f>
        <v>38 60 58 12</v>
      </c>
      <c r="I383" t="str">
        <f>Van!BK9</f>
        <v>37382@buf.kk.dk</v>
      </c>
      <c r="J383" t="str">
        <f>Van!BK10</f>
        <v>Hanne Rasmussen</v>
      </c>
      <c r="K383">
        <f>Van!BK11</f>
        <v>0</v>
      </c>
      <c r="L383">
        <f>Van!BK12</f>
        <v>0</v>
      </c>
      <c r="M383" t="str">
        <f>Van!BK13</f>
        <v>37382@buf.kk.dk</v>
      </c>
      <c r="N383" t="str">
        <f>Van!BK14</f>
        <v>Integreret</v>
      </c>
      <c r="O383">
        <f>Van!BK15</f>
        <v>36</v>
      </c>
      <c r="P383">
        <f>Van!BK16</f>
        <v>0</v>
      </c>
      <c r="Q383">
        <f>Van!BK17</f>
        <v>66</v>
      </c>
      <c r="R383">
        <f>Van!BK18</f>
        <v>0</v>
      </c>
      <c r="S383">
        <f>Van!BK19</f>
        <v>0</v>
      </c>
      <c r="T383">
        <f>Van!BK20</f>
        <v>0</v>
      </c>
      <c r="U383">
        <f>Van!BK21</f>
        <v>0</v>
      </c>
      <c r="V383" t="str">
        <f>Van!BK22</f>
        <v>Nej</v>
      </c>
      <c r="W383">
        <f>Van!BK23</f>
        <v>0</v>
      </c>
      <c r="X383">
        <f>Van!BK24</f>
        <v>0</v>
      </c>
      <c r="Y383">
        <f>Van!BK25</f>
        <v>5</v>
      </c>
      <c r="Z383">
        <f>Van!BK26</f>
        <v>5</v>
      </c>
      <c r="AA383">
        <f>Van!BK27</f>
        <v>5</v>
      </c>
      <c r="AB383">
        <f>Van!BK28</f>
        <v>5</v>
      </c>
      <c r="AC383">
        <f>Van!BK29</f>
        <v>0</v>
      </c>
      <c r="AD383">
        <f>Van!BK30</f>
        <v>5</v>
      </c>
      <c r="AE383">
        <f>Van!BK31</f>
        <v>5</v>
      </c>
      <c r="AF383">
        <f>Van!BK32</f>
        <v>1</v>
      </c>
      <c r="AG383">
        <f>Van!BK33</f>
        <v>5</v>
      </c>
      <c r="AH383">
        <f>Van!BK34</f>
        <v>0</v>
      </c>
      <c r="AI383">
        <f>Van!BK35</f>
        <v>0</v>
      </c>
      <c r="AJ383">
        <f>Van!BK36</f>
        <v>0</v>
      </c>
      <c r="AK383">
        <f>Van!BK37</f>
        <v>0</v>
      </c>
      <c r="AL383" t="str">
        <f>Van!BK38</f>
        <v>Ja</v>
      </c>
      <c r="AM383" t="str">
        <f>Van!BK39</f>
        <v>Nej</v>
      </c>
      <c r="AN383" t="str">
        <f>Van!BK40</f>
        <v>Anja Ejlersen</v>
      </c>
      <c r="AO383">
        <f>Van!BK41</f>
        <v>1996</v>
      </c>
      <c r="AP383">
        <f>Van!BK42</f>
        <v>37</v>
      </c>
      <c r="AQ383">
        <f>Van!BK43</f>
        <v>0</v>
      </c>
      <c r="AR383">
        <f>Van!BK44</f>
        <v>0</v>
      </c>
      <c r="AS383" t="str">
        <f>Van!BK45</f>
        <v>masser af erfaring</v>
      </c>
      <c r="AT383" t="str">
        <f>Van!BK46</f>
        <v>grøn. Øko.</v>
      </c>
      <c r="AU383">
        <f>Van!BK47</f>
        <v>0</v>
      </c>
      <c r="AV383">
        <f>Van!BK48</f>
        <v>0</v>
      </c>
      <c r="AW383">
        <f>Van!BK49</f>
        <v>0</v>
      </c>
      <c r="AX383">
        <f>Van!BK50</f>
        <v>0</v>
      </c>
      <c r="AY383">
        <f>Van!BK51</f>
        <v>0</v>
      </c>
      <c r="AZ383">
        <f>Van!BK52</f>
        <v>0</v>
      </c>
      <c r="BA383">
        <f>Van!BK53</f>
        <v>0</v>
      </c>
      <c r="BB383">
        <f>Van!BK54</f>
        <v>100</v>
      </c>
      <c r="BC383">
        <f>Van!BK55</f>
        <v>100</v>
      </c>
      <c r="BD383">
        <f>Van!BK56</f>
        <v>2</v>
      </c>
      <c r="BE383">
        <f>Van!BK57</f>
        <v>2</v>
      </c>
      <c r="BF383" t="str">
        <f>Van!BK58</f>
        <v>Ja</v>
      </c>
      <c r="BG383" t="str">
        <f>Van!BK59</f>
        <v>Ja</v>
      </c>
      <c r="BH383" t="str">
        <f>Van!BK60</f>
        <v>Ja</v>
      </c>
      <c r="BI383">
        <f>Van!BK61</f>
        <v>0</v>
      </c>
      <c r="BJ383">
        <f>Van!BK62</f>
        <v>0</v>
      </c>
      <c r="BK383">
        <f>Van!BK63</f>
        <v>0</v>
      </c>
      <c r="BL383">
        <f>Van!BK64</f>
        <v>0</v>
      </c>
      <c r="BM383">
        <f>Van!BK65</f>
        <v>0</v>
      </c>
      <c r="BN383">
        <f>Van!BK66</f>
        <v>0</v>
      </c>
      <c r="BO383">
        <f>Van!BK67</f>
        <v>0</v>
      </c>
      <c r="BP383" t="str">
        <f>Van!BK68</f>
        <v>vil gerne have hjælp</v>
      </c>
      <c r="BQ383">
        <f>Van!BK69</f>
        <v>0</v>
      </c>
      <c r="BR383" t="str">
        <f>Van!BK70</f>
        <v>produktionskøkken</v>
      </c>
      <c r="BS383" t="str">
        <f>Van!BK71</f>
        <v>Nej</v>
      </c>
      <c r="BT383" t="str">
        <f>Van!BK72</f>
        <v>Mindre</v>
      </c>
      <c r="BU383" t="str">
        <f>Van!BK73</f>
        <v>Ingen</v>
      </c>
      <c r="BV383" t="str">
        <f>Van!BK74</f>
        <v>Nej</v>
      </c>
      <c r="BW383" t="str">
        <f>Van!BK75</f>
        <v>hæve/sænke kogebord, svaleskab</v>
      </c>
      <c r="BX383">
        <f>Van!BK76</f>
        <v>0</v>
      </c>
      <c r="BY383">
        <f>Van!BK77</f>
        <v>0</v>
      </c>
      <c r="BZ383">
        <f>Van!BK78</f>
        <v>0</v>
      </c>
      <c r="CA383">
        <f>Van!BK79</f>
        <v>0</v>
      </c>
      <c r="CB383">
        <f>Van!BK80</f>
        <v>0</v>
      </c>
      <c r="CC383">
        <f>Van!BK81</f>
        <v>0</v>
      </c>
      <c r="CD383">
        <f>Van!BK82</f>
        <v>0</v>
      </c>
      <c r="CE383">
        <f>Van!BK83</f>
        <v>0</v>
      </c>
      <c r="CF383" t="str">
        <f>Van!BK84</f>
        <v>dejligt køkken</v>
      </c>
      <c r="CG383" t="str">
        <f>Van!BK85</f>
        <v>Lone Voss / Sine</v>
      </c>
      <c r="CH383" s="18">
        <f>Van!BK86</f>
        <v>39881</v>
      </c>
      <c r="CI383">
        <f>Van!BK87</f>
        <v>0</v>
      </c>
      <c r="CJ383">
        <f>Van!BK88</f>
        <v>0</v>
      </c>
      <c r="CK383">
        <f>Van!BK89</f>
        <v>1</v>
      </c>
      <c r="CL383">
        <f>Van!BK90</f>
        <v>4</v>
      </c>
      <c r="CM383">
        <f>Van!BK91</f>
        <v>0</v>
      </c>
      <c r="CN383">
        <f>Van!BK92</f>
        <v>0</v>
      </c>
      <c r="CO383">
        <f>Van!BK93</f>
        <v>1</v>
      </c>
      <c r="CP383">
        <f>Van!BK94</f>
        <v>1</v>
      </c>
      <c r="CQ383">
        <f>Van!BK95</f>
        <v>10</v>
      </c>
      <c r="CR383">
        <f>Van!BK96</f>
        <v>1</v>
      </c>
      <c r="CS383">
        <f>Van!BK97</f>
        <v>1</v>
      </c>
      <c r="CT383">
        <f>Van!BK98</f>
        <v>0</v>
      </c>
      <c r="CU383">
        <f>Van!BK99</f>
        <v>0</v>
      </c>
      <c r="CV383">
        <f>Van!BK100</f>
        <v>0</v>
      </c>
      <c r="CW383">
        <f>Van!BK101</f>
        <v>0</v>
      </c>
      <c r="CX383">
        <f>Van!BK102</f>
        <v>0</v>
      </c>
      <c r="CY383">
        <f>Van!BK103</f>
        <v>1</v>
      </c>
      <c r="CZ383">
        <f>Van!BK104</f>
        <v>0</v>
      </c>
      <c r="DA383">
        <f>Van!BK105</f>
        <v>0</v>
      </c>
      <c r="DB383">
        <f>Van!BK106</f>
        <v>1</v>
      </c>
      <c r="DC383">
        <f>Van!BK107</f>
        <v>2</v>
      </c>
      <c r="DD383" t="str">
        <f>Van!BK108</f>
        <v>Ken</v>
      </c>
      <c r="DE383">
        <f>Van!BK109</f>
        <v>3</v>
      </c>
      <c r="DF383" t="str">
        <f>Van!BK110</f>
        <v>Ja</v>
      </c>
      <c r="DG383">
        <f>Van!BK111</f>
        <v>10</v>
      </c>
      <c r="DH383" t="str">
        <f>Van!BK112</f>
        <v>Nej</v>
      </c>
      <c r="DI383" t="str">
        <f>Van!BK113</f>
        <v>Nej</v>
      </c>
      <c r="DJ383" t="str">
        <f>Van!BK114</f>
        <v>Ja</v>
      </c>
      <c r="DK383">
        <f>Van!BK115</f>
        <v>2</v>
      </c>
      <c r="DL383" t="str">
        <f>Van!BK116</f>
        <v>Begrænset</v>
      </c>
      <c r="DM383">
        <f>Van!BK117</f>
        <v>0</v>
      </c>
      <c r="DN383">
        <f>Van!BK118</f>
        <v>0</v>
      </c>
      <c r="DO383" s="14" t="str">
        <f>VLOOKUP(MID(B383,1,5)*1,InstTyp!A:B,2,FALSE)</f>
        <v xml:space="preserve">Integrerede </v>
      </c>
      <c r="DP383" s="14" t="str">
        <f>VLOOKUP(MID(B383,1,5)*1,InstTyp!A:C,3,FALSE)</f>
        <v>Vanløse/Brønshøj-Husum</v>
      </c>
      <c r="DQ383">
        <f>VLOOKUP(MID(B383,1,5)*1,'InstTyp-2'!E:BQ,7,FALSE)</f>
        <v>36</v>
      </c>
      <c r="DR383">
        <f>VLOOKUP(MID(B383,1,5)*1,'InstTyp-2'!E:BQ,8,FALSE)</f>
        <v>0</v>
      </c>
      <c r="DS383">
        <f>VLOOKUP(MID(B383,1,5)*1,'InstTyp-2'!E:BQ,9,FALSE)</f>
        <v>66</v>
      </c>
      <c r="DT383">
        <f>VLOOKUP(MID(B383,1,5)*1,'InstTyp-2'!E:BQ,10,FALSE)</f>
        <v>0</v>
      </c>
      <c r="DU383">
        <f>VLOOKUP(MID(B383,1,5)*1,'InstTyp-2'!E:BQ,11,FALSE)</f>
        <v>0</v>
      </c>
      <c r="DV383">
        <f>VLOOKUP(MID(B383,1,5)*1,'InstTyp-2'!E:BQ,12,FALSE)</f>
        <v>0</v>
      </c>
      <c r="DW383">
        <f>VLOOKUP(MID(B383,1,5)*1,'InstTyp-2'!E:BQ,13,FALSE)</f>
        <v>0</v>
      </c>
      <c r="DX383">
        <f>VLOOKUP(MID(B383,1,5)*1,'InstTyp-2'!E:BQ,14,FALSE)</f>
        <v>0</v>
      </c>
      <c r="DY383">
        <f>VLOOKUP(MID(B383,1,5)*1,'InstTyp-2'!E:BQ,15,FALSE)</f>
        <v>6</v>
      </c>
      <c r="DZ383">
        <f>VLOOKUP(MID(B383,1,5)*1,'InstTyp-2'!E:BQ,16,FALSE)</f>
        <v>0</v>
      </c>
      <c r="EA383">
        <f>VLOOKUP(MID(B383,1,5)*1,'InstTyp-2'!E:BQ,17,FALSE)</f>
        <v>0</v>
      </c>
      <c r="EB383">
        <f>VLOOKUP(MID(B383,1,5)*1,'InstTyp-2'!E:BQ,18,FALSE)</f>
        <v>0</v>
      </c>
      <c r="EC383">
        <f>VLOOKUP(MID(B383,1,5)*1,'InstTyp-2'!E:BQ,19,FALSE)</f>
        <v>0</v>
      </c>
      <c r="ED383">
        <f>VLOOKUP(MID(B383,1,5)*1,'InstTyp-2'!E:BQ,20,FALSE)</f>
        <v>0</v>
      </c>
      <c r="EE383" s="195">
        <f>VLOOKUP(MID(B383,1,5)*1,'Forplejning 2008'!A:C,3,FALSE)</f>
        <v>346016.8</v>
      </c>
      <c r="EF383" t="str">
        <f t="shared" si="20"/>
        <v>37382</v>
      </c>
      <c r="EG383" t="str">
        <f t="shared" si="21"/>
        <v/>
      </c>
      <c r="EH383">
        <f t="shared" si="22"/>
        <v>6</v>
      </c>
      <c r="EI383">
        <f t="shared" si="23"/>
        <v>0</v>
      </c>
      <c r="EJ383" t="e">
        <f>VLOOKUP(B383,Rekruttering!A:F,2,FALSE)</f>
        <v>#N/A</v>
      </c>
      <c r="EK383" t="e">
        <f>VLOOKUP(B383,Rekruttering!A:F,3,FALSE)</f>
        <v>#N/A</v>
      </c>
      <c r="EL383" t="e">
        <f>VLOOKUP(B383,Rekruttering!A:F,4,FALSE)</f>
        <v>#N/A</v>
      </c>
      <c r="EM383" t="e">
        <f>VLOOKUP(B383,Rekruttering!A:F,5,FALSE)</f>
        <v>#N/A</v>
      </c>
      <c r="EN383" t="e">
        <f>VLOOKUP(B383,Rekruttering!A:F,6,FALSE)</f>
        <v>#N/A</v>
      </c>
    </row>
    <row r="384" spans="1:144">
      <c r="A384" s="14" t="str">
        <f>Van!BN1</f>
        <v>x</v>
      </c>
      <c r="B384" s="21">
        <f>Van!BN2</f>
        <v>37441</v>
      </c>
      <c r="C384" t="str">
        <f>Van!BN3</f>
        <v>Landsbyen</v>
      </c>
      <c r="D384" t="str">
        <f>Van!BN4</f>
        <v>Vanløse/Brønshøj-Husum</v>
      </c>
      <c r="E384" t="str">
        <f>Van!BN5</f>
        <v>Grøndalsvænge Allé 25</v>
      </c>
      <c r="F384">
        <f>Van!BN6</f>
        <v>2400</v>
      </c>
      <c r="G384" t="str">
        <f>Van!BN7</f>
        <v>København NV</v>
      </c>
      <c r="H384" t="str">
        <f>Van!BN8</f>
        <v>38 14 66 50</v>
      </c>
      <c r="I384" t="str">
        <f>Van!BN9</f>
        <v>landsbyen@buf.kk.dk</v>
      </c>
      <c r="J384" t="str">
        <f>Van!BN10</f>
        <v>Steen Nielsen</v>
      </c>
      <c r="K384">
        <f>Van!BN11</f>
        <v>0</v>
      </c>
      <c r="L384">
        <f>Van!BN12</f>
        <v>38146650</v>
      </c>
      <c r="M384" t="str">
        <f>Van!BN13</f>
        <v>37441@buf.kk.dk</v>
      </c>
      <c r="N384" t="str">
        <f>Van!BN14</f>
        <v>Integreret</v>
      </c>
      <c r="O384">
        <f>Van!BN15</f>
        <v>60</v>
      </c>
      <c r="P384">
        <f>Van!BN16</f>
        <v>0</v>
      </c>
      <c r="Q384">
        <f>Van!BN17</f>
        <v>88</v>
      </c>
      <c r="R384">
        <f>Van!BN18</f>
        <v>0</v>
      </c>
      <c r="S384">
        <f>Van!BN19</f>
        <v>0</v>
      </c>
      <c r="T384">
        <f>Van!BN20</f>
        <v>0</v>
      </c>
      <c r="U384">
        <f>Van!BN21</f>
        <v>0</v>
      </c>
      <c r="V384" t="str">
        <f>Van!BN22</f>
        <v>Nej</v>
      </c>
      <c r="W384">
        <f>Van!BN23</f>
        <v>0</v>
      </c>
      <c r="X384">
        <f>Van!BN24</f>
        <v>0</v>
      </c>
      <c r="Y384">
        <f>Van!BN25</f>
        <v>5</v>
      </c>
      <c r="Z384">
        <f>Van!BN26</f>
        <v>0</v>
      </c>
      <c r="AA384">
        <f>Van!BN27</f>
        <v>5</v>
      </c>
      <c r="AB384">
        <f>Van!BN28</f>
        <v>5</v>
      </c>
      <c r="AC384">
        <f>Van!BN29</f>
        <v>0</v>
      </c>
      <c r="AD384">
        <f>Van!BN30</f>
        <v>5</v>
      </c>
      <c r="AE384">
        <f>Van!BN31</f>
        <v>0</v>
      </c>
      <c r="AF384">
        <f>Van!BN32</f>
        <v>0</v>
      </c>
      <c r="AG384">
        <f>Van!BN33</f>
        <v>5</v>
      </c>
      <c r="AH384">
        <f>Van!BN34</f>
        <v>0</v>
      </c>
      <c r="AI384">
        <f>Van!BN35</f>
        <v>200000</v>
      </c>
      <c r="AJ384">
        <f>Van!BN36</f>
        <v>100000</v>
      </c>
      <c r="AK384">
        <f>Van!BN37</f>
        <v>0</v>
      </c>
      <c r="AL384" t="str">
        <f>Van!BN38</f>
        <v>Ja</v>
      </c>
      <c r="AM384">
        <f>Van!BN39</f>
        <v>0</v>
      </c>
      <c r="AN384" t="str">
        <f>Van!BN40</f>
        <v>Ursula</v>
      </c>
      <c r="AO384">
        <f>Van!BN41</f>
        <v>2008</v>
      </c>
      <c r="AP384">
        <f>Van!BN42</f>
        <v>33</v>
      </c>
      <c r="AQ384">
        <f>Van!BN43</f>
        <v>0</v>
      </c>
      <c r="AR384" t="str">
        <f>Van!BN44</f>
        <v>ufaglært. Hoppede fra ernærings og husholdningsuddannelsen halvvejs igennem.</v>
      </c>
      <c r="AS384" t="str">
        <f>Van!BN45</f>
        <v>½ års erfaring fra andet køkken</v>
      </c>
      <c r="AT384">
        <f>Van!BN46</f>
        <v>0</v>
      </c>
      <c r="AU384" t="str">
        <f>Van!BN47</f>
        <v>Lotte</v>
      </c>
      <c r="AV384">
        <f>Van!BN48</f>
        <v>0</v>
      </c>
      <c r="AW384">
        <f>Van!BN49</f>
        <v>20</v>
      </c>
      <c r="AX384">
        <f>Van!BN50</f>
        <v>0</v>
      </c>
      <c r="AY384" t="str">
        <f>Van!BN51</f>
        <v>Pæd. Medhjælper (ufaglært)</v>
      </c>
      <c r="AZ384">
        <f>Van!BN52</f>
        <v>0</v>
      </c>
      <c r="BA384" t="str">
        <f>Van!BN53</f>
        <v>hygiejnekurser. Er tilmeldt børnemad og fiskekursus i Kbh Madhus</v>
      </c>
      <c r="BB384">
        <f>Van!BN54</f>
        <v>78</v>
      </c>
      <c r="BC384">
        <f>Van!BN55</f>
        <v>100</v>
      </c>
      <c r="BD384">
        <f>Van!BN56</f>
        <v>2</v>
      </c>
      <c r="BE384">
        <f>Van!BN57</f>
        <v>2</v>
      </c>
      <c r="BF384" t="str">
        <f>Van!BN58</f>
        <v>Ja</v>
      </c>
      <c r="BG384" t="str">
        <f>Van!BN59</f>
        <v>Ja</v>
      </c>
      <c r="BH384" t="str">
        <f>Van!BN60</f>
        <v>Ja</v>
      </c>
      <c r="BI384" t="str">
        <f>Van!BN61</f>
        <v>Nej</v>
      </c>
      <c r="BJ384" t="str">
        <f>Van!BN62</f>
        <v>Har prøvet det før på frivillig basis. Økonoma ofte syg, hvilket er et stort problem. Kan finde på at sige sit job op.</v>
      </c>
      <c r="BK384" t="str">
        <f>Van!BN63</f>
        <v>Ja</v>
      </c>
      <c r="BL384" t="str">
        <f>Van!BN64</f>
        <v>meget gerne</v>
      </c>
      <c r="BM384" t="str">
        <f>Van!BN65</f>
        <v>Nej</v>
      </c>
      <c r="BN384" t="str">
        <f>Van!BN66</f>
        <v>pga dårlige erfaringer med meget sygdom, der slog bunden ud af økonomien.</v>
      </c>
      <c r="BO384" t="str">
        <f>Van!BN67</f>
        <v>Nej</v>
      </c>
      <c r="BP384" t="str">
        <f>Van!BN68</f>
        <v>vil meget gerne have hjælp</v>
      </c>
      <c r="BQ384">
        <f>Van!BN69</f>
        <v>0</v>
      </c>
      <c r="BR384" t="str">
        <f>Van!BN70</f>
        <v>produktionskøkken</v>
      </c>
      <c r="BS384" t="str">
        <f>Van!BN71</f>
        <v>Nej</v>
      </c>
      <c r="BT384" t="str">
        <f>Van!BN72</f>
        <v>Mindre</v>
      </c>
      <c r="BU384" t="str">
        <f>Van!BN73</f>
        <v>Ingen</v>
      </c>
      <c r="BV384" t="str">
        <f>Van!BN74</f>
        <v>Nej</v>
      </c>
      <c r="BW384" t="str">
        <f>Van!BN75</f>
        <v>En ekstra opvaskemaskine er vigtigt. Eller alt ok.</v>
      </c>
      <c r="BX384">
        <f>Van!BN76</f>
        <v>0</v>
      </c>
      <c r="BY384">
        <f>Van!BN77</f>
        <v>0</v>
      </c>
      <c r="BZ384">
        <f>Van!BN78</f>
        <v>0</v>
      </c>
      <c r="CA384">
        <f>Van!BN79</f>
        <v>0</v>
      </c>
      <c r="CB384">
        <f>Van!BN80</f>
        <v>0</v>
      </c>
      <c r="CC384">
        <f>Van!BN81</f>
        <v>0</v>
      </c>
      <c r="CD384">
        <f>Van!BN82</f>
        <v>0</v>
      </c>
      <c r="CE384">
        <f>Van!BN83</f>
        <v>0</v>
      </c>
      <c r="CF384">
        <f>Van!BN84</f>
        <v>0</v>
      </c>
      <c r="CG384" t="str">
        <f>Van!BN85</f>
        <v>Mariah / Sine</v>
      </c>
      <c r="CH384" s="18">
        <f>Van!BN86</f>
        <v>39877</v>
      </c>
      <c r="CI384">
        <f>Van!BN87</f>
        <v>0</v>
      </c>
      <c r="CJ384">
        <f>Van!BN88</f>
        <v>0</v>
      </c>
      <c r="CK384">
        <f>Van!BN89</f>
        <v>2</v>
      </c>
      <c r="CL384">
        <f>Van!BN90</f>
        <v>4</v>
      </c>
      <c r="CM384">
        <f>Van!BN91</f>
        <v>0</v>
      </c>
      <c r="CN384">
        <f>Van!BN92</f>
        <v>0</v>
      </c>
      <c r="CO384">
        <f>Van!BN93</f>
        <v>1</v>
      </c>
      <c r="CP384">
        <f>Van!BN94</f>
        <v>0</v>
      </c>
      <c r="CQ384">
        <f>Van!BN95</f>
        <v>10</v>
      </c>
      <c r="CR384">
        <f>Van!BN96</f>
        <v>0</v>
      </c>
      <c r="CS384">
        <f>Van!BN97</f>
        <v>2</v>
      </c>
      <c r="CT384">
        <f>Van!BN98</f>
        <v>2</v>
      </c>
      <c r="CU384">
        <f>Van!BN99</f>
        <v>0</v>
      </c>
      <c r="CV384">
        <f>Van!BN100</f>
        <v>0</v>
      </c>
      <c r="CW384">
        <f>Van!BN101</f>
        <v>0</v>
      </c>
      <c r="CX384">
        <f>Van!BN102</f>
        <v>0</v>
      </c>
      <c r="CY384">
        <f>Van!BN103</f>
        <v>0</v>
      </c>
      <c r="CZ384">
        <f>Van!BN104</f>
        <v>2</v>
      </c>
      <c r="DA384">
        <f>Van!BN105</f>
        <v>0</v>
      </c>
      <c r="DB384">
        <f>Van!BN106</f>
        <v>1</v>
      </c>
      <c r="DC384">
        <f>Van!BN107</f>
        <v>1</v>
      </c>
      <c r="DD384" t="str">
        <f>Van!BN108</f>
        <v>Miele</v>
      </c>
      <c r="DE384">
        <f>Van!BN109</f>
        <v>4</v>
      </c>
      <c r="DF384" t="str">
        <f>Van!BN110</f>
        <v>Ja</v>
      </c>
      <c r="DG384">
        <f>Van!BN111</f>
        <v>15</v>
      </c>
      <c r="DH384" t="str">
        <f>Van!BN112</f>
        <v>Nej</v>
      </c>
      <c r="DI384" t="str">
        <f>Van!BN113</f>
        <v>Ja</v>
      </c>
      <c r="DJ384" t="str">
        <f>Van!BN114</f>
        <v>Ja</v>
      </c>
      <c r="DK384">
        <f>Van!BN115</f>
        <v>3</v>
      </c>
      <c r="DL384" t="str">
        <f>Van!BN116</f>
        <v>God plads</v>
      </c>
      <c r="DM384" t="str">
        <f>Van!BN117</f>
        <v>Opvaskemaskinen er en flaskehals når der kommer service fra 130 børn. 20 timer om ugen er udelukkende til opvask.</v>
      </c>
      <c r="DN384">
        <f>Van!BN118</f>
        <v>0</v>
      </c>
      <c r="DO384" s="14" t="str">
        <f>VLOOKUP(MID(B384,1,5)*1,InstTyp!A:B,2,FALSE)</f>
        <v xml:space="preserve">Integrerede </v>
      </c>
      <c r="DP384" s="14" t="str">
        <f>VLOOKUP(MID(B384,1,5)*1,InstTyp!A:C,3,FALSE)</f>
        <v>Vanløse/Brønshøj-Husum</v>
      </c>
      <c r="DQ384">
        <f>VLOOKUP(MID(B384,1,5)*1,'InstTyp-2'!E:BQ,7,FALSE)</f>
        <v>60</v>
      </c>
      <c r="DR384">
        <f>VLOOKUP(MID(B384,1,5)*1,'InstTyp-2'!E:BQ,8,FALSE)</f>
        <v>0</v>
      </c>
      <c r="DS384">
        <f>VLOOKUP(MID(B384,1,5)*1,'InstTyp-2'!E:BQ,9,FALSE)</f>
        <v>88</v>
      </c>
      <c r="DT384">
        <f>VLOOKUP(MID(B384,1,5)*1,'InstTyp-2'!E:BQ,10,FALSE)</f>
        <v>0</v>
      </c>
      <c r="DU384">
        <f>VLOOKUP(MID(B384,1,5)*1,'InstTyp-2'!E:BQ,11,FALSE)</f>
        <v>0</v>
      </c>
      <c r="DV384">
        <f>VLOOKUP(MID(B384,1,5)*1,'InstTyp-2'!E:BQ,12,FALSE)</f>
        <v>0</v>
      </c>
      <c r="DW384">
        <f>VLOOKUP(MID(B384,1,5)*1,'InstTyp-2'!E:BQ,13,FALSE)</f>
        <v>0</v>
      </c>
      <c r="DX384">
        <f>VLOOKUP(MID(B384,1,5)*1,'InstTyp-2'!E:BQ,14,FALSE)</f>
        <v>0</v>
      </c>
      <c r="DY384">
        <f>VLOOKUP(MID(B384,1,5)*1,'InstTyp-2'!E:BQ,15,FALSE)</f>
        <v>0</v>
      </c>
      <c r="DZ384">
        <f>VLOOKUP(MID(B384,1,5)*1,'InstTyp-2'!E:BQ,16,FALSE)</f>
        <v>0</v>
      </c>
      <c r="EA384">
        <f>VLOOKUP(MID(B384,1,5)*1,'InstTyp-2'!E:BQ,17,FALSE)</f>
        <v>0</v>
      </c>
      <c r="EB384">
        <f>VLOOKUP(MID(B384,1,5)*1,'InstTyp-2'!E:BQ,18,FALSE)</f>
        <v>0</v>
      </c>
      <c r="EC384">
        <f>VLOOKUP(MID(B384,1,5)*1,'InstTyp-2'!E:BQ,19,FALSE)</f>
        <v>0</v>
      </c>
      <c r="ED384">
        <f>VLOOKUP(MID(B384,1,5)*1,'InstTyp-2'!E:BQ,20,FALSE)</f>
        <v>0</v>
      </c>
      <c r="EE384" s="195">
        <f>VLOOKUP(MID(B384,1,5)*1,'Forplejning 2008'!A:C,3,FALSE)</f>
        <v>307597.61</v>
      </c>
      <c r="EF384" t="str">
        <f t="shared" si="20"/>
        <v>37441</v>
      </c>
      <c r="EG384" t="str">
        <f t="shared" si="21"/>
        <v/>
      </c>
      <c r="EH384">
        <f t="shared" si="22"/>
        <v>0</v>
      </c>
      <c r="EI384">
        <f t="shared" si="23"/>
        <v>0</v>
      </c>
      <c r="EJ384" t="str">
        <f>VLOOKUP(B384,Rekruttering!A:F,2,FALSE)</f>
        <v>Ja</v>
      </c>
      <c r="EK384">
        <f>VLOOKUP(B384,Rekruttering!A:F,3,FALSE)</f>
        <v>35</v>
      </c>
      <c r="EL384">
        <f>VLOOKUP(B384,Rekruttering!A:F,4,FALSE)</f>
        <v>0</v>
      </c>
      <c r="EM384">
        <f>VLOOKUP(B384,Rekruttering!A:F,5,FALSE)</f>
        <v>0</v>
      </c>
      <c r="EN384" t="str">
        <f>VLOOKUP(B384,Rekruttering!A:F,6,FALSE)</f>
        <v>Ja</v>
      </c>
    </row>
    <row r="385" spans="1:144">
      <c r="A385" s="14" t="str">
        <f>Van!BO1</f>
        <v>x</v>
      </c>
      <c r="B385" s="21">
        <f>Van!BO2</f>
        <v>37444</v>
      </c>
      <c r="C385" t="str">
        <f>Van!BO3</f>
        <v>Eventyrhuset</v>
      </c>
      <c r="D385" t="str">
        <f>Van!BO4</f>
        <v>Vanløse/Brønshøj-Husum</v>
      </c>
      <c r="E385" t="str">
        <f>Van!BO5</f>
        <v>Degnemose Allé 28</v>
      </c>
      <c r="F385">
        <f>Van!BO6</f>
        <v>2700</v>
      </c>
      <c r="G385" t="str">
        <f>Van!BO7</f>
        <v>Brønshøj</v>
      </c>
      <c r="H385" t="str">
        <f>Van!BO8</f>
        <v>38 80 34 50</v>
      </c>
      <c r="I385" t="str">
        <f>Van!BO9</f>
        <v>37444@buf.kk.dk</v>
      </c>
      <c r="J385" t="str">
        <f>Van!BO10</f>
        <v>Maiken Belfalas</v>
      </c>
      <c r="K385">
        <f>Van!BO11</f>
        <v>0</v>
      </c>
      <c r="L385">
        <f>Van!BO12</f>
        <v>0</v>
      </c>
      <c r="M385" t="str">
        <f>Van!BO13</f>
        <v>37444@buf.kk.dk</v>
      </c>
      <c r="N385" t="str">
        <f>Van!BO14</f>
        <v>Integreret</v>
      </c>
      <c r="O385">
        <f>Van!BO15</f>
        <v>12</v>
      </c>
      <c r="P385">
        <f>Van!BO16</f>
        <v>0</v>
      </c>
      <c r="Q385">
        <f>Van!BO17</f>
        <v>22</v>
      </c>
      <c r="R385">
        <f>Van!BO18</f>
        <v>0</v>
      </c>
      <c r="S385">
        <f>Van!BO19</f>
        <v>0</v>
      </c>
      <c r="T385">
        <f>Van!BO20</f>
        <v>0</v>
      </c>
      <c r="U385">
        <f>Van!BO21</f>
        <v>0</v>
      </c>
      <c r="V385" t="str">
        <f>Van!BO22</f>
        <v>Nej</v>
      </c>
      <c r="W385">
        <f>Van!BO23</f>
        <v>0</v>
      </c>
      <c r="X385">
        <f>Van!BO24</f>
        <v>0</v>
      </c>
      <c r="Y385">
        <f>Van!BO25</f>
        <v>5</v>
      </c>
      <c r="Z385">
        <f>Van!BO26</f>
        <v>5</v>
      </c>
      <c r="AA385">
        <f>Van!BO27</f>
        <v>3</v>
      </c>
      <c r="AB385">
        <f>Van!BO28</f>
        <v>5</v>
      </c>
      <c r="AC385">
        <f>Van!BO29</f>
        <v>0</v>
      </c>
      <c r="AD385">
        <f>Van!BO30</f>
        <v>5</v>
      </c>
      <c r="AE385">
        <f>Van!BO31</f>
        <v>0</v>
      </c>
      <c r="AF385">
        <f>Van!BO32</f>
        <v>0</v>
      </c>
      <c r="AG385">
        <f>Van!BO33</f>
        <v>5</v>
      </c>
      <c r="AH385">
        <f>Van!BO34</f>
        <v>0</v>
      </c>
      <c r="AI385" s="16">
        <f>Van!BO35</f>
        <v>0</v>
      </c>
      <c r="AJ385" s="16">
        <f>Van!BO36</f>
        <v>0</v>
      </c>
      <c r="AK385">
        <f>Van!BO37</f>
        <v>0</v>
      </c>
      <c r="AL385" t="str">
        <f>Van!BO38</f>
        <v>Ja</v>
      </c>
      <c r="AM385">
        <f>Van!BO39</f>
        <v>0</v>
      </c>
      <c r="AN385" t="str">
        <f>Van!BO40</f>
        <v>Birgitta Nielsen</v>
      </c>
      <c r="AO385">
        <f>Van!BO41</f>
        <v>0</v>
      </c>
      <c r="AP385">
        <f>Van!BO42</f>
        <v>15</v>
      </c>
      <c r="AQ385">
        <f>Van!BO43</f>
        <v>0</v>
      </c>
      <c r="AR385">
        <f>Van!BO44</f>
        <v>0</v>
      </c>
      <c r="AS385">
        <f>Van!BO45</f>
        <v>0</v>
      </c>
      <c r="AT385">
        <f>Van!BO46</f>
        <v>0</v>
      </c>
      <c r="AU385">
        <f>Van!BO47</f>
        <v>0</v>
      </c>
      <c r="AV385">
        <f>Van!BO48</f>
        <v>0</v>
      </c>
      <c r="AW385">
        <f>Van!BO49</f>
        <v>0</v>
      </c>
      <c r="AX385">
        <f>Van!BO50</f>
        <v>0</v>
      </c>
      <c r="AY385">
        <f>Van!BO51</f>
        <v>0</v>
      </c>
      <c r="AZ385">
        <f>Van!BO52</f>
        <v>0</v>
      </c>
      <c r="BA385">
        <f>Van!BO53</f>
        <v>0</v>
      </c>
      <c r="BB385">
        <f>Van!BO54</f>
        <v>75</v>
      </c>
      <c r="BC385">
        <f>Van!BO55</f>
        <v>75</v>
      </c>
      <c r="BD385">
        <f>Van!BO56</f>
        <v>2</v>
      </c>
      <c r="BE385">
        <f>Van!BO57</f>
        <v>2</v>
      </c>
      <c r="BF385" t="str">
        <f>Van!BO58</f>
        <v>Ja</v>
      </c>
      <c r="BG385" t="str">
        <f>Van!BO59</f>
        <v>Nej</v>
      </c>
      <c r="BH385" t="str">
        <f>Van!BO60</f>
        <v>Ja</v>
      </c>
      <c r="BI385">
        <f>Van!BO61</f>
        <v>0</v>
      </c>
      <c r="BJ385">
        <f>Van!BO62</f>
        <v>0</v>
      </c>
      <c r="BK385">
        <f>Van!BO63</f>
        <v>0</v>
      </c>
      <c r="BL385">
        <f>Van!BO64</f>
        <v>0</v>
      </c>
      <c r="BM385">
        <f>Van!BO65</f>
        <v>0</v>
      </c>
      <c r="BN385">
        <f>Van!BO66</f>
        <v>0</v>
      </c>
      <c r="BO385">
        <f>Van!BO67</f>
        <v>0</v>
      </c>
      <c r="BP385" t="str">
        <f>Van!BO68</f>
        <v>Lederen er langtidssygemeldt (ingen ved rigtig noget)</v>
      </c>
      <c r="BQ385">
        <f>Van!BO69</f>
        <v>0</v>
      </c>
      <c r="BR385" t="str">
        <f>Van!BO70</f>
        <v>produktionskøkken</v>
      </c>
      <c r="BS385" t="str">
        <f>Van!BO71</f>
        <v>Nej</v>
      </c>
      <c r="BT385" t="str">
        <f>Van!BO72</f>
        <v>Mindre</v>
      </c>
      <c r="BU385" t="str">
        <f>Van!BO73</f>
        <v>Ingen</v>
      </c>
      <c r="BV385" t="str">
        <f>Van!BO74</f>
        <v>Nej</v>
      </c>
      <c r="BW385" t="str">
        <f>Van!BO75</f>
        <v>varmluftsovn. Bjørn røremaskine 10 liter</v>
      </c>
      <c r="BX385">
        <f>Van!BO76</f>
        <v>0</v>
      </c>
      <c r="BY385">
        <f>Van!BO77</f>
        <v>0</v>
      </c>
      <c r="BZ385">
        <f>Van!BO78</f>
        <v>0</v>
      </c>
      <c r="CA385">
        <f>Van!BO79</f>
        <v>0</v>
      </c>
      <c r="CB385">
        <f>Van!BO80</f>
        <v>0</v>
      </c>
      <c r="CC385">
        <f>Van!BO81</f>
        <v>0</v>
      </c>
      <c r="CD385">
        <f>Van!BO82</f>
        <v>0</v>
      </c>
      <c r="CE385">
        <f>Van!BO83</f>
        <v>0</v>
      </c>
      <c r="CF385" t="str">
        <f>Van!BO84</f>
        <v>godt køkken. Komfur lidt lavt. Ønskeligt hæve/sænke kogebord (men det eksisterende kan bruges fra start)</v>
      </c>
      <c r="CG385" t="str">
        <f>Van!BO85</f>
        <v>Lone Voss</v>
      </c>
      <c r="CH385" s="18">
        <f>Van!BO86</f>
        <v>39882</v>
      </c>
      <c r="CI385">
        <f>Van!BO87</f>
        <v>0</v>
      </c>
      <c r="CJ385">
        <f>Van!BO88</f>
        <v>0</v>
      </c>
      <c r="CK385">
        <f>Van!BO89</f>
        <v>1</v>
      </c>
      <c r="CL385">
        <f>Van!BO90</f>
        <v>4</v>
      </c>
      <c r="CM385">
        <f>Van!BO91</f>
        <v>0</v>
      </c>
      <c r="CN385">
        <f>Van!BO92</f>
        <v>1</v>
      </c>
      <c r="CO385">
        <f>Van!BO93</f>
        <v>0</v>
      </c>
      <c r="CP385">
        <f>Van!BO94</f>
        <v>0</v>
      </c>
      <c r="CQ385">
        <f>Van!BO95</f>
        <v>0</v>
      </c>
      <c r="CR385">
        <f>Van!BO96</f>
        <v>0</v>
      </c>
      <c r="CS385">
        <f>Van!BO97</f>
        <v>1</v>
      </c>
      <c r="CT385">
        <f>Van!BO98</f>
        <v>0</v>
      </c>
      <c r="CU385">
        <f>Van!BO99</f>
        <v>0</v>
      </c>
      <c r="CV385">
        <f>Van!BO100</f>
        <v>0</v>
      </c>
      <c r="CW385">
        <f>Van!BO101</f>
        <v>0</v>
      </c>
      <c r="CX385">
        <f>Van!BO102</f>
        <v>0</v>
      </c>
      <c r="CY385">
        <f>Van!BO103</f>
        <v>1</v>
      </c>
      <c r="CZ385">
        <f>Van!BO104</f>
        <v>0</v>
      </c>
      <c r="DA385">
        <f>Van!BO105</f>
        <v>0</v>
      </c>
      <c r="DB385">
        <f>Van!BO106</f>
        <v>1</v>
      </c>
      <c r="DC385">
        <f>Van!BO107</f>
        <v>20</v>
      </c>
      <c r="DD385" t="str">
        <f>Van!BO108</f>
        <v>Miele</v>
      </c>
      <c r="DE385">
        <f>Van!BO109</f>
        <v>4</v>
      </c>
      <c r="DF385" t="str">
        <f>Van!BO110</f>
        <v>Nej</v>
      </c>
      <c r="DG385">
        <f>Van!BO111</f>
        <v>0</v>
      </c>
      <c r="DH385" t="str">
        <f>Van!BO112</f>
        <v>Ja</v>
      </c>
      <c r="DI385" t="str">
        <f>Van!BO113</f>
        <v>Ja</v>
      </c>
      <c r="DJ385" t="str">
        <f>Van!BO114</f>
        <v>Nej</v>
      </c>
      <c r="DK385">
        <f>Van!BO115</f>
        <v>2</v>
      </c>
      <c r="DL385" t="str">
        <f>Van!BO116</f>
        <v>Begrænset</v>
      </c>
      <c r="DM385" t="str">
        <f>Van!BO117</f>
        <v>Lidt bedre opbevaring</v>
      </c>
      <c r="DN385">
        <f>Van!BO118</f>
        <v>0</v>
      </c>
      <c r="DO385" s="14" t="str">
        <f>VLOOKUP(MID(B385,1,5)*1,InstTyp!A:B,2,FALSE)</f>
        <v xml:space="preserve">Integrerede </v>
      </c>
      <c r="DP385" s="14" t="str">
        <f>VLOOKUP(MID(B385,1,5)*1,InstTyp!A:C,3,FALSE)</f>
        <v>Vanløse/Brønshøj-Husum</v>
      </c>
      <c r="DQ385">
        <f>VLOOKUP(MID(B385,1,5)*1,'InstTyp-2'!E:BQ,7,FALSE)</f>
        <v>12</v>
      </c>
      <c r="DR385">
        <f>VLOOKUP(MID(B385,1,5)*1,'InstTyp-2'!E:BQ,8,FALSE)</f>
        <v>0</v>
      </c>
      <c r="DS385">
        <f>VLOOKUP(MID(B385,1,5)*1,'InstTyp-2'!E:BQ,9,FALSE)</f>
        <v>22</v>
      </c>
      <c r="DT385">
        <f>VLOOKUP(MID(B385,1,5)*1,'InstTyp-2'!E:BQ,10,FALSE)</f>
        <v>0</v>
      </c>
      <c r="DU385">
        <f>VLOOKUP(MID(B385,1,5)*1,'InstTyp-2'!E:BQ,11,FALSE)</f>
        <v>0</v>
      </c>
      <c r="DV385">
        <f>VLOOKUP(MID(B385,1,5)*1,'InstTyp-2'!E:BQ,12,FALSE)</f>
        <v>0</v>
      </c>
      <c r="DW385">
        <f>VLOOKUP(MID(B385,1,5)*1,'InstTyp-2'!E:BQ,13,FALSE)</f>
        <v>0</v>
      </c>
      <c r="DX385">
        <f>VLOOKUP(MID(B385,1,5)*1,'InstTyp-2'!E:BQ,14,FALSE)</f>
        <v>0</v>
      </c>
      <c r="DY385">
        <f>VLOOKUP(MID(B385,1,5)*1,'InstTyp-2'!E:BQ,15,FALSE)</f>
        <v>0</v>
      </c>
      <c r="DZ385">
        <f>VLOOKUP(MID(B385,1,5)*1,'InstTyp-2'!E:BQ,16,FALSE)</f>
        <v>0</v>
      </c>
      <c r="EA385">
        <f>VLOOKUP(MID(B385,1,5)*1,'InstTyp-2'!E:BQ,17,FALSE)</f>
        <v>0</v>
      </c>
      <c r="EB385">
        <f>VLOOKUP(MID(B385,1,5)*1,'InstTyp-2'!E:BQ,18,FALSE)</f>
        <v>0</v>
      </c>
      <c r="EC385">
        <f>VLOOKUP(MID(B385,1,5)*1,'InstTyp-2'!E:BQ,19,FALSE)</f>
        <v>0</v>
      </c>
      <c r="ED385">
        <f>VLOOKUP(MID(B385,1,5)*1,'InstTyp-2'!E:BQ,20,FALSE)</f>
        <v>0</v>
      </c>
      <c r="EE385" s="195">
        <f>VLOOKUP(MID(B385,1,5)*1,'Forplejning 2008'!A:C,3,FALSE)</f>
        <v>44207.32</v>
      </c>
      <c r="EF385" t="str">
        <f t="shared" si="20"/>
        <v>37444</v>
      </c>
      <c r="EG385" t="str">
        <f t="shared" si="21"/>
        <v/>
      </c>
      <c r="EH385">
        <f t="shared" si="22"/>
        <v>0</v>
      </c>
      <c r="EI385">
        <f t="shared" si="23"/>
        <v>0</v>
      </c>
      <c r="EJ385" t="str">
        <f>VLOOKUP(B385,Rekruttering!A:F,2,FALSE)</f>
        <v>Ja</v>
      </c>
      <c r="EK385" t="str">
        <f>VLOOKUP(B385,Rekruttering!A:F,3,FALSE)</f>
        <v>30-35</v>
      </c>
      <c r="EL385" t="str">
        <f>VLOOKUP(B385,Rekruttering!A:F,4,FALSE)</f>
        <v>Nej</v>
      </c>
      <c r="EM385">
        <f>VLOOKUP(B385,Rekruttering!A:F,5,FALSE)</f>
        <v>0</v>
      </c>
      <c r="EN385" t="str">
        <f>VLOOKUP(B385,Rekruttering!A:F,6,FALSE)</f>
        <v>Ja</v>
      </c>
    </row>
    <row r="386" spans="1:144">
      <c r="A386" s="14" t="str">
        <f>Van!BP1</f>
        <v>x</v>
      </c>
      <c r="B386" s="21">
        <f>Van!BP2</f>
        <v>37448</v>
      </c>
      <c r="C386" t="str">
        <f>Van!BP3</f>
        <v>Drivhuset</v>
      </c>
      <c r="D386" t="str">
        <f>Van!BP4</f>
        <v>Vanløse/Brønshøj-Husum</v>
      </c>
      <c r="E386" t="str">
        <f>Van!BP5</f>
        <v>Floras Allé 16</v>
      </c>
      <c r="F386">
        <f>Van!BP6</f>
        <v>2720</v>
      </c>
      <c r="G386" t="str">
        <f>Van!BP7</f>
        <v>Vanløse</v>
      </c>
      <c r="H386" t="str">
        <f>Van!BP8</f>
        <v>38 79 08 49</v>
      </c>
      <c r="I386" t="str">
        <f>Van!BP9</f>
        <v>37448@buf.kk.dk</v>
      </c>
      <c r="J386" t="str">
        <f>Van!BP10</f>
        <v>Pia Boesgaard</v>
      </c>
      <c r="K386">
        <f>Van!BP11</f>
        <v>0</v>
      </c>
      <c r="L386">
        <f>Van!BP12</f>
        <v>0</v>
      </c>
      <c r="M386" t="str">
        <f>Van!BP13</f>
        <v>37448@buf.kk.dk</v>
      </c>
      <c r="N386" t="str">
        <f>Van!BP14</f>
        <v>Integreret</v>
      </c>
      <c r="O386">
        <f>Van!BP15</f>
        <v>42</v>
      </c>
      <c r="P386">
        <f>Van!BP16</f>
        <v>0</v>
      </c>
      <c r="Q386">
        <f>Van!BP17</f>
        <v>56</v>
      </c>
      <c r="R386">
        <f>Van!BP18</f>
        <v>0</v>
      </c>
      <c r="S386">
        <f>Van!BP19</f>
        <v>0</v>
      </c>
      <c r="T386">
        <f>Van!BP20</f>
        <v>0</v>
      </c>
      <c r="U386">
        <f>Van!BP21</f>
        <v>0</v>
      </c>
      <c r="V386" t="str">
        <f>Van!BP22</f>
        <v>Nej</v>
      </c>
      <c r="W386">
        <f>Van!BP23</f>
        <v>0</v>
      </c>
      <c r="X386">
        <f>Van!BP24</f>
        <v>0</v>
      </c>
      <c r="Y386">
        <f>Van!BP25</f>
        <v>5</v>
      </c>
      <c r="Z386">
        <f>Van!BP26</f>
        <v>5</v>
      </c>
      <c r="AA386">
        <f>Van!BP27</f>
        <v>5</v>
      </c>
      <c r="AB386">
        <f>Van!BP28</f>
        <v>5</v>
      </c>
      <c r="AC386">
        <f>Van!BP29</f>
        <v>0</v>
      </c>
      <c r="AD386">
        <f>Van!BP30</f>
        <v>5</v>
      </c>
      <c r="AE386">
        <f>Van!BP31</f>
        <v>5</v>
      </c>
      <c r="AF386">
        <f>Van!BP32</f>
        <v>5</v>
      </c>
      <c r="AG386">
        <f>Van!BP33</f>
        <v>5</v>
      </c>
      <c r="AH386">
        <f>Van!BP34</f>
        <v>0</v>
      </c>
      <c r="AI386">
        <f>Van!BP35</f>
        <v>110000</v>
      </c>
      <c r="AJ386">
        <f>Van!BP36</f>
        <v>0</v>
      </c>
      <c r="AK386">
        <f>Van!BP37</f>
        <v>0</v>
      </c>
      <c r="AL386" t="str">
        <f>Van!BP38</f>
        <v>Ja</v>
      </c>
      <c r="AM386" t="str">
        <f>Van!BP39</f>
        <v>Nej</v>
      </c>
      <c r="AN386" t="str">
        <f>Van!BP40</f>
        <v>Betina Madsen</v>
      </c>
      <c r="AO386">
        <f>Van!BP41</f>
        <v>2004</v>
      </c>
      <c r="AP386">
        <f>Van!BP42</f>
        <v>35</v>
      </c>
      <c r="AQ386">
        <f>Van!BP43</f>
        <v>0</v>
      </c>
      <c r="AR386" t="str">
        <f>Van!BP44</f>
        <v>køkkenassistent</v>
      </c>
      <c r="AS386" t="str">
        <f>Van!BP45</f>
        <v>16 års erfaring</v>
      </c>
      <c r="AT386" t="str">
        <f>Van!BP46</f>
        <v>ø.o.f.</v>
      </c>
      <c r="AU386" t="str">
        <f>Van!BP47</f>
        <v>Rikke Christensen</v>
      </c>
      <c r="AV386">
        <f>Van!BP48</f>
        <v>2006</v>
      </c>
      <c r="AW386">
        <f>Van!BP49</f>
        <v>35</v>
      </c>
      <c r="AX386">
        <f>Van!BP50</f>
        <v>0</v>
      </c>
      <c r="AY386" t="str">
        <f>Van!BP51</f>
        <v>køkkenassistent</v>
      </c>
      <c r="AZ386">
        <f>Van!BP52</f>
        <v>0</v>
      </c>
      <c r="BA386" t="str">
        <f>Van!BP53</f>
        <v>miljøkontrollen</v>
      </c>
      <c r="BB386">
        <f>Van!BP54</f>
        <v>98</v>
      </c>
      <c r="BC386">
        <f>Van!BP55</f>
        <v>98</v>
      </c>
      <c r="BD386">
        <f>Van!BP56</f>
        <v>1</v>
      </c>
      <c r="BE386">
        <f>Van!BP57</f>
        <v>1</v>
      </c>
      <c r="BF386" t="str">
        <f>Van!BP58</f>
        <v>Ja</v>
      </c>
      <c r="BG386" t="str">
        <f>Van!BP59</f>
        <v>Nej</v>
      </c>
      <c r="BH386" t="str">
        <f>Van!BP60</f>
        <v>Ja</v>
      </c>
      <c r="BI386" t="str">
        <f>Van!BP61</f>
        <v>Ja</v>
      </c>
      <c r="BJ386">
        <f>Van!BP62</f>
        <v>0</v>
      </c>
      <c r="BK386" t="str">
        <f>Van!BP63</f>
        <v>Ja</v>
      </c>
      <c r="BL386">
        <f>Van!BP64</f>
        <v>0</v>
      </c>
      <c r="BM386" t="str">
        <f>Van!BP65</f>
        <v>Ja</v>
      </c>
      <c r="BN386">
        <f>Van!BP66</f>
        <v>0</v>
      </c>
      <c r="BO386" t="str">
        <f>Van!BP67</f>
        <v>Ja</v>
      </c>
      <c r="BP386">
        <f>Van!BP68</f>
        <v>0</v>
      </c>
      <c r="BQ386">
        <f>Van!BP69</f>
        <v>0</v>
      </c>
      <c r="BR386" t="str">
        <f>Van!BP70</f>
        <v>produktionskøkken</v>
      </c>
      <c r="BS386" t="str">
        <f>Van!BP71</f>
        <v>Ja</v>
      </c>
      <c r="BT386">
        <f>Van!BP72</f>
        <v>0</v>
      </c>
      <c r="BU386">
        <f>Van!BP73</f>
        <v>0</v>
      </c>
      <c r="BV386">
        <f>Van!BP74</f>
        <v>0</v>
      </c>
      <c r="BW386">
        <f>Van!BP75</f>
        <v>0</v>
      </c>
      <c r="BX386">
        <f>Van!BP76</f>
        <v>0</v>
      </c>
      <c r="BY386">
        <f>Van!BP77</f>
        <v>0</v>
      </c>
      <c r="BZ386">
        <f>Van!BP78</f>
        <v>0</v>
      </c>
      <c r="CA386">
        <f>Van!BP79</f>
        <v>0</v>
      </c>
      <c r="CB386">
        <f>Van!BP80</f>
        <v>0</v>
      </c>
      <c r="CC386">
        <f>Van!BP81</f>
        <v>0</v>
      </c>
      <c r="CD386">
        <f>Van!BP82</f>
        <v>0</v>
      </c>
      <c r="CE386">
        <f>Van!BP83</f>
        <v>0</v>
      </c>
      <c r="CF386" t="str">
        <f>Van!BP84</f>
        <v>potentiel som mentor inst.</v>
      </c>
      <c r="CG386" t="str">
        <f>Van!BP85</f>
        <v>Cathrine Jerrik / Sine</v>
      </c>
      <c r="CH386" s="18">
        <f>Van!BP86</f>
        <v>39881</v>
      </c>
      <c r="CI386">
        <f>Van!BP87</f>
        <v>0</v>
      </c>
      <c r="CJ386">
        <f>Van!BP88</f>
        <v>0</v>
      </c>
      <c r="CK386">
        <f>Van!BP89</f>
        <v>1</v>
      </c>
      <c r="CL386">
        <f>Van!BP90</f>
        <v>6</v>
      </c>
      <c r="CM386">
        <f>Van!BP91</f>
        <v>0</v>
      </c>
      <c r="CN386">
        <f>Van!BP92</f>
        <v>0</v>
      </c>
      <c r="CO386">
        <f>Van!BP93</f>
        <v>0</v>
      </c>
      <c r="CP386">
        <f>Van!BP94</f>
        <v>1</v>
      </c>
      <c r="CQ386">
        <f>Van!BP95</f>
        <v>10</v>
      </c>
      <c r="CR386">
        <f>Van!BP96</f>
        <v>0</v>
      </c>
      <c r="CS386">
        <f>Van!BP97</f>
        <v>2</v>
      </c>
      <c r="CT386">
        <f>Van!BP98</f>
        <v>0</v>
      </c>
      <c r="CU386">
        <f>Van!BP99</f>
        <v>0</v>
      </c>
      <c r="CV386">
        <f>Van!BP100</f>
        <v>0</v>
      </c>
      <c r="CW386">
        <f>Van!BP101</f>
        <v>0</v>
      </c>
      <c r="CX386">
        <f>Van!BP102</f>
        <v>0</v>
      </c>
      <c r="CY386">
        <f>Van!BP103</f>
        <v>2</v>
      </c>
      <c r="CZ386">
        <f>Van!BP104</f>
        <v>0</v>
      </c>
      <c r="DA386">
        <f>Van!BP105</f>
        <v>0</v>
      </c>
      <c r="DB386">
        <f>Van!BP106</f>
        <v>1</v>
      </c>
      <c r="DC386">
        <f>Van!BP107</f>
        <v>3</v>
      </c>
      <c r="DD386" t="str">
        <f>Van!BP108</f>
        <v>Hobart</v>
      </c>
      <c r="DE386">
        <f>Van!BP109</f>
        <v>3.5</v>
      </c>
      <c r="DF386" t="str">
        <f>Van!BP110</f>
        <v>Ja</v>
      </c>
      <c r="DG386">
        <f>Van!BP111</f>
        <v>0</v>
      </c>
      <c r="DH386" t="str">
        <f>Van!BP112</f>
        <v>Nej</v>
      </c>
      <c r="DI386" t="str">
        <f>Van!BP113</f>
        <v>Nej</v>
      </c>
      <c r="DJ386" t="str">
        <f>Van!BP114</f>
        <v>Ja</v>
      </c>
      <c r="DK386">
        <f>Van!BP115</f>
        <v>3</v>
      </c>
      <c r="DL386" t="str">
        <f>Van!BP116</f>
        <v>Begrænset</v>
      </c>
      <c r="DM386" t="str">
        <f>Van!BP117</f>
        <v>Deres lagerplads er ikke så stor men fungere godt.</v>
      </c>
      <c r="DN386">
        <f>Van!BP118</f>
        <v>0</v>
      </c>
      <c r="DO386" s="14" t="str">
        <f>VLOOKUP(MID(B386,1,5)*1,InstTyp!A:B,2,FALSE)</f>
        <v xml:space="preserve">Integrerede </v>
      </c>
      <c r="DP386" s="14" t="str">
        <f>VLOOKUP(MID(B386,1,5)*1,InstTyp!A:C,3,FALSE)</f>
        <v>Vanløse/Brønshøj-Husum</v>
      </c>
      <c r="DQ386">
        <f>VLOOKUP(MID(B386,1,5)*1,'InstTyp-2'!E:BQ,7,FALSE)</f>
        <v>36</v>
      </c>
      <c r="DR386">
        <f>VLOOKUP(MID(B386,1,5)*1,'InstTyp-2'!E:BQ,8,FALSE)</f>
        <v>0</v>
      </c>
      <c r="DS386">
        <f>VLOOKUP(MID(B386,1,5)*1,'InstTyp-2'!E:BQ,9,FALSE)</f>
        <v>44</v>
      </c>
      <c r="DT386">
        <f>VLOOKUP(MID(B386,1,5)*1,'InstTyp-2'!E:BQ,10,FALSE)</f>
        <v>0</v>
      </c>
      <c r="DU386">
        <f>VLOOKUP(MID(B386,1,5)*1,'InstTyp-2'!E:BQ,11,FALSE)</f>
        <v>0</v>
      </c>
      <c r="DV386">
        <f>VLOOKUP(MID(B386,1,5)*1,'InstTyp-2'!E:BQ,12,FALSE)</f>
        <v>0</v>
      </c>
      <c r="DW386">
        <f>VLOOKUP(MID(B386,1,5)*1,'InstTyp-2'!E:BQ,13,FALSE)</f>
        <v>0</v>
      </c>
      <c r="DX386">
        <f>VLOOKUP(MID(B386,1,5)*1,'InstTyp-2'!E:BQ,14,FALSE)</f>
        <v>0</v>
      </c>
      <c r="DY386">
        <f>VLOOKUP(MID(B386,1,5)*1,'InstTyp-2'!E:BQ,15,FALSE)</f>
        <v>0</v>
      </c>
      <c r="DZ386">
        <f>VLOOKUP(MID(B386,1,5)*1,'InstTyp-2'!E:BQ,16,FALSE)</f>
        <v>0</v>
      </c>
      <c r="EA386">
        <f>VLOOKUP(MID(B386,1,5)*1,'InstTyp-2'!E:BQ,17,FALSE)</f>
        <v>0</v>
      </c>
      <c r="EB386">
        <f>VLOOKUP(MID(B386,1,5)*1,'InstTyp-2'!E:BQ,18,FALSE)</f>
        <v>0</v>
      </c>
      <c r="EC386">
        <f>VLOOKUP(MID(B386,1,5)*1,'InstTyp-2'!E:BQ,19,FALSE)</f>
        <v>0</v>
      </c>
      <c r="ED386">
        <f>VLOOKUP(MID(B386,1,5)*1,'InstTyp-2'!E:BQ,20,FALSE)</f>
        <v>0</v>
      </c>
      <c r="EE386" s="195">
        <f>VLOOKUP(MID(B386,1,5)*1,'Forplejning 2008'!A:C,3,FALSE)</f>
        <v>145247.53</v>
      </c>
      <c r="EF386" t="str">
        <f t="shared" ref="EF386:EF449" si="24">MID(B386,1,5)</f>
        <v>37448</v>
      </c>
      <c r="EG386" t="str">
        <f t="shared" ref="EG386:EG449" si="25">MID(B386,7,1)</f>
        <v/>
      </c>
      <c r="EH386">
        <f t="shared" ref="EH386:EH449" si="26">SUM(DX386:ED386)</f>
        <v>0</v>
      </c>
      <c r="EI386">
        <f t="shared" si="23"/>
        <v>0</v>
      </c>
      <c r="EJ386" t="e">
        <f>VLOOKUP(B386,Rekruttering!A:F,2,FALSE)</f>
        <v>#N/A</v>
      </c>
      <c r="EK386" t="e">
        <f>VLOOKUP(B386,Rekruttering!A:F,3,FALSE)</f>
        <v>#N/A</v>
      </c>
      <c r="EL386" t="e">
        <f>VLOOKUP(B386,Rekruttering!A:F,4,FALSE)</f>
        <v>#N/A</v>
      </c>
      <c r="EM386" t="e">
        <f>VLOOKUP(B386,Rekruttering!A:F,5,FALSE)</f>
        <v>#N/A</v>
      </c>
      <c r="EN386" t="e">
        <f>VLOOKUP(B386,Rekruttering!A:F,6,FALSE)</f>
        <v>#N/A</v>
      </c>
    </row>
    <row r="387" spans="1:144">
      <c r="A387" s="14" t="str">
        <f>Van!BQ1</f>
        <v>x</v>
      </c>
      <c r="B387" s="21">
        <f>Van!BQ2</f>
        <v>37451</v>
      </c>
      <c r="C387" t="str">
        <f>Van!BQ3</f>
        <v>Arken</v>
      </c>
      <c r="D387" t="str">
        <f>Van!BQ4</f>
        <v>Vanløse/Brønshøj-Husum</v>
      </c>
      <c r="E387" t="str">
        <f>Van!BQ5</f>
        <v>Vindingevej 20</v>
      </c>
      <c r="F387">
        <f>Van!BQ6</f>
        <v>2700</v>
      </c>
      <c r="G387" t="str">
        <f>Van!BQ7</f>
        <v>Brønshøj</v>
      </c>
      <c r="H387" t="str">
        <f>Van!BQ8</f>
        <v>38 80 56 10</v>
      </c>
      <c r="I387" t="str">
        <f>Van!BQ9</f>
        <v>37451@buf.kk.dk</v>
      </c>
      <c r="J387" t="str">
        <f>Van!BQ10</f>
        <v>Maj-Lis Alstrup</v>
      </c>
      <c r="K387">
        <f>Van!BQ11</f>
        <v>38601795</v>
      </c>
      <c r="L387">
        <f>Van!BQ12</f>
        <v>0</v>
      </c>
      <c r="M387" t="str">
        <f>Van!BQ13</f>
        <v>37451@buf.kk.dk</v>
      </c>
      <c r="N387" t="str">
        <f>Van!BQ14</f>
        <v>Integreret</v>
      </c>
      <c r="O387">
        <f>Van!BQ15</f>
        <v>14</v>
      </c>
      <c r="P387">
        <f>Van!BQ16</f>
        <v>0</v>
      </c>
      <c r="Q387">
        <f>Van!BQ17</f>
        <v>46</v>
      </c>
      <c r="R387">
        <f>Van!BQ18</f>
        <v>0</v>
      </c>
      <c r="S387">
        <f>Van!BQ19</f>
        <v>0</v>
      </c>
      <c r="T387">
        <f>Van!BQ20</f>
        <v>0</v>
      </c>
      <c r="U387">
        <f>Van!BQ21</f>
        <v>0</v>
      </c>
      <c r="V387" t="str">
        <f>Van!BQ22</f>
        <v>Nej</v>
      </c>
      <c r="W387">
        <f>Van!BQ23</f>
        <v>0</v>
      </c>
      <c r="X387">
        <f>Van!BQ24</f>
        <v>0</v>
      </c>
      <c r="Y387">
        <f>Van!BQ25</f>
        <v>5</v>
      </c>
      <c r="Z387">
        <f>Van!BQ26</f>
        <v>5</v>
      </c>
      <c r="AA387">
        <f>Van!BQ27</f>
        <v>4</v>
      </c>
      <c r="AB387">
        <f>Van!BQ28</f>
        <v>5</v>
      </c>
      <c r="AC387">
        <f>Van!BQ29</f>
        <v>0</v>
      </c>
      <c r="AD387">
        <f>Van!BQ30</f>
        <v>5</v>
      </c>
      <c r="AE387">
        <f>Van!BQ31</f>
        <v>0</v>
      </c>
      <c r="AF387">
        <f>Van!BQ32</f>
        <v>0</v>
      </c>
      <c r="AG387">
        <f>Van!BQ33</f>
        <v>5</v>
      </c>
      <c r="AH387">
        <f>Van!BQ34</f>
        <v>0</v>
      </c>
      <c r="AI387">
        <f>Van!BQ35</f>
        <v>40000</v>
      </c>
      <c r="AJ387">
        <f>Van!BQ36</f>
        <v>30000</v>
      </c>
      <c r="AK387">
        <f>Van!BQ37</f>
        <v>0</v>
      </c>
      <c r="AL387" t="str">
        <f>Van!BQ38</f>
        <v>Ja</v>
      </c>
      <c r="AM387" t="str">
        <f>Van!BQ39</f>
        <v>Nej</v>
      </c>
      <c r="AN387" t="str">
        <f>Van!BQ40</f>
        <v>Stine Gry Hansen</v>
      </c>
      <c r="AO387">
        <f>Van!BQ41</f>
        <v>2006</v>
      </c>
      <c r="AP387">
        <f>Van!BQ42</f>
        <v>32</v>
      </c>
      <c r="AQ387">
        <f>Van!BQ43</f>
        <v>0</v>
      </c>
      <c r="AR387" t="str">
        <f>Van!BQ44</f>
        <v>Ernærings og husholdningsøkonom fra Ankerhus - går på sundhedsfremme</v>
      </c>
      <c r="AS387" t="str">
        <f>Van!BQ45</f>
        <v>arb. På plejehjem m. dementer - mad + pleje</v>
      </c>
      <c r="AT387" t="str">
        <f>Van!BQ46</f>
        <v>økologikursus</v>
      </c>
      <c r="AU387">
        <f>Van!BQ47</f>
        <v>0</v>
      </c>
      <c r="AV387">
        <f>Van!BQ48</f>
        <v>0</v>
      </c>
      <c r="AW387">
        <f>Van!BQ49</f>
        <v>0</v>
      </c>
      <c r="AX387">
        <f>Van!BQ50</f>
        <v>0</v>
      </c>
      <c r="AY387">
        <f>Van!BQ51</f>
        <v>0</v>
      </c>
      <c r="AZ387">
        <f>Van!BQ52</f>
        <v>0</v>
      </c>
      <c r="BA387">
        <f>Van!BQ53</f>
        <v>0</v>
      </c>
      <c r="BB387">
        <f>Van!BQ54</f>
        <v>99</v>
      </c>
      <c r="BC387">
        <f>Van!BQ55</f>
        <v>99</v>
      </c>
      <c r="BD387">
        <f>Van!BQ56</f>
        <v>3</v>
      </c>
      <c r="BE387">
        <f>Van!BQ57</f>
        <v>2</v>
      </c>
      <c r="BF387" t="str">
        <f>Van!BQ58</f>
        <v>Ja</v>
      </c>
      <c r="BG387" t="str">
        <f>Van!BQ59</f>
        <v>Nej</v>
      </c>
      <c r="BH387" t="str">
        <f>Van!BQ60</f>
        <v>Ja</v>
      </c>
      <c r="BI387" t="str">
        <f>Van!BQ61</f>
        <v>Ja</v>
      </c>
      <c r="BJ387">
        <f>Van!BQ62</f>
        <v>0</v>
      </c>
      <c r="BK387" t="str">
        <f>Van!BQ63</f>
        <v>Ja</v>
      </c>
      <c r="BL387">
        <f>Van!BQ64</f>
        <v>0</v>
      </c>
      <c r="BM387" t="str">
        <f>Van!BQ65</f>
        <v>Ja</v>
      </c>
      <c r="BN387">
        <f>Van!BQ66</f>
        <v>0</v>
      </c>
      <c r="BO387" t="str">
        <f>Van!BQ67</f>
        <v>Ja</v>
      </c>
      <c r="BP387" t="str">
        <f>Van!BQ68</f>
        <v>Vil gerne høre mere - evt. deltid</v>
      </c>
      <c r="BQ387">
        <f>Van!BQ69</f>
        <v>0</v>
      </c>
      <c r="BR387" t="str">
        <f>Van!BQ70</f>
        <v>produktionskøkken</v>
      </c>
      <c r="BS387" t="str">
        <f>Van!BQ71</f>
        <v>Nej</v>
      </c>
      <c r="BT387" t="str">
        <f>Van!BQ72</f>
        <v>Mindre</v>
      </c>
      <c r="BU387" t="str">
        <f>Van!BQ73</f>
        <v>Ingen</v>
      </c>
      <c r="BV387" t="str">
        <f>Van!BQ74</f>
        <v>Nej</v>
      </c>
      <c r="BW387" t="str">
        <f>Van!BQ75</f>
        <v>ekstra fryser. Evt. ekstra ovn</v>
      </c>
      <c r="BX387">
        <f>Van!BQ76</f>
        <v>0</v>
      </c>
      <c r="BY387">
        <f>Van!BQ77</f>
        <v>0</v>
      </c>
      <c r="BZ387">
        <f>Van!BQ78</f>
        <v>0</v>
      </c>
      <c r="CA387">
        <f>Van!BQ79</f>
        <v>0</v>
      </c>
      <c r="CB387">
        <f>Van!BQ80</f>
        <v>0</v>
      </c>
      <c r="CC387">
        <f>Van!BQ81</f>
        <v>0</v>
      </c>
      <c r="CD387">
        <f>Van!BQ82</f>
        <v>0</v>
      </c>
      <c r="CE387">
        <f>Van!BQ83</f>
        <v>0</v>
      </c>
      <c r="CF387" t="str">
        <f>Van!BQ84</f>
        <v>Mentor institution</v>
      </c>
      <c r="CG387" t="str">
        <f>Van!BQ85</f>
        <v>Birgitte Glerup / Sine</v>
      </c>
      <c r="CH387" s="18">
        <f>Van!BQ86</f>
        <v>39882</v>
      </c>
      <c r="CI387">
        <f>Van!BQ87</f>
        <v>0</v>
      </c>
      <c r="CJ387">
        <f>Van!BQ88</f>
        <v>0</v>
      </c>
      <c r="CK387">
        <f>Van!BQ89</f>
        <v>1</v>
      </c>
      <c r="CL387">
        <f>Van!BQ90</f>
        <v>4</v>
      </c>
      <c r="CM387">
        <f>Van!BQ91</f>
        <v>0</v>
      </c>
      <c r="CN387">
        <f>Van!BQ92</f>
        <v>1</v>
      </c>
      <c r="CO387">
        <f>Van!BQ93</f>
        <v>0</v>
      </c>
      <c r="CP387">
        <f>Van!BQ94</f>
        <v>0</v>
      </c>
      <c r="CQ387">
        <f>Van!BQ95</f>
        <v>0</v>
      </c>
      <c r="CR387">
        <f>Van!BQ96</f>
        <v>0</v>
      </c>
      <c r="CS387">
        <f>Van!BQ97</f>
        <v>2</v>
      </c>
      <c r="CT387">
        <f>Van!BQ98</f>
        <v>0</v>
      </c>
      <c r="CU387">
        <f>Van!BQ99</f>
        <v>0</v>
      </c>
      <c r="CV387">
        <f>Van!BQ100</f>
        <v>0</v>
      </c>
      <c r="CW387">
        <f>Van!BQ101</f>
        <v>0</v>
      </c>
      <c r="CX387">
        <f>Van!BQ102</f>
        <v>0</v>
      </c>
      <c r="CY387">
        <f>Van!BQ103</f>
        <v>1</v>
      </c>
      <c r="CZ387">
        <f>Van!BQ104</f>
        <v>0</v>
      </c>
      <c r="DA387">
        <f>Van!BQ105</f>
        <v>0</v>
      </c>
      <c r="DB387">
        <f>Van!BQ106</f>
        <v>1</v>
      </c>
      <c r="DC387">
        <f>Van!BQ107</f>
        <v>13</v>
      </c>
      <c r="DD387" t="str">
        <f>Van!BQ108</f>
        <v>Ken</v>
      </c>
      <c r="DE387">
        <f>Van!BQ109</f>
        <v>8</v>
      </c>
      <c r="DF387" t="str">
        <f>Van!BQ110</f>
        <v>Ja</v>
      </c>
      <c r="DG387">
        <f>Van!BQ111</f>
        <v>5</v>
      </c>
      <c r="DH387" t="str">
        <f>Van!BQ112</f>
        <v>Nej</v>
      </c>
      <c r="DI387" t="str">
        <f>Van!BQ113</f>
        <v>Ja</v>
      </c>
      <c r="DJ387" t="str">
        <f>Van!BQ114</f>
        <v>Nej</v>
      </c>
      <c r="DK387">
        <f>Van!BQ115</f>
        <v>2</v>
      </c>
      <c r="DL387" t="str">
        <f>Van!BQ116</f>
        <v>God plads</v>
      </c>
      <c r="DM387">
        <f>Van!BQ117</f>
        <v>0</v>
      </c>
      <c r="DN387">
        <f>Van!BQ118</f>
        <v>0</v>
      </c>
      <c r="DO387" s="14" t="str">
        <f>VLOOKUP(MID(B387,1,5)*1,InstTyp!A:B,2,FALSE)</f>
        <v xml:space="preserve">Integrerede </v>
      </c>
      <c r="DP387" s="14" t="str">
        <f>VLOOKUP(MID(B387,1,5)*1,InstTyp!A:C,3,FALSE)</f>
        <v>Vanløse/Brønshøj-Husum</v>
      </c>
      <c r="DQ387">
        <f>VLOOKUP(MID(B387,1,5)*1,'InstTyp-2'!E:BQ,7,FALSE)</f>
        <v>14</v>
      </c>
      <c r="DR387">
        <f>VLOOKUP(MID(B387,1,5)*1,'InstTyp-2'!E:BQ,8,FALSE)</f>
        <v>0</v>
      </c>
      <c r="DS387">
        <f>VLOOKUP(MID(B387,1,5)*1,'InstTyp-2'!E:BQ,9,FALSE)</f>
        <v>44</v>
      </c>
      <c r="DT387">
        <f>VLOOKUP(MID(B387,1,5)*1,'InstTyp-2'!E:BQ,10,FALSE)</f>
        <v>0</v>
      </c>
      <c r="DU387">
        <f>VLOOKUP(MID(B387,1,5)*1,'InstTyp-2'!E:BQ,11,FALSE)</f>
        <v>0</v>
      </c>
      <c r="DV387">
        <f>VLOOKUP(MID(B387,1,5)*1,'InstTyp-2'!E:BQ,12,FALSE)</f>
        <v>0</v>
      </c>
      <c r="DW387">
        <f>VLOOKUP(MID(B387,1,5)*1,'InstTyp-2'!E:BQ,13,FALSE)</f>
        <v>0</v>
      </c>
      <c r="DX387">
        <f>VLOOKUP(MID(B387,1,5)*1,'InstTyp-2'!E:BQ,14,FALSE)</f>
        <v>0</v>
      </c>
      <c r="DY387">
        <f>VLOOKUP(MID(B387,1,5)*1,'InstTyp-2'!E:BQ,15,FALSE)</f>
        <v>8</v>
      </c>
      <c r="DZ387">
        <f>VLOOKUP(MID(B387,1,5)*1,'InstTyp-2'!E:BQ,16,FALSE)</f>
        <v>0</v>
      </c>
      <c r="EA387">
        <f>VLOOKUP(MID(B387,1,5)*1,'InstTyp-2'!E:BQ,17,FALSE)</f>
        <v>0</v>
      </c>
      <c r="EB387">
        <f>VLOOKUP(MID(B387,1,5)*1,'InstTyp-2'!E:BQ,18,FALSE)</f>
        <v>0</v>
      </c>
      <c r="EC387">
        <f>VLOOKUP(MID(B387,1,5)*1,'InstTyp-2'!E:BQ,19,FALSE)</f>
        <v>0</v>
      </c>
      <c r="ED387">
        <f>VLOOKUP(MID(B387,1,5)*1,'InstTyp-2'!E:BQ,20,FALSE)</f>
        <v>0</v>
      </c>
      <c r="EE387" s="195">
        <f>VLOOKUP(MID(B387,1,5)*1,'Forplejning 2008'!A:C,3,FALSE)</f>
        <v>96232.02</v>
      </c>
      <c r="EF387" t="str">
        <f t="shared" si="24"/>
        <v>37451</v>
      </c>
      <c r="EG387" t="str">
        <f t="shared" si="25"/>
        <v/>
      </c>
      <c r="EH387">
        <f t="shared" si="26"/>
        <v>8</v>
      </c>
      <c r="EI387">
        <f t="shared" ref="EI387:EI450" si="27">SUM(DT387:DW387)</f>
        <v>0</v>
      </c>
      <c r="EJ387" t="str">
        <f>VLOOKUP(B387,Rekruttering!A:F,2,FALSE)</f>
        <v>Ja</v>
      </c>
      <c r="EK387" t="str">
        <f>VLOOKUP(B387,Rekruttering!A:F,3,FALSE)</f>
        <v>15-20</v>
      </c>
      <c r="EL387">
        <f>VLOOKUP(B387,Rekruttering!A:F,4,FALSE)</f>
        <v>0</v>
      </c>
      <c r="EM387">
        <f>VLOOKUP(B387,Rekruttering!A:F,5,FALSE)</f>
        <v>0</v>
      </c>
      <c r="EN387" t="str">
        <f>VLOOKUP(B387,Rekruttering!A:F,6,FALSE)</f>
        <v>Ja</v>
      </c>
    </row>
    <row r="388" spans="1:144">
      <c r="A388" s="14" t="str">
        <f>Van!BR1</f>
        <v>x</v>
      </c>
      <c r="B388" s="21">
        <f>Van!BR2</f>
        <v>37470</v>
      </c>
      <c r="C388" t="str">
        <f>Van!BR3</f>
        <v>Stjerneskuddet</v>
      </c>
      <c r="D388" t="str">
        <f>Van!BR4</f>
        <v>Vanløse/Brønshøj-Husum</v>
      </c>
      <c r="E388" t="str">
        <f>Van!BR5</f>
        <v>Vanløse Allé 39</v>
      </c>
      <c r="F388">
        <f>Van!BR6</f>
        <v>2720</v>
      </c>
      <c r="G388" t="str">
        <f>Van!BR7</f>
        <v>Vanløse</v>
      </c>
      <c r="H388" t="str">
        <f>Van!BR8</f>
        <v>38 71 85 55 el. 38 71 15 35</v>
      </c>
      <c r="I388" t="str">
        <f>Van!BR9</f>
        <v>37470@buf.kk.dk</v>
      </c>
      <c r="J388" t="str">
        <f>Van!BR10</f>
        <v>Karen Kraft Hedelund</v>
      </c>
      <c r="K388">
        <f>Van!BR11</f>
        <v>0</v>
      </c>
      <c r="L388">
        <f>Van!BR12</f>
        <v>0</v>
      </c>
      <c r="M388" t="str">
        <f>Van!BR13</f>
        <v>37470@buf.kk.dk</v>
      </c>
      <c r="N388" t="str">
        <f>Van!BR14</f>
        <v>Integreret</v>
      </c>
      <c r="O388">
        <f>Van!BR15</f>
        <v>24</v>
      </c>
      <c r="P388">
        <f>Van!BR16</f>
        <v>0</v>
      </c>
      <c r="Q388">
        <f>Van!BR17</f>
        <v>44</v>
      </c>
      <c r="R388">
        <f>Van!BR18</f>
        <v>0</v>
      </c>
      <c r="S388">
        <f>Van!BR19</f>
        <v>0</v>
      </c>
      <c r="T388">
        <f>Van!BR20</f>
        <v>0</v>
      </c>
      <c r="U388">
        <f>Van!BR21</f>
        <v>0</v>
      </c>
      <c r="V388" t="str">
        <f>Van!BR22</f>
        <v>Nej</v>
      </c>
      <c r="W388">
        <f>Van!BR23</f>
        <v>0</v>
      </c>
      <c r="X388">
        <f>Van!BR24</f>
        <v>0</v>
      </c>
      <c r="Y388">
        <f>Van!BR25</f>
        <v>5</v>
      </c>
      <c r="Z388">
        <f>Van!BR26</f>
        <v>5</v>
      </c>
      <c r="AA388">
        <f>Van!BR27</f>
        <v>5</v>
      </c>
      <c r="AB388">
        <f>Van!BR28</f>
        <v>5</v>
      </c>
      <c r="AC388">
        <f>Van!BR29</f>
        <v>0</v>
      </c>
      <c r="AD388">
        <f>Van!BR30</f>
        <v>5</v>
      </c>
      <c r="AE388">
        <f>Van!BR31</f>
        <v>0</v>
      </c>
      <c r="AF388">
        <f>Van!BR32</f>
        <v>0</v>
      </c>
      <c r="AG388">
        <f>Van!BR33</f>
        <v>5</v>
      </c>
      <c r="AH388">
        <f>Van!BR34</f>
        <v>0</v>
      </c>
      <c r="AI388">
        <f>Van!BR35</f>
        <v>120000</v>
      </c>
      <c r="AJ388">
        <f>Van!BR36</f>
        <v>0</v>
      </c>
      <c r="AK388">
        <f>Van!BR37</f>
        <v>0</v>
      </c>
      <c r="AL388" t="str">
        <f>Van!BR38</f>
        <v>Ja</v>
      </c>
      <c r="AM388">
        <f>Van!BR39</f>
        <v>0</v>
      </c>
      <c r="AN388" t="str">
        <f>Van!BR40</f>
        <v>Sara Jepsen</v>
      </c>
      <c r="AO388">
        <f>Van!BR41</f>
        <v>2008</v>
      </c>
      <c r="AP388">
        <f>Van!BR42</f>
        <v>35</v>
      </c>
      <c r="AQ388">
        <f>Van!BR43</f>
        <v>0</v>
      </c>
      <c r="AR388" t="str">
        <f>Van!BR44</f>
        <v>kok</v>
      </c>
      <c r="AS388">
        <f>Van!BR45</f>
        <v>0</v>
      </c>
      <c r="AT388">
        <f>Van!BR46</f>
        <v>0</v>
      </c>
      <c r="AU388">
        <f>Van!BR47</f>
        <v>0</v>
      </c>
      <c r="AV388">
        <f>Van!BR48</f>
        <v>0</v>
      </c>
      <c r="AW388">
        <f>Van!BR49</f>
        <v>0</v>
      </c>
      <c r="AX388">
        <f>Van!BR50</f>
        <v>0</v>
      </c>
      <c r="AY388">
        <f>Van!BR51</f>
        <v>0</v>
      </c>
      <c r="AZ388">
        <f>Van!BR52</f>
        <v>0</v>
      </c>
      <c r="BA388">
        <f>Van!BR53</f>
        <v>0</v>
      </c>
      <c r="BB388">
        <f>Van!BR54</f>
        <v>95</v>
      </c>
      <c r="BC388">
        <f>Van!BR55</f>
        <v>95</v>
      </c>
      <c r="BD388">
        <f>Van!BR56</f>
        <v>2</v>
      </c>
      <c r="BE388">
        <f>Van!BR57</f>
        <v>1</v>
      </c>
      <c r="BF388" t="str">
        <f>Van!BR58</f>
        <v>Ja</v>
      </c>
      <c r="BG388" t="str">
        <f>Van!BR59</f>
        <v>Nej</v>
      </c>
      <c r="BH388" t="str">
        <f>Van!BR60</f>
        <v>Ja</v>
      </c>
      <c r="BI388" t="str">
        <f>Van!BR61</f>
        <v>Nej</v>
      </c>
      <c r="BJ388">
        <f>Van!BR62</f>
        <v>0</v>
      </c>
      <c r="BK388" t="str">
        <f>Van!BR63</f>
        <v>Ja</v>
      </c>
      <c r="BL388">
        <f>Van!BR64</f>
        <v>0</v>
      </c>
      <c r="BM388" t="str">
        <f>Van!BR65</f>
        <v>Nej</v>
      </c>
      <c r="BN388">
        <f>Van!BR66</f>
        <v>0</v>
      </c>
      <c r="BO388">
        <f>Van!BR67</f>
        <v>0</v>
      </c>
      <c r="BP388">
        <f>Van!BR68</f>
        <v>0</v>
      </c>
      <c r="BQ388">
        <f>Van!BR69</f>
        <v>0</v>
      </c>
      <c r="BR388" t="str">
        <f>Van!BR70</f>
        <v>produktionskøkken</v>
      </c>
      <c r="BS388">
        <f>Van!BR71</f>
        <v>0</v>
      </c>
      <c r="BT388">
        <f>Van!BR72</f>
        <v>0</v>
      </c>
      <c r="BU388">
        <f>Van!BR73</f>
        <v>0</v>
      </c>
      <c r="BV388">
        <f>Van!BR74</f>
        <v>0</v>
      </c>
      <c r="BW388">
        <f>Van!BR75</f>
        <v>0</v>
      </c>
      <c r="BX388">
        <f>Van!BR76</f>
        <v>0</v>
      </c>
      <c r="BY388">
        <f>Van!BR77</f>
        <v>0</v>
      </c>
      <c r="BZ388">
        <f>Van!BR78</f>
        <v>0</v>
      </c>
      <c r="CA388">
        <f>Van!BR79</f>
        <v>0</v>
      </c>
      <c r="CB388">
        <f>Van!BR80</f>
        <v>0</v>
      </c>
      <c r="CC388">
        <f>Van!BR81</f>
        <v>0</v>
      </c>
      <c r="CD388">
        <f>Van!BR82</f>
        <v>0</v>
      </c>
      <c r="CE388">
        <f>Van!BR83</f>
        <v>0</v>
      </c>
      <c r="CF388">
        <f>Van!BR84</f>
        <v>0</v>
      </c>
      <c r="CG388" t="str">
        <f>Van!BR85</f>
        <v>Cathrine Jerrik / Sine</v>
      </c>
      <c r="CH388">
        <f>Van!BR86</f>
        <v>0</v>
      </c>
      <c r="CI388">
        <f>Van!BR87</f>
        <v>0</v>
      </c>
      <c r="CJ388">
        <f>Van!BR88</f>
        <v>0</v>
      </c>
      <c r="CK388">
        <f>Van!BR89</f>
        <v>1</v>
      </c>
      <c r="CL388">
        <f>Van!BR90</f>
        <v>5</v>
      </c>
      <c r="CM388">
        <f>Van!BR91</f>
        <v>0</v>
      </c>
      <c r="CN388">
        <f>Van!BR92</f>
        <v>2</v>
      </c>
      <c r="CO388">
        <f>Van!BR93</f>
        <v>0</v>
      </c>
      <c r="CP388">
        <f>Van!BR94</f>
        <v>0</v>
      </c>
      <c r="CQ388">
        <f>Van!BR95</f>
        <v>0</v>
      </c>
      <c r="CR388">
        <f>Van!BR96</f>
        <v>0</v>
      </c>
      <c r="CS388">
        <f>Van!BR97</f>
        <v>1</v>
      </c>
      <c r="CT388">
        <f>Van!BR98</f>
        <v>0</v>
      </c>
      <c r="CU388">
        <f>Van!BR99</f>
        <v>0</v>
      </c>
      <c r="CV388">
        <f>Van!BR100</f>
        <v>1</v>
      </c>
      <c r="CW388">
        <f>Van!BR101</f>
        <v>0</v>
      </c>
      <c r="CX388">
        <f>Van!BR102</f>
        <v>1</v>
      </c>
      <c r="CY388">
        <f>Van!BR103</f>
        <v>0</v>
      </c>
      <c r="CZ388">
        <f>Van!BR104</f>
        <v>0</v>
      </c>
      <c r="DA388">
        <f>Van!BR105</f>
        <v>1</v>
      </c>
      <c r="DB388">
        <f>Van!BR106</f>
        <v>1</v>
      </c>
      <c r="DC388">
        <f>Van!BR107</f>
        <v>45</v>
      </c>
      <c r="DD388" t="str">
        <f>Van!BR108</f>
        <v>Miele</v>
      </c>
      <c r="DE388">
        <f>Van!BR109</f>
        <v>4</v>
      </c>
      <c r="DF388" t="str">
        <f>Van!BR110</f>
        <v>Ja</v>
      </c>
      <c r="DG388">
        <f>Van!BR111</f>
        <v>0</v>
      </c>
      <c r="DH388" t="str">
        <f>Van!BR112</f>
        <v>Nej</v>
      </c>
      <c r="DI388" t="str">
        <f>Van!BR113</f>
        <v>Ja</v>
      </c>
      <c r="DJ388" t="str">
        <f>Van!BR114</f>
        <v>Nej</v>
      </c>
      <c r="DK388">
        <f>Van!BR115</f>
        <v>2</v>
      </c>
      <c r="DL388" t="str">
        <f>Van!BR116</f>
        <v>God plads</v>
      </c>
      <c r="DM388" t="str">
        <f>Van!BR117</f>
        <v>ønsker ikke at lave maden selv.</v>
      </c>
      <c r="DN388">
        <f>Van!BR118</f>
        <v>0</v>
      </c>
      <c r="DO388" s="14" t="str">
        <f>VLOOKUP(MID(B388,1,5)*1,InstTyp!A:B,2,FALSE)</f>
        <v xml:space="preserve">Integrerede </v>
      </c>
      <c r="DP388" s="14" t="str">
        <f>VLOOKUP(MID(B388,1,5)*1,InstTyp!A:C,3,FALSE)</f>
        <v>Vanløse/Brønshøj-Husum</v>
      </c>
      <c r="DQ388">
        <f>VLOOKUP(MID(B388,1,5)*1,'InstTyp-2'!E:BQ,7,FALSE)</f>
        <v>24</v>
      </c>
      <c r="DR388">
        <f>VLOOKUP(MID(B388,1,5)*1,'InstTyp-2'!E:BQ,8,FALSE)</f>
        <v>0</v>
      </c>
      <c r="DS388">
        <f>VLOOKUP(MID(B388,1,5)*1,'InstTyp-2'!E:BQ,9,FALSE)</f>
        <v>44</v>
      </c>
      <c r="DT388">
        <f>VLOOKUP(MID(B388,1,5)*1,'InstTyp-2'!E:BQ,10,FALSE)</f>
        <v>0</v>
      </c>
      <c r="DU388">
        <f>VLOOKUP(MID(B388,1,5)*1,'InstTyp-2'!E:BQ,11,FALSE)</f>
        <v>0</v>
      </c>
      <c r="DV388">
        <f>VLOOKUP(MID(B388,1,5)*1,'InstTyp-2'!E:BQ,12,FALSE)</f>
        <v>0</v>
      </c>
      <c r="DW388">
        <f>VLOOKUP(MID(B388,1,5)*1,'InstTyp-2'!E:BQ,13,FALSE)</f>
        <v>0</v>
      </c>
      <c r="DX388">
        <f>VLOOKUP(MID(B388,1,5)*1,'InstTyp-2'!E:BQ,14,FALSE)</f>
        <v>0</v>
      </c>
      <c r="DY388">
        <f>VLOOKUP(MID(B388,1,5)*1,'InstTyp-2'!E:BQ,15,FALSE)</f>
        <v>0</v>
      </c>
      <c r="DZ388">
        <f>VLOOKUP(MID(B388,1,5)*1,'InstTyp-2'!E:BQ,16,FALSE)</f>
        <v>0</v>
      </c>
      <c r="EA388">
        <f>VLOOKUP(MID(B388,1,5)*1,'InstTyp-2'!E:BQ,17,FALSE)</f>
        <v>0</v>
      </c>
      <c r="EB388">
        <f>VLOOKUP(MID(B388,1,5)*1,'InstTyp-2'!E:BQ,18,FALSE)</f>
        <v>0</v>
      </c>
      <c r="EC388">
        <f>VLOOKUP(MID(B388,1,5)*1,'InstTyp-2'!E:BQ,19,FALSE)</f>
        <v>0</v>
      </c>
      <c r="ED388">
        <f>VLOOKUP(MID(B388,1,5)*1,'InstTyp-2'!E:BQ,20,FALSE)</f>
        <v>0</v>
      </c>
      <c r="EE388" s="195">
        <f>VLOOKUP(MID(B388,1,5)*1,'Forplejning 2008'!A:C,3,FALSE)</f>
        <v>121673.41</v>
      </c>
      <c r="EF388" t="str">
        <f t="shared" si="24"/>
        <v>37470</v>
      </c>
      <c r="EG388" t="str">
        <f t="shared" si="25"/>
        <v/>
      </c>
      <c r="EH388">
        <f t="shared" si="26"/>
        <v>0</v>
      </c>
      <c r="EI388">
        <f t="shared" si="27"/>
        <v>0</v>
      </c>
      <c r="EJ388" t="e">
        <f>VLOOKUP(B388,Rekruttering!A:F,2,FALSE)</f>
        <v>#N/A</v>
      </c>
      <c r="EK388" t="e">
        <f>VLOOKUP(B388,Rekruttering!A:F,3,FALSE)</f>
        <v>#N/A</v>
      </c>
      <c r="EL388" t="e">
        <f>VLOOKUP(B388,Rekruttering!A:F,4,FALSE)</f>
        <v>#N/A</v>
      </c>
      <c r="EM388" t="e">
        <f>VLOOKUP(B388,Rekruttering!A:F,5,FALSE)</f>
        <v>#N/A</v>
      </c>
      <c r="EN388" t="e">
        <f>VLOOKUP(B388,Rekruttering!A:F,6,FALSE)</f>
        <v>#N/A</v>
      </c>
    </row>
    <row r="389" spans="1:144">
      <c r="A389" s="14" t="str">
        <f>Van!BS1</f>
        <v>x</v>
      </c>
      <c r="B389" s="21">
        <f>Van!BS2</f>
        <v>37471</v>
      </c>
      <c r="C389" t="str">
        <f>Van!BS3</f>
        <v>Slottet</v>
      </c>
      <c r="D389" t="str">
        <f>Van!BS4</f>
        <v>Vanløse/Brønshøj-Husum</v>
      </c>
      <c r="E389" t="str">
        <f>Van!BS5</f>
        <v>Svenskelejren 7</v>
      </c>
      <c r="F389">
        <f>Van!BS6</f>
        <v>2700</v>
      </c>
      <c r="G389" t="str">
        <f>Van!BS7</f>
        <v>Brønshøj</v>
      </c>
      <c r="H389" t="str">
        <f>Van!BS8</f>
        <v>38 81 38 33</v>
      </c>
      <c r="I389" t="str">
        <f>Van!BS9</f>
        <v>37471@buf.kk.dk</v>
      </c>
      <c r="J389" t="str">
        <f>Van!BS10</f>
        <v>Tine Kratholm</v>
      </c>
      <c r="K389">
        <f>Van!BS11</f>
        <v>36781977</v>
      </c>
      <c r="L389">
        <f>Van!BS12</f>
        <v>0</v>
      </c>
      <c r="M389" t="str">
        <f>Van!BS13</f>
        <v>37471@buf.kk.dk</v>
      </c>
      <c r="N389" t="str">
        <f>Van!BS14</f>
        <v>Integreret</v>
      </c>
      <c r="O389">
        <f>Van!BS15</f>
        <v>39</v>
      </c>
      <c r="P389">
        <f>Van!BS16</f>
        <v>0</v>
      </c>
      <c r="Q389">
        <f>Van!BS17</f>
        <v>44</v>
      </c>
      <c r="R389">
        <f>Van!BS18</f>
        <v>0</v>
      </c>
      <c r="S389">
        <f>Van!BS19</f>
        <v>0</v>
      </c>
      <c r="T389">
        <f>Van!BS20</f>
        <v>0</v>
      </c>
      <c r="U389">
        <f>Van!BS21</f>
        <v>0</v>
      </c>
      <c r="V389" t="str">
        <f>Van!BS22</f>
        <v>Nej</v>
      </c>
      <c r="W389">
        <f>Van!BS23</f>
        <v>0</v>
      </c>
      <c r="X389">
        <f>Van!BS24</f>
        <v>0</v>
      </c>
      <c r="Y389">
        <f>Van!BS25</f>
        <v>5</v>
      </c>
      <c r="Z389">
        <f>Van!BS26</f>
        <v>5</v>
      </c>
      <c r="AA389">
        <f>Van!BS27</f>
        <v>3</v>
      </c>
      <c r="AB389">
        <f>Van!BS28</f>
        <v>5</v>
      </c>
      <c r="AC389">
        <f>Van!BS29</f>
        <v>0</v>
      </c>
      <c r="AD389">
        <f>Van!BS30</f>
        <v>5</v>
      </c>
      <c r="AE389">
        <f>Van!BS31</f>
        <v>0</v>
      </c>
      <c r="AF389">
        <f>Van!BS32</f>
        <v>0</v>
      </c>
      <c r="AG389">
        <f>Van!BS33</f>
        <v>5</v>
      </c>
      <c r="AH389">
        <f>Van!BS34</f>
        <v>0</v>
      </c>
      <c r="AI389" s="16">
        <f>Van!BS35</f>
        <v>100000</v>
      </c>
      <c r="AJ389" s="16">
        <f>Van!BS36</f>
        <v>0</v>
      </c>
      <c r="AK389">
        <f>Van!BS37</f>
        <v>0</v>
      </c>
      <c r="AL389" t="str">
        <f>Van!BS38</f>
        <v>Ja</v>
      </c>
      <c r="AM389" t="str">
        <f>Van!BS39</f>
        <v>Nej</v>
      </c>
      <c r="AN389" t="str">
        <f>Van!BS40</f>
        <v>Dennis Sørensen</v>
      </c>
      <c r="AO389">
        <f>Van!BS41</f>
        <v>2006</v>
      </c>
      <c r="AP389">
        <f>Van!BS42</f>
        <v>32</v>
      </c>
      <c r="AQ389">
        <f>Van!BS43</f>
        <v>0</v>
      </c>
      <c r="AR389" t="str">
        <f>Van!BS44</f>
        <v>kok</v>
      </c>
      <c r="AS389" t="str">
        <f>Van!BS45</f>
        <v>div. Køkkenarbejde</v>
      </c>
      <c r="AT389" t="str">
        <f>Van!BS46</f>
        <v>økologikursus</v>
      </c>
      <c r="AU389">
        <f>Van!BS47</f>
        <v>0</v>
      </c>
      <c r="AV389">
        <f>Van!BS48</f>
        <v>0</v>
      </c>
      <c r="AW389">
        <f>Van!BS49</f>
        <v>0</v>
      </c>
      <c r="AX389">
        <f>Van!BS50</f>
        <v>0</v>
      </c>
      <c r="AY389">
        <f>Van!BS51</f>
        <v>0</v>
      </c>
      <c r="AZ389">
        <f>Van!BS52</f>
        <v>0</v>
      </c>
      <c r="BA389">
        <f>Van!BS53</f>
        <v>0</v>
      </c>
      <c r="BB389">
        <f>Van!BS54</f>
        <v>85</v>
      </c>
      <c r="BC389">
        <f>Van!BS55</f>
        <v>80</v>
      </c>
      <c r="BD389">
        <f>Van!BS56</f>
        <v>2</v>
      </c>
      <c r="BE389">
        <f>Van!BS57</f>
        <v>2</v>
      </c>
      <c r="BF389" t="str">
        <f>Van!BS58</f>
        <v>Ja</v>
      </c>
      <c r="BG389" t="str">
        <f>Van!BS59</f>
        <v>Ja</v>
      </c>
      <c r="BH389" t="str">
        <f>Van!BS60</f>
        <v>Ja</v>
      </c>
      <c r="BI389" t="str">
        <f>Van!BS61</f>
        <v>Nej</v>
      </c>
      <c r="BJ389" t="str">
        <f>Van!BS62</f>
        <v>Inst. Vil gerne give vuggestuen fuld forplejning og bage brød til bh's eftermiddagsmad. De ønsker frokost til bh udefra, da de ikke ser køkkekent som egnet.</v>
      </c>
      <c r="BK389" t="str">
        <f>Van!BS63</f>
        <v>Nej</v>
      </c>
      <c r="BL389" t="str">
        <f>Van!BS64</f>
        <v>Støtter op om inst. Holdning, se ovenfor</v>
      </c>
      <c r="BM389" t="str">
        <f>Van!BS65</f>
        <v>Nej</v>
      </c>
      <c r="BN389">
        <f>Van!BS66</f>
        <v>0</v>
      </c>
      <c r="BO389" t="str">
        <f>Van!BS67</f>
        <v>Nej</v>
      </c>
      <c r="BP389" t="str">
        <f>Van!BS68</f>
        <v>mener de skal have flere hænder, også selvom frokost kommer udefra, da vg-børn skal have mad hverdag.</v>
      </c>
      <c r="BQ389">
        <f>Van!BS69</f>
        <v>0</v>
      </c>
      <c r="BR389" t="str">
        <f>Van!BS70</f>
        <v>produktionskøkken</v>
      </c>
      <c r="BS389" t="str">
        <f>Van!BS71</f>
        <v>Nej</v>
      </c>
      <c r="BT389" t="str">
        <f>Van!BS72</f>
        <v>Mindre</v>
      </c>
      <c r="BU389" t="str">
        <f>Van!BS73</f>
        <v>Mindre</v>
      </c>
      <c r="BV389" t="str">
        <f>Van!BS74</f>
        <v>Nej</v>
      </c>
      <c r="BW389" t="str">
        <f>Van!BS75</f>
        <v>Konvektionsovn el ekstra alm ovne (2 stk). Nyt kogebord, da det gl. ikke virker. Inst. Mener fødevaremyndighederne vil kræve en vask mere. Ombygning af to rum til lagerplads m. evt. ekstra køkkenbordsplads, vil kunne løse problemet.</v>
      </c>
      <c r="BX389">
        <f>Van!BS76</f>
        <v>0</v>
      </c>
      <c r="BY389">
        <f>Van!BS77</f>
        <v>0</v>
      </c>
      <c r="BZ389">
        <f>Van!BS78</f>
        <v>0</v>
      </c>
      <c r="CA389">
        <f>Van!BS79</f>
        <v>0</v>
      </c>
      <c r="CB389">
        <f>Van!BS80</f>
        <v>0</v>
      </c>
      <c r="CC389">
        <f>Van!BS81</f>
        <v>0</v>
      </c>
      <c r="CD389">
        <f>Van!BS82</f>
        <v>0</v>
      </c>
      <c r="CE389">
        <f>Van!BS83</f>
        <v>0</v>
      </c>
      <c r="CF389">
        <f>Van!BS84</f>
        <v>0</v>
      </c>
      <c r="CG389" t="str">
        <f>Van!BS85</f>
        <v>Birgitte Glerup / Sine</v>
      </c>
      <c r="CH389" s="18">
        <f>Van!BS86</f>
        <v>39895</v>
      </c>
      <c r="CI389">
        <f>Van!BS87</f>
        <v>0</v>
      </c>
      <c r="CJ389">
        <f>Van!BS88</f>
        <v>0</v>
      </c>
      <c r="CK389">
        <f>Van!BS89</f>
        <v>1</v>
      </c>
      <c r="CL389">
        <f>Van!BS90</f>
        <v>5</v>
      </c>
      <c r="CM389">
        <f>Van!BS91</f>
        <v>0</v>
      </c>
      <c r="CN389">
        <f>Van!BS92</f>
        <v>2</v>
      </c>
      <c r="CO389">
        <f>Van!BS93</f>
        <v>0</v>
      </c>
      <c r="CP389">
        <f>Van!BS94</f>
        <v>0</v>
      </c>
      <c r="CQ389">
        <f>Van!BS95</f>
        <v>0</v>
      </c>
      <c r="CR389">
        <f>Van!BS96</f>
        <v>0</v>
      </c>
      <c r="CS389">
        <f>Van!BS97</f>
        <v>0</v>
      </c>
      <c r="CT389">
        <f>Van!BS98</f>
        <v>3</v>
      </c>
      <c r="CU389">
        <f>Van!BS99</f>
        <v>0</v>
      </c>
      <c r="CV389">
        <f>Van!BS100</f>
        <v>0</v>
      </c>
      <c r="CW389">
        <f>Van!BS101</f>
        <v>0</v>
      </c>
      <c r="CX389">
        <f>Van!BS102</f>
        <v>0</v>
      </c>
      <c r="CY389">
        <f>Van!BS103</f>
        <v>0</v>
      </c>
      <c r="CZ389">
        <f>Van!BS104</f>
        <v>1</v>
      </c>
      <c r="DA389">
        <f>Van!BS105</f>
        <v>0</v>
      </c>
      <c r="DB389">
        <f>Van!BS106</f>
        <v>1</v>
      </c>
      <c r="DC389">
        <f>Van!BS107</f>
        <v>3</v>
      </c>
      <c r="DD389" t="str">
        <f>Van!BS108</f>
        <v>Miele</v>
      </c>
      <c r="DE389">
        <f>Van!BS109</f>
        <v>8</v>
      </c>
      <c r="DF389" t="str">
        <f>Van!BS110</f>
        <v>Ja</v>
      </c>
      <c r="DG389">
        <f>Van!BS111</f>
        <v>5</v>
      </c>
      <c r="DH389" t="str">
        <f>Van!BS112</f>
        <v>Nej</v>
      </c>
      <c r="DI389" t="str">
        <f>Van!BS113</f>
        <v>Ja</v>
      </c>
      <c r="DJ389" t="str">
        <f>Van!BS114</f>
        <v>Nej</v>
      </c>
      <c r="DK389">
        <f>Van!BS115</f>
        <v>3</v>
      </c>
      <c r="DL389" t="str">
        <f>Van!BS116</f>
        <v>God plads</v>
      </c>
      <c r="DM389" t="str">
        <f>Van!BS117</f>
        <v>Køkkenet er svært at bygge om, da der er stor kogeø i midten bygget op m. fliser og søjler der gøre det svært at ændre. Opjustering kræves, hvis der skal laves mad til alle, men køkkenet er lidt svært at ændre. I mine øjne må ændringen ske i de to lagerrum. Detete er inst. meget skeptisk overfor.</v>
      </c>
      <c r="DN389">
        <f>Van!BS118</f>
        <v>0</v>
      </c>
      <c r="DO389" s="14" t="str">
        <f>VLOOKUP(MID(B389,1,5)*1,InstTyp!A:B,2,FALSE)</f>
        <v xml:space="preserve">Integrerede </v>
      </c>
      <c r="DP389" s="14" t="str">
        <f>VLOOKUP(MID(B389,1,5)*1,InstTyp!A:C,3,FALSE)</f>
        <v>Vanløse/Brønshøj-Husum</v>
      </c>
      <c r="DQ389">
        <f>VLOOKUP(MID(B389,1,5)*1,'InstTyp-2'!E:BQ,7,FALSE)</f>
        <v>36</v>
      </c>
      <c r="DR389">
        <f>VLOOKUP(MID(B389,1,5)*1,'InstTyp-2'!E:BQ,8,FALSE)</f>
        <v>0</v>
      </c>
      <c r="DS389">
        <f>VLOOKUP(MID(B389,1,5)*1,'InstTyp-2'!E:BQ,9,FALSE)</f>
        <v>44</v>
      </c>
      <c r="DT389">
        <f>VLOOKUP(MID(B389,1,5)*1,'InstTyp-2'!E:BQ,10,FALSE)</f>
        <v>0</v>
      </c>
      <c r="DU389">
        <f>VLOOKUP(MID(B389,1,5)*1,'InstTyp-2'!E:BQ,11,FALSE)</f>
        <v>0</v>
      </c>
      <c r="DV389">
        <f>VLOOKUP(MID(B389,1,5)*1,'InstTyp-2'!E:BQ,12,FALSE)</f>
        <v>0</v>
      </c>
      <c r="DW389">
        <f>VLOOKUP(MID(B389,1,5)*1,'InstTyp-2'!E:BQ,13,FALSE)</f>
        <v>0</v>
      </c>
      <c r="DX389">
        <f>VLOOKUP(MID(B389,1,5)*1,'InstTyp-2'!E:BQ,14,FALSE)</f>
        <v>0</v>
      </c>
      <c r="DY389">
        <f>VLOOKUP(MID(B389,1,5)*1,'InstTyp-2'!E:BQ,15,FALSE)</f>
        <v>0</v>
      </c>
      <c r="DZ389">
        <f>VLOOKUP(MID(B389,1,5)*1,'InstTyp-2'!E:BQ,16,FALSE)</f>
        <v>0</v>
      </c>
      <c r="EA389">
        <f>VLOOKUP(MID(B389,1,5)*1,'InstTyp-2'!E:BQ,17,FALSE)</f>
        <v>0</v>
      </c>
      <c r="EB389">
        <f>VLOOKUP(MID(B389,1,5)*1,'InstTyp-2'!E:BQ,18,FALSE)</f>
        <v>0</v>
      </c>
      <c r="EC389">
        <f>VLOOKUP(MID(B389,1,5)*1,'InstTyp-2'!E:BQ,19,FALSE)</f>
        <v>0</v>
      </c>
      <c r="ED389">
        <f>VLOOKUP(MID(B389,1,5)*1,'InstTyp-2'!E:BQ,20,FALSE)</f>
        <v>0</v>
      </c>
      <c r="EE389" s="195">
        <f>VLOOKUP(MID(B389,1,5)*1,'Forplejning 2008'!A:C,3,FALSE)</f>
        <v>157098.51</v>
      </c>
      <c r="EF389" t="str">
        <f t="shared" si="24"/>
        <v>37471</v>
      </c>
      <c r="EG389" t="str">
        <f t="shared" si="25"/>
        <v/>
      </c>
      <c r="EH389">
        <f t="shared" si="26"/>
        <v>0</v>
      </c>
      <c r="EI389">
        <f t="shared" si="27"/>
        <v>0</v>
      </c>
      <c r="EJ389" t="e">
        <f>VLOOKUP(B389,Rekruttering!A:F,2,FALSE)</f>
        <v>#N/A</v>
      </c>
      <c r="EK389" t="e">
        <f>VLOOKUP(B389,Rekruttering!A:F,3,FALSE)</f>
        <v>#N/A</v>
      </c>
      <c r="EL389" t="e">
        <f>VLOOKUP(B389,Rekruttering!A:F,4,FALSE)</f>
        <v>#N/A</v>
      </c>
      <c r="EM389" t="e">
        <f>VLOOKUP(B389,Rekruttering!A:F,5,FALSE)</f>
        <v>#N/A</v>
      </c>
      <c r="EN389" t="e">
        <f>VLOOKUP(B389,Rekruttering!A:F,6,FALSE)</f>
        <v>#N/A</v>
      </c>
    </row>
    <row r="390" spans="1:144">
      <c r="A390" s="14" t="str">
        <f>Van!BT1</f>
        <v>x</v>
      </c>
      <c r="B390" s="21">
        <f>Van!BT2</f>
        <v>37472</v>
      </c>
      <c r="C390" t="str">
        <f>Van!BT3</f>
        <v>Grostedet</v>
      </c>
      <c r="D390" t="str">
        <f>Van!BT4</f>
        <v>Vanløse/Brønshøj-Husum</v>
      </c>
      <c r="E390" t="str">
        <f>Van!BT5</f>
        <v>Vingegavl 2</v>
      </c>
      <c r="F390">
        <f>Van!BT6</f>
        <v>2700</v>
      </c>
      <c r="G390" t="str">
        <f>Van!BT7</f>
        <v>Brønshøj</v>
      </c>
      <c r="H390" t="str">
        <f>Van!BT8</f>
        <v>38 60 44 61</v>
      </c>
      <c r="I390" t="str">
        <f>Van!BT9</f>
        <v>37472@buf.kk.dk</v>
      </c>
      <c r="J390" t="str">
        <f>Van!BT10</f>
        <v>Svend Christiansen</v>
      </c>
      <c r="K390">
        <f>Van!BT11</f>
        <v>36176841</v>
      </c>
      <c r="L390">
        <f>Van!BT12</f>
        <v>0</v>
      </c>
      <c r="M390">
        <f>Van!BT13</f>
        <v>0</v>
      </c>
      <c r="N390" t="str">
        <f>Van!BT14</f>
        <v>Integreret</v>
      </c>
      <c r="O390">
        <f>Van!BT15</f>
        <v>20</v>
      </c>
      <c r="P390">
        <f>Van!BT16</f>
        <v>0</v>
      </c>
      <c r="Q390">
        <f>Van!BT17</f>
        <v>44</v>
      </c>
      <c r="R390">
        <f>Van!BT18</f>
        <v>0</v>
      </c>
      <c r="S390">
        <f>Van!BT19</f>
        <v>0</v>
      </c>
      <c r="T390">
        <f>Van!BT20</f>
        <v>0</v>
      </c>
      <c r="U390">
        <f>Van!BT21</f>
        <v>0</v>
      </c>
      <c r="V390" t="str">
        <f>Van!BT22</f>
        <v>Ja</v>
      </c>
      <c r="W390">
        <f>Van!BT23</f>
        <v>2</v>
      </c>
      <c r="X390">
        <f>Van!BT24</f>
        <v>0</v>
      </c>
      <c r="Y390">
        <f>Van!BT25</f>
        <v>5</v>
      </c>
      <c r="Z390">
        <f>Van!BT26</f>
        <v>5</v>
      </c>
      <c r="AA390">
        <f>Van!BT27</f>
        <v>5</v>
      </c>
      <c r="AB390">
        <f>Van!BT28</f>
        <v>5</v>
      </c>
      <c r="AC390">
        <f>Van!BT29</f>
        <v>0</v>
      </c>
      <c r="AD390">
        <f>Van!BT30</f>
        <v>5</v>
      </c>
      <c r="AE390">
        <f>Van!BT31</f>
        <v>0</v>
      </c>
      <c r="AF390">
        <f>Van!BT32</f>
        <v>1</v>
      </c>
      <c r="AG390">
        <f>Van!BT33</f>
        <v>5</v>
      </c>
      <c r="AH390">
        <f>Van!BT34</f>
        <v>0</v>
      </c>
      <c r="AI390">
        <f>Van!BT35</f>
        <v>150000</v>
      </c>
      <c r="AJ390">
        <f>Van!BT36</f>
        <v>77000</v>
      </c>
      <c r="AK390">
        <f>Van!BT37</f>
        <v>0</v>
      </c>
      <c r="AL390" t="str">
        <f>Van!BT38</f>
        <v>Ja</v>
      </c>
      <c r="AM390">
        <f>Van!BT39</f>
        <v>0</v>
      </c>
      <c r="AN390" t="str">
        <f>Van!BT40</f>
        <v>Helene Petersen</v>
      </c>
      <c r="AO390">
        <f>Van!BT41</f>
        <v>2004</v>
      </c>
      <c r="AP390">
        <f>Van!BT42</f>
        <v>37</v>
      </c>
      <c r="AQ390">
        <f>Van!BT43</f>
        <v>0</v>
      </c>
      <c r="AR390" t="str">
        <f>Van!BT44</f>
        <v>køkkenleder</v>
      </c>
      <c r="AS390">
        <f>Van!BT45</f>
        <v>0</v>
      </c>
      <c r="AT390" t="str">
        <f>Van!BT46</f>
        <v>økokurser</v>
      </c>
      <c r="AU390">
        <f>Van!BT47</f>
        <v>0</v>
      </c>
      <c r="AV390">
        <f>Van!BT48</f>
        <v>0</v>
      </c>
      <c r="AW390">
        <f>Van!BT49</f>
        <v>0</v>
      </c>
      <c r="AX390">
        <f>Van!BT50</f>
        <v>0</v>
      </c>
      <c r="AY390">
        <f>Van!BT51</f>
        <v>0</v>
      </c>
      <c r="AZ390">
        <f>Van!BT52</f>
        <v>0</v>
      </c>
      <c r="BA390">
        <f>Van!BT53</f>
        <v>0</v>
      </c>
      <c r="BB390">
        <f>Van!BT54</f>
        <v>95</v>
      </c>
      <c r="BC390">
        <f>Van!BT55</f>
        <v>50</v>
      </c>
      <c r="BD390">
        <f>Van!BT56</f>
        <v>2</v>
      </c>
      <c r="BE390">
        <f>Van!BT57</f>
        <v>1</v>
      </c>
      <c r="BF390" t="str">
        <f>Van!BT58</f>
        <v>Nej</v>
      </c>
      <c r="BG390" t="str">
        <f>Van!BT59</f>
        <v>Nej</v>
      </c>
      <c r="BH390" t="str">
        <f>Van!BT60</f>
        <v>Nej</v>
      </c>
      <c r="BI390" t="str">
        <f>Van!BT61</f>
        <v>Ja</v>
      </c>
      <c r="BJ390">
        <f>Van!BT62</f>
        <v>0</v>
      </c>
      <c r="BK390" t="str">
        <f>Van!BT63</f>
        <v>Ja</v>
      </c>
      <c r="BL390">
        <f>Van!BT64</f>
        <v>0</v>
      </c>
      <c r="BM390" t="str">
        <f>Van!BT65</f>
        <v>Ja</v>
      </c>
      <c r="BN390">
        <f>Van!BT66</f>
        <v>0</v>
      </c>
      <c r="BO390" t="str">
        <f>Van!BT67</f>
        <v>Ja</v>
      </c>
      <c r="BP390">
        <f>Van!BT68</f>
        <v>0</v>
      </c>
      <c r="BQ390">
        <f>Van!BT69</f>
        <v>0</v>
      </c>
      <c r="BR390" t="str">
        <f>Van!BT70</f>
        <v>produktionskøkken</v>
      </c>
      <c r="BS390" t="str">
        <f>Van!BT71</f>
        <v>Ja</v>
      </c>
      <c r="BT390" t="str">
        <f>Van!BT72</f>
        <v>Ingen</v>
      </c>
      <c r="BU390" t="str">
        <f>Van!BT73</f>
        <v>Ingen</v>
      </c>
      <c r="BV390" t="str">
        <f>Van!BT74</f>
        <v>Nej</v>
      </c>
      <c r="BW390" t="str">
        <f>Van!BT75</f>
        <v>evt. skabsfryser</v>
      </c>
      <c r="BX390">
        <f>Van!BT76</f>
        <v>0</v>
      </c>
      <c r="BY390">
        <f>Van!BT77</f>
        <v>0</v>
      </c>
      <c r="BZ390">
        <f>Van!BT78</f>
        <v>0</v>
      </c>
      <c r="CA390">
        <f>Van!BT79</f>
        <v>0</v>
      </c>
      <c r="CB390">
        <f>Van!BT80</f>
        <v>0</v>
      </c>
      <c r="CC390">
        <f>Van!BT81</f>
        <v>0</v>
      </c>
      <c r="CD390">
        <f>Van!BT82</f>
        <v>0</v>
      </c>
      <c r="CE390">
        <f>Van!BT83</f>
        <v>0</v>
      </c>
      <c r="CF390" t="str">
        <f>Van!BT84</f>
        <v>oplagt mentor institution</v>
      </c>
      <c r="CG390" t="str">
        <f>Van!BT85</f>
        <v>Cathrine Jerrik / Sine</v>
      </c>
      <c r="CH390">
        <f>Van!BT86</f>
        <v>0</v>
      </c>
      <c r="CI390">
        <f>Van!BT87</f>
        <v>0</v>
      </c>
      <c r="CJ390">
        <f>Van!BT88</f>
        <v>0</v>
      </c>
      <c r="CK390">
        <f>Van!BT89</f>
        <v>2</v>
      </c>
      <c r="CL390">
        <f>Van!BT90</f>
        <v>4</v>
      </c>
      <c r="CM390">
        <f>Van!BT91</f>
        <v>0</v>
      </c>
      <c r="CN390">
        <f>Van!BT92</f>
        <v>0</v>
      </c>
      <c r="CO390">
        <f>Van!BT93</f>
        <v>1</v>
      </c>
      <c r="CP390">
        <f>Van!BT94</f>
        <v>1</v>
      </c>
      <c r="CQ390">
        <f>Van!BT95</f>
        <v>5</v>
      </c>
      <c r="CR390">
        <f>Van!BT96</f>
        <v>1</v>
      </c>
      <c r="CS390">
        <f>Van!BT97</f>
        <v>1</v>
      </c>
      <c r="CT390">
        <f>Van!BT98</f>
        <v>0</v>
      </c>
      <c r="CU390">
        <f>Van!BT99</f>
        <v>0</v>
      </c>
      <c r="CV390">
        <f>Van!BT100</f>
        <v>0</v>
      </c>
      <c r="CW390">
        <f>Van!BT101</f>
        <v>0</v>
      </c>
      <c r="CX390">
        <f>Van!BT102</f>
        <v>1</v>
      </c>
      <c r="CY390">
        <f>Van!BT103</f>
        <v>1</v>
      </c>
      <c r="CZ390">
        <f>Van!BT104</f>
        <v>0</v>
      </c>
      <c r="DA390">
        <f>Van!BT105</f>
        <v>0</v>
      </c>
      <c r="DB390">
        <f>Van!BT106</f>
        <v>2</v>
      </c>
      <c r="DC390">
        <f>Van!BT107</f>
        <v>3</v>
      </c>
      <c r="DD390" t="str">
        <f>Van!BT108</f>
        <v>Ken</v>
      </c>
      <c r="DE390">
        <f>Van!BT109</f>
        <v>3</v>
      </c>
      <c r="DF390" t="str">
        <f>Van!BT110</f>
        <v>Ja</v>
      </c>
      <c r="DG390">
        <f>Van!BT111</f>
        <v>0</v>
      </c>
      <c r="DH390" t="str">
        <f>Van!BT112</f>
        <v>Nej</v>
      </c>
      <c r="DI390" t="str">
        <f>Van!BT113</f>
        <v>Nej</v>
      </c>
      <c r="DJ390" t="str">
        <f>Van!BT114</f>
        <v>Ja</v>
      </c>
      <c r="DK390">
        <f>Van!BT115</f>
        <v>2</v>
      </c>
      <c r="DL390" t="str">
        <f>Van!BT116</f>
        <v>God plads</v>
      </c>
      <c r="DM390">
        <f>Van!BT117</f>
        <v>0</v>
      </c>
      <c r="DN390">
        <f>Van!BT118</f>
        <v>0</v>
      </c>
      <c r="DO390" s="14" t="str">
        <f>VLOOKUP(MID(B390,1,5)*1,InstTyp!A:B,2,FALSE)</f>
        <v xml:space="preserve">Integrerede </v>
      </c>
      <c r="DP390" s="14" t="str">
        <f>VLOOKUP(MID(B390,1,5)*1,InstTyp!A:C,3,FALSE)</f>
        <v>Vanløse/Brønshøj-Husum</v>
      </c>
      <c r="DQ390">
        <f>VLOOKUP(MID(B390,1,5)*1,'InstTyp-2'!E:BQ,7,FALSE)</f>
        <v>32</v>
      </c>
      <c r="DR390">
        <f>VLOOKUP(MID(B390,1,5)*1,'InstTyp-2'!E:BQ,8,FALSE)</f>
        <v>0</v>
      </c>
      <c r="DS390">
        <f>VLOOKUP(MID(B390,1,5)*1,'InstTyp-2'!E:BQ,9,FALSE)</f>
        <v>70</v>
      </c>
      <c r="DT390">
        <f>VLOOKUP(MID(B390,1,5)*1,'InstTyp-2'!E:BQ,10,FALSE)</f>
        <v>0</v>
      </c>
      <c r="DU390">
        <f>VLOOKUP(MID(B390,1,5)*1,'InstTyp-2'!E:BQ,11,FALSE)</f>
        <v>0</v>
      </c>
      <c r="DV390">
        <f>VLOOKUP(MID(B390,1,5)*1,'InstTyp-2'!E:BQ,12,FALSE)</f>
        <v>0</v>
      </c>
      <c r="DW390">
        <f>VLOOKUP(MID(B390,1,5)*1,'InstTyp-2'!E:BQ,13,FALSE)</f>
        <v>0</v>
      </c>
      <c r="DX390">
        <f>VLOOKUP(MID(B390,1,5)*1,'InstTyp-2'!E:BQ,14,FALSE)</f>
        <v>0</v>
      </c>
      <c r="DY390">
        <f>VLOOKUP(MID(B390,1,5)*1,'InstTyp-2'!E:BQ,15,FALSE)</f>
        <v>0</v>
      </c>
      <c r="DZ390">
        <f>VLOOKUP(MID(B390,1,5)*1,'InstTyp-2'!E:BQ,16,FALSE)</f>
        <v>0</v>
      </c>
      <c r="EA390">
        <f>VLOOKUP(MID(B390,1,5)*1,'InstTyp-2'!E:BQ,17,FALSE)</f>
        <v>0</v>
      </c>
      <c r="EB390">
        <f>VLOOKUP(MID(B390,1,5)*1,'InstTyp-2'!E:BQ,18,FALSE)</f>
        <v>0</v>
      </c>
      <c r="EC390">
        <f>VLOOKUP(MID(B390,1,5)*1,'InstTyp-2'!E:BQ,19,FALSE)</f>
        <v>0</v>
      </c>
      <c r="ED390">
        <f>VLOOKUP(MID(B390,1,5)*1,'InstTyp-2'!E:BQ,20,FALSE)</f>
        <v>0</v>
      </c>
      <c r="EE390" s="195">
        <f>VLOOKUP(MID(B390,1,5)*1,'Forplejning 2008'!A:C,3,FALSE)</f>
        <v>238026.52</v>
      </c>
      <c r="EF390" t="str">
        <f t="shared" si="24"/>
        <v>37472</v>
      </c>
      <c r="EG390" t="str">
        <f t="shared" si="25"/>
        <v/>
      </c>
      <c r="EH390">
        <f t="shared" si="26"/>
        <v>0</v>
      </c>
      <c r="EI390">
        <f t="shared" si="27"/>
        <v>0</v>
      </c>
      <c r="EJ390" t="str">
        <f>VLOOKUP(B390,Rekruttering!A:F,2,FALSE)</f>
        <v>Ja</v>
      </c>
      <c r="EK390">
        <f>VLOOKUP(B390,Rekruttering!A:F,3,FALSE)</f>
        <v>37</v>
      </c>
      <c r="EL390">
        <f>VLOOKUP(B390,Rekruttering!A:F,4,FALSE)</f>
        <v>0</v>
      </c>
      <c r="EM390">
        <f>VLOOKUP(B390,Rekruttering!A:F,5,FALSE)</f>
        <v>0</v>
      </c>
      <c r="EN390" t="str">
        <f>VLOOKUP(B390,Rekruttering!A:F,6,FALSE)</f>
        <v>Ja</v>
      </c>
    </row>
    <row r="391" spans="1:144">
      <c r="A391" s="14" t="str">
        <f>Van!BU1</f>
        <v>x</v>
      </c>
      <c r="B391" s="21">
        <f>Van!BU2</f>
        <v>37480</v>
      </c>
      <c r="C391" t="str">
        <f>Van!BU3</f>
        <v>Børnehuset Toften</v>
      </c>
      <c r="D391" t="str">
        <f>Van!BU4</f>
        <v>Vanløse/Brønshøj-Husum</v>
      </c>
      <c r="E391" t="str">
        <f>Van!BU5</f>
        <v>Toften 4</v>
      </c>
      <c r="F391">
        <f>Van!BU6</f>
        <v>2700</v>
      </c>
      <c r="G391" t="str">
        <f>Van!BU7</f>
        <v>Brønshøj</v>
      </c>
      <c r="H391" t="str">
        <f>Van!BU8</f>
        <v>38 81 81 07</v>
      </c>
      <c r="I391" t="str">
        <f>Van!BU9</f>
        <v>37480@buf.kk.dk</v>
      </c>
      <c r="J391" t="str">
        <f>Van!BU10</f>
        <v>Hanne Schmidt</v>
      </c>
      <c r="K391">
        <f>Van!BU11</f>
        <v>0</v>
      </c>
      <c r="L391">
        <f>Van!BU12</f>
        <v>0</v>
      </c>
      <c r="M391" t="str">
        <f>Van!BU13</f>
        <v>37480@buf.kk.dk</v>
      </c>
      <c r="N391" t="str">
        <f>Van!BU14</f>
        <v>Integreret</v>
      </c>
      <c r="O391">
        <f>Van!BU15</f>
        <v>39</v>
      </c>
      <c r="P391">
        <f>Van!BU16</f>
        <v>0</v>
      </c>
      <c r="Q391">
        <f>Van!BU17</f>
        <v>44</v>
      </c>
      <c r="R391">
        <f>Van!BU18</f>
        <v>0</v>
      </c>
      <c r="S391">
        <f>Van!BU19</f>
        <v>0</v>
      </c>
      <c r="T391">
        <f>Van!BU20</f>
        <v>0</v>
      </c>
      <c r="U391">
        <f>Van!BU21</f>
        <v>0</v>
      </c>
      <c r="V391" t="str">
        <f>Van!BU22</f>
        <v>Nej</v>
      </c>
      <c r="W391">
        <f>Van!BU23</f>
        <v>0</v>
      </c>
      <c r="X391">
        <f>Van!BU24</f>
        <v>0</v>
      </c>
      <c r="Y391">
        <f>Van!BU25</f>
        <v>5</v>
      </c>
      <c r="Z391">
        <f>Van!BU26</f>
        <v>5</v>
      </c>
      <c r="AA391">
        <f>Van!BU27</f>
        <v>5</v>
      </c>
      <c r="AB391">
        <f>Van!BU28</f>
        <v>5</v>
      </c>
      <c r="AC391">
        <f>Van!BU29</f>
        <v>0</v>
      </c>
      <c r="AD391">
        <f>Van!BU30</f>
        <v>5</v>
      </c>
      <c r="AE391">
        <f>Van!BU31</f>
        <v>0</v>
      </c>
      <c r="AF391">
        <f>Van!BU32</f>
        <v>0</v>
      </c>
      <c r="AG391">
        <f>Van!BU33</f>
        <v>5</v>
      </c>
      <c r="AH391">
        <f>Van!BU34</f>
        <v>0</v>
      </c>
      <c r="AI391">
        <f>Van!BU35</f>
        <v>75000</v>
      </c>
      <c r="AJ391">
        <f>Van!BU36</f>
        <v>30000</v>
      </c>
      <c r="AK391">
        <f>Van!BU37</f>
        <v>0</v>
      </c>
      <c r="AL391" t="str">
        <f>Van!BU38</f>
        <v>Ja</v>
      </c>
      <c r="AM391" t="str">
        <f>Van!BU39</f>
        <v>Nej</v>
      </c>
      <c r="AN391" t="str">
        <f>Van!BU40</f>
        <v>Anja</v>
      </c>
      <c r="AO391">
        <f>Van!BU41</f>
        <v>2003</v>
      </c>
      <c r="AP391">
        <f>Van!BU42</f>
        <v>37</v>
      </c>
      <c r="AQ391">
        <f>Van!BU43</f>
        <v>0</v>
      </c>
      <c r="AR391" t="str">
        <f>Van!BU44</f>
        <v>økonoma</v>
      </c>
      <c r="AS391">
        <f>Van!BU45</f>
        <v>0</v>
      </c>
      <c r="AT391">
        <f>Van!BU46</f>
        <v>0</v>
      </c>
      <c r="AU391">
        <f>Van!BU47</f>
        <v>0</v>
      </c>
      <c r="AV391">
        <f>Van!BU48</f>
        <v>0</v>
      </c>
      <c r="AW391">
        <f>Van!BU49</f>
        <v>0</v>
      </c>
      <c r="AX391">
        <f>Van!BU50</f>
        <v>0</v>
      </c>
      <c r="AY391">
        <f>Van!BU51</f>
        <v>0</v>
      </c>
      <c r="AZ391">
        <f>Van!BU52</f>
        <v>0</v>
      </c>
      <c r="BA391">
        <f>Van!BU53</f>
        <v>0</v>
      </c>
      <c r="BB391">
        <f>Van!BU54</f>
        <v>85</v>
      </c>
      <c r="BC391">
        <f>Van!BU55</f>
        <v>85</v>
      </c>
      <c r="BD391">
        <f>Van!BU56</f>
        <v>2</v>
      </c>
      <c r="BE391">
        <f>Van!BU57</f>
        <v>2</v>
      </c>
      <c r="BF391" t="str">
        <f>Van!BU58</f>
        <v>Ja</v>
      </c>
      <c r="BG391" t="str">
        <f>Van!BU59</f>
        <v>Ja</v>
      </c>
      <c r="BH391" t="str">
        <f>Van!BU60</f>
        <v>Ja</v>
      </c>
      <c r="BI391" t="str">
        <f>Van!BU61</f>
        <v>Ja</v>
      </c>
      <c r="BJ391">
        <f>Van!BU62</f>
        <v>0</v>
      </c>
      <c r="BK391" t="str">
        <f>Van!BU63</f>
        <v>Ja</v>
      </c>
      <c r="BL391">
        <f>Van!BU64</f>
        <v>0</v>
      </c>
      <c r="BM391" t="str">
        <f>Van!BU65</f>
        <v>Ja</v>
      </c>
      <c r="BN391">
        <f>Van!BU66</f>
        <v>0</v>
      </c>
      <c r="BO391" t="str">
        <f>Van!BU67</f>
        <v>Ja</v>
      </c>
      <c r="BP391" t="str">
        <f>Van!BU68</f>
        <v>de har allerede en rengøringsdame der gerne vil i køkkenet i stedet.</v>
      </c>
      <c r="BQ391">
        <f>Van!BU69</f>
        <v>0</v>
      </c>
      <c r="BR391" t="str">
        <f>Van!BU70</f>
        <v>produktionskøkken</v>
      </c>
      <c r="BS391" t="str">
        <f>Van!BU71</f>
        <v>Ja</v>
      </c>
      <c r="BT391" t="str">
        <f>Van!BU72</f>
        <v>Større</v>
      </c>
      <c r="BU391" t="str">
        <f>Van!BU73</f>
        <v>Ingen</v>
      </c>
      <c r="BV391" t="str">
        <f>Van!BU74</f>
        <v>Nej</v>
      </c>
      <c r="BW391" t="str">
        <f>Van!BU75</f>
        <v>Kunne godt tænke sig en ny industri opvasker og kunne også bruge en konvektionsovn.</v>
      </c>
      <c r="BX391">
        <f>Van!BU76</f>
        <v>0</v>
      </c>
      <c r="BY391">
        <f>Van!BU77</f>
        <v>0</v>
      </c>
      <c r="BZ391">
        <f>Van!BU78</f>
        <v>0</v>
      </c>
      <c r="CA391">
        <f>Van!BU79</f>
        <v>0</v>
      </c>
      <c r="CB391">
        <f>Van!BU80</f>
        <v>0</v>
      </c>
      <c r="CC391">
        <f>Van!BU81</f>
        <v>0</v>
      </c>
      <c r="CD391">
        <f>Van!BU82</f>
        <v>0</v>
      </c>
      <c r="CE391">
        <f>Van!BU83</f>
        <v>0</v>
      </c>
      <c r="CF391" t="str">
        <f>Van!BU84</f>
        <v>Oplagt til mentor pga super køkken. Har prøvet at have praktikanter og de vil gerne indgå en madordning med nabobørnehave som de vil lave mad til efter årskifte.</v>
      </c>
      <c r="CG391" t="str">
        <f>Van!BU85</f>
        <v>Cathrine Jerrik / Sine</v>
      </c>
      <c r="CH391" s="18">
        <f>Van!BU86</f>
        <v>39878</v>
      </c>
      <c r="CI391">
        <f>Van!BU87</f>
        <v>0</v>
      </c>
      <c r="CJ391">
        <f>Van!BU88</f>
        <v>0</v>
      </c>
      <c r="CK391">
        <f>Van!BU89</f>
        <v>1</v>
      </c>
      <c r="CL391">
        <f>Van!BU90</f>
        <v>5</v>
      </c>
      <c r="CM391">
        <f>Van!BU91</f>
        <v>0</v>
      </c>
      <c r="CN391">
        <f>Van!BU92</f>
        <v>2</v>
      </c>
      <c r="CO391">
        <f>Van!BU93</f>
        <v>0</v>
      </c>
      <c r="CP391">
        <f>Van!BU94</f>
        <v>0</v>
      </c>
      <c r="CQ391">
        <f>Van!BU95</f>
        <v>0</v>
      </c>
      <c r="CR391">
        <f>Van!BU96</f>
        <v>0</v>
      </c>
      <c r="CS391">
        <f>Van!BU97</f>
        <v>2</v>
      </c>
      <c r="CT391">
        <f>Van!BU98</f>
        <v>0</v>
      </c>
      <c r="CU391">
        <f>Van!BU99</f>
        <v>0</v>
      </c>
      <c r="CV391">
        <f>Van!BU100</f>
        <v>1</v>
      </c>
      <c r="CW391">
        <f>Van!BU101</f>
        <v>0</v>
      </c>
      <c r="CX391">
        <f>Van!BU102</f>
        <v>0</v>
      </c>
      <c r="CY391">
        <f>Van!BU103</f>
        <v>1</v>
      </c>
      <c r="CZ391">
        <f>Van!BU104</f>
        <v>0</v>
      </c>
      <c r="DA391">
        <f>Van!BU105</f>
        <v>1</v>
      </c>
      <c r="DB391">
        <f>Van!BU106</f>
        <v>1</v>
      </c>
      <c r="DC391">
        <f>Van!BU107</f>
        <v>20</v>
      </c>
      <c r="DD391" t="str">
        <f>Van!BU108</f>
        <v>Miele</v>
      </c>
      <c r="DE391">
        <f>Van!BU109</f>
        <v>3</v>
      </c>
      <c r="DF391" t="str">
        <f>Van!BU110</f>
        <v>Nej</v>
      </c>
      <c r="DG391">
        <f>Van!BU111</f>
        <v>0</v>
      </c>
      <c r="DH391" t="str">
        <f>Van!BU112</f>
        <v>Ja</v>
      </c>
      <c r="DI391" t="str">
        <f>Van!BU113</f>
        <v>Ja</v>
      </c>
      <c r="DJ391" t="str">
        <f>Van!BU114</f>
        <v>Nej</v>
      </c>
      <c r="DK391">
        <f>Van!BU115</f>
        <v>1</v>
      </c>
      <c r="DL391" t="str">
        <f>Van!BU116</f>
        <v>God plads</v>
      </c>
      <c r="DM391" t="str">
        <f>Van!BU117</f>
        <v>Det er super køkken med meget plads</v>
      </c>
      <c r="DN391">
        <f>Van!BU118</f>
        <v>0</v>
      </c>
      <c r="DO391" s="14" t="str">
        <f>VLOOKUP(MID(B391,1,5)*1,InstTyp!A:B,2,FALSE)</f>
        <v xml:space="preserve">Integrerede </v>
      </c>
      <c r="DP391" s="14" t="str">
        <f>VLOOKUP(MID(B391,1,5)*1,InstTyp!A:C,3,FALSE)</f>
        <v>Vanløse/Brønshøj-Husum</v>
      </c>
      <c r="DQ391">
        <f>VLOOKUP(MID(B391,1,5)*1,'InstTyp-2'!E:BQ,7,FALSE)</f>
        <v>36</v>
      </c>
      <c r="DR391">
        <f>VLOOKUP(MID(B391,1,5)*1,'InstTyp-2'!E:BQ,8,FALSE)</f>
        <v>0</v>
      </c>
      <c r="DS391">
        <f>VLOOKUP(MID(B391,1,5)*1,'InstTyp-2'!E:BQ,9,FALSE)</f>
        <v>44</v>
      </c>
      <c r="DT391">
        <f>VLOOKUP(MID(B391,1,5)*1,'InstTyp-2'!E:BQ,10,FALSE)</f>
        <v>0</v>
      </c>
      <c r="DU391">
        <f>VLOOKUP(MID(B391,1,5)*1,'InstTyp-2'!E:BQ,11,FALSE)</f>
        <v>0</v>
      </c>
      <c r="DV391">
        <f>VLOOKUP(MID(B391,1,5)*1,'InstTyp-2'!E:BQ,12,FALSE)</f>
        <v>0</v>
      </c>
      <c r="DW391">
        <f>VLOOKUP(MID(B391,1,5)*1,'InstTyp-2'!E:BQ,13,FALSE)</f>
        <v>0</v>
      </c>
      <c r="DX391">
        <f>VLOOKUP(MID(B391,1,5)*1,'InstTyp-2'!E:BQ,14,FALSE)</f>
        <v>0</v>
      </c>
      <c r="DY391">
        <f>VLOOKUP(MID(B391,1,5)*1,'InstTyp-2'!E:BQ,15,FALSE)</f>
        <v>0</v>
      </c>
      <c r="DZ391">
        <f>VLOOKUP(MID(B391,1,5)*1,'InstTyp-2'!E:BQ,16,FALSE)</f>
        <v>0</v>
      </c>
      <c r="EA391">
        <f>VLOOKUP(MID(B391,1,5)*1,'InstTyp-2'!E:BQ,17,FALSE)</f>
        <v>0</v>
      </c>
      <c r="EB391">
        <f>VLOOKUP(MID(B391,1,5)*1,'InstTyp-2'!E:BQ,18,FALSE)</f>
        <v>0</v>
      </c>
      <c r="EC391">
        <f>VLOOKUP(MID(B391,1,5)*1,'InstTyp-2'!E:BQ,19,FALSE)</f>
        <v>0</v>
      </c>
      <c r="ED391">
        <f>VLOOKUP(MID(B391,1,5)*1,'InstTyp-2'!E:BQ,20,FALSE)</f>
        <v>0</v>
      </c>
      <c r="EE391" s="195">
        <f>VLOOKUP(MID(B391,1,5)*1,'Forplejning 2008'!A:C,3,FALSE)</f>
        <v>139516.45000000001</v>
      </c>
      <c r="EF391" t="str">
        <f t="shared" si="24"/>
        <v>37480</v>
      </c>
      <c r="EG391" t="str">
        <f t="shared" si="25"/>
        <v/>
      </c>
      <c r="EH391">
        <f t="shared" si="26"/>
        <v>0</v>
      </c>
      <c r="EI391">
        <f t="shared" si="27"/>
        <v>0</v>
      </c>
      <c r="EJ391" t="e">
        <f>VLOOKUP(B391,Rekruttering!A:F,2,FALSE)</f>
        <v>#N/A</v>
      </c>
      <c r="EK391" t="e">
        <f>VLOOKUP(B391,Rekruttering!A:F,3,FALSE)</f>
        <v>#N/A</v>
      </c>
      <c r="EL391" t="e">
        <f>VLOOKUP(B391,Rekruttering!A:F,4,FALSE)</f>
        <v>#N/A</v>
      </c>
      <c r="EM391" t="e">
        <f>VLOOKUP(B391,Rekruttering!A:F,5,FALSE)</f>
        <v>#N/A</v>
      </c>
      <c r="EN391" t="e">
        <f>VLOOKUP(B391,Rekruttering!A:F,6,FALSE)</f>
        <v>#N/A</v>
      </c>
    </row>
    <row r="392" spans="1:144">
      <c r="A392" s="14" t="str">
        <f>Van!BV1</f>
        <v>x</v>
      </c>
      <c r="B392" s="21">
        <f>Van!BV2</f>
        <v>37485</v>
      </c>
      <c r="C392" t="str">
        <f>Van!BV3</f>
        <v>Radisen</v>
      </c>
      <c r="D392" t="str">
        <f>Van!BV4</f>
        <v>Vanløse/Brønshøj-Husum</v>
      </c>
      <c r="E392" t="str">
        <f>Van!BV5</f>
        <v>Dalbyvej 2</v>
      </c>
      <c r="F392">
        <f>Van!BV6</f>
        <v>2700</v>
      </c>
      <c r="G392" t="str">
        <f>Van!BV7</f>
        <v>Brønshøj</v>
      </c>
      <c r="H392" t="str">
        <f>Van!BV8</f>
        <v>38 79 40 10</v>
      </c>
      <c r="I392" t="str">
        <f>Van!BV9</f>
        <v>37485@buf.kk.dk</v>
      </c>
      <c r="J392" t="str">
        <f>Van!BV10</f>
        <v>Henrik Steen-Knudsen</v>
      </c>
      <c r="K392">
        <f>Van!BV11</f>
        <v>38714148</v>
      </c>
      <c r="L392">
        <f>Van!BV12</f>
        <v>0</v>
      </c>
      <c r="M392" t="str">
        <f>Van!BV13</f>
        <v>37485@buf.kk.dk</v>
      </c>
      <c r="N392" t="str">
        <f>Van!BV14</f>
        <v>Integreret</v>
      </c>
      <c r="O392">
        <f>Van!BV15</f>
        <v>24</v>
      </c>
      <c r="P392">
        <f>Van!BV16</f>
        <v>0</v>
      </c>
      <c r="Q392">
        <f>Van!BV17</f>
        <v>44</v>
      </c>
      <c r="R392">
        <f>Van!BV18</f>
        <v>0</v>
      </c>
      <c r="S392">
        <f>Van!BV19</f>
        <v>0</v>
      </c>
      <c r="T392">
        <f>Van!BV20</f>
        <v>0</v>
      </c>
      <c r="U392">
        <f>Van!BV21</f>
        <v>0</v>
      </c>
      <c r="V392" t="str">
        <f>Van!BV22</f>
        <v>Nej</v>
      </c>
      <c r="W392">
        <f>Van!BV23</f>
        <v>0</v>
      </c>
      <c r="X392">
        <f>Van!BV24</f>
        <v>0</v>
      </c>
      <c r="Y392">
        <f>Van!BV25</f>
        <v>5</v>
      </c>
      <c r="Z392">
        <f>Van!BV26</f>
        <v>5</v>
      </c>
      <c r="AA392">
        <f>Van!BV27</f>
        <v>3</v>
      </c>
      <c r="AB392">
        <f>Van!BV28</f>
        <v>5</v>
      </c>
      <c r="AC392">
        <f>Van!BV29</f>
        <v>0</v>
      </c>
      <c r="AD392">
        <f>Van!BV30</f>
        <v>5</v>
      </c>
      <c r="AE392">
        <f>Van!BV31</f>
        <v>5</v>
      </c>
      <c r="AF392">
        <f>Van!BV32</f>
        <v>2</v>
      </c>
      <c r="AG392">
        <f>Van!BV33</f>
        <v>5</v>
      </c>
      <c r="AH392">
        <f>Van!BV34</f>
        <v>0</v>
      </c>
      <c r="AI392" s="16">
        <f>Van!BV35</f>
        <v>70000</v>
      </c>
      <c r="AJ392" s="16">
        <f>Van!BV36</f>
        <v>30000</v>
      </c>
      <c r="AK392">
        <f>Van!BV37</f>
        <v>0</v>
      </c>
      <c r="AL392">
        <f>Van!BV38</f>
        <v>0</v>
      </c>
      <c r="AM392">
        <f>Van!BV39</f>
        <v>0</v>
      </c>
      <c r="AN392" t="str">
        <f>Van!BV40</f>
        <v>Yvonne Jakobsen</v>
      </c>
      <c r="AO392">
        <f>Van!BV41</f>
        <v>1995</v>
      </c>
      <c r="AP392">
        <f>Van!BV42</f>
        <v>37</v>
      </c>
      <c r="AQ392">
        <f>Van!BV43</f>
        <v>0</v>
      </c>
      <c r="AR392">
        <f>Van!BV44</f>
        <v>0</v>
      </c>
      <c r="AS392" t="str">
        <f>Van!BV45</f>
        <v>ca. 20 års erfaring</v>
      </c>
      <c r="AT392" t="str">
        <f>Van!BV46</f>
        <v>økokurser, hygiejne, egenkontrol</v>
      </c>
      <c r="AU392">
        <f>Van!BV47</f>
        <v>0</v>
      </c>
      <c r="AV392">
        <f>Van!BV48</f>
        <v>0</v>
      </c>
      <c r="AW392">
        <f>Van!BV49</f>
        <v>0</v>
      </c>
      <c r="AX392">
        <f>Van!BV50</f>
        <v>0</v>
      </c>
      <c r="AY392">
        <f>Van!BV51</f>
        <v>0</v>
      </c>
      <c r="AZ392">
        <f>Van!BV52</f>
        <v>0</v>
      </c>
      <c r="BA392">
        <f>Van!BV53</f>
        <v>0</v>
      </c>
      <c r="BB392">
        <f>Van!BV54</f>
        <v>90</v>
      </c>
      <c r="BC392">
        <f>Van!BV55</f>
        <v>90</v>
      </c>
      <c r="BD392">
        <f>Van!BV56</f>
        <v>1</v>
      </c>
      <c r="BE392">
        <f>Van!BV57</f>
        <v>1</v>
      </c>
      <c r="BF392" t="str">
        <f>Van!BV58</f>
        <v>Ja</v>
      </c>
      <c r="BG392" t="str">
        <f>Van!BV59</f>
        <v>Ja</v>
      </c>
      <c r="BH392" t="str">
        <f>Van!BV60</f>
        <v>Ja</v>
      </c>
      <c r="BI392" t="str">
        <f>Van!BV61</f>
        <v>Ja</v>
      </c>
      <c r="BJ392" t="str">
        <f>Van!BV62</f>
        <v>Der skal bare ansættes en til i køkkenet - nok kun deltid</v>
      </c>
      <c r="BK392" t="str">
        <f>Van!BV63</f>
        <v>Ja</v>
      </c>
      <c r="BL392">
        <f>Van!BV64</f>
        <v>0</v>
      </c>
      <c r="BM392" t="str">
        <f>Van!BV65</f>
        <v>Ja</v>
      </c>
      <c r="BN392">
        <f>Van!BV66</f>
        <v>0</v>
      </c>
      <c r="BO392">
        <f>Van!BV67</f>
        <v>0</v>
      </c>
      <c r="BP392" t="str">
        <f>Van!BV68</f>
        <v>Det har de ikke taget stilling til.</v>
      </c>
      <c r="BQ392">
        <f>Van!BV69</f>
        <v>0</v>
      </c>
      <c r="BR392" t="str">
        <f>Van!BV70</f>
        <v>produktionskøkken</v>
      </c>
      <c r="BS392" t="str">
        <f>Van!BV71</f>
        <v>Ja</v>
      </c>
      <c r="BT392" t="str">
        <f>Van!BV72</f>
        <v>Større</v>
      </c>
      <c r="BU392">
        <f>Van!BV73</f>
        <v>0</v>
      </c>
      <c r="BV392">
        <f>Van!BV74</f>
        <v>0</v>
      </c>
      <c r="BW392" t="str">
        <f>Van!BV75</f>
        <v>ny industri-opvasker m tilbehør</v>
      </c>
      <c r="BX392">
        <f>Van!BV76</f>
        <v>0</v>
      </c>
      <c r="BY392">
        <f>Van!BV77</f>
        <v>0</v>
      </c>
      <c r="BZ392">
        <f>Van!BV78</f>
        <v>0</v>
      </c>
      <c r="CA392">
        <f>Van!BV79</f>
        <v>0</v>
      </c>
      <c r="CB392">
        <f>Van!BV80</f>
        <v>0</v>
      </c>
      <c r="CC392">
        <f>Van!BV81</f>
        <v>0</v>
      </c>
      <c r="CD392">
        <f>Van!BV82</f>
        <v>0</v>
      </c>
      <c r="CE392">
        <f>Van!BV83</f>
        <v>0</v>
      </c>
      <c r="CF392" t="str">
        <f>Van!BV84</f>
        <v>Oplagte til være mentor. Har elite-smiley</v>
      </c>
      <c r="CG392" t="str">
        <f>Van!BV85</f>
        <v>Cathrine Jerrik/Sine</v>
      </c>
      <c r="CH392" s="18">
        <f>Van!BV86</f>
        <v>39875</v>
      </c>
      <c r="CI392">
        <f>Van!BV87</f>
        <v>0</v>
      </c>
      <c r="CJ392">
        <f>Van!BV88</f>
        <v>0</v>
      </c>
      <c r="CK392">
        <f>Van!BV89</f>
        <v>1</v>
      </c>
      <c r="CL392">
        <f>Van!BV90</f>
        <v>5</v>
      </c>
      <c r="CM392">
        <f>Van!BV91</f>
        <v>0</v>
      </c>
      <c r="CN392">
        <f>Van!BV92</f>
        <v>0</v>
      </c>
      <c r="CO392">
        <f>Van!BV93</f>
        <v>1</v>
      </c>
      <c r="CP392">
        <f>Van!BV94</f>
        <v>1</v>
      </c>
      <c r="CQ392">
        <f>Van!BV95</f>
        <v>10</v>
      </c>
      <c r="CR392">
        <f>Van!BV96</f>
        <v>2</v>
      </c>
      <c r="CS392">
        <f>Van!BV97</f>
        <v>2</v>
      </c>
      <c r="CT392">
        <f>Van!BV98</f>
        <v>0</v>
      </c>
      <c r="CU392">
        <f>Van!BV99</f>
        <v>0</v>
      </c>
      <c r="CV392">
        <f>Van!BV100</f>
        <v>0</v>
      </c>
      <c r="CW392">
        <f>Van!BV101</f>
        <v>0</v>
      </c>
      <c r="CX392">
        <f>Van!BV102</f>
        <v>0</v>
      </c>
      <c r="CY392">
        <f>Van!BV103</f>
        <v>1</v>
      </c>
      <c r="CZ392">
        <f>Van!BV104</f>
        <v>0</v>
      </c>
      <c r="DA392">
        <f>Van!BV105</f>
        <v>0</v>
      </c>
      <c r="DB392">
        <f>Van!BV106</f>
        <v>1</v>
      </c>
      <c r="DC392">
        <f>Van!BV107</f>
        <v>0</v>
      </c>
      <c r="DD392" t="str">
        <f>Van!BV108</f>
        <v>Miele</v>
      </c>
      <c r="DE392">
        <f>Van!BV109</f>
        <v>2.5</v>
      </c>
      <c r="DF392">
        <f>Van!BV110</f>
        <v>0</v>
      </c>
      <c r="DG392">
        <f>Van!BV111</f>
        <v>0</v>
      </c>
      <c r="DH392" t="str">
        <f>Van!BV112</f>
        <v>Ja</v>
      </c>
      <c r="DI392" t="str">
        <f>Van!BV113</f>
        <v>Ja</v>
      </c>
      <c r="DJ392" t="str">
        <f>Van!BV114</f>
        <v>Nej</v>
      </c>
      <c r="DK392">
        <f>Van!BV115</f>
        <v>2</v>
      </c>
      <c r="DL392" t="str">
        <f>Van!BV116</f>
        <v>God plads</v>
      </c>
      <c r="DM392">
        <f>Van!BV117</f>
        <v>0</v>
      </c>
      <c r="DN392">
        <f>Van!BV118</f>
        <v>0</v>
      </c>
      <c r="DO392" s="14" t="str">
        <f>VLOOKUP(MID(B392,1,5)*1,InstTyp!A:B,2,FALSE)</f>
        <v xml:space="preserve">Integrerede </v>
      </c>
      <c r="DP392" s="14" t="str">
        <f>VLOOKUP(MID(B392,1,5)*1,InstTyp!A:C,3,FALSE)</f>
        <v>Vanløse/Brønshøj-Husum</v>
      </c>
      <c r="DQ392">
        <f>VLOOKUP(MID(B392,1,5)*1,'InstTyp-2'!E:BQ,7,FALSE)</f>
        <v>24</v>
      </c>
      <c r="DR392">
        <f>VLOOKUP(MID(B392,1,5)*1,'InstTyp-2'!E:BQ,8,FALSE)</f>
        <v>0</v>
      </c>
      <c r="DS392">
        <f>VLOOKUP(MID(B392,1,5)*1,'InstTyp-2'!E:BQ,9,FALSE)</f>
        <v>44</v>
      </c>
      <c r="DT392">
        <f>VLOOKUP(MID(B392,1,5)*1,'InstTyp-2'!E:BQ,10,FALSE)</f>
        <v>0</v>
      </c>
      <c r="DU392">
        <f>VLOOKUP(MID(B392,1,5)*1,'InstTyp-2'!E:BQ,11,FALSE)</f>
        <v>0</v>
      </c>
      <c r="DV392">
        <f>VLOOKUP(MID(B392,1,5)*1,'InstTyp-2'!E:BQ,12,FALSE)</f>
        <v>0</v>
      </c>
      <c r="DW392">
        <f>VLOOKUP(MID(B392,1,5)*1,'InstTyp-2'!E:BQ,13,FALSE)</f>
        <v>0</v>
      </c>
      <c r="DX392">
        <f>VLOOKUP(MID(B392,1,5)*1,'InstTyp-2'!E:BQ,14,FALSE)</f>
        <v>0</v>
      </c>
      <c r="DY392">
        <f>VLOOKUP(MID(B392,1,5)*1,'InstTyp-2'!E:BQ,15,FALSE)</f>
        <v>0</v>
      </c>
      <c r="DZ392">
        <f>VLOOKUP(MID(B392,1,5)*1,'InstTyp-2'!E:BQ,16,FALSE)</f>
        <v>0</v>
      </c>
      <c r="EA392">
        <f>VLOOKUP(MID(B392,1,5)*1,'InstTyp-2'!E:BQ,17,FALSE)</f>
        <v>0</v>
      </c>
      <c r="EB392">
        <f>VLOOKUP(MID(B392,1,5)*1,'InstTyp-2'!E:BQ,18,FALSE)</f>
        <v>0</v>
      </c>
      <c r="EC392">
        <f>VLOOKUP(MID(B392,1,5)*1,'InstTyp-2'!E:BQ,19,FALSE)</f>
        <v>0</v>
      </c>
      <c r="ED392">
        <f>VLOOKUP(MID(B392,1,5)*1,'InstTyp-2'!E:BQ,20,FALSE)</f>
        <v>0</v>
      </c>
      <c r="EE392" s="195">
        <f>VLOOKUP(MID(B392,1,5)*1,'Forplejning 2008'!A:C,3,FALSE)</f>
        <v>107693.25</v>
      </c>
      <c r="EF392" t="str">
        <f t="shared" si="24"/>
        <v>37485</v>
      </c>
      <c r="EG392" t="str">
        <f t="shared" si="25"/>
        <v/>
      </c>
      <c r="EH392">
        <f t="shared" si="26"/>
        <v>0</v>
      </c>
      <c r="EI392">
        <f t="shared" si="27"/>
        <v>0</v>
      </c>
      <c r="EJ392" t="str">
        <f>VLOOKUP(B392,Rekruttering!A:F,2,FALSE)</f>
        <v>Ja</v>
      </c>
      <c r="EK392" t="str">
        <f>VLOOKUP(B392,Rekruttering!A:F,3,FALSE)</f>
        <v>20-25</v>
      </c>
      <c r="EL392">
        <f>VLOOKUP(B392,Rekruttering!A:F,4,FALSE)</f>
        <v>0</v>
      </c>
      <c r="EM392">
        <f>VLOOKUP(B392,Rekruttering!A:F,5,FALSE)</f>
        <v>0</v>
      </c>
      <c r="EN392" t="str">
        <f>VLOOKUP(B392,Rekruttering!A:F,6,FALSE)</f>
        <v>Ja</v>
      </c>
    </row>
    <row r="393" spans="1:144">
      <c r="A393" s="14" t="str">
        <f>Van!BW1</f>
        <v>x</v>
      </c>
      <c r="B393" s="21">
        <f>Van!BW2</f>
        <v>37490</v>
      </c>
      <c r="C393" t="str">
        <f>Van!BW3</f>
        <v>Lærkereden</v>
      </c>
      <c r="D393" t="str">
        <f>Van!BW4</f>
        <v>Vanløse/Brønshøj-Husum</v>
      </c>
      <c r="E393" t="str">
        <f>Van!BW5</f>
        <v>Fuglsang Allé 97</v>
      </c>
      <c r="F393">
        <f>Van!BW6</f>
        <v>2700</v>
      </c>
      <c r="G393" t="str">
        <f>Van!BW7</f>
        <v>Brønshøj</v>
      </c>
      <c r="H393" t="str">
        <f>Van!BW8</f>
        <v>38 79 23 44</v>
      </c>
      <c r="I393" t="str">
        <f>Van!BW9</f>
        <v>37490@buf.kk.dk</v>
      </c>
      <c r="J393" t="str">
        <f>Van!BW10</f>
        <v>Jane Remien Hansen</v>
      </c>
      <c r="K393">
        <f>Van!BW11</f>
        <v>38740274</v>
      </c>
      <c r="L393">
        <f>Van!BW12</f>
        <v>38792344</v>
      </c>
      <c r="M393" t="str">
        <f>Van!BW13</f>
        <v>37490@buf.kk.dk</v>
      </c>
      <c r="N393" t="str">
        <f>Van!BW14</f>
        <v>Integreret</v>
      </c>
      <c r="O393">
        <f>Van!BW15</f>
        <v>24</v>
      </c>
      <c r="P393">
        <f>Van!BW16</f>
        <v>0</v>
      </c>
      <c r="Q393">
        <f>Van!BW17</f>
        <v>44</v>
      </c>
      <c r="R393">
        <f>Van!BW18</f>
        <v>0</v>
      </c>
      <c r="S393">
        <f>Van!BW19</f>
        <v>0</v>
      </c>
      <c r="T393">
        <f>Van!BW20</f>
        <v>0</v>
      </c>
      <c r="U393">
        <f>Van!BW21</f>
        <v>0</v>
      </c>
      <c r="V393" t="str">
        <f>Van!BW22</f>
        <v>Nej</v>
      </c>
      <c r="W393">
        <f>Van!BW23</f>
        <v>0</v>
      </c>
      <c r="X393">
        <f>Van!BW24</f>
        <v>0</v>
      </c>
      <c r="Y393">
        <f>Van!BW25</f>
        <v>5</v>
      </c>
      <c r="Z393">
        <f>Van!BW26</f>
        <v>5</v>
      </c>
      <c r="AA393">
        <f>Van!BW27</f>
        <v>5</v>
      </c>
      <c r="AB393">
        <f>Van!BW28</f>
        <v>5</v>
      </c>
      <c r="AC393">
        <f>Van!BW29</f>
        <v>5</v>
      </c>
      <c r="AD393">
        <f>Van!BW30</f>
        <v>5</v>
      </c>
      <c r="AE393">
        <f>Van!BW31</f>
        <v>0</v>
      </c>
      <c r="AF393">
        <f>Van!BW32</f>
        <v>2</v>
      </c>
      <c r="AG393">
        <f>Van!BW33</f>
        <v>5</v>
      </c>
      <c r="AH393">
        <f>Van!BW34</f>
        <v>5</v>
      </c>
      <c r="AI393">
        <f>Van!BW35</f>
        <v>180000</v>
      </c>
      <c r="AJ393">
        <f>Van!BW36</f>
        <v>0</v>
      </c>
      <c r="AK393">
        <f>Van!BW37</f>
        <v>0</v>
      </c>
      <c r="AL393" t="str">
        <f>Van!BW38</f>
        <v>Ja</v>
      </c>
      <c r="AM393" t="str">
        <f>Van!BW39</f>
        <v>Nej</v>
      </c>
      <c r="AN393" t="str">
        <f>Van!BW40</f>
        <v>Sofie Ågård</v>
      </c>
      <c r="AO393">
        <f>Van!BW41</f>
        <v>2007</v>
      </c>
      <c r="AP393">
        <f>Van!BW42</f>
        <v>37</v>
      </c>
      <c r="AQ393">
        <f>Van!BW43</f>
        <v>0</v>
      </c>
      <c r="AR393" t="str">
        <f>Van!BW44</f>
        <v>fra Suhr's. Human ernæring</v>
      </c>
      <c r="AS393">
        <f>Van!BW45</f>
        <v>0</v>
      </c>
      <c r="AT393">
        <f>Van!BW46</f>
        <v>0</v>
      </c>
      <c r="AU393" t="str">
        <f>Van!BW47</f>
        <v>Pia de Renard</v>
      </c>
      <c r="AV393">
        <f>Van!BW48</f>
        <v>2002</v>
      </c>
      <c r="AW393">
        <f>Van!BW49</f>
        <v>15</v>
      </c>
      <c r="AX393">
        <f>Van!BW50</f>
        <v>0</v>
      </c>
      <c r="AY393">
        <f>Van!BW51</f>
        <v>0</v>
      </c>
      <c r="AZ393" t="str">
        <f>Van!BW52</f>
        <v>kombi medarbejder</v>
      </c>
      <c r="BA393">
        <f>Van!BW53</f>
        <v>0</v>
      </c>
      <c r="BB393">
        <f>Van!BW54</f>
        <v>85</v>
      </c>
      <c r="BC393">
        <f>Van!BW55</f>
        <v>85</v>
      </c>
      <c r="BD393">
        <f>Van!BW56</f>
        <v>2</v>
      </c>
      <c r="BE393">
        <f>Van!BW57</f>
        <v>1</v>
      </c>
      <c r="BF393" t="str">
        <f>Van!BW58</f>
        <v>Ja</v>
      </c>
      <c r="BG393" t="str">
        <f>Van!BW59</f>
        <v>Nej</v>
      </c>
      <c r="BH393" t="str">
        <f>Van!BW60</f>
        <v>Ja</v>
      </c>
      <c r="BI393" t="str">
        <f>Van!BW61</f>
        <v>Ja</v>
      </c>
      <c r="BJ393" t="str">
        <f>Van!BW62</f>
        <v>Der bliver lavet mad og de vil selvfølgelig gerne lave til børnehavebørnene.</v>
      </c>
      <c r="BK393">
        <f>Van!BW63</f>
        <v>0</v>
      </c>
      <c r="BL393">
        <f>Van!BW64</f>
        <v>0</v>
      </c>
      <c r="BM393">
        <f>Van!BW65</f>
        <v>0</v>
      </c>
      <c r="BN393">
        <f>Van!BW66</f>
        <v>0</v>
      </c>
      <c r="BO393" t="str">
        <f>Van!BW67</f>
        <v>Ja</v>
      </c>
      <c r="BP393">
        <f>Van!BW68</f>
        <v>0</v>
      </c>
      <c r="BQ393">
        <f>Van!BW69</f>
        <v>0</v>
      </c>
      <c r="BR393" t="str">
        <f>Van!BW70</f>
        <v>produktionskøkken</v>
      </c>
      <c r="BS393" t="str">
        <f>Van!BW71</f>
        <v>Ja</v>
      </c>
      <c r="BT393" t="str">
        <f>Van!BW72</f>
        <v>Mindre</v>
      </c>
      <c r="BU393" t="str">
        <f>Van!BW73</f>
        <v>Ingen</v>
      </c>
      <c r="BV393" t="str">
        <f>Van!BW74</f>
        <v>Nej</v>
      </c>
      <c r="BW393" t="str">
        <f>Van!BW75</f>
        <v>ny opvaskemaskine. Pt. er kapaciteten ikke nok.</v>
      </c>
      <c r="BX393">
        <f>Van!BW76</f>
        <v>0</v>
      </c>
      <c r="BY393">
        <f>Van!BW77</f>
        <v>0</v>
      </c>
      <c r="BZ393">
        <f>Van!BW78</f>
        <v>0</v>
      </c>
      <c r="CA393">
        <f>Van!BW79</f>
        <v>0</v>
      </c>
      <c r="CB393">
        <f>Van!BW80</f>
        <v>0</v>
      </c>
      <c r="CC393">
        <f>Van!BW81</f>
        <v>0</v>
      </c>
      <c r="CD393">
        <f>Van!BW82</f>
        <v>0</v>
      </c>
      <c r="CE393">
        <f>Van!BW83</f>
        <v>0</v>
      </c>
      <c r="CF393">
        <f>Van!BW84</f>
        <v>0</v>
      </c>
      <c r="CG393" t="str">
        <f>Van!BW85</f>
        <v>Lone Voss / Sine</v>
      </c>
      <c r="CH393" s="18">
        <f>Van!BW86</f>
        <v>39877</v>
      </c>
      <c r="CI393">
        <f>Van!BW87</f>
        <v>0</v>
      </c>
      <c r="CJ393">
        <f>Van!BW88</f>
        <v>0</v>
      </c>
      <c r="CK393">
        <f>Van!BW89</f>
        <v>1</v>
      </c>
      <c r="CL393">
        <f>Van!BW90</f>
        <v>5</v>
      </c>
      <c r="CM393">
        <f>Van!BW91</f>
        <v>0</v>
      </c>
      <c r="CN393">
        <f>Van!BW92</f>
        <v>0</v>
      </c>
      <c r="CO393">
        <f>Van!BW93</f>
        <v>1</v>
      </c>
      <c r="CP393">
        <f>Van!BW94</f>
        <v>0</v>
      </c>
      <c r="CQ393">
        <f>Van!BW95</f>
        <v>9</v>
      </c>
      <c r="CR393">
        <f>Van!BW96</f>
        <v>1</v>
      </c>
      <c r="CS393">
        <f>Van!BW97</f>
        <v>1</v>
      </c>
      <c r="CT393">
        <f>Van!BW98</f>
        <v>0</v>
      </c>
      <c r="CU393">
        <f>Van!BW99</f>
        <v>0</v>
      </c>
      <c r="CV393">
        <f>Van!BW100</f>
        <v>0</v>
      </c>
      <c r="CW393">
        <f>Van!BW101</f>
        <v>0</v>
      </c>
      <c r="CX393">
        <f>Van!BW102</f>
        <v>1</v>
      </c>
      <c r="CY393">
        <f>Van!BW103</f>
        <v>0</v>
      </c>
      <c r="CZ393">
        <f>Van!BW104</f>
        <v>0</v>
      </c>
      <c r="DA393">
        <f>Van!BW105</f>
        <v>1</v>
      </c>
      <c r="DB393">
        <f>Van!BW106</f>
        <v>1</v>
      </c>
      <c r="DC393">
        <f>Van!BW107</f>
        <v>20</v>
      </c>
      <c r="DD393" t="str">
        <f>Van!BW108</f>
        <v>Miele</v>
      </c>
      <c r="DE393">
        <f>Van!BW109</f>
        <v>4</v>
      </c>
      <c r="DF393" t="str">
        <f>Van!BW110</f>
        <v>Ja</v>
      </c>
      <c r="DG393">
        <f>Van!BW111</f>
        <v>10</v>
      </c>
      <c r="DH393" t="str">
        <f>Van!BW112</f>
        <v>Nej</v>
      </c>
      <c r="DI393" t="str">
        <f>Van!BW113</f>
        <v>Nej</v>
      </c>
      <c r="DJ393" t="str">
        <f>Van!BW114</f>
        <v>Ja</v>
      </c>
      <c r="DK393">
        <f>Van!BW115</f>
        <v>2</v>
      </c>
      <c r="DL393" t="str">
        <f>Van!BW116</f>
        <v>Begrænset</v>
      </c>
      <c r="DM393" t="str">
        <f>Van!BW117</f>
        <v>Rigtig dejligt køkken. Vil kunne starte op. På sigt andet kogebord og større røremaskine.</v>
      </c>
      <c r="DN393">
        <f>Van!BW118</f>
        <v>0</v>
      </c>
      <c r="DO393" s="14" t="str">
        <f>VLOOKUP(MID(B393,1,5)*1,InstTyp!A:B,2,FALSE)</f>
        <v xml:space="preserve">Integrerede </v>
      </c>
      <c r="DP393" s="14" t="str">
        <f>VLOOKUP(MID(B393,1,5)*1,InstTyp!A:C,3,FALSE)</f>
        <v>Vanløse/Brønshøj-Husum</v>
      </c>
      <c r="DQ393">
        <f>VLOOKUP(MID(B393,1,5)*1,'InstTyp-2'!E:BQ,7,FALSE)</f>
        <v>24</v>
      </c>
      <c r="DR393">
        <f>VLOOKUP(MID(B393,1,5)*1,'InstTyp-2'!E:BQ,8,FALSE)</f>
        <v>0</v>
      </c>
      <c r="DS393">
        <f>VLOOKUP(MID(B393,1,5)*1,'InstTyp-2'!E:BQ,9,FALSE)</f>
        <v>44</v>
      </c>
      <c r="DT393">
        <f>VLOOKUP(MID(B393,1,5)*1,'InstTyp-2'!E:BQ,10,FALSE)</f>
        <v>0</v>
      </c>
      <c r="DU393">
        <f>VLOOKUP(MID(B393,1,5)*1,'InstTyp-2'!E:BQ,11,FALSE)</f>
        <v>0</v>
      </c>
      <c r="DV393">
        <f>VLOOKUP(MID(B393,1,5)*1,'InstTyp-2'!E:BQ,12,FALSE)</f>
        <v>0</v>
      </c>
      <c r="DW393">
        <f>VLOOKUP(MID(B393,1,5)*1,'InstTyp-2'!E:BQ,13,FALSE)</f>
        <v>0</v>
      </c>
      <c r="DX393">
        <f>VLOOKUP(MID(B393,1,5)*1,'InstTyp-2'!E:BQ,14,FALSE)</f>
        <v>6</v>
      </c>
      <c r="DY393">
        <f>VLOOKUP(MID(B393,1,5)*1,'InstTyp-2'!E:BQ,15,FALSE)</f>
        <v>0</v>
      </c>
      <c r="DZ393">
        <f>VLOOKUP(MID(B393,1,5)*1,'InstTyp-2'!E:BQ,16,FALSE)</f>
        <v>0</v>
      </c>
      <c r="EA393">
        <f>VLOOKUP(MID(B393,1,5)*1,'InstTyp-2'!E:BQ,17,FALSE)</f>
        <v>0</v>
      </c>
      <c r="EB393">
        <f>VLOOKUP(MID(B393,1,5)*1,'InstTyp-2'!E:BQ,18,FALSE)</f>
        <v>0</v>
      </c>
      <c r="EC393">
        <f>VLOOKUP(MID(B393,1,5)*1,'InstTyp-2'!E:BQ,19,FALSE)</f>
        <v>0</v>
      </c>
      <c r="ED393">
        <f>VLOOKUP(MID(B393,1,5)*1,'InstTyp-2'!E:BQ,20,FALSE)</f>
        <v>0</v>
      </c>
      <c r="EE393" s="195">
        <f>VLOOKUP(MID(B393,1,5)*1,'Forplejning 2008'!A:C,3,FALSE)</f>
        <v>211508.25</v>
      </c>
      <c r="EF393" t="str">
        <f t="shared" si="24"/>
        <v>37490</v>
      </c>
      <c r="EG393" t="str">
        <f t="shared" si="25"/>
        <v/>
      </c>
      <c r="EH393">
        <f t="shared" si="26"/>
        <v>6</v>
      </c>
      <c r="EI393">
        <f t="shared" si="27"/>
        <v>0</v>
      </c>
      <c r="EJ393" t="e">
        <f>VLOOKUP(B393,Rekruttering!A:F,2,FALSE)</f>
        <v>#N/A</v>
      </c>
      <c r="EK393" t="e">
        <f>VLOOKUP(B393,Rekruttering!A:F,3,FALSE)</f>
        <v>#N/A</v>
      </c>
      <c r="EL393" t="e">
        <f>VLOOKUP(B393,Rekruttering!A:F,4,FALSE)</f>
        <v>#N/A</v>
      </c>
      <c r="EM393" t="e">
        <f>VLOOKUP(B393,Rekruttering!A:F,5,FALSE)</f>
        <v>#N/A</v>
      </c>
      <c r="EN393" t="e">
        <f>VLOOKUP(B393,Rekruttering!A:F,6,FALSE)</f>
        <v>#N/A</v>
      </c>
    </row>
    <row r="394" spans="1:144">
      <c r="A394" s="14" t="str">
        <f>Van!BX1</f>
        <v>x</v>
      </c>
      <c r="B394" s="21">
        <f>Van!BX2</f>
        <v>37500</v>
      </c>
      <c r="C394" t="str">
        <f>Van!BX3</f>
        <v>Firkløveret</v>
      </c>
      <c r="D394" t="str">
        <f>Van!BX4</f>
        <v>Vanløse/Brønshøj-Husum</v>
      </c>
      <c r="E394" t="str">
        <f>Van!BX5</f>
        <v>Bogholder Allé 40</v>
      </c>
      <c r="F394">
        <f>Van!BX6</f>
        <v>2720</v>
      </c>
      <c r="G394" t="str">
        <f>Van!BX7</f>
        <v>Vanløse</v>
      </c>
      <c r="H394" t="str">
        <f>Van!BX8</f>
        <v>38 71 68 22</v>
      </c>
      <c r="I394" t="str">
        <f>Van!BX9</f>
        <v>37500@buf.kk.dk</v>
      </c>
      <c r="J394" t="str">
        <f>Van!BX10</f>
        <v>Guli Werther</v>
      </c>
      <c r="K394">
        <f>Van!BX11</f>
        <v>33238567</v>
      </c>
      <c r="L394">
        <f>Van!BX12</f>
        <v>38716822</v>
      </c>
      <c r="M394" t="str">
        <f>Van!BX13</f>
        <v>37500@buf.kk.dk</v>
      </c>
      <c r="N394" t="str">
        <f>Van!BX14</f>
        <v>Integreret</v>
      </c>
      <c r="O394">
        <f>Van!BX15</f>
        <v>24</v>
      </c>
      <c r="P394">
        <f>Van!BX16</f>
        <v>0</v>
      </c>
      <c r="Q394">
        <f>Van!BX17</f>
        <v>44</v>
      </c>
      <c r="R394">
        <f>Van!BX18</f>
        <v>0</v>
      </c>
      <c r="S394">
        <f>Van!BX19</f>
        <v>0</v>
      </c>
      <c r="T394">
        <f>Van!BX20</f>
        <v>0</v>
      </c>
      <c r="U394">
        <f>Van!BX21</f>
        <v>0</v>
      </c>
      <c r="V394" t="str">
        <f>Van!BX22</f>
        <v>Nej</v>
      </c>
      <c r="W394">
        <f>Van!BX23</f>
        <v>0</v>
      </c>
      <c r="X394">
        <f>Van!BX24</f>
        <v>0</v>
      </c>
      <c r="Y394">
        <f>Van!BX25</f>
        <v>5</v>
      </c>
      <c r="Z394">
        <f>Van!BX26</f>
        <v>5</v>
      </c>
      <c r="AA394">
        <f>Van!BX27</f>
        <v>5</v>
      </c>
      <c r="AB394">
        <f>Van!BX28</f>
        <v>5</v>
      </c>
      <c r="AC394">
        <f>Van!BX29</f>
        <v>0</v>
      </c>
      <c r="AD394">
        <f>Van!BX30</f>
        <v>5</v>
      </c>
      <c r="AE394">
        <f>Van!BX31</f>
        <v>0</v>
      </c>
      <c r="AF394">
        <f>Van!BX32</f>
        <v>0</v>
      </c>
      <c r="AG394">
        <f>Van!BX33</f>
        <v>5</v>
      </c>
      <c r="AH394">
        <f>Van!BX34</f>
        <v>0</v>
      </c>
      <c r="AI394">
        <f>Van!BX35</f>
        <v>90000</v>
      </c>
      <c r="AJ394">
        <f>Van!BX36</f>
        <v>0</v>
      </c>
      <c r="AK394">
        <f>Van!BX37</f>
        <v>0</v>
      </c>
      <c r="AL394" t="str">
        <f>Van!BX38</f>
        <v>Ja</v>
      </c>
      <c r="AM394">
        <f>Van!BX39</f>
        <v>0</v>
      </c>
      <c r="AN394" t="str">
        <f>Van!BX40</f>
        <v>Lone Mikkelsen</v>
      </c>
      <c r="AO394">
        <f>Van!BX41</f>
        <v>2001</v>
      </c>
      <c r="AP394">
        <f>Van!BX42</f>
        <v>35</v>
      </c>
      <c r="AQ394">
        <f>Van!BX43</f>
        <v>0</v>
      </c>
      <c r="AR394">
        <f>Van!BX44</f>
        <v>0</v>
      </c>
      <c r="AS394" t="str">
        <f>Van!BX45</f>
        <v>8-9 år</v>
      </c>
      <c r="AT394" t="str">
        <f>Van!BX46</f>
        <v>økokurser</v>
      </c>
      <c r="AU394">
        <f>Van!BX47</f>
        <v>0</v>
      </c>
      <c r="AV394">
        <f>Van!BX48</f>
        <v>0</v>
      </c>
      <c r="AW394">
        <f>Van!BX49</f>
        <v>0</v>
      </c>
      <c r="AX394">
        <f>Van!BX50</f>
        <v>0</v>
      </c>
      <c r="AY394">
        <f>Van!BX51</f>
        <v>0</v>
      </c>
      <c r="AZ394">
        <f>Van!BX52</f>
        <v>0</v>
      </c>
      <c r="BA394">
        <f>Van!BX53</f>
        <v>0</v>
      </c>
      <c r="BB394">
        <f>Van!BX54</f>
        <v>90</v>
      </c>
      <c r="BC394">
        <f>Van!BX55</f>
        <v>100</v>
      </c>
      <c r="BD394">
        <f>Van!BX56</f>
        <v>1</v>
      </c>
      <c r="BE394">
        <f>Van!BX57</f>
        <v>1</v>
      </c>
      <c r="BF394" t="str">
        <f>Van!BX58</f>
        <v>Ja</v>
      </c>
      <c r="BG394" t="str">
        <f>Van!BX59</f>
        <v>Nej</v>
      </c>
      <c r="BH394" t="str">
        <f>Van!BX60</f>
        <v>Ja</v>
      </c>
      <c r="BI394" t="str">
        <f>Van!BX61</f>
        <v>Ja</v>
      </c>
      <c r="BJ394">
        <f>Van!BX62</f>
        <v>0</v>
      </c>
      <c r="BK394" t="str">
        <f>Van!BX63</f>
        <v>Ja</v>
      </c>
      <c r="BL394">
        <f>Van!BX64</f>
        <v>0</v>
      </c>
      <c r="BM394" t="str">
        <f>Van!BX65</f>
        <v>Ja</v>
      </c>
      <c r="BN394">
        <f>Van!BX66</f>
        <v>0</v>
      </c>
      <c r="BO394" t="str">
        <f>Van!BX67</f>
        <v>Nej</v>
      </c>
      <c r="BP394" t="str">
        <f>Van!BX68</f>
        <v>vil gerne have hjælp</v>
      </c>
      <c r="BQ394">
        <f>Van!BX69</f>
        <v>0</v>
      </c>
      <c r="BR394" t="str">
        <f>Van!BX70</f>
        <v>produktionskøkken</v>
      </c>
      <c r="BS394" t="str">
        <f>Van!BX71</f>
        <v>Ja</v>
      </c>
      <c r="BT394" t="str">
        <f>Van!BX72</f>
        <v>Ingen</v>
      </c>
      <c r="BU394" t="str">
        <f>Van!BX73</f>
        <v>Ingen</v>
      </c>
      <c r="BV394" t="str">
        <f>Van!BX74</f>
        <v>Nej</v>
      </c>
      <c r="BW394">
        <f>Van!BX75</f>
        <v>0</v>
      </c>
      <c r="BX394" t="str">
        <f>Van!BX76</f>
        <v>Ingen</v>
      </c>
      <c r="BY394" t="str">
        <f>Van!BX77</f>
        <v>Ingen</v>
      </c>
      <c r="BZ394" t="str">
        <f>Van!BX78</f>
        <v>Nej</v>
      </c>
      <c r="CA394">
        <f>Van!BX79</f>
        <v>0</v>
      </c>
      <c r="CB394" t="str">
        <f>Van!BX80</f>
        <v>Ingen</v>
      </c>
      <c r="CC394">
        <f>Van!BX81</f>
        <v>0</v>
      </c>
      <c r="CD394" t="str">
        <f>Van!BX82</f>
        <v>Ingen</v>
      </c>
      <c r="CE394">
        <f>Van!BX83</f>
        <v>0</v>
      </c>
      <c r="CF394">
        <f>Van!BX84</f>
        <v>0</v>
      </c>
      <c r="CG394" t="str">
        <f>Van!BX85</f>
        <v>Cathrine Jerrik /Sine</v>
      </c>
      <c r="CH394">
        <f>Van!BX86</f>
        <v>0</v>
      </c>
      <c r="CI394">
        <f>Van!BX87</f>
        <v>0</v>
      </c>
      <c r="CJ394">
        <f>Van!BX88</f>
        <v>0</v>
      </c>
      <c r="CK394">
        <f>Van!BX89</f>
        <v>1</v>
      </c>
      <c r="CL394">
        <f>Van!BX90</f>
        <v>5</v>
      </c>
      <c r="CM394">
        <f>Van!BX91</f>
        <v>0</v>
      </c>
      <c r="CN394">
        <f>Van!BX92</f>
        <v>2</v>
      </c>
      <c r="CO394">
        <f>Van!BX93</f>
        <v>0</v>
      </c>
      <c r="CP394">
        <f>Van!BX94</f>
        <v>0</v>
      </c>
      <c r="CQ394">
        <f>Van!BX95</f>
        <v>0</v>
      </c>
      <c r="CR394">
        <f>Van!BX96</f>
        <v>0</v>
      </c>
      <c r="CS394">
        <f>Van!BX97</f>
        <v>2</v>
      </c>
      <c r="CT394">
        <f>Van!BX98</f>
        <v>0</v>
      </c>
      <c r="CU394">
        <f>Van!BX99</f>
        <v>0</v>
      </c>
      <c r="CV394">
        <f>Van!BX100</f>
        <v>0</v>
      </c>
      <c r="CW394">
        <f>Van!BX101</f>
        <v>0</v>
      </c>
      <c r="CX394">
        <f>Van!BX102</f>
        <v>0</v>
      </c>
      <c r="CY394">
        <f>Van!BX103</f>
        <v>1</v>
      </c>
      <c r="CZ394">
        <f>Van!BX104</f>
        <v>0</v>
      </c>
      <c r="DA394">
        <f>Van!BX105</f>
        <v>0</v>
      </c>
      <c r="DB394">
        <f>Van!BX106</f>
        <v>1</v>
      </c>
      <c r="DC394">
        <f>Van!BX107</f>
        <v>3</v>
      </c>
      <c r="DD394" t="str">
        <f>Van!BX108</f>
        <v>Miele</v>
      </c>
      <c r="DE394">
        <f>Van!BX109</f>
        <v>4.5</v>
      </c>
      <c r="DF394" t="str">
        <f>Van!BX110</f>
        <v>Ja</v>
      </c>
      <c r="DG394">
        <f>Van!BX111</f>
        <v>0</v>
      </c>
      <c r="DH394" t="str">
        <f>Van!BX112</f>
        <v>Nej</v>
      </c>
      <c r="DI394" t="str">
        <f>Van!BX113</f>
        <v>Ja</v>
      </c>
      <c r="DJ394" t="str">
        <f>Van!BX114</f>
        <v>Nej</v>
      </c>
      <c r="DK394">
        <f>Van!BX115</f>
        <v>2</v>
      </c>
      <c r="DL394">
        <f>Van!BX116</f>
        <v>0</v>
      </c>
      <c r="DM394">
        <f>Van!BX117</f>
        <v>0</v>
      </c>
      <c r="DN394">
        <f>Van!BX118</f>
        <v>0</v>
      </c>
      <c r="DO394" s="14" t="str">
        <f>VLOOKUP(MID(B394,1,5)*1,InstTyp!A:B,2,FALSE)</f>
        <v xml:space="preserve">Integrerede </v>
      </c>
      <c r="DP394" s="14" t="str">
        <f>VLOOKUP(MID(B394,1,5)*1,InstTyp!A:C,3,FALSE)</f>
        <v>Vanløse/Brønshøj-Husum</v>
      </c>
      <c r="DQ394">
        <f>VLOOKUP(MID(B394,1,5)*1,'InstTyp-2'!E:BQ,7,FALSE)</f>
        <v>24</v>
      </c>
      <c r="DR394">
        <f>VLOOKUP(MID(B394,1,5)*1,'InstTyp-2'!E:BQ,8,FALSE)</f>
        <v>0</v>
      </c>
      <c r="DS394">
        <f>VLOOKUP(MID(B394,1,5)*1,'InstTyp-2'!E:BQ,9,FALSE)</f>
        <v>44</v>
      </c>
      <c r="DT394">
        <f>VLOOKUP(MID(B394,1,5)*1,'InstTyp-2'!E:BQ,10,FALSE)</f>
        <v>0</v>
      </c>
      <c r="DU394">
        <f>VLOOKUP(MID(B394,1,5)*1,'InstTyp-2'!E:BQ,11,FALSE)</f>
        <v>0</v>
      </c>
      <c r="DV394">
        <f>VLOOKUP(MID(B394,1,5)*1,'InstTyp-2'!E:BQ,12,FALSE)</f>
        <v>0</v>
      </c>
      <c r="DW394">
        <f>VLOOKUP(MID(B394,1,5)*1,'InstTyp-2'!E:BQ,13,FALSE)</f>
        <v>0</v>
      </c>
      <c r="DX394">
        <f>VLOOKUP(MID(B394,1,5)*1,'InstTyp-2'!E:BQ,14,FALSE)</f>
        <v>0</v>
      </c>
      <c r="DY394">
        <f>VLOOKUP(MID(B394,1,5)*1,'InstTyp-2'!E:BQ,15,FALSE)</f>
        <v>0</v>
      </c>
      <c r="DZ394">
        <f>VLOOKUP(MID(B394,1,5)*1,'InstTyp-2'!E:BQ,16,FALSE)</f>
        <v>0</v>
      </c>
      <c r="EA394">
        <f>VLOOKUP(MID(B394,1,5)*1,'InstTyp-2'!E:BQ,17,FALSE)</f>
        <v>0</v>
      </c>
      <c r="EB394">
        <f>VLOOKUP(MID(B394,1,5)*1,'InstTyp-2'!E:BQ,18,FALSE)</f>
        <v>0</v>
      </c>
      <c r="EC394">
        <f>VLOOKUP(MID(B394,1,5)*1,'InstTyp-2'!E:BQ,19,FALSE)</f>
        <v>0</v>
      </c>
      <c r="ED394">
        <f>VLOOKUP(MID(B394,1,5)*1,'InstTyp-2'!E:BQ,20,FALSE)</f>
        <v>0</v>
      </c>
      <c r="EE394" s="195">
        <f>VLOOKUP(MID(B394,1,5)*1,'Forplejning 2008'!A:C,3,FALSE)</f>
        <v>111588.72</v>
      </c>
      <c r="EF394" t="str">
        <f t="shared" si="24"/>
        <v>37500</v>
      </c>
      <c r="EG394" t="str">
        <f t="shared" si="25"/>
        <v/>
      </c>
      <c r="EH394">
        <f t="shared" si="26"/>
        <v>0</v>
      </c>
      <c r="EI394">
        <f t="shared" si="27"/>
        <v>0</v>
      </c>
      <c r="EJ394" t="e">
        <f>VLOOKUP(B394,Rekruttering!A:F,2,FALSE)</f>
        <v>#N/A</v>
      </c>
      <c r="EK394" t="e">
        <f>VLOOKUP(B394,Rekruttering!A:F,3,FALSE)</f>
        <v>#N/A</v>
      </c>
      <c r="EL394" t="e">
        <f>VLOOKUP(B394,Rekruttering!A:F,4,FALSE)</f>
        <v>#N/A</v>
      </c>
      <c r="EM394" t="e">
        <f>VLOOKUP(B394,Rekruttering!A:F,5,FALSE)</f>
        <v>#N/A</v>
      </c>
      <c r="EN394" t="e">
        <f>VLOOKUP(B394,Rekruttering!A:F,6,FALSE)</f>
        <v>#N/A</v>
      </c>
    </row>
    <row r="395" spans="1:144">
      <c r="A395" s="14" t="str">
        <f>Van!BZ1</f>
        <v>x</v>
      </c>
      <c r="B395" s="21">
        <f>Van!BZ2</f>
        <v>37517</v>
      </c>
      <c r="C395" t="str">
        <f>Van!BZ3</f>
        <v>Børnegården i Vanløse</v>
      </c>
      <c r="D395" t="str">
        <f>Van!BZ4</f>
        <v>Vanløse/Brønshøj-Husum</v>
      </c>
      <c r="E395" t="str">
        <f>Van!BZ5</f>
        <v>Tyborøn Allé 57</v>
      </c>
      <c r="F395">
        <f>Van!BZ6</f>
        <v>2720</v>
      </c>
      <c r="G395" t="str">
        <f>Van!BZ7</f>
        <v>Vanløse</v>
      </c>
      <c r="H395" t="str">
        <f>Van!BZ8</f>
        <v>38 71 19 77</v>
      </c>
      <c r="I395" t="str">
        <f>Van!BZ9</f>
        <v>37517@buf.kk.dk</v>
      </c>
      <c r="J395" t="str">
        <f>Van!BZ10</f>
        <v>Elisabeth Quistgaard</v>
      </c>
      <c r="K395">
        <f>Van!BZ11</f>
        <v>36415455</v>
      </c>
      <c r="L395">
        <f>Van!BZ12</f>
        <v>0</v>
      </c>
      <c r="M395" t="str">
        <f>Van!BZ13</f>
        <v>37517@buf.kk.dk</v>
      </c>
      <c r="N395" t="str">
        <f>Van!BZ14</f>
        <v>Integreret</v>
      </c>
      <c r="O395">
        <f>Van!BZ15</f>
        <v>36</v>
      </c>
      <c r="P395">
        <f>Van!BZ16</f>
        <v>0</v>
      </c>
      <c r="Q395">
        <f>Van!BZ17</f>
        <v>82</v>
      </c>
      <c r="R395">
        <f>Van!BZ18</f>
        <v>0</v>
      </c>
      <c r="S395">
        <f>Van!BZ19</f>
        <v>0</v>
      </c>
      <c r="T395">
        <f>Van!BZ20</f>
        <v>0</v>
      </c>
      <c r="U395">
        <f>Van!BZ21</f>
        <v>0</v>
      </c>
      <c r="V395" t="str">
        <f>Van!BZ22</f>
        <v>Ja</v>
      </c>
      <c r="W395">
        <f>Van!BZ23</f>
        <v>0</v>
      </c>
      <c r="X395">
        <f>Van!BZ24</f>
        <v>0</v>
      </c>
      <c r="Y395">
        <f>Van!BZ25</f>
        <v>5</v>
      </c>
      <c r="Z395">
        <f>Van!BZ26</f>
        <v>5</v>
      </c>
      <c r="AA395">
        <f>Van!BZ27</f>
        <v>5</v>
      </c>
      <c r="AB395">
        <f>Van!BZ28</f>
        <v>5</v>
      </c>
      <c r="AC395">
        <f>Van!BZ29</f>
        <v>0</v>
      </c>
      <c r="AD395">
        <f>Van!BZ30</f>
        <v>5</v>
      </c>
      <c r="AE395">
        <f>Van!BZ31</f>
        <v>0</v>
      </c>
      <c r="AF395">
        <f>Van!BZ32</f>
        <v>0</v>
      </c>
      <c r="AG395">
        <f>Van!BZ33</f>
        <v>0</v>
      </c>
      <c r="AH395">
        <f>Van!BZ34</f>
        <v>0</v>
      </c>
      <c r="AI395">
        <f>Van!BZ35</f>
        <v>110000</v>
      </c>
      <c r="AJ395">
        <f>Van!BZ36</f>
        <v>0</v>
      </c>
      <c r="AK395">
        <f>Van!BZ37</f>
        <v>0</v>
      </c>
      <c r="AL395" t="str">
        <f>Van!BZ38</f>
        <v>Ja</v>
      </c>
      <c r="AM395" t="str">
        <f>Van!BZ39</f>
        <v>Nej</v>
      </c>
      <c r="AN395" t="str">
        <f>Van!BZ40</f>
        <v>Ninna Hansen</v>
      </c>
      <c r="AO395">
        <f>Van!BZ41</f>
        <v>2009</v>
      </c>
      <c r="AP395">
        <f>Van!BZ42</f>
        <v>31</v>
      </c>
      <c r="AQ395">
        <f>Van!BZ43</f>
        <v>0</v>
      </c>
      <c r="AR395" t="str">
        <f>Van!BZ44</f>
        <v>smørrebrødsjomfru</v>
      </c>
      <c r="AS395" t="str">
        <f>Van!BZ45</f>
        <v>dagplejemor</v>
      </c>
      <c r="AT395" t="str">
        <f>Van!BZ46</f>
        <v>ingen</v>
      </c>
      <c r="AU395">
        <f>Van!BZ47</f>
        <v>0</v>
      </c>
      <c r="AV395">
        <f>Van!BZ48</f>
        <v>0</v>
      </c>
      <c r="AW395">
        <f>Van!BZ49</f>
        <v>0</v>
      </c>
      <c r="AX395">
        <f>Van!BZ50</f>
        <v>0</v>
      </c>
      <c r="AY395">
        <f>Van!BZ51</f>
        <v>0</v>
      </c>
      <c r="AZ395">
        <f>Van!BZ52</f>
        <v>0</v>
      </c>
      <c r="BA395">
        <f>Van!BZ53</f>
        <v>0</v>
      </c>
      <c r="BB395">
        <f>Van!BZ54</f>
        <v>98</v>
      </c>
      <c r="BC395">
        <f>Van!BZ55</f>
        <v>100</v>
      </c>
      <c r="BD395">
        <f>Van!BZ56</f>
        <v>1</v>
      </c>
      <c r="BE395">
        <f>Van!BZ57</f>
        <v>1</v>
      </c>
      <c r="BF395" t="str">
        <f>Van!BZ58</f>
        <v>Ja</v>
      </c>
      <c r="BG395" t="str">
        <f>Van!BZ59</f>
        <v>Nej</v>
      </c>
      <c r="BH395" t="str">
        <f>Van!BZ60</f>
        <v>Ja</v>
      </c>
      <c r="BI395" t="str">
        <f>Van!BZ61</f>
        <v>Ja</v>
      </c>
      <c r="BJ395">
        <f>Van!BZ62</f>
        <v>0</v>
      </c>
      <c r="BK395" t="str">
        <f>Van!BZ63</f>
        <v>Ja</v>
      </c>
      <c r="BL395">
        <f>Van!BZ64</f>
        <v>0</v>
      </c>
      <c r="BM395" t="str">
        <f>Van!BZ65</f>
        <v>Ja</v>
      </c>
      <c r="BN395">
        <f>Van!BZ66</f>
        <v>0</v>
      </c>
      <c r="BO395" t="str">
        <f>Van!BZ67</f>
        <v>Nej</v>
      </c>
      <c r="BP395">
        <f>Van!BZ68</f>
        <v>0</v>
      </c>
      <c r="BQ395">
        <f>Van!BZ69</f>
        <v>0</v>
      </c>
      <c r="BR395">
        <f>Van!BZ70</f>
        <v>0</v>
      </c>
      <c r="BS395">
        <f>Van!BZ71</f>
        <v>0</v>
      </c>
      <c r="BT395">
        <f>Van!BZ72</f>
        <v>0</v>
      </c>
      <c r="BU395">
        <f>Van!BZ73</f>
        <v>0</v>
      </c>
      <c r="BV395">
        <f>Van!BZ74</f>
        <v>0</v>
      </c>
      <c r="BW395">
        <f>Van!BZ75</f>
        <v>0</v>
      </c>
      <c r="BX395">
        <f>Van!BZ76</f>
        <v>0</v>
      </c>
      <c r="BY395">
        <f>Van!BZ77</f>
        <v>0</v>
      </c>
      <c r="BZ395">
        <f>Van!BZ78</f>
        <v>0</v>
      </c>
      <c r="CA395">
        <f>Van!BZ79</f>
        <v>0</v>
      </c>
      <c r="CB395">
        <f>Van!BZ80</f>
        <v>0</v>
      </c>
      <c r="CC395">
        <f>Van!BZ81</f>
        <v>0</v>
      </c>
      <c r="CD395">
        <f>Van!BZ82</f>
        <v>0</v>
      </c>
      <c r="CE395">
        <f>Van!BZ83</f>
        <v>0</v>
      </c>
      <c r="CF395" t="str">
        <f>Van!BZ84</f>
        <v>Byggesag i gang. Mener de mangler kogeplader, ovn og køleskab. Der er mælkekøleskab og grøntsagskøleskab i kælderen. Bjørn til brødbagning. Der kommer ydereligere opvaskemaskine på en anden afdeling.</v>
      </c>
      <c r="CG395" t="str">
        <f>Van!BZ85</f>
        <v>Mariah</v>
      </c>
      <c r="CH395">
        <f>Van!BZ86</f>
        <v>0</v>
      </c>
      <c r="CI395">
        <f>Van!BZ87</f>
        <v>0</v>
      </c>
      <c r="CJ395">
        <f>Van!BZ88</f>
        <v>0</v>
      </c>
      <c r="CK395">
        <f>Van!BZ89</f>
        <v>1</v>
      </c>
      <c r="CL395">
        <f>Van!BZ90</f>
        <v>4</v>
      </c>
      <c r="CM395">
        <f>Van!BZ91</f>
        <v>0</v>
      </c>
      <c r="CN395">
        <f>Van!BZ92</f>
        <v>0</v>
      </c>
      <c r="CO395">
        <f>Van!BZ93</f>
        <v>2</v>
      </c>
      <c r="CP395">
        <f>Van!BZ94</f>
        <v>0</v>
      </c>
      <c r="CQ395">
        <f>Van!BZ95</f>
        <v>0</v>
      </c>
      <c r="CR395">
        <f>Van!BZ96</f>
        <v>0</v>
      </c>
      <c r="CS395">
        <f>Van!BZ97</f>
        <v>1</v>
      </c>
      <c r="CT395">
        <f>Van!BZ98</f>
        <v>0</v>
      </c>
      <c r="CU395">
        <f>Van!BZ99</f>
        <v>0</v>
      </c>
      <c r="CV395">
        <f>Van!BZ100</f>
        <v>0</v>
      </c>
      <c r="CW395">
        <f>Van!BZ101</f>
        <v>0</v>
      </c>
      <c r="CX395">
        <f>Van!BZ102</f>
        <v>0</v>
      </c>
      <c r="CY395">
        <f>Van!BZ103</f>
        <v>1</v>
      </c>
      <c r="CZ395">
        <f>Van!BZ104</f>
        <v>0</v>
      </c>
      <c r="DA395">
        <f>Van!BZ105</f>
        <v>0</v>
      </c>
      <c r="DB395">
        <f>Van!BZ106</f>
        <v>1</v>
      </c>
      <c r="DC395">
        <f>Van!BZ107</f>
        <v>25</v>
      </c>
      <c r="DD395" t="str">
        <f>Van!BZ108</f>
        <v>Miele</v>
      </c>
      <c r="DE395">
        <f>Van!BZ109</f>
        <v>5</v>
      </c>
      <c r="DF395" t="str">
        <f>Van!BZ110</f>
        <v>Ja</v>
      </c>
      <c r="DG395">
        <f>Van!BZ111</f>
        <v>5</v>
      </c>
      <c r="DH395" t="str">
        <f>Van!BZ112</f>
        <v>Nej</v>
      </c>
      <c r="DI395" t="str">
        <f>Van!BZ113</f>
        <v>Nej</v>
      </c>
      <c r="DJ395" t="str">
        <f>Van!BZ114</f>
        <v>Nej</v>
      </c>
      <c r="DK395">
        <f>Van!BZ115</f>
        <v>0</v>
      </c>
      <c r="DL395">
        <f>Van!BZ116</f>
        <v>0</v>
      </c>
      <c r="DM395" t="str">
        <f>Van!BZ117</f>
        <v>Byggesag i gang. Mener de mangler kogeplader, ovn og køleskab. Der er mælkekøleskab og grøntsagskøleskab i kælderen. Bjørn til brødbagning. Der kommer ydereligere opvaskemaskine på en anden afdeling.</v>
      </c>
      <c r="DN395">
        <f>Van!BZ118</f>
        <v>0</v>
      </c>
      <c r="DO395" s="14" t="str">
        <f>VLOOKUP(MID(B395,1,5)*1,InstTyp!A:B,2,FALSE)</f>
        <v xml:space="preserve">Integrerede </v>
      </c>
      <c r="DP395" s="14" t="str">
        <f>VLOOKUP(MID(B395,1,5)*1,InstTyp!A:C,3,FALSE)</f>
        <v>Vanløse/Brønshøj-Husum</v>
      </c>
      <c r="DQ395">
        <f>VLOOKUP(MID(B395,1,5)*1,'InstTyp-2'!E:BQ,7,FALSE)</f>
        <v>22</v>
      </c>
      <c r="DR395">
        <f>VLOOKUP(MID(B395,1,5)*1,'InstTyp-2'!E:BQ,8,FALSE)</f>
        <v>0</v>
      </c>
      <c r="DS395">
        <f>VLOOKUP(MID(B395,1,5)*1,'InstTyp-2'!E:BQ,9,FALSE)</f>
        <v>82</v>
      </c>
      <c r="DT395">
        <f>VLOOKUP(MID(B395,1,5)*1,'InstTyp-2'!E:BQ,10,FALSE)</f>
        <v>0</v>
      </c>
      <c r="DU395">
        <f>VLOOKUP(MID(B395,1,5)*1,'InstTyp-2'!E:BQ,11,FALSE)</f>
        <v>0</v>
      </c>
      <c r="DV395">
        <f>VLOOKUP(MID(B395,1,5)*1,'InstTyp-2'!E:BQ,12,FALSE)</f>
        <v>0</v>
      </c>
      <c r="DW395">
        <f>VLOOKUP(MID(B395,1,5)*1,'InstTyp-2'!E:BQ,13,FALSE)</f>
        <v>0</v>
      </c>
      <c r="DX395">
        <f>VLOOKUP(MID(B395,1,5)*1,'InstTyp-2'!E:BQ,14,FALSE)</f>
        <v>0</v>
      </c>
      <c r="DY395">
        <f>VLOOKUP(MID(B395,1,5)*1,'InstTyp-2'!E:BQ,15,FALSE)</f>
        <v>0</v>
      </c>
      <c r="DZ395">
        <f>VLOOKUP(MID(B395,1,5)*1,'InstTyp-2'!E:BQ,16,FALSE)</f>
        <v>0</v>
      </c>
      <c r="EA395">
        <f>VLOOKUP(MID(B395,1,5)*1,'InstTyp-2'!E:BQ,17,FALSE)</f>
        <v>0</v>
      </c>
      <c r="EB395">
        <f>VLOOKUP(MID(B395,1,5)*1,'InstTyp-2'!E:BQ,18,FALSE)</f>
        <v>0</v>
      </c>
      <c r="EC395">
        <f>VLOOKUP(MID(B395,1,5)*1,'InstTyp-2'!E:BQ,19,FALSE)</f>
        <v>0</v>
      </c>
      <c r="ED395">
        <f>VLOOKUP(MID(B395,1,5)*1,'InstTyp-2'!E:BQ,20,FALSE)</f>
        <v>0</v>
      </c>
      <c r="EE395" s="195">
        <f>VLOOKUP(MID(B395,1,5)*1,'Forplejning 2008'!A:C,3,FALSE)</f>
        <v>110128.24</v>
      </c>
      <c r="EF395" t="str">
        <f t="shared" si="24"/>
        <v>37517</v>
      </c>
      <c r="EG395" t="str">
        <f t="shared" si="25"/>
        <v/>
      </c>
      <c r="EH395">
        <f t="shared" si="26"/>
        <v>0</v>
      </c>
      <c r="EI395">
        <f t="shared" si="27"/>
        <v>0</v>
      </c>
      <c r="EJ395" t="e">
        <f>VLOOKUP(B395,Rekruttering!A:F,2,FALSE)</f>
        <v>#N/A</v>
      </c>
      <c r="EK395" t="e">
        <f>VLOOKUP(B395,Rekruttering!A:F,3,FALSE)</f>
        <v>#N/A</v>
      </c>
      <c r="EL395" t="e">
        <f>VLOOKUP(B395,Rekruttering!A:F,4,FALSE)</f>
        <v>#N/A</v>
      </c>
      <c r="EM395" t="e">
        <f>VLOOKUP(B395,Rekruttering!A:F,5,FALSE)</f>
        <v>#N/A</v>
      </c>
      <c r="EN395" t="e">
        <f>VLOOKUP(B395,Rekruttering!A:F,6,FALSE)</f>
        <v>#N/A</v>
      </c>
    </row>
    <row r="396" spans="1:144">
      <c r="A396" s="14" t="str">
        <f>Van!CB1</f>
        <v>x</v>
      </c>
      <c r="B396" s="21">
        <f>Van!CB2</f>
        <v>37534</v>
      </c>
      <c r="C396" t="str">
        <f>Van!CB3</f>
        <v>Københavns kommunes integrerede institution</v>
      </c>
      <c r="D396" t="str">
        <f>Van!CB4</f>
        <v>Vanløse/Brønshøj-Husum</v>
      </c>
      <c r="E396" t="str">
        <f>Van!CB5</f>
        <v>Midtfløjene 3</v>
      </c>
      <c r="F396">
        <f>Van!CB6</f>
        <v>2700</v>
      </c>
      <c r="G396" t="str">
        <f>Van!CB7</f>
        <v>Brønshøj.</v>
      </c>
      <c r="H396" t="str">
        <f>Van!CB8</f>
        <v>38 60 46 31</v>
      </c>
      <c r="I396" t="str">
        <f>Van!CB9</f>
        <v>37534@buf.kk.dk</v>
      </c>
      <c r="J396" t="str">
        <f>Van!CB10</f>
        <v>Anja Krause</v>
      </c>
      <c r="K396">
        <f>Van!CB11</f>
        <v>35373579</v>
      </c>
      <c r="L396">
        <f>Van!CB12</f>
        <v>0</v>
      </c>
      <c r="M396" t="str">
        <f>Van!CB13</f>
        <v>37534@buf.kk.dk</v>
      </c>
      <c r="N396" t="str">
        <f>Van!CB14</f>
        <v>Integreret</v>
      </c>
      <c r="O396">
        <f>Van!CB15</f>
        <v>11</v>
      </c>
      <c r="P396">
        <f>Van!CB16</f>
        <v>0</v>
      </c>
      <c r="Q396">
        <f>Van!CB17</f>
        <v>64</v>
      </c>
      <c r="R396">
        <f>Van!CB18</f>
        <v>0</v>
      </c>
      <c r="S396">
        <f>Van!CB19</f>
        <v>0</v>
      </c>
      <c r="T396">
        <f>Van!CB20</f>
        <v>0</v>
      </c>
      <c r="U396">
        <f>Van!CB21</f>
        <v>0</v>
      </c>
      <c r="V396" t="str">
        <f>Van!CB22</f>
        <v>Nej</v>
      </c>
      <c r="W396">
        <f>Van!CB23</f>
        <v>0</v>
      </c>
      <c r="X396">
        <f>Van!CB24</f>
        <v>0</v>
      </c>
      <c r="Y396">
        <f>Van!CB25</f>
        <v>5</v>
      </c>
      <c r="Z396">
        <f>Van!CB26</f>
        <v>5</v>
      </c>
      <c r="AA396">
        <f>Van!CB27</f>
        <v>5</v>
      </c>
      <c r="AB396">
        <f>Van!CB28</f>
        <v>5</v>
      </c>
      <c r="AC396">
        <f>Van!CB29</f>
        <v>0</v>
      </c>
      <c r="AD396">
        <f>Van!CB30</f>
        <v>5</v>
      </c>
      <c r="AE396">
        <f>Van!CB31</f>
        <v>0</v>
      </c>
      <c r="AF396">
        <f>Van!CB32</f>
        <v>0</v>
      </c>
      <c r="AG396">
        <f>Van!CB33</f>
        <v>5</v>
      </c>
      <c r="AH396">
        <f>Van!CB34</f>
        <v>0</v>
      </c>
      <c r="AI396">
        <f>Van!CB35</f>
        <v>60000</v>
      </c>
      <c r="AJ396">
        <f>Van!CB36</f>
        <v>100000</v>
      </c>
      <c r="AK396">
        <f>Van!CB37</f>
        <v>0</v>
      </c>
      <c r="AL396" t="str">
        <f>Van!CB38</f>
        <v>Ja</v>
      </c>
      <c r="AM396" t="str">
        <f>Van!CB39</f>
        <v>Nej</v>
      </c>
      <c r="AN396" t="str">
        <f>Van!CB40</f>
        <v>Rosita Nkafu</v>
      </c>
      <c r="AO396">
        <f>Van!CB41</f>
        <v>2004</v>
      </c>
      <c r="AP396">
        <f>Van!CB42</f>
        <v>30</v>
      </c>
      <c r="AQ396">
        <f>Van!CB43</f>
        <v>0</v>
      </c>
      <c r="AR396" t="str">
        <f>Van!CB44</f>
        <v>Halvdelen af et cater-kursus fra hotel- og restaurantionsskolen</v>
      </c>
      <c r="AS396" t="str">
        <f>Van!CB45</f>
        <v>cafearbejde</v>
      </c>
      <c r="AT396" t="str">
        <f>Van!CB46</f>
        <v>økologikursus</v>
      </c>
      <c r="AU396">
        <f>Van!CB47</f>
        <v>0</v>
      </c>
      <c r="AV396">
        <f>Van!CB48</f>
        <v>0</v>
      </c>
      <c r="AW396">
        <f>Van!CB49</f>
        <v>0</v>
      </c>
      <c r="AX396">
        <f>Van!CB50</f>
        <v>0</v>
      </c>
      <c r="AY396">
        <f>Van!CB51</f>
        <v>0</v>
      </c>
      <c r="AZ396">
        <f>Van!CB52</f>
        <v>0</v>
      </c>
      <c r="BA396">
        <f>Van!CB53</f>
        <v>0</v>
      </c>
      <c r="BB396">
        <f>Van!CB54</f>
        <v>80</v>
      </c>
      <c r="BC396">
        <f>Van!CB55</f>
        <v>80</v>
      </c>
      <c r="BD396">
        <f>Van!CB56</f>
        <v>1</v>
      </c>
      <c r="BE396">
        <f>Van!CB57</f>
        <v>1</v>
      </c>
      <c r="BF396" t="str">
        <f>Van!CB58</f>
        <v>Ja</v>
      </c>
      <c r="BG396" t="str">
        <f>Van!CB59</f>
        <v>Nej</v>
      </c>
      <c r="BH396" t="str">
        <f>Van!CB60</f>
        <v>Ja</v>
      </c>
      <c r="BI396">
        <f>Van!CB61</f>
        <v>0</v>
      </c>
      <c r="BJ396">
        <f>Van!CB62</f>
        <v>0</v>
      </c>
      <c r="BK396">
        <f>Van!CB63</f>
        <v>0</v>
      </c>
      <c r="BL396">
        <f>Van!CB64</f>
        <v>0</v>
      </c>
      <c r="BM396">
        <f>Van!CB65</f>
        <v>0</v>
      </c>
      <c r="BN396">
        <f>Van!CB66</f>
        <v>0</v>
      </c>
      <c r="BO396">
        <f>Van!CB67</f>
        <v>0</v>
      </c>
      <c r="BP396">
        <f>Van!CB68</f>
        <v>0</v>
      </c>
      <c r="BQ396">
        <f>Van!CB69</f>
        <v>0</v>
      </c>
      <c r="BR396" t="str">
        <f>Van!CB70</f>
        <v>produktionskøkken</v>
      </c>
      <c r="BS396" t="str">
        <f>Van!CB71</f>
        <v>Nej</v>
      </c>
      <c r="BT396" t="str">
        <f>Van!CB72</f>
        <v>Mindre</v>
      </c>
      <c r="BU396" t="str">
        <f>Van!CB73</f>
        <v>Ingen</v>
      </c>
      <c r="BV396" t="str">
        <f>Van!CB74</f>
        <v>Nej</v>
      </c>
      <c r="BW396" t="str">
        <f>Van!CB75</f>
        <v>Bedre udsugning + ovne (konvektion). Ønsker konvektionsovn, da en medarbejder så kan lave mad til alle børn (64 ekstra med børnehavemad)</v>
      </c>
      <c r="BX396">
        <f>Van!CB76</f>
        <v>0</v>
      </c>
      <c r="BY396">
        <f>Van!CB77</f>
        <v>0</v>
      </c>
      <c r="BZ396">
        <f>Van!CB78</f>
        <v>0</v>
      </c>
      <c r="CA396">
        <f>Van!CB79</f>
        <v>0</v>
      </c>
      <c r="CB396">
        <f>Van!CB80</f>
        <v>0</v>
      </c>
      <c r="CC396">
        <f>Van!CB81</f>
        <v>0</v>
      </c>
      <c r="CD396">
        <f>Van!CB82</f>
        <v>0</v>
      </c>
      <c r="CE396">
        <f>Van!CB83</f>
        <v>0</v>
      </c>
      <c r="CF396">
        <f>Van!CB84</f>
        <v>0</v>
      </c>
      <c r="CG396" t="str">
        <f>Van!CB85</f>
        <v>Birgitte Glerup / Sine</v>
      </c>
      <c r="CH396" s="18">
        <f>Van!CB86</f>
        <v>39876</v>
      </c>
      <c r="CI396">
        <f>Van!CB87</f>
        <v>0</v>
      </c>
      <c r="CJ396">
        <f>Van!CB88</f>
        <v>0</v>
      </c>
      <c r="CK396">
        <f>Van!CB89</f>
        <v>1</v>
      </c>
      <c r="CL396">
        <f>Van!CB90</f>
        <v>6</v>
      </c>
      <c r="CM396">
        <f>Van!CB91</f>
        <v>0</v>
      </c>
      <c r="CN396">
        <f>Van!CB92</f>
        <v>2</v>
      </c>
      <c r="CO396">
        <f>Van!CB93</f>
        <v>0</v>
      </c>
      <c r="CP396">
        <f>Van!CB94</f>
        <v>0</v>
      </c>
      <c r="CQ396">
        <f>Van!CB95</f>
        <v>0</v>
      </c>
      <c r="CR396">
        <f>Van!CB96</f>
        <v>0</v>
      </c>
      <c r="CS396">
        <f>Van!CB97</f>
        <v>1</v>
      </c>
      <c r="CT396">
        <f>Van!CB98</f>
        <v>0</v>
      </c>
      <c r="CU396">
        <f>Van!CB99</f>
        <v>0</v>
      </c>
      <c r="CV396">
        <f>Van!CB100</f>
        <v>1</v>
      </c>
      <c r="CW396">
        <f>Van!CB101</f>
        <v>0</v>
      </c>
      <c r="CX396">
        <f>Van!CB102</f>
        <v>0</v>
      </c>
      <c r="CY396">
        <f>Van!CB103</f>
        <v>1</v>
      </c>
      <c r="CZ396">
        <f>Van!CB104</f>
        <v>0</v>
      </c>
      <c r="DA396">
        <f>Van!CB105</f>
        <v>1</v>
      </c>
      <c r="DB396">
        <f>Van!CB106</f>
        <v>1</v>
      </c>
      <c r="DC396">
        <f>Van!CB107</f>
        <v>20</v>
      </c>
      <c r="DD396" t="str">
        <f>Van!CB108</f>
        <v>Miele</v>
      </c>
      <c r="DE396">
        <f>Van!CB109</f>
        <v>7</v>
      </c>
      <c r="DF396" t="str">
        <f>Van!CB110</f>
        <v>Nej</v>
      </c>
      <c r="DG396">
        <f>Van!CB111</f>
        <v>0</v>
      </c>
      <c r="DH396" t="str">
        <f>Van!CB112</f>
        <v>Ja</v>
      </c>
      <c r="DI396" t="str">
        <f>Van!CB113</f>
        <v>Ja</v>
      </c>
      <c r="DJ396" t="str">
        <f>Van!CB114</f>
        <v>Nej</v>
      </c>
      <c r="DK396">
        <f>Van!CB115</f>
        <v>2</v>
      </c>
      <c r="DL396" t="str">
        <f>Van!CB116</f>
        <v>God plads</v>
      </c>
      <c r="DM396">
        <f>Van!CB117</f>
        <v>0</v>
      </c>
      <c r="DN396">
        <f>Van!CB118</f>
        <v>0</v>
      </c>
      <c r="DO396" s="14" t="str">
        <f>VLOOKUP(MID(B396,1,5)*1,InstTyp!A:B,2,FALSE)</f>
        <v xml:space="preserve">Integrerede </v>
      </c>
      <c r="DP396" s="14" t="str">
        <f>VLOOKUP(MID(B396,1,5)*1,InstTyp!A:C,3,FALSE)</f>
        <v>Vanløse/Brønshøj-Husum</v>
      </c>
      <c r="DQ396">
        <f>VLOOKUP(MID(B396,1,5)*1,'InstTyp-2'!E:BQ,7,FALSE)</f>
        <v>11</v>
      </c>
      <c r="DR396">
        <f>VLOOKUP(MID(B396,1,5)*1,'InstTyp-2'!E:BQ,8,FALSE)</f>
        <v>0</v>
      </c>
      <c r="DS396">
        <f>VLOOKUP(MID(B396,1,5)*1,'InstTyp-2'!E:BQ,9,FALSE)</f>
        <v>64</v>
      </c>
      <c r="DT396">
        <f>VLOOKUP(MID(B396,1,5)*1,'InstTyp-2'!E:BQ,10,FALSE)</f>
        <v>0</v>
      </c>
      <c r="DU396">
        <f>VLOOKUP(MID(B396,1,5)*1,'InstTyp-2'!E:BQ,11,FALSE)</f>
        <v>0</v>
      </c>
      <c r="DV396">
        <f>VLOOKUP(MID(B396,1,5)*1,'InstTyp-2'!E:BQ,12,FALSE)</f>
        <v>0</v>
      </c>
      <c r="DW396">
        <f>VLOOKUP(MID(B396,1,5)*1,'InstTyp-2'!E:BQ,13,FALSE)</f>
        <v>0</v>
      </c>
      <c r="DX396">
        <f>VLOOKUP(MID(B396,1,5)*1,'InstTyp-2'!E:BQ,14,FALSE)</f>
        <v>0</v>
      </c>
      <c r="DY396">
        <f>VLOOKUP(MID(B396,1,5)*1,'InstTyp-2'!E:BQ,15,FALSE)</f>
        <v>0</v>
      </c>
      <c r="DZ396">
        <f>VLOOKUP(MID(B396,1,5)*1,'InstTyp-2'!E:BQ,16,FALSE)</f>
        <v>0</v>
      </c>
      <c r="EA396">
        <f>VLOOKUP(MID(B396,1,5)*1,'InstTyp-2'!E:BQ,17,FALSE)</f>
        <v>0</v>
      </c>
      <c r="EB396">
        <f>VLOOKUP(MID(B396,1,5)*1,'InstTyp-2'!E:BQ,18,FALSE)</f>
        <v>0</v>
      </c>
      <c r="EC396">
        <f>VLOOKUP(MID(B396,1,5)*1,'InstTyp-2'!E:BQ,19,FALSE)</f>
        <v>0</v>
      </c>
      <c r="ED396">
        <f>VLOOKUP(MID(B396,1,5)*1,'InstTyp-2'!E:BQ,20,FALSE)</f>
        <v>0</v>
      </c>
      <c r="EE396" s="195">
        <f>VLOOKUP(MID(B396,1,5)*1,'Forplejning 2008'!A:C,3,FALSE)</f>
        <v>171201.23</v>
      </c>
      <c r="EF396" t="str">
        <f t="shared" si="24"/>
        <v>37534</v>
      </c>
      <c r="EG396" t="str">
        <f t="shared" si="25"/>
        <v/>
      </c>
      <c r="EH396">
        <f t="shared" si="26"/>
        <v>0</v>
      </c>
      <c r="EI396">
        <f t="shared" si="27"/>
        <v>0</v>
      </c>
      <c r="EJ396" t="e">
        <f>VLOOKUP(B396,Rekruttering!A:F,2,FALSE)</f>
        <v>#N/A</v>
      </c>
      <c r="EK396" t="e">
        <f>VLOOKUP(B396,Rekruttering!A:F,3,FALSE)</f>
        <v>#N/A</v>
      </c>
      <c r="EL396" t="e">
        <f>VLOOKUP(B396,Rekruttering!A:F,4,FALSE)</f>
        <v>#N/A</v>
      </c>
      <c r="EM396" t="e">
        <f>VLOOKUP(B396,Rekruttering!A:F,5,FALSE)</f>
        <v>#N/A</v>
      </c>
      <c r="EN396" t="e">
        <f>VLOOKUP(B396,Rekruttering!A:F,6,FALSE)</f>
        <v>#N/A</v>
      </c>
    </row>
    <row r="397" spans="1:144">
      <c r="A397" s="14" t="str">
        <f>Van!CC1</f>
        <v>x</v>
      </c>
      <c r="B397" s="21">
        <f>Van!CC2</f>
        <v>37536</v>
      </c>
      <c r="C397" t="str">
        <f>Van!CC3</f>
        <v>Månestrålen</v>
      </c>
      <c r="D397" t="str">
        <f>Van!CC4</f>
        <v>Vanløse/Brønshøj-Husum</v>
      </c>
      <c r="E397" t="str">
        <f>Van!CC5</f>
        <v>Vingegavl 10</v>
      </c>
      <c r="F397">
        <f>Van!CC6</f>
        <v>2700</v>
      </c>
      <c r="G397" t="str">
        <f>Van!CC7</f>
        <v>brønshøj</v>
      </c>
      <c r="H397" t="str">
        <f>Van!CC8</f>
        <v>38 60 17 22</v>
      </c>
      <c r="I397" t="str">
        <f>Van!CC9</f>
        <v>37536@buf.kk.dk</v>
      </c>
      <c r="J397" t="str">
        <f>Van!CC10</f>
        <v>Lissi Lykkegård Jensen</v>
      </c>
      <c r="K397">
        <f>Van!CC11</f>
        <v>38283776</v>
      </c>
      <c r="L397">
        <f>Van!CC12</f>
        <v>0</v>
      </c>
      <c r="M397" t="str">
        <f>Van!CC13</f>
        <v>37536@buf.kk.dk</v>
      </c>
      <c r="N397" t="str">
        <f>Van!CC14</f>
        <v>Integreret</v>
      </c>
      <c r="O397">
        <f>Van!CC15</f>
        <v>12</v>
      </c>
      <c r="P397">
        <f>Van!CC16</f>
        <v>0</v>
      </c>
      <c r="Q397">
        <f>Van!CC17</f>
        <v>32</v>
      </c>
      <c r="R397">
        <f>Van!CC18</f>
        <v>0</v>
      </c>
      <c r="S397">
        <f>Van!CC19</f>
        <v>0</v>
      </c>
      <c r="T397">
        <f>Van!CC20</f>
        <v>0</v>
      </c>
      <c r="U397">
        <f>Van!CC21</f>
        <v>0</v>
      </c>
      <c r="V397" t="str">
        <f>Van!CC22</f>
        <v>Nej</v>
      </c>
      <c r="W397">
        <f>Van!CC23</f>
        <v>0</v>
      </c>
      <c r="X397">
        <f>Van!CC24</f>
        <v>0</v>
      </c>
      <c r="Y397">
        <f>Van!CC25</f>
        <v>5</v>
      </c>
      <c r="Z397">
        <f>Van!CC26</f>
        <v>5</v>
      </c>
      <c r="AA397">
        <f>Van!CC27</f>
        <v>5</v>
      </c>
      <c r="AB397">
        <f>Van!CC28</f>
        <v>5</v>
      </c>
      <c r="AC397">
        <f>Van!CC29</f>
        <v>0</v>
      </c>
      <c r="AD397">
        <f>Van!CC30</f>
        <v>5</v>
      </c>
      <c r="AE397">
        <f>Van!CC31</f>
        <v>0</v>
      </c>
      <c r="AF397">
        <f>Van!CC32</f>
        <v>5</v>
      </c>
      <c r="AG397">
        <f>Van!CC33</f>
        <v>0</v>
      </c>
      <c r="AH397">
        <f>Van!CC34</f>
        <v>0</v>
      </c>
      <c r="AI397">
        <f>Van!CC35</f>
        <v>0</v>
      </c>
      <c r="AJ397">
        <f>Van!CC36</f>
        <v>130000</v>
      </c>
      <c r="AK397">
        <f>Van!CC37</f>
        <v>0</v>
      </c>
      <c r="AL397" t="str">
        <f>Van!CC38</f>
        <v>Ja</v>
      </c>
      <c r="AM397">
        <f>Van!CC39</f>
        <v>0</v>
      </c>
      <c r="AN397" t="str">
        <f>Van!CC40</f>
        <v>Marija Boksic</v>
      </c>
      <c r="AO397">
        <f>Van!CC41</f>
        <v>2008</v>
      </c>
      <c r="AP397">
        <f>Van!CC42</f>
        <v>37</v>
      </c>
      <c r="AQ397">
        <f>Van!CC43</f>
        <v>0</v>
      </c>
      <c r="AR397" t="str">
        <f>Van!CC44</f>
        <v>Teknisk tegner</v>
      </c>
      <c r="AS397" t="str">
        <f>Van!CC45</f>
        <v>fra 1994 og frem. Har siden da været i 3 inst. Køkkener</v>
      </c>
      <c r="AT397" t="str">
        <f>Van!CC46</f>
        <v>grøntkursus i Kbh Madhus</v>
      </c>
      <c r="AU397">
        <f>Van!CC47</f>
        <v>0</v>
      </c>
      <c r="AV397">
        <f>Van!CC48</f>
        <v>0</v>
      </c>
      <c r="AW397">
        <f>Van!CC49</f>
        <v>0</v>
      </c>
      <c r="AX397">
        <f>Van!CC50</f>
        <v>0</v>
      </c>
      <c r="AY397">
        <f>Van!CC51</f>
        <v>0</v>
      </c>
      <c r="AZ397">
        <f>Van!CC52</f>
        <v>0</v>
      </c>
      <c r="BA397">
        <f>Van!CC53</f>
        <v>0</v>
      </c>
      <c r="BB397">
        <f>Van!CC54</f>
        <v>0</v>
      </c>
      <c r="BC397">
        <f>Van!CC55</f>
        <v>95</v>
      </c>
      <c r="BD397">
        <f>Van!CC56</f>
        <v>1</v>
      </c>
      <c r="BE397">
        <f>Van!CC57</f>
        <v>1</v>
      </c>
      <c r="BF397" t="str">
        <f>Van!CC58</f>
        <v>Ja</v>
      </c>
      <c r="BG397" t="str">
        <f>Van!CC59</f>
        <v>Ja</v>
      </c>
      <c r="BH397" t="str">
        <f>Van!CC60</f>
        <v>Ja</v>
      </c>
      <c r="BI397" t="str">
        <f>Van!CC61</f>
        <v>Ja</v>
      </c>
      <c r="BJ397" t="str">
        <f>Van!CC62</f>
        <v>Har i forvejen givet børnehavebørn mad i flere år.</v>
      </c>
      <c r="BK397" t="str">
        <f>Van!CC63</f>
        <v>Ja</v>
      </c>
      <c r="BL397" t="str">
        <f>Van!CC64</f>
        <v>Er glade for den nuværende madordning m. mad/frokost til børnehavebørn</v>
      </c>
      <c r="BM397" t="str">
        <f>Van!CC65</f>
        <v>Ja</v>
      </c>
      <c r="BN397">
        <f>Van!CC66</f>
        <v>0</v>
      </c>
      <c r="BO397" t="str">
        <f>Van!CC67</f>
        <v>Ja</v>
      </c>
      <c r="BP397" t="str">
        <f>Van!CC68</f>
        <v>har allerede</v>
      </c>
      <c r="BQ397">
        <f>Van!CC69</f>
        <v>0</v>
      </c>
      <c r="BR397" t="str">
        <f>Van!CC70</f>
        <v>produktionskøkken</v>
      </c>
      <c r="BS397" t="str">
        <f>Van!CC71</f>
        <v>Ja</v>
      </c>
      <c r="BT397" t="str">
        <f>Van!CC72</f>
        <v>Ingen</v>
      </c>
      <c r="BU397" t="str">
        <f>Van!CC73</f>
        <v>Ingen</v>
      </c>
      <c r="BV397" t="str">
        <f>Van!CC74</f>
        <v>Nej</v>
      </c>
      <c r="BW397">
        <f>Van!CC75</f>
        <v>0</v>
      </c>
      <c r="BX397">
        <f>Van!CC76</f>
        <v>0</v>
      </c>
      <c r="BY397">
        <f>Van!CC77</f>
        <v>0</v>
      </c>
      <c r="BZ397">
        <f>Van!CC78</f>
        <v>0</v>
      </c>
      <c r="CA397">
        <f>Van!CC79</f>
        <v>0</v>
      </c>
      <c r="CB397">
        <f>Van!CC80</f>
        <v>0</v>
      </c>
      <c r="CC397">
        <f>Van!CC81</f>
        <v>0</v>
      </c>
      <c r="CD397">
        <f>Van!CC82</f>
        <v>0</v>
      </c>
      <c r="CE397">
        <f>Van!CC83</f>
        <v>0</v>
      </c>
      <c r="CF397">
        <f>Van!CC84</f>
        <v>0</v>
      </c>
      <c r="CG397" t="str">
        <f>Van!CC85</f>
        <v>Birgitte Glerup / Sine</v>
      </c>
      <c r="CH397" s="18">
        <f>Van!CC86</f>
        <v>39876</v>
      </c>
      <c r="CI397">
        <f>Van!CC87</f>
        <v>0</v>
      </c>
      <c r="CJ397">
        <f>Van!CC88</f>
        <v>0</v>
      </c>
      <c r="CK397">
        <f>Van!CC89</f>
        <v>1</v>
      </c>
      <c r="CL397">
        <f>Van!CC90</f>
        <v>4</v>
      </c>
      <c r="CM397">
        <f>Van!CC91</f>
        <v>0</v>
      </c>
      <c r="CN397">
        <f>Van!CC92</f>
        <v>1</v>
      </c>
      <c r="CO397">
        <f>Van!CC93</f>
        <v>0</v>
      </c>
      <c r="CP397">
        <f>Van!CC94</f>
        <v>0</v>
      </c>
      <c r="CQ397">
        <f>Van!CC95</f>
        <v>0</v>
      </c>
      <c r="CR397">
        <f>Van!CC96</f>
        <v>0</v>
      </c>
      <c r="CS397">
        <f>Van!CC97</f>
        <v>2</v>
      </c>
      <c r="CT397">
        <f>Van!CC98</f>
        <v>0</v>
      </c>
      <c r="CU397">
        <f>Van!CC99</f>
        <v>0</v>
      </c>
      <c r="CV397">
        <f>Van!CC100</f>
        <v>0</v>
      </c>
      <c r="CW397">
        <f>Van!CC101</f>
        <v>0</v>
      </c>
      <c r="CX397">
        <f>Van!CC102</f>
        <v>0</v>
      </c>
      <c r="CY397">
        <f>Van!CC103</f>
        <v>1</v>
      </c>
      <c r="CZ397">
        <f>Van!CC104</f>
        <v>0</v>
      </c>
      <c r="DA397">
        <f>Van!CC105</f>
        <v>0</v>
      </c>
      <c r="DB397">
        <f>Van!CC106</f>
        <v>1</v>
      </c>
      <c r="DC397">
        <f>Van!CC107</f>
        <v>20</v>
      </c>
      <c r="DD397" t="str">
        <f>Van!CC108</f>
        <v>Miele</v>
      </c>
      <c r="DE397">
        <f>Van!CC109</f>
        <v>4</v>
      </c>
      <c r="DF397" t="str">
        <f>Van!CC110</f>
        <v>Ja</v>
      </c>
      <c r="DG397">
        <f>Van!CC111</f>
        <v>8</v>
      </c>
      <c r="DH397" t="str">
        <f>Van!CC112</f>
        <v>Nej</v>
      </c>
      <c r="DI397" t="str">
        <f>Van!CC113</f>
        <v>Nej</v>
      </c>
      <c r="DJ397" t="str">
        <f>Van!CC114</f>
        <v>Nej</v>
      </c>
      <c r="DK397">
        <f>Van!CC115</f>
        <v>2</v>
      </c>
      <c r="DL397" t="str">
        <f>Van!CC116</f>
        <v>God plads</v>
      </c>
      <c r="DM397" t="str">
        <f>Van!CC117</f>
        <v>Udendørs lagerplads</v>
      </c>
      <c r="DN397">
        <f>Van!CC118</f>
        <v>0</v>
      </c>
      <c r="DO397" s="14" t="str">
        <f>VLOOKUP(MID(B397,1,5)*1,InstTyp!A:B,2,FALSE)</f>
        <v xml:space="preserve">Integrerede </v>
      </c>
      <c r="DP397" s="14" t="str">
        <f>VLOOKUP(MID(B397,1,5)*1,InstTyp!A:C,3,FALSE)</f>
        <v>Vanløse/Brønshøj-Husum</v>
      </c>
      <c r="DQ397">
        <f>VLOOKUP(MID(B397,1,5)*1,'InstTyp-2'!E:BQ,7,FALSE)</f>
        <v>11</v>
      </c>
      <c r="DR397">
        <f>VLOOKUP(MID(B397,1,5)*1,'InstTyp-2'!E:BQ,8,FALSE)</f>
        <v>0</v>
      </c>
      <c r="DS397">
        <f>VLOOKUP(MID(B397,1,5)*1,'InstTyp-2'!E:BQ,9,FALSE)</f>
        <v>32</v>
      </c>
      <c r="DT397">
        <f>VLOOKUP(MID(B397,1,5)*1,'InstTyp-2'!E:BQ,10,FALSE)</f>
        <v>0</v>
      </c>
      <c r="DU397">
        <f>VLOOKUP(MID(B397,1,5)*1,'InstTyp-2'!E:BQ,11,FALSE)</f>
        <v>0</v>
      </c>
      <c r="DV397">
        <f>VLOOKUP(MID(B397,1,5)*1,'InstTyp-2'!E:BQ,12,FALSE)</f>
        <v>0</v>
      </c>
      <c r="DW397">
        <f>VLOOKUP(MID(B397,1,5)*1,'InstTyp-2'!E:BQ,13,FALSE)</f>
        <v>0</v>
      </c>
      <c r="DX397">
        <f>VLOOKUP(MID(B397,1,5)*1,'InstTyp-2'!E:BQ,14,FALSE)</f>
        <v>0</v>
      </c>
      <c r="DY397">
        <f>VLOOKUP(MID(B397,1,5)*1,'InstTyp-2'!E:BQ,15,FALSE)</f>
        <v>8</v>
      </c>
      <c r="DZ397">
        <f>VLOOKUP(MID(B397,1,5)*1,'InstTyp-2'!E:BQ,16,FALSE)</f>
        <v>0</v>
      </c>
      <c r="EA397">
        <f>VLOOKUP(MID(B397,1,5)*1,'InstTyp-2'!E:BQ,17,FALSE)</f>
        <v>0</v>
      </c>
      <c r="EB397">
        <f>VLOOKUP(MID(B397,1,5)*1,'InstTyp-2'!E:BQ,18,FALSE)</f>
        <v>0</v>
      </c>
      <c r="EC397">
        <f>VLOOKUP(MID(B397,1,5)*1,'InstTyp-2'!E:BQ,19,FALSE)</f>
        <v>0</v>
      </c>
      <c r="ED397">
        <f>VLOOKUP(MID(B397,1,5)*1,'InstTyp-2'!E:BQ,20,FALSE)</f>
        <v>0</v>
      </c>
      <c r="EE397" s="195">
        <f>VLOOKUP(MID(B397,1,5)*1,'Forplejning 2008'!A:C,3,FALSE)</f>
        <v>147471.63</v>
      </c>
      <c r="EF397" t="str">
        <f t="shared" si="24"/>
        <v>37536</v>
      </c>
      <c r="EG397" t="str">
        <f t="shared" si="25"/>
        <v/>
      </c>
      <c r="EH397">
        <f t="shared" si="26"/>
        <v>8</v>
      </c>
      <c r="EI397">
        <f t="shared" si="27"/>
        <v>0</v>
      </c>
      <c r="EJ397" t="e">
        <f>VLOOKUP(B397,Rekruttering!A:F,2,FALSE)</f>
        <v>#N/A</v>
      </c>
      <c r="EK397" t="e">
        <f>VLOOKUP(B397,Rekruttering!A:F,3,FALSE)</f>
        <v>#N/A</v>
      </c>
      <c r="EL397" t="e">
        <f>VLOOKUP(B397,Rekruttering!A:F,4,FALSE)</f>
        <v>#N/A</v>
      </c>
      <c r="EM397" t="e">
        <f>VLOOKUP(B397,Rekruttering!A:F,5,FALSE)</f>
        <v>#N/A</v>
      </c>
      <c r="EN397" t="e">
        <f>VLOOKUP(B397,Rekruttering!A:F,6,FALSE)</f>
        <v>#N/A</v>
      </c>
    </row>
    <row r="398" spans="1:144">
      <c r="A398" s="14" t="str">
        <f>Van!CD1</f>
        <v>x</v>
      </c>
      <c r="B398" s="21">
        <f>Van!CD2</f>
        <v>37537</v>
      </c>
      <c r="C398" t="str">
        <f>Van!CD3</f>
        <v>Børnehuset Haven</v>
      </c>
      <c r="D398" t="str">
        <f>Van!CD4</f>
        <v>Vanløse/Brønshøj-Husum</v>
      </c>
      <c r="E398" t="str">
        <f>Van!CD5</f>
        <v>Frederikssundsvej 277</v>
      </c>
      <c r="F398">
        <f>Van!CD6</f>
        <v>2700</v>
      </c>
      <c r="G398" t="str">
        <f>Van!CD7</f>
        <v>Brønshøj</v>
      </c>
      <c r="H398" t="str">
        <f>Van!CD8</f>
        <v>3827 12 00</v>
      </c>
      <c r="I398" t="str">
        <f>Van!CD9</f>
        <v>37537@buf.kk.dk</v>
      </c>
      <c r="J398" t="str">
        <f>Van!CD10</f>
        <v>Ellen Aamand</v>
      </c>
      <c r="K398">
        <f>Van!CD11</f>
        <v>0</v>
      </c>
      <c r="L398">
        <f>Van!CD12</f>
        <v>0</v>
      </c>
      <c r="M398" t="str">
        <f>Van!CD13</f>
        <v>37537@buf.kk.dk</v>
      </c>
      <c r="N398" t="str">
        <f>Van!CD14</f>
        <v>Integreret</v>
      </c>
      <c r="O398">
        <f>Van!CD15</f>
        <v>12</v>
      </c>
      <c r="P398">
        <f>Van!CD16</f>
        <v>0</v>
      </c>
      <c r="Q398">
        <f>Van!CD17</f>
        <v>44</v>
      </c>
      <c r="R398">
        <f>Van!CD18</f>
        <v>0</v>
      </c>
      <c r="S398">
        <f>Van!CD19</f>
        <v>0</v>
      </c>
      <c r="T398">
        <f>Van!CD20</f>
        <v>0</v>
      </c>
      <c r="U398">
        <f>Van!CD21</f>
        <v>0</v>
      </c>
      <c r="V398" t="str">
        <f>Van!CD22</f>
        <v>Nej</v>
      </c>
      <c r="W398">
        <f>Van!CD23</f>
        <v>0</v>
      </c>
      <c r="X398">
        <f>Van!CD24</f>
        <v>0</v>
      </c>
      <c r="Y398">
        <f>Van!CD25</f>
        <v>5</v>
      </c>
      <c r="Z398">
        <f>Van!CD26</f>
        <v>5</v>
      </c>
      <c r="AA398">
        <f>Van!CD27</f>
        <v>5</v>
      </c>
      <c r="AB398">
        <f>Van!CD28</f>
        <v>5</v>
      </c>
      <c r="AC398">
        <f>Van!CD29</f>
        <v>0</v>
      </c>
      <c r="AD398">
        <f>Van!CD30</f>
        <v>5</v>
      </c>
      <c r="AE398">
        <f>Van!CD31</f>
        <v>0</v>
      </c>
      <c r="AF398">
        <f>Van!CD32</f>
        <v>0</v>
      </c>
      <c r="AG398">
        <f>Van!CD33</f>
        <v>5</v>
      </c>
      <c r="AH398">
        <f>Van!CD34</f>
        <v>0</v>
      </c>
      <c r="AI398">
        <f>Van!CD35</f>
        <v>100000</v>
      </c>
      <c r="AJ398">
        <f>Van!CD36</f>
        <v>0</v>
      </c>
      <c r="AK398">
        <f>Van!CD37</f>
        <v>0</v>
      </c>
      <c r="AL398">
        <f>Van!CD38</f>
        <v>0</v>
      </c>
      <c r="AM398">
        <f>Van!CD39</f>
        <v>0</v>
      </c>
      <c r="AN398">
        <f>Van!CD40</f>
        <v>0</v>
      </c>
      <c r="AO398">
        <f>Van!CD41</f>
        <v>0</v>
      </c>
      <c r="AP398">
        <f>Van!CD42</f>
        <v>0</v>
      </c>
      <c r="AQ398">
        <f>Van!CD43</f>
        <v>0</v>
      </c>
      <c r="AR398">
        <f>Van!CD44</f>
        <v>0</v>
      </c>
      <c r="AS398">
        <f>Van!CD45</f>
        <v>0</v>
      </c>
      <c r="AT398">
        <f>Van!CD46</f>
        <v>0</v>
      </c>
      <c r="AU398">
        <f>Van!CD47</f>
        <v>0</v>
      </c>
      <c r="AV398">
        <f>Van!CD48</f>
        <v>0</v>
      </c>
      <c r="AW398">
        <f>Van!CD49</f>
        <v>0</v>
      </c>
      <c r="AX398">
        <f>Van!CD50</f>
        <v>0</v>
      </c>
      <c r="AY398">
        <f>Van!CD51</f>
        <v>0</v>
      </c>
      <c r="AZ398">
        <f>Van!CD52</f>
        <v>0</v>
      </c>
      <c r="BA398">
        <f>Van!CD53</f>
        <v>0</v>
      </c>
      <c r="BB398">
        <f>Van!CD54</f>
        <v>70</v>
      </c>
      <c r="BC398">
        <f>Van!CD55</f>
        <v>70</v>
      </c>
      <c r="BD398">
        <f>Van!CD56</f>
        <v>1</v>
      </c>
      <c r="BE398">
        <f>Van!CD57</f>
        <v>1</v>
      </c>
      <c r="BF398" t="str">
        <f>Van!CD58</f>
        <v>Ja</v>
      </c>
      <c r="BG398" t="str">
        <f>Van!CD59</f>
        <v>Nej</v>
      </c>
      <c r="BH398" t="str">
        <f>Van!CD60</f>
        <v>Ja</v>
      </c>
      <c r="BI398" t="str">
        <f>Van!CD61</f>
        <v>Ja</v>
      </c>
      <c r="BJ398">
        <f>Van!CD62</f>
        <v>0</v>
      </c>
      <c r="BK398" t="str">
        <f>Van!CD63</f>
        <v>Ja</v>
      </c>
      <c r="BL398" t="str">
        <f>Van!CD64</f>
        <v>Ikke debatteret endnu, men tror de er for</v>
      </c>
      <c r="BM398" t="str">
        <f>Van!CD65</f>
        <v>Ja</v>
      </c>
      <c r="BN398">
        <f>Van!CD66</f>
        <v>0</v>
      </c>
      <c r="BO398" t="str">
        <f>Van!CD67</f>
        <v>Nej</v>
      </c>
      <c r="BP398" t="str">
        <f>Van!CD68</f>
        <v>Vil gerne have en der starter i en 20-25 timers stilling evt. sideløbende m. kurser i madhuset. OBS! Denne stilling skal starte i aug 09 og være i vuggestuen og senere i bh</v>
      </c>
      <c r="BQ398">
        <f>Van!CD69</f>
        <v>0</v>
      </c>
      <c r="BR398" t="str">
        <f>Van!CD70</f>
        <v>produktionskøkken</v>
      </c>
      <c r="BS398" t="str">
        <f>Van!CD71</f>
        <v>Nej</v>
      </c>
      <c r="BT398" t="str">
        <f>Van!CD72</f>
        <v>Mindre</v>
      </c>
      <c r="BU398" t="str">
        <f>Van!CD73</f>
        <v>Ingen</v>
      </c>
      <c r="BV398" t="str">
        <f>Van!CD74</f>
        <v>Nej</v>
      </c>
      <c r="BW398" t="str">
        <f>Van!CD75</f>
        <v>Industriopvaskemaskine da der skal laves mad til 70. Evt. ny bordplade, da der er laminat m. huller, som kan være problematiske ift. Sundhedsstyrelsen. Ellers helt i top. Meget stort.</v>
      </c>
      <c r="BX398">
        <f>Van!CD76</f>
        <v>0</v>
      </c>
      <c r="BY398">
        <f>Van!CD77</f>
        <v>0</v>
      </c>
      <c r="BZ398">
        <f>Van!CD78</f>
        <v>0</v>
      </c>
      <c r="CA398">
        <f>Van!CD79</f>
        <v>0</v>
      </c>
      <c r="CB398">
        <f>Van!CD80</f>
        <v>0</v>
      </c>
      <c r="CC398">
        <f>Van!CD81</f>
        <v>0</v>
      </c>
      <c r="CD398">
        <f>Van!CD82</f>
        <v>0</v>
      </c>
      <c r="CE398">
        <f>Van!CD83</f>
        <v>0</v>
      </c>
      <c r="CF398">
        <f>Van!CD84</f>
        <v>0</v>
      </c>
      <c r="CG398" t="str">
        <f>Van!CD85</f>
        <v>Birgitte Glerup / Sine</v>
      </c>
      <c r="CH398" s="18">
        <f>Van!CD86</f>
        <v>39885</v>
      </c>
      <c r="CI398">
        <f>Van!CD87</f>
        <v>0</v>
      </c>
      <c r="CJ398">
        <f>Van!CD88</f>
        <v>0</v>
      </c>
      <c r="CK398">
        <f>Van!CD89</f>
        <v>1</v>
      </c>
      <c r="CL398">
        <f>Van!CD90</f>
        <v>5</v>
      </c>
      <c r="CM398">
        <f>Van!CD91</f>
        <v>0</v>
      </c>
      <c r="CN398">
        <f>Van!CD92</f>
        <v>3</v>
      </c>
      <c r="CO398">
        <f>Van!CD93</f>
        <v>0</v>
      </c>
      <c r="CP398">
        <f>Van!CD94</f>
        <v>0</v>
      </c>
      <c r="CQ398">
        <f>Van!CD95</f>
        <v>0</v>
      </c>
      <c r="CR398">
        <f>Van!CD96</f>
        <v>0</v>
      </c>
      <c r="CS398">
        <f>Van!CD97</f>
        <v>2</v>
      </c>
      <c r="CT398">
        <f>Van!CD98</f>
        <v>0</v>
      </c>
      <c r="CU398">
        <f>Van!CD99</f>
        <v>0</v>
      </c>
      <c r="CV398">
        <f>Van!CD100</f>
        <v>1</v>
      </c>
      <c r="CW398">
        <f>Van!CD101</f>
        <v>0</v>
      </c>
      <c r="CX398">
        <f>Van!CD102</f>
        <v>0</v>
      </c>
      <c r="CY398">
        <f>Van!CD103</f>
        <v>2</v>
      </c>
      <c r="CZ398">
        <f>Van!CD104</f>
        <v>0</v>
      </c>
      <c r="DA398">
        <f>Van!CD105</f>
        <v>0</v>
      </c>
      <c r="DB398">
        <f>Van!CD106</f>
        <v>1</v>
      </c>
      <c r="DC398">
        <f>Van!CD107</f>
        <v>20</v>
      </c>
      <c r="DD398" t="str">
        <f>Van!CD108</f>
        <v>Miele</v>
      </c>
      <c r="DE398">
        <f>Van!CD109</f>
        <v>0</v>
      </c>
      <c r="DF398" t="str">
        <f>Van!CD110</f>
        <v>Ja</v>
      </c>
      <c r="DG398">
        <f>Van!CD111</f>
        <v>15</v>
      </c>
      <c r="DH398" t="str">
        <f>Van!CD112</f>
        <v>Nej</v>
      </c>
      <c r="DI398" t="str">
        <f>Van!CD113</f>
        <v>Nej</v>
      </c>
      <c r="DJ398" t="str">
        <f>Van!CD114</f>
        <v>Nej</v>
      </c>
      <c r="DK398">
        <f>Van!CD115</f>
        <v>3</v>
      </c>
      <c r="DL398" t="str">
        <f>Van!CD116</f>
        <v>God plads</v>
      </c>
      <c r="DM398" t="str">
        <f>Van!CD117</f>
        <v>Vil rigtig gerne i gang med at lave mad. Får vuggestuen maden fra et cateringfirma og vil derfor gerne have en køkkenmedarbejder, der kan starte på deltid til sommer og så gå op på fuld tid. Får kun mad udefra, fordi det har været svært at skaffe køkkenpersonale,</v>
      </c>
      <c r="DN398">
        <f>Van!CD118</f>
        <v>0</v>
      </c>
      <c r="DO398" s="14" t="str">
        <f>VLOOKUP(MID(B398,1,5)*1,InstTyp!A:B,2,FALSE)</f>
        <v xml:space="preserve">Integrerede </v>
      </c>
      <c r="DP398" s="14" t="str">
        <f>VLOOKUP(MID(B398,1,5)*1,InstTyp!A:C,3,FALSE)</f>
        <v>Vanløse/Brønshøj-Husum</v>
      </c>
      <c r="DQ398">
        <f>VLOOKUP(MID(B398,1,5)*1,'InstTyp-2'!E:BQ,7,FALSE)</f>
        <v>14</v>
      </c>
      <c r="DR398">
        <f>VLOOKUP(MID(B398,1,5)*1,'InstTyp-2'!E:BQ,8,FALSE)</f>
        <v>0</v>
      </c>
      <c r="DS398">
        <f>VLOOKUP(MID(B398,1,5)*1,'InstTyp-2'!E:BQ,9,FALSE)</f>
        <v>44</v>
      </c>
      <c r="DT398">
        <f>VLOOKUP(MID(B398,1,5)*1,'InstTyp-2'!E:BQ,10,FALSE)</f>
        <v>0</v>
      </c>
      <c r="DU398">
        <f>VLOOKUP(MID(B398,1,5)*1,'InstTyp-2'!E:BQ,11,FALSE)</f>
        <v>0</v>
      </c>
      <c r="DV398">
        <f>VLOOKUP(MID(B398,1,5)*1,'InstTyp-2'!E:BQ,12,FALSE)</f>
        <v>0</v>
      </c>
      <c r="DW398">
        <f>VLOOKUP(MID(B398,1,5)*1,'InstTyp-2'!E:BQ,13,FALSE)</f>
        <v>0</v>
      </c>
      <c r="DX398">
        <f>VLOOKUP(MID(B398,1,5)*1,'InstTyp-2'!E:BQ,14,FALSE)</f>
        <v>0</v>
      </c>
      <c r="DY398">
        <f>VLOOKUP(MID(B398,1,5)*1,'InstTyp-2'!E:BQ,15,FALSE)</f>
        <v>12</v>
      </c>
      <c r="DZ398">
        <f>VLOOKUP(MID(B398,1,5)*1,'InstTyp-2'!E:BQ,16,FALSE)</f>
        <v>0</v>
      </c>
      <c r="EA398">
        <f>VLOOKUP(MID(B398,1,5)*1,'InstTyp-2'!E:BQ,17,FALSE)</f>
        <v>0</v>
      </c>
      <c r="EB398">
        <f>VLOOKUP(MID(B398,1,5)*1,'InstTyp-2'!E:BQ,18,FALSE)</f>
        <v>0</v>
      </c>
      <c r="EC398">
        <f>VLOOKUP(MID(B398,1,5)*1,'InstTyp-2'!E:BQ,19,FALSE)</f>
        <v>0</v>
      </c>
      <c r="ED398">
        <f>VLOOKUP(MID(B398,1,5)*1,'InstTyp-2'!E:BQ,20,FALSE)</f>
        <v>0</v>
      </c>
      <c r="EE398" s="195">
        <f>VLOOKUP(MID(B398,1,5)*1,'Forplejning 2008'!A:C,3,FALSE)</f>
        <v>167246.04</v>
      </c>
      <c r="EF398" t="str">
        <f t="shared" si="24"/>
        <v>37537</v>
      </c>
      <c r="EG398" t="str">
        <f t="shared" si="25"/>
        <v/>
      </c>
      <c r="EH398">
        <f t="shared" si="26"/>
        <v>12</v>
      </c>
      <c r="EI398">
        <f t="shared" si="27"/>
        <v>0</v>
      </c>
      <c r="EJ398" t="e">
        <f>VLOOKUP(B398,Rekruttering!A:F,2,FALSE)</f>
        <v>#N/A</v>
      </c>
      <c r="EK398" t="e">
        <f>VLOOKUP(B398,Rekruttering!A:F,3,FALSE)</f>
        <v>#N/A</v>
      </c>
      <c r="EL398" t="e">
        <f>VLOOKUP(B398,Rekruttering!A:F,4,FALSE)</f>
        <v>#N/A</v>
      </c>
      <c r="EM398" t="e">
        <f>VLOOKUP(B398,Rekruttering!A:F,5,FALSE)</f>
        <v>#N/A</v>
      </c>
      <c r="EN398" t="e">
        <f>VLOOKUP(B398,Rekruttering!A:F,6,FALSE)</f>
        <v>#N/A</v>
      </c>
    </row>
    <row r="399" spans="1:144">
      <c r="A399" s="14" t="str">
        <f>Van!CE1</f>
        <v>x</v>
      </c>
      <c r="B399" s="21">
        <f>Van!CE2</f>
        <v>37544</v>
      </c>
      <c r="C399" t="str">
        <f>Van!CE3</f>
        <v>Skattekisten</v>
      </c>
      <c r="D399" t="str">
        <f>Van!CE4</f>
        <v>Vanløse/Brønshøj-Husum</v>
      </c>
      <c r="E399" t="str">
        <f>Van!CE5</f>
        <v>Klitmøllervej 71</v>
      </c>
      <c r="F399">
        <f>Van!CE6</f>
        <v>2720</v>
      </c>
      <c r="G399" t="str">
        <f>Van!CE7</f>
        <v>Vanløse</v>
      </c>
      <c r="H399" t="str">
        <f>Van!CE8</f>
        <v>38 74 94 24</v>
      </c>
      <c r="I399" t="str">
        <f>Van!CE9</f>
        <v>37544@buf.kk.dk</v>
      </c>
      <c r="J399" t="str">
        <f>Van!CE10</f>
        <v>Solveig A Lund</v>
      </c>
      <c r="K399">
        <f>Van!CE11</f>
        <v>38718605</v>
      </c>
      <c r="L399">
        <f>Van!CE12</f>
        <v>38749424</v>
      </c>
      <c r="M399" t="str">
        <f>Van!CE13</f>
        <v>37544@buf.kk.dk</v>
      </c>
      <c r="N399" t="str">
        <f>Van!CE14</f>
        <v>Integreret</v>
      </c>
      <c r="O399">
        <f>Van!CE15</f>
        <v>39</v>
      </c>
      <c r="P399">
        <f>Van!CE16</f>
        <v>0</v>
      </c>
      <c r="Q399">
        <f>Van!CE17</f>
        <v>54</v>
      </c>
      <c r="R399">
        <f>Van!CE18</f>
        <v>0</v>
      </c>
      <c r="S399">
        <f>Van!CE19</f>
        <v>0</v>
      </c>
      <c r="T399">
        <f>Van!CE20</f>
        <v>0</v>
      </c>
      <c r="U399">
        <f>Van!CE21</f>
        <v>0</v>
      </c>
      <c r="V399" t="str">
        <f>Van!CE22</f>
        <v>Nej</v>
      </c>
      <c r="W399">
        <f>Van!CE23</f>
        <v>0</v>
      </c>
      <c r="X399">
        <f>Van!CE24</f>
        <v>0</v>
      </c>
      <c r="Y399">
        <f>Van!CE25</f>
        <v>5</v>
      </c>
      <c r="Z399">
        <f>Van!CE26</f>
        <v>5</v>
      </c>
      <c r="AA399">
        <f>Van!CE27</f>
        <v>5</v>
      </c>
      <c r="AB399">
        <f>Van!CE28</f>
        <v>5</v>
      </c>
      <c r="AC399">
        <f>Van!CE29</f>
        <v>0</v>
      </c>
      <c r="AD399">
        <f>Van!CE30</f>
        <v>5</v>
      </c>
      <c r="AE399">
        <f>Van!CE31</f>
        <v>0</v>
      </c>
      <c r="AF399">
        <f>Van!CE32</f>
        <v>0</v>
      </c>
      <c r="AG399">
        <f>Van!CE33</f>
        <v>5</v>
      </c>
      <c r="AH399">
        <f>Van!CE34</f>
        <v>0</v>
      </c>
      <c r="AI399">
        <f>Van!CE35</f>
        <v>115000</v>
      </c>
      <c r="AJ399">
        <f>Van!CE36</f>
        <v>115000</v>
      </c>
      <c r="AK399">
        <f>Van!CE37</f>
        <v>0</v>
      </c>
      <c r="AL399" t="str">
        <f>Van!CE38</f>
        <v>Ja</v>
      </c>
      <c r="AM399" t="str">
        <f>Van!CE39</f>
        <v>Nej</v>
      </c>
      <c r="AN399" t="str">
        <f>Van!CE40</f>
        <v>Grethe Hjulmand</v>
      </c>
      <c r="AO399">
        <f>Van!CE41</f>
        <v>1986</v>
      </c>
      <c r="AP399">
        <f>Van!CE42</f>
        <v>37</v>
      </c>
      <c r="AQ399">
        <f>Van!CE43</f>
        <v>0</v>
      </c>
      <c r="AR399">
        <f>Van!CE44</f>
        <v>0</v>
      </c>
      <c r="AS399" t="str">
        <f>Van!CE45</f>
        <v>23-25 års erfaring</v>
      </c>
      <c r="AT399" t="str">
        <f>Van!CE46</f>
        <v>Økologisk Oplysnings Forbund, Hygiejne</v>
      </c>
      <c r="AU399">
        <f>Van!CE47</f>
        <v>0</v>
      </c>
      <c r="AV399">
        <f>Van!CE48</f>
        <v>0</v>
      </c>
      <c r="AW399">
        <f>Van!CE49</f>
        <v>0</v>
      </c>
      <c r="AX399">
        <f>Van!CE50</f>
        <v>0</v>
      </c>
      <c r="AY399">
        <f>Van!CE51</f>
        <v>0</v>
      </c>
      <c r="AZ399">
        <f>Van!CE52</f>
        <v>0</v>
      </c>
      <c r="BA399">
        <f>Van!CE53</f>
        <v>0</v>
      </c>
      <c r="BB399">
        <f>Van!CE54</f>
        <v>100</v>
      </c>
      <c r="BC399">
        <f>Van!CE55</f>
        <v>0</v>
      </c>
      <c r="BD399">
        <f>Van!CE56</f>
        <v>2</v>
      </c>
      <c r="BE399">
        <f>Van!CE57</f>
        <v>2</v>
      </c>
      <c r="BF399" t="str">
        <f>Van!CE58</f>
        <v>Ja</v>
      </c>
      <c r="BG399" t="str">
        <f>Van!CE59</f>
        <v>Ja</v>
      </c>
      <c r="BH399" t="str">
        <f>Van!CE60</f>
        <v>Ja</v>
      </c>
      <c r="BI399" t="str">
        <f>Van!CE61</f>
        <v>Ja</v>
      </c>
      <c r="BJ399">
        <f>Van!CE62</f>
        <v>0</v>
      </c>
      <c r="BK399" t="str">
        <f>Van!CE63</f>
        <v>Ja</v>
      </c>
      <c r="BL399">
        <f>Van!CE64</f>
        <v>0</v>
      </c>
      <c r="BM399" t="str">
        <f>Van!CE65</f>
        <v>Ja</v>
      </c>
      <c r="BN399" t="str">
        <f>Van!CE66</f>
        <v>De er klar men i tvivl om hvor pengene kommer fra til ekstra personale timer</v>
      </c>
      <c r="BO399" t="str">
        <f>Van!CE67</f>
        <v>Ja</v>
      </c>
      <c r="BP399" t="str">
        <f>Van!CE68</f>
        <v>De kan de godt selv</v>
      </c>
      <c r="BQ399">
        <f>Van!CE69</f>
        <v>0</v>
      </c>
      <c r="BR399" t="str">
        <f>Van!CE70</f>
        <v>produktionskøkken</v>
      </c>
      <c r="BS399" t="str">
        <f>Van!CE71</f>
        <v>Nej</v>
      </c>
      <c r="BT399" t="str">
        <f>Van!CE72</f>
        <v>Større</v>
      </c>
      <c r="BU399" t="str">
        <f>Van!CE73</f>
        <v>Mindre</v>
      </c>
      <c r="BV399" t="str">
        <f>Van!CE74</f>
        <v>Nej</v>
      </c>
      <c r="BW399" t="str">
        <f>Van!CE75</f>
        <v>En ny ovn (gerne konvektionsovn), rullebord i stål, en stor røremaskine</v>
      </c>
      <c r="BX399">
        <f>Van!CE76</f>
        <v>0</v>
      </c>
      <c r="BY399">
        <f>Van!CE77</f>
        <v>0</v>
      </c>
      <c r="BZ399">
        <f>Van!CE78</f>
        <v>0</v>
      </c>
      <c r="CA399">
        <f>Van!CE79</f>
        <v>0</v>
      </c>
      <c r="CB399">
        <f>Van!CE80</f>
        <v>0</v>
      </c>
      <c r="CC399">
        <f>Van!CE81</f>
        <v>0</v>
      </c>
      <c r="CD399">
        <f>Van!CE82</f>
        <v>0</v>
      </c>
      <c r="CE399">
        <f>Van!CE83</f>
        <v>0</v>
      </c>
      <c r="CF399">
        <f>Van!CE84</f>
        <v>0</v>
      </c>
      <c r="CG399" t="str">
        <f>Van!CE85</f>
        <v>Cathrine Jerrik/Sine</v>
      </c>
      <c r="CH399">
        <f>Van!CE86</f>
        <v>0</v>
      </c>
      <c r="CI399">
        <f>Van!CE87</f>
        <v>0</v>
      </c>
      <c r="CJ399">
        <f>Van!CE88</f>
        <v>0</v>
      </c>
      <c r="CK399">
        <f>Van!CE89</f>
        <v>1</v>
      </c>
      <c r="CL399">
        <f>Van!CE90</f>
        <v>4</v>
      </c>
      <c r="CM399">
        <f>Van!CE91</f>
        <v>0</v>
      </c>
      <c r="CN399">
        <f>Van!CE92</f>
        <v>2</v>
      </c>
      <c r="CO399">
        <f>Van!CE93</f>
        <v>0</v>
      </c>
      <c r="CP399">
        <f>Van!CE94</f>
        <v>0</v>
      </c>
      <c r="CQ399">
        <f>Van!CE95</f>
        <v>0</v>
      </c>
      <c r="CR399">
        <f>Van!CE96</f>
        <v>1</v>
      </c>
      <c r="CS399">
        <f>Van!CE97</f>
        <v>2</v>
      </c>
      <c r="CT399">
        <f>Van!CE98</f>
        <v>0</v>
      </c>
      <c r="CU399">
        <f>Van!CE99</f>
        <v>0</v>
      </c>
      <c r="CV399">
        <f>Van!CE100</f>
        <v>0</v>
      </c>
      <c r="CW399">
        <f>Van!CE101</f>
        <v>0</v>
      </c>
      <c r="CX399">
        <f>Van!CE102</f>
        <v>0</v>
      </c>
      <c r="CY399">
        <f>Van!CE103</f>
        <v>1</v>
      </c>
      <c r="CZ399">
        <f>Van!CE104</f>
        <v>0</v>
      </c>
      <c r="DA399">
        <f>Van!CE105</f>
        <v>0</v>
      </c>
      <c r="DB399">
        <f>Van!CE106</f>
        <v>1</v>
      </c>
      <c r="DC399">
        <f>Van!CE107</f>
        <v>4</v>
      </c>
      <c r="DD399" t="str">
        <f>Van!CE108</f>
        <v>Ken</v>
      </c>
      <c r="DE399">
        <f>Van!CE109</f>
        <v>3</v>
      </c>
      <c r="DF399" t="str">
        <f>Van!CE110</f>
        <v>Nej</v>
      </c>
      <c r="DG399">
        <f>Van!CE111</f>
        <v>0</v>
      </c>
      <c r="DH399" t="str">
        <f>Van!CE112</f>
        <v>Ja</v>
      </c>
      <c r="DI399" t="str">
        <f>Van!CE113</f>
        <v>Ja</v>
      </c>
      <c r="DJ399" t="str">
        <f>Van!CE114</f>
        <v>Ja</v>
      </c>
      <c r="DK399">
        <f>Van!CE115</f>
        <v>2</v>
      </c>
      <c r="DL399" t="str">
        <f>Van!CE116</f>
        <v>God plads</v>
      </c>
      <c r="DM399" t="str">
        <f>Van!CE117</f>
        <v>Fint lager</v>
      </c>
      <c r="DN399">
        <f>Van!CE118</f>
        <v>0</v>
      </c>
      <c r="DO399" s="14" t="str">
        <f>VLOOKUP(MID(B399,1,5)*1,InstTyp!A:B,2,FALSE)</f>
        <v xml:space="preserve">Integrerede </v>
      </c>
      <c r="DP399" s="14" t="str">
        <f>VLOOKUP(MID(B399,1,5)*1,InstTyp!A:C,3,FALSE)</f>
        <v>Vanløse/Brønshøj-Husum</v>
      </c>
      <c r="DQ399">
        <f>VLOOKUP(MID(B399,1,5)*1,'InstTyp-2'!E:BQ,7,FALSE)</f>
        <v>39</v>
      </c>
      <c r="DR399">
        <f>VLOOKUP(MID(B399,1,5)*1,'InstTyp-2'!E:BQ,8,FALSE)</f>
        <v>0</v>
      </c>
      <c r="DS399">
        <f>VLOOKUP(MID(B399,1,5)*1,'InstTyp-2'!E:BQ,9,FALSE)</f>
        <v>54</v>
      </c>
      <c r="DT399">
        <f>VLOOKUP(MID(B399,1,5)*1,'InstTyp-2'!E:BQ,10,FALSE)</f>
        <v>0</v>
      </c>
      <c r="DU399">
        <f>VLOOKUP(MID(B399,1,5)*1,'InstTyp-2'!E:BQ,11,FALSE)</f>
        <v>0</v>
      </c>
      <c r="DV399">
        <f>VLOOKUP(MID(B399,1,5)*1,'InstTyp-2'!E:BQ,12,FALSE)</f>
        <v>0</v>
      </c>
      <c r="DW399">
        <f>VLOOKUP(MID(B399,1,5)*1,'InstTyp-2'!E:BQ,13,FALSE)</f>
        <v>0</v>
      </c>
      <c r="DX399">
        <f>VLOOKUP(MID(B399,1,5)*1,'InstTyp-2'!E:BQ,14,FALSE)</f>
        <v>0</v>
      </c>
      <c r="DY399">
        <f>VLOOKUP(MID(B399,1,5)*1,'InstTyp-2'!E:BQ,15,FALSE)</f>
        <v>0</v>
      </c>
      <c r="DZ399">
        <f>VLOOKUP(MID(B399,1,5)*1,'InstTyp-2'!E:BQ,16,FALSE)</f>
        <v>0</v>
      </c>
      <c r="EA399">
        <f>VLOOKUP(MID(B399,1,5)*1,'InstTyp-2'!E:BQ,17,FALSE)</f>
        <v>0</v>
      </c>
      <c r="EB399">
        <f>VLOOKUP(MID(B399,1,5)*1,'InstTyp-2'!E:BQ,18,FALSE)</f>
        <v>0</v>
      </c>
      <c r="EC399">
        <f>VLOOKUP(MID(B399,1,5)*1,'InstTyp-2'!E:BQ,19,FALSE)</f>
        <v>0</v>
      </c>
      <c r="ED399">
        <f>VLOOKUP(MID(B399,1,5)*1,'InstTyp-2'!E:BQ,20,FALSE)</f>
        <v>0</v>
      </c>
      <c r="EE399" s="195">
        <f>VLOOKUP(MID(B399,1,5)*1,'Forplejning 2008'!A:C,3,FALSE)</f>
        <v>161930.82999999999</v>
      </c>
      <c r="EF399" t="str">
        <f t="shared" si="24"/>
        <v>37544</v>
      </c>
      <c r="EG399" t="str">
        <f t="shared" si="25"/>
        <v/>
      </c>
      <c r="EH399">
        <f t="shared" si="26"/>
        <v>0</v>
      </c>
      <c r="EI399">
        <f t="shared" si="27"/>
        <v>0</v>
      </c>
      <c r="EJ399" t="str">
        <f>VLOOKUP(B399,Rekruttering!A:F,2,FALSE)</f>
        <v>Ja</v>
      </c>
      <c r="EK399">
        <f>VLOOKUP(B399,Rekruttering!A:F,3,FALSE)</f>
        <v>25</v>
      </c>
      <c r="EL399">
        <f>VLOOKUP(B399,Rekruttering!A:F,4,FALSE)</f>
        <v>0</v>
      </c>
      <c r="EM399">
        <f>VLOOKUP(B399,Rekruttering!A:F,5,FALSE)</f>
        <v>0</v>
      </c>
      <c r="EN399" t="str">
        <f>VLOOKUP(B399,Rekruttering!A:F,6,FALSE)</f>
        <v>Ja</v>
      </c>
    </row>
    <row r="400" spans="1:144">
      <c r="A400" s="14" t="str">
        <f>Van!CF1</f>
        <v>x</v>
      </c>
      <c r="B400" s="21">
        <f>Van!CF2</f>
        <v>37576</v>
      </c>
      <c r="C400" t="str">
        <f>Van!CF3</f>
        <v>Den integrerede institution Grøndalslund</v>
      </c>
      <c r="D400" t="str">
        <f>Van!CF4</f>
        <v>Vanløse/Brønshøj-Husum</v>
      </c>
      <c r="E400" t="str">
        <f>Van!CF5</f>
        <v>Ålekistevej 14</v>
      </c>
      <c r="F400">
        <f>Van!CF6</f>
        <v>2720</v>
      </c>
      <c r="G400" t="str">
        <f>Van!CF7</f>
        <v>Vanløse</v>
      </c>
      <c r="H400">
        <f>Van!CF8</f>
        <v>38743023</v>
      </c>
      <c r="I400" t="str">
        <f>Van!CF9</f>
        <v>37576@buf.kk.dk</v>
      </c>
      <c r="J400" t="str">
        <f>Van!CF10</f>
        <v>Susanne Nielsen</v>
      </c>
      <c r="K400">
        <f>Van!CF11</f>
        <v>0</v>
      </c>
      <c r="L400">
        <f>Van!CF12</f>
        <v>0</v>
      </c>
      <c r="M400" t="str">
        <f>Van!CF13</f>
        <v>37576@buf.kk.dk</v>
      </c>
      <c r="N400" t="str">
        <f>Van!CF14</f>
        <v>Integreret</v>
      </c>
      <c r="O400">
        <f>Van!CF15</f>
        <v>36</v>
      </c>
      <c r="P400">
        <f>Van!CF16</f>
        <v>0</v>
      </c>
      <c r="Q400">
        <f>Van!CF17</f>
        <v>48</v>
      </c>
      <c r="R400">
        <f>Van!CF18</f>
        <v>0</v>
      </c>
      <c r="S400">
        <f>Van!CF19</f>
        <v>0</v>
      </c>
      <c r="T400">
        <f>Van!CF20</f>
        <v>0</v>
      </c>
      <c r="U400">
        <f>Van!CF21</f>
        <v>0</v>
      </c>
      <c r="V400" t="str">
        <f>Van!CF22</f>
        <v>Nej</v>
      </c>
      <c r="W400">
        <f>Van!CF23</f>
        <v>0</v>
      </c>
      <c r="X400">
        <f>Van!CF24</f>
        <v>0</v>
      </c>
      <c r="Y400">
        <f>Van!CF25</f>
        <v>5</v>
      </c>
      <c r="Z400">
        <f>Van!CF26</f>
        <v>5</v>
      </c>
      <c r="AA400">
        <f>Van!CF27</f>
        <v>4</v>
      </c>
      <c r="AB400">
        <f>Van!CF28</f>
        <v>5</v>
      </c>
      <c r="AC400">
        <f>Van!CF29</f>
        <v>0</v>
      </c>
      <c r="AD400">
        <f>Van!CF30</f>
        <v>5</v>
      </c>
      <c r="AE400">
        <f>Van!CF31</f>
        <v>0</v>
      </c>
      <c r="AF400">
        <f>Van!CF32</f>
        <v>0</v>
      </c>
      <c r="AG400">
        <f>Van!CF33</f>
        <v>5</v>
      </c>
      <c r="AH400">
        <f>Van!CF34</f>
        <v>0</v>
      </c>
      <c r="AI400">
        <f>Van!CF35</f>
        <v>153600</v>
      </c>
      <c r="AJ400">
        <f>Van!CF36</f>
        <v>38400</v>
      </c>
      <c r="AK400">
        <f>Van!CF37</f>
        <v>0</v>
      </c>
      <c r="AL400" t="str">
        <f>Van!CF38</f>
        <v>Ja</v>
      </c>
      <c r="AM400" t="str">
        <f>Van!CF39</f>
        <v>Nej</v>
      </c>
      <c r="AN400" t="str">
        <f>Van!CF40</f>
        <v>Birgitte Larsen</v>
      </c>
      <c r="AO400">
        <f>Van!CF41</f>
        <v>2006</v>
      </c>
      <c r="AP400">
        <f>Van!CF42</f>
        <v>37</v>
      </c>
      <c r="AQ400">
        <f>Van!CF43</f>
        <v>0</v>
      </c>
      <c r="AR400" t="str">
        <f>Van!CF44</f>
        <v>Køkkenleder</v>
      </c>
      <c r="AS400" t="str">
        <f>Van!CF45</f>
        <v>Erfaring fra andre institutioner</v>
      </c>
      <c r="AT400">
        <f>Van!CF46</f>
        <v>0</v>
      </c>
      <c r="AU400">
        <f>Van!CF47</f>
        <v>0</v>
      </c>
      <c r="AV400">
        <f>Van!CF48</f>
        <v>0</v>
      </c>
      <c r="AW400">
        <f>Van!CF49</f>
        <v>0</v>
      </c>
      <c r="AX400">
        <f>Van!CF50</f>
        <v>0</v>
      </c>
      <c r="AY400">
        <f>Van!CF51</f>
        <v>0</v>
      </c>
      <c r="AZ400">
        <f>Van!CF52</f>
        <v>0</v>
      </c>
      <c r="BA400">
        <f>Van!CF53</f>
        <v>0</v>
      </c>
      <c r="BB400">
        <f>Van!CF54</f>
        <v>90</v>
      </c>
      <c r="BC400">
        <f>Van!CF55</f>
        <v>90</v>
      </c>
      <c r="BD400">
        <f>Van!CF56</f>
        <v>2</v>
      </c>
      <c r="BE400">
        <f>Van!CF57</f>
        <v>2</v>
      </c>
      <c r="BF400" t="str">
        <f>Van!CF58</f>
        <v>Ja</v>
      </c>
      <c r="BG400" t="str">
        <f>Van!CF59</f>
        <v>Ja</v>
      </c>
      <c r="BH400" t="str">
        <f>Van!CF60</f>
        <v>Ja</v>
      </c>
      <c r="BI400" t="str">
        <f>Van!CF61</f>
        <v>Ja</v>
      </c>
      <c r="BJ400">
        <f>Van!CF62</f>
        <v>0</v>
      </c>
      <c r="BK400" t="str">
        <f>Van!CF63</f>
        <v>Nej</v>
      </c>
      <c r="BL400" t="str">
        <f>Van!CF64</f>
        <v>Afventende, bekymrede - bliver det nu bedre end madpakken.</v>
      </c>
      <c r="BM400" t="str">
        <f>Van!CF65</f>
        <v>Nej</v>
      </c>
      <c r="BN400" t="str">
        <f>Van!CF66</f>
        <v>som forældrene</v>
      </c>
      <c r="BO400" t="str">
        <f>Van!CF67</f>
        <v>Nej</v>
      </c>
      <c r="BP400" t="str">
        <f>Van!CF68</f>
        <v>Vil gerne have fra os</v>
      </c>
      <c r="BQ400">
        <f>Van!CF69</f>
        <v>0</v>
      </c>
      <c r="BR400" t="str">
        <f>Van!CF70</f>
        <v>produktionskøkken</v>
      </c>
      <c r="BS400" t="str">
        <f>Van!CF71</f>
        <v>Nej</v>
      </c>
      <c r="BT400" t="str">
        <f>Van!CF72</f>
        <v>Mindre</v>
      </c>
      <c r="BU400" t="str">
        <f>Van!CF73</f>
        <v>Ingen</v>
      </c>
      <c r="BV400" t="str">
        <f>Van!CF74</f>
        <v>Nej</v>
      </c>
      <c r="BW400" t="str">
        <f>Van!CF75</f>
        <v>Eksisterende ovn udskiftes. Kogebord skiftes til nyere med 4 plader (glaskeramisk)</v>
      </c>
      <c r="BX400">
        <f>Van!CF76</f>
        <v>0</v>
      </c>
      <c r="BY400">
        <f>Van!CF77</f>
        <v>0</v>
      </c>
      <c r="BZ400">
        <f>Van!CF78</f>
        <v>0</v>
      </c>
      <c r="CA400">
        <f>Van!CF79</f>
        <v>0</v>
      </c>
      <c r="CB400">
        <f>Van!CF80</f>
        <v>0</v>
      </c>
      <c r="CC400">
        <f>Van!CF81</f>
        <v>0</v>
      </c>
      <c r="CD400">
        <f>Van!CF82</f>
        <v>0</v>
      </c>
      <c r="CE400">
        <f>Van!CF83</f>
        <v>0</v>
      </c>
      <c r="CF400">
        <f>Van!CF84</f>
        <v>0</v>
      </c>
      <c r="CG400" t="str">
        <f>Van!CF85</f>
        <v>Lone Voss/Sine</v>
      </c>
      <c r="CH400" s="18">
        <f>Van!CF86</f>
        <v>39888</v>
      </c>
      <c r="CI400">
        <f>Van!CF87</f>
        <v>0</v>
      </c>
      <c r="CJ400">
        <f>Van!CF88</f>
        <v>0</v>
      </c>
      <c r="CK400">
        <f>Van!CF89</f>
        <v>1</v>
      </c>
      <c r="CL400">
        <f>Van!CF90</f>
        <v>4</v>
      </c>
      <c r="CM400">
        <f>Van!CF91</f>
        <v>0</v>
      </c>
      <c r="CN400">
        <f>Van!CF92</f>
        <v>0</v>
      </c>
      <c r="CO400">
        <f>Van!CF93</f>
        <v>1</v>
      </c>
      <c r="CP400">
        <f>Van!CF94</f>
        <v>0</v>
      </c>
      <c r="CQ400">
        <f>Van!CF95</f>
        <v>3</v>
      </c>
      <c r="CR400">
        <f>Van!CF96</f>
        <v>0</v>
      </c>
      <c r="CS400">
        <f>Van!CF97</f>
        <v>2</v>
      </c>
      <c r="CT400">
        <f>Van!CF98</f>
        <v>0</v>
      </c>
      <c r="CU400">
        <f>Van!CF99</f>
        <v>0</v>
      </c>
      <c r="CV400">
        <f>Van!CF100</f>
        <v>1</v>
      </c>
      <c r="CW400">
        <f>Van!CF101</f>
        <v>0</v>
      </c>
      <c r="CX400">
        <f>Van!CF102</f>
        <v>0</v>
      </c>
      <c r="CY400">
        <f>Van!CF103</f>
        <v>2</v>
      </c>
      <c r="CZ400">
        <f>Van!CF104</f>
        <v>0</v>
      </c>
      <c r="DA400">
        <f>Van!CF105</f>
        <v>1</v>
      </c>
      <c r="DB400">
        <f>Van!CF106</f>
        <v>1</v>
      </c>
      <c r="DC400">
        <f>Van!CF107</f>
        <v>0</v>
      </c>
      <c r="DD400" t="str">
        <f>Van!CF108</f>
        <v>Ken</v>
      </c>
      <c r="DE400">
        <f>Van!CF109</f>
        <v>5</v>
      </c>
      <c r="DF400" t="str">
        <f>Van!CF110</f>
        <v>Ja</v>
      </c>
      <c r="DG400">
        <f>Van!CF111</f>
        <v>20</v>
      </c>
      <c r="DH400" t="str">
        <f>Van!CF112</f>
        <v>Nej</v>
      </c>
      <c r="DI400" t="str">
        <f>Van!CF113</f>
        <v>Nej</v>
      </c>
      <c r="DJ400" t="str">
        <f>Van!CF114</f>
        <v>Ja</v>
      </c>
      <c r="DK400">
        <f>Van!CF115</f>
        <v>3</v>
      </c>
      <c r="DL400" t="str">
        <f>Van!CF116</f>
        <v>God plads</v>
      </c>
      <c r="DM400">
        <f>Van!CF117</f>
        <v>0</v>
      </c>
      <c r="DN400">
        <f>Van!CF118</f>
        <v>0</v>
      </c>
      <c r="DO400" s="14" t="str">
        <f>VLOOKUP(MID(B400,1,5)*1,InstTyp!A:B,2,FALSE)</f>
        <v xml:space="preserve">Integrerede </v>
      </c>
      <c r="DP400" s="14" t="str">
        <f>VLOOKUP(MID(B400,1,5)*1,InstTyp!A:C,3,FALSE)</f>
        <v>Vanløse/Brønshøj-Husum</v>
      </c>
      <c r="DQ400">
        <f>VLOOKUP(MID(B400,1,5)*1,'InstTyp-2'!E:BQ,7,FALSE)</f>
        <v>36</v>
      </c>
      <c r="DR400">
        <f>VLOOKUP(MID(B400,1,5)*1,'InstTyp-2'!E:BQ,8,FALSE)</f>
        <v>0</v>
      </c>
      <c r="DS400">
        <f>VLOOKUP(MID(B400,1,5)*1,'InstTyp-2'!E:BQ,9,FALSE)</f>
        <v>48</v>
      </c>
      <c r="DT400">
        <f>VLOOKUP(MID(B400,1,5)*1,'InstTyp-2'!E:BQ,10,FALSE)</f>
        <v>0</v>
      </c>
      <c r="DU400">
        <f>VLOOKUP(MID(B400,1,5)*1,'InstTyp-2'!E:BQ,11,FALSE)</f>
        <v>0</v>
      </c>
      <c r="DV400">
        <f>VLOOKUP(MID(B400,1,5)*1,'InstTyp-2'!E:BQ,12,FALSE)</f>
        <v>0</v>
      </c>
      <c r="DW400">
        <f>VLOOKUP(MID(B400,1,5)*1,'InstTyp-2'!E:BQ,13,FALSE)</f>
        <v>0</v>
      </c>
      <c r="DX400">
        <f>VLOOKUP(MID(B400,1,5)*1,'InstTyp-2'!E:BQ,14,FALSE)</f>
        <v>0</v>
      </c>
      <c r="DY400">
        <f>VLOOKUP(MID(B400,1,5)*1,'InstTyp-2'!E:BQ,15,FALSE)</f>
        <v>0</v>
      </c>
      <c r="DZ400">
        <f>VLOOKUP(MID(B400,1,5)*1,'InstTyp-2'!E:BQ,16,FALSE)</f>
        <v>0</v>
      </c>
      <c r="EA400">
        <f>VLOOKUP(MID(B400,1,5)*1,'InstTyp-2'!E:BQ,17,FALSE)</f>
        <v>0</v>
      </c>
      <c r="EB400">
        <f>VLOOKUP(MID(B400,1,5)*1,'InstTyp-2'!E:BQ,18,FALSE)</f>
        <v>0</v>
      </c>
      <c r="EC400">
        <f>VLOOKUP(MID(B400,1,5)*1,'InstTyp-2'!E:BQ,19,FALSE)</f>
        <v>0</v>
      </c>
      <c r="ED400">
        <f>VLOOKUP(MID(B400,1,5)*1,'InstTyp-2'!E:BQ,20,FALSE)</f>
        <v>0</v>
      </c>
      <c r="EE400" s="195">
        <f>VLOOKUP(MID(B400,1,5)*1,'Forplejning 2008'!A:C,3,FALSE)</f>
        <v>157824.35999999999</v>
      </c>
      <c r="EF400" t="str">
        <f t="shared" si="24"/>
        <v>37576</v>
      </c>
      <c r="EG400" t="str">
        <f t="shared" si="25"/>
        <v/>
      </c>
      <c r="EH400">
        <f t="shared" si="26"/>
        <v>0</v>
      </c>
      <c r="EI400">
        <f t="shared" si="27"/>
        <v>0</v>
      </c>
      <c r="EJ400" t="e">
        <f>VLOOKUP(B400,Rekruttering!A:F,2,FALSE)</f>
        <v>#N/A</v>
      </c>
      <c r="EK400" t="e">
        <f>VLOOKUP(B400,Rekruttering!A:F,3,FALSE)</f>
        <v>#N/A</v>
      </c>
      <c r="EL400" t="e">
        <f>VLOOKUP(B400,Rekruttering!A:F,4,FALSE)</f>
        <v>#N/A</v>
      </c>
      <c r="EM400" t="e">
        <f>VLOOKUP(B400,Rekruttering!A:F,5,FALSE)</f>
        <v>#N/A</v>
      </c>
      <c r="EN400" t="e">
        <f>VLOOKUP(B400,Rekruttering!A:F,6,FALSE)</f>
        <v>#N/A</v>
      </c>
    </row>
    <row r="401" spans="1:144">
      <c r="A401" s="14" t="str">
        <f>Vest!H1</f>
        <v>x</v>
      </c>
      <c r="B401" s="21">
        <f>Vest!H2</f>
        <v>35269</v>
      </c>
      <c r="C401" t="str">
        <f>Vest!H3</f>
        <v>Børneplaneten Benediktegården</v>
      </c>
      <c r="D401" t="str">
        <f>Vest!H4</f>
        <v>Vesterbro/Kgs.Enghave</v>
      </c>
      <c r="E401" t="str">
        <f>Vest!H5</f>
        <v>Spontinisvej 22</v>
      </c>
      <c r="F401">
        <f>Vest!H6</f>
        <v>2450</v>
      </c>
      <c r="G401" t="str">
        <f>Vest!H7</f>
        <v>København SV</v>
      </c>
      <c r="H401" t="str">
        <f>Vest!H8</f>
        <v>36 17 17 71</v>
      </c>
      <c r="I401" t="str">
        <f>Vest!H9</f>
        <v>35269@buf.kk.dk</v>
      </c>
      <c r="J401" t="str">
        <f>Vest!H10</f>
        <v>Vicki Børgesen</v>
      </c>
      <c r="K401">
        <f>Vest!H11</f>
        <v>0</v>
      </c>
      <c r="L401">
        <f>Vest!H12</f>
        <v>0</v>
      </c>
      <c r="M401" t="str">
        <f>Vest!H13</f>
        <v>35269@buf.kk.dk</v>
      </c>
      <c r="N401" t="str">
        <f>Vest!H14</f>
        <v>Integreret</v>
      </c>
      <c r="O401">
        <f>Vest!H15</f>
        <v>43</v>
      </c>
      <c r="P401">
        <f>Vest!H16</f>
        <v>0</v>
      </c>
      <c r="Q401">
        <f>Vest!H17</f>
        <v>60</v>
      </c>
      <c r="R401">
        <f>Vest!H18</f>
        <v>0</v>
      </c>
      <c r="S401">
        <f>Vest!H19</f>
        <v>0</v>
      </c>
      <c r="T401">
        <f>Vest!H20</f>
        <v>0</v>
      </c>
      <c r="U401">
        <f>Vest!H21</f>
        <v>0</v>
      </c>
      <c r="V401" t="str">
        <f>Vest!H22</f>
        <v>Ja</v>
      </c>
      <c r="W401">
        <f>Vest!H23</f>
        <v>2</v>
      </c>
      <c r="X401">
        <f>Vest!H24</f>
        <v>1</v>
      </c>
      <c r="Y401">
        <f>Vest!H25</f>
        <v>5</v>
      </c>
      <c r="Z401">
        <f>Vest!H26</f>
        <v>5</v>
      </c>
      <c r="AA401">
        <f>Vest!H27</f>
        <v>5</v>
      </c>
      <c r="AB401">
        <f>Vest!H28</f>
        <v>5</v>
      </c>
      <c r="AC401">
        <f>Vest!H29</f>
        <v>0</v>
      </c>
      <c r="AD401">
        <f>Vest!H30</f>
        <v>5</v>
      </c>
      <c r="AE401">
        <f>Vest!H31</f>
        <v>5</v>
      </c>
      <c r="AF401">
        <f>Vest!H32</f>
        <v>0</v>
      </c>
      <c r="AG401">
        <f>Vest!H33</f>
        <v>5</v>
      </c>
      <c r="AH401">
        <f>Vest!H34</f>
        <v>0</v>
      </c>
      <c r="AI401" t="str">
        <f>Vest!H35</f>
        <v>Der er afsat 300000kr til 43 vuggestuebørn og 60 børnehavebørn.</v>
      </c>
      <c r="AJ401">
        <f>Vest!H36</f>
        <v>0</v>
      </c>
      <c r="AK401">
        <f>Vest!H37</f>
        <v>0</v>
      </c>
      <c r="AL401" t="str">
        <f>Vest!H38</f>
        <v>Ja</v>
      </c>
      <c r="AM401" t="str">
        <f>Vest!H39</f>
        <v>Ja</v>
      </c>
      <c r="AN401" t="str">
        <f>Vest!H40</f>
        <v>Anthran</v>
      </c>
      <c r="AO401">
        <f>Vest!H41</f>
        <v>1997</v>
      </c>
      <c r="AP401">
        <f>Vest!H42</f>
        <v>35</v>
      </c>
      <c r="AQ401">
        <f>Vest!H43</f>
        <v>0</v>
      </c>
      <c r="AR401" t="str">
        <f>Vest!H44</f>
        <v>Ufaglært</v>
      </c>
      <c r="AS401" t="str">
        <f>Vest!H45</f>
        <v>12-15 års erfaring</v>
      </c>
      <c r="AT401" t="str">
        <f>Vest!H46</f>
        <v>Økologikursus ØOF</v>
      </c>
      <c r="AU401">
        <f>Vest!H47</f>
        <v>0</v>
      </c>
      <c r="AV401">
        <f>Vest!H48</f>
        <v>0</v>
      </c>
      <c r="AW401">
        <f>Vest!H49</f>
        <v>0</v>
      </c>
      <c r="AX401">
        <f>Vest!H50</f>
        <v>0</v>
      </c>
      <c r="AY401">
        <f>Vest!H51</f>
        <v>0</v>
      </c>
      <c r="AZ401">
        <f>Vest!H52</f>
        <v>0</v>
      </c>
      <c r="BA401">
        <f>Vest!H53</f>
        <v>0</v>
      </c>
      <c r="BB401">
        <f>Vest!H54</f>
        <v>50</v>
      </c>
      <c r="BC401">
        <f>Vest!H55</f>
        <v>50</v>
      </c>
      <c r="BD401">
        <f>Vest!H56</f>
        <v>2</v>
      </c>
      <c r="BE401">
        <f>Vest!H57</f>
        <v>2</v>
      </c>
      <c r="BF401" t="str">
        <f>Vest!H58</f>
        <v>Ja</v>
      </c>
      <c r="BG401" t="str">
        <f>Vest!H59</f>
        <v>Ja</v>
      </c>
      <c r="BH401" t="str">
        <f>Vest!H60</f>
        <v>Ja</v>
      </c>
      <c r="BI401" t="str">
        <f>Vest!H61</f>
        <v>Ja</v>
      </c>
      <c r="BJ401">
        <f>Vest!H62</f>
        <v>0</v>
      </c>
      <c r="BK401" t="str">
        <f>Vest!H63</f>
        <v>Ja</v>
      </c>
      <c r="BL401">
        <f>Vest!H64</f>
        <v>0</v>
      </c>
      <c r="BM401" t="str">
        <f>Vest!H65</f>
        <v>Ja</v>
      </c>
      <c r="BN401">
        <f>Vest!H66</f>
        <v>0</v>
      </c>
      <c r="BO401" t="str">
        <f>Vest!H67</f>
        <v>Ja</v>
      </c>
      <c r="BP401" t="str">
        <f>Vest!H68</f>
        <v>Vil herne have en ansat mere i 25-30 timer</v>
      </c>
      <c r="BQ401">
        <f>Vest!H69</f>
        <v>0</v>
      </c>
      <c r="BR401" t="str">
        <f>Vest!H70</f>
        <v>produktionskøkken</v>
      </c>
      <c r="BS401" t="str">
        <f>Vest!H71</f>
        <v>Ja</v>
      </c>
      <c r="BT401" t="str">
        <f>Vest!H72</f>
        <v>Ingen</v>
      </c>
      <c r="BU401" t="str">
        <f>Vest!H73</f>
        <v>Mindre</v>
      </c>
      <c r="BV401" t="str">
        <f>Vest!H74</f>
        <v>Nej</v>
      </c>
      <c r="BW401" t="str">
        <f>Vest!H75</f>
        <v>evt. males.</v>
      </c>
      <c r="BX401">
        <f>Vest!H76</f>
        <v>0</v>
      </c>
      <c r="BY401">
        <f>Vest!H77</f>
        <v>0</v>
      </c>
      <c r="BZ401">
        <f>Vest!H78</f>
        <v>0</v>
      </c>
      <c r="CA401">
        <f>Vest!H79</f>
        <v>0</v>
      </c>
      <c r="CB401">
        <f>Vest!H80</f>
        <v>0</v>
      </c>
      <c r="CC401">
        <f>Vest!H81</f>
        <v>0</v>
      </c>
      <c r="CD401">
        <f>Vest!H82</f>
        <v>0</v>
      </c>
      <c r="CE401">
        <f>Vest!H83</f>
        <v>0</v>
      </c>
      <c r="CF401">
        <f>Vest!H84</f>
        <v>0</v>
      </c>
      <c r="CG401" t="str">
        <f>Vest!H85</f>
        <v>Cathrine Jerrik</v>
      </c>
      <c r="CH401" s="18">
        <f>Vest!H86</f>
        <v>39847</v>
      </c>
      <c r="CI401">
        <f>Vest!H87</f>
        <v>0</v>
      </c>
      <c r="CJ401">
        <f>Vest!H88</f>
        <v>0</v>
      </c>
      <c r="CK401">
        <f>Vest!H89</f>
        <v>1</v>
      </c>
      <c r="CL401">
        <f>Vest!H90</f>
        <v>4</v>
      </c>
      <c r="CM401">
        <f>Vest!H91</f>
        <v>0</v>
      </c>
      <c r="CN401">
        <f>Vest!H92</f>
        <v>2</v>
      </c>
      <c r="CO401">
        <f>Vest!H93</f>
        <v>0</v>
      </c>
      <c r="CP401">
        <f>Vest!H94</f>
        <v>0</v>
      </c>
      <c r="CQ401">
        <f>Vest!H95</f>
        <v>0</v>
      </c>
      <c r="CR401">
        <f>Vest!H96</f>
        <v>0</v>
      </c>
      <c r="CS401">
        <f>Vest!H97</f>
        <v>1</v>
      </c>
      <c r="CT401">
        <f>Vest!H98</f>
        <v>1</v>
      </c>
      <c r="CU401">
        <f>Vest!H99</f>
        <v>0</v>
      </c>
      <c r="CV401">
        <f>Vest!H100</f>
        <v>0</v>
      </c>
      <c r="CW401">
        <f>Vest!H101</f>
        <v>0</v>
      </c>
      <c r="CX401">
        <f>Vest!H102</f>
        <v>0</v>
      </c>
      <c r="CY401">
        <f>Vest!H103</f>
        <v>2</v>
      </c>
      <c r="CZ401">
        <f>Vest!H104</f>
        <v>0</v>
      </c>
      <c r="DA401">
        <f>Vest!H105</f>
        <v>0</v>
      </c>
      <c r="DB401">
        <f>Vest!H106</f>
        <v>1</v>
      </c>
      <c r="DC401">
        <f>Vest!H107</f>
        <v>25</v>
      </c>
      <c r="DD401" t="str">
        <f>Vest!H108</f>
        <v>Miele</v>
      </c>
      <c r="DE401">
        <f>Vest!H109</f>
        <v>3</v>
      </c>
      <c r="DF401" t="str">
        <f>Vest!H110</f>
        <v>Nej</v>
      </c>
      <c r="DG401">
        <f>Vest!H111</f>
        <v>0</v>
      </c>
      <c r="DH401" t="str">
        <f>Vest!H112</f>
        <v>Nej</v>
      </c>
      <c r="DI401" t="str">
        <f>Vest!H113</f>
        <v>Ja</v>
      </c>
      <c r="DJ401" t="str">
        <f>Vest!H114</f>
        <v>Nej</v>
      </c>
      <c r="DK401">
        <f>Vest!H115</f>
        <v>2</v>
      </c>
      <c r="DL401" t="str">
        <f>Vest!H116</f>
        <v>Begrænset</v>
      </c>
      <c r="DM401" t="str">
        <f>Vest!H117</f>
        <v>Institutionen er i 2 etager, så de ønsker sig en madelevator..</v>
      </c>
      <c r="DN401">
        <f>Vest!H118</f>
        <v>0</v>
      </c>
      <c r="DO401" s="14" t="str">
        <f>VLOOKUP(MID(B401,1,5)*1,InstTyp!A:B,2,FALSE)</f>
        <v xml:space="preserve">Integrerede </v>
      </c>
      <c r="DP401" s="14" t="str">
        <f>VLOOKUP(MID(B401,1,5)*1,InstTyp!A:C,3,FALSE)</f>
        <v>Vesterbro/Kgs.Enghave</v>
      </c>
      <c r="DQ401">
        <f>VLOOKUP(MID(B401,1,5)*1,'InstTyp-2'!E:BQ,7,FALSE)</f>
        <v>43</v>
      </c>
      <c r="DR401">
        <f>VLOOKUP(MID(B401,1,5)*1,'InstTyp-2'!E:BQ,8,FALSE)</f>
        <v>0</v>
      </c>
      <c r="DS401">
        <f>VLOOKUP(MID(B401,1,5)*1,'InstTyp-2'!E:BQ,9,FALSE)</f>
        <v>60</v>
      </c>
      <c r="DT401">
        <f>VLOOKUP(MID(B401,1,5)*1,'InstTyp-2'!E:BQ,10,FALSE)</f>
        <v>0</v>
      </c>
      <c r="DU401">
        <f>VLOOKUP(MID(B401,1,5)*1,'InstTyp-2'!E:BQ,11,FALSE)</f>
        <v>0</v>
      </c>
      <c r="DV401">
        <f>VLOOKUP(MID(B401,1,5)*1,'InstTyp-2'!E:BQ,12,FALSE)</f>
        <v>0</v>
      </c>
      <c r="DW401">
        <f>VLOOKUP(MID(B401,1,5)*1,'InstTyp-2'!E:BQ,13,FALSE)</f>
        <v>0</v>
      </c>
      <c r="DX401">
        <f>VLOOKUP(MID(B401,1,5)*1,'InstTyp-2'!E:BQ,14,FALSE)</f>
        <v>0</v>
      </c>
      <c r="DY401">
        <f>VLOOKUP(MID(B401,1,5)*1,'InstTyp-2'!E:BQ,15,FALSE)</f>
        <v>0</v>
      </c>
      <c r="DZ401">
        <f>VLOOKUP(MID(B401,1,5)*1,'InstTyp-2'!E:BQ,16,FALSE)</f>
        <v>0</v>
      </c>
      <c r="EA401">
        <f>VLOOKUP(MID(B401,1,5)*1,'InstTyp-2'!E:BQ,17,FALSE)</f>
        <v>0</v>
      </c>
      <c r="EB401">
        <f>VLOOKUP(MID(B401,1,5)*1,'InstTyp-2'!E:BQ,18,FALSE)</f>
        <v>0</v>
      </c>
      <c r="EC401">
        <f>VLOOKUP(MID(B401,1,5)*1,'InstTyp-2'!E:BQ,19,FALSE)</f>
        <v>0</v>
      </c>
      <c r="ED401">
        <f>VLOOKUP(MID(B401,1,5)*1,'InstTyp-2'!E:BQ,20,FALSE)</f>
        <v>0</v>
      </c>
      <c r="EE401" s="195">
        <f>VLOOKUP(MID(B401,1,5)*1,'Forplejning 2008'!A:C,3,FALSE)</f>
        <v>253136.8</v>
      </c>
      <c r="EF401" t="str">
        <f t="shared" si="24"/>
        <v>35269</v>
      </c>
      <c r="EG401" t="str">
        <f t="shared" si="25"/>
        <v/>
      </c>
      <c r="EH401">
        <f t="shared" si="26"/>
        <v>0</v>
      </c>
      <c r="EI401">
        <f t="shared" si="27"/>
        <v>0</v>
      </c>
      <c r="EJ401" t="str">
        <f>VLOOKUP(B401,Rekruttering!A:F,2,FALSE)</f>
        <v>Ja</v>
      </c>
      <c r="EK401">
        <f>VLOOKUP(B401,Rekruttering!A:F,3,FALSE)</f>
        <v>20</v>
      </c>
      <c r="EL401">
        <f>VLOOKUP(B401,Rekruttering!A:F,4,FALSE)</f>
        <v>0</v>
      </c>
      <c r="EM401">
        <f>VLOOKUP(B401,Rekruttering!A:F,5,FALSE)</f>
        <v>0</v>
      </c>
      <c r="EN401" t="str">
        <f>VLOOKUP(B401,Rekruttering!A:F,6,FALSE)</f>
        <v>Ja</v>
      </c>
    </row>
    <row r="402" spans="1:144">
      <c r="A402" s="14" t="str">
        <f>Vest!I1</f>
        <v>x</v>
      </c>
      <c r="B402" s="21" t="str">
        <f>Vest!I2</f>
        <v>35269_2</v>
      </c>
      <c r="C402" t="str">
        <f>Vest!I3</f>
        <v>Børneplaneten Benediktegården</v>
      </c>
      <c r="D402" t="str">
        <f>Vest!I4</f>
        <v>Vesterbro/Kgs.Enghave</v>
      </c>
      <c r="E402" t="str">
        <f>Vest!I5</f>
        <v>Spontinisvej 22</v>
      </c>
      <c r="F402">
        <f>Vest!I6</f>
        <v>2450</v>
      </c>
      <c r="G402" t="str">
        <f>Vest!I7</f>
        <v>København SV</v>
      </c>
      <c r="H402" t="str">
        <f>Vest!I8</f>
        <v>36 17 17 71</v>
      </c>
      <c r="I402" t="str">
        <f>Vest!I9</f>
        <v>35269@buf.kk.dk</v>
      </c>
      <c r="J402" t="str">
        <f>Vest!I10</f>
        <v>Vicki Børgesen</v>
      </c>
      <c r="K402">
        <f>Vest!I11</f>
        <v>0</v>
      </c>
      <c r="L402">
        <f>Vest!I12</f>
        <v>0</v>
      </c>
      <c r="M402" t="str">
        <f>Vest!I13</f>
        <v>35269@buf.kk.dk</v>
      </c>
      <c r="N402" t="str">
        <f>Vest!I14</f>
        <v>Integreret</v>
      </c>
      <c r="O402">
        <f>Vest!I15</f>
        <v>43</v>
      </c>
      <c r="P402">
        <f>Vest!I16</f>
        <v>0</v>
      </c>
      <c r="Q402">
        <f>Vest!I17</f>
        <v>60</v>
      </c>
      <c r="R402">
        <f>Vest!I18</f>
        <v>0</v>
      </c>
      <c r="S402">
        <f>Vest!I19</f>
        <v>0</v>
      </c>
      <c r="T402">
        <f>Vest!I20</f>
        <v>0</v>
      </c>
      <c r="U402">
        <f>Vest!I21</f>
        <v>0</v>
      </c>
      <c r="V402" t="str">
        <f>Vest!I22</f>
        <v>Ja</v>
      </c>
      <c r="W402">
        <f>Vest!I23</f>
        <v>0</v>
      </c>
      <c r="X402">
        <f>Vest!I24</f>
        <v>2</v>
      </c>
      <c r="Y402">
        <f>Vest!I25</f>
        <v>0</v>
      </c>
      <c r="Z402">
        <f>Vest!I26</f>
        <v>0</v>
      </c>
      <c r="AA402">
        <f>Vest!I27</f>
        <v>0</v>
      </c>
      <c r="AB402">
        <f>Vest!I28</f>
        <v>0</v>
      </c>
      <c r="AC402">
        <f>Vest!I29</f>
        <v>0</v>
      </c>
      <c r="AD402">
        <f>Vest!I30</f>
        <v>0</v>
      </c>
      <c r="AE402">
        <f>Vest!I31</f>
        <v>0</v>
      </c>
      <c r="AF402">
        <f>Vest!I32</f>
        <v>0</v>
      </c>
      <c r="AG402">
        <f>Vest!I33</f>
        <v>0</v>
      </c>
      <c r="AH402">
        <f>Vest!I34</f>
        <v>0</v>
      </c>
      <c r="AI402">
        <f>Vest!I35</f>
        <v>0</v>
      </c>
      <c r="AJ402">
        <f>Vest!I36</f>
        <v>0</v>
      </c>
      <c r="AK402">
        <f>Vest!I37</f>
        <v>0</v>
      </c>
      <c r="AL402">
        <f>Vest!I38</f>
        <v>0</v>
      </c>
      <c r="AM402">
        <f>Vest!I39</f>
        <v>0</v>
      </c>
      <c r="AN402">
        <f>Vest!I40</f>
        <v>0</v>
      </c>
      <c r="AO402">
        <f>Vest!I41</f>
        <v>0</v>
      </c>
      <c r="AP402">
        <f>Vest!I42</f>
        <v>0</v>
      </c>
      <c r="AQ402">
        <f>Vest!I43</f>
        <v>0</v>
      </c>
      <c r="AR402">
        <f>Vest!I44</f>
        <v>0</v>
      </c>
      <c r="AS402">
        <f>Vest!I45</f>
        <v>0</v>
      </c>
      <c r="AT402">
        <f>Vest!I46</f>
        <v>0</v>
      </c>
      <c r="AU402">
        <f>Vest!I47</f>
        <v>0</v>
      </c>
      <c r="AV402">
        <f>Vest!I48</f>
        <v>0</v>
      </c>
      <c r="AW402">
        <f>Vest!I49</f>
        <v>0</v>
      </c>
      <c r="AX402">
        <f>Vest!I50</f>
        <v>0</v>
      </c>
      <c r="AY402">
        <f>Vest!I51</f>
        <v>0</v>
      </c>
      <c r="AZ402">
        <f>Vest!I52</f>
        <v>0</v>
      </c>
      <c r="BA402">
        <f>Vest!I53</f>
        <v>0</v>
      </c>
      <c r="BB402">
        <f>Vest!I54</f>
        <v>0</v>
      </c>
      <c r="BC402">
        <f>Vest!I55</f>
        <v>0</v>
      </c>
      <c r="BD402">
        <f>Vest!I56</f>
        <v>0</v>
      </c>
      <c r="BE402">
        <f>Vest!I57</f>
        <v>0</v>
      </c>
      <c r="BF402">
        <f>Vest!I58</f>
        <v>0</v>
      </c>
      <c r="BG402">
        <f>Vest!I59</f>
        <v>0</v>
      </c>
      <c r="BH402">
        <f>Vest!I60</f>
        <v>0</v>
      </c>
      <c r="BI402">
        <f>Vest!I61</f>
        <v>0</v>
      </c>
      <c r="BJ402">
        <f>Vest!I62</f>
        <v>0</v>
      </c>
      <c r="BK402">
        <f>Vest!I63</f>
        <v>0</v>
      </c>
      <c r="BL402">
        <f>Vest!I64</f>
        <v>0</v>
      </c>
      <c r="BM402">
        <f>Vest!I65</f>
        <v>0</v>
      </c>
      <c r="BN402">
        <f>Vest!I66</f>
        <v>0</v>
      </c>
      <c r="BO402">
        <f>Vest!I67</f>
        <v>0</v>
      </c>
      <c r="BP402">
        <f>Vest!I68</f>
        <v>0</v>
      </c>
      <c r="BQ402">
        <f>Vest!I69</f>
        <v>0</v>
      </c>
      <c r="BR402" t="str">
        <f>Vest!I70</f>
        <v>Køkken blandet tilvirk</v>
      </c>
      <c r="BS402">
        <f>Vest!I71</f>
        <v>0</v>
      </c>
      <c r="BT402">
        <f>Vest!I72</f>
        <v>0</v>
      </c>
      <c r="BU402">
        <f>Vest!I73</f>
        <v>0</v>
      </c>
      <c r="BV402">
        <f>Vest!I74</f>
        <v>0</v>
      </c>
      <c r="BW402">
        <f>Vest!I75</f>
        <v>0</v>
      </c>
      <c r="BX402" t="str">
        <f>Vest!I76</f>
        <v>Mindre</v>
      </c>
      <c r="BY402" t="str">
        <f>Vest!I77</f>
        <v>Mindre</v>
      </c>
      <c r="BZ402" t="str">
        <f>Vest!I78</f>
        <v>Nej</v>
      </c>
      <c r="CA402" t="str">
        <f>Vest!I79</f>
        <v>Kræver fornyelse for at bliver godkendt af føædevarer myndighederne. Mangler bedre kølefaciliteter.</v>
      </c>
      <c r="CB402">
        <f>Vest!I80</f>
        <v>0</v>
      </c>
      <c r="CC402">
        <f>Vest!I81</f>
        <v>0</v>
      </c>
      <c r="CD402">
        <f>Vest!I82</f>
        <v>0</v>
      </c>
      <c r="CE402">
        <f>Vest!I83</f>
        <v>0</v>
      </c>
      <c r="CF402">
        <f>Vest!I84</f>
        <v>0</v>
      </c>
      <c r="CG402" t="str">
        <f>Vest!I85</f>
        <v>Cathrine Jerrik</v>
      </c>
      <c r="CH402" s="18">
        <f>Vest!I86</f>
        <v>39847</v>
      </c>
      <c r="CI402">
        <f>Vest!I87</f>
        <v>0</v>
      </c>
      <c r="CJ402">
        <f>Vest!I88</f>
        <v>0</v>
      </c>
      <c r="CK402">
        <f>Vest!I89</f>
        <v>1</v>
      </c>
      <c r="CL402">
        <f>Vest!I90</f>
        <v>4</v>
      </c>
      <c r="CM402">
        <f>Vest!I91</f>
        <v>0</v>
      </c>
      <c r="CN402">
        <f>Vest!I92</f>
        <v>2</v>
      </c>
      <c r="CO402">
        <f>Vest!I93</f>
        <v>0</v>
      </c>
      <c r="CP402">
        <f>Vest!I94</f>
        <v>0</v>
      </c>
      <c r="CQ402">
        <f>Vest!I95</f>
        <v>0</v>
      </c>
      <c r="CR402">
        <f>Vest!I96</f>
        <v>0</v>
      </c>
      <c r="CS402">
        <f>Vest!I97</f>
        <v>1</v>
      </c>
      <c r="CT402">
        <f>Vest!I98</f>
        <v>0</v>
      </c>
      <c r="CU402">
        <f>Vest!I99</f>
        <v>0</v>
      </c>
      <c r="CV402">
        <f>Vest!I100</f>
        <v>0</v>
      </c>
      <c r="CW402">
        <f>Vest!I101</f>
        <v>0</v>
      </c>
      <c r="CX402">
        <f>Vest!I102</f>
        <v>0</v>
      </c>
      <c r="CY402">
        <f>Vest!I103</f>
        <v>1</v>
      </c>
      <c r="CZ402">
        <f>Vest!I104</f>
        <v>0</v>
      </c>
      <c r="DA402">
        <f>Vest!I105</f>
        <v>0</v>
      </c>
      <c r="DB402">
        <f>Vest!I106</f>
        <v>1</v>
      </c>
      <c r="DC402">
        <f>Vest!I107</f>
        <v>25</v>
      </c>
      <c r="DD402" t="str">
        <f>Vest!I108</f>
        <v>Miele</v>
      </c>
      <c r="DE402">
        <f>Vest!I109</f>
        <v>3</v>
      </c>
      <c r="DF402" t="str">
        <f>Vest!I110</f>
        <v>Nej</v>
      </c>
      <c r="DG402">
        <f>Vest!I111</f>
        <v>0</v>
      </c>
      <c r="DH402" t="str">
        <f>Vest!I112</f>
        <v>Nej</v>
      </c>
      <c r="DI402" t="str">
        <f>Vest!I113</f>
        <v>Nej</v>
      </c>
      <c r="DJ402" t="str">
        <f>Vest!I114</f>
        <v>Nej</v>
      </c>
      <c r="DK402">
        <f>Vest!I115</f>
        <v>2</v>
      </c>
      <c r="DL402">
        <f>Vest!I116</f>
        <v>0</v>
      </c>
      <c r="DM402" t="str">
        <f>Vest!I117</f>
        <v>gamle og små køleskabe. Ombygning påkrævet. Institutionen er i to etager så der ønskes madelevator, der findes et thekøkken i børnehavesektionen som tidligere har været produktionskøkken</v>
      </c>
      <c r="DN402">
        <f>Vest!I118</f>
        <v>0</v>
      </c>
      <c r="DO402" s="14" t="str">
        <f>VLOOKUP(MID(B402,1,5)*1,InstTyp!A:B,2,FALSE)</f>
        <v xml:space="preserve">Integrerede </v>
      </c>
      <c r="DP402" s="14" t="str">
        <f>VLOOKUP(MID(B402,1,5)*1,InstTyp!A:C,3,FALSE)</f>
        <v>Vesterbro/Kgs.Enghave</v>
      </c>
      <c r="DQ402">
        <f>VLOOKUP(MID(B402,1,5)*1,'InstTyp-2'!E:BQ,7,FALSE)</f>
        <v>43</v>
      </c>
      <c r="DR402">
        <f>VLOOKUP(MID(B402,1,5)*1,'InstTyp-2'!E:BQ,8,FALSE)</f>
        <v>0</v>
      </c>
      <c r="DS402">
        <f>VLOOKUP(MID(B402,1,5)*1,'InstTyp-2'!E:BQ,9,FALSE)</f>
        <v>60</v>
      </c>
      <c r="DT402">
        <f>VLOOKUP(MID(B402,1,5)*1,'InstTyp-2'!E:BQ,10,FALSE)</f>
        <v>0</v>
      </c>
      <c r="DU402">
        <f>VLOOKUP(MID(B402,1,5)*1,'InstTyp-2'!E:BQ,11,FALSE)</f>
        <v>0</v>
      </c>
      <c r="DV402">
        <f>VLOOKUP(MID(B402,1,5)*1,'InstTyp-2'!E:BQ,12,FALSE)</f>
        <v>0</v>
      </c>
      <c r="DW402">
        <f>VLOOKUP(MID(B402,1,5)*1,'InstTyp-2'!E:BQ,13,FALSE)</f>
        <v>0</v>
      </c>
      <c r="DX402">
        <f>VLOOKUP(MID(B402,1,5)*1,'InstTyp-2'!E:BQ,14,FALSE)</f>
        <v>0</v>
      </c>
      <c r="DY402">
        <f>VLOOKUP(MID(B402,1,5)*1,'InstTyp-2'!E:BQ,15,FALSE)</f>
        <v>0</v>
      </c>
      <c r="DZ402">
        <f>VLOOKUP(MID(B402,1,5)*1,'InstTyp-2'!E:BQ,16,FALSE)</f>
        <v>0</v>
      </c>
      <c r="EA402">
        <f>VLOOKUP(MID(B402,1,5)*1,'InstTyp-2'!E:BQ,17,FALSE)</f>
        <v>0</v>
      </c>
      <c r="EB402">
        <f>VLOOKUP(MID(B402,1,5)*1,'InstTyp-2'!E:BQ,18,FALSE)</f>
        <v>0</v>
      </c>
      <c r="EC402">
        <f>VLOOKUP(MID(B402,1,5)*1,'InstTyp-2'!E:BQ,19,FALSE)</f>
        <v>0</v>
      </c>
      <c r="ED402">
        <f>VLOOKUP(MID(B402,1,5)*1,'InstTyp-2'!E:BQ,20,FALSE)</f>
        <v>0</v>
      </c>
      <c r="EE402" s="195">
        <f>VLOOKUP(MID(B402,1,5)*1,'Forplejning 2008'!A:C,3,FALSE)</f>
        <v>253136.8</v>
      </c>
      <c r="EF402" t="str">
        <f t="shared" si="24"/>
        <v>35269</v>
      </c>
      <c r="EG402" t="str">
        <f t="shared" si="25"/>
        <v>2</v>
      </c>
      <c r="EH402">
        <f t="shared" si="26"/>
        <v>0</v>
      </c>
      <c r="EI402">
        <f t="shared" si="27"/>
        <v>0</v>
      </c>
      <c r="EJ402" t="e">
        <f>VLOOKUP(B402,Rekruttering!A:F,2,FALSE)</f>
        <v>#N/A</v>
      </c>
      <c r="EK402" t="e">
        <f>VLOOKUP(B402,Rekruttering!A:F,3,FALSE)</f>
        <v>#N/A</v>
      </c>
      <c r="EL402" t="e">
        <f>VLOOKUP(B402,Rekruttering!A:F,4,FALSE)</f>
        <v>#N/A</v>
      </c>
      <c r="EM402" t="e">
        <f>VLOOKUP(B402,Rekruttering!A:F,5,FALSE)</f>
        <v>#N/A</v>
      </c>
      <c r="EN402" t="e">
        <f>VLOOKUP(B402,Rekruttering!A:F,6,FALSE)</f>
        <v>#N/A</v>
      </c>
    </row>
    <row r="403" spans="1:144">
      <c r="A403" s="14" t="str">
        <f>Vest!L1</f>
        <v>x</v>
      </c>
      <c r="B403" s="21">
        <f>Vest!L2</f>
        <v>35308</v>
      </c>
      <c r="C403" t="str">
        <f>Vest!L3</f>
        <v>Børnehuset Colombus</v>
      </c>
      <c r="D403" t="str">
        <f>Vest!L4</f>
        <v>Vesterbro/Kgs.Enghave</v>
      </c>
      <c r="E403" t="str">
        <f>Vest!L5</f>
        <v>Rejsbygade 8A</v>
      </c>
      <c r="F403">
        <f>Vest!L6</f>
        <v>1759</v>
      </c>
      <c r="G403" t="str">
        <f>Vest!L7</f>
        <v>København V</v>
      </c>
      <c r="H403" t="str">
        <f>Vest!L8</f>
        <v>88 88 82 40</v>
      </c>
      <c r="I403" t="str">
        <f>Vest!L9</f>
        <v>mail@columbus.kk.dk</v>
      </c>
      <c r="J403" t="str">
        <f>Vest!L10</f>
        <v>Bente</v>
      </c>
      <c r="K403">
        <f>Vest!L11</f>
        <v>33248986</v>
      </c>
      <c r="L403">
        <f>Vest!L12</f>
        <v>0</v>
      </c>
      <c r="M403" t="str">
        <f>Vest!L13</f>
        <v>35308@buf.kk.dk</v>
      </c>
      <c r="N403" t="str">
        <f>Vest!L14</f>
        <v>Integreret</v>
      </c>
      <c r="O403">
        <f>Vest!L15</f>
        <v>50</v>
      </c>
      <c r="P403">
        <f>Vest!L16</f>
        <v>0</v>
      </c>
      <c r="Q403">
        <f>Vest!L17</f>
        <v>66</v>
      </c>
      <c r="R403">
        <f>Vest!L18</f>
        <v>0</v>
      </c>
      <c r="S403">
        <f>Vest!L19</f>
        <v>0</v>
      </c>
      <c r="T403">
        <f>Vest!L20</f>
        <v>0</v>
      </c>
      <c r="U403">
        <f>Vest!L21</f>
        <v>0</v>
      </c>
      <c r="V403" t="str">
        <f>Vest!L22</f>
        <v>Nej</v>
      </c>
      <c r="W403">
        <f>Vest!L23</f>
        <v>0</v>
      </c>
      <c r="X403">
        <f>Vest!L24</f>
        <v>0</v>
      </c>
      <c r="Y403">
        <f>Vest!L25</f>
        <v>5</v>
      </c>
      <c r="Z403">
        <f>Vest!L26</f>
        <v>5</v>
      </c>
      <c r="AA403">
        <f>Vest!L27</f>
        <v>5</v>
      </c>
      <c r="AB403">
        <f>Vest!L28</f>
        <v>5</v>
      </c>
      <c r="AC403">
        <f>Vest!L29</f>
        <v>0</v>
      </c>
      <c r="AD403">
        <f>Vest!L30</f>
        <v>5</v>
      </c>
      <c r="AE403">
        <f>Vest!L31</f>
        <v>5</v>
      </c>
      <c r="AF403">
        <f>Vest!L32</f>
        <v>5</v>
      </c>
      <c r="AG403">
        <f>Vest!L33</f>
        <v>5</v>
      </c>
      <c r="AH403">
        <f>Vest!L34</f>
        <v>0</v>
      </c>
      <c r="AI403">
        <f>Vest!L35</f>
        <v>0</v>
      </c>
      <c r="AJ403">
        <f>Vest!L36</f>
        <v>0</v>
      </c>
      <c r="AK403">
        <f>Vest!L37</f>
        <v>0</v>
      </c>
      <c r="AL403" t="str">
        <f>Vest!L38</f>
        <v>Ja</v>
      </c>
      <c r="AM403" t="str">
        <f>Vest!L39</f>
        <v>Nej</v>
      </c>
      <c r="AN403" t="str">
        <f>Vest!L40</f>
        <v>Sara Østergaard</v>
      </c>
      <c r="AO403">
        <f>Vest!L41</f>
        <v>0</v>
      </c>
      <c r="AP403">
        <f>Vest!L42</f>
        <v>37</v>
      </c>
      <c r="AQ403">
        <f>Vest!L43</f>
        <v>0</v>
      </c>
      <c r="AR403" t="str">
        <f>Vest!L44</f>
        <v>Kok</v>
      </c>
      <c r="AS403">
        <f>Vest!L45</f>
        <v>0</v>
      </c>
      <c r="AT403">
        <f>Vest!L46</f>
        <v>0</v>
      </c>
      <c r="AU403" t="str">
        <f>Vest!L47</f>
        <v>Birgitte</v>
      </c>
      <c r="AV403">
        <f>Vest!L48</f>
        <v>2008</v>
      </c>
      <c r="AW403">
        <f>Vest!L49</f>
        <v>20</v>
      </c>
      <c r="AX403">
        <f>Vest!L50</f>
        <v>0</v>
      </c>
      <c r="AY403" t="str">
        <f>Vest!L51</f>
        <v>Ufaglært</v>
      </c>
      <c r="AZ403" t="str">
        <f>Vest!L52</f>
        <v>10 års køkkenerfaring</v>
      </c>
      <c r="BA403" t="str">
        <f>Vest!L53</f>
        <v>Hygiejne</v>
      </c>
      <c r="BB403">
        <f>Vest!L54</f>
        <v>0</v>
      </c>
      <c r="BC403">
        <f>Vest!L55</f>
        <v>0</v>
      </c>
      <c r="BD403">
        <f>Vest!L56</f>
        <v>1</v>
      </c>
      <c r="BE403">
        <f>Vest!L57</f>
        <v>1</v>
      </c>
      <c r="BF403" t="str">
        <f>Vest!L58</f>
        <v>Ja</v>
      </c>
      <c r="BG403" t="str">
        <f>Vest!L59</f>
        <v>Nej</v>
      </c>
      <c r="BH403" t="str">
        <f>Vest!L60</f>
        <v>Nej</v>
      </c>
      <c r="BI403" t="str">
        <f>Vest!L61</f>
        <v>Ja</v>
      </c>
      <c r="BJ403" t="str">
        <f>Vest!L62</f>
        <v>ved ikke</v>
      </c>
      <c r="BK403">
        <f>Vest!L63</f>
        <v>0</v>
      </c>
      <c r="BL403">
        <f>Vest!L64</f>
        <v>0</v>
      </c>
      <c r="BM403">
        <f>Vest!L65</f>
        <v>0</v>
      </c>
      <c r="BN403">
        <f>Vest!L66</f>
        <v>0</v>
      </c>
      <c r="BO403" t="str">
        <f>Vest!L67</f>
        <v>Nej</v>
      </c>
      <c r="BP403">
        <f>Vest!L68</f>
        <v>0</v>
      </c>
      <c r="BQ403">
        <f>Vest!L69</f>
        <v>0</v>
      </c>
      <c r="BR403" t="str">
        <f>Vest!L70</f>
        <v>produktionskøkken</v>
      </c>
      <c r="BS403" t="str">
        <f>Vest!L71</f>
        <v>Nej</v>
      </c>
      <c r="BT403" t="str">
        <f>Vest!L72</f>
        <v>Mindre</v>
      </c>
      <c r="BU403">
        <f>Vest!L73</f>
        <v>0</v>
      </c>
      <c r="BV403">
        <f>Vest!L74</f>
        <v>0</v>
      </c>
      <c r="BW403" t="str">
        <f>Vest!L75</f>
        <v>Hurtigere opvaskemaskine nødvendig</v>
      </c>
      <c r="BX403">
        <f>Vest!L76</f>
        <v>0</v>
      </c>
      <c r="BY403">
        <f>Vest!L77</f>
        <v>0</v>
      </c>
      <c r="BZ403">
        <f>Vest!L78</f>
        <v>0</v>
      </c>
      <c r="CA403">
        <f>Vest!L79</f>
        <v>0</v>
      </c>
      <c r="CB403">
        <f>Vest!L80</f>
        <v>0</v>
      </c>
      <c r="CC403">
        <f>Vest!L81</f>
        <v>0</v>
      </c>
      <c r="CD403">
        <f>Vest!L82</f>
        <v>0</v>
      </c>
      <c r="CE403">
        <f>Vest!L83</f>
        <v>0</v>
      </c>
      <c r="CF403">
        <f>Vest!L84</f>
        <v>0</v>
      </c>
      <c r="CG403" t="str">
        <f>Vest!L85</f>
        <v>Mariah</v>
      </c>
      <c r="CH403" s="18">
        <f>Vest!L86</f>
        <v>39843</v>
      </c>
      <c r="CI403">
        <f>Vest!L87</f>
        <v>0</v>
      </c>
      <c r="CJ403">
        <f>Vest!L88</f>
        <v>0</v>
      </c>
      <c r="CK403">
        <f>Vest!L89</f>
        <v>1</v>
      </c>
      <c r="CL403">
        <f>Vest!L90</f>
        <v>5</v>
      </c>
      <c r="CM403">
        <f>Vest!L91</f>
        <v>0</v>
      </c>
      <c r="CN403">
        <f>Vest!L92</f>
        <v>2</v>
      </c>
      <c r="CO403">
        <f>Vest!L93</f>
        <v>0</v>
      </c>
      <c r="CP403">
        <f>Vest!L94</f>
        <v>0</v>
      </c>
      <c r="CQ403">
        <f>Vest!L95</f>
        <v>0</v>
      </c>
      <c r="CR403">
        <f>Vest!L96</f>
        <v>0</v>
      </c>
      <c r="CS403">
        <f>Vest!L97</f>
        <v>2</v>
      </c>
      <c r="CT403">
        <f>Vest!L98</f>
        <v>2</v>
      </c>
      <c r="CU403">
        <f>Vest!L99</f>
        <v>0</v>
      </c>
      <c r="CV403">
        <f>Vest!L100</f>
        <v>0</v>
      </c>
      <c r="CW403">
        <f>Vest!L101</f>
        <v>0</v>
      </c>
      <c r="CX403">
        <f>Vest!L102</f>
        <v>0</v>
      </c>
      <c r="CY403">
        <f>Vest!L103</f>
        <v>2</v>
      </c>
      <c r="CZ403">
        <f>Vest!L104</f>
        <v>0</v>
      </c>
      <c r="DA403">
        <f>Vest!L105</f>
        <v>0</v>
      </c>
      <c r="DB403">
        <f>Vest!L106</f>
        <v>1</v>
      </c>
      <c r="DC403">
        <f>Vest!L107</f>
        <v>25</v>
      </c>
      <c r="DD403" t="str">
        <f>Vest!L108</f>
        <v>Miele Professional</v>
      </c>
      <c r="DE403">
        <f>Vest!L109</f>
        <v>10</v>
      </c>
      <c r="DF403" t="str">
        <f>Vest!L110</f>
        <v>Ja</v>
      </c>
      <c r="DG403">
        <f>Vest!L111</f>
        <v>12</v>
      </c>
      <c r="DH403" t="str">
        <f>Vest!L112</f>
        <v>Nej</v>
      </c>
      <c r="DI403" t="str">
        <f>Vest!L113</f>
        <v>Nej</v>
      </c>
      <c r="DJ403" t="str">
        <f>Vest!L114</f>
        <v>Nej</v>
      </c>
      <c r="DK403">
        <f>Vest!L115</f>
        <v>4</v>
      </c>
      <c r="DL403" t="str">
        <f>Vest!L116</f>
        <v>God plads</v>
      </c>
      <c r="DM403" t="str">
        <f>Vest!L117</f>
        <v>Mangler kun en bedre opvaskemaskine</v>
      </c>
      <c r="DN403">
        <f>Vest!L118</f>
        <v>0</v>
      </c>
      <c r="DO403" s="14" t="str">
        <f>VLOOKUP(MID(B403,1,5)*1,InstTyp!A:B,2,FALSE)</f>
        <v xml:space="preserve">Integrerede </v>
      </c>
      <c r="DP403" s="14" t="str">
        <f>VLOOKUP(MID(B403,1,5)*1,InstTyp!A:C,3,FALSE)</f>
        <v>Vesterbro/Kgs.Enghave</v>
      </c>
      <c r="DQ403">
        <f>VLOOKUP(MID(B403,1,5)*1,'InstTyp-2'!E:BQ,7,FALSE)</f>
        <v>52</v>
      </c>
      <c r="DR403">
        <f>VLOOKUP(MID(B403,1,5)*1,'InstTyp-2'!E:BQ,8,FALSE)</f>
        <v>0</v>
      </c>
      <c r="DS403">
        <f>VLOOKUP(MID(B403,1,5)*1,'InstTyp-2'!E:BQ,9,FALSE)</f>
        <v>66</v>
      </c>
      <c r="DT403">
        <f>VLOOKUP(MID(B403,1,5)*1,'InstTyp-2'!E:BQ,10,FALSE)</f>
        <v>0</v>
      </c>
      <c r="DU403">
        <f>VLOOKUP(MID(B403,1,5)*1,'InstTyp-2'!E:BQ,11,FALSE)</f>
        <v>0</v>
      </c>
      <c r="DV403">
        <f>VLOOKUP(MID(B403,1,5)*1,'InstTyp-2'!E:BQ,12,FALSE)</f>
        <v>0</v>
      </c>
      <c r="DW403">
        <f>VLOOKUP(MID(B403,1,5)*1,'InstTyp-2'!E:BQ,13,FALSE)</f>
        <v>0</v>
      </c>
      <c r="DX403">
        <f>VLOOKUP(MID(B403,1,5)*1,'InstTyp-2'!E:BQ,14,FALSE)</f>
        <v>0</v>
      </c>
      <c r="DY403">
        <f>VLOOKUP(MID(B403,1,5)*1,'InstTyp-2'!E:BQ,15,FALSE)</f>
        <v>0</v>
      </c>
      <c r="DZ403">
        <f>VLOOKUP(MID(B403,1,5)*1,'InstTyp-2'!E:BQ,16,FALSE)</f>
        <v>0</v>
      </c>
      <c r="EA403">
        <f>VLOOKUP(MID(B403,1,5)*1,'InstTyp-2'!E:BQ,17,FALSE)</f>
        <v>0</v>
      </c>
      <c r="EB403">
        <f>VLOOKUP(MID(B403,1,5)*1,'InstTyp-2'!E:BQ,18,FALSE)</f>
        <v>0</v>
      </c>
      <c r="EC403">
        <f>VLOOKUP(MID(B403,1,5)*1,'InstTyp-2'!E:BQ,19,FALSE)</f>
        <v>0</v>
      </c>
      <c r="ED403">
        <f>VLOOKUP(MID(B403,1,5)*1,'InstTyp-2'!E:BQ,20,FALSE)</f>
        <v>0</v>
      </c>
      <c r="EE403" s="195">
        <f>VLOOKUP(MID(B403,1,5)*1,'Forplejning 2008'!A:C,3,FALSE)</f>
        <v>15403.11</v>
      </c>
      <c r="EF403" t="str">
        <f t="shared" si="24"/>
        <v>35308</v>
      </c>
      <c r="EG403" t="str">
        <f t="shared" si="25"/>
        <v/>
      </c>
      <c r="EH403">
        <f t="shared" si="26"/>
        <v>0</v>
      </c>
      <c r="EI403">
        <f t="shared" si="27"/>
        <v>0</v>
      </c>
      <c r="EJ403" t="e">
        <f>VLOOKUP(B403,Rekruttering!A:F,2,FALSE)</f>
        <v>#N/A</v>
      </c>
      <c r="EK403" t="e">
        <f>VLOOKUP(B403,Rekruttering!A:F,3,FALSE)</f>
        <v>#N/A</v>
      </c>
      <c r="EL403" t="e">
        <f>VLOOKUP(B403,Rekruttering!A:F,4,FALSE)</f>
        <v>#N/A</v>
      </c>
      <c r="EM403" t="e">
        <f>VLOOKUP(B403,Rekruttering!A:F,5,FALSE)</f>
        <v>#N/A</v>
      </c>
      <c r="EN403" t="e">
        <f>VLOOKUP(B403,Rekruttering!A:F,6,FALSE)</f>
        <v>#N/A</v>
      </c>
    </row>
    <row r="404" spans="1:144">
      <c r="A404" s="14" t="str">
        <f>Vest!M1</f>
        <v>x</v>
      </c>
      <c r="B404" s="21" t="str">
        <f>Vest!M2</f>
        <v>35308_u</v>
      </c>
      <c r="C404" t="str">
        <f>Vest!M3</f>
        <v>Børnehuset Colombus</v>
      </c>
      <c r="D404" t="str">
        <f>Vest!M4</f>
        <v>Vesterbro/Kgs.Enghave</v>
      </c>
      <c r="E404" t="str">
        <f>Vest!M5</f>
        <v>Rejsbygade 8A</v>
      </c>
      <c r="F404">
        <f>Vest!M6</f>
        <v>1759</v>
      </c>
      <c r="G404" t="str">
        <f>Vest!M7</f>
        <v>København V</v>
      </c>
      <c r="H404" t="str">
        <f>Vest!M8</f>
        <v>88 88 82 40</v>
      </c>
      <c r="I404" t="str">
        <f>Vest!M9</f>
        <v>mail@columbus.kk.dk</v>
      </c>
      <c r="J404" t="str">
        <f>Vest!M10</f>
        <v>Bente</v>
      </c>
      <c r="K404">
        <f>Vest!M11</f>
        <v>33248986</v>
      </c>
      <c r="L404">
        <f>Vest!M12</f>
        <v>0</v>
      </c>
      <c r="M404" t="str">
        <f>Vest!M13</f>
        <v>35308@buf.kk.dk</v>
      </c>
      <c r="N404" t="str">
        <f>Vest!M14</f>
        <v>Integreret</v>
      </c>
      <c r="O404">
        <f>Vest!M15</f>
        <v>50</v>
      </c>
      <c r="P404">
        <f>Vest!M16</f>
        <v>0</v>
      </c>
      <c r="Q404">
        <f>Vest!M17</f>
        <v>66</v>
      </c>
      <c r="R404">
        <f>Vest!M18</f>
        <v>0</v>
      </c>
      <c r="S404">
        <f>Vest!M19</f>
        <v>0</v>
      </c>
      <c r="T404">
        <f>Vest!M20</f>
        <v>0</v>
      </c>
      <c r="U404">
        <f>Vest!M21</f>
        <v>0</v>
      </c>
      <c r="V404" t="str">
        <f>Vest!M22</f>
        <v>Nej</v>
      </c>
      <c r="W404">
        <f>Vest!M23</f>
        <v>0</v>
      </c>
      <c r="X404">
        <f>Vest!M24</f>
        <v>0</v>
      </c>
      <c r="Y404">
        <f>Vest!M25</f>
        <v>0</v>
      </c>
      <c r="Z404">
        <f>Vest!M26</f>
        <v>0</v>
      </c>
      <c r="AA404">
        <f>Vest!M27</f>
        <v>0</v>
      </c>
      <c r="AB404">
        <f>Vest!M28</f>
        <v>0</v>
      </c>
      <c r="AC404">
        <f>Vest!M29</f>
        <v>0</v>
      </c>
      <c r="AD404">
        <f>Vest!M30</f>
        <v>0</v>
      </c>
      <c r="AE404">
        <f>Vest!M31</f>
        <v>0</v>
      </c>
      <c r="AF404">
        <f>Vest!M32</f>
        <v>0</v>
      </c>
      <c r="AG404">
        <f>Vest!M33</f>
        <v>0</v>
      </c>
      <c r="AH404">
        <f>Vest!M34</f>
        <v>0</v>
      </c>
      <c r="AI404" s="16">
        <f>Vest!M35</f>
        <v>0</v>
      </c>
      <c r="AJ404">
        <f>Vest!M36</f>
        <v>0</v>
      </c>
      <c r="AK404">
        <f>Vest!M37</f>
        <v>0</v>
      </c>
      <c r="AL404">
        <f>Vest!M38</f>
        <v>0</v>
      </c>
      <c r="AM404">
        <f>Vest!M39</f>
        <v>0</v>
      </c>
      <c r="AN404">
        <f>Vest!M40</f>
        <v>0</v>
      </c>
      <c r="AO404">
        <f>Vest!M41</f>
        <v>0</v>
      </c>
      <c r="AP404">
        <f>Vest!M42</f>
        <v>0</v>
      </c>
      <c r="AQ404">
        <f>Vest!M43</f>
        <v>0</v>
      </c>
      <c r="AR404">
        <f>Vest!M44</f>
        <v>0</v>
      </c>
      <c r="AS404">
        <f>Vest!M45</f>
        <v>0</v>
      </c>
      <c r="AT404">
        <f>Vest!M46</f>
        <v>0</v>
      </c>
      <c r="AU404">
        <f>Vest!M47</f>
        <v>0</v>
      </c>
      <c r="AV404">
        <f>Vest!M48</f>
        <v>0</v>
      </c>
      <c r="AW404">
        <f>Vest!M49</f>
        <v>0</v>
      </c>
      <c r="AX404">
        <f>Vest!M50</f>
        <v>0</v>
      </c>
      <c r="AY404">
        <f>Vest!M51</f>
        <v>0</v>
      </c>
      <c r="AZ404">
        <f>Vest!M52</f>
        <v>0</v>
      </c>
      <c r="BA404">
        <f>Vest!M53</f>
        <v>0</v>
      </c>
      <c r="BB404">
        <f>Vest!M54</f>
        <v>0</v>
      </c>
      <c r="BC404">
        <f>Vest!M55</f>
        <v>0</v>
      </c>
      <c r="BD404">
        <f>Vest!M56</f>
        <v>0</v>
      </c>
      <c r="BE404">
        <f>Vest!M57</f>
        <v>0</v>
      </c>
      <c r="BF404">
        <f>Vest!M58</f>
        <v>0</v>
      </c>
      <c r="BG404">
        <f>Vest!M59</f>
        <v>0</v>
      </c>
      <c r="BH404">
        <f>Vest!M60</f>
        <v>0</v>
      </c>
      <c r="BI404">
        <f>Vest!M61</f>
        <v>0</v>
      </c>
      <c r="BJ404">
        <f>Vest!M62</f>
        <v>0</v>
      </c>
      <c r="BK404">
        <f>Vest!M63</f>
        <v>0</v>
      </c>
      <c r="BL404">
        <f>Vest!M64</f>
        <v>0</v>
      </c>
      <c r="BM404">
        <f>Vest!M65</f>
        <v>0</v>
      </c>
      <c r="BN404">
        <f>Vest!M66</f>
        <v>0</v>
      </c>
      <c r="BO404">
        <f>Vest!M67</f>
        <v>0</v>
      </c>
      <c r="BP404">
        <f>Vest!M68</f>
        <v>0</v>
      </c>
      <c r="BQ404">
        <f>Vest!M69</f>
        <v>0</v>
      </c>
      <c r="BR404" t="str">
        <f>Vest!M70</f>
        <v>Køkken begrænset tilvirk</v>
      </c>
      <c r="BS404" t="str">
        <f>Vest!M71</f>
        <v>Nej</v>
      </c>
      <c r="BT404" t="str">
        <f>Vest!M72</f>
        <v>Mindre</v>
      </c>
      <c r="BU404" t="str">
        <f>Vest!M73</f>
        <v>Mindre</v>
      </c>
      <c r="BV404" t="str">
        <f>Vest!M74</f>
        <v>Nej</v>
      </c>
      <c r="BW404" t="str">
        <f>Vest!M75</f>
        <v>Dette skal vurderes: ekstra vask påkrævet? Rist i gulv påkrævet? Hæve opvaskemaskine påkrævet? Madhusvurdering: Der skal 1 ekstra varmluftovn</v>
      </c>
      <c r="BX404">
        <f>Vest!M76</f>
        <v>0</v>
      </c>
      <c r="BY404">
        <f>Vest!M77</f>
        <v>0</v>
      </c>
      <c r="BZ404">
        <f>Vest!M78</f>
        <v>0</v>
      </c>
      <c r="CA404">
        <f>Vest!M79</f>
        <v>0</v>
      </c>
      <c r="CB404">
        <f>Vest!M80</f>
        <v>0</v>
      </c>
      <c r="CC404">
        <f>Vest!M81</f>
        <v>0</v>
      </c>
      <c r="CD404">
        <f>Vest!M82</f>
        <v>0</v>
      </c>
      <c r="CE404">
        <f>Vest!M83</f>
        <v>0</v>
      </c>
      <c r="CF404">
        <f>Vest!M84</f>
        <v>0</v>
      </c>
      <c r="CG404" t="str">
        <f>Vest!M85</f>
        <v>Birgitte Glerup</v>
      </c>
      <c r="CH404" s="18">
        <f>Vest!M86</f>
        <v>39843</v>
      </c>
      <c r="CI404">
        <f>Vest!M87</f>
        <v>0</v>
      </c>
      <c r="CJ404">
        <f>Vest!M88</f>
        <v>1</v>
      </c>
      <c r="CK404">
        <f>Vest!M89</f>
        <v>0</v>
      </c>
      <c r="CL404">
        <f>Vest!M90</f>
        <v>4</v>
      </c>
      <c r="CM404">
        <f>Vest!M91</f>
        <v>1</v>
      </c>
      <c r="CN404">
        <f>Vest!M92</f>
        <v>0</v>
      </c>
      <c r="CO404">
        <f>Vest!M93</f>
        <v>0</v>
      </c>
      <c r="CP404">
        <f>Vest!M94</f>
        <v>0</v>
      </c>
      <c r="CQ404">
        <f>Vest!M95</f>
        <v>0</v>
      </c>
      <c r="CR404">
        <f>Vest!M96</f>
        <v>0</v>
      </c>
      <c r="CS404">
        <f>Vest!M97</f>
        <v>3</v>
      </c>
      <c r="CT404">
        <f>Vest!M98</f>
        <v>0</v>
      </c>
      <c r="CU404">
        <f>Vest!M99</f>
        <v>0</v>
      </c>
      <c r="CV404">
        <f>Vest!M100</f>
        <v>0</v>
      </c>
      <c r="CW404">
        <f>Vest!M101</f>
        <v>0</v>
      </c>
      <c r="CX404">
        <f>Vest!M102</f>
        <v>0</v>
      </c>
      <c r="CY404">
        <f>Vest!M103</f>
        <v>0</v>
      </c>
      <c r="CZ404">
        <f>Vest!M104</f>
        <v>0</v>
      </c>
      <c r="DA404">
        <f>Vest!M105</f>
        <v>0</v>
      </c>
      <c r="DB404">
        <f>Vest!M106</f>
        <v>1</v>
      </c>
      <c r="DC404">
        <f>Vest!M107</f>
        <v>20</v>
      </c>
      <c r="DD404" t="str">
        <f>Vest!M108</f>
        <v>Miele Professional</v>
      </c>
      <c r="DE404">
        <f>Vest!M109</f>
        <v>10</v>
      </c>
      <c r="DF404" t="str">
        <f>Vest!M110</f>
        <v>Nej</v>
      </c>
      <c r="DG404">
        <f>Vest!M111</f>
        <v>0</v>
      </c>
      <c r="DH404" t="str">
        <f>Vest!M112</f>
        <v>Nej</v>
      </c>
      <c r="DI404" t="str">
        <f>Vest!M113</f>
        <v>Ja</v>
      </c>
      <c r="DJ404" t="str">
        <f>Vest!M114</f>
        <v>Nej</v>
      </c>
      <c r="DK404">
        <f>Vest!M115</f>
        <v>1</v>
      </c>
      <c r="DL404" t="str">
        <f>Vest!M116</f>
        <v>Ingen plads</v>
      </c>
      <c r="DM404" t="str">
        <f>Vest!M117</f>
        <v>god plads i køkkenet</v>
      </c>
      <c r="DN404">
        <f>Vest!M118</f>
        <v>0</v>
      </c>
      <c r="DO404" s="14" t="str">
        <f>VLOOKUP(MID(B404,1,5)*1,InstTyp!A:B,2,FALSE)</f>
        <v xml:space="preserve">Integrerede </v>
      </c>
      <c r="DP404" s="14" t="str">
        <f>VLOOKUP(MID(B404,1,5)*1,InstTyp!A:C,3,FALSE)</f>
        <v>Vesterbro/Kgs.Enghave</v>
      </c>
      <c r="DQ404">
        <f>VLOOKUP(MID(B404,1,5)*1,'InstTyp-2'!E:BQ,7,FALSE)</f>
        <v>52</v>
      </c>
      <c r="DR404">
        <f>VLOOKUP(MID(B404,1,5)*1,'InstTyp-2'!E:BQ,8,FALSE)</f>
        <v>0</v>
      </c>
      <c r="DS404">
        <f>VLOOKUP(MID(B404,1,5)*1,'InstTyp-2'!E:BQ,9,FALSE)</f>
        <v>66</v>
      </c>
      <c r="DT404">
        <f>VLOOKUP(MID(B404,1,5)*1,'InstTyp-2'!E:BQ,10,FALSE)</f>
        <v>0</v>
      </c>
      <c r="DU404">
        <f>VLOOKUP(MID(B404,1,5)*1,'InstTyp-2'!E:BQ,11,FALSE)</f>
        <v>0</v>
      </c>
      <c r="DV404">
        <f>VLOOKUP(MID(B404,1,5)*1,'InstTyp-2'!E:BQ,12,FALSE)</f>
        <v>0</v>
      </c>
      <c r="DW404">
        <f>VLOOKUP(MID(B404,1,5)*1,'InstTyp-2'!E:BQ,13,FALSE)</f>
        <v>0</v>
      </c>
      <c r="DX404">
        <f>VLOOKUP(MID(B404,1,5)*1,'InstTyp-2'!E:BQ,14,FALSE)</f>
        <v>0</v>
      </c>
      <c r="DY404">
        <f>VLOOKUP(MID(B404,1,5)*1,'InstTyp-2'!E:BQ,15,FALSE)</f>
        <v>0</v>
      </c>
      <c r="DZ404">
        <f>VLOOKUP(MID(B404,1,5)*1,'InstTyp-2'!E:BQ,16,FALSE)</f>
        <v>0</v>
      </c>
      <c r="EA404">
        <f>VLOOKUP(MID(B404,1,5)*1,'InstTyp-2'!E:BQ,17,FALSE)</f>
        <v>0</v>
      </c>
      <c r="EB404">
        <f>VLOOKUP(MID(B404,1,5)*1,'InstTyp-2'!E:BQ,18,FALSE)</f>
        <v>0</v>
      </c>
      <c r="EC404">
        <f>VLOOKUP(MID(B404,1,5)*1,'InstTyp-2'!E:BQ,19,FALSE)</f>
        <v>0</v>
      </c>
      <c r="ED404">
        <f>VLOOKUP(MID(B404,1,5)*1,'InstTyp-2'!E:BQ,20,FALSE)</f>
        <v>0</v>
      </c>
      <c r="EE404" s="195">
        <f>VLOOKUP(MID(B404,1,5)*1,'Forplejning 2008'!A:C,3,FALSE)</f>
        <v>15403.11</v>
      </c>
      <c r="EF404" t="str">
        <f t="shared" si="24"/>
        <v>35308</v>
      </c>
      <c r="EG404" t="str">
        <f t="shared" si="25"/>
        <v>u</v>
      </c>
      <c r="EH404">
        <f t="shared" si="26"/>
        <v>0</v>
      </c>
      <c r="EI404">
        <f t="shared" si="27"/>
        <v>0</v>
      </c>
      <c r="EJ404" t="e">
        <f>VLOOKUP(B404,Rekruttering!A:F,2,FALSE)</f>
        <v>#N/A</v>
      </c>
      <c r="EK404" t="e">
        <f>VLOOKUP(B404,Rekruttering!A:F,3,FALSE)</f>
        <v>#N/A</v>
      </c>
      <c r="EL404" t="e">
        <f>VLOOKUP(B404,Rekruttering!A:F,4,FALSE)</f>
        <v>#N/A</v>
      </c>
      <c r="EM404" t="e">
        <f>VLOOKUP(B404,Rekruttering!A:F,5,FALSE)</f>
        <v>#N/A</v>
      </c>
      <c r="EN404" t="e">
        <f>VLOOKUP(B404,Rekruttering!A:F,6,FALSE)</f>
        <v>#N/A</v>
      </c>
    </row>
    <row r="405" spans="1:144">
      <c r="A405" s="14" t="str">
        <f>Vest!N1</f>
        <v>x</v>
      </c>
      <c r="B405" s="21">
        <f>Vest!N2</f>
        <v>35320</v>
      </c>
      <c r="C405" t="str">
        <f>Vest!N3</f>
        <v>Børnehuset Frederiksholm</v>
      </c>
      <c r="D405" t="str">
        <f>Vest!N4</f>
        <v>Vesterbro/Kgs.Enghave</v>
      </c>
      <c r="E405" t="str">
        <f>Vest!N5</f>
        <v>Borgbjergsvej 30A</v>
      </c>
      <c r="F405">
        <f>Vest!N6</f>
        <v>2450</v>
      </c>
      <c r="G405" t="str">
        <f>Vest!N7</f>
        <v>København SV</v>
      </c>
      <c r="H405" t="str">
        <f>Vest!N8</f>
        <v>33 31 69 96</v>
      </c>
      <c r="I405" t="str">
        <f>Vest!N9</f>
        <v>35320@buf.kk.dk</v>
      </c>
      <c r="J405" t="str">
        <f>Vest!N10</f>
        <v>Elisabeth Lunding</v>
      </c>
      <c r="K405">
        <f>Vest!N11</f>
        <v>36462858</v>
      </c>
      <c r="L405">
        <f>Vest!N12</f>
        <v>33316996</v>
      </c>
      <c r="M405" t="str">
        <f>Vest!N13</f>
        <v>35320@buf.kk.dk</v>
      </c>
      <c r="N405" t="str">
        <f>Vest!N14</f>
        <v>Integreret</v>
      </c>
      <c r="O405">
        <f>Vest!N15</f>
        <v>16</v>
      </c>
      <c r="P405">
        <f>Vest!N16</f>
        <v>0</v>
      </c>
      <c r="Q405">
        <f>Vest!N17</f>
        <v>44</v>
      </c>
      <c r="R405">
        <f>Vest!N18</f>
        <v>0</v>
      </c>
      <c r="S405">
        <f>Vest!N19</f>
        <v>0</v>
      </c>
      <c r="T405">
        <f>Vest!N20</f>
        <v>0</v>
      </c>
      <c r="U405">
        <f>Vest!N21</f>
        <v>0</v>
      </c>
      <c r="V405" t="str">
        <f>Vest!N22</f>
        <v>Nej</v>
      </c>
      <c r="W405">
        <f>Vest!N23</f>
        <v>0</v>
      </c>
      <c r="X405">
        <f>Vest!N24</f>
        <v>0</v>
      </c>
      <c r="Y405">
        <f>Vest!N25</f>
        <v>5</v>
      </c>
      <c r="Z405">
        <f>Vest!N26</f>
        <v>5</v>
      </c>
      <c r="AA405">
        <f>Vest!N27</f>
        <v>3</v>
      </c>
      <c r="AB405">
        <f>Vest!N28</f>
        <v>5</v>
      </c>
      <c r="AC405">
        <f>Vest!N29</f>
        <v>0</v>
      </c>
      <c r="AD405">
        <f>Vest!N30</f>
        <v>5</v>
      </c>
      <c r="AE405">
        <f>Vest!N31</f>
        <v>0</v>
      </c>
      <c r="AF405">
        <f>Vest!N32</f>
        <v>0</v>
      </c>
      <c r="AG405">
        <f>Vest!N33</f>
        <v>5</v>
      </c>
      <c r="AH405">
        <f>Vest!N34</f>
        <v>0</v>
      </c>
      <c r="AI405" s="16">
        <f>Vest!N35</f>
        <v>44500</v>
      </c>
      <c r="AJ405" s="16">
        <f>Vest!N36</f>
        <v>44500</v>
      </c>
      <c r="AK405">
        <f>Vest!N37</f>
        <v>0</v>
      </c>
      <c r="AL405" t="str">
        <f>Vest!N38</f>
        <v>Ja</v>
      </c>
      <c r="AM405" t="str">
        <f>Vest!N39</f>
        <v>Nej</v>
      </c>
      <c r="AN405" t="str">
        <f>Vest!N40</f>
        <v>Janette Bandier</v>
      </c>
      <c r="AO405">
        <f>Vest!N41</f>
        <v>2007</v>
      </c>
      <c r="AP405">
        <f>Vest!N42</f>
        <v>20</v>
      </c>
      <c r="AQ405">
        <f>Vest!N43</f>
        <v>0</v>
      </c>
      <c r="AR405" t="str">
        <f>Vest!N44</f>
        <v>køkkenassistent</v>
      </c>
      <c r="AS405" t="str">
        <f>Vest!N45</f>
        <v>som køkkenassistent</v>
      </c>
      <c r="AT405" t="str">
        <f>Vest!N46</f>
        <v>Egenkontrol</v>
      </c>
      <c r="AU405">
        <f>Vest!N47</f>
        <v>0</v>
      </c>
      <c r="AV405">
        <f>Vest!N48</f>
        <v>0</v>
      </c>
      <c r="AW405">
        <f>Vest!N49</f>
        <v>0</v>
      </c>
      <c r="AX405">
        <f>Vest!N50</f>
        <v>0</v>
      </c>
      <c r="AY405">
        <f>Vest!N51</f>
        <v>0</v>
      </c>
      <c r="AZ405">
        <f>Vest!N52</f>
        <v>0</v>
      </c>
      <c r="BA405">
        <f>Vest!N53</f>
        <v>0</v>
      </c>
      <c r="BB405">
        <f>Vest!N54</f>
        <v>95</v>
      </c>
      <c r="BC405">
        <f>Vest!N55</f>
        <v>95</v>
      </c>
      <c r="BD405">
        <f>Vest!N56</f>
        <v>2</v>
      </c>
      <c r="BE405">
        <f>Vest!N57</f>
        <v>2</v>
      </c>
      <c r="BF405" t="str">
        <f>Vest!N58</f>
        <v>Ja</v>
      </c>
      <c r="BG405" t="str">
        <f>Vest!N59</f>
        <v>Ja</v>
      </c>
      <c r="BH405" t="str">
        <f>Vest!N60</f>
        <v>Ja</v>
      </c>
      <c r="BI405" t="str">
        <f>Vest!N61</f>
        <v>Ja</v>
      </c>
      <c r="BJ405" t="str">
        <f>Vest!N62</f>
        <v>Er meget negativ omkring ordningen.</v>
      </c>
      <c r="BK405" t="str">
        <f>Vest!N63</f>
        <v>Ja</v>
      </c>
      <c r="BL405" t="str">
        <f>Vest!N64</f>
        <v>Men meget negative</v>
      </c>
      <c r="BM405" t="str">
        <f>Vest!N65</f>
        <v>Ja</v>
      </c>
      <c r="BN405" t="str">
        <f>Vest!N66</f>
        <v>Men meget negative</v>
      </c>
      <c r="BO405" t="str">
        <f>Vest!N67</f>
        <v>Nej</v>
      </c>
      <c r="BP405">
        <f>Vest!N68</f>
        <v>0</v>
      </c>
      <c r="BQ405">
        <f>Vest!N69</f>
        <v>0</v>
      </c>
      <c r="BR405" t="str">
        <f>Vest!N70</f>
        <v>produktionskøkken</v>
      </c>
      <c r="BS405" t="str">
        <f>Vest!N71</f>
        <v>Ja</v>
      </c>
      <c r="BT405" t="str">
        <f>Vest!N72</f>
        <v>Mindre</v>
      </c>
      <c r="BU405" t="str">
        <f>Vest!N73</f>
        <v>Ingen</v>
      </c>
      <c r="BV405" t="str">
        <f>Vest!N74</f>
        <v>Nej</v>
      </c>
      <c r="BW405" t="str">
        <f>Vest!N75</f>
        <v>Køkkenet bliver brugt til vuggestuen</v>
      </c>
      <c r="BX405">
        <f>Vest!N76</f>
        <v>0</v>
      </c>
      <c r="BY405">
        <f>Vest!N77</f>
        <v>0</v>
      </c>
      <c r="BZ405">
        <f>Vest!N78</f>
        <v>0</v>
      </c>
      <c r="CA405">
        <f>Vest!N79</f>
        <v>0</v>
      </c>
      <c r="CB405">
        <f>Vest!N80</f>
        <v>0</v>
      </c>
      <c r="CC405">
        <f>Vest!N81</f>
        <v>0</v>
      </c>
      <c r="CD405">
        <f>Vest!N82</f>
        <v>0</v>
      </c>
      <c r="CE405">
        <f>Vest!N83</f>
        <v>0</v>
      </c>
      <c r="CF405">
        <f>Vest!N84</f>
        <v>0</v>
      </c>
      <c r="CG405" t="str">
        <f>Vest!N85</f>
        <v>Cathrine Jerrik / Nanna</v>
      </c>
      <c r="CH405" s="18">
        <f>Vest!N86</f>
        <v>39881</v>
      </c>
      <c r="CI405">
        <f>Vest!N87</f>
        <v>0</v>
      </c>
      <c r="CJ405">
        <f>Vest!N88</f>
        <v>1</v>
      </c>
      <c r="CK405">
        <f>Vest!N89</f>
        <v>0</v>
      </c>
      <c r="CL405">
        <f>Vest!N90</f>
        <v>0</v>
      </c>
      <c r="CM405">
        <f>Vest!N91</f>
        <v>0</v>
      </c>
      <c r="CN405">
        <f>Vest!N92</f>
        <v>1</v>
      </c>
      <c r="CO405">
        <f>Vest!N93</f>
        <v>0</v>
      </c>
      <c r="CP405">
        <f>Vest!N94</f>
        <v>0</v>
      </c>
      <c r="CQ405">
        <f>Vest!N95</f>
        <v>0</v>
      </c>
      <c r="CR405">
        <f>Vest!N96</f>
        <v>1</v>
      </c>
      <c r="CS405">
        <f>Vest!N97</f>
        <v>0</v>
      </c>
      <c r="CT405">
        <f>Vest!N98</f>
        <v>0</v>
      </c>
      <c r="CU405">
        <f>Vest!N99</f>
        <v>0</v>
      </c>
      <c r="CV405">
        <f>Vest!N100</f>
        <v>0</v>
      </c>
      <c r="CW405">
        <f>Vest!N101</f>
        <v>0</v>
      </c>
      <c r="CX405">
        <f>Vest!N102</f>
        <v>1</v>
      </c>
      <c r="CY405">
        <f>Vest!N103</f>
        <v>0</v>
      </c>
      <c r="CZ405">
        <f>Vest!N104</f>
        <v>0</v>
      </c>
      <c r="DA405">
        <f>Vest!N105</f>
        <v>0</v>
      </c>
      <c r="DB405">
        <f>Vest!N106</f>
        <v>1</v>
      </c>
      <c r="DC405">
        <f>Vest!N107</f>
        <v>20</v>
      </c>
      <c r="DD405" t="str">
        <f>Vest!N108</f>
        <v>Miele</v>
      </c>
      <c r="DE405">
        <f>Vest!N109</f>
        <v>2</v>
      </c>
      <c r="DF405" t="str">
        <f>Vest!N110</f>
        <v>Nej</v>
      </c>
      <c r="DG405">
        <f>Vest!N111</f>
        <v>0</v>
      </c>
      <c r="DH405" t="str">
        <f>Vest!N112</f>
        <v>Ja</v>
      </c>
      <c r="DI405" t="str">
        <f>Vest!N113</f>
        <v>Ja</v>
      </c>
      <c r="DJ405" t="str">
        <f>Vest!N114</f>
        <v>Nej</v>
      </c>
      <c r="DK405">
        <f>Vest!N115</f>
        <v>2</v>
      </c>
      <c r="DL405" t="str">
        <f>Vest!N116</f>
        <v>God plads</v>
      </c>
      <c r="DM405">
        <f>Vest!N117</f>
        <v>0</v>
      </c>
      <c r="DN405">
        <f>Vest!N118</f>
        <v>0</v>
      </c>
      <c r="DO405" s="14" t="str">
        <f>VLOOKUP(MID(B405,1,5)*1,InstTyp!A:B,2,FALSE)</f>
        <v xml:space="preserve">Integrerede </v>
      </c>
      <c r="DP405" s="14" t="str">
        <f>VLOOKUP(MID(B405,1,5)*1,InstTyp!A:C,3,FALSE)</f>
        <v>Vesterbro/Kgs.Enghave</v>
      </c>
      <c r="DQ405">
        <f>VLOOKUP(MID(B405,1,5)*1,'InstTyp-2'!E:BQ,7,FALSE)</f>
        <v>18</v>
      </c>
      <c r="DR405">
        <f>VLOOKUP(MID(B405,1,5)*1,'InstTyp-2'!E:BQ,8,FALSE)</f>
        <v>0</v>
      </c>
      <c r="DS405">
        <f>VLOOKUP(MID(B405,1,5)*1,'InstTyp-2'!E:BQ,9,FALSE)</f>
        <v>44</v>
      </c>
      <c r="DT405">
        <f>VLOOKUP(MID(B405,1,5)*1,'InstTyp-2'!E:BQ,10,FALSE)</f>
        <v>0</v>
      </c>
      <c r="DU405">
        <f>VLOOKUP(MID(B405,1,5)*1,'InstTyp-2'!E:BQ,11,FALSE)</f>
        <v>0</v>
      </c>
      <c r="DV405">
        <f>VLOOKUP(MID(B405,1,5)*1,'InstTyp-2'!E:BQ,12,FALSE)</f>
        <v>0</v>
      </c>
      <c r="DW405">
        <f>VLOOKUP(MID(B405,1,5)*1,'InstTyp-2'!E:BQ,13,FALSE)</f>
        <v>0</v>
      </c>
      <c r="DX405">
        <f>VLOOKUP(MID(B405,1,5)*1,'InstTyp-2'!E:BQ,14,FALSE)</f>
        <v>0</v>
      </c>
      <c r="DY405">
        <f>VLOOKUP(MID(B405,1,5)*1,'InstTyp-2'!E:BQ,15,FALSE)</f>
        <v>0</v>
      </c>
      <c r="DZ405">
        <f>VLOOKUP(MID(B405,1,5)*1,'InstTyp-2'!E:BQ,16,FALSE)</f>
        <v>0</v>
      </c>
      <c r="EA405">
        <f>VLOOKUP(MID(B405,1,5)*1,'InstTyp-2'!E:BQ,17,FALSE)</f>
        <v>0</v>
      </c>
      <c r="EB405">
        <f>VLOOKUP(MID(B405,1,5)*1,'InstTyp-2'!E:BQ,18,FALSE)</f>
        <v>0</v>
      </c>
      <c r="EC405">
        <f>VLOOKUP(MID(B405,1,5)*1,'InstTyp-2'!E:BQ,19,FALSE)</f>
        <v>0</v>
      </c>
      <c r="ED405">
        <f>VLOOKUP(MID(B405,1,5)*1,'InstTyp-2'!E:BQ,20,FALSE)</f>
        <v>0</v>
      </c>
      <c r="EE405" s="195">
        <f>VLOOKUP(MID(B405,1,5)*1,'Forplejning 2008'!A:C,3,FALSE)</f>
        <v>89587.18</v>
      </c>
      <c r="EF405" t="str">
        <f t="shared" si="24"/>
        <v>35320</v>
      </c>
      <c r="EG405" t="str">
        <f t="shared" si="25"/>
        <v/>
      </c>
      <c r="EH405">
        <f t="shared" si="26"/>
        <v>0</v>
      </c>
      <c r="EI405">
        <f t="shared" si="27"/>
        <v>0</v>
      </c>
      <c r="EJ405" t="e">
        <f>VLOOKUP(B405,Rekruttering!A:F,2,FALSE)</f>
        <v>#N/A</v>
      </c>
      <c r="EK405" t="e">
        <f>VLOOKUP(B405,Rekruttering!A:F,3,FALSE)</f>
        <v>#N/A</v>
      </c>
      <c r="EL405" t="e">
        <f>VLOOKUP(B405,Rekruttering!A:F,4,FALSE)</f>
        <v>#N/A</v>
      </c>
      <c r="EM405" t="e">
        <f>VLOOKUP(B405,Rekruttering!A:F,5,FALSE)</f>
        <v>#N/A</v>
      </c>
      <c r="EN405" t="e">
        <f>VLOOKUP(B405,Rekruttering!A:F,6,FALSE)</f>
        <v>#N/A</v>
      </c>
    </row>
    <row r="406" spans="1:144">
      <c r="A406" s="14" t="str">
        <f>Vest!O1</f>
        <v>x</v>
      </c>
      <c r="B406" s="21" t="str">
        <f>Vest!O2</f>
        <v>35320_u</v>
      </c>
      <c r="C406" t="str">
        <f>Vest!O3</f>
        <v>Børnehuset Frederiksholm</v>
      </c>
      <c r="D406" t="str">
        <f>Vest!O4</f>
        <v>Vesterbro/Kgs.Enghave</v>
      </c>
      <c r="E406" t="str">
        <f>Vest!O5</f>
        <v>Borgbjergsvej 30A</v>
      </c>
      <c r="F406">
        <f>Vest!O6</f>
        <v>2450</v>
      </c>
      <c r="G406" t="str">
        <f>Vest!O7</f>
        <v>København SV</v>
      </c>
      <c r="H406" t="str">
        <f>Vest!O8</f>
        <v>33 31 69 96</v>
      </c>
      <c r="I406" t="str">
        <f>Vest!O9</f>
        <v>35320@buf.kk.dk</v>
      </c>
      <c r="J406" t="str">
        <f>Vest!O10</f>
        <v>Elisabeth Lunding</v>
      </c>
      <c r="K406">
        <f>Vest!O11</f>
        <v>36462858</v>
      </c>
      <c r="L406">
        <f>Vest!O12</f>
        <v>33316996</v>
      </c>
      <c r="M406" t="str">
        <f>Vest!O13</f>
        <v>35320@buf.kk.dk</v>
      </c>
      <c r="N406" t="str">
        <f>Vest!O14</f>
        <v>Integreret</v>
      </c>
      <c r="O406">
        <f>Vest!O15</f>
        <v>0</v>
      </c>
      <c r="P406">
        <f>Vest!O16</f>
        <v>0</v>
      </c>
      <c r="Q406">
        <f>Vest!O17</f>
        <v>0</v>
      </c>
      <c r="R406">
        <f>Vest!O18</f>
        <v>0</v>
      </c>
      <c r="S406">
        <f>Vest!O19</f>
        <v>0</v>
      </c>
      <c r="T406">
        <f>Vest!O20</f>
        <v>0</v>
      </c>
      <c r="U406">
        <f>Vest!O21</f>
        <v>0</v>
      </c>
      <c r="V406">
        <f>Vest!O22</f>
        <v>0</v>
      </c>
      <c r="W406">
        <f>Vest!O23</f>
        <v>0</v>
      </c>
      <c r="X406">
        <f>Vest!O24</f>
        <v>0</v>
      </c>
      <c r="Y406">
        <f>Vest!O25</f>
        <v>5</v>
      </c>
      <c r="Z406">
        <f>Vest!O26</f>
        <v>5</v>
      </c>
      <c r="AA406">
        <f>Vest!O27</f>
        <v>3</v>
      </c>
      <c r="AB406">
        <f>Vest!O28</f>
        <v>5</v>
      </c>
      <c r="AC406">
        <f>Vest!O29</f>
        <v>0</v>
      </c>
      <c r="AD406">
        <f>Vest!O30</f>
        <v>5</v>
      </c>
      <c r="AE406">
        <f>Vest!O31</f>
        <v>0</v>
      </c>
      <c r="AF406">
        <f>Vest!O32</f>
        <v>0</v>
      </c>
      <c r="AG406">
        <f>Vest!O33</f>
        <v>5</v>
      </c>
      <c r="AH406">
        <f>Vest!O34</f>
        <v>0</v>
      </c>
      <c r="AI406" s="16">
        <f>Vest!O35</f>
        <v>44500</v>
      </c>
      <c r="AJ406" s="16">
        <f>Vest!O36</f>
        <v>44500</v>
      </c>
      <c r="AK406">
        <f>Vest!O37</f>
        <v>0</v>
      </c>
      <c r="AL406">
        <f>Vest!O38</f>
        <v>0</v>
      </c>
      <c r="AM406">
        <f>Vest!O39</f>
        <v>0</v>
      </c>
      <c r="AN406">
        <f>Vest!O40</f>
        <v>0</v>
      </c>
      <c r="AO406">
        <f>Vest!O41</f>
        <v>0</v>
      </c>
      <c r="AP406">
        <f>Vest!O42</f>
        <v>0</v>
      </c>
      <c r="AQ406">
        <f>Vest!O43</f>
        <v>0</v>
      </c>
      <c r="AR406">
        <f>Vest!O44</f>
        <v>0</v>
      </c>
      <c r="AS406">
        <f>Vest!O45</f>
        <v>0</v>
      </c>
      <c r="AT406">
        <f>Vest!O46</f>
        <v>0</v>
      </c>
      <c r="AU406">
        <f>Vest!O47</f>
        <v>0</v>
      </c>
      <c r="AV406">
        <f>Vest!O48</f>
        <v>0</v>
      </c>
      <c r="AW406">
        <f>Vest!O49</f>
        <v>0</v>
      </c>
      <c r="AX406">
        <f>Vest!O50</f>
        <v>0</v>
      </c>
      <c r="AY406">
        <f>Vest!O51</f>
        <v>0</v>
      </c>
      <c r="AZ406">
        <f>Vest!O52</f>
        <v>0</v>
      </c>
      <c r="BA406">
        <f>Vest!O53</f>
        <v>0</v>
      </c>
      <c r="BB406">
        <f>Vest!O54</f>
        <v>95</v>
      </c>
      <c r="BC406">
        <f>Vest!O55</f>
        <v>95</v>
      </c>
      <c r="BD406">
        <f>Vest!O56</f>
        <v>0</v>
      </c>
      <c r="BE406">
        <f>Vest!O57</f>
        <v>0</v>
      </c>
      <c r="BF406">
        <f>Vest!O58</f>
        <v>0</v>
      </c>
      <c r="BG406">
        <f>Vest!O59</f>
        <v>0</v>
      </c>
      <c r="BH406">
        <f>Vest!O60</f>
        <v>0</v>
      </c>
      <c r="BI406">
        <f>Vest!O61</f>
        <v>0</v>
      </c>
      <c r="BJ406">
        <f>Vest!O62</f>
        <v>0</v>
      </c>
      <c r="BK406">
        <f>Vest!O63</f>
        <v>0</v>
      </c>
      <c r="BL406">
        <f>Vest!O64</f>
        <v>0</v>
      </c>
      <c r="BM406">
        <f>Vest!O65</f>
        <v>0</v>
      </c>
      <c r="BN406">
        <f>Vest!O66</f>
        <v>0</v>
      </c>
      <c r="BO406">
        <f>Vest!O67</f>
        <v>0</v>
      </c>
      <c r="BP406">
        <f>Vest!O68</f>
        <v>0</v>
      </c>
      <c r="BQ406">
        <f>Vest!O69</f>
        <v>0</v>
      </c>
      <c r="BR406" t="str">
        <f>Vest!O70</f>
        <v>Ved ikke</v>
      </c>
      <c r="BS406">
        <f>Vest!O71</f>
        <v>0</v>
      </c>
      <c r="BT406">
        <f>Vest!O72</f>
        <v>0</v>
      </c>
      <c r="BU406">
        <f>Vest!O73</f>
        <v>0</v>
      </c>
      <c r="BV406">
        <f>Vest!O74</f>
        <v>0</v>
      </c>
      <c r="BW406">
        <f>Vest!O75</f>
        <v>0</v>
      </c>
      <c r="BX406">
        <f>Vest!O76</f>
        <v>0</v>
      </c>
      <c r="BY406">
        <f>Vest!O77</f>
        <v>0</v>
      </c>
      <c r="BZ406">
        <f>Vest!O78</f>
        <v>0</v>
      </c>
      <c r="CA406">
        <f>Vest!O79</f>
        <v>0</v>
      </c>
      <c r="CB406">
        <f>Vest!O80</f>
        <v>0</v>
      </c>
      <c r="CC406">
        <f>Vest!O81</f>
        <v>0</v>
      </c>
      <c r="CD406">
        <f>Vest!O82</f>
        <v>0</v>
      </c>
      <c r="CE406">
        <f>Vest!O83</f>
        <v>0</v>
      </c>
      <c r="CF406">
        <f>Vest!O84</f>
        <v>0</v>
      </c>
      <c r="CG406">
        <f>Vest!O85</f>
        <v>0</v>
      </c>
      <c r="CH406" s="18">
        <f>Vest!O86</f>
        <v>0</v>
      </c>
      <c r="CI406">
        <f>Vest!O87</f>
        <v>0</v>
      </c>
      <c r="CJ406">
        <f>Vest!O88</f>
        <v>1</v>
      </c>
      <c r="CK406">
        <f>Vest!O89</f>
        <v>0</v>
      </c>
      <c r="CL406">
        <f>Vest!O90</f>
        <v>0</v>
      </c>
      <c r="CM406">
        <f>Vest!O91</f>
        <v>0</v>
      </c>
      <c r="CN406">
        <f>Vest!O92</f>
        <v>0</v>
      </c>
      <c r="CO406">
        <f>Vest!O93</f>
        <v>0</v>
      </c>
      <c r="CP406">
        <f>Vest!O94</f>
        <v>0</v>
      </c>
      <c r="CQ406">
        <f>Vest!O95</f>
        <v>0</v>
      </c>
      <c r="CR406">
        <f>Vest!O96</f>
        <v>1</v>
      </c>
      <c r="CS406">
        <f>Vest!O97</f>
        <v>0</v>
      </c>
      <c r="CT406">
        <f>Vest!O98</f>
        <v>0</v>
      </c>
      <c r="CU406">
        <f>Vest!O99</f>
        <v>0</v>
      </c>
      <c r="CV406">
        <f>Vest!O100</f>
        <v>0</v>
      </c>
      <c r="CW406">
        <f>Vest!O101</f>
        <v>0</v>
      </c>
      <c r="CX406">
        <f>Vest!O102</f>
        <v>1</v>
      </c>
      <c r="CY406">
        <f>Vest!O103</f>
        <v>0</v>
      </c>
      <c r="CZ406">
        <f>Vest!O104</f>
        <v>0</v>
      </c>
      <c r="DA406">
        <f>Vest!O105</f>
        <v>0</v>
      </c>
      <c r="DB406">
        <f>Vest!O106</f>
        <v>1</v>
      </c>
      <c r="DC406">
        <f>Vest!O107</f>
        <v>20</v>
      </c>
      <c r="DD406" t="str">
        <f>Vest!O108</f>
        <v>miele</v>
      </c>
      <c r="DE406">
        <f>Vest!O109</f>
        <v>6</v>
      </c>
      <c r="DF406">
        <f>Vest!O110</f>
        <v>0</v>
      </c>
      <c r="DG406">
        <f>Vest!O111</f>
        <v>0</v>
      </c>
      <c r="DH406">
        <f>Vest!O112</f>
        <v>0</v>
      </c>
      <c r="DI406">
        <f>Vest!O113</f>
        <v>0</v>
      </c>
      <c r="DJ406">
        <f>Vest!O114</f>
        <v>0</v>
      </c>
      <c r="DK406">
        <f>Vest!O115</f>
        <v>1</v>
      </c>
      <c r="DL406" t="str">
        <f>Vest!O116</f>
        <v>Ingen plads</v>
      </c>
      <c r="DM406">
        <f>Vest!O117</f>
        <v>0</v>
      </c>
      <c r="DN406">
        <f>Vest!O118</f>
        <v>0</v>
      </c>
      <c r="DO406" s="14" t="str">
        <f>VLOOKUP(MID(B406,1,5)*1,InstTyp!A:B,2,FALSE)</f>
        <v xml:space="preserve">Integrerede </v>
      </c>
      <c r="DP406" s="14" t="str">
        <f>VLOOKUP(MID(B406,1,5)*1,InstTyp!A:C,3,FALSE)</f>
        <v>Vesterbro/Kgs.Enghave</v>
      </c>
      <c r="DQ406">
        <f>VLOOKUP(MID(B406,1,5)*1,'InstTyp-2'!E:BQ,7,FALSE)</f>
        <v>18</v>
      </c>
      <c r="DR406">
        <f>VLOOKUP(MID(B406,1,5)*1,'InstTyp-2'!E:BQ,8,FALSE)</f>
        <v>0</v>
      </c>
      <c r="DS406">
        <f>VLOOKUP(MID(B406,1,5)*1,'InstTyp-2'!E:BQ,9,FALSE)</f>
        <v>44</v>
      </c>
      <c r="DT406">
        <f>VLOOKUP(MID(B406,1,5)*1,'InstTyp-2'!E:BQ,10,FALSE)</f>
        <v>0</v>
      </c>
      <c r="DU406">
        <f>VLOOKUP(MID(B406,1,5)*1,'InstTyp-2'!E:BQ,11,FALSE)</f>
        <v>0</v>
      </c>
      <c r="DV406">
        <f>VLOOKUP(MID(B406,1,5)*1,'InstTyp-2'!E:BQ,12,FALSE)</f>
        <v>0</v>
      </c>
      <c r="DW406">
        <f>VLOOKUP(MID(B406,1,5)*1,'InstTyp-2'!E:BQ,13,FALSE)</f>
        <v>0</v>
      </c>
      <c r="DX406">
        <f>VLOOKUP(MID(B406,1,5)*1,'InstTyp-2'!E:BQ,14,FALSE)</f>
        <v>0</v>
      </c>
      <c r="DY406">
        <f>VLOOKUP(MID(B406,1,5)*1,'InstTyp-2'!E:BQ,15,FALSE)</f>
        <v>0</v>
      </c>
      <c r="DZ406">
        <f>VLOOKUP(MID(B406,1,5)*1,'InstTyp-2'!E:BQ,16,FALSE)</f>
        <v>0</v>
      </c>
      <c r="EA406">
        <f>VLOOKUP(MID(B406,1,5)*1,'InstTyp-2'!E:BQ,17,FALSE)</f>
        <v>0</v>
      </c>
      <c r="EB406">
        <f>VLOOKUP(MID(B406,1,5)*1,'InstTyp-2'!E:BQ,18,FALSE)</f>
        <v>0</v>
      </c>
      <c r="EC406">
        <f>VLOOKUP(MID(B406,1,5)*1,'InstTyp-2'!E:BQ,19,FALSE)</f>
        <v>0</v>
      </c>
      <c r="ED406">
        <f>VLOOKUP(MID(B406,1,5)*1,'InstTyp-2'!E:BQ,20,FALSE)</f>
        <v>0</v>
      </c>
      <c r="EE406" s="195">
        <f>VLOOKUP(MID(B406,1,5)*1,'Forplejning 2008'!A:C,3,FALSE)</f>
        <v>89587.18</v>
      </c>
      <c r="EF406" t="str">
        <f t="shared" si="24"/>
        <v>35320</v>
      </c>
      <c r="EG406" t="str">
        <f t="shared" si="25"/>
        <v>u</v>
      </c>
      <c r="EH406">
        <f t="shared" si="26"/>
        <v>0</v>
      </c>
      <c r="EI406">
        <f t="shared" si="27"/>
        <v>0</v>
      </c>
      <c r="EJ406" t="e">
        <f>VLOOKUP(B406,Rekruttering!A:F,2,FALSE)</f>
        <v>#N/A</v>
      </c>
      <c r="EK406" t="e">
        <f>VLOOKUP(B406,Rekruttering!A:F,3,FALSE)</f>
        <v>#N/A</v>
      </c>
      <c r="EL406" t="e">
        <f>VLOOKUP(B406,Rekruttering!A:F,4,FALSE)</f>
        <v>#N/A</v>
      </c>
      <c r="EM406" t="e">
        <f>VLOOKUP(B406,Rekruttering!A:F,5,FALSE)</f>
        <v>#N/A</v>
      </c>
      <c r="EN406" t="e">
        <f>VLOOKUP(B406,Rekruttering!A:F,6,FALSE)</f>
        <v>#N/A</v>
      </c>
    </row>
    <row r="407" spans="1:144">
      <c r="A407" s="14" t="str">
        <f>Vest!U1</f>
        <v>x</v>
      </c>
      <c r="B407" s="21">
        <f>Vest!U2</f>
        <v>35433</v>
      </c>
      <c r="C407" t="str">
        <f>Vest!U3</f>
        <v>Saxoly Børnehus</v>
      </c>
      <c r="D407" t="str">
        <f>Vest!U4</f>
        <v>Vesterbro/Kgs.Enghave</v>
      </c>
      <c r="E407" t="str">
        <f>Vest!U5</f>
        <v>Saxogade 104A</v>
      </c>
      <c r="F407">
        <f>Vest!U6</f>
        <v>1662</v>
      </c>
      <c r="G407" t="str">
        <f>Vest!U7</f>
        <v>København V</v>
      </c>
      <c r="H407" t="str">
        <f>Vest!U8</f>
        <v>33 21 56 56</v>
      </c>
      <c r="I407" t="str">
        <f>Vest!U9</f>
        <v>35433@buf.kk.dk</v>
      </c>
      <c r="J407" t="str">
        <f>Vest!U10</f>
        <v>Irene Handt</v>
      </c>
      <c r="K407">
        <f>Vest!U11</f>
        <v>0</v>
      </c>
      <c r="L407">
        <f>Vest!U12</f>
        <v>0</v>
      </c>
      <c r="M407" t="str">
        <f>Vest!U13</f>
        <v>35433@buf.kk.dk</v>
      </c>
      <c r="N407" t="str">
        <f>Vest!U14</f>
        <v>Integreret</v>
      </c>
      <c r="O407">
        <f>Vest!U15</f>
        <v>36</v>
      </c>
      <c r="P407">
        <f>Vest!U16</f>
        <v>0</v>
      </c>
      <c r="Q407">
        <f>Vest!U17</f>
        <v>84</v>
      </c>
      <c r="R407">
        <f>Vest!U18</f>
        <v>0</v>
      </c>
      <c r="S407">
        <f>Vest!U19</f>
        <v>0</v>
      </c>
      <c r="T407">
        <f>Vest!U20</f>
        <v>0</v>
      </c>
      <c r="U407">
        <f>Vest!U21</f>
        <v>0</v>
      </c>
      <c r="V407" t="str">
        <f>Vest!U22</f>
        <v>Ja</v>
      </c>
      <c r="W407">
        <f>Vest!U23</f>
        <v>3</v>
      </c>
      <c r="X407">
        <f>Vest!U24</f>
        <v>1</v>
      </c>
      <c r="Y407">
        <f>Vest!U25</f>
        <v>5</v>
      </c>
      <c r="Z407">
        <f>Vest!U26</f>
        <v>5</v>
      </c>
      <c r="AA407">
        <f>Vest!U27</f>
        <v>5</v>
      </c>
      <c r="AB407">
        <f>Vest!U28</f>
        <v>5</v>
      </c>
      <c r="AC407">
        <f>Vest!U29</f>
        <v>0</v>
      </c>
      <c r="AD407">
        <f>Vest!U30</f>
        <v>5</v>
      </c>
      <c r="AE407">
        <f>Vest!U31</f>
        <v>5</v>
      </c>
      <c r="AF407">
        <f>Vest!U32</f>
        <v>0</v>
      </c>
      <c r="AG407">
        <f>Vest!U33</f>
        <v>5</v>
      </c>
      <c r="AH407">
        <f>Vest!U34</f>
        <v>0</v>
      </c>
      <c r="AI407" s="16">
        <f>Vest!U35</f>
        <v>10000</v>
      </c>
      <c r="AJ407" s="16">
        <f>Vest!U36</f>
        <v>10000</v>
      </c>
      <c r="AK407">
        <f>Vest!U37</f>
        <v>0</v>
      </c>
      <c r="AL407" t="str">
        <f>Vest!U38</f>
        <v>Ja</v>
      </c>
      <c r="AM407" t="str">
        <f>Vest!U39</f>
        <v>Nej</v>
      </c>
      <c r="AN407" t="str">
        <f>Vest!U40</f>
        <v>Berit Andersen</v>
      </c>
      <c r="AO407">
        <f>Vest!U41</f>
        <v>2008</v>
      </c>
      <c r="AP407">
        <f>Vest!U42</f>
        <v>35</v>
      </c>
      <c r="AQ407">
        <f>Vest!U43</f>
        <v>0</v>
      </c>
      <c r="AR407" t="str">
        <f>Vest!U44</f>
        <v>Ernæringsassistent</v>
      </c>
      <c r="AS407" t="str">
        <f>Vest!U45</f>
        <v>12 år med mad til børn</v>
      </c>
      <c r="AT407">
        <f>Vest!U46</f>
        <v>0</v>
      </c>
      <c r="AU407">
        <f>Vest!U47</f>
        <v>0</v>
      </c>
      <c r="AV407">
        <f>Vest!U48</f>
        <v>0</v>
      </c>
      <c r="AW407">
        <f>Vest!U49</f>
        <v>0</v>
      </c>
      <c r="AX407">
        <f>Vest!U50</f>
        <v>0</v>
      </c>
      <c r="AY407">
        <f>Vest!U51</f>
        <v>0</v>
      </c>
      <c r="AZ407">
        <f>Vest!U52</f>
        <v>0</v>
      </c>
      <c r="BA407">
        <f>Vest!U53</f>
        <v>0</v>
      </c>
      <c r="BB407">
        <f>Vest!U54</f>
        <v>90</v>
      </c>
      <c r="BC407">
        <f>Vest!U55</f>
        <v>90</v>
      </c>
      <c r="BD407">
        <f>Vest!U56</f>
        <v>2</v>
      </c>
      <c r="BE407">
        <f>Vest!U57</f>
        <v>2</v>
      </c>
      <c r="BF407" t="str">
        <f>Vest!U58</f>
        <v>Ja</v>
      </c>
      <c r="BG407" t="str">
        <f>Vest!U59</f>
        <v>Nej</v>
      </c>
      <c r="BH407" t="str">
        <f>Vest!U60</f>
        <v>Ja</v>
      </c>
      <c r="BI407">
        <f>Vest!U61</f>
        <v>0</v>
      </c>
      <c r="BJ407" t="str">
        <f>Vest!U62</f>
        <v>Ved ikke. De vil gerne selv lave mad, men har endnu ikke taget stilling til det, pga. interne problemer</v>
      </c>
      <c r="BK407" t="str">
        <f>Vest!U63</f>
        <v>Ja</v>
      </c>
      <c r="BL407">
        <f>Vest!U64</f>
        <v>0</v>
      </c>
      <c r="BM407" t="str">
        <f>Vest!U65</f>
        <v>Ja</v>
      </c>
      <c r="BN407">
        <f>Vest!U66</f>
        <v>0</v>
      </c>
      <c r="BO407" t="str">
        <f>Vest!U67</f>
        <v>Nej</v>
      </c>
      <c r="BP407" t="str">
        <f>Vest!U68</f>
        <v>Vil evt. gerne have hjælp</v>
      </c>
      <c r="BQ407">
        <f>Vest!U69</f>
        <v>0</v>
      </c>
      <c r="BR407" t="str">
        <f>Vest!U70</f>
        <v>produktionskøkken</v>
      </c>
      <c r="BS407" t="str">
        <f>Vest!U71</f>
        <v>Ja</v>
      </c>
      <c r="BT407" t="str">
        <f>Vest!U72</f>
        <v>Ingen</v>
      </c>
      <c r="BU407" t="str">
        <f>Vest!U73</f>
        <v>Ingen</v>
      </c>
      <c r="BV407" t="str">
        <f>Vest!U74</f>
        <v>Nej</v>
      </c>
      <c r="BW407">
        <f>Vest!U75</f>
        <v>0</v>
      </c>
      <c r="BX407">
        <f>Vest!U76</f>
        <v>0</v>
      </c>
      <c r="BY407">
        <f>Vest!U77</f>
        <v>0</v>
      </c>
      <c r="BZ407">
        <f>Vest!U78</f>
        <v>0</v>
      </c>
      <c r="CA407">
        <f>Vest!U79</f>
        <v>0</v>
      </c>
      <c r="CB407">
        <f>Vest!U80</f>
        <v>0</v>
      </c>
      <c r="CC407">
        <f>Vest!U81</f>
        <v>0</v>
      </c>
      <c r="CD407">
        <f>Vest!U82</f>
        <v>0</v>
      </c>
      <c r="CE407">
        <f>Vest!U83</f>
        <v>0</v>
      </c>
      <c r="CF407">
        <f>Vest!U84</f>
        <v>0</v>
      </c>
      <c r="CG407" t="str">
        <f>Vest!U85</f>
        <v>Cathrine / Nanna</v>
      </c>
      <c r="CH407" s="17">
        <f>Vest!U86</f>
        <v>39870</v>
      </c>
      <c r="CI407">
        <f>Vest!U87</f>
        <v>0</v>
      </c>
      <c r="CJ407">
        <f>Vest!U88</f>
        <v>0</v>
      </c>
      <c r="CK407">
        <f>Vest!U89</f>
        <v>1</v>
      </c>
      <c r="CL407">
        <f>Vest!U90</f>
        <v>5</v>
      </c>
      <c r="CM407">
        <f>Vest!U91</f>
        <v>0</v>
      </c>
      <c r="CN407">
        <f>Vest!U92</f>
        <v>2</v>
      </c>
      <c r="CO407">
        <f>Vest!U93</f>
        <v>0</v>
      </c>
      <c r="CP407">
        <f>Vest!U94</f>
        <v>0</v>
      </c>
      <c r="CQ407">
        <f>Vest!U95</f>
        <v>0</v>
      </c>
      <c r="CR407">
        <f>Vest!U96</f>
        <v>0</v>
      </c>
      <c r="CS407">
        <f>Vest!U97</f>
        <v>2</v>
      </c>
      <c r="CT407">
        <f>Vest!U98</f>
        <v>0</v>
      </c>
      <c r="CU407">
        <f>Vest!U99</f>
        <v>0</v>
      </c>
      <c r="CV407">
        <f>Vest!U100</f>
        <v>0</v>
      </c>
      <c r="CW407">
        <f>Vest!U101</f>
        <v>0</v>
      </c>
      <c r="CX407">
        <f>Vest!U102</f>
        <v>0</v>
      </c>
      <c r="CY407">
        <f>Vest!U103</f>
        <v>2</v>
      </c>
      <c r="CZ407">
        <f>Vest!U104</f>
        <v>0</v>
      </c>
      <c r="DA407">
        <f>Vest!U105</f>
        <v>0</v>
      </c>
      <c r="DB407">
        <f>Vest!U106</f>
        <v>1</v>
      </c>
      <c r="DC407">
        <f>Vest!U107</f>
        <v>25</v>
      </c>
      <c r="DD407" t="str">
        <f>Vest!U108</f>
        <v>Miele</v>
      </c>
      <c r="DE407">
        <f>Vest!U109</f>
        <v>3</v>
      </c>
      <c r="DF407" t="str">
        <f>Vest!U110</f>
        <v>Nej</v>
      </c>
      <c r="DG407">
        <f>Vest!U111</f>
        <v>0</v>
      </c>
      <c r="DH407" t="str">
        <f>Vest!U112</f>
        <v>Ja</v>
      </c>
      <c r="DI407" t="str">
        <f>Vest!U113</f>
        <v>Ja</v>
      </c>
      <c r="DJ407" t="str">
        <f>Vest!U114</f>
        <v>Nej</v>
      </c>
      <c r="DK407">
        <f>Vest!U115</f>
        <v>4</v>
      </c>
      <c r="DL407" t="str">
        <f>Vest!U116</f>
        <v>Begrænset</v>
      </c>
      <c r="DM407" t="str">
        <f>Vest!U117</f>
        <v>Skabsplads i køkken, men intet lager.
Nyt lækkert køkken</v>
      </c>
      <c r="DN407">
        <f>Vest!U118</f>
        <v>0</v>
      </c>
      <c r="DO407" s="14" t="str">
        <f>VLOOKUP(MID(B407,1,5)*1,InstTyp!A:B,2,FALSE)</f>
        <v xml:space="preserve">Integrerede </v>
      </c>
      <c r="DP407" s="14" t="str">
        <f>VLOOKUP(MID(B407,1,5)*1,InstTyp!A:C,3,FALSE)</f>
        <v>Vesterbro/Kgs.Enghave</v>
      </c>
      <c r="DQ407">
        <f>VLOOKUP(MID(B407,1,5)*1,'InstTyp-2'!E:BQ,7,FALSE)</f>
        <v>36</v>
      </c>
      <c r="DR407">
        <f>VLOOKUP(MID(B407,1,5)*1,'InstTyp-2'!E:BQ,8,FALSE)</f>
        <v>0</v>
      </c>
      <c r="DS407">
        <f>VLOOKUP(MID(B407,1,5)*1,'InstTyp-2'!E:BQ,9,FALSE)</f>
        <v>84</v>
      </c>
      <c r="DT407">
        <f>VLOOKUP(MID(B407,1,5)*1,'InstTyp-2'!E:BQ,10,FALSE)</f>
        <v>0</v>
      </c>
      <c r="DU407">
        <f>VLOOKUP(MID(B407,1,5)*1,'InstTyp-2'!E:BQ,11,FALSE)</f>
        <v>0</v>
      </c>
      <c r="DV407">
        <f>VLOOKUP(MID(B407,1,5)*1,'InstTyp-2'!E:BQ,12,FALSE)</f>
        <v>0</v>
      </c>
      <c r="DW407">
        <f>VLOOKUP(MID(B407,1,5)*1,'InstTyp-2'!E:BQ,13,FALSE)</f>
        <v>0</v>
      </c>
      <c r="DX407">
        <f>VLOOKUP(MID(B407,1,5)*1,'InstTyp-2'!E:BQ,14,FALSE)</f>
        <v>0</v>
      </c>
      <c r="DY407">
        <f>VLOOKUP(MID(B407,1,5)*1,'InstTyp-2'!E:BQ,15,FALSE)</f>
        <v>0</v>
      </c>
      <c r="DZ407">
        <f>VLOOKUP(MID(B407,1,5)*1,'InstTyp-2'!E:BQ,16,FALSE)</f>
        <v>0</v>
      </c>
      <c r="EA407">
        <f>VLOOKUP(MID(B407,1,5)*1,'InstTyp-2'!E:BQ,17,FALSE)</f>
        <v>0</v>
      </c>
      <c r="EB407">
        <f>VLOOKUP(MID(B407,1,5)*1,'InstTyp-2'!E:BQ,18,FALSE)</f>
        <v>0</v>
      </c>
      <c r="EC407">
        <f>VLOOKUP(MID(B407,1,5)*1,'InstTyp-2'!E:BQ,19,FALSE)</f>
        <v>0</v>
      </c>
      <c r="ED407">
        <f>VLOOKUP(MID(B407,1,5)*1,'InstTyp-2'!E:BQ,20,FALSE)</f>
        <v>0</v>
      </c>
      <c r="EE407" s="195">
        <f>VLOOKUP(MID(B407,1,5)*1,'Forplejning 2008'!A:C,3,FALSE)</f>
        <v>260094.35</v>
      </c>
      <c r="EF407" t="str">
        <f t="shared" si="24"/>
        <v>35433</v>
      </c>
      <c r="EG407" t="str">
        <f t="shared" si="25"/>
        <v/>
      </c>
      <c r="EH407">
        <f t="shared" si="26"/>
        <v>0</v>
      </c>
      <c r="EI407">
        <f t="shared" si="27"/>
        <v>0</v>
      </c>
      <c r="EJ407" t="str">
        <f>VLOOKUP(B407,Rekruttering!A:F,2,FALSE)</f>
        <v>Ja</v>
      </c>
      <c r="EK407">
        <f>VLOOKUP(B407,Rekruttering!A:F,3,FALSE)</f>
        <v>37</v>
      </c>
      <c r="EL407">
        <f>VLOOKUP(B407,Rekruttering!A:F,4,FALSE)</f>
        <v>0</v>
      </c>
      <c r="EM407" t="str">
        <f>VLOOKUP(B407,Rekruttering!A:F,5,FALSE)</f>
        <v>nuværende medarbejde stopper d. 1/8</v>
      </c>
      <c r="EN407" t="str">
        <f>VLOOKUP(B407,Rekruttering!A:F,6,FALSE)</f>
        <v>Nej</v>
      </c>
    </row>
    <row r="408" spans="1:144">
      <c r="A408" s="14" t="str">
        <f>Vest!V1</f>
        <v>x</v>
      </c>
      <c r="B408" s="21" t="str">
        <f>Vest!V2</f>
        <v>35433_2</v>
      </c>
      <c r="C408" t="str">
        <f>Vest!V3</f>
        <v>Saxoly Børnehus</v>
      </c>
      <c r="D408" t="str">
        <f>Vest!V4</f>
        <v>Vesterbro/Kgs.Enghave</v>
      </c>
      <c r="E408" t="str">
        <f>Vest!V5</f>
        <v>Saxogade 104A</v>
      </c>
      <c r="F408">
        <f>Vest!V6</f>
        <v>1662</v>
      </c>
      <c r="G408" t="str">
        <f>Vest!V7</f>
        <v>København V</v>
      </c>
      <c r="H408" t="str">
        <f>Vest!V8</f>
        <v>33 21 56 56</v>
      </c>
      <c r="I408" t="str">
        <f>Vest!V9</f>
        <v>35433@buf.kk.dk</v>
      </c>
      <c r="J408" t="str">
        <f>Vest!V10</f>
        <v>Irene Handt</v>
      </c>
      <c r="K408">
        <f>Vest!V11</f>
        <v>0</v>
      </c>
      <c r="L408">
        <f>Vest!V12</f>
        <v>0</v>
      </c>
      <c r="M408" t="str">
        <f>Vest!V13</f>
        <v>35433@buf.kk.dk</v>
      </c>
      <c r="N408" t="str">
        <f>Vest!V14</f>
        <v>Integreret</v>
      </c>
      <c r="O408">
        <f>Vest!V15</f>
        <v>36</v>
      </c>
      <c r="P408">
        <f>Vest!V16</f>
        <v>0</v>
      </c>
      <c r="Q408">
        <f>Vest!V17</f>
        <v>84</v>
      </c>
      <c r="R408">
        <f>Vest!V18</f>
        <v>0</v>
      </c>
      <c r="S408">
        <f>Vest!V19</f>
        <v>0</v>
      </c>
      <c r="T408">
        <f>Vest!V20</f>
        <v>0</v>
      </c>
      <c r="U408">
        <f>Vest!V21</f>
        <v>0</v>
      </c>
      <c r="V408" t="str">
        <f>Vest!V22</f>
        <v>Ja</v>
      </c>
      <c r="W408">
        <f>Vest!V23</f>
        <v>3</v>
      </c>
      <c r="X408">
        <f>Vest!V24</f>
        <v>1</v>
      </c>
      <c r="Y408">
        <f>Vest!V25</f>
        <v>5</v>
      </c>
      <c r="Z408">
        <f>Vest!V26</f>
        <v>5</v>
      </c>
      <c r="AA408">
        <f>Vest!V27</f>
        <v>5</v>
      </c>
      <c r="AB408">
        <f>Vest!V28</f>
        <v>5</v>
      </c>
      <c r="AC408">
        <f>Vest!V29</f>
        <v>0</v>
      </c>
      <c r="AD408">
        <f>Vest!V30</f>
        <v>5</v>
      </c>
      <c r="AE408">
        <f>Vest!V31</f>
        <v>5</v>
      </c>
      <c r="AF408">
        <f>Vest!V32</f>
        <v>0</v>
      </c>
      <c r="AG408">
        <f>Vest!V33</f>
        <v>5</v>
      </c>
      <c r="AH408">
        <f>Vest!V34</f>
        <v>0</v>
      </c>
      <c r="AI408" s="16">
        <f>Vest!V35</f>
        <v>10000</v>
      </c>
      <c r="AJ408" s="16">
        <f>Vest!V36</f>
        <v>10000</v>
      </c>
      <c r="AK408">
        <f>Vest!V37</f>
        <v>0</v>
      </c>
      <c r="AL408" t="str">
        <f>Vest!V38</f>
        <v>Ja</v>
      </c>
      <c r="AM408" t="str">
        <f>Vest!V39</f>
        <v>Nej</v>
      </c>
      <c r="AN408">
        <f>Vest!V40</f>
        <v>0</v>
      </c>
      <c r="AO408">
        <f>Vest!V41</f>
        <v>0</v>
      </c>
      <c r="AP408">
        <f>Vest!V42</f>
        <v>0</v>
      </c>
      <c r="AQ408">
        <f>Vest!V43</f>
        <v>0</v>
      </c>
      <c r="AR408">
        <f>Vest!V44</f>
        <v>0</v>
      </c>
      <c r="AS408">
        <f>Vest!V45</f>
        <v>0</v>
      </c>
      <c r="AT408">
        <f>Vest!V46</f>
        <v>0</v>
      </c>
      <c r="AU408">
        <f>Vest!V47</f>
        <v>0</v>
      </c>
      <c r="AV408">
        <f>Vest!V48</f>
        <v>0</v>
      </c>
      <c r="AW408">
        <f>Vest!V49</f>
        <v>0</v>
      </c>
      <c r="AX408">
        <f>Vest!V50</f>
        <v>0</v>
      </c>
      <c r="AY408">
        <f>Vest!V51</f>
        <v>0</v>
      </c>
      <c r="AZ408">
        <f>Vest!V52</f>
        <v>0</v>
      </c>
      <c r="BA408">
        <f>Vest!V53</f>
        <v>0</v>
      </c>
      <c r="BB408">
        <f>Vest!V54</f>
        <v>90</v>
      </c>
      <c r="BC408">
        <f>Vest!V55</f>
        <v>90</v>
      </c>
      <c r="BD408">
        <f>Vest!V56</f>
        <v>2</v>
      </c>
      <c r="BE408">
        <f>Vest!V57</f>
        <v>2</v>
      </c>
      <c r="BF408" t="str">
        <f>Vest!V58</f>
        <v>Ja</v>
      </c>
      <c r="BG408" t="str">
        <f>Vest!V59</f>
        <v>Nej</v>
      </c>
      <c r="BH408" t="str">
        <f>Vest!V60</f>
        <v>Ja</v>
      </c>
      <c r="BI408">
        <f>Vest!V61</f>
        <v>0</v>
      </c>
      <c r="BJ408">
        <f>Vest!V62</f>
        <v>0</v>
      </c>
      <c r="BK408">
        <f>Vest!V63</f>
        <v>0</v>
      </c>
      <c r="BL408">
        <f>Vest!V64</f>
        <v>0</v>
      </c>
      <c r="BM408">
        <f>Vest!V65</f>
        <v>0</v>
      </c>
      <c r="BN408">
        <f>Vest!V66</f>
        <v>0</v>
      </c>
      <c r="BO408">
        <f>Vest!V67</f>
        <v>0</v>
      </c>
      <c r="BP408">
        <f>Vest!V68</f>
        <v>0</v>
      </c>
      <c r="BQ408">
        <f>Vest!V69</f>
        <v>0</v>
      </c>
      <c r="BR408" t="str">
        <f>Vest!V70</f>
        <v>Køkken begrænset tilvirk</v>
      </c>
      <c r="BS408">
        <f>Vest!V71</f>
        <v>0</v>
      </c>
      <c r="BT408" t="str">
        <f>Vest!V72</f>
        <v>Mindre</v>
      </c>
      <c r="BU408" t="str">
        <f>Vest!V73</f>
        <v>Mindre</v>
      </c>
      <c r="BV408" t="str">
        <f>Vest!V74</f>
        <v>Nej</v>
      </c>
      <c r="BW408" t="str">
        <f>Vest!V75</f>
        <v>Nye køkkenelementer er påkrævet, før det kan tages i brug igen</v>
      </c>
      <c r="BX408">
        <f>Vest!V76</f>
        <v>0</v>
      </c>
      <c r="BY408">
        <f>Vest!V77</f>
        <v>0</v>
      </c>
      <c r="BZ408">
        <f>Vest!V78</f>
        <v>0</v>
      </c>
      <c r="CA408">
        <f>Vest!V79</f>
        <v>0</v>
      </c>
      <c r="CB408">
        <f>Vest!V80</f>
        <v>0</v>
      </c>
      <c r="CC408">
        <f>Vest!V81</f>
        <v>0</v>
      </c>
      <c r="CD408">
        <f>Vest!V82</f>
        <v>0</v>
      </c>
      <c r="CE408">
        <f>Vest!V83</f>
        <v>0</v>
      </c>
      <c r="CF408">
        <f>Vest!V84</f>
        <v>0</v>
      </c>
      <c r="CG408" t="str">
        <f>Vest!V85</f>
        <v>Cathrine / Nanna</v>
      </c>
      <c r="CH408" s="17">
        <f>Vest!V86</f>
        <v>39870</v>
      </c>
      <c r="CI408">
        <f>Vest!V87</f>
        <v>0</v>
      </c>
      <c r="CJ408">
        <f>Vest!V88</f>
        <v>1</v>
      </c>
      <c r="CK408">
        <f>Vest!V89</f>
        <v>0</v>
      </c>
      <c r="CL408">
        <f>Vest!V90</f>
        <v>0</v>
      </c>
      <c r="CM408">
        <f>Vest!V91</f>
        <v>0</v>
      </c>
      <c r="CN408">
        <f>Vest!V92</f>
        <v>0</v>
      </c>
      <c r="CO408">
        <f>Vest!V93</f>
        <v>0</v>
      </c>
      <c r="CP408">
        <f>Vest!V94</f>
        <v>0</v>
      </c>
      <c r="CQ408">
        <f>Vest!V95</f>
        <v>0</v>
      </c>
      <c r="CR408">
        <f>Vest!V96</f>
        <v>0</v>
      </c>
      <c r="CS408">
        <f>Vest!V97</f>
        <v>1</v>
      </c>
      <c r="CT408">
        <f>Vest!V98</f>
        <v>0</v>
      </c>
      <c r="CU408">
        <f>Vest!V99</f>
        <v>0</v>
      </c>
      <c r="CV408">
        <f>Vest!V100</f>
        <v>0</v>
      </c>
      <c r="CW408">
        <f>Vest!V101</f>
        <v>0</v>
      </c>
      <c r="CX408">
        <f>Vest!V102</f>
        <v>0</v>
      </c>
      <c r="CY408">
        <f>Vest!V103</f>
        <v>0</v>
      </c>
      <c r="CZ408">
        <f>Vest!V104</f>
        <v>0</v>
      </c>
      <c r="DA408">
        <f>Vest!V105</f>
        <v>0</v>
      </c>
      <c r="DB408">
        <f>Vest!V106</f>
        <v>1</v>
      </c>
      <c r="DC408">
        <f>Vest!V107</f>
        <v>25</v>
      </c>
      <c r="DD408" t="str">
        <f>Vest!V108</f>
        <v>Miele</v>
      </c>
      <c r="DE408">
        <f>Vest!V109</f>
        <v>1</v>
      </c>
      <c r="DF408" t="str">
        <f>Vest!V110</f>
        <v>Nej</v>
      </c>
      <c r="DG408">
        <f>Vest!V111</f>
        <v>0</v>
      </c>
      <c r="DH408" t="str">
        <f>Vest!V112</f>
        <v>Nej</v>
      </c>
      <c r="DI408" t="str">
        <f>Vest!V113</f>
        <v>Nej</v>
      </c>
      <c r="DJ408" t="str">
        <f>Vest!V114</f>
        <v>Nej</v>
      </c>
      <c r="DK408">
        <f>Vest!V115</f>
        <v>2</v>
      </c>
      <c r="DL408" t="str">
        <f>Vest!V116</f>
        <v>Begrænset</v>
      </c>
      <c r="DM408" t="str">
        <f>Vest!V117</f>
        <v>Skabsplads i køkken , men intet lager</v>
      </c>
      <c r="DN408">
        <f>Vest!V118</f>
        <v>0</v>
      </c>
      <c r="DO408" s="14" t="str">
        <f>VLOOKUP(MID(B408,1,5)*1,InstTyp!A:B,2,FALSE)</f>
        <v xml:space="preserve">Integrerede </v>
      </c>
      <c r="DP408" s="14" t="str">
        <f>VLOOKUP(MID(B408,1,5)*1,InstTyp!A:C,3,FALSE)</f>
        <v>Vesterbro/Kgs.Enghave</v>
      </c>
      <c r="DQ408">
        <f>VLOOKUP(MID(B408,1,5)*1,'InstTyp-2'!E:BQ,7,FALSE)</f>
        <v>36</v>
      </c>
      <c r="DR408">
        <f>VLOOKUP(MID(B408,1,5)*1,'InstTyp-2'!E:BQ,8,FALSE)</f>
        <v>0</v>
      </c>
      <c r="DS408">
        <f>VLOOKUP(MID(B408,1,5)*1,'InstTyp-2'!E:BQ,9,FALSE)</f>
        <v>84</v>
      </c>
      <c r="DT408">
        <f>VLOOKUP(MID(B408,1,5)*1,'InstTyp-2'!E:BQ,10,FALSE)</f>
        <v>0</v>
      </c>
      <c r="DU408">
        <f>VLOOKUP(MID(B408,1,5)*1,'InstTyp-2'!E:BQ,11,FALSE)</f>
        <v>0</v>
      </c>
      <c r="DV408">
        <f>VLOOKUP(MID(B408,1,5)*1,'InstTyp-2'!E:BQ,12,FALSE)</f>
        <v>0</v>
      </c>
      <c r="DW408">
        <f>VLOOKUP(MID(B408,1,5)*1,'InstTyp-2'!E:BQ,13,FALSE)</f>
        <v>0</v>
      </c>
      <c r="DX408">
        <f>VLOOKUP(MID(B408,1,5)*1,'InstTyp-2'!E:BQ,14,FALSE)</f>
        <v>0</v>
      </c>
      <c r="DY408">
        <f>VLOOKUP(MID(B408,1,5)*1,'InstTyp-2'!E:BQ,15,FALSE)</f>
        <v>0</v>
      </c>
      <c r="DZ408">
        <f>VLOOKUP(MID(B408,1,5)*1,'InstTyp-2'!E:BQ,16,FALSE)</f>
        <v>0</v>
      </c>
      <c r="EA408">
        <f>VLOOKUP(MID(B408,1,5)*1,'InstTyp-2'!E:BQ,17,FALSE)</f>
        <v>0</v>
      </c>
      <c r="EB408">
        <f>VLOOKUP(MID(B408,1,5)*1,'InstTyp-2'!E:BQ,18,FALSE)</f>
        <v>0</v>
      </c>
      <c r="EC408">
        <f>VLOOKUP(MID(B408,1,5)*1,'InstTyp-2'!E:BQ,19,FALSE)</f>
        <v>0</v>
      </c>
      <c r="ED408">
        <f>VLOOKUP(MID(B408,1,5)*1,'InstTyp-2'!E:BQ,20,FALSE)</f>
        <v>0</v>
      </c>
      <c r="EE408" s="195">
        <f>VLOOKUP(MID(B408,1,5)*1,'Forplejning 2008'!A:C,3,FALSE)</f>
        <v>260094.35</v>
      </c>
      <c r="EF408" t="str">
        <f t="shared" si="24"/>
        <v>35433</v>
      </c>
      <c r="EG408" t="str">
        <f t="shared" si="25"/>
        <v>2</v>
      </c>
      <c r="EH408">
        <f t="shared" si="26"/>
        <v>0</v>
      </c>
      <c r="EI408">
        <f t="shared" si="27"/>
        <v>0</v>
      </c>
      <c r="EJ408" t="e">
        <f>VLOOKUP(B408,Rekruttering!A:F,2,FALSE)</f>
        <v>#N/A</v>
      </c>
      <c r="EK408" t="e">
        <f>VLOOKUP(B408,Rekruttering!A:F,3,FALSE)</f>
        <v>#N/A</v>
      </c>
      <c r="EL408" t="e">
        <f>VLOOKUP(B408,Rekruttering!A:F,4,FALSE)</f>
        <v>#N/A</v>
      </c>
      <c r="EM408" t="e">
        <f>VLOOKUP(B408,Rekruttering!A:F,5,FALSE)</f>
        <v>#N/A</v>
      </c>
      <c r="EN408" t="e">
        <f>VLOOKUP(B408,Rekruttering!A:F,6,FALSE)</f>
        <v>#N/A</v>
      </c>
    </row>
    <row r="409" spans="1:144">
      <c r="A409" s="14" t="str">
        <f>Vest!W1</f>
        <v>x</v>
      </c>
      <c r="B409" s="21" t="str">
        <f>Vest!W2</f>
        <v>35433_3</v>
      </c>
      <c r="C409" t="str">
        <f>Vest!W3</f>
        <v>Saxoly Børnehus</v>
      </c>
      <c r="D409" t="str">
        <f>Vest!W4</f>
        <v>Vesterbro/Kgs.Enghave</v>
      </c>
      <c r="E409" t="str">
        <f>Vest!W5</f>
        <v>Saxogade 104A</v>
      </c>
      <c r="F409">
        <f>Vest!W6</f>
        <v>1662</v>
      </c>
      <c r="G409" t="str">
        <f>Vest!W7</f>
        <v>København V</v>
      </c>
      <c r="H409" t="str">
        <f>Vest!W8</f>
        <v>33 21 56 56</v>
      </c>
      <c r="I409" t="str">
        <f>Vest!W9</f>
        <v>35433@buf.kk.dk</v>
      </c>
      <c r="J409" t="str">
        <f>Vest!W10</f>
        <v>Irene Handt</v>
      </c>
      <c r="K409">
        <f>Vest!W11</f>
        <v>0</v>
      </c>
      <c r="L409">
        <f>Vest!W12</f>
        <v>0</v>
      </c>
      <c r="M409" t="str">
        <f>Vest!W13</f>
        <v>35433@buf.kk.dk</v>
      </c>
      <c r="N409" t="str">
        <f>Vest!W14</f>
        <v>Integreret</v>
      </c>
      <c r="O409">
        <f>Vest!W15</f>
        <v>36</v>
      </c>
      <c r="P409">
        <f>Vest!W16</f>
        <v>0</v>
      </c>
      <c r="Q409">
        <f>Vest!W17</f>
        <v>84</v>
      </c>
      <c r="R409">
        <f>Vest!W18</f>
        <v>0</v>
      </c>
      <c r="S409">
        <f>Vest!W19</f>
        <v>0</v>
      </c>
      <c r="T409">
        <f>Vest!W20</f>
        <v>0</v>
      </c>
      <c r="U409">
        <f>Vest!W21</f>
        <v>0</v>
      </c>
      <c r="V409" t="str">
        <f>Vest!W22</f>
        <v>Ja</v>
      </c>
      <c r="W409">
        <f>Vest!W23</f>
        <v>3</v>
      </c>
      <c r="X409">
        <f>Vest!W24</f>
        <v>1</v>
      </c>
      <c r="Y409">
        <f>Vest!W25</f>
        <v>5</v>
      </c>
      <c r="Z409">
        <f>Vest!W26</f>
        <v>5</v>
      </c>
      <c r="AA409">
        <f>Vest!W27</f>
        <v>5</v>
      </c>
      <c r="AB409">
        <f>Vest!W28</f>
        <v>5</v>
      </c>
      <c r="AC409">
        <f>Vest!W29</f>
        <v>0</v>
      </c>
      <c r="AD409">
        <f>Vest!W30</f>
        <v>5</v>
      </c>
      <c r="AE409">
        <f>Vest!W31</f>
        <v>5</v>
      </c>
      <c r="AF409">
        <f>Vest!W32</f>
        <v>0</v>
      </c>
      <c r="AG409">
        <f>Vest!W33</f>
        <v>5</v>
      </c>
      <c r="AH409">
        <f>Vest!W34</f>
        <v>0</v>
      </c>
      <c r="AI409" s="16">
        <f>Vest!W35</f>
        <v>10000</v>
      </c>
      <c r="AJ409" s="16">
        <f>Vest!W36</f>
        <v>10000</v>
      </c>
      <c r="AK409">
        <f>Vest!W37</f>
        <v>0</v>
      </c>
      <c r="AL409" t="str">
        <f>Vest!W38</f>
        <v>Ja</v>
      </c>
      <c r="AM409" t="str">
        <f>Vest!W39</f>
        <v>Nej</v>
      </c>
      <c r="AN409">
        <f>Vest!W40</f>
        <v>0</v>
      </c>
      <c r="AO409">
        <f>Vest!W41</f>
        <v>0</v>
      </c>
      <c r="AP409">
        <f>Vest!W42</f>
        <v>0</v>
      </c>
      <c r="AQ409">
        <f>Vest!W43</f>
        <v>0</v>
      </c>
      <c r="AR409">
        <f>Vest!W44</f>
        <v>0</v>
      </c>
      <c r="AS409">
        <f>Vest!W45</f>
        <v>0</v>
      </c>
      <c r="AT409">
        <f>Vest!W46</f>
        <v>0</v>
      </c>
      <c r="AU409">
        <f>Vest!W47</f>
        <v>0</v>
      </c>
      <c r="AV409">
        <f>Vest!W48</f>
        <v>0</v>
      </c>
      <c r="AW409">
        <f>Vest!W49</f>
        <v>0</v>
      </c>
      <c r="AX409">
        <f>Vest!W50</f>
        <v>0</v>
      </c>
      <c r="AY409">
        <f>Vest!W51</f>
        <v>0</v>
      </c>
      <c r="AZ409">
        <f>Vest!W52</f>
        <v>0</v>
      </c>
      <c r="BA409">
        <f>Vest!W53</f>
        <v>0</v>
      </c>
      <c r="BB409">
        <f>Vest!W54</f>
        <v>90</v>
      </c>
      <c r="BC409">
        <f>Vest!W55</f>
        <v>90</v>
      </c>
      <c r="BD409">
        <f>Vest!W56</f>
        <v>2</v>
      </c>
      <c r="BE409">
        <f>Vest!W57</f>
        <v>2</v>
      </c>
      <c r="BF409" t="str">
        <f>Vest!W58</f>
        <v>Ja</v>
      </c>
      <c r="BG409" t="str">
        <f>Vest!W59</f>
        <v>Nej</v>
      </c>
      <c r="BH409" t="str">
        <f>Vest!W60</f>
        <v>Ja</v>
      </c>
      <c r="BI409">
        <f>Vest!W61</f>
        <v>0</v>
      </c>
      <c r="BJ409">
        <f>Vest!W62</f>
        <v>0</v>
      </c>
      <c r="BK409">
        <f>Vest!W63</f>
        <v>0</v>
      </c>
      <c r="BL409">
        <f>Vest!W64</f>
        <v>0</v>
      </c>
      <c r="BM409">
        <f>Vest!W65</f>
        <v>0</v>
      </c>
      <c r="BN409">
        <f>Vest!W66</f>
        <v>0</v>
      </c>
      <c r="BO409">
        <f>Vest!W67</f>
        <v>0</v>
      </c>
      <c r="BP409">
        <f>Vest!W68</f>
        <v>0</v>
      </c>
      <c r="BQ409">
        <f>Vest!W69</f>
        <v>0</v>
      </c>
      <c r="BR409" t="str">
        <f>Vest!W70</f>
        <v>produktionskøkken</v>
      </c>
      <c r="BS409">
        <f>Vest!W71</f>
        <v>0</v>
      </c>
      <c r="BT409" t="str">
        <f>Vest!W72</f>
        <v>Mindre</v>
      </c>
      <c r="BU409" t="str">
        <f>Vest!W73</f>
        <v>Mindre</v>
      </c>
      <c r="BV409" t="str">
        <f>Vest!W74</f>
        <v>Nej</v>
      </c>
      <c r="BW409" t="str">
        <f>Vest!W75</f>
        <v xml:space="preserve">Køkkenet har ikke været brugt længe. Trænger til en kærlig hånd inden brug. Males </v>
      </c>
      <c r="BX409">
        <f>Vest!W76</f>
        <v>0</v>
      </c>
      <c r="BY409">
        <f>Vest!W77</f>
        <v>0</v>
      </c>
      <c r="BZ409">
        <f>Vest!W78</f>
        <v>0</v>
      </c>
      <c r="CA409">
        <f>Vest!W79</f>
        <v>0</v>
      </c>
      <c r="CB409">
        <f>Vest!W80</f>
        <v>0</v>
      </c>
      <c r="CC409">
        <f>Vest!W81</f>
        <v>0</v>
      </c>
      <c r="CD409">
        <f>Vest!W82</f>
        <v>0</v>
      </c>
      <c r="CE409">
        <f>Vest!W83</f>
        <v>0</v>
      </c>
      <c r="CF409">
        <f>Vest!W84</f>
        <v>0</v>
      </c>
      <c r="CG409" t="str">
        <f>Vest!W85</f>
        <v>Cathrine / Nanna</v>
      </c>
      <c r="CH409" s="17">
        <f>Vest!W86</f>
        <v>39870</v>
      </c>
      <c r="CI409">
        <f>Vest!W87</f>
        <v>0</v>
      </c>
      <c r="CJ409">
        <f>Vest!W88</f>
        <v>0</v>
      </c>
      <c r="CK409">
        <f>Vest!W89</f>
        <v>1</v>
      </c>
      <c r="CL409">
        <f>Vest!W90</f>
        <v>4</v>
      </c>
      <c r="CM409">
        <f>Vest!W91</f>
        <v>0</v>
      </c>
      <c r="CN409">
        <f>Vest!W92</f>
        <v>1</v>
      </c>
      <c r="CO409">
        <f>Vest!W93</f>
        <v>0</v>
      </c>
      <c r="CP409">
        <f>Vest!W94</f>
        <v>0</v>
      </c>
      <c r="CQ409">
        <f>Vest!W95</f>
        <v>0</v>
      </c>
      <c r="CR409">
        <f>Vest!W96</f>
        <v>0</v>
      </c>
      <c r="CS409">
        <f>Vest!W97</f>
        <v>2</v>
      </c>
      <c r="CT409">
        <f>Vest!W98</f>
        <v>0</v>
      </c>
      <c r="CU409">
        <f>Vest!W99</f>
        <v>0</v>
      </c>
      <c r="CV409">
        <f>Vest!W100</f>
        <v>0</v>
      </c>
      <c r="CW409">
        <f>Vest!W101</f>
        <v>0</v>
      </c>
      <c r="CX409">
        <f>Vest!W102</f>
        <v>0</v>
      </c>
      <c r="CY409">
        <f>Vest!W103</f>
        <v>1</v>
      </c>
      <c r="CZ409">
        <f>Vest!W104</f>
        <v>0</v>
      </c>
      <c r="DA409">
        <f>Vest!W105</f>
        <v>0</v>
      </c>
      <c r="DB409">
        <f>Vest!W106</f>
        <v>1</v>
      </c>
      <c r="DC409">
        <f>Vest!W107</f>
        <v>25</v>
      </c>
      <c r="DD409" t="str">
        <f>Vest!W108</f>
        <v>Miele</v>
      </c>
      <c r="DE409">
        <f>Vest!W109</f>
        <v>2.5</v>
      </c>
      <c r="DF409" t="str">
        <f>Vest!W110</f>
        <v>Nej</v>
      </c>
      <c r="DG409">
        <f>Vest!W111</f>
        <v>0</v>
      </c>
      <c r="DH409" t="str">
        <f>Vest!W112</f>
        <v>Nej</v>
      </c>
      <c r="DI409" t="str">
        <f>Vest!W113</f>
        <v>Nej</v>
      </c>
      <c r="DJ409" t="str">
        <f>Vest!W114</f>
        <v>Nej</v>
      </c>
      <c r="DK409">
        <f>Vest!W115</f>
        <v>2</v>
      </c>
      <c r="DL409" t="str">
        <f>Vest!W116</f>
        <v>Begrænset</v>
      </c>
      <c r="DM409" t="str">
        <f>Vest!W117</f>
        <v>Køkken 3 i Børnehaven på Sønderboulevard, kun med de store børn. 51 børn hvor 11 dagligt kører ud til udflytterbørnehave</v>
      </c>
      <c r="DN409">
        <f>Vest!W118</f>
        <v>0</v>
      </c>
      <c r="DO409" s="14" t="str">
        <f>VLOOKUP(MID(B409,1,5)*1,InstTyp!A:B,2,FALSE)</f>
        <v xml:space="preserve">Integrerede </v>
      </c>
      <c r="DP409" s="14" t="str">
        <f>VLOOKUP(MID(B409,1,5)*1,InstTyp!A:C,3,FALSE)</f>
        <v>Vesterbro/Kgs.Enghave</v>
      </c>
      <c r="DQ409">
        <f>VLOOKUP(MID(B409,1,5)*1,'InstTyp-2'!E:BQ,7,FALSE)</f>
        <v>36</v>
      </c>
      <c r="DR409">
        <f>VLOOKUP(MID(B409,1,5)*1,'InstTyp-2'!E:BQ,8,FALSE)</f>
        <v>0</v>
      </c>
      <c r="DS409">
        <f>VLOOKUP(MID(B409,1,5)*1,'InstTyp-2'!E:BQ,9,FALSE)</f>
        <v>84</v>
      </c>
      <c r="DT409">
        <f>VLOOKUP(MID(B409,1,5)*1,'InstTyp-2'!E:BQ,10,FALSE)</f>
        <v>0</v>
      </c>
      <c r="DU409">
        <f>VLOOKUP(MID(B409,1,5)*1,'InstTyp-2'!E:BQ,11,FALSE)</f>
        <v>0</v>
      </c>
      <c r="DV409">
        <f>VLOOKUP(MID(B409,1,5)*1,'InstTyp-2'!E:BQ,12,FALSE)</f>
        <v>0</v>
      </c>
      <c r="DW409">
        <f>VLOOKUP(MID(B409,1,5)*1,'InstTyp-2'!E:BQ,13,FALSE)</f>
        <v>0</v>
      </c>
      <c r="DX409">
        <f>VLOOKUP(MID(B409,1,5)*1,'InstTyp-2'!E:BQ,14,FALSE)</f>
        <v>0</v>
      </c>
      <c r="DY409">
        <f>VLOOKUP(MID(B409,1,5)*1,'InstTyp-2'!E:BQ,15,FALSE)</f>
        <v>0</v>
      </c>
      <c r="DZ409">
        <f>VLOOKUP(MID(B409,1,5)*1,'InstTyp-2'!E:BQ,16,FALSE)</f>
        <v>0</v>
      </c>
      <c r="EA409">
        <f>VLOOKUP(MID(B409,1,5)*1,'InstTyp-2'!E:BQ,17,FALSE)</f>
        <v>0</v>
      </c>
      <c r="EB409">
        <f>VLOOKUP(MID(B409,1,5)*1,'InstTyp-2'!E:BQ,18,FALSE)</f>
        <v>0</v>
      </c>
      <c r="EC409">
        <f>VLOOKUP(MID(B409,1,5)*1,'InstTyp-2'!E:BQ,19,FALSE)</f>
        <v>0</v>
      </c>
      <c r="ED409">
        <f>VLOOKUP(MID(B409,1,5)*1,'InstTyp-2'!E:BQ,20,FALSE)</f>
        <v>0</v>
      </c>
      <c r="EE409" s="195">
        <f>VLOOKUP(MID(B409,1,5)*1,'Forplejning 2008'!A:C,3,FALSE)</f>
        <v>260094.35</v>
      </c>
      <c r="EF409" t="str">
        <f t="shared" si="24"/>
        <v>35433</v>
      </c>
      <c r="EG409" t="str">
        <f t="shared" si="25"/>
        <v>3</v>
      </c>
      <c r="EH409">
        <f t="shared" si="26"/>
        <v>0</v>
      </c>
      <c r="EI409">
        <f t="shared" si="27"/>
        <v>0</v>
      </c>
      <c r="EJ409" t="e">
        <f>VLOOKUP(B409,Rekruttering!A:F,2,FALSE)</f>
        <v>#N/A</v>
      </c>
      <c r="EK409" t="e">
        <f>VLOOKUP(B409,Rekruttering!A:F,3,FALSE)</f>
        <v>#N/A</v>
      </c>
      <c r="EL409" t="e">
        <f>VLOOKUP(B409,Rekruttering!A:F,4,FALSE)</f>
        <v>#N/A</v>
      </c>
      <c r="EM409" t="e">
        <f>VLOOKUP(B409,Rekruttering!A:F,5,FALSE)</f>
        <v>#N/A</v>
      </c>
      <c r="EN409" t="e">
        <f>VLOOKUP(B409,Rekruttering!A:F,6,FALSE)</f>
        <v>#N/A</v>
      </c>
    </row>
    <row r="410" spans="1:144">
      <c r="A410" s="14" t="str">
        <f>Vest!AA1</f>
        <v>x</v>
      </c>
      <c r="B410" s="21">
        <f>Vest!AA2</f>
        <v>35550</v>
      </c>
      <c r="C410" t="str">
        <f>Vest!AA3</f>
        <v>Saxogården</v>
      </c>
      <c r="D410" t="str">
        <f>Vest!AA4</f>
        <v>Vesterbro/Kgs.Enghave</v>
      </c>
      <c r="E410" t="str">
        <f>Vest!AA5</f>
        <v>Dannebrogsgade 34</v>
      </c>
      <c r="F410">
        <f>Vest!AA6</f>
        <v>1660</v>
      </c>
      <c r="G410" t="str">
        <f>Vest!AA7</f>
        <v>København V</v>
      </c>
      <c r="H410" t="str">
        <f>Vest!AA8</f>
        <v>33 21 41 97</v>
      </c>
      <c r="I410" t="str">
        <f>Vest!AA9</f>
        <v>saxogaarden@mail.dk</v>
      </c>
      <c r="J410" t="str">
        <f>Vest!AA10</f>
        <v>Charlotte Oscilowski</v>
      </c>
      <c r="K410">
        <f>Vest!AA11</f>
        <v>33290042</v>
      </c>
      <c r="L410">
        <f>Vest!AA12</f>
        <v>0</v>
      </c>
      <c r="M410" t="str">
        <f>Vest!AA13</f>
        <v>35550@buf.kk.dk</v>
      </c>
      <c r="N410" t="str">
        <f>Vest!AA14</f>
        <v>Integreret</v>
      </c>
      <c r="O410">
        <f>Vest!AA15</f>
        <v>32</v>
      </c>
      <c r="P410">
        <f>Vest!AA16</f>
        <v>0</v>
      </c>
      <c r="Q410">
        <f>Vest!AA17</f>
        <v>55</v>
      </c>
      <c r="R410">
        <f>Vest!AA18</f>
        <v>40</v>
      </c>
      <c r="S410">
        <f>Vest!AA19</f>
        <v>0</v>
      </c>
      <c r="T410">
        <f>Vest!AA20</f>
        <v>0</v>
      </c>
      <c r="U410">
        <f>Vest!AA21</f>
        <v>0</v>
      </c>
      <c r="V410" t="str">
        <f>Vest!AA22</f>
        <v>Nej</v>
      </c>
      <c r="W410">
        <f>Vest!AA23</f>
        <v>0</v>
      </c>
      <c r="X410">
        <f>Vest!AA24</f>
        <v>0</v>
      </c>
      <c r="Y410">
        <f>Vest!AA25</f>
        <v>5</v>
      </c>
      <c r="Z410">
        <f>Vest!AA26</f>
        <v>5</v>
      </c>
      <c r="AA410">
        <f>Vest!AA27</f>
        <v>4</v>
      </c>
      <c r="AB410">
        <f>Vest!AA28</f>
        <v>5</v>
      </c>
      <c r="AC410">
        <f>Vest!AA29</f>
        <v>0</v>
      </c>
      <c r="AD410">
        <f>Vest!AA30</f>
        <v>5</v>
      </c>
      <c r="AE410">
        <f>Vest!AA31</f>
        <v>0</v>
      </c>
      <c r="AF410">
        <f>Vest!AA32</f>
        <v>0</v>
      </c>
      <c r="AG410">
        <f>Vest!AA33</f>
        <v>5</v>
      </c>
      <c r="AH410">
        <f>Vest!AA34</f>
        <v>0</v>
      </c>
      <c r="AI410">
        <f>Vest!AA35</f>
        <v>230000</v>
      </c>
      <c r="AJ410">
        <f>Vest!AA36</f>
        <v>20000</v>
      </c>
      <c r="AK410">
        <f>Vest!AA37</f>
        <v>0</v>
      </c>
      <c r="AL410" t="str">
        <f>Vest!AA38</f>
        <v>Ja</v>
      </c>
      <c r="AM410" t="str">
        <f>Vest!AA39</f>
        <v>Nej</v>
      </c>
      <c r="AN410" t="str">
        <f>Vest!AA40</f>
        <v>Zita Pedersen</v>
      </c>
      <c r="AO410">
        <f>Vest!AA41</f>
        <v>2007</v>
      </c>
      <c r="AP410">
        <f>Vest!AA42</f>
        <v>35</v>
      </c>
      <c r="AQ410">
        <f>Vest!AA43</f>
        <v>0</v>
      </c>
      <c r="AR410" t="str">
        <f>Vest!AA44</f>
        <v>Næsten køkkenleder</v>
      </c>
      <c r="AS410" t="str">
        <f>Vest!AA45</f>
        <v>25 års køkkenerfaring</v>
      </c>
      <c r="AT410" t="str">
        <f>Vest!AA46</f>
        <v>Rodfrugter, bagekurser, barnemad, ernæringssammensætning</v>
      </c>
      <c r="AU410">
        <f>Vest!AA47</f>
        <v>0</v>
      </c>
      <c r="AV410">
        <f>Vest!AA48</f>
        <v>0</v>
      </c>
      <c r="AW410">
        <f>Vest!AA49</f>
        <v>0</v>
      </c>
      <c r="AX410">
        <f>Vest!AA50</f>
        <v>0</v>
      </c>
      <c r="AY410">
        <f>Vest!AA51</f>
        <v>0</v>
      </c>
      <c r="AZ410">
        <f>Vest!AA52</f>
        <v>0</v>
      </c>
      <c r="BA410">
        <f>Vest!AA53</f>
        <v>0</v>
      </c>
      <c r="BB410">
        <f>Vest!AA54</f>
        <v>80</v>
      </c>
      <c r="BC410">
        <f>Vest!AA55</f>
        <v>80</v>
      </c>
      <c r="BD410">
        <f>Vest!AA56</f>
        <v>2</v>
      </c>
      <c r="BE410">
        <f>Vest!AA57</f>
        <v>2</v>
      </c>
      <c r="BF410" t="str">
        <f>Vest!AA58</f>
        <v>Ja</v>
      </c>
      <c r="BG410" t="str">
        <f>Vest!AA59</f>
        <v>Nej</v>
      </c>
      <c r="BH410" t="str">
        <f>Vest!AA60</f>
        <v>Nej</v>
      </c>
      <c r="BI410" t="str">
        <f>Vest!AA61</f>
        <v>Ja</v>
      </c>
      <c r="BJ410" t="str">
        <f>Vest!AA62</f>
        <v>Med opnormering af personale, anslår selv det kræver 20 timer mere</v>
      </c>
      <c r="BK410" t="str">
        <f>Vest!AA63</f>
        <v>Ja</v>
      </c>
      <c r="BL410">
        <f>Vest!AA64</f>
        <v>0</v>
      </c>
      <c r="BM410" t="str">
        <f>Vest!AA65</f>
        <v>Ja</v>
      </c>
      <c r="BN410" t="str">
        <f>Vest!AA66</f>
        <v>Er bekymret for hvad institutionen gør ved sygdom i køkkenet</v>
      </c>
      <c r="BO410" t="str">
        <f>Vest!AA67</f>
        <v>Nej</v>
      </c>
      <c r="BP410">
        <f>Vest!AA68</f>
        <v>0</v>
      </c>
      <c r="BQ410">
        <f>Vest!AA69</f>
        <v>0</v>
      </c>
      <c r="BR410" t="str">
        <f>Vest!AA70</f>
        <v>produktionskøkken</v>
      </c>
      <c r="BS410" t="str">
        <f>Vest!AA71</f>
        <v>Nej</v>
      </c>
      <c r="BT410" t="str">
        <f>Vest!AA72</f>
        <v>Ingen</v>
      </c>
      <c r="BU410" t="str">
        <f>Vest!AA73</f>
        <v>Mindre</v>
      </c>
      <c r="BV410" t="str">
        <f>Vest!AA74</f>
        <v>JA</v>
      </c>
      <c r="BW410" t="str">
        <f>Vest!AA75</f>
        <v>Der mangler opbevaringsplads og afløb i gulvet</v>
      </c>
      <c r="BX410">
        <f>Vest!AA76</f>
        <v>0</v>
      </c>
      <c r="BY410">
        <f>Vest!AA77</f>
        <v>0</v>
      </c>
      <c r="BZ410">
        <f>Vest!AA78</f>
        <v>0</v>
      </c>
      <c r="CA410">
        <f>Vest!AA79</f>
        <v>0</v>
      </c>
      <c r="CB410">
        <f>Vest!AA80</f>
        <v>0</v>
      </c>
      <c r="CC410">
        <f>Vest!AA81</f>
        <v>0</v>
      </c>
      <c r="CD410">
        <f>Vest!AA82</f>
        <v>0</v>
      </c>
      <c r="CE410">
        <f>Vest!AA83</f>
        <v>0</v>
      </c>
      <c r="CF410">
        <f>Vest!AA84</f>
        <v>0</v>
      </c>
      <c r="CG410" t="str">
        <f>Vest!AA85</f>
        <v>Mariah/ Margrethe</v>
      </c>
      <c r="CH410" s="17">
        <f>Vest!AA86</f>
        <v>39835</v>
      </c>
      <c r="CI410">
        <f>Vest!AA87</f>
        <v>0</v>
      </c>
      <c r="CJ410">
        <f>Vest!AA88</f>
        <v>0</v>
      </c>
      <c r="CK410">
        <f>Vest!AA89</f>
        <v>1</v>
      </c>
      <c r="CL410">
        <f>Vest!AA90</f>
        <v>10</v>
      </c>
      <c r="CM410">
        <f>Vest!AA91</f>
        <v>2</v>
      </c>
      <c r="CN410">
        <f>Vest!AA92</f>
        <v>0</v>
      </c>
      <c r="CO410">
        <f>Vest!AA93</f>
        <v>0</v>
      </c>
      <c r="CP410">
        <f>Vest!AA94</f>
        <v>0</v>
      </c>
      <c r="CQ410">
        <f>Vest!AA95</f>
        <v>0</v>
      </c>
      <c r="CR410">
        <f>Vest!AA96</f>
        <v>0</v>
      </c>
      <c r="CS410">
        <f>Vest!AA97</f>
        <v>3</v>
      </c>
      <c r="CT410">
        <f>Vest!AA98</f>
        <v>0</v>
      </c>
      <c r="CU410">
        <f>Vest!AA99</f>
        <v>0</v>
      </c>
      <c r="CV410">
        <f>Vest!AA100</f>
        <v>0</v>
      </c>
      <c r="CW410">
        <f>Vest!AA101</f>
        <v>0</v>
      </c>
      <c r="CX410">
        <f>Vest!AA102</f>
        <v>2</v>
      </c>
      <c r="CY410">
        <f>Vest!AA103</f>
        <v>0</v>
      </c>
      <c r="CZ410">
        <f>Vest!AA104</f>
        <v>0</v>
      </c>
      <c r="DA410">
        <f>Vest!AA105</f>
        <v>1</v>
      </c>
      <c r="DB410">
        <f>Vest!AA106</f>
        <v>1</v>
      </c>
      <c r="DC410">
        <f>Vest!AA107</f>
        <v>2</v>
      </c>
      <c r="DD410" t="str">
        <f>Vest!AA108</f>
        <v>Wexiödisk</v>
      </c>
      <c r="DE410">
        <f>Vest!AA109</f>
        <v>5</v>
      </c>
      <c r="DF410" t="str">
        <f>Vest!AA110</f>
        <v>Ja</v>
      </c>
      <c r="DG410">
        <f>Vest!AA111</f>
        <v>12</v>
      </c>
      <c r="DH410" t="str">
        <f>Vest!AA112</f>
        <v>Nej</v>
      </c>
      <c r="DI410" t="str">
        <f>Vest!AA113</f>
        <v>Nej</v>
      </c>
      <c r="DJ410" t="str">
        <f>Vest!AA114</f>
        <v>Ja</v>
      </c>
      <c r="DK410">
        <f>Vest!AA115</f>
        <v>2</v>
      </c>
      <c r="DL410" t="str">
        <f>Vest!AA116</f>
        <v>Ingen plads</v>
      </c>
      <c r="DM410" t="str">
        <f>Vest!AA117</f>
        <v>Der er ingen afløb i gulvet.</v>
      </c>
      <c r="DN410">
        <f>Vest!AA118</f>
        <v>0</v>
      </c>
      <c r="DO410" s="14" t="str">
        <f>VLOOKUP(MID(B410,1,5)*1,InstTyp!A:B,2,FALSE)</f>
        <v xml:space="preserve">Integrerede </v>
      </c>
      <c r="DP410" s="14" t="str">
        <f>VLOOKUP(MID(B410,1,5)*1,InstTyp!A:C,3,FALSE)</f>
        <v>Vesterbro/Kgs.Enghave</v>
      </c>
      <c r="DQ410">
        <f>VLOOKUP(MID(B410,1,5)*1,'InstTyp-2'!E:BQ,7,FALSE)</f>
        <v>41</v>
      </c>
      <c r="DR410">
        <f>VLOOKUP(MID(B410,1,5)*1,'InstTyp-2'!E:BQ,8,FALSE)</f>
        <v>0</v>
      </c>
      <c r="DS410">
        <f>VLOOKUP(MID(B410,1,5)*1,'InstTyp-2'!E:BQ,9,FALSE)</f>
        <v>42</v>
      </c>
      <c r="DT410">
        <f>VLOOKUP(MID(B410,1,5)*1,'InstTyp-2'!E:BQ,10,FALSE)</f>
        <v>40</v>
      </c>
      <c r="DU410">
        <f>VLOOKUP(MID(B410,1,5)*1,'InstTyp-2'!E:BQ,11,FALSE)</f>
        <v>0</v>
      </c>
      <c r="DV410">
        <f>VLOOKUP(MID(B410,1,5)*1,'InstTyp-2'!E:BQ,12,FALSE)</f>
        <v>0</v>
      </c>
      <c r="DW410">
        <f>VLOOKUP(MID(B410,1,5)*1,'InstTyp-2'!E:BQ,13,FALSE)</f>
        <v>0</v>
      </c>
      <c r="DX410">
        <f>VLOOKUP(MID(B410,1,5)*1,'InstTyp-2'!E:BQ,14,FALSE)</f>
        <v>0</v>
      </c>
      <c r="DY410">
        <f>VLOOKUP(MID(B410,1,5)*1,'InstTyp-2'!E:BQ,15,FALSE)</f>
        <v>0</v>
      </c>
      <c r="DZ410">
        <f>VLOOKUP(MID(B410,1,5)*1,'InstTyp-2'!E:BQ,16,FALSE)</f>
        <v>0</v>
      </c>
      <c r="EA410">
        <f>VLOOKUP(MID(B410,1,5)*1,'InstTyp-2'!E:BQ,17,FALSE)</f>
        <v>0</v>
      </c>
      <c r="EB410">
        <f>VLOOKUP(MID(B410,1,5)*1,'InstTyp-2'!E:BQ,18,FALSE)</f>
        <v>0</v>
      </c>
      <c r="EC410">
        <f>VLOOKUP(MID(B410,1,5)*1,'InstTyp-2'!E:BQ,19,FALSE)</f>
        <v>0</v>
      </c>
      <c r="ED410">
        <f>VLOOKUP(MID(B410,1,5)*1,'InstTyp-2'!E:BQ,20,FALSE)</f>
        <v>0</v>
      </c>
      <c r="EE410" s="195">
        <f>VLOOKUP(MID(B410,1,5)*1,'Forplejning 2008'!A:C,3,FALSE)</f>
        <v>216250.94</v>
      </c>
      <c r="EF410" t="str">
        <f t="shared" si="24"/>
        <v>35550</v>
      </c>
      <c r="EG410" t="str">
        <f t="shared" si="25"/>
        <v/>
      </c>
      <c r="EH410">
        <f t="shared" si="26"/>
        <v>0</v>
      </c>
      <c r="EI410">
        <f t="shared" si="27"/>
        <v>40</v>
      </c>
      <c r="EJ410" t="e">
        <f>VLOOKUP(B410,Rekruttering!A:F,2,FALSE)</f>
        <v>#N/A</v>
      </c>
      <c r="EK410" t="e">
        <f>VLOOKUP(B410,Rekruttering!A:F,3,FALSE)</f>
        <v>#N/A</v>
      </c>
      <c r="EL410" t="e">
        <f>VLOOKUP(B410,Rekruttering!A:F,4,FALSE)</f>
        <v>#N/A</v>
      </c>
      <c r="EM410" t="e">
        <f>VLOOKUP(B410,Rekruttering!A:F,5,FALSE)</f>
        <v>#N/A</v>
      </c>
      <c r="EN410" t="e">
        <f>VLOOKUP(B410,Rekruttering!A:F,6,FALSE)</f>
        <v>#N/A</v>
      </c>
    </row>
    <row r="411" spans="1:144">
      <c r="A411" s="14" t="str">
        <f>Vest!AB1</f>
        <v>x</v>
      </c>
      <c r="B411" s="21">
        <f>Vest!AB2</f>
        <v>35558</v>
      </c>
      <c r="C411" t="str">
        <f>Vest!AB3</f>
        <v>Syvstjernen</v>
      </c>
      <c r="D411" t="str">
        <f>Vest!AB4</f>
        <v>Vesterbro/Kgs.Enghave</v>
      </c>
      <c r="E411" t="str">
        <f>Vest!AB5</f>
        <v>Dannebrogsgade 1</v>
      </c>
      <c r="F411">
        <f>Vest!AB6</f>
        <v>1665</v>
      </c>
      <c r="G411" t="str">
        <f>Vest!AB7</f>
        <v>København V</v>
      </c>
      <c r="H411" t="str">
        <f>Vest!AB8</f>
        <v>33 21 48 17</v>
      </c>
      <c r="I411" t="str">
        <f>Vest!AB9</f>
        <v>35558@buf.kk.dk</v>
      </c>
      <c r="J411" t="str">
        <f>Vest!AB10</f>
        <v>Ole Duelund</v>
      </c>
      <c r="K411">
        <f>Vest!AB11</f>
        <v>33257003</v>
      </c>
      <c r="L411">
        <f>Vest!AB12</f>
        <v>33244431</v>
      </c>
      <c r="M411" t="str">
        <f>Vest!AB13</f>
        <v>35558@buf.kk.dk</v>
      </c>
      <c r="N411" t="str">
        <f>Vest!AB14</f>
        <v>Integreret</v>
      </c>
      <c r="O411">
        <f>Vest!AB15</f>
        <v>22</v>
      </c>
      <c r="P411">
        <f>Vest!AB16</f>
        <v>0</v>
      </c>
      <c r="Q411">
        <f>Vest!AB17</f>
        <v>26</v>
      </c>
      <c r="R411">
        <f>Vest!AB18</f>
        <v>0</v>
      </c>
      <c r="S411">
        <f>Vest!AB19</f>
        <v>0</v>
      </c>
      <c r="T411">
        <f>Vest!AB20</f>
        <v>0</v>
      </c>
      <c r="U411">
        <f>Vest!AB21</f>
        <v>0</v>
      </c>
      <c r="V411" t="str">
        <f>Vest!AB22</f>
        <v>Nej</v>
      </c>
      <c r="W411">
        <f>Vest!AB23</f>
        <v>0</v>
      </c>
      <c r="X411">
        <f>Vest!AB24</f>
        <v>0</v>
      </c>
      <c r="Y411">
        <f>Vest!AB25</f>
        <v>5</v>
      </c>
      <c r="Z411">
        <f>Vest!AB26</f>
        <v>5</v>
      </c>
      <c r="AA411">
        <f>Vest!AB27</f>
        <v>4</v>
      </c>
      <c r="AB411">
        <f>Vest!AB28</f>
        <v>5</v>
      </c>
      <c r="AC411">
        <f>Vest!AB29</f>
        <v>0</v>
      </c>
      <c r="AD411">
        <f>Vest!AB30</f>
        <v>5</v>
      </c>
      <c r="AE411">
        <f>Vest!AB31</f>
        <v>5</v>
      </c>
      <c r="AF411">
        <f>Vest!AB32</f>
        <v>0</v>
      </c>
      <c r="AG411">
        <f>Vest!AB33</f>
        <v>5</v>
      </c>
      <c r="AH411">
        <f>Vest!AB34</f>
        <v>0</v>
      </c>
      <c r="AI411" s="16">
        <f>Vest!AB35</f>
        <v>83000</v>
      </c>
      <c r="AJ411" s="16">
        <f>Vest!AB36</f>
        <v>83000</v>
      </c>
      <c r="AK411">
        <f>Vest!AB37</f>
        <v>0</v>
      </c>
      <c r="AL411" t="str">
        <f>Vest!AB38</f>
        <v>Ja</v>
      </c>
      <c r="AM411" t="str">
        <f>Vest!AB39</f>
        <v>Nej</v>
      </c>
      <c r="AN411" t="str">
        <f>Vest!AB40</f>
        <v>Tim Larsen</v>
      </c>
      <c r="AO411">
        <f>Vest!AB41</f>
        <v>2005</v>
      </c>
      <c r="AP411">
        <f>Vest!AB42</f>
        <v>20</v>
      </c>
      <c r="AQ411" t="str">
        <f>Vest!AB43</f>
        <v>mail@timlarsen.dk</v>
      </c>
      <c r="AR411" t="str">
        <f>Vest!AB44</f>
        <v>Levnedsmiddeltekniker</v>
      </c>
      <c r="AS411" t="str">
        <f>Vest!AB45</f>
        <v>fra andre køkkener</v>
      </c>
      <c r="AT411">
        <f>Vest!AB46</f>
        <v>0</v>
      </c>
      <c r="AU411">
        <f>Vest!AB47</f>
        <v>0</v>
      </c>
      <c r="AV411">
        <f>Vest!AB48</f>
        <v>0</v>
      </c>
      <c r="AW411">
        <f>Vest!AB49</f>
        <v>0</v>
      </c>
      <c r="AX411">
        <f>Vest!AB50</f>
        <v>0</v>
      </c>
      <c r="AY411">
        <f>Vest!AB51</f>
        <v>0</v>
      </c>
      <c r="AZ411">
        <f>Vest!AB52</f>
        <v>0</v>
      </c>
      <c r="BA411">
        <f>Vest!AB53</f>
        <v>0</v>
      </c>
      <c r="BB411">
        <f>Vest!AB54</f>
        <v>65</v>
      </c>
      <c r="BC411">
        <f>Vest!AB55</f>
        <v>75</v>
      </c>
      <c r="BD411">
        <f>Vest!AB56</f>
        <v>2</v>
      </c>
      <c r="BE411">
        <f>Vest!AB57</f>
        <v>2</v>
      </c>
      <c r="BF411" t="str">
        <f>Vest!AB58</f>
        <v>Ja</v>
      </c>
      <c r="BG411" t="str">
        <f>Vest!AB59</f>
        <v>Nej</v>
      </c>
      <c r="BH411" t="str">
        <f>Vest!AB60</f>
        <v>Ja</v>
      </c>
      <c r="BI411" t="str">
        <f>Vest!AB61</f>
        <v>Nej</v>
      </c>
      <c r="BJ411" t="str">
        <f>Vest!AB62</f>
        <v>vil bare beholde madpakker til børnahavebørnene</v>
      </c>
      <c r="BK411">
        <f>Vest!AB63</f>
        <v>0</v>
      </c>
      <c r="BL411">
        <f>Vest!AB64</f>
        <v>0</v>
      </c>
      <c r="BM411" t="str">
        <f>Vest!AB65</f>
        <v>Nej</v>
      </c>
      <c r="BN411" t="str">
        <f>Vest!AB66</f>
        <v>Afventende, er omstillingsparat.</v>
      </c>
      <c r="BO411" t="str">
        <f>Vest!AB67</f>
        <v>Nej</v>
      </c>
      <c r="BP411" t="str">
        <f>Vest!AB68</f>
        <v>Med rådgivning</v>
      </c>
      <c r="BQ411">
        <f>Vest!AB69</f>
        <v>0</v>
      </c>
      <c r="BR411" t="str">
        <f>Vest!AB70</f>
        <v>Køkken blandet tilvirk</v>
      </c>
      <c r="BS411">
        <f>Vest!AB71</f>
        <v>0</v>
      </c>
      <c r="BT411">
        <f>Vest!AB72</f>
        <v>0</v>
      </c>
      <c r="BU411">
        <f>Vest!AB73</f>
        <v>0</v>
      </c>
      <c r="BV411">
        <f>Vest!AB74</f>
        <v>0</v>
      </c>
      <c r="BW411">
        <f>Vest!AB75</f>
        <v>0</v>
      </c>
      <c r="BX411">
        <f>Vest!AB76</f>
        <v>0</v>
      </c>
      <c r="BY411" t="str">
        <f>Vest!AB77</f>
        <v>Større</v>
      </c>
      <c r="BZ411" t="str">
        <f>Vest!AB78</f>
        <v>Ja</v>
      </c>
      <c r="CA411">
        <f>Vest!AB79</f>
        <v>0</v>
      </c>
      <c r="CB411">
        <f>Vest!AB80</f>
        <v>0</v>
      </c>
      <c r="CC411">
        <f>Vest!AB81</f>
        <v>0</v>
      </c>
      <c r="CD411">
        <f>Vest!AB82</f>
        <v>0</v>
      </c>
      <c r="CE411">
        <f>Vest!AB83</f>
        <v>0</v>
      </c>
      <c r="CF411" t="str">
        <f>Vest!AB84</f>
        <v>for lille køkken, som ligger på 1. sal.
Vg. og Bh. Ligger i stuen.</v>
      </c>
      <c r="CG411" t="str">
        <f>Vest!AB85</f>
        <v>Lone</v>
      </c>
      <c r="CH411" s="18">
        <f>Vest!AB86</f>
        <v>39835</v>
      </c>
      <c r="CI411">
        <f>Vest!AB87</f>
        <v>0</v>
      </c>
      <c r="CJ411">
        <f>Vest!AB88</f>
        <v>0</v>
      </c>
      <c r="CK411">
        <f>Vest!AB89</f>
        <v>1</v>
      </c>
      <c r="CL411">
        <f>Vest!AB90</f>
        <v>4</v>
      </c>
      <c r="CM411">
        <f>Vest!AB91</f>
        <v>0</v>
      </c>
      <c r="CN411">
        <f>Vest!AB92</f>
        <v>2</v>
      </c>
      <c r="CO411">
        <f>Vest!AB93</f>
        <v>0</v>
      </c>
      <c r="CP411">
        <f>Vest!AB94</f>
        <v>0</v>
      </c>
      <c r="CQ411">
        <f>Vest!AB95</f>
        <v>0</v>
      </c>
      <c r="CR411">
        <f>Vest!AB96</f>
        <v>1</v>
      </c>
      <c r="CS411">
        <f>Vest!AB97</f>
        <v>0</v>
      </c>
      <c r="CT411">
        <f>Vest!AB98</f>
        <v>0</v>
      </c>
      <c r="CU411">
        <f>Vest!AB99</f>
        <v>1</v>
      </c>
      <c r="CV411">
        <f>Vest!AB100</f>
        <v>0</v>
      </c>
      <c r="CW411">
        <f>Vest!AB101</f>
        <v>0</v>
      </c>
      <c r="CX411">
        <f>Vest!AB102</f>
        <v>0</v>
      </c>
      <c r="CY411">
        <f>Vest!AB103</f>
        <v>1</v>
      </c>
      <c r="CZ411">
        <f>Vest!AB104</f>
        <v>0</v>
      </c>
      <c r="DA411">
        <f>Vest!AB105</f>
        <v>0</v>
      </c>
      <c r="DB411">
        <f>Vest!AB106</f>
        <v>1</v>
      </c>
      <c r="DC411">
        <f>Vest!AB107</f>
        <v>20</v>
      </c>
      <c r="DD411" t="str">
        <f>Vest!AB108</f>
        <v>miele professional 6. 7859</v>
      </c>
      <c r="DE411">
        <f>Vest!AB109</f>
        <v>2</v>
      </c>
      <c r="DF411" t="str">
        <f>Vest!AB110</f>
        <v>Nej</v>
      </c>
      <c r="DG411" t="str">
        <f>Vest!AB111</f>
        <v>Nej</v>
      </c>
      <c r="DH411" t="str">
        <f>Vest!AB112</f>
        <v>Ja</v>
      </c>
      <c r="DI411" t="str">
        <f>Vest!AB113</f>
        <v>Nej</v>
      </c>
      <c r="DJ411" t="str">
        <f>Vest!AB114</f>
        <v>Nej</v>
      </c>
      <c r="DK411">
        <f>Vest!AB115</f>
        <v>3</v>
      </c>
      <c r="DL411">
        <f>Vest!AB116</f>
        <v>0</v>
      </c>
      <c r="DM411">
        <f>Vest!AB117</f>
        <v>0</v>
      </c>
      <c r="DN411">
        <f>Vest!AB118</f>
        <v>0</v>
      </c>
      <c r="DO411" s="14" t="str">
        <f>VLOOKUP(MID(B411,1,5)*1,InstTyp!A:B,2,FALSE)</f>
        <v xml:space="preserve">Integrerede </v>
      </c>
      <c r="DP411" s="14" t="str">
        <f>VLOOKUP(MID(B411,1,5)*1,InstTyp!A:C,3,FALSE)</f>
        <v>Vesterbro/Kgs.Enghave</v>
      </c>
      <c r="DQ411">
        <f>VLOOKUP(MID(B411,1,5)*1,'InstTyp-2'!E:BQ,7,FALSE)</f>
        <v>22</v>
      </c>
      <c r="DR411">
        <f>VLOOKUP(MID(B411,1,5)*1,'InstTyp-2'!E:BQ,8,FALSE)</f>
        <v>0</v>
      </c>
      <c r="DS411">
        <f>VLOOKUP(MID(B411,1,5)*1,'InstTyp-2'!E:BQ,9,FALSE)</f>
        <v>26</v>
      </c>
      <c r="DT411">
        <f>VLOOKUP(MID(B411,1,5)*1,'InstTyp-2'!E:BQ,10,FALSE)</f>
        <v>0</v>
      </c>
      <c r="DU411">
        <f>VLOOKUP(MID(B411,1,5)*1,'InstTyp-2'!E:BQ,11,FALSE)</f>
        <v>0</v>
      </c>
      <c r="DV411">
        <f>VLOOKUP(MID(B411,1,5)*1,'InstTyp-2'!E:BQ,12,FALSE)</f>
        <v>0</v>
      </c>
      <c r="DW411">
        <f>VLOOKUP(MID(B411,1,5)*1,'InstTyp-2'!E:BQ,13,FALSE)</f>
        <v>0</v>
      </c>
      <c r="DX411">
        <f>VLOOKUP(MID(B411,1,5)*1,'InstTyp-2'!E:BQ,14,FALSE)</f>
        <v>0</v>
      </c>
      <c r="DY411">
        <f>VLOOKUP(MID(B411,1,5)*1,'InstTyp-2'!E:BQ,15,FALSE)</f>
        <v>0</v>
      </c>
      <c r="DZ411">
        <f>VLOOKUP(MID(B411,1,5)*1,'InstTyp-2'!E:BQ,16,FALSE)</f>
        <v>0</v>
      </c>
      <c r="EA411">
        <f>VLOOKUP(MID(B411,1,5)*1,'InstTyp-2'!E:BQ,17,FALSE)</f>
        <v>0</v>
      </c>
      <c r="EB411">
        <f>VLOOKUP(MID(B411,1,5)*1,'InstTyp-2'!E:BQ,18,FALSE)</f>
        <v>0</v>
      </c>
      <c r="EC411">
        <f>VLOOKUP(MID(B411,1,5)*1,'InstTyp-2'!E:BQ,19,FALSE)</f>
        <v>0</v>
      </c>
      <c r="ED411">
        <f>VLOOKUP(MID(B411,1,5)*1,'InstTyp-2'!E:BQ,20,FALSE)</f>
        <v>0</v>
      </c>
      <c r="EE411" s="195">
        <f>VLOOKUP(MID(B411,1,5)*1,'Forplejning 2008'!A:C,3,FALSE)</f>
        <v>73845.56</v>
      </c>
      <c r="EF411" t="str">
        <f t="shared" si="24"/>
        <v>35558</v>
      </c>
      <c r="EG411" t="str">
        <f t="shared" si="25"/>
        <v/>
      </c>
      <c r="EH411">
        <f t="shared" si="26"/>
        <v>0</v>
      </c>
      <c r="EI411">
        <f t="shared" si="27"/>
        <v>0</v>
      </c>
      <c r="EJ411" t="e">
        <f>VLOOKUP(B411,Rekruttering!A:F,2,FALSE)</f>
        <v>#N/A</v>
      </c>
      <c r="EK411" t="e">
        <f>VLOOKUP(B411,Rekruttering!A:F,3,FALSE)</f>
        <v>#N/A</v>
      </c>
      <c r="EL411" t="e">
        <f>VLOOKUP(B411,Rekruttering!A:F,4,FALSE)</f>
        <v>#N/A</v>
      </c>
      <c r="EM411" t="e">
        <f>VLOOKUP(B411,Rekruttering!A:F,5,FALSE)</f>
        <v>#N/A</v>
      </c>
      <c r="EN411" t="e">
        <f>VLOOKUP(B411,Rekruttering!A:F,6,FALSE)</f>
        <v>#N/A</v>
      </c>
    </row>
    <row r="412" spans="1:144">
      <c r="A412" s="14" t="str">
        <f>Vest!AE1</f>
        <v>x</v>
      </c>
      <c r="B412" s="21">
        <f>Vest!AE2</f>
        <v>35585</v>
      </c>
      <c r="C412" t="str">
        <f>Vest!AE3</f>
        <v>Enghave sogne integrerede institution</v>
      </c>
      <c r="D412" t="str">
        <f>Vest!AE4</f>
        <v>Vesterbro/Kgs.Enghave</v>
      </c>
      <c r="E412" t="str">
        <f>Vest!AE5</f>
        <v>Slien 2</v>
      </c>
      <c r="F412">
        <f>Vest!AE6</f>
        <v>1766</v>
      </c>
      <c r="G412" t="str">
        <f>Vest!AE7</f>
        <v>København V</v>
      </c>
      <c r="H412" t="str">
        <f>Vest!AE8</f>
        <v>33 31 05 59</v>
      </c>
      <c r="I412" t="str">
        <f>Vest!AE9</f>
        <v>35585@buf.kk.dk</v>
      </c>
      <c r="J412" t="str">
        <f>Vest!AE10</f>
        <v>Henrik Maes</v>
      </c>
      <c r="K412">
        <f>Vest!AE11</f>
        <v>38801813</v>
      </c>
      <c r="L412">
        <f>Vest!AE12</f>
        <v>0</v>
      </c>
      <c r="M412" t="str">
        <f>Vest!AE13</f>
        <v>slien@pc.dk</v>
      </c>
      <c r="N412" t="str">
        <f>Vest!AE14</f>
        <v>Integreret</v>
      </c>
      <c r="O412">
        <f>Vest!AE15</f>
        <v>10</v>
      </c>
      <c r="P412">
        <f>Vest!AE16</f>
        <v>0</v>
      </c>
      <c r="Q412">
        <f>Vest!AE17</f>
        <v>42</v>
      </c>
      <c r="R412">
        <f>Vest!AE18</f>
        <v>0</v>
      </c>
      <c r="S412">
        <f>Vest!AE19</f>
        <v>0</v>
      </c>
      <c r="T412">
        <f>Vest!AE20</f>
        <v>0</v>
      </c>
      <c r="U412">
        <f>Vest!AE21</f>
        <v>0</v>
      </c>
      <c r="V412" t="str">
        <f>Vest!AE22</f>
        <v>Nej</v>
      </c>
      <c r="W412">
        <f>Vest!AE23</f>
        <v>0</v>
      </c>
      <c r="X412">
        <f>Vest!AE24</f>
        <v>0</v>
      </c>
      <c r="Y412">
        <f>Vest!AE25</f>
        <v>5</v>
      </c>
      <c r="Z412">
        <f>Vest!AE26</f>
        <v>5</v>
      </c>
      <c r="AA412">
        <f>Vest!AE27</f>
        <v>5</v>
      </c>
      <c r="AB412">
        <f>Vest!AE28</f>
        <v>5</v>
      </c>
      <c r="AC412">
        <f>Vest!AE29</f>
        <v>0</v>
      </c>
      <c r="AD412">
        <f>Vest!AE30</f>
        <v>5</v>
      </c>
      <c r="AE412">
        <f>Vest!AE31</f>
        <v>0</v>
      </c>
      <c r="AF412">
        <f>Vest!AE32</f>
        <v>0</v>
      </c>
      <c r="AG412">
        <f>Vest!AE33</f>
        <v>5</v>
      </c>
      <c r="AH412">
        <f>Vest!AE34</f>
        <v>0</v>
      </c>
      <c r="AI412">
        <f>Vest!AE35</f>
        <v>5047</v>
      </c>
      <c r="AJ412">
        <f>Vest!AE36</f>
        <v>32000</v>
      </c>
      <c r="AK412" t="str">
        <f>Vest!AE37</f>
        <v>54.000 i alt</v>
      </c>
      <c r="AL412" t="str">
        <f>Vest!AE38</f>
        <v>Ja</v>
      </c>
      <c r="AM412" t="str">
        <f>Vest!AE39</f>
        <v>Nej</v>
      </c>
      <c r="AN412" t="str">
        <f>Vest!AE40</f>
        <v>Marianne Bitch</v>
      </c>
      <c r="AO412">
        <f>Vest!AE41</f>
        <v>2009</v>
      </c>
      <c r="AP412">
        <f>Vest!AE42</f>
        <v>20</v>
      </c>
      <c r="AQ412">
        <f>Vest!AE43</f>
        <v>0</v>
      </c>
      <c r="AR412" t="str">
        <f>Vest!AE44</f>
        <v>kunstner</v>
      </c>
      <c r="AS412" t="str">
        <f>Vest!AE45</f>
        <v>3 års køkken erfaring</v>
      </c>
      <c r="AT412" t="str">
        <f>Vest!AE46</f>
        <v>Nej</v>
      </c>
      <c r="AU412">
        <f>Vest!AE47</f>
        <v>0</v>
      </c>
      <c r="AV412">
        <f>Vest!AE48</f>
        <v>0</v>
      </c>
      <c r="AW412">
        <f>Vest!AE49</f>
        <v>0</v>
      </c>
      <c r="AX412">
        <f>Vest!AE50</f>
        <v>0</v>
      </c>
      <c r="AY412">
        <f>Vest!AE51</f>
        <v>0</v>
      </c>
      <c r="AZ412">
        <f>Vest!AE52</f>
        <v>0</v>
      </c>
      <c r="BA412">
        <f>Vest!AE53</f>
        <v>0</v>
      </c>
      <c r="BB412">
        <f>Vest!AE54</f>
        <v>92</v>
      </c>
      <c r="BC412">
        <f>Vest!AE55</f>
        <v>92</v>
      </c>
      <c r="BD412">
        <f>Vest!AE56</f>
        <v>3</v>
      </c>
      <c r="BE412">
        <f>Vest!AE57</f>
        <v>2</v>
      </c>
      <c r="BF412" t="str">
        <f>Vest!AE58</f>
        <v>Nej</v>
      </c>
      <c r="BG412" t="str">
        <f>Vest!AE59</f>
        <v>Nej</v>
      </c>
      <c r="BH412" t="str">
        <f>Vest!AE60</f>
        <v>Nej</v>
      </c>
      <c r="BI412" t="str">
        <f>Vest!AE61</f>
        <v>Ja</v>
      </c>
      <c r="BJ412" t="str">
        <f>Vest!AE62</f>
        <v>laver ikke mad, men har lyst til at lave maden selv</v>
      </c>
      <c r="BK412" t="str">
        <f>Vest!AE63</f>
        <v>Nej</v>
      </c>
      <c r="BL412">
        <f>Vest!AE64</f>
        <v>0</v>
      </c>
      <c r="BM412" t="str">
        <f>Vest!AE65</f>
        <v>Nej</v>
      </c>
      <c r="BN412" t="str">
        <f>Vest!AE66</f>
        <v>Ynk og jammer</v>
      </c>
      <c r="BO412" t="str">
        <f>Vest!AE67</f>
        <v>Nej</v>
      </c>
      <c r="BP412">
        <f>Vest!AE68</f>
        <v>0</v>
      </c>
      <c r="BQ412">
        <f>Vest!AE69</f>
        <v>0</v>
      </c>
      <c r="BR412" t="str">
        <f>Vest!AE70</f>
        <v>produktionskøkken</v>
      </c>
      <c r="BS412" t="str">
        <f>Vest!AE71</f>
        <v>Nej</v>
      </c>
      <c r="BT412" t="str">
        <f>Vest!AE72</f>
        <v>Større</v>
      </c>
      <c r="BU412" t="str">
        <f>Vest!AE73</f>
        <v>Større</v>
      </c>
      <c r="BV412" t="str">
        <f>Vest!AE74</f>
        <v>Ja</v>
      </c>
      <c r="BW412" t="str">
        <f>Vest!AE75</f>
        <v>Pt. Meget lille prod. Køkken, nedslidt.
Køkken udbygges, nye hårde hvidevare og andet</v>
      </c>
      <c r="BX412">
        <f>Vest!AE76</f>
        <v>0</v>
      </c>
      <c r="BY412">
        <f>Vest!AE77</f>
        <v>0</v>
      </c>
      <c r="BZ412">
        <f>Vest!AE78</f>
        <v>0</v>
      </c>
      <c r="CA412">
        <f>Vest!AE79</f>
        <v>0</v>
      </c>
      <c r="CB412">
        <f>Vest!AE80</f>
        <v>0</v>
      </c>
      <c r="CC412">
        <f>Vest!AE81</f>
        <v>0</v>
      </c>
      <c r="CD412">
        <f>Vest!AE82</f>
        <v>0</v>
      </c>
      <c r="CE412">
        <f>Vest!AE83</f>
        <v>0</v>
      </c>
      <c r="CF412">
        <f>Vest!AE84</f>
        <v>0</v>
      </c>
      <c r="CG412" t="str">
        <f>Vest!AE85</f>
        <v>Lone Voss / Nanna</v>
      </c>
      <c r="CH412" s="17">
        <f>Vest!AE86</f>
        <v>39846</v>
      </c>
      <c r="CI412">
        <f>Vest!AE87</f>
        <v>0</v>
      </c>
      <c r="CJ412">
        <f>Vest!AE88</f>
        <v>1</v>
      </c>
      <c r="CK412">
        <f>Vest!AE89</f>
        <v>0</v>
      </c>
      <c r="CL412">
        <f>Vest!AE90</f>
        <v>0</v>
      </c>
      <c r="CM412">
        <f>Vest!AE91</f>
        <v>0</v>
      </c>
      <c r="CN412">
        <f>Vest!AE92</f>
        <v>0</v>
      </c>
      <c r="CO412">
        <f>Vest!AE93</f>
        <v>0</v>
      </c>
      <c r="CP412">
        <f>Vest!AE94</f>
        <v>0</v>
      </c>
      <c r="CQ412">
        <f>Vest!AE95</f>
        <v>0</v>
      </c>
      <c r="CR412">
        <f>Vest!AE96</f>
        <v>0</v>
      </c>
      <c r="CS412">
        <f>Vest!AE97</f>
        <v>1</v>
      </c>
      <c r="CT412">
        <f>Vest!AE98</f>
        <v>0</v>
      </c>
      <c r="CU412">
        <f>Vest!AE99</f>
        <v>0</v>
      </c>
      <c r="CV412">
        <f>Vest!AE100</f>
        <v>0</v>
      </c>
      <c r="CW412">
        <f>Vest!AE101</f>
        <v>0</v>
      </c>
      <c r="CX412">
        <f>Vest!AE102</f>
        <v>1</v>
      </c>
      <c r="CY412">
        <f>Vest!AE103</f>
        <v>0</v>
      </c>
      <c r="CZ412">
        <f>Vest!AE104</f>
        <v>0</v>
      </c>
      <c r="DA412">
        <f>Vest!AE105</f>
        <v>0</v>
      </c>
      <c r="DB412">
        <f>Vest!AE106</f>
        <v>1</v>
      </c>
      <c r="DC412">
        <f>Vest!AE107</f>
        <v>0</v>
      </c>
      <c r="DD412" t="str">
        <f>Vest!AE108</f>
        <v>Miele alm.</v>
      </c>
      <c r="DE412">
        <f>Vest!AE109</f>
        <v>1</v>
      </c>
      <c r="DF412" t="str">
        <f>Vest!AE110</f>
        <v>Nej</v>
      </c>
      <c r="DG412">
        <f>Vest!AE111</f>
        <v>0</v>
      </c>
      <c r="DH412" t="str">
        <f>Vest!AE112</f>
        <v>Ja</v>
      </c>
      <c r="DI412" t="str">
        <f>Vest!AE113</f>
        <v>Ja</v>
      </c>
      <c r="DJ412" t="str">
        <f>Vest!AE114</f>
        <v>Ja</v>
      </c>
      <c r="DK412">
        <f>Vest!AE115</f>
        <v>1</v>
      </c>
      <c r="DL412" t="str">
        <f>Vest!AE116</f>
        <v>Begrænset</v>
      </c>
      <c r="DM412">
        <f>Vest!AE117</f>
        <v>0</v>
      </c>
      <c r="DN412">
        <f>Vest!AE118</f>
        <v>0</v>
      </c>
      <c r="DO412" s="14" t="str">
        <f>VLOOKUP(MID(B412,1,5)*1,InstTyp!A:B,2,FALSE)</f>
        <v xml:space="preserve">Integrerede </v>
      </c>
      <c r="DP412" s="14" t="str">
        <f>VLOOKUP(MID(B412,1,5)*1,InstTyp!A:C,3,FALSE)</f>
        <v>Vesterbro/Kgs.Enghave</v>
      </c>
      <c r="DQ412">
        <f>VLOOKUP(MID(B412,1,5)*1,'InstTyp-2'!E:BQ,7,FALSE)</f>
        <v>10</v>
      </c>
      <c r="DR412">
        <f>VLOOKUP(MID(B412,1,5)*1,'InstTyp-2'!E:BQ,8,FALSE)</f>
        <v>0</v>
      </c>
      <c r="DS412">
        <f>VLOOKUP(MID(B412,1,5)*1,'InstTyp-2'!E:BQ,9,FALSE)</f>
        <v>42</v>
      </c>
      <c r="DT412">
        <f>VLOOKUP(MID(B412,1,5)*1,'InstTyp-2'!E:BQ,10,FALSE)</f>
        <v>0</v>
      </c>
      <c r="DU412">
        <f>VLOOKUP(MID(B412,1,5)*1,'InstTyp-2'!E:BQ,11,FALSE)</f>
        <v>0</v>
      </c>
      <c r="DV412">
        <f>VLOOKUP(MID(B412,1,5)*1,'InstTyp-2'!E:BQ,12,FALSE)</f>
        <v>0</v>
      </c>
      <c r="DW412">
        <f>VLOOKUP(MID(B412,1,5)*1,'InstTyp-2'!E:BQ,13,FALSE)</f>
        <v>0</v>
      </c>
      <c r="DX412">
        <f>VLOOKUP(MID(B412,1,5)*1,'InstTyp-2'!E:BQ,14,FALSE)</f>
        <v>0</v>
      </c>
      <c r="DY412">
        <f>VLOOKUP(MID(B412,1,5)*1,'InstTyp-2'!E:BQ,15,FALSE)</f>
        <v>0</v>
      </c>
      <c r="DZ412">
        <f>VLOOKUP(MID(B412,1,5)*1,'InstTyp-2'!E:BQ,16,FALSE)</f>
        <v>0</v>
      </c>
      <c r="EA412">
        <f>VLOOKUP(MID(B412,1,5)*1,'InstTyp-2'!E:BQ,17,FALSE)</f>
        <v>0</v>
      </c>
      <c r="EB412">
        <f>VLOOKUP(MID(B412,1,5)*1,'InstTyp-2'!E:BQ,18,FALSE)</f>
        <v>0</v>
      </c>
      <c r="EC412">
        <f>VLOOKUP(MID(B412,1,5)*1,'InstTyp-2'!E:BQ,19,FALSE)</f>
        <v>0</v>
      </c>
      <c r="ED412">
        <f>VLOOKUP(MID(B412,1,5)*1,'InstTyp-2'!E:BQ,20,FALSE)</f>
        <v>0</v>
      </c>
      <c r="EE412" s="195">
        <f>VLOOKUP(MID(B412,1,5)*1,'Forplejning 2008'!A:C,3,FALSE)</f>
        <v>43781.98</v>
      </c>
      <c r="EF412" t="str">
        <f t="shared" si="24"/>
        <v>35585</v>
      </c>
      <c r="EG412" t="str">
        <f t="shared" si="25"/>
        <v/>
      </c>
      <c r="EH412">
        <f t="shared" si="26"/>
        <v>0</v>
      </c>
      <c r="EI412">
        <f t="shared" si="27"/>
        <v>0</v>
      </c>
      <c r="EJ412" t="e">
        <f>VLOOKUP(B412,Rekruttering!A:F,2,FALSE)</f>
        <v>#N/A</v>
      </c>
      <c r="EK412" t="e">
        <f>VLOOKUP(B412,Rekruttering!A:F,3,FALSE)</f>
        <v>#N/A</v>
      </c>
      <c r="EL412" t="e">
        <f>VLOOKUP(B412,Rekruttering!A:F,4,FALSE)</f>
        <v>#N/A</v>
      </c>
      <c r="EM412" t="e">
        <f>VLOOKUP(B412,Rekruttering!A:F,5,FALSE)</f>
        <v>#N/A</v>
      </c>
      <c r="EN412" t="e">
        <f>VLOOKUP(B412,Rekruttering!A:F,6,FALSE)</f>
        <v>#N/A</v>
      </c>
    </row>
    <row r="413" spans="1:144">
      <c r="A413" s="14" t="str">
        <f>Vest!AF1</f>
        <v>x</v>
      </c>
      <c r="B413" s="21">
        <f>Vest!AF2</f>
        <v>35586</v>
      </c>
      <c r="C413" t="str">
        <f>Vest!AF3</f>
        <v>Gethsemane integrerede institution</v>
      </c>
      <c r="D413" t="str">
        <f>Vest!AF4</f>
        <v>Vesterbro/Kgs.Enghave</v>
      </c>
      <c r="E413" t="str">
        <f>Vest!AF5</f>
        <v>Sønder Boulevard 60</v>
      </c>
      <c r="F413">
        <f>Vest!AF6</f>
        <v>1720</v>
      </c>
      <c r="G413" t="str">
        <f>Vest!AF7</f>
        <v>København V</v>
      </c>
      <c r="H413" t="str">
        <f>Vest!AF8</f>
        <v>33 22 19 36</v>
      </c>
      <c r="I413" t="str">
        <f>Vest!AF9</f>
        <v>35586@buf.kk.dk</v>
      </c>
      <c r="J413" t="str">
        <f>Vest!AF10</f>
        <v>Lisbeth Fredslund</v>
      </c>
      <c r="K413">
        <f>Vest!AF11</f>
        <v>38868088</v>
      </c>
      <c r="L413">
        <f>Vest!AF12</f>
        <v>0</v>
      </c>
      <c r="M413" t="str">
        <f>Vest!AF13</f>
        <v>35586@buf.kk.dk</v>
      </c>
      <c r="N413" t="str">
        <f>Vest!AF14</f>
        <v>Integreret</v>
      </c>
      <c r="O413">
        <f>Vest!AF15</f>
        <v>11</v>
      </c>
      <c r="P413">
        <f>Vest!AF16</f>
        <v>0</v>
      </c>
      <c r="Q413">
        <f>Vest!AF17</f>
        <v>20</v>
      </c>
      <c r="R413">
        <f>Vest!AF18</f>
        <v>0</v>
      </c>
      <c r="S413">
        <f>Vest!AF19</f>
        <v>0</v>
      </c>
      <c r="T413">
        <f>Vest!AF20</f>
        <v>0</v>
      </c>
      <c r="U413">
        <f>Vest!AF21</f>
        <v>0</v>
      </c>
      <c r="V413" t="str">
        <f>Vest!AF22</f>
        <v>Nej</v>
      </c>
      <c r="W413">
        <f>Vest!AF23</f>
        <v>0</v>
      </c>
      <c r="X413">
        <f>Vest!AF24</f>
        <v>0</v>
      </c>
      <c r="Y413">
        <f>Vest!AF25</f>
        <v>5</v>
      </c>
      <c r="Z413">
        <f>Vest!AF26</f>
        <v>0</v>
      </c>
      <c r="AA413">
        <f>Vest!AF27</f>
        <v>5</v>
      </c>
      <c r="AB413">
        <f>Vest!AF28</f>
        <v>5</v>
      </c>
      <c r="AC413">
        <f>Vest!AF29</f>
        <v>0</v>
      </c>
      <c r="AD413">
        <f>Vest!AF30</f>
        <v>3</v>
      </c>
      <c r="AE413">
        <f>Vest!AF31</f>
        <v>0</v>
      </c>
      <c r="AF413">
        <f>Vest!AF32</f>
        <v>3</v>
      </c>
      <c r="AG413">
        <f>Vest!AF33</f>
        <v>3</v>
      </c>
      <c r="AH413">
        <f>Vest!AF34</f>
        <v>0</v>
      </c>
      <c r="AI413" t="str">
        <f>Vest!AF35</f>
        <v>Vuggestuen og børnehaven har fælles økonomi og bruger ca. 75000kr årligt på mad. Dette er inklusiv forplejning ved forældremøder og bestyrelsesmøder. Beløbet er blevet højere de sidste 3 år idet fødevarer priserne er blevet højere. Så sidste år havde vi e</v>
      </c>
      <c r="AJ413" t="str">
        <f>Vest!AF36</f>
        <v>Vuggestuen og børnehaven har fælles økonomi og bruger ca. 75000kr årligt på mad. Dette er inklusiv forplejning ved forældremøder og bestyrelsesmøder. Beløbet er blevet højere de sidste 3 år idet fødevarer priserne er blevet højere. Så sidste år havde vi e</v>
      </c>
      <c r="AK413">
        <f>Vest!AF37</f>
        <v>0</v>
      </c>
      <c r="AL413" t="str">
        <f>Vest!AF38</f>
        <v>Ja</v>
      </c>
      <c r="AM413" t="str">
        <f>Vest!AF39</f>
        <v>Nej</v>
      </c>
      <c r="AN413" t="str">
        <f>Vest!AF40</f>
        <v>Yunko Herbst</v>
      </c>
      <c r="AO413">
        <f>Vest!AF41</f>
        <v>2008</v>
      </c>
      <c r="AP413">
        <f>Vest!AF42</f>
        <v>25</v>
      </c>
      <c r="AQ413">
        <f>Vest!AF43</f>
        <v>0</v>
      </c>
      <c r="AR413" t="str">
        <f>Vest!AF44</f>
        <v>Praktik på Koefod Skole</v>
      </c>
      <c r="AS413" t="str">
        <f>Vest!AF45</f>
        <v>Køkken asst. I KBH Seminarium</v>
      </c>
      <c r="AT413" t="str">
        <f>Vest!AF46</f>
        <v>AMU Køkkenkursus 2 måneder</v>
      </c>
      <c r="AU413">
        <f>Vest!AF47</f>
        <v>0</v>
      </c>
      <c r="AV413">
        <f>Vest!AF48</f>
        <v>0</v>
      </c>
      <c r="AW413">
        <f>Vest!AF49</f>
        <v>0</v>
      </c>
      <c r="AX413">
        <f>Vest!AF50</f>
        <v>0</v>
      </c>
      <c r="AY413">
        <f>Vest!AF51</f>
        <v>0</v>
      </c>
      <c r="AZ413">
        <f>Vest!AF52</f>
        <v>0</v>
      </c>
      <c r="BA413">
        <f>Vest!AF53</f>
        <v>0</v>
      </c>
      <c r="BB413">
        <f>Vest!AF54</f>
        <v>99</v>
      </c>
      <c r="BC413">
        <f>Vest!AF55</f>
        <v>99</v>
      </c>
      <c r="BD413">
        <f>Vest!AF56</f>
        <v>2</v>
      </c>
      <c r="BE413">
        <f>Vest!AF57</f>
        <v>2</v>
      </c>
      <c r="BF413" t="str">
        <f>Vest!AF58</f>
        <v>Ja</v>
      </c>
      <c r="BG413" t="str">
        <f>Vest!AF59</f>
        <v>Nej</v>
      </c>
      <c r="BH413" t="str">
        <f>Vest!AF60</f>
        <v>Ja</v>
      </c>
      <c r="BI413">
        <f>Vest!AF61</f>
        <v>0</v>
      </c>
      <c r="BJ413">
        <f>Vest!AF62</f>
        <v>0</v>
      </c>
      <c r="BK413">
        <f>Vest!AF63</f>
        <v>0</v>
      </c>
      <c r="BL413">
        <f>Vest!AF64</f>
        <v>0</v>
      </c>
      <c r="BM413">
        <f>Vest!AF65</f>
        <v>0</v>
      </c>
      <c r="BN413">
        <f>Vest!AF66</f>
        <v>0</v>
      </c>
      <c r="BO413" t="str">
        <f>Vest!AF67</f>
        <v>Nej</v>
      </c>
      <c r="BP413">
        <f>Vest!AF68</f>
        <v>0</v>
      </c>
      <c r="BQ413">
        <f>Vest!AF69</f>
        <v>0</v>
      </c>
      <c r="BR413" t="str">
        <f>Vest!AF70</f>
        <v>produktionskøkken</v>
      </c>
      <c r="BS413" t="str">
        <f>Vest!AF71</f>
        <v>Nej</v>
      </c>
      <c r="BT413" t="str">
        <f>Vest!AF72</f>
        <v>Mindre</v>
      </c>
      <c r="BU413" t="str">
        <f>Vest!AF73</f>
        <v>Mindre</v>
      </c>
      <c r="BV413" t="str">
        <f>Vest!AF74</f>
        <v>Ja</v>
      </c>
      <c r="BW413" t="str">
        <f>Vest!AF75</f>
        <v>Lille køkken men kan godt lave mad, da BH-børn er på tur 2 x ugen og skal have madpakke/kold mad.</v>
      </c>
      <c r="BX413">
        <f>Vest!AF76</f>
        <v>0</v>
      </c>
      <c r="BY413">
        <f>Vest!AF77</f>
        <v>0</v>
      </c>
      <c r="BZ413">
        <f>Vest!AF78</f>
        <v>0</v>
      </c>
      <c r="CA413">
        <f>Vest!AF79</f>
        <v>0</v>
      </c>
      <c r="CB413">
        <f>Vest!AF80</f>
        <v>0</v>
      </c>
      <c r="CC413">
        <f>Vest!AF81</f>
        <v>0</v>
      </c>
      <c r="CD413">
        <f>Vest!AF82</f>
        <v>0</v>
      </c>
      <c r="CE413">
        <f>Vest!AF83</f>
        <v>0</v>
      </c>
      <c r="CF413">
        <f>Vest!AF84</f>
        <v>0</v>
      </c>
      <c r="CG413" t="str">
        <f>Vest!AF85</f>
        <v>Cathrine Jerrik</v>
      </c>
      <c r="CH413" s="17">
        <f>Vest!AF86</f>
        <v>39848</v>
      </c>
      <c r="CI413">
        <f>Vest!AF87</f>
        <v>0</v>
      </c>
      <c r="CJ413">
        <f>Vest!AF88</f>
        <v>1</v>
      </c>
      <c r="CK413">
        <f>Vest!AF89</f>
        <v>0</v>
      </c>
      <c r="CL413">
        <f>Vest!AF90</f>
        <v>0</v>
      </c>
      <c r="CM413">
        <f>Vest!AF91</f>
        <v>0</v>
      </c>
      <c r="CN413">
        <f>Vest!AF92</f>
        <v>0</v>
      </c>
      <c r="CO413">
        <f>Vest!AF93</f>
        <v>0</v>
      </c>
      <c r="CP413">
        <f>Vest!AF94</f>
        <v>0</v>
      </c>
      <c r="CQ413">
        <f>Vest!AF95</f>
        <v>0</v>
      </c>
      <c r="CR413">
        <f>Vest!AF96</f>
        <v>1</v>
      </c>
      <c r="CS413">
        <f>Vest!AF97</f>
        <v>0</v>
      </c>
      <c r="CT413">
        <f>Vest!AF98</f>
        <v>0</v>
      </c>
      <c r="CU413">
        <f>Vest!AF99</f>
        <v>0</v>
      </c>
      <c r="CV413">
        <f>Vest!AF100</f>
        <v>0</v>
      </c>
      <c r="CW413">
        <f>Vest!AF101</f>
        <v>0</v>
      </c>
      <c r="CX413">
        <f>Vest!AF102</f>
        <v>1</v>
      </c>
      <c r="CY413">
        <f>Vest!AF103</f>
        <v>0</v>
      </c>
      <c r="CZ413">
        <f>Vest!AF104</f>
        <v>0</v>
      </c>
      <c r="DA413">
        <f>Vest!AF105</f>
        <v>0</v>
      </c>
      <c r="DB413">
        <f>Vest!AF106</f>
        <v>1</v>
      </c>
      <c r="DC413">
        <f>Vest!AF107</f>
        <v>20</v>
      </c>
      <c r="DD413" t="str">
        <f>Vest!AF108</f>
        <v>Miele alm.</v>
      </c>
      <c r="DE413">
        <f>Vest!AF109</f>
        <v>3</v>
      </c>
      <c r="DF413" t="str">
        <f>Vest!AF110</f>
        <v>Nej</v>
      </c>
      <c r="DG413">
        <f>Vest!AF111</f>
        <v>0</v>
      </c>
      <c r="DH413" t="str">
        <f>Vest!AF112</f>
        <v>Ja</v>
      </c>
      <c r="DI413" t="str">
        <f>Vest!AF113</f>
        <v>Ja</v>
      </c>
      <c r="DJ413" t="str">
        <f>Vest!AF114</f>
        <v>Nej</v>
      </c>
      <c r="DK413">
        <f>Vest!AF115</f>
        <v>2</v>
      </c>
      <c r="DL413" t="str">
        <f>Vest!AF116</f>
        <v>Begrænset</v>
      </c>
      <c r="DM413" t="str">
        <f>Vest!AF117</f>
        <v xml:space="preserve">Køkken fungerer fint med vare-lev. hver dag. 
Køkkendame ønsker ikke flere timer, glad for arb. Køkkenet kunne sagtens bære mere køkkenhjælp </v>
      </c>
      <c r="DN413">
        <f>Vest!AF118</f>
        <v>0</v>
      </c>
      <c r="DO413" s="14" t="str">
        <f>VLOOKUP(MID(B413,1,5)*1,InstTyp!A:B,2,FALSE)</f>
        <v xml:space="preserve">Integrerede </v>
      </c>
      <c r="DP413" s="14" t="str">
        <f>VLOOKUP(MID(B413,1,5)*1,InstTyp!A:C,3,FALSE)</f>
        <v>Vesterbro/Kgs.Enghave</v>
      </c>
      <c r="DQ413">
        <f>VLOOKUP(MID(B413,1,5)*1,'InstTyp-2'!E:BQ,7,FALSE)</f>
        <v>11</v>
      </c>
      <c r="DR413">
        <f>VLOOKUP(MID(B413,1,5)*1,'InstTyp-2'!E:BQ,8,FALSE)</f>
        <v>0</v>
      </c>
      <c r="DS413">
        <f>VLOOKUP(MID(B413,1,5)*1,'InstTyp-2'!E:BQ,9,FALSE)</f>
        <v>20</v>
      </c>
      <c r="DT413">
        <f>VLOOKUP(MID(B413,1,5)*1,'InstTyp-2'!E:BQ,10,FALSE)</f>
        <v>0</v>
      </c>
      <c r="DU413">
        <f>VLOOKUP(MID(B413,1,5)*1,'InstTyp-2'!E:BQ,11,FALSE)</f>
        <v>0</v>
      </c>
      <c r="DV413">
        <f>VLOOKUP(MID(B413,1,5)*1,'InstTyp-2'!E:BQ,12,FALSE)</f>
        <v>0</v>
      </c>
      <c r="DW413">
        <f>VLOOKUP(MID(B413,1,5)*1,'InstTyp-2'!E:BQ,13,FALSE)</f>
        <v>0</v>
      </c>
      <c r="DX413">
        <f>VLOOKUP(MID(B413,1,5)*1,'InstTyp-2'!E:BQ,14,FALSE)</f>
        <v>0</v>
      </c>
      <c r="DY413">
        <f>VLOOKUP(MID(B413,1,5)*1,'InstTyp-2'!E:BQ,15,FALSE)</f>
        <v>0</v>
      </c>
      <c r="DZ413">
        <f>VLOOKUP(MID(B413,1,5)*1,'InstTyp-2'!E:BQ,16,FALSE)</f>
        <v>0</v>
      </c>
      <c r="EA413">
        <f>VLOOKUP(MID(B413,1,5)*1,'InstTyp-2'!E:BQ,17,FALSE)</f>
        <v>0</v>
      </c>
      <c r="EB413">
        <f>VLOOKUP(MID(B413,1,5)*1,'InstTyp-2'!E:BQ,18,FALSE)</f>
        <v>0</v>
      </c>
      <c r="EC413">
        <f>VLOOKUP(MID(B413,1,5)*1,'InstTyp-2'!E:BQ,19,FALSE)</f>
        <v>0</v>
      </c>
      <c r="ED413">
        <f>VLOOKUP(MID(B413,1,5)*1,'InstTyp-2'!E:BQ,20,FALSE)</f>
        <v>0</v>
      </c>
      <c r="EE413" s="195">
        <f>VLOOKUP(MID(B413,1,5)*1,'Forplejning 2008'!A:C,3,FALSE)</f>
        <v>88807.82</v>
      </c>
      <c r="EF413" t="str">
        <f t="shared" si="24"/>
        <v>35586</v>
      </c>
      <c r="EG413" t="str">
        <f t="shared" si="25"/>
        <v/>
      </c>
      <c r="EH413">
        <f t="shared" si="26"/>
        <v>0</v>
      </c>
      <c r="EI413">
        <f t="shared" si="27"/>
        <v>0</v>
      </c>
      <c r="EJ413" t="e">
        <f>VLOOKUP(B413,Rekruttering!A:F,2,FALSE)</f>
        <v>#N/A</v>
      </c>
      <c r="EK413" t="e">
        <f>VLOOKUP(B413,Rekruttering!A:F,3,FALSE)</f>
        <v>#N/A</v>
      </c>
      <c r="EL413" t="e">
        <f>VLOOKUP(B413,Rekruttering!A:F,4,FALSE)</f>
        <v>#N/A</v>
      </c>
      <c r="EM413" t="e">
        <f>VLOOKUP(B413,Rekruttering!A:F,5,FALSE)</f>
        <v>#N/A</v>
      </c>
      <c r="EN413" t="e">
        <f>VLOOKUP(B413,Rekruttering!A:F,6,FALSE)</f>
        <v>#N/A</v>
      </c>
    </row>
    <row r="414" spans="1:144">
      <c r="A414" s="14" t="str">
        <f>Vest!AG1</f>
        <v>x</v>
      </c>
      <c r="B414" s="21">
        <f>Vest!AG2</f>
        <v>35589</v>
      </c>
      <c r="C414" t="str">
        <f>Vest!AG3</f>
        <v>Børnehuset bavnehøj</v>
      </c>
      <c r="D414" t="str">
        <f>Vest!AG4</f>
        <v>Vesterbro/Kgs.Enghave</v>
      </c>
      <c r="E414" t="str">
        <f>Vest!AG5</f>
        <v>Tranehavevej 17</v>
      </c>
      <c r="F414">
        <f>Vest!AG6</f>
        <v>2450</v>
      </c>
      <c r="G414" t="str">
        <f>Vest!AG7</f>
        <v>København SV</v>
      </c>
      <c r="H414" t="str">
        <f>Vest!AG8</f>
        <v>33 31 44 39</v>
      </c>
      <c r="I414" t="str">
        <f>Vest!AG9</f>
        <v>35589@buf.kk.dk</v>
      </c>
      <c r="J414" t="str">
        <f>Vest!AG10</f>
        <v>Kirsten Larsen</v>
      </c>
      <c r="K414">
        <f>Vest!AG11</f>
        <v>38719618</v>
      </c>
      <c r="L414">
        <f>Vest!AG12</f>
        <v>0</v>
      </c>
      <c r="M414" t="str">
        <f>Vest!AG13</f>
        <v>bavnehoejbh-vug@mail.dk</v>
      </c>
      <c r="N414" t="str">
        <f>Vest!AG14</f>
        <v>Integreret</v>
      </c>
      <c r="O414">
        <f>Vest!AG15</f>
        <v>24</v>
      </c>
      <c r="P414">
        <f>Vest!AG16</f>
        <v>0</v>
      </c>
      <c r="Q414">
        <f>Vest!AG17</f>
        <v>43</v>
      </c>
      <c r="R414">
        <f>Vest!AG18</f>
        <v>0</v>
      </c>
      <c r="S414">
        <f>Vest!AG19</f>
        <v>0</v>
      </c>
      <c r="T414">
        <f>Vest!AG20</f>
        <v>0</v>
      </c>
      <c r="U414">
        <f>Vest!AG21</f>
        <v>0</v>
      </c>
      <c r="V414" t="str">
        <f>Vest!AG22</f>
        <v>Ja</v>
      </c>
      <c r="W414">
        <f>Vest!AG23</f>
        <v>2</v>
      </c>
      <c r="X414">
        <f>Vest!AG24</f>
        <v>1</v>
      </c>
      <c r="Y414">
        <f>Vest!AG25</f>
        <v>5</v>
      </c>
      <c r="Z414">
        <f>Vest!AG26</f>
        <v>5</v>
      </c>
      <c r="AA414">
        <f>Vest!AG27</f>
        <v>5</v>
      </c>
      <c r="AB414">
        <f>Vest!AG28</f>
        <v>5</v>
      </c>
      <c r="AC414">
        <f>Vest!AG29</f>
        <v>0</v>
      </c>
      <c r="AD414">
        <f>Vest!AG30</f>
        <v>5</v>
      </c>
      <c r="AE414">
        <f>Vest!AG31</f>
        <v>0</v>
      </c>
      <c r="AF414">
        <f>Vest!AG32</f>
        <v>2</v>
      </c>
      <c r="AG414">
        <f>Vest!AG33</f>
        <v>5</v>
      </c>
      <c r="AH414">
        <f>Vest!AG34</f>
        <v>0</v>
      </c>
      <c r="AI414" s="16">
        <f>Vest!AG35</f>
        <v>70000</v>
      </c>
      <c r="AJ414" s="16">
        <f>Vest!AG36</f>
        <v>30000</v>
      </c>
      <c r="AK414">
        <f>Vest!AG37</f>
        <v>0</v>
      </c>
      <c r="AL414" t="str">
        <f>Vest!AG38</f>
        <v>Ja</v>
      </c>
      <c r="AM414" t="str">
        <f>Vest!AG39</f>
        <v>Nej</v>
      </c>
      <c r="AN414" t="str">
        <f>Vest!AG40</f>
        <v>Lonnie Pedersen</v>
      </c>
      <c r="AO414">
        <f>Vest!AG41</f>
        <v>2008</v>
      </c>
      <c r="AP414">
        <f>Vest!AG42</f>
        <v>32</v>
      </c>
      <c r="AQ414" t="str">
        <f>Vest!AG43</f>
        <v>conniebetina@grafisk.dk</v>
      </c>
      <c r="AR414">
        <f>Vest!AG44</f>
        <v>0</v>
      </c>
      <c r="AS414">
        <f>Vest!AG45</f>
        <v>0</v>
      </c>
      <c r="AT414" t="str">
        <f>Vest!AG46</f>
        <v>Hygiejne, bagekursus KBH</v>
      </c>
      <c r="AU414">
        <f>Vest!AG47</f>
        <v>0</v>
      </c>
      <c r="AV414">
        <f>Vest!AG48</f>
        <v>0</v>
      </c>
      <c r="AW414">
        <f>Vest!AG49</f>
        <v>0</v>
      </c>
      <c r="AX414">
        <f>Vest!AG50</f>
        <v>0</v>
      </c>
      <c r="AY414">
        <f>Vest!AG51</f>
        <v>0</v>
      </c>
      <c r="AZ414">
        <f>Vest!AG52</f>
        <v>0</v>
      </c>
      <c r="BA414">
        <f>Vest!AG53</f>
        <v>0</v>
      </c>
      <c r="BB414">
        <f>Vest!AG54</f>
        <v>95</v>
      </c>
      <c r="BC414">
        <f>Vest!AG55</f>
        <v>90</v>
      </c>
      <c r="BD414">
        <f>Vest!AG56</f>
        <v>2</v>
      </c>
      <c r="BE414">
        <f>Vest!AG57</f>
        <v>2</v>
      </c>
      <c r="BF414" t="str">
        <f>Vest!AG58</f>
        <v>Ja</v>
      </c>
      <c r="BG414" t="str">
        <f>Vest!AG59</f>
        <v>Nej</v>
      </c>
      <c r="BH414" t="str">
        <f>Vest!AG60</f>
        <v>Ja</v>
      </c>
      <c r="BI414" t="str">
        <f>Vest!AG61</f>
        <v>Ja</v>
      </c>
      <c r="BJ414" t="str">
        <f>Vest!AG62</f>
        <v>Er indstillet på at starte op med mad til alle 1.1.10.
Der er nogle tanker vedrørende transport husene imellem</v>
      </c>
      <c r="BK414" t="str">
        <f>Vest!AG63</f>
        <v>Ja</v>
      </c>
      <c r="BL414">
        <f>Vest!AG64</f>
        <v>0</v>
      </c>
      <c r="BM414" t="str">
        <f>Vest!AG65</f>
        <v>Ja</v>
      </c>
      <c r="BN414" t="str">
        <f>Vest!AG66</f>
        <v>Godt med noget god sund mad, men varene skal være gode</v>
      </c>
      <c r="BO414" t="str">
        <f>Vest!AG67</f>
        <v>Nej</v>
      </c>
      <c r="BP414" t="str">
        <f>Vest!AG68</f>
        <v>Vil gerne have hjælp til ansættelse</v>
      </c>
      <c r="BQ414">
        <f>Vest!AG69</f>
        <v>0</v>
      </c>
      <c r="BR414" t="str">
        <f>Vest!AG70</f>
        <v>produktionskøkken</v>
      </c>
      <c r="BS414" t="str">
        <f>Vest!AG71</f>
        <v>Nej</v>
      </c>
      <c r="BT414" t="str">
        <f>Vest!AG72</f>
        <v>Mindre</v>
      </c>
      <c r="BU414">
        <f>Vest!AG73</f>
        <v>0</v>
      </c>
      <c r="BV414">
        <f>Vest!AG74</f>
        <v>0</v>
      </c>
      <c r="BW414" t="str">
        <f>Vest!AG75</f>
        <v xml:space="preserve">Anskaffelse af køkkenmaskine + grøntsagsrobot. 
</v>
      </c>
      <c r="BX414">
        <f>Vest!AG76</f>
        <v>0</v>
      </c>
      <c r="BY414">
        <f>Vest!AG77</f>
        <v>0</v>
      </c>
      <c r="BZ414">
        <f>Vest!AG78</f>
        <v>0</v>
      </c>
      <c r="CA414">
        <f>Vest!AG79</f>
        <v>0</v>
      </c>
      <c r="CB414">
        <f>Vest!AG80</f>
        <v>0</v>
      </c>
      <c r="CC414">
        <f>Vest!AG81</f>
        <v>0</v>
      </c>
      <c r="CD414">
        <f>Vest!AG82</f>
        <v>0</v>
      </c>
      <c r="CE414">
        <f>Vest!AG83</f>
        <v>0</v>
      </c>
      <c r="CF414" t="str">
        <f>Vest!AG84</f>
        <v>2 køkkener, 2 
Ingen forandringer - jo lagerplads skal der tænkes på</v>
      </c>
      <c r="CG414" t="str">
        <f>Vest!AG85</f>
        <v>Lone Voss / Nanna</v>
      </c>
      <c r="CH414" s="17">
        <f>Vest!AG86</f>
        <v>39846</v>
      </c>
      <c r="CI414">
        <f>Vest!AG87</f>
        <v>0</v>
      </c>
      <c r="CJ414">
        <f>Vest!AG88</f>
        <v>0</v>
      </c>
      <c r="CK414">
        <f>Vest!AG89</f>
        <v>1</v>
      </c>
      <c r="CL414">
        <f>Vest!AG90</f>
        <v>0</v>
      </c>
      <c r="CM414">
        <f>Vest!AG91</f>
        <v>0</v>
      </c>
      <c r="CN414">
        <f>Vest!AG92</f>
        <v>2</v>
      </c>
      <c r="CO414">
        <f>Vest!AG93</f>
        <v>0</v>
      </c>
      <c r="CP414">
        <f>Vest!AG94</f>
        <v>0</v>
      </c>
      <c r="CQ414">
        <f>Vest!AG95</f>
        <v>0</v>
      </c>
      <c r="CR414">
        <f>Vest!AG96</f>
        <v>0</v>
      </c>
      <c r="CS414">
        <f>Vest!AG97</f>
        <v>7</v>
      </c>
      <c r="CT414">
        <f>Vest!AG98</f>
        <v>0</v>
      </c>
      <c r="CU414">
        <f>Vest!AG99</f>
        <v>0</v>
      </c>
      <c r="CV414">
        <f>Vest!AG100</f>
        <v>0</v>
      </c>
      <c r="CW414">
        <f>Vest!AG101</f>
        <v>0</v>
      </c>
      <c r="CX414">
        <f>Vest!AG102</f>
        <v>0</v>
      </c>
      <c r="CY414">
        <f>Vest!AG103</f>
        <v>1</v>
      </c>
      <c r="CZ414">
        <f>Vest!AG104</f>
        <v>0</v>
      </c>
      <c r="DA414">
        <f>Vest!AG105</f>
        <v>1</v>
      </c>
      <c r="DB414">
        <f>Vest!AG106</f>
        <v>1</v>
      </c>
      <c r="DC414">
        <f>Vest!AG107</f>
        <v>20</v>
      </c>
      <c r="DD414" t="str">
        <f>Vest!AG108</f>
        <v>Miele</v>
      </c>
      <c r="DE414">
        <f>Vest!AG109</f>
        <v>2</v>
      </c>
      <c r="DF414" t="str">
        <f>Vest!AG110</f>
        <v>Nej</v>
      </c>
      <c r="DG414">
        <f>Vest!AG111</f>
        <v>0</v>
      </c>
      <c r="DH414" t="str">
        <f>Vest!AG112</f>
        <v>Ja</v>
      </c>
      <c r="DI414" t="str">
        <f>Vest!AG113</f>
        <v>Ja</v>
      </c>
      <c r="DJ414" t="str">
        <f>Vest!AG114</f>
        <v>Nej</v>
      </c>
      <c r="DK414">
        <f>Vest!AG115</f>
        <v>2</v>
      </c>
      <c r="DL414" t="str">
        <f>Vest!AG116</f>
        <v>Begrænset</v>
      </c>
      <c r="DM414" t="str">
        <f>Vest!AG117</f>
        <v>Der er 2 køkkener 1 stort og 1 lille</v>
      </c>
      <c r="DN414">
        <f>Vest!AG118</f>
        <v>0</v>
      </c>
      <c r="DO414" s="14" t="str">
        <f>VLOOKUP(MID(B414,1,5)*1,InstTyp!A:B,2,FALSE)</f>
        <v xml:space="preserve">Integrerede </v>
      </c>
      <c r="DP414" s="14" t="str">
        <f>VLOOKUP(MID(B414,1,5)*1,InstTyp!A:C,3,FALSE)</f>
        <v>Vesterbro/Kgs.Enghave</v>
      </c>
      <c r="DQ414">
        <f>VLOOKUP(MID(B414,1,5)*1,'InstTyp-2'!E:BQ,7,FALSE)</f>
        <v>24</v>
      </c>
      <c r="DR414">
        <f>VLOOKUP(MID(B414,1,5)*1,'InstTyp-2'!E:BQ,8,FALSE)</f>
        <v>0</v>
      </c>
      <c r="DS414">
        <f>VLOOKUP(MID(B414,1,5)*1,'InstTyp-2'!E:BQ,9,FALSE)</f>
        <v>43</v>
      </c>
      <c r="DT414">
        <f>VLOOKUP(MID(B414,1,5)*1,'InstTyp-2'!E:BQ,10,FALSE)</f>
        <v>0</v>
      </c>
      <c r="DU414">
        <f>VLOOKUP(MID(B414,1,5)*1,'InstTyp-2'!E:BQ,11,FALSE)</f>
        <v>0</v>
      </c>
      <c r="DV414">
        <f>VLOOKUP(MID(B414,1,5)*1,'InstTyp-2'!E:BQ,12,FALSE)</f>
        <v>0</v>
      </c>
      <c r="DW414">
        <f>VLOOKUP(MID(B414,1,5)*1,'InstTyp-2'!E:BQ,13,FALSE)</f>
        <v>0</v>
      </c>
      <c r="DX414">
        <f>VLOOKUP(MID(B414,1,5)*1,'InstTyp-2'!E:BQ,14,FALSE)</f>
        <v>0</v>
      </c>
      <c r="DY414">
        <f>VLOOKUP(MID(B414,1,5)*1,'InstTyp-2'!E:BQ,15,FALSE)</f>
        <v>0</v>
      </c>
      <c r="DZ414">
        <f>VLOOKUP(MID(B414,1,5)*1,'InstTyp-2'!E:BQ,16,FALSE)</f>
        <v>0</v>
      </c>
      <c r="EA414">
        <f>VLOOKUP(MID(B414,1,5)*1,'InstTyp-2'!E:BQ,17,FALSE)</f>
        <v>0</v>
      </c>
      <c r="EB414">
        <f>VLOOKUP(MID(B414,1,5)*1,'InstTyp-2'!E:BQ,18,FALSE)</f>
        <v>0</v>
      </c>
      <c r="EC414">
        <f>VLOOKUP(MID(B414,1,5)*1,'InstTyp-2'!E:BQ,19,FALSE)</f>
        <v>0</v>
      </c>
      <c r="ED414">
        <f>VLOOKUP(MID(B414,1,5)*1,'InstTyp-2'!E:BQ,20,FALSE)</f>
        <v>0</v>
      </c>
      <c r="EE414" s="195">
        <f>VLOOKUP(MID(B414,1,5)*1,'Forplejning 2008'!A:C,3,FALSE)</f>
        <v>59398.44</v>
      </c>
      <c r="EF414" t="str">
        <f t="shared" si="24"/>
        <v>35589</v>
      </c>
      <c r="EG414" t="str">
        <f t="shared" si="25"/>
        <v/>
      </c>
      <c r="EH414">
        <f t="shared" si="26"/>
        <v>0</v>
      </c>
      <c r="EI414">
        <f t="shared" si="27"/>
        <v>0</v>
      </c>
      <c r="EJ414" t="str">
        <f>VLOOKUP(B414,Rekruttering!A:F,2,FALSE)</f>
        <v>Ja</v>
      </c>
      <c r="EK414">
        <f>VLOOKUP(B414,Rekruttering!A:F,3,FALSE)</f>
        <v>15</v>
      </c>
      <c r="EL414" t="str">
        <f>VLOOKUP(B414,Rekruttering!A:F,4,FALSE)</f>
        <v>Ja</v>
      </c>
      <c r="EM414">
        <f>VLOOKUP(B414,Rekruttering!A:F,5,FALSE)</f>
        <v>0</v>
      </c>
      <c r="EN414" t="str">
        <f>VLOOKUP(B414,Rekruttering!A:F,6,FALSE)</f>
        <v>Ja</v>
      </c>
    </row>
    <row r="415" spans="1:144">
      <c r="A415" s="14" t="str">
        <f>Vest!AH1</f>
        <v>x</v>
      </c>
      <c r="B415" s="21" t="str">
        <f>Vest!AH2</f>
        <v>35589_2</v>
      </c>
      <c r="C415" t="str">
        <f>Vest!AH3</f>
        <v>Børnehuset bavnehøj</v>
      </c>
      <c r="D415" t="str">
        <f>Vest!AH4</f>
        <v>Vesterbro/Kgs.Enghave</v>
      </c>
      <c r="E415" t="str">
        <f>Vest!AH5</f>
        <v>Tranehavevej 17</v>
      </c>
      <c r="F415">
        <f>Vest!AH6</f>
        <v>2450</v>
      </c>
      <c r="G415" t="str">
        <f>Vest!AH7</f>
        <v>København SV</v>
      </c>
      <c r="H415" t="str">
        <f>Vest!AH8</f>
        <v>33 31 44 39</v>
      </c>
      <c r="I415" t="str">
        <f>Vest!AH9</f>
        <v>35589@buf.kk.dk</v>
      </c>
      <c r="J415" t="str">
        <f>Vest!AH10</f>
        <v>Kirsten Larsen</v>
      </c>
      <c r="K415">
        <f>Vest!AH11</f>
        <v>38719618</v>
      </c>
      <c r="L415">
        <f>Vest!AH12</f>
        <v>0</v>
      </c>
      <c r="M415" t="str">
        <f>Vest!AH13</f>
        <v>bavnehoejbh-vug@mail.dk</v>
      </c>
      <c r="N415" t="str">
        <f>Vest!AH14</f>
        <v>Integreret</v>
      </c>
      <c r="O415">
        <f>Vest!AH15</f>
        <v>24</v>
      </c>
      <c r="P415">
        <f>Vest!AH16</f>
        <v>0</v>
      </c>
      <c r="Q415">
        <f>Vest!AH17</f>
        <v>43</v>
      </c>
      <c r="R415">
        <f>Vest!AH18</f>
        <v>0</v>
      </c>
      <c r="S415">
        <f>Vest!AH19</f>
        <v>0</v>
      </c>
      <c r="T415">
        <f>Vest!AH20</f>
        <v>0</v>
      </c>
      <c r="U415">
        <f>Vest!AH21</f>
        <v>0</v>
      </c>
      <c r="V415" t="str">
        <f>Vest!AH22</f>
        <v>Ja</v>
      </c>
      <c r="W415">
        <f>Vest!AH23</f>
        <v>2</v>
      </c>
      <c r="X415">
        <f>Vest!AH24</f>
        <v>1</v>
      </c>
      <c r="Y415">
        <f>Vest!AH25</f>
        <v>5</v>
      </c>
      <c r="Z415">
        <f>Vest!AH26</f>
        <v>5</v>
      </c>
      <c r="AA415">
        <f>Vest!AH27</f>
        <v>5</v>
      </c>
      <c r="AB415">
        <f>Vest!AH28</f>
        <v>5</v>
      </c>
      <c r="AC415">
        <f>Vest!AH29</f>
        <v>0</v>
      </c>
      <c r="AD415">
        <f>Vest!AH30</f>
        <v>5</v>
      </c>
      <c r="AE415">
        <f>Vest!AH31</f>
        <v>0</v>
      </c>
      <c r="AF415">
        <f>Vest!AH32</f>
        <v>2</v>
      </c>
      <c r="AG415">
        <f>Vest!AH33</f>
        <v>5</v>
      </c>
      <c r="AH415">
        <f>Vest!AH34</f>
        <v>0</v>
      </c>
      <c r="AI415" s="16">
        <f>Vest!AH35</f>
        <v>70000</v>
      </c>
      <c r="AJ415" s="16">
        <f>Vest!AH36</f>
        <v>30000</v>
      </c>
      <c r="AK415">
        <f>Vest!AH37</f>
        <v>0</v>
      </c>
      <c r="AL415" t="str">
        <f>Vest!AH38</f>
        <v>Ja</v>
      </c>
      <c r="AM415" t="str">
        <f>Vest!AH39</f>
        <v>Nej</v>
      </c>
      <c r="AN415" t="str">
        <f>Vest!AH40</f>
        <v>Lonnie Pedersen</v>
      </c>
      <c r="AO415">
        <f>Vest!AH41</f>
        <v>2008</v>
      </c>
      <c r="AP415">
        <f>Vest!AH42</f>
        <v>32</v>
      </c>
      <c r="AQ415" t="str">
        <f>Vest!AH43</f>
        <v>conniebetina@grafisk.dk</v>
      </c>
      <c r="AR415">
        <f>Vest!AH44</f>
        <v>0</v>
      </c>
      <c r="AS415">
        <f>Vest!AH45</f>
        <v>0</v>
      </c>
      <c r="AT415" t="str">
        <f>Vest!AH46</f>
        <v>Hygiejne, bagekursus KBH</v>
      </c>
      <c r="AU415">
        <f>Vest!AH47</f>
        <v>0</v>
      </c>
      <c r="AV415">
        <f>Vest!AH48</f>
        <v>0</v>
      </c>
      <c r="AW415">
        <f>Vest!AH49</f>
        <v>0</v>
      </c>
      <c r="AX415">
        <f>Vest!AH50</f>
        <v>0</v>
      </c>
      <c r="AY415">
        <f>Vest!AH51</f>
        <v>0</v>
      </c>
      <c r="AZ415">
        <f>Vest!AH52</f>
        <v>0</v>
      </c>
      <c r="BA415">
        <f>Vest!AH53</f>
        <v>0</v>
      </c>
      <c r="BB415">
        <f>Vest!AH54</f>
        <v>95</v>
      </c>
      <c r="BC415">
        <f>Vest!AH55</f>
        <v>90</v>
      </c>
      <c r="BD415">
        <f>Vest!AH56</f>
        <v>2</v>
      </c>
      <c r="BE415">
        <f>Vest!AH57</f>
        <v>2</v>
      </c>
      <c r="BF415">
        <f>Vest!AH58</f>
        <v>0</v>
      </c>
      <c r="BG415">
        <f>Vest!AH59</f>
        <v>0</v>
      </c>
      <c r="BH415">
        <f>Vest!AH60</f>
        <v>0</v>
      </c>
      <c r="BI415">
        <f>Vest!AH61</f>
        <v>0</v>
      </c>
      <c r="BJ415">
        <f>Vest!AH62</f>
        <v>0</v>
      </c>
      <c r="BK415">
        <f>Vest!AH63</f>
        <v>0</v>
      </c>
      <c r="BL415">
        <f>Vest!AH64</f>
        <v>0</v>
      </c>
      <c r="BM415">
        <f>Vest!AH65</f>
        <v>0</v>
      </c>
      <c r="BN415">
        <f>Vest!AH66</f>
        <v>0</v>
      </c>
      <c r="BO415">
        <f>Vest!AH67</f>
        <v>0</v>
      </c>
      <c r="BP415">
        <f>Vest!AH68</f>
        <v>0</v>
      </c>
      <c r="BQ415">
        <f>Vest!AH69</f>
        <v>0</v>
      </c>
      <c r="BR415" t="str">
        <f>Vest!AH70</f>
        <v>produktionskøkken</v>
      </c>
      <c r="BS415" t="str">
        <f>Vest!AH71</f>
        <v>Nej</v>
      </c>
      <c r="BT415" t="str">
        <f>Vest!AH72</f>
        <v>Mindre</v>
      </c>
      <c r="BU415">
        <f>Vest!AH73</f>
        <v>0</v>
      </c>
      <c r="BV415">
        <f>Vest!AH74</f>
        <v>0</v>
      </c>
      <c r="BW415">
        <f>Vest!AH75</f>
        <v>0</v>
      </c>
      <c r="BX415">
        <f>Vest!AH76</f>
        <v>0</v>
      </c>
      <c r="BY415">
        <f>Vest!AH77</f>
        <v>0</v>
      </c>
      <c r="BZ415">
        <f>Vest!AH78</f>
        <v>0</v>
      </c>
      <c r="CA415">
        <f>Vest!AH79</f>
        <v>0</v>
      </c>
      <c r="CB415">
        <f>Vest!AH80</f>
        <v>0</v>
      </c>
      <c r="CC415">
        <f>Vest!AH81</f>
        <v>0</v>
      </c>
      <c r="CD415">
        <f>Vest!AH82</f>
        <v>0</v>
      </c>
      <c r="CE415">
        <f>Vest!AH83</f>
        <v>0</v>
      </c>
      <c r="CF415" t="str">
        <f>Vest!AH84</f>
        <v>2 køkkener, 2 
Ingen forandringer - jo lagerplads skal der tænkes på</v>
      </c>
      <c r="CG415" t="str">
        <f>Vest!AH85</f>
        <v>Lone Voss / Nanna</v>
      </c>
      <c r="CH415" s="17">
        <f>Vest!AH86</f>
        <v>39846</v>
      </c>
      <c r="CI415">
        <f>Vest!AH87</f>
        <v>0</v>
      </c>
      <c r="CJ415">
        <f>Vest!AH88</f>
        <v>0</v>
      </c>
      <c r="CK415">
        <f>Vest!AH89</f>
        <v>1</v>
      </c>
      <c r="CL415">
        <f>Vest!AH90</f>
        <v>0</v>
      </c>
      <c r="CM415">
        <f>Vest!AH91</f>
        <v>0</v>
      </c>
      <c r="CN415">
        <f>Vest!AH92</f>
        <v>1</v>
      </c>
      <c r="CO415">
        <f>Vest!AH93</f>
        <v>0</v>
      </c>
      <c r="CP415">
        <f>Vest!AH94</f>
        <v>0</v>
      </c>
      <c r="CQ415">
        <f>Vest!AH95</f>
        <v>0</v>
      </c>
      <c r="CR415">
        <f>Vest!AH96</f>
        <v>0</v>
      </c>
      <c r="CS415">
        <f>Vest!AH97</f>
        <v>7</v>
      </c>
      <c r="CT415">
        <f>Vest!AH98</f>
        <v>0</v>
      </c>
      <c r="CU415">
        <f>Vest!AH99</f>
        <v>0</v>
      </c>
      <c r="CV415">
        <f>Vest!AH100</f>
        <v>0</v>
      </c>
      <c r="CW415">
        <f>Vest!AH101</f>
        <v>0</v>
      </c>
      <c r="CX415">
        <f>Vest!AH102</f>
        <v>0</v>
      </c>
      <c r="CY415">
        <f>Vest!AH103</f>
        <v>1</v>
      </c>
      <c r="CZ415">
        <f>Vest!AH104</f>
        <v>0</v>
      </c>
      <c r="DA415">
        <f>Vest!AH105</f>
        <v>0</v>
      </c>
      <c r="DB415">
        <f>Vest!AH106</f>
        <v>1</v>
      </c>
      <c r="DC415">
        <f>Vest!AH107</f>
        <v>20</v>
      </c>
      <c r="DD415" t="str">
        <f>Vest!AH108</f>
        <v>Miele</v>
      </c>
      <c r="DE415">
        <f>Vest!AH109</f>
        <v>2</v>
      </c>
      <c r="DF415" t="str">
        <f>Vest!AH110</f>
        <v>Nej</v>
      </c>
      <c r="DG415">
        <f>Vest!AH111</f>
        <v>0</v>
      </c>
      <c r="DH415" t="str">
        <f>Vest!AH112</f>
        <v>Ja</v>
      </c>
      <c r="DI415" t="str">
        <f>Vest!AH113</f>
        <v>Ja</v>
      </c>
      <c r="DJ415" t="str">
        <f>Vest!AH114</f>
        <v>Nej</v>
      </c>
      <c r="DK415">
        <f>Vest!AH115</f>
        <v>1</v>
      </c>
      <c r="DL415" t="str">
        <f>Vest!AH116</f>
        <v>Begrænset</v>
      </c>
      <c r="DM415" t="str">
        <f>Vest!AH117</f>
        <v>Der er 2 køkkener 1 stort og 1 lille</v>
      </c>
      <c r="DN415">
        <f>Vest!AH118</f>
        <v>0</v>
      </c>
      <c r="DO415" s="14" t="str">
        <f>VLOOKUP(MID(B415,1,5)*1,InstTyp!A:B,2,FALSE)</f>
        <v xml:space="preserve">Integrerede </v>
      </c>
      <c r="DP415" s="14" t="str">
        <f>VLOOKUP(MID(B415,1,5)*1,InstTyp!A:C,3,FALSE)</f>
        <v>Vesterbro/Kgs.Enghave</v>
      </c>
      <c r="DQ415">
        <f>VLOOKUP(MID(B415,1,5)*1,'InstTyp-2'!E:BQ,7,FALSE)</f>
        <v>24</v>
      </c>
      <c r="DR415">
        <f>VLOOKUP(MID(B415,1,5)*1,'InstTyp-2'!E:BQ,8,FALSE)</f>
        <v>0</v>
      </c>
      <c r="DS415">
        <f>VLOOKUP(MID(B415,1,5)*1,'InstTyp-2'!E:BQ,9,FALSE)</f>
        <v>43</v>
      </c>
      <c r="DT415">
        <f>VLOOKUP(MID(B415,1,5)*1,'InstTyp-2'!E:BQ,10,FALSE)</f>
        <v>0</v>
      </c>
      <c r="DU415">
        <f>VLOOKUP(MID(B415,1,5)*1,'InstTyp-2'!E:BQ,11,FALSE)</f>
        <v>0</v>
      </c>
      <c r="DV415">
        <f>VLOOKUP(MID(B415,1,5)*1,'InstTyp-2'!E:BQ,12,FALSE)</f>
        <v>0</v>
      </c>
      <c r="DW415">
        <f>VLOOKUP(MID(B415,1,5)*1,'InstTyp-2'!E:BQ,13,FALSE)</f>
        <v>0</v>
      </c>
      <c r="DX415">
        <f>VLOOKUP(MID(B415,1,5)*1,'InstTyp-2'!E:BQ,14,FALSE)</f>
        <v>0</v>
      </c>
      <c r="DY415">
        <f>VLOOKUP(MID(B415,1,5)*1,'InstTyp-2'!E:BQ,15,FALSE)</f>
        <v>0</v>
      </c>
      <c r="DZ415">
        <f>VLOOKUP(MID(B415,1,5)*1,'InstTyp-2'!E:BQ,16,FALSE)</f>
        <v>0</v>
      </c>
      <c r="EA415">
        <f>VLOOKUP(MID(B415,1,5)*1,'InstTyp-2'!E:BQ,17,FALSE)</f>
        <v>0</v>
      </c>
      <c r="EB415">
        <f>VLOOKUP(MID(B415,1,5)*1,'InstTyp-2'!E:BQ,18,FALSE)</f>
        <v>0</v>
      </c>
      <c r="EC415">
        <f>VLOOKUP(MID(B415,1,5)*1,'InstTyp-2'!E:BQ,19,FALSE)</f>
        <v>0</v>
      </c>
      <c r="ED415">
        <f>VLOOKUP(MID(B415,1,5)*1,'InstTyp-2'!E:BQ,20,FALSE)</f>
        <v>0</v>
      </c>
      <c r="EE415" s="195">
        <f>VLOOKUP(MID(B415,1,5)*1,'Forplejning 2008'!A:C,3,FALSE)</f>
        <v>59398.44</v>
      </c>
      <c r="EF415" t="str">
        <f t="shared" si="24"/>
        <v>35589</v>
      </c>
      <c r="EG415" t="str">
        <f t="shared" si="25"/>
        <v>2</v>
      </c>
      <c r="EH415">
        <f t="shared" si="26"/>
        <v>0</v>
      </c>
      <c r="EI415">
        <f t="shared" si="27"/>
        <v>0</v>
      </c>
      <c r="EJ415" t="e">
        <f>VLOOKUP(B415,Rekruttering!A:F,2,FALSE)</f>
        <v>#N/A</v>
      </c>
      <c r="EK415" t="e">
        <f>VLOOKUP(B415,Rekruttering!A:F,3,FALSE)</f>
        <v>#N/A</v>
      </c>
      <c r="EL415" t="e">
        <f>VLOOKUP(B415,Rekruttering!A:F,4,FALSE)</f>
        <v>#N/A</v>
      </c>
      <c r="EM415" t="e">
        <f>VLOOKUP(B415,Rekruttering!A:F,5,FALSE)</f>
        <v>#N/A</v>
      </c>
      <c r="EN415" t="e">
        <f>VLOOKUP(B415,Rekruttering!A:F,6,FALSE)</f>
        <v>#N/A</v>
      </c>
    </row>
    <row r="416" spans="1:144">
      <c r="A416" s="14" t="str">
        <f>Vest!AJ1</f>
        <v>x</v>
      </c>
      <c r="B416" s="21">
        <f>Vest!AJ2</f>
        <v>37235</v>
      </c>
      <c r="C416" t="str">
        <f>Vest!AJ3</f>
        <v>Børnehuset Klatretræet</v>
      </c>
      <c r="D416" t="str">
        <f>Vest!AJ4</f>
        <v>Vesterbro/Kgs.Enghave</v>
      </c>
      <c r="E416" t="str">
        <f>Vest!AJ5</f>
        <v>Estlandsgade 4</v>
      </c>
      <c r="F416">
        <f>Vest!AJ6</f>
        <v>1724</v>
      </c>
      <c r="G416" t="str">
        <f>Vest!AJ7</f>
        <v>København V</v>
      </c>
      <c r="H416" t="str">
        <f>Vest!AJ8</f>
        <v>33 22 66 46</v>
      </c>
      <c r="I416" t="str">
        <f>Vest!AJ9</f>
        <v>37235@buf.kk.dk</v>
      </c>
      <c r="J416" t="str">
        <f>Vest!AJ10</f>
        <v>Annete Vedel Pedersen</v>
      </c>
      <c r="K416">
        <f>Vest!AJ11</f>
        <v>43545649</v>
      </c>
      <c r="L416">
        <f>Vest!AJ12</f>
        <v>0</v>
      </c>
      <c r="M416" t="str">
        <f>Vest!AJ13</f>
        <v>37235@buf.kk.dk</v>
      </c>
      <c r="N416" t="str">
        <f>Vest!AJ14</f>
        <v>Integreret</v>
      </c>
      <c r="O416">
        <f>Vest!AJ15</f>
        <v>30</v>
      </c>
      <c r="P416">
        <f>Vest!AJ16</f>
        <v>0</v>
      </c>
      <c r="Q416">
        <f>Vest!AJ17</f>
        <v>48</v>
      </c>
      <c r="R416">
        <f>Vest!AJ18</f>
        <v>0</v>
      </c>
      <c r="S416">
        <f>Vest!AJ19</f>
        <v>0</v>
      </c>
      <c r="T416">
        <f>Vest!AJ20</f>
        <v>0</v>
      </c>
      <c r="U416">
        <f>Vest!AJ21</f>
        <v>0</v>
      </c>
      <c r="V416" t="str">
        <f>Vest!AJ22</f>
        <v>Nej</v>
      </c>
      <c r="W416">
        <f>Vest!AJ23</f>
        <v>0</v>
      </c>
      <c r="X416">
        <f>Vest!AJ24</f>
        <v>0</v>
      </c>
      <c r="Y416">
        <f>Vest!AJ25</f>
        <v>5</v>
      </c>
      <c r="Z416">
        <f>Vest!AJ26</f>
        <v>5</v>
      </c>
      <c r="AA416">
        <f>Vest!AJ27</f>
        <v>3</v>
      </c>
      <c r="AB416">
        <f>Vest!AJ28</f>
        <v>5</v>
      </c>
      <c r="AC416">
        <f>Vest!AJ29</f>
        <v>0</v>
      </c>
      <c r="AD416">
        <f>Vest!AJ30</f>
        <v>5</v>
      </c>
      <c r="AE416">
        <f>Vest!AJ31</f>
        <v>0</v>
      </c>
      <c r="AF416">
        <f>Vest!AJ32</f>
        <v>0</v>
      </c>
      <c r="AG416">
        <f>Vest!AJ33</f>
        <v>5</v>
      </c>
      <c r="AH416">
        <f>Vest!AJ34</f>
        <v>0</v>
      </c>
      <c r="AI416" s="16">
        <f>Vest!AJ35</f>
        <v>55000</v>
      </c>
      <c r="AJ416" s="16">
        <f>Vest!AJ36</f>
        <v>55000</v>
      </c>
      <c r="AK416">
        <f>Vest!AJ37</f>
        <v>0</v>
      </c>
      <c r="AL416" t="str">
        <f>Vest!AJ38</f>
        <v>Ja</v>
      </c>
      <c r="AM416" t="str">
        <f>Vest!AJ39</f>
        <v>Nej</v>
      </c>
      <c r="AN416" t="str">
        <f>Vest!AJ40</f>
        <v>Rahma Olsen</v>
      </c>
      <c r="AO416">
        <f>Vest!AJ41</f>
        <v>2008</v>
      </c>
      <c r="AP416">
        <f>Vest!AJ42</f>
        <v>29</v>
      </c>
      <c r="AQ416">
        <f>Vest!AJ43</f>
        <v>0</v>
      </c>
      <c r="AR416" t="str">
        <f>Vest!AJ44</f>
        <v>Kosmetolog</v>
      </c>
      <c r="AS416">
        <f>Vest!AJ45</f>
        <v>0</v>
      </c>
      <c r="AT416" t="str">
        <f>Vest!AJ46</f>
        <v>Hygiejne</v>
      </c>
      <c r="AU416">
        <f>Vest!AJ47</f>
        <v>0</v>
      </c>
      <c r="AV416">
        <f>Vest!AJ48</f>
        <v>0</v>
      </c>
      <c r="AW416">
        <f>Vest!AJ49</f>
        <v>0</v>
      </c>
      <c r="AX416">
        <f>Vest!AJ50</f>
        <v>0</v>
      </c>
      <c r="AY416">
        <f>Vest!AJ51</f>
        <v>0</v>
      </c>
      <c r="AZ416">
        <f>Vest!AJ52</f>
        <v>0</v>
      </c>
      <c r="BA416">
        <f>Vest!AJ53</f>
        <v>0</v>
      </c>
      <c r="BB416">
        <f>Vest!AJ54</f>
        <v>85</v>
      </c>
      <c r="BC416">
        <f>Vest!AJ55</f>
        <v>0</v>
      </c>
      <c r="BD416">
        <f>Vest!AJ56</f>
        <v>2</v>
      </c>
      <c r="BE416">
        <f>Vest!AJ57</f>
        <v>2</v>
      </c>
      <c r="BF416" t="str">
        <f>Vest!AJ58</f>
        <v>Nej</v>
      </c>
      <c r="BG416" t="str">
        <f>Vest!AJ59</f>
        <v>Ja</v>
      </c>
      <c r="BH416" t="str">
        <f>Vest!AJ60</f>
        <v>Ja</v>
      </c>
      <c r="BI416" t="str">
        <f>Vest!AJ61</f>
        <v>Ja</v>
      </c>
      <c r="BJ416">
        <f>Vest!AJ62</f>
        <v>0</v>
      </c>
      <c r="BK416">
        <f>Vest!AJ63</f>
        <v>0</v>
      </c>
      <c r="BL416" t="str">
        <f>Vest!AJ64</f>
        <v>Ved ikke. Delte meniger</v>
      </c>
      <c r="BM416" t="str">
        <f>Vest!AJ65</f>
        <v>Ja</v>
      </c>
      <c r="BN416">
        <f>Vest!AJ66</f>
        <v>0</v>
      </c>
      <c r="BO416" t="str">
        <f>Vest!AJ67</f>
        <v>Nej</v>
      </c>
      <c r="BP416" t="str">
        <f>Vest!AJ68</f>
        <v>Ved endnu ikke.</v>
      </c>
      <c r="BQ416">
        <f>Vest!AJ69</f>
        <v>0</v>
      </c>
      <c r="BR416" t="str">
        <f>Vest!AJ70</f>
        <v>produktionskøkken</v>
      </c>
      <c r="BS416" t="str">
        <f>Vest!AJ71</f>
        <v>Nej</v>
      </c>
      <c r="BT416" t="str">
        <f>Vest!AJ72</f>
        <v>Mindre</v>
      </c>
      <c r="BU416" t="str">
        <f>Vest!AJ73</f>
        <v>Ingen</v>
      </c>
      <c r="BV416" t="str">
        <f>Vest!AJ74</f>
        <v>Nej</v>
      </c>
      <c r="BW416" t="str">
        <f>Vest!AJ75</f>
        <v>2 - 4 ekstra kogeplader / blus</v>
      </c>
      <c r="BX416">
        <f>Vest!AJ76</f>
        <v>0</v>
      </c>
      <c r="BY416">
        <f>Vest!AJ77</f>
        <v>0</v>
      </c>
      <c r="BZ416">
        <f>Vest!AJ78</f>
        <v>0</v>
      </c>
      <c r="CA416">
        <f>Vest!AJ79</f>
        <v>0</v>
      </c>
      <c r="CB416">
        <f>Vest!AJ80</f>
        <v>0</v>
      </c>
      <c r="CC416">
        <f>Vest!AJ81</f>
        <v>0</v>
      </c>
      <c r="CD416">
        <f>Vest!AJ82</f>
        <v>0</v>
      </c>
      <c r="CE416">
        <f>Vest!AJ83</f>
        <v>0</v>
      </c>
      <c r="CF416">
        <f>Vest!AJ84</f>
        <v>0</v>
      </c>
      <c r="CG416" t="str">
        <f>Vest!AJ85</f>
        <v>Birgitte Glerup / Nanna</v>
      </c>
      <c r="CH416" s="17">
        <f>Vest!AJ86</f>
        <v>39881</v>
      </c>
      <c r="CI416">
        <f>Vest!AJ87</f>
        <v>0</v>
      </c>
      <c r="CJ416">
        <f>Vest!AJ88</f>
        <v>0</v>
      </c>
      <c r="CK416">
        <f>Vest!AJ89</f>
        <v>1</v>
      </c>
      <c r="CL416">
        <f>Vest!AJ90</f>
        <v>4</v>
      </c>
      <c r="CM416">
        <f>Vest!AJ91</f>
        <v>0</v>
      </c>
      <c r="CN416">
        <f>Vest!AJ92</f>
        <v>2</v>
      </c>
      <c r="CO416">
        <f>Vest!AJ93</f>
        <v>0</v>
      </c>
      <c r="CP416">
        <f>Vest!AJ94</f>
        <v>0</v>
      </c>
      <c r="CQ416">
        <f>Vest!AJ95</f>
        <v>0</v>
      </c>
      <c r="CR416">
        <f>Vest!AJ96</f>
        <v>0</v>
      </c>
      <c r="CS416">
        <f>Vest!AJ97</f>
        <v>1</v>
      </c>
      <c r="CT416">
        <f>Vest!AJ98</f>
        <v>0</v>
      </c>
      <c r="CU416">
        <f>Vest!AJ99</f>
        <v>0</v>
      </c>
      <c r="CV416">
        <f>Vest!AJ100</f>
        <v>1</v>
      </c>
      <c r="CW416">
        <f>Vest!AJ101</f>
        <v>0</v>
      </c>
      <c r="CX416">
        <f>Vest!AJ102</f>
        <v>0</v>
      </c>
      <c r="CY416">
        <f>Vest!AJ103</f>
        <v>1</v>
      </c>
      <c r="CZ416">
        <f>Vest!AJ104</f>
        <v>0</v>
      </c>
      <c r="DA416">
        <f>Vest!AJ105</f>
        <v>0</v>
      </c>
      <c r="DB416">
        <f>Vest!AJ106</f>
        <v>1</v>
      </c>
      <c r="DC416">
        <f>Vest!AJ107</f>
        <v>20</v>
      </c>
      <c r="DD416" t="str">
        <f>Vest!AJ108</f>
        <v>Miele</v>
      </c>
      <c r="DE416">
        <f>Vest!AJ109</f>
        <v>13</v>
      </c>
      <c r="DF416" t="str">
        <f>Vest!AJ110</f>
        <v>Nej</v>
      </c>
      <c r="DG416">
        <f>Vest!AJ111</f>
        <v>0</v>
      </c>
      <c r="DH416" t="str">
        <f>Vest!AJ112</f>
        <v>Ja</v>
      </c>
      <c r="DI416" t="str">
        <f>Vest!AJ113</f>
        <v>Ja</v>
      </c>
      <c r="DJ416" t="str">
        <f>Vest!AJ114</f>
        <v>Nej</v>
      </c>
      <c r="DK416">
        <f>Vest!AJ115</f>
        <v>2</v>
      </c>
      <c r="DL416" t="str">
        <f>Vest!AJ116</f>
        <v>Ingen plads</v>
      </c>
      <c r="DM416" t="str">
        <f>Vest!AJ117</f>
        <v xml:space="preserve">Den ene vask har 2 rum.
Ingen lagerplads, men god plads i køkkenet.
</v>
      </c>
      <c r="DN416">
        <f>Vest!AJ118</f>
        <v>0</v>
      </c>
      <c r="DO416" s="14" t="str">
        <f>VLOOKUP(MID(B416,1,5)*1,InstTyp!A:B,2,FALSE)</f>
        <v xml:space="preserve">Integrerede </v>
      </c>
      <c r="DP416" s="14" t="str">
        <f>VLOOKUP(MID(B416,1,5)*1,InstTyp!A:C,3,FALSE)</f>
        <v>Vesterbro/Kgs.Enghave</v>
      </c>
      <c r="DQ416">
        <f>VLOOKUP(MID(B416,1,5)*1,'InstTyp-2'!E:BQ,7,FALSE)</f>
        <v>30</v>
      </c>
      <c r="DR416">
        <f>VLOOKUP(MID(B416,1,5)*1,'InstTyp-2'!E:BQ,8,FALSE)</f>
        <v>0</v>
      </c>
      <c r="DS416">
        <f>VLOOKUP(MID(B416,1,5)*1,'InstTyp-2'!E:BQ,9,FALSE)</f>
        <v>48</v>
      </c>
      <c r="DT416">
        <f>VLOOKUP(MID(B416,1,5)*1,'InstTyp-2'!E:BQ,10,FALSE)</f>
        <v>0</v>
      </c>
      <c r="DU416">
        <f>VLOOKUP(MID(B416,1,5)*1,'InstTyp-2'!E:BQ,11,FALSE)</f>
        <v>0</v>
      </c>
      <c r="DV416">
        <f>VLOOKUP(MID(B416,1,5)*1,'InstTyp-2'!E:BQ,12,FALSE)</f>
        <v>0</v>
      </c>
      <c r="DW416">
        <f>VLOOKUP(MID(B416,1,5)*1,'InstTyp-2'!E:BQ,13,FALSE)</f>
        <v>0</v>
      </c>
      <c r="DX416">
        <f>VLOOKUP(MID(B416,1,5)*1,'InstTyp-2'!E:BQ,14,FALSE)</f>
        <v>0</v>
      </c>
      <c r="DY416">
        <f>VLOOKUP(MID(B416,1,5)*1,'InstTyp-2'!E:BQ,15,FALSE)</f>
        <v>0</v>
      </c>
      <c r="DZ416">
        <f>VLOOKUP(MID(B416,1,5)*1,'InstTyp-2'!E:BQ,16,FALSE)</f>
        <v>0</v>
      </c>
      <c r="EA416">
        <f>VLOOKUP(MID(B416,1,5)*1,'InstTyp-2'!E:BQ,17,FALSE)</f>
        <v>0</v>
      </c>
      <c r="EB416">
        <f>VLOOKUP(MID(B416,1,5)*1,'InstTyp-2'!E:BQ,18,FALSE)</f>
        <v>0</v>
      </c>
      <c r="EC416">
        <f>VLOOKUP(MID(B416,1,5)*1,'InstTyp-2'!E:BQ,19,FALSE)</f>
        <v>0</v>
      </c>
      <c r="ED416">
        <f>VLOOKUP(MID(B416,1,5)*1,'InstTyp-2'!E:BQ,20,FALSE)</f>
        <v>0</v>
      </c>
      <c r="EE416" s="195">
        <f>VLOOKUP(MID(B416,1,5)*1,'Forplejning 2008'!A:C,3,FALSE)</f>
        <v>133406.54999999999</v>
      </c>
      <c r="EF416" t="str">
        <f t="shared" si="24"/>
        <v>37235</v>
      </c>
      <c r="EG416" t="str">
        <f t="shared" si="25"/>
        <v/>
      </c>
      <c r="EH416">
        <f t="shared" si="26"/>
        <v>0</v>
      </c>
      <c r="EI416">
        <f t="shared" si="27"/>
        <v>0</v>
      </c>
      <c r="EJ416" t="e">
        <f>VLOOKUP(B416,Rekruttering!A:F,2,FALSE)</f>
        <v>#N/A</v>
      </c>
      <c r="EK416" t="e">
        <f>VLOOKUP(B416,Rekruttering!A:F,3,FALSE)</f>
        <v>#N/A</v>
      </c>
      <c r="EL416" t="e">
        <f>VLOOKUP(B416,Rekruttering!A:F,4,FALSE)</f>
        <v>#N/A</v>
      </c>
      <c r="EM416" t="e">
        <f>VLOOKUP(B416,Rekruttering!A:F,5,FALSE)</f>
        <v>#N/A</v>
      </c>
      <c r="EN416" t="e">
        <f>VLOOKUP(B416,Rekruttering!A:F,6,FALSE)</f>
        <v>#N/A</v>
      </c>
    </row>
    <row r="417" spans="1:144">
      <c r="A417" s="14" t="str">
        <f>Vest!AK1</f>
        <v>x</v>
      </c>
      <c r="B417" s="21">
        <f>Vest!AK2</f>
        <v>37260</v>
      </c>
      <c r="C417" t="str">
        <f>Vest!AK3</f>
        <v>Vuggestuen Himmelblå</v>
      </c>
      <c r="D417" t="str">
        <f>Vest!AK4</f>
        <v>Vesterbro/Kgs.Enghave</v>
      </c>
      <c r="E417" t="str">
        <f>Vest!AK5</f>
        <v>Slesvigsgade 12</v>
      </c>
      <c r="F417">
        <f>Vest!AK6</f>
        <v>1762</v>
      </c>
      <c r="G417" t="str">
        <f>Vest!AK7</f>
        <v>København V</v>
      </c>
      <c r="H417" t="str">
        <f>Vest!AK8</f>
        <v>33 24 64 86</v>
      </c>
      <c r="I417" t="str">
        <f>Vest!AK9</f>
        <v>37260@buf.kk.dk</v>
      </c>
      <c r="J417" t="str">
        <f>Vest!AK10</f>
        <v>Hanne Thomsen</v>
      </c>
      <c r="K417">
        <f>Vest!AK11</f>
        <v>43436903</v>
      </c>
      <c r="L417">
        <f>Vest!AK12</f>
        <v>0</v>
      </c>
      <c r="M417" t="str">
        <f>Vest!AK13</f>
        <v>37260@buf.kk.dk</v>
      </c>
      <c r="N417" t="str">
        <f>Vest!AK14</f>
        <v>Integreret</v>
      </c>
      <c r="O417">
        <f>Vest!AK15</f>
        <v>30</v>
      </c>
      <c r="P417">
        <f>Vest!AK16</f>
        <v>0</v>
      </c>
      <c r="Q417">
        <f>Vest!AK17</f>
        <v>0</v>
      </c>
      <c r="R417">
        <f>Vest!AK18</f>
        <v>0</v>
      </c>
      <c r="S417">
        <f>Vest!AK19</f>
        <v>0</v>
      </c>
      <c r="T417">
        <f>Vest!AK20</f>
        <v>0</v>
      </c>
      <c r="U417">
        <f>Vest!AK21</f>
        <v>0</v>
      </c>
      <c r="V417" t="str">
        <f>Vest!AK22</f>
        <v>Nej</v>
      </c>
      <c r="W417">
        <f>Vest!AK23</f>
        <v>0</v>
      </c>
      <c r="X417">
        <f>Vest!AK24</f>
        <v>0</v>
      </c>
      <c r="Y417">
        <f>Vest!AK25</f>
        <v>5</v>
      </c>
      <c r="Z417">
        <f>Vest!AK26</f>
        <v>5</v>
      </c>
      <c r="AA417">
        <f>Vest!AK27</f>
        <v>5</v>
      </c>
      <c r="AB417">
        <f>Vest!AK28</f>
        <v>5</v>
      </c>
      <c r="AC417">
        <f>Vest!AK29</f>
        <v>0</v>
      </c>
      <c r="AD417">
        <f>Vest!AK30</f>
        <v>0</v>
      </c>
      <c r="AE417">
        <f>Vest!AK31</f>
        <v>0</v>
      </c>
      <c r="AF417">
        <f>Vest!AK32</f>
        <v>0</v>
      </c>
      <c r="AG417">
        <f>Vest!AK33</f>
        <v>0</v>
      </c>
      <c r="AH417">
        <f>Vest!AK34</f>
        <v>0</v>
      </c>
      <c r="AI417" s="16">
        <f>Vest!AK35</f>
        <v>65000</v>
      </c>
      <c r="AJ417">
        <f>Vest!AK36</f>
        <v>0</v>
      </c>
      <c r="AK417">
        <f>Vest!AK37</f>
        <v>0</v>
      </c>
      <c r="AL417" t="str">
        <f>Vest!AK38</f>
        <v>Ja</v>
      </c>
      <c r="AM417" t="str">
        <f>Vest!AK39</f>
        <v>Nej</v>
      </c>
      <c r="AN417" t="str">
        <f>Vest!AK40</f>
        <v>Ivank meralde</v>
      </c>
      <c r="AO417">
        <f>Vest!AK41</f>
        <v>2006</v>
      </c>
      <c r="AP417">
        <f>Vest!AK42</f>
        <v>32</v>
      </c>
      <c r="AQ417">
        <f>Vest!AK43</f>
        <v>0</v>
      </c>
      <c r="AR417" t="str">
        <f>Vest!AK44</f>
        <v>Uddannet kok i kroatien. SOSU grunduddannelse</v>
      </c>
      <c r="AS417" t="str">
        <f>Vest!AK45</f>
        <v>flere år</v>
      </c>
      <c r="AT417" t="str">
        <f>Vest!AK46</f>
        <v>Hygiejne, Økologiks grundkursus</v>
      </c>
      <c r="AU417">
        <f>Vest!AK47</f>
        <v>0</v>
      </c>
      <c r="AV417">
        <f>Vest!AK48</f>
        <v>0</v>
      </c>
      <c r="AW417">
        <f>Vest!AK49</f>
        <v>0</v>
      </c>
      <c r="AX417">
        <f>Vest!AK50</f>
        <v>0</v>
      </c>
      <c r="AY417">
        <f>Vest!AK51</f>
        <v>0</v>
      </c>
      <c r="AZ417">
        <f>Vest!AK52</f>
        <v>0</v>
      </c>
      <c r="BA417">
        <f>Vest!AK53</f>
        <v>0</v>
      </c>
      <c r="BB417">
        <f>Vest!AK54</f>
        <v>75</v>
      </c>
      <c r="BC417">
        <f>Vest!AK55</f>
        <v>0</v>
      </c>
      <c r="BD417">
        <f>Vest!AK56</f>
        <v>2</v>
      </c>
      <c r="BE417">
        <f>Vest!AK57</f>
        <v>0</v>
      </c>
      <c r="BF417" t="str">
        <f>Vest!AK58</f>
        <v>Ja</v>
      </c>
      <c r="BG417" t="str">
        <f>Vest!AK59</f>
        <v>Nej</v>
      </c>
      <c r="BH417" t="str">
        <f>Vest!AK60</f>
        <v>Ja</v>
      </c>
      <c r="BI417" t="str">
        <f>Vest!AK61</f>
        <v>Ja</v>
      </c>
      <c r="BJ417">
        <f>Vest!AK62</f>
        <v>0</v>
      </c>
      <c r="BK417">
        <f>Vest!AK63</f>
        <v>0</v>
      </c>
      <c r="BL417">
        <f>Vest!AK64</f>
        <v>0</v>
      </c>
      <c r="BM417">
        <f>Vest!AK65</f>
        <v>0</v>
      </c>
      <c r="BN417">
        <f>Vest!AK66</f>
        <v>0</v>
      </c>
      <c r="BO417">
        <f>Vest!AK67</f>
        <v>0</v>
      </c>
      <c r="BP417">
        <f>Vest!AK68</f>
        <v>0</v>
      </c>
      <c r="BQ417">
        <f>Vest!AK69</f>
        <v>0</v>
      </c>
      <c r="BR417" t="str">
        <f>Vest!AK70</f>
        <v>produktionskøkken</v>
      </c>
      <c r="BS417" t="str">
        <f>Vest!AK71</f>
        <v>Nej</v>
      </c>
      <c r="BT417" t="str">
        <f>Vest!AK72</f>
        <v>Større</v>
      </c>
      <c r="BU417" t="str">
        <f>Vest!AK73</f>
        <v>Større</v>
      </c>
      <c r="BV417" t="str">
        <f>Vest!AK74</f>
        <v>Nej</v>
      </c>
      <c r="BW417" t="str">
        <f>Vest!AK75</f>
        <v>Køkkenet fungerer fint, men er noget nedslidt og trænger til at blive renoveret. Har et rengøringsrum der kunne indrages i køkkenet</v>
      </c>
      <c r="BX417">
        <f>Vest!AK76</f>
        <v>0</v>
      </c>
      <c r="BY417">
        <f>Vest!AK77</f>
        <v>0</v>
      </c>
      <c r="BZ417">
        <f>Vest!AK78</f>
        <v>0</v>
      </c>
      <c r="CA417">
        <f>Vest!AK79</f>
        <v>0</v>
      </c>
      <c r="CB417">
        <f>Vest!AK80</f>
        <v>0</v>
      </c>
      <c r="CC417">
        <f>Vest!AK81</f>
        <v>0</v>
      </c>
      <c r="CD417">
        <f>Vest!AK82</f>
        <v>0</v>
      </c>
      <c r="CE417">
        <f>Vest!AK83</f>
        <v>0</v>
      </c>
      <c r="CF417">
        <f>Vest!AK84</f>
        <v>0</v>
      </c>
      <c r="CG417" t="str">
        <f>Vest!AK85</f>
        <v>Cathrine Jerrik / Nanna</v>
      </c>
      <c r="CH417" t="str">
        <f>Vest!AK86</f>
        <v>10.2.2009</v>
      </c>
      <c r="CI417">
        <f>Vest!AK87</f>
        <v>0</v>
      </c>
      <c r="CJ417">
        <f>Vest!AK88</f>
        <v>0</v>
      </c>
      <c r="CK417">
        <f>Vest!AK89</f>
        <v>1</v>
      </c>
      <c r="CL417">
        <f>Vest!AK90</f>
        <v>4</v>
      </c>
      <c r="CM417">
        <f>Vest!AK91</f>
        <v>0</v>
      </c>
      <c r="CN417">
        <f>Vest!AK92</f>
        <v>1</v>
      </c>
      <c r="CO417">
        <f>Vest!AK93</f>
        <v>0</v>
      </c>
      <c r="CP417">
        <f>Vest!AK94</f>
        <v>0</v>
      </c>
      <c r="CQ417">
        <f>Vest!AK95</f>
        <v>0</v>
      </c>
      <c r="CR417">
        <f>Vest!AK96</f>
        <v>0</v>
      </c>
      <c r="CS417">
        <f>Vest!AK97</f>
        <v>2</v>
      </c>
      <c r="CT417">
        <f>Vest!AK98</f>
        <v>0</v>
      </c>
      <c r="CU417">
        <f>Vest!AK99</f>
        <v>1</v>
      </c>
      <c r="CV417">
        <f>Vest!AK100</f>
        <v>0</v>
      </c>
      <c r="CW417">
        <f>Vest!AK101</f>
        <v>0</v>
      </c>
      <c r="CX417">
        <f>Vest!AK102</f>
        <v>0</v>
      </c>
      <c r="CY417">
        <f>Vest!AK103</f>
        <v>1</v>
      </c>
      <c r="CZ417">
        <f>Vest!AK104</f>
        <v>0</v>
      </c>
      <c r="DA417">
        <f>Vest!AK105</f>
        <v>0</v>
      </c>
      <c r="DB417">
        <f>Vest!AK106</f>
        <v>1</v>
      </c>
      <c r="DC417">
        <f>Vest!AK107</f>
        <v>30</v>
      </c>
      <c r="DD417" t="str">
        <f>Vest!AK108</f>
        <v>Miele</v>
      </c>
      <c r="DE417">
        <f>Vest!AK109</f>
        <v>2.5</v>
      </c>
      <c r="DF417" t="str">
        <f>Vest!AK110</f>
        <v>Nej</v>
      </c>
      <c r="DG417">
        <f>Vest!AK111</f>
        <v>0</v>
      </c>
      <c r="DH417" t="str">
        <f>Vest!AK112</f>
        <v>Ja</v>
      </c>
      <c r="DI417" t="str">
        <f>Vest!AK113</f>
        <v>Ja</v>
      </c>
      <c r="DJ417" t="str">
        <f>Vest!AK114</f>
        <v>Nej</v>
      </c>
      <c r="DK417">
        <f>Vest!AK115</f>
        <v>2</v>
      </c>
      <c r="DL417" t="str">
        <f>Vest!AK116</f>
        <v>Begrænset</v>
      </c>
      <c r="DM417" t="str">
        <f>Vest!AK117</f>
        <v>2 store skabe til lagerplads ønskes
Har mikroovn</v>
      </c>
      <c r="DN417">
        <f>Vest!AK118</f>
        <v>0</v>
      </c>
      <c r="DO417" s="14" t="str">
        <f>VLOOKUP(MID(B417,1,5)*1,InstTyp!A:B,2,FALSE)</f>
        <v>Vuggestuer</v>
      </c>
      <c r="DP417" s="14" t="str">
        <f>VLOOKUP(MID(B417,1,5)*1,InstTyp!A:C,3,FALSE)</f>
        <v>Vesterbro/Kgs.Enghave</v>
      </c>
      <c r="DQ417">
        <f>VLOOKUP(MID(B417,1,5)*1,'InstTyp-2'!E:BQ,7,FALSE)</f>
        <v>30</v>
      </c>
      <c r="DR417">
        <f>VLOOKUP(MID(B417,1,5)*1,'InstTyp-2'!E:BQ,8,FALSE)</f>
        <v>0</v>
      </c>
      <c r="DS417">
        <f>VLOOKUP(MID(B417,1,5)*1,'InstTyp-2'!E:BQ,9,FALSE)</f>
        <v>0</v>
      </c>
      <c r="DT417">
        <f>VLOOKUP(MID(B417,1,5)*1,'InstTyp-2'!E:BQ,10,FALSE)</f>
        <v>0</v>
      </c>
      <c r="DU417">
        <f>VLOOKUP(MID(B417,1,5)*1,'InstTyp-2'!E:BQ,11,FALSE)</f>
        <v>0</v>
      </c>
      <c r="DV417">
        <f>VLOOKUP(MID(B417,1,5)*1,'InstTyp-2'!E:BQ,12,FALSE)</f>
        <v>0</v>
      </c>
      <c r="DW417">
        <f>VLOOKUP(MID(B417,1,5)*1,'InstTyp-2'!E:BQ,13,FALSE)</f>
        <v>0</v>
      </c>
      <c r="DX417">
        <f>VLOOKUP(MID(B417,1,5)*1,'InstTyp-2'!E:BQ,14,FALSE)</f>
        <v>0</v>
      </c>
      <c r="DY417">
        <f>VLOOKUP(MID(B417,1,5)*1,'InstTyp-2'!E:BQ,15,FALSE)</f>
        <v>0</v>
      </c>
      <c r="DZ417">
        <f>VLOOKUP(MID(B417,1,5)*1,'InstTyp-2'!E:BQ,16,FALSE)</f>
        <v>0</v>
      </c>
      <c r="EA417">
        <f>VLOOKUP(MID(B417,1,5)*1,'InstTyp-2'!E:BQ,17,FALSE)</f>
        <v>0</v>
      </c>
      <c r="EB417">
        <f>VLOOKUP(MID(B417,1,5)*1,'InstTyp-2'!E:BQ,18,FALSE)</f>
        <v>0</v>
      </c>
      <c r="EC417">
        <f>VLOOKUP(MID(B417,1,5)*1,'InstTyp-2'!E:BQ,19,FALSE)</f>
        <v>0</v>
      </c>
      <c r="ED417">
        <f>VLOOKUP(MID(B417,1,5)*1,'InstTyp-2'!E:BQ,20,FALSE)</f>
        <v>0</v>
      </c>
      <c r="EE417" s="195">
        <f>VLOOKUP(MID(B417,1,5)*1,'Forplejning 2008'!A:C,3,FALSE)</f>
        <v>65678.28</v>
      </c>
      <c r="EF417" t="str">
        <f t="shared" si="24"/>
        <v>37260</v>
      </c>
      <c r="EG417" t="str">
        <f t="shared" si="25"/>
        <v/>
      </c>
      <c r="EH417">
        <f t="shared" si="26"/>
        <v>0</v>
      </c>
      <c r="EI417">
        <f t="shared" si="27"/>
        <v>0</v>
      </c>
      <c r="EJ417" t="e">
        <f>VLOOKUP(B417,Rekruttering!A:F,2,FALSE)</f>
        <v>#N/A</v>
      </c>
      <c r="EK417" t="e">
        <f>VLOOKUP(B417,Rekruttering!A:F,3,FALSE)</f>
        <v>#N/A</v>
      </c>
      <c r="EL417" t="e">
        <f>VLOOKUP(B417,Rekruttering!A:F,4,FALSE)</f>
        <v>#N/A</v>
      </c>
      <c r="EM417" t="e">
        <f>VLOOKUP(B417,Rekruttering!A:F,5,FALSE)</f>
        <v>#N/A</v>
      </c>
      <c r="EN417" t="e">
        <f>VLOOKUP(B417,Rekruttering!A:F,6,FALSE)</f>
        <v>#N/A</v>
      </c>
    </row>
    <row r="418" spans="1:144">
      <c r="A418" s="14" t="str">
        <f>Vest!AN1</f>
        <v>x</v>
      </c>
      <c r="B418" s="21">
        <f>Vest!AN2</f>
        <v>37315</v>
      </c>
      <c r="C418" t="str">
        <f>Vest!AN3</f>
        <v>Transformeren</v>
      </c>
      <c r="D418" t="str">
        <f>Vest!AN4</f>
        <v>Vesterbro/Kgs.Enghave</v>
      </c>
      <c r="E418" t="str">
        <f>Vest!AN5</f>
        <v>Enghave Plads 27</v>
      </c>
      <c r="F418">
        <f>Vest!AN6</f>
        <v>1670</v>
      </c>
      <c r="G418" t="str">
        <f>Vest!AN7</f>
        <v>København V</v>
      </c>
      <c r="H418" t="str">
        <f>Vest!AN8</f>
        <v>33 26 59 40</v>
      </c>
      <c r="I418" t="str">
        <f>Vest!AN9</f>
        <v>37315@buf.kk.dk</v>
      </c>
      <c r="J418" t="str">
        <f>Vest!AN10</f>
        <v>Ghita Bjørling</v>
      </c>
      <c r="K418">
        <f>Vest!AN11</f>
        <v>22574155</v>
      </c>
      <c r="L418">
        <f>Vest!AN12</f>
        <v>0</v>
      </c>
      <c r="M418" t="str">
        <f>Vest!AN13</f>
        <v>37315@buf.kk.dk</v>
      </c>
      <c r="N418" t="str">
        <f>Vest!AN14</f>
        <v>Integreret</v>
      </c>
      <c r="O418">
        <f>Vest!AN15</f>
        <v>36</v>
      </c>
      <c r="P418">
        <f>Vest!AN16</f>
        <v>0</v>
      </c>
      <c r="Q418">
        <f>Vest!AN17</f>
        <v>72</v>
      </c>
      <c r="R418">
        <f>Vest!AN18</f>
        <v>0</v>
      </c>
      <c r="S418">
        <f>Vest!AN19</f>
        <v>0</v>
      </c>
      <c r="T418">
        <f>Vest!AN20</f>
        <v>0</v>
      </c>
      <c r="U418">
        <f>Vest!AN21</f>
        <v>0</v>
      </c>
      <c r="V418" t="str">
        <f>Vest!AN22</f>
        <v>Nej</v>
      </c>
      <c r="W418">
        <f>Vest!AN23</f>
        <v>0</v>
      </c>
      <c r="X418">
        <f>Vest!AN24</f>
        <v>0</v>
      </c>
      <c r="Y418">
        <f>Vest!AN25</f>
        <v>5</v>
      </c>
      <c r="Z418">
        <f>Vest!AN26</f>
        <v>5</v>
      </c>
      <c r="AA418">
        <f>Vest!AN27</f>
        <v>3</v>
      </c>
      <c r="AB418">
        <f>Vest!AN28</f>
        <v>5</v>
      </c>
      <c r="AC418">
        <f>Vest!AN29</f>
        <v>0</v>
      </c>
      <c r="AD418">
        <f>Vest!AN30</f>
        <v>5</v>
      </c>
      <c r="AE418">
        <f>Vest!AN31</f>
        <v>0</v>
      </c>
      <c r="AF418">
        <f>Vest!AN32</f>
        <v>0</v>
      </c>
      <c r="AG418">
        <f>Vest!AN33</f>
        <v>5</v>
      </c>
      <c r="AH418">
        <f>Vest!AN34</f>
        <v>0</v>
      </c>
      <c r="AI418" s="16">
        <f>Vest!AN35</f>
        <v>140000</v>
      </c>
      <c r="AJ418" s="16">
        <f>Vest!AN36</f>
        <v>0</v>
      </c>
      <c r="AK418">
        <f>Vest!AN37</f>
        <v>0</v>
      </c>
      <c r="AL418" t="str">
        <f>Vest!AN38</f>
        <v>Ja</v>
      </c>
      <c r="AM418" t="str">
        <f>Vest!AN39</f>
        <v>Nej</v>
      </c>
      <c r="AN418" t="str">
        <f>Vest!AN40</f>
        <v>Christina</v>
      </c>
      <c r="AO418">
        <f>Vest!AN41</f>
        <v>2004</v>
      </c>
      <c r="AP418">
        <f>Vest!AN42</f>
        <v>34</v>
      </c>
      <c r="AQ418" t="str">
        <f>Vest!AN43</f>
        <v>christinastorgaard@....dk</v>
      </c>
      <c r="AR418" t="str">
        <f>Vest!AN44</f>
        <v>PB i Ernæring og Sundhed</v>
      </c>
      <c r="AS418" t="str">
        <f>Vest!AN45</f>
        <v>6 mdr i institution</v>
      </c>
      <c r="AT418" t="str">
        <f>Vest!AN46</f>
        <v>Nej</v>
      </c>
      <c r="AU418">
        <f>Vest!AN47</f>
        <v>0</v>
      </c>
      <c r="AV418">
        <f>Vest!AN48</f>
        <v>0</v>
      </c>
      <c r="AW418">
        <f>Vest!AN49</f>
        <v>0</v>
      </c>
      <c r="AX418">
        <f>Vest!AN50</f>
        <v>0</v>
      </c>
      <c r="AY418">
        <f>Vest!AN51</f>
        <v>0</v>
      </c>
      <c r="AZ418">
        <f>Vest!AN52</f>
        <v>0</v>
      </c>
      <c r="BA418">
        <f>Vest!AN53</f>
        <v>0</v>
      </c>
      <c r="BB418">
        <f>Vest!AN54</f>
        <v>98</v>
      </c>
      <c r="BC418">
        <f>Vest!AN55</f>
        <v>0</v>
      </c>
      <c r="BD418">
        <f>Vest!AN56</f>
        <v>1</v>
      </c>
      <c r="BE418">
        <f>Vest!AN57</f>
        <v>1</v>
      </c>
      <c r="BF418" t="str">
        <f>Vest!AN58</f>
        <v>Ja</v>
      </c>
      <c r="BG418" t="str">
        <f>Vest!AN59</f>
        <v>Nej</v>
      </c>
      <c r="BH418" t="str">
        <f>Vest!AN60</f>
        <v>Ja</v>
      </c>
      <c r="BI418" t="str">
        <f>Vest!AN61</f>
        <v>Ja</v>
      </c>
      <c r="BJ418" t="str">
        <f>Vest!AN62</f>
        <v>Forholder sig afventende</v>
      </c>
      <c r="BK418" t="str">
        <f>Vest!AN63</f>
        <v>Ja</v>
      </c>
      <c r="BL418">
        <f>Vest!AN64</f>
        <v>0</v>
      </c>
      <c r="BM418" t="str">
        <f>Vest!AN65</f>
        <v>Ja</v>
      </c>
      <c r="BN418">
        <f>Vest!AN66</f>
        <v>0</v>
      </c>
      <c r="BO418" t="str">
        <f>Vest!AN67</f>
        <v>Nej</v>
      </c>
      <c r="BP418" t="str">
        <f>Vest!AN68</f>
        <v>vil tro de kan selv.</v>
      </c>
      <c r="BQ418">
        <f>Vest!AN69</f>
        <v>0</v>
      </c>
      <c r="BR418" t="str">
        <f>Vest!AN70</f>
        <v>produktionskøkken</v>
      </c>
      <c r="BS418" t="str">
        <f>Vest!AN71</f>
        <v>Nej</v>
      </c>
      <c r="BT418" t="str">
        <f>Vest!AN72</f>
        <v>Mindre</v>
      </c>
      <c r="BU418" t="str">
        <f>Vest!AN73</f>
        <v>Ingen</v>
      </c>
      <c r="BV418" t="str">
        <f>Vest!AN74</f>
        <v>Nej</v>
      </c>
      <c r="BW418" t="str">
        <f>Vest!AN75</f>
        <v>Hurtigere opvaskemaskine</v>
      </c>
      <c r="BX418">
        <f>Vest!AN76</f>
        <v>0</v>
      </c>
      <c r="BY418">
        <f>Vest!AN77</f>
        <v>0</v>
      </c>
      <c r="BZ418">
        <f>Vest!AN78</f>
        <v>0</v>
      </c>
      <c r="CA418">
        <f>Vest!AN79</f>
        <v>0</v>
      </c>
      <c r="CB418">
        <f>Vest!AN80</f>
        <v>0</v>
      </c>
      <c r="CC418">
        <f>Vest!AN81</f>
        <v>0</v>
      </c>
      <c r="CD418">
        <f>Vest!AN82</f>
        <v>0</v>
      </c>
      <c r="CE418">
        <f>Vest!AN83</f>
        <v>0</v>
      </c>
      <c r="CF418">
        <f>Vest!AN84</f>
        <v>0</v>
      </c>
      <c r="CG418" t="str">
        <f>Vest!AN85</f>
        <v>Mariah</v>
      </c>
      <c r="CH418" s="18">
        <f>Vest!AN86</f>
        <v>39846</v>
      </c>
      <c r="CI418">
        <f>Vest!AN87</f>
        <v>0</v>
      </c>
      <c r="CJ418">
        <f>Vest!AN88</f>
        <v>1</v>
      </c>
      <c r="CK418">
        <f>Vest!AN89</f>
        <v>0</v>
      </c>
      <c r="CL418">
        <f>Vest!AN90</f>
        <v>4</v>
      </c>
      <c r="CM418">
        <f>Vest!AN91</f>
        <v>2</v>
      </c>
      <c r="CN418">
        <f>Vest!AN92</f>
        <v>0</v>
      </c>
      <c r="CO418">
        <f>Vest!AN93</f>
        <v>0</v>
      </c>
      <c r="CP418">
        <f>Vest!AN94</f>
        <v>0</v>
      </c>
      <c r="CQ418">
        <f>Vest!AN95</f>
        <v>0</v>
      </c>
      <c r="CR418">
        <f>Vest!AN96</f>
        <v>0</v>
      </c>
      <c r="CS418">
        <f>Vest!AN97</f>
        <v>2</v>
      </c>
      <c r="CT418">
        <f>Vest!AN98</f>
        <v>0</v>
      </c>
      <c r="CU418">
        <f>Vest!AN99</f>
        <v>0</v>
      </c>
      <c r="CV418">
        <f>Vest!AN100</f>
        <v>0</v>
      </c>
      <c r="CW418">
        <f>Vest!AN101</f>
        <v>0</v>
      </c>
      <c r="CX418">
        <f>Vest!AN102</f>
        <v>0</v>
      </c>
      <c r="CY418">
        <f>Vest!AN103</f>
        <v>1</v>
      </c>
      <c r="CZ418">
        <f>Vest!AN104</f>
        <v>0</v>
      </c>
      <c r="DA418">
        <f>Vest!AN105</f>
        <v>0</v>
      </c>
      <c r="DB418">
        <f>Vest!AN106</f>
        <v>1</v>
      </c>
      <c r="DC418">
        <f>Vest!AN107</f>
        <v>25</v>
      </c>
      <c r="DD418" t="str">
        <f>Vest!AN108</f>
        <v>Miele Professional</v>
      </c>
      <c r="DE418">
        <f>Vest!AN109</f>
        <v>5</v>
      </c>
      <c r="DF418" t="str">
        <f>Vest!AN110</f>
        <v>Ja</v>
      </c>
      <c r="DG418">
        <f>Vest!AN111</f>
        <v>8</v>
      </c>
      <c r="DH418" t="str">
        <f>Vest!AN112</f>
        <v>Nej</v>
      </c>
      <c r="DI418" t="str">
        <f>Vest!AN113</f>
        <v>Ja</v>
      </c>
      <c r="DJ418" t="str">
        <f>Vest!AN114</f>
        <v>Nej</v>
      </c>
      <c r="DK418">
        <f>Vest!AN115</f>
        <v>2</v>
      </c>
      <c r="DL418" t="str">
        <f>Vest!AN116</f>
        <v>God plads</v>
      </c>
      <c r="DM418" t="str">
        <f>Vest!AN117</f>
        <v>48 børn afsted i Udflytter en måned ad gangen. Udflytteren Ørholm har produktionskøkken som endnu ikke er besøgt.</v>
      </c>
      <c r="DN418">
        <f>Vest!AN118</f>
        <v>0</v>
      </c>
      <c r="DO418" s="14" t="str">
        <f>VLOOKUP(MID(B418,1,5)*1,InstTyp!A:B,2,FALSE)</f>
        <v xml:space="preserve">Integrerede </v>
      </c>
      <c r="DP418" s="14" t="str">
        <f>VLOOKUP(MID(B418,1,5)*1,InstTyp!A:C,3,FALSE)</f>
        <v>Vesterbro/Kgs.Enghave</v>
      </c>
      <c r="DQ418">
        <f>VLOOKUP(MID(B418,1,5)*1,'InstTyp-2'!E:BQ,7,FALSE)</f>
        <v>36</v>
      </c>
      <c r="DR418">
        <f>VLOOKUP(MID(B418,1,5)*1,'InstTyp-2'!E:BQ,8,FALSE)</f>
        <v>0</v>
      </c>
      <c r="DS418">
        <f>VLOOKUP(MID(B418,1,5)*1,'InstTyp-2'!E:BQ,9,FALSE)</f>
        <v>72</v>
      </c>
      <c r="DT418">
        <f>VLOOKUP(MID(B418,1,5)*1,'InstTyp-2'!E:BQ,10,FALSE)</f>
        <v>0</v>
      </c>
      <c r="DU418">
        <f>VLOOKUP(MID(B418,1,5)*1,'InstTyp-2'!E:BQ,11,FALSE)</f>
        <v>0</v>
      </c>
      <c r="DV418">
        <f>VLOOKUP(MID(B418,1,5)*1,'InstTyp-2'!E:BQ,12,FALSE)</f>
        <v>0</v>
      </c>
      <c r="DW418">
        <f>VLOOKUP(MID(B418,1,5)*1,'InstTyp-2'!E:BQ,13,FALSE)</f>
        <v>0</v>
      </c>
      <c r="DX418">
        <f>VLOOKUP(MID(B418,1,5)*1,'InstTyp-2'!E:BQ,14,FALSE)</f>
        <v>0</v>
      </c>
      <c r="DY418">
        <f>VLOOKUP(MID(B418,1,5)*1,'InstTyp-2'!E:BQ,15,FALSE)</f>
        <v>0</v>
      </c>
      <c r="DZ418">
        <f>VLOOKUP(MID(B418,1,5)*1,'InstTyp-2'!E:BQ,16,FALSE)</f>
        <v>0</v>
      </c>
      <c r="EA418">
        <f>VLOOKUP(MID(B418,1,5)*1,'InstTyp-2'!E:BQ,17,FALSE)</f>
        <v>0</v>
      </c>
      <c r="EB418">
        <f>VLOOKUP(MID(B418,1,5)*1,'InstTyp-2'!E:BQ,18,FALSE)</f>
        <v>0</v>
      </c>
      <c r="EC418">
        <f>VLOOKUP(MID(B418,1,5)*1,'InstTyp-2'!E:BQ,19,FALSE)</f>
        <v>0</v>
      </c>
      <c r="ED418">
        <f>VLOOKUP(MID(B418,1,5)*1,'InstTyp-2'!E:BQ,20,FALSE)</f>
        <v>0</v>
      </c>
      <c r="EE418" s="195">
        <f>VLOOKUP(MID(B418,1,5)*1,'Forplejning 2008'!A:C,3,FALSE)</f>
        <v>169592.94</v>
      </c>
      <c r="EF418" t="str">
        <f t="shared" si="24"/>
        <v>37315</v>
      </c>
      <c r="EG418" t="str">
        <f t="shared" si="25"/>
        <v/>
      </c>
      <c r="EH418">
        <f t="shared" si="26"/>
        <v>0</v>
      </c>
      <c r="EI418">
        <f t="shared" si="27"/>
        <v>0</v>
      </c>
      <c r="EJ418" t="str">
        <f>VLOOKUP(B418,Rekruttering!A:F,2,FALSE)</f>
        <v>Ja</v>
      </c>
      <c r="EK418">
        <f>VLOOKUP(B418,Rekruttering!A:F,3,FALSE)</f>
        <v>37</v>
      </c>
      <c r="EL418">
        <f>VLOOKUP(B418,Rekruttering!A:F,4,FALSE)</f>
        <v>0</v>
      </c>
      <c r="EM418" t="str">
        <f>VLOOKUP(B418,Rekruttering!A:F,5,FALSE)</f>
        <v>ønsker en barselsvikar</v>
      </c>
      <c r="EN418" t="str">
        <f>VLOOKUP(B418,Rekruttering!A:F,6,FALSE)</f>
        <v>Ja</v>
      </c>
    </row>
    <row r="419" spans="1:144">
      <c r="A419" s="14" t="str">
        <f>Vest!AO1</f>
        <v>x</v>
      </c>
      <c r="B419" s="21" t="str">
        <f>Vest!AO2</f>
        <v>37315_u</v>
      </c>
      <c r="C419" t="str">
        <f>Vest!AO3</f>
        <v>Transformeren</v>
      </c>
      <c r="D419" t="str">
        <f>Vest!AO4</f>
        <v>Vesterbro/Kgs.Enghave</v>
      </c>
      <c r="E419" t="str">
        <f>Vest!AO5</f>
        <v>Enghave Plads 27</v>
      </c>
      <c r="F419">
        <f>Vest!AO6</f>
        <v>1670</v>
      </c>
      <c r="G419" t="str">
        <f>Vest!AO7</f>
        <v>København V</v>
      </c>
      <c r="H419" t="str">
        <f>Vest!AO8</f>
        <v>33 26 59 40</v>
      </c>
      <c r="I419" t="str">
        <f>Vest!AO9</f>
        <v>37315@buf.kk.dk</v>
      </c>
      <c r="J419" t="str">
        <f>Vest!AO10</f>
        <v>Ghita Bjørling</v>
      </c>
      <c r="K419">
        <f>Vest!AO11</f>
        <v>22574155</v>
      </c>
      <c r="L419">
        <f>Vest!AO12</f>
        <v>0</v>
      </c>
      <c r="M419" t="str">
        <f>Vest!AO13</f>
        <v>37315@buf.kk.dk</v>
      </c>
      <c r="N419" t="str">
        <f>Vest!AO14</f>
        <v>Integreret</v>
      </c>
      <c r="O419">
        <f>Vest!AO15</f>
        <v>0</v>
      </c>
      <c r="P419">
        <f>Vest!AO16</f>
        <v>0</v>
      </c>
      <c r="Q419">
        <f>Vest!AO17</f>
        <v>0</v>
      </c>
      <c r="R419">
        <f>Vest!AO18</f>
        <v>0</v>
      </c>
      <c r="S419">
        <f>Vest!AO19</f>
        <v>0</v>
      </c>
      <c r="T419">
        <f>Vest!AO20</f>
        <v>0</v>
      </c>
      <c r="U419">
        <f>Vest!AO21</f>
        <v>0</v>
      </c>
      <c r="V419">
        <f>Vest!AO22</f>
        <v>0</v>
      </c>
      <c r="W419">
        <f>Vest!AO23</f>
        <v>0</v>
      </c>
      <c r="X419">
        <f>Vest!AO24</f>
        <v>0</v>
      </c>
      <c r="Y419">
        <f>Vest!AO25</f>
        <v>5</v>
      </c>
      <c r="Z419">
        <f>Vest!AO26</f>
        <v>5</v>
      </c>
      <c r="AA419">
        <f>Vest!AO27</f>
        <v>3</v>
      </c>
      <c r="AB419">
        <f>Vest!AO28</f>
        <v>5</v>
      </c>
      <c r="AC419">
        <f>Vest!AO29</f>
        <v>0</v>
      </c>
      <c r="AD419">
        <f>Vest!AO30</f>
        <v>5</v>
      </c>
      <c r="AE419">
        <f>Vest!AO31</f>
        <v>0</v>
      </c>
      <c r="AF419">
        <f>Vest!AO32</f>
        <v>0</v>
      </c>
      <c r="AG419">
        <f>Vest!AO33</f>
        <v>5</v>
      </c>
      <c r="AH419">
        <f>Vest!AO34</f>
        <v>0</v>
      </c>
      <c r="AI419" s="16">
        <f>Vest!AO35</f>
        <v>140000</v>
      </c>
      <c r="AJ419" s="16">
        <f>Vest!AO36</f>
        <v>0</v>
      </c>
      <c r="AK419">
        <f>Vest!AO37</f>
        <v>0</v>
      </c>
      <c r="AL419">
        <f>Vest!AO38</f>
        <v>0</v>
      </c>
      <c r="AM419">
        <f>Vest!AO39</f>
        <v>0</v>
      </c>
      <c r="AN419">
        <f>Vest!AO40</f>
        <v>0</v>
      </c>
      <c r="AO419">
        <f>Vest!AO41</f>
        <v>0</v>
      </c>
      <c r="AP419">
        <f>Vest!AO42</f>
        <v>0</v>
      </c>
      <c r="AQ419">
        <f>Vest!AO43</f>
        <v>0</v>
      </c>
      <c r="AR419">
        <f>Vest!AO44</f>
        <v>0</v>
      </c>
      <c r="AS419">
        <f>Vest!AO45</f>
        <v>0</v>
      </c>
      <c r="AT419">
        <f>Vest!AO46</f>
        <v>0</v>
      </c>
      <c r="AU419">
        <f>Vest!AO47</f>
        <v>0</v>
      </c>
      <c r="AV419">
        <f>Vest!AO48</f>
        <v>0</v>
      </c>
      <c r="AW419">
        <f>Vest!AO49</f>
        <v>0</v>
      </c>
      <c r="AX419">
        <f>Vest!AO50</f>
        <v>0</v>
      </c>
      <c r="AY419">
        <f>Vest!AO51</f>
        <v>0</v>
      </c>
      <c r="AZ419">
        <f>Vest!AO52</f>
        <v>0</v>
      </c>
      <c r="BA419">
        <f>Vest!AO53</f>
        <v>0</v>
      </c>
      <c r="BB419">
        <f>Vest!AO54</f>
        <v>98</v>
      </c>
      <c r="BC419">
        <f>Vest!AO55</f>
        <v>0</v>
      </c>
      <c r="BD419">
        <f>Vest!AO56</f>
        <v>0</v>
      </c>
      <c r="BE419">
        <f>Vest!AO57</f>
        <v>0</v>
      </c>
      <c r="BF419">
        <f>Vest!AO58</f>
        <v>0</v>
      </c>
      <c r="BG419">
        <f>Vest!AO59</f>
        <v>0</v>
      </c>
      <c r="BH419">
        <f>Vest!AO60</f>
        <v>0</v>
      </c>
      <c r="BI419">
        <f>Vest!AO61</f>
        <v>0</v>
      </c>
      <c r="BJ419">
        <f>Vest!AO62</f>
        <v>0</v>
      </c>
      <c r="BK419">
        <f>Vest!AO63</f>
        <v>0</v>
      </c>
      <c r="BL419">
        <f>Vest!AO64</f>
        <v>0</v>
      </c>
      <c r="BM419">
        <f>Vest!AO65</f>
        <v>0</v>
      </c>
      <c r="BN419">
        <f>Vest!AO66</f>
        <v>0</v>
      </c>
      <c r="BO419">
        <f>Vest!AO67</f>
        <v>0</v>
      </c>
      <c r="BP419">
        <f>Vest!AO68</f>
        <v>0</v>
      </c>
      <c r="BQ419">
        <f>Vest!AO69</f>
        <v>0</v>
      </c>
      <c r="BR419" t="str">
        <f>Vest!AO70</f>
        <v>Ved ikke</v>
      </c>
      <c r="BS419">
        <f>Vest!AO71</f>
        <v>0</v>
      </c>
      <c r="BT419">
        <f>Vest!AO72</f>
        <v>0</v>
      </c>
      <c r="BU419">
        <f>Vest!AO73</f>
        <v>0</v>
      </c>
      <c r="BV419">
        <f>Vest!AO74</f>
        <v>0</v>
      </c>
      <c r="BW419">
        <f>Vest!AO75</f>
        <v>0</v>
      </c>
      <c r="BX419">
        <f>Vest!AO76</f>
        <v>0</v>
      </c>
      <c r="BY419">
        <f>Vest!AO77</f>
        <v>0</v>
      </c>
      <c r="BZ419">
        <f>Vest!AO78</f>
        <v>0</v>
      </c>
      <c r="CA419">
        <f>Vest!AO79</f>
        <v>0</v>
      </c>
      <c r="CB419">
        <f>Vest!AO80</f>
        <v>0</v>
      </c>
      <c r="CC419">
        <f>Vest!AO81</f>
        <v>0</v>
      </c>
      <c r="CD419">
        <f>Vest!AO82</f>
        <v>0</v>
      </c>
      <c r="CE419">
        <f>Vest!AO83</f>
        <v>0</v>
      </c>
      <c r="CF419">
        <f>Vest!AO84</f>
        <v>0</v>
      </c>
      <c r="CG419" t="str">
        <f>Vest!AO85</f>
        <v>lone</v>
      </c>
      <c r="CH419" s="18">
        <f>Vest!AO86</f>
        <v>0</v>
      </c>
      <c r="CI419">
        <f>Vest!AO87</f>
        <v>0</v>
      </c>
      <c r="CJ419">
        <f>Vest!AO88</f>
        <v>1</v>
      </c>
      <c r="CK419">
        <f>Vest!AO89</f>
        <v>0</v>
      </c>
      <c r="CL419">
        <f>Vest!AO90</f>
        <v>0</v>
      </c>
      <c r="CM419">
        <f>Vest!AO91</f>
        <v>0</v>
      </c>
      <c r="CN419">
        <f>Vest!AO92</f>
        <v>0</v>
      </c>
      <c r="CO419">
        <f>Vest!AO93</f>
        <v>0</v>
      </c>
      <c r="CP419">
        <f>Vest!AO94</f>
        <v>0</v>
      </c>
      <c r="CQ419">
        <f>Vest!AO95</f>
        <v>0</v>
      </c>
      <c r="CR419">
        <f>Vest!AO96</f>
        <v>0</v>
      </c>
      <c r="CS419">
        <f>Vest!AO97</f>
        <v>2</v>
      </c>
      <c r="CT419">
        <f>Vest!AO98</f>
        <v>0</v>
      </c>
      <c r="CU419">
        <f>Vest!AO99</f>
        <v>0</v>
      </c>
      <c r="CV419">
        <f>Vest!AO100</f>
        <v>0</v>
      </c>
      <c r="CW419">
        <f>Vest!AO101</f>
        <v>0</v>
      </c>
      <c r="CX419">
        <f>Vest!AO102</f>
        <v>0</v>
      </c>
      <c r="CY419">
        <f>Vest!AO103</f>
        <v>1</v>
      </c>
      <c r="CZ419">
        <f>Vest!AO104</f>
        <v>0</v>
      </c>
      <c r="DA419">
        <f>Vest!AO105</f>
        <v>0</v>
      </c>
      <c r="DB419">
        <f>Vest!AO106</f>
        <v>1</v>
      </c>
      <c r="DC419">
        <f>Vest!AO107</f>
        <v>2</v>
      </c>
      <c r="DD419" t="str">
        <f>Vest!AO108</f>
        <v>miele</v>
      </c>
      <c r="DE419">
        <f>Vest!AO109</f>
        <v>0</v>
      </c>
      <c r="DF419">
        <f>Vest!AO110</f>
        <v>0</v>
      </c>
      <c r="DG419">
        <f>Vest!AO111</f>
        <v>0</v>
      </c>
      <c r="DH419" t="str">
        <f>Vest!AO112</f>
        <v>Ja</v>
      </c>
      <c r="DI419">
        <f>Vest!AO113</f>
        <v>0</v>
      </c>
      <c r="DJ419">
        <f>Vest!AO114</f>
        <v>0</v>
      </c>
      <c r="DK419">
        <f>Vest!AO115</f>
        <v>2</v>
      </c>
      <c r="DL419" t="str">
        <f>Vest!AO116</f>
        <v>God plads</v>
      </c>
      <c r="DM419">
        <f>Vest!AO117</f>
        <v>0</v>
      </c>
      <c r="DN419">
        <f>Vest!AO118</f>
        <v>0</v>
      </c>
      <c r="DO419" s="14" t="str">
        <f>VLOOKUP(MID(B419,1,5)*1,InstTyp!A:B,2,FALSE)</f>
        <v xml:space="preserve">Integrerede </v>
      </c>
      <c r="DP419" s="14" t="str">
        <f>VLOOKUP(MID(B419,1,5)*1,InstTyp!A:C,3,FALSE)</f>
        <v>Vesterbro/Kgs.Enghave</v>
      </c>
      <c r="DQ419">
        <f>VLOOKUP(MID(B419,1,5)*1,'InstTyp-2'!E:BQ,7,FALSE)</f>
        <v>36</v>
      </c>
      <c r="DR419">
        <f>VLOOKUP(MID(B419,1,5)*1,'InstTyp-2'!E:BQ,8,FALSE)</f>
        <v>0</v>
      </c>
      <c r="DS419">
        <f>VLOOKUP(MID(B419,1,5)*1,'InstTyp-2'!E:BQ,9,FALSE)</f>
        <v>72</v>
      </c>
      <c r="DT419">
        <f>VLOOKUP(MID(B419,1,5)*1,'InstTyp-2'!E:BQ,10,FALSE)</f>
        <v>0</v>
      </c>
      <c r="DU419">
        <f>VLOOKUP(MID(B419,1,5)*1,'InstTyp-2'!E:BQ,11,FALSE)</f>
        <v>0</v>
      </c>
      <c r="DV419">
        <f>VLOOKUP(MID(B419,1,5)*1,'InstTyp-2'!E:BQ,12,FALSE)</f>
        <v>0</v>
      </c>
      <c r="DW419">
        <f>VLOOKUP(MID(B419,1,5)*1,'InstTyp-2'!E:BQ,13,FALSE)</f>
        <v>0</v>
      </c>
      <c r="DX419">
        <f>VLOOKUP(MID(B419,1,5)*1,'InstTyp-2'!E:BQ,14,FALSE)</f>
        <v>0</v>
      </c>
      <c r="DY419">
        <f>VLOOKUP(MID(B419,1,5)*1,'InstTyp-2'!E:BQ,15,FALSE)</f>
        <v>0</v>
      </c>
      <c r="DZ419">
        <f>VLOOKUP(MID(B419,1,5)*1,'InstTyp-2'!E:BQ,16,FALSE)</f>
        <v>0</v>
      </c>
      <c r="EA419">
        <f>VLOOKUP(MID(B419,1,5)*1,'InstTyp-2'!E:BQ,17,FALSE)</f>
        <v>0</v>
      </c>
      <c r="EB419">
        <f>VLOOKUP(MID(B419,1,5)*1,'InstTyp-2'!E:BQ,18,FALSE)</f>
        <v>0</v>
      </c>
      <c r="EC419">
        <f>VLOOKUP(MID(B419,1,5)*1,'InstTyp-2'!E:BQ,19,FALSE)</f>
        <v>0</v>
      </c>
      <c r="ED419">
        <f>VLOOKUP(MID(B419,1,5)*1,'InstTyp-2'!E:BQ,20,FALSE)</f>
        <v>0</v>
      </c>
      <c r="EE419" s="195">
        <f>VLOOKUP(MID(B419,1,5)*1,'Forplejning 2008'!A:C,3,FALSE)</f>
        <v>169592.94</v>
      </c>
      <c r="EF419" t="str">
        <f t="shared" si="24"/>
        <v>37315</v>
      </c>
      <c r="EG419" t="str">
        <f t="shared" si="25"/>
        <v>u</v>
      </c>
      <c r="EH419">
        <f t="shared" si="26"/>
        <v>0</v>
      </c>
      <c r="EI419">
        <f t="shared" si="27"/>
        <v>0</v>
      </c>
      <c r="EJ419" t="e">
        <f>VLOOKUP(B419,Rekruttering!A:F,2,FALSE)</f>
        <v>#N/A</v>
      </c>
      <c r="EK419" t="e">
        <f>VLOOKUP(B419,Rekruttering!A:F,3,FALSE)</f>
        <v>#N/A</v>
      </c>
      <c r="EL419" t="e">
        <f>VLOOKUP(B419,Rekruttering!A:F,4,FALSE)</f>
        <v>#N/A</v>
      </c>
      <c r="EM419" t="e">
        <f>VLOOKUP(B419,Rekruttering!A:F,5,FALSE)</f>
        <v>#N/A</v>
      </c>
      <c r="EN419" t="e">
        <f>VLOOKUP(B419,Rekruttering!A:F,6,FALSE)</f>
        <v>#N/A</v>
      </c>
    </row>
    <row r="420" spans="1:144">
      <c r="A420" s="14" t="str">
        <f>Vest!AR1</f>
        <v>x</v>
      </c>
      <c r="B420" s="21">
        <f>Vest!AR2</f>
        <v>37362</v>
      </c>
      <c r="C420" t="str">
        <f>Vest!AR3</f>
        <v>Buegården</v>
      </c>
      <c r="D420" t="str">
        <f>Vest!AR4</f>
        <v>Vesterbro/Kgs.Enghave</v>
      </c>
      <c r="E420" t="str">
        <f>Vest!AR5</f>
        <v>Oehlenschlægersgade 21A</v>
      </c>
      <c r="F420">
        <f>Vest!AR6</f>
        <v>1663</v>
      </c>
      <c r="G420" t="str">
        <f>Vest!AR7</f>
        <v>København V</v>
      </c>
      <c r="H420" t="str">
        <f>Vest!AR8</f>
        <v>33 21 92 81</v>
      </c>
      <c r="I420" t="str">
        <f>Vest!AR9</f>
        <v>37362@buf.kk.dk</v>
      </c>
      <c r="J420" t="str">
        <f>Vest!AR10</f>
        <v>Henriette Roselil Hedegaard</v>
      </c>
      <c r="K420">
        <f>Vest!AR11</f>
        <v>38332709</v>
      </c>
      <c r="L420">
        <f>Vest!AR12</f>
        <v>0</v>
      </c>
      <c r="M420" t="str">
        <f>Vest!AR13</f>
        <v>37362@faf.kk.dk</v>
      </c>
      <c r="N420" t="str">
        <f>Vest!AR14</f>
        <v>Integreret</v>
      </c>
      <c r="O420">
        <f>Vest!AR15</f>
        <v>22</v>
      </c>
      <c r="P420">
        <f>Vest!AR16</f>
        <v>0</v>
      </c>
      <c r="Q420">
        <f>Vest!AR17</f>
        <v>60</v>
      </c>
      <c r="R420">
        <f>Vest!AR18</f>
        <v>0</v>
      </c>
      <c r="S420">
        <f>Vest!AR19</f>
        <v>0</v>
      </c>
      <c r="T420">
        <f>Vest!AR20</f>
        <v>0</v>
      </c>
      <c r="U420">
        <f>Vest!AR21</f>
        <v>0</v>
      </c>
      <c r="V420" t="str">
        <f>Vest!AR22</f>
        <v>Ja</v>
      </c>
      <c r="W420">
        <f>Vest!AR23</f>
        <v>2</v>
      </c>
      <c r="X420">
        <f>Vest!AR24</f>
        <v>1</v>
      </c>
      <c r="Y420">
        <f>Vest!AR25</f>
        <v>5</v>
      </c>
      <c r="Z420">
        <f>Vest!AR26</f>
        <v>5</v>
      </c>
      <c r="AA420">
        <f>Vest!AR27</f>
        <v>4</v>
      </c>
      <c r="AB420">
        <f>Vest!AR28</f>
        <v>5</v>
      </c>
      <c r="AC420">
        <f>Vest!AR29</f>
        <v>0</v>
      </c>
      <c r="AD420">
        <f>Vest!AR30</f>
        <v>5</v>
      </c>
      <c r="AE420">
        <f>Vest!AR31</f>
        <v>0</v>
      </c>
      <c r="AF420">
        <f>Vest!AR32</f>
        <v>0</v>
      </c>
      <c r="AG420">
        <f>Vest!AR33</f>
        <v>5</v>
      </c>
      <c r="AH420">
        <f>Vest!AR34</f>
        <v>0</v>
      </c>
      <c r="AI420">
        <f>Vest!AR35</f>
        <v>75000</v>
      </c>
      <c r="AJ420">
        <f>Vest!AR36</f>
        <v>0</v>
      </c>
      <c r="AK420">
        <f>Vest!AR37</f>
        <v>0</v>
      </c>
      <c r="AL420" t="str">
        <f>Vest!AR38</f>
        <v>Ja</v>
      </c>
      <c r="AM420" t="str">
        <f>Vest!AR39</f>
        <v>Nej</v>
      </c>
      <c r="AN420" t="str">
        <f>Vest!AR40</f>
        <v>Christine Jenzsch</v>
      </c>
      <c r="AO420">
        <f>Vest!AR41</f>
        <v>2008</v>
      </c>
      <c r="AP420">
        <f>Vest!AR42</f>
        <v>30</v>
      </c>
      <c r="AQ420">
        <f>Vest!AR43</f>
        <v>0</v>
      </c>
      <c r="AR420" t="str">
        <f>Vest!AR44</f>
        <v>lavet mad i 3½ år i kantine. Bl.a. Meyers personale-restaurant</v>
      </c>
      <c r="AS420" t="str">
        <f>Vest!AR45</f>
        <v>15 år erfaring</v>
      </c>
      <c r="AT420" t="str">
        <f>Vest!AR46</f>
        <v>Omlægning til Økologi, 1998, Økologisk oplysningsforbund.</v>
      </c>
      <c r="AU420">
        <f>Vest!AR47</f>
        <v>0</v>
      </c>
      <c r="AV420">
        <f>Vest!AR48</f>
        <v>0</v>
      </c>
      <c r="AW420">
        <f>Vest!AR49</f>
        <v>0</v>
      </c>
      <c r="AX420">
        <f>Vest!AR50</f>
        <v>0</v>
      </c>
      <c r="AY420">
        <f>Vest!AR51</f>
        <v>0</v>
      </c>
      <c r="AZ420">
        <f>Vest!AR52</f>
        <v>0</v>
      </c>
      <c r="BA420">
        <f>Vest!AR53</f>
        <v>0</v>
      </c>
      <c r="BB420">
        <f>Vest!AR54</f>
        <v>98</v>
      </c>
      <c r="BC420">
        <f>Vest!AR55</f>
        <v>85</v>
      </c>
      <c r="BD420">
        <f>Vest!AR56</f>
        <v>1</v>
      </c>
      <c r="BE420">
        <f>Vest!AR57</f>
        <v>1</v>
      </c>
      <c r="BF420" t="str">
        <f>Vest!AR58</f>
        <v>Ja</v>
      </c>
      <c r="BG420" t="str">
        <f>Vest!AR59</f>
        <v>Nej</v>
      </c>
      <c r="BH420" t="str">
        <f>Vest!AR60</f>
        <v>Ja</v>
      </c>
      <c r="BI420" t="str">
        <f>Vest!AR61</f>
        <v>Ja</v>
      </c>
      <c r="BJ420" t="str">
        <f>Vest!AR62</f>
        <v>Vil meget gerne selv stå for maden, hvis køkkenet kan ombygges og der er penge til det.</v>
      </c>
      <c r="BK420" t="str">
        <f>Vest!AR63</f>
        <v>Ja</v>
      </c>
      <c r="BL420" t="str">
        <f>Vest!AR64</f>
        <v>Positive. Men vil helst have mad fra vuggestuekøkken i stedet for børnehavens anretter-køkken.</v>
      </c>
      <c r="BM420" t="str">
        <f>Vest!AR65</f>
        <v>Ja</v>
      </c>
      <c r="BN420" t="str">
        <f>Vest!AR66</f>
        <v>positive</v>
      </c>
      <c r="BO420" t="str">
        <f>Vest!AR67</f>
        <v>Nej</v>
      </c>
      <c r="BP420" t="str">
        <f>Vest!AR68</f>
        <v>Finder det svært at finde personale</v>
      </c>
      <c r="BQ420">
        <f>Vest!AR69</f>
        <v>0</v>
      </c>
      <c r="BR420" t="str">
        <f>Vest!AR70</f>
        <v>produktionskøkken</v>
      </c>
      <c r="BS420">
        <f>Vest!AR71</f>
        <v>0</v>
      </c>
      <c r="BT420">
        <f>Vest!AR72</f>
        <v>0</v>
      </c>
      <c r="BU420">
        <f>Vest!AR73</f>
        <v>0</v>
      </c>
      <c r="BV420">
        <f>Vest!AR74</f>
        <v>0</v>
      </c>
      <c r="BW420">
        <f>Vest!AR75</f>
        <v>0</v>
      </c>
      <c r="BX420" t="str">
        <f>Vest!AR76</f>
        <v>Mindre</v>
      </c>
      <c r="BY420" t="str">
        <f>Vest!AR77</f>
        <v>Ingen</v>
      </c>
      <c r="BZ420" t="str">
        <f>Vest!AR78</f>
        <v>Nej</v>
      </c>
      <c r="CA420">
        <f>Vest!AR79</f>
        <v>0</v>
      </c>
      <c r="CB420">
        <f>Vest!AR80</f>
        <v>0</v>
      </c>
      <c r="CC420">
        <f>Vest!AR81</f>
        <v>0</v>
      </c>
      <c r="CD420">
        <f>Vest!AR82</f>
        <v>0</v>
      </c>
      <c r="CE420">
        <f>Vest!AR83</f>
        <v>0</v>
      </c>
      <c r="CF420" t="str">
        <f>Vest!AR84</f>
        <v>Køkkenet er fint, men hvis der skal være større produktion skal køkkenet evt. ombygges. En væg kan rives ned.</v>
      </c>
      <c r="CG420" t="str">
        <f>Vest!AR85</f>
        <v>Cathrine</v>
      </c>
      <c r="CH420">
        <f>Vest!AR86</f>
        <v>0</v>
      </c>
      <c r="CI420">
        <f>Vest!AR87</f>
        <v>0</v>
      </c>
      <c r="CJ420">
        <f>Vest!AR88</f>
        <v>0</v>
      </c>
      <c r="CK420">
        <f>Vest!AR89</f>
        <v>1</v>
      </c>
      <c r="CL420">
        <f>Vest!AR90</f>
        <v>0</v>
      </c>
      <c r="CM420">
        <f>Vest!AR91</f>
        <v>2</v>
      </c>
      <c r="CN420">
        <f>Vest!AR92</f>
        <v>0</v>
      </c>
      <c r="CO420">
        <f>Vest!AR93</f>
        <v>0</v>
      </c>
      <c r="CP420">
        <f>Vest!AR94</f>
        <v>0</v>
      </c>
      <c r="CQ420">
        <f>Vest!AR95</f>
        <v>0</v>
      </c>
      <c r="CR420">
        <f>Vest!AR96</f>
        <v>0</v>
      </c>
      <c r="CS420">
        <f>Vest!AR97</f>
        <v>3</v>
      </c>
      <c r="CT420">
        <f>Vest!AR98</f>
        <v>0</v>
      </c>
      <c r="CU420">
        <f>Vest!AR99</f>
        <v>0</v>
      </c>
      <c r="CV420">
        <f>Vest!AR100</f>
        <v>0</v>
      </c>
      <c r="CW420">
        <f>Vest!AR101</f>
        <v>0</v>
      </c>
      <c r="CX420">
        <f>Vest!AR102</f>
        <v>1</v>
      </c>
      <c r="CY420">
        <f>Vest!AR103</f>
        <v>1</v>
      </c>
      <c r="CZ420">
        <f>Vest!AR104</f>
        <v>0</v>
      </c>
      <c r="DA420">
        <f>Vest!AR105</f>
        <v>0</v>
      </c>
      <c r="DB420">
        <f>Vest!AR106</f>
        <v>1</v>
      </c>
      <c r="DC420">
        <f>Vest!AR107</f>
        <v>20</v>
      </c>
      <c r="DD420" t="str">
        <f>Vest!AR108</f>
        <v>Miele</v>
      </c>
      <c r="DE420">
        <f>Vest!AR109</f>
        <v>0</v>
      </c>
      <c r="DF420" t="str">
        <f>Vest!AR110</f>
        <v>Ja</v>
      </c>
      <c r="DG420">
        <f>Vest!AR111</f>
        <v>5</v>
      </c>
      <c r="DH420" t="str">
        <f>Vest!AR112</f>
        <v>Nej</v>
      </c>
      <c r="DI420" t="str">
        <f>Vest!AR113</f>
        <v>Ja</v>
      </c>
      <c r="DJ420" t="str">
        <f>Vest!AR114</f>
        <v>Nej</v>
      </c>
      <c r="DK420">
        <f>Vest!AR115</f>
        <v>2</v>
      </c>
      <c r="DL420" t="str">
        <f>Vest!AR116</f>
        <v>Begrænset</v>
      </c>
      <c r="DM420" t="str">
        <f>Vest!AR117</f>
        <v>Børnehaven står for ombygning og vil gerne vente med at deres konferencerum bliver i standsat, hvis tilstødende køkken skal udbygges og rummet vil skulle inddrages og en væg fjernes</v>
      </c>
      <c r="DN420">
        <f>Vest!AR118</f>
        <v>0</v>
      </c>
      <c r="DO420" s="14" t="str">
        <f>VLOOKUP(MID(B420,1,5)*1,InstTyp!A:B,2,FALSE)</f>
        <v xml:space="preserve">Integrerede </v>
      </c>
      <c r="DP420" s="14" t="str">
        <f>VLOOKUP(MID(B420,1,5)*1,InstTyp!A:C,3,FALSE)</f>
        <v>Vesterbro/Kgs.Enghave</v>
      </c>
      <c r="DQ420">
        <f>VLOOKUP(MID(B420,1,5)*1,'InstTyp-2'!E:BQ,7,FALSE)</f>
        <v>22</v>
      </c>
      <c r="DR420">
        <f>VLOOKUP(MID(B420,1,5)*1,'InstTyp-2'!E:BQ,8,FALSE)</f>
        <v>0</v>
      </c>
      <c r="DS420">
        <f>VLOOKUP(MID(B420,1,5)*1,'InstTyp-2'!E:BQ,9,FALSE)</f>
        <v>55</v>
      </c>
      <c r="DT420">
        <f>VLOOKUP(MID(B420,1,5)*1,'InstTyp-2'!E:BQ,10,FALSE)</f>
        <v>0</v>
      </c>
      <c r="DU420">
        <f>VLOOKUP(MID(B420,1,5)*1,'InstTyp-2'!E:BQ,11,FALSE)</f>
        <v>0</v>
      </c>
      <c r="DV420">
        <f>VLOOKUP(MID(B420,1,5)*1,'InstTyp-2'!E:BQ,12,FALSE)</f>
        <v>0</v>
      </c>
      <c r="DW420">
        <f>VLOOKUP(MID(B420,1,5)*1,'InstTyp-2'!E:BQ,13,FALSE)</f>
        <v>0</v>
      </c>
      <c r="DX420">
        <f>VLOOKUP(MID(B420,1,5)*1,'InstTyp-2'!E:BQ,14,FALSE)</f>
        <v>0</v>
      </c>
      <c r="DY420">
        <f>VLOOKUP(MID(B420,1,5)*1,'InstTyp-2'!E:BQ,15,FALSE)</f>
        <v>0</v>
      </c>
      <c r="DZ420">
        <f>VLOOKUP(MID(B420,1,5)*1,'InstTyp-2'!E:BQ,16,FALSE)</f>
        <v>0</v>
      </c>
      <c r="EA420">
        <f>VLOOKUP(MID(B420,1,5)*1,'InstTyp-2'!E:BQ,17,FALSE)</f>
        <v>0</v>
      </c>
      <c r="EB420">
        <f>VLOOKUP(MID(B420,1,5)*1,'InstTyp-2'!E:BQ,18,FALSE)</f>
        <v>0</v>
      </c>
      <c r="EC420">
        <f>VLOOKUP(MID(B420,1,5)*1,'InstTyp-2'!E:BQ,19,FALSE)</f>
        <v>0</v>
      </c>
      <c r="ED420">
        <f>VLOOKUP(MID(B420,1,5)*1,'InstTyp-2'!E:BQ,20,FALSE)</f>
        <v>0</v>
      </c>
      <c r="EE420" s="195">
        <f>VLOOKUP(MID(B420,1,5)*1,'Forplejning 2008'!A:C,3,FALSE)</f>
        <v>98674.02</v>
      </c>
      <c r="EF420" t="str">
        <f t="shared" si="24"/>
        <v>37362</v>
      </c>
      <c r="EG420" t="str">
        <f t="shared" si="25"/>
        <v/>
      </c>
      <c r="EH420">
        <f t="shared" si="26"/>
        <v>0</v>
      </c>
      <c r="EI420">
        <f t="shared" si="27"/>
        <v>0</v>
      </c>
      <c r="EJ420" t="e">
        <f>VLOOKUP(B420,Rekruttering!A:F,2,FALSE)</f>
        <v>#N/A</v>
      </c>
      <c r="EK420" t="e">
        <f>VLOOKUP(B420,Rekruttering!A:F,3,FALSE)</f>
        <v>#N/A</v>
      </c>
      <c r="EL420" t="e">
        <f>VLOOKUP(B420,Rekruttering!A:F,4,FALSE)</f>
        <v>#N/A</v>
      </c>
      <c r="EM420" t="e">
        <f>VLOOKUP(B420,Rekruttering!A:F,5,FALSE)</f>
        <v>#N/A</v>
      </c>
      <c r="EN420" t="e">
        <f>VLOOKUP(B420,Rekruttering!A:F,6,FALSE)</f>
        <v>#N/A</v>
      </c>
    </row>
    <row r="421" spans="1:144">
      <c r="A421" s="14" t="str">
        <f>Vest!AS1</f>
        <v>x</v>
      </c>
      <c r="B421" s="21" t="str">
        <f>Vest!AS2</f>
        <v>37362_2</v>
      </c>
      <c r="C421" t="str">
        <f>Vest!AS3</f>
        <v>Buegården</v>
      </c>
      <c r="D421" t="str">
        <f>Vest!AS4</f>
        <v>Vesterbro/Kgs.Enghave</v>
      </c>
      <c r="E421" t="str">
        <f>Vest!AS5</f>
        <v>Oehlenschlægersgade 21A</v>
      </c>
      <c r="F421">
        <f>Vest!AS6</f>
        <v>1663</v>
      </c>
      <c r="G421" t="str">
        <f>Vest!AS7</f>
        <v>København V</v>
      </c>
      <c r="H421" t="str">
        <f>Vest!AS8</f>
        <v>33 21 92 81</v>
      </c>
      <c r="I421" t="str">
        <f>Vest!AS9</f>
        <v>37362@buf.kk.dk</v>
      </c>
      <c r="J421" t="str">
        <f>Vest!AS10</f>
        <v>Henriette Roselil Hedegaard</v>
      </c>
      <c r="K421">
        <f>Vest!AS11</f>
        <v>38332709</v>
      </c>
      <c r="L421">
        <f>Vest!AS12</f>
        <v>0</v>
      </c>
      <c r="M421" t="str">
        <f>Vest!AS13</f>
        <v>37362@faf.kk.dk</v>
      </c>
      <c r="N421" t="str">
        <f>Vest!AS14</f>
        <v>Integreret</v>
      </c>
      <c r="O421">
        <f>Vest!AS15</f>
        <v>22</v>
      </c>
      <c r="P421">
        <f>Vest!AS16</f>
        <v>0</v>
      </c>
      <c r="Q421">
        <f>Vest!AS17</f>
        <v>60</v>
      </c>
      <c r="R421">
        <f>Vest!AS18</f>
        <v>0</v>
      </c>
      <c r="S421">
        <f>Vest!AS19</f>
        <v>0</v>
      </c>
      <c r="T421">
        <f>Vest!AS20</f>
        <v>0</v>
      </c>
      <c r="U421">
        <f>Vest!AS21</f>
        <v>0</v>
      </c>
      <c r="V421" t="str">
        <f>Vest!AS22</f>
        <v>Ja</v>
      </c>
      <c r="W421">
        <f>Vest!AS23</f>
        <v>2</v>
      </c>
      <c r="X421">
        <f>Vest!AS24</f>
        <v>2</v>
      </c>
      <c r="Y421">
        <f>Vest!AS25</f>
        <v>0</v>
      </c>
      <c r="Z421">
        <f>Vest!AS26</f>
        <v>0</v>
      </c>
      <c r="AA421">
        <f>Vest!AS27</f>
        <v>0</v>
      </c>
      <c r="AB421">
        <f>Vest!AS28</f>
        <v>0</v>
      </c>
      <c r="AC421">
        <f>Vest!AS29</f>
        <v>0</v>
      </c>
      <c r="AD421">
        <f>Vest!AS30</f>
        <v>0</v>
      </c>
      <c r="AE421">
        <f>Vest!AS31</f>
        <v>0</v>
      </c>
      <c r="AF421">
        <f>Vest!AS32</f>
        <v>0</v>
      </c>
      <c r="AG421">
        <f>Vest!AS33</f>
        <v>0</v>
      </c>
      <c r="AH421">
        <f>Vest!AS34</f>
        <v>0</v>
      </c>
      <c r="AI421">
        <f>Vest!AS35</f>
        <v>0</v>
      </c>
      <c r="AJ421">
        <f>Vest!AS36</f>
        <v>0</v>
      </c>
      <c r="AK421">
        <f>Vest!AS37</f>
        <v>0</v>
      </c>
      <c r="AL421">
        <f>Vest!AS38</f>
        <v>0</v>
      </c>
      <c r="AM421">
        <f>Vest!AS39</f>
        <v>0</v>
      </c>
      <c r="AN421">
        <f>Vest!AS40</f>
        <v>0</v>
      </c>
      <c r="AO421">
        <f>Vest!AS41</f>
        <v>0</v>
      </c>
      <c r="AP421">
        <f>Vest!AS42</f>
        <v>0</v>
      </c>
      <c r="AQ421">
        <f>Vest!AS43</f>
        <v>0</v>
      </c>
      <c r="AR421">
        <f>Vest!AS44</f>
        <v>0</v>
      </c>
      <c r="AS421">
        <f>Vest!AS45</f>
        <v>0</v>
      </c>
      <c r="AT421">
        <f>Vest!AS46</f>
        <v>0</v>
      </c>
      <c r="AU421">
        <f>Vest!AS47</f>
        <v>0</v>
      </c>
      <c r="AV421">
        <f>Vest!AS48</f>
        <v>0</v>
      </c>
      <c r="AW421">
        <f>Vest!AS49</f>
        <v>0</v>
      </c>
      <c r="AX421">
        <f>Vest!AS50</f>
        <v>0</v>
      </c>
      <c r="AY421">
        <f>Vest!AS51</f>
        <v>0</v>
      </c>
      <c r="AZ421">
        <f>Vest!AS52</f>
        <v>0</v>
      </c>
      <c r="BA421">
        <f>Vest!AS53</f>
        <v>0</v>
      </c>
      <c r="BB421">
        <f>Vest!AS54</f>
        <v>0</v>
      </c>
      <c r="BC421">
        <f>Vest!AS55</f>
        <v>0</v>
      </c>
      <c r="BD421">
        <f>Vest!AS56</f>
        <v>0</v>
      </c>
      <c r="BE421">
        <f>Vest!AS57</f>
        <v>0</v>
      </c>
      <c r="BF421">
        <f>Vest!AS58</f>
        <v>0</v>
      </c>
      <c r="BG421">
        <f>Vest!AS59</f>
        <v>0</v>
      </c>
      <c r="BH421">
        <f>Vest!AS60</f>
        <v>0</v>
      </c>
      <c r="BI421">
        <f>Vest!AS61</f>
        <v>0</v>
      </c>
      <c r="BJ421">
        <f>Vest!AS62</f>
        <v>0</v>
      </c>
      <c r="BK421">
        <f>Vest!AS63</f>
        <v>0</v>
      </c>
      <c r="BL421">
        <f>Vest!AS64</f>
        <v>0</v>
      </c>
      <c r="BM421">
        <f>Vest!AS65</f>
        <v>0</v>
      </c>
      <c r="BN421">
        <f>Vest!AS66</f>
        <v>0</v>
      </c>
      <c r="BO421">
        <f>Vest!AS67</f>
        <v>0</v>
      </c>
      <c r="BP421">
        <f>Vest!AS68</f>
        <v>0</v>
      </c>
      <c r="BQ421">
        <f>Vest!AS69</f>
        <v>0</v>
      </c>
      <c r="BR421" t="str">
        <f>Vest!AS70</f>
        <v>Køkken blandet tilvirk</v>
      </c>
      <c r="BS421" t="str">
        <f>Vest!AS71</f>
        <v>Nej</v>
      </c>
      <c r="BT421">
        <f>Vest!AS72</f>
        <v>0</v>
      </c>
      <c r="BU421">
        <f>Vest!AS73</f>
        <v>0</v>
      </c>
      <c r="BV421">
        <f>Vest!AS74</f>
        <v>0</v>
      </c>
      <c r="BW421">
        <f>Vest!AS75</f>
        <v>0</v>
      </c>
      <c r="BX421">
        <f>Vest!AS76</f>
        <v>0</v>
      </c>
      <c r="BY421">
        <f>Vest!AS77</f>
        <v>0</v>
      </c>
      <c r="BZ421">
        <f>Vest!AS78</f>
        <v>0</v>
      </c>
      <c r="CA421">
        <f>Vest!AS79</f>
        <v>0</v>
      </c>
      <c r="CB421">
        <f>Vest!AS80</f>
        <v>0</v>
      </c>
      <c r="CC421">
        <f>Vest!AS81</f>
        <v>0</v>
      </c>
      <c r="CD421">
        <f>Vest!AS82</f>
        <v>0</v>
      </c>
      <c r="CE421">
        <f>Vest!AS83</f>
        <v>0</v>
      </c>
      <c r="CF421" t="str">
        <f>Vest!AS84</f>
        <v>Dette køkken kan umiddelbart bruges som koldt køkken.</v>
      </c>
      <c r="CG421" t="str">
        <f>Vest!AS85</f>
        <v>Cathrine</v>
      </c>
      <c r="CH421">
        <f>Vest!AS86</f>
        <v>0</v>
      </c>
      <c r="CI421">
        <f>Vest!AS87</f>
        <v>0</v>
      </c>
      <c r="CJ421">
        <f>Vest!AS88</f>
        <v>1</v>
      </c>
      <c r="CK421">
        <f>Vest!AS89</f>
        <v>0</v>
      </c>
      <c r="CL421">
        <f>Vest!AS90</f>
        <v>0</v>
      </c>
      <c r="CM421">
        <f>Vest!AS91</f>
        <v>0</v>
      </c>
      <c r="CN421">
        <f>Vest!AS92</f>
        <v>0</v>
      </c>
      <c r="CO421">
        <f>Vest!AS93</f>
        <v>0</v>
      </c>
      <c r="CP421">
        <f>Vest!AS94</f>
        <v>0</v>
      </c>
      <c r="CQ421">
        <f>Vest!AS95</f>
        <v>0</v>
      </c>
      <c r="CR421">
        <f>Vest!AS96</f>
        <v>1</v>
      </c>
      <c r="CS421">
        <f>Vest!AS97</f>
        <v>1</v>
      </c>
      <c r="CT421">
        <f>Vest!AS98</f>
        <v>0</v>
      </c>
      <c r="CU421">
        <f>Vest!AS99</f>
        <v>0</v>
      </c>
      <c r="CV421">
        <f>Vest!AS100</f>
        <v>0</v>
      </c>
      <c r="CW421">
        <f>Vest!AS101</f>
        <v>0</v>
      </c>
      <c r="CX421">
        <f>Vest!AS102</f>
        <v>1</v>
      </c>
      <c r="CY421">
        <f>Vest!AS103</f>
        <v>1</v>
      </c>
      <c r="CZ421">
        <f>Vest!AS104</f>
        <v>0</v>
      </c>
      <c r="DA421">
        <f>Vest!AS105</f>
        <v>0</v>
      </c>
      <c r="DB421">
        <f>Vest!AS106</f>
        <v>1</v>
      </c>
      <c r="DC421">
        <f>Vest!AS107</f>
        <v>20</v>
      </c>
      <c r="DD421" t="str">
        <f>Vest!AS108</f>
        <v>Miele</v>
      </c>
      <c r="DE421">
        <f>Vest!AS109</f>
        <v>0</v>
      </c>
      <c r="DF421" t="str">
        <f>Vest!AS110</f>
        <v>Nej</v>
      </c>
      <c r="DG421">
        <f>Vest!AS111</f>
        <v>0</v>
      </c>
      <c r="DH421" t="str">
        <f>Vest!AS112</f>
        <v>Nej</v>
      </c>
      <c r="DI421" t="str">
        <f>Vest!AS113</f>
        <v>Nej</v>
      </c>
      <c r="DJ421" t="str">
        <f>Vest!AS114</f>
        <v>Nej</v>
      </c>
      <c r="DK421">
        <f>Vest!AS115</f>
        <v>1</v>
      </c>
      <c r="DL421" t="str">
        <f>Vest!AS116</f>
        <v>Begrænset</v>
      </c>
      <c r="DM421">
        <f>Vest!AS117</f>
        <v>0</v>
      </c>
      <c r="DN421">
        <f>Vest!AS118</f>
        <v>0</v>
      </c>
      <c r="DO421" s="14" t="str">
        <f>VLOOKUP(MID(B421,1,5)*1,InstTyp!A:B,2,FALSE)</f>
        <v xml:space="preserve">Integrerede </v>
      </c>
      <c r="DP421" s="14" t="str">
        <f>VLOOKUP(MID(B421,1,5)*1,InstTyp!A:C,3,FALSE)</f>
        <v>Vesterbro/Kgs.Enghave</v>
      </c>
      <c r="DQ421">
        <f>VLOOKUP(MID(B421,1,5)*1,'InstTyp-2'!E:BQ,7,FALSE)</f>
        <v>22</v>
      </c>
      <c r="DR421">
        <f>VLOOKUP(MID(B421,1,5)*1,'InstTyp-2'!E:BQ,8,FALSE)</f>
        <v>0</v>
      </c>
      <c r="DS421">
        <f>VLOOKUP(MID(B421,1,5)*1,'InstTyp-2'!E:BQ,9,FALSE)</f>
        <v>55</v>
      </c>
      <c r="DT421">
        <f>VLOOKUP(MID(B421,1,5)*1,'InstTyp-2'!E:BQ,10,FALSE)</f>
        <v>0</v>
      </c>
      <c r="DU421">
        <f>VLOOKUP(MID(B421,1,5)*1,'InstTyp-2'!E:BQ,11,FALSE)</f>
        <v>0</v>
      </c>
      <c r="DV421">
        <f>VLOOKUP(MID(B421,1,5)*1,'InstTyp-2'!E:BQ,12,FALSE)</f>
        <v>0</v>
      </c>
      <c r="DW421">
        <f>VLOOKUP(MID(B421,1,5)*1,'InstTyp-2'!E:BQ,13,FALSE)</f>
        <v>0</v>
      </c>
      <c r="DX421">
        <f>VLOOKUP(MID(B421,1,5)*1,'InstTyp-2'!E:BQ,14,FALSE)</f>
        <v>0</v>
      </c>
      <c r="DY421">
        <f>VLOOKUP(MID(B421,1,5)*1,'InstTyp-2'!E:BQ,15,FALSE)</f>
        <v>0</v>
      </c>
      <c r="DZ421">
        <f>VLOOKUP(MID(B421,1,5)*1,'InstTyp-2'!E:BQ,16,FALSE)</f>
        <v>0</v>
      </c>
      <c r="EA421">
        <f>VLOOKUP(MID(B421,1,5)*1,'InstTyp-2'!E:BQ,17,FALSE)</f>
        <v>0</v>
      </c>
      <c r="EB421">
        <f>VLOOKUP(MID(B421,1,5)*1,'InstTyp-2'!E:BQ,18,FALSE)</f>
        <v>0</v>
      </c>
      <c r="EC421">
        <f>VLOOKUP(MID(B421,1,5)*1,'InstTyp-2'!E:BQ,19,FALSE)</f>
        <v>0</v>
      </c>
      <c r="ED421">
        <f>VLOOKUP(MID(B421,1,5)*1,'InstTyp-2'!E:BQ,20,FALSE)</f>
        <v>0</v>
      </c>
      <c r="EE421" s="195">
        <f>VLOOKUP(MID(B421,1,5)*1,'Forplejning 2008'!A:C,3,FALSE)</f>
        <v>98674.02</v>
      </c>
      <c r="EF421" t="str">
        <f t="shared" si="24"/>
        <v>37362</v>
      </c>
      <c r="EG421" t="str">
        <f t="shared" si="25"/>
        <v>2</v>
      </c>
      <c r="EH421">
        <f t="shared" si="26"/>
        <v>0</v>
      </c>
      <c r="EI421">
        <f t="shared" si="27"/>
        <v>0</v>
      </c>
      <c r="EJ421" t="e">
        <f>VLOOKUP(B421,Rekruttering!A:F,2,FALSE)</f>
        <v>#N/A</v>
      </c>
      <c r="EK421" t="e">
        <f>VLOOKUP(B421,Rekruttering!A:F,3,FALSE)</f>
        <v>#N/A</v>
      </c>
      <c r="EL421" t="e">
        <f>VLOOKUP(B421,Rekruttering!A:F,4,FALSE)</f>
        <v>#N/A</v>
      </c>
      <c r="EM421" t="e">
        <f>VLOOKUP(B421,Rekruttering!A:F,5,FALSE)</f>
        <v>#N/A</v>
      </c>
      <c r="EN421" t="e">
        <f>VLOOKUP(B421,Rekruttering!A:F,6,FALSE)</f>
        <v>#N/A</v>
      </c>
    </row>
    <row r="422" spans="1:144">
      <c r="A422" s="14" t="str">
        <f>Vest!AX1</f>
        <v>x</v>
      </c>
      <c r="B422" s="21">
        <f>Vest!AX2</f>
        <v>37459</v>
      </c>
      <c r="C422" t="str">
        <f>Vest!AX3</f>
        <v>Absalonshave</v>
      </c>
      <c r="D422" t="str">
        <f>Vest!AX4</f>
        <v>Vesterbro/Kgs.Enghave</v>
      </c>
      <c r="E422" t="str">
        <f>Vest!AX5</f>
        <v>Absalonsgade 33</v>
      </c>
      <c r="F422">
        <f>Vest!AX6</f>
        <v>1658</v>
      </c>
      <c r="G422" t="str">
        <f>Vest!AX7</f>
        <v>København V</v>
      </c>
      <c r="H422" t="str">
        <f>Vest!AX8</f>
        <v>33 24 28 87</v>
      </c>
      <c r="I422" t="str">
        <f>Vest!AX9</f>
        <v>37459@buf.kk.dk</v>
      </c>
      <c r="J422" t="str">
        <f>Vest!AX10</f>
        <v>Anna Marie Møller</v>
      </c>
      <c r="K422">
        <f>Vest!AX11</f>
        <v>32519212</v>
      </c>
      <c r="L422">
        <f>Vest!AX12</f>
        <v>0</v>
      </c>
      <c r="M422">
        <f>Vest!AX13</f>
        <v>0</v>
      </c>
      <c r="N422" t="str">
        <f>Vest!AX14</f>
        <v>Integreret</v>
      </c>
      <c r="O422">
        <f>Vest!AX15</f>
        <v>36</v>
      </c>
      <c r="P422">
        <f>Vest!AX16</f>
        <v>0</v>
      </c>
      <c r="Q422">
        <f>Vest!AX17</f>
        <v>44</v>
      </c>
      <c r="R422">
        <f>Vest!AX18</f>
        <v>0</v>
      </c>
      <c r="S422">
        <f>Vest!AX19</f>
        <v>0</v>
      </c>
      <c r="T422">
        <f>Vest!AX20</f>
        <v>0</v>
      </c>
      <c r="U422">
        <f>Vest!AX21</f>
        <v>0</v>
      </c>
      <c r="V422" t="str">
        <f>Vest!AX22</f>
        <v>Nej</v>
      </c>
      <c r="W422">
        <f>Vest!AX23</f>
        <v>0</v>
      </c>
      <c r="X422">
        <f>Vest!AX24</f>
        <v>0</v>
      </c>
      <c r="Y422">
        <f>Vest!AX25</f>
        <v>5</v>
      </c>
      <c r="Z422">
        <f>Vest!AX26</f>
        <v>5</v>
      </c>
      <c r="AA422">
        <f>Vest!AX27</f>
        <v>4</v>
      </c>
      <c r="AB422">
        <f>Vest!AX28</f>
        <v>5</v>
      </c>
      <c r="AC422">
        <f>Vest!AX29</f>
        <v>0</v>
      </c>
      <c r="AD422">
        <f>Vest!AX30</f>
        <v>5</v>
      </c>
      <c r="AE422">
        <f>Vest!AX31</f>
        <v>0</v>
      </c>
      <c r="AF422">
        <f>Vest!AX32</f>
        <v>0</v>
      </c>
      <c r="AG422">
        <f>Vest!AX33</f>
        <v>5</v>
      </c>
      <c r="AH422">
        <f>Vest!AX34</f>
        <v>0</v>
      </c>
      <c r="AI422">
        <f>Vest!AX35</f>
        <v>120000</v>
      </c>
      <c r="AJ422">
        <f>Vest!AX36</f>
        <v>50000</v>
      </c>
      <c r="AK422">
        <f>Vest!AX37</f>
        <v>0</v>
      </c>
      <c r="AL422" t="str">
        <f>Vest!AX38</f>
        <v>Ja</v>
      </c>
      <c r="AM422" t="str">
        <f>Vest!AX39</f>
        <v>Nej</v>
      </c>
      <c r="AN422" t="str">
        <f>Vest!AX40</f>
        <v>Susanne</v>
      </c>
      <c r="AO422">
        <f>Vest!AX41</f>
        <v>2005</v>
      </c>
      <c r="AP422">
        <f>Vest!AX42</f>
        <v>25</v>
      </c>
      <c r="AQ422" t="str">
        <f>Vest!AX43</f>
        <v>sus.hes@ablivawel.dk</v>
      </c>
      <c r="AR422">
        <f>Vest!AX44</f>
        <v>0</v>
      </c>
      <c r="AS422" t="str">
        <f>Vest!AX45</f>
        <v>Medarbejder for andre køkner</v>
      </c>
      <c r="AT422" t="str">
        <f>Vest!AX46</f>
        <v>Økologisk oplysnings forbund</v>
      </c>
      <c r="AU422" t="str">
        <f>Vest!AX47</f>
        <v>Charlotte Nonboe</v>
      </c>
      <c r="AV422">
        <f>Vest!AX48</f>
        <v>1991</v>
      </c>
      <c r="AW422">
        <f>Vest!AX49</f>
        <v>5</v>
      </c>
      <c r="AX422" t="str">
        <f>Vest!AX50</f>
        <v>c-nonboe@jubii.dk</v>
      </c>
      <c r="AY422">
        <f>Vest!AX51</f>
        <v>0</v>
      </c>
      <c r="AZ422" t="str">
        <f>Vest!AX52</f>
        <v>Charlotte laver eftermiddagsmad til alle</v>
      </c>
      <c r="BA422" t="str">
        <f>Vest!AX53</f>
        <v>diverse kurser, bl.a. hygiejne</v>
      </c>
      <c r="BB422">
        <f>Vest!AX54</f>
        <v>98</v>
      </c>
      <c r="BC422">
        <f>Vest!AX55</f>
        <v>98</v>
      </c>
      <c r="BD422">
        <f>Vest!AX56</f>
        <v>2</v>
      </c>
      <c r="BE422">
        <f>Vest!AX57</f>
        <v>2</v>
      </c>
      <c r="BF422" t="str">
        <f>Vest!AX58</f>
        <v>Ja</v>
      </c>
      <c r="BG422" t="str">
        <f>Vest!AX59</f>
        <v>Nej</v>
      </c>
      <c r="BH422" t="str">
        <f>Vest!AX60</f>
        <v>Ja</v>
      </c>
      <c r="BI422" t="str">
        <f>Vest!AX61</f>
        <v>Ja</v>
      </c>
      <c r="BJ422" t="str">
        <f>Vest!AX62</f>
        <v>Vil gerne lave maden selv. Susanne vil gerne arbejde flere timer</v>
      </c>
      <c r="BK422" t="str">
        <f>Vest!AX63</f>
        <v>Ja</v>
      </c>
      <c r="BL422" t="str">
        <f>Vest!AX64</f>
        <v>Bakker op om beslutningen</v>
      </c>
      <c r="BM422" t="str">
        <f>Vest!AX65</f>
        <v>Ja</v>
      </c>
      <c r="BN422" t="str">
        <f>Vest!AX66</f>
        <v>positive</v>
      </c>
      <c r="BO422" t="str">
        <f>Vest!AX67</f>
        <v>Ja</v>
      </c>
      <c r="BP422">
        <f>Vest!AX68</f>
        <v>0</v>
      </c>
      <c r="BQ422">
        <f>Vest!AX69</f>
        <v>0</v>
      </c>
      <c r="BR422" t="str">
        <f>Vest!AX70</f>
        <v>produktionskøkken</v>
      </c>
      <c r="BS422" t="str">
        <f>Vest!AX71</f>
        <v>Nej</v>
      </c>
      <c r="BT422" t="str">
        <f>Vest!AX72</f>
        <v>Mindre</v>
      </c>
      <c r="BU422" t="str">
        <f>Vest!AX73</f>
        <v>Mindre</v>
      </c>
      <c r="BV422" t="str">
        <f>Vest!AX74</f>
        <v>Nej</v>
      </c>
      <c r="BW422" t="str">
        <f>Vest!AX75</f>
        <v>Bedre komfur, større rørmaskine.
Fungerende kolonialrum med vaske og røremaskine, kan udnyttes bedre (flere hylder, bedre oprydning) Rulle borde ved opvaskemaskine - vil afhjælpe løft + vrid</v>
      </c>
      <c r="BX422">
        <f>Vest!AX76</f>
        <v>0</v>
      </c>
      <c r="BY422">
        <f>Vest!AX77</f>
        <v>0</v>
      </c>
      <c r="BZ422">
        <f>Vest!AX78</f>
        <v>0</v>
      </c>
      <c r="CA422">
        <f>Vest!AX79</f>
        <v>0</v>
      </c>
      <c r="CB422">
        <f>Vest!AX80</f>
        <v>0</v>
      </c>
      <c r="CC422">
        <f>Vest!AX81</f>
        <v>0</v>
      </c>
      <c r="CD422">
        <f>Vest!AX82</f>
        <v>0</v>
      </c>
      <c r="CE422">
        <f>Vest!AX83</f>
        <v>0</v>
      </c>
      <c r="CF422" t="str">
        <f>Vest!AX84</f>
        <v>Vil gerne være mentor og raites</v>
      </c>
      <c r="CG422" t="str">
        <f>Vest!AX85</f>
        <v>Lone Voss / Nanna</v>
      </c>
      <c r="CH422" s="17">
        <f>Vest!AX86</f>
        <v>39836</v>
      </c>
      <c r="CI422">
        <f>Vest!AX87</f>
        <v>0</v>
      </c>
      <c r="CJ422">
        <f>Vest!AX88</f>
        <v>0</v>
      </c>
      <c r="CK422">
        <f>Vest!AX89</f>
        <v>0</v>
      </c>
      <c r="CL422">
        <f>Vest!AX90</f>
        <v>0</v>
      </c>
      <c r="CM422">
        <f>Vest!AX91</f>
        <v>0</v>
      </c>
      <c r="CN422">
        <f>Vest!AX92</f>
        <v>0</v>
      </c>
      <c r="CO422">
        <f>Vest!AX93</f>
        <v>0</v>
      </c>
      <c r="CP422">
        <f>Vest!AX94</f>
        <v>0</v>
      </c>
      <c r="CQ422">
        <f>Vest!AX95</f>
        <v>0</v>
      </c>
      <c r="CR422">
        <f>Vest!AX96</f>
        <v>0</v>
      </c>
      <c r="CS422">
        <f>Vest!AX97</f>
        <v>0</v>
      </c>
      <c r="CT422">
        <f>Vest!AX98</f>
        <v>0</v>
      </c>
      <c r="CU422">
        <f>Vest!AX99</f>
        <v>0</v>
      </c>
      <c r="CV422">
        <f>Vest!AX100</f>
        <v>0</v>
      </c>
      <c r="CW422">
        <f>Vest!AX101</f>
        <v>0</v>
      </c>
      <c r="CX422">
        <f>Vest!AX102</f>
        <v>0</v>
      </c>
      <c r="CY422">
        <f>Vest!AX103</f>
        <v>0</v>
      </c>
      <c r="CZ422">
        <f>Vest!AX104</f>
        <v>0</v>
      </c>
      <c r="DA422">
        <f>Vest!AX105</f>
        <v>0</v>
      </c>
      <c r="DB422">
        <f>Vest!AX106</f>
        <v>0</v>
      </c>
      <c r="DC422">
        <f>Vest!AX107</f>
        <v>0</v>
      </c>
      <c r="DD422">
        <f>Vest!AX108</f>
        <v>0</v>
      </c>
      <c r="DE422">
        <f>Vest!AX109</f>
        <v>0</v>
      </c>
      <c r="DF422">
        <f>Vest!AX110</f>
        <v>0</v>
      </c>
      <c r="DG422">
        <f>Vest!AX111</f>
        <v>0</v>
      </c>
      <c r="DH422">
        <f>Vest!AX112</f>
        <v>0</v>
      </c>
      <c r="DI422">
        <f>Vest!AX113</f>
        <v>0</v>
      </c>
      <c r="DJ422">
        <f>Vest!AX114</f>
        <v>0</v>
      </c>
      <c r="DK422">
        <f>Vest!AX115</f>
        <v>0</v>
      </c>
      <c r="DL422">
        <f>Vest!AX116</f>
        <v>0</v>
      </c>
      <c r="DM422">
        <f>Vest!AX117</f>
        <v>0</v>
      </c>
      <c r="DN422">
        <f>Vest!AX118</f>
        <v>0</v>
      </c>
      <c r="DO422" s="14" t="str">
        <f>VLOOKUP(MID(B422,1,5)*1,InstTyp!A:B,2,FALSE)</f>
        <v xml:space="preserve">Integrerede </v>
      </c>
      <c r="DP422" s="14" t="str">
        <f>VLOOKUP(MID(B422,1,5)*1,InstTyp!A:C,3,FALSE)</f>
        <v>Vesterbro/Kgs.Enghave</v>
      </c>
      <c r="DQ422">
        <f>VLOOKUP(MID(B422,1,5)*1,'InstTyp-2'!E:BQ,7,FALSE)</f>
        <v>41</v>
      </c>
      <c r="DR422">
        <f>VLOOKUP(MID(B422,1,5)*1,'InstTyp-2'!E:BQ,8,FALSE)</f>
        <v>0</v>
      </c>
      <c r="DS422">
        <f>VLOOKUP(MID(B422,1,5)*1,'InstTyp-2'!E:BQ,9,FALSE)</f>
        <v>44</v>
      </c>
      <c r="DT422">
        <f>VLOOKUP(MID(B422,1,5)*1,'InstTyp-2'!E:BQ,10,FALSE)</f>
        <v>0</v>
      </c>
      <c r="DU422">
        <f>VLOOKUP(MID(B422,1,5)*1,'InstTyp-2'!E:BQ,11,FALSE)</f>
        <v>0</v>
      </c>
      <c r="DV422">
        <f>VLOOKUP(MID(B422,1,5)*1,'InstTyp-2'!E:BQ,12,FALSE)</f>
        <v>0</v>
      </c>
      <c r="DW422">
        <f>VLOOKUP(MID(B422,1,5)*1,'InstTyp-2'!E:BQ,13,FALSE)</f>
        <v>0</v>
      </c>
      <c r="DX422">
        <f>VLOOKUP(MID(B422,1,5)*1,'InstTyp-2'!E:BQ,14,FALSE)</f>
        <v>0</v>
      </c>
      <c r="DY422">
        <f>VLOOKUP(MID(B422,1,5)*1,'InstTyp-2'!E:BQ,15,FALSE)</f>
        <v>0</v>
      </c>
      <c r="DZ422">
        <f>VLOOKUP(MID(B422,1,5)*1,'InstTyp-2'!E:BQ,16,FALSE)</f>
        <v>0</v>
      </c>
      <c r="EA422">
        <f>VLOOKUP(MID(B422,1,5)*1,'InstTyp-2'!E:BQ,17,FALSE)</f>
        <v>0</v>
      </c>
      <c r="EB422">
        <f>VLOOKUP(MID(B422,1,5)*1,'InstTyp-2'!E:BQ,18,FALSE)</f>
        <v>0</v>
      </c>
      <c r="EC422">
        <f>VLOOKUP(MID(B422,1,5)*1,'InstTyp-2'!E:BQ,19,FALSE)</f>
        <v>0</v>
      </c>
      <c r="ED422">
        <f>VLOOKUP(MID(B422,1,5)*1,'InstTyp-2'!E:BQ,20,FALSE)</f>
        <v>0</v>
      </c>
      <c r="EE422" s="195">
        <f>VLOOKUP(MID(B422,1,5)*1,'Forplejning 2008'!A:C,3,FALSE)</f>
        <v>207037.62</v>
      </c>
      <c r="EF422" t="str">
        <f t="shared" si="24"/>
        <v>37459</v>
      </c>
      <c r="EG422" t="str">
        <f t="shared" si="25"/>
        <v/>
      </c>
      <c r="EH422">
        <f t="shared" si="26"/>
        <v>0</v>
      </c>
      <c r="EI422">
        <f t="shared" si="27"/>
        <v>0</v>
      </c>
      <c r="EJ422" t="e">
        <f>VLOOKUP(B422,Rekruttering!A:F,2,FALSE)</f>
        <v>#N/A</v>
      </c>
      <c r="EK422" t="e">
        <f>VLOOKUP(B422,Rekruttering!A:F,3,FALSE)</f>
        <v>#N/A</v>
      </c>
      <c r="EL422" t="e">
        <f>VLOOKUP(B422,Rekruttering!A:F,4,FALSE)</f>
        <v>#N/A</v>
      </c>
      <c r="EM422" t="e">
        <f>VLOOKUP(B422,Rekruttering!A:F,5,FALSE)</f>
        <v>#N/A</v>
      </c>
      <c r="EN422" t="e">
        <f>VLOOKUP(B422,Rekruttering!A:F,6,FALSE)</f>
        <v>#N/A</v>
      </c>
    </row>
    <row r="423" spans="1:144">
      <c r="A423" s="14" t="str">
        <f>Vest!AY1</f>
        <v>x</v>
      </c>
      <c r="B423" s="21">
        <f>Vest!AY2</f>
        <v>37491</v>
      </c>
      <c r="C423" t="str">
        <f>Vest!AY3</f>
        <v>Børnehuset Scandiagade</v>
      </c>
      <c r="D423" t="str">
        <f>Vest!AY4</f>
        <v>Vesterbro/Kgs.Enghave</v>
      </c>
      <c r="E423" t="str">
        <f>Vest!AY5</f>
        <v>Scandiagade 100</v>
      </c>
      <c r="F423">
        <f>Vest!AY6</f>
        <v>2450</v>
      </c>
      <c r="G423" t="str">
        <f>Vest!AY7</f>
        <v>København SV</v>
      </c>
      <c r="H423" t="str">
        <f>Vest!AY8</f>
        <v>36 46 27 33</v>
      </c>
      <c r="I423" t="str">
        <f>Vest!AY9</f>
        <v>37491@buf.kk.dk</v>
      </c>
      <c r="J423" t="str">
        <f>Vest!AY10</f>
        <v>JENS KÆRSDAHL</v>
      </c>
      <c r="K423">
        <f>Vest!AY11</f>
        <v>46153830</v>
      </c>
      <c r="L423">
        <f>Vest!AY12</f>
        <v>36462733</v>
      </c>
      <c r="M423" t="str">
        <f>Vest!AY13</f>
        <v>37491@buf.kk.dk</v>
      </c>
      <c r="N423" t="str">
        <f>Vest!AY14</f>
        <v>Integreret</v>
      </c>
      <c r="O423">
        <f>Vest!AY15</f>
        <v>41</v>
      </c>
      <c r="P423">
        <f>Vest!AY16</f>
        <v>0</v>
      </c>
      <c r="Q423">
        <f>Vest!AY17</f>
        <v>66</v>
      </c>
      <c r="R423">
        <f>Vest!AY18</f>
        <v>0</v>
      </c>
      <c r="S423">
        <f>Vest!AY19</f>
        <v>0</v>
      </c>
      <c r="T423">
        <f>Vest!AY20</f>
        <v>0</v>
      </c>
      <c r="U423">
        <f>Vest!AY21</f>
        <v>0</v>
      </c>
      <c r="V423" t="str">
        <f>Vest!AY22</f>
        <v>Ja</v>
      </c>
      <c r="W423">
        <f>Vest!AY23</f>
        <v>2</v>
      </c>
      <c r="X423">
        <f>Vest!AY24</f>
        <v>1</v>
      </c>
      <c r="Y423">
        <f>Vest!AY25</f>
        <v>5</v>
      </c>
      <c r="Z423">
        <f>Vest!AY26</f>
        <v>5</v>
      </c>
      <c r="AA423">
        <f>Vest!AY27</f>
        <v>5</v>
      </c>
      <c r="AB423">
        <f>Vest!AY28</f>
        <v>5</v>
      </c>
      <c r="AC423">
        <f>Vest!AY29</f>
        <v>0</v>
      </c>
      <c r="AD423">
        <f>Vest!AY30</f>
        <v>5</v>
      </c>
      <c r="AE423">
        <f>Vest!AY31</f>
        <v>0</v>
      </c>
      <c r="AF423">
        <f>Vest!AY32</f>
        <v>0</v>
      </c>
      <c r="AG423">
        <f>Vest!AY33</f>
        <v>5</v>
      </c>
      <c r="AH423">
        <f>Vest!AY34</f>
        <v>0</v>
      </c>
      <c r="AI423" s="16">
        <f>Vest!AY35</f>
        <v>230880</v>
      </c>
      <c r="AJ423" s="16">
        <f>Vest!AY36</f>
        <v>230880</v>
      </c>
      <c r="AK423">
        <f>Vest!AY37</f>
        <v>0</v>
      </c>
      <c r="AL423" t="str">
        <f>Vest!AY38</f>
        <v>Ja</v>
      </c>
      <c r="AM423" t="str">
        <f>Vest!AY39</f>
        <v>Nej</v>
      </c>
      <c r="AN423" t="str">
        <f>Vest!AY40</f>
        <v>Samira Elovamari</v>
      </c>
      <c r="AO423">
        <f>Vest!AY41</f>
        <v>2008</v>
      </c>
      <c r="AP423">
        <f>Vest!AY42</f>
        <v>37</v>
      </c>
      <c r="AQ423">
        <f>Vest!AY43</f>
        <v>0</v>
      </c>
      <c r="AR423">
        <f>Vest!AY44</f>
        <v>0</v>
      </c>
      <c r="AS423" t="str">
        <f>Vest!AY45</f>
        <v>3 år, lavet mad til hjemløse</v>
      </c>
      <c r="AT423" t="str">
        <f>Vest!AY46</f>
        <v>Hygiejne</v>
      </c>
      <c r="AU423">
        <f>Vest!AY47</f>
        <v>0</v>
      </c>
      <c r="AV423">
        <f>Vest!AY48</f>
        <v>0</v>
      </c>
      <c r="AW423">
        <f>Vest!AY49</f>
        <v>0</v>
      </c>
      <c r="AX423">
        <f>Vest!AY50</f>
        <v>0</v>
      </c>
      <c r="AY423">
        <f>Vest!AY51</f>
        <v>0</v>
      </c>
      <c r="AZ423">
        <f>Vest!AY52</f>
        <v>0</v>
      </c>
      <c r="BA423">
        <f>Vest!AY53</f>
        <v>0</v>
      </c>
      <c r="BB423">
        <f>Vest!AY54</f>
        <v>78</v>
      </c>
      <c r="BC423">
        <f>Vest!AY55</f>
        <v>78</v>
      </c>
      <c r="BD423">
        <f>Vest!AY56</f>
        <v>2</v>
      </c>
      <c r="BE423">
        <f>Vest!AY57</f>
        <v>1</v>
      </c>
      <c r="BF423" t="str">
        <f>Vest!AY58</f>
        <v>Ja</v>
      </c>
      <c r="BG423" t="str">
        <f>Vest!AY59</f>
        <v>Ja</v>
      </c>
      <c r="BH423" t="str">
        <f>Vest!AY60</f>
        <v>Ja</v>
      </c>
      <c r="BI423" t="str">
        <f>Vest!AY61</f>
        <v>Ja</v>
      </c>
      <c r="BJ423" t="str">
        <f>Vest!AY62</f>
        <v>Ønkser at lave buffet</v>
      </c>
      <c r="BK423" t="str">
        <f>Vest!AY63</f>
        <v>Ja</v>
      </c>
      <c r="BL423" t="str">
        <f>Vest!AY64</f>
        <v>de fleste bakker op, men nogle er skeptiske. Havde selv tænkt at starte forældrebetalt ordning</v>
      </c>
      <c r="BM423" t="str">
        <f>Vest!AY65</f>
        <v>Ja</v>
      </c>
      <c r="BN423" t="str">
        <f>Vest!AY66</f>
        <v>pædagoger skal overtales lidt</v>
      </c>
      <c r="BO423" t="str">
        <f>Vest!AY67</f>
        <v>Ja</v>
      </c>
      <c r="BP423" t="str">
        <f>Vest!AY68</f>
        <v>Mener godt selv at kunne skaffe</v>
      </c>
      <c r="BQ423">
        <f>Vest!AY69</f>
        <v>0</v>
      </c>
      <c r="BR423" t="str">
        <f>Vest!AY70</f>
        <v>produktionskøkken</v>
      </c>
      <c r="BS423" t="str">
        <f>Vest!AY71</f>
        <v>Nej</v>
      </c>
      <c r="BT423" t="str">
        <f>Vest!AY72</f>
        <v>Mindre</v>
      </c>
      <c r="BU423" t="str">
        <f>Vest!AY73</f>
        <v>Ingen</v>
      </c>
      <c r="BV423" t="str">
        <f>Vest!AY74</f>
        <v>Nej</v>
      </c>
      <c r="BW423" t="str">
        <f>Vest!AY75</f>
        <v>Ny opvaskemaskine, evt. mere ovnkapacitet og køkkenbord</v>
      </c>
      <c r="BX423">
        <f>Vest!AY76</f>
        <v>0</v>
      </c>
      <c r="BY423">
        <f>Vest!AY77</f>
        <v>0</v>
      </c>
      <c r="BZ423">
        <f>Vest!AY78</f>
        <v>0</v>
      </c>
      <c r="CA423">
        <f>Vest!AY79</f>
        <v>0</v>
      </c>
      <c r="CB423">
        <f>Vest!AY80</f>
        <v>0</v>
      </c>
      <c r="CC423">
        <f>Vest!AY81</f>
        <v>0</v>
      </c>
      <c r="CD423">
        <f>Vest!AY82</f>
        <v>0</v>
      </c>
      <c r="CE423">
        <f>Vest!AY83</f>
        <v>0</v>
      </c>
      <c r="CF423" t="str">
        <f>Vest!AY84</f>
        <v>Et bord i midten af lokale kan give plads til endnu en medarbejder. Har ansat køkkenleder i søsterinst. Som skal være planlægger</v>
      </c>
      <c r="CG423" t="str">
        <f>Vest!AY85</f>
        <v>Mariah/Margrethe</v>
      </c>
      <c r="CH423" s="18">
        <f>Vest!AY86</f>
        <v>39836</v>
      </c>
      <c r="CI423">
        <f>Vest!AY87</f>
        <v>0</v>
      </c>
      <c r="CJ423">
        <f>Vest!AY88</f>
        <v>1</v>
      </c>
      <c r="CK423">
        <f>Vest!AY89</f>
        <v>0</v>
      </c>
      <c r="CL423">
        <f>Vest!AY90</f>
        <v>5</v>
      </c>
      <c r="CM423">
        <f>Vest!AY91</f>
        <v>0</v>
      </c>
      <c r="CN423">
        <f>Vest!AY92</f>
        <v>2</v>
      </c>
      <c r="CO423">
        <f>Vest!AY93</f>
        <v>0</v>
      </c>
      <c r="CP423">
        <f>Vest!AY94</f>
        <v>0</v>
      </c>
      <c r="CQ423">
        <f>Vest!AY95</f>
        <v>0</v>
      </c>
      <c r="CR423">
        <f>Vest!AY96</f>
        <v>0</v>
      </c>
      <c r="CS423">
        <f>Vest!AY97</f>
        <v>0</v>
      </c>
      <c r="CT423">
        <f>Vest!AY98</f>
        <v>1</v>
      </c>
      <c r="CU423">
        <f>Vest!AY99</f>
        <v>0</v>
      </c>
      <c r="CV423">
        <f>Vest!AY100</f>
        <v>0</v>
      </c>
      <c r="CW423">
        <f>Vest!AY101</f>
        <v>1</v>
      </c>
      <c r="CX423">
        <f>Vest!AY102</f>
        <v>0</v>
      </c>
      <c r="CY423">
        <f>Vest!AY103</f>
        <v>1</v>
      </c>
      <c r="CZ423">
        <f>Vest!AY104</f>
        <v>0</v>
      </c>
      <c r="DA423">
        <f>Vest!AY105</f>
        <v>1</v>
      </c>
      <c r="DB423">
        <f>Vest!AY106</f>
        <v>1</v>
      </c>
      <c r="DC423">
        <f>Vest!AY107</f>
        <v>30</v>
      </c>
      <c r="DD423" t="str">
        <f>Vest!AY108</f>
        <v>Miele Professional</v>
      </c>
      <c r="DE423">
        <f>Vest!AY109</f>
        <v>4.5</v>
      </c>
      <c r="DF423" t="str">
        <f>Vest!AY110</f>
        <v>Ja</v>
      </c>
      <c r="DG423">
        <f>Vest!AY111</f>
        <v>12</v>
      </c>
      <c r="DH423" t="str">
        <f>Vest!AY112</f>
        <v>Nej</v>
      </c>
      <c r="DI423" t="str">
        <f>Vest!AY113</f>
        <v>Nej</v>
      </c>
      <c r="DJ423" t="str">
        <f>Vest!AY114</f>
        <v>Nej</v>
      </c>
      <c r="DK423">
        <f>Vest!AY115</f>
        <v>2</v>
      </c>
      <c r="DL423" t="str">
        <f>Vest!AY116</f>
        <v>God plads</v>
      </c>
      <c r="DM423" t="str">
        <f>Vest!AY117</f>
        <v>Kørerklar hvis, ekstra bordplads og opvaskemaskine. Kan selv købe bord. Ønsker en grønsagsrobot</v>
      </c>
      <c r="DN423">
        <f>Vest!AY118</f>
        <v>0</v>
      </c>
      <c r="DO423" s="14" t="str">
        <f>VLOOKUP(MID(B423,1,5)*1,InstTyp!A:B,2,FALSE)</f>
        <v xml:space="preserve">Integrerede </v>
      </c>
      <c r="DP423" s="14" t="str">
        <f>VLOOKUP(MID(B423,1,5)*1,InstTyp!A:C,3,FALSE)</f>
        <v>Vesterbro/Kgs.Enghave</v>
      </c>
      <c r="DQ423">
        <f>VLOOKUP(MID(B423,1,5)*1,'InstTyp-2'!E:BQ,7,FALSE)</f>
        <v>106</v>
      </c>
      <c r="DR423">
        <f>VLOOKUP(MID(B423,1,5)*1,'InstTyp-2'!E:BQ,8,FALSE)</f>
        <v>0</v>
      </c>
      <c r="DS423">
        <f>VLOOKUP(MID(B423,1,5)*1,'InstTyp-2'!E:BQ,9,FALSE)</f>
        <v>66</v>
      </c>
      <c r="DT423">
        <f>VLOOKUP(MID(B423,1,5)*1,'InstTyp-2'!E:BQ,10,FALSE)</f>
        <v>0</v>
      </c>
      <c r="DU423">
        <f>VLOOKUP(MID(B423,1,5)*1,'InstTyp-2'!E:BQ,11,FALSE)</f>
        <v>0</v>
      </c>
      <c r="DV423">
        <f>VLOOKUP(MID(B423,1,5)*1,'InstTyp-2'!E:BQ,12,FALSE)</f>
        <v>0</v>
      </c>
      <c r="DW423">
        <f>VLOOKUP(MID(B423,1,5)*1,'InstTyp-2'!E:BQ,13,FALSE)</f>
        <v>0</v>
      </c>
      <c r="DX423">
        <f>VLOOKUP(MID(B423,1,5)*1,'InstTyp-2'!E:BQ,14,FALSE)</f>
        <v>0</v>
      </c>
      <c r="DY423">
        <f>VLOOKUP(MID(B423,1,5)*1,'InstTyp-2'!E:BQ,15,FALSE)</f>
        <v>0</v>
      </c>
      <c r="DZ423">
        <f>VLOOKUP(MID(B423,1,5)*1,'InstTyp-2'!E:BQ,16,FALSE)</f>
        <v>0</v>
      </c>
      <c r="EA423">
        <f>VLOOKUP(MID(B423,1,5)*1,'InstTyp-2'!E:BQ,17,FALSE)</f>
        <v>0</v>
      </c>
      <c r="EB423">
        <f>VLOOKUP(MID(B423,1,5)*1,'InstTyp-2'!E:BQ,18,FALSE)</f>
        <v>0</v>
      </c>
      <c r="EC423">
        <f>VLOOKUP(MID(B423,1,5)*1,'InstTyp-2'!E:BQ,19,FALSE)</f>
        <v>0</v>
      </c>
      <c r="ED423">
        <f>VLOOKUP(MID(B423,1,5)*1,'InstTyp-2'!E:BQ,20,FALSE)</f>
        <v>0</v>
      </c>
      <c r="EE423" s="195">
        <f>VLOOKUP(MID(B423,1,5)*1,'Forplejning 2008'!A:C,3,FALSE)</f>
        <v>305512.23</v>
      </c>
      <c r="EF423" t="str">
        <f t="shared" si="24"/>
        <v>37491</v>
      </c>
      <c r="EG423" t="str">
        <f t="shared" si="25"/>
        <v/>
      </c>
      <c r="EH423">
        <f t="shared" si="26"/>
        <v>0</v>
      </c>
      <c r="EI423">
        <f t="shared" si="27"/>
        <v>0</v>
      </c>
      <c r="EJ423" t="e">
        <f>VLOOKUP(B423,Rekruttering!A:F,2,FALSE)</f>
        <v>#N/A</v>
      </c>
      <c r="EK423" t="e">
        <f>VLOOKUP(B423,Rekruttering!A:F,3,FALSE)</f>
        <v>#N/A</v>
      </c>
      <c r="EL423" t="e">
        <f>VLOOKUP(B423,Rekruttering!A:F,4,FALSE)</f>
        <v>#N/A</v>
      </c>
      <c r="EM423" t="e">
        <f>VLOOKUP(B423,Rekruttering!A:F,5,FALSE)</f>
        <v>#N/A</v>
      </c>
      <c r="EN423" t="e">
        <f>VLOOKUP(B423,Rekruttering!A:F,6,FALSE)</f>
        <v>#N/A</v>
      </c>
    </row>
    <row r="424" spans="1:144">
      <c r="A424" s="14" t="str">
        <f>Vest!AZ1</f>
        <v>x</v>
      </c>
      <c r="B424" s="21" t="str">
        <f>Vest!AZ2</f>
        <v>37491_2</v>
      </c>
      <c r="C424" t="str">
        <f>Vest!AZ3</f>
        <v>Børnehuset Sluseholmen</v>
      </c>
      <c r="D424" t="str">
        <f>Vest!AZ4</f>
        <v>Vesterbro/Kgs.Enghave</v>
      </c>
      <c r="E424" t="str">
        <f>Vest!AZ5</f>
        <v>Dexter Gordonsvej 1, st.</v>
      </c>
      <c r="F424">
        <f>Vest!AZ6</f>
        <v>2450</v>
      </c>
      <c r="G424" t="str">
        <f>Vest!AZ7</f>
        <v>København SV</v>
      </c>
      <c r="H424">
        <f>Vest!AZ8</f>
        <v>0</v>
      </c>
      <c r="I424">
        <f>Vest!AZ9</f>
        <v>0</v>
      </c>
      <c r="J424" t="str">
        <f>Vest!AZ10</f>
        <v>JENS KÆRSDAHL</v>
      </c>
      <c r="K424">
        <f>Vest!AZ11</f>
        <v>46153830</v>
      </c>
      <c r="L424">
        <f>Vest!AZ12</f>
        <v>36462733</v>
      </c>
      <c r="M424" t="str">
        <f>Vest!AZ13</f>
        <v>37491@buf.kk.dk</v>
      </c>
      <c r="N424" t="str">
        <f>Vest!AZ14</f>
        <v>Integreret</v>
      </c>
      <c r="O424">
        <f>Vest!AZ15</f>
        <v>65</v>
      </c>
      <c r="P424">
        <f>Vest!AZ16</f>
        <v>0</v>
      </c>
      <c r="Q424">
        <f>Vest!AZ17</f>
        <v>0</v>
      </c>
      <c r="R424">
        <f>Vest!AZ18</f>
        <v>0</v>
      </c>
      <c r="S424">
        <f>Vest!AZ19</f>
        <v>0</v>
      </c>
      <c r="T424">
        <f>Vest!AZ20</f>
        <v>0</v>
      </c>
      <c r="U424">
        <f>Vest!AZ21</f>
        <v>0</v>
      </c>
      <c r="V424" t="str">
        <f>Vest!AZ22</f>
        <v>Ja</v>
      </c>
      <c r="W424">
        <f>Vest!AZ23</f>
        <v>2</v>
      </c>
      <c r="X424">
        <f>Vest!AZ24</f>
        <v>2</v>
      </c>
      <c r="Y424">
        <f>Vest!AZ25</f>
        <v>5</v>
      </c>
      <c r="Z424">
        <f>Vest!AZ26</f>
        <v>5</v>
      </c>
      <c r="AA424">
        <f>Vest!AZ27</f>
        <v>5</v>
      </c>
      <c r="AB424">
        <f>Vest!AZ28</f>
        <v>5</v>
      </c>
      <c r="AC424">
        <f>Vest!AZ29</f>
        <v>0</v>
      </c>
      <c r="AD424">
        <f>Vest!AZ30</f>
        <v>0</v>
      </c>
      <c r="AE424">
        <f>Vest!AZ31</f>
        <v>0</v>
      </c>
      <c r="AF424">
        <f>Vest!AZ32</f>
        <v>0</v>
      </c>
      <c r="AG424">
        <f>Vest!AZ33</f>
        <v>0</v>
      </c>
      <c r="AH424">
        <f>Vest!AZ34</f>
        <v>0</v>
      </c>
      <c r="AI424" s="16">
        <f>Vest!AZ35</f>
        <v>203000</v>
      </c>
      <c r="AJ424">
        <f>Vest!AZ36</f>
        <v>0</v>
      </c>
      <c r="AK424">
        <f>Vest!AZ37</f>
        <v>0</v>
      </c>
      <c r="AL424">
        <f>Vest!AZ38</f>
        <v>0</v>
      </c>
      <c r="AM424">
        <f>Vest!AZ39</f>
        <v>0</v>
      </c>
      <c r="AN424">
        <f>Vest!AZ40</f>
        <v>0</v>
      </c>
      <c r="AO424">
        <f>Vest!AZ41</f>
        <v>0</v>
      </c>
      <c r="AP424">
        <f>Vest!AZ42</f>
        <v>0</v>
      </c>
      <c r="AQ424">
        <f>Vest!AZ43</f>
        <v>0</v>
      </c>
      <c r="AR424">
        <f>Vest!AZ44</f>
        <v>0</v>
      </c>
      <c r="AS424">
        <f>Vest!AZ45</f>
        <v>0</v>
      </c>
      <c r="AT424">
        <f>Vest!AZ46</f>
        <v>0</v>
      </c>
      <c r="AU424">
        <f>Vest!AZ47</f>
        <v>0</v>
      </c>
      <c r="AV424">
        <f>Vest!AZ48</f>
        <v>0</v>
      </c>
      <c r="AW424">
        <f>Vest!AZ49</f>
        <v>0</v>
      </c>
      <c r="AX424">
        <f>Vest!AZ50</f>
        <v>0</v>
      </c>
      <c r="AY424">
        <f>Vest!AZ51</f>
        <v>0</v>
      </c>
      <c r="AZ424">
        <f>Vest!AZ52</f>
        <v>0</v>
      </c>
      <c r="BA424">
        <f>Vest!AZ53</f>
        <v>0</v>
      </c>
      <c r="BB424">
        <f>Vest!AZ54</f>
        <v>0</v>
      </c>
      <c r="BC424">
        <f>Vest!AZ55</f>
        <v>0</v>
      </c>
      <c r="BD424">
        <f>Vest!AZ56</f>
        <v>2</v>
      </c>
      <c r="BE424">
        <f>Vest!AZ57</f>
        <v>0</v>
      </c>
      <c r="BF424">
        <f>Vest!AZ58</f>
        <v>0</v>
      </c>
      <c r="BG424">
        <f>Vest!AZ59</f>
        <v>0</v>
      </c>
      <c r="BH424">
        <f>Vest!AZ60</f>
        <v>0</v>
      </c>
      <c r="BI424">
        <f>Vest!AZ61</f>
        <v>0</v>
      </c>
      <c r="BJ424">
        <f>Vest!AZ62</f>
        <v>0</v>
      </c>
      <c r="BK424">
        <f>Vest!AZ63</f>
        <v>0</v>
      </c>
      <c r="BL424">
        <f>Vest!AZ64</f>
        <v>0</v>
      </c>
      <c r="BM424">
        <f>Vest!AZ65</f>
        <v>0</v>
      </c>
      <c r="BN424">
        <f>Vest!AZ66</f>
        <v>0</v>
      </c>
      <c r="BO424">
        <f>Vest!AZ67</f>
        <v>0</v>
      </c>
      <c r="BP424">
        <f>Vest!AZ68</f>
        <v>0</v>
      </c>
      <c r="BQ424">
        <f>Vest!AZ69</f>
        <v>0</v>
      </c>
      <c r="BR424">
        <f>Vest!AZ70</f>
        <v>0</v>
      </c>
      <c r="BS424">
        <f>Vest!AZ71</f>
        <v>0</v>
      </c>
      <c r="BT424">
        <f>Vest!AZ72</f>
        <v>0</v>
      </c>
      <c r="BU424">
        <f>Vest!AZ73</f>
        <v>0</v>
      </c>
      <c r="BV424">
        <f>Vest!AZ74</f>
        <v>0</v>
      </c>
      <c r="BW424">
        <f>Vest!AZ75</f>
        <v>0</v>
      </c>
      <c r="BX424">
        <f>Vest!AZ76</f>
        <v>0</v>
      </c>
      <c r="BY424">
        <f>Vest!AZ77</f>
        <v>0</v>
      </c>
      <c r="BZ424">
        <f>Vest!AZ78</f>
        <v>0</v>
      </c>
      <c r="CA424">
        <f>Vest!AZ79</f>
        <v>0</v>
      </c>
      <c r="CB424">
        <f>Vest!AZ80</f>
        <v>0</v>
      </c>
      <c r="CC424">
        <f>Vest!AZ81</f>
        <v>0</v>
      </c>
      <c r="CD424">
        <f>Vest!AZ82</f>
        <v>0</v>
      </c>
      <c r="CE424">
        <f>Vest!AZ83</f>
        <v>0</v>
      </c>
      <c r="CF424">
        <f>Vest!AZ84</f>
        <v>0</v>
      </c>
      <c r="CG424">
        <f>Vest!AZ85</f>
        <v>0</v>
      </c>
      <c r="CH424">
        <f>Vest!AZ86</f>
        <v>0</v>
      </c>
      <c r="CI424">
        <f>Vest!AZ87</f>
        <v>0</v>
      </c>
      <c r="CJ424">
        <f>Vest!AZ88</f>
        <v>0</v>
      </c>
      <c r="CK424">
        <f>Vest!AZ89</f>
        <v>0</v>
      </c>
      <c r="CL424">
        <f>Vest!AZ90</f>
        <v>0</v>
      </c>
      <c r="CM424">
        <f>Vest!AZ91</f>
        <v>0</v>
      </c>
      <c r="CN424">
        <f>Vest!AZ92</f>
        <v>0</v>
      </c>
      <c r="CO424">
        <f>Vest!AZ93</f>
        <v>0</v>
      </c>
      <c r="CP424">
        <f>Vest!AZ94</f>
        <v>0</v>
      </c>
      <c r="CQ424">
        <f>Vest!AZ95</f>
        <v>0</v>
      </c>
      <c r="CR424">
        <f>Vest!AZ96</f>
        <v>0</v>
      </c>
      <c r="CS424">
        <f>Vest!AZ97</f>
        <v>0</v>
      </c>
      <c r="CT424">
        <f>Vest!AZ98</f>
        <v>0</v>
      </c>
      <c r="CU424">
        <f>Vest!AZ99</f>
        <v>0</v>
      </c>
      <c r="CV424">
        <f>Vest!AZ100</f>
        <v>0</v>
      </c>
      <c r="CW424">
        <f>Vest!AZ101</f>
        <v>0</v>
      </c>
      <c r="CX424">
        <f>Vest!AZ102</f>
        <v>0</v>
      </c>
      <c r="CY424">
        <f>Vest!AZ103</f>
        <v>0</v>
      </c>
      <c r="CZ424">
        <f>Vest!AZ104</f>
        <v>0</v>
      </c>
      <c r="DA424">
        <f>Vest!AZ105</f>
        <v>0</v>
      </c>
      <c r="DB424">
        <f>Vest!AZ106</f>
        <v>0</v>
      </c>
      <c r="DC424">
        <f>Vest!AZ107</f>
        <v>0</v>
      </c>
      <c r="DD424">
        <f>Vest!AZ108</f>
        <v>0</v>
      </c>
      <c r="DE424">
        <f>Vest!AZ109</f>
        <v>0</v>
      </c>
      <c r="DF424">
        <f>Vest!AZ110</f>
        <v>0</v>
      </c>
      <c r="DG424">
        <f>Vest!AZ111</f>
        <v>0</v>
      </c>
      <c r="DH424">
        <f>Vest!AZ112</f>
        <v>0</v>
      </c>
      <c r="DI424">
        <f>Vest!AZ113</f>
        <v>0</v>
      </c>
      <c r="DJ424">
        <f>Vest!AZ114</f>
        <v>0</v>
      </c>
      <c r="DK424">
        <f>Vest!AZ115</f>
        <v>0</v>
      </c>
      <c r="DL424">
        <f>Vest!AZ116</f>
        <v>0</v>
      </c>
      <c r="DM424">
        <f>Vest!AZ117</f>
        <v>0</v>
      </c>
      <c r="DN424">
        <f>Vest!AZ118</f>
        <v>0</v>
      </c>
      <c r="DO424" s="14" t="str">
        <f>VLOOKUP(MID(B424,1,5)*1,InstTyp!A:B,2,FALSE)</f>
        <v xml:space="preserve">Integrerede </v>
      </c>
      <c r="DP424" s="14" t="str">
        <f>VLOOKUP(MID(B424,1,5)*1,InstTyp!A:C,3,FALSE)</f>
        <v>Vesterbro/Kgs.Enghave</v>
      </c>
      <c r="DQ424">
        <f>VLOOKUP(MID(B424,1,5)*1,'InstTyp-2'!E:BQ,7,FALSE)</f>
        <v>106</v>
      </c>
      <c r="DR424">
        <f>VLOOKUP(MID(B424,1,5)*1,'InstTyp-2'!E:BQ,8,FALSE)</f>
        <v>0</v>
      </c>
      <c r="DS424">
        <f>VLOOKUP(MID(B424,1,5)*1,'InstTyp-2'!E:BQ,9,FALSE)</f>
        <v>66</v>
      </c>
      <c r="DT424">
        <f>VLOOKUP(MID(B424,1,5)*1,'InstTyp-2'!E:BQ,10,FALSE)</f>
        <v>0</v>
      </c>
      <c r="DU424">
        <f>VLOOKUP(MID(B424,1,5)*1,'InstTyp-2'!E:BQ,11,FALSE)</f>
        <v>0</v>
      </c>
      <c r="DV424">
        <f>VLOOKUP(MID(B424,1,5)*1,'InstTyp-2'!E:BQ,12,FALSE)</f>
        <v>0</v>
      </c>
      <c r="DW424">
        <f>VLOOKUP(MID(B424,1,5)*1,'InstTyp-2'!E:BQ,13,FALSE)</f>
        <v>0</v>
      </c>
      <c r="DX424">
        <f>VLOOKUP(MID(B424,1,5)*1,'InstTyp-2'!E:BQ,14,FALSE)</f>
        <v>0</v>
      </c>
      <c r="DY424">
        <f>VLOOKUP(MID(B424,1,5)*1,'InstTyp-2'!E:BQ,15,FALSE)</f>
        <v>0</v>
      </c>
      <c r="DZ424">
        <f>VLOOKUP(MID(B424,1,5)*1,'InstTyp-2'!E:BQ,16,FALSE)</f>
        <v>0</v>
      </c>
      <c r="EA424">
        <f>VLOOKUP(MID(B424,1,5)*1,'InstTyp-2'!E:BQ,17,FALSE)</f>
        <v>0</v>
      </c>
      <c r="EB424">
        <f>VLOOKUP(MID(B424,1,5)*1,'InstTyp-2'!E:BQ,18,FALSE)</f>
        <v>0</v>
      </c>
      <c r="EC424">
        <f>VLOOKUP(MID(B424,1,5)*1,'InstTyp-2'!E:BQ,19,FALSE)</f>
        <v>0</v>
      </c>
      <c r="ED424">
        <f>VLOOKUP(MID(B424,1,5)*1,'InstTyp-2'!E:BQ,20,FALSE)</f>
        <v>0</v>
      </c>
      <c r="EE424" s="195">
        <f>VLOOKUP(MID(B424,1,5)*1,'Forplejning 2008'!A:C,3,FALSE)</f>
        <v>305512.23</v>
      </c>
      <c r="EF424" t="str">
        <f t="shared" si="24"/>
        <v>37491</v>
      </c>
      <c r="EG424" t="str">
        <f t="shared" si="25"/>
        <v>2</v>
      </c>
      <c r="EH424">
        <f t="shared" si="26"/>
        <v>0</v>
      </c>
      <c r="EI424">
        <f t="shared" si="27"/>
        <v>0</v>
      </c>
      <c r="EJ424" t="e">
        <f>VLOOKUP(B424,Rekruttering!A:F,2,FALSE)</f>
        <v>#N/A</v>
      </c>
      <c r="EK424" t="e">
        <f>VLOOKUP(B424,Rekruttering!A:F,3,FALSE)</f>
        <v>#N/A</v>
      </c>
      <c r="EL424" t="e">
        <f>VLOOKUP(B424,Rekruttering!A:F,4,FALSE)</f>
        <v>#N/A</v>
      </c>
      <c r="EM424" t="e">
        <f>VLOOKUP(B424,Rekruttering!A:F,5,FALSE)</f>
        <v>#N/A</v>
      </c>
      <c r="EN424" t="e">
        <f>VLOOKUP(B424,Rekruttering!A:F,6,FALSE)</f>
        <v>#N/A</v>
      </c>
    </row>
    <row r="425" spans="1:144">
      <c r="A425" s="14" t="str">
        <f>Vest!BA1</f>
        <v>x</v>
      </c>
      <c r="B425" s="21">
        <f>Vest!BA2</f>
        <v>37501</v>
      </c>
      <c r="C425" t="str">
        <f>Vest!BA3</f>
        <v>Enghave Remise</v>
      </c>
      <c r="D425" t="str">
        <f>Vest!BA4</f>
        <v>Vesterbro/Kgs.Enghave</v>
      </c>
      <c r="E425" t="str">
        <f>Vest!BA5</f>
        <v>Enghavevej 88</v>
      </c>
      <c r="F425">
        <f>Vest!BA6</f>
        <v>2450</v>
      </c>
      <c r="G425" t="str">
        <f>Vest!BA7</f>
        <v>København SV</v>
      </c>
      <c r="H425" t="str">
        <f>Vest!BA8</f>
        <v>33 21 25 56</v>
      </c>
      <c r="I425" t="str">
        <f>Vest!BA9</f>
        <v>37501@buf.kk.dk</v>
      </c>
      <c r="J425" t="str">
        <f>Vest!BA10</f>
        <v>PIA JOHANSEN</v>
      </c>
      <c r="K425">
        <f>Vest!BA11</f>
        <v>36167070</v>
      </c>
      <c r="L425">
        <f>Vest!BA12</f>
        <v>33212556</v>
      </c>
      <c r="M425" t="str">
        <f>Vest!BA13</f>
        <v>37501@buf.kk.dk</v>
      </c>
      <c r="N425" t="str">
        <f>Vest!BA14</f>
        <v>Integreret</v>
      </c>
      <c r="O425">
        <f>Vest!BA15</f>
        <v>48</v>
      </c>
      <c r="P425">
        <f>Vest!BA16</f>
        <v>0</v>
      </c>
      <c r="Q425">
        <f>Vest!BA17</f>
        <v>72</v>
      </c>
      <c r="R425">
        <f>Vest!BA18</f>
        <v>0</v>
      </c>
      <c r="S425">
        <f>Vest!BA19</f>
        <v>0</v>
      </c>
      <c r="T425">
        <f>Vest!BA20</f>
        <v>0</v>
      </c>
      <c r="U425">
        <f>Vest!BA21</f>
        <v>0</v>
      </c>
      <c r="V425" t="str">
        <f>Vest!BA22</f>
        <v>Nej</v>
      </c>
      <c r="W425">
        <f>Vest!BA23</f>
        <v>0</v>
      </c>
      <c r="X425">
        <f>Vest!BA24</f>
        <v>0</v>
      </c>
      <c r="Y425">
        <f>Vest!BA25</f>
        <v>5</v>
      </c>
      <c r="Z425">
        <f>Vest!BA26</f>
        <v>5</v>
      </c>
      <c r="AA425">
        <f>Vest!BA27</f>
        <v>5</v>
      </c>
      <c r="AB425">
        <f>Vest!BA28</f>
        <v>5</v>
      </c>
      <c r="AC425">
        <f>Vest!BA29</f>
        <v>0</v>
      </c>
      <c r="AD425">
        <f>Vest!BA30</f>
        <v>5</v>
      </c>
      <c r="AE425">
        <f>Vest!BA31</f>
        <v>0</v>
      </c>
      <c r="AF425">
        <f>Vest!BA32</f>
        <v>0</v>
      </c>
      <c r="AG425">
        <f>Vest!BA33</f>
        <v>5</v>
      </c>
      <c r="AH425">
        <f>Vest!BA34</f>
        <v>0</v>
      </c>
      <c r="AI425" s="16">
        <f>Vest!BA35</f>
        <v>300000</v>
      </c>
      <c r="AJ425">
        <f>Vest!BA36</f>
        <v>0</v>
      </c>
      <c r="AK425">
        <f>Vest!BA37</f>
        <v>0</v>
      </c>
      <c r="AL425" t="str">
        <f>Vest!BA38</f>
        <v>Ja</v>
      </c>
      <c r="AM425" t="str">
        <f>Vest!BA39</f>
        <v>Nej</v>
      </c>
      <c r="AN425" t="str">
        <f>Vest!BA40</f>
        <v>Emmy Guhle</v>
      </c>
      <c r="AO425">
        <f>Vest!BA41</f>
        <v>2000</v>
      </c>
      <c r="AP425">
        <f>Vest!BA42</f>
        <v>37</v>
      </c>
      <c r="AQ425">
        <f>Vest!BA43</f>
        <v>0</v>
      </c>
      <c r="AR425" t="str">
        <f>Vest!BA44</f>
        <v>%</v>
      </c>
      <c r="AS425" t="str">
        <f>Vest!BA45</f>
        <v>35 års efaring</v>
      </c>
      <c r="AT425" t="str">
        <f>Vest!BA46</f>
        <v>bl.a. økologisk oplysningsforbund</v>
      </c>
      <c r="AU425">
        <f>Vest!BA47</f>
        <v>0</v>
      </c>
      <c r="AV425">
        <f>Vest!BA48</f>
        <v>0</v>
      </c>
      <c r="AW425">
        <f>Vest!BA49</f>
        <v>0</v>
      </c>
      <c r="AX425">
        <f>Vest!BA50</f>
        <v>0</v>
      </c>
      <c r="AY425">
        <f>Vest!BA51</f>
        <v>0</v>
      </c>
      <c r="AZ425">
        <f>Vest!BA52</f>
        <v>0</v>
      </c>
      <c r="BA425">
        <f>Vest!BA53</f>
        <v>0</v>
      </c>
      <c r="BB425">
        <f>Vest!BA54</f>
        <v>97</v>
      </c>
      <c r="BC425">
        <f>Vest!BA55</f>
        <v>97</v>
      </c>
      <c r="BD425">
        <f>Vest!BA56</f>
        <v>2</v>
      </c>
      <c r="BE425">
        <f>Vest!BA57</f>
        <v>2</v>
      </c>
      <c r="BF425" t="str">
        <f>Vest!BA58</f>
        <v>Ja</v>
      </c>
      <c r="BG425" t="str">
        <f>Vest!BA59</f>
        <v>Ja</v>
      </c>
      <c r="BH425" t="str">
        <f>Vest!BA60</f>
        <v>Ja</v>
      </c>
      <c r="BI425" t="str">
        <f>Vest!BA61</f>
        <v>Ja</v>
      </c>
      <c r="BJ425" t="str">
        <f>Vest!BA62</f>
        <v>Vil gerne lave det hele selv, skal kun have ansat ekstra hjælp</v>
      </c>
      <c r="BK425" t="str">
        <f>Vest!BA63</f>
        <v>Ja</v>
      </c>
      <c r="BL425" t="str">
        <f>Vest!BA64</f>
        <v>meget positive</v>
      </c>
      <c r="BM425" t="str">
        <f>Vest!BA65</f>
        <v>Ja</v>
      </c>
      <c r="BN425" t="str">
        <f>Vest!BA66</f>
        <v>meget positive</v>
      </c>
      <c r="BO425" t="str">
        <f>Vest!BA67</f>
        <v>Nej</v>
      </c>
      <c r="BP425" t="str">
        <f>Vest!BA68</f>
        <v>kan sikkert godt selv skaffe noget hjælp</v>
      </c>
      <c r="BQ425">
        <f>Vest!BA69</f>
        <v>0</v>
      </c>
      <c r="BR425" t="str">
        <f>Vest!BA70</f>
        <v>produktionskøkken</v>
      </c>
      <c r="BS425" t="str">
        <f>Vest!BA71</f>
        <v>Nej</v>
      </c>
      <c r="BT425" t="str">
        <f>Vest!BA72</f>
        <v>Ingen</v>
      </c>
      <c r="BU425" t="str">
        <f>Vest!BA73</f>
        <v>Mindre</v>
      </c>
      <c r="BV425" t="str">
        <f>Vest!BA74</f>
        <v>Nej</v>
      </c>
      <c r="BW425" t="str">
        <f>Vest!BA75</f>
        <v>Lidt ekstra potter/pander, tallerkner, et par skabe</v>
      </c>
      <c r="BX425">
        <f>Vest!BA76</f>
        <v>0</v>
      </c>
      <c r="BY425">
        <f>Vest!BA77</f>
        <v>0</v>
      </c>
      <c r="BZ425">
        <f>Vest!BA78</f>
        <v>0</v>
      </c>
      <c r="CA425">
        <f>Vest!BA79</f>
        <v>0</v>
      </c>
      <c r="CB425">
        <f>Vest!BA80</f>
        <v>0</v>
      </c>
      <c r="CC425">
        <f>Vest!BA81</f>
        <v>0</v>
      </c>
      <c r="CD425">
        <f>Vest!BA82</f>
        <v>0</v>
      </c>
      <c r="CE425">
        <f>Vest!BA83</f>
        <v>0</v>
      </c>
      <c r="CF425">
        <f>Vest!BA84</f>
        <v>0</v>
      </c>
      <c r="CG425" t="str">
        <f>Vest!BA85</f>
        <v>Cathrine / Nanna</v>
      </c>
      <c r="CH425" s="17">
        <f>Vest!BA86</f>
        <v>39848</v>
      </c>
      <c r="CI425">
        <f>Vest!BA87</f>
        <v>0</v>
      </c>
      <c r="CJ425">
        <f>Vest!BA88</f>
        <v>0</v>
      </c>
      <c r="CK425">
        <f>Vest!BA89</f>
        <v>1</v>
      </c>
      <c r="CL425">
        <f>Vest!BA90</f>
        <v>5</v>
      </c>
      <c r="CM425">
        <f>Vest!BA91</f>
        <v>3</v>
      </c>
      <c r="CN425">
        <f>Vest!BA92</f>
        <v>0</v>
      </c>
      <c r="CO425">
        <f>Vest!BA93</f>
        <v>0</v>
      </c>
      <c r="CP425">
        <f>Vest!BA94</f>
        <v>0</v>
      </c>
      <c r="CQ425">
        <f>Vest!BA95</f>
        <v>0</v>
      </c>
      <c r="CR425">
        <f>Vest!BA96</f>
        <v>0</v>
      </c>
      <c r="CS425">
        <f>Vest!BA97</f>
        <v>3</v>
      </c>
      <c r="CT425">
        <f>Vest!BA98</f>
        <v>0</v>
      </c>
      <c r="CU425">
        <f>Vest!BA99</f>
        <v>0</v>
      </c>
      <c r="CV425">
        <f>Vest!BA100</f>
        <v>0</v>
      </c>
      <c r="CW425">
        <f>Vest!BA101</f>
        <v>0</v>
      </c>
      <c r="CX425">
        <f>Vest!BA102</f>
        <v>0</v>
      </c>
      <c r="CY425">
        <f>Vest!BA103</f>
        <v>3</v>
      </c>
      <c r="CZ425">
        <f>Vest!BA104</f>
        <v>0</v>
      </c>
      <c r="DA425">
        <f>Vest!BA105</f>
        <v>0</v>
      </c>
      <c r="DB425">
        <f>Vest!BA106</f>
        <v>1</v>
      </c>
      <c r="DC425">
        <f>Vest!BA107</f>
        <v>4</v>
      </c>
      <c r="DD425" t="str">
        <f>Vest!BA108</f>
        <v>Miele industri</v>
      </c>
      <c r="DE425">
        <f>Vest!BA109</f>
        <v>5</v>
      </c>
      <c r="DF425" t="str">
        <f>Vest!BA110</f>
        <v>Ja</v>
      </c>
      <c r="DG425">
        <f>Vest!BA111</f>
        <v>30</v>
      </c>
      <c r="DH425" t="str">
        <f>Vest!BA112</f>
        <v>Nej</v>
      </c>
      <c r="DI425" t="str">
        <f>Vest!BA113</f>
        <v>Nej</v>
      </c>
      <c r="DJ425" t="str">
        <f>Vest!BA114</f>
        <v>Ja</v>
      </c>
      <c r="DK425">
        <f>Vest!BA115</f>
        <v>4</v>
      </c>
      <c r="DL425" t="str">
        <f>Vest!BA116</f>
        <v>God plads</v>
      </c>
      <c r="DM425" t="str">
        <f>Vest!BA117</f>
        <v>Kartoffel skræller. Meget proffessionelt og velfungerende, findes måske ikke bedre</v>
      </c>
      <c r="DN425">
        <f>Vest!BA118</f>
        <v>0</v>
      </c>
      <c r="DO425" s="14" t="str">
        <f>VLOOKUP(MID(B425,1,5)*1,InstTyp!A:B,2,FALSE)</f>
        <v xml:space="preserve">Integrerede </v>
      </c>
      <c r="DP425" s="14" t="str">
        <f>VLOOKUP(MID(B425,1,5)*1,InstTyp!A:C,3,FALSE)</f>
        <v>Vesterbro/Kgs.Enghave</v>
      </c>
      <c r="DQ425">
        <f>VLOOKUP(MID(B425,1,5)*1,'InstTyp-2'!E:BQ,7,FALSE)</f>
        <v>48</v>
      </c>
      <c r="DR425">
        <f>VLOOKUP(MID(B425,1,5)*1,'InstTyp-2'!E:BQ,8,FALSE)</f>
        <v>0</v>
      </c>
      <c r="DS425">
        <f>VLOOKUP(MID(B425,1,5)*1,'InstTyp-2'!E:BQ,9,FALSE)</f>
        <v>66</v>
      </c>
      <c r="DT425">
        <f>VLOOKUP(MID(B425,1,5)*1,'InstTyp-2'!E:BQ,10,FALSE)</f>
        <v>0</v>
      </c>
      <c r="DU425">
        <f>VLOOKUP(MID(B425,1,5)*1,'InstTyp-2'!E:BQ,11,FALSE)</f>
        <v>0</v>
      </c>
      <c r="DV425">
        <f>VLOOKUP(MID(B425,1,5)*1,'InstTyp-2'!E:BQ,12,FALSE)</f>
        <v>0</v>
      </c>
      <c r="DW425">
        <f>VLOOKUP(MID(B425,1,5)*1,'InstTyp-2'!E:BQ,13,FALSE)</f>
        <v>0</v>
      </c>
      <c r="DX425">
        <f>VLOOKUP(MID(B425,1,5)*1,'InstTyp-2'!E:BQ,14,FALSE)</f>
        <v>0</v>
      </c>
      <c r="DY425">
        <f>VLOOKUP(MID(B425,1,5)*1,'InstTyp-2'!E:BQ,15,FALSE)</f>
        <v>0</v>
      </c>
      <c r="DZ425">
        <f>VLOOKUP(MID(B425,1,5)*1,'InstTyp-2'!E:BQ,16,FALSE)</f>
        <v>0</v>
      </c>
      <c r="EA425">
        <f>VLOOKUP(MID(B425,1,5)*1,'InstTyp-2'!E:BQ,17,FALSE)</f>
        <v>0</v>
      </c>
      <c r="EB425">
        <f>VLOOKUP(MID(B425,1,5)*1,'InstTyp-2'!E:BQ,18,FALSE)</f>
        <v>0</v>
      </c>
      <c r="EC425">
        <f>VLOOKUP(MID(B425,1,5)*1,'InstTyp-2'!E:BQ,19,FALSE)</f>
        <v>0</v>
      </c>
      <c r="ED425">
        <f>VLOOKUP(MID(B425,1,5)*1,'InstTyp-2'!E:BQ,20,FALSE)</f>
        <v>0</v>
      </c>
      <c r="EE425" s="195">
        <f>VLOOKUP(MID(B425,1,5)*1,'Forplejning 2008'!A:C,3,FALSE)</f>
        <v>276672.84000000003</v>
      </c>
      <c r="EF425" t="str">
        <f t="shared" si="24"/>
        <v>37501</v>
      </c>
      <c r="EG425" t="str">
        <f t="shared" si="25"/>
        <v/>
      </c>
      <c r="EH425">
        <f t="shared" si="26"/>
        <v>0</v>
      </c>
      <c r="EI425">
        <f t="shared" si="27"/>
        <v>0</v>
      </c>
      <c r="EJ425" t="e">
        <f>VLOOKUP(B425,Rekruttering!A:F,2,FALSE)</f>
        <v>#N/A</v>
      </c>
      <c r="EK425" t="e">
        <f>VLOOKUP(B425,Rekruttering!A:F,3,FALSE)</f>
        <v>#N/A</v>
      </c>
      <c r="EL425" t="e">
        <f>VLOOKUP(B425,Rekruttering!A:F,4,FALSE)</f>
        <v>#N/A</v>
      </c>
      <c r="EM425" t="e">
        <f>VLOOKUP(B425,Rekruttering!A:F,5,FALSE)</f>
        <v>#N/A</v>
      </c>
      <c r="EN425" t="e">
        <f>VLOOKUP(B425,Rekruttering!A:F,6,FALSE)</f>
        <v>#N/A</v>
      </c>
    </row>
    <row r="426" spans="1:144">
      <c r="A426" s="14" t="str">
        <f>Vest!BB1</f>
        <v>x</v>
      </c>
      <c r="B426" s="21">
        <f>Vest!BB2</f>
        <v>37546</v>
      </c>
      <c r="C426" t="str">
        <f>Vest!BB3</f>
        <v>Frederiksholm Børnegård</v>
      </c>
      <c r="D426" t="str">
        <f>Vest!BB4</f>
        <v>Vesterbro/Kgs.Enghave</v>
      </c>
      <c r="E426" t="str">
        <f>Vest!BB5</f>
        <v>Hørdumsgade 51</v>
      </c>
      <c r="F426">
        <f>Vest!BB6</f>
        <v>2450</v>
      </c>
      <c r="G426" t="str">
        <f>Vest!BB7</f>
        <v>København SV</v>
      </c>
      <c r="H426" t="str">
        <f>Vest!BB8</f>
        <v>33 21 53 91</v>
      </c>
      <c r="I426" t="str">
        <f>Vest!BB9</f>
        <v>mail@wiinbladsgade.kk.dk</v>
      </c>
      <c r="J426" t="str">
        <f>Vest!BB10</f>
        <v>Henrik Schmidt</v>
      </c>
      <c r="K426">
        <f>Vest!BB11</f>
        <v>26185391</v>
      </c>
      <c r="L426" t="str">
        <f>Vest!BB12</f>
        <v>.</v>
      </c>
      <c r="M426" t="str">
        <f>Vest!BB13</f>
        <v>heschm@wiinbladsgade.kk.dk</v>
      </c>
      <c r="N426" t="str">
        <f>Vest!BB14</f>
        <v>Integreret</v>
      </c>
      <c r="O426">
        <f>Vest!BB15</f>
        <v>44</v>
      </c>
      <c r="P426">
        <f>Vest!BB16</f>
        <v>0</v>
      </c>
      <c r="Q426">
        <f>Vest!BB17</f>
        <v>80</v>
      </c>
      <c r="R426">
        <f>Vest!BB18</f>
        <v>50</v>
      </c>
      <c r="S426">
        <f>Vest!BB19</f>
        <v>50</v>
      </c>
      <c r="T426">
        <f>Vest!BB20</f>
        <v>0</v>
      </c>
      <c r="U426">
        <f>Vest!BB21</f>
        <v>0</v>
      </c>
      <c r="V426" t="str">
        <f>Vest!BB22</f>
        <v>Nej</v>
      </c>
      <c r="W426">
        <f>Vest!BB23</f>
        <v>0</v>
      </c>
      <c r="X426">
        <f>Vest!BB24</f>
        <v>0</v>
      </c>
      <c r="Y426">
        <f>Vest!BB25</f>
        <v>5</v>
      </c>
      <c r="Z426">
        <f>Vest!BB26</f>
        <v>5</v>
      </c>
      <c r="AA426">
        <f>Vest!BB27</f>
        <v>4</v>
      </c>
      <c r="AB426">
        <f>Vest!BB28</f>
        <v>5</v>
      </c>
      <c r="AC426">
        <f>Vest!BB29</f>
        <v>0</v>
      </c>
      <c r="AD426">
        <f>Vest!BB30</f>
        <v>5</v>
      </c>
      <c r="AE426">
        <f>Vest!BB31</f>
        <v>0</v>
      </c>
      <c r="AF426">
        <f>Vest!BB32</f>
        <v>0</v>
      </c>
      <c r="AG426">
        <f>Vest!BB33</f>
        <v>5</v>
      </c>
      <c r="AH426">
        <f>Vest!BB34</f>
        <v>0</v>
      </c>
      <c r="AI426">
        <f>Vest!BB35</f>
        <v>0</v>
      </c>
      <c r="AJ426">
        <f>Vest!BB36</f>
        <v>0</v>
      </c>
      <c r="AK426" t="str">
        <f>Vest!BB37</f>
        <v>Har ikke madregnskab</v>
      </c>
      <c r="AL426" t="str">
        <f>Vest!BB38</f>
        <v>Ja</v>
      </c>
      <c r="AM426" t="str">
        <f>Vest!BB39</f>
        <v>Nej</v>
      </c>
      <c r="AN426" t="str">
        <f>Vest!BB40</f>
        <v>Rafael</v>
      </c>
      <c r="AO426">
        <f>Vest!BB41</f>
        <v>2008</v>
      </c>
      <c r="AP426">
        <f>Vest!BB42</f>
        <v>30</v>
      </c>
      <c r="AQ426">
        <f>Vest!BB43</f>
        <v>0</v>
      </c>
      <c r="AR426" t="str">
        <f>Vest!BB44</f>
        <v>Kok. Er interesseret i fuldtid</v>
      </c>
      <c r="AS426">
        <f>Vest!BB45</f>
        <v>0</v>
      </c>
      <c r="AT426">
        <f>Vest!BB46</f>
        <v>0</v>
      </c>
      <c r="AU426">
        <f>Vest!BB47</f>
        <v>0</v>
      </c>
      <c r="AV426">
        <f>Vest!BB48</f>
        <v>0</v>
      </c>
      <c r="AW426">
        <f>Vest!BB49</f>
        <v>0</v>
      </c>
      <c r="AX426">
        <f>Vest!BB50</f>
        <v>0</v>
      </c>
      <c r="AY426">
        <f>Vest!BB51</f>
        <v>0</v>
      </c>
      <c r="AZ426">
        <f>Vest!BB52</f>
        <v>0</v>
      </c>
      <c r="BA426">
        <f>Vest!BB53</f>
        <v>0</v>
      </c>
      <c r="BB426">
        <f>Vest!BB54</f>
        <v>90</v>
      </c>
      <c r="BC426">
        <f>Vest!BB55</f>
        <v>90</v>
      </c>
      <c r="BD426">
        <f>Vest!BB56</f>
        <v>1</v>
      </c>
      <c r="BE426">
        <f>Vest!BB57</f>
        <v>1</v>
      </c>
      <c r="BF426" t="str">
        <f>Vest!BB58</f>
        <v>Ja</v>
      </c>
      <c r="BG426" t="str">
        <f>Vest!BB59</f>
        <v>Nej</v>
      </c>
      <c r="BH426" t="str">
        <f>Vest!BB60</f>
        <v>Ja</v>
      </c>
      <c r="BI426" t="str">
        <f>Vest!BB61</f>
        <v>Ja</v>
      </c>
      <c r="BJ426" t="str">
        <f>Vest!BB62</f>
        <v>Lave mad selv. Evt. levere til Lupinen, ca. 40 børn</v>
      </c>
      <c r="BK426" t="str">
        <f>Vest!BB63</f>
        <v>Ja</v>
      </c>
      <c r="BL426" t="str">
        <f>Vest!BB64</f>
        <v>Vil ikke accepterer hal-al slagtet kød</v>
      </c>
      <c r="BM426" t="str">
        <f>Vest!BB65</f>
        <v>Ja</v>
      </c>
      <c r="BN426" t="str">
        <f>Vest!BB66</f>
        <v>positive</v>
      </c>
      <c r="BO426" t="str">
        <f>Vest!BB67</f>
        <v>Nej</v>
      </c>
      <c r="BP426">
        <f>Vest!BB68</f>
        <v>0</v>
      </c>
      <c r="BQ426">
        <f>Vest!BB69</f>
        <v>0</v>
      </c>
      <c r="BR426" t="str">
        <f>Vest!BB70</f>
        <v>produktionskøkken</v>
      </c>
      <c r="BS426" t="str">
        <f>Vest!BB71</f>
        <v>Nej</v>
      </c>
      <c r="BT426" t="str">
        <f>Vest!BB72</f>
        <v>Mindre</v>
      </c>
      <c r="BU426" t="str">
        <f>Vest!BB73</f>
        <v>Mindre</v>
      </c>
      <c r="BV426">
        <f>Vest!BB74</f>
        <v>0</v>
      </c>
      <c r="BW426" t="str">
        <f>Vest!BB75</f>
        <v>Mere ovn-kapacitet</v>
      </c>
      <c r="BX426">
        <f>Vest!BB76</f>
        <v>0</v>
      </c>
      <c r="BY426">
        <f>Vest!BB77</f>
        <v>0</v>
      </c>
      <c r="BZ426">
        <f>Vest!BB78</f>
        <v>0</v>
      </c>
      <c r="CA426">
        <f>Vest!BB79</f>
        <v>0</v>
      </c>
      <c r="CB426">
        <f>Vest!BB80</f>
        <v>0</v>
      </c>
      <c r="CC426">
        <f>Vest!BB81</f>
        <v>0</v>
      </c>
      <c r="CD426">
        <f>Vest!BB82</f>
        <v>0</v>
      </c>
      <c r="CE426">
        <f>Vest!BB83</f>
        <v>0</v>
      </c>
      <c r="CF426">
        <f>Vest!BB84</f>
        <v>0</v>
      </c>
      <c r="CG426" t="str">
        <f>Vest!BB85</f>
        <v xml:space="preserve">Mariah / Nanna </v>
      </c>
      <c r="CH426">
        <f>Vest!BB86</f>
        <v>0</v>
      </c>
      <c r="CI426">
        <f>Vest!BB87</f>
        <v>0</v>
      </c>
      <c r="CJ426">
        <f>Vest!BB88</f>
        <v>0</v>
      </c>
      <c r="CK426">
        <f>Vest!BB89</f>
        <v>1</v>
      </c>
      <c r="CL426">
        <f>Vest!BB90</f>
        <v>6</v>
      </c>
      <c r="CM426">
        <f>Vest!BB91</f>
        <v>0</v>
      </c>
      <c r="CN426">
        <f>Vest!BB92</f>
        <v>2</v>
      </c>
      <c r="CO426">
        <f>Vest!BB93</f>
        <v>0</v>
      </c>
      <c r="CP426">
        <f>Vest!BB94</f>
        <v>0</v>
      </c>
      <c r="CQ426">
        <f>Vest!BB95</f>
        <v>0</v>
      </c>
      <c r="CR426">
        <f>Vest!BB96</f>
        <v>5</v>
      </c>
      <c r="CS426">
        <f>Vest!BB97</f>
        <v>0</v>
      </c>
      <c r="CT426">
        <f>Vest!BB98</f>
        <v>3</v>
      </c>
      <c r="CU426">
        <f>Vest!BB99</f>
        <v>0</v>
      </c>
      <c r="CV426">
        <f>Vest!BB100</f>
        <v>0</v>
      </c>
      <c r="CW426">
        <f>Vest!BB101</f>
        <v>3</v>
      </c>
      <c r="CX426">
        <f>Vest!BB102</f>
        <v>0</v>
      </c>
      <c r="CY426">
        <f>Vest!BB103</f>
        <v>0</v>
      </c>
      <c r="CZ426">
        <f>Vest!BB104</f>
        <v>0</v>
      </c>
      <c r="DA426">
        <f>Vest!BB105</f>
        <v>0</v>
      </c>
      <c r="DB426">
        <f>Vest!BB106</f>
        <v>2</v>
      </c>
      <c r="DC426">
        <f>Vest!BB107</f>
        <v>3</v>
      </c>
      <c r="DD426" t="str">
        <f>Vest!BB108</f>
        <v>WD-4E</v>
      </c>
      <c r="DE426">
        <f>Vest!BB109</f>
        <v>7</v>
      </c>
      <c r="DF426" t="str">
        <f>Vest!BB110</f>
        <v>Ja</v>
      </c>
      <c r="DG426">
        <f>Vest!BB111</f>
        <v>15</v>
      </c>
      <c r="DH426" t="str">
        <f>Vest!BB112</f>
        <v>Nej</v>
      </c>
      <c r="DI426" t="str">
        <f>Vest!BB113</f>
        <v>Nej</v>
      </c>
      <c r="DJ426" t="str">
        <f>Vest!BB114</f>
        <v>Ja</v>
      </c>
      <c r="DK426">
        <f>Vest!BB115</f>
        <v>3</v>
      </c>
      <c r="DL426">
        <f>Vest!BB116</f>
        <v>0</v>
      </c>
      <c r="DM426" t="str">
        <f>Vest!BB117</f>
        <v>Der er plads til flere ovne og service.
Kører fisk og veg. mad
Flyt evt. opvaskemaskine, det giver gennemgangsplads.
Inst. Ombygges 2009. etableres nyt BH-køkken, prod.-køkken holdes uden for ombyg</v>
      </c>
      <c r="DN426">
        <f>Vest!BB118</f>
        <v>0</v>
      </c>
      <c r="DO426" s="14" t="str">
        <f>VLOOKUP(MID(B426,1,5)*1,InstTyp!A:B,2,FALSE)</f>
        <v xml:space="preserve">Integrerede </v>
      </c>
      <c r="DP426" s="14" t="str">
        <f>VLOOKUP(MID(B426,1,5)*1,InstTyp!A:C,3,FALSE)</f>
        <v>Vesterbro/Kgs.Enghave</v>
      </c>
      <c r="DQ426">
        <f>VLOOKUP(MID(B426,1,5)*1,'InstTyp-2'!E:BQ,7,FALSE)</f>
        <v>48</v>
      </c>
      <c r="DR426">
        <f>VLOOKUP(MID(B426,1,5)*1,'InstTyp-2'!E:BQ,8,FALSE)</f>
        <v>0</v>
      </c>
      <c r="DS426">
        <f>VLOOKUP(MID(B426,1,5)*1,'InstTyp-2'!E:BQ,9,FALSE)</f>
        <v>80</v>
      </c>
      <c r="DT426">
        <f>VLOOKUP(MID(B426,1,5)*1,'InstTyp-2'!E:BQ,10,FALSE)</f>
        <v>50</v>
      </c>
      <c r="DU426">
        <f>VLOOKUP(MID(B426,1,5)*1,'InstTyp-2'!E:BQ,11,FALSE)</f>
        <v>25</v>
      </c>
      <c r="DV426">
        <f>VLOOKUP(MID(B426,1,5)*1,'InstTyp-2'!E:BQ,12,FALSE)</f>
        <v>25</v>
      </c>
      <c r="DW426">
        <f>VLOOKUP(MID(B426,1,5)*1,'InstTyp-2'!E:BQ,13,FALSE)</f>
        <v>0</v>
      </c>
      <c r="DX426">
        <f>VLOOKUP(MID(B426,1,5)*1,'InstTyp-2'!E:BQ,14,FALSE)</f>
        <v>0</v>
      </c>
      <c r="DY426">
        <f>VLOOKUP(MID(B426,1,5)*1,'InstTyp-2'!E:BQ,15,FALSE)</f>
        <v>0</v>
      </c>
      <c r="DZ426">
        <f>VLOOKUP(MID(B426,1,5)*1,'InstTyp-2'!E:BQ,16,FALSE)</f>
        <v>0</v>
      </c>
      <c r="EA426">
        <f>VLOOKUP(MID(B426,1,5)*1,'InstTyp-2'!E:BQ,17,FALSE)</f>
        <v>0</v>
      </c>
      <c r="EB426">
        <f>VLOOKUP(MID(B426,1,5)*1,'InstTyp-2'!E:BQ,18,FALSE)</f>
        <v>0</v>
      </c>
      <c r="EC426">
        <f>VLOOKUP(MID(B426,1,5)*1,'InstTyp-2'!E:BQ,19,FALSE)</f>
        <v>0</v>
      </c>
      <c r="ED426">
        <f>VLOOKUP(MID(B426,1,5)*1,'InstTyp-2'!E:BQ,20,FALSE)</f>
        <v>0</v>
      </c>
      <c r="EE426" s="195">
        <f>VLOOKUP(MID(B426,1,5)*1,'Forplejning 2008'!A:C,3,FALSE)</f>
        <v>211700.47</v>
      </c>
      <c r="EF426" t="str">
        <f t="shared" si="24"/>
        <v>37546</v>
      </c>
      <c r="EG426" t="str">
        <f t="shared" si="25"/>
        <v/>
      </c>
      <c r="EH426">
        <f t="shared" si="26"/>
        <v>0</v>
      </c>
      <c r="EI426">
        <f t="shared" si="27"/>
        <v>100</v>
      </c>
      <c r="EJ426" t="e">
        <f>VLOOKUP(B426,Rekruttering!A:F,2,FALSE)</f>
        <v>#N/A</v>
      </c>
      <c r="EK426" t="e">
        <f>VLOOKUP(B426,Rekruttering!A:F,3,FALSE)</f>
        <v>#N/A</v>
      </c>
      <c r="EL426" t="e">
        <f>VLOOKUP(B426,Rekruttering!A:F,4,FALSE)</f>
        <v>#N/A</v>
      </c>
      <c r="EM426" t="e">
        <f>VLOOKUP(B426,Rekruttering!A:F,5,FALSE)</f>
        <v>#N/A</v>
      </c>
      <c r="EN426" t="e">
        <f>VLOOKUP(B426,Rekruttering!A:F,6,FALSE)</f>
        <v>#N/A</v>
      </c>
    </row>
    <row r="427" spans="1:144">
      <c r="A427" s="14" t="str">
        <f>Vest!BC1</f>
        <v>x</v>
      </c>
      <c r="B427" s="21">
        <f>Vest!BC2</f>
        <v>37547</v>
      </c>
      <c r="C427" t="str">
        <f>Vest!BC3</f>
        <v>Lærkereden</v>
      </c>
      <c r="D427" t="str">
        <f>Vest!BC4</f>
        <v>Vesterbro/Kgs.Enghave</v>
      </c>
      <c r="E427" t="str">
        <f>Vest!BC5</f>
        <v>Erik Ejegods Gade 5</v>
      </c>
      <c r="F427" t="str">
        <f>Vest!BC6</f>
        <v>173l</v>
      </c>
      <c r="G427" t="str">
        <f>Vest!BC7</f>
        <v>København V</v>
      </c>
      <c r="H427" t="str">
        <f>Vest!BC8</f>
        <v>33 22 04 61</v>
      </c>
      <c r="I427" t="str">
        <f>Vest!BC9</f>
        <v>37547@buf.kk.dk</v>
      </c>
      <c r="J427" t="str">
        <f>Vest!BC10</f>
        <v>Ingrid Ljungberg Colmorten</v>
      </c>
      <c r="K427">
        <f>Vest!BC11</f>
        <v>35815009</v>
      </c>
      <c r="L427">
        <f>Vest!BC12</f>
        <v>0</v>
      </c>
      <c r="M427" t="str">
        <f>Vest!BC13</f>
        <v>37547@faf.kk.dk</v>
      </c>
      <c r="N427" t="str">
        <f>Vest!BC14</f>
        <v>Integreret</v>
      </c>
      <c r="O427">
        <f>Vest!BC15</f>
        <v>12</v>
      </c>
      <c r="P427">
        <f>Vest!BC16</f>
        <v>0</v>
      </c>
      <c r="Q427">
        <f>Vest!BC17</f>
        <v>40</v>
      </c>
      <c r="R427">
        <f>Vest!BC18</f>
        <v>0</v>
      </c>
      <c r="S427">
        <f>Vest!BC19</f>
        <v>0</v>
      </c>
      <c r="T427">
        <f>Vest!BC20</f>
        <v>0</v>
      </c>
      <c r="U427">
        <f>Vest!BC21</f>
        <v>0</v>
      </c>
      <c r="V427" t="str">
        <f>Vest!BC22</f>
        <v>Nej</v>
      </c>
      <c r="W427">
        <f>Vest!BC23</f>
        <v>0</v>
      </c>
      <c r="X427">
        <f>Vest!BC24</f>
        <v>0</v>
      </c>
      <c r="Y427">
        <f>Vest!BC25</f>
        <v>5</v>
      </c>
      <c r="Z427">
        <f>Vest!BC26</f>
        <v>0</v>
      </c>
      <c r="AA427">
        <f>Vest!BC27</f>
        <v>3</v>
      </c>
      <c r="AB427">
        <f>Vest!BC28</f>
        <v>5</v>
      </c>
      <c r="AC427">
        <f>Vest!BC29</f>
        <v>0</v>
      </c>
      <c r="AD427">
        <f>Vest!BC30</f>
        <v>5</v>
      </c>
      <c r="AE427">
        <f>Vest!BC31</f>
        <v>0</v>
      </c>
      <c r="AF427">
        <f>Vest!BC32</f>
        <v>2</v>
      </c>
      <c r="AG427">
        <f>Vest!BC33</f>
        <v>0</v>
      </c>
      <c r="AH427">
        <f>Vest!BC34</f>
        <v>0</v>
      </c>
      <c r="AI427" s="16">
        <f>Vest!BC35</f>
        <v>10000</v>
      </c>
      <c r="AJ427" s="16">
        <f>Vest!BC36</f>
        <v>10000</v>
      </c>
      <c r="AK427" t="str">
        <f>Vest!BC37</f>
        <v>selv frugt med om eftermiddag</v>
      </c>
      <c r="AL427" t="str">
        <f>Vest!BC38</f>
        <v>Ja</v>
      </c>
      <c r="AM427" t="str">
        <f>Vest!BC39</f>
        <v>Nej</v>
      </c>
      <c r="AN427" t="str">
        <f>Vest!BC40</f>
        <v>Jonna</v>
      </c>
      <c r="AO427">
        <f>Vest!BC41</f>
        <v>2007</v>
      </c>
      <c r="AP427">
        <f>Vest!BC42</f>
        <v>20</v>
      </c>
      <c r="AQ427">
        <f>Vest!BC43</f>
        <v>0</v>
      </c>
      <c r="AR427" t="str">
        <f>Vest!BC44</f>
        <v>Blomsterbinder</v>
      </c>
      <c r="AS427" t="str">
        <f>Vest!BC45</f>
        <v>2 år</v>
      </c>
      <c r="AT427" t="str">
        <f>Vest!BC46</f>
        <v>Hygiejne kursus</v>
      </c>
      <c r="AU427">
        <f>Vest!BC47</f>
        <v>0</v>
      </c>
      <c r="AV427">
        <f>Vest!BC48</f>
        <v>0</v>
      </c>
      <c r="AW427">
        <f>Vest!BC49</f>
        <v>0</v>
      </c>
      <c r="AX427">
        <f>Vest!BC50</f>
        <v>0</v>
      </c>
      <c r="AY427">
        <f>Vest!BC51</f>
        <v>0</v>
      </c>
      <c r="AZ427">
        <f>Vest!BC52</f>
        <v>0</v>
      </c>
      <c r="BA427">
        <f>Vest!BC53</f>
        <v>0</v>
      </c>
      <c r="BB427">
        <f>Vest!BC54</f>
        <v>95</v>
      </c>
      <c r="BC427">
        <f>Vest!BC55</f>
        <v>95</v>
      </c>
      <c r="BD427">
        <f>Vest!BC56</f>
        <v>1</v>
      </c>
      <c r="BE427">
        <f>Vest!BC57</f>
        <v>1</v>
      </c>
      <c r="BF427" t="str">
        <f>Vest!BC58</f>
        <v>Nej</v>
      </c>
      <c r="BG427" t="str">
        <f>Vest!BC59</f>
        <v>Ja</v>
      </c>
      <c r="BH427" t="str">
        <f>Vest!BC60</f>
        <v>Nej</v>
      </c>
      <c r="BI427" t="str">
        <f>Vest!BC61</f>
        <v>Ja</v>
      </c>
      <c r="BJ427" t="str">
        <f>Vest!BC62</f>
        <v>Vil gerne selv lave mad, hvis nyt køkken. 
Har overvejet mad udefra</v>
      </c>
      <c r="BK427" t="str">
        <f>Vest!BC63</f>
        <v>Ja</v>
      </c>
      <c r="BL427" t="str">
        <f>Vest!BC64</f>
        <v>Dejligt</v>
      </c>
      <c r="BM427" t="str">
        <f>Vest!BC65</f>
        <v>Ja</v>
      </c>
      <c r="BN427" t="str">
        <f>Vest!BC66</f>
        <v>er utilfreds med køk.med. Som tilsyneladende trænger til at komme på kursus.</v>
      </c>
      <c r="BO427" t="str">
        <f>Vest!BC67</f>
        <v>Nej</v>
      </c>
      <c r="BP427" t="str">
        <f>Vest!BC68</f>
        <v>Vil gerne have hjælp</v>
      </c>
      <c r="BQ427">
        <f>Vest!BC69</f>
        <v>0</v>
      </c>
      <c r="BR427" t="str">
        <f>Vest!BC70</f>
        <v>produktionskøkken</v>
      </c>
      <c r="BS427" t="str">
        <f>Vest!BC71</f>
        <v>Nej</v>
      </c>
      <c r="BT427" t="str">
        <f>Vest!BC72</f>
        <v>Større</v>
      </c>
      <c r="BU427" t="str">
        <f>Vest!BC73</f>
        <v>Mindre</v>
      </c>
      <c r="BV427" t="str">
        <f>Vest!BC74</f>
        <v>Nej</v>
      </c>
      <c r="BW427" t="str">
        <f>Vest!BC75</f>
        <v>evt. opvaskemaskine, stor røremaskine, skabe, (gamle skabe fra 70erne som splintre) åbne skabe ønskes</v>
      </c>
      <c r="BX427" t="str">
        <f>Vest!BC76</f>
        <v>Større</v>
      </c>
      <c r="BY427" t="str">
        <f>Vest!BC77</f>
        <v>Mindre</v>
      </c>
      <c r="BZ427">
        <f>Vest!BC78</f>
        <v>0</v>
      </c>
      <c r="CA427">
        <f>Vest!BC79</f>
        <v>0</v>
      </c>
      <c r="CB427">
        <f>Vest!BC80</f>
        <v>0</v>
      </c>
      <c r="CC427">
        <f>Vest!BC81</f>
        <v>0</v>
      </c>
      <c r="CD427">
        <f>Vest!BC82</f>
        <v>0</v>
      </c>
      <c r="CE427">
        <f>Vest!BC83</f>
        <v>0</v>
      </c>
      <c r="CF427">
        <f>Vest!BC84</f>
        <v>0</v>
      </c>
      <c r="CG427" t="str">
        <f>Vest!BC85</f>
        <v>Mariah / Nanna</v>
      </c>
      <c r="CH427" s="17">
        <f>Vest!BC86</f>
        <v>39840</v>
      </c>
      <c r="CI427">
        <f>Vest!BC87</f>
        <v>0</v>
      </c>
      <c r="CJ427">
        <f>Vest!BC88</f>
        <v>1</v>
      </c>
      <c r="CK427">
        <f>Vest!BC89</f>
        <v>0</v>
      </c>
      <c r="CL427">
        <f>Vest!BC90</f>
        <v>0</v>
      </c>
      <c r="CM427">
        <f>Vest!BC91</f>
        <v>0</v>
      </c>
      <c r="CN427">
        <f>Vest!BC92</f>
        <v>1</v>
      </c>
      <c r="CO427">
        <f>Vest!BC93</f>
        <v>0</v>
      </c>
      <c r="CP427">
        <f>Vest!BC94</f>
        <v>0</v>
      </c>
      <c r="CQ427">
        <f>Vest!BC95</f>
        <v>0</v>
      </c>
      <c r="CR427">
        <f>Vest!BC96</f>
        <v>0</v>
      </c>
      <c r="CS427">
        <f>Vest!BC97</f>
        <v>0</v>
      </c>
      <c r="CT427">
        <f>Vest!BC98</f>
        <v>2</v>
      </c>
      <c r="CU427">
        <f>Vest!BC99</f>
        <v>0</v>
      </c>
      <c r="CV427">
        <f>Vest!BC100</f>
        <v>0</v>
      </c>
      <c r="CW427">
        <f>Vest!BC101</f>
        <v>0</v>
      </c>
      <c r="CX427">
        <f>Vest!BC102</f>
        <v>0</v>
      </c>
      <c r="CY427">
        <f>Vest!BC103</f>
        <v>1</v>
      </c>
      <c r="CZ427">
        <f>Vest!BC104</f>
        <v>0</v>
      </c>
      <c r="DA427">
        <f>Vest!BC105</f>
        <v>0</v>
      </c>
      <c r="DB427">
        <f>Vest!BC106</f>
        <v>1</v>
      </c>
      <c r="DC427">
        <f>Vest!BC107</f>
        <v>25</v>
      </c>
      <c r="DD427" t="str">
        <f>Vest!BC108</f>
        <v>Miele Proffessional</v>
      </c>
      <c r="DE427">
        <f>Vest!BC109</f>
        <v>3.5</v>
      </c>
      <c r="DF427" t="str">
        <f>Vest!BC110</f>
        <v>Nej</v>
      </c>
      <c r="DG427">
        <f>Vest!BC111</f>
        <v>6</v>
      </c>
      <c r="DH427" t="str">
        <f>Vest!BC112</f>
        <v>Ja</v>
      </c>
      <c r="DI427" t="str">
        <f>Vest!BC113</f>
        <v>Nej</v>
      </c>
      <c r="DJ427" t="str">
        <f>Vest!BC114</f>
        <v>Nej</v>
      </c>
      <c r="DK427">
        <f>Vest!BC115</f>
        <v>2</v>
      </c>
      <c r="DL427" t="str">
        <f>Vest!BC116</f>
        <v>God plads</v>
      </c>
      <c r="DM427" t="str">
        <f>Vest!BC117</f>
        <v>stort depot</v>
      </c>
      <c r="DN427">
        <f>Vest!BC118</f>
        <v>0</v>
      </c>
      <c r="DO427" s="14" t="str">
        <f>VLOOKUP(MID(B427,1,5)*1,InstTyp!A:B,2,FALSE)</f>
        <v xml:space="preserve">Integrerede </v>
      </c>
      <c r="DP427" s="14" t="str">
        <f>VLOOKUP(MID(B427,1,5)*1,InstTyp!A:C,3,FALSE)</f>
        <v>Vesterbro/Kgs.Enghave</v>
      </c>
      <c r="DQ427">
        <f>VLOOKUP(MID(B427,1,5)*1,'InstTyp-2'!E:BQ,7,FALSE)</f>
        <v>12</v>
      </c>
      <c r="DR427">
        <f>VLOOKUP(MID(B427,1,5)*1,'InstTyp-2'!E:BQ,8,FALSE)</f>
        <v>0</v>
      </c>
      <c r="DS427">
        <f>VLOOKUP(MID(B427,1,5)*1,'InstTyp-2'!E:BQ,9,FALSE)</f>
        <v>40</v>
      </c>
      <c r="DT427">
        <f>VLOOKUP(MID(B427,1,5)*1,'InstTyp-2'!E:BQ,10,FALSE)</f>
        <v>0</v>
      </c>
      <c r="DU427">
        <f>VLOOKUP(MID(B427,1,5)*1,'InstTyp-2'!E:BQ,11,FALSE)</f>
        <v>0</v>
      </c>
      <c r="DV427">
        <f>VLOOKUP(MID(B427,1,5)*1,'InstTyp-2'!E:BQ,12,FALSE)</f>
        <v>0</v>
      </c>
      <c r="DW427">
        <f>VLOOKUP(MID(B427,1,5)*1,'InstTyp-2'!E:BQ,13,FALSE)</f>
        <v>0</v>
      </c>
      <c r="DX427">
        <f>VLOOKUP(MID(B427,1,5)*1,'InstTyp-2'!E:BQ,14,FALSE)</f>
        <v>0</v>
      </c>
      <c r="DY427">
        <f>VLOOKUP(MID(B427,1,5)*1,'InstTyp-2'!E:BQ,15,FALSE)</f>
        <v>0</v>
      </c>
      <c r="DZ427">
        <f>VLOOKUP(MID(B427,1,5)*1,'InstTyp-2'!E:BQ,16,FALSE)</f>
        <v>0</v>
      </c>
      <c r="EA427">
        <f>VLOOKUP(MID(B427,1,5)*1,'InstTyp-2'!E:BQ,17,FALSE)</f>
        <v>0</v>
      </c>
      <c r="EB427">
        <f>VLOOKUP(MID(B427,1,5)*1,'InstTyp-2'!E:BQ,18,FALSE)</f>
        <v>0</v>
      </c>
      <c r="EC427">
        <f>VLOOKUP(MID(B427,1,5)*1,'InstTyp-2'!E:BQ,19,FALSE)</f>
        <v>0</v>
      </c>
      <c r="ED427">
        <f>VLOOKUP(MID(B427,1,5)*1,'InstTyp-2'!E:BQ,20,FALSE)</f>
        <v>0</v>
      </c>
      <c r="EE427" s="195">
        <f>VLOOKUP(MID(B427,1,5)*1,'Forplejning 2008'!A:C,3,FALSE)</f>
        <v>44860.160000000003</v>
      </c>
      <c r="EF427" t="str">
        <f t="shared" si="24"/>
        <v>37547</v>
      </c>
      <c r="EG427" t="str">
        <f t="shared" si="25"/>
        <v/>
      </c>
      <c r="EH427">
        <f t="shared" si="26"/>
        <v>0</v>
      </c>
      <c r="EI427">
        <f t="shared" si="27"/>
        <v>0</v>
      </c>
      <c r="EJ427" t="e">
        <f>VLOOKUP(B427,Rekruttering!A:F,2,FALSE)</f>
        <v>#N/A</v>
      </c>
      <c r="EK427" t="e">
        <f>VLOOKUP(B427,Rekruttering!A:F,3,FALSE)</f>
        <v>#N/A</v>
      </c>
      <c r="EL427" t="e">
        <f>VLOOKUP(B427,Rekruttering!A:F,4,FALSE)</f>
        <v>#N/A</v>
      </c>
      <c r="EM427" t="e">
        <f>VLOOKUP(B427,Rekruttering!A:F,5,FALSE)</f>
        <v>#N/A</v>
      </c>
      <c r="EN427" t="e">
        <f>VLOOKUP(B427,Rekruttering!A:F,6,FALSE)</f>
        <v>#N/A</v>
      </c>
    </row>
    <row r="428" spans="1:144">
      <c r="A428" s="14" t="str">
        <f>Vest!BD1</f>
        <v>x</v>
      </c>
      <c r="B428" s="21">
        <f>Vest!BD2</f>
        <v>37548</v>
      </c>
      <c r="C428" t="str">
        <f>Vest!BD3</f>
        <v>Vesterbro Børnegård (Tidligere Hudegrunden og Skydebanen)</v>
      </c>
      <c r="D428" t="str">
        <f>Vest!BD4</f>
        <v>Vesterbro/Kgs.Enghave</v>
      </c>
      <c r="E428" t="str">
        <f>Vest!BD5</f>
        <v>Absalonsgade 10</v>
      </c>
      <c r="F428">
        <f>Vest!BD6</f>
        <v>1658</v>
      </c>
      <c r="G428" t="str">
        <f>Vest!BD7</f>
        <v>København V</v>
      </c>
      <c r="H428">
        <f>Vest!BD8</f>
        <v>33241248</v>
      </c>
      <c r="I428" t="str">
        <f>Vest!BD9</f>
        <v>37548@buf.kk.dk</v>
      </c>
      <c r="J428" t="str">
        <f>Vest!BD10</f>
        <v>Pia Rørstrøm</v>
      </c>
      <c r="K428">
        <f>Vest!BD11</f>
        <v>0</v>
      </c>
      <c r="L428">
        <f>Vest!BD12</f>
        <v>0</v>
      </c>
      <c r="M428" t="str">
        <f>Vest!BD13</f>
        <v>37548@buf.kk.dk</v>
      </c>
      <c r="N428" t="str">
        <f>Vest!BD14</f>
        <v>Integreret</v>
      </c>
      <c r="O428">
        <f>Vest!BD15</f>
        <v>22</v>
      </c>
      <c r="P428">
        <f>Vest!BD16</f>
        <v>0</v>
      </c>
      <c r="Q428">
        <f>Vest!BD17</f>
        <v>42</v>
      </c>
      <c r="R428">
        <f>Vest!BD18</f>
        <v>0</v>
      </c>
      <c r="S428">
        <f>Vest!BD19</f>
        <v>0</v>
      </c>
      <c r="T428">
        <f>Vest!BD20</f>
        <v>0</v>
      </c>
      <c r="U428">
        <f>Vest!BD21</f>
        <v>0</v>
      </c>
      <c r="V428" t="str">
        <f>Vest!BD22</f>
        <v>Nej</v>
      </c>
      <c r="W428">
        <f>Vest!BD23</f>
        <v>0</v>
      </c>
      <c r="X428">
        <f>Vest!BD24</f>
        <v>0</v>
      </c>
      <c r="Y428">
        <f>Vest!BD25</f>
        <v>5</v>
      </c>
      <c r="Z428">
        <f>Vest!BD26</f>
        <v>5</v>
      </c>
      <c r="AA428">
        <f>Vest!BD27</f>
        <v>5</v>
      </c>
      <c r="AB428">
        <f>Vest!BD28</f>
        <v>5</v>
      </c>
      <c r="AC428">
        <f>Vest!BD29</f>
        <v>0</v>
      </c>
      <c r="AD428">
        <f>Vest!BD30</f>
        <v>5</v>
      </c>
      <c r="AE428">
        <f>Vest!BD31</f>
        <v>0</v>
      </c>
      <c r="AF428">
        <f>Vest!BD32</f>
        <v>0</v>
      </c>
      <c r="AG428">
        <f>Vest!BD33</f>
        <v>5</v>
      </c>
      <c r="AH428">
        <f>Vest!BD34</f>
        <v>0</v>
      </c>
      <c r="AI428" s="16">
        <f>Vest!BD35</f>
        <v>80000</v>
      </c>
      <c r="AJ428" s="16">
        <f>Vest!BD36</f>
        <v>30000</v>
      </c>
      <c r="AK428">
        <f>Vest!BD37</f>
        <v>0</v>
      </c>
      <c r="AL428" t="str">
        <f>Vest!BD38</f>
        <v>Ja</v>
      </c>
      <c r="AM428" t="str">
        <f>Vest!BD39</f>
        <v>Ja</v>
      </c>
      <c r="AN428" t="str">
        <f>Vest!BD40</f>
        <v>Karin Palm</v>
      </c>
      <c r="AO428">
        <f>Vest!BD41</f>
        <v>2007</v>
      </c>
      <c r="AP428">
        <f>Vest!BD42</f>
        <v>30</v>
      </c>
      <c r="AQ428">
        <f>Vest!BD43</f>
        <v>0</v>
      </c>
      <c r="AR428">
        <f>Vest!BD44</f>
        <v>0</v>
      </c>
      <c r="AS428">
        <f>Vest!BD45</f>
        <v>0</v>
      </c>
      <c r="AT428" t="str">
        <f>Vest!BD46</f>
        <v>Tilmeldt kurser i madhuset</v>
      </c>
      <c r="AU428" t="str">
        <f>Vest!BD47</f>
        <v>Sanyea</v>
      </c>
      <c r="AV428">
        <f>Vest!BD48</f>
        <v>1992</v>
      </c>
      <c r="AW428">
        <f>Vest!BD49</f>
        <v>5</v>
      </c>
      <c r="AX428">
        <f>Vest!BD50</f>
        <v>0</v>
      </c>
      <c r="AY428">
        <f>Vest!BD51</f>
        <v>0</v>
      </c>
      <c r="AZ428">
        <f>Vest!BD52</f>
        <v>0</v>
      </c>
      <c r="BA428" t="str">
        <f>Vest!BD53</f>
        <v>Tilmeldt kurser i madhuset</v>
      </c>
      <c r="BB428">
        <f>Vest!BD54</f>
        <v>85</v>
      </c>
      <c r="BC428">
        <f>Vest!BD55</f>
        <v>85</v>
      </c>
      <c r="BD428">
        <f>Vest!BD56</f>
        <v>3</v>
      </c>
      <c r="BE428">
        <f>Vest!BD57</f>
        <v>2</v>
      </c>
      <c r="BF428" t="str">
        <f>Vest!BD58</f>
        <v>Ja</v>
      </c>
      <c r="BG428" t="str">
        <f>Vest!BD59</f>
        <v>Ja</v>
      </c>
      <c r="BH428" t="str">
        <f>Vest!BD60</f>
        <v>Ja</v>
      </c>
      <c r="BI428" t="str">
        <f>Vest!BD61</f>
        <v>Ja</v>
      </c>
      <c r="BJ428" t="str">
        <f>Vest!BD62</f>
        <v>Men har ikke nogen løsning</v>
      </c>
      <c r="BK428" t="str">
        <f>Vest!BD63</f>
        <v>Ja</v>
      </c>
      <c r="BL428" t="str">
        <f>Vest!BD64</f>
        <v>positive</v>
      </c>
      <c r="BM428" t="str">
        <f>Vest!BD65</f>
        <v>Ja</v>
      </c>
      <c r="BN428" t="str">
        <f>Vest!BD66</f>
        <v>positive</v>
      </c>
      <c r="BO428" t="str">
        <f>Vest!BD67</f>
        <v>Nej</v>
      </c>
      <c r="BP428" t="str">
        <f>Vest!BD68</f>
        <v>Men vil gerne være med ind over.</v>
      </c>
      <c r="BQ428">
        <f>Vest!BD69</f>
        <v>0</v>
      </c>
      <c r="BR428" t="str">
        <f>Vest!BD70</f>
        <v>produktionskøkken</v>
      </c>
      <c r="BS428" t="str">
        <f>Vest!BD71</f>
        <v>Nej</v>
      </c>
      <c r="BT428" t="str">
        <f>Vest!BD72</f>
        <v>Mindre</v>
      </c>
      <c r="BU428" t="str">
        <f>Vest!BD73</f>
        <v>Mindre</v>
      </c>
      <c r="BV428">
        <f>Vest!BD74</f>
        <v>0</v>
      </c>
      <c r="BW428" t="str">
        <f>Vest!BD75</f>
        <v xml:space="preserve">Rørermaskine og komfur.
</v>
      </c>
      <c r="BX428">
        <f>Vest!BD76</f>
        <v>0</v>
      </c>
      <c r="BY428">
        <f>Vest!BD77</f>
        <v>0</v>
      </c>
      <c r="BZ428">
        <f>Vest!BD78</f>
        <v>0</v>
      </c>
      <c r="CA428">
        <f>Vest!BD79</f>
        <v>0</v>
      </c>
      <c r="CB428">
        <f>Vest!BD80</f>
        <v>0</v>
      </c>
      <c r="CC428">
        <f>Vest!BD81</f>
        <v>0</v>
      </c>
      <c r="CD428">
        <f>Vest!BD82</f>
        <v>0</v>
      </c>
      <c r="CE428">
        <f>Vest!BD83</f>
        <v>0</v>
      </c>
      <c r="CF428" t="str">
        <f>Vest!BD84</f>
        <v>Køkken som er delvis åben. Indgang til fællessal og udearealer.
Der er et prod.køk nr.2, som skal nedlægges</v>
      </c>
      <c r="CG428" t="str">
        <f>Vest!BD85</f>
        <v>Lone Voss</v>
      </c>
      <c r="CH428" s="18">
        <f>Vest!BD86</f>
        <v>39836</v>
      </c>
      <c r="CI428">
        <f>Vest!BD87</f>
        <v>0</v>
      </c>
      <c r="CJ428">
        <f>Vest!BD88</f>
        <v>0</v>
      </c>
      <c r="CK428">
        <f>Vest!BD89</f>
        <v>1</v>
      </c>
      <c r="CL428">
        <f>Vest!BD90</f>
        <v>0</v>
      </c>
      <c r="CM428">
        <f>Vest!BD91</f>
        <v>0</v>
      </c>
      <c r="CN428">
        <f>Vest!BD92</f>
        <v>2</v>
      </c>
      <c r="CO428">
        <f>Vest!BD93</f>
        <v>0</v>
      </c>
      <c r="CP428">
        <f>Vest!BD94</f>
        <v>0</v>
      </c>
      <c r="CQ428">
        <f>Vest!BD95</f>
        <v>0</v>
      </c>
      <c r="CR428">
        <f>Vest!BD96</f>
        <v>0</v>
      </c>
      <c r="CS428">
        <f>Vest!BD97</f>
        <v>0</v>
      </c>
      <c r="CT428">
        <f>Vest!BD98</f>
        <v>2</v>
      </c>
      <c r="CU428">
        <f>Vest!BD99</f>
        <v>0</v>
      </c>
      <c r="CV428">
        <f>Vest!BD100</f>
        <v>0</v>
      </c>
      <c r="CW428">
        <f>Vest!BD101</f>
        <v>0</v>
      </c>
      <c r="CX428">
        <f>Vest!BD102</f>
        <v>0</v>
      </c>
      <c r="CY428">
        <f>Vest!BD103</f>
        <v>1</v>
      </c>
      <c r="CZ428">
        <f>Vest!BD104</f>
        <v>0</v>
      </c>
      <c r="DA428">
        <f>Vest!BD105</f>
        <v>0</v>
      </c>
      <c r="DB428">
        <f>Vest!BD106</f>
        <v>1</v>
      </c>
      <c r="DC428">
        <f>Vest!BD107</f>
        <v>0</v>
      </c>
      <c r="DD428" t="str">
        <f>Vest!BD108</f>
        <v>miele Professional 7879</v>
      </c>
      <c r="DE428">
        <f>Vest!BD109</f>
        <v>3</v>
      </c>
      <c r="DF428" t="str">
        <f>Vest!BD110</f>
        <v>Nej</v>
      </c>
      <c r="DG428">
        <f>Vest!BD111</f>
        <v>0</v>
      </c>
      <c r="DH428" t="str">
        <f>Vest!BD112</f>
        <v>Ja</v>
      </c>
      <c r="DI428" t="str">
        <f>Vest!BD113</f>
        <v>Nej</v>
      </c>
      <c r="DJ428" t="str">
        <f>Vest!BD114</f>
        <v>Nej</v>
      </c>
      <c r="DK428">
        <f>Vest!BD115</f>
        <v>2</v>
      </c>
      <c r="DL428" t="str">
        <f>Vest!BD116</f>
        <v>Begrænset</v>
      </c>
      <c r="DM428" t="str">
        <f>Vest!BD117</f>
        <v>Den ene håndvask er kun med koldt vand.
Der er et køkken mere, men dette nedklægges</v>
      </c>
      <c r="DN428">
        <f>Vest!BD118</f>
        <v>0</v>
      </c>
      <c r="DO428" s="14" t="str">
        <f>VLOOKUP(MID(B428,1,5)*1,InstTyp!A:B,2,FALSE)</f>
        <v xml:space="preserve">Integrerede </v>
      </c>
      <c r="DP428" s="14" t="str">
        <f>VLOOKUP(MID(B428,1,5)*1,InstTyp!A:C,3,FALSE)</f>
        <v>Vesterbro/Kgs.Enghave</v>
      </c>
      <c r="DQ428">
        <f>VLOOKUP(MID(B428,1,5)*1,'InstTyp-2'!E:BQ,7,FALSE)</f>
        <v>22</v>
      </c>
      <c r="DR428">
        <f>VLOOKUP(MID(B428,1,5)*1,'InstTyp-2'!E:BQ,8,FALSE)</f>
        <v>0</v>
      </c>
      <c r="DS428">
        <f>VLOOKUP(MID(B428,1,5)*1,'InstTyp-2'!E:BQ,9,FALSE)</f>
        <v>42</v>
      </c>
      <c r="DT428">
        <f>VLOOKUP(MID(B428,1,5)*1,'InstTyp-2'!E:BQ,10,FALSE)</f>
        <v>0</v>
      </c>
      <c r="DU428">
        <f>VLOOKUP(MID(B428,1,5)*1,'InstTyp-2'!E:BQ,11,FALSE)</f>
        <v>0</v>
      </c>
      <c r="DV428">
        <f>VLOOKUP(MID(B428,1,5)*1,'InstTyp-2'!E:BQ,12,FALSE)</f>
        <v>0</v>
      </c>
      <c r="DW428">
        <f>VLOOKUP(MID(B428,1,5)*1,'InstTyp-2'!E:BQ,13,FALSE)</f>
        <v>0</v>
      </c>
      <c r="DX428">
        <f>VLOOKUP(MID(B428,1,5)*1,'InstTyp-2'!E:BQ,14,FALSE)</f>
        <v>0</v>
      </c>
      <c r="DY428">
        <f>VLOOKUP(MID(B428,1,5)*1,'InstTyp-2'!E:BQ,15,FALSE)</f>
        <v>0</v>
      </c>
      <c r="DZ428">
        <f>VLOOKUP(MID(B428,1,5)*1,'InstTyp-2'!E:BQ,16,FALSE)</f>
        <v>0</v>
      </c>
      <c r="EA428">
        <f>VLOOKUP(MID(B428,1,5)*1,'InstTyp-2'!E:BQ,17,FALSE)</f>
        <v>0</v>
      </c>
      <c r="EB428">
        <f>VLOOKUP(MID(B428,1,5)*1,'InstTyp-2'!E:BQ,18,FALSE)</f>
        <v>0</v>
      </c>
      <c r="EC428">
        <f>VLOOKUP(MID(B428,1,5)*1,'InstTyp-2'!E:BQ,19,FALSE)</f>
        <v>0</v>
      </c>
      <c r="ED428">
        <f>VLOOKUP(MID(B428,1,5)*1,'InstTyp-2'!E:BQ,20,FALSE)</f>
        <v>0</v>
      </c>
      <c r="EE428" s="195">
        <f>VLOOKUP(MID(B428,1,5)*1,'Forplejning 2008'!A:C,3,FALSE)</f>
        <v>76731.91</v>
      </c>
      <c r="EF428" t="str">
        <f t="shared" si="24"/>
        <v>37548</v>
      </c>
      <c r="EG428" t="str">
        <f t="shared" si="25"/>
        <v/>
      </c>
      <c r="EH428">
        <f t="shared" si="26"/>
        <v>0</v>
      </c>
      <c r="EI428">
        <f t="shared" si="27"/>
        <v>0</v>
      </c>
      <c r="EJ428" t="e">
        <f>VLOOKUP(B428,Rekruttering!A:F,2,FALSE)</f>
        <v>#N/A</v>
      </c>
      <c r="EK428" t="e">
        <f>VLOOKUP(B428,Rekruttering!A:F,3,FALSE)</f>
        <v>#N/A</v>
      </c>
      <c r="EL428" t="e">
        <f>VLOOKUP(B428,Rekruttering!A:F,4,FALSE)</f>
        <v>#N/A</v>
      </c>
      <c r="EM428" t="e">
        <f>VLOOKUP(B428,Rekruttering!A:F,5,FALSE)</f>
        <v>#N/A</v>
      </c>
      <c r="EN428" t="e">
        <f>VLOOKUP(B428,Rekruttering!A:F,6,FALSE)</f>
        <v>#N/A</v>
      </c>
    </row>
    <row r="429" spans="1:144">
      <c r="A429" s="14" t="str">
        <f>Vest!BE1</f>
        <v>x</v>
      </c>
      <c r="B429" s="21">
        <f>Vest!BE2</f>
        <v>37560</v>
      </c>
      <c r="C429" t="str">
        <f>Vest!BE3</f>
        <v>Gravergården</v>
      </c>
      <c r="D429" t="str">
        <f>Vest!BE4</f>
        <v>Vesterbro/Kgs.Enghave</v>
      </c>
      <c r="E429" t="str">
        <f>Vest!BE5</f>
        <v>Matthæusgade 3</v>
      </c>
      <c r="F429">
        <f>Vest!BE6</f>
        <v>1666</v>
      </c>
      <c r="G429" t="str">
        <f>Vest!BE7</f>
        <v>København V</v>
      </c>
      <c r="H429" t="str">
        <f>Vest!BE8</f>
        <v>33 22 62 86</v>
      </c>
      <c r="I429" t="str">
        <f>Vest!BE9</f>
        <v>37560@buf.kk.dk</v>
      </c>
      <c r="J429" t="str">
        <f>Vest!BE10</f>
        <v>Henrik Harald Schroeder Nielsen</v>
      </c>
      <c r="K429">
        <f>Vest!BE11</f>
        <v>32970729</v>
      </c>
      <c r="L429">
        <f>Vest!BE12</f>
        <v>0</v>
      </c>
      <c r="M429" t="str">
        <f>Vest!BE13</f>
        <v>227@buf.kk.dk</v>
      </c>
      <c r="N429" t="str">
        <f>Vest!BE14</f>
        <v>Integreret</v>
      </c>
      <c r="O429">
        <f>Vest!BE15</f>
        <v>22</v>
      </c>
      <c r="P429">
        <f>Vest!BE16</f>
        <v>0</v>
      </c>
      <c r="Q429">
        <f>Vest!BE17</f>
        <v>42</v>
      </c>
      <c r="R429">
        <f>Vest!BE18</f>
        <v>60</v>
      </c>
      <c r="S429">
        <f>Vest!BE19</f>
        <v>0</v>
      </c>
      <c r="T429">
        <f>Vest!BE20</f>
        <v>0</v>
      </c>
      <c r="U429">
        <f>Vest!BE21</f>
        <v>0</v>
      </c>
      <c r="V429" t="str">
        <f>Vest!BE22</f>
        <v>Nej</v>
      </c>
      <c r="W429">
        <f>Vest!BE23</f>
        <v>0</v>
      </c>
      <c r="X429">
        <f>Vest!BE24</f>
        <v>0</v>
      </c>
      <c r="Y429">
        <f>Vest!BE25</f>
        <v>5</v>
      </c>
      <c r="Z429">
        <f>Vest!BE26</f>
        <v>5</v>
      </c>
      <c r="AA429">
        <f>Vest!BE27</f>
        <v>5</v>
      </c>
      <c r="AB429">
        <f>Vest!BE28</f>
        <v>5</v>
      </c>
      <c r="AC429">
        <f>Vest!BE29</f>
        <v>0</v>
      </c>
      <c r="AD429">
        <f>Vest!BE30</f>
        <v>5</v>
      </c>
      <c r="AE429">
        <f>Vest!BE31</f>
        <v>0</v>
      </c>
      <c r="AF429">
        <f>Vest!BE32</f>
        <v>0</v>
      </c>
      <c r="AG429">
        <f>Vest!BE33</f>
        <v>5</v>
      </c>
      <c r="AH429">
        <f>Vest!BE34</f>
        <v>0</v>
      </c>
      <c r="AI429">
        <f>Vest!BE35</f>
        <v>0</v>
      </c>
      <c r="AJ429">
        <f>Vest!BE36</f>
        <v>0</v>
      </c>
      <c r="AK429">
        <f>Vest!BE37</f>
        <v>0</v>
      </c>
      <c r="AL429" t="str">
        <f>Vest!BE38</f>
        <v>Ja</v>
      </c>
      <c r="AM429" t="str">
        <f>Vest!BE39</f>
        <v>Ja</v>
      </c>
      <c r="AN429" t="str">
        <f>Vest!BE40</f>
        <v>Rita Rasmussen</v>
      </c>
      <c r="AO429">
        <f>Vest!BE41</f>
        <v>2008</v>
      </c>
      <c r="AP429">
        <f>Vest!BE42</f>
        <v>34</v>
      </c>
      <c r="AQ429" t="str">
        <f>Vest!BE43</f>
        <v>rita1502@hotmail.com</v>
      </c>
      <c r="AR429" t="str">
        <f>Vest!BE44</f>
        <v>Pædagog</v>
      </c>
      <c r="AS429">
        <f>Vest!BE45</f>
        <v>0</v>
      </c>
      <c r="AT429" t="str">
        <f>Vest!BE46</f>
        <v>Hygiejne, menuplanlægning, intro kursus</v>
      </c>
      <c r="AU429">
        <f>Vest!BE47</f>
        <v>0</v>
      </c>
      <c r="AV429">
        <f>Vest!BE48</f>
        <v>0</v>
      </c>
      <c r="AW429">
        <f>Vest!BE49</f>
        <v>0</v>
      </c>
      <c r="AX429">
        <f>Vest!BE50</f>
        <v>0</v>
      </c>
      <c r="AY429">
        <f>Vest!BE51</f>
        <v>0</v>
      </c>
      <c r="AZ429">
        <f>Vest!BE52</f>
        <v>0</v>
      </c>
      <c r="BA429">
        <f>Vest!BE53</f>
        <v>0</v>
      </c>
      <c r="BB429">
        <f>Vest!BE54</f>
        <v>85</v>
      </c>
      <c r="BC429">
        <f>Vest!BE55</f>
        <v>85</v>
      </c>
      <c r="BD429">
        <f>Vest!BE56</f>
        <v>2</v>
      </c>
      <c r="BE429">
        <f>Vest!BE57</f>
        <v>2</v>
      </c>
      <c r="BF429" t="str">
        <f>Vest!BE58</f>
        <v>Nej</v>
      </c>
      <c r="BG429" t="str">
        <f>Vest!BE59</f>
        <v>Nej</v>
      </c>
      <c r="BH429" t="str">
        <f>Vest!BE60</f>
        <v>Ja</v>
      </c>
      <c r="BI429" t="str">
        <f>Vest!BE61</f>
        <v>Ja</v>
      </c>
      <c r="BJ429" t="str">
        <f>Vest!BE62</f>
        <v>Har inden børnemadprojektet, fået lavet tegninger til udbygning af køkken. Vil gerne selv lave mad</v>
      </c>
      <c r="BK429" t="str">
        <f>Vest!BE63</f>
        <v>Ja</v>
      </c>
      <c r="BL429" t="str">
        <f>Vest!BE64</f>
        <v>Da forældremadpakkerne er rigtig gode, er de betænkelige</v>
      </c>
      <c r="BM429" t="str">
        <f>Vest!BE65</f>
        <v>Ja</v>
      </c>
      <c r="BN429" t="str">
        <f>Vest!BE66</f>
        <v xml:space="preserve">posistive, vil gerne. Nu det er bestemt, vil de få det bedste ud af det. </v>
      </c>
      <c r="BO429" t="str">
        <f>Vest!BE67</f>
        <v>Nej</v>
      </c>
      <c r="BP429" t="str">
        <f>Vest!BE68</f>
        <v>vil have hjælp</v>
      </c>
      <c r="BQ429">
        <f>Vest!BE69</f>
        <v>0</v>
      </c>
      <c r="BR429" t="str">
        <f>Vest!BE70</f>
        <v>produktionskøkken</v>
      </c>
      <c r="BS429" t="str">
        <f>Vest!BE71</f>
        <v>Nej</v>
      </c>
      <c r="BT429" t="str">
        <f>Vest!BE72</f>
        <v>Mindre</v>
      </c>
      <c r="BU429" t="str">
        <f>Vest!BE73</f>
        <v>Større</v>
      </c>
      <c r="BV429" t="str">
        <f>Vest!BE74</f>
        <v>Nej</v>
      </c>
      <c r="BW429" t="str">
        <f>Vest!BE75</f>
        <v xml:space="preserve">Kan i begrænset omfang starte op 1.1.10. ½ af børnene tager ud af huset i uge af gangen, skal have madpakker med </v>
      </c>
      <c r="BX429">
        <f>Vest!BE76</f>
        <v>0</v>
      </c>
      <c r="BY429">
        <f>Vest!BE77</f>
        <v>0</v>
      </c>
      <c r="BZ429">
        <f>Vest!BE78</f>
        <v>0</v>
      </c>
      <c r="CA429">
        <f>Vest!BE79</f>
        <v>0</v>
      </c>
      <c r="CB429">
        <f>Vest!BE80</f>
        <v>0</v>
      </c>
      <c r="CC429">
        <f>Vest!BE81</f>
        <v>0</v>
      </c>
      <c r="CD429">
        <f>Vest!BE82</f>
        <v>0</v>
      </c>
      <c r="CE429">
        <f>Vest!BE83</f>
        <v>0</v>
      </c>
      <c r="CF429" t="str">
        <f>Vest!BE84</f>
        <v xml:space="preserve">Lederen Henriki er rigtig god og vil gerne bidrage med spisning. Hvis vi har brug for det vil han bruges. </v>
      </c>
      <c r="CG429" t="str">
        <f>Vest!BE85</f>
        <v xml:space="preserve"> / Nanna</v>
      </c>
      <c r="CH429">
        <f>Vest!BE86</f>
        <v>0</v>
      </c>
      <c r="CI429">
        <f>Vest!BE87</f>
        <v>0</v>
      </c>
      <c r="CJ429">
        <f>Vest!BE88</f>
        <v>0</v>
      </c>
      <c r="CK429">
        <f>Vest!BE89</f>
        <v>0</v>
      </c>
      <c r="CL429">
        <f>Vest!BE90</f>
        <v>0</v>
      </c>
      <c r="CM429">
        <f>Vest!BE91</f>
        <v>0</v>
      </c>
      <c r="CN429">
        <f>Vest!BE92</f>
        <v>0</v>
      </c>
      <c r="CO429">
        <f>Vest!BE93</f>
        <v>0</v>
      </c>
      <c r="CP429">
        <f>Vest!BE94</f>
        <v>0</v>
      </c>
      <c r="CQ429">
        <f>Vest!BE95</f>
        <v>0</v>
      </c>
      <c r="CR429">
        <f>Vest!BE96</f>
        <v>0</v>
      </c>
      <c r="CS429">
        <f>Vest!BE97</f>
        <v>0</v>
      </c>
      <c r="CT429">
        <f>Vest!BE98</f>
        <v>0</v>
      </c>
      <c r="CU429">
        <f>Vest!BE99</f>
        <v>0</v>
      </c>
      <c r="CV429">
        <f>Vest!BE100</f>
        <v>0</v>
      </c>
      <c r="CW429">
        <f>Vest!BE101</f>
        <v>0</v>
      </c>
      <c r="CX429">
        <f>Vest!BE102</f>
        <v>0</v>
      </c>
      <c r="CY429">
        <f>Vest!BE103</f>
        <v>0</v>
      </c>
      <c r="CZ429">
        <f>Vest!BE104</f>
        <v>0</v>
      </c>
      <c r="DA429">
        <f>Vest!BE105</f>
        <v>0</v>
      </c>
      <c r="DB429">
        <f>Vest!BE106</f>
        <v>0</v>
      </c>
      <c r="DC429">
        <f>Vest!BE107</f>
        <v>0</v>
      </c>
      <c r="DD429">
        <f>Vest!BE108</f>
        <v>0</v>
      </c>
      <c r="DE429">
        <f>Vest!BE109</f>
        <v>0</v>
      </c>
      <c r="DF429">
        <f>Vest!BE110</f>
        <v>0</v>
      </c>
      <c r="DG429">
        <f>Vest!BE111</f>
        <v>0</v>
      </c>
      <c r="DH429">
        <f>Vest!BE112</f>
        <v>0</v>
      </c>
      <c r="DI429">
        <f>Vest!BE113</f>
        <v>0</v>
      </c>
      <c r="DJ429">
        <f>Vest!BE114</f>
        <v>0</v>
      </c>
      <c r="DK429">
        <f>Vest!BE115</f>
        <v>0</v>
      </c>
      <c r="DL429">
        <f>Vest!BE116</f>
        <v>0</v>
      </c>
      <c r="DM429">
        <f>Vest!BE117</f>
        <v>0</v>
      </c>
      <c r="DN429">
        <f>Vest!BE118</f>
        <v>0</v>
      </c>
      <c r="DO429" s="14" t="str">
        <f>VLOOKUP(MID(B429,1,5)*1,InstTyp!A:B,2,FALSE)</f>
        <v xml:space="preserve">Integrerede </v>
      </c>
      <c r="DP429" s="14" t="str">
        <f>VLOOKUP(MID(B429,1,5)*1,InstTyp!A:C,3,FALSE)</f>
        <v>Vesterbro/Kgs.Enghave</v>
      </c>
      <c r="DQ429">
        <f>VLOOKUP(MID(B429,1,5)*1,'InstTyp-2'!E:BQ,7,FALSE)</f>
        <v>24</v>
      </c>
      <c r="DR429">
        <f>VLOOKUP(MID(B429,1,5)*1,'InstTyp-2'!E:BQ,8,FALSE)</f>
        <v>0</v>
      </c>
      <c r="DS429">
        <f>VLOOKUP(MID(B429,1,5)*1,'InstTyp-2'!E:BQ,9,FALSE)</f>
        <v>42</v>
      </c>
      <c r="DT429">
        <f>VLOOKUP(MID(B429,1,5)*1,'InstTyp-2'!E:BQ,10,FALSE)</f>
        <v>60</v>
      </c>
      <c r="DU429">
        <f>VLOOKUP(MID(B429,1,5)*1,'InstTyp-2'!E:BQ,11,FALSE)</f>
        <v>0</v>
      </c>
      <c r="DV429">
        <f>VLOOKUP(MID(B429,1,5)*1,'InstTyp-2'!E:BQ,12,FALSE)</f>
        <v>0</v>
      </c>
      <c r="DW429">
        <f>VLOOKUP(MID(B429,1,5)*1,'InstTyp-2'!E:BQ,13,FALSE)</f>
        <v>0</v>
      </c>
      <c r="DX429">
        <f>VLOOKUP(MID(B429,1,5)*1,'InstTyp-2'!E:BQ,14,FALSE)</f>
        <v>0</v>
      </c>
      <c r="DY429">
        <f>VLOOKUP(MID(B429,1,5)*1,'InstTyp-2'!E:BQ,15,FALSE)</f>
        <v>0</v>
      </c>
      <c r="DZ429">
        <f>VLOOKUP(MID(B429,1,5)*1,'InstTyp-2'!E:BQ,16,FALSE)</f>
        <v>0</v>
      </c>
      <c r="EA429">
        <f>VLOOKUP(MID(B429,1,5)*1,'InstTyp-2'!E:BQ,17,FALSE)</f>
        <v>0</v>
      </c>
      <c r="EB429">
        <f>VLOOKUP(MID(B429,1,5)*1,'InstTyp-2'!E:BQ,18,FALSE)</f>
        <v>0</v>
      </c>
      <c r="EC429">
        <f>VLOOKUP(MID(B429,1,5)*1,'InstTyp-2'!E:BQ,19,FALSE)</f>
        <v>0</v>
      </c>
      <c r="ED429">
        <f>VLOOKUP(MID(B429,1,5)*1,'InstTyp-2'!E:BQ,20,FALSE)</f>
        <v>0</v>
      </c>
      <c r="EE429" s="195">
        <f>VLOOKUP(MID(B429,1,5)*1,'Forplejning 2008'!A:C,3,FALSE)</f>
        <v>284385.59999999998</v>
      </c>
      <c r="EF429" t="str">
        <f t="shared" si="24"/>
        <v>37560</v>
      </c>
      <c r="EG429" t="str">
        <f t="shared" si="25"/>
        <v/>
      </c>
      <c r="EH429">
        <f t="shared" si="26"/>
        <v>0</v>
      </c>
      <c r="EI429">
        <f t="shared" si="27"/>
        <v>60</v>
      </c>
      <c r="EJ429" t="e">
        <f>VLOOKUP(B429,Rekruttering!A:F,2,FALSE)</f>
        <v>#N/A</v>
      </c>
      <c r="EK429" t="e">
        <f>VLOOKUP(B429,Rekruttering!A:F,3,FALSE)</f>
        <v>#N/A</v>
      </c>
      <c r="EL429" t="e">
        <f>VLOOKUP(B429,Rekruttering!A:F,4,FALSE)</f>
        <v>#N/A</v>
      </c>
      <c r="EM429" t="e">
        <f>VLOOKUP(B429,Rekruttering!A:F,5,FALSE)</f>
        <v>#N/A</v>
      </c>
      <c r="EN429" t="e">
        <f>VLOOKUP(B429,Rekruttering!A:F,6,FALSE)</f>
        <v>#N/A</v>
      </c>
    </row>
    <row r="430" spans="1:144">
      <c r="A430" s="14" t="str">
        <f>Øst!L1</f>
        <v>x</v>
      </c>
      <c r="B430" s="21">
        <f>Øst!L2</f>
        <v>35425</v>
      </c>
      <c r="C430" t="str">
        <f>Øst!L3</f>
        <v>Kilden</v>
      </c>
      <c r="D430" t="str">
        <f>Øst!L4</f>
        <v>Østerbro</v>
      </c>
      <c r="E430" t="str">
        <f>Øst!L5</f>
        <v>Borgervænget 9A</v>
      </c>
      <c r="F430">
        <f>Øst!L6</f>
        <v>2100</v>
      </c>
      <c r="G430" t="str">
        <f>Øst!L7</f>
        <v>København Ø</v>
      </c>
      <c r="H430" t="str">
        <f>Øst!L8</f>
        <v>39 20 56 91</v>
      </c>
      <c r="I430" t="str">
        <f>Øst!L9</f>
        <v>bh.kilden@mail.dk</v>
      </c>
      <c r="J430" t="str">
        <f>Øst!L10</f>
        <v>Lone B. Jensen</v>
      </c>
      <c r="K430">
        <f>Øst!L11</f>
        <v>0</v>
      </c>
      <c r="L430">
        <f>Øst!L12</f>
        <v>0</v>
      </c>
      <c r="M430" t="str">
        <f>Øst!L13</f>
        <v>35425@buf.kk.dk</v>
      </c>
      <c r="N430" t="str">
        <f>Øst!L14</f>
        <v>Integreret</v>
      </c>
      <c r="O430">
        <f>Øst!L15</f>
        <v>12</v>
      </c>
      <c r="P430">
        <f>Øst!L16</f>
        <v>0</v>
      </c>
      <c r="Q430">
        <f>Øst!L17</f>
        <v>40</v>
      </c>
      <c r="R430">
        <f>Øst!L18</f>
        <v>0</v>
      </c>
      <c r="S430">
        <f>Øst!L19</f>
        <v>0</v>
      </c>
      <c r="T430">
        <f>Øst!L20</f>
        <v>0</v>
      </c>
      <c r="U430">
        <f>Øst!L21</f>
        <v>0</v>
      </c>
      <c r="V430">
        <f>Øst!L22</f>
        <v>0</v>
      </c>
      <c r="W430">
        <f>Øst!L23</f>
        <v>0</v>
      </c>
      <c r="X430">
        <f>Øst!L24</f>
        <v>0</v>
      </c>
      <c r="Y430">
        <f>Øst!L25</f>
        <v>5</v>
      </c>
      <c r="Z430">
        <f>Øst!L26</f>
        <v>5</v>
      </c>
      <c r="AA430">
        <f>Øst!L27</f>
        <v>0</v>
      </c>
      <c r="AB430">
        <f>Øst!L28</f>
        <v>5</v>
      </c>
      <c r="AC430">
        <f>Øst!L29</f>
        <v>0</v>
      </c>
      <c r="AD430">
        <f>Øst!L30</f>
        <v>5</v>
      </c>
      <c r="AE430">
        <f>Øst!L31</f>
        <v>5</v>
      </c>
      <c r="AF430">
        <f>Øst!L32</f>
        <v>0</v>
      </c>
      <c r="AG430">
        <f>Øst!L33</f>
        <v>5</v>
      </c>
      <c r="AH430">
        <f>Øst!L34</f>
        <v>0</v>
      </c>
      <c r="AI430">
        <f>Øst!L35</f>
        <v>75000</v>
      </c>
      <c r="AJ430">
        <f>Øst!L36</f>
        <v>0</v>
      </c>
      <c r="AK430">
        <f>Øst!L37</f>
        <v>0</v>
      </c>
      <c r="AL430" t="str">
        <f>Øst!L38</f>
        <v>Ja</v>
      </c>
      <c r="AM430">
        <f>Øst!L39</f>
        <v>0</v>
      </c>
      <c r="AN430" t="str">
        <f>Øst!L40</f>
        <v>Susanne</v>
      </c>
      <c r="AO430">
        <f>Øst!L41</f>
        <v>1998</v>
      </c>
      <c r="AP430">
        <f>Øst!L42</f>
        <v>8</v>
      </c>
      <c r="AQ430">
        <f>Øst!L43</f>
        <v>0</v>
      </c>
      <c r="AR430" t="str">
        <f>Øst!L44</f>
        <v>ufaglært</v>
      </c>
      <c r="AS430">
        <f>Øst!L45</f>
        <v>0</v>
      </c>
      <c r="AT430" t="str">
        <f>Øst!L46</f>
        <v>hygiejne, grøntsagskursus</v>
      </c>
      <c r="AU430">
        <f>Øst!L47</f>
        <v>0</v>
      </c>
      <c r="AV430">
        <f>Øst!L48</f>
        <v>0</v>
      </c>
      <c r="AW430">
        <f>Øst!L49</f>
        <v>0</v>
      </c>
      <c r="AX430">
        <f>Øst!L50</f>
        <v>0</v>
      </c>
      <c r="AY430">
        <f>Øst!L51</f>
        <v>0</v>
      </c>
      <c r="AZ430">
        <f>Øst!L52</f>
        <v>0</v>
      </c>
      <c r="BA430">
        <f>Øst!L53</f>
        <v>0</v>
      </c>
      <c r="BB430">
        <f>Øst!L54</f>
        <v>90</v>
      </c>
      <c r="BC430">
        <f>Øst!L55</f>
        <v>90</v>
      </c>
      <c r="BD430">
        <f>Øst!L56</f>
        <v>1</v>
      </c>
      <c r="BE430">
        <f>Øst!L57</f>
        <v>1</v>
      </c>
      <c r="BF430" t="str">
        <f>Øst!L58</f>
        <v>Ja</v>
      </c>
      <c r="BG430" t="str">
        <f>Øst!L59</f>
        <v>Nej</v>
      </c>
      <c r="BH430" t="str">
        <f>Øst!L60</f>
        <v>Ja</v>
      </c>
      <c r="BI430" t="str">
        <f>Øst!L61</f>
        <v>Ja</v>
      </c>
      <c r="BJ430">
        <f>Øst!L62</f>
        <v>0</v>
      </c>
      <c r="BK430" t="str">
        <f>Øst!L63</f>
        <v>Ja</v>
      </c>
      <c r="BL430">
        <f>Øst!L64</f>
        <v>0</v>
      </c>
      <c r="BM430" t="str">
        <f>Øst!L65</f>
        <v>Ja</v>
      </c>
      <c r="BN430">
        <f>Øst!L66</f>
        <v>0</v>
      </c>
      <c r="BO430" t="str">
        <f>Øst!L67</f>
        <v>Ja</v>
      </c>
      <c r="BP430">
        <f>Øst!L68</f>
        <v>0</v>
      </c>
      <c r="BQ430">
        <f>Øst!L69</f>
        <v>0</v>
      </c>
      <c r="BR430" t="str">
        <f>Øst!L70</f>
        <v>produktionskøkken</v>
      </c>
      <c r="BS430">
        <f>Øst!L71</f>
        <v>0</v>
      </c>
      <c r="BT430">
        <f>Øst!L72</f>
        <v>0</v>
      </c>
      <c r="BU430">
        <f>Øst!L73</f>
        <v>0</v>
      </c>
      <c r="BV430">
        <f>Øst!L74</f>
        <v>0</v>
      </c>
      <c r="BW430">
        <f>Øst!L75</f>
        <v>0</v>
      </c>
      <c r="BX430">
        <f>Øst!L76</f>
        <v>0</v>
      </c>
      <c r="BY430">
        <f>Øst!L77</f>
        <v>0</v>
      </c>
      <c r="BZ430">
        <f>Øst!L78</f>
        <v>0</v>
      </c>
      <c r="CA430">
        <f>Øst!L79</f>
        <v>0</v>
      </c>
      <c r="CB430">
        <f>Øst!L80</f>
        <v>0</v>
      </c>
      <c r="CC430">
        <f>Øst!L81</f>
        <v>0</v>
      </c>
      <c r="CD430">
        <f>Øst!L82</f>
        <v>0</v>
      </c>
      <c r="CE430">
        <f>Øst!L83</f>
        <v>0</v>
      </c>
      <c r="CF430" t="str">
        <f>Øst!L84</f>
        <v>Køkken er revet ned, nytproduktionskøkken er planlagt. Der er kun rå vægge. Køkkenet er tegnet, institutionen venter på grønt lys fra BUF</v>
      </c>
      <c r="CG430" t="str">
        <f>Øst!L85</f>
        <v>Mariah / Sine</v>
      </c>
      <c r="CH430" s="18">
        <f>Øst!L86</f>
        <v>39889</v>
      </c>
      <c r="CI430">
        <f>Øst!L87</f>
        <v>0</v>
      </c>
      <c r="CJ430">
        <f>Øst!L88</f>
        <v>0</v>
      </c>
      <c r="CK430">
        <f>Øst!L89</f>
        <v>0</v>
      </c>
      <c r="CL430">
        <f>Øst!L90</f>
        <v>0</v>
      </c>
      <c r="CM430">
        <f>Øst!L91</f>
        <v>0</v>
      </c>
      <c r="CN430">
        <f>Øst!L92</f>
        <v>0</v>
      </c>
      <c r="CO430">
        <f>Øst!L93</f>
        <v>0</v>
      </c>
      <c r="CP430">
        <f>Øst!L94</f>
        <v>0</v>
      </c>
      <c r="CQ430">
        <f>Øst!L95</f>
        <v>0</v>
      </c>
      <c r="CR430">
        <f>Øst!L96</f>
        <v>0</v>
      </c>
      <c r="CS430">
        <f>Øst!L97</f>
        <v>0</v>
      </c>
      <c r="CT430">
        <f>Øst!L98</f>
        <v>0</v>
      </c>
      <c r="CU430">
        <f>Øst!L99</f>
        <v>0</v>
      </c>
      <c r="CV430">
        <f>Øst!L100</f>
        <v>0</v>
      </c>
      <c r="CW430">
        <f>Øst!L101</f>
        <v>0</v>
      </c>
      <c r="CX430">
        <f>Øst!L102</f>
        <v>0</v>
      </c>
      <c r="CY430">
        <f>Øst!L103</f>
        <v>0</v>
      </c>
      <c r="CZ430">
        <f>Øst!L104</f>
        <v>0</v>
      </c>
      <c r="DA430">
        <f>Øst!L105</f>
        <v>0</v>
      </c>
      <c r="DB430">
        <f>Øst!L106</f>
        <v>0</v>
      </c>
      <c r="DC430">
        <f>Øst!L107</f>
        <v>0</v>
      </c>
      <c r="DD430">
        <f>Øst!L108</f>
        <v>0</v>
      </c>
      <c r="DE430">
        <f>Øst!L109</f>
        <v>0</v>
      </c>
      <c r="DF430">
        <f>Øst!L110</f>
        <v>0</v>
      </c>
      <c r="DG430">
        <f>Øst!L111</f>
        <v>0</v>
      </c>
      <c r="DH430">
        <f>Øst!L112</f>
        <v>0</v>
      </c>
      <c r="DI430">
        <f>Øst!L113</f>
        <v>0</v>
      </c>
      <c r="DJ430">
        <f>Øst!L114</f>
        <v>0</v>
      </c>
      <c r="DK430">
        <f>Øst!L115</f>
        <v>0</v>
      </c>
      <c r="DL430">
        <f>Øst!L116</f>
        <v>0</v>
      </c>
      <c r="DM430" t="str">
        <f>Øst!L117</f>
        <v>Køkkenet eksisterer kun på tegninger. Kontakt Bianna fra Bygninger. Har tegnet køkkenet</v>
      </c>
      <c r="DN430">
        <f>Øst!L118</f>
        <v>0</v>
      </c>
      <c r="DO430" s="14" t="str">
        <f>VLOOKUP(MID(B430,1,5)*1,InstTyp!A:B,2,FALSE)</f>
        <v xml:space="preserve">Integrerede </v>
      </c>
      <c r="DP430" s="14" t="str">
        <f>VLOOKUP(MID(B430,1,5)*1,InstTyp!A:C,3,FALSE)</f>
        <v>Østerbro</v>
      </c>
      <c r="DQ430">
        <f>VLOOKUP(MID(B430,1,5)*1,'InstTyp-2'!E:BQ,7,FALSE)</f>
        <v>12</v>
      </c>
      <c r="DR430">
        <f>VLOOKUP(MID(B430,1,5)*1,'InstTyp-2'!E:BQ,8,FALSE)</f>
        <v>0</v>
      </c>
      <c r="DS430">
        <f>VLOOKUP(MID(B430,1,5)*1,'InstTyp-2'!E:BQ,9,FALSE)</f>
        <v>40</v>
      </c>
      <c r="DT430">
        <f>VLOOKUP(MID(B430,1,5)*1,'InstTyp-2'!E:BQ,10,FALSE)</f>
        <v>0</v>
      </c>
      <c r="DU430">
        <f>VLOOKUP(MID(B430,1,5)*1,'InstTyp-2'!E:BQ,11,FALSE)</f>
        <v>0</v>
      </c>
      <c r="DV430">
        <f>VLOOKUP(MID(B430,1,5)*1,'InstTyp-2'!E:BQ,12,FALSE)</f>
        <v>0</v>
      </c>
      <c r="DW430">
        <f>VLOOKUP(MID(B430,1,5)*1,'InstTyp-2'!E:BQ,13,FALSE)</f>
        <v>0</v>
      </c>
      <c r="DX430">
        <f>VLOOKUP(MID(B430,1,5)*1,'InstTyp-2'!E:BQ,14,FALSE)</f>
        <v>0</v>
      </c>
      <c r="DY430">
        <f>VLOOKUP(MID(B430,1,5)*1,'InstTyp-2'!E:BQ,15,FALSE)</f>
        <v>0</v>
      </c>
      <c r="DZ430">
        <f>VLOOKUP(MID(B430,1,5)*1,'InstTyp-2'!E:BQ,16,FALSE)</f>
        <v>0</v>
      </c>
      <c r="EA430">
        <f>VLOOKUP(MID(B430,1,5)*1,'InstTyp-2'!E:BQ,17,FALSE)</f>
        <v>0</v>
      </c>
      <c r="EB430">
        <f>VLOOKUP(MID(B430,1,5)*1,'InstTyp-2'!E:BQ,18,FALSE)</f>
        <v>0</v>
      </c>
      <c r="EC430">
        <f>VLOOKUP(MID(B430,1,5)*1,'InstTyp-2'!E:BQ,19,FALSE)</f>
        <v>0</v>
      </c>
      <c r="ED430">
        <f>VLOOKUP(MID(B430,1,5)*1,'InstTyp-2'!E:BQ,20,FALSE)</f>
        <v>0</v>
      </c>
      <c r="EE430" s="195">
        <f>VLOOKUP(MID(B430,1,5)*1,'Forplejning 2008'!A:C,3,FALSE)</f>
        <v>59751.89</v>
      </c>
      <c r="EF430" t="str">
        <f t="shared" si="24"/>
        <v>35425</v>
      </c>
      <c r="EG430" t="str">
        <f t="shared" si="25"/>
        <v/>
      </c>
      <c r="EH430">
        <f t="shared" si="26"/>
        <v>0</v>
      </c>
      <c r="EI430">
        <f t="shared" si="27"/>
        <v>0</v>
      </c>
      <c r="EJ430" t="str">
        <f>VLOOKUP(B430,Rekruttering!A:F,2,FALSE)</f>
        <v>Ja</v>
      </c>
      <c r="EK430">
        <f>VLOOKUP(B430,Rekruttering!A:F,3,FALSE)</f>
        <v>25</v>
      </c>
      <c r="EL430">
        <f>VLOOKUP(B430,Rekruttering!A:F,4,FALSE)</f>
        <v>0</v>
      </c>
      <c r="EM430" t="str">
        <f>VLOOKUP(B430,Rekruttering!A:F,5,FALSE)</f>
        <v>nuværende medarbejde vil ikke forsætte</v>
      </c>
      <c r="EN430" t="str">
        <f>VLOOKUP(B430,Rekruttering!A:F,6,FALSE)</f>
        <v>Nej</v>
      </c>
    </row>
    <row r="431" spans="1:144">
      <c r="A431" s="14" t="str">
        <f>Øst!T1</f>
        <v>x</v>
      </c>
      <c r="B431" s="21">
        <f>Øst!T2</f>
        <v>35514</v>
      </c>
      <c r="C431" t="str">
        <f>Øst!T3</f>
        <v>Øster Fælled Børnehus</v>
      </c>
      <c r="D431" t="str">
        <f>Øst!T4</f>
        <v>Østerbro</v>
      </c>
      <c r="E431" t="str">
        <f>Øst!T5</f>
        <v>Borgmester Jensens Allé 33</v>
      </c>
      <c r="F431">
        <f>Øst!T6</f>
        <v>2100</v>
      </c>
      <c r="G431" t="str">
        <f>Øst!T7</f>
        <v>København Ø</v>
      </c>
      <c r="H431" t="str">
        <f>Øst!T8</f>
        <v>35 43 10 74</v>
      </c>
      <c r="I431" t="str">
        <f>Øst!T9</f>
        <v>35514@buf.kk.dk</v>
      </c>
      <c r="J431" t="str">
        <f>Øst!T10</f>
        <v>Susanne Høegh Dreyer</v>
      </c>
      <c r="K431">
        <f>Øst!T11</f>
        <v>35398396</v>
      </c>
      <c r="L431">
        <f>Øst!T12</f>
        <v>35431074</v>
      </c>
      <c r="M431" t="str">
        <f>Øst!T13</f>
        <v>35514@buf.kk.dk</v>
      </c>
      <c r="N431" t="str">
        <f>Øst!T14</f>
        <v>Integreret</v>
      </c>
      <c r="O431">
        <f>Øst!T15</f>
        <v>60</v>
      </c>
      <c r="P431">
        <f>Øst!T16</f>
        <v>0</v>
      </c>
      <c r="Q431">
        <f>Øst!T17</f>
        <v>94</v>
      </c>
      <c r="R431">
        <f>Øst!T18</f>
        <v>0</v>
      </c>
      <c r="S431">
        <f>Øst!T19</f>
        <v>0</v>
      </c>
      <c r="T431">
        <f>Øst!T20</f>
        <v>0</v>
      </c>
      <c r="U431">
        <f>Øst!T21</f>
        <v>0</v>
      </c>
      <c r="V431" t="str">
        <f>Øst!T22</f>
        <v>Nej</v>
      </c>
      <c r="W431">
        <f>Øst!T23</f>
        <v>0</v>
      </c>
      <c r="X431">
        <f>Øst!T24</f>
        <v>0</v>
      </c>
      <c r="Y431">
        <f>Øst!T25</f>
        <v>5</v>
      </c>
      <c r="Z431">
        <f>Øst!T26</f>
        <v>5</v>
      </c>
      <c r="AA431">
        <f>Øst!T27</f>
        <v>5</v>
      </c>
      <c r="AB431">
        <f>Øst!T28</f>
        <v>5</v>
      </c>
      <c r="AC431">
        <f>Øst!T29</f>
        <v>0</v>
      </c>
      <c r="AD431">
        <f>Øst!T30</f>
        <v>5</v>
      </c>
      <c r="AE431">
        <f>Øst!T31</f>
        <v>0</v>
      </c>
      <c r="AF431">
        <f>Øst!T32</f>
        <v>0</v>
      </c>
      <c r="AG431">
        <f>Øst!T33</f>
        <v>5</v>
      </c>
      <c r="AH431">
        <f>Øst!T34</f>
        <v>0</v>
      </c>
      <c r="AI431">
        <f>Øst!T35</f>
        <v>185000</v>
      </c>
      <c r="AJ431">
        <f>Øst!T36</f>
        <v>0</v>
      </c>
      <c r="AK431">
        <f>Øst!T37</f>
        <v>0</v>
      </c>
      <c r="AL431" t="str">
        <f>Øst!T38</f>
        <v>Ja</v>
      </c>
      <c r="AM431">
        <f>Øst!T39</f>
        <v>0</v>
      </c>
      <c r="AN431" t="str">
        <f>Øst!T40</f>
        <v>Marlene Birkemose</v>
      </c>
      <c r="AO431">
        <f>Øst!T41</f>
        <v>2006</v>
      </c>
      <c r="AP431">
        <f>Øst!T42</f>
        <v>32</v>
      </c>
      <c r="AQ431">
        <f>Øst!T43</f>
        <v>0</v>
      </c>
      <c r="AR431" t="str">
        <f>Øst!T44</f>
        <v>køkkenleder</v>
      </c>
      <c r="AS431">
        <f>Øst!T45</f>
        <v>0</v>
      </c>
      <c r="AT431">
        <f>Øst!T46</f>
        <v>0</v>
      </c>
      <c r="AU431" t="str">
        <f>Øst!T47</f>
        <v>Ling Yonggui</v>
      </c>
      <c r="AV431">
        <f>Øst!T48</f>
        <v>2005</v>
      </c>
      <c r="AW431">
        <f>Øst!T49</f>
        <v>27</v>
      </c>
      <c r="AX431">
        <f>Øst!T50</f>
        <v>0</v>
      </c>
      <c r="AY431">
        <f>Øst!T51</f>
        <v>0</v>
      </c>
      <c r="AZ431" t="str">
        <f>Øst!T52</f>
        <v>10 års erfaring</v>
      </c>
      <c r="BA431" t="str">
        <f>Øst!T53</f>
        <v>hygiejne</v>
      </c>
      <c r="BB431">
        <f>Øst!T54</f>
        <v>80</v>
      </c>
      <c r="BC431">
        <f>Øst!T55</f>
        <v>0</v>
      </c>
      <c r="BD431">
        <f>Øst!T56</f>
        <v>0</v>
      </c>
      <c r="BE431">
        <f>Øst!T57</f>
        <v>0</v>
      </c>
      <c r="BF431" t="str">
        <f>Øst!T58</f>
        <v>Ja</v>
      </c>
      <c r="BG431" t="str">
        <f>Øst!T59</f>
        <v>Nej</v>
      </c>
      <c r="BH431" t="str">
        <f>Øst!T60</f>
        <v>Ja</v>
      </c>
      <c r="BI431" t="str">
        <f>Øst!T61</f>
        <v>Ja</v>
      </c>
      <c r="BJ431">
        <f>Øst!T62</f>
        <v>0</v>
      </c>
      <c r="BK431" t="str">
        <f>Øst!T63</f>
        <v>Ja</v>
      </c>
      <c r="BL431">
        <f>Øst!T64</f>
        <v>0</v>
      </c>
      <c r="BM431" t="str">
        <f>Øst!T65</f>
        <v>Ja</v>
      </c>
      <c r="BN431">
        <f>Øst!T66</f>
        <v>0</v>
      </c>
      <c r="BO431" t="str">
        <f>Øst!T67</f>
        <v>Ja</v>
      </c>
      <c r="BP431">
        <f>Øst!T68</f>
        <v>0</v>
      </c>
      <c r="BQ431">
        <f>Øst!T69</f>
        <v>0</v>
      </c>
      <c r="BR431" t="str">
        <f>Øst!T70</f>
        <v>produktionskøkken</v>
      </c>
      <c r="BS431" t="str">
        <f>Øst!T71</f>
        <v>Ja</v>
      </c>
      <c r="BT431" t="str">
        <f>Øst!T72</f>
        <v>Mindre</v>
      </c>
      <c r="BU431" t="str">
        <f>Øst!T73</f>
        <v>Ingen</v>
      </c>
      <c r="BV431" t="str">
        <f>Øst!T74</f>
        <v>Nej</v>
      </c>
      <c r="BW431" t="str">
        <f>Øst!T75</f>
        <v>en grøntsagsrobot + brødskærer/maskine, omrokering af køkkenbord og elementer. Evt. et hæve/sænkebord m. vask</v>
      </c>
      <c r="BX431">
        <f>Øst!T76</f>
        <v>0</v>
      </c>
      <c r="BY431">
        <f>Øst!T77</f>
        <v>0</v>
      </c>
      <c r="BZ431">
        <f>Øst!T78</f>
        <v>0</v>
      </c>
      <c r="CA431">
        <f>Øst!T79</f>
        <v>0</v>
      </c>
      <c r="CB431">
        <f>Øst!T80</f>
        <v>0</v>
      </c>
      <c r="CC431">
        <f>Øst!T81</f>
        <v>0</v>
      </c>
      <c r="CD431">
        <f>Øst!T82</f>
        <v>0</v>
      </c>
      <c r="CE431">
        <f>Øst!T83</f>
        <v>0</v>
      </c>
      <c r="CF431">
        <f>Øst!T84</f>
        <v>0</v>
      </c>
      <c r="CG431" t="str">
        <f>Øst!T85</f>
        <v>Cathrine Jerrik / Sine</v>
      </c>
      <c r="CH431">
        <f>Øst!T86</f>
        <v>0</v>
      </c>
      <c r="CI431">
        <f>Øst!T87</f>
        <v>0</v>
      </c>
      <c r="CJ431">
        <f>Øst!T88</f>
        <v>0</v>
      </c>
      <c r="CK431">
        <f>Øst!T89</f>
        <v>1</v>
      </c>
      <c r="CL431">
        <f>Øst!T90</f>
        <v>5</v>
      </c>
      <c r="CM431">
        <f>Øst!T91</f>
        <v>0</v>
      </c>
      <c r="CN431">
        <f>Øst!T92</f>
        <v>0</v>
      </c>
      <c r="CO431">
        <f>Øst!T93</f>
        <v>1</v>
      </c>
      <c r="CP431">
        <f>Øst!T94</f>
        <v>1</v>
      </c>
      <c r="CQ431">
        <f>Øst!T95</f>
        <v>10</v>
      </c>
      <c r="CR431">
        <f>Øst!T96</f>
        <v>0</v>
      </c>
      <c r="CS431">
        <f>Øst!T97</f>
        <v>3</v>
      </c>
      <c r="CT431">
        <f>Øst!T98</f>
        <v>0</v>
      </c>
      <c r="CU431">
        <f>Øst!T99</f>
        <v>0</v>
      </c>
      <c r="CV431">
        <f>Øst!T100</f>
        <v>0</v>
      </c>
      <c r="CW431">
        <f>Øst!T101</f>
        <v>0</v>
      </c>
      <c r="CX431">
        <f>Øst!T102</f>
        <v>2</v>
      </c>
      <c r="CY431">
        <f>Øst!T103</f>
        <v>0</v>
      </c>
      <c r="CZ431">
        <f>Øst!T104</f>
        <v>0</v>
      </c>
      <c r="DA431">
        <f>Øst!T105</f>
        <v>0</v>
      </c>
      <c r="DB431">
        <f>Øst!T106</f>
        <v>1</v>
      </c>
      <c r="DC431">
        <f>Øst!T107</f>
        <v>20</v>
      </c>
      <c r="DD431" t="str">
        <f>Øst!T108</f>
        <v>Miele</v>
      </c>
      <c r="DE431">
        <f>Øst!T109</f>
        <v>3</v>
      </c>
      <c r="DF431" t="str">
        <f>Øst!T110</f>
        <v>Ja</v>
      </c>
      <c r="DG431">
        <f>Øst!T111</f>
        <v>0</v>
      </c>
      <c r="DH431" t="str">
        <f>Øst!T112</f>
        <v>Nej</v>
      </c>
      <c r="DI431" t="str">
        <f>Øst!T113</f>
        <v>Ja</v>
      </c>
      <c r="DJ431" t="str">
        <f>Øst!T114</f>
        <v>Nej</v>
      </c>
      <c r="DK431">
        <f>Øst!T115</f>
        <v>3</v>
      </c>
      <c r="DL431" t="str">
        <f>Øst!T116</f>
        <v>God plads</v>
      </c>
      <c r="DM431">
        <f>Øst!T117</f>
        <v>0</v>
      </c>
      <c r="DN431">
        <f>Øst!T118</f>
        <v>0</v>
      </c>
      <c r="DO431" s="14" t="str">
        <f>VLOOKUP(MID(B431,1,5)*1,InstTyp!A:B,2,FALSE)</f>
        <v xml:space="preserve">Integrerede </v>
      </c>
      <c r="DP431" s="14" t="str">
        <f>VLOOKUP(MID(B431,1,5)*1,InstTyp!A:C,3,FALSE)</f>
        <v>Østerbro</v>
      </c>
      <c r="DQ431">
        <f>VLOOKUP(MID(B431,1,5)*1,'InstTyp-2'!E:BQ,7,FALSE)</f>
        <v>48</v>
      </c>
      <c r="DR431">
        <f>VLOOKUP(MID(B431,1,5)*1,'InstTyp-2'!E:BQ,8,FALSE)</f>
        <v>0</v>
      </c>
      <c r="DS431">
        <f>VLOOKUP(MID(B431,1,5)*1,'InstTyp-2'!E:BQ,9,FALSE)</f>
        <v>94</v>
      </c>
      <c r="DT431">
        <f>VLOOKUP(MID(B431,1,5)*1,'InstTyp-2'!E:BQ,10,FALSE)</f>
        <v>0</v>
      </c>
      <c r="DU431">
        <f>VLOOKUP(MID(B431,1,5)*1,'InstTyp-2'!E:BQ,11,FALSE)</f>
        <v>0</v>
      </c>
      <c r="DV431">
        <f>VLOOKUP(MID(B431,1,5)*1,'InstTyp-2'!E:BQ,12,FALSE)</f>
        <v>0</v>
      </c>
      <c r="DW431">
        <f>VLOOKUP(MID(B431,1,5)*1,'InstTyp-2'!E:BQ,13,FALSE)</f>
        <v>0</v>
      </c>
      <c r="DX431">
        <f>VLOOKUP(MID(B431,1,5)*1,'InstTyp-2'!E:BQ,14,FALSE)</f>
        <v>0</v>
      </c>
      <c r="DY431">
        <f>VLOOKUP(MID(B431,1,5)*1,'InstTyp-2'!E:BQ,15,FALSE)</f>
        <v>0</v>
      </c>
      <c r="DZ431">
        <f>VLOOKUP(MID(B431,1,5)*1,'InstTyp-2'!E:BQ,16,FALSE)</f>
        <v>0</v>
      </c>
      <c r="EA431">
        <f>VLOOKUP(MID(B431,1,5)*1,'InstTyp-2'!E:BQ,17,FALSE)</f>
        <v>0</v>
      </c>
      <c r="EB431">
        <f>VLOOKUP(MID(B431,1,5)*1,'InstTyp-2'!E:BQ,18,FALSE)</f>
        <v>0</v>
      </c>
      <c r="EC431">
        <f>VLOOKUP(MID(B431,1,5)*1,'InstTyp-2'!E:BQ,19,FALSE)</f>
        <v>0</v>
      </c>
      <c r="ED431">
        <f>VLOOKUP(MID(B431,1,5)*1,'InstTyp-2'!E:BQ,20,FALSE)</f>
        <v>0</v>
      </c>
      <c r="EE431" s="195">
        <f>VLOOKUP(MID(B431,1,5)*1,'Forplejning 2008'!A:C,3,FALSE)</f>
        <v>205654.02</v>
      </c>
      <c r="EF431" t="str">
        <f t="shared" si="24"/>
        <v>35514</v>
      </c>
      <c r="EG431" t="str">
        <f t="shared" si="25"/>
        <v/>
      </c>
      <c r="EH431">
        <f t="shared" si="26"/>
        <v>0</v>
      </c>
      <c r="EI431">
        <f t="shared" si="27"/>
        <v>0</v>
      </c>
      <c r="EJ431" t="e">
        <f>VLOOKUP(B431,Rekruttering!A:F,2,FALSE)</f>
        <v>#N/A</v>
      </c>
      <c r="EK431" t="e">
        <f>VLOOKUP(B431,Rekruttering!A:F,3,FALSE)</f>
        <v>#N/A</v>
      </c>
      <c r="EL431" t="e">
        <f>VLOOKUP(B431,Rekruttering!A:F,4,FALSE)</f>
        <v>#N/A</v>
      </c>
      <c r="EM431" t="e">
        <f>VLOOKUP(B431,Rekruttering!A:F,5,FALSE)</f>
        <v>#N/A</v>
      </c>
      <c r="EN431" t="e">
        <f>VLOOKUP(B431,Rekruttering!A:F,6,FALSE)</f>
        <v>#N/A</v>
      </c>
    </row>
    <row r="432" spans="1:144">
      <c r="A432" s="14" t="str">
        <f>Øst!U1</f>
        <v>x</v>
      </c>
      <c r="B432" s="21" t="str">
        <f>Øst!U2</f>
        <v>35514_u</v>
      </c>
      <c r="C432" t="str">
        <f>Øst!U3</f>
        <v>Øster Fælled Børnehus</v>
      </c>
      <c r="D432" t="str">
        <f>Øst!U4</f>
        <v>Østerbro</v>
      </c>
      <c r="E432" t="str">
        <f>Øst!U5</f>
        <v>Borgmester Jensens Allé 33</v>
      </c>
      <c r="F432">
        <f>Øst!U6</f>
        <v>2100</v>
      </c>
      <c r="G432" t="str">
        <f>Øst!U7</f>
        <v>København Ø</v>
      </c>
      <c r="H432" t="str">
        <f>Øst!U8</f>
        <v>35 43 10 74</v>
      </c>
      <c r="I432" t="str">
        <f>Øst!U9</f>
        <v>35514@buf.kk.dk</v>
      </c>
      <c r="J432" t="str">
        <f>Øst!U10</f>
        <v>Susanne Høegh Dreyer</v>
      </c>
      <c r="K432">
        <f>Øst!U11</f>
        <v>35398396</v>
      </c>
      <c r="L432">
        <f>Øst!U12</f>
        <v>35431074</v>
      </c>
      <c r="M432" t="str">
        <f>Øst!U13</f>
        <v>35514@buf.kk.dk</v>
      </c>
      <c r="N432" t="str">
        <f>Øst!U14</f>
        <v>Integreret</v>
      </c>
      <c r="O432">
        <f>Øst!U15</f>
        <v>48</v>
      </c>
      <c r="P432">
        <f>Øst!U16</f>
        <v>0</v>
      </c>
      <c r="Q432">
        <f>Øst!U17</f>
        <v>94</v>
      </c>
      <c r="R432">
        <f>Øst!U18</f>
        <v>0</v>
      </c>
      <c r="S432">
        <f>Øst!U19</f>
        <v>0</v>
      </c>
      <c r="T432">
        <f>Øst!U20</f>
        <v>0</v>
      </c>
      <c r="U432">
        <f>Øst!U21</f>
        <v>0</v>
      </c>
      <c r="V432" t="str">
        <f>Øst!U22</f>
        <v>Nej</v>
      </c>
      <c r="W432">
        <f>Øst!U23</f>
        <v>0</v>
      </c>
      <c r="X432">
        <f>Øst!U24</f>
        <v>0</v>
      </c>
      <c r="Y432">
        <f>Øst!U25</f>
        <v>5</v>
      </c>
      <c r="Z432">
        <f>Øst!U26</f>
        <v>5</v>
      </c>
      <c r="AA432">
        <f>Øst!U27</f>
        <v>5</v>
      </c>
      <c r="AB432">
        <f>Øst!U28</f>
        <v>5</v>
      </c>
      <c r="AC432">
        <f>Øst!U29</f>
        <v>0</v>
      </c>
      <c r="AD432">
        <f>Øst!U30</f>
        <v>0</v>
      </c>
      <c r="AE432">
        <f>Øst!U31</f>
        <v>0</v>
      </c>
      <c r="AF432">
        <f>Øst!U32</f>
        <v>0</v>
      </c>
      <c r="AG432">
        <f>Øst!U33</f>
        <v>0</v>
      </c>
      <c r="AH432">
        <f>Øst!U34</f>
        <v>0</v>
      </c>
      <c r="AI432">
        <f>Øst!U35</f>
        <v>0</v>
      </c>
      <c r="AJ432">
        <f>Øst!U36</f>
        <v>0</v>
      </c>
      <c r="AK432">
        <f>Øst!U37</f>
        <v>0</v>
      </c>
      <c r="AL432">
        <f>Øst!U38</f>
        <v>0</v>
      </c>
      <c r="AM432">
        <f>Øst!U39</f>
        <v>0</v>
      </c>
      <c r="AN432">
        <f>Øst!U40</f>
        <v>0</v>
      </c>
      <c r="AO432">
        <f>Øst!U41</f>
        <v>0</v>
      </c>
      <c r="AP432">
        <f>Øst!U42</f>
        <v>0</v>
      </c>
      <c r="AQ432">
        <f>Øst!U43</f>
        <v>0</v>
      </c>
      <c r="AR432">
        <f>Øst!U44</f>
        <v>0</v>
      </c>
      <c r="AS432">
        <f>Øst!U45</f>
        <v>0</v>
      </c>
      <c r="AT432">
        <f>Øst!U46</f>
        <v>0</v>
      </c>
      <c r="AU432">
        <f>Øst!U47</f>
        <v>0</v>
      </c>
      <c r="AV432">
        <f>Øst!U48</f>
        <v>0</v>
      </c>
      <c r="AW432">
        <f>Øst!U49</f>
        <v>0</v>
      </c>
      <c r="AX432">
        <f>Øst!U50</f>
        <v>0</v>
      </c>
      <c r="AY432">
        <f>Øst!U51</f>
        <v>0</v>
      </c>
      <c r="AZ432">
        <f>Øst!U52</f>
        <v>0</v>
      </c>
      <c r="BA432">
        <f>Øst!U53</f>
        <v>0</v>
      </c>
      <c r="BB432">
        <f>Øst!U54</f>
        <v>80</v>
      </c>
      <c r="BC432">
        <f>Øst!U55</f>
        <v>0</v>
      </c>
      <c r="BD432">
        <f>Øst!U56</f>
        <v>0</v>
      </c>
      <c r="BE432">
        <f>Øst!U57</f>
        <v>0</v>
      </c>
      <c r="BF432">
        <f>Øst!U58</f>
        <v>0</v>
      </c>
      <c r="BG432">
        <f>Øst!U59</f>
        <v>0</v>
      </c>
      <c r="BH432">
        <f>Øst!U60</f>
        <v>0</v>
      </c>
      <c r="BI432">
        <f>Øst!U61</f>
        <v>0</v>
      </c>
      <c r="BJ432">
        <f>Øst!U62</f>
        <v>0</v>
      </c>
      <c r="BK432">
        <f>Øst!U63</f>
        <v>0</v>
      </c>
      <c r="BL432">
        <f>Øst!U64</f>
        <v>0</v>
      </c>
      <c r="BM432">
        <f>Øst!U65</f>
        <v>0</v>
      </c>
      <c r="BN432">
        <f>Øst!U66</f>
        <v>0</v>
      </c>
      <c r="BO432">
        <f>Øst!U67</f>
        <v>0</v>
      </c>
      <c r="BP432">
        <f>Øst!U68</f>
        <v>0</v>
      </c>
      <c r="BQ432">
        <f>Øst!U69</f>
        <v>0</v>
      </c>
      <c r="BR432" t="str">
        <f>Øst!U70</f>
        <v>Køkken begrænset tilvirk</v>
      </c>
      <c r="BS432">
        <f>Øst!U71</f>
        <v>0</v>
      </c>
      <c r="BT432">
        <f>Øst!U72</f>
        <v>0</v>
      </c>
      <c r="BU432">
        <f>Øst!U73</f>
        <v>0</v>
      </c>
      <c r="BV432">
        <f>Øst!U74</f>
        <v>0</v>
      </c>
      <c r="BW432">
        <f>Øst!U75</f>
        <v>0</v>
      </c>
      <c r="BX432" t="str">
        <f>Øst!U76</f>
        <v>Mindre</v>
      </c>
      <c r="BY432" t="str">
        <f>Øst!U77</f>
        <v>Større</v>
      </c>
      <c r="BZ432" t="str">
        <f>Øst!U78</f>
        <v>Nej</v>
      </c>
      <c r="CA432" t="str">
        <f>Øst!U79</f>
        <v>nyt kogebord og 2 ovne, grøntsagsrobot og et industrikøleskab</v>
      </c>
      <c r="CB432">
        <f>Øst!U80</f>
        <v>0</v>
      </c>
      <c r="CC432">
        <f>Øst!U81</f>
        <v>0</v>
      </c>
      <c r="CD432">
        <f>Øst!U82</f>
        <v>0</v>
      </c>
      <c r="CE432">
        <f>Øst!U83</f>
        <v>0</v>
      </c>
      <c r="CF432">
        <f>Øst!U84</f>
        <v>0</v>
      </c>
      <c r="CG432" t="str">
        <f>Øst!U85</f>
        <v>Cathrine Jerrik</v>
      </c>
      <c r="CH432" s="18">
        <f>Øst!U86</f>
        <v>39931</v>
      </c>
      <c r="CI432">
        <f>Øst!U87</f>
        <v>0</v>
      </c>
      <c r="CJ432">
        <f>Øst!U88</f>
        <v>1</v>
      </c>
      <c r="CK432">
        <f>Øst!U89</f>
        <v>0</v>
      </c>
      <c r="CL432">
        <f>Øst!U90</f>
        <v>4</v>
      </c>
      <c r="CM432">
        <f>Øst!U91</f>
        <v>1</v>
      </c>
      <c r="CN432">
        <f>Øst!U92</f>
        <v>0</v>
      </c>
      <c r="CO432">
        <f>Øst!U93</f>
        <v>0</v>
      </c>
      <c r="CP432">
        <f>Øst!U94</f>
        <v>0</v>
      </c>
      <c r="CQ432">
        <f>Øst!U95</f>
        <v>0</v>
      </c>
      <c r="CR432">
        <f>Øst!U96</f>
        <v>2</v>
      </c>
      <c r="CS432">
        <f>Øst!U97</f>
        <v>1</v>
      </c>
      <c r="CT432">
        <f>Øst!U98</f>
        <v>0</v>
      </c>
      <c r="CU432">
        <f>Øst!U99</f>
        <v>0</v>
      </c>
      <c r="CV432">
        <f>Øst!U100</f>
        <v>0</v>
      </c>
      <c r="CW432">
        <f>Øst!U101</f>
        <v>0</v>
      </c>
      <c r="CX432">
        <f>Øst!U102</f>
        <v>0</v>
      </c>
      <c r="CY432">
        <f>Øst!U103</f>
        <v>1</v>
      </c>
      <c r="CZ432">
        <f>Øst!U104</f>
        <v>0</v>
      </c>
      <c r="DA432">
        <f>Øst!U105</f>
        <v>0</v>
      </c>
      <c r="DB432">
        <f>Øst!U106</f>
        <v>1</v>
      </c>
      <c r="DC432">
        <f>Øst!U107</f>
        <v>20</v>
      </c>
      <c r="DD432" t="str">
        <f>Øst!U108</f>
        <v>Miele</v>
      </c>
      <c r="DE432">
        <f>Øst!U109</f>
        <v>3</v>
      </c>
      <c r="DF432" t="str">
        <f>Øst!U110</f>
        <v>Ja</v>
      </c>
      <c r="DG432">
        <f>Øst!U111</f>
        <v>0</v>
      </c>
      <c r="DH432" t="str">
        <f>Øst!U112</f>
        <v>Nej</v>
      </c>
      <c r="DI432" t="str">
        <f>Øst!U113</f>
        <v>Nej</v>
      </c>
      <c r="DJ432" t="str">
        <f>Øst!U114</f>
        <v>Nej</v>
      </c>
      <c r="DK432">
        <f>Øst!U115</f>
        <v>3</v>
      </c>
      <c r="DL432" t="str">
        <f>Øst!U116</f>
        <v>Begrænset</v>
      </c>
      <c r="DM432">
        <f>Øst!U117</f>
        <v>0</v>
      </c>
      <c r="DN432">
        <f>Øst!U118</f>
        <v>0</v>
      </c>
      <c r="DO432" s="14" t="str">
        <f>VLOOKUP(MID(B432,1,5)*1,InstTyp!A:B,2,FALSE)</f>
        <v xml:space="preserve">Integrerede </v>
      </c>
      <c r="DP432" s="14" t="str">
        <f>VLOOKUP(MID(B432,1,5)*1,InstTyp!A:C,3,FALSE)</f>
        <v>Østerbro</v>
      </c>
      <c r="DQ432">
        <f>VLOOKUP(MID(B432,1,5)*1,'InstTyp-2'!E:BQ,7,FALSE)</f>
        <v>48</v>
      </c>
      <c r="DR432">
        <f>VLOOKUP(MID(B432,1,5)*1,'InstTyp-2'!E:BQ,8,FALSE)</f>
        <v>0</v>
      </c>
      <c r="DS432">
        <f>VLOOKUP(MID(B432,1,5)*1,'InstTyp-2'!E:BQ,9,FALSE)</f>
        <v>94</v>
      </c>
      <c r="DT432">
        <f>VLOOKUP(MID(B432,1,5)*1,'InstTyp-2'!E:BQ,10,FALSE)</f>
        <v>0</v>
      </c>
      <c r="DU432">
        <f>VLOOKUP(MID(B432,1,5)*1,'InstTyp-2'!E:BQ,11,FALSE)</f>
        <v>0</v>
      </c>
      <c r="DV432">
        <f>VLOOKUP(MID(B432,1,5)*1,'InstTyp-2'!E:BQ,12,FALSE)</f>
        <v>0</v>
      </c>
      <c r="DW432">
        <f>VLOOKUP(MID(B432,1,5)*1,'InstTyp-2'!E:BQ,13,FALSE)</f>
        <v>0</v>
      </c>
      <c r="DX432">
        <f>VLOOKUP(MID(B432,1,5)*1,'InstTyp-2'!E:BQ,14,FALSE)</f>
        <v>0</v>
      </c>
      <c r="DY432">
        <f>VLOOKUP(MID(B432,1,5)*1,'InstTyp-2'!E:BQ,15,FALSE)</f>
        <v>0</v>
      </c>
      <c r="DZ432">
        <f>VLOOKUP(MID(B432,1,5)*1,'InstTyp-2'!E:BQ,16,FALSE)</f>
        <v>0</v>
      </c>
      <c r="EA432">
        <f>VLOOKUP(MID(B432,1,5)*1,'InstTyp-2'!E:BQ,17,FALSE)</f>
        <v>0</v>
      </c>
      <c r="EB432">
        <f>VLOOKUP(MID(B432,1,5)*1,'InstTyp-2'!E:BQ,18,FALSE)</f>
        <v>0</v>
      </c>
      <c r="EC432">
        <f>VLOOKUP(MID(B432,1,5)*1,'InstTyp-2'!E:BQ,19,FALSE)</f>
        <v>0</v>
      </c>
      <c r="ED432">
        <f>VLOOKUP(MID(B432,1,5)*1,'InstTyp-2'!E:BQ,20,FALSE)</f>
        <v>0</v>
      </c>
      <c r="EE432" s="195">
        <f>VLOOKUP(MID(B432,1,5)*1,'Forplejning 2008'!A:C,3,FALSE)</f>
        <v>205654.02</v>
      </c>
      <c r="EF432" t="str">
        <f t="shared" si="24"/>
        <v>35514</v>
      </c>
      <c r="EG432" t="str">
        <f t="shared" si="25"/>
        <v>u</v>
      </c>
      <c r="EH432">
        <f t="shared" si="26"/>
        <v>0</v>
      </c>
      <c r="EI432">
        <f t="shared" si="27"/>
        <v>0</v>
      </c>
      <c r="EJ432" t="e">
        <f>VLOOKUP(B432,Rekruttering!A:F,2,FALSE)</f>
        <v>#N/A</v>
      </c>
      <c r="EK432" t="e">
        <f>VLOOKUP(B432,Rekruttering!A:F,3,FALSE)</f>
        <v>#N/A</v>
      </c>
      <c r="EL432" t="e">
        <f>VLOOKUP(B432,Rekruttering!A:F,4,FALSE)</f>
        <v>#N/A</v>
      </c>
      <c r="EM432" t="e">
        <f>VLOOKUP(B432,Rekruttering!A:F,5,FALSE)</f>
        <v>#N/A</v>
      </c>
      <c r="EN432" t="e">
        <f>VLOOKUP(B432,Rekruttering!A:F,6,FALSE)</f>
        <v>#N/A</v>
      </c>
    </row>
    <row r="433" spans="1:144">
      <c r="A433" s="14" t="str">
        <f>Øst!V1</f>
        <v>x</v>
      </c>
      <c r="B433" s="21">
        <f>Øst!V2</f>
        <v>35525</v>
      </c>
      <c r="C433" t="str">
        <f>Øst!V3</f>
        <v>Rosalie</v>
      </c>
      <c r="D433" t="str">
        <f>Øst!V4</f>
        <v>Østerbro</v>
      </c>
      <c r="E433" t="str">
        <f>Øst!V5</f>
        <v>Helgesensgade 2</v>
      </c>
      <c r="F433">
        <f>Øst!V6</f>
        <v>2100</v>
      </c>
      <c r="G433" t="str">
        <f>Øst!V7</f>
        <v>København Ø</v>
      </c>
      <c r="H433" t="str">
        <f>Øst!V8</f>
        <v>35 42 20 64</v>
      </c>
      <c r="I433" t="str">
        <f>Øst!V9</f>
        <v>Rosalie@mail.dk</v>
      </c>
      <c r="J433" t="str">
        <f>Øst!V10</f>
        <v>May Muhlendorf</v>
      </c>
      <c r="K433">
        <f>Øst!V11</f>
        <v>35260079</v>
      </c>
      <c r="L433">
        <f>Øst!V12</f>
        <v>31422064</v>
      </c>
      <c r="M433" t="str">
        <f>Øst!V13</f>
        <v>35525@buf.kk.dk</v>
      </c>
      <c r="N433" t="str">
        <f>Øst!V14</f>
        <v>Integreret</v>
      </c>
      <c r="O433">
        <f>Øst!V15</f>
        <v>72</v>
      </c>
      <c r="P433">
        <f>Øst!V16</f>
        <v>0</v>
      </c>
      <c r="Q433">
        <f>Øst!V17</f>
        <v>88</v>
      </c>
      <c r="R433">
        <f>Øst!V18</f>
        <v>0</v>
      </c>
      <c r="S433">
        <f>Øst!V19</f>
        <v>0</v>
      </c>
      <c r="T433">
        <f>Øst!V20</f>
        <v>0</v>
      </c>
      <c r="U433">
        <f>Øst!V21</f>
        <v>0</v>
      </c>
      <c r="V433" t="str">
        <f>Øst!V22</f>
        <v>Nej</v>
      </c>
      <c r="W433">
        <f>Øst!V23</f>
        <v>0</v>
      </c>
      <c r="X433">
        <f>Øst!V24</f>
        <v>0</v>
      </c>
      <c r="Y433">
        <f>Øst!V25</f>
        <v>5</v>
      </c>
      <c r="Z433">
        <f>Øst!V26</f>
        <v>5</v>
      </c>
      <c r="AA433">
        <f>Øst!V27</f>
        <v>4</v>
      </c>
      <c r="AB433">
        <f>Øst!V28</f>
        <v>5</v>
      </c>
      <c r="AC433">
        <f>Øst!V29</f>
        <v>0</v>
      </c>
      <c r="AD433">
        <f>Øst!V30</f>
        <v>5</v>
      </c>
      <c r="AE433">
        <f>Øst!V31</f>
        <v>0</v>
      </c>
      <c r="AF433">
        <f>Øst!V32</f>
        <v>1</v>
      </c>
      <c r="AG433">
        <f>Øst!V33</f>
        <v>5</v>
      </c>
      <c r="AH433">
        <f>Øst!V34</f>
        <v>0</v>
      </c>
      <c r="AI433">
        <f>Øst!V35</f>
        <v>350000</v>
      </c>
      <c r="AJ433">
        <f>Øst!V36</f>
        <v>0</v>
      </c>
      <c r="AK433">
        <f>Øst!V37</f>
        <v>0</v>
      </c>
      <c r="AL433" t="str">
        <f>Øst!V38</f>
        <v>Ja</v>
      </c>
      <c r="AM433">
        <f>Øst!V39</f>
        <v>0</v>
      </c>
      <c r="AN433" t="str">
        <f>Øst!V40</f>
        <v>Hanne Kortsen</v>
      </c>
      <c r="AO433">
        <f>Øst!V41</f>
        <v>1999</v>
      </c>
      <c r="AP433">
        <f>Øst!V42</f>
        <v>35</v>
      </c>
      <c r="AQ433">
        <f>Øst!V43</f>
        <v>0</v>
      </c>
      <c r="AR433">
        <f>Øst!V44</f>
        <v>0</v>
      </c>
      <c r="AS433" t="str">
        <f>Øst!V45</f>
        <v>14 års erfaring fra køkkener</v>
      </c>
      <c r="AT433">
        <f>Øst!V46</f>
        <v>0</v>
      </c>
      <c r="AU433" t="str">
        <f>Øst!V47</f>
        <v>Jette Hansen</v>
      </c>
      <c r="AV433">
        <f>Øst!V48</f>
        <v>1984</v>
      </c>
      <c r="AW433">
        <f>Øst!V49</f>
        <v>37</v>
      </c>
      <c r="AX433">
        <f>Øst!V50</f>
        <v>0</v>
      </c>
      <c r="AY433" t="str">
        <f>Øst!V51</f>
        <v>køkkenleder</v>
      </c>
      <c r="AZ433">
        <f>Øst!V52</f>
        <v>0</v>
      </c>
      <c r="BA433">
        <f>Øst!V53</f>
        <v>0</v>
      </c>
      <c r="BB433">
        <f>Øst!V54</f>
        <v>97</v>
      </c>
      <c r="BC433">
        <f>Øst!V55</f>
        <v>97</v>
      </c>
      <c r="BD433">
        <f>Øst!V56</f>
        <v>1</v>
      </c>
      <c r="BE433">
        <f>Øst!V57</f>
        <v>1</v>
      </c>
      <c r="BF433" t="str">
        <f>Øst!V58</f>
        <v>Nej</v>
      </c>
      <c r="BG433" t="str">
        <f>Øst!V59</f>
        <v>Ja</v>
      </c>
      <c r="BH433" t="str">
        <f>Øst!V60</f>
        <v>Ja</v>
      </c>
      <c r="BI433" t="str">
        <f>Øst!V61</f>
        <v>Nej</v>
      </c>
      <c r="BJ433" t="str">
        <f>Øst!V62</f>
        <v>under ingen omstændigheder</v>
      </c>
      <c r="BK433" t="str">
        <f>Øst!V63</f>
        <v>Ja</v>
      </c>
      <c r="BL433" t="str">
        <f>Øst!V64</f>
        <v>ved ikke</v>
      </c>
      <c r="BM433" t="str">
        <f>Øst!V65</f>
        <v>Nej</v>
      </c>
      <c r="BN433">
        <f>Øst!V66</f>
        <v>0</v>
      </c>
      <c r="BO433" t="str">
        <f>Øst!V67</f>
        <v>Nej</v>
      </c>
      <c r="BP433" t="str">
        <f>Øst!V68</f>
        <v>lederen vil ikke i dialog om det.</v>
      </c>
      <c r="BQ433">
        <f>Øst!V69</f>
        <v>0</v>
      </c>
      <c r="BR433" t="str">
        <f>Øst!V70</f>
        <v>produktionskøkken</v>
      </c>
      <c r="BS433" t="str">
        <f>Øst!V71</f>
        <v>Nej</v>
      </c>
      <c r="BT433" t="str">
        <f>Øst!V72</f>
        <v>Større</v>
      </c>
      <c r="BU433" t="str">
        <f>Øst!V73</f>
        <v>Ingen</v>
      </c>
      <c r="BV433" t="str">
        <f>Øst!V74</f>
        <v>Nej</v>
      </c>
      <c r="BW433" t="str">
        <f>Øst!V75</f>
        <v>endnu en kogeø, mere ovnkapacitet, grøntsagsrobot, evt. mere bordplads</v>
      </c>
      <c r="BX433">
        <f>Øst!V76</f>
        <v>0</v>
      </c>
      <c r="BY433">
        <f>Øst!V77</f>
        <v>0</v>
      </c>
      <c r="BZ433">
        <f>Øst!V78</f>
        <v>0</v>
      </c>
      <c r="CA433">
        <f>Øst!V79</f>
        <v>0</v>
      </c>
      <c r="CB433">
        <f>Øst!V80</f>
        <v>0</v>
      </c>
      <c r="CC433">
        <f>Øst!V81</f>
        <v>0</v>
      </c>
      <c r="CD433">
        <f>Øst!V82</f>
        <v>0</v>
      </c>
      <c r="CE433">
        <f>Øst!V83</f>
        <v>0</v>
      </c>
      <c r="CF433">
        <f>Øst!V84</f>
        <v>0</v>
      </c>
      <c r="CG433" t="str">
        <f>Øst!V85</f>
        <v>Mariah / Sine</v>
      </c>
      <c r="CH433" s="18">
        <f>Øst!V86</f>
        <v>39893</v>
      </c>
      <c r="CI433">
        <f>Øst!V87</f>
        <v>0</v>
      </c>
      <c r="CJ433">
        <f>Øst!V88</f>
        <v>0</v>
      </c>
      <c r="CK433">
        <f>Øst!V89</f>
        <v>2</v>
      </c>
      <c r="CL433">
        <f>Øst!V90</f>
        <v>4</v>
      </c>
      <c r="CM433">
        <f>Øst!V91</f>
        <v>0</v>
      </c>
      <c r="CN433">
        <f>Øst!V92</f>
        <v>0</v>
      </c>
      <c r="CO433">
        <f>Øst!V93</f>
        <v>0</v>
      </c>
      <c r="CP433">
        <f>Øst!V94</f>
        <v>1</v>
      </c>
      <c r="CQ433">
        <f>Øst!V95</f>
        <v>0</v>
      </c>
      <c r="CR433">
        <f>Øst!V96</f>
        <v>0</v>
      </c>
      <c r="CS433">
        <f>Øst!V97</f>
        <v>1</v>
      </c>
      <c r="CT433">
        <f>Øst!V98</f>
        <v>2</v>
      </c>
      <c r="CU433">
        <f>Øst!V99</f>
        <v>0</v>
      </c>
      <c r="CV433">
        <f>Øst!V100</f>
        <v>0</v>
      </c>
      <c r="CW433">
        <f>Øst!V101</f>
        <v>0</v>
      </c>
      <c r="CX433">
        <f>Øst!V102</f>
        <v>0</v>
      </c>
      <c r="CY433">
        <f>Øst!V103</f>
        <v>0</v>
      </c>
      <c r="CZ433">
        <f>Øst!V104</f>
        <v>1</v>
      </c>
      <c r="DA433">
        <f>Øst!V105</f>
        <v>0</v>
      </c>
      <c r="DB433">
        <f>Øst!V106</f>
        <v>1</v>
      </c>
      <c r="DC433">
        <f>Øst!V107</f>
        <v>2</v>
      </c>
      <c r="DD433" t="str">
        <f>Øst!V108</f>
        <v>Wexiodisk</v>
      </c>
      <c r="DE433">
        <f>Øst!V109</f>
        <v>7</v>
      </c>
      <c r="DF433" t="str">
        <f>Øst!V110</f>
        <v>Ja</v>
      </c>
      <c r="DG433">
        <f>Øst!V111</f>
        <v>15</v>
      </c>
      <c r="DH433" t="str">
        <f>Øst!V112</f>
        <v>Nej</v>
      </c>
      <c r="DI433" t="str">
        <f>Øst!V113</f>
        <v>Ja</v>
      </c>
      <c r="DJ433" t="str">
        <f>Øst!V114</f>
        <v>Nej</v>
      </c>
      <c r="DK433">
        <f>Øst!V115</f>
        <v>3</v>
      </c>
      <c r="DL433" t="str">
        <f>Øst!V116</f>
        <v>God plads</v>
      </c>
      <c r="DM433" t="str">
        <f>Øst!V117</f>
        <v>165 børn inkl. Merindskrivning. Der er også grovkøkken</v>
      </c>
      <c r="DN433">
        <f>Øst!V118</f>
        <v>0</v>
      </c>
      <c r="DO433" s="14" t="str">
        <f>VLOOKUP(MID(B433,1,5)*1,InstTyp!A:B,2,FALSE)</f>
        <v xml:space="preserve">Integrerede </v>
      </c>
      <c r="DP433" s="14" t="str">
        <f>VLOOKUP(MID(B433,1,5)*1,InstTyp!A:C,3,FALSE)</f>
        <v>Østerbro</v>
      </c>
      <c r="DQ433">
        <f>VLOOKUP(MID(B433,1,5)*1,'InstTyp-2'!E:BQ,7,FALSE)</f>
        <v>72</v>
      </c>
      <c r="DR433">
        <f>VLOOKUP(MID(B433,1,5)*1,'InstTyp-2'!E:BQ,8,FALSE)</f>
        <v>0</v>
      </c>
      <c r="DS433">
        <f>VLOOKUP(MID(B433,1,5)*1,'InstTyp-2'!E:BQ,9,FALSE)</f>
        <v>88</v>
      </c>
      <c r="DT433">
        <f>VLOOKUP(MID(B433,1,5)*1,'InstTyp-2'!E:BQ,10,FALSE)</f>
        <v>0</v>
      </c>
      <c r="DU433">
        <f>VLOOKUP(MID(B433,1,5)*1,'InstTyp-2'!E:BQ,11,FALSE)</f>
        <v>0</v>
      </c>
      <c r="DV433">
        <f>VLOOKUP(MID(B433,1,5)*1,'InstTyp-2'!E:BQ,12,FALSE)</f>
        <v>0</v>
      </c>
      <c r="DW433">
        <f>VLOOKUP(MID(B433,1,5)*1,'InstTyp-2'!E:BQ,13,FALSE)</f>
        <v>0</v>
      </c>
      <c r="DX433">
        <f>VLOOKUP(MID(B433,1,5)*1,'InstTyp-2'!E:BQ,14,FALSE)</f>
        <v>0</v>
      </c>
      <c r="DY433">
        <f>VLOOKUP(MID(B433,1,5)*1,'InstTyp-2'!E:BQ,15,FALSE)</f>
        <v>0</v>
      </c>
      <c r="DZ433">
        <f>VLOOKUP(MID(B433,1,5)*1,'InstTyp-2'!E:BQ,16,FALSE)</f>
        <v>0</v>
      </c>
      <c r="EA433">
        <f>VLOOKUP(MID(B433,1,5)*1,'InstTyp-2'!E:BQ,17,FALSE)</f>
        <v>0</v>
      </c>
      <c r="EB433">
        <f>VLOOKUP(MID(B433,1,5)*1,'InstTyp-2'!E:BQ,18,FALSE)</f>
        <v>0</v>
      </c>
      <c r="EC433">
        <f>VLOOKUP(MID(B433,1,5)*1,'InstTyp-2'!E:BQ,19,FALSE)</f>
        <v>0</v>
      </c>
      <c r="ED433">
        <f>VLOOKUP(MID(B433,1,5)*1,'InstTyp-2'!E:BQ,20,FALSE)</f>
        <v>0</v>
      </c>
      <c r="EE433" s="195">
        <f>VLOOKUP(MID(B433,1,5)*1,'Forplejning 2008'!A:C,3,FALSE)</f>
        <v>356351.5</v>
      </c>
      <c r="EF433" t="str">
        <f t="shared" si="24"/>
        <v>35525</v>
      </c>
      <c r="EG433" t="str">
        <f t="shared" si="25"/>
        <v/>
      </c>
      <c r="EH433">
        <f t="shared" si="26"/>
        <v>0</v>
      </c>
      <c r="EI433">
        <f t="shared" si="27"/>
        <v>0</v>
      </c>
      <c r="EJ433" t="str">
        <f>VLOOKUP(B433,Rekruttering!A:F,2,FALSE)</f>
        <v>Nej</v>
      </c>
      <c r="EK433">
        <f>VLOOKUP(B433,Rekruttering!A:F,3,FALSE)</f>
        <v>0</v>
      </c>
      <c r="EL433">
        <f>VLOOKUP(B433,Rekruttering!A:F,4,FALSE)</f>
        <v>0</v>
      </c>
      <c r="EM433">
        <f>VLOOKUP(B433,Rekruttering!A:F,5,FALSE)</f>
        <v>0</v>
      </c>
      <c r="EN433" t="str">
        <f>VLOOKUP(B433,Rekruttering!A:F,6,FALSE)</f>
        <v>Ja</v>
      </c>
    </row>
    <row r="434" spans="1:144">
      <c r="A434" s="14" t="str">
        <f>Øst!Z1</f>
        <v>x</v>
      </c>
      <c r="B434" s="21">
        <f>Øst!Z2</f>
        <v>35675</v>
      </c>
      <c r="C434" t="str">
        <f>Øst!Z3</f>
        <v>Børnehuset Skt. Jakob</v>
      </c>
      <c r="D434" t="str">
        <f>Øst!Z4</f>
        <v>Østerbro</v>
      </c>
      <c r="E434" t="str">
        <f>Øst!Z5</f>
        <v>Østerbrogade 57A</v>
      </c>
      <c r="F434">
        <f>Øst!Z6</f>
        <v>2100</v>
      </c>
      <c r="G434" t="str">
        <f>Øst!Z7</f>
        <v>København Ø</v>
      </c>
      <c r="H434" t="str">
        <f>Øst!Z8</f>
        <v>35 42 26 59</v>
      </c>
      <c r="I434" t="str">
        <f>Øst!Z9</f>
        <v>35675@buf.kk.dk</v>
      </c>
      <c r="J434" t="str">
        <f>Øst!Z10</f>
        <v>Jette Møller</v>
      </c>
      <c r="K434">
        <f>Øst!Z11</f>
        <v>0</v>
      </c>
      <c r="L434">
        <f>Øst!Z12</f>
        <v>0</v>
      </c>
      <c r="M434" t="str">
        <f>Øst!Z13</f>
        <v>admin@sct-jakob.dk</v>
      </c>
      <c r="N434" t="str">
        <f>Øst!Z14</f>
        <v>Integreret</v>
      </c>
      <c r="O434">
        <f>Øst!Z15</f>
        <v>12</v>
      </c>
      <c r="P434">
        <f>Øst!Z16</f>
        <v>0</v>
      </c>
      <c r="Q434">
        <f>Øst!Z17</f>
        <v>44</v>
      </c>
      <c r="R434">
        <f>Øst!Z18</f>
        <v>0</v>
      </c>
      <c r="S434">
        <f>Øst!Z19</f>
        <v>0</v>
      </c>
      <c r="T434">
        <f>Øst!Z20</f>
        <v>0</v>
      </c>
      <c r="U434">
        <f>Øst!Z21</f>
        <v>0</v>
      </c>
      <c r="V434" t="str">
        <f>Øst!Z22</f>
        <v>Nej</v>
      </c>
      <c r="W434">
        <f>Øst!Z23</f>
        <v>0</v>
      </c>
      <c r="X434">
        <f>Øst!Z24</f>
        <v>0</v>
      </c>
      <c r="Y434">
        <f>Øst!Z25</f>
        <v>5</v>
      </c>
      <c r="Z434">
        <f>Øst!Z26</f>
        <v>5</v>
      </c>
      <c r="AA434">
        <f>Øst!Z27</f>
        <v>5</v>
      </c>
      <c r="AB434">
        <f>Øst!Z28</f>
        <v>5</v>
      </c>
      <c r="AC434">
        <f>Øst!Z29</f>
        <v>0</v>
      </c>
      <c r="AD434">
        <f>Øst!Z30</f>
        <v>5</v>
      </c>
      <c r="AE434">
        <f>Øst!Z31</f>
        <v>0</v>
      </c>
      <c r="AF434">
        <f>Øst!Z32</f>
        <v>0</v>
      </c>
      <c r="AG434">
        <f>Øst!Z33</f>
        <v>5</v>
      </c>
      <c r="AH434">
        <f>Øst!Z34</f>
        <v>0</v>
      </c>
      <c r="AI434">
        <f>Øst!Z35</f>
        <v>125000</v>
      </c>
      <c r="AJ434">
        <f>Øst!Z36</f>
        <v>125000</v>
      </c>
      <c r="AK434">
        <f>Øst!Z37</f>
        <v>0</v>
      </c>
      <c r="AL434" t="str">
        <f>Øst!Z38</f>
        <v>ja</v>
      </c>
      <c r="AM434">
        <f>Øst!Z39</f>
        <v>0</v>
      </c>
      <c r="AN434" t="str">
        <f>Øst!Z40</f>
        <v>Gitte</v>
      </c>
      <c r="AO434">
        <f>Øst!Z41</f>
        <v>2002</v>
      </c>
      <c r="AP434">
        <f>Øst!Z42</f>
        <v>31</v>
      </c>
      <c r="AQ434">
        <f>Øst!Z43</f>
        <v>0</v>
      </c>
      <c r="AR434" t="str">
        <f>Øst!Z44</f>
        <v>ufaglært</v>
      </c>
      <c r="AS434" t="str">
        <f>Øst!Z45</f>
        <v>10 år</v>
      </c>
      <c r="AT434" t="str">
        <f>Øst!Z46</f>
        <v>ØOF</v>
      </c>
      <c r="AU434">
        <f>Øst!Z47</f>
        <v>0</v>
      </c>
      <c r="AV434">
        <f>Øst!Z48</f>
        <v>0</v>
      </c>
      <c r="AW434">
        <f>Øst!Z49</f>
        <v>0</v>
      </c>
      <c r="AX434">
        <f>Øst!Z50</f>
        <v>0</v>
      </c>
      <c r="AY434">
        <f>Øst!Z51</f>
        <v>0</v>
      </c>
      <c r="AZ434">
        <f>Øst!Z52</f>
        <v>0</v>
      </c>
      <c r="BA434">
        <f>Øst!Z53</f>
        <v>0</v>
      </c>
      <c r="BB434">
        <f>Øst!Z54</f>
        <v>95</v>
      </c>
      <c r="BC434">
        <f>Øst!Z55</f>
        <v>95</v>
      </c>
      <c r="BD434">
        <f>Øst!Z56</f>
        <v>1</v>
      </c>
      <c r="BE434">
        <f>Øst!Z57</f>
        <v>1</v>
      </c>
      <c r="BF434" t="str">
        <f>Øst!Z58</f>
        <v>Ja</v>
      </c>
      <c r="BG434" t="str">
        <f>Øst!Z59</f>
        <v>Nej</v>
      </c>
      <c r="BH434" t="str">
        <f>Øst!Z60</f>
        <v>Ja</v>
      </c>
      <c r="BI434" t="str">
        <f>Øst!Z61</f>
        <v>Ja</v>
      </c>
      <c r="BJ434">
        <f>Øst!Z62</f>
        <v>0</v>
      </c>
      <c r="BK434" t="str">
        <f>Øst!Z63</f>
        <v>Ja</v>
      </c>
      <c r="BL434">
        <f>Øst!Z64</f>
        <v>0</v>
      </c>
      <c r="BM434" t="str">
        <f>Øst!Z65</f>
        <v>Ja</v>
      </c>
      <c r="BN434">
        <f>Øst!Z66</f>
        <v>0</v>
      </c>
      <c r="BO434" t="str">
        <f>Øst!Z67</f>
        <v>Ja</v>
      </c>
      <c r="BP434">
        <f>Øst!Z68</f>
        <v>0</v>
      </c>
      <c r="BQ434">
        <f>Øst!Z69</f>
        <v>0</v>
      </c>
      <c r="BR434" t="str">
        <f>Øst!Z70</f>
        <v>produktionskøkken</v>
      </c>
      <c r="BS434" t="str">
        <f>Øst!Z71</f>
        <v>Nej</v>
      </c>
      <c r="BT434" t="str">
        <f>Øst!Z72</f>
        <v>Mindre</v>
      </c>
      <c r="BU434">
        <f>Øst!Z73</f>
        <v>0</v>
      </c>
      <c r="BV434">
        <f>Øst!Z74</f>
        <v>0</v>
      </c>
      <c r="BW434" t="str">
        <f>Øst!Z75</f>
        <v>mere ovnkapacitet</v>
      </c>
      <c r="BX434">
        <f>Øst!Z76</f>
        <v>0</v>
      </c>
      <c r="BY434">
        <f>Øst!Z77</f>
        <v>0</v>
      </c>
      <c r="BZ434">
        <f>Øst!Z78</f>
        <v>0</v>
      </c>
      <c r="CA434">
        <f>Øst!Z79</f>
        <v>0</v>
      </c>
      <c r="CB434">
        <f>Øst!Z80</f>
        <v>0</v>
      </c>
      <c r="CC434">
        <f>Øst!Z81</f>
        <v>0</v>
      </c>
      <c r="CD434">
        <f>Øst!Z82</f>
        <v>0</v>
      </c>
      <c r="CE434">
        <f>Øst!Z83</f>
        <v>0</v>
      </c>
      <c r="CF434">
        <f>Øst!Z84</f>
        <v>0</v>
      </c>
      <c r="CG434">
        <f>Øst!Z85</f>
        <v>0</v>
      </c>
      <c r="CH434">
        <f>Øst!Z86</f>
        <v>0</v>
      </c>
      <c r="CI434">
        <f>Øst!Z87</f>
        <v>0</v>
      </c>
      <c r="CJ434">
        <f>Øst!Z88</f>
        <v>0</v>
      </c>
      <c r="CK434">
        <f>Øst!Z89</f>
        <v>1</v>
      </c>
      <c r="CL434">
        <f>Øst!Z90</f>
        <v>4</v>
      </c>
      <c r="CM434">
        <f>Øst!Z91</f>
        <v>0</v>
      </c>
      <c r="CN434">
        <f>Øst!Z92</f>
        <v>2</v>
      </c>
      <c r="CO434">
        <f>Øst!Z93</f>
        <v>0</v>
      </c>
      <c r="CP434">
        <f>Øst!Z94</f>
        <v>0</v>
      </c>
      <c r="CQ434">
        <f>Øst!Z95</f>
        <v>0</v>
      </c>
      <c r="CR434">
        <f>Øst!Z96</f>
        <v>0</v>
      </c>
      <c r="CS434">
        <f>Øst!Z97</f>
        <v>1</v>
      </c>
      <c r="CT434">
        <f>Øst!Z98</f>
        <v>0</v>
      </c>
      <c r="CU434">
        <f>Øst!Z99</f>
        <v>0</v>
      </c>
      <c r="CV434">
        <f>Øst!Z100</f>
        <v>1</v>
      </c>
      <c r="CW434">
        <f>Øst!Z101</f>
        <v>0</v>
      </c>
      <c r="CX434">
        <f>Øst!Z102</f>
        <v>0</v>
      </c>
      <c r="CY434">
        <f>Øst!Z103</f>
        <v>1</v>
      </c>
      <c r="CZ434">
        <f>Øst!Z104</f>
        <v>0</v>
      </c>
      <c r="DA434">
        <f>Øst!Z105</f>
        <v>0</v>
      </c>
      <c r="DB434">
        <f>Øst!Z106</f>
        <v>1</v>
      </c>
      <c r="DC434">
        <f>Øst!Z107</f>
        <v>20</v>
      </c>
      <c r="DD434" t="str">
        <f>Øst!Z108</f>
        <v>Miele</v>
      </c>
      <c r="DE434">
        <f>Øst!Z109</f>
        <v>3</v>
      </c>
      <c r="DF434" t="str">
        <f>Øst!Z110</f>
        <v>Ja</v>
      </c>
      <c r="DG434">
        <f>Øst!Z111</f>
        <v>0</v>
      </c>
      <c r="DH434">
        <f>Øst!Z112</f>
        <v>0</v>
      </c>
      <c r="DI434" t="str">
        <f>Øst!Z113</f>
        <v>Ja</v>
      </c>
      <c r="DJ434" t="str">
        <f>Øst!Z114</f>
        <v>Nej</v>
      </c>
      <c r="DK434">
        <f>Øst!Z115</f>
        <v>3</v>
      </c>
      <c r="DL434" t="str">
        <f>Øst!Z116</f>
        <v>God plads</v>
      </c>
      <c r="DM434">
        <f>Øst!Z117</f>
        <v>0</v>
      </c>
      <c r="DN434">
        <f>Øst!Z118</f>
        <v>0</v>
      </c>
      <c r="DO434" s="14" t="str">
        <f>VLOOKUP(MID(B434,1,5)*1,InstTyp!A:B,2,FALSE)</f>
        <v xml:space="preserve">Integrerede </v>
      </c>
      <c r="DP434" s="14" t="str">
        <f>VLOOKUP(MID(B434,1,5)*1,InstTyp!A:C,3,FALSE)</f>
        <v>Østerbro</v>
      </c>
      <c r="DQ434">
        <f>VLOOKUP(MID(B434,1,5)*1,'InstTyp-2'!E:BQ,7,FALSE)</f>
        <v>12</v>
      </c>
      <c r="DR434">
        <f>VLOOKUP(MID(B434,1,5)*1,'InstTyp-2'!E:BQ,8,FALSE)</f>
        <v>0</v>
      </c>
      <c r="DS434">
        <f>VLOOKUP(MID(B434,1,5)*1,'InstTyp-2'!E:BQ,9,FALSE)</f>
        <v>44</v>
      </c>
      <c r="DT434">
        <f>VLOOKUP(MID(B434,1,5)*1,'InstTyp-2'!E:BQ,10,FALSE)</f>
        <v>0</v>
      </c>
      <c r="DU434">
        <f>VLOOKUP(MID(B434,1,5)*1,'InstTyp-2'!E:BQ,11,FALSE)</f>
        <v>0</v>
      </c>
      <c r="DV434">
        <f>VLOOKUP(MID(B434,1,5)*1,'InstTyp-2'!E:BQ,12,FALSE)</f>
        <v>0</v>
      </c>
      <c r="DW434">
        <f>VLOOKUP(MID(B434,1,5)*1,'InstTyp-2'!E:BQ,13,FALSE)</f>
        <v>0</v>
      </c>
      <c r="DX434">
        <f>VLOOKUP(MID(B434,1,5)*1,'InstTyp-2'!E:BQ,14,FALSE)</f>
        <v>0</v>
      </c>
      <c r="DY434">
        <f>VLOOKUP(MID(B434,1,5)*1,'InstTyp-2'!E:BQ,15,FALSE)</f>
        <v>0</v>
      </c>
      <c r="DZ434">
        <f>VLOOKUP(MID(B434,1,5)*1,'InstTyp-2'!E:BQ,16,FALSE)</f>
        <v>0</v>
      </c>
      <c r="EA434">
        <f>VLOOKUP(MID(B434,1,5)*1,'InstTyp-2'!E:BQ,17,FALSE)</f>
        <v>0</v>
      </c>
      <c r="EB434">
        <f>VLOOKUP(MID(B434,1,5)*1,'InstTyp-2'!E:BQ,18,FALSE)</f>
        <v>0</v>
      </c>
      <c r="EC434">
        <f>VLOOKUP(MID(B434,1,5)*1,'InstTyp-2'!E:BQ,19,FALSE)</f>
        <v>0</v>
      </c>
      <c r="ED434">
        <f>VLOOKUP(MID(B434,1,5)*1,'InstTyp-2'!E:BQ,20,FALSE)</f>
        <v>0</v>
      </c>
      <c r="EE434" s="195">
        <f>VLOOKUP(MID(B434,1,5)*1,'Forplejning 2008'!A:C,3,FALSE)</f>
        <v>101804.9</v>
      </c>
      <c r="EF434" t="str">
        <f t="shared" si="24"/>
        <v>35675</v>
      </c>
      <c r="EG434" t="str">
        <f t="shared" si="25"/>
        <v/>
      </c>
      <c r="EH434">
        <f t="shared" si="26"/>
        <v>0</v>
      </c>
      <c r="EI434">
        <f t="shared" si="27"/>
        <v>0</v>
      </c>
      <c r="EJ434" t="e">
        <f>VLOOKUP(B434,Rekruttering!A:F,2,FALSE)</f>
        <v>#N/A</v>
      </c>
      <c r="EK434" t="e">
        <f>VLOOKUP(B434,Rekruttering!A:F,3,FALSE)</f>
        <v>#N/A</v>
      </c>
      <c r="EL434" t="e">
        <f>VLOOKUP(B434,Rekruttering!A:F,4,FALSE)</f>
        <v>#N/A</v>
      </c>
      <c r="EM434" t="e">
        <f>VLOOKUP(B434,Rekruttering!A:F,5,FALSE)</f>
        <v>#N/A</v>
      </c>
      <c r="EN434" t="e">
        <f>VLOOKUP(B434,Rekruttering!A:F,6,FALSE)</f>
        <v>#N/A</v>
      </c>
    </row>
    <row r="435" spans="1:144">
      <c r="A435" s="14" t="str">
        <f>Øst!AA1</f>
        <v>x</v>
      </c>
      <c r="B435" s="21">
        <f>Øst!AA2</f>
        <v>35685</v>
      </c>
      <c r="C435" t="str">
        <f>Øst!AA3</f>
        <v>BørneRiget</v>
      </c>
      <c r="D435" t="str">
        <f>Øst!AA4</f>
        <v>Østerbro</v>
      </c>
      <c r="E435" t="str">
        <f>Øst!AA5</f>
        <v>Borgmester Jensens Allé 53</v>
      </c>
      <c r="F435">
        <f>Øst!AA6</f>
        <v>2100</v>
      </c>
      <c r="G435" t="str">
        <f>Øst!AA7</f>
        <v>København Ø</v>
      </c>
      <c r="H435" t="str">
        <f>Øst!AA8</f>
        <v>35 45 48 55</v>
      </c>
      <c r="I435" t="str">
        <f>Øst!AA9</f>
        <v>35685@buf.kk.dk</v>
      </c>
      <c r="J435" t="str">
        <f>Øst!AA10</f>
        <v>Rune Bjørklund</v>
      </c>
      <c r="K435">
        <f>Øst!AA11</f>
        <v>0</v>
      </c>
      <c r="L435">
        <f>Øst!AA12</f>
        <v>0</v>
      </c>
      <c r="M435" t="str">
        <f>Øst!AA13</f>
        <v>35685@buf.kk.dk</v>
      </c>
      <c r="N435" t="str">
        <f>Øst!AA14</f>
        <v>Integreret</v>
      </c>
      <c r="O435">
        <f>Øst!AA15</f>
        <v>46</v>
      </c>
      <c r="P435">
        <f>Øst!AA16</f>
        <v>0</v>
      </c>
      <c r="Q435">
        <f>Øst!AA17</f>
        <v>66</v>
      </c>
      <c r="R435">
        <f>Øst!AA18</f>
        <v>0</v>
      </c>
      <c r="S435">
        <f>Øst!AA19</f>
        <v>0</v>
      </c>
      <c r="T435">
        <f>Øst!AA20</f>
        <v>0</v>
      </c>
      <c r="U435">
        <f>Øst!AA21</f>
        <v>0</v>
      </c>
      <c r="V435" t="str">
        <f>Øst!AA22</f>
        <v>ja</v>
      </c>
      <c r="W435">
        <f>Øst!AA23</f>
        <v>2</v>
      </c>
      <c r="X435">
        <f>Øst!AA24</f>
        <v>1</v>
      </c>
      <c r="Y435">
        <f>Øst!AA25</f>
        <v>5</v>
      </c>
      <c r="Z435">
        <f>Øst!AA26</f>
        <v>5</v>
      </c>
      <c r="AA435">
        <f>Øst!AA27</f>
        <v>5</v>
      </c>
      <c r="AB435">
        <f>Øst!AA28</f>
        <v>5</v>
      </c>
      <c r="AC435">
        <f>Øst!AA29</f>
        <v>0</v>
      </c>
      <c r="AD435">
        <f>Øst!AA30</f>
        <v>5</v>
      </c>
      <c r="AE435">
        <f>Øst!AA31</f>
        <v>0</v>
      </c>
      <c r="AF435">
        <f>Øst!AA32</f>
        <v>0</v>
      </c>
      <c r="AG435">
        <f>Øst!AA33</f>
        <v>5</v>
      </c>
      <c r="AH435">
        <f>Øst!AA34</f>
        <v>0</v>
      </c>
      <c r="AI435">
        <f>Øst!AA35</f>
        <v>224125</v>
      </c>
      <c r="AJ435">
        <f>Øst!AA36</f>
        <v>224125</v>
      </c>
      <c r="AK435">
        <f>Øst!AA37</f>
        <v>0</v>
      </c>
      <c r="AL435" t="str">
        <f>Øst!AA38</f>
        <v>ja</v>
      </c>
      <c r="AM435">
        <f>Øst!AA39</f>
        <v>0</v>
      </c>
      <c r="AN435" t="str">
        <f>Øst!AA40</f>
        <v xml:space="preserve">Marie Røjes </v>
      </c>
      <c r="AO435">
        <f>Øst!AA41</f>
        <v>1998</v>
      </c>
      <c r="AP435">
        <f>Øst!AA42</f>
        <v>35</v>
      </c>
      <c r="AQ435">
        <f>Øst!AA43</f>
        <v>0</v>
      </c>
      <c r="AR435" t="str">
        <f>Øst!AA44</f>
        <v>PB</v>
      </c>
      <c r="AS435">
        <f>Øst!AA45</f>
        <v>0</v>
      </c>
      <c r="AT435">
        <f>Øst!AA46</f>
        <v>0</v>
      </c>
      <c r="AU435" t="str">
        <f>Øst!AA47</f>
        <v>Helene Røen</v>
      </c>
      <c r="AV435">
        <f>Øst!AA48</f>
        <v>2009</v>
      </c>
      <c r="AW435">
        <f>Øst!AA49</f>
        <v>35</v>
      </c>
      <c r="AX435">
        <f>Øst!AA50</f>
        <v>0</v>
      </c>
      <c r="AY435">
        <f>Øst!AA51</f>
        <v>0</v>
      </c>
      <c r="AZ435">
        <f>Øst!AA52</f>
        <v>0</v>
      </c>
      <c r="BA435">
        <f>Øst!AA53</f>
        <v>0</v>
      </c>
      <c r="BB435">
        <f>Øst!AA54</f>
        <v>98</v>
      </c>
      <c r="BC435">
        <f>Øst!AA55</f>
        <v>98</v>
      </c>
      <c r="BD435">
        <f>Øst!AA56</f>
        <v>1</v>
      </c>
      <c r="BE435">
        <f>Øst!AA57</f>
        <v>1</v>
      </c>
      <c r="BF435" t="str">
        <f>Øst!AA58</f>
        <v>nej</v>
      </c>
      <c r="BG435" t="str">
        <f>Øst!AA59</f>
        <v>nej</v>
      </c>
      <c r="BH435" t="str">
        <f>Øst!AA60</f>
        <v>ja</v>
      </c>
      <c r="BI435" t="str">
        <f>Øst!AA61</f>
        <v>ja</v>
      </c>
      <c r="BJ435">
        <f>Øst!AA62</f>
        <v>0</v>
      </c>
      <c r="BK435" t="str">
        <f>Øst!AA63</f>
        <v>nej</v>
      </c>
      <c r="BL435">
        <f>Øst!AA64</f>
        <v>0</v>
      </c>
      <c r="BM435" t="str">
        <f>Øst!AA65</f>
        <v>ja</v>
      </c>
      <c r="BN435">
        <f>Øst!AA66</f>
        <v>0</v>
      </c>
      <c r="BO435" t="str">
        <f>Øst!AA67</f>
        <v>ja</v>
      </c>
      <c r="BP435">
        <f>Øst!AA68</f>
        <v>0</v>
      </c>
      <c r="BQ435">
        <f>Øst!AA69</f>
        <v>0</v>
      </c>
      <c r="BR435" t="str">
        <f>Øst!AA70</f>
        <v>produktionskøkken</v>
      </c>
      <c r="BS435" t="str">
        <f>Øst!AA71</f>
        <v>ja</v>
      </c>
      <c r="BT435" t="str">
        <f>Øst!AA72</f>
        <v>Mindre</v>
      </c>
      <c r="BU435">
        <f>Øst!AA73</f>
        <v>0</v>
      </c>
      <c r="BV435">
        <f>Øst!AA74</f>
        <v>0</v>
      </c>
      <c r="BW435" t="str">
        <f>Øst!AA75</f>
        <v>konvektionsovn og en bjørn røremaskine</v>
      </c>
      <c r="BX435">
        <f>Øst!AA76</f>
        <v>0</v>
      </c>
      <c r="BY435">
        <f>Øst!AA77</f>
        <v>0</v>
      </c>
      <c r="BZ435">
        <f>Øst!AA78</f>
        <v>0</v>
      </c>
      <c r="CA435">
        <f>Øst!AA79</f>
        <v>0</v>
      </c>
      <c r="CB435">
        <f>Øst!AA80</f>
        <v>0</v>
      </c>
      <c r="CC435">
        <f>Øst!AA81</f>
        <v>0</v>
      </c>
      <c r="CD435">
        <f>Øst!AA82</f>
        <v>0</v>
      </c>
      <c r="CE435">
        <f>Øst!AA83</f>
        <v>0</v>
      </c>
      <c r="CF435">
        <f>Øst!AA84</f>
        <v>0</v>
      </c>
      <c r="CG435" t="str">
        <f>Øst!AA85</f>
        <v>Cathrine</v>
      </c>
      <c r="CH435" t="str">
        <f>Øst!AA86</f>
        <v>03.04</v>
      </c>
      <c r="CI435">
        <f>Øst!AA87</f>
        <v>0</v>
      </c>
      <c r="CJ435">
        <f>Øst!AA88</f>
        <v>1</v>
      </c>
      <c r="CK435">
        <f>Øst!AA89</f>
        <v>0</v>
      </c>
      <c r="CL435">
        <f>Øst!AA90</f>
        <v>0</v>
      </c>
      <c r="CM435">
        <f>Øst!AA91</f>
        <v>2</v>
      </c>
      <c r="CN435">
        <f>Øst!AA92</f>
        <v>0</v>
      </c>
      <c r="CO435">
        <f>Øst!AA93</f>
        <v>0</v>
      </c>
      <c r="CP435">
        <f>Øst!AA94</f>
        <v>0</v>
      </c>
      <c r="CQ435">
        <f>Øst!AA95</f>
        <v>0</v>
      </c>
      <c r="CR435">
        <f>Øst!AA96</f>
        <v>1</v>
      </c>
      <c r="CS435">
        <f>Øst!AA97</f>
        <v>2</v>
      </c>
      <c r="CT435">
        <f>Øst!AA98</f>
        <v>0</v>
      </c>
      <c r="CU435">
        <f>Øst!AA99</f>
        <v>0</v>
      </c>
      <c r="CV435">
        <f>Øst!AA100</f>
        <v>0</v>
      </c>
      <c r="CW435">
        <f>Øst!AA101</f>
        <v>0</v>
      </c>
      <c r="CX435">
        <f>Øst!AA102</f>
        <v>0</v>
      </c>
      <c r="CY435">
        <f>Øst!AA103</f>
        <v>1</v>
      </c>
      <c r="CZ435">
        <f>Øst!AA104</f>
        <v>0</v>
      </c>
      <c r="DA435">
        <f>Øst!AA105</f>
        <v>0</v>
      </c>
      <c r="DB435">
        <f>Øst!AA106</f>
        <v>1</v>
      </c>
      <c r="DC435">
        <f>Øst!AA107</f>
        <v>20</v>
      </c>
      <c r="DD435" t="str">
        <f>Øst!AA108</f>
        <v>miele</v>
      </c>
      <c r="DE435">
        <f>Øst!AA109</f>
        <v>2</v>
      </c>
      <c r="DF435" t="str">
        <f>Øst!AA110</f>
        <v>nej</v>
      </c>
      <c r="DG435">
        <f>Øst!AA111</f>
        <v>0</v>
      </c>
      <c r="DH435" t="str">
        <f>Øst!AA112</f>
        <v>nej</v>
      </c>
      <c r="DI435" t="str">
        <f>Øst!AA113</f>
        <v>ja</v>
      </c>
      <c r="DJ435" t="str">
        <f>Øst!AA114</f>
        <v>nej</v>
      </c>
      <c r="DK435">
        <f>Øst!AA115</f>
        <v>2</v>
      </c>
      <c r="DL435" t="str">
        <f>Øst!AA116</f>
        <v>God plads</v>
      </c>
      <c r="DM435">
        <f>Øst!AA117</f>
        <v>0</v>
      </c>
      <c r="DN435">
        <f>Øst!AA118</f>
        <v>0</v>
      </c>
      <c r="DO435" s="14" t="str">
        <f>VLOOKUP(MID(B435,1,5)*1,InstTyp!A:B,2,FALSE)</f>
        <v xml:space="preserve">Integrerede </v>
      </c>
      <c r="DP435" s="14" t="str">
        <f>VLOOKUP(MID(B435,1,5)*1,InstTyp!A:C,3,FALSE)</f>
        <v>Østerbro</v>
      </c>
      <c r="DQ435">
        <f>VLOOKUP(MID(B435,1,5)*1,'InstTyp-2'!E:BQ,7,FALSE)</f>
        <v>46</v>
      </c>
      <c r="DR435">
        <f>VLOOKUP(MID(B435,1,5)*1,'InstTyp-2'!E:BQ,8,FALSE)</f>
        <v>0</v>
      </c>
      <c r="DS435">
        <f>VLOOKUP(MID(B435,1,5)*1,'InstTyp-2'!E:BQ,9,FALSE)</f>
        <v>66</v>
      </c>
      <c r="DT435">
        <f>VLOOKUP(MID(B435,1,5)*1,'InstTyp-2'!E:BQ,10,FALSE)</f>
        <v>0</v>
      </c>
      <c r="DU435">
        <f>VLOOKUP(MID(B435,1,5)*1,'InstTyp-2'!E:BQ,11,FALSE)</f>
        <v>0</v>
      </c>
      <c r="DV435">
        <f>VLOOKUP(MID(B435,1,5)*1,'InstTyp-2'!E:BQ,12,FALSE)</f>
        <v>0</v>
      </c>
      <c r="DW435">
        <f>VLOOKUP(MID(B435,1,5)*1,'InstTyp-2'!E:BQ,13,FALSE)</f>
        <v>0</v>
      </c>
      <c r="DX435">
        <f>VLOOKUP(MID(B435,1,5)*1,'InstTyp-2'!E:BQ,14,FALSE)</f>
        <v>0</v>
      </c>
      <c r="DY435">
        <f>VLOOKUP(MID(B435,1,5)*1,'InstTyp-2'!E:BQ,15,FALSE)</f>
        <v>0</v>
      </c>
      <c r="DZ435">
        <f>VLOOKUP(MID(B435,1,5)*1,'InstTyp-2'!E:BQ,16,FALSE)</f>
        <v>0</v>
      </c>
      <c r="EA435">
        <f>VLOOKUP(MID(B435,1,5)*1,'InstTyp-2'!E:BQ,17,FALSE)</f>
        <v>0</v>
      </c>
      <c r="EB435">
        <f>VLOOKUP(MID(B435,1,5)*1,'InstTyp-2'!E:BQ,18,FALSE)</f>
        <v>0</v>
      </c>
      <c r="EC435">
        <f>VLOOKUP(MID(B435,1,5)*1,'InstTyp-2'!E:BQ,19,FALSE)</f>
        <v>0</v>
      </c>
      <c r="ED435">
        <f>VLOOKUP(MID(B435,1,5)*1,'InstTyp-2'!E:BQ,20,FALSE)</f>
        <v>0</v>
      </c>
      <c r="EE435" s="195">
        <f>VLOOKUP(MID(B435,1,5)*1,'Forplejning 2008'!A:C,3,FALSE)</f>
        <v>202319.14</v>
      </c>
      <c r="EF435" t="str">
        <f t="shared" si="24"/>
        <v>35685</v>
      </c>
      <c r="EG435" t="str">
        <f t="shared" si="25"/>
        <v/>
      </c>
      <c r="EH435">
        <f t="shared" si="26"/>
        <v>0</v>
      </c>
      <c r="EI435">
        <f t="shared" si="27"/>
        <v>0</v>
      </c>
      <c r="EJ435" t="str">
        <f>VLOOKUP(B435,Rekruttering!A:F,2,FALSE)</f>
        <v>Ja</v>
      </c>
      <c r="EK435">
        <f>VLOOKUP(B435,Rekruttering!A:F,3,FALSE)</f>
        <v>1</v>
      </c>
      <c r="EL435">
        <f>VLOOKUP(B435,Rekruttering!A:F,4,FALSE)</f>
        <v>0</v>
      </c>
      <c r="EM435" t="str">
        <f>VLOOKUP(B435,Rekruttering!A:F,5,FALSE)</f>
        <v>ønsker 2 stk. Den ene som barselsvikar</v>
      </c>
      <c r="EN435" t="str">
        <f>VLOOKUP(B435,Rekruttering!A:F,6,FALSE)</f>
        <v>Ja</v>
      </c>
    </row>
    <row r="436" spans="1:144">
      <c r="A436" s="14" t="str">
        <f>Øst!AB1</f>
        <v>x</v>
      </c>
      <c r="B436" s="21" t="str">
        <f>Øst!AB2</f>
        <v>35685_2</v>
      </c>
      <c r="C436" t="str">
        <f>Øst!AB3</f>
        <v>BørneRiget</v>
      </c>
      <c r="D436" t="str">
        <f>Øst!AB4</f>
        <v>Østerbro</v>
      </c>
      <c r="E436" t="str">
        <f>Øst!AB5</f>
        <v>Borgmester Jensens Allé 53</v>
      </c>
      <c r="F436">
        <f>Øst!AB6</f>
        <v>2100</v>
      </c>
      <c r="G436" t="str">
        <f>Øst!AB7</f>
        <v>København Ø</v>
      </c>
      <c r="H436" t="str">
        <f>Øst!AB8</f>
        <v>35 45 48 55</v>
      </c>
      <c r="I436" t="str">
        <f>Øst!AB9</f>
        <v>35685@buf.kk.dk</v>
      </c>
      <c r="J436" t="str">
        <f>Øst!AB10</f>
        <v>Rune Bjørklund</v>
      </c>
      <c r="K436">
        <f>Øst!AB11</f>
        <v>0</v>
      </c>
      <c r="L436">
        <f>Øst!AB12</f>
        <v>0</v>
      </c>
      <c r="M436" t="str">
        <f>Øst!AB13</f>
        <v>35685@buf.kk.dk</v>
      </c>
      <c r="N436" t="str">
        <f>Øst!AB14</f>
        <v>Integreret</v>
      </c>
      <c r="O436">
        <f>Øst!AB15</f>
        <v>46</v>
      </c>
      <c r="P436">
        <f>Øst!AB16</f>
        <v>0</v>
      </c>
      <c r="Q436">
        <f>Øst!AB17</f>
        <v>66</v>
      </c>
      <c r="R436">
        <f>Øst!AB18</f>
        <v>0</v>
      </c>
      <c r="S436">
        <f>Øst!AB19</f>
        <v>0</v>
      </c>
      <c r="T436">
        <f>Øst!AB20</f>
        <v>0</v>
      </c>
      <c r="U436">
        <f>Øst!AB21</f>
        <v>0</v>
      </c>
      <c r="V436" t="str">
        <f>Øst!AB22</f>
        <v>ja</v>
      </c>
      <c r="W436">
        <f>Øst!AB23</f>
        <v>0</v>
      </c>
      <c r="X436">
        <f>Øst!AB24</f>
        <v>0</v>
      </c>
      <c r="Y436">
        <f>Øst!AB25</f>
        <v>0</v>
      </c>
      <c r="Z436">
        <f>Øst!AB26</f>
        <v>0</v>
      </c>
      <c r="AA436">
        <f>Øst!AB27</f>
        <v>0</v>
      </c>
      <c r="AB436">
        <f>Øst!AB28</f>
        <v>0</v>
      </c>
      <c r="AC436">
        <f>Øst!AB29</f>
        <v>0</v>
      </c>
      <c r="AD436">
        <f>Øst!AB30</f>
        <v>0</v>
      </c>
      <c r="AE436">
        <f>Øst!AB31</f>
        <v>0</v>
      </c>
      <c r="AF436">
        <f>Øst!AB32</f>
        <v>0</v>
      </c>
      <c r="AG436">
        <f>Øst!AB33</f>
        <v>0</v>
      </c>
      <c r="AH436">
        <f>Øst!AB34</f>
        <v>0</v>
      </c>
      <c r="AI436">
        <f>Øst!AB35</f>
        <v>0</v>
      </c>
      <c r="AJ436">
        <f>Øst!AB36</f>
        <v>0</v>
      </c>
      <c r="AK436">
        <f>Øst!AB37</f>
        <v>0</v>
      </c>
      <c r="AL436">
        <f>Øst!AB38</f>
        <v>0</v>
      </c>
      <c r="AM436">
        <f>Øst!AB39</f>
        <v>0</v>
      </c>
      <c r="AN436">
        <f>Øst!AB40</f>
        <v>0</v>
      </c>
      <c r="AO436">
        <f>Øst!AB41</f>
        <v>0</v>
      </c>
      <c r="AP436">
        <f>Øst!AB42</f>
        <v>0</v>
      </c>
      <c r="AQ436">
        <f>Øst!AB43</f>
        <v>0</v>
      </c>
      <c r="AR436">
        <f>Øst!AB44</f>
        <v>0</v>
      </c>
      <c r="AS436">
        <f>Øst!AB45</f>
        <v>0</v>
      </c>
      <c r="AT436">
        <f>Øst!AB46</f>
        <v>0</v>
      </c>
      <c r="AU436">
        <f>Øst!AB47</f>
        <v>0</v>
      </c>
      <c r="AV436">
        <f>Øst!AB48</f>
        <v>0</v>
      </c>
      <c r="AW436">
        <f>Øst!AB49</f>
        <v>0</v>
      </c>
      <c r="AX436">
        <f>Øst!AB50</f>
        <v>0</v>
      </c>
      <c r="AY436">
        <f>Øst!AB51</f>
        <v>0</v>
      </c>
      <c r="AZ436">
        <f>Øst!AB52</f>
        <v>0</v>
      </c>
      <c r="BA436">
        <f>Øst!AB53</f>
        <v>0</v>
      </c>
      <c r="BB436">
        <f>Øst!AB54</f>
        <v>0</v>
      </c>
      <c r="BC436">
        <f>Øst!AB55</f>
        <v>0</v>
      </c>
      <c r="BD436">
        <f>Øst!AB56</f>
        <v>0</v>
      </c>
      <c r="BE436">
        <f>Øst!AB57</f>
        <v>0</v>
      </c>
      <c r="BF436">
        <f>Øst!AB58</f>
        <v>0</v>
      </c>
      <c r="BG436">
        <f>Øst!AB59</f>
        <v>0</v>
      </c>
      <c r="BH436">
        <f>Øst!AB60</f>
        <v>0</v>
      </c>
      <c r="BI436">
        <f>Øst!AB61</f>
        <v>0</v>
      </c>
      <c r="BJ436">
        <f>Øst!AB62</f>
        <v>0</v>
      </c>
      <c r="BK436">
        <f>Øst!AB63</f>
        <v>0</v>
      </c>
      <c r="BL436">
        <f>Øst!AB64</f>
        <v>0</v>
      </c>
      <c r="BM436">
        <f>Øst!AB65</f>
        <v>0</v>
      </c>
      <c r="BN436">
        <f>Øst!AB66</f>
        <v>0</v>
      </c>
      <c r="BO436">
        <f>Øst!AB67</f>
        <v>0</v>
      </c>
      <c r="BP436">
        <f>Øst!AB68</f>
        <v>0</v>
      </c>
      <c r="BQ436">
        <f>Øst!AB69</f>
        <v>0</v>
      </c>
      <c r="BR436" t="str">
        <f>Øst!AB70</f>
        <v>Køkken begrænset tilvirk</v>
      </c>
      <c r="BS436" t="str">
        <f>Øst!AB71</f>
        <v>nej</v>
      </c>
      <c r="BT436" t="str">
        <f>Øst!AB72</f>
        <v>Større</v>
      </c>
      <c r="BU436" t="str">
        <f>Øst!AB73</f>
        <v>Mindre</v>
      </c>
      <c r="BV436">
        <f>Øst!AB74</f>
        <v>0</v>
      </c>
      <c r="BW436" t="str">
        <f>Øst!AB75</f>
        <v>køkkenet skal total renoveres</v>
      </c>
      <c r="BX436">
        <f>Øst!AB76</f>
        <v>0</v>
      </c>
      <c r="BY436">
        <f>Øst!AB77</f>
        <v>0</v>
      </c>
      <c r="BZ436">
        <f>Øst!AB78</f>
        <v>0</v>
      </c>
      <c r="CA436">
        <f>Øst!AB79</f>
        <v>0</v>
      </c>
      <c r="CB436">
        <f>Øst!AB80</f>
        <v>0</v>
      </c>
      <c r="CC436">
        <f>Øst!AB81</f>
        <v>0</v>
      </c>
      <c r="CD436">
        <f>Øst!AB82</f>
        <v>0</v>
      </c>
      <c r="CE436">
        <f>Øst!AB83</f>
        <v>0</v>
      </c>
      <c r="CF436">
        <f>Øst!AB84</f>
        <v>0</v>
      </c>
      <c r="CG436">
        <f>Øst!AB85</f>
        <v>0</v>
      </c>
      <c r="CH436">
        <f>Øst!AB86</f>
        <v>0</v>
      </c>
      <c r="CI436">
        <f>Øst!AB87</f>
        <v>0</v>
      </c>
      <c r="CJ436">
        <f>Øst!AB88</f>
        <v>1</v>
      </c>
      <c r="CK436">
        <f>Øst!AB89</f>
        <v>0</v>
      </c>
      <c r="CL436">
        <f>Øst!AB90</f>
        <v>0</v>
      </c>
      <c r="CM436">
        <f>Øst!AB91</f>
        <v>2</v>
      </c>
      <c r="CN436">
        <f>Øst!AB92</f>
        <v>0</v>
      </c>
      <c r="CO436">
        <f>Øst!AB93</f>
        <v>0</v>
      </c>
      <c r="CP436">
        <f>Øst!AB94</f>
        <v>0</v>
      </c>
      <c r="CQ436">
        <f>Øst!AB95</f>
        <v>0</v>
      </c>
      <c r="CR436">
        <f>Øst!AB96</f>
        <v>0</v>
      </c>
      <c r="CS436">
        <f>Øst!AB97</f>
        <v>2</v>
      </c>
      <c r="CT436">
        <f>Øst!AB98</f>
        <v>0</v>
      </c>
      <c r="CU436">
        <f>Øst!AB99</f>
        <v>0</v>
      </c>
      <c r="CV436">
        <f>Øst!AB100</f>
        <v>0</v>
      </c>
      <c r="CW436">
        <f>Øst!AB101</f>
        <v>0</v>
      </c>
      <c r="CX436">
        <f>Øst!AB102</f>
        <v>0</v>
      </c>
      <c r="CY436">
        <f>Øst!AB103</f>
        <v>0</v>
      </c>
      <c r="CZ436">
        <f>Øst!AB104</f>
        <v>0</v>
      </c>
      <c r="DA436">
        <f>Øst!AB105</f>
        <v>0</v>
      </c>
      <c r="DB436">
        <f>Øst!AB106</f>
        <v>1</v>
      </c>
      <c r="DC436">
        <f>Øst!AB107</f>
        <v>20</v>
      </c>
      <c r="DD436" t="str">
        <f>Øst!AB108</f>
        <v xml:space="preserve">miele </v>
      </c>
      <c r="DE436">
        <f>Øst!AB109</f>
        <v>2</v>
      </c>
      <c r="DF436" t="str">
        <f>Øst!AB110</f>
        <v>nej</v>
      </c>
      <c r="DG436">
        <f>Øst!AB111</f>
        <v>0</v>
      </c>
      <c r="DH436" t="str">
        <f>Øst!AB112</f>
        <v>nej</v>
      </c>
      <c r="DI436" t="str">
        <f>Øst!AB113</f>
        <v>nej</v>
      </c>
      <c r="DJ436" t="str">
        <f>Øst!AB114</f>
        <v>nej</v>
      </c>
      <c r="DK436">
        <f>Øst!AB115</f>
        <v>2</v>
      </c>
      <c r="DL436" t="str">
        <f>Øst!AB116</f>
        <v>God plads</v>
      </c>
      <c r="DM436">
        <f>Øst!AB117</f>
        <v>0</v>
      </c>
      <c r="DN436">
        <f>Øst!AB118</f>
        <v>0</v>
      </c>
      <c r="DO436" s="14" t="str">
        <f>VLOOKUP(MID(B436,1,5)*1,InstTyp!A:B,2,FALSE)</f>
        <v xml:space="preserve">Integrerede </v>
      </c>
      <c r="DP436" s="14" t="str">
        <f>VLOOKUP(MID(B436,1,5)*1,InstTyp!A:C,3,FALSE)</f>
        <v>Østerbro</v>
      </c>
      <c r="DQ436">
        <f>VLOOKUP(MID(B436,1,5)*1,'InstTyp-2'!E:BQ,7,FALSE)</f>
        <v>46</v>
      </c>
      <c r="DR436">
        <f>VLOOKUP(MID(B436,1,5)*1,'InstTyp-2'!E:BQ,8,FALSE)</f>
        <v>0</v>
      </c>
      <c r="DS436">
        <f>VLOOKUP(MID(B436,1,5)*1,'InstTyp-2'!E:BQ,9,FALSE)</f>
        <v>66</v>
      </c>
      <c r="DT436">
        <f>VLOOKUP(MID(B436,1,5)*1,'InstTyp-2'!E:BQ,10,FALSE)</f>
        <v>0</v>
      </c>
      <c r="DU436">
        <f>VLOOKUP(MID(B436,1,5)*1,'InstTyp-2'!E:BQ,11,FALSE)</f>
        <v>0</v>
      </c>
      <c r="DV436">
        <f>VLOOKUP(MID(B436,1,5)*1,'InstTyp-2'!E:BQ,12,FALSE)</f>
        <v>0</v>
      </c>
      <c r="DW436">
        <f>VLOOKUP(MID(B436,1,5)*1,'InstTyp-2'!E:BQ,13,FALSE)</f>
        <v>0</v>
      </c>
      <c r="DX436">
        <f>VLOOKUP(MID(B436,1,5)*1,'InstTyp-2'!E:BQ,14,FALSE)</f>
        <v>0</v>
      </c>
      <c r="DY436">
        <f>VLOOKUP(MID(B436,1,5)*1,'InstTyp-2'!E:BQ,15,FALSE)</f>
        <v>0</v>
      </c>
      <c r="DZ436">
        <f>VLOOKUP(MID(B436,1,5)*1,'InstTyp-2'!E:BQ,16,FALSE)</f>
        <v>0</v>
      </c>
      <c r="EA436">
        <f>VLOOKUP(MID(B436,1,5)*1,'InstTyp-2'!E:BQ,17,FALSE)</f>
        <v>0</v>
      </c>
      <c r="EB436">
        <f>VLOOKUP(MID(B436,1,5)*1,'InstTyp-2'!E:BQ,18,FALSE)</f>
        <v>0</v>
      </c>
      <c r="EC436">
        <f>VLOOKUP(MID(B436,1,5)*1,'InstTyp-2'!E:BQ,19,FALSE)</f>
        <v>0</v>
      </c>
      <c r="ED436">
        <f>VLOOKUP(MID(B436,1,5)*1,'InstTyp-2'!E:BQ,20,FALSE)</f>
        <v>0</v>
      </c>
      <c r="EE436" s="195">
        <f>VLOOKUP(MID(B436,1,5)*1,'Forplejning 2008'!A:C,3,FALSE)</f>
        <v>202319.14</v>
      </c>
      <c r="EF436" t="str">
        <f t="shared" si="24"/>
        <v>35685</v>
      </c>
      <c r="EG436" t="str">
        <f t="shared" si="25"/>
        <v>2</v>
      </c>
      <c r="EH436">
        <f t="shared" si="26"/>
        <v>0</v>
      </c>
      <c r="EI436">
        <f t="shared" si="27"/>
        <v>0</v>
      </c>
      <c r="EJ436" t="e">
        <f>VLOOKUP(B436,Rekruttering!A:F,2,FALSE)</f>
        <v>#N/A</v>
      </c>
      <c r="EK436" t="e">
        <f>VLOOKUP(B436,Rekruttering!A:F,3,FALSE)</f>
        <v>#N/A</v>
      </c>
      <c r="EL436" t="e">
        <f>VLOOKUP(B436,Rekruttering!A:F,4,FALSE)</f>
        <v>#N/A</v>
      </c>
      <c r="EM436" t="e">
        <f>VLOOKUP(B436,Rekruttering!A:F,5,FALSE)</f>
        <v>#N/A</v>
      </c>
      <c r="EN436" t="e">
        <f>VLOOKUP(B436,Rekruttering!A:F,6,FALSE)</f>
        <v>#N/A</v>
      </c>
    </row>
    <row r="437" spans="1:144">
      <c r="A437" s="14" t="str">
        <f>Øst!AC1</f>
        <v>x</v>
      </c>
      <c r="B437" s="21">
        <f>Øst!AC2</f>
        <v>37200</v>
      </c>
      <c r="C437" t="str">
        <f>Øst!AC3</f>
        <v>Børnehuset Flora</v>
      </c>
      <c r="D437" t="str">
        <f>Øst!AC4</f>
        <v>Østerbro</v>
      </c>
      <c r="E437" t="str">
        <f>Øst!AC5</f>
        <v>Carl Nielsens Allé 27</v>
      </c>
      <c r="F437">
        <f>Øst!AC6</f>
        <v>2100</v>
      </c>
      <c r="G437" t="str">
        <f>Øst!AC7</f>
        <v>København Ø</v>
      </c>
      <c r="H437" t="str">
        <f>Øst!AC8</f>
        <v>39 12 60 10</v>
      </c>
      <c r="I437" t="str">
        <f>Øst!AC9</f>
        <v>37200@buf.kk.dk</v>
      </c>
      <c r="J437" t="str">
        <f>Øst!AC10</f>
        <v>Martina Daneland</v>
      </c>
      <c r="K437">
        <f>Øst!AC11</f>
        <v>0</v>
      </c>
      <c r="L437">
        <f>Øst!AC12</f>
        <v>0</v>
      </c>
      <c r="M437" t="str">
        <f>Øst!AC13</f>
        <v>37200@buf.kk.dk</v>
      </c>
      <c r="N437" t="str">
        <f>Øst!AC14</f>
        <v>Integreret</v>
      </c>
      <c r="O437">
        <f>Øst!AC15</f>
        <v>42</v>
      </c>
      <c r="P437">
        <f>Øst!AC16</f>
        <v>0</v>
      </c>
      <c r="Q437">
        <f>Øst!AC17</f>
        <v>46</v>
      </c>
      <c r="R437">
        <f>Øst!AC18</f>
        <v>0</v>
      </c>
      <c r="S437">
        <f>Øst!AC19</f>
        <v>0</v>
      </c>
      <c r="T437">
        <f>Øst!AC20</f>
        <v>0</v>
      </c>
      <c r="U437">
        <f>Øst!AC21</f>
        <v>0</v>
      </c>
      <c r="V437" t="str">
        <f>Øst!AC22</f>
        <v>nej</v>
      </c>
      <c r="W437">
        <f>Øst!AC23</f>
        <v>0</v>
      </c>
      <c r="X437">
        <f>Øst!AC24</f>
        <v>0</v>
      </c>
      <c r="Y437">
        <f>Øst!AC25</f>
        <v>5</v>
      </c>
      <c r="Z437">
        <f>Øst!AC26</f>
        <v>5</v>
      </c>
      <c r="AA437">
        <f>Øst!AC27</f>
        <v>5</v>
      </c>
      <c r="AB437">
        <f>Øst!AC28</f>
        <v>5</v>
      </c>
      <c r="AC437">
        <f>Øst!AC29</f>
        <v>0</v>
      </c>
      <c r="AD437">
        <f>Øst!AC30</f>
        <v>5</v>
      </c>
      <c r="AE437">
        <f>Øst!AC31</f>
        <v>5</v>
      </c>
      <c r="AF437">
        <f>Øst!AC32</f>
        <v>0</v>
      </c>
      <c r="AG437">
        <f>Øst!AC33</f>
        <v>5</v>
      </c>
      <c r="AH437">
        <f>Øst!AC34</f>
        <v>0</v>
      </c>
      <c r="AI437">
        <f>Øst!AC35</f>
        <v>86400</v>
      </c>
      <c r="AJ437">
        <f>Øst!AC36</f>
        <v>44160</v>
      </c>
      <c r="AK437">
        <f>Øst!AC37</f>
        <v>0</v>
      </c>
      <c r="AL437" t="str">
        <f>Øst!AC38</f>
        <v>ja</v>
      </c>
      <c r="AM437">
        <f>Øst!AC39</f>
        <v>0</v>
      </c>
      <c r="AN437" t="str">
        <f>Øst!AC40</f>
        <v>David Sandbegr</v>
      </c>
      <c r="AO437">
        <f>Øst!AC41</f>
        <v>2009</v>
      </c>
      <c r="AP437">
        <f>Øst!AC42</f>
        <v>37</v>
      </c>
      <c r="AQ437">
        <f>Øst!AC43</f>
        <v>0</v>
      </c>
      <c r="AR437" t="str">
        <f>Øst!AC44</f>
        <v>kok</v>
      </c>
      <c r="AS437">
        <f>Øst!AC45</f>
        <v>0</v>
      </c>
      <c r="AT437">
        <f>Øst!AC46</f>
        <v>0</v>
      </c>
      <c r="AU437">
        <f>Øst!AC47</f>
        <v>0</v>
      </c>
      <c r="AV437">
        <f>Øst!AC48</f>
        <v>0</v>
      </c>
      <c r="AW437">
        <f>Øst!AC49</f>
        <v>0</v>
      </c>
      <c r="AX437">
        <f>Øst!AC50</f>
        <v>0</v>
      </c>
      <c r="AY437">
        <f>Øst!AC51</f>
        <v>0</v>
      </c>
      <c r="AZ437">
        <f>Øst!AC52</f>
        <v>0</v>
      </c>
      <c r="BA437">
        <f>Øst!AC53</f>
        <v>0</v>
      </c>
      <c r="BB437">
        <f>Øst!AC54</f>
        <v>100</v>
      </c>
      <c r="BC437">
        <f>Øst!AC55</f>
        <v>100</v>
      </c>
      <c r="BD437">
        <f>Øst!AC56</f>
        <v>2</v>
      </c>
      <c r="BE437">
        <f>Øst!AC57</f>
        <v>2</v>
      </c>
      <c r="BF437" t="str">
        <f>Øst!AC58</f>
        <v>ja</v>
      </c>
      <c r="BG437" t="str">
        <f>Øst!AC59</f>
        <v>nej</v>
      </c>
      <c r="BH437" t="str">
        <f>Øst!AC60</f>
        <v>ja</v>
      </c>
      <c r="BI437" t="str">
        <f>Øst!AC61</f>
        <v>ja</v>
      </c>
      <c r="BJ437">
        <f>Øst!AC62</f>
        <v>0</v>
      </c>
      <c r="BK437" t="str">
        <f>Øst!AC63</f>
        <v>ja</v>
      </c>
      <c r="BL437">
        <f>Øst!AC64</f>
        <v>0</v>
      </c>
      <c r="BM437" t="str">
        <f>Øst!AC65</f>
        <v>ja</v>
      </c>
      <c r="BN437">
        <f>Øst!AC66</f>
        <v>0</v>
      </c>
      <c r="BO437" t="str">
        <f>Øst!AC67</f>
        <v>ja</v>
      </c>
      <c r="BP437">
        <f>Øst!AC68</f>
        <v>0</v>
      </c>
      <c r="BQ437">
        <f>Øst!AC69</f>
        <v>0</v>
      </c>
      <c r="BR437" t="str">
        <f>Øst!AC70</f>
        <v>produktionskøkken</v>
      </c>
      <c r="BS437" t="str">
        <f>Øst!AC71</f>
        <v>ja</v>
      </c>
      <c r="BT437" t="str">
        <f>Øst!AC72</f>
        <v>Større</v>
      </c>
      <c r="BU437">
        <f>Øst!AC73</f>
        <v>0</v>
      </c>
      <c r="BV437">
        <f>Øst!AC74</f>
        <v>0</v>
      </c>
      <c r="BW437" t="str">
        <f>Øst!AC75</f>
        <v>en konvektionsovn og en industri opvaskemaskine</v>
      </c>
      <c r="BX437">
        <f>Øst!AC76</f>
        <v>0</v>
      </c>
      <c r="BY437">
        <f>Øst!AC77</f>
        <v>0</v>
      </c>
      <c r="BZ437">
        <f>Øst!AC78</f>
        <v>0</v>
      </c>
      <c r="CA437">
        <f>Øst!AC79</f>
        <v>0</v>
      </c>
      <c r="CB437">
        <f>Øst!AC80</f>
        <v>0</v>
      </c>
      <c r="CC437">
        <f>Øst!AC81</f>
        <v>0</v>
      </c>
      <c r="CD437">
        <f>Øst!AC82</f>
        <v>0</v>
      </c>
      <c r="CE437">
        <f>Øst!AC83</f>
        <v>0</v>
      </c>
      <c r="CF437">
        <f>Øst!AC84</f>
        <v>0</v>
      </c>
      <c r="CG437" t="str">
        <f>Øst!AC85</f>
        <v>Cathrine</v>
      </c>
      <c r="CH437" t="str">
        <f>Øst!AC86</f>
        <v>03.04</v>
      </c>
      <c r="CI437">
        <f>Øst!AC87</f>
        <v>0</v>
      </c>
      <c r="CJ437">
        <f>Øst!AC88</f>
        <v>0</v>
      </c>
      <c r="CK437">
        <f>Øst!AC89</f>
        <v>1</v>
      </c>
      <c r="CL437">
        <f>Øst!AC90</f>
        <v>5</v>
      </c>
      <c r="CM437">
        <f>Øst!AC91</f>
        <v>0</v>
      </c>
      <c r="CN437">
        <f>Øst!AC92</f>
        <v>2</v>
      </c>
      <c r="CO437">
        <f>Øst!AC93</f>
        <v>0</v>
      </c>
      <c r="CP437">
        <f>Øst!AC94</f>
        <v>0</v>
      </c>
      <c r="CQ437">
        <f>Øst!AC95</f>
        <v>0</v>
      </c>
      <c r="CR437">
        <f>Øst!AC96</f>
        <v>0</v>
      </c>
      <c r="CS437">
        <f>Øst!AC97</f>
        <v>2</v>
      </c>
      <c r="CT437">
        <f>Øst!AC98</f>
        <v>0</v>
      </c>
      <c r="CU437">
        <f>Øst!AC99</f>
        <v>0</v>
      </c>
      <c r="CV437">
        <f>Øst!AC100</f>
        <v>0</v>
      </c>
      <c r="CW437">
        <f>Øst!AC101</f>
        <v>0</v>
      </c>
      <c r="CX437">
        <f>Øst!AC102</f>
        <v>0</v>
      </c>
      <c r="CY437">
        <f>Øst!AC103</f>
        <v>2</v>
      </c>
      <c r="CZ437">
        <f>Øst!AC104</f>
        <v>0</v>
      </c>
      <c r="DA437">
        <f>Øst!AC105</f>
        <v>0</v>
      </c>
      <c r="DB437">
        <f>Øst!AC106</f>
        <v>2</v>
      </c>
      <c r="DC437">
        <f>Øst!AC107</f>
        <v>20</v>
      </c>
      <c r="DD437" t="str">
        <f>Øst!AC108</f>
        <v>miele</v>
      </c>
      <c r="DE437">
        <f>Øst!AC109</f>
        <v>4</v>
      </c>
      <c r="DF437" t="str">
        <f>Øst!AC110</f>
        <v>nej</v>
      </c>
      <c r="DG437">
        <f>Øst!AC111</f>
        <v>0</v>
      </c>
      <c r="DH437" t="str">
        <f>Øst!AC112</f>
        <v>ja</v>
      </c>
      <c r="DI437" t="str">
        <f>Øst!AC113</f>
        <v>ja</v>
      </c>
      <c r="DJ437" t="str">
        <f>Øst!AC114</f>
        <v>nej</v>
      </c>
      <c r="DK437">
        <f>Øst!AC115</f>
        <v>3</v>
      </c>
      <c r="DL437" t="str">
        <f>Øst!AC116</f>
        <v>God plads</v>
      </c>
      <c r="DM437">
        <f>Øst!AC117</f>
        <v>0</v>
      </c>
      <c r="DN437">
        <f>Øst!AC118</f>
        <v>0</v>
      </c>
      <c r="DO437" s="14" t="str">
        <f>VLOOKUP(MID(B437,1,5)*1,InstTyp!A:B,2,FALSE)</f>
        <v xml:space="preserve">Integrerede </v>
      </c>
      <c r="DP437" s="14" t="str">
        <f>VLOOKUP(MID(B437,1,5)*1,InstTyp!A:C,3,FALSE)</f>
        <v>Østerbro</v>
      </c>
      <c r="DQ437">
        <f>VLOOKUP(MID(B437,1,5)*1,'InstTyp-2'!E:BQ,7,FALSE)</f>
        <v>36</v>
      </c>
      <c r="DR437">
        <f>VLOOKUP(MID(B437,1,5)*1,'InstTyp-2'!E:BQ,8,FALSE)</f>
        <v>0</v>
      </c>
      <c r="DS437">
        <f>VLOOKUP(MID(B437,1,5)*1,'InstTyp-2'!E:BQ,9,FALSE)</f>
        <v>46</v>
      </c>
      <c r="DT437">
        <f>VLOOKUP(MID(B437,1,5)*1,'InstTyp-2'!E:BQ,10,FALSE)</f>
        <v>0</v>
      </c>
      <c r="DU437">
        <f>VLOOKUP(MID(B437,1,5)*1,'InstTyp-2'!E:BQ,11,FALSE)</f>
        <v>0</v>
      </c>
      <c r="DV437">
        <f>VLOOKUP(MID(B437,1,5)*1,'InstTyp-2'!E:BQ,12,FALSE)</f>
        <v>0</v>
      </c>
      <c r="DW437">
        <f>VLOOKUP(MID(B437,1,5)*1,'InstTyp-2'!E:BQ,13,FALSE)</f>
        <v>0</v>
      </c>
      <c r="DX437">
        <f>VLOOKUP(MID(B437,1,5)*1,'InstTyp-2'!E:BQ,14,FALSE)</f>
        <v>0</v>
      </c>
      <c r="DY437">
        <f>VLOOKUP(MID(B437,1,5)*1,'InstTyp-2'!E:BQ,15,FALSE)</f>
        <v>0</v>
      </c>
      <c r="DZ437">
        <f>VLOOKUP(MID(B437,1,5)*1,'InstTyp-2'!E:BQ,16,FALSE)</f>
        <v>0</v>
      </c>
      <c r="EA437">
        <f>VLOOKUP(MID(B437,1,5)*1,'InstTyp-2'!E:BQ,17,FALSE)</f>
        <v>0</v>
      </c>
      <c r="EB437">
        <f>VLOOKUP(MID(B437,1,5)*1,'InstTyp-2'!E:BQ,18,FALSE)</f>
        <v>0</v>
      </c>
      <c r="EC437">
        <f>VLOOKUP(MID(B437,1,5)*1,'InstTyp-2'!E:BQ,19,FALSE)</f>
        <v>0</v>
      </c>
      <c r="ED437">
        <f>VLOOKUP(MID(B437,1,5)*1,'InstTyp-2'!E:BQ,20,FALSE)</f>
        <v>0</v>
      </c>
      <c r="EE437" s="195">
        <f>VLOOKUP(MID(B437,1,5)*1,'Forplejning 2008'!A:C,3,FALSE)</f>
        <v>189295.68</v>
      </c>
      <c r="EF437" t="str">
        <f t="shared" si="24"/>
        <v>37200</v>
      </c>
      <c r="EG437" t="str">
        <f t="shared" si="25"/>
        <v/>
      </c>
      <c r="EH437">
        <f t="shared" si="26"/>
        <v>0</v>
      </c>
      <c r="EI437">
        <f t="shared" si="27"/>
        <v>0</v>
      </c>
      <c r="EJ437" t="e">
        <f>VLOOKUP(B437,Rekruttering!A:F,2,FALSE)</f>
        <v>#N/A</v>
      </c>
      <c r="EK437" t="e">
        <f>VLOOKUP(B437,Rekruttering!A:F,3,FALSE)</f>
        <v>#N/A</v>
      </c>
      <c r="EL437" t="e">
        <f>VLOOKUP(B437,Rekruttering!A:F,4,FALSE)</f>
        <v>#N/A</v>
      </c>
      <c r="EM437" t="e">
        <f>VLOOKUP(B437,Rekruttering!A:F,5,FALSE)</f>
        <v>#N/A</v>
      </c>
      <c r="EN437" t="e">
        <f>VLOOKUP(B437,Rekruttering!A:F,6,FALSE)</f>
        <v>#N/A</v>
      </c>
    </row>
    <row r="438" spans="1:144">
      <c r="A438" s="14" t="str">
        <f>Øst!AR1</f>
        <v>x</v>
      </c>
      <c r="B438" s="21">
        <f>Øst!AR2</f>
        <v>37303</v>
      </c>
      <c r="C438" t="str">
        <f>Øst!AR3</f>
        <v>Konkylien</v>
      </c>
      <c r="D438" t="str">
        <f>Øst!AR4</f>
        <v>Østerbro</v>
      </c>
      <c r="E438" t="str">
        <f>Øst!AR5</f>
        <v>Forbindelsesvej 9</v>
      </c>
      <c r="F438">
        <f>Øst!AR6</f>
        <v>2100</v>
      </c>
      <c r="G438" t="str">
        <f>Øst!AR7</f>
        <v>København Ø</v>
      </c>
      <c r="H438" t="str">
        <f>Øst!AR8</f>
        <v>35 25 63 20</v>
      </c>
      <c r="I438" t="str">
        <f>Øst!AR9</f>
        <v>ey86@buf.kk.dk</v>
      </c>
      <c r="J438" t="str">
        <f>Øst!AR10</f>
        <v>Maj-Britt Nystrøm</v>
      </c>
      <c r="K438">
        <f>Øst!AR11</f>
        <v>0</v>
      </c>
      <c r="L438">
        <f>Øst!AR12</f>
        <v>0</v>
      </c>
      <c r="M438" t="str">
        <f>Øst!AR13</f>
        <v>37303@buf.kk.dk</v>
      </c>
      <c r="N438" t="str">
        <f>Øst!AR14</f>
        <v>Integreret</v>
      </c>
      <c r="O438">
        <f>Øst!AR15</f>
        <v>12</v>
      </c>
      <c r="P438">
        <f>Øst!AR16</f>
        <v>0</v>
      </c>
      <c r="Q438">
        <f>Øst!AR17</f>
        <v>44</v>
      </c>
      <c r="R438">
        <f>Øst!AR18</f>
        <v>0</v>
      </c>
      <c r="S438">
        <f>Øst!AR19</f>
        <v>0</v>
      </c>
      <c r="T438">
        <f>Øst!AR20</f>
        <v>0</v>
      </c>
      <c r="U438">
        <f>Øst!AR21</f>
        <v>0</v>
      </c>
      <c r="V438" t="str">
        <f>Øst!AR22</f>
        <v>Nej</v>
      </c>
      <c r="W438">
        <f>Øst!AR23</f>
        <v>0</v>
      </c>
      <c r="X438">
        <f>Øst!AR24</f>
        <v>0</v>
      </c>
      <c r="Y438">
        <f>Øst!AR25</f>
        <v>5</v>
      </c>
      <c r="Z438">
        <f>Øst!AR26</f>
        <v>5</v>
      </c>
      <c r="AA438">
        <f>Øst!AR27</f>
        <v>5</v>
      </c>
      <c r="AB438">
        <f>Øst!AR28</f>
        <v>5</v>
      </c>
      <c r="AC438">
        <f>Øst!AR29</f>
        <v>0</v>
      </c>
      <c r="AD438">
        <f>Øst!AR30</f>
        <v>5</v>
      </c>
      <c r="AE438">
        <f>Øst!AR31</f>
        <v>5</v>
      </c>
      <c r="AF438">
        <f>Øst!AR32</f>
        <v>0</v>
      </c>
      <c r="AG438">
        <f>Øst!AR33</f>
        <v>5</v>
      </c>
      <c r="AH438">
        <f>Øst!AR34</f>
        <v>0</v>
      </c>
      <c r="AI438">
        <f>Øst!AR35</f>
        <v>160000</v>
      </c>
      <c r="AJ438">
        <f>Øst!AR36</f>
        <v>0</v>
      </c>
      <c r="AK438">
        <f>Øst!AR37</f>
        <v>0</v>
      </c>
      <c r="AL438" t="str">
        <f>Øst!AR38</f>
        <v>Ja</v>
      </c>
      <c r="AM438">
        <f>Øst!AR39</f>
        <v>0</v>
      </c>
      <c r="AN438" t="str">
        <f>Øst!AR40</f>
        <v>Lise Jensen</v>
      </c>
      <c r="AO438">
        <f>Øst!AR41</f>
        <v>2004</v>
      </c>
      <c r="AP438">
        <f>Øst!AR42</f>
        <v>30</v>
      </c>
      <c r="AQ438">
        <f>Øst!AR43</f>
        <v>0</v>
      </c>
      <c r="AR438" t="str">
        <f>Øst!AR44</f>
        <v>Køkkenassistent</v>
      </c>
      <c r="AS438" t="str">
        <f>Øst!AR45</f>
        <v>10 år fra institution/plejehjem</v>
      </c>
      <c r="AT438" t="str">
        <f>Øst!AR46</f>
        <v>økologikursus, ø.o.f.</v>
      </c>
      <c r="AU438">
        <f>Øst!AR47</f>
        <v>0</v>
      </c>
      <c r="AV438">
        <f>Øst!AR48</f>
        <v>0</v>
      </c>
      <c r="AW438">
        <f>Øst!AR49</f>
        <v>0</v>
      </c>
      <c r="AX438">
        <f>Øst!AR50</f>
        <v>0</v>
      </c>
      <c r="AY438">
        <f>Øst!AR51</f>
        <v>0</v>
      </c>
      <c r="AZ438">
        <f>Øst!AR52</f>
        <v>0</v>
      </c>
      <c r="BA438">
        <f>Øst!AR53</f>
        <v>0</v>
      </c>
      <c r="BB438">
        <f>Øst!AR54</f>
        <v>85</v>
      </c>
      <c r="BC438">
        <f>Øst!AR55</f>
        <v>85</v>
      </c>
      <c r="BD438">
        <f>Øst!AR56</f>
        <v>1</v>
      </c>
      <c r="BE438">
        <f>Øst!AR57</f>
        <v>1</v>
      </c>
      <c r="BF438" t="str">
        <f>Øst!AR58</f>
        <v>Ja</v>
      </c>
      <c r="BG438" t="str">
        <f>Øst!AR59</f>
        <v>Ja</v>
      </c>
      <c r="BH438" t="str">
        <f>Øst!AR60</f>
        <v>Ja</v>
      </c>
      <c r="BI438" t="str">
        <f>Øst!AR61</f>
        <v>Ja</v>
      </c>
      <c r="BJ438">
        <f>Øst!AR62</f>
        <v>0</v>
      </c>
      <c r="BK438" t="str">
        <f>Øst!AR63</f>
        <v>Ja</v>
      </c>
      <c r="BL438" t="str">
        <f>Øst!AR64</f>
        <v>afventer meget</v>
      </c>
      <c r="BM438" t="str">
        <f>Øst!AR65</f>
        <v>Ja</v>
      </c>
      <c r="BN438">
        <f>Øst!AR66</f>
        <v>0</v>
      </c>
      <c r="BO438" t="str">
        <f>Øst!AR67</f>
        <v>Ja</v>
      </c>
      <c r="BP438">
        <f>Øst!AR68</f>
        <v>0</v>
      </c>
      <c r="BQ438">
        <f>Øst!AR69</f>
        <v>0</v>
      </c>
      <c r="BR438" t="str">
        <f>Øst!AR70</f>
        <v>produktionskøkken</v>
      </c>
      <c r="BS438" t="str">
        <f>Øst!AR71</f>
        <v>Nej</v>
      </c>
      <c r="BT438" t="str">
        <f>Øst!AR72</f>
        <v>Mindre</v>
      </c>
      <c r="BU438" t="str">
        <f>Øst!AR73</f>
        <v>Ingen</v>
      </c>
      <c r="BV438" t="str">
        <f>Øst!AR74</f>
        <v>Nej</v>
      </c>
      <c r="BW438" t="str">
        <f>Øst!AR75</f>
        <v>grøntsagsrobot, hurtigere opvaskemaskine, en konvektionsovn eller større og flere ovne ( der er to meget små ovne)</v>
      </c>
      <c r="BX438">
        <f>Øst!AR76</f>
        <v>0</v>
      </c>
      <c r="BY438">
        <f>Øst!AR77</f>
        <v>0</v>
      </c>
      <c r="BZ438">
        <f>Øst!AR78</f>
        <v>0</v>
      </c>
      <c r="CA438">
        <f>Øst!AR79</f>
        <v>0</v>
      </c>
      <c r="CB438">
        <f>Øst!AR80</f>
        <v>0</v>
      </c>
      <c r="CC438">
        <f>Øst!AR81</f>
        <v>0</v>
      </c>
      <c r="CD438">
        <f>Øst!AR82</f>
        <v>0</v>
      </c>
      <c r="CE438">
        <f>Øst!AR83</f>
        <v>0</v>
      </c>
      <c r="CF438">
        <f>Øst!AR84</f>
        <v>0</v>
      </c>
      <c r="CG438" t="str">
        <f>Øst!AR85</f>
        <v>Mariah / Sine</v>
      </c>
      <c r="CH438" s="18">
        <f>Øst!AR86</f>
        <v>39897</v>
      </c>
      <c r="CI438">
        <f>Øst!AR87</f>
        <v>0</v>
      </c>
      <c r="CJ438">
        <f>Øst!AR88</f>
        <v>0</v>
      </c>
      <c r="CK438">
        <f>Øst!AR89</f>
        <v>1</v>
      </c>
      <c r="CL438">
        <f>Øst!AR90</f>
        <v>5</v>
      </c>
      <c r="CM438">
        <f>Øst!AR91</f>
        <v>0</v>
      </c>
      <c r="CN438">
        <f>Øst!AR92</f>
        <v>2</v>
      </c>
      <c r="CO438">
        <f>Øst!AR93</f>
        <v>0</v>
      </c>
      <c r="CP438">
        <f>Øst!AR94</f>
        <v>0</v>
      </c>
      <c r="CQ438">
        <f>Øst!AR95</f>
        <v>0</v>
      </c>
      <c r="CR438">
        <f>Øst!AR96</f>
        <v>0</v>
      </c>
      <c r="CS438">
        <f>Øst!AR97</f>
        <v>1</v>
      </c>
      <c r="CT438">
        <f>Øst!AR98</f>
        <v>0</v>
      </c>
      <c r="CU438">
        <f>Øst!AR99</f>
        <v>0</v>
      </c>
      <c r="CV438">
        <f>Øst!AR100</f>
        <v>1</v>
      </c>
      <c r="CW438">
        <f>Øst!AR101</f>
        <v>0</v>
      </c>
      <c r="CX438">
        <f>Øst!AR102</f>
        <v>0</v>
      </c>
      <c r="CY438">
        <f>Øst!AR103</f>
        <v>2</v>
      </c>
      <c r="CZ438">
        <f>Øst!AR104</f>
        <v>0</v>
      </c>
      <c r="DA438">
        <f>Øst!AR105</f>
        <v>0</v>
      </c>
      <c r="DB438">
        <f>Øst!AR106</f>
        <v>1</v>
      </c>
      <c r="DC438">
        <f>Øst!AR107</f>
        <v>25</v>
      </c>
      <c r="DD438" t="str">
        <f>Øst!AR108</f>
        <v>Miele</v>
      </c>
      <c r="DE438">
        <f>Øst!AR109</f>
        <v>6</v>
      </c>
      <c r="DF438" t="str">
        <f>Øst!AR110</f>
        <v>Ja</v>
      </c>
      <c r="DG438">
        <f>Øst!AR111</f>
        <v>8</v>
      </c>
      <c r="DH438" t="str">
        <f>Øst!AR112</f>
        <v>Nej</v>
      </c>
      <c r="DI438" t="str">
        <f>Øst!AR113</f>
        <v>Ja</v>
      </c>
      <c r="DJ438" t="str">
        <f>Øst!AR114</f>
        <v>Nej</v>
      </c>
      <c r="DK438">
        <f>Øst!AR115</f>
        <v>2</v>
      </c>
      <c r="DL438" t="str">
        <f>Øst!AR116</f>
        <v>God plads</v>
      </c>
      <c r="DM438" t="str">
        <f>Øst!AR117</f>
        <v>velegnet til mentor inst. Men er ikke blevet spurgt derom.</v>
      </c>
      <c r="DN438">
        <f>Øst!AR118</f>
        <v>0</v>
      </c>
      <c r="DO438" s="14" t="str">
        <f>VLOOKUP(MID(B438,1,5)*1,InstTyp!A:B,2,FALSE)</f>
        <v xml:space="preserve">Integrerede </v>
      </c>
      <c r="DP438" s="14" t="str">
        <f>VLOOKUP(MID(B438,1,5)*1,InstTyp!A:C,3,FALSE)</f>
        <v>Østerbro</v>
      </c>
      <c r="DQ438">
        <f>VLOOKUP(MID(B438,1,5)*1,'InstTyp-2'!E:BQ,7,FALSE)</f>
        <v>12</v>
      </c>
      <c r="DR438">
        <f>VLOOKUP(MID(B438,1,5)*1,'InstTyp-2'!E:BQ,8,FALSE)</f>
        <v>0</v>
      </c>
      <c r="DS438">
        <f>VLOOKUP(MID(B438,1,5)*1,'InstTyp-2'!E:BQ,9,FALSE)</f>
        <v>44</v>
      </c>
      <c r="DT438">
        <f>VLOOKUP(MID(B438,1,5)*1,'InstTyp-2'!E:BQ,10,FALSE)</f>
        <v>0</v>
      </c>
      <c r="DU438">
        <f>VLOOKUP(MID(B438,1,5)*1,'InstTyp-2'!E:BQ,11,FALSE)</f>
        <v>0</v>
      </c>
      <c r="DV438">
        <f>VLOOKUP(MID(B438,1,5)*1,'InstTyp-2'!E:BQ,12,FALSE)</f>
        <v>0</v>
      </c>
      <c r="DW438">
        <f>VLOOKUP(MID(B438,1,5)*1,'InstTyp-2'!E:BQ,13,FALSE)</f>
        <v>0</v>
      </c>
      <c r="DX438">
        <f>VLOOKUP(MID(B438,1,5)*1,'InstTyp-2'!E:BQ,14,FALSE)</f>
        <v>6</v>
      </c>
      <c r="DY438">
        <f>VLOOKUP(MID(B438,1,5)*1,'InstTyp-2'!E:BQ,15,FALSE)</f>
        <v>2</v>
      </c>
      <c r="DZ438">
        <f>VLOOKUP(MID(B438,1,5)*1,'InstTyp-2'!E:BQ,16,FALSE)</f>
        <v>0</v>
      </c>
      <c r="EA438">
        <f>VLOOKUP(MID(B438,1,5)*1,'InstTyp-2'!E:BQ,17,FALSE)</f>
        <v>0</v>
      </c>
      <c r="EB438">
        <f>VLOOKUP(MID(B438,1,5)*1,'InstTyp-2'!E:BQ,18,FALSE)</f>
        <v>0</v>
      </c>
      <c r="EC438">
        <f>VLOOKUP(MID(B438,1,5)*1,'InstTyp-2'!E:BQ,19,FALSE)</f>
        <v>0</v>
      </c>
      <c r="ED438">
        <f>VLOOKUP(MID(B438,1,5)*1,'InstTyp-2'!E:BQ,20,FALSE)</f>
        <v>0</v>
      </c>
      <c r="EE438" s="195">
        <f>VLOOKUP(MID(B438,1,5)*1,'Forplejning 2008'!A:C,3,FALSE)</f>
        <v>172848.45</v>
      </c>
      <c r="EF438" t="str">
        <f t="shared" si="24"/>
        <v>37303</v>
      </c>
      <c r="EG438" t="str">
        <f t="shared" si="25"/>
        <v/>
      </c>
      <c r="EH438">
        <f t="shared" si="26"/>
        <v>8</v>
      </c>
      <c r="EI438">
        <f t="shared" si="27"/>
        <v>0</v>
      </c>
      <c r="EJ438" t="e">
        <f>VLOOKUP(B438,Rekruttering!A:F,2,FALSE)</f>
        <v>#N/A</v>
      </c>
      <c r="EK438" t="e">
        <f>VLOOKUP(B438,Rekruttering!A:F,3,FALSE)</f>
        <v>#N/A</v>
      </c>
      <c r="EL438" t="e">
        <f>VLOOKUP(B438,Rekruttering!A:F,4,FALSE)</f>
        <v>#N/A</v>
      </c>
      <c r="EM438" t="e">
        <f>VLOOKUP(B438,Rekruttering!A:F,5,FALSE)</f>
        <v>#N/A</v>
      </c>
      <c r="EN438" t="e">
        <f>VLOOKUP(B438,Rekruttering!A:F,6,FALSE)</f>
        <v>#N/A</v>
      </c>
    </row>
    <row r="439" spans="1:144">
      <c r="A439" s="14" t="str">
        <f>Øst!AS1</f>
        <v>x</v>
      </c>
      <c r="B439" s="21">
        <f>Øst!AS2</f>
        <v>37307</v>
      </c>
      <c r="C439" t="str">
        <f>Øst!AS3</f>
        <v>Himmelrummet</v>
      </c>
      <c r="D439" t="str">
        <f>Øst!AS4</f>
        <v>Østerbro</v>
      </c>
      <c r="E439" t="str">
        <f>Øst!AS5</f>
        <v>Bryggervangen 11</v>
      </c>
      <c r="F439">
        <f>Øst!AS6</f>
        <v>2100</v>
      </c>
      <c r="G439" t="str">
        <f>Øst!AS7</f>
        <v>København Ø</v>
      </c>
      <c r="H439" t="str">
        <f>Øst!AS8</f>
        <v>39 12 70 75</v>
      </c>
      <c r="I439" t="str">
        <f>Øst!AS9</f>
        <v>37307@buf.kk.dk</v>
      </c>
      <c r="J439" t="str">
        <f>Øst!AS10</f>
        <v>Jytte Ann Marie Christensen</v>
      </c>
      <c r="K439">
        <f>Øst!AS11</f>
        <v>0</v>
      </c>
      <c r="L439">
        <f>Øst!AS12</f>
        <v>0</v>
      </c>
      <c r="M439" t="str">
        <f>Øst!AS13</f>
        <v>Jytte Christensen@buf,kk,dk</v>
      </c>
      <c r="N439" t="str">
        <f>Øst!AS14</f>
        <v>Integreret</v>
      </c>
      <c r="O439">
        <f>Øst!AS15</f>
        <v>50</v>
      </c>
      <c r="P439">
        <f>Øst!AS16</f>
        <v>0</v>
      </c>
      <c r="Q439">
        <f>Øst!AS17</f>
        <v>28</v>
      </c>
      <c r="R439">
        <f>Øst!AS18</f>
        <v>0</v>
      </c>
      <c r="S439">
        <f>Øst!AS19</f>
        <v>0</v>
      </c>
      <c r="T439">
        <f>Øst!AS20</f>
        <v>0</v>
      </c>
      <c r="U439">
        <f>Øst!AS21</f>
        <v>0</v>
      </c>
      <c r="V439" t="str">
        <f>Øst!AS22</f>
        <v>nej</v>
      </c>
      <c r="W439">
        <f>Øst!AS23</f>
        <v>0</v>
      </c>
      <c r="X439">
        <f>Øst!AS24</f>
        <v>0</v>
      </c>
      <c r="Y439">
        <f>Øst!AS25</f>
        <v>5</v>
      </c>
      <c r="Z439">
        <f>Øst!AS26</f>
        <v>0</v>
      </c>
      <c r="AA439">
        <f>Øst!AS27</f>
        <v>5</v>
      </c>
      <c r="AB439">
        <f>Øst!AS28</f>
        <v>5</v>
      </c>
      <c r="AC439">
        <f>Øst!AS29</f>
        <v>0</v>
      </c>
      <c r="AD439">
        <f>Øst!AS30</f>
        <v>5</v>
      </c>
      <c r="AE439">
        <f>Øst!AS31</f>
        <v>0</v>
      </c>
      <c r="AF439">
        <f>Øst!AS32</f>
        <v>0</v>
      </c>
      <c r="AG439">
        <f>Øst!AS33</f>
        <v>5</v>
      </c>
      <c r="AH439">
        <f>Øst!AS34</f>
        <v>0</v>
      </c>
      <c r="AI439">
        <f>Øst!AS35</f>
        <v>200000</v>
      </c>
      <c r="AJ439">
        <f>Øst!AS36</f>
        <v>0</v>
      </c>
      <c r="AK439">
        <f>Øst!AS37</f>
        <v>0</v>
      </c>
      <c r="AL439" t="str">
        <f>Øst!AS38</f>
        <v>ja</v>
      </c>
      <c r="AM439">
        <f>Øst!AS39</f>
        <v>0</v>
      </c>
      <c r="AN439" t="str">
        <f>Øst!AS40</f>
        <v>Afaaf</v>
      </c>
      <c r="AO439">
        <f>Øst!AS41</f>
        <v>2006</v>
      </c>
      <c r="AP439">
        <f>Øst!AS42</f>
        <v>37</v>
      </c>
      <c r="AQ439">
        <f>Øst!AS43</f>
        <v>0</v>
      </c>
      <c r="AR439">
        <f>Øst!AS44</f>
        <v>0</v>
      </c>
      <c r="AS439" t="str">
        <f>Øst!AS45</f>
        <v>fra andre inst.</v>
      </c>
      <c r="AT439" t="str">
        <f>Øst!AS46</f>
        <v>øko.</v>
      </c>
      <c r="AU439">
        <f>Øst!AS47</f>
        <v>0</v>
      </c>
      <c r="AV439">
        <f>Øst!AS48</f>
        <v>0</v>
      </c>
      <c r="AW439">
        <f>Øst!AS49</f>
        <v>0</v>
      </c>
      <c r="AX439">
        <f>Øst!AS50</f>
        <v>0</v>
      </c>
      <c r="AY439">
        <f>Øst!AS51</f>
        <v>0</v>
      </c>
      <c r="AZ439">
        <f>Øst!AS52</f>
        <v>0</v>
      </c>
      <c r="BA439">
        <f>Øst!AS53</f>
        <v>0</v>
      </c>
      <c r="BB439">
        <f>Øst!AS54</f>
        <v>92</v>
      </c>
      <c r="BC439">
        <f>Øst!AS55</f>
        <v>0</v>
      </c>
      <c r="BD439">
        <f>Øst!AS56</f>
        <v>2</v>
      </c>
      <c r="BE439">
        <f>Øst!AS57</f>
        <v>2</v>
      </c>
      <c r="BF439" t="str">
        <f>Øst!AS58</f>
        <v>ja</v>
      </c>
      <c r="BG439" t="str">
        <f>Øst!AS59</f>
        <v>ja</v>
      </c>
      <c r="BH439" t="str">
        <f>Øst!AS60</f>
        <v>ja</v>
      </c>
      <c r="BI439" t="str">
        <f>Øst!AS61</f>
        <v>ja</v>
      </c>
      <c r="BJ439">
        <f>Øst!AS62</f>
        <v>0</v>
      </c>
      <c r="BK439" t="str">
        <f>Øst!AS63</f>
        <v>ja</v>
      </c>
      <c r="BL439">
        <f>Øst!AS64</f>
        <v>0</v>
      </c>
      <c r="BM439" t="str">
        <f>Øst!AS65</f>
        <v>ja</v>
      </c>
      <c r="BN439">
        <f>Øst!AS66</f>
        <v>0</v>
      </c>
      <c r="BO439" t="str">
        <f>Øst!AS67</f>
        <v>nej</v>
      </c>
      <c r="BP439" t="str">
        <f>Øst!AS68</f>
        <v>vil gerne have en fra os</v>
      </c>
      <c r="BQ439">
        <f>Øst!AS69</f>
        <v>0</v>
      </c>
      <c r="BR439" t="str">
        <f>Øst!AS70</f>
        <v>produktionskøkken</v>
      </c>
      <c r="BS439" t="str">
        <f>Øst!AS71</f>
        <v>ja</v>
      </c>
      <c r="BT439" t="str">
        <f>Øst!AS72</f>
        <v>Mindre</v>
      </c>
      <c r="BU439">
        <f>Øst!AS73</f>
        <v>0</v>
      </c>
      <c r="BV439">
        <f>Øst!AS74</f>
        <v>0</v>
      </c>
      <c r="BW439" t="str">
        <f>Øst!AS75</f>
        <v>en ovn mere og en opvaskemaskine</v>
      </c>
      <c r="BX439">
        <f>Øst!AS76</f>
        <v>0</v>
      </c>
      <c r="BY439">
        <f>Øst!AS77</f>
        <v>0</v>
      </c>
      <c r="BZ439">
        <f>Øst!AS78</f>
        <v>0</v>
      </c>
      <c r="CA439">
        <f>Øst!AS79</f>
        <v>0</v>
      </c>
      <c r="CB439">
        <f>Øst!AS80</f>
        <v>0</v>
      </c>
      <c r="CC439">
        <f>Øst!AS81</f>
        <v>0</v>
      </c>
      <c r="CD439">
        <f>Øst!AS82</f>
        <v>0</v>
      </c>
      <c r="CE439">
        <f>Øst!AS83</f>
        <v>0</v>
      </c>
      <c r="CF439" t="str">
        <f>Øst!AS84</f>
        <v>Meget stort glasparti, en hel væg, som giver et meget varmt køkken. Udvendige markiser og hvis det kan laves så de øverste vinduer kan åbnes.</v>
      </c>
      <c r="CG439" t="str">
        <f>Øst!AS85</f>
        <v>Lone</v>
      </c>
      <c r="CH439" t="str">
        <f>Øst!AS86</f>
        <v>13.03</v>
      </c>
      <c r="CI439">
        <f>Øst!AS87</f>
        <v>0</v>
      </c>
      <c r="CJ439">
        <f>Øst!AS88</f>
        <v>0</v>
      </c>
      <c r="CK439">
        <f>Øst!AS89</f>
        <v>1</v>
      </c>
      <c r="CL439">
        <f>Øst!AS90</f>
        <v>5</v>
      </c>
      <c r="CM439">
        <f>Øst!AS91</f>
        <v>0</v>
      </c>
      <c r="CN439">
        <f>Øst!AS92</f>
        <v>2</v>
      </c>
      <c r="CO439">
        <f>Øst!AS93</f>
        <v>0</v>
      </c>
      <c r="CP439">
        <f>Øst!AS94</f>
        <v>0</v>
      </c>
      <c r="CQ439">
        <f>Øst!AS95</f>
        <v>0</v>
      </c>
      <c r="CR439">
        <f>Øst!AS96</f>
        <v>0</v>
      </c>
      <c r="CS439">
        <f>Øst!AS97</f>
        <v>2</v>
      </c>
      <c r="CT439">
        <f>Øst!AS98</f>
        <v>0</v>
      </c>
      <c r="CU439">
        <f>Øst!AS99</f>
        <v>0</v>
      </c>
      <c r="CV439">
        <f>Øst!AS100</f>
        <v>0</v>
      </c>
      <c r="CW439">
        <f>Øst!AS101</f>
        <v>0</v>
      </c>
      <c r="CX439">
        <f>Øst!AS102</f>
        <v>0</v>
      </c>
      <c r="CY439">
        <f>Øst!AS103</f>
        <v>2</v>
      </c>
      <c r="CZ439">
        <f>Øst!AS104</f>
        <v>0</v>
      </c>
      <c r="DA439">
        <f>Øst!AS105</f>
        <v>0</v>
      </c>
      <c r="DB439">
        <f>Øst!AS106</f>
        <v>1</v>
      </c>
      <c r="DC439">
        <f>Øst!AS107</f>
        <v>20</v>
      </c>
      <c r="DD439" t="str">
        <f>Øst!AS108</f>
        <v>miele</v>
      </c>
      <c r="DE439">
        <f>Øst!AS109</f>
        <v>5</v>
      </c>
      <c r="DF439" t="str">
        <f>Øst!AS110</f>
        <v>ja</v>
      </c>
      <c r="DG439">
        <f>Øst!AS111</f>
        <v>10</v>
      </c>
      <c r="DH439" t="str">
        <f>Øst!AS112</f>
        <v>nej</v>
      </c>
      <c r="DI439" t="str">
        <f>Øst!AS113</f>
        <v>ja</v>
      </c>
      <c r="DJ439" t="str">
        <f>Øst!AS114</f>
        <v>ja</v>
      </c>
      <c r="DK439">
        <f>Øst!AS115</f>
        <v>2</v>
      </c>
      <c r="DL439" t="str">
        <f>Øst!AS116</f>
        <v>God plads</v>
      </c>
      <c r="DM439">
        <f>Øst!AS117</f>
        <v>0</v>
      </c>
      <c r="DN439">
        <f>Øst!AS118</f>
        <v>0</v>
      </c>
      <c r="DO439" s="14" t="str">
        <f>VLOOKUP(MID(B439,1,5)*1,InstTyp!A:B,2,FALSE)</f>
        <v xml:space="preserve">Integrerede </v>
      </c>
      <c r="DP439" s="14" t="str">
        <f>VLOOKUP(MID(B439,1,5)*1,InstTyp!A:C,3,FALSE)</f>
        <v>Østerbro</v>
      </c>
      <c r="DQ439">
        <f>VLOOKUP(MID(B439,1,5)*1,'InstTyp-2'!E:BQ,7,FALSE)</f>
        <v>36</v>
      </c>
      <c r="DR439">
        <f>VLOOKUP(MID(B439,1,5)*1,'InstTyp-2'!E:BQ,8,FALSE)</f>
        <v>0</v>
      </c>
      <c r="DS439">
        <f>VLOOKUP(MID(B439,1,5)*1,'InstTyp-2'!E:BQ,9,FALSE)</f>
        <v>46</v>
      </c>
      <c r="DT439">
        <f>VLOOKUP(MID(B439,1,5)*1,'InstTyp-2'!E:BQ,10,FALSE)</f>
        <v>0</v>
      </c>
      <c r="DU439">
        <f>VLOOKUP(MID(B439,1,5)*1,'InstTyp-2'!E:BQ,11,FALSE)</f>
        <v>0</v>
      </c>
      <c r="DV439">
        <f>VLOOKUP(MID(B439,1,5)*1,'InstTyp-2'!E:BQ,12,FALSE)</f>
        <v>0</v>
      </c>
      <c r="DW439">
        <f>VLOOKUP(MID(B439,1,5)*1,'InstTyp-2'!E:BQ,13,FALSE)</f>
        <v>0</v>
      </c>
      <c r="DX439">
        <f>VLOOKUP(MID(B439,1,5)*1,'InstTyp-2'!E:BQ,14,FALSE)</f>
        <v>0</v>
      </c>
      <c r="DY439">
        <f>VLOOKUP(MID(B439,1,5)*1,'InstTyp-2'!E:BQ,15,FALSE)</f>
        <v>0</v>
      </c>
      <c r="DZ439">
        <f>VLOOKUP(MID(B439,1,5)*1,'InstTyp-2'!E:BQ,16,FALSE)</f>
        <v>0</v>
      </c>
      <c r="EA439">
        <f>VLOOKUP(MID(B439,1,5)*1,'InstTyp-2'!E:BQ,17,FALSE)</f>
        <v>0</v>
      </c>
      <c r="EB439">
        <f>VLOOKUP(MID(B439,1,5)*1,'InstTyp-2'!E:BQ,18,FALSE)</f>
        <v>0</v>
      </c>
      <c r="EC439">
        <f>VLOOKUP(MID(B439,1,5)*1,'InstTyp-2'!E:BQ,19,FALSE)</f>
        <v>0</v>
      </c>
      <c r="ED439">
        <f>VLOOKUP(MID(B439,1,5)*1,'InstTyp-2'!E:BQ,20,FALSE)</f>
        <v>0</v>
      </c>
      <c r="EE439" s="195">
        <f>VLOOKUP(MID(B439,1,5)*1,'Forplejning 2008'!A:C,3,FALSE)</f>
        <v>214217.4</v>
      </c>
      <c r="EF439" t="str">
        <f t="shared" si="24"/>
        <v>37307</v>
      </c>
      <c r="EG439" t="str">
        <f t="shared" si="25"/>
        <v/>
      </c>
      <c r="EH439">
        <f t="shared" si="26"/>
        <v>0</v>
      </c>
      <c r="EI439">
        <f t="shared" si="27"/>
        <v>0</v>
      </c>
      <c r="EJ439" t="str">
        <f>VLOOKUP(B439,Rekruttering!A:F,2,FALSE)</f>
        <v>Ja</v>
      </c>
      <c r="EK439">
        <f>VLOOKUP(B439,Rekruttering!A:F,3,FALSE)</f>
        <v>15</v>
      </c>
      <c r="EL439">
        <f>VLOOKUP(B439,Rekruttering!A:F,4,FALSE)</f>
        <v>0</v>
      </c>
      <c r="EM439">
        <f>VLOOKUP(B439,Rekruttering!A:F,5,FALSE)</f>
        <v>0</v>
      </c>
      <c r="EN439" t="str">
        <f>VLOOKUP(B439,Rekruttering!A:F,6,FALSE)</f>
        <v>Ja</v>
      </c>
    </row>
    <row r="440" spans="1:144">
      <c r="A440" s="14" t="str">
        <f>Øst!AY1</f>
        <v>x</v>
      </c>
      <c r="B440" s="21">
        <f>Øst!AY2</f>
        <v>37411</v>
      </c>
      <c r="C440" t="str">
        <f>Øst!AY3</f>
        <v>Pinocchio</v>
      </c>
      <c r="D440" t="str">
        <f>Øst!AY4</f>
        <v>Østerbro</v>
      </c>
      <c r="E440" t="str">
        <f>Øst!AY5</f>
        <v>Hans Knudsens Plads 1A</v>
      </c>
      <c r="F440">
        <f>Øst!AY6</f>
        <v>2100</v>
      </c>
      <c r="G440" t="str">
        <f>Øst!AY7</f>
        <v>København Ø</v>
      </c>
      <c r="H440" t="str">
        <f>Øst!AY8</f>
        <v>39 18 32 70</v>
      </c>
      <c r="I440" t="str">
        <f>Øst!AY9</f>
        <v>37411@buf.kk.dk</v>
      </c>
      <c r="J440" t="str">
        <f>Øst!AY10</f>
        <v>Dennis Nygaard Sørensen</v>
      </c>
      <c r="K440">
        <f>Øst!AY11</f>
        <v>26772654</v>
      </c>
      <c r="L440">
        <f>Øst!AY12</f>
        <v>39183270</v>
      </c>
      <c r="M440" t="str">
        <f>Øst!AY13</f>
        <v>KV41@buf.kk.dk</v>
      </c>
      <c r="N440" t="str">
        <f>Øst!AY14</f>
        <v>Integreret</v>
      </c>
      <c r="O440">
        <f>Øst!AY15</f>
        <v>21</v>
      </c>
      <c r="P440">
        <f>Øst!AY16</f>
        <v>0</v>
      </c>
      <c r="Q440">
        <f>Øst!AY17</f>
        <v>64</v>
      </c>
      <c r="R440">
        <f>Øst!AY18</f>
        <v>0</v>
      </c>
      <c r="S440">
        <f>Øst!AY19</f>
        <v>0</v>
      </c>
      <c r="T440">
        <f>Øst!AY20</f>
        <v>0</v>
      </c>
      <c r="U440">
        <f>Øst!AY21</f>
        <v>0</v>
      </c>
      <c r="V440" t="str">
        <f>Øst!AY22</f>
        <v>Ja</v>
      </c>
      <c r="W440">
        <f>Øst!AY23</f>
        <v>2</v>
      </c>
      <c r="X440">
        <f>Øst!AY24</f>
        <v>0</v>
      </c>
      <c r="Y440">
        <f>Øst!AY25</f>
        <v>5</v>
      </c>
      <c r="Z440">
        <f>Øst!AY26</f>
        <v>0</v>
      </c>
      <c r="AA440">
        <f>Øst!AY27</f>
        <v>5</v>
      </c>
      <c r="AB440">
        <f>Øst!AY28</f>
        <v>5</v>
      </c>
      <c r="AC440">
        <f>Øst!AY29</f>
        <v>0</v>
      </c>
      <c r="AD440">
        <f>Øst!AY30</f>
        <v>5</v>
      </c>
      <c r="AE440">
        <f>Øst!AY31</f>
        <v>0</v>
      </c>
      <c r="AF440">
        <f>Øst!AY32</f>
        <v>0</v>
      </c>
      <c r="AG440">
        <f>Øst!AY33</f>
        <v>5</v>
      </c>
      <c r="AH440">
        <f>Øst!AY34</f>
        <v>0</v>
      </c>
      <c r="AI440" s="16">
        <f>Øst!AY35</f>
        <v>85000</v>
      </c>
      <c r="AJ440">
        <f>Øst!AY36</f>
        <v>0</v>
      </c>
      <c r="AK440">
        <f>Øst!AY37</f>
        <v>0</v>
      </c>
      <c r="AL440" t="str">
        <f>Øst!AY38</f>
        <v>Ja</v>
      </c>
      <c r="AM440">
        <f>Øst!AY39</f>
        <v>0</v>
      </c>
      <c r="AN440" t="str">
        <f>Øst!AY40</f>
        <v>Aksel Nielsen</v>
      </c>
      <c r="AO440">
        <f>Øst!AY41</f>
        <v>2002</v>
      </c>
      <c r="AP440">
        <f>Øst!AY42</f>
        <v>37</v>
      </c>
      <c r="AQ440">
        <f>Øst!AY43</f>
        <v>0</v>
      </c>
      <c r="AR440" t="str">
        <f>Øst!AY44</f>
        <v>ufaglært</v>
      </c>
      <c r="AS440" t="str">
        <f>Øst!AY45</f>
        <v>kantinebestyrer</v>
      </c>
      <c r="AT440" t="str">
        <f>Øst!AY46</f>
        <v>hygiejne</v>
      </c>
      <c r="AU440">
        <f>Øst!AY47</f>
        <v>0</v>
      </c>
      <c r="AV440">
        <f>Øst!AY48</f>
        <v>0</v>
      </c>
      <c r="AW440">
        <f>Øst!AY49</f>
        <v>0</v>
      </c>
      <c r="AX440">
        <f>Øst!AY50</f>
        <v>0</v>
      </c>
      <c r="AY440">
        <f>Øst!AY51</f>
        <v>0</v>
      </c>
      <c r="AZ440">
        <f>Øst!AY52</f>
        <v>0</v>
      </c>
      <c r="BA440">
        <f>Øst!AY53</f>
        <v>0</v>
      </c>
      <c r="BB440">
        <f>Øst!AY54</f>
        <v>75</v>
      </c>
      <c r="BC440">
        <f>Øst!AY55</f>
        <v>75</v>
      </c>
      <c r="BD440">
        <f>Øst!AY56</f>
        <v>2</v>
      </c>
      <c r="BE440">
        <f>Øst!AY57</f>
        <v>2</v>
      </c>
      <c r="BF440" t="str">
        <f>Øst!AY58</f>
        <v>ja</v>
      </c>
      <c r="BG440" t="str">
        <f>Øst!AY59</f>
        <v>nej</v>
      </c>
      <c r="BH440" t="str">
        <f>Øst!AY60</f>
        <v>ja</v>
      </c>
      <c r="BI440" t="str">
        <f>Øst!AY61</f>
        <v>Ja</v>
      </c>
      <c r="BJ440">
        <f>Øst!AY62</f>
        <v>0</v>
      </c>
      <c r="BK440" t="str">
        <f>Øst!AY63</f>
        <v>Ja</v>
      </c>
      <c r="BL440">
        <f>Øst!AY64</f>
        <v>0</v>
      </c>
      <c r="BM440" t="str">
        <f>Øst!AY65</f>
        <v>Ja</v>
      </c>
      <c r="BN440">
        <f>Øst!AY66</f>
        <v>0</v>
      </c>
      <c r="BO440" t="str">
        <f>Øst!AY67</f>
        <v>Nej</v>
      </c>
      <c r="BP440">
        <f>Øst!AY68</f>
        <v>0</v>
      </c>
      <c r="BQ440">
        <f>Øst!AY69</f>
        <v>0</v>
      </c>
      <c r="BR440" t="str">
        <f>Øst!AY70</f>
        <v>produktionskøkken</v>
      </c>
      <c r="BS440" t="str">
        <f>Øst!AY71</f>
        <v>Ja</v>
      </c>
      <c r="BT440">
        <f>Øst!AY72</f>
        <v>0</v>
      </c>
      <c r="BU440">
        <f>Øst!AY73</f>
        <v>0</v>
      </c>
      <c r="BV440">
        <f>Øst!AY74</f>
        <v>0</v>
      </c>
      <c r="BW440" t="str">
        <f>Øst!AY75</f>
        <v>Ingen hvis køkkenet kun skal blive ved med at lave mad til vuggestuen</v>
      </c>
      <c r="BX440">
        <f>Øst!AY76</f>
        <v>0</v>
      </c>
      <c r="BY440">
        <f>Øst!AY77</f>
        <v>0</v>
      </c>
      <c r="BZ440">
        <f>Øst!AY78</f>
        <v>0</v>
      </c>
      <c r="CA440">
        <f>Øst!AY79</f>
        <v>0</v>
      </c>
      <c r="CB440">
        <f>Øst!AY80</f>
        <v>0</v>
      </c>
      <c r="CC440">
        <f>Øst!AY81</f>
        <v>0</v>
      </c>
      <c r="CD440">
        <f>Øst!AY82</f>
        <v>0</v>
      </c>
      <c r="CE440">
        <f>Øst!AY83</f>
        <v>0</v>
      </c>
      <c r="CF440">
        <f>Øst!AY84</f>
        <v>0</v>
      </c>
      <c r="CG440" t="str">
        <f>Øst!AY85</f>
        <v>Mariah</v>
      </c>
      <c r="CH440">
        <f>Øst!AY86</f>
        <v>0</v>
      </c>
      <c r="CI440">
        <f>Øst!AY87</f>
        <v>0</v>
      </c>
      <c r="CJ440">
        <f>Øst!AY88</f>
        <v>0</v>
      </c>
      <c r="CK440">
        <f>Øst!AY89</f>
        <v>1</v>
      </c>
      <c r="CL440">
        <f>Øst!AY90</f>
        <v>4</v>
      </c>
      <c r="CM440">
        <f>Øst!AY91</f>
        <v>0</v>
      </c>
      <c r="CN440">
        <f>Øst!AY92</f>
        <v>0</v>
      </c>
      <c r="CO440">
        <f>Øst!AY93</f>
        <v>0</v>
      </c>
      <c r="CP440">
        <f>Øst!AY94</f>
        <v>0</v>
      </c>
      <c r="CQ440">
        <f>Øst!AY95</f>
        <v>0</v>
      </c>
      <c r="CR440">
        <f>Øst!AY96</f>
        <v>0</v>
      </c>
      <c r="CS440">
        <f>Øst!AY97</f>
        <v>1</v>
      </c>
      <c r="CT440">
        <f>Øst!AY98</f>
        <v>0</v>
      </c>
      <c r="CU440">
        <f>Øst!AY99</f>
        <v>0</v>
      </c>
      <c r="CV440">
        <f>Øst!AY100</f>
        <v>0</v>
      </c>
      <c r="CW440">
        <f>Øst!AY101</f>
        <v>0</v>
      </c>
      <c r="CX440">
        <f>Øst!AY102</f>
        <v>0</v>
      </c>
      <c r="CY440">
        <f>Øst!AY103</f>
        <v>0</v>
      </c>
      <c r="CZ440">
        <f>Øst!AY104</f>
        <v>0</v>
      </c>
      <c r="DA440">
        <f>Øst!AY105</f>
        <v>0</v>
      </c>
      <c r="DB440">
        <f>Øst!AY106</f>
        <v>1</v>
      </c>
      <c r="DC440">
        <f>Øst!AY107</f>
        <v>30</v>
      </c>
      <c r="DD440" t="str">
        <f>Øst!AY108</f>
        <v>Miele Universal G7762</v>
      </c>
      <c r="DE440">
        <f>Øst!AY109</f>
        <v>5</v>
      </c>
      <c r="DF440" t="str">
        <f>Øst!AY110</f>
        <v>ja</v>
      </c>
      <c r="DG440">
        <f>Øst!AY111</f>
        <v>10</v>
      </c>
      <c r="DH440">
        <f>Øst!AY112</f>
        <v>0</v>
      </c>
      <c r="DI440" t="str">
        <f>Øst!AY113</f>
        <v>ja</v>
      </c>
      <c r="DJ440" t="str">
        <f>Øst!AY114</f>
        <v>nej</v>
      </c>
      <c r="DK440">
        <f>Øst!AY115</f>
        <v>2</v>
      </c>
      <c r="DL440" t="str">
        <f>Øst!AY116</f>
        <v>god plads</v>
      </c>
      <c r="DM440" t="str">
        <f>Øst!AY117</f>
        <v>Flot og stort køkken i forhold til antallet af børn. Ligger på 2. sal. Børnehavens køkkken er placeret i stuen.</v>
      </c>
      <c r="DN440">
        <f>Øst!AY118</f>
        <v>0</v>
      </c>
      <c r="DO440" s="14" t="str">
        <f>VLOOKUP(MID(B440,1,5)*1,InstTyp!A:B,2,FALSE)</f>
        <v xml:space="preserve">Integrerede </v>
      </c>
      <c r="DP440" s="14" t="str">
        <f>VLOOKUP(MID(B440,1,5)*1,InstTyp!A:C,3,FALSE)</f>
        <v>Østerbro</v>
      </c>
      <c r="DQ440">
        <f>VLOOKUP(MID(B440,1,5)*1,'InstTyp-2'!E:BQ,7,FALSE)</f>
        <v>21</v>
      </c>
      <c r="DR440">
        <f>VLOOKUP(MID(B440,1,5)*1,'InstTyp-2'!E:BQ,8,FALSE)</f>
        <v>0</v>
      </c>
      <c r="DS440">
        <f>VLOOKUP(MID(B440,1,5)*1,'InstTyp-2'!E:BQ,9,FALSE)</f>
        <v>64</v>
      </c>
      <c r="DT440">
        <f>VLOOKUP(MID(B440,1,5)*1,'InstTyp-2'!E:BQ,10,FALSE)</f>
        <v>0</v>
      </c>
      <c r="DU440">
        <f>VLOOKUP(MID(B440,1,5)*1,'InstTyp-2'!E:BQ,11,FALSE)</f>
        <v>0</v>
      </c>
      <c r="DV440">
        <f>VLOOKUP(MID(B440,1,5)*1,'InstTyp-2'!E:BQ,12,FALSE)</f>
        <v>0</v>
      </c>
      <c r="DW440">
        <f>VLOOKUP(MID(B440,1,5)*1,'InstTyp-2'!E:BQ,13,FALSE)</f>
        <v>0</v>
      </c>
      <c r="DX440">
        <f>VLOOKUP(MID(B440,1,5)*1,'InstTyp-2'!E:BQ,14,FALSE)</f>
        <v>0</v>
      </c>
      <c r="DY440">
        <f>VLOOKUP(MID(B440,1,5)*1,'InstTyp-2'!E:BQ,15,FALSE)</f>
        <v>0</v>
      </c>
      <c r="DZ440">
        <f>VLOOKUP(MID(B440,1,5)*1,'InstTyp-2'!E:BQ,16,FALSE)</f>
        <v>0</v>
      </c>
      <c r="EA440">
        <f>VLOOKUP(MID(B440,1,5)*1,'InstTyp-2'!E:BQ,17,FALSE)</f>
        <v>0</v>
      </c>
      <c r="EB440">
        <f>VLOOKUP(MID(B440,1,5)*1,'InstTyp-2'!E:BQ,18,FALSE)</f>
        <v>0</v>
      </c>
      <c r="EC440">
        <f>VLOOKUP(MID(B440,1,5)*1,'InstTyp-2'!E:BQ,19,FALSE)</f>
        <v>0</v>
      </c>
      <c r="ED440">
        <f>VLOOKUP(MID(B440,1,5)*1,'InstTyp-2'!E:BQ,20,FALSE)</f>
        <v>0</v>
      </c>
      <c r="EE440" s="195">
        <f>VLOOKUP(MID(B440,1,5)*1,'Forplejning 2008'!A:C,3,FALSE)</f>
        <v>203296.22</v>
      </c>
      <c r="EF440" t="str">
        <f t="shared" si="24"/>
        <v>37411</v>
      </c>
      <c r="EG440" t="str">
        <f t="shared" si="25"/>
        <v/>
      </c>
      <c r="EH440">
        <f t="shared" si="26"/>
        <v>0</v>
      </c>
      <c r="EI440">
        <f t="shared" si="27"/>
        <v>0</v>
      </c>
      <c r="EJ440" t="e">
        <f>VLOOKUP(B440,Rekruttering!A:F,2,FALSE)</f>
        <v>#N/A</v>
      </c>
      <c r="EK440" t="e">
        <f>VLOOKUP(B440,Rekruttering!A:F,3,FALSE)</f>
        <v>#N/A</v>
      </c>
      <c r="EL440" t="e">
        <f>VLOOKUP(B440,Rekruttering!A:F,4,FALSE)</f>
        <v>#N/A</v>
      </c>
      <c r="EM440" t="e">
        <f>VLOOKUP(B440,Rekruttering!A:F,5,FALSE)</f>
        <v>#N/A</v>
      </c>
      <c r="EN440" t="e">
        <f>VLOOKUP(B440,Rekruttering!A:F,6,FALSE)</f>
        <v>#N/A</v>
      </c>
    </row>
    <row r="441" spans="1:144">
      <c r="A441" s="14" t="str">
        <f>Øst!AZ1</f>
        <v>x</v>
      </c>
      <c r="B441" s="21" t="str">
        <f>Øst!AZ2</f>
        <v>37411_2</v>
      </c>
      <c r="C441" t="str">
        <f>Øst!AZ3</f>
        <v>Pinocchio</v>
      </c>
      <c r="D441" t="str">
        <f>Øst!AZ4</f>
        <v>Østerbro</v>
      </c>
      <c r="E441" t="str">
        <f>Øst!AZ5</f>
        <v>Hans Knudsens Plads 1A</v>
      </c>
      <c r="F441">
        <f>Øst!AZ6</f>
        <v>2100</v>
      </c>
      <c r="G441" t="str">
        <f>Øst!AZ7</f>
        <v>København Ø</v>
      </c>
      <c r="H441" t="str">
        <f>Øst!AZ8</f>
        <v>39 18 32 70</v>
      </c>
      <c r="I441" t="str">
        <f>Øst!AZ9</f>
        <v>37411@buf.kk.dk</v>
      </c>
      <c r="J441" t="str">
        <f>Øst!AZ10</f>
        <v>Dennis Nygaard Sørensen</v>
      </c>
      <c r="K441">
        <f>Øst!AZ11</f>
        <v>26772654</v>
      </c>
      <c r="L441">
        <f>Øst!AZ12</f>
        <v>39183270</v>
      </c>
      <c r="M441" t="str">
        <f>Øst!AZ13</f>
        <v>KV41@buf.kk.dk</v>
      </c>
      <c r="N441" t="str">
        <f>Øst!AZ14</f>
        <v>Integreret</v>
      </c>
      <c r="O441">
        <f>Øst!AZ15</f>
        <v>21</v>
      </c>
      <c r="P441">
        <f>Øst!AZ16</f>
        <v>0</v>
      </c>
      <c r="Q441">
        <f>Øst!AZ17</f>
        <v>64</v>
      </c>
      <c r="R441">
        <f>Øst!AZ18</f>
        <v>0</v>
      </c>
      <c r="S441">
        <f>Øst!AZ19</f>
        <v>0</v>
      </c>
      <c r="T441">
        <f>Øst!AZ20</f>
        <v>0</v>
      </c>
      <c r="U441">
        <f>Øst!AZ21</f>
        <v>0</v>
      </c>
      <c r="V441" t="str">
        <f>Øst!AZ22</f>
        <v>Ja</v>
      </c>
      <c r="W441">
        <f>Øst!AZ23</f>
        <v>0</v>
      </c>
      <c r="X441">
        <f>Øst!AZ24</f>
        <v>0</v>
      </c>
      <c r="Y441">
        <f>Øst!AZ25</f>
        <v>0</v>
      </c>
      <c r="Z441">
        <f>Øst!AZ26</f>
        <v>0</v>
      </c>
      <c r="AA441">
        <f>Øst!AZ27</f>
        <v>0</v>
      </c>
      <c r="AB441">
        <f>Øst!AZ28</f>
        <v>0</v>
      </c>
      <c r="AC441">
        <f>Øst!AZ29</f>
        <v>0</v>
      </c>
      <c r="AD441">
        <f>Øst!AZ30</f>
        <v>0</v>
      </c>
      <c r="AE441">
        <f>Øst!AZ31</f>
        <v>0</v>
      </c>
      <c r="AF441">
        <f>Øst!AZ32</f>
        <v>0</v>
      </c>
      <c r="AG441">
        <f>Øst!AZ33</f>
        <v>0</v>
      </c>
      <c r="AH441">
        <f>Øst!AZ34</f>
        <v>0</v>
      </c>
      <c r="AI441" s="16">
        <f>Øst!AZ35</f>
        <v>0</v>
      </c>
      <c r="AJ441">
        <f>Øst!AZ36</f>
        <v>0</v>
      </c>
      <c r="AK441">
        <f>Øst!AZ37</f>
        <v>0</v>
      </c>
      <c r="AL441">
        <f>Øst!AZ38</f>
        <v>0</v>
      </c>
      <c r="AM441">
        <f>Øst!AZ39</f>
        <v>0</v>
      </c>
      <c r="AN441">
        <f>Øst!AZ40</f>
        <v>0</v>
      </c>
      <c r="AO441">
        <f>Øst!AZ41</f>
        <v>0</v>
      </c>
      <c r="AP441">
        <f>Øst!AZ42</f>
        <v>0</v>
      </c>
      <c r="AQ441">
        <f>Øst!AZ43</f>
        <v>0</v>
      </c>
      <c r="AR441">
        <f>Øst!AZ44</f>
        <v>0</v>
      </c>
      <c r="AS441">
        <f>Øst!AZ45</f>
        <v>0</v>
      </c>
      <c r="AT441">
        <f>Øst!AZ46</f>
        <v>0</v>
      </c>
      <c r="AU441">
        <f>Øst!AZ47</f>
        <v>0</v>
      </c>
      <c r="AV441">
        <f>Øst!AZ48</f>
        <v>0</v>
      </c>
      <c r="AW441">
        <f>Øst!AZ49</f>
        <v>0</v>
      </c>
      <c r="AX441">
        <f>Øst!AZ50</f>
        <v>0</v>
      </c>
      <c r="AY441">
        <f>Øst!AZ51</f>
        <v>0</v>
      </c>
      <c r="AZ441">
        <f>Øst!AZ52</f>
        <v>0</v>
      </c>
      <c r="BA441">
        <f>Øst!AZ53</f>
        <v>0</v>
      </c>
      <c r="BB441">
        <f>Øst!AZ54</f>
        <v>0</v>
      </c>
      <c r="BC441">
        <f>Øst!AZ55</f>
        <v>0</v>
      </c>
      <c r="BD441">
        <f>Øst!AZ56</f>
        <v>0</v>
      </c>
      <c r="BE441">
        <f>Øst!AZ57</f>
        <v>0</v>
      </c>
      <c r="BF441">
        <f>Øst!AZ58</f>
        <v>0</v>
      </c>
      <c r="BG441">
        <f>Øst!AZ59</f>
        <v>0</v>
      </c>
      <c r="BH441">
        <f>Øst!AZ60</f>
        <v>0</v>
      </c>
      <c r="BI441">
        <f>Øst!AZ61</f>
        <v>0</v>
      </c>
      <c r="BJ441">
        <f>Øst!AZ62</f>
        <v>0</v>
      </c>
      <c r="BK441">
        <f>Øst!AZ63</f>
        <v>0</v>
      </c>
      <c r="BL441">
        <f>Øst!AZ64</f>
        <v>0</v>
      </c>
      <c r="BM441">
        <f>Øst!AZ65</f>
        <v>0</v>
      </c>
      <c r="BN441">
        <f>Øst!AZ66</f>
        <v>0</v>
      </c>
      <c r="BO441">
        <f>Øst!AZ67</f>
        <v>0</v>
      </c>
      <c r="BP441">
        <f>Øst!AZ68</f>
        <v>0</v>
      </c>
      <c r="BQ441">
        <f>Øst!AZ69</f>
        <v>0</v>
      </c>
      <c r="BR441" t="str">
        <f>Øst!AZ70</f>
        <v>Køkken blandet tilvirk</v>
      </c>
      <c r="BS441">
        <f>Øst!AZ71</f>
        <v>0</v>
      </c>
      <c r="BT441" t="str">
        <f>Øst!AZ72</f>
        <v>Større</v>
      </c>
      <c r="BU441">
        <f>Øst!AZ73</f>
        <v>0</v>
      </c>
      <c r="BV441">
        <f>Øst!AZ74</f>
        <v>0</v>
      </c>
      <c r="BW441" t="str">
        <f>Øst!AZ75</f>
        <v>Mere ovnkapacitet, køleplads, grøntsagsrobot, bjørn, en ekstra vask</v>
      </c>
      <c r="BX441">
        <f>Øst!AZ76</f>
        <v>0</v>
      </c>
      <c r="BY441">
        <f>Øst!AZ77</f>
        <v>0</v>
      </c>
      <c r="BZ441">
        <f>Øst!AZ78</f>
        <v>0</v>
      </c>
      <c r="CA441" t="str">
        <f>Øst!AZ79</f>
        <v>Der er pt skimmelsvamp i køkkenet og det er ikke i brug. Køkkenet kan evt. producere til Bellmannsgade 23 når det kommer i brug.</v>
      </c>
      <c r="CB441">
        <f>Øst!AZ80</f>
        <v>0</v>
      </c>
      <c r="CC441">
        <f>Øst!AZ81</f>
        <v>0</v>
      </c>
      <c r="CD441">
        <f>Øst!AZ82</f>
        <v>0</v>
      </c>
      <c r="CE441">
        <f>Øst!AZ83</f>
        <v>0</v>
      </c>
      <c r="CF441">
        <f>Øst!AZ84</f>
        <v>0</v>
      </c>
      <c r="CG441">
        <f>Øst!AZ85</f>
        <v>0</v>
      </c>
      <c r="CH441">
        <f>Øst!AZ86</f>
        <v>0</v>
      </c>
      <c r="CI441">
        <f>Øst!AZ87</f>
        <v>0</v>
      </c>
      <c r="CJ441">
        <f>Øst!AZ88</f>
        <v>0</v>
      </c>
      <c r="CK441">
        <f>Øst!AZ89</f>
        <v>0</v>
      </c>
      <c r="CL441">
        <f>Øst!AZ90</f>
        <v>0</v>
      </c>
      <c r="CM441">
        <f>Øst!AZ91</f>
        <v>0</v>
      </c>
      <c r="CN441">
        <f>Øst!AZ92</f>
        <v>0</v>
      </c>
      <c r="CO441">
        <f>Øst!AZ93</f>
        <v>0</v>
      </c>
      <c r="CP441">
        <f>Øst!AZ94</f>
        <v>0</v>
      </c>
      <c r="CQ441">
        <f>Øst!AZ95</f>
        <v>0</v>
      </c>
      <c r="CR441">
        <f>Øst!AZ96</f>
        <v>0</v>
      </c>
      <c r="CS441">
        <f>Øst!AZ97</f>
        <v>0</v>
      </c>
      <c r="CT441">
        <f>Øst!AZ98</f>
        <v>0</v>
      </c>
      <c r="CU441">
        <f>Øst!AZ99</f>
        <v>0</v>
      </c>
      <c r="CV441">
        <f>Øst!AZ100</f>
        <v>0</v>
      </c>
      <c r="CW441">
        <f>Øst!AZ101</f>
        <v>0</v>
      </c>
      <c r="CX441">
        <f>Øst!AZ102</f>
        <v>0</v>
      </c>
      <c r="CY441">
        <f>Øst!AZ103</f>
        <v>0</v>
      </c>
      <c r="CZ441">
        <f>Øst!AZ104</f>
        <v>0</v>
      </c>
      <c r="DA441">
        <f>Øst!AZ105</f>
        <v>0</v>
      </c>
      <c r="DB441">
        <f>Øst!AZ106</f>
        <v>0</v>
      </c>
      <c r="DC441">
        <f>Øst!AZ107</f>
        <v>0</v>
      </c>
      <c r="DD441">
        <f>Øst!AZ108</f>
        <v>0</v>
      </c>
      <c r="DE441">
        <f>Øst!AZ109</f>
        <v>0</v>
      </c>
      <c r="DF441">
        <f>Øst!AZ110</f>
        <v>0</v>
      </c>
      <c r="DG441">
        <f>Øst!AZ111</f>
        <v>0</v>
      </c>
      <c r="DH441">
        <f>Øst!AZ112</f>
        <v>0</v>
      </c>
      <c r="DI441">
        <f>Øst!AZ113</f>
        <v>0</v>
      </c>
      <c r="DJ441">
        <f>Øst!AZ114</f>
        <v>0</v>
      </c>
      <c r="DK441">
        <f>Øst!AZ115</f>
        <v>0</v>
      </c>
      <c r="DL441">
        <f>Øst!AZ116</f>
        <v>0</v>
      </c>
      <c r="DM441">
        <f>Øst!AZ117</f>
        <v>0</v>
      </c>
      <c r="DN441">
        <f>Øst!AZ118</f>
        <v>0</v>
      </c>
      <c r="DO441" s="14" t="str">
        <f>VLOOKUP(MID(B441,1,5)*1,InstTyp!A:B,2,FALSE)</f>
        <v xml:space="preserve">Integrerede </v>
      </c>
      <c r="DP441" s="14" t="str">
        <f>VLOOKUP(MID(B441,1,5)*1,InstTyp!A:C,3,FALSE)</f>
        <v>Østerbro</v>
      </c>
      <c r="DQ441">
        <f>VLOOKUP(MID(B441,1,5)*1,'InstTyp-2'!E:BQ,7,FALSE)</f>
        <v>21</v>
      </c>
      <c r="DR441">
        <f>VLOOKUP(MID(B441,1,5)*1,'InstTyp-2'!E:BQ,8,FALSE)</f>
        <v>0</v>
      </c>
      <c r="DS441">
        <f>VLOOKUP(MID(B441,1,5)*1,'InstTyp-2'!E:BQ,9,FALSE)</f>
        <v>64</v>
      </c>
      <c r="DT441">
        <f>VLOOKUP(MID(B441,1,5)*1,'InstTyp-2'!E:BQ,10,FALSE)</f>
        <v>0</v>
      </c>
      <c r="DU441">
        <f>VLOOKUP(MID(B441,1,5)*1,'InstTyp-2'!E:BQ,11,FALSE)</f>
        <v>0</v>
      </c>
      <c r="DV441">
        <f>VLOOKUP(MID(B441,1,5)*1,'InstTyp-2'!E:BQ,12,FALSE)</f>
        <v>0</v>
      </c>
      <c r="DW441">
        <f>VLOOKUP(MID(B441,1,5)*1,'InstTyp-2'!E:BQ,13,FALSE)</f>
        <v>0</v>
      </c>
      <c r="DX441">
        <f>VLOOKUP(MID(B441,1,5)*1,'InstTyp-2'!E:BQ,14,FALSE)</f>
        <v>0</v>
      </c>
      <c r="DY441">
        <f>VLOOKUP(MID(B441,1,5)*1,'InstTyp-2'!E:BQ,15,FALSE)</f>
        <v>0</v>
      </c>
      <c r="DZ441">
        <f>VLOOKUP(MID(B441,1,5)*1,'InstTyp-2'!E:BQ,16,FALSE)</f>
        <v>0</v>
      </c>
      <c r="EA441">
        <f>VLOOKUP(MID(B441,1,5)*1,'InstTyp-2'!E:BQ,17,FALSE)</f>
        <v>0</v>
      </c>
      <c r="EB441">
        <f>VLOOKUP(MID(B441,1,5)*1,'InstTyp-2'!E:BQ,18,FALSE)</f>
        <v>0</v>
      </c>
      <c r="EC441">
        <f>VLOOKUP(MID(B441,1,5)*1,'InstTyp-2'!E:BQ,19,FALSE)</f>
        <v>0</v>
      </c>
      <c r="ED441">
        <f>VLOOKUP(MID(B441,1,5)*1,'InstTyp-2'!E:BQ,20,FALSE)</f>
        <v>0</v>
      </c>
      <c r="EE441" s="195">
        <f>VLOOKUP(MID(B441,1,5)*1,'Forplejning 2008'!A:C,3,FALSE)</f>
        <v>203296.22</v>
      </c>
      <c r="EF441" t="str">
        <f t="shared" si="24"/>
        <v>37411</v>
      </c>
      <c r="EG441" t="str">
        <f t="shared" si="25"/>
        <v>2</v>
      </c>
      <c r="EH441">
        <f t="shared" si="26"/>
        <v>0</v>
      </c>
      <c r="EI441">
        <f t="shared" si="27"/>
        <v>0</v>
      </c>
      <c r="EJ441" t="e">
        <f>VLOOKUP(B441,Rekruttering!A:F,2,FALSE)</f>
        <v>#N/A</v>
      </c>
      <c r="EK441" t="e">
        <f>VLOOKUP(B441,Rekruttering!A:F,3,FALSE)</f>
        <v>#N/A</v>
      </c>
      <c r="EL441" t="e">
        <f>VLOOKUP(B441,Rekruttering!A:F,4,FALSE)</f>
        <v>#N/A</v>
      </c>
      <c r="EM441" t="e">
        <f>VLOOKUP(B441,Rekruttering!A:F,5,FALSE)</f>
        <v>#N/A</v>
      </c>
      <c r="EN441" t="e">
        <f>VLOOKUP(B441,Rekruttering!A:F,6,FALSE)</f>
        <v>#N/A</v>
      </c>
    </row>
    <row r="442" spans="1:144">
      <c r="A442" s="14" t="str">
        <f>Øst!BB1</f>
        <v>x</v>
      </c>
      <c r="B442" s="21">
        <f>Øst!BB2</f>
        <v>37422</v>
      </c>
      <c r="C442" t="str">
        <f>Øst!BB3</f>
        <v xml:space="preserve">Kong Gurli </v>
      </c>
      <c r="D442" t="str">
        <f>Øst!BB4</f>
        <v>Østerbro</v>
      </c>
      <c r="E442" t="str">
        <f>Øst!BB5</f>
        <v>Gammel Kalkbrænderi Vej 5</v>
      </c>
      <c r="F442">
        <f>Øst!BB6</f>
        <v>2100</v>
      </c>
      <c r="G442" t="str">
        <f>Øst!BB7</f>
        <v>København Ø</v>
      </c>
      <c r="H442" t="str">
        <f>Øst!BB8</f>
        <v>35 47 60 00</v>
      </c>
      <c r="I442" t="str">
        <f>Øst!BB9</f>
        <v>37422@buf.kk.dk</v>
      </c>
      <c r="J442" t="str">
        <f>Øst!BB10</f>
        <v>Susanne Rasmussen</v>
      </c>
      <c r="K442">
        <f>Øst!BB11</f>
        <v>0</v>
      </c>
      <c r="L442">
        <f>Øst!BB12</f>
        <v>0</v>
      </c>
      <c r="M442" t="str">
        <f>Øst!BB13</f>
        <v>37422@buf.kk.dk</v>
      </c>
      <c r="N442" t="str">
        <f>Øst!BB14</f>
        <v>Integreret</v>
      </c>
      <c r="O442">
        <f>Øst!BB15</f>
        <v>24</v>
      </c>
      <c r="P442">
        <f>Øst!BB16</f>
        <v>0</v>
      </c>
      <c r="Q442">
        <f>Øst!BB17</f>
        <v>44</v>
      </c>
      <c r="R442">
        <f>Øst!BB18</f>
        <v>0</v>
      </c>
      <c r="S442">
        <f>Øst!BB19</f>
        <v>0</v>
      </c>
      <c r="T442">
        <f>Øst!BB20</f>
        <v>0</v>
      </c>
      <c r="U442">
        <f>Øst!BB21</f>
        <v>0</v>
      </c>
      <c r="V442" t="str">
        <f>Øst!BB22</f>
        <v>Nej</v>
      </c>
      <c r="W442">
        <f>Øst!BB23</f>
        <v>0</v>
      </c>
      <c r="X442">
        <f>Øst!BB24</f>
        <v>0</v>
      </c>
      <c r="Y442">
        <f>Øst!BB25</f>
        <v>5</v>
      </c>
      <c r="Z442">
        <f>Øst!BB26</f>
        <v>5</v>
      </c>
      <c r="AA442">
        <f>Øst!BB27</f>
        <v>5</v>
      </c>
      <c r="AB442">
        <f>Øst!BB28</f>
        <v>5</v>
      </c>
      <c r="AC442">
        <f>Øst!BB29</f>
        <v>0</v>
      </c>
      <c r="AD442">
        <f>Øst!BB30</f>
        <v>5</v>
      </c>
      <c r="AE442">
        <f>Øst!BB31</f>
        <v>0</v>
      </c>
      <c r="AF442">
        <f>Øst!BB32</f>
        <v>0</v>
      </c>
      <c r="AG442">
        <f>Øst!BB33</f>
        <v>5</v>
      </c>
      <c r="AH442">
        <f>Øst!BB34</f>
        <v>0</v>
      </c>
      <c r="AI442">
        <f>Øst!BB35</f>
        <v>100000</v>
      </c>
      <c r="AJ442">
        <f>Øst!BB36</f>
        <v>23500</v>
      </c>
      <c r="AK442">
        <f>Øst!BB37</f>
        <v>0</v>
      </c>
      <c r="AL442" t="str">
        <f>Øst!BB38</f>
        <v>Ja</v>
      </c>
      <c r="AM442">
        <f>Øst!BB39</f>
        <v>0</v>
      </c>
      <c r="AN442" t="str">
        <f>Øst!BB40</f>
        <v>Karin S. Hansen</v>
      </c>
      <c r="AO442">
        <f>Øst!BB41</f>
        <v>2007</v>
      </c>
      <c r="AP442">
        <f>Øst!BB42</f>
        <v>32</v>
      </c>
      <c r="AQ442">
        <f>Øst!BB43</f>
        <v>0</v>
      </c>
      <c r="AR442">
        <f>Øst!BB44</f>
        <v>0</v>
      </c>
      <c r="AS442">
        <f>Øst!BB45</f>
        <v>0</v>
      </c>
      <c r="AT442" t="str">
        <f>Øst!BB46</f>
        <v>ø.o.f. hygieje m.m.</v>
      </c>
      <c r="AU442">
        <f>Øst!BB47</f>
        <v>0</v>
      </c>
      <c r="AV442">
        <f>Øst!BB48</f>
        <v>0</v>
      </c>
      <c r="AW442">
        <f>Øst!BB49</f>
        <v>0</v>
      </c>
      <c r="AX442">
        <f>Øst!BB50</f>
        <v>0</v>
      </c>
      <c r="AY442">
        <f>Øst!BB51</f>
        <v>0</v>
      </c>
      <c r="AZ442">
        <f>Øst!BB52</f>
        <v>0</v>
      </c>
      <c r="BA442">
        <f>Øst!BB53</f>
        <v>0</v>
      </c>
      <c r="BB442">
        <f>Øst!BB54</f>
        <v>98</v>
      </c>
      <c r="BC442">
        <f>Øst!BB55</f>
        <v>92</v>
      </c>
      <c r="BD442">
        <f>Øst!BB56</f>
        <v>1</v>
      </c>
      <c r="BE442">
        <f>Øst!BB57</f>
        <v>1</v>
      </c>
      <c r="BF442" t="str">
        <f>Øst!BB58</f>
        <v>Ja</v>
      </c>
      <c r="BG442" t="str">
        <f>Øst!BB59</f>
        <v>Ja</v>
      </c>
      <c r="BH442" t="str">
        <f>Øst!BB60</f>
        <v>Ja</v>
      </c>
      <c r="BI442" t="str">
        <f>Øst!BB61</f>
        <v>Ja</v>
      </c>
      <c r="BJ442">
        <f>Øst!BB62</f>
        <v>0</v>
      </c>
      <c r="BK442" t="str">
        <f>Øst!BB63</f>
        <v>Ja</v>
      </c>
      <c r="BL442">
        <f>Øst!BB64</f>
        <v>0</v>
      </c>
      <c r="BM442" t="str">
        <f>Øst!BB65</f>
        <v>Ja</v>
      </c>
      <c r="BN442">
        <f>Øst!BB66</f>
        <v>0</v>
      </c>
      <c r="BO442" t="str">
        <f>Øst!BB67</f>
        <v>Nej</v>
      </c>
      <c r="BP442" t="str">
        <f>Øst!BB68</f>
        <v>vil gerne have hjælp</v>
      </c>
      <c r="BQ442">
        <f>Øst!BB69</f>
        <v>0</v>
      </c>
      <c r="BR442" t="str">
        <f>Øst!BB70</f>
        <v>produktionskøkken</v>
      </c>
      <c r="BS442" t="str">
        <f>Øst!BB71</f>
        <v>Ja</v>
      </c>
      <c r="BT442">
        <f>Øst!BB72</f>
        <v>0</v>
      </c>
      <c r="BU442" t="str">
        <f>Øst!BB73</f>
        <v>Ingen</v>
      </c>
      <c r="BV442" t="str">
        <f>Øst!BB74</f>
        <v>Nej</v>
      </c>
      <c r="BW442" t="str">
        <f>Øst!BB75</f>
        <v>1 køl + 1 frys, udsugning over opvaskemaskine, 1 ovn, hæve/sænkeborde</v>
      </c>
      <c r="BX442">
        <f>Øst!BB76</f>
        <v>0</v>
      </c>
      <c r="BY442">
        <f>Øst!BB77</f>
        <v>0</v>
      </c>
      <c r="BZ442">
        <f>Øst!BB78</f>
        <v>0</v>
      </c>
      <c r="CA442">
        <f>Øst!BB79</f>
        <v>0</v>
      </c>
      <c r="CB442">
        <f>Øst!BB80</f>
        <v>0</v>
      </c>
      <c r="CC442">
        <f>Øst!BB81</f>
        <v>0</v>
      </c>
      <c r="CD442">
        <f>Øst!BB82</f>
        <v>0</v>
      </c>
      <c r="CE442">
        <f>Øst!BB83</f>
        <v>0</v>
      </c>
      <c r="CF442">
        <f>Øst!BB84</f>
        <v>0</v>
      </c>
      <c r="CG442" t="str">
        <f>Øst!BB85</f>
        <v>Cathrine Jerrik / Sine</v>
      </c>
      <c r="CH442">
        <f>Øst!BB86</f>
        <v>0</v>
      </c>
      <c r="CI442">
        <f>Øst!BB87</f>
        <v>0</v>
      </c>
      <c r="CJ442">
        <f>Øst!BB88</f>
        <v>0</v>
      </c>
      <c r="CK442">
        <f>Øst!BB89</f>
        <v>1</v>
      </c>
      <c r="CL442">
        <f>Øst!BB90</f>
        <v>4</v>
      </c>
      <c r="CM442">
        <f>Øst!BB91</f>
        <v>0</v>
      </c>
      <c r="CN442">
        <f>Øst!BB92</f>
        <v>2</v>
      </c>
      <c r="CO442">
        <f>Øst!BB93</f>
        <v>0</v>
      </c>
      <c r="CP442">
        <f>Øst!BB94</f>
        <v>0</v>
      </c>
      <c r="CQ442">
        <f>Øst!BB95</f>
        <v>0</v>
      </c>
      <c r="CR442">
        <f>Øst!BB96</f>
        <v>0</v>
      </c>
      <c r="CS442">
        <f>Øst!BB97</f>
        <v>2</v>
      </c>
      <c r="CT442">
        <f>Øst!BB98</f>
        <v>0</v>
      </c>
      <c r="CU442">
        <f>Øst!BB99</f>
        <v>0</v>
      </c>
      <c r="CV442">
        <f>Øst!BB100</f>
        <v>0</v>
      </c>
      <c r="CW442">
        <f>Øst!BB101</f>
        <v>0</v>
      </c>
      <c r="CX442">
        <f>Øst!BB102</f>
        <v>1</v>
      </c>
      <c r="CY442">
        <f>Øst!BB103</f>
        <v>0</v>
      </c>
      <c r="CZ442">
        <f>Øst!BB104</f>
        <v>0</v>
      </c>
      <c r="DA442">
        <f>Øst!BB105</f>
        <v>0</v>
      </c>
      <c r="DB442">
        <f>Øst!BB106</f>
        <v>1</v>
      </c>
      <c r="DC442">
        <f>Øst!BB107</f>
        <v>2</v>
      </c>
      <c r="DD442" t="str">
        <f>Øst!BB108</f>
        <v>Miele</v>
      </c>
      <c r="DE442">
        <f>Øst!BB109</f>
        <v>0</v>
      </c>
      <c r="DF442" t="str">
        <f>Øst!BB110</f>
        <v>Ja</v>
      </c>
      <c r="DG442">
        <f>Øst!BB111</f>
        <v>0</v>
      </c>
      <c r="DH442" t="str">
        <f>Øst!BB112</f>
        <v>Nej</v>
      </c>
      <c r="DI442" t="str">
        <f>Øst!BB113</f>
        <v>Nej</v>
      </c>
      <c r="DJ442" t="str">
        <f>Øst!BB114</f>
        <v>Nej</v>
      </c>
      <c r="DK442">
        <f>Øst!BB115</f>
        <v>4</v>
      </c>
      <c r="DL442" t="str">
        <f>Øst!BB116</f>
        <v>God plads</v>
      </c>
      <c r="DM442">
        <f>Øst!BB117</f>
        <v>0</v>
      </c>
      <c r="DN442">
        <f>Øst!BB118</f>
        <v>0</v>
      </c>
      <c r="DO442" s="14" t="str">
        <f>VLOOKUP(MID(B442,1,5)*1,InstTyp!A:B,2,FALSE)</f>
        <v xml:space="preserve">Integrerede </v>
      </c>
      <c r="DP442" s="14" t="str">
        <f>VLOOKUP(MID(B442,1,5)*1,InstTyp!A:C,3,FALSE)</f>
        <v>Østerbro</v>
      </c>
      <c r="DQ442">
        <f>VLOOKUP(MID(B442,1,5)*1,'InstTyp-2'!E:BQ,7,FALSE)</f>
        <v>24</v>
      </c>
      <c r="DR442">
        <f>VLOOKUP(MID(B442,1,5)*1,'InstTyp-2'!E:BQ,8,FALSE)</f>
        <v>0</v>
      </c>
      <c r="DS442">
        <f>VLOOKUP(MID(B442,1,5)*1,'InstTyp-2'!E:BQ,9,FALSE)</f>
        <v>44</v>
      </c>
      <c r="DT442">
        <f>VLOOKUP(MID(B442,1,5)*1,'InstTyp-2'!E:BQ,10,FALSE)</f>
        <v>0</v>
      </c>
      <c r="DU442">
        <f>VLOOKUP(MID(B442,1,5)*1,'InstTyp-2'!E:BQ,11,FALSE)</f>
        <v>0</v>
      </c>
      <c r="DV442">
        <f>VLOOKUP(MID(B442,1,5)*1,'InstTyp-2'!E:BQ,12,FALSE)</f>
        <v>0</v>
      </c>
      <c r="DW442">
        <f>VLOOKUP(MID(B442,1,5)*1,'InstTyp-2'!E:BQ,13,FALSE)</f>
        <v>0</v>
      </c>
      <c r="DX442">
        <f>VLOOKUP(MID(B442,1,5)*1,'InstTyp-2'!E:BQ,14,FALSE)</f>
        <v>0</v>
      </c>
      <c r="DY442">
        <f>VLOOKUP(MID(B442,1,5)*1,'InstTyp-2'!E:BQ,15,FALSE)</f>
        <v>0</v>
      </c>
      <c r="DZ442">
        <f>VLOOKUP(MID(B442,1,5)*1,'InstTyp-2'!E:BQ,16,FALSE)</f>
        <v>0</v>
      </c>
      <c r="EA442">
        <f>VLOOKUP(MID(B442,1,5)*1,'InstTyp-2'!E:BQ,17,FALSE)</f>
        <v>0</v>
      </c>
      <c r="EB442">
        <f>VLOOKUP(MID(B442,1,5)*1,'InstTyp-2'!E:BQ,18,FALSE)</f>
        <v>0</v>
      </c>
      <c r="EC442">
        <f>VLOOKUP(MID(B442,1,5)*1,'InstTyp-2'!E:BQ,19,FALSE)</f>
        <v>0</v>
      </c>
      <c r="ED442">
        <f>VLOOKUP(MID(B442,1,5)*1,'InstTyp-2'!E:BQ,20,FALSE)</f>
        <v>0</v>
      </c>
      <c r="EE442" s="195">
        <f>VLOOKUP(MID(B442,1,5)*1,'Forplejning 2008'!A:C,3,FALSE)</f>
        <v>132646.92000000001</v>
      </c>
      <c r="EF442" t="str">
        <f t="shared" si="24"/>
        <v>37422</v>
      </c>
      <c r="EG442" t="str">
        <f t="shared" si="25"/>
        <v/>
      </c>
      <c r="EH442">
        <f t="shared" si="26"/>
        <v>0</v>
      </c>
      <c r="EI442">
        <f t="shared" si="27"/>
        <v>0</v>
      </c>
      <c r="EJ442" t="e">
        <f>VLOOKUP(B442,Rekruttering!A:F,2,FALSE)</f>
        <v>#N/A</v>
      </c>
      <c r="EK442" t="e">
        <f>VLOOKUP(B442,Rekruttering!A:F,3,FALSE)</f>
        <v>#N/A</v>
      </c>
      <c r="EL442" t="e">
        <f>VLOOKUP(B442,Rekruttering!A:F,4,FALSE)</f>
        <v>#N/A</v>
      </c>
      <c r="EM442" t="e">
        <f>VLOOKUP(B442,Rekruttering!A:F,5,FALSE)</f>
        <v>#N/A</v>
      </c>
      <c r="EN442" t="e">
        <f>VLOOKUP(B442,Rekruttering!A:F,6,FALSE)</f>
        <v>#N/A</v>
      </c>
    </row>
    <row r="443" spans="1:144">
      <c r="A443" s="14" t="str">
        <f>Øst!BD1</f>
        <v>x</v>
      </c>
      <c r="B443" s="21" t="str">
        <f>Øst!BD2</f>
        <v>37442_u</v>
      </c>
      <c r="C443" t="str">
        <f>Øst!BD3</f>
        <v>Mågodtland</v>
      </c>
      <c r="D443" t="str">
        <f>Øst!BD4</f>
        <v>Østerbro</v>
      </c>
      <c r="E443" t="str">
        <f>Øst!BD5</f>
        <v>Odensegade 14</v>
      </c>
      <c r="F443">
        <f>Øst!BD6</f>
        <v>2100</v>
      </c>
      <c r="G443" t="str">
        <f>Øst!BD7</f>
        <v>København Ø</v>
      </c>
      <c r="H443" t="str">
        <f>Øst!BD8</f>
        <v>35 25 47 00</v>
      </c>
      <c r="I443" t="str">
        <f>Øst!BD9</f>
        <v>37442@buf.kk.dk</v>
      </c>
      <c r="J443" t="str">
        <f>Øst!BD10</f>
        <v>Flemming Klysner Nielsen</v>
      </c>
      <c r="K443">
        <f>Øst!BD11</f>
        <v>0</v>
      </c>
      <c r="L443">
        <f>Øst!BD12</f>
        <v>0</v>
      </c>
      <c r="M443" t="str">
        <f>Øst!BD13</f>
        <v>37442@buf.kk.dk</v>
      </c>
      <c r="N443" t="str">
        <f>Øst!BD14</f>
        <v>Integreret</v>
      </c>
      <c r="O443">
        <f>Øst!BD15</f>
        <v>60</v>
      </c>
      <c r="P443">
        <f>Øst!BD16</f>
        <v>0</v>
      </c>
      <c r="Q443">
        <f>Øst!BD17</f>
        <v>72</v>
      </c>
      <c r="R443">
        <f>Øst!BD18</f>
        <v>0</v>
      </c>
      <c r="S443">
        <f>Øst!BD19</f>
        <v>0</v>
      </c>
      <c r="T443">
        <f>Øst!BD20</f>
        <v>0</v>
      </c>
      <c r="U443">
        <f>Øst!BD21</f>
        <v>0</v>
      </c>
      <c r="V443" t="str">
        <f>Øst!BD22</f>
        <v>Nej</v>
      </c>
      <c r="W443">
        <f>Øst!BD23</f>
        <v>0</v>
      </c>
      <c r="X443">
        <f>Øst!BD24</f>
        <v>0</v>
      </c>
      <c r="Y443">
        <f>Øst!BD25</f>
        <v>5</v>
      </c>
      <c r="Z443">
        <f>Øst!BD26</f>
        <v>5</v>
      </c>
      <c r="AA443">
        <f>Øst!BD27</f>
        <v>5</v>
      </c>
      <c r="AB443">
        <f>Øst!BD28</f>
        <v>5</v>
      </c>
      <c r="AC443">
        <f>Øst!BD29</f>
        <v>0</v>
      </c>
      <c r="AD443">
        <f>Øst!BD30</f>
        <v>0</v>
      </c>
      <c r="AE443">
        <f>Øst!BD31</f>
        <v>0</v>
      </c>
      <c r="AF443">
        <f>Øst!BD32</f>
        <v>0</v>
      </c>
      <c r="AG443">
        <f>Øst!BD33</f>
        <v>5</v>
      </c>
      <c r="AH443">
        <f>Øst!BD34</f>
        <v>0</v>
      </c>
      <c r="AI443">
        <f>Øst!BD35</f>
        <v>140000</v>
      </c>
      <c r="AJ443">
        <f>Øst!BD36</f>
        <v>50000</v>
      </c>
      <c r="AK443">
        <f>Øst!BD37</f>
        <v>0</v>
      </c>
      <c r="AL443">
        <f>Øst!BD38</f>
        <v>0</v>
      </c>
      <c r="AM443">
        <f>Øst!BD39</f>
        <v>0</v>
      </c>
      <c r="AN443">
        <f>Øst!BD40</f>
        <v>0</v>
      </c>
      <c r="AO443">
        <f>Øst!BD41</f>
        <v>0</v>
      </c>
      <c r="AP443">
        <f>Øst!BD42</f>
        <v>0</v>
      </c>
      <c r="AQ443">
        <f>Øst!BD43</f>
        <v>0</v>
      </c>
      <c r="AR443">
        <f>Øst!BD44</f>
        <v>0</v>
      </c>
      <c r="AS443">
        <f>Øst!BD45</f>
        <v>0</v>
      </c>
      <c r="AT443">
        <f>Øst!BD46</f>
        <v>0</v>
      </c>
      <c r="AU443">
        <f>Øst!BD47</f>
        <v>0</v>
      </c>
      <c r="AV443">
        <f>Øst!BD48</f>
        <v>0</v>
      </c>
      <c r="AW443">
        <f>Øst!BD49</f>
        <v>0</v>
      </c>
      <c r="AX443">
        <f>Øst!BD50</f>
        <v>0</v>
      </c>
      <c r="AY443">
        <f>Øst!BD51</f>
        <v>0</v>
      </c>
      <c r="AZ443">
        <f>Øst!BD52</f>
        <v>0</v>
      </c>
      <c r="BA443">
        <f>Øst!BD53</f>
        <v>0</v>
      </c>
      <c r="BB443">
        <f>Øst!BD54</f>
        <v>80</v>
      </c>
      <c r="BC443">
        <f>Øst!BD55</f>
        <v>75</v>
      </c>
      <c r="BD443">
        <f>Øst!BD56</f>
        <v>0</v>
      </c>
      <c r="BE443">
        <f>Øst!BD57</f>
        <v>0</v>
      </c>
      <c r="BF443">
        <f>Øst!BD58</f>
        <v>0</v>
      </c>
      <c r="BG443">
        <f>Øst!BD59</f>
        <v>0</v>
      </c>
      <c r="BH443">
        <f>Øst!BD60</f>
        <v>0</v>
      </c>
      <c r="BI443">
        <f>Øst!BD61</f>
        <v>0</v>
      </c>
      <c r="BJ443">
        <f>Øst!BD62</f>
        <v>0</v>
      </c>
      <c r="BK443">
        <f>Øst!BD63</f>
        <v>0</v>
      </c>
      <c r="BL443">
        <f>Øst!BD64</f>
        <v>0</v>
      </c>
      <c r="BM443">
        <f>Øst!BD65</f>
        <v>0</v>
      </c>
      <c r="BN443">
        <f>Øst!BD66</f>
        <v>0</v>
      </c>
      <c r="BO443">
        <f>Øst!BD67</f>
        <v>0</v>
      </c>
      <c r="BP443">
        <f>Øst!BD68</f>
        <v>0</v>
      </c>
      <c r="BQ443">
        <f>Øst!BD69</f>
        <v>0</v>
      </c>
      <c r="BR443" t="str">
        <f>Øst!BD70</f>
        <v>Køkken begrænset tilvirk</v>
      </c>
      <c r="BS443">
        <f>Øst!BD71</f>
        <v>0</v>
      </c>
      <c r="BT443">
        <f>Øst!BD72</f>
        <v>0</v>
      </c>
      <c r="BU443">
        <f>Øst!BD73</f>
        <v>0</v>
      </c>
      <c r="BV443">
        <f>Øst!BD74</f>
        <v>0</v>
      </c>
      <c r="BW443">
        <f>Øst!BD75</f>
        <v>0</v>
      </c>
      <c r="BX443">
        <f>Øst!BD76</f>
        <v>0</v>
      </c>
      <c r="BY443">
        <f>Øst!BD77</f>
        <v>0</v>
      </c>
      <c r="BZ443">
        <f>Øst!BD78</f>
        <v>0</v>
      </c>
      <c r="CA443" t="str">
        <f>Øst!BD79</f>
        <v>Lukke rummet m. væg så køkken ville blive større og delvis lukket</v>
      </c>
      <c r="CB443">
        <f>Øst!BD80</f>
        <v>0</v>
      </c>
      <c r="CC443">
        <f>Øst!BD81</f>
        <v>0</v>
      </c>
      <c r="CD443" t="str">
        <f>Øst!BD82</f>
        <v>Større</v>
      </c>
      <c r="CE443" t="str">
        <f>Øst!BD83</f>
        <v>ovne, kogebord, røremaskine, foodprocessor/grøntsagsrobot, køkkenelementer</v>
      </c>
      <c r="CF443">
        <f>Øst!BD84</f>
        <v>0</v>
      </c>
      <c r="CG443" t="str">
        <f>Øst!BD85</f>
        <v>Cathrine Jerrik</v>
      </c>
      <c r="CH443" s="18">
        <f>Øst!BD86</f>
        <v>39931</v>
      </c>
      <c r="CI443">
        <f>Øst!BD87</f>
        <v>0</v>
      </c>
      <c r="CJ443">
        <f>Øst!BD88</f>
        <v>1</v>
      </c>
      <c r="CK443">
        <f>Øst!BD89</f>
        <v>0</v>
      </c>
      <c r="CL443">
        <f>Øst!BD90</f>
        <v>4</v>
      </c>
      <c r="CM443">
        <f>Øst!BD91</f>
        <v>1</v>
      </c>
      <c r="CN443">
        <f>Øst!BD92</f>
        <v>0</v>
      </c>
      <c r="CO443">
        <f>Øst!BD93</f>
        <v>0</v>
      </c>
      <c r="CP443">
        <f>Øst!BD94</f>
        <v>0</v>
      </c>
      <c r="CQ443">
        <f>Øst!BD95</f>
        <v>0</v>
      </c>
      <c r="CR443">
        <f>Øst!BD96</f>
        <v>1</v>
      </c>
      <c r="CS443">
        <f>Øst!BD97</f>
        <v>1</v>
      </c>
      <c r="CT443">
        <f>Øst!BD98</f>
        <v>0</v>
      </c>
      <c r="CU443">
        <f>Øst!BD99</f>
        <v>0</v>
      </c>
      <c r="CV443">
        <f>Øst!BD100</f>
        <v>0</v>
      </c>
      <c r="CW443">
        <f>Øst!BD101</f>
        <v>0</v>
      </c>
      <c r="CX443">
        <f>Øst!BD102</f>
        <v>0</v>
      </c>
      <c r="CY443">
        <f>Øst!BD103</f>
        <v>0</v>
      </c>
      <c r="CZ443">
        <f>Øst!BD104</f>
        <v>0</v>
      </c>
      <c r="DA443">
        <f>Øst!BD105</f>
        <v>0</v>
      </c>
      <c r="DB443">
        <f>Øst!BD106</f>
        <v>1</v>
      </c>
      <c r="DC443">
        <f>Øst!BD107</f>
        <v>60</v>
      </c>
      <c r="DD443" t="str">
        <f>Øst!BD108</f>
        <v>Miele</v>
      </c>
      <c r="DE443">
        <f>Øst!BD109</f>
        <v>3.5</v>
      </c>
      <c r="DF443" t="str">
        <f>Øst!BD110</f>
        <v>Nej</v>
      </c>
      <c r="DG443">
        <f>Øst!BD111</f>
        <v>0</v>
      </c>
      <c r="DH443" t="str">
        <f>Øst!BD112</f>
        <v>Nej</v>
      </c>
      <c r="DI443" t="str">
        <f>Øst!BD113</f>
        <v>Nej</v>
      </c>
      <c r="DJ443" t="str">
        <f>Øst!BD114</f>
        <v>Nej</v>
      </c>
      <c r="DK443">
        <f>Øst!BD115</f>
        <v>1</v>
      </c>
      <c r="DL443" t="str">
        <f>Øst!BD116</f>
        <v>God plads</v>
      </c>
      <c r="DM443" t="str">
        <f>Øst!BD117</f>
        <v>Åbent køkken indtil spiserum</v>
      </c>
      <c r="DN443">
        <f>Øst!BD118</f>
        <v>0</v>
      </c>
      <c r="DO443" s="14" t="str">
        <f>VLOOKUP(MID(B443,1,5)*1,InstTyp!A:B,2,FALSE)</f>
        <v xml:space="preserve">Integrerede </v>
      </c>
      <c r="DP443" s="14" t="str">
        <f>VLOOKUP(MID(B443,1,5)*1,InstTyp!A:C,3,FALSE)</f>
        <v>Østerbro</v>
      </c>
      <c r="DQ443">
        <f>VLOOKUP(MID(B443,1,5)*1,'InstTyp-2'!E:BQ,7,FALSE)</f>
        <v>72</v>
      </c>
      <c r="DR443">
        <f>VLOOKUP(MID(B443,1,5)*1,'InstTyp-2'!E:BQ,8,FALSE)</f>
        <v>0</v>
      </c>
      <c r="DS443">
        <f>VLOOKUP(MID(B443,1,5)*1,'InstTyp-2'!E:BQ,9,FALSE)</f>
        <v>72</v>
      </c>
      <c r="DT443">
        <f>VLOOKUP(MID(B443,1,5)*1,'InstTyp-2'!E:BQ,10,FALSE)</f>
        <v>0</v>
      </c>
      <c r="DU443">
        <f>VLOOKUP(MID(B443,1,5)*1,'InstTyp-2'!E:BQ,11,FALSE)</f>
        <v>0</v>
      </c>
      <c r="DV443">
        <f>VLOOKUP(MID(B443,1,5)*1,'InstTyp-2'!E:BQ,12,FALSE)</f>
        <v>0</v>
      </c>
      <c r="DW443">
        <f>VLOOKUP(MID(B443,1,5)*1,'InstTyp-2'!E:BQ,13,FALSE)</f>
        <v>0</v>
      </c>
      <c r="DX443">
        <f>VLOOKUP(MID(B443,1,5)*1,'InstTyp-2'!E:BQ,14,FALSE)</f>
        <v>0</v>
      </c>
      <c r="DY443">
        <f>VLOOKUP(MID(B443,1,5)*1,'InstTyp-2'!E:BQ,15,FALSE)</f>
        <v>0</v>
      </c>
      <c r="DZ443">
        <f>VLOOKUP(MID(B443,1,5)*1,'InstTyp-2'!E:BQ,16,FALSE)</f>
        <v>0</v>
      </c>
      <c r="EA443">
        <f>VLOOKUP(MID(B443,1,5)*1,'InstTyp-2'!E:BQ,17,FALSE)</f>
        <v>0</v>
      </c>
      <c r="EB443">
        <f>VLOOKUP(MID(B443,1,5)*1,'InstTyp-2'!E:BQ,18,FALSE)</f>
        <v>0</v>
      </c>
      <c r="EC443">
        <f>VLOOKUP(MID(B443,1,5)*1,'InstTyp-2'!E:BQ,19,FALSE)</f>
        <v>0</v>
      </c>
      <c r="ED443">
        <f>VLOOKUP(MID(B443,1,5)*1,'InstTyp-2'!E:BQ,20,FALSE)</f>
        <v>0</v>
      </c>
      <c r="EE443" s="195">
        <f>VLOOKUP(MID(B443,1,5)*1,'Forplejning 2008'!A:C,3,FALSE)</f>
        <v>211400.17</v>
      </c>
      <c r="EF443" t="str">
        <f t="shared" si="24"/>
        <v>37442</v>
      </c>
      <c r="EG443" t="str">
        <f t="shared" si="25"/>
        <v>u</v>
      </c>
      <c r="EH443">
        <f t="shared" si="26"/>
        <v>0</v>
      </c>
      <c r="EI443">
        <f t="shared" si="27"/>
        <v>0</v>
      </c>
      <c r="EJ443" t="e">
        <f>VLOOKUP(B443,Rekruttering!A:F,2,FALSE)</f>
        <v>#N/A</v>
      </c>
      <c r="EK443" t="e">
        <f>VLOOKUP(B443,Rekruttering!A:F,3,FALSE)</f>
        <v>#N/A</v>
      </c>
      <c r="EL443" t="e">
        <f>VLOOKUP(B443,Rekruttering!A:F,4,FALSE)</f>
        <v>#N/A</v>
      </c>
      <c r="EM443" t="e">
        <f>VLOOKUP(B443,Rekruttering!A:F,5,FALSE)</f>
        <v>#N/A</v>
      </c>
      <c r="EN443" t="e">
        <f>VLOOKUP(B443,Rekruttering!A:F,6,FALSE)</f>
        <v>#N/A</v>
      </c>
    </row>
    <row r="444" spans="1:144">
      <c r="A444" s="14" t="str">
        <f>Øst!BE1</f>
        <v>x</v>
      </c>
      <c r="B444" s="21">
        <f>Øst!BE2</f>
        <v>37457</v>
      </c>
      <c r="C444" t="str">
        <f>Øst!BE3</f>
        <v>Børnegården</v>
      </c>
      <c r="D444" t="str">
        <f>Øst!BE4</f>
        <v>Østerbro</v>
      </c>
      <c r="E444" t="str">
        <f>Øst!BE5</f>
        <v>Ryesgade 80</v>
      </c>
      <c r="F444">
        <f>Øst!BE6</f>
        <v>2100</v>
      </c>
      <c r="G444" t="str">
        <f>Øst!BE7</f>
        <v>København Ø.</v>
      </c>
      <c r="H444" t="str">
        <f>Øst!BE8</f>
        <v>35 55 05 47</v>
      </c>
      <c r="I444" t="str">
        <f>Øst!BE9</f>
        <v>37457@buf.kk.dk</v>
      </c>
      <c r="J444" t="str">
        <f>Øst!BE10</f>
        <v>Jesper Ussing</v>
      </c>
      <c r="K444">
        <f>Øst!BE11</f>
        <v>0</v>
      </c>
      <c r="L444">
        <f>Øst!BE12</f>
        <v>0</v>
      </c>
      <c r="M444" t="str">
        <f>Øst!BE13</f>
        <v>37457@buf.kk.dk</v>
      </c>
      <c r="N444" t="str">
        <f>Øst!BE14</f>
        <v>Integreret</v>
      </c>
      <c r="O444">
        <f>Øst!BE15</f>
        <v>42</v>
      </c>
      <c r="P444">
        <f>Øst!BE16</f>
        <v>0</v>
      </c>
      <c r="Q444">
        <f>Øst!BE17</f>
        <v>44</v>
      </c>
      <c r="R444">
        <f>Øst!BE18</f>
        <v>44</v>
      </c>
      <c r="S444">
        <f>Øst!BE19</f>
        <v>0</v>
      </c>
      <c r="T444">
        <f>Øst!BE20</f>
        <v>0</v>
      </c>
      <c r="U444">
        <f>Øst!BE21</f>
        <v>0</v>
      </c>
      <c r="V444" t="str">
        <f>Øst!BE22</f>
        <v>nej</v>
      </c>
      <c r="W444">
        <f>Øst!BE23</f>
        <v>0</v>
      </c>
      <c r="X444">
        <f>Øst!BE24</f>
        <v>0</v>
      </c>
      <c r="Y444">
        <f>Øst!BE25</f>
        <v>5</v>
      </c>
      <c r="Z444">
        <f>Øst!BE26</f>
        <v>5</v>
      </c>
      <c r="AA444">
        <f>Øst!BE27</f>
        <v>5</v>
      </c>
      <c r="AB444">
        <f>Øst!BE28</f>
        <v>5</v>
      </c>
      <c r="AC444">
        <f>Øst!BE29</f>
        <v>0</v>
      </c>
      <c r="AD444">
        <f>Øst!BE30</f>
        <v>5</v>
      </c>
      <c r="AE444">
        <f>Øst!BE31</f>
        <v>5</v>
      </c>
      <c r="AF444">
        <f>Øst!BE32</f>
        <v>0</v>
      </c>
      <c r="AG444">
        <f>Øst!BE33</f>
        <v>5</v>
      </c>
      <c r="AH444">
        <f>Øst!BE34</f>
        <v>0</v>
      </c>
      <c r="AI444">
        <f>Øst!BE35</f>
        <v>200000</v>
      </c>
      <c r="AJ444">
        <f>Øst!BE36</f>
        <v>0</v>
      </c>
      <c r="AK444">
        <f>Øst!BE37</f>
        <v>0</v>
      </c>
      <c r="AL444" t="str">
        <f>Øst!BE38</f>
        <v>Ja</v>
      </c>
      <c r="AM444">
        <f>Øst!BE39</f>
        <v>0</v>
      </c>
      <c r="AN444" t="str">
        <f>Øst!BE40</f>
        <v>Bettina Tarp</v>
      </c>
      <c r="AO444">
        <f>Øst!BE41</f>
        <v>2000</v>
      </c>
      <c r="AP444">
        <f>Øst!BE42</f>
        <v>35</v>
      </c>
      <c r="AQ444">
        <f>Øst!BE43</f>
        <v>0</v>
      </c>
      <c r="AR444" t="str">
        <f>Øst!BE44</f>
        <v>køkkenassistent / ernæringsassistent</v>
      </c>
      <c r="AS444" t="str">
        <f>Øst!BE45</f>
        <v>25 års erfaring</v>
      </c>
      <c r="AT444" t="str">
        <f>Øst!BE46</f>
        <v>dogme-københavn</v>
      </c>
      <c r="AU444">
        <f>Øst!BE47</f>
        <v>0</v>
      </c>
      <c r="AV444">
        <f>Øst!BE48</f>
        <v>0</v>
      </c>
      <c r="AW444">
        <f>Øst!BE49</f>
        <v>0</v>
      </c>
      <c r="AX444">
        <f>Øst!BE50</f>
        <v>0</v>
      </c>
      <c r="AY444">
        <f>Øst!BE51</f>
        <v>0</v>
      </c>
      <c r="AZ444">
        <f>Øst!BE52</f>
        <v>0</v>
      </c>
      <c r="BA444">
        <f>Øst!BE53</f>
        <v>0</v>
      </c>
      <c r="BB444">
        <f>Øst!BE54</f>
        <v>96</v>
      </c>
      <c r="BC444">
        <f>Øst!BE55</f>
        <v>96</v>
      </c>
      <c r="BD444">
        <f>Øst!BE56</f>
        <v>1</v>
      </c>
      <c r="BE444">
        <f>Øst!BE57</f>
        <v>1</v>
      </c>
      <c r="BF444" t="str">
        <f>Øst!BE58</f>
        <v>Ja</v>
      </c>
      <c r="BG444" t="str">
        <f>Øst!BE59</f>
        <v>Nej</v>
      </c>
      <c r="BH444" t="str">
        <f>Øst!BE60</f>
        <v>Ja</v>
      </c>
      <c r="BI444" t="str">
        <f>Øst!BE61</f>
        <v>Ja</v>
      </c>
      <c r="BJ444">
        <f>Øst!BE62</f>
        <v>0</v>
      </c>
      <c r="BK444" t="str">
        <f>Øst!BE63</f>
        <v>Ja</v>
      </c>
      <c r="BL444" t="str">
        <f>Øst!BE64</f>
        <v>afventende men positive overfor det hvis det bliver god lokal mad.</v>
      </c>
      <c r="BM444" t="str">
        <f>Øst!BE65</f>
        <v>Ja</v>
      </c>
      <c r="BN444">
        <f>Øst!BE66</f>
        <v>0</v>
      </c>
      <c r="BO444" t="str">
        <f>Øst!BE67</f>
        <v>Nej</v>
      </c>
      <c r="BP444">
        <f>Øst!BE68</f>
        <v>0</v>
      </c>
      <c r="BQ444">
        <f>Øst!BE69</f>
        <v>0</v>
      </c>
      <c r="BR444" t="str">
        <f>Øst!BE70</f>
        <v>produktionskøkken</v>
      </c>
      <c r="BS444" t="str">
        <f>Øst!BE71</f>
        <v>Nej</v>
      </c>
      <c r="BT444" t="str">
        <f>Øst!BE72</f>
        <v>Større</v>
      </c>
      <c r="BU444" t="str">
        <f>Øst!BE73</f>
        <v>Ingen</v>
      </c>
      <c r="BV444" t="str">
        <f>Øst!BE74</f>
        <v>Nej</v>
      </c>
      <c r="BW444" t="str">
        <f>Øst!BE75</f>
        <v>ekstra køleskab, ekstra vask, ny og mere ergonomisk opvaskemaskine, konvektionsovn eller to ovne mere, hvilket ville være mere uhensigtsmæssigt. Skabe til opbevaring, større bjørn, ekstra svaleskab evt. kipsteger</v>
      </c>
      <c r="BX444">
        <f>Øst!BE76</f>
        <v>0</v>
      </c>
      <c r="BY444">
        <f>Øst!BE77</f>
        <v>0</v>
      </c>
      <c r="BZ444">
        <f>Øst!BE78</f>
        <v>0</v>
      </c>
      <c r="CA444">
        <f>Øst!BE79</f>
        <v>0</v>
      </c>
      <c r="CB444">
        <f>Øst!BE80</f>
        <v>0</v>
      </c>
      <c r="CC444">
        <f>Øst!BE81</f>
        <v>0</v>
      </c>
      <c r="CD444">
        <f>Øst!BE82</f>
        <v>0</v>
      </c>
      <c r="CE444">
        <f>Øst!BE83</f>
        <v>0</v>
      </c>
      <c r="CF444">
        <f>Øst!BE84</f>
        <v>0</v>
      </c>
      <c r="CG444" t="str">
        <f>Øst!BE85</f>
        <v>Mariah / Sine</v>
      </c>
      <c r="CH444" s="18">
        <f>Øst!BE86</f>
        <v>39897</v>
      </c>
      <c r="CI444">
        <f>Øst!BE87</f>
        <v>0</v>
      </c>
      <c r="CJ444">
        <f>Øst!BE88</f>
        <v>0</v>
      </c>
      <c r="CK444">
        <f>Øst!BE89</f>
        <v>1</v>
      </c>
      <c r="CL444">
        <f>Øst!BE90</f>
        <v>5</v>
      </c>
      <c r="CM444">
        <f>Øst!BE91</f>
        <v>0</v>
      </c>
      <c r="CN444">
        <f>Øst!BE92</f>
        <v>2</v>
      </c>
      <c r="CO444">
        <f>Øst!BE93</f>
        <v>0</v>
      </c>
      <c r="CP444">
        <f>Øst!BE94</f>
        <v>0</v>
      </c>
      <c r="CQ444">
        <f>Øst!BE95</f>
        <v>0</v>
      </c>
      <c r="CR444">
        <f>Øst!BE96</f>
        <v>0</v>
      </c>
      <c r="CS444">
        <f>Øst!BE97</f>
        <v>2</v>
      </c>
      <c r="CT444">
        <f>Øst!BE98</f>
        <v>0</v>
      </c>
      <c r="CU444">
        <f>Øst!BE99</f>
        <v>0</v>
      </c>
      <c r="CV444">
        <f>Øst!BE100</f>
        <v>1</v>
      </c>
      <c r="CW444">
        <f>Øst!BE101</f>
        <v>0</v>
      </c>
      <c r="CX444">
        <f>Øst!BE102</f>
        <v>0</v>
      </c>
      <c r="CY444">
        <f>Øst!BE103</f>
        <v>2</v>
      </c>
      <c r="CZ444">
        <f>Øst!BE104</f>
        <v>0</v>
      </c>
      <c r="DA444">
        <f>Øst!BE105</f>
        <v>0</v>
      </c>
      <c r="DB444">
        <f>Øst!BE106</f>
        <v>1</v>
      </c>
      <c r="DC444">
        <f>Øst!BE107</f>
        <v>2</v>
      </c>
      <c r="DD444" t="str">
        <f>Øst!BE108</f>
        <v>Miele</v>
      </c>
      <c r="DE444">
        <f>Øst!BE109</f>
        <v>3</v>
      </c>
      <c r="DF444" t="str">
        <f>Øst!BE110</f>
        <v>Ja</v>
      </c>
      <c r="DG444">
        <f>Øst!BE111</f>
        <v>8</v>
      </c>
      <c r="DH444" t="str">
        <f>Øst!BE112</f>
        <v>Nej</v>
      </c>
      <c r="DI444" t="str">
        <f>Øst!BE113</f>
        <v>Ja</v>
      </c>
      <c r="DJ444" t="str">
        <f>Øst!BE114</f>
        <v>Ja</v>
      </c>
      <c r="DK444">
        <f>Øst!BE115</f>
        <v>1</v>
      </c>
      <c r="DL444" t="str">
        <f>Øst!BE116</f>
        <v>Begrænset</v>
      </c>
      <c r="DM444" t="str">
        <f>Øst!BE117</f>
        <v>Der kunne med fordel etableres en kogeø midt i lokalet, så der kan blive plads til mere skabsopbevaring og bordplads, som er en stor mangel.</v>
      </c>
      <c r="DN444">
        <f>Øst!BE118</f>
        <v>0</v>
      </c>
      <c r="DO444" s="14" t="str">
        <f>VLOOKUP(MID(B444,1,5)*1,InstTyp!A:B,2,FALSE)</f>
        <v xml:space="preserve">Integrerede </v>
      </c>
      <c r="DP444" s="14" t="str">
        <f>VLOOKUP(MID(B444,1,5)*1,InstTyp!A:C,3,FALSE)</f>
        <v>Østerbro</v>
      </c>
      <c r="DQ444">
        <f>VLOOKUP(MID(B444,1,5)*1,'InstTyp-2'!E:BQ,7,FALSE)</f>
        <v>36</v>
      </c>
      <c r="DR444">
        <f>VLOOKUP(MID(B444,1,5)*1,'InstTyp-2'!E:BQ,8,FALSE)</f>
        <v>0</v>
      </c>
      <c r="DS444">
        <f>VLOOKUP(MID(B444,1,5)*1,'InstTyp-2'!E:BQ,9,FALSE)</f>
        <v>44</v>
      </c>
      <c r="DT444">
        <f>VLOOKUP(MID(B444,1,5)*1,'InstTyp-2'!E:BQ,10,FALSE)</f>
        <v>44</v>
      </c>
      <c r="DU444">
        <f>VLOOKUP(MID(B444,1,5)*1,'InstTyp-2'!E:BQ,11,FALSE)</f>
        <v>0</v>
      </c>
      <c r="DV444">
        <f>VLOOKUP(MID(B444,1,5)*1,'InstTyp-2'!E:BQ,12,FALSE)</f>
        <v>0</v>
      </c>
      <c r="DW444">
        <f>VLOOKUP(MID(B444,1,5)*1,'InstTyp-2'!E:BQ,13,FALSE)</f>
        <v>0</v>
      </c>
      <c r="DX444">
        <f>VLOOKUP(MID(B444,1,5)*1,'InstTyp-2'!E:BQ,14,FALSE)</f>
        <v>0</v>
      </c>
      <c r="DY444">
        <f>VLOOKUP(MID(B444,1,5)*1,'InstTyp-2'!E:BQ,15,FALSE)</f>
        <v>0</v>
      </c>
      <c r="DZ444">
        <f>VLOOKUP(MID(B444,1,5)*1,'InstTyp-2'!E:BQ,16,FALSE)</f>
        <v>0</v>
      </c>
      <c r="EA444">
        <f>VLOOKUP(MID(B444,1,5)*1,'InstTyp-2'!E:BQ,17,FALSE)</f>
        <v>0</v>
      </c>
      <c r="EB444">
        <f>VLOOKUP(MID(B444,1,5)*1,'InstTyp-2'!E:BQ,18,FALSE)</f>
        <v>0</v>
      </c>
      <c r="EC444">
        <f>VLOOKUP(MID(B444,1,5)*1,'InstTyp-2'!E:BQ,19,FALSE)</f>
        <v>0</v>
      </c>
      <c r="ED444">
        <f>VLOOKUP(MID(B444,1,5)*1,'InstTyp-2'!E:BQ,20,FALSE)</f>
        <v>0</v>
      </c>
      <c r="EE444" s="195">
        <f>VLOOKUP(MID(B444,1,5)*1,'Forplejning 2008'!A:C,3,FALSE)</f>
        <v>275626.03000000003</v>
      </c>
      <c r="EF444" t="str">
        <f t="shared" si="24"/>
        <v>37457</v>
      </c>
      <c r="EG444" t="str">
        <f t="shared" si="25"/>
        <v/>
      </c>
      <c r="EH444">
        <f t="shared" si="26"/>
        <v>0</v>
      </c>
      <c r="EI444">
        <f t="shared" si="27"/>
        <v>44</v>
      </c>
      <c r="EJ444" t="str">
        <f>VLOOKUP(B444,Rekruttering!A:F,2,FALSE)</f>
        <v>Ja</v>
      </c>
      <c r="EK444" t="str">
        <f>VLOOKUP(B444,Rekruttering!A:F,3,FALSE)</f>
        <v>20-25</v>
      </c>
      <c r="EL444" t="str">
        <f>VLOOKUP(B444,Rekruttering!A:F,4,FALSE)</f>
        <v>Nej</v>
      </c>
      <c r="EM444">
        <f>VLOOKUP(B444,Rekruttering!A:F,5,FALSE)</f>
        <v>0</v>
      </c>
      <c r="EN444" t="str">
        <f>VLOOKUP(B444,Rekruttering!A:F,6,FALSE)</f>
        <v>Ja</v>
      </c>
    </row>
    <row r="445" spans="1:144">
      <c r="A445" s="14" t="str">
        <f>Øst!BF1</f>
        <v>x</v>
      </c>
      <c r="B445" s="21" t="str">
        <f>Øst!BF2</f>
        <v>37475_u</v>
      </c>
      <c r="C445" t="str">
        <f>Øst!BF3</f>
        <v>Rosengården</v>
      </c>
      <c r="D445" t="str">
        <f>Øst!BF4</f>
        <v>Østerbro</v>
      </c>
      <c r="E445" t="str">
        <f>Øst!BF5</f>
        <v>Rosenvængets Allé 18</v>
      </c>
      <c r="F445">
        <f>Øst!BF6</f>
        <v>2100</v>
      </c>
      <c r="G445" t="str">
        <f>Øst!BF7</f>
        <v>København Ø</v>
      </c>
      <c r="H445" t="str">
        <f>Øst!BF8</f>
        <v>35 55 60 00</v>
      </c>
      <c r="I445" t="str">
        <f>Øst!BF9</f>
        <v>37475@buf.kk.dk</v>
      </c>
      <c r="J445" t="str">
        <f>Øst!BF10</f>
        <v>Jens Normand</v>
      </c>
      <c r="K445">
        <f>Øst!BF11</f>
        <v>0</v>
      </c>
      <c r="L445">
        <f>Øst!BF12</f>
        <v>0</v>
      </c>
      <c r="M445" t="str">
        <f>Øst!BF13</f>
        <v>37475@buf.kk.dk</v>
      </c>
      <c r="N445" t="str">
        <f>Øst!BF14</f>
        <v>Integreret</v>
      </c>
      <c r="O445">
        <f>Øst!BF15</f>
        <v>36</v>
      </c>
      <c r="P445">
        <f>Øst!BF16</f>
        <v>0</v>
      </c>
      <c r="Q445">
        <f>Øst!BF17</f>
        <v>84</v>
      </c>
      <c r="R445">
        <f>Øst!BF18</f>
        <v>0</v>
      </c>
      <c r="S445">
        <f>Øst!BF19</f>
        <v>0</v>
      </c>
      <c r="T445">
        <f>Øst!BF20</f>
        <v>0</v>
      </c>
      <c r="U445">
        <f>Øst!BF21</f>
        <v>0</v>
      </c>
      <c r="V445">
        <f>Øst!BF22</f>
        <v>0</v>
      </c>
      <c r="W445">
        <f>Øst!BF23</f>
        <v>0</v>
      </c>
      <c r="X445">
        <f>Øst!BF24</f>
        <v>0</v>
      </c>
      <c r="Y445">
        <f>Øst!BF25</f>
        <v>0</v>
      </c>
      <c r="Z445">
        <f>Øst!BF26</f>
        <v>0</v>
      </c>
      <c r="AA445">
        <f>Øst!BF27</f>
        <v>0</v>
      </c>
      <c r="AB445">
        <f>Øst!BF28</f>
        <v>0</v>
      </c>
      <c r="AC445">
        <f>Øst!BF29</f>
        <v>0</v>
      </c>
      <c r="AD445">
        <f>Øst!BF30</f>
        <v>0</v>
      </c>
      <c r="AE445">
        <f>Øst!BF31</f>
        <v>0</v>
      </c>
      <c r="AF445">
        <f>Øst!BF32</f>
        <v>0</v>
      </c>
      <c r="AG445">
        <f>Øst!BF33</f>
        <v>0</v>
      </c>
      <c r="AH445">
        <f>Øst!BF34</f>
        <v>0</v>
      </c>
      <c r="AI445">
        <f>Øst!BF35</f>
        <v>0</v>
      </c>
      <c r="AJ445">
        <f>Øst!BF36</f>
        <v>0</v>
      </c>
      <c r="AK445">
        <f>Øst!BF37</f>
        <v>0</v>
      </c>
      <c r="AL445">
        <f>Øst!BF38</f>
        <v>0</v>
      </c>
      <c r="AM445">
        <f>Øst!BF39</f>
        <v>0</v>
      </c>
      <c r="AN445">
        <f>Øst!BF40</f>
        <v>0</v>
      </c>
      <c r="AO445">
        <f>Øst!BF41</f>
        <v>0</v>
      </c>
      <c r="AP445">
        <f>Øst!BF42</f>
        <v>0</v>
      </c>
      <c r="AQ445">
        <f>Øst!BF43</f>
        <v>0</v>
      </c>
      <c r="AR445">
        <f>Øst!BF44</f>
        <v>0</v>
      </c>
      <c r="AS445">
        <f>Øst!BF45</f>
        <v>0</v>
      </c>
      <c r="AT445">
        <f>Øst!BF46</f>
        <v>0</v>
      </c>
      <c r="AU445">
        <f>Øst!BF47</f>
        <v>0</v>
      </c>
      <c r="AV445">
        <f>Øst!BF48</f>
        <v>0</v>
      </c>
      <c r="AW445">
        <f>Øst!BF49</f>
        <v>0</v>
      </c>
      <c r="AX445">
        <f>Øst!BF50</f>
        <v>0</v>
      </c>
      <c r="AY445">
        <f>Øst!BF51</f>
        <v>0</v>
      </c>
      <c r="AZ445">
        <f>Øst!BF52</f>
        <v>0</v>
      </c>
      <c r="BA445">
        <f>Øst!BF53</f>
        <v>0</v>
      </c>
      <c r="BB445">
        <f>Øst!BF54</f>
        <v>0</v>
      </c>
      <c r="BC445">
        <f>Øst!BF55</f>
        <v>0</v>
      </c>
      <c r="BD445">
        <f>Øst!BF56</f>
        <v>0</v>
      </c>
      <c r="BE445">
        <f>Øst!BF57</f>
        <v>0</v>
      </c>
      <c r="BF445">
        <f>Øst!BF58</f>
        <v>0</v>
      </c>
      <c r="BG445">
        <f>Øst!BF59</f>
        <v>0</v>
      </c>
      <c r="BH445">
        <f>Øst!BF60</f>
        <v>0</v>
      </c>
      <c r="BI445">
        <f>Øst!BF61</f>
        <v>0</v>
      </c>
      <c r="BJ445">
        <f>Øst!BF62</f>
        <v>0</v>
      </c>
      <c r="BK445">
        <f>Øst!BF63</f>
        <v>0</v>
      </c>
      <c r="BL445">
        <f>Øst!BF64</f>
        <v>0</v>
      </c>
      <c r="BM445">
        <f>Øst!BF65</f>
        <v>0</v>
      </c>
      <c r="BN445">
        <f>Øst!BF66</f>
        <v>0</v>
      </c>
      <c r="BO445">
        <f>Øst!BF67</f>
        <v>0</v>
      </c>
      <c r="BP445">
        <f>Øst!BF68</f>
        <v>0</v>
      </c>
      <c r="BQ445">
        <f>Øst!BF69</f>
        <v>0</v>
      </c>
      <c r="BR445" t="str">
        <f>Øst!BF70</f>
        <v>Køkken begrænset tilvirk</v>
      </c>
      <c r="BS445">
        <f>Øst!BF71</f>
        <v>0</v>
      </c>
      <c r="BT445">
        <f>Øst!BF72</f>
        <v>0</v>
      </c>
      <c r="BU445">
        <f>Øst!BF73</f>
        <v>0</v>
      </c>
      <c r="BV445">
        <f>Øst!BF74</f>
        <v>0</v>
      </c>
      <c r="BW445">
        <f>Øst!BF75</f>
        <v>0</v>
      </c>
      <c r="BX445" t="str">
        <f>Øst!BF76</f>
        <v>Større</v>
      </c>
      <c r="BY445" t="str">
        <f>Øst!BF77</f>
        <v>Større</v>
      </c>
      <c r="BZ445" t="str">
        <f>Øst!BF78</f>
        <v>Nej</v>
      </c>
      <c r="CA445" t="str">
        <f>Øst!BF79</f>
        <v>Køkken er stort nok til en ombygning. Skal have en total renovering</v>
      </c>
      <c r="CB445">
        <f>Øst!BF80</f>
        <v>0</v>
      </c>
      <c r="CC445">
        <f>Øst!BF81</f>
        <v>0</v>
      </c>
      <c r="CD445" t="str">
        <f>Øst!BF82</f>
        <v>Større</v>
      </c>
      <c r="CE445" t="str">
        <f>Øst!BF83</f>
        <v>komfur, ovne, opvasker, nye køkkenelementer</v>
      </c>
      <c r="CF445">
        <f>Øst!BF84</f>
        <v>0</v>
      </c>
      <c r="CG445" t="str">
        <f>Øst!BF85</f>
        <v>Cathrine Jerrik</v>
      </c>
      <c r="CH445" s="18">
        <f>Øst!BF86</f>
        <v>39931</v>
      </c>
      <c r="CI445">
        <f>Øst!BF87</f>
        <v>0</v>
      </c>
      <c r="CJ445">
        <f>Øst!BF88</f>
        <v>1</v>
      </c>
      <c r="CK445">
        <f>Øst!BF89</f>
        <v>0</v>
      </c>
      <c r="CL445">
        <f>Øst!BF90</f>
        <v>4</v>
      </c>
      <c r="CM445">
        <f>Øst!BF91</f>
        <v>1</v>
      </c>
      <c r="CN445">
        <f>Øst!BF92</f>
        <v>0</v>
      </c>
      <c r="CO445">
        <f>Øst!BF93</f>
        <v>0</v>
      </c>
      <c r="CP445">
        <f>Øst!BF94</f>
        <v>0</v>
      </c>
      <c r="CQ445">
        <f>Øst!BF95</f>
        <v>0</v>
      </c>
      <c r="CR445">
        <f>Øst!BF96</f>
        <v>0</v>
      </c>
      <c r="CS445">
        <f>Øst!BF97</f>
        <v>2</v>
      </c>
      <c r="CT445">
        <f>Øst!BF98</f>
        <v>0</v>
      </c>
      <c r="CU445">
        <f>Øst!BF99</f>
        <v>0</v>
      </c>
      <c r="CV445">
        <f>Øst!BF100</f>
        <v>0</v>
      </c>
      <c r="CW445">
        <f>Øst!BF101</f>
        <v>0</v>
      </c>
      <c r="CX445">
        <f>Øst!BF102</f>
        <v>1</v>
      </c>
      <c r="CY445">
        <f>Øst!BF103</f>
        <v>0</v>
      </c>
      <c r="CZ445">
        <f>Øst!BF104</f>
        <v>0</v>
      </c>
      <c r="DA445">
        <f>Øst!BF105</f>
        <v>0</v>
      </c>
      <c r="DB445">
        <f>Øst!BF106</f>
        <v>1</v>
      </c>
      <c r="DC445">
        <f>Øst!BF107</f>
        <v>60</v>
      </c>
      <c r="DD445" t="str">
        <f>Øst!BF108</f>
        <v>Miele</v>
      </c>
      <c r="DE445">
        <f>Øst!BF109</f>
        <v>5.5</v>
      </c>
      <c r="DF445" t="str">
        <f>Øst!BF110</f>
        <v>Nej</v>
      </c>
      <c r="DG445">
        <f>Øst!BF111</f>
        <v>0</v>
      </c>
      <c r="DH445" t="str">
        <f>Øst!BF112</f>
        <v>Nej</v>
      </c>
      <c r="DI445" t="str">
        <f>Øst!BF113</f>
        <v>Nej</v>
      </c>
      <c r="DJ445" t="str">
        <f>Øst!BF114</f>
        <v>Nej</v>
      </c>
      <c r="DK445">
        <f>Øst!BF115</f>
        <v>1</v>
      </c>
      <c r="DL445" t="str">
        <f>Øst!BF116</f>
        <v>Begrænset</v>
      </c>
      <c r="DM445">
        <f>Øst!BF117</f>
        <v>0</v>
      </c>
      <c r="DN445">
        <f>Øst!BF118</f>
        <v>0</v>
      </c>
      <c r="DO445" s="14" t="str">
        <f>VLOOKUP(MID(B445,1,5)*1,InstTyp!A:B,2,FALSE)</f>
        <v xml:space="preserve">Integrerede </v>
      </c>
      <c r="DP445" s="14" t="str">
        <f>VLOOKUP(MID(B445,1,5)*1,InstTyp!A:C,3,FALSE)</f>
        <v>Østerbro</v>
      </c>
      <c r="DQ445">
        <f>VLOOKUP(MID(B445,1,5)*1,'InstTyp-2'!E:BQ,7,FALSE)</f>
        <v>36</v>
      </c>
      <c r="DR445">
        <f>VLOOKUP(MID(B445,1,5)*1,'InstTyp-2'!E:BQ,8,FALSE)</f>
        <v>0</v>
      </c>
      <c r="DS445">
        <f>VLOOKUP(MID(B445,1,5)*1,'InstTyp-2'!E:BQ,9,FALSE)</f>
        <v>84</v>
      </c>
      <c r="DT445">
        <f>VLOOKUP(MID(B445,1,5)*1,'InstTyp-2'!E:BQ,10,FALSE)</f>
        <v>0</v>
      </c>
      <c r="DU445">
        <f>VLOOKUP(MID(B445,1,5)*1,'InstTyp-2'!E:BQ,11,FALSE)</f>
        <v>0</v>
      </c>
      <c r="DV445">
        <f>VLOOKUP(MID(B445,1,5)*1,'InstTyp-2'!E:BQ,12,FALSE)</f>
        <v>0</v>
      </c>
      <c r="DW445">
        <f>VLOOKUP(MID(B445,1,5)*1,'InstTyp-2'!E:BQ,13,FALSE)</f>
        <v>0</v>
      </c>
      <c r="DX445">
        <f>VLOOKUP(MID(B445,1,5)*1,'InstTyp-2'!E:BQ,14,FALSE)</f>
        <v>0</v>
      </c>
      <c r="DY445">
        <f>VLOOKUP(MID(B445,1,5)*1,'InstTyp-2'!E:BQ,15,FALSE)</f>
        <v>0</v>
      </c>
      <c r="DZ445">
        <f>VLOOKUP(MID(B445,1,5)*1,'InstTyp-2'!E:BQ,16,FALSE)</f>
        <v>0</v>
      </c>
      <c r="EA445">
        <f>VLOOKUP(MID(B445,1,5)*1,'InstTyp-2'!E:BQ,17,FALSE)</f>
        <v>0</v>
      </c>
      <c r="EB445">
        <f>VLOOKUP(MID(B445,1,5)*1,'InstTyp-2'!E:BQ,18,FALSE)</f>
        <v>0</v>
      </c>
      <c r="EC445">
        <f>VLOOKUP(MID(B445,1,5)*1,'InstTyp-2'!E:BQ,19,FALSE)</f>
        <v>0</v>
      </c>
      <c r="ED445">
        <f>VLOOKUP(MID(B445,1,5)*1,'InstTyp-2'!E:BQ,20,FALSE)</f>
        <v>0</v>
      </c>
      <c r="EE445" s="195">
        <f>VLOOKUP(MID(B445,1,5)*1,'Forplejning 2008'!A:C,3,FALSE)</f>
        <v>218832.98</v>
      </c>
      <c r="EF445" t="str">
        <f t="shared" si="24"/>
        <v>37475</v>
      </c>
      <c r="EG445" t="str">
        <f t="shared" si="25"/>
        <v>u</v>
      </c>
      <c r="EH445">
        <f t="shared" si="26"/>
        <v>0</v>
      </c>
      <c r="EI445">
        <f t="shared" si="27"/>
        <v>0</v>
      </c>
      <c r="EJ445" t="e">
        <f>VLOOKUP(B445,Rekruttering!A:F,2,FALSE)</f>
        <v>#N/A</v>
      </c>
      <c r="EK445" t="e">
        <f>VLOOKUP(B445,Rekruttering!A:F,3,FALSE)</f>
        <v>#N/A</v>
      </c>
      <c r="EL445" t="e">
        <f>VLOOKUP(B445,Rekruttering!A:F,4,FALSE)</f>
        <v>#N/A</v>
      </c>
      <c r="EM445" t="e">
        <f>VLOOKUP(B445,Rekruttering!A:F,5,FALSE)</f>
        <v>#N/A</v>
      </c>
      <c r="EN445" t="e">
        <f>VLOOKUP(B445,Rekruttering!A:F,6,FALSE)</f>
        <v>#N/A</v>
      </c>
    </row>
    <row r="446" spans="1:144">
      <c r="A446" s="14" t="str">
        <f>Øst!BG1</f>
        <v>x</v>
      </c>
      <c r="B446" s="21">
        <f>Øst!BG2</f>
        <v>37465</v>
      </c>
      <c r="C446" t="str">
        <f>Øst!BG3</f>
        <v>Væksthuset</v>
      </c>
      <c r="D446" t="str">
        <f>Øst!BG4</f>
        <v>Østerbro</v>
      </c>
      <c r="E446" t="str">
        <f>Øst!BG5</f>
        <v>Rymarksvej 17</v>
      </c>
      <c r="F446">
        <f>Øst!BG6</f>
        <v>2900</v>
      </c>
      <c r="G446" t="str">
        <f>Øst!BG7</f>
        <v>Hellerup</v>
      </c>
      <c r="H446" t="str">
        <f>Øst!BG8</f>
        <v>39 27 24 26</v>
      </c>
      <c r="I446" t="str">
        <f>Øst!BG9</f>
        <v>37465@buf.kk.dk</v>
      </c>
      <c r="J446" t="str">
        <f>Øst!BG10</f>
        <v>Gitte Johannesen</v>
      </c>
      <c r="K446">
        <f>Øst!BG11</f>
        <v>0</v>
      </c>
      <c r="L446">
        <f>Øst!BG12</f>
        <v>0</v>
      </c>
      <c r="M446" t="str">
        <f>Øst!BG13</f>
        <v>37465@buf.kk.dk</v>
      </c>
      <c r="N446" t="str">
        <f>Øst!BG14</f>
        <v>Integreret</v>
      </c>
      <c r="O446">
        <f>Øst!BG15</f>
        <v>24</v>
      </c>
      <c r="P446">
        <f>Øst!BG16</f>
        <v>0</v>
      </c>
      <c r="Q446">
        <f>Øst!BG17</f>
        <v>40</v>
      </c>
      <c r="R446">
        <f>Øst!BG18</f>
        <v>0</v>
      </c>
      <c r="S446">
        <f>Øst!BG19</f>
        <v>0</v>
      </c>
      <c r="T446">
        <f>Øst!BG20</f>
        <v>0</v>
      </c>
      <c r="U446">
        <f>Øst!BG21</f>
        <v>0</v>
      </c>
      <c r="V446" t="str">
        <f>Øst!BG22</f>
        <v>Nej</v>
      </c>
      <c r="W446">
        <f>Øst!BG23</f>
        <v>0</v>
      </c>
      <c r="X446">
        <f>Øst!BG24</f>
        <v>0</v>
      </c>
      <c r="Y446">
        <f>Øst!BG25</f>
        <v>5</v>
      </c>
      <c r="Z446">
        <f>Øst!BG26</f>
        <v>5</v>
      </c>
      <c r="AA446">
        <f>Øst!BG27</f>
        <v>0</v>
      </c>
      <c r="AB446">
        <f>Øst!BG28</f>
        <v>5</v>
      </c>
      <c r="AC446">
        <f>Øst!BG29</f>
        <v>0</v>
      </c>
      <c r="AD446">
        <f>Øst!BG30</f>
        <v>5</v>
      </c>
      <c r="AE446">
        <f>Øst!BG31</f>
        <v>0</v>
      </c>
      <c r="AF446">
        <f>Øst!BG32</f>
        <v>0</v>
      </c>
      <c r="AG446">
        <f>Øst!BG33</f>
        <v>5</v>
      </c>
      <c r="AH446">
        <f>Øst!BG34</f>
        <v>0</v>
      </c>
      <c r="AI446">
        <f>Øst!BG35</f>
        <v>40000</v>
      </c>
      <c r="AJ446">
        <f>Øst!BG36</f>
        <v>0</v>
      </c>
      <c r="AK446">
        <f>Øst!BG37</f>
        <v>0</v>
      </c>
      <c r="AL446">
        <f>Øst!BG38</f>
        <v>0</v>
      </c>
      <c r="AM446">
        <f>Øst!BG39</f>
        <v>0</v>
      </c>
      <c r="AN446">
        <f>Øst!BG40</f>
        <v>0</v>
      </c>
      <c r="AO446">
        <f>Øst!BG41</f>
        <v>0</v>
      </c>
      <c r="AP446">
        <f>Øst!BG42</f>
        <v>0</v>
      </c>
      <c r="AQ446">
        <f>Øst!BG43</f>
        <v>0</v>
      </c>
      <c r="AR446">
        <f>Øst!BG44</f>
        <v>0</v>
      </c>
      <c r="AS446">
        <f>Øst!BG45</f>
        <v>0</v>
      </c>
      <c r="AT446">
        <f>Øst!BG46</f>
        <v>0</v>
      </c>
      <c r="AU446">
        <f>Øst!BG47</f>
        <v>0</v>
      </c>
      <c r="AV446">
        <f>Øst!BG48</f>
        <v>0</v>
      </c>
      <c r="AW446">
        <f>Øst!BG49</f>
        <v>0</v>
      </c>
      <c r="AX446">
        <f>Øst!BG50</f>
        <v>0</v>
      </c>
      <c r="AY446">
        <f>Øst!BG51</f>
        <v>0</v>
      </c>
      <c r="AZ446">
        <f>Øst!BG52</f>
        <v>0</v>
      </c>
      <c r="BA446">
        <f>Øst!BG53</f>
        <v>0</v>
      </c>
      <c r="BB446">
        <f>Øst!BG54</f>
        <v>99</v>
      </c>
      <c r="BC446">
        <f>Øst!BG55</f>
        <v>0</v>
      </c>
      <c r="BD446">
        <f>Øst!BG56</f>
        <v>0</v>
      </c>
      <c r="BE446">
        <f>Øst!BG57</f>
        <v>0</v>
      </c>
      <c r="BF446" t="str">
        <f>Øst!BG58</f>
        <v>Ja</v>
      </c>
      <c r="BG446" t="str">
        <f>Øst!BG59</f>
        <v>Nej</v>
      </c>
      <c r="BH446" t="str">
        <f>Øst!BG60</f>
        <v>Ja</v>
      </c>
      <c r="BI446" t="str">
        <f>Øst!BG61</f>
        <v>Ja</v>
      </c>
      <c r="BJ446">
        <f>Øst!BG62</f>
        <v>0</v>
      </c>
      <c r="BK446" t="str">
        <f>Øst!BG63</f>
        <v>Ja</v>
      </c>
      <c r="BL446">
        <f>Øst!BG64</f>
        <v>0</v>
      </c>
      <c r="BM446" t="str">
        <f>Øst!BG65</f>
        <v>Ja</v>
      </c>
      <c r="BN446">
        <f>Øst!BG66</f>
        <v>0</v>
      </c>
      <c r="BO446" t="str">
        <f>Øst!BG67</f>
        <v>Nej</v>
      </c>
      <c r="BP446" t="str">
        <f>Øst!BG68</f>
        <v>vil gerne have hjælp</v>
      </c>
      <c r="BQ446">
        <f>Øst!BG69</f>
        <v>0</v>
      </c>
      <c r="BR446" t="str">
        <f>Øst!BG70</f>
        <v>Køkken begrænset tilvirk</v>
      </c>
      <c r="BS446">
        <f>Øst!BG71</f>
        <v>0</v>
      </c>
      <c r="BT446">
        <f>Øst!BG72</f>
        <v>0</v>
      </c>
      <c r="BU446">
        <f>Øst!BG73</f>
        <v>0</v>
      </c>
      <c r="BV446">
        <f>Øst!BG74</f>
        <v>0</v>
      </c>
      <c r="BW446">
        <f>Øst!BG75</f>
        <v>0</v>
      </c>
      <c r="BX446">
        <f>Øst!BG76</f>
        <v>0</v>
      </c>
      <c r="BY446" t="str">
        <f>Øst!BG77</f>
        <v>Mindre</v>
      </c>
      <c r="BZ446" t="str">
        <f>Øst!BG78</f>
        <v>Nej</v>
      </c>
      <c r="CA446" t="str">
        <f>Øst!BG79</f>
        <v>trænger til at blive malet og nogle steder nye køkkenelementer</v>
      </c>
      <c r="CB446">
        <f>Øst!BG80</f>
        <v>0</v>
      </c>
      <c r="CC446">
        <f>Øst!BG81</f>
        <v>0</v>
      </c>
      <c r="CD446" t="str">
        <f>Øst!BG82</f>
        <v>Mindre</v>
      </c>
      <c r="CE446" t="str">
        <f>Øst!BG83</f>
        <v>kartoffelskræller, grøntrobot og mere køleplads</v>
      </c>
      <c r="CF446">
        <f>Øst!BG84</f>
        <v>0</v>
      </c>
      <c r="CG446" t="str">
        <f>Øst!BG85</f>
        <v>Cathrine Jerrik / Sine</v>
      </c>
      <c r="CH446">
        <f>Øst!BG86</f>
        <v>0</v>
      </c>
      <c r="CI446">
        <f>Øst!BG87</f>
        <v>0</v>
      </c>
      <c r="CJ446">
        <f>Øst!BG88</f>
        <v>0</v>
      </c>
      <c r="CK446">
        <f>Øst!BG89</f>
        <v>1</v>
      </c>
      <c r="CL446">
        <f>Øst!BG90</f>
        <v>4</v>
      </c>
      <c r="CM446">
        <f>Øst!BG91</f>
        <v>0</v>
      </c>
      <c r="CN446">
        <f>Øst!BG92</f>
        <v>2</v>
      </c>
      <c r="CO446">
        <f>Øst!BG93</f>
        <v>0</v>
      </c>
      <c r="CP446">
        <f>Øst!BG94</f>
        <v>0</v>
      </c>
      <c r="CQ446">
        <f>Øst!BG95</f>
        <v>0</v>
      </c>
      <c r="CR446">
        <f>Øst!BG96</f>
        <v>0</v>
      </c>
      <c r="CS446">
        <f>Øst!BG97</f>
        <v>2</v>
      </c>
      <c r="CT446">
        <f>Øst!BG98</f>
        <v>0</v>
      </c>
      <c r="CU446">
        <f>Øst!BG99</f>
        <v>0</v>
      </c>
      <c r="CV446">
        <f>Øst!BG100</f>
        <v>0</v>
      </c>
      <c r="CW446">
        <f>Øst!BG101</f>
        <v>0</v>
      </c>
      <c r="CX446">
        <f>Øst!BG102</f>
        <v>0</v>
      </c>
      <c r="CY446">
        <f>Øst!BG103</f>
        <v>1</v>
      </c>
      <c r="CZ446">
        <f>Øst!BG104</f>
        <v>0</v>
      </c>
      <c r="DA446">
        <f>Øst!BG105</f>
        <v>0</v>
      </c>
      <c r="DB446">
        <f>Øst!BG106</f>
        <v>1</v>
      </c>
      <c r="DC446">
        <f>Øst!BG107</f>
        <v>20</v>
      </c>
      <c r="DD446" t="str">
        <f>Øst!BG108</f>
        <v>Miele</v>
      </c>
      <c r="DE446">
        <f>Øst!BG109</f>
        <v>4</v>
      </c>
      <c r="DF446" t="str">
        <f>Øst!BG110</f>
        <v>Nej</v>
      </c>
      <c r="DG446">
        <f>Øst!BG111</f>
        <v>0</v>
      </c>
      <c r="DH446" t="str">
        <f>Øst!BG112</f>
        <v>Ja</v>
      </c>
      <c r="DI446" t="str">
        <f>Øst!BG113</f>
        <v>Nej</v>
      </c>
      <c r="DJ446" t="str">
        <f>Øst!BG114</f>
        <v>Nej</v>
      </c>
      <c r="DK446">
        <f>Øst!BG115</f>
        <v>2</v>
      </c>
      <c r="DL446" t="str">
        <f>Øst!BG116</f>
        <v>God plads</v>
      </c>
      <c r="DM446">
        <f>Øst!BG117</f>
        <v>0</v>
      </c>
      <c r="DN446">
        <f>Øst!BG118</f>
        <v>0</v>
      </c>
      <c r="DO446" s="14" t="str">
        <f>VLOOKUP(MID(B446,1,5)*1,InstTyp!A:B,2,FALSE)</f>
        <v xml:space="preserve">Integrerede </v>
      </c>
      <c r="DP446" s="14" t="str">
        <f>VLOOKUP(MID(B446,1,5)*1,InstTyp!A:C,3,FALSE)</f>
        <v>Østerbro</v>
      </c>
      <c r="DQ446">
        <f>VLOOKUP(MID(B446,1,5)*1,'InstTyp-2'!E:BQ,7,FALSE)</f>
        <v>60</v>
      </c>
      <c r="DR446">
        <f>VLOOKUP(MID(B446,1,5)*1,'InstTyp-2'!E:BQ,8,FALSE)</f>
        <v>0</v>
      </c>
      <c r="DS446">
        <f>VLOOKUP(MID(B446,1,5)*1,'InstTyp-2'!E:BQ,9,FALSE)</f>
        <v>40</v>
      </c>
      <c r="DT446">
        <f>VLOOKUP(MID(B446,1,5)*1,'InstTyp-2'!E:BQ,10,FALSE)</f>
        <v>0</v>
      </c>
      <c r="DU446">
        <f>VLOOKUP(MID(B446,1,5)*1,'InstTyp-2'!E:BQ,11,FALSE)</f>
        <v>0</v>
      </c>
      <c r="DV446">
        <f>VLOOKUP(MID(B446,1,5)*1,'InstTyp-2'!E:BQ,12,FALSE)</f>
        <v>0</v>
      </c>
      <c r="DW446">
        <f>VLOOKUP(MID(B446,1,5)*1,'InstTyp-2'!E:BQ,13,FALSE)</f>
        <v>0</v>
      </c>
      <c r="DX446">
        <f>VLOOKUP(MID(B446,1,5)*1,'InstTyp-2'!E:BQ,14,FALSE)</f>
        <v>0</v>
      </c>
      <c r="DY446">
        <f>VLOOKUP(MID(B446,1,5)*1,'InstTyp-2'!E:BQ,15,FALSE)</f>
        <v>0</v>
      </c>
      <c r="DZ446">
        <f>VLOOKUP(MID(B446,1,5)*1,'InstTyp-2'!E:BQ,16,FALSE)</f>
        <v>0</v>
      </c>
      <c r="EA446">
        <f>VLOOKUP(MID(B446,1,5)*1,'InstTyp-2'!E:BQ,17,FALSE)</f>
        <v>0</v>
      </c>
      <c r="EB446">
        <f>VLOOKUP(MID(B446,1,5)*1,'InstTyp-2'!E:BQ,18,FALSE)</f>
        <v>0</v>
      </c>
      <c r="EC446">
        <f>VLOOKUP(MID(B446,1,5)*1,'InstTyp-2'!E:BQ,19,FALSE)</f>
        <v>0</v>
      </c>
      <c r="ED446">
        <f>VLOOKUP(MID(B446,1,5)*1,'InstTyp-2'!E:BQ,20,FALSE)</f>
        <v>0</v>
      </c>
      <c r="EE446" s="195">
        <f>VLOOKUP(MID(B446,1,5)*1,'Forplejning 2008'!A:C,3,FALSE)</f>
        <v>122764.73</v>
      </c>
      <c r="EF446" t="str">
        <f t="shared" si="24"/>
        <v>37465</v>
      </c>
      <c r="EG446" t="str">
        <f t="shared" si="25"/>
        <v/>
      </c>
      <c r="EH446">
        <f t="shared" si="26"/>
        <v>0</v>
      </c>
      <c r="EI446">
        <f t="shared" si="27"/>
        <v>0</v>
      </c>
      <c r="EJ446" t="str">
        <f>VLOOKUP(B446,Rekruttering!A:F,2,FALSE)</f>
        <v>Ja</v>
      </c>
      <c r="EK446">
        <f>VLOOKUP(B446,Rekruttering!A:F,3,FALSE)</f>
        <v>37</v>
      </c>
      <c r="EL446" t="str">
        <f>VLOOKUP(B446,Rekruttering!A:F,4,FALSE)</f>
        <v>Nej</v>
      </c>
      <c r="EM446">
        <f>VLOOKUP(B446,Rekruttering!A:F,5,FALSE)</f>
        <v>0</v>
      </c>
      <c r="EN446" t="str">
        <f>VLOOKUP(B446,Rekruttering!A:F,6,FALSE)</f>
        <v>Nej</v>
      </c>
    </row>
    <row r="447" spans="1:144">
      <c r="A447" s="14" t="str">
        <f>Øst!BH1</f>
        <v>x</v>
      </c>
      <c r="B447" s="21">
        <f>Øst!BH2</f>
        <v>37475</v>
      </c>
      <c r="C447" t="str">
        <f>Øst!BH3</f>
        <v>Rosengården</v>
      </c>
      <c r="D447" t="str">
        <f>Øst!BH4</f>
        <v>Østerbro</v>
      </c>
      <c r="E447" t="str">
        <f>Øst!BH5</f>
        <v>Rosenvængets Allé 18</v>
      </c>
      <c r="F447">
        <f>Øst!BH6</f>
        <v>2100</v>
      </c>
      <c r="G447" t="str">
        <f>Øst!BH7</f>
        <v>København Ø</v>
      </c>
      <c r="H447" t="str">
        <f>Øst!BH8</f>
        <v>35 55 60 00</v>
      </c>
      <c r="I447" t="str">
        <f>Øst!BH9</f>
        <v>37475@buf.kk.dk</v>
      </c>
      <c r="J447" t="str">
        <f>Øst!BH10</f>
        <v>Jens Normand</v>
      </c>
      <c r="K447">
        <f>Øst!BH11</f>
        <v>0</v>
      </c>
      <c r="L447">
        <f>Øst!BH12</f>
        <v>0</v>
      </c>
      <c r="M447" t="str">
        <f>Øst!BH13</f>
        <v>37475@buf.kk.dk</v>
      </c>
      <c r="N447" t="str">
        <f>Øst!BH14</f>
        <v>Integreret</v>
      </c>
      <c r="O447">
        <f>Øst!BH15</f>
        <v>36</v>
      </c>
      <c r="P447">
        <f>Øst!BH16</f>
        <v>0</v>
      </c>
      <c r="Q447">
        <f>Øst!BH17</f>
        <v>84</v>
      </c>
      <c r="R447">
        <f>Øst!BH18</f>
        <v>0</v>
      </c>
      <c r="S447">
        <f>Øst!BH19</f>
        <v>0</v>
      </c>
      <c r="T447">
        <f>Øst!BH20</f>
        <v>0</v>
      </c>
      <c r="U447">
        <f>Øst!BH21</f>
        <v>0</v>
      </c>
      <c r="V447" t="str">
        <f>Øst!BH22</f>
        <v>Nej</v>
      </c>
      <c r="W447">
        <f>Øst!BH23</f>
        <v>0</v>
      </c>
      <c r="X447">
        <f>Øst!BH24</f>
        <v>0</v>
      </c>
      <c r="Y447">
        <f>Øst!BH25</f>
        <v>0</v>
      </c>
      <c r="Z447">
        <f>Øst!BH26</f>
        <v>0</v>
      </c>
      <c r="AA447">
        <f>Øst!BH27</f>
        <v>0</v>
      </c>
      <c r="AB447">
        <f>Øst!BH28</f>
        <v>0</v>
      </c>
      <c r="AC447">
        <f>Øst!BH29</f>
        <v>0</v>
      </c>
      <c r="AD447">
        <f>Øst!BH30</f>
        <v>0</v>
      </c>
      <c r="AE447">
        <f>Øst!BH31</f>
        <v>0</v>
      </c>
      <c r="AF447">
        <f>Øst!BH32</f>
        <v>0</v>
      </c>
      <c r="AG447">
        <f>Øst!BH33</f>
        <v>0</v>
      </c>
      <c r="AH447">
        <f>Øst!BH34</f>
        <v>0</v>
      </c>
      <c r="AI447">
        <f>Øst!BH35</f>
        <v>0</v>
      </c>
      <c r="AJ447">
        <f>Øst!BH36</f>
        <v>0</v>
      </c>
      <c r="AK447">
        <f>Øst!BH37</f>
        <v>0</v>
      </c>
      <c r="AL447">
        <f>Øst!BH38</f>
        <v>0</v>
      </c>
      <c r="AM447">
        <f>Øst!BH39</f>
        <v>0</v>
      </c>
      <c r="AN447">
        <f>Øst!BH40</f>
        <v>0</v>
      </c>
      <c r="AO447">
        <f>Øst!BH41</f>
        <v>0</v>
      </c>
      <c r="AP447">
        <f>Øst!BH42</f>
        <v>0</v>
      </c>
      <c r="AQ447">
        <f>Øst!BH43</f>
        <v>0</v>
      </c>
      <c r="AR447">
        <f>Øst!BH44</f>
        <v>0</v>
      </c>
      <c r="AS447">
        <f>Øst!BH45</f>
        <v>0</v>
      </c>
      <c r="AT447">
        <f>Øst!BH46</f>
        <v>0</v>
      </c>
      <c r="AU447">
        <f>Øst!BH47</f>
        <v>0</v>
      </c>
      <c r="AV447">
        <f>Øst!BH48</f>
        <v>0</v>
      </c>
      <c r="AW447">
        <f>Øst!BH49</f>
        <v>0</v>
      </c>
      <c r="AX447">
        <f>Øst!BH50</f>
        <v>0</v>
      </c>
      <c r="AY447">
        <f>Øst!BH51</f>
        <v>0</v>
      </c>
      <c r="AZ447">
        <f>Øst!BH52</f>
        <v>0</v>
      </c>
      <c r="BA447">
        <f>Øst!BH53</f>
        <v>0</v>
      </c>
      <c r="BB447">
        <f>Øst!BH54</f>
        <v>0</v>
      </c>
      <c r="BC447">
        <f>Øst!BH55</f>
        <v>0</v>
      </c>
      <c r="BD447">
        <f>Øst!BH56</f>
        <v>0</v>
      </c>
      <c r="BE447">
        <f>Øst!BH57</f>
        <v>0</v>
      </c>
      <c r="BF447" t="str">
        <f>Øst!BH58</f>
        <v>Ja</v>
      </c>
      <c r="BG447" t="str">
        <f>Øst!BH59</f>
        <v>Nej</v>
      </c>
      <c r="BH447">
        <f>Øst!BH60</f>
        <v>0</v>
      </c>
      <c r="BI447" t="str">
        <f>Øst!BH61</f>
        <v>Ja</v>
      </c>
      <c r="BJ447" t="str">
        <f>Øst!BH62</f>
        <v>hvis der kommer midler til markiser til køkkenvinduer, da køkkenet er meget varmt og solrigt</v>
      </c>
      <c r="BK447" t="str">
        <f>Øst!BH63</f>
        <v>Ja</v>
      </c>
      <c r="BL447">
        <f>Øst!BH64</f>
        <v>0</v>
      </c>
      <c r="BM447" t="str">
        <f>Øst!BH65</f>
        <v>Ja</v>
      </c>
      <c r="BN447">
        <f>Øst!BH66</f>
        <v>0</v>
      </c>
      <c r="BO447" t="str">
        <f>Øst!BH67</f>
        <v>Nej</v>
      </c>
      <c r="BP447" t="str">
        <f>Øst!BH68</f>
        <v>Vil nok gerne have hjælp</v>
      </c>
      <c r="BQ447">
        <f>Øst!BH69</f>
        <v>0</v>
      </c>
      <c r="BR447" t="str">
        <f>Øst!BH70</f>
        <v>Køkken begrænset tilvirk</v>
      </c>
      <c r="BS447" t="str">
        <f>Øst!BH71</f>
        <v>Nej</v>
      </c>
      <c r="BT447">
        <f>Øst!BH72</f>
        <v>0</v>
      </c>
      <c r="BU447">
        <f>Øst!BH73</f>
        <v>0</v>
      </c>
      <c r="BV447">
        <f>Øst!BH74</f>
        <v>0</v>
      </c>
      <c r="BW447">
        <f>Øst!BH75</f>
        <v>0</v>
      </c>
      <c r="BX447" t="str">
        <f>Øst!BH76</f>
        <v>Mindre</v>
      </c>
      <c r="BY447" t="str">
        <f>Øst!BH77</f>
        <v>Ingen</v>
      </c>
      <c r="BZ447" t="str">
        <f>Øst!BH78</f>
        <v>Nej</v>
      </c>
      <c r="CA447" t="str">
        <f>Øst!BH79</f>
        <v>et nyt komfur/kogeø + en bedre udsugning samt markiser uden for køkkenvinduer. Evt. ny opvaskemaskine og udsugning</v>
      </c>
      <c r="CB447">
        <f>Øst!BH80</f>
        <v>0</v>
      </c>
      <c r="CC447">
        <f>Øst!BH81</f>
        <v>0</v>
      </c>
      <c r="CD447">
        <f>Øst!BH82</f>
        <v>0</v>
      </c>
      <c r="CE447">
        <f>Øst!BH83</f>
        <v>0</v>
      </c>
      <c r="CF447">
        <f>Øst!BH84</f>
        <v>0</v>
      </c>
      <c r="CG447" t="str">
        <f>Øst!BH85</f>
        <v>Cathrine Jerrik / Sine</v>
      </c>
      <c r="CH447">
        <f>Øst!BH86</f>
        <v>0</v>
      </c>
      <c r="CI447">
        <f>Øst!BH87</f>
        <v>0</v>
      </c>
      <c r="CJ447">
        <f>Øst!BH88</f>
        <v>0</v>
      </c>
      <c r="CK447">
        <f>Øst!BH89</f>
        <v>1</v>
      </c>
      <c r="CL447">
        <f>Øst!BH90</f>
        <v>4</v>
      </c>
      <c r="CM447">
        <f>Øst!BH91</f>
        <v>0</v>
      </c>
      <c r="CN447">
        <f>Øst!BH92</f>
        <v>2</v>
      </c>
      <c r="CO447">
        <f>Øst!BH93</f>
        <v>0</v>
      </c>
      <c r="CP447">
        <f>Øst!BH94</f>
        <v>0</v>
      </c>
      <c r="CQ447">
        <f>Øst!BH95</f>
        <v>0</v>
      </c>
      <c r="CR447">
        <f>Øst!BH96</f>
        <v>2</v>
      </c>
      <c r="CS447">
        <f>Øst!BH97</f>
        <v>1</v>
      </c>
      <c r="CT447">
        <f>Øst!BH98</f>
        <v>0</v>
      </c>
      <c r="CU447">
        <f>Øst!BH99</f>
        <v>0</v>
      </c>
      <c r="CV447">
        <f>Øst!BH100</f>
        <v>0</v>
      </c>
      <c r="CW447">
        <f>Øst!BH101</f>
        <v>0</v>
      </c>
      <c r="CX447">
        <f>Øst!BH102</f>
        <v>0</v>
      </c>
      <c r="CY447">
        <f>Øst!BH103</f>
        <v>0</v>
      </c>
      <c r="CZ447">
        <f>Øst!BH104</f>
        <v>0</v>
      </c>
      <c r="DA447">
        <f>Øst!BH105</f>
        <v>0</v>
      </c>
      <c r="DB447">
        <f>Øst!BH106</f>
        <v>1</v>
      </c>
      <c r="DC447">
        <f>Øst!BH107</f>
        <v>20</v>
      </c>
      <c r="DD447" t="str">
        <f>Øst!BH108</f>
        <v>Miele</v>
      </c>
      <c r="DE447">
        <f>Øst!BH109</f>
        <v>4</v>
      </c>
      <c r="DF447" t="str">
        <f>Øst!BH110</f>
        <v>Nej</v>
      </c>
      <c r="DG447">
        <f>Øst!BH111</f>
        <v>0</v>
      </c>
      <c r="DH447" t="str">
        <f>Øst!BH112</f>
        <v>Ja</v>
      </c>
      <c r="DI447" t="str">
        <f>Øst!BH113</f>
        <v>Nej</v>
      </c>
      <c r="DJ447" t="str">
        <f>Øst!BH114</f>
        <v>Nej</v>
      </c>
      <c r="DK447">
        <f>Øst!BH115</f>
        <v>2</v>
      </c>
      <c r="DL447" t="str">
        <f>Øst!BH116</f>
        <v>Begrænset</v>
      </c>
      <c r="DM447">
        <f>Øst!BH117</f>
        <v>0</v>
      </c>
      <c r="DN447">
        <f>Øst!BH118</f>
        <v>0</v>
      </c>
      <c r="DO447" s="14" t="str">
        <f>VLOOKUP(MID(B447,1,5)*1,InstTyp!A:B,2,FALSE)</f>
        <v xml:space="preserve">Integrerede </v>
      </c>
      <c r="DP447" s="14" t="str">
        <f>VLOOKUP(MID(B447,1,5)*1,InstTyp!A:C,3,FALSE)</f>
        <v>Østerbro</v>
      </c>
      <c r="DQ447">
        <f>VLOOKUP(MID(B447,1,5)*1,'InstTyp-2'!E:BQ,7,FALSE)</f>
        <v>36</v>
      </c>
      <c r="DR447">
        <f>VLOOKUP(MID(B447,1,5)*1,'InstTyp-2'!E:BQ,8,FALSE)</f>
        <v>0</v>
      </c>
      <c r="DS447">
        <f>VLOOKUP(MID(B447,1,5)*1,'InstTyp-2'!E:BQ,9,FALSE)</f>
        <v>84</v>
      </c>
      <c r="DT447">
        <f>VLOOKUP(MID(B447,1,5)*1,'InstTyp-2'!E:BQ,10,FALSE)</f>
        <v>0</v>
      </c>
      <c r="DU447">
        <f>VLOOKUP(MID(B447,1,5)*1,'InstTyp-2'!E:BQ,11,FALSE)</f>
        <v>0</v>
      </c>
      <c r="DV447">
        <f>VLOOKUP(MID(B447,1,5)*1,'InstTyp-2'!E:BQ,12,FALSE)</f>
        <v>0</v>
      </c>
      <c r="DW447">
        <f>VLOOKUP(MID(B447,1,5)*1,'InstTyp-2'!E:BQ,13,FALSE)</f>
        <v>0</v>
      </c>
      <c r="DX447">
        <f>VLOOKUP(MID(B447,1,5)*1,'InstTyp-2'!E:BQ,14,FALSE)</f>
        <v>0</v>
      </c>
      <c r="DY447">
        <f>VLOOKUP(MID(B447,1,5)*1,'InstTyp-2'!E:BQ,15,FALSE)</f>
        <v>0</v>
      </c>
      <c r="DZ447">
        <f>VLOOKUP(MID(B447,1,5)*1,'InstTyp-2'!E:BQ,16,FALSE)</f>
        <v>0</v>
      </c>
      <c r="EA447">
        <f>VLOOKUP(MID(B447,1,5)*1,'InstTyp-2'!E:BQ,17,FALSE)</f>
        <v>0</v>
      </c>
      <c r="EB447">
        <f>VLOOKUP(MID(B447,1,5)*1,'InstTyp-2'!E:BQ,18,FALSE)</f>
        <v>0</v>
      </c>
      <c r="EC447">
        <f>VLOOKUP(MID(B447,1,5)*1,'InstTyp-2'!E:BQ,19,FALSE)</f>
        <v>0</v>
      </c>
      <c r="ED447">
        <f>VLOOKUP(MID(B447,1,5)*1,'InstTyp-2'!E:BQ,20,FALSE)</f>
        <v>0</v>
      </c>
      <c r="EE447" s="195">
        <f>VLOOKUP(MID(B447,1,5)*1,'Forplejning 2008'!A:C,3,FALSE)</f>
        <v>218832.98</v>
      </c>
      <c r="EF447" t="str">
        <f t="shared" si="24"/>
        <v>37475</v>
      </c>
      <c r="EG447" t="str">
        <f t="shared" si="25"/>
        <v/>
      </c>
      <c r="EH447">
        <f t="shared" si="26"/>
        <v>0</v>
      </c>
      <c r="EI447">
        <f t="shared" si="27"/>
        <v>0</v>
      </c>
      <c r="EJ447" t="str">
        <f>VLOOKUP(B447,Rekruttering!A:F,2,FALSE)</f>
        <v>ja</v>
      </c>
      <c r="EK447">
        <f>VLOOKUP(B447,Rekruttering!A:F,3,FALSE)</f>
        <v>43</v>
      </c>
      <c r="EL447" t="str">
        <f>VLOOKUP(B447,Rekruttering!A:F,4,FALSE)</f>
        <v>Nej</v>
      </c>
      <c r="EM447">
        <f>VLOOKUP(B447,Rekruttering!A:F,5,FALSE)</f>
        <v>0</v>
      </c>
      <c r="EN447">
        <f>VLOOKUP(B447,Rekruttering!A:F,6,FALSE)</f>
        <v>0</v>
      </c>
    </row>
    <row r="448" spans="1:144">
      <c r="A448" s="14" t="str">
        <f>Øst!BJ1</f>
        <v>x</v>
      </c>
      <c r="B448" s="21">
        <f>Øst!BJ2</f>
        <v>37504</v>
      </c>
      <c r="C448" t="str">
        <f>Øst!BJ3</f>
        <v>Rosenvang</v>
      </c>
      <c r="D448" t="str">
        <f>Øst!BJ4</f>
        <v>Østerbro</v>
      </c>
      <c r="E448" t="str">
        <f>Øst!BJ5</f>
        <v>Præstøgade 17</v>
      </c>
      <c r="F448">
        <f>Øst!BJ6</f>
        <v>2100</v>
      </c>
      <c r="G448" t="str">
        <f>Øst!BJ7</f>
        <v>København Ø</v>
      </c>
      <c r="H448" t="str">
        <f>Øst!BJ8</f>
        <v>35 26 17 77</v>
      </c>
      <c r="I448" t="str">
        <f>Øst!BJ9</f>
        <v>jytte.schultz@buf.kk.dk</v>
      </c>
      <c r="J448" t="str">
        <f>Øst!BJ10</f>
        <v>Jytte Schultz</v>
      </c>
      <c r="K448">
        <f>Øst!BJ11</f>
        <v>0</v>
      </c>
      <c r="L448">
        <f>Øst!BJ12</f>
        <v>0</v>
      </c>
      <c r="M448" t="str">
        <f>Øst!BJ13</f>
        <v>37504@buf.kk.dk</v>
      </c>
      <c r="N448" t="str">
        <f>Øst!BJ14</f>
        <v>Integreret</v>
      </c>
      <c r="O448">
        <f>Øst!BJ15</f>
        <v>36</v>
      </c>
      <c r="P448">
        <f>Øst!BJ16</f>
        <v>0</v>
      </c>
      <c r="Q448">
        <f>Øst!BJ17</f>
        <v>44</v>
      </c>
      <c r="R448">
        <f>Øst!BJ18</f>
        <v>0</v>
      </c>
      <c r="S448">
        <f>Øst!BJ19</f>
        <v>0</v>
      </c>
      <c r="T448">
        <f>Øst!BJ20</f>
        <v>0</v>
      </c>
      <c r="U448">
        <f>Øst!BJ21</f>
        <v>0</v>
      </c>
      <c r="V448" t="str">
        <f>Øst!BJ22</f>
        <v>Nej</v>
      </c>
      <c r="W448">
        <f>Øst!BJ23</f>
        <v>0</v>
      </c>
      <c r="X448">
        <f>Øst!BJ24</f>
        <v>0</v>
      </c>
      <c r="Y448">
        <f>Øst!BJ25</f>
        <v>5</v>
      </c>
      <c r="Z448">
        <f>Øst!BJ26</f>
        <v>5</v>
      </c>
      <c r="AA448">
        <f>Øst!BJ27</f>
        <v>0</v>
      </c>
      <c r="AB448">
        <f>Øst!BJ28</f>
        <v>5</v>
      </c>
      <c r="AC448">
        <f>Øst!BJ29</f>
        <v>0</v>
      </c>
      <c r="AD448">
        <f>Øst!BJ30</f>
        <v>5</v>
      </c>
      <c r="AE448">
        <f>Øst!BJ31</f>
        <v>5</v>
      </c>
      <c r="AF448">
        <f>Øst!BJ32</f>
        <v>0</v>
      </c>
      <c r="AG448">
        <f>Øst!BJ33</f>
        <v>5</v>
      </c>
      <c r="AH448">
        <f>Øst!BJ34</f>
        <v>0</v>
      </c>
      <c r="AI448">
        <f>Øst!BJ35</f>
        <v>45000</v>
      </c>
      <c r="AJ448">
        <f>Øst!BJ36</f>
        <v>45000</v>
      </c>
      <c r="AK448">
        <f>Øst!BJ37</f>
        <v>0</v>
      </c>
      <c r="AL448" t="str">
        <f>Øst!BJ38</f>
        <v>Nej</v>
      </c>
      <c r="AM448" t="str">
        <f>Øst!BJ39</f>
        <v>Ja</v>
      </c>
      <c r="AN448" t="str">
        <f>Øst!BJ40</f>
        <v>Pernille (vikar)</v>
      </c>
      <c r="AO448">
        <f>Øst!BJ41</f>
        <v>0</v>
      </c>
      <c r="AP448">
        <f>Øst!BJ42</f>
        <v>15</v>
      </c>
      <c r="AQ448">
        <f>Øst!BJ43</f>
        <v>0</v>
      </c>
      <c r="AR448">
        <f>Øst!BJ44</f>
        <v>0</v>
      </c>
      <c r="AS448">
        <f>Øst!BJ45</f>
        <v>0</v>
      </c>
      <c r="AT448">
        <f>Øst!BJ46</f>
        <v>0</v>
      </c>
      <c r="AU448" t="str">
        <f>Øst!BJ47</f>
        <v>Sine (starter 1. april - 1. jan 2010)</v>
      </c>
      <c r="AV448">
        <f>Øst!BJ48</f>
        <v>0</v>
      </c>
      <c r="AW448">
        <f>Øst!BJ49</f>
        <v>15</v>
      </c>
      <c r="AX448">
        <f>Øst!BJ50</f>
        <v>0</v>
      </c>
      <c r="AY448" t="str">
        <f>Øst!BJ51</f>
        <v>ufaglært</v>
      </c>
      <c r="AZ448">
        <f>Øst!BJ52</f>
        <v>0</v>
      </c>
      <c r="BA448">
        <f>Øst!BJ53</f>
        <v>0</v>
      </c>
      <c r="BB448">
        <f>Øst!BJ54</f>
        <v>95</v>
      </c>
      <c r="BC448">
        <f>Øst!BJ55</f>
        <v>95</v>
      </c>
      <c r="BD448">
        <f>Øst!BJ56</f>
        <v>1</v>
      </c>
      <c r="BE448">
        <f>Øst!BJ57</f>
        <v>1</v>
      </c>
      <c r="BF448">
        <f>Øst!BJ58</f>
        <v>0</v>
      </c>
      <c r="BG448">
        <f>Øst!BJ59</f>
        <v>0</v>
      </c>
      <c r="BH448">
        <f>Øst!BJ60</f>
        <v>0</v>
      </c>
      <c r="BI448" t="str">
        <f>Øst!BJ61</f>
        <v>Ja</v>
      </c>
      <c r="BJ448" t="str">
        <f>Øst!BJ62</f>
        <v>er i tvivl om køkkenet er stort nok</v>
      </c>
      <c r="BK448" t="str">
        <f>Øst!BJ63</f>
        <v>Ja</v>
      </c>
      <c r="BL448">
        <f>Øst!BJ64</f>
        <v>0</v>
      </c>
      <c r="BM448" t="str">
        <f>Øst!BJ65</f>
        <v>Ja</v>
      </c>
      <c r="BN448" t="str">
        <f>Øst!BJ66</f>
        <v>men har mange forbehold</v>
      </c>
      <c r="BO448" t="str">
        <f>Øst!BJ67</f>
        <v>Ja</v>
      </c>
      <c r="BP448">
        <f>Øst!BJ68</f>
        <v>0</v>
      </c>
      <c r="BQ448">
        <f>Øst!BJ69</f>
        <v>0</v>
      </c>
      <c r="BR448" t="str">
        <f>Øst!BJ70</f>
        <v>Køkken blandet tilvirk</v>
      </c>
      <c r="BS448" t="str">
        <f>Øst!BJ71</f>
        <v>Nej</v>
      </c>
      <c r="BT448" t="str">
        <f>Øst!BJ72</f>
        <v>Større</v>
      </c>
      <c r="BU448" t="str">
        <f>Øst!BJ73</f>
        <v>Ingen</v>
      </c>
      <c r="BV448" t="str">
        <f>Øst!BJ74</f>
        <v>Nej</v>
      </c>
      <c r="BW448" t="str">
        <f>Øst!BJ75</f>
        <v>grøntsagsrobot, køleskab, nye ovne (17 år gamle), mørklægning på vinduerne (der er meget varmt). Ny opvaskemaksine som supplement. Er i tvivl om udluftningen er ok.</v>
      </c>
      <c r="BX448">
        <f>Øst!BJ76</f>
        <v>0</v>
      </c>
      <c r="BY448">
        <f>Øst!BJ77</f>
        <v>0</v>
      </c>
      <c r="BZ448">
        <f>Øst!BJ78</f>
        <v>0</v>
      </c>
      <c r="CA448">
        <f>Øst!BJ79</f>
        <v>0</v>
      </c>
      <c r="CB448">
        <f>Øst!BJ80</f>
        <v>0</v>
      </c>
      <c r="CC448">
        <f>Øst!BJ81</f>
        <v>0</v>
      </c>
      <c r="CD448">
        <f>Øst!BJ82</f>
        <v>0</v>
      </c>
      <c r="CE448">
        <f>Øst!BJ83</f>
        <v>0</v>
      </c>
      <c r="CF448">
        <f>Øst!BJ84</f>
        <v>0</v>
      </c>
      <c r="CG448" t="str">
        <f>Øst!BJ85</f>
        <v>Mariah / Sine</v>
      </c>
      <c r="CH448" s="18">
        <f>Øst!BJ86</f>
        <v>39890</v>
      </c>
      <c r="CI448">
        <f>Øst!BJ87</f>
        <v>0</v>
      </c>
      <c r="CJ448">
        <f>Øst!BJ88</f>
        <v>0</v>
      </c>
      <c r="CK448">
        <f>Øst!BJ89</f>
        <v>1</v>
      </c>
      <c r="CL448">
        <f>Øst!BJ90</f>
        <v>5</v>
      </c>
      <c r="CM448">
        <f>Øst!BJ91</f>
        <v>0</v>
      </c>
      <c r="CN448">
        <f>Øst!BJ92</f>
        <v>2</v>
      </c>
      <c r="CO448">
        <f>Øst!BJ93</f>
        <v>0</v>
      </c>
      <c r="CP448">
        <f>Øst!BJ94</f>
        <v>0</v>
      </c>
      <c r="CQ448">
        <f>Øst!BJ95</f>
        <v>0</v>
      </c>
      <c r="CR448">
        <f>Øst!BJ96</f>
        <v>2</v>
      </c>
      <c r="CS448">
        <f>Øst!BJ97</f>
        <v>1</v>
      </c>
      <c r="CT448">
        <f>Øst!BJ98</f>
        <v>0</v>
      </c>
      <c r="CU448">
        <f>Øst!BJ99</f>
        <v>0</v>
      </c>
      <c r="CV448">
        <f>Øst!BJ100</f>
        <v>0</v>
      </c>
      <c r="CW448">
        <f>Øst!BJ101</f>
        <v>0</v>
      </c>
      <c r="CX448">
        <f>Øst!BJ102</f>
        <v>1</v>
      </c>
      <c r="CY448">
        <f>Øst!BJ103</f>
        <v>0</v>
      </c>
      <c r="CZ448">
        <f>Øst!BJ104</f>
        <v>0</v>
      </c>
      <c r="DA448">
        <f>Øst!BJ105</f>
        <v>0</v>
      </c>
      <c r="DB448">
        <f>Øst!BJ106</f>
        <v>1</v>
      </c>
      <c r="DC448">
        <f>Øst!BJ107</f>
        <v>2</v>
      </c>
      <c r="DD448" t="str">
        <f>Øst!BJ108</f>
        <v>Eca Star 530F</v>
      </c>
      <c r="DE448">
        <f>Øst!BJ109</f>
        <v>5</v>
      </c>
      <c r="DF448" t="str">
        <f>Øst!BJ110</f>
        <v>Ja</v>
      </c>
      <c r="DG448">
        <f>Øst!BJ111</f>
        <v>12</v>
      </c>
      <c r="DH448" t="str">
        <f>Øst!BJ112</f>
        <v>Nej</v>
      </c>
      <c r="DI448" t="str">
        <f>Øst!BJ113</f>
        <v>Ja</v>
      </c>
      <c r="DJ448" t="str">
        <f>Øst!BJ114</f>
        <v>Nej</v>
      </c>
      <c r="DK448">
        <f>Øst!BJ115</f>
        <v>2</v>
      </c>
      <c r="DL448" t="str">
        <f>Øst!BJ116</f>
        <v>Begrænset</v>
      </c>
      <c r="DM448" t="str">
        <f>Øst!BJ117</f>
        <v>mangler grøntsagsrobot, køleskab, ovnene er 17 år gamle. Der er et stort varmeproblem i køkkenet.</v>
      </c>
      <c r="DN448">
        <f>Øst!BJ118</f>
        <v>0</v>
      </c>
      <c r="DO448" s="14" t="str">
        <f>VLOOKUP(MID(B448,1,5)*1,InstTyp!A:B,2,FALSE)</f>
        <v xml:space="preserve">Integrerede </v>
      </c>
      <c r="DP448" s="14" t="str">
        <f>VLOOKUP(MID(B448,1,5)*1,InstTyp!A:C,3,FALSE)</f>
        <v>Østerbro</v>
      </c>
      <c r="DQ448">
        <f>VLOOKUP(MID(B448,1,5)*1,'InstTyp-2'!E:BQ,7,FALSE)</f>
        <v>36</v>
      </c>
      <c r="DR448">
        <f>VLOOKUP(MID(B448,1,5)*1,'InstTyp-2'!E:BQ,8,FALSE)</f>
        <v>0</v>
      </c>
      <c r="DS448">
        <f>VLOOKUP(MID(B448,1,5)*1,'InstTyp-2'!E:BQ,9,FALSE)</f>
        <v>44</v>
      </c>
      <c r="DT448">
        <f>VLOOKUP(MID(B448,1,5)*1,'InstTyp-2'!E:BQ,10,FALSE)</f>
        <v>0</v>
      </c>
      <c r="DU448">
        <f>VLOOKUP(MID(B448,1,5)*1,'InstTyp-2'!E:BQ,11,FALSE)</f>
        <v>0</v>
      </c>
      <c r="DV448">
        <f>VLOOKUP(MID(B448,1,5)*1,'InstTyp-2'!E:BQ,12,FALSE)</f>
        <v>0</v>
      </c>
      <c r="DW448">
        <f>VLOOKUP(MID(B448,1,5)*1,'InstTyp-2'!E:BQ,13,FALSE)</f>
        <v>0</v>
      </c>
      <c r="DX448">
        <f>VLOOKUP(MID(B448,1,5)*1,'InstTyp-2'!E:BQ,14,FALSE)</f>
        <v>0</v>
      </c>
      <c r="DY448">
        <f>VLOOKUP(MID(B448,1,5)*1,'InstTyp-2'!E:BQ,15,FALSE)</f>
        <v>0</v>
      </c>
      <c r="DZ448">
        <f>VLOOKUP(MID(B448,1,5)*1,'InstTyp-2'!E:BQ,16,FALSE)</f>
        <v>0</v>
      </c>
      <c r="EA448">
        <f>VLOOKUP(MID(B448,1,5)*1,'InstTyp-2'!E:BQ,17,FALSE)</f>
        <v>0</v>
      </c>
      <c r="EB448">
        <f>VLOOKUP(MID(B448,1,5)*1,'InstTyp-2'!E:BQ,18,FALSE)</f>
        <v>0</v>
      </c>
      <c r="EC448">
        <f>VLOOKUP(MID(B448,1,5)*1,'InstTyp-2'!E:BQ,19,FALSE)</f>
        <v>0</v>
      </c>
      <c r="ED448">
        <f>VLOOKUP(MID(B448,1,5)*1,'InstTyp-2'!E:BQ,20,FALSE)</f>
        <v>0</v>
      </c>
      <c r="EE448" s="195">
        <f>VLOOKUP(MID(B448,1,5)*1,'Forplejning 2008'!A:C,3,FALSE)</f>
        <v>120907.17</v>
      </c>
      <c r="EF448" t="str">
        <f t="shared" si="24"/>
        <v>37504</v>
      </c>
      <c r="EG448" t="str">
        <f t="shared" si="25"/>
        <v/>
      </c>
      <c r="EH448">
        <f t="shared" si="26"/>
        <v>0</v>
      </c>
      <c r="EI448">
        <f t="shared" si="27"/>
        <v>0</v>
      </c>
      <c r="EJ448" t="e">
        <f>VLOOKUP(B448,Rekruttering!A:F,2,FALSE)</f>
        <v>#N/A</v>
      </c>
      <c r="EK448" t="e">
        <f>VLOOKUP(B448,Rekruttering!A:F,3,FALSE)</f>
        <v>#N/A</v>
      </c>
      <c r="EL448" t="e">
        <f>VLOOKUP(B448,Rekruttering!A:F,4,FALSE)</f>
        <v>#N/A</v>
      </c>
      <c r="EM448" t="e">
        <f>VLOOKUP(B448,Rekruttering!A:F,5,FALSE)</f>
        <v>#N/A</v>
      </c>
      <c r="EN448" t="e">
        <f>VLOOKUP(B448,Rekruttering!A:F,6,FALSE)</f>
        <v>#N/A</v>
      </c>
    </row>
    <row r="449" spans="1:144">
      <c r="A449" s="14" t="str">
        <f>Øst!BK1</f>
        <v>x</v>
      </c>
      <c r="B449" s="21">
        <f>Øst!BK2</f>
        <v>37510</v>
      </c>
      <c r="C449" t="str">
        <f>Øst!BK3</f>
        <v>Rosahaven</v>
      </c>
      <c r="D449" t="str">
        <f>Øst!BK4</f>
        <v>Østerbro</v>
      </c>
      <c r="E449" t="str">
        <f>Øst!BK5</f>
        <v>Krausesvej 7</v>
      </c>
      <c r="F449">
        <f>Øst!BK6</f>
        <v>2100</v>
      </c>
      <c r="G449" t="str">
        <f>Øst!BK7</f>
        <v>København Ø</v>
      </c>
      <c r="H449" t="str">
        <f>Øst!BK8</f>
        <v>35 38 77 39</v>
      </c>
      <c r="I449" t="str">
        <f>Øst!BK9</f>
        <v>H099@buf.kk.dk</v>
      </c>
      <c r="J449" t="str">
        <f>Øst!BK10</f>
        <v>Janne Khan</v>
      </c>
      <c r="K449">
        <f>Øst!BK11</f>
        <v>0</v>
      </c>
      <c r="L449">
        <f>Øst!BK12</f>
        <v>0</v>
      </c>
      <c r="M449" t="str">
        <f>Øst!BK13</f>
        <v>37510@buf.kk.dk</v>
      </c>
      <c r="N449" t="str">
        <f>Øst!BK14</f>
        <v>Integreret</v>
      </c>
      <c r="O449">
        <f>Øst!BK15</f>
        <v>36</v>
      </c>
      <c r="P449">
        <f>Øst!BK16</f>
        <v>0</v>
      </c>
      <c r="Q449">
        <f>Øst!BK17</f>
        <v>44</v>
      </c>
      <c r="R449">
        <f>Øst!BK18</f>
        <v>0</v>
      </c>
      <c r="S449">
        <f>Øst!BK19</f>
        <v>0</v>
      </c>
      <c r="T449">
        <f>Øst!BK20</f>
        <v>0</v>
      </c>
      <c r="U449">
        <f>Øst!BK21</f>
        <v>0</v>
      </c>
      <c r="V449" t="str">
        <f>Øst!BK22</f>
        <v>Ja</v>
      </c>
      <c r="W449">
        <f>Øst!BK23</f>
        <v>0</v>
      </c>
      <c r="X449">
        <f>Øst!BK24</f>
        <v>0</v>
      </c>
      <c r="Y449">
        <f>Øst!BK25</f>
        <v>5</v>
      </c>
      <c r="Z449">
        <f>Øst!BK26</f>
        <v>5</v>
      </c>
      <c r="AA449">
        <f>Øst!BK27</f>
        <v>5</v>
      </c>
      <c r="AB449">
        <f>Øst!BK28</f>
        <v>0</v>
      </c>
      <c r="AC449">
        <f>Øst!BK29</f>
        <v>0</v>
      </c>
      <c r="AD449">
        <f>Øst!BK30</f>
        <v>0</v>
      </c>
      <c r="AE449">
        <f>Øst!BK31</f>
        <v>0</v>
      </c>
      <c r="AF449">
        <f>Øst!BK32</f>
        <v>0</v>
      </c>
      <c r="AG449">
        <f>Øst!BK33</f>
        <v>0</v>
      </c>
      <c r="AH449">
        <f>Øst!BK34</f>
        <v>0</v>
      </c>
      <c r="AI449">
        <f>Øst!BK35</f>
        <v>60000</v>
      </c>
      <c r="AJ449">
        <f>Øst!BK36</f>
        <v>0</v>
      </c>
      <c r="AK449">
        <f>Øst!BK37</f>
        <v>0</v>
      </c>
      <c r="AL449" t="str">
        <f>Øst!BK38</f>
        <v>Ja</v>
      </c>
      <c r="AM449">
        <f>Øst!BK39</f>
        <v>0</v>
      </c>
      <c r="AN449" t="str">
        <f>Øst!BK40</f>
        <v>Cecilia</v>
      </c>
      <c r="AO449">
        <f>Øst!BK41</f>
        <v>2009</v>
      </c>
      <c r="AP449">
        <f>Øst!BK42</f>
        <v>20</v>
      </c>
      <c r="AQ449">
        <f>Øst!BK43</f>
        <v>0</v>
      </c>
      <c r="AR449">
        <f>Øst!BK44</f>
        <v>0</v>
      </c>
      <c r="AS449" t="str">
        <f>Øst!BK45</f>
        <v>fra andet køkken</v>
      </c>
      <c r="AT449" t="str">
        <f>Øst!BK46</f>
        <v>ingen (hygiejne på vej)</v>
      </c>
      <c r="AU449">
        <f>Øst!BK47</f>
        <v>0</v>
      </c>
      <c r="AV449">
        <f>Øst!BK48</f>
        <v>0</v>
      </c>
      <c r="AW449">
        <f>Øst!BK49</f>
        <v>0</v>
      </c>
      <c r="AX449">
        <f>Øst!BK50</f>
        <v>0</v>
      </c>
      <c r="AY449">
        <f>Øst!BK51</f>
        <v>0</v>
      </c>
      <c r="AZ449">
        <f>Øst!BK52</f>
        <v>0</v>
      </c>
      <c r="BA449">
        <f>Øst!BK53</f>
        <v>0</v>
      </c>
      <c r="BB449">
        <f>Øst!BK54</f>
        <v>85</v>
      </c>
      <c r="BC449">
        <f>Øst!BK55</f>
        <v>0</v>
      </c>
      <c r="BD449">
        <f>Øst!BK56</f>
        <v>0</v>
      </c>
      <c r="BE449">
        <f>Øst!BK57</f>
        <v>0</v>
      </c>
      <c r="BF449" t="str">
        <f>Øst!BK58</f>
        <v>Nej</v>
      </c>
      <c r="BG449" t="str">
        <f>Øst!BK59</f>
        <v>Nej</v>
      </c>
      <c r="BH449" t="str">
        <f>Øst!BK60</f>
        <v>Nej</v>
      </c>
      <c r="BI449" t="str">
        <f>Øst!BK61</f>
        <v>Ja</v>
      </c>
      <c r="BJ449" t="str">
        <f>Øst!BK62</f>
        <v>Hvis rammerne er i orden</v>
      </c>
      <c r="BK449" t="str">
        <f>Øst!BK63</f>
        <v>Ja</v>
      </c>
      <c r="BL449">
        <f>Øst!BK64</f>
        <v>0</v>
      </c>
      <c r="BM449">
        <f>Øst!BK65</f>
        <v>0</v>
      </c>
      <c r="BN449">
        <f>Øst!BK66</f>
        <v>0</v>
      </c>
      <c r="BO449" t="str">
        <f>Øst!BK67</f>
        <v>Nej</v>
      </c>
      <c r="BP449">
        <f>Øst!BK68</f>
        <v>0</v>
      </c>
      <c r="BQ449">
        <f>Øst!BK69</f>
        <v>0</v>
      </c>
      <c r="BR449" t="str">
        <f>Øst!BK70</f>
        <v>Køkken blandet tilvirk</v>
      </c>
      <c r="BS449">
        <f>Øst!BK71</f>
        <v>0</v>
      </c>
      <c r="BT449">
        <f>Øst!BK72</f>
        <v>0</v>
      </c>
      <c r="BU449">
        <f>Øst!BK73</f>
        <v>0</v>
      </c>
      <c r="BV449">
        <f>Øst!BK74</f>
        <v>0</v>
      </c>
      <c r="BW449">
        <f>Øst!BK75</f>
        <v>0</v>
      </c>
      <c r="BX449" t="str">
        <f>Øst!BK76</f>
        <v>Mindre</v>
      </c>
      <c r="BY449" t="str">
        <f>Øst!BK77</f>
        <v>Ingen</v>
      </c>
      <c r="BZ449" t="str">
        <f>Øst!BK78</f>
        <v>Nej</v>
      </c>
      <c r="CA449" t="str">
        <f>Øst!BK79</f>
        <v>flere ovne, flere kogeplader, køleskab, konvektionsovn ville være god ide</v>
      </c>
      <c r="CB449">
        <f>Øst!BK80</f>
        <v>0</v>
      </c>
      <c r="CC449">
        <f>Øst!BK81</f>
        <v>0</v>
      </c>
      <c r="CD449">
        <f>Øst!BK82</f>
        <v>0</v>
      </c>
      <c r="CE449">
        <f>Øst!BK83</f>
        <v>0</v>
      </c>
      <c r="CF449">
        <f>Øst!BK84</f>
        <v>0</v>
      </c>
      <c r="CG449" t="str">
        <f>Øst!BK85</f>
        <v>Mariah / Sine</v>
      </c>
      <c r="CH449" s="18">
        <f>Øst!BK86</f>
        <v>39890</v>
      </c>
      <c r="CI449">
        <f>Øst!BK87</f>
        <v>0</v>
      </c>
      <c r="CJ449">
        <f>Øst!BK88</f>
        <v>0</v>
      </c>
      <c r="CK449">
        <f>Øst!BK89</f>
        <v>1</v>
      </c>
      <c r="CL449">
        <f>Øst!BK90</f>
        <v>4</v>
      </c>
      <c r="CM449">
        <f>Øst!BK91</f>
        <v>2</v>
      </c>
      <c r="CN449">
        <f>Øst!BK92</f>
        <v>0</v>
      </c>
      <c r="CO449">
        <f>Øst!BK93</f>
        <v>0</v>
      </c>
      <c r="CP449">
        <f>Øst!BK94</f>
        <v>0</v>
      </c>
      <c r="CQ449">
        <f>Øst!BK95</f>
        <v>0</v>
      </c>
      <c r="CR449">
        <f>Øst!BK96</f>
        <v>0</v>
      </c>
      <c r="CS449">
        <f>Øst!BK97</f>
        <v>2</v>
      </c>
      <c r="CT449">
        <f>Øst!BK98</f>
        <v>0</v>
      </c>
      <c r="CU449">
        <f>Øst!BK99</f>
        <v>0</v>
      </c>
      <c r="CV449">
        <f>Øst!BK100</f>
        <v>0</v>
      </c>
      <c r="CW449">
        <f>Øst!BK101</f>
        <v>0</v>
      </c>
      <c r="CX449">
        <f>Øst!BK102</f>
        <v>0</v>
      </c>
      <c r="CY449">
        <f>Øst!BK103</f>
        <v>2</v>
      </c>
      <c r="CZ449">
        <f>Øst!BK104</f>
        <v>0</v>
      </c>
      <c r="DA449">
        <f>Øst!BK105</f>
        <v>0</v>
      </c>
      <c r="DB449">
        <f>Øst!BK106</f>
        <v>1</v>
      </c>
      <c r="DC449">
        <f>Øst!BK107</f>
        <v>25</v>
      </c>
      <c r="DD449" t="str">
        <f>Øst!BK108</f>
        <v>Miele</v>
      </c>
      <c r="DE449">
        <f>Øst!BK109</f>
        <v>4</v>
      </c>
      <c r="DF449" t="str">
        <f>Øst!BK110</f>
        <v>Ja</v>
      </c>
      <c r="DG449">
        <f>Øst!BK111</f>
        <v>10</v>
      </c>
      <c r="DH449" t="str">
        <f>Øst!BK112</f>
        <v>Nej</v>
      </c>
      <c r="DI449" t="str">
        <f>Øst!BK113</f>
        <v>Ja</v>
      </c>
      <c r="DJ449" t="str">
        <f>Øst!BK114</f>
        <v>Nej</v>
      </c>
      <c r="DK449">
        <f>Øst!BK115</f>
        <v>2</v>
      </c>
      <c r="DL449" t="str">
        <f>Øst!BK116</f>
        <v>God plads</v>
      </c>
      <c r="DM449" t="str">
        <f>Øst!BK117</f>
        <v>Ovnene er meget gamle og uden varmluft. Der er bestilt en ny opvaskemaskine (samme model).Der er desuden en opvaskemaskine i børnehaven, samme mærke</v>
      </c>
      <c r="DN449">
        <f>Øst!BK118</f>
        <v>0</v>
      </c>
      <c r="DO449" s="14" t="str">
        <f>VLOOKUP(MID(B449,1,5)*1,InstTyp!A:B,2,FALSE)</f>
        <v xml:space="preserve">Integrerede </v>
      </c>
      <c r="DP449" s="14" t="str">
        <f>VLOOKUP(MID(B449,1,5)*1,InstTyp!A:C,3,FALSE)</f>
        <v>Østerbro</v>
      </c>
      <c r="DQ449">
        <f>VLOOKUP(MID(B449,1,5)*1,'InstTyp-2'!E:BQ,7,FALSE)</f>
        <v>36</v>
      </c>
      <c r="DR449">
        <f>VLOOKUP(MID(B449,1,5)*1,'InstTyp-2'!E:BQ,8,FALSE)</f>
        <v>0</v>
      </c>
      <c r="DS449">
        <f>VLOOKUP(MID(B449,1,5)*1,'InstTyp-2'!E:BQ,9,FALSE)</f>
        <v>44</v>
      </c>
      <c r="DT449">
        <f>VLOOKUP(MID(B449,1,5)*1,'InstTyp-2'!E:BQ,10,FALSE)</f>
        <v>0</v>
      </c>
      <c r="DU449">
        <f>VLOOKUP(MID(B449,1,5)*1,'InstTyp-2'!E:BQ,11,FALSE)</f>
        <v>0</v>
      </c>
      <c r="DV449">
        <f>VLOOKUP(MID(B449,1,5)*1,'InstTyp-2'!E:BQ,12,FALSE)</f>
        <v>0</v>
      </c>
      <c r="DW449">
        <f>VLOOKUP(MID(B449,1,5)*1,'InstTyp-2'!E:BQ,13,FALSE)</f>
        <v>0</v>
      </c>
      <c r="DX449">
        <f>VLOOKUP(MID(B449,1,5)*1,'InstTyp-2'!E:BQ,14,FALSE)</f>
        <v>0</v>
      </c>
      <c r="DY449">
        <f>VLOOKUP(MID(B449,1,5)*1,'InstTyp-2'!E:BQ,15,FALSE)</f>
        <v>0</v>
      </c>
      <c r="DZ449">
        <f>VLOOKUP(MID(B449,1,5)*1,'InstTyp-2'!E:BQ,16,FALSE)</f>
        <v>0</v>
      </c>
      <c r="EA449">
        <f>VLOOKUP(MID(B449,1,5)*1,'InstTyp-2'!E:BQ,17,FALSE)</f>
        <v>0</v>
      </c>
      <c r="EB449">
        <f>VLOOKUP(MID(B449,1,5)*1,'InstTyp-2'!E:BQ,18,FALSE)</f>
        <v>0</v>
      </c>
      <c r="EC449">
        <f>VLOOKUP(MID(B449,1,5)*1,'InstTyp-2'!E:BQ,19,FALSE)</f>
        <v>0</v>
      </c>
      <c r="ED449">
        <f>VLOOKUP(MID(B449,1,5)*1,'InstTyp-2'!E:BQ,20,FALSE)</f>
        <v>0</v>
      </c>
      <c r="EE449" s="195">
        <f>VLOOKUP(MID(B449,1,5)*1,'Forplejning 2008'!A:C,3,FALSE)</f>
        <v>43917.33</v>
      </c>
      <c r="EF449" t="str">
        <f t="shared" si="24"/>
        <v>37510</v>
      </c>
      <c r="EG449" t="str">
        <f t="shared" si="25"/>
        <v/>
      </c>
      <c r="EH449">
        <f t="shared" si="26"/>
        <v>0</v>
      </c>
      <c r="EI449">
        <f t="shared" si="27"/>
        <v>0</v>
      </c>
      <c r="EJ449" t="str">
        <f>VLOOKUP(B449,Rekruttering!A:F,2,FALSE)</f>
        <v>Ja</v>
      </c>
      <c r="EK449">
        <f>VLOOKUP(B449,Rekruttering!A:F,3,FALSE)</f>
        <v>20</v>
      </c>
      <c r="EL449">
        <f>VLOOKUP(B449,Rekruttering!A:F,4,FALSE)</f>
        <v>0</v>
      </c>
      <c r="EM449">
        <f>VLOOKUP(B449,Rekruttering!A:F,5,FALSE)</f>
        <v>0</v>
      </c>
      <c r="EN449" t="str">
        <f>VLOOKUP(B449,Rekruttering!A:F,6,FALSE)</f>
        <v>Ja</v>
      </c>
    </row>
    <row r="450" spans="1:144">
      <c r="A450" s="14" t="str">
        <f>Øst!BO1</f>
        <v>x</v>
      </c>
      <c r="B450" s="21">
        <f>Øst!BO2</f>
        <v>37521</v>
      </c>
      <c r="C450" t="str">
        <f>Øst!BO3</f>
        <v>Tryk 16</v>
      </c>
      <c r="D450" t="str">
        <f>Øst!BO4</f>
        <v>Østerbro</v>
      </c>
      <c r="E450" t="str">
        <f>Øst!BO5</f>
        <v>Randersgade 16</v>
      </c>
      <c r="F450">
        <f>Øst!BO6</f>
        <v>2100</v>
      </c>
      <c r="G450" t="str">
        <f>Øst!BO7</f>
        <v>København Ø</v>
      </c>
      <c r="H450" t="str">
        <f>Øst!BO8</f>
        <v>35 38 04 21</v>
      </c>
      <c r="I450" t="str">
        <f>Øst!BO9</f>
        <v>mail@tryk16.kk.dk</v>
      </c>
      <c r="J450" t="str">
        <f>Øst!BO10</f>
        <v>Cilvi Larsen</v>
      </c>
      <c r="K450">
        <f>Øst!BO11</f>
        <v>0</v>
      </c>
      <c r="L450">
        <f>Øst!BO12</f>
        <v>0</v>
      </c>
      <c r="M450" t="str">
        <f>Øst!BO13</f>
        <v>37521@buf.kk.dk</v>
      </c>
      <c r="N450" t="str">
        <f>Øst!BO14</f>
        <v>Integreret</v>
      </c>
      <c r="O450">
        <f>Øst!BO15</f>
        <v>0</v>
      </c>
      <c r="P450">
        <f>Øst!BO16</f>
        <v>0</v>
      </c>
      <c r="Q450">
        <f>Øst!BO17</f>
        <v>22</v>
      </c>
      <c r="R450">
        <f>Øst!BO18</f>
        <v>66</v>
      </c>
      <c r="S450">
        <f>Øst!BO19</f>
        <v>0</v>
      </c>
      <c r="T450">
        <f>Øst!BO20</f>
        <v>0</v>
      </c>
      <c r="U450">
        <f>Øst!BO21</f>
        <v>0</v>
      </c>
      <c r="V450" t="str">
        <f>Øst!BO22</f>
        <v>ja</v>
      </c>
      <c r="W450">
        <f>Øst!BO23</f>
        <v>2</v>
      </c>
      <c r="X450">
        <f>Øst!BO24</f>
        <v>1</v>
      </c>
      <c r="Y450">
        <f>Øst!BO25</f>
        <v>0</v>
      </c>
      <c r="Z450">
        <f>Øst!BO26</f>
        <v>0</v>
      </c>
      <c r="AA450">
        <f>Øst!BO27</f>
        <v>0</v>
      </c>
      <c r="AB450">
        <f>Øst!BO28</f>
        <v>0</v>
      </c>
      <c r="AC450">
        <f>Øst!BO29</f>
        <v>0</v>
      </c>
      <c r="AD450">
        <f>Øst!BO30</f>
        <v>5</v>
      </c>
      <c r="AE450">
        <f>Øst!BO31</f>
        <v>0</v>
      </c>
      <c r="AF450">
        <f>Øst!BO32</f>
        <v>0</v>
      </c>
      <c r="AG450">
        <f>Øst!BO33</f>
        <v>5</v>
      </c>
      <c r="AH450">
        <f>Øst!BO34</f>
        <v>0</v>
      </c>
      <c r="AI450">
        <f>Øst!BO35</f>
        <v>0</v>
      </c>
      <c r="AJ450">
        <f>Øst!BO36</f>
        <v>50000</v>
      </c>
      <c r="AK450">
        <f>Øst!BO37</f>
        <v>0</v>
      </c>
      <c r="AL450">
        <f>Øst!BO38</f>
        <v>0</v>
      </c>
      <c r="AM450">
        <f>Øst!BO39</f>
        <v>0</v>
      </c>
      <c r="AN450">
        <f>Øst!BO40</f>
        <v>0</v>
      </c>
      <c r="AO450">
        <f>Øst!BO41</f>
        <v>0</v>
      </c>
      <c r="AP450">
        <f>Øst!BO42</f>
        <v>0</v>
      </c>
      <c r="AQ450">
        <f>Øst!BO43</f>
        <v>0</v>
      </c>
      <c r="AR450">
        <f>Øst!BO44</f>
        <v>0</v>
      </c>
      <c r="AS450">
        <f>Øst!BO45</f>
        <v>0</v>
      </c>
      <c r="AT450">
        <f>Øst!BO46</f>
        <v>0</v>
      </c>
      <c r="AU450">
        <f>Øst!BO47</f>
        <v>0</v>
      </c>
      <c r="AV450">
        <f>Øst!BO48</f>
        <v>0</v>
      </c>
      <c r="AW450">
        <f>Øst!BO49</f>
        <v>0</v>
      </c>
      <c r="AX450">
        <f>Øst!BO50</f>
        <v>0</v>
      </c>
      <c r="AY450">
        <f>Øst!BO51</f>
        <v>0</v>
      </c>
      <c r="AZ450">
        <f>Øst!BO52</f>
        <v>0</v>
      </c>
      <c r="BA450">
        <f>Øst!BO53</f>
        <v>0</v>
      </c>
      <c r="BB450">
        <f>Øst!BO54</f>
        <v>0</v>
      </c>
      <c r="BC450">
        <f>Øst!BO55</f>
        <v>100</v>
      </c>
      <c r="BD450">
        <f>Øst!BO56</f>
        <v>0</v>
      </c>
      <c r="BE450">
        <f>Øst!BO57</f>
        <v>1</v>
      </c>
      <c r="BF450" t="str">
        <f>Øst!BO58</f>
        <v>ja</v>
      </c>
      <c r="BG450" t="str">
        <f>Øst!BO59</f>
        <v>nej</v>
      </c>
      <c r="BH450" t="str">
        <f>Øst!BO60</f>
        <v>ja</v>
      </c>
      <c r="BI450" t="str">
        <f>Øst!BO61</f>
        <v>ja</v>
      </c>
      <c r="BJ450">
        <f>Øst!BO62</f>
        <v>0</v>
      </c>
      <c r="BK450" t="str">
        <f>Øst!BO63</f>
        <v>ja</v>
      </c>
      <c r="BL450">
        <f>Øst!BO64</f>
        <v>0</v>
      </c>
      <c r="BM450" t="str">
        <f>Øst!BO65</f>
        <v>ja</v>
      </c>
      <c r="BN450">
        <f>Øst!BO66</f>
        <v>0</v>
      </c>
      <c r="BO450" t="str">
        <f>Øst!BO67</f>
        <v>nej</v>
      </c>
      <c r="BP450">
        <f>Øst!BO68</f>
        <v>0</v>
      </c>
      <c r="BQ450">
        <f>Øst!BO69</f>
        <v>0</v>
      </c>
      <c r="BR450" t="str">
        <f>Øst!BO70</f>
        <v>produktionskøkken</v>
      </c>
      <c r="BS450" t="str">
        <f>Øst!BO71</f>
        <v>ja</v>
      </c>
      <c r="BT450" t="str">
        <f>Øst!BO72</f>
        <v>Mindre</v>
      </c>
      <c r="BU450">
        <f>Øst!BO73</f>
        <v>0</v>
      </c>
      <c r="BV450">
        <f>Øst!BO74</f>
        <v>0</v>
      </c>
      <c r="BW450">
        <f>Øst!BO75</f>
        <v>0</v>
      </c>
      <c r="BX450">
        <f>Øst!BO76</f>
        <v>0</v>
      </c>
      <c r="BY450">
        <f>Øst!BO77</f>
        <v>0</v>
      </c>
      <c r="BZ450">
        <f>Øst!BO78</f>
        <v>0</v>
      </c>
      <c r="CA450">
        <f>Øst!BO79</f>
        <v>0</v>
      </c>
      <c r="CB450">
        <f>Øst!BO80</f>
        <v>0</v>
      </c>
      <c r="CC450">
        <f>Øst!BO81</f>
        <v>0</v>
      </c>
      <c r="CD450">
        <f>Øst!BO82</f>
        <v>0</v>
      </c>
      <c r="CE450">
        <f>Øst!BO83</f>
        <v>0</v>
      </c>
      <c r="CF450" t="str">
        <f>Øst!BO84</f>
        <v>køkkenet høre til fritidshjemmet men kunne bruges til børnehaven får lavet sit eget.</v>
      </c>
      <c r="CG450" t="str">
        <f>Øst!BO85</f>
        <v>Cathrine</v>
      </c>
      <c r="CH450" t="str">
        <f>Øst!BO86</f>
        <v>03.04</v>
      </c>
      <c r="CI450">
        <f>Øst!BO87</f>
        <v>0</v>
      </c>
      <c r="CJ450">
        <f>Øst!BO88</f>
        <v>0</v>
      </c>
      <c r="CK450">
        <f>Øst!BO89</f>
        <v>1</v>
      </c>
      <c r="CL450">
        <f>Øst!BO90</f>
        <v>4</v>
      </c>
      <c r="CM450">
        <f>Øst!BO91</f>
        <v>0</v>
      </c>
      <c r="CN450">
        <f>Øst!BO92</f>
        <v>2</v>
      </c>
      <c r="CO450">
        <f>Øst!BO93</f>
        <v>0</v>
      </c>
      <c r="CP450">
        <f>Øst!BO94</f>
        <v>0</v>
      </c>
      <c r="CQ450">
        <f>Øst!BO95</f>
        <v>0</v>
      </c>
      <c r="CR450">
        <f>Øst!BO96</f>
        <v>1</v>
      </c>
      <c r="CS450">
        <f>Øst!BO97</f>
        <v>1</v>
      </c>
      <c r="CT450">
        <f>Øst!BO98</f>
        <v>0</v>
      </c>
      <c r="CU450">
        <f>Øst!BO99</f>
        <v>0</v>
      </c>
      <c r="CV450">
        <f>Øst!BO100</f>
        <v>0</v>
      </c>
      <c r="CW450">
        <f>Øst!BO101</f>
        <v>0</v>
      </c>
      <c r="CX450">
        <f>Øst!BO102</f>
        <v>1</v>
      </c>
      <c r="CY450">
        <f>Øst!BO103</f>
        <v>0</v>
      </c>
      <c r="CZ450">
        <f>Øst!BO104</f>
        <v>0</v>
      </c>
      <c r="DA450">
        <f>Øst!BO105</f>
        <v>0</v>
      </c>
      <c r="DB450">
        <f>Øst!BO106</f>
        <v>1</v>
      </c>
      <c r="DC450">
        <f>Øst!BO107</f>
        <v>20</v>
      </c>
      <c r="DD450" t="str">
        <f>Øst!BO108</f>
        <v>miele</v>
      </c>
      <c r="DE450">
        <f>Øst!BO109</f>
        <v>4</v>
      </c>
      <c r="DF450" t="str">
        <f>Øst!BO110</f>
        <v>nej</v>
      </c>
      <c r="DG450">
        <f>Øst!BO111</f>
        <v>0</v>
      </c>
      <c r="DH450" t="str">
        <f>Øst!BO112</f>
        <v>nej</v>
      </c>
      <c r="DI450" t="str">
        <f>Øst!BO113</f>
        <v>nej</v>
      </c>
      <c r="DJ450" t="str">
        <f>Øst!BO114</f>
        <v>nej</v>
      </c>
      <c r="DK450">
        <f>Øst!BO115</f>
        <v>2</v>
      </c>
      <c r="DL450" t="str">
        <f>Øst!BO116</f>
        <v>God plads</v>
      </c>
      <c r="DM450">
        <f>Øst!BO117</f>
        <v>0</v>
      </c>
      <c r="DN450">
        <f>Øst!BO118</f>
        <v>0</v>
      </c>
      <c r="DO450" s="14" t="str">
        <f>VLOOKUP(MID(B450,1,5)*1,InstTyp!A:B,2,FALSE)</f>
        <v xml:space="preserve">Integrerede </v>
      </c>
      <c r="DP450" s="14" t="str">
        <f>VLOOKUP(MID(B450,1,5)*1,InstTyp!A:C,3,FALSE)</f>
        <v>Østerbro</v>
      </c>
      <c r="DQ450">
        <f>VLOOKUP(MID(B450,1,5)*1,'InstTyp-2'!E:BQ,7,FALSE)</f>
        <v>0</v>
      </c>
      <c r="DR450">
        <f>VLOOKUP(MID(B450,1,5)*1,'InstTyp-2'!E:BQ,8,FALSE)</f>
        <v>0</v>
      </c>
      <c r="DS450">
        <f>VLOOKUP(MID(B450,1,5)*1,'InstTyp-2'!E:BQ,9,FALSE)</f>
        <v>22</v>
      </c>
      <c r="DT450">
        <f>VLOOKUP(MID(B450,1,5)*1,'InstTyp-2'!E:BQ,10,FALSE)</f>
        <v>66</v>
      </c>
      <c r="DU450">
        <f>VLOOKUP(MID(B450,1,5)*1,'InstTyp-2'!E:BQ,11,FALSE)</f>
        <v>0</v>
      </c>
      <c r="DV450">
        <f>VLOOKUP(MID(B450,1,5)*1,'InstTyp-2'!E:BQ,12,FALSE)</f>
        <v>0</v>
      </c>
      <c r="DW450">
        <f>VLOOKUP(MID(B450,1,5)*1,'InstTyp-2'!E:BQ,13,FALSE)</f>
        <v>0</v>
      </c>
      <c r="DX450">
        <f>VLOOKUP(MID(B450,1,5)*1,'InstTyp-2'!E:BQ,14,FALSE)</f>
        <v>0</v>
      </c>
      <c r="DY450">
        <f>VLOOKUP(MID(B450,1,5)*1,'InstTyp-2'!E:BQ,15,FALSE)</f>
        <v>0</v>
      </c>
      <c r="DZ450">
        <f>VLOOKUP(MID(B450,1,5)*1,'InstTyp-2'!E:BQ,16,FALSE)</f>
        <v>0</v>
      </c>
      <c r="EA450">
        <f>VLOOKUP(MID(B450,1,5)*1,'InstTyp-2'!E:BQ,17,FALSE)</f>
        <v>0</v>
      </c>
      <c r="EB450">
        <f>VLOOKUP(MID(B450,1,5)*1,'InstTyp-2'!E:BQ,18,FALSE)</f>
        <v>0</v>
      </c>
      <c r="EC450">
        <f>VLOOKUP(MID(B450,1,5)*1,'InstTyp-2'!E:BQ,19,FALSE)</f>
        <v>0</v>
      </c>
      <c r="ED450">
        <f>VLOOKUP(MID(B450,1,5)*1,'InstTyp-2'!E:BQ,20,FALSE)</f>
        <v>0</v>
      </c>
      <c r="EE450" s="195">
        <f>VLOOKUP(MID(B450,1,5)*1,'Forplejning 2008'!A:C,3,FALSE)</f>
        <v>89937.68</v>
      </c>
      <c r="EF450" t="str">
        <f t="shared" ref="EF450:EF513" si="28">MID(B450,1,5)</f>
        <v>37521</v>
      </c>
      <c r="EG450" t="str">
        <f t="shared" ref="EG450:EG513" si="29">MID(B450,7,1)</f>
        <v/>
      </c>
      <c r="EH450">
        <f t="shared" ref="EH450:EH513" si="30">SUM(DX450:ED450)</f>
        <v>0</v>
      </c>
      <c r="EI450">
        <f t="shared" si="27"/>
        <v>66</v>
      </c>
      <c r="EJ450" t="e">
        <f>VLOOKUP(B450,Rekruttering!A:F,2,FALSE)</f>
        <v>#N/A</v>
      </c>
      <c r="EK450" t="e">
        <f>VLOOKUP(B450,Rekruttering!A:F,3,FALSE)</f>
        <v>#N/A</v>
      </c>
      <c r="EL450" t="e">
        <f>VLOOKUP(B450,Rekruttering!A:F,4,FALSE)</f>
        <v>#N/A</v>
      </c>
      <c r="EM450" t="e">
        <f>VLOOKUP(B450,Rekruttering!A:F,5,FALSE)</f>
        <v>#N/A</v>
      </c>
      <c r="EN450" t="e">
        <f>VLOOKUP(B450,Rekruttering!A:F,6,FALSE)</f>
        <v>#N/A</v>
      </c>
    </row>
    <row r="451" spans="1:144">
      <c r="A451" s="14" t="str">
        <f>Øst!BP1</f>
        <v>x</v>
      </c>
      <c r="B451" s="21" t="str">
        <f>Øst!BP2</f>
        <v>37521_2</v>
      </c>
      <c r="C451" t="str">
        <f>Øst!BP3</f>
        <v>Tryk 16</v>
      </c>
      <c r="D451" t="str">
        <f>Øst!BP4</f>
        <v>Østerbro</v>
      </c>
      <c r="E451" t="str">
        <f>Øst!BP5</f>
        <v>Randersgade 16</v>
      </c>
      <c r="F451">
        <f>Øst!BP6</f>
        <v>2100</v>
      </c>
      <c r="G451" t="str">
        <f>Øst!BP7</f>
        <v>København Ø</v>
      </c>
      <c r="H451" t="str">
        <f>Øst!BP8</f>
        <v>35 38 04 21</v>
      </c>
      <c r="I451" t="str">
        <f>Øst!BP9</f>
        <v>mail@tryk16.kk.dk</v>
      </c>
      <c r="J451" t="str">
        <f>Øst!BP10</f>
        <v>Cilvi Larsen</v>
      </c>
      <c r="K451">
        <f>Øst!BP11</f>
        <v>0</v>
      </c>
      <c r="L451">
        <f>Øst!BP12</f>
        <v>0</v>
      </c>
      <c r="M451" t="str">
        <f>Øst!BP13</f>
        <v>37521@buf.kk.dk</v>
      </c>
      <c r="N451" t="str">
        <f>Øst!BP14</f>
        <v>Integreret</v>
      </c>
      <c r="O451">
        <f>Øst!BP15</f>
        <v>0</v>
      </c>
      <c r="P451">
        <f>Øst!BP16</f>
        <v>0</v>
      </c>
      <c r="Q451">
        <f>Øst!BP17</f>
        <v>22</v>
      </c>
      <c r="R451">
        <f>Øst!BP18</f>
        <v>66</v>
      </c>
      <c r="S451">
        <f>Øst!BP19</f>
        <v>0</v>
      </c>
      <c r="T451">
        <f>Øst!BP20</f>
        <v>0</v>
      </c>
      <c r="U451">
        <f>Øst!BP21</f>
        <v>0</v>
      </c>
      <c r="V451" t="str">
        <f>Øst!BP22</f>
        <v>ja</v>
      </c>
      <c r="W451">
        <f>Øst!BP23</f>
        <v>0</v>
      </c>
      <c r="X451">
        <f>Øst!BP24</f>
        <v>0</v>
      </c>
      <c r="Y451">
        <f>Øst!BP25</f>
        <v>0</v>
      </c>
      <c r="Z451">
        <f>Øst!BP26</f>
        <v>0</v>
      </c>
      <c r="AA451">
        <f>Øst!BP27</f>
        <v>0</v>
      </c>
      <c r="AB451">
        <f>Øst!BP28</f>
        <v>0</v>
      </c>
      <c r="AC451">
        <f>Øst!BP29</f>
        <v>0</v>
      </c>
      <c r="AD451">
        <f>Øst!BP30</f>
        <v>0</v>
      </c>
      <c r="AE451">
        <f>Øst!BP31</f>
        <v>0</v>
      </c>
      <c r="AF451">
        <f>Øst!BP32</f>
        <v>0</v>
      </c>
      <c r="AG451">
        <f>Øst!BP33</f>
        <v>0</v>
      </c>
      <c r="AH451">
        <f>Øst!BP34</f>
        <v>0</v>
      </c>
      <c r="AI451">
        <f>Øst!BP35</f>
        <v>0</v>
      </c>
      <c r="AJ451">
        <f>Øst!BP36</f>
        <v>0</v>
      </c>
      <c r="AK451">
        <f>Øst!BP37</f>
        <v>0</v>
      </c>
      <c r="AL451">
        <f>Øst!BP38</f>
        <v>0</v>
      </c>
      <c r="AM451">
        <f>Øst!BP39</f>
        <v>0</v>
      </c>
      <c r="AN451">
        <f>Øst!BP40</f>
        <v>0</v>
      </c>
      <c r="AO451">
        <f>Øst!BP41</f>
        <v>0</v>
      </c>
      <c r="AP451">
        <f>Øst!BP42</f>
        <v>0</v>
      </c>
      <c r="AQ451">
        <f>Øst!BP43</f>
        <v>0</v>
      </c>
      <c r="AR451">
        <f>Øst!BP44</f>
        <v>0</v>
      </c>
      <c r="AS451">
        <f>Øst!BP45</f>
        <v>0</v>
      </c>
      <c r="AT451">
        <f>Øst!BP46</f>
        <v>0</v>
      </c>
      <c r="AU451">
        <f>Øst!BP47</f>
        <v>0</v>
      </c>
      <c r="AV451">
        <f>Øst!BP48</f>
        <v>0</v>
      </c>
      <c r="AW451">
        <f>Øst!BP49</f>
        <v>0</v>
      </c>
      <c r="AX451">
        <f>Øst!BP50</f>
        <v>0</v>
      </c>
      <c r="AY451">
        <f>Øst!BP51</f>
        <v>0</v>
      </c>
      <c r="AZ451">
        <f>Øst!BP52</f>
        <v>0</v>
      </c>
      <c r="BA451">
        <f>Øst!BP53</f>
        <v>0</v>
      </c>
      <c r="BB451">
        <f>Øst!BP54</f>
        <v>0</v>
      </c>
      <c r="BC451">
        <f>Øst!BP55</f>
        <v>0</v>
      </c>
      <c r="BD451">
        <f>Øst!BP56</f>
        <v>0</v>
      </c>
      <c r="BE451">
        <f>Øst!BP57</f>
        <v>0</v>
      </c>
      <c r="BF451">
        <f>Øst!BP58</f>
        <v>0</v>
      </c>
      <c r="BG451">
        <f>Øst!BP59</f>
        <v>0</v>
      </c>
      <c r="BH451">
        <f>Øst!BP60</f>
        <v>0</v>
      </c>
      <c r="BI451">
        <f>Øst!BP61</f>
        <v>0</v>
      </c>
      <c r="BJ451">
        <f>Øst!BP62</f>
        <v>0</v>
      </c>
      <c r="BK451">
        <f>Øst!BP63</f>
        <v>0</v>
      </c>
      <c r="BL451">
        <f>Øst!BP64</f>
        <v>0</v>
      </c>
      <c r="BM451">
        <f>Øst!BP65</f>
        <v>0</v>
      </c>
      <c r="BN451">
        <f>Øst!BP66</f>
        <v>0</v>
      </c>
      <c r="BO451">
        <f>Øst!BP67</f>
        <v>0</v>
      </c>
      <c r="BP451">
        <f>Øst!BP68</f>
        <v>0</v>
      </c>
      <c r="BQ451">
        <f>Øst!BP69</f>
        <v>0</v>
      </c>
      <c r="BR451" t="str">
        <f>Øst!BP70</f>
        <v>Køkken begrænset tilvirk</v>
      </c>
      <c r="BS451">
        <f>Øst!BP71</f>
        <v>0</v>
      </c>
      <c r="BT451">
        <f>Øst!BP72</f>
        <v>0</v>
      </c>
      <c r="BU451">
        <f>Øst!BP73</f>
        <v>0</v>
      </c>
      <c r="BV451">
        <f>Øst!BP74</f>
        <v>0</v>
      </c>
      <c r="BW451" t="str">
        <f>Øst!BP75</f>
        <v>køkkenet er gammelt og medslidt skal bygges om.</v>
      </c>
      <c r="BX451">
        <f>Øst!BP76</f>
        <v>0</v>
      </c>
      <c r="BY451">
        <f>Øst!BP77</f>
        <v>0</v>
      </c>
      <c r="BZ451">
        <f>Øst!BP78</f>
        <v>0</v>
      </c>
      <c r="CA451">
        <f>Øst!BP79</f>
        <v>0</v>
      </c>
      <c r="CB451">
        <f>Øst!BP80</f>
        <v>0</v>
      </c>
      <c r="CC451">
        <f>Øst!BP81</f>
        <v>0</v>
      </c>
      <c r="CD451">
        <f>Øst!BP82</f>
        <v>0</v>
      </c>
      <c r="CE451">
        <f>Øst!BP83</f>
        <v>0</v>
      </c>
      <c r="CF451">
        <f>Øst!BP84</f>
        <v>0</v>
      </c>
      <c r="CG451">
        <f>Øst!BP85</f>
        <v>0</v>
      </c>
      <c r="CH451">
        <f>Øst!BP86</f>
        <v>0</v>
      </c>
      <c r="CI451">
        <f>Øst!BP87</f>
        <v>0</v>
      </c>
      <c r="CJ451">
        <f>Øst!BP88</f>
        <v>1</v>
      </c>
      <c r="CK451">
        <f>Øst!BP89</f>
        <v>0</v>
      </c>
      <c r="CL451">
        <f>Øst!BP90</f>
        <v>0</v>
      </c>
      <c r="CM451">
        <f>Øst!BP91</f>
        <v>0</v>
      </c>
      <c r="CN451">
        <f>Øst!BP92</f>
        <v>0</v>
      </c>
      <c r="CO451">
        <f>Øst!BP93</f>
        <v>0</v>
      </c>
      <c r="CP451">
        <f>Øst!BP94</f>
        <v>0</v>
      </c>
      <c r="CQ451">
        <f>Øst!BP95</f>
        <v>0</v>
      </c>
      <c r="CR451">
        <f>Øst!BP96</f>
        <v>1</v>
      </c>
      <c r="CS451">
        <f>Øst!BP97</f>
        <v>0</v>
      </c>
      <c r="CT451">
        <f>Øst!BP98</f>
        <v>0</v>
      </c>
      <c r="CU451">
        <f>Øst!BP99</f>
        <v>0</v>
      </c>
      <c r="CV451">
        <f>Øst!BP100</f>
        <v>0</v>
      </c>
      <c r="CW451">
        <f>Øst!BP101</f>
        <v>0</v>
      </c>
      <c r="CX451">
        <f>Øst!BP102</f>
        <v>1</v>
      </c>
      <c r="CY451">
        <f>Øst!BP103</f>
        <v>0</v>
      </c>
      <c r="CZ451">
        <f>Øst!BP104</f>
        <v>0</v>
      </c>
      <c r="DA451">
        <f>Øst!BP105</f>
        <v>0</v>
      </c>
      <c r="DB451">
        <f>Øst!BP106</f>
        <v>1</v>
      </c>
      <c r="DC451">
        <f>Øst!BP107</f>
        <v>20</v>
      </c>
      <c r="DD451" t="str">
        <f>Øst!BP108</f>
        <v>miele</v>
      </c>
      <c r="DE451">
        <f>Øst!BP109</f>
        <v>1</v>
      </c>
      <c r="DF451">
        <f>Øst!BP110</f>
        <v>0</v>
      </c>
      <c r="DG451">
        <f>Øst!BP111</f>
        <v>0</v>
      </c>
      <c r="DH451">
        <f>Øst!BP112</f>
        <v>0</v>
      </c>
      <c r="DI451">
        <f>Øst!BP113</f>
        <v>0</v>
      </c>
      <c r="DJ451">
        <f>Øst!BP114</f>
        <v>0</v>
      </c>
      <c r="DK451">
        <f>Øst!BP115</f>
        <v>0</v>
      </c>
      <c r="DL451">
        <f>Øst!BP116</f>
        <v>0</v>
      </c>
      <c r="DM451">
        <f>Øst!BP117</f>
        <v>0</v>
      </c>
      <c r="DN451">
        <f>Øst!BP118</f>
        <v>0</v>
      </c>
      <c r="DO451" s="14" t="str">
        <f>VLOOKUP(MID(B451,1,5)*1,InstTyp!A:B,2,FALSE)</f>
        <v xml:space="preserve">Integrerede </v>
      </c>
      <c r="DP451" s="14" t="str">
        <f>VLOOKUP(MID(B451,1,5)*1,InstTyp!A:C,3,FALSE)</f>
        <v>Østerbro</v>
      </c>
      <c r="DQ451">
        <f>VLOOKUP(MID(B451,1,5)*1,'InstTyp-2'!E:BQ,7,FALSE)</f>
        <v>0</v>
      </c>
      <c r="DR451">
        <f>VLOOKUP(MID(B451,1,5)*1,'InstTyp-2'!E:BQ,8,FALSE)</f>
        <v>0</v>
      </c>
      <c r="DS451">
        <f>VLOOKUP(MID(B451,1,5)*1,'InstTyp-2'!E:BQ,9,FALSE)</f>
        <v>22</v>
      </c>
      <c r="DT451">
        <f>VLOOKUP(MID(B451,1,5)*1,'InstTyp-2'!E:BQ,10,FALSE)</f>
        <v>66</v>
      </c>
      <c r="DU451">
        <f>VLOOKUP(MID(B451,1,5)*1,'InstTyp-2'!E:BQ,11,FALSE)</f>
        <v>0</v>
      </c>
      <c r="DV451">
        <f>VLOOKUP(MID(B451,1,5)*1,'InstTyp-2'!E:BQ,12,FALSE)</f>
        <v>0</v>
      </c>
      <c r="DW451">
        <f>VLOOKUP(MID(B451,1,5)*1,'InstTyp-2'!E:BQ,13,FALSE)</f>
        <v>0</v>
      </c>
      <c r="DX451">
        <f>VLOOKUP(MID(B451,1,5)*1,'InstTyp-2'!E:BQ,14,FALSE)</f>
        <v>0</v>
      </c>
      <c r="DY451">
        <f>VLOOKUP(MID(B451,1,5)*1,'InstTyp-2'!E:BQ,15,FALSE)</f>
        <v>0</v>
      </c>
      <c r="DZ451">
        <f>VLOOKUP(MID(B451,1,5)*1,'InstTyp-2'!E:BQ,16,FALSE)</f>
        <v>0</v>
      </c>
      <c r="EA451">
        <f>VLOOKUP(MID(B451,1,5)*1,'InstTyp-2'!E:BQ,17,FALSE)</f>
        <v>0</v>
      </c>
      <c r="EB451">
        <f>VLOOKUP(MID(B451,1,5)*1,'InstTyp-2'!E:BQ,18,FALSE)</f>
        <v>0</v>
      </c>
      <c r="EC451">
        <f>VLOOKUP(MID(B451,1,5)*1,'InstTyp-2'!E:BQ,19,FALSE)</f>
        <v>0</v>
      </c>
      <c r="ED451">
        <f>VLOOKUP(MID(B451,1,5)*1,'InstTyp-2'!E:BQ,20,FALSE)</f>
        <v>0</v>
      </c>
      <c r="EE451" s="195">
        <f>VLOOKUP(MID(B451,1,5)*1,'Forplejning 2008'!A:C,3,FALSE)</f>
        <v>89937.68</v>
      </c>
      <c r="EF451" t="str">
        <f t="shared" si="28"/>
        <v>37521</v>
      </c>
      <c r="EG451" t="str">
        <f t="shared" si="29"/>
        <v>2</v>
      </c>
      <c r="EH451">
        <f t="shared" si="30"/>
        <v>0</v>
      </c>
      <c r="EI451">
        <f t="shared" ref="EI451:EI514" si="31">SUM(DT451:DW451)</f>
        <v>66</v>
      </c>
      <c r="EJ451" t="e">
        <f>VLOOKUP(B451,Rekruttering!A:F,2,FALSE)</f>
        <v>#N/A</v>
      </c>
      <c r="EK451" t="e">
        <f>VLOOKUP(B451,Rekruttering!A:F,3,FALSE)</f>
        <v>#N/A</v>
      </c>
      <c r="EL451" t="e">
        <f>VLOOKUP(B451,Rekruttering!A:F,4,FALSE)</f>
        <v>#N/A</v>
      </c>
      <c r="EM451" t="e">
        <f>VLOOKUP(B451,Rekruttering!A:F,5,FALSE)</f>
        <v>#N/A</v>
      </c>
      <c r="EN451" t="e">
        <f>VLOOKUP(B451,Rekruttering!A:F,6,FALSE)</f>
        <v>#N/A</v>
      </c>
    </row>
    <row r="452" spans="1:144">
      <c r="A452" s="14" t="str">
        <f>Øst!BQ1</f>
        <v>x</v>
      </c>
      <c r="B452" s="21">
        <f>Øst!BQ2</f>
        <v>37535</v>
      </c>
      <c r="C452" t="str">
        <f>Øst!BQ3</f>
        <v>Kennedygården</v>
      </c>
      <c r="D452" t="str">
        <f>Øst!BQ4</f>
        <v>Østerbro</v>
      </c>
      <c r="E452" t="str">
        <f>Øst!BQ5</f>
        <v>Nøjsomhedsvej 8</v>
      </c>
      <c r="F452">
        <f>Øst!BQ6</f>
        <v>2100</v>
      </c>
      <c r="G452" t="str">
        <f>Øst!BQ7</f>
        <v>København Ø</v>
      </c>
      <c r="H452" t="str">
        <f>Øst!BQ8</f>
        <v>35 38 50 77</v>
      </c>
      <c r="I452" t="str">
        <f>Øst!BQ9</f>
        <v>fm50@buf.kk.dk</v>
      </c>
      <c r="J452" t="str">
        <f>Øst!BQ10</f>
        <v>Vibeke Sager</v>
      </c>
      <c r="K452">
        <f>Øst!BQ11</f>
        <v>36440205</v>
      </c>
      <c r="L452">
        <f>Øst!BQ12</f>
        <v>0</v>
      </c>
      <c r="M452" t="str">
        <f>Øst!BQ13</f>
        <v>535@buf.kk.dk</v>
      </c>
      <c r="N452" t="str">
        <f>Øst!BQ14</f>
        <v>Integreret</v>
      </c>
      <c r="O452">
        <f>Øst!BQ15</f>
        <v>46</v>
      </c>
      <c r="P452">
        <f>Øst!BQ16</f>
        <v>0</v>
      </c>
      <c r="Q452">
        <f>Øst!BQ17</f>
        <v>70</v>
      </c>
      <c r="R452">
        <f>Øst!BQ18</f>
        <v>0</v>
      </c>
      <c r="S452">
        <f>Øst!BQ19</f>
        <v>0</v>
      </c>
      <c r="T452">
        <f>Øst!BQ20</f>
        <v>0</v>
      </c>
      <c r="U452">
        <f>Øst!BQ21</f>
        <v>0</v>
      </c>
      <c r="V452" t="str">
        <f>Øst!BQ22</f>
        <v>Ja</v>
      </c>
      <c r="W452">
        <f>Øst!BQ23</f>
        <v>2</v>
      </c>
      <c r="X452">
        <f>Øst!BQ24</f>
        <v>0</v>
      </c>
      <c r="Y452">
        <f>Øst!BQ25</f>
        <v>5</v>
      </c>
      <c r="Z452">
        <f>Øst!BQ26</f>
        <v>5</v>
      </c>
      <c r="AA452">
        <f>Øst!BQ27</f>
        <v>5</v>
      </c>
      <c r="AB452">
        <f>Øst!BQ28</f>
        <v>5</v>
      </c>
      <c r="AC452">
        <f>Øst!BQ29</f>
        <v>0</v>
      </c>
      <c r="AD452">
        <f>Øst!BQ30</f>
        <v>5</v>
      </c>
      <c r="AE452">
        <f>Øst!BQ31</f>
        <v>0</v>
      </c>
      <c r="AF452">
        <f>Øst!BQ32</f>
        <v>0</v>
      </c>
      <c r="AG452">
        <f>Øst!BQ33</f>
        <v>5</v>
      </c>
      <c r="AH452">
        <f>Øst!BQ34</f>
        <v>0</v>
      </c>
      <c r="AI452">
        <f>Øst!BQ35</f>
        <v>140000</v>
      </c>
      <c r="AJ452">
        <f>Øst!BQ36</f>
        <v>100000</v>
      </c>
      <c r="AK452">
        <f>Øst!BQ37</f>
        <v>0</v>
      </c>
      <c r="AL452" t="str">
        <f>Øst!BQ38</f>
        <v>Ja</v>
      </c>
      <c r="AM452">
        <f>Øst!BQ39</f>
        <v>0</v>
      </c>
      <c r="AN452" t="str">
        <f>Øst!BQ40</f>
        <v>Jannie Hammershøj</v>
      </c>
      <c r="AO452">
        <f>Øst!BQ41</f>
        <v>2005</v>
      </c>
      <c r="AP452">
        <f>Øst!BQ42</f>
        <v>32</v>
      </c>
      <c r="AQ452">
        <f>Øst!BQ43</f>
        <v>0</v>
      </c>
      <c r="AR452">
        <f>Øst!BQ44</f>
        <v>0</v>
      </c>
      <c r="AS452" t="str">
        <f>Øst!BQ45</f>
        <v>5 år fra børnehavekøkken + 3 år fra vuggestue</v>
      </c>
      <c r="AT452">
        <f>Øst!BQ46</f>
        <v>0</v>
      </c>
      <c r="AU452" t="str">
        <f>Øst!BQ47</f>
        <v>Annelise Jakobsen</v>
      </c>
      <c r="AV452">
        <f>Øst!BQ48</f>
        <v>1997</v>
      </c>
      <c r="AW452">
        <f>Øst!BQ49</f>
        <v>10</v>
      </c>
      <c r="AX452">
        <f>Øst!BQ50</f>
        <v>0</v>
      </c>
      <c r="AY452">
        <f>Øst!BQ51</f>
        <v>0</v>
      </c>
      <c r="AZ452" t="str">
        <f>Øst!BQ52</f>
        <v>hjulpet til i køkkenet i 12 år</v>
      </c>
      <c r="BA452" t="str">
        <f>Øst!BQ53</f>
        <v>hygiejnekursus</v>
      </c>
      <c r="BB452">
        <f>Øst!BQ54</f>
        <v>70</v>
      </c>
      <c r="BC452">
        <f>Øst!BQ55</f>
        <v>70</v>
      </c>
      <c r="BD452">
        <f>Øst!BQ56</f>
        <v>1</v>
      </c>
      <c r="BE452">
        <f>Øst!BQ57</f>
        <v>1</v>
      </c>
      <c r="BF452" t="str">
        <f>Øst!BQ58</f>
        <v>Ja</v>
      </c>
      <c r="BG452" t="str">
        <f>Øst!BQ59</f>
        <v>Ja</v>
      </c>
      <c r="BH452" t="str">
        <f>Øst!BQ60</f>
        <v>Ja</v>
      </c>
      <c r="BI452" t="str">
        <f>Øst!BQ61</f>
        <v>Ja</v>
      </c>
      <c r="BJ452">
        <f>Øst!BQ62</f>
        <v>0</v>
      </c>
      <c r="BK452" t="str">
        <f>Øst!BQ63</f>
        <v>Ja</v>
      </c>
      <c r="BL452">
        <f>Øst!BQ64</f>
        <v>0</v>
      </c>
      <c r="BM452" t="str">
        <f>Øst!BQ65</f>
        <v>Ja</v>
      </c>
      <c r="BN452">
        <f>Øst!BQ66</f>
        <v>0</v>
      </c>
      <c r="BO452" t="str">
        <f>Øst!BQ67</f>
        <v>Ja</v>
      </c>
      <c r="BP452">
        <f>Øst!BQ68</f>
        <v>0</v>
      </c>
      <c r="BQ452">
        <f>Øst!BQ69</f>
        <v>0</v>
      </c>
      <c r="BR452" t="str">
        <f>Øst!BQ70</f>
        <v>produktionskøkken</v>
      </c>
      <c r="BS452" t="str">
        <f>Øst!BQ71</f>
        <v>Nej</v>
      </c>
      <c r="BT452" t="str">
        <f>Øst!BQ72</f>
        <v>Større</v>
      </c>
      <c r="BU452" t="str">
        <f>Øst!BQ73</f>
        <v>Ingen</v>
      </c>
      <c r="BV452" t="str">
        <f>Øst!BQ74</f>
        <v>Nej</v>
      </c>
      <c r="BW452" t="str">
        <f>Øst!BQ75</f>
        <v>større bjørn, 2 ovne mere, hurtigere opvaskemaskine. Et lavere komfur (det er meget højt og uhensigtsmæssigt), grøntsagsrobot, evt. en vask mere (der er kun 1)</v>
      </c>
      <c r="BX452">
        <f>Øst!BQ76</f>
        <v>0</v>
      </c>
      <c r="BY452">
        <f>Øst!BQ77</f>
        <v>0</v>
      </c>
      <c r="BZ452">
        <f>Øst!BQ78</f>
        <v>0</v>
      </c>
      <c r="CA452">
        <f>Øst!BQ79</f>
        <v>0</v>
      </c>
      <c r="CB452">
        <f>Øst!BQ80</f>
        <v>0</v>
      </c>
      <c r="CC452">
        <f>Øst!BQ81</f>
        <v>0</v>
      </c>
      <c r="CD452">
        <f>Øst!BQ82</f>
        <v>0</v>
      </c>
      <c r="CE452">
        <f>Øst!BQ83</f>
        <v>0</v>
      </c>
      <c r="CF452">
        <f>Øst!BQ84</f>
        <v>0</v>
      </c>
      <c r="CG452" t="str">
        <f>Øst!BQ85</f>
        <v>Mariah / Sine</v>
      </c>
      <c r="CH452" s="18">
        <f>Øst!BQ86</f>
        <v>39891</v>
      </c>
      <c r="CI452">
        <f>Øst!BQ87</f>
        <v>0</v>
      </c>
      <c r="CJ452">
        <f>Øst!BQ88</f>
        <v>0</v>
      </c>
      <c r="CK452">
        <f>Øst!BQ89</f>
        <v>1</v>
      </c>
      <c r="CL452">
        <f>Øst!BQ90</f>
        <v>4</v>
      </c>
      <c r="CM452">
        <f>Øst!BQ91</f>
        <v>0</v>
      </c>
      <c r="CN452">
        <f>Øst!BQ92</f>
        <v>2</v>
      </c>
      <c r="CO452">
        <f>Øst!BQ93</f>
        <v>0</v>
      </c>
      <c r="CP452">
        <f>Øst!BQ94</f>
        <v>0</v>
      </c>
      <c r="CQ452">
        <f>Øst!BQ95</f>
        <v>0</v>
      </c>
      <c r="CR452">
        <f>Øst!BQ96</f>
        <v>0</v>
      </c>
      <c r="CS452">
        <f>Øst!BQ97</f>
        <v>2</v>
      </c>
      <c r="CT452">
        <f>Øst!BQ98</f>
        <v>0</v>
      </c>
      <c r="CU452">
        <f>Øst!BQ99</f>
        <v>0</v>
      </c>
      <c r="CV452">
        <f>Øst!BQ100</f>
        <v>0</v>
      </c>
      <c r="CW452">
        <f>Øst!BQ101</f>
        <v>0</v>
      </c>
      <c r="CX452">
        <f>Øst!BQ102</f>
        <v>0</v>
      </c>
      <c r="CY452">
        <f>Øst!BQ103</f>
        <v>0</v>
      </c>
      <c r="CZ452">
        <f>Øst!BQ104</f>
        <v>1</v>
      </c>
      <c r="DA452">
        <f>Øst!BQ105</f>
        <v>0</v>
      </c>
      <c r="DB452">
        <f>Øst!BQ106</f>
        <v>1</v>
      </c>
      <c r="DC452">
        <f>Øst!BQ107</f>
        <v>25</v>
      </c>
      <c r="DD452" t="str">
        <f>Øst!BQ108</f>
        <v>Miele</v>
      </c>
      <c r="DE452">
        <f>Øst!BQ109</f>
        <v>4</v>
      </c>
      <c r="DF452" t="str">
        <f>Øst!BQ110</f>
        <v>Ja</v>
      </c>
      <c r="DG452">
        <f>Øst!BQ111</f>
        <v>10</v>
      </c>
      <c r="DH452" t="str">
        <f>Øst!BQ112</f>
        <v>Nej</v>
      </c>
      <c r="DI452" t="str">
        <f>Øst!BQ113</f>
        <v>Ja</v>
      </c>
      <c r="DJ452" t="str">
        <f>Øst!BQ114</f>
        <v>Nej</v>
      </c>
      <c r="DK452">
        <f>Øst!BQ115</f>
        <v>1</v>
      </c>
      <c r="DL452" t="str">
        <f>Øst!BQ116</f>
        <v>God plads</v>
      </c>
      <c r="DM452">
        <f>Øst!BQ117</f>
        <v>0</v>
      </c>
      <c r="DN452">
        <f>Øst!BQ118</f>
        <v>0</v>
      </c>
      <c r="DO452" s="14" t="str">
        <f>VLOOKUP(MID(B452,1,5)*1,InstTyp!A:B,2,FALSE)</f>
        <v xml:space="preserve">Integrerede </v>
      </c>
      <c r="DP452" s="14" t="str">
        <f>VLOOKUP(MID(B452,1,5)*1,InstTyp!A:C,3,FALSE)</f>
        <v>Østerbro</v>
      </c>
      <c r="DQ452">
        <f>VLOOKUP(MID(B452,1,5)*1,'InstTyp-2'!E:BQ,7,FALSE)</f>
        <v>46</v>
      </c>
      <c r="DR452">
        <f>VLOOKUP(MID(B452,1,5)*1,'InstTyp-2'!E:BQ,8,FALSE)</f>
        <v>0</v>
      </c>
      <c r="DS452">
        <f>VLOOKUP(MID(B452,1,5)*1,'InstTyp-2'!E:BQ,9,FALSE)</f>
        <v>70</v>
      </c>
      <c r="DT452">
        <f>VLOOKUP(MID(B452,1,5)*1,'InstTyp-2'!E:BQ,10,FALSE)</f>
        <v>0</v>
      </c>
      <c r="DU452">
        <f>VLOOKUP(MID(B452,1,5)*1,'InstTyp-2'!E:BQ,11,FALSE)</f>
        <v>0</v>
      </c>
      <c r="DV452">
        <f>VLOOKUP(MID(B452,1,5)*1,'InstTyp-2'!E:BQ,12,FALSE)</f>
        <v>0</v>
      </c>
      <c r="DW452">
        <f>VLOOKUP(MID(B452,1,5)*1,'InstTyp-2'!E:BQ,13,FALSE)</f>
        <v>0</v>
      </c>
      <c r="DX452">
        <f>VLOOKUP(MID(B452,1,5)*1,'InstTyp-2'!E:BQ,14,FALSE)</f>
        <v>0</v>
      </c>
      <c r="DY452">
        <f>VLOOKUP(MID(B452,1,5)*1,'InstTyp-2'!E:BQ,15,FALSE)</f>
        <v>8</v>
      </c>
      <c r="DZ452">
        <f>VLOOKUP(MID(B452,1,5)*1,'InstTyp-2'!E:BQ,16,FALSE)</f>
        <v>0</v>
      </c>
      <c r="EA452">
        <f>VLOOKUP(MID(B452,1,5)*1,'InstTyp-2'!E:BQ,17,FALSE)</f>
        <v>0</v>
      </c>
      <c r="EB452">
        <f>VLOOKUP(MID(B452,1,5)*1,'InstTyp-2'!E:BQ,18,FALSE)</f>
        <v>0</v>
      </c>
      <c r="EC452">
        <f>VLOOKUP(MID(B452,1,5)*1,'InstTyp-2'!E:BQ,19,FALSE)</f>
        <v>0</v>
      </c>
      <c r="ED452">
        <f>VLOOKUP(MID(B452,1,5)*1,'InstTyp-2'!E:BQ,20,FALSE)</f>
        <v>0</v>
      </c>
      <c r="EE452" s="195">
        <f>VLOOKUP(MID(B452,1,5)*1,'Forplejning 2008'!A:C,3,FALSE)</f>
        <v>157035.62</v>
      </c>
      <c r="EF452" t="str">
        <f t="shared" si="28"/>
        <v>37535</v>
      </c>
      <c r="EG452" t="str">
        <f t="shared" si="29"/>
        <v/>
      </c>
      <c r="EH452">
        <f t="shared" si="30"/>
        <v>8</v>
      </c>
      <c r="EI452">
        <f t="shared" si="31"/>
        <v>0</v>
      </c>
      <c r="EJ452" t="e">
        <f>VLOOKUP(B452,Rekruttering!A:F,2,FALSE)</f>
        <v>#N/A</v>
      </c>
      <c r="EK452" t="e">
        <f>VLOOKUP(B452,Rekruttering!A:F,3,FALSE)</f>
        <v>#N/A</v>
      </c>
      <c r="EL452" t="e">
        <f>VLOOKUP(B452,Rekruttering!A:F,4,FALSE)</f>
        <v>#N/A</v>
      </c>
      <c r="EM452" t="e">
        <f>VLOOKUP(B452,Rekruttering!A:F,5,FALSE)</f>
        <v>#N/A</v>
      </c>
      <c r="EN452" t="e">
        <f>VLOOKUP(B452,Rekruttering!A:F,6,FALSE)</f>
        <v>#N/A</v>
      </c>
    </row>
    <row r="453" spans="1:144">
      <c r="A453" s="14" t="str">
        <f>Øst!BT1</f>
        <v>x</v>
      </c>
      <c r="B453" s="21">
        <f>Øst!BT2</f>
        <v>37567</v>
      </c>
      <c r="C453" t="str">
        <f>Øst!BT3</f>
        <v>Studsgården</v>
      </c>
      <c r="D453" t="str">
        <f>Øst!BT4</f>
        <v>Østerbro</v>
      </c>
      <c r="E453" t="str">
        <f>Øst!BT5</f>
        <v>Studsgaardsgade 55</v>
      </c>
      <c r="F453">
        <f>Øst!BT6</f>
        <v>2100</v>
      </c>
      <c r="G453" t="str">
        <f>Øst!BT7</f>
        <v>København Ø</v>
      </c>
      <c r="H453" t="str">
        <f>Øst!BT8</f>
        <v>39 29 55 38</v>
      </c>
      <c r="I453" t="str">
        <f>Øst!BT9</f>
        <v>37567@buf.kk.dk</v>
      </c>
      <c r="J453" t="str">
        <f>Øst!BT10</f>
        <v>Ejvind Mortensen</v>
      </c>
      <c r="K453">
        <f>Øst!BT11</f>
        <v>35353899</v>
      </c>
      <c r="L453">
        <f>Øst!BT12</f>
        <v>0</v>
      </c>
      <c r="M453" t="str">
        <f>Øst!BT13</f>
        <v>37567@faf.kk.dk</v>
      </c>
      <c r="N453" t="str">
        <f>Øst!BT14</f>
        <v>Integreret</v>
      </c>
      <c r="O453">
        <f>Øst!BT15</f>
        <v>60</v>
      </c>
      <c r="P453">
        <f>Øst!BT16</f>
        <v>0</v>
      </c>
      <c r="Q453">
        <f>Øst!BT17</f>
        <v>60</v>
      </c>
      <c r="R453">
        <f>Øst!BT18</f>
        <v>0</v>
      </c>
      <c r="S453">
        <f>Øst!BT19</f>
        <v>18</v>
      </c>
      <c r="T453">
        <f>Øst!BT20</f>
        <v>12</v>
      </c>
      <c r="U453">
        <f>Øst!BT21</f>
        <v>25</v>
      </c>
      <c r="V453" t="str">
        <f>Øst!BT22</f>
        <v>Ja</v>
      </c>
      <c r="W453">
        <f>Øst!BT23</f>
        <v>7</v>
      </c>
      <c r="X453">
        <f>Øst!BT24</f>
        <v>0</v>
      </c>
      <c r="Y453">
        <f>Øst!BT25</f>
        <v>5</v>
      </c>
      <c r="Z453">
        <f>Øst!BT26</f>
        <v>0</v>
      </c>
      <c r="AA453">
        <f>Øst!BT27</f>
        <v>5</v>
      </c>
      <c r="AB453">
        <f>Øst!BT28</f>
        <v>5</v>
      </c>
      <c r="AC453">
        <f>Øst!BT29</f>
        <v>0</v>
      </c>
      <c r="AD453">
        <f>Øst!BT30</f>
        <v>5</v>
      </c>
      <c r="AE453">
        <f>Øst!BT31</f>
        <v>0</v>
      </c>
      <c r="AF453">
        <f>Øst!BT32</f>
        <v>5</v>
      </c>
      <c r="AG453">
        <f>Øst!BT33</f>
        <v>5</v>
      </c>
      <c r="AH453">
        <f>Øst!BT34</f>
        <v>0</v>
      </c>
      <c r="AI453">
        <f>Øst!BT35</f>
        <v>220000</v>
      </c>
      <c r="AJ453">
        <f>Øst!BT36</f>
        <v>0</v>
      </c>
      <c r="AK453">
        <f>Øst!BT37</f>
        <v>0</v>
      </c>
      <c r="AL453" t="str">
        <f>Øst!BT38</f>
        <v>Ja</v>
      </c>
      <c r="AM453">
        <f>Øst!BT39</f>
        <v>0</v>
      </c>
      <c r="AN453" t="str">
        <f>Øst!BT40</f>
        <v>Charlotte</v>
      </c>
      <c r="AO453">
        <f>Øst!BT41</f>
        <v>2005</v>
      </c>
      <c r="AP453">
        <f>Øst!BT42</f>
        <v>34</v>
      </c>
      <c r="AQ453">
        <f>Øst!BT43</f>
        <v>0</v>
      </c>
      <c r="AR453" t="str">
        <f>Øst!BT44</f>
        <v>ufaglært</v>
      </c>
      <c r="AS453" t="str">
        <f>Øst!BT45</f>
        <v>3 år fra anden institution</v>
      </c>
      <c r="AT453" t="str">
        <f>Øst!BT46</f>
        <v>den gode smag i store gryder</v>
      </c>
      <c r="AU453">
        <f>Øst!BT47</f>
        <v>0</v>
      </c>
      <c r="AV453">
        <f>Øst!BT48</f>
        <v>0</v>
      </c>
      <c r="AW453">
        <f>Øst!BT49</f>
        <v>0</v>
      </c>
      <c r="AX453">
        <f>Øst!BT50</f>
        <v>0</v>
      </c>
      <c r="AY453">
        <f>Øst!BT51</f>
        <v>0</v>
      </c>
      <c r="AZ453">
        <f>Øst!BT52</f>
        <v>0</v>
      </c>
      <c r="BA453">
        <f>Øst!BT53</f>
        <v>0</v>
      </c>
      <c r="BB453">
        <f>Øst!BT54</f>
        <v>85</v>
      </c>
      <c r="BC453">
        <f>Øst!BT55</f>
        <v>85</v>
      </c>
      <c r="BD453">
        <f>Øst!BT56</f>
        <v>1</v>
      </c>
      <c r="BE453">
        <f>Øst!BT57</f>
        <v>1</v>
      </c>
      <c r="BF453" t="str">
        <f>Øst!BT58</f>
        <v>Ja</v>
      </c>
      <c r="BG453" t="str">
        <f>Øst!BT59</f>
        <v>Ja</v>
      </c>
      <c r="BH453" t="str">
        <f>Øst!BT60</f>
        <v>Ja</v>
      </c>
      <c r="BI453" t="str">
        <f>Øst!BT61</f>
        <v>Ja</v>
      </c>
      <c r="BJ453" t="str">
        <f>Øst!BT62</f>
        <v>gør det allerede</v>
      </c>
      <c r="BK453" t="str">
        <f>Øst!BT63</f>
        <v>Ja</v>
      </c>
      <c r="BL453" t="str">
        <f>Øst!BT64</f>
        <v>får det allerede</v>
      </c>
      <c r="BM453" t="str">
        <f>Øst!BT65</f>
        <v>Ja</v>
      </c>
      <c r="BN453" t="str">
        <f>Øst!BT66</f>
        <v>gør det allerede</v>
      </c>
      <c r="BO453" t="str">
        <f>Øst!BT67</f>
        <v>Ja</v>
      </c>
      <c r="BP453" t="str">
        <f>Øst!BT68</f>
        <v>de er ved at rekruttere endnu en køkkenmedarbejde til 25 timmer pr uge</v>
      </c>
      <c r="BQ453">
        <f>Øst!BT69</f>
        <v>0</v>
      </c>
      <c r="BR453" t="str">
        <f>Øst!BT70</f>
        <v>produktionskøkken</v>
      </c>
      <c r="BS453" t="str">
        <f>Øst!BT71</f>
        <v>Ja</v>
      </c>
      <c r="BT453" t="str">
        <f>Øst!BT72</f>
        <v>Ingen</v>
      </c>
      <c r="BU453" t="str">
        <f>Øst!BT73</f>
        <v>Ingen</v>
      </c>
      <c r="BV453" t="str">
        <f>Øst!BT74</f>
        <v>Nej</v>
      </c>
      <c r="BW453">
        <f>Øst!BT75</f>
        <v>0</v>
      </c>
      <c r="BX453">
        <f>Øst!BT76</f>
        <v>0</v>
      </c>
      <c r="BY453">
        <f>Øst!BT77</f>
        <v>0</v>
      </c>
      <c r="BZ453">
        <f>Øst!BT78</f>
        <v>0</v>
      </c>
      <c r="CA453">
        <f>Øst!BT79</f>
        <v>0</v>
      </c>
      <c r="CB453">
        <f>Øst!BT80</f>
        <v>0</v>
      </c>
      <c r="CC453">
        <f>Øst!BT81</f>
        <v>0</v>
      </c>
      <c r="CD453">
        <f>Øst!BT82</f>
        <v>0</v>
      </c>
      <c r="CE453">
        <f>Øst!BT83</f>
        <v>0</v>
      </c>
      <c r="CF453">
        <f>Øst!BT84</f>
        <v>0</v>
      </c>
      <c r="CG453">
        <f>Øst!BT85</f>
        <v>0</v>
      </c>
      <c r="CH453">
        <f>Øst!BT86</f>
        <v>0</v>
      </c>
      <c r="CI453">
        <f>Øst!BT87</f>
        <v>0</v>
      </c>
      <c r="CJ453">
        <f>Øst!BT88</f>
        <v>0</v>
      </c>
      <c r="CK453">
        <f>Øst!BT89</f>
        <v>1</v>
      </c>
      <c r="CL453">
        <f>Øst!BT90</f>
        <v>6</v>
      </c>
      <c r="CM453">
        <f>Øst!BT91</f>
        <v>0</v>
      </c>
      <c r="CN453">
        <f>Øst!BT92</f>
        <v>0</v>
      </c>
      <c r="CO453">
        <f>Øst!BT93</f>
        <v>1</v>
      </c>
      <c r="CP453">
        <f>Øst!BT94</f>
        <v>1</v>
      </c>
      <c r="CQ453">
        <f>Øst!BT95</f>
        <v>0</v>
      </c>
      <c r="CR453">
        <f>Øst!BT96</f>
        <v>0</v>
      </c>
      <c r="CS453">
        <f>Øst!BT97</f>
        <v>0</v>
      </c>
      <c r="CT453">
        <f>Øst!BT98</f>
        <v>0</v>
      </c>
      <c r="CU453">
        <f>Øst!BT99</f>
        <v>0</v>
      </c>
      <c r="CV453">
        <f>Øst!BT100</f>
        <v>0</v>
      </c>
      <c r="CW453">
        <f>Øst!BT101</f>
        <v>0</v>
      </c>
      <c r="CX453">
        <f>Øst!BT102</f>
        <v>0</v>
      </c>
      <c r="CY453">
        <f>Øst!BT103</f>
        <v>0</v>
      </c>
      <c r="CZ453">
        <f>Øst!BT104</f>
        <v>0</v>
      </c>
      <c r="DA453">
        <f>Øst!BT105</f>
        <v>0</v>
      </c>
      <c r="DB453">
        <f>Øst!BT106</f>
        <v>1</v>
      </c>
      <c r="DC453">
        <f>Øst!BT107</f>
        <v>2</v>
      </c>
      <c r="DD453" t="str">
        <f>Øst!BT108</f>
        <v>Wexiodisk</v>
      </c>
      <c r="DE453">
        <f>Øst!BT109</f>
        <v>0</v>
      </c>
      <c r="DF453" t="str">
        <f>Øst!BT110</f>
        <v>Ja</v>
      </c>
      <c r="DG453">
        <f>Øst!BT111</f>
        <v>12</v>
      </c>
      <c r="DH453" t="str">
        <f>Øst!BT112</f>
        <v>Nej</v>
      </c>
      <c r="DI453" t="str">
        <f>Øst!BT113</f>
        <v>Ja</v>
      </c>
      <c r="DJ453" t="str">
        <f>Øst!BT114</f>
        <v>Nej</v>
      </c>
      <c r="DK453">
        <f>Øst!BT115</f>
        <v>3</v>
      </c>
      <c r="DL453" t="str">
        <f>Øst!BT116</f>
        <v>God plads</v>
      </c>
      <c r="DM453" t="str">
        <f>Øst!BT117</f>
        <v xml:space="preserve">Alt kører super i forvejen. Mulig mentor inst. </v>
      </c>
      <c r="DN453">
        <f>Øst!BT118</f>
        <v>0</v>
      </c>
      <c r="DO453" s="14" t="str">
        <f>VLOOKUP(MID(B453,1,5)*1,InstTyp!A:B,2,FALSE)</f>
        <v xml:space="preserve">Integrerede </v>
      </c>
      <c r="DP453" s="14" t="str">
        <f>VLOOKUP(MID(B453,1,5)*1,InstTyp!A:C,3,FALSE)</f>
        <v>Østerbro</v>
      </c>
      <c r="DQ453">
        <f>VLOOKUP(MID(B453,1,5)*1,'InstTyp-2'!E:BQ,7,FALSE)</f>
        <v>50</v>
      </c>
      <c r="DR453">
        <f>VLOOKUP(MID(B453,1,5)*1,'InstTyp-2'!E:BQ,8,FALSE)</f>
        <v>0</v>
      </c>
      <c r="DS453">
        <f>VLOOKUP(MID(B453,1,5)*1,'InstTyp-2'!E:BQ,9,FALSE)</f>
        <v>60</v>
      </c>
      <c r="DT453">
        <f>VLOOKUP(MID(B453,1,5)*1,'InstTyp-2'!E:BQ,10,FALSE)</f>
        <v>0</v>
      </c>
      <c r="DU453">
        <f>VLOOKUP(MID(B453,1,5)*1,'InstTyp-2'!E:BQ,11,FALSE)</f>
        <v>18</v>
      </c>
      <c r="DV453">
        <f>VLOOKUP(MID(B453,1,5)*1,'InstTyp-2'!E:BQ,12,FALSE)</f>
        <v>12</v>
      </c>
      <c r="DW453">
        <f>VLOOKUP(MID(B453,1,5)*1,'InstTyp-2'!E:BQ,13,FALSE)</f>
        <v>25</v>
      </c>
      <c r="DX453">
        <f>VLOOKUP(MID(B453,1,5)*1,'InstTyp-2'!E:BQ,14,FALSE)</f>
        <v>0</v>
      </c>
      <c r="DY453">
        <f>VLOOKUP(MID(B453,1,5)*1,'InstTyp-2'!E:BQ,15,FALSE)</f>
        <v>6</v>
      </c>
      <c r="DZ453">
        <f>VLOOKUP(MID(B453,1,5)*1,'InstTyp-2'!E:BQ,16,FALSE)</f>
        <v>0</v>
      </c>
      <c r="EA453">
        <f>VLOOKUP(MID(B453,1,5)*1,'InstTyp-2'!E:BQ,17,FALSE)</f>
        <v>0</v>
      </c>
      <c r="EB453">
        <f>VLOOKUP(MID(B453,1,5)*1,'InstTyp-2'!E:BQ,18,FALSE)</f>
        <v>0</v>
      </c>
      <c r="EC453">
        <f>VLOOKUP(MID(B453,1,5)*1,'InstTyp-2'!E:BQ,19,FALSE)</f>
        <v>0</v>
      </c>
      <c r="ED453">
        <f>VLOOKUP(MID(B453,1,5)*1,'InstTyp-2'!E:BQ,20,FALSE)</f>
        <v>0</v>
      </c>
      <c r="EE453" s="195">
        <f>VLOOKUP(MID(B453,1,5)*1,'Forplejning 2008'!A:C,3,FALSE)</f>
        <v>242662.2</v>
      </c>
      <c r="EF453" t="str">
        <f t="shared" si="28"/>
        <v>37567</v>
      </c>
      <c r="EG453" t="str">
        <f t="shared" si="29"/>
        <v/>
      </c>
      <c r="EH453">
        <f t="shared" si="30"/>
        <v>6</v>
      </c>
      <c r="EI453">
        <f t="shared" si="31"/>
        <v>55</v>
      </c>
      <c r="EJ453" t="e">
        <f>VLOOKUP(B453,Rekruttering!A:F,2,FALSE)</f>
        <v>#N/A</v>
      </c>
      <c r="EK453" t="e">
        <f>VLOOKUP(B453,Rekruttering!A:F,3,FALSE)</f>
        <v>#N/A</v>
      </c>
      <c r="EL453" t="e">
        <f>VLOOKUP(B453,Rekruttering!A:F,4,FALSE)</f>
        <v>#N/A</v>
      </c>
      <c r="EM453" t="e">
        <f>VLOOKUP(B453,Rekruttering!A:F,5,FALSE)</f>
        <v>#N/A</v>
      </c>
      <c r="EN453" t="e">
        <f>VLOOKUP(B453,Rekruttering!A:F,6,FALSE)</f>
        <v>#N/A</v>
      </c>
    </row>
    <row r="454" spans="1:144">
      <c r="A454" s="14" t="str">
        <f>Øst!BU1</f>
        <v>x</v>
      </c>
      <c r="B454" s="21">
        <f>Øst!BU2</f>
        <v>37570</v>
      </c>
      <c r="C454" t="str">
        <f>Øst!BU3</f>
        <v>Børnehuset på Tuborgvej</v>
      </c>
      <c r="D454" t="str">
        <f>Øst!BU4</f>
        <v>Østerbro</v>
      </c>
      <c r="E454" t="str">
        <f>Øst!BU5</f>
        <v>Tuborgvej 7</v>
      </c>
      <c r="F454">
        <f>Øst!BU6</f>
        <v>2900</v>
      </c>
      <c r="G454" t="str">
        <f>Øst!BU7</f>
        <v>Hellerup</v>
      </c>
      <c r="H454" t="str">
        <f>Øst!BU8</f>
        <v>39 62 08 83</v>
      </c>
      <c r="I454" t="str">
        <f>Øst!BU9</f>
        <v>37570@buf.kk.dk</v>
      </c>
      <c r="J454" t="str">
        <f>Øst!BU10</f>
        <v>Elisabeth Merrild</v>
      </c>
      <c r="K454">
        <f>Øst!BU11</f>
        <v>0</v>
      </c>
      <c r="L454">
        <f>Øst!BU12</f>
        <v>39620883</v>
      </c>
      <c r="M454" t="str">
        <f>Øst!BU13</f>
        <v>37570@buf.kk.dk</v>
      </c>
      <c r="N454" t="str">
        <f>Øst!BU14</f>
        <v>Integreret</v>
      </c>
      <c r="O454">
        <f>Øst!BU15</f>
        <v>23</v>
      </c>
      <c r="P454">
        <f>Øst!BU16</f>
        <v>0</v>
      </c>
      <c r="Q454">
        <f>Øst!BU17</f>
        <v>32</v>
      </c>
      <c r="R454">
        <f>Øst!BU18</f>
        <v>0</v>
      </c>
      <c r="S454">
        <f>Øst!BU19</f>
        <v>0</v>
      </c>
      <c r="T454">
        <f>Øst!BU20</f>
        <v>0</v>
      </c>
      <c r="U454">
        <f>Øst!BU21</f>
        <v>0</v>
      </c>
      <c r="V454" t="str">
        <f>Øst!BU22</f>
        <v>Nej</v>
      </c>
      <c r="W454">
        <f>Øst!BU23</f>
        <v>0</v>
      </c>
      <c r="X454">
        <f>Øst!BU24</f>
        <v>0</v>
      </c>
      <c r="Y454">
        <f>Øst!BU25</f>
        <v>0</v>
      </c>
      <c r="Z454">
        <f>Øst!BU26</f>
        <v>5</v>
      </c>
      <c r="AA454">
        <f>Øst!BU27</f>
        <v>4</v>
      </c>
      <c r="AB454">
        <f>Øst!BU28</f>
        <v>5</v>
      </c>
      <c r="AC454">
        <f>Øst!BU29</f>
        <v>0</v>
      </c>
      <c r="AD454">
        <f>Øst!BU30</f>
        <v>0</v>
      </c>
      <c r="AE454">
        <f>Øst!BU31</f>
        <v>0</v>
      </c>
      <c r="AF454">
        <f>Øst!BU32</f>
        <v>0</v>
      </c>
      <c r="AG454">
        <f>Øst!BU33</f>
        <v>5</v>
      </c>
      <c r="AH454">
        <f>Øst!BU34</f>
        <v>0</v>
      </c>
      <c r="AI454">
        <f>Øst!BU35</f>
        <v>80000</v>
      </c>
      <c r="AJ454">
        <f>Øst!BU36</f>
        <v>10000</v>
      </c>
      <c r="AK454">
        <f>Øst!BU37</f>
        <v>0</v>
      </c>
      <c r="AL454" t="str">
        <f>Øst!BU38</f>
        <v>Ja</v>
      </c>
      <c r="AM454">
        <f>Øst!BU39</f>
        <v>0</v>
      </c>
      <c r="AN454" t="str">
        <f>Øst!BU40</f>
        <v>Francesca Astori</v>
      </c>
      <c r="AO454">
        <f>Øst!BU41</f>
        <v>2004</v>
      </c>
      <c r="AP454">
        <f>Øst!BU42</f>
        <v>20</v>
      </c>
      <c r="AQ454">
        <f>Øst!BU43</f>
        <v>0</v>
      </c>
      <c r="AR454">
        <f>Øst!BU44</f>
        <v>0</v>
      </c>
      <c r="AS454" t="str">
        <f>Øst!BU45</f>
        <v>masser, undervisning</v>
      </c>
      <c r="AT454" t="str">
        <f>Øst!BU46</f>
        <v>mange forskellige, ø.o.f. + madhuset</v>
      </c>
      <c r="AU454">
        <f>Øst!BU47</f>
        <v>0</v>
      </c>
      <c r="AV454">
        <f>Øst!BU48</f>
        <v>0</v>
      </c>
      <c r="AW454">
        <f>Øst!BU49</f>
        <v>0</v>
      </c>
      <c r="AX454">
        <f>Øst!BU50</f>
        <v>0</v>
      </c>
      <c r="AY454">
        <f>Øst!BU51</f>
        <v>0</v>
      </c>
      <c r="AZ454">
        <f>Øst!BU52</f>
        <v>0</v>
      </c>
      <c r="BA454">
        <f>Øst!BU53</f>
        <v>0</v>
      </c>
      <c r="BB454">
        <f>Øst!BU54</f>
        <v>100</v>
      </c>
      <c r="BC454">
        <f>Øst!BU55</f>
        <v>100</v>
      </c>
      <c r="BD454">
        <f>Øst!BU56</f>
        <v>2</v>
      </c>
      <c r="BE454">
        <f>Øst!BU57</f>
        <v>1</v>
      </c>
      <c r="BF454" t="str">
        <f>Øst!BU58</f>
        <v>Ja</v>
      </c>
      <c r="BG454" t="str">
        <f>Øst!BU59</f>
        <v>Ja</v>
      </c>
      <c r="BH454" t="str">
        <f>Øst!BU60</f>
        <v>Ja</v>
      </c>
      <c r="BI454" t="str">
        <f>Øst!BU61</f>
        <v>Ja</v>
      </c>
      <c r="BJ454">
        <f>Øst!BU62</f>
        <v>0</v>
      </c>
      <c r="BK454" t="str">
        <f>Øst!BU63</f>
        <v>Ja</v>
      </c>
      <c r="BL454">
        <f>Øst!BU64</f>
        <v>0</v>
      </c>
      <c r="BM454" t="str">
        <f>Øst!BU65</f>
        <v>Ja</v>
      </c>
      <c r="BN454">
        <f>Øst!BU66</f>
        <v>0</v>
      </c>
      <c r="BO454" t="str">
        <f>Øst!BU67</f>
        <v>Nej</v>
      </c>
      <c r="BP454" t="str">
        <f>Øst!BU68</f>
        <v>Vil gerne have hjælp</v>
      </c>
      <c r="BQ454">
        <f>Øst!BU69</f>
        <v>0</v>
      </c>
      <c r="BR454" t="str">
        <f>Øst!BU70</f>
        <v>Køkken blandet tilvirk</v>
      </c>
      <c r="BS454">
        <f>Øst!BU71</f>
        <v>0</v>
      </c>
      <c r="BT454">
        <f>Øst!BU72</f>
        <v>0</v>
      </c>
      <c r="BU454">
        <f>Øst!BU73</f>
        <v>0</v>
      </c>
      <c r="BV454">
        <f>Øst!BU74</f>
        <v>0</v>
      </c>
      <c r="BW454">
        <f>Øst!BU75</f>
        <v>0</v>
      </c>
      <c r="BX454" t="str">
        <f>Øst!BU76</f>
        <v>Mindre</v>
      </c>
      <c r="BY454" t="str">
        <f>Øst!BU77</f>
        <v>Ingen</v>
      </c>
      <c r="BZ454" t="str">
        <f>Øst!BU78</f>
        <v>Nej</v>
      </c>
      <c r="CA454" t="str">
        <f>Øst!BU79</f>
        <v>ovn, opvaskemaskine (den der er er træt og gammel), kogebord hæve/sænke, røremaskine</v>
      </c>
      <c r="CB454">
        <f>Øst!BU80</f>
        <v>0</v>
      </c>
      <c r="CC454">
        <f>Øst!BU81</f>
        <v>0</v>
      </c>
      <c r="CD454">
        <f>Øst!BU82</f>
        <v>0</v>
      </c>
      <c r="CE454">
        <f>Øst!BU83</f>
        <v>0</v>
      </c>
      <c r="CF454" t="str">
        <f>Øst!BU84</f>
        <v>videreudvikling af køkken, blænde dør og etablere arbejdsbord og opbevaring</v>
      </c>
      <c r="CG454" t="str">
        <f>Øst!BU85</f>
        <v>Lone Voss / Sine</v>
      </c>
      <c r="CH454" s="18">
        <f>Øst!BU86</f>
        <v>39885</v>
      </c>
      <c r="CI454">
        <f>Øst!BU87</f>
        <v>0</v>
      </c>
      <c r="CJ454">
        <f>Øst!BU88</f>
        <v>0</v>
      </c>
      <c r="CK454">
        <f>Øst!BU89</f>
        <v>1</v>
      </c>
      <c r="CL454">
        <f>Øst!BU90</f>
        <v>4</v>
      </c>
      <c r="CM454">
        <f>Øst!BU91</f>
        <v>0</v>
      </c>
      <c r="CN454">
        <f>Øst!BU92</f>
        <v>1</v>
      </c>
      <c r="CO454">
        <f>Øst!BU93</f>
        <v>0</v>
      </c>
      <c r="CP454">
        <f>Øst!BU94</f>
        <v>0</v>
      </c>
      <c r="CQ454">
        <f>Øst!BU95</f>
        <v>0</v>
      </c>
      <c r="CR454">
        <f>Øst!BU96</f>
        <v>1</v>
      </c>
      <c r="CS454">
        <f>Øst!BU97</f>
        <v>1</v>
      </c>
      <c r="CT454">
        <f>Øst!BU98</f>
        <v>0</v>
      </c>
      <c r="CU454">
        <f>Øst!BU99</f>
        <v>0</v>
      </c>
      <c r="CV454">
        <f>Øst!BU100</f>
        <v>0</v>
      </c>
      <c r="CW454">
        <f>Øst!BU101</f>
        <v>0</v>
      </c>
      <c r="CX454">
        <f>Øst!BU102</f>
        <v>0</v>
      </c>
      <c r="CY454">
        <f>Øst!BU103</f>
        <v>1</v>
      </c>
      <c r="CZ454">
        <f>Øst!BU104</f>
        <v>0</v>
      </c>
      <c r="DA454">
        <f>Øst!BU105</f>
        <v>0</v>
      </c>
      <c r="DB454">
        <f>Øst!BU106</f>
        <v>1</v>
      </c>
      <c r="DC454">
        <f>Øst!BU107</f>
        <v>20</v>
      </c>
      <c r="DD454" t="str">
        <f>Øst!BU108</f>
        <v>Miele</v>
      </c>
      <c r="DE454">
        <f>Øst!BU109</f>
        <v>3</v>
      </c>
      <c r="DF454" t="str">
        <f>Øst!BU110</f>
        <v>Nej</v>
      </c>
      <c r="DG454">
        <f>Øst!BU111</f>
        <v>0</v>
      </c>
      <c r="DH454" t="str">
        <f>Øst!BU112</f>
        <v>Ja</v>
      </c>
      <c r="DI454" t="str">
        <f>Øst!BU113</f>
        <v>Ja</v>
      </c>
      <c r="DJ454" t="str">
        <f>Øst!BU114</f>
        <v>Nej</v>
      </c>
      <c r="DK454">
        <f>Øst!BU115</f>
        <v>1</v>
      </c>
      <c r="DL454" t="str">
        <f>Øst!BU116</f>
        <v>Begrænset</v>
      </c>
      <c r="DM454" t="str">
        <f>Øst!BU117</f>
        <v>dårlige forhold (kælder med 'farlig' trappenedgang)</v>
      </c>
      <c r="DN454">
        <f>Øst!BU118</f>
        <v>0</v>
      </c>
      <c r="DO454" s="14" t="str">
        <f>VLOOKUP(MID(B454,1,5)*1,InstTyp!A:B,2,FALSE)</f>
        <v xml:space="preserve">Integrerede </v>
      </c>
      <c r="DP454" s="14" t="str">
        <f>VLOOKUP(MID(B454,1,5)*1,InstTyp!A:C,3,FALSE)</f>
        <v>Østerbro</v>
      </c>
      <c r="DQ454">
        <f>VLOOKUP(MID(B454,1,5)*1,'InstTyp-2'!E:BQ,7,FALSE)</f>
        <v>23</v>
      </c>
      <c r="DR454">
        <f>VLOOKUP(MID(B454,1,5)*1,'InstTyp-2'!E:BQ,8,FALSE)</f>
        <v>0</v>
      </c>
      <c r="DS454">
        <f>VLOOKUP(MID(B454,1,5)*1,'InstTyp-2'!E:BQ,9,FALSE)</f>
        <v>32</v>
      </c>
      <c r="DT454">
        <f>VLOOKUP(MID(B454,1,5)*1,'InstTyp-2'!E:BQ,10,FALSE)</f>
        <v>0</v>
      </c>
      <c r="DU454">
        <f>VLOOKUP(MID(B454,1,5)*1,'InstTyp-2'!E:BQ,11,FALSE)</f>
        <v>0</v>
      </c>
      <c r="DV454">
        <f>VLOOKUP(MID(B454,1,5)*1,'InstTyp-2'!E:BQ,12,FALSE)</f>
        <v>0</v>
      </c>
      <c r="DW454">
        <f>VLOOKUP(MID(B454,1,5)*1,'InstTyp-2'!E:BQ,13,FALSE)</f>
        <v>0</v>
      </c>
      <c r="DX454">
        <f>VLOOKUP(MID(B454,1,5)*1,'InstTyp-2'!E:BQ,14,FALSE)</f>
        <v>0</v>
      </c>
      <c r="DY454">
        <f>VLOOKUP(MID(B454,1,5)*1,'InstTyp-2'!E:BQ,15,FALSE)</f>
        <v>0</v>
      </c>
      <c r="DZ454">
        <f>VLOOKUP(MID(B454,1,5)*1,'InstTyp-2'!E:BQ,16,FALSE)</f>
        <v>0</v>
      </c>
      <c r="EA454">
        <f>VLOOKUP(MID(B454,1,5)*1,'InstTyp-2'!E:BQ,17,FALSE)</f>
        <v>0</v>
      </c>
      <c r="EB454">
        <f>VLOOKUP(MID(B454,1,5)*1,'InstTyp-2'!E:BQ,18,FALSE)</f>
        <v>0</v>
      </c>
      <c r="EC454">
        <f>VLOOKUP(MID(B454,1,5)*1,'InstTyp-2'!E:BQ,19,FALSE)</f>
        <v>0</v>
      </c>
      <c r="ED454">
        <f>VLOOKUP(MID(B454,1,5)*1,'InstTyp-2'!E:BQ,20,FALSE)</f>
        <v>0</v>
      </c>
      <c r="EE454" s="195">
        <f>VLOOKUP(MID(B454,1,5)*1,'Forplejning 2008'!A:C,3,FALSE)</f>
        <v>99321.64</v>
      </c>
      <c r="EF454" t="str">
        <f t="shared" si="28"/>
        <v>37570</v>
      </c>
      <c r="EG454" t="str">
        <f t="shared" si="29"/>
        <v/>
      </c>
      <c r="EH454">
        <f t="shared" si="30"/>
        <v>0</v>
      </c>
      <c r="EI454">
        <f t="shared" si="31"/>
        <v>0</v>
      </c>
      <c r="EJ454" t="e">
        <f>VLOOKUP(B454,Rekruttering!A:F,2,FALSE)</f>
        <v>#N/A</v>
      </c>
      <c r="EK454" t="e">
        <f>VLOOKUP(B454,Rekruttering!A:F,3,FALSE)</f>
        <v>#N/A</v>
      </c>
      <c r="EL454" t="e">
        <f>VLOOKUP(B454,Rekruttering!A:F,4,FALSE)</f>
        <v>#N/A</v>
      </c>
      <c r="EM454" t="e">
        <f>VLOOKUP(B454,Rekruttering!A:F,5,FALSE)</f>
        <v>#N/A</v>
      </c>
      <c r="EN454" t="e">
        <f>VLOOKUP(B454,Rekruttering!A:F,6,FALSE)</f>
        <v>#N/A</v>
      </c>
    </row>
    <row r="455" spans="1:144">
      <c r="A455" s="15" t="str">
        <f>Ama!D1</f>
        <v>x</v>
      </c>
      <c r="B455" s="21">
        <f>Ama!D2</f>
        <v>35228</v>
      </c>
      <c r="C455" t="str">
        <f>Ama!D3</f>
        <v>Artillerivejens vuggestue</v>
      </c>
      <c r="D455" t="str">
        <f>Ama!D4</f>
        <v>Amager</v>
      </c>
      <c r="E455" t="str">
        <f>Ama!D5</f>
        <v>Artillerivej 71B</v>
      </c>
      <c r="F455">
        <f>Ama!D6</f>
        <v>2300</v>
      </c>
      <c r="G455" t="str">
        <f>Ama!D7</f>
        <v>København S</v>
      </c>
      <c r="H455" t="str">
        <f>Ama!D8</f>
        <v>32 57 31 85</v>
      </c>
      <c r="I455" t="str">
        <f>Ama!D9</f>
        <v>35228@buf.kk.dk</v>
      </c>
      <c r="J455" t="str">
        <f>Ama!D10</f>
        <v>Mai-Lis Hansen</v>
      </c>
      <c r="K455">
        <f>Ama!D11</f>
        <v>32515962</v>
      </c>
      <c r="L455">
        <f>Ama!D12</f>
        <v>26815962</v>
      </c>
      <c r="M455" t="str">
        <f>Ama!D13</f>
        <v>35228@buf.kk.dk</v>
      </c>
      <c r="N455" t="str">
        <f>Ama!D14</f>
        <v>Vuggestue</v>
      </c>
      <c r="O455">
        <f>Ama!D15</f>
        <v>44</v>
      </c>
      <c r="P455">
        <f>Ama!D16</f>
        <v>0</v>
      </c>
      <c r="Q455">
        <f>Ama!D17</f>
        <v>0</v>
      </c>
      <c r="R455">
        <f>Ama!D18</f>
        <v>0</v>
      </c>
      <c r="S455">
        <f>Ama!D19</f>
        <v>0</v>
      </c>
      <c r="T455">
        <f>Ama!D20</f>
        <v>0</v>
      </c>
      <c r="U455">
        <f>Ama!D21</f>
        <v>0</v>
      </c>
      <c r="V455">
        <f>Ama!D22</f>
        <v>0</v>
      </c>
      <c r="W455">
        <f>Ama!D23</f>
        <v>0</v>
      </c>
      <c r="X455">
        <f>Ama!D24</f>
        <v>0</v>
      </c>
      <c r="Y455">
        <f>Ama!D25</f>
        <v>5</v>
      </c>
      <c r="Z455">
        <f>Ama!D26</f>
        <v>5</v>
      </c>
      <c r="AA455">
        <f>Ama!D27</f>
        <v>5</v>
      </c>
      <c r="AB455">
        <f>Ama!D28</f>
        <v>5</v>
      </c>
      <c r="AC455">
        <f>Ama!D29</f>
        <v>0</v>
      </c>
      <c r="AD455">
        <f>Ama!D30</f>
        <v>0</v>
      </c>
      <c r="AE455">
        <f>Ama!D31</f>
        <v>0</v>
      </c>
      <c r="AF455">
        <f>Ama!D32</f>
        <v>0</v>
      </c>
      <c r="AG455">
        <f>Ama!D33</f>
        <v>0</v>
      </c>
      <c r="AH455">
        <f>Ama!D34</f>
        <v>0</v>
      </c>
      <c r="AI455">
        <f>Ama!D35</f>
        <v>122844</v>
      </c>
      <c r="AJ455">
        <f>Ama!D36</f>
        <v>0</v>
      </c>
      <c r="AK455">
        <f>Ama!D37</f>
        <v>0</v>
      </c>
      <c r="AL455" t="str">
        <f>Ama!D38</f>
        <v>Ja</v>
      </c>
      <c r="AM455">
        <f>Ama!D39</f>
        <v>0</v>
      </c>
      <c r="AN455" t="str">
        <f>Ama!D40</f>
        <v>Lis Jensen</v>
      </c>
      <c r="AO455">
        <f>Ama!D41</f>
        <v>0</v>
      </c>
      <c r="AP455">
        <f>Ama!D42</f>
        <v>31</v>
      </c>
      <c r="AQ455">
        <f>Ama!D43</f>
        <v>0</v>
      </c>
      <c r="AR455" t="str">
        <f>Ama!D44</f>
        <v>Kok</v>
      </c>
      <c r="AS455">
        <f>Ama!D45</f>
        <v>0</v>
      </c>
      <c r="AT455">
        <f>Ama!D46</f>
        <v>0</v>
      </c>
      <c r="AU455">
        <f>Ama!D47</f>
        <v>0</v>
      </c>
      <c r="AV455">
        <f>Ama!D48</f>
        <v>0</v>
      </c>
      <c r="AW455">
        <f>Ama!D49</f>
        <v>0</v>
      </c>
      <c r="AX455">
        <f>Ama!D50</f>
        <v>0</v>
      </c>
      <c r="AY455">
        <f>Ama!D51</f>
        <v>0</v>
      </c>
      <c r="AZ455">
        <f>Ama!D52</f>
        <v>0</v>
      </c>
      <c r="BA455">
        <f>Ama!D53</f>
        <v>0</v>
      </c>
      <c r="BB455">
        <f>Ama!D54</f>
        <v>97</v>
      </c>
      <c r="BC455">
        <f>Ama!D55</f>
        <v>0</v>
      </c>
      <c r="BD455">
        <f>Ama!D56</f>
        <v>2</v>
      </c>
      <c r="BE455">
        <f>Ama!D57</f>
        <v>0</v>
      </c>
      <c r="BF455" t="str">
        <f>Ama!D58</f>
        <v>Ja</v>
      </c>
      <c r="BG455" t="str">
        <f>Ama!D59</f>
        <v>Nej</v>
      </c>
      <c r="BH455" t="str">
        <f>Ama!D60</f>
        <v>Ja</v>
      </c>
      <c r="BI455">
        <f>Ama!D61</f>
        <v>0</v>
      </c>
      <c r="BJ455">
        <f>Ama!D62</f>
        <v>0</v>
      </c>
      <c r="BK455">
        <f>Ama!D63</f>
        <v>0</v>
      </c>
      <c r="BL455">
        <f>Ama!D64</f>
        <v>0</v>
      </c>
      <c r="BM455">
        <f>Ama!D65</f>
        <v>0</v>
      </c>
      <c r="BN455">
        <f>Ama!D66</f>
        <v>0</v>
      </c>
      <c r="BO455">
        <f>Ama!D67</f>
        <v>0</v>
      </c>
      <c r="BP455">
        <f>Ama!D68</f>
        <v>0</v>
      </c>
      <c r="BQ455">
        <f>Ama!D69</f>
        <v>0</v>
      </c>
      <c r="BR455" t="str">
        <f>Ama!D70</f>
        <v>produktionskøkken</v>
      </c>
      <c r="BS455">
        <f>Ama!D71</f>
        <v>0</v>
      </c>
      <c r="BT455">
        <f>Ama!D72</f>
        <v>0</v>
      </c>
      <c r="BU455">
        <f>Ama!D73</f>
        <v>0</v>
      </c>
      <c r="BV455">
        <f>Ama!D74</f>
        <v>0</v>
      </c>
      <c r="BW455">
        <f>Ama!D75</f>
        <v>0</v>
      </c>
      <c r="BX455">
        <f>Ama!D76</f>
        <v>0</v>
      </c>
      <c r="BY455">
        <f>Ama!D77</f>
        <v>0</v>
      </c>
      <c r="BZ455">
        <f>Ama!D78</f>
        <v>0</v>
      </c>
      <c r="CA455">
        <f>Ama!D79</f>
        <v>0</v>
      </c>
      <c r="CB455">
        <f>Ama!D80</f>
        <v>0</v>
      </c>
      <c r="CC455">
        <f>Ama!D81</f>
        <v>0</v>
      </c>
      <c r="CD455">
        <f>Ama!D82</f>
        <v>0</v>
      </c>
      <c r="CE455">
        <f>Ama!D83</f>
        <v>0</v>
      </c>
      <c r="CF455" t="str">
        <f>Ama!D84</f>
        <v>Der laves kun vegetarisk mad</v>
      </c>
      <c r="CG455" s="18">
        <f>Ama!D85</f>
        <v>39973</v>
      </c>
      <c r="CH455" t="str">
        <f>Ama!D86</f>
        <v>Sine</v>
      </c>
      <c r="CI455">
        <f>Ama!D87</f>
        <v>0</v>
      </c>
      <c r="CJ455">
        <f>Ama!D88</f>
        <v>0</v>
      </c>
      <c r="CK455">
        <f>Ama!D89</f>
        <v>0</v>
      </c>
      <c r="CL455">
        <f>Ama!D90</f>
        <v>0</v>
      </c>
      <c r="CM455">
        <f>Ama!D91</f>
        <v>0</v>
      </c>
      <c r="CN455">
        <f>Ama!D92</f>
        <v>0</v>
      </c>
      <c r="CO455">
        <f>Ama!D93</f>
        <v>0</v>
      </c>
      <c r="CP455">
        <f>Ama!D94</f>
        <v>0</v>
      </c>
      <c r="CQ455">
        <f>Ama!D95</f>
        <v>0</v>
      </c>
      <c r="CR455">
        <f>Ama!D96</f>
        <v>0</v>
      </c>
      <c r="CS455">
        <f>Ama!D97</f>
        <v>0</v>
      </c>
      <c r="CT455">
        <f>Ama!D98</f>
        <v>0</v>
      </c>
      <c r="CU455">
        <f>Ama!D99</f>
        <v>0</v>
      </c>
      <c r="CV455">
        <f>Ama!D100</f>
        <v>0</v>
      </c>
      <c r="CW455">
        <f>Ama!D101</f>
        <v>0</v>
      </c>
      <c r="CX455">
        <f>Ama!D102</f>
        <v>0</v>
      </c>
      <c r="CY455">
        <f>Ama!D103</f>
        <v>0</v>
      </c>
      <c r="CZ455">
        <f>Ama!D104</f>
        <v>0</v>
      </c>
      <c r="DA455">
        <f>Ama!D105</f>
        <v>0</v>
      </c>
      <c r="DB455">
        <f>Ama!D106</f>
        <v>0</v>
      </c>
      <c r="DC455">
        <f>Ama!D107</f>
        <v>0</v>
      </c>
      <c r="DD455">
        <f>Ama!D108</f>
        <v>0</v>
      </c>
      <c r="DE455">
        <f>Ama!D109</f>
        <v>0</v>
      </c>
      <c r="DF455">
        <f>Ama!D110</f>
        <v>0</v>
      </c>
      <c r="DG455">
        <f>Ama!D111</f>
        <v>0</v>
      </c>
      <c r="DH455">
        <f>Ama!D112</f>
        <v>0</v>
      </c>
      <c r="DI455">
        <f>Ama!D113</f>
        <v>0</v>
      </c>
      <c r="DJ455">
        <f>Ama!D114</f>
        <v>0</v>
      </c>
      <c r="DK455">
        <f>Ama!D115</f>
        <v>0</v>
      </c>
      <c r="DL455">
        <f>Ama!D116</f>
        <v>0</v>
      </c>
      <c r="DM455">
        <f>Ama!D117</f>
        <v>0</v>
      </c>
      <c r="DN455">
        <f>Ama!D118</f>
        <v>0</v>
      </c>
      <c r="DO455" s="14" t="str">
        <f>VLOOKUP(MID(B455,1,5)*1,InstTyp!A:B,2,FALSE)</f>
        <v>Vuggestuer</v>
      </c>
      <c r="DP455" s="14" t="str">
        <f>VLOOKUP(MID(B455,1,5)*1,InstTyp!A:C,3,FALSE)</f>
        <v>Amager</v>
      </c>
      <c r="DQ455">
        <f>VLOOKUP(MID(B455,1,5)*1,'InstTyp-2'!E:BQ,7,FALSE)</f>
        <v>44</v>
      </c>
      <c r="DR455">
        <f>VLOOKUP(MID(B455,1,5)*1,'InstTyp-2'!E:BQ,8,FALSE)</f>
        <v>0</v>
      </c>
      <c r="DS455">
        <f>VLOOKUP(MID(B455,1,5)*1,'InstTyp-2'!E:BQ,9,FALSE)</f>
        <v>0</v>
      </c>
      <c r="DT455">
        <f>VLOOKUP(MID(B455,1,5)*1,'InstTyp-2'!E:BQ,10,FALSE)</f>
        <v>0</v>
      </c>
      <c r="DU455">
        <f>VLOOKUP(MID(B455,1,5)*1,'InstTyp-2'!E:BQ,11,FALSE)</f>
        <v>0</v>
      </c>
      <c r="DV455">
        <f>VLOOKUP(MID(B455,1,5)*1,'InstTyp-2'!E:BQ,12,FALSE)</f>
        <v>0</v>
      </c>
      <c r="DW455">
        <f>VLOOKUP(MID(B455,1,5)*1,'InstTyp-2'!E:BQ,13,FALSE)</f>
        <v>0</v>
      </c>
      <c r="DX455">
        <f>VLOOKUP(MID(B455,1,5)*1,'InstTyp-2'!E:BQ,14,FALSE)</f>
        <v>0</v>
      </c>
      <c r="DY455">
        <f>VLOOKUP(MID(B455,1,5)*1,'InstTyp-2'!E:BQ,15,FALSE)</f>
        <v>0</v>
      </c>
      <c r="DZ455">
        <f>VLOOKUP(MID(B455,1,5)*1,'InstTyp-2'!E:BQ,16,FALSE)</f>
        <v>0</v>
      </c>
      <c r="EA455">
        <f>VLOOKUP(MID(B455,1,5)*1,'InstTyp-2'!E:BQ,17,FALSE)</f>
        <v>0</v>
      </c>
      <c r="EB455">
        <f>VLOOKUP(MID(B455,1,5)*1,'InstTyp-2'!E:BQ,18,FALSE)</f>
        <v>0</v>
      </c>
      <c r="EC455">
        <f>VLOOKUP(MID(B455,1,5)*1,'InstTyp-2'!E:BQ,19,FALSE)</f>
        <v>0</v>
      </c>
      <c r="ED455">
        <f>VLOOKUP(MID(B455,1,5)*1,'InstTyp-2'!E:BQ,20,FALSE)</f>
        <v>0</v>
      </c>
      <c r="EE455" s="195">
        <f>VLOOKUP(MID(B455,1,5)*1,'Forplejning 2008'!A:C,3,FALSE)</f>
        <v>98275.66</v>
      </c>
      <c r="EF455" t="str">
        <f t="shared" si="28"/>
        <v>35228</v>
      </c>
      <c r="EG455" t="str">
        <f t="shared" si="29"/>
        <v/>
      </c>
      <c r="EH455">
        <f t="shared" si="30"/>
        <v>0</v>
      </c>
      <c r="EI455">
        <f t="shared" si="31"/>
        <v>0</v>
      </c>
      <c r="EJ455" t="e">
        <f>VLOOKUP(B455,Rekruttering!A:F,2,FALSE)</f>
        <v>#N/A</v>
      </c>
      <c r="EK455" t="e">
        <f>VLOOKUP(B455,Rekruttering!A:F,3,FALSE)</f>
        <v>#N/A</v>
      </c>
      <c r="EL455" t="e">
        <f>VLOOKUP(B455,Rekruttering!A:F,4,FALSE)</f>
        <v>#N/A</v>
      </c>
      <c r="EM455" t="e">
        <f>VLOOKUP(B455,Rekruttering!A:F,5,FALSE)</f>
        <v>#N/A</v>
      </c>
      <c r="EN455" t="e">
        <f>VLOOKUP(B455,Rekruttering!A:F,6,FALSE)</f>
        <v>#N/A</v>
      </c>
    </row>
    <row r="456" spans="1:144">
      <c r="A456" s="14" t="str">
        <f>Ama!AT1</f>
        <v>x</v>
      </c>
      <c r="B456" s="21">
        <f>Ama!AT2</f>
        <v>37207</v>
      </c>
      <c r="C456" t="str">
        <f>Ama!AT3</f>
        <v>Vuggestuen Tvebacken</v>
      </c>
      <c r="D456" t="str">
        <f>Ama!AT4</f>
        <v>Amager</v>
      </c>
      <c r="E456" t="str">
        <f>Ama!AT5</f>
        <v>Backersvej 107</v>
      </c>
      <c r="F456">
        <f>Ama!AT6</f>
        <v>2300</v>
      </c>
      <c r="G456" t="str">
        <f>Ama!AT7</f>
        <v>København S</v>
      </c>
      <c r="H456" t="str">
        <f>Ama!AT8</f>
        <v>32 55 99 40</v>
      </c>
      <c r="I456" t="str">
        <f>Ama!AT9</f>
        <v>metbre@buf.kk.dk</v>
      </c>
      <c r="J456" t="str">
        <f>Ama!AT10</f>
        <v>Marianne Wielund</v>
      </c>
      <c r="K456">
        <f>Ama!AT11</f>
        <v>0</v>
      </c>
      <c r="L456">
        <f>Ama!AT12</f>
        <v>0</v>
      </c>
      <c r="M456" t="str">
        <f>Ama!AT13</f>
        <v>37207@buf.kk.dk</v>
      </c>
      <c r="N456" t="str">
        <f>Ama!AT14</f>
        <v>Vuggestue</v>
      </c>
      <c r="O456">
        <f>Ama!AT15</f>
        <v>44</v>
      </c>
      <c r="P456">
        <f>Ama!AT16</f>
        <v>0</v>
      </c>
      <c r="Q456">
        <f>Ama!AT17</f>
        <v>0</v>
      </c>
      <c r="R456">
        <f>Ama!AT18</f>
        <v>0</v>
      </c>
      <c r="S456">
        <f>Ama!AT19</f>
        <v>0</v>
      </c>
      <c r="T456">
        <f>Ama!AT20</f>
        <v>0</v>
      </c>
      <c r="U456">
        <f>Ama!AT21</f>
        <v>0</v>
      </c>
      <c r="V456" t="str">
        <f>Ama!AT22</f>
        <v>Nej</v>
      </c>
      <c r="W456">
        <f>Ama!AT23</f>
        <v>0</v>
      </c>
      <c r="X456">
        <f>Ama!AT24</f>
        <v>0</v>
      </c>
      <c r="Y456">
        <f>Ama!AT25</f>
        <v>5</v>
      </c>
      <c r="Z456">
        <f>Ama!AT26</f>
        <v>5</v>
      </c>
      <c r="AA456">
        <f>Ama!AT27</f>
        <v>4</v>
      </c>
      <c r="AB456">
        <f>Ama!AT28</f>
        <v>5</v>
      </c>
      <c r="AC456">
        <f>Ama!AT29</f>
        <v>0</v>
      </c>
      <c r="AD456">
        <f>Ama!AT30</f>
        <v>0</v>
      </c>
      <c r="AE456">
        <f>Ama!AT31</f>
        <v>0</v>
      </c>
      <c r="AF456">
        <f>Ama!AT32</f>
        <v>0</v>
      </c>
      <c r="AG456">
        <f>Ama!AT33</f>
        <v>0</v>
      </c>
      <c r="AH456">
        <f>Ama!AT34</f>
        <v>0</v>
      </c>
      <c r="AI456" s="16">
        <f>Ama!AT35</f>
        <v>130000</v>
      </c>
      <c r="AJ456" s="16">
        <f>Ama!AT36</f>
        <v>0</v>
      </c>
      <c r="AK456">
        <f>Ama!AT37</f>
        <v>0</v>
      </c>
      <c r="AL456" t="str">
        <f>Ama!AT38</f>
        <v>Ja</v>
      </c>
      <c r="AM456">
        <f>Ama!AT39</f>
        <v>0</v>
      </c>
      <c r="AN456" t="str">
        <f>Ama!AT40</f>
        <v>Tine Kirkedal</v>
      </c>
      <c r="AO456">
        <f>Ama!AT41</f>
        <v>0</v>
      </c>
      <c r="AP456">
        <f>Ama!AT42</f>
        <v>30</v>
      </c>
      <c r="AQ456">
        <f>Ama!AT43</f>
        <v>0</v>
      </c>
      <c r="AR456" t="str">
        <f>Ama!AT44</f>
        <v>ufaglært</v>
      </c>
      <c r="AS456">
        <f>Ama!AT45</f>
        <v>0</v>
      </c>
      <c r="AT456" t="str">
        <f>Ama!AT46</f>
        <v>div. Kurser</v>
      </c>
      <c r="AU456">
        <f>Ama!AT47</f>
        <v>0</v>
      </c>
      <c r="AV456">
        <f>Ama!AT48</f>
        <v>0</v>
      </c>
      <c r="AW456">
        <f>Ama!AT49</f>
        <v>0</v>
      </c>
      <c r="AX456">
        <f>Ama!AT50</f>
        <v>0</v>
      </c>
      <c r="AY456">
        <f>Ama!AT51</f>
        <v>0</v>
      </c>
      <c r="AZ456">
        <f>Ama!AT52</f>
        <v>0</v>
      </c>
      <c r="BA456">
        <f>Ama!AT53</f>
        <v>0</v>
      </c>
      <c r="BB456">
        <f>Ama!AT54</f>
        <v>85</v>
      </c>
      <c r="BC456">
        <f>Ama!AT55</f>
        <v>0</v>
      </c>
      <c r="BD456">
        <f>Ama!AT56</f>
        <v>1</v>
      </c>
      <c r="BE456">
        <f>Ama!AT57</f>
        <v>0</v>
      </c>
      <c r="BF456" t="str">
        <f>Ama!AT58</f>
        <v>Ja</v>
      </c>
      <c r="BG456" t="str">
        <f>Ama!AT59</f>
        <v>Ja</v>
      </c>
      <c r="BH456" t="str">
        <f>Ama!AT60</f>
        <v>Ja</v>
      </c>
      <c r="BI456">
        <f>Ama!AT61</f>
        <v>0</v>
      </c>
      <c r="BJ456">
        <f>Ama!AT62</f>
        <v>0</v>
      </c>
      <c r="BK456">
        <f>Ama!AT63</f>
        <v>0</v>
      </c>
      <c r="BL456">
        <f>Ama!AT64</f>
        <v>0</v>
      </c>
      <c r="BM456">
        <f>Ama!AT65</f>
        <v>0</v>
      </c>
      <c r="BN456">
        <f>Ama!AT66</f>
        <v>0</v>
      </c>
      <c r="BO456">
        <f>Ama!AT67</f>
        <v>0</v>
      </c>
      <c r="BP456">
        <f>Ama!AT68</f>
        <v>0</v>
      </c>
      <c r="BQ456">
        <f>Ama!AT69</f>
        <v>0</v>
      </c>
      <c r="BR456" t="str">
        <f>Ama!AT70</f>
        <v>produktionskøkken</v>
      </c>
      <c r="BS456">
        <f>Ama!AT71</f>
        <v>0</v>
      </c>
      <c r="BT456">
        <f>Ama!AT72</f>
        <v>0</v>
      </c>
      <c r="BU456">
        <f>Ama!AT73</f>
        <v>0</v>
      </c>
      <c r="BV456">
        <f>Ama!AT74</f>
        <v>0</v>
      </c>
      <c r="BW456">
        <f>Ama!AT75</f>
        <v>0</v>
      </c>
      <c r="BX456">
        <f>Ama!AT76</f>
        <v>0</v>
      </c>
      <c r="BY456">
        <f>Ama!AT77</f>
        <v>0</v>
      </c>
      <c r="BZ456">
        <f>Ama!AT78</f>
        <v>0</v>
      </c>
      <c r="CA456">
        <f>Ama!AT79</f>
        <v>0</v>
      </c>
      <c r="CB456">
        <f>Ama!AT80</f>
        <v>0</v>
      </c>
      <c r="CC456">
        <f>Ama!AT81</f>
        <v>0</v>
      </c>
      <c r="CD456">
        <f>Ama!AT82</f>
        <v>0</v>
      </c>
      <c r="CE456">
        <f>Ama!AT83</f>
        <v>0</v>
      </c>
      <c r="CF456">
        <f>Ama!AT84</f>
        <v>0</v>
      </c>
      <c r="CG456" t="str">
        <f>Ama!AT85</f>
        <v>Sine</v>
      </c>
      <c r="CH456" s="17">
        <f>Ama!AT86</f>
        <v>39986</v>
      </c>
      <c r="CI456">
        <f>Ama!AT87</f>
        <v>0</v>
      </c>
      <c r="CJ456">
        <f>Ama!AT88</f>
        <v>0</v>
      </c>
      <c r="CK456">
        <f>Ama!AT89</f>
        <v>0</v>
      </c>
      <c r="CL456">
        <f>Ama!AT90</f>
        <v>0</v>
      </c>
      <c r="CM456">
        <f>Ama!AT91</f>
        <v>0</v>
      </c>
      <c r="CN456">
        <f>Ama!AT92</f>
        <v>0</v>
      </c>
      <c r="CO456">
        <f>Ama!AT93</f>
        <v>0</v>
      </c>
      <c r="CP456">
        <f>Ama!AT94</f>
        <v>0</v>
      </c>
      <c r="CQ456">
        <f>Ama!AT95</f>
        <v>0</v>
      </c>
      <c r="CR456">
        <f>Ama!AT96</f>
        <v>0</v>
      </c>
      <c r="CS456">
        <f>Ama!AT97</f>
        <v>0</v>
      </c>
      <c r="CT456">
        <f>Ama!AT98</f>
        <v>0</v>
      </c>
      <c r="CU456">
        <f>Ama!AT99</f>
        <v>0</v>
      </c>
      <c r="CV456">
        <f>Ama!AT100</f>
        <v>0</v>
      </c>
      <c r="CW456">
        <f>Ama!AT101</f>
        <v>0</v>
      </c>
      <c r="CX456">
        <f>Ama!AT102</f>
        <v>0</v>
      </c>
      <c r="CY456">
        <f>Ama!AT103</f>
        <v>0</v>
      </c>
      <c r="CZ456">
        <f>Ama!AT104</f>
        <v>0</v>
      </c>
      <c r="DA456">
        <f>Ama!AT105</f>
        <v>0</v>
      </c>
      <c r="DB456">
        <f>Ama!AT106</f>
        <v>0</v>
      </c>
      <c r="DC456">
        <f>Ama!AT107</f>
        <v>0</v>
      </c>
      <c r="DD456">
        <f>Ama!AT108</f>
        <v>0</v>
      </c>
      <c r="DE456">
        <f>Ama!AT109</f>
        <v>0</v>
      </c>
      <c r="DF456">
        <f>Ama!AT110</f>
        <v>0</v>
      </c>
      <c r="DG456">
        <f>Ama!AT111</f>
        <v>0</v>
      </c>
      <c r="DH456">
        <f>Ama!AT112</f>
        <v>0</v>
      </c>
      <c r="DI456">
        <f>Ama!AT113</f>
        <v>0</v>
      </c>
      <c r="DJ456">
        <f>Ama!AT114</f>
        <v>0</v>
      </c>
      <c r="DK456">
        <f>Ama!AT115</f>
        <v>0</v>
      </c>
      <c r="DL456">
        <f>Ama!AT116</f>
        <v>0</v>
      </c>
      <c r="DM456">
        <f>Ama!AT117</f>
        <v>0</v>
      </c>
      <c r="DN456">
        <f>Ama!AT118</f>
        <v>0</v>
      </c>
      <c r="DO456" s="14" t="str">
        <f>VLOOKUP(MID(B456,1,5)*1,InstTyp!A:B,2,FALSE)</f>
        <v>Vuggestuer</v>
      </c>
      <c r="DP456" s="14" t="str">
        <f>VLOOKUP(MID(B456,1,5)*1,InstTyp!A:C,3,FALSE)</f>
        <v>Amager</v>
      </c>
      <c r="DQ456">
        <f>VLOOKUP(MID(B456,1,5)*1,'InstTyp-2'!E:BQ,7,FALSE)</f>
        <v>44</v>
      </c>
      <c r="DR456">
        <f>VLOOKUP(MID(B456,1,5)*1,'InstTyp-2'!E:BQ,8,FALSE)</f>
        <v>0</v>
      </c>
      <c r="DS456">
        <f>VLOOKUP(MID(B456,1,5)*1,'InstTyp-2'!E:BQ,9,FALSE)</f>
        <v>0</v>
      </c>
      <c r="DT456">
        <f>VLOOKUP(MID(B456,1,5)*1,'InstTyp-2'!E:BQ,10,FALSE)</f>
        <v>0</v>
      </c>
      <c r="DU456">
        <f>VLOOKUP(MID(B456,1,5)*1,'InstTyp-2'!E:BQ,11,FALSE)</f>
        <v>0</v>
      </c>
      <c r="DV456">
        <f>VLOOKUP(MID(B456,1,5)*1,'InstTyp-2'!E:BQ,12,FALSE)</f>
        <v>0</v>
      </c>
      <c r="DW456">
        <f>VLOOKUP(MID(B456,1,5)*1,'InstTyp-2'!E:BQ,13,FALSE)</f>
        <v>0</v>
      </c>
      <c r="DX456">
        <f>VLOOKUP(MID(B456,1,5)*1,'InstTyp-2'!E:BQ,14,FALSE)</f>
        <v>0</v>
      </c>
      <c r="DY456">
        <f>VLOOKUP(MID(B456,1,5)*1,'InstTyp-2'!E:BQ,15,FALSE)</f>
        <v>0</v>
      </c>
      <c r="DZ456">
        <f>VLOOKUP(MID(B456,1,5)*1,'InstTyp-2'!E:BQ,16,FALSE)</f>
        <v>0</v>
      </c>
      <c r="EA456">
        <f>VLOOKUP(MID(B456,1,5)*1,'InstTyp-2'!E:BQ,17,FALSE)</f>
        <v>0</v>
      </c>
      <c r="EB456">
        <f>VLOOKUP(MID(B456,1,5)*1,'InstTyp-2'!E:BQ,18,FALSE)</f>
        <v>0</v>
      </c>
      <c r="EC456">
        <f>VLOOKUP(MID(B456,1,5)*1,'InstTyp-2'!E:BQ,19,FALSE)</f>
        <v>0</v>
      </c>
      <c r="ED456">
        <f>VLOOKUP(MID(B456,1,5)*1,'InstTyp-2'!E:BQ,20,FALSE)</f>
        <v>0</v>
      </c>
      <c r="EE456" s="195">
        <f>VLOOKUP(MID(B456,1,5)*1,'Forplejning 2008'!A:C,3,FALSE)</f>
        <v>133988.65</v>
      </c>
      <c r="EF456" t="str">
        <f t="shared" si="28"/>
        <v>37207</v>
      </c>
      <c r="EG456" t="str">
        <f t="shared" si="29"/>
        <v/>
      </c>
      <c r="EH456">
        <f t="shared" si="30"/>
        <v>0</v>
      </c>
      <c r="EI456">
        <f t="shared" si="31"/>
        <v>0</v>
      </c>
      <c r="EJ456" t="e">
        <f>VLOOKUP(B456,Rekruttering!A:F,2,FALSE)</f>
        <v>#N/A</v>
      </c>
      <c r="EK456" t="e">
        <f>VLOOKUP(B456,Rekruttering!A:F,3,FALSE)</f>
        <v>#N/A</v>
      </c>
      <c r="EL456" t="e">
        <f>VLOOKUP(B456,Rekruttering!A:F,4,FALSE)</f>
        <v>#N/A</v>
      </c>
      <c r="EM456" t="e">
        <f>VLOOKUP(B456,Rekruttering!A:F,5,FALSE)</f>
        <v>#N/A</v>
      </c>
      <c r="EN456" t="e">
        <f>VLOOKUP(B456,Rekruttering!A:F,6,FALSE)</f>
        <v>#N/A</v>
      </c>
    </row>
    <row r="457" spans="1:144">
      <c r="A457" s="14" t="str">
        <f>Ama!AU1</f>
        <v>x</v>
      </c>
      <c r="B457" s="21">
        <f>Ama!AU2</f>
        <v>37211</v>
      </c>
      <c r="C457" t="str">
        <f>Ama!AU3</f>
        <v>Vuggestuen høstakken</v>
      </c>
      <c r="D457" t="str">
        <f>Ama!AU4</f>
        <v>Amager</v>
      </c>
      <c r="E457" t="str">
        <f>Ama!AU5</f>
        <v>Høstgildevej 2</v>
      </c>
      <c r="F457">
        <f>Ama!AU6</f>
        <v>2300</v>
      </c>
      <c r="G457" t="str">
        <f>Ama!AU7</f>
        <v>København S</v>
      </c>
      <c r="H457" t="str">
        <f>Ama!AU8</f>
        <v>32 52 46 10</v>
      </c>
      <c r="I457" t="str">
        <f>Ama!AU9</f>
        <v>37211@buf.kk.dk</v>
      </c>
      <c r="J457" t="str">
        <f>Ama!AU10</f>
        <v>Joan Birch Andersen</v>
      </c>
      <c r="K457">
        <f>Ama!AU11</f>
        <v>32517484</v>
      </c>
      <c r="L457">
        <f>Ama!AU12</f>
        <v>0</v>
      </c>
      <c r="M457" t="str">
        <f>Ama!AU13</f>
        <v>37211@buf.kk.dk</v>
      </c>
      <c r="N457" t="str">
        <f>Ama!AU14</f>
        <v>Vuggestue</v>
      </c>
      <c r="O457">
        <f>Ama!AU15</f>
        <v>33</v>
      </c>
      <c r="P457">
        <f>Ama!AU16</f>
        <v>0</v>
      </c>
      <c r="Q457">
        <f>Ama!AU17</f>
        <v>0</v>
      </c>
      <c r="R457">
        <f>Ama!AU18</f>
        <v>0</v>
      </c>
      <c r="S457">
        <f>Ama!AU19</f>
        <v>0</v>
      </c>
      <c r="T457">
        <f>Ama!AU20</f>
        <v>0</v>
      </c>
      <c r="U457">
        <f>Ama!AU21</f>
        <v>0</v>
      </c>
      <c r="V457" t="str">
        <f>Ama!AU22</f>
        <v>Nej</v>
      </c>
      <c r="W457">
        <f>Ama!AU23</f>
        <v>0</v>
      </c>
      <c r="X457">
        <f>Ama!AU24</f>
        <v>0</v>
      </c>
      <c r="Y457">
        <f>Ama!AU25</f>
        <v>5</v>
      </c>
      <c r="Z457">
        <f>Ama!AU26</f>
        <v>5</v>
      </c>
      <c r="AA457">
        <f>Ama!AU27</f>
        <v>5</v>
      </c>
      <c r="AB457">
        <f>Ama!AU28</f>
        <v>5</v>
      </c>
      <c r="AC457">
        <f>Ama!AU29</f>
        <v>0</v>
      </c>
      <c r="AD457">
        <f>Ama!AU30</f>
        <v>0</v>
      </c>
      <c r="AE457">
        <f>Ama!AU31</f>
        <v>0</v>
      </c>
      <c r="AF457">
        <f>Ama!AU32</f>
        <v>0</v>
      </c>
      <c r="AG457">
        <f>Ama!AU33</f>
        <v>0</v>
      </c>
      <c r="AH457">
        <f>Ama!AU34</f>
        <v>0</v>
      </c>
      <c r="AI457" s="16">
        <f>Ama!AU35</f>
        <v>90000</v>
      </c>
      <c r="AJ457">
        <f>Ama!AU36</f>
        <v>0</v>
      </c>
      <c r="AK457">
        <f>Ama!AU37</f>
        <v>0</v>
      </c>
      <c r="AL457" t="str">
        <f>Ama!AU38</f>
        <v>Ja</v>
      </c>
      <c r="AM457">
        <f>Ama!AU39</f>
        <v>0</v>
      </c>
      <c r="AN457" t="str">
        <f>Ama!AU40</f>
        <v>Kirsten</v>
      </c>
      <c r="AO457">
        <f>Ama!AU41</f>
        <v>0</v>
      </c>
      <c r="AP457">
        <f>Ama!AU42</f>
        <v>30</v>
      </c>
      <c r="AQ457">
        <f>Ama!AU43</f>
        <v>0</v>
      </c>
      <c r="AR457" t="str">
        <f>Ama!AU44</f>
        <v>ufaglært</v>
      </c>
      <c r="AS457" t="str">
        <f>Ama!AU45</f>
        <v>køkken på plejehjem</v>
      </c>
      <c r="AT457" t="str">
        <f>Ama!AU46</f>
        <v>div. Kurser</v>
      </c>
      <c r="AU457">
        <f>Ama!AU47</f>
        <v>0</v>
      </c>
      <c r="AV457">
        <f>Ama!AU48</f>
        <v>0</v>
      </c>
      <c r="AW457">
        <f>Ama!AU49</f>
        <v>0</v>
      </c>
      <c r="AX457">
        <f>Ama!AU50</f>
        <v>0</v>
      </c>
      <c r="AY457">
        <f>Ama!AU51</f>
        <v>0</v>
      </c>
      <c r="AZ457">
        <f>Ama!AU52</f>
        <v>0</v>
      </c>
      <c r="BA457">
        <f>Ama!AU53</f>
        <v>0</v>
      </c>
      <c r="BB457">
        <f>Ama!AU54</f>
        <v>70</v>
      </c>
      <c r="BC457">
        <f>Ama!AU55</f>
        <v>0</v>
      </c>
      <c r="BD457">
        <f>Ama!AU56</f>
        <v>1</v>
      </c>
      <c r="BE457">
        <f>Ama!AU57</f>
        <v>0</v>
      </c>
      <c r="BF457" t="str">
        <f>Ama!AU58</f>
        <v>Ja</v>
      </c>
      <c r="BG457" t="str">
        <f>Ama!AU59</f>
        <v>Nej</v>
      </c>
      <c r="BH457" t="str">
        <f>Ama!AU60</f>
        <v>Ja</v>
      </c>
      <c r="BI457">
        <f>Ama!AU61</f>
        <v>0</v>
      </c>
      <c r="BJ457">
        <f>Ama!AU62</f>
        <v>0</v>
      </c>
      <c r="BK457">
        <f>Ama!AU63</f>
        <v>0</v>
      </c>
      <c r="BL457">
        <f>Ama!AU64</f>
        <v>0</v>
      </c>
      <c r="BM457">
        <f>Ama!AU65</f>
        <v>0</v>
      </c>
      <c r="BN457">
        <f>Ama!AU66</f>
        <v>0</v>
      </c>
      <c r="BO457">
        <f>Ama!AU67</f>
        <v>0</v>
      </c>
      <c r="BP457">
        <f>Ama!AU68</f>
        <v>0</v>
      </c>
      <c r="BQ457">
        <f>Ama!AU69</f>
        <v>0</v>
      </c>
      <c r="BR457" t="str">
        <f>Ama!AU70</f>
        <v>produktionskøkken</v>
      </c>
      <c r="BS457">
        <f>Ama!AU71</f>
        <v>0</v>
      </c>
      <c r="BT457">
        <f>Ama!AU72</f>
        <v>0</v>
      </c>
      <c r="BU457">
        <f>Ama!AU73</f>
        <v>0</v>
      </c>
      <c r="BV457">
        <f>Ama!AU74</f>
        <v>0</v>
      </c>
      <c r="BW457">
        <f>Ama!AU75</f>
        <v>0</v>
      </c>
      <c r="BX457">
        <f>Ama!AU76</f>
        <v>0</v>
      </c>
      <c r="BY457">
        <f>Ama!AU77</f>
        <v>0</v>
      </c>
      <c r="BZ457">
        <f>Ama!AU78</f>
        <v>0</v>
      </c>
      <c r="CA457">
        <f>Ama!AU79</f>
        <v>0</v>
      </c>
      <c r="CB457">
        <f>Ama!AU80</f>
        <v>0</v>
      </c>
      <c r="CC457">
        <f>Ama!AU81</f>
        <v>0</v>
      </c>
      <c r="CD457">
        <f>Ama!AU82</f>
        <v>0</v>
      </c>
      <c r="CE457">
        <f>Ama!AU83</f>
        <v>0</v>
      </c>
      <c r="CF457">
        <f>Ama!AU84</f>
        <v>0</v>
      </c>
      <c r="CG457" t="str">
        <f>Ama!AU85</f>
        <v>Sine</v>
      </c>
      <c r="CH457" s="17">
        <f>Ama!AU86</f>
        <v>39986</v>
      </c>
      <c r="CI457">
        <f>Ama!AU87</f>
        <v>0</v>
      </c>
      <c r="CJ457">
        <f>Ama!AU88</f>
        <v>0</v>
      </c>
      <c r="CK457">
        <f>Ama!AU89</f>
        <v>0</v>
      </c>
      <c r="CL457">
        <f>Ama!AU90</f>
        <v>0</v>
      </c>
      <c r="CM457">
        <f>Ama!AU91</f>
        <v>0</v>
      </c>
      <c r="CN457">
        <f>Ama!AU92</f>
        <v>0</v>
      </c>
      <c r="CO457">
        <f>Ama!AU93</f>
        <v>0</v>
      </c>
      <c r="CP457">
        <f>Ama!AU94</f>
        <v>0</v>
      </c>
      <c r="CQ457">
        <f>Ama!AU95</f>
        <v>0</v>
      </c>
      <c r="CR457">
        <f>Ama!AU96</f>
        <v>0</v>
      </c>
      <c r="CS457">
        <f>Ama!AU97</f>
        <v>0</v>
      </c>
      <c r="CT457">
        <f>Ama!AU98</f>
        <v>0</v>
      </c>
      <c r="CU457">
        <f>Ama!AU99</f>
        <v>0</v>
      </c>
      <c r="CV457">
        <f>Ama!AU100</f>
        <v>0</v>
      </c>
      <c r="CW457">
        <f>Ama!AU101</f>
        <v>0</v>
      </c>
      <c r="CX457">
        <f>Ama!AU102</f>
        <v>0</v>
      </c>
      <c r="CY457">
        <f>Ama!AU103</f>
        <v>0</v>
      </c>
      <c r="CZ457">
        <f>Ama!AU104</f>
        <v>0</v>
      </c>
      <c r="DA457">
        <f>Ama!AU105</f>
        <v>0</v>
      </c>
      <c r="DB457">
        <f>Ama!AU106</f>
        <v>0</v>
      </c>
      <c r="DC457">
        <f>Ama!AU107</f>
        <v>0</v>
      </c>
      <c r="DD457">
        <f>Ama!AU108</f>
        <v>0</v>
      </c>
      <c r="DE457">
        <f>Ama!AU109</f>
        <v>0</v>
      </c>
      <c r="DF457">
        <f>Ama!AU110</f>
        <v>0</v>
      </c>
      <c r="DG457">
        <f>Ama!AU111</f>
        <v>0</v>
      </c>
      <c r="DH457">
        <f>Ama!AU112</f>
        <v>0</v>
      </c>
      <c r="DI457">
        <f>Ama!AU113</f>
        <v>0</v>
      </c>
      <c r="DJ457">
        <f>Ama!AU114</f>
        <v>0</v>
      </c>
      <c r="DK457">
        <f>Ama!AU115</f>
        <v>0</v>
      </c>
      <c r="DL457">
        <f>Ama!AU116</f>
        <v>0</v>
      </c>
      <c r="DM457">
        <f>Ama!AU117</f>
        <v>0</v>
      </c>
      <c r="DN457">
        <f>Ama!AU118</f>
        <v>0</v>
      </c>
      <c r="DO457" s="14" t="str">
        <f>VLOOKUP(MID(B457,1,5)*1,InstTyp!A:B,2,FALSE)</f>
        <v>Vuggestuer</v>
      </c>
      <c r="DP457" s="14" t="str">
        <f>VLOOKUP(MID(B457,1,5)*1,InstTyp!A:C,3,FALSE)</f>
        <v>Amager</v>
      </c>
      <c r="DQ457">
        <f>VLOOKUP(MID(B457,1,5)*1,'InstTyp-2'!E:BQ,7,FALSE)</f>
        <v>33</v>
      </c>
      <c r="DR457">
        <f>VLOOKUP(MID(B457,1,5)*1,'InstTyp-2'!E:BQ,8,FALSE)</f>
        <v>0</v>
      </c>
      <c r="DS457">
        <f>VLOOKUP(MID(B457,1,5)*1,'InstTyp-2'!E:BQ,9,FALSE)</f>
        <v>0</v>
      </c>
      <c r="DT457">
        <f>VLOOKUP(MID(B457,1,5)*1,'InstTyp-2'!E:BQ,10,FALSE)</f>
        <v>0</v>
      </c>
      <c r="DU457">
        <f>VLOOKUP(MID(B457,1,5)*1,'InstTyp-2'!E:BQ,11,FALSE)</f>
        <v>0</v>
      </c>
      <c r="DV457">
        <f>VLOOKUP(MID(B457,1,5)*1,'InstTyp-2'!E:BQ,12,FALSE)</f>
        <v>0</v>
      </c>
      <c r="DW457">
        <f>VLOOKUP(MID(B457,1,5)*1,'InstTyp-2'!E:BQ,13,FALSE)</f>
        <v>0</v>
      </c>
      <c r="DX457">
        <f>VLOOKUP(MID(B457,1,5)*1,'InstTyp-2'!E:BQ,14,FALSE)</f>
        <v>0</v>
      </c>
      <c r="DY457">
        <f>VLOOKUP(MID(B457,1,5)*1,'InstTyp-2'!E:BQ,15,FALSE)</f>
        <v>0</v>
      </c>
      <c r="DZ457">
        <f>VLOOKUP(MID(B457,1,5)*1,'InstTyp-2'!E:BQ,16,FALSE)</f>
        <v>0</v>
      </c>
      <c r="EA457">
        <f>VLOOKUP(MID(B457,1,5)*1,'InstTyp-2'!E:BQ,17,FALSE)</f>
        <v>0</v>
      </c>
      <c r="EB457">
        <f>VLOOKUP(MID(B457,1,5)*1,'InstTyp-2'!E:BQ,18,FALSE)</f>
        <v>0</v>
      </c>
      <c r="EC457">
        <f>VLOOKUP(MID(B457,1,5)*1,'InstTyp-2'!E:BQ,19,FALSE)</f>
        <v>0</v>
      </c>
      <c r="ED457">
        <f>VLOOKUP(MID(B457,1,5)*1,'InstTyp-2'!E:BQ,20,FALSE)</f>
        <v>0</v>
      </c>
      <c r="EE457" s="195">
        <f>VLOOKUP(MID(B457,1,5)*1,'Forplejning 2008'!A:C,3,FALSE)</f>
        <v>130451.14</v>
      </c>
      <c r="EF457" t="str">
        <f t="shared" si="28"/>
        <v>37211</v>
      </c>
      <c r="EG457" t="str">
        <f t="shared" si="29"/>
        <v/>
      </c>
      <c r="EH457">
        <f t="shared" si="30"/>
        <v>0</v>
      </c>
      <c r="EI457">
        <f t="shared" si="31"/>
        <v>0</v>
      </c>
      <c r="EJ457" t="e">
        <f>VLOOKUP(B457,Rekruttering!A:F,2,FALSE)</f>
        <v>#N/A</v>
      </c>
      <c r="EK457" t="e">
        <f>VLOOKUP(B457,Rekruttering!A:F,3,FALSE)</f>
        <v>#N/A</v>
      </c>
      <c r="EL457" t="e">
        <f>VLOOKUP(B457,Rekruttering!A:F,4,FALSE)</f>
        <v>#N/A</v>
      </c>
      <c r="EM457" t="e">
        <f>VLOOKUP(B457,Rekruttering!A:F,5,FALSE)</f>
        <v>#N/A</v>
      </c>
      <c r="EN457" t="e">
        <f>VLOOKUP(B457,Rekruttering!A:F,6,FALSE)</f>
        <v>#N/A</v>
      </c>
    </row>
    <row r="458" spans="1:144">
      <c r="A458" s="15" t="str">
        <f>Ama!AW1</f>
        <v>x</v>
      </c>
      <c r="B458" s="21">
        <f>Ama!AW2</f>
        <v>37226</v>
      </c>
      <c r="C458" t="str">
        <f>Ama!AW3</f>
        <v>Vuggestuen Kolibrien</v>
      </c>
      <c r="D458" t="str">
        <f>Ama!AW4</f>
        <v>Amager</v>
      </c>
      <c r="E458" t="str">
        <f>Ama!AW5</f>
        <v>Amagerfælledvej 99</v>
      </c>
      <c r="F458">
        <f>Ama!AW6</f>
        <v>2300</v>
      </c>
      <c r="G458" t="str">
        <f>Ama!AW7</f>
        <v>København S</v>
      </c>
      <c r="H458" t="str">
        <f>Ama!AW8</f>
        <v>32 59 50 60</v>
      </c>
      <c r="I458" t="str">
        <f>Ama!AW9</f>
        <v>37226@buf.kk.dk</v>
      </c>
      <c r="J458" t="str">
        <f>Ama!AW10</f>
        <v>Lone Lindstrøm Andersen</v>
      </c>
      <c r="K458">
        <f>Ama!AW11</f>
        <v>33240221</v>
      </c>
      <c r="L458">
        <f>Ama!AW12</f>
        <v>0</v>
      </c>
      <c r="M458" t="str">
        <f>Ama!AW13</f>
        <v>37226@buf.kk.dk</v>
      </c>
      <c r="N458" t="str">
        <f>Ama!AW14</f>
        <v>Vuggestue</v>
      </c>
      <c r="O458">
        <f>Ama!AW15</f>
        <v>25</v>
      </c>
      <c r="P458">
        <f>Ama!AW16</f>
        <v>0</v>
      </c>
      <c r="Q458">
        <f>Ama!AW17</f>
        <v>0</v>
      </c>
      <c r="R458">
        <f>Ama!AW18</f>
        <v>0</v>
      </c>
      <c r="S458">
        <f>Ama!AW19</f>
        <v>0</v>
      </c>
      <c r="T458">
        <f>Ama!AW20</f>
        <v>0</v>
      </c>
      <c r="U458">
        <f>Ama!AW21</f>
        <v>0</v>
      </c>
      <c r="V458" t="str">
        <f>Ama!AW22</f>
        <v>Nej</v>
      </c>
      <c r="W458">
        <f>Ama!AW23</f>
        <v>0</v>
      </c>
      <c r="X458">
        <f>Ama!AW24</f>
        <v>0</v>
      </c>
      <c r="Y458">
        <f>Ama!AW25</f>
        <v>5</v>
      </c>
      <c r="Z458">
        <f>Ama!AW26</f>
        <v>5</v>
      </c>
      <c r="AA458">
        <f>Ama!AW27</f>
        <v>3</v>
      </c>
      <c r="AB458">
        <f>Ama!AW28</f>
        <v>5</v>
      </c>
      <c r="AC458">
        <f>Ama!AW29</f>
        <v>0</v>
      </c>
      <c r="AD458">
        <f>Ama!AW30</f>
        <v>0</v>
      </c>
      <c r="AE458">
        <f>Ama!AW31</f>
        <v>0</v>
      </c>
      <c r="AF458">
        <f>Ama!AW32</f>
        <v>0</v>
      </c>
      <c r="AG458">
        <f>Ama!AW33</f>
        <v>0</v>
      </c>
      <c r="AH458">
        <f>Ama!AW34</f>
        <v>0</v>
      </c>
      <c r="AI458" s="16">
        <f>Ama!AW35</f>
        <v>70000</v>
      </c>
      <c r="AJ458" s="16">
        <f>Ama!AW36</f>
        <v>0</v>
      </c>
      <c r="AK458">
        <f>Ama!AW37</f>
        <v>0</v>
      </c>
      <c r="AL458" t="str">
        <f>Ama!AW38</f>
        <v>Ja</v>
      </c>
      <c r="AM458">
        <f>Ama!AW39</f>
        <v>0</v>
      </c>
      <c r="AN458" t="str">
        <f>Ama!AW40</f>
        <v>Susanne</v>
      </c>
      <c r="AO458">
        <f>Ama!AW41</f>
        <v>0</v>
      </c>
      <c r="AP458">
        <f>Ama!AW42</f>
        <v>24</v>
      </c>
      <c r="AQ458">
        <f>Ama!AW43</f>
        <v>0</v>
      </c>
      <c r="AR458" t="str">
        <f>Ama!AW44</f>
        <v>økonoma</v>
      </c>
      <c r="AS458">
        <f>Ama!AW45</f>
        <v>0</v>
      </c>
      <c r="AT458">
        <f>Ama!AW46</f>
        <v>0</v>
      </c>
      <c r="AU458">
        <f>Ama!AW47</f>
        <v>0</v>
      </c>
      <c r="AV458">
        <f>Ama!AW48</f>
        <v>0</v>
      </c>
      <c r="AW458">
        <f>Ama!AW49</f>
        <v>0</v>
      </c>
      <c r="AX458">
        <f>Ama!AW50</f>
        <v>0</v>
      </c>
      <c r="AY458">
        <f>Ama!AW51</f>
        <v>0</v>
      </c>
      <c r="AZ458">
        <f>Ama!AW52</f>
        <v>0</v>
      </c>
      <c r="BA458">
        <f>Ama!AW53</f>
        <v>0</v>
      </c>
      <c r="BB458">
        <f>Ama!AW54</f>
        <v>98</v>
      </c>
      <c r="BC458">
        <f>Ama!AW55</f>
        <v>0</v>
      </c>
      <c r="BD458">
        <f>Ama!AW56</f>
        <v>1</v>
      </c>
      <c r="BE458">
        <f>Ama!AW57</f>
        <v>0</v>
      </c>
      <c r="BF458" t="str">
        <f>Ama!AW58</f>
        <v>Ja</v>
      </c>
      <c r="BG458" t="str">
        <f>Ama!AW59</f>
        <v>Nej</v>
      </c>
      <c r="BH458" t="str">
        <f>Ama!AW60</f>
        <v>Ja</v>
      </c>
      <c r="BI458">
        <f>Ama!AW61</f>
        <v>0</v>
      </c>
      <c r="BJ458">
        <f>Ama!AW62</f>
        <v>0</v>
      </c>
      <c r="BK458">
        <f>Ama!AW63</f>
        <v>0</v>
      </c>
      <c r="BL458">
        <f>Ama!AW64</f>
        <v>0</v>
      </c>
      <c r="BM458">
        <f>Ama!AW65</f>
        <v>0</v>
      </c>
      <c r="BN458">
        <f>Ama!AW66</f>
        <v>0</v>
      </c>
      <c r="BO458">
        <f>Ama!AW67</f>
        <v>0</v>
      </c>
      <c r="BP458">
        <f>Ama!AW68</f>
        <v>0</v>
      </c>
      <c r="BQ458">
        <f>Ama!AW69</f>
        <v>0</v>
      </c>
      <c r="BR458" t="str">
        <f>Ama!AW70</f>
        <v>produktionskøkken</v>
      </c>
      <c r="BS458">
        <f>Ama!AW71</f>
        <v>0</v>
      </c>
      <c r="BT458">
        <f>Ama!AW72</f>
        <v>0</v>
      </c>
      <c r="BU458">
        <f>Ama!AW73</f>
        <v>0</v>
      </c>
      <c r="BV458">
        <f>Ama!AW74</f>
        <v>0</v>
      </c>
      <c r="BW458">
        <f>Ama!AW75</f>
        <v>0</v>
      </c>
      <c r="BX458">
        <f>Ama!AW76</f>
        <v>0</v>
      </c>
      <c r="BY458">
        <f>Ama!AW77</f>
        <v>0</v>
      </c>
      <c r="BZ458">
        <f>Ama!AW78</f>
        <v>0</v>
      </c>
      <c r="CA458">
        <f>Ama!AW79</f>
        <v>0</v>
      </c>
      <c r="CB458">
        <f>Ama!AW80</f>
        <v>0</v>
      </c>
      <c r="CC458">
        <f>Ama!AW81</f>
        <v>0</v>
      </c>
      <c r="CD458">
        <f>Ama!AW82</f>
        <v>0</v>
      </c>
      <c r="CE458">
        <f>Ama!AW83</f>
        <v>0</v>
      </c>
      <c r="CF458">
        <f>Ama!AW84</f>
        <v>0</v>
      </c>
      <c r="CG458" t="str">
        <f>Ama!AW85</f>
        <v>Sine</v>
      </c>
      <c r="CH458" s="17">
        <f>Ama!AW86</f>
        <v>39986</v>
      </c>
      <c r="CI458">
        <f>Ama!AW87</f>
        <v>0</v>
      </c>
      <c r="CJ458">
        <f>Ama!AW88</f>
        <v>0</v>
      </c>
      <c r="CK458">
        <f>Ama!AW89</f>
        <v>0</v>
      </c>
      <c r="CL458">
        <f>Ama!AW90</f>
        <v>0</v>
      </c>
      <c r="CM458">
        <f>Ama!AW91</f>
        <v>0</v>
      </c>
      <c r="CN458">
        <f>Ama!AW92</f>
        <v>0</v>
      </c>
      <c r="CO458">
        <f>Ama!AW93</f>
        <v>0</v>
      </c>
      <c r="CP458">
        <f>Ama!AW94</f>
        <v>0</v>
      </c>
      <c r="CQ458">
        <f>Ama!AW95</f>
        <v>0</v>
      </c>
      <c r="CR458">
        <f>Ama!AW96</f>
        <v>0</v>
      </c>
      <c r="CS458">
        <f>Ama!AW97</f>
        <v>0</v>
      </c>
      <c r="CT458">
        <f>Ama!AW98</f>
        <v>0</v>
      </c>
      <c r="CU458">
        <f>Ama!AW99</f>
        <v>0</v>
      </c>
      <c r="CV458">
        <f>Ama!AW100</f>
        <v>0</v>
      </c>
      <c r="CW458">
        <f>Ama!AW101</f>
        <v>0</v>
      </c>
      <c r="CX458">
        <f>Ama!AW102</f>
        <v>0</v>
      </c>
      <c r="CY458">
        <f>Ama!AW103</f>
        <v>0</v>
      </c>
      <c r="CZ458">
        <f>Ama!AW104</f>
        <v>0</v>
      </c>
      <c r="DA458">
        <f>Ama!AW105</f>
        <v>0</v>
      </c>
      <c r="DB458">
        <f>Ama!AW106</f>
        <v>0</v>
      </c>
      <c r="DC458">
        <f>Ama!AW107</f>
        <v>0</v>
      </c>
      <c r="DD458">
        <f>Ama!AW108</f>
        <v>0</v>
      </c>
      <c r="DE458">
        <f>Ama!AW109</f>
        <v>0</v>
      </c>
      <c r="DF458">
        <f>Ama!AW110</f>
        <v>0</v>
      </c>
      <c r="DG458">
        <f>Ama!AW111</f>
        <v>0</v>
      </c>
      <c r="DH458">
        <f>Ama!AW112</f>
        <v>0</v>
      </c>
      <c r="DI458">
        <f>Ama!AW113</f>
        <v>0</v>
      </c>
      <c r="DJ458">
        <f>Ama!AW114</f>
        <v>0</v>
      </c>
      <c r="DK458">
        <f>Ama!AW115</f>
        <v>0</v>
      </c>
      <c r="DL458">
        <f>Ama!AW116</f>
        <v>0</v>
      </c>
      <c r="DM458">
        <f>Ama!AW117</f>
        <v>0</v>
      </c>
      <c r="DN458">
        <f>Ama!AW118</f>
        <v>0</v>
      </c>
      <c r="DO458" s="14" t="str">
        <f>VLOOKUP(MID(B458,1,5)*1,InstTyp!A:B,2,FALSE)</f>
        <v>Vuggestuer</v>
      </c>
      <c r="DP458" s="14" t="str">
        <f>VLOOKUP(MID(B458,1,5)*1,InstTyp!A:C,3,FALSE)</f>
        <v>Amager</v>
      </c>
      <c r="DQ458">
        <f>VLOOKUP(MID(B458,1,5)*1,'InstTyp-2'!E:BQ,7,FALSE)</f>
        <v>25</v>
      </c>
      <c r="DR458">
        <f>VLOOKUP(MID(B458,1,5)*1,'InstTyp-2'!E:BQ,8,FALSE)</f>
        <v>0</v>
      </c>
      <c r="DS458">
        <f>VLOOKUP(MID(B458,1,5)*1,'InstTyp-2'!E:BQ,9,FALSE)</f>
        <v>0</v>
      </c>
      <c r="DT458">
        <f>VLOOKUP(MID(B458,1,5)*1,'InstTyp-2'!E:BQ,10,FALSE)</f>
        <v>0</v>
      </c>
      <c r="DU458">
        <f>VLOOKUP(MID(B458,1,5)*1,'InstTyp-2'!E:BQ,11,FALSE)</f>
        <v>0</v>
      </c>
      <c r="DV458">
        <f>VLOOKUP(MID(B458,1,5)*1,'InstTyp-2'!E:BQ,12,FALSE)</f>
        <v>0</v>
      </c>
      <c r="DW458">
        <f>VLOOKUP(MID(B458,1,5)*1,'InstTyp-2'!E:BQ,13,FALSE)</f>
        <v>0</v>
      </c>
      <c r="DX458">
        <f>VLOOKUP(MID(B458,1,5)*1,'InstTyp-2'!E:BQ,14,FALSE)</f>
        <v>0</v>
      </c>
      <c r="DY458">
        <f>VLOOKUP(MID(B458,1,5)*1,'InstTyp-2'!E:BQ,15,FALSE)</f>
        <v>0</v>
      </c>
      <c r="DZ458">
        <f>VLOOKUP(MID(B458,1,5)*1,'InstTyp-2'!E:BQ,16,FALSE)</f>
        <v>0</v>
      </c>
      <c r="EA458">
        <f>VLOOKUP(MID(B458,1,5)*1,'InstTyp-2'!E:BQ,17,FALSE)</f>
        <v>0</v>
      </c>
      <c r="EB458">
        <f>VLOOKUP(MID(B458,1,5)*1,'InstTyp-2'!E:BQ,18,FALSE)</f>
        <v>0</v>
      </c>
      <c r="EC458">
        <f>VLOOKUP(MID(B458,1,5)*1,'InstTyp-2'!E:BQ,19,FALSE)</f>
        <v>0</v>
      </c>
      <c r="ED458">
        <f>VLOOKUP(MID(B458,1,5)*1,'InstTyp-2'!E:BQ,20,FALSE)</f>
        <v>0</v>
      </c>
      <c r="EE458" s="195">
        <f>VLOOKUP(MID(B458,1,5)*1,'Forplejning 2008'!A:C,3,FALSE)</f>
        <v>78874.720000000001</v>
      </c>
      <c r="EF458" t="str">
        <f t="shared" si="28"/>
        <v>37226</v>
      </c>
      <c r="EG458" t="str">
        <f t="shared" si="29"/>
        <v/>
      </c>
      <c r="EH458">
        <f t="shared" si="30"/>
        <v>0</v>
      </c>
      <c r="EI458">
        <f t="shared" si="31"/>
        <v>0</v>
      </c>
      <c r="EJ458" t="e">
        <f>VLOOKUP(B458,Rekruttering!A:F,2,FALSE)</f>
        <v>#N/A</v>
      </c>
      <c r="EK458" t="e">
        <f>VLOOKUP(B458,Rekruttering!A:F,3,FALSE)</f>
        <v>#N/A</v>
      </c>
      <c r="EL458" t="e">
        <f>VLOOKUP(B458,Rekruttering!A:F,4,FALSE)</f>
        <v>#N/A</v>
      </c>
      <c r="EM458" t="e">
        <f>VLOOKUP(B458,Rekruttering!A:F,5,FALSE)</f>
        <v>#N/A</v>
      </c>
      <c r="EN458" t="e">
        <f>VLOOKUP(B458,Rekruttering!A:F,6,FALSE)</f>
        <v>#N/A</v>
      </c>
    </row>
    <row r="459" spans="1:144">
      <c r="A459" s="14" t="str">
        <f>Ama!AX1</f>
        <v>x</v>
      </c>
      <c r="B459" s="21">
        <f>Ama!AX2</f>
        <v>37227</v>
      </c>
      <c r="C459" t="str">
        <f>Ama!AX3</f>
        <v>"Alletiders"</v>
      </c>
      <c r="D459" t="str">
        <f>Ama!AX4</f>
        <v>Amager</v>
      </c>
      <c r="E459" t="str">
        <f>Ama!AX5</f>
        <v>Amagerfælledvej 101</v>
      </c>
      <c r="F459">
        <f>Ama!AX6</f>
        <v>2300</v>
      </c>
      <c r="G459" t="str">
        <f>Ama!AX7</f>
        <v>København S</v>
      </c>
      <c r="H459" t="str">
        <f>Ama!AX8</f>
        <v>32 59 53 37</v>
      </c>
      <c r="I459" t="str">
        <f>Ama!AX9</f>
        <v>37227@buf.kk.dk</v>
      </c>
      <c r="J459" t="str">
        <f>Ama!AX10</f>
        <v>Gerd Madsen</v>
      </c>
      <c r="K459">
        <f>Ama!AX11</f>
        <v>32538505</v>
      </c>
      <c r="L459">
        <f>Ama!AX12</f>
        <v>0</v>
      </c>
      <c r="M459" t="str">
        <f>Ama!AX13</f>
        <v>37227@buf.kk.dk</v>
      </c>
      <c r="N459" t="str">
        <f>Ama!AX14</f>
        <v>Vuggestue</v>
      </c>
      <c r="O459">
        <f>Ama!AX15</f>
        <v>36</v>
      </c>
      <c r="P459">
        <f>Ama!AX16</f>
        <v>0</v>
      </c>
      <c r="Q459">
        <f>Ama!AX17</f>
        <v>0</v>
      </c>
      <c r="R459">
        <f>Ama!AX18</f>
        <v>0</v>
      </c>
      <c r="S459">
        <f>Ama!AX19</f>
        <v>0</v>
      </c>
      <c r="T459">
        <f>Ama!AX20</f>
        <v>0</v>
      </c>
      <c r="U459">
        <f>Ama!AX21</f>
        <v>0</v>
      </c>
      <c r="V459" t="str">
        <f>Ama!AX22</f>
        <v>Nej</v>
      </c>
      <c r="W459">
        <f>Ama!AX23</f>
        <v>0</v>
      </c>
      <c r="X459">
        <f>Ama!AX24</f>
        <v>0</v>
      </c>
      <c r="Y459">
        <f>Ama!AX25</f>
        <v>5</v>
      </c>
      <c r="Z459">
        <f>Ama!AX26</f>
        <v>5</v>
      </c>
      <c r="AA459">
        <f>Ama!AX27</f>
        <v>5</v>
      </c>
      <c r="AB459">
        <f>Ama!AX28</f>
        <v>5</v>
      </c>
      <c r="AC459">
        <f>Ama!AX29</f>
        <v>0</v>
      </c>
      <c r="AD459">
        <f>Ama!AX30</f>
        <v>0</v>
      </c>
      <c r="AE459">
        <f>Ama!AX31</f>
        <v>0</v>
      </c>
      <c r="AF459">
        <f>Ama!AX32</f>
        <v>0</v>
      </c>
      <c r="AG459">
        <f>Ama!AX33</f>
        <v>0</v>
      </c>
      <c r="AH459">
        <f>Ama!AX34</f>
        <v>0</v>
      </c>
      <c r="AI459" s="16">
        <f>Ama!AX35</f>
        <v>100000</v>
      </c>
      <c r="AJ459" s="16">
        <f>Ama!AX36</f>
        <v>0</v>
      </c>
      <c r="AK459">
        <f>Ama!AX37</f>
        <v>0</v>
      </c>
      <c r="AL459" t="str">
        <f>Ama!AX38</f>
        <v>Ja</v>
      </c>
      <c r="AM459">
        <f>Ama!AX39</f>
        <v>0</v>
      </c>
      <c r="AN459" t="str">
        <f>Ama!AX40</f>
        <v>Jeff</v>
      </c>
      <c r="AO459">
        <f>Ama!AX41</f>
        <v>0</v>
      </c>
      <c r="AP459">
        <f>Ama!AX42</f>
        <v>25</v>
      </c>
      <c r="AQ459">
        <f>Ama!AX43</f>
        <v>0</v>
      </c>
      <c r="AR459" t="str">
        <f>Ama!AX44</f>
        <v>kok</v>
      </c>
      <c r="AS459">
        <f>Ama!AX45</f>
        <v>0</v>
      </c>
      <c r="AT459">
        <f>Ama!AX46</f>
        <v>0</v>
      </c>
      <c r="AU459">
        <f>Ama!AX47</f>
        <v>0</v>
      </c>
      <c r="AV459">
        <f>Ama!AX48</f>
        <v>0</v>
      </c>
      <c r="AW459">
        <f>Ama!AX49</f>
        <v>0</v>
      </c>
      <c r="AX459">
        <f>Ama!AX50</f>
        <v>0</v>
      </c>
      <c r="AY459">
        <f>Ama!AX51</f>
        <v>0</v>
      </c>
      <c r="AZ459">
        <f>Ama!AX52</f>
        <v>0</v>
      </c>
      <c r="BA459">
        <f>Ama!AX53</f>
        <v>0</v>
      </c>
      <c r="BB459">
        <f>Ama!AX54</f>
        <v>92</v>
      </c>
      <c r="BC459">
        <f>Ama!AX55</f>
        <v>0</v>
      </c>
      <c r="BD459">
        <f>Ama!AX56</f>
        <v>1</v>
      </c>
      <c r="BE459">
        <f>Ama!AX57</f>
        <v>0</v>
      </c>
      <c r="BF459" t="str">
        <f>Ama!AX58</f>
        <v>Ja</v>
      </c>
      <c r="BG459" t="str">
        <f>Ama!AX59</f>
        <v>Ja</v>
      </c>
      <c r="BH459" t="str">
        <f>Ama!AX60</f>
        <v>Ja</v>
      </c>
      <c r="BI459">
        <f>Ama!AX61</f>
        <v>0</v>
      </c>
      <c r="BJ459">
        <f>Ama!AX62</f>
        <v>0</v>
      </c>
      <c r="BK459">
        <f>Ama!AX63</f>
        <v>0</v>
      </c>
      <c r="BL459">
        <f>Ama!AX64</f>
        <v>0</v>
      </c>
      <c r="BM459">
        <f>Ama!AX65</f>
        <v>0</v>
      </c>
      <c r="BN459">
        <f>Ama!AX66</f>
        <v>0</v>
      </c>
      <c r="BO459">
        <f>Ama!AX67</f>
        <v>0</v>
      </c>
      <c r="BP459">
        <f>Ama!AX68</f>
        <v>0</v>
      </c>
      <c r="BQ459">
        <f>Ama!AX69</f>
        <v>0</v>
      </c>
      <c r="BR459" t="str">
        <f>Ama!AX70</f>
        <v>produktionskøkken</v>
      </c>
      <c r="BS459">
        <f>Ama!AX71</f>
        <v>0</v>
      </c>
      <c r="BT459">
        <f>Ama!AX72</f>
        <v>0</v>
      </c>
      <c r="BU459">
        <f>Ama!AX73</f>
        <v>0</v>
      </c>
      <c r="BV459">
        <f>Ama!AX74</f>
        <v>0</v>
      </c>
      <c r="BW459">
        <f>Ama!AX75</f>
        <v>0</v>
      </c>
      <c r="BX459">
        <f>Ama!AX76</f>
        <v>0</v>
      </c>
      <c r="BY459">
        <f>Ama!AX77</f>
        <v>0</v>
      </c>
      <c r="BZ459">
        <f>Ama!AX78</f>
        <v>0</v>
      </c>
      <c r="CA459">
        <f>Ama!AX79</f>
        <v>0</v>
      </c>
      <c r="CB459">
        <f>Ama!AX80</f>
        <v>0</v>
      </c>
      <c r="CC459">
        <f>Ama!AX81</f>
        <v>0</v>
      </c>
      <c r="CD459">
        <f>Ama!AX82</f>
        <v>0</v>
      </c>
      <c r="CE459">
        <f>Ama!AX83</f>
        <v>0</v>
      </c>
      <c r="CF459">
        <f>Ama!AX84</f>
        <v>0</v>
      </c>
      <c r="CG459" t="str">
        <f>Ama!AX85</f>
        <v>Sine</v>
      </c>
      <c r="CH459" s="18">
        <f>Ama!AX86</f>
        <v>39986</v>
      </c>
      <c r="CI459">
        <f>Ama!AX87</f>
        <v>0</v>
      </c>
      <c r="CJ459">
        <f>Ama!AX88</f>
        <v>0</v>
      </c>
      <c r="CK459">
        <f>Ama!AX89</f>
        <v>0</v>
      </c>
      <c r="CL459">
        <f>Ama!AX90</f>
        <v>0</v>
      </c>
      <c r="CM459">
        <f>Ama!AX91</f>
        <v>0</v>
      </c>
      <c r="CN459">
        <f>Ama!AX92</f>
        <v>0</v>
      </c>
      <c r="CO459">
        <f>Ama!AX93</f>
        <v>0</v>
      </c>
      <c r="CP459">
        <f>Ama!AX94</f>
        <v>0</v>
      </c>
      <c r="CQ459">
        <f>Ama!AX95</f>
        <v>0</v>
      </c>
      <c r="CR459">
        <f>Ama!AX96</f>
        <v>0</v>
      </c>
      <c r="CS459">
        <f>Ama!AX97</f>
        <v>0</v>
      </c>
      <c r="CT459">
        <f>Ama!AX98</f>
        <v>0</v>
      </c>
      <c r="CU459">
        <f>Ama!AX99</f>
        <v>0</v>
      </c>
      <c r="CV459">
        <f>Ama!AX100</f>
        <v>0</v>
      </c>
      <c r="CW459">
        <f>Ama!AX101</f>
        <v>0</v>
      </c>
      <c r="CX459">
        <f>Ama!AX102</f>
        <v>0</v>
      </c>
      <c r="CY459">
        <f>Ama!AX103</f>
        <v>0</v>
      </c>
      <c r="CZ459">
        <f>Ama!AX104</f>
        <v>0</v>
      </c>
      <c r="DA459">
        <f>Ama!AX105</f>
        <v>0</v>
      </c>
      <c r="DB459">
        <f>Ama!AX106</f>
        <v>0</v>
      </c>
      <c r="DC459">
        <f>Ama!AX107</f>
        <v>0</v>
      </c>
      <c r="DD459">
        <f>Ama!AX108</f>
        <v>0</v>
      </c>
      <c r="DE459">
        <f>Ama!AX109</f>
        <v>0</v>
      </c>
      <c r="DF459">
        <f>Ama!AX110</f>
        <v>0</v>
      </c>
      <c r="DG459">
        <f>Ama!AX111</f>
        <v>0</v>
      </c>
      <c r="DH459">
        <f>Ama!AX112</f>
        <v>0</v>
      </c>
      <c r="DI459">
        <f>Ama!AX113</f>
        <v>0</v>
      </c>
      <c r="DJ459">
        <f>Ama!AX114</f>
        <v>0</v>
      </c>
      <c r="DK459">
        <f>Ama!AX115</f>
        <v>0</v>
      </c>
      <c r="DL459">
        <f>Ama!AX116</f>
        <v>0</v>
      </c>
      <c r="DM459">
        <f>Ama!AX117</f>
        <v>0</v>
      </c>
      <c r="DN459">
        <f>Ama!AX118</f>
        <v>0</v>
      </c>
      <c r="DO459" s="14" t="str">
        <f>VLOOKUP(MID(B459,1,5)*1,InstTyp!A:B,2,FALSE)</f>
        <v>Vuggestuer</v>
      </c>
      <c r="DP459" s="14" t="str">
        <f>VLOOKUP(MID(B459,1,5)*1,InstTyp!A:C,3,FALSE)</f>
        <v>Amager</v>
      </c>
      <c r="DQ459">
        <f>VLOOKUP(MID(B459,1,5)*1,'InstTyp-2'!E:BQ,7,FALSE)</f>
        <v>33</v>
      </c>
      <c r="DR459">
        <f>VLOOKUP(MID(B459,1,5)*1,'InstTyp-2'!E:BQ,8,FALSE)</f>
        <v>0</v>
      </c>
      <c r="DS459">
        <f>VLOOKUP(MID(B459,1,5)*1,'InstTyp-2'!E:BQ,9,FALSE)</f>
        <v>0</v>
      </c>
      <c r="DT459">
        <f>VLOOKUP(MID(B459,1,5)*1,'InstTyp-2'!E:BQ,10,FALSE)</f>
        <v>0</v>
      </c>
      <c r="DU459">
        <f>VLOOKUP(MID(B459,1,5)*1,'InstTyp-2'!E:BQ,11,FALSE)</f>
        <v>0</v>
      </c>
      <c r="DV459">
        <f>VLOOKUP(MID(B459,1,5)*1,'InstTyp-2'!E:BQ,12,FALSE)</f>
        <v>0</v>
      </c>
      <c r="DW459">
        <f>VLOOKUP(MID(B459,1,5)*1,'InstTyp-2'!E:BQ,13,FALSE)</f>
        <v>0</v>
      </c>
      <c r="DX459">
        <f>VLOOKUP(MID(B459,1,5)*1,'InstTyp-2'!E:BQ,14,FALSE)</f>
        <v>0</v>
      </c>
      <c r="DY459">
        <f>VLOOKUP(MID(B459,1,5)*1,'InstTyp-2'!E:BQ,15,FALSE)</f>
        <v>0</v>
      </c>
      <c r="DZ459">
        <f>VLOOKUP(MID(B459,1,5)*1,'InstTyp-2'!E:BQ,16,FALSE)</f>
        <v>0</v>
      </c>
      <c r="EA459">
        <f>VLOOKUP(MID(B459,1,5)*1,'InstTyp-2'!E:BQ,17,FALSE)</f>
        <v>0</v>
      </c>
      <c r="EB459">
        <f>VLOOKUP(MID(B459,1,5)*1,'InstTyp-2'!E:BQ,18,FALSE)</f>
        <v>0</v>
      </c>
      <c r="EC459">
        <f>VLOOKUP(MID(B459,1,5)*1,'InstTyp-2'!E:BQ,19,FALSE)</f>
        <v>0</v>
      </c>
      <c r="ED459">
        <f>VLOOKUP(MID(B459,1,5)*1,'InstTyp-2'!E:BQ,20,FALSE)</f>
        <v>0</v>
      </c>
      <c r="EE459" s="195">
        <f>VLOOKUP(MID(B459,1,5)*1,'Forplejning 2008'!A:C,3,FALSE)</f>
        <v>80932.92</v>
      </c>
      <c r="EF459" t="str">
        <f t="shared" si="28"/>
        <v>37227</v>
      </c>
      <c r="EG459" t="str">
        <f t="shared" si="29"/>
        <v/>
      </c>
      <c r="EH459">
        <f t="shared" si="30"/>
        <v>0</v>
      </c>
      <c r="EI459">
        <f t="shared" si="31"/>
        <v>0</v>
      </c>
      <c r="EJ459" t="e">
        <f>VLOOKUP(B459,Rekruttering!A:F,2,FALSE)</f>
        <v>#N/A</v>
      </c>
      <c r="EK459" t="e">
        <f>VLOOKUP(B459,Rekruttering!A:F,3,FALSE)</f>
        <v>#N/A</v>
      </c>
      <c r="EL459" t="e">
        <f>VLOOKUP(B459,Rekruttering!A:F,4,FALSE)</f>
        <v>#N/A</v>
      </c>
      <c r="EM459" t="e">
        <f>VLOOKUP(B459,Rekruttering!A:F,5,FALSE)</f>
        <v>#N/A</v>
      </c>
      <c r="EN459" t="e">
        <f>VLOOKUP(B459,Rekruttering!A:F,6,FALSE)</f>
        <v>#N/A</v>
      </c>
    </row>
    <row r="460" spans="1:144">
      <c r="A460" s="15" t="str">
        <f>Ama!AY1</f>
        <v>x</v>
      </c>
      <c r="B460" s="21">
        <f>Ama!AY2</f>
        <v>37241</v>
      </c>
      <c r="C460" t="str">
        <f>Ama!AY3</f>
        <v>Sundholm Vuggestue</v>
      </c>
      <c r="D460" t="str">
        <f>Ama!AY4</f>
        <v>Amager</v>
      </c>
      <c r="E460" t="str">
        <f>Ama!AY5</f>
        <v>Sundholmsvej 38A</v>
      </c>
      <c r="F460">
        <f>Ama!AY6</f>
        <v>2300</v>
      </c>
      <c r="G460" t="str">
        <f>Ama!AY7</f>
        <v>Købehavn S</v>
      </c>
      <c r="H460">
        <f>Ama!AY8</f>
        <v>32641020</v>
      </c>
      <c r="I460" t="str">
        <f>Ama!AY9</f>
        <v>lw19@buf.kk.dk</v>
      </c>
      <c r="J460" t="str">
        <f>Ama!AY10</f>
        <v>Astrid Kjeldsen</v>
      </c>
      <c r="K460">
        <f>Ama!AY11</f>
        <v>32585966</v>
      </c>
      <c r="L460">
        <f>Ama!AY12</f>
        <v>32641020</v>
      </c>
      <c r="M460" t="str">
        <f>Ama!AY13</f>
        <v>37241@buf.kk.dk</v>
      </c>
      <c r="N460" t="str">
        <f>Ama!AY14</f>
        <v>Vuggestue</v>
      </c>
      <c r="O460">
        <f>Ama!AY15</f>
        <v>45</v>
      </c>
      <c r="P460">
        <f>Ama!AY16</f>
        <v>0</v>
      </c>
      <c r="Q460">
        <f>Ama!AY17</f>
        <v>0</v>
      </c>
      <c r="R460">
        <f>Ama!AY18</f>
        <v>0</v>
      </c>
      <c r="S460">
        <f>Ama!AY19</f>
        <v>0</v>
      </c>
      <c r="T460">
        <f>Ama!AY20</f>
        <v>0</v>
      </c>
      <c r="U460">
        <f>Ama!AY21</f>
        <v>0</v>
      </c>
      <c r="V460" t="str">
        <f>Ama!AY22</f>
        <v>Nej</v>
      </c>
      <c r="W460">
        <f>Ama!AY23</f>
        <v>0</v>
      </c>
      <c r="X460">
        <f>Ama!AY24</f>
        <v>0</v>
      </c>
      <c r="Y460">
        <f>Ama!AY25</f>
        <v>5</v>
      </c>
      <c r="Z460">
        <f>Ama!AY26</f>
        <v>5</v>
      </c>
      <c r="AA460">
        <f>Ama!AY27</f>
        <v>4</v>
      </c>
      <c r="AB460">
        <f>Ama!AY28</f>
        <v>5</v>
      </c>
      <c r="AC460">
        <f>Ama!AY29</f>
        <v>0</v>
      </c>
      <c r="AD460">
        <f>Ama!AY30</f>
        <v>0</v>
      </c>
      <c r="AE460">
        <f>Ama!AY31</f>
        <v>0</v>
      </c>
      <c r="AF460">
        <f>Ama!AY32</f>
        <v>0</v>
      </c>
      <c r="AG460">
        <f>Ama!AY33</f>
        <v>0</v>
      </c>
      <c r="AH460">
        <f>Ama!AY34</f>
        <v>0</v>
      </c>
      <c r="AI460" s="16">
        <f>Ama!AY35</f>
        <v>156000</v>
      </c>
      <c r="AJ460" s="16">
        <f>Ama!AY36</f>
        <v>0</v>
      </c>
      <c r="AK460">
        <f>Ama!AY37</f>
        <v>0</v>
      </c>
      <c r="AL460" t="str">
        <f>Ama!AY38</f>
        <v>Ja</v>
      </c>
      <c r="AM460">
        <f>Ama!AY39</f>
        <v>0</v>
      </c>
      <c r="AN460" t="str">
        <f>Ama!AY40</f>
        <v>Pia</v>
      </c>
      <c r="AO460">
        <f>Ama!AY41</f>
        <v>0</v>
      </c>
      <c r="AP460">
        <f>Ama!AY42</f>
        <v>30</v>
      </c>
      <c r="AQ460">
        <f>Ama!AY43</f>
        <v>0</v>
      </c>
      <c r="AR460" t="str">
        <f>Ama!AY44</f>
        <v>køkkenassistent</v>
      </c>
      <c r="AS460">
        <f>Ama!AY45</f>
        <v>0</v>
      </c>
      <c r="AT460">
        <f>Ama!AY46</f>
        <v>0</v>
      </c>
      <c r="AU460">
        <f>Ama!AY47</f>
        <v>0</v>
      </c>
      <c r="AV460">
        <f>Ama!AY48</f>
        <v>0</v>
      </c>
      <c r="AW460">
        <f>Ama!AY49</f>
        <v>0</v>
      </c>
      <c r="AX460">
        <f>Ama!AY50</f>
        <v>0</v>
      </c>
      <c r="AY460">
        <f>Ama!AY51</f>
        <v>0</v>
      </c>
      <c r="AZ460">
        <f>Ama!AY52</f>
        <v>0</v>
      </c>
      <c r="BA460">
        <f>Ama!AY53</f>
        <v>0</v>
      </c>
      <c r="BB460">
        <f>Ama!AY54</f>
        <v>90</v>
      </c>
      <c r="BC460">
        <f>Ama!AY55</f>
        <v>0</v>
      </c>
      <c r="BD460">
        <f>Ama!AY56</f>
        <v>2</v>
      </c>
      <c r="BE460">
        <f>Ama!AY57</f>
        <v>0</v>
      </c>
      <c r="BF460" t="str">
        <f>Ama!AY58</f>
        <v>Ja</v>
      </c>
      <c r="BG460" t="str">
        <f>Ama!AY59</f>
        <v>Ja</v>
      </c>
      <c r="BH460" t="str">
        <f>Ama!AY60</f>
        <v>Ja</v>
      </c>
      <c r="BI460">
        <f>Ama!AY61</f>
        <v>0</v>
      </c>
      <c r="BJ460">
        <f>Ama!AY62</f>
        <v>0</v>
      </c>
      <c r="BK460">
        <f>Ama!AY63</f>
        <v>0</v>
      </c>
      <c r="BL460">
        <f>Ama!AY64</f>
        <v>0</v>
      </c>
      <c r="BM460">
        <f>Ama!AY65</f>
        <v>0</v>
      </c>
      <c r="BN460">
        <f>Ama!AY66</f>
        <v>0</v>
      </c>
      <c r="BO460">
        <f>Ama!AY67</f>
        <v>0</v>
      </c>
      <c r="BP460">
        <f>Ama!AY68</f>
        <v>0</v>
      </c>
      <c r="BQ460">
        <f>Ama!AY69</f>
        <v>0</v>
      </c>
      <c r="BR460" t="str">
        <f>Ama!AY70</f>
        <v>produktionskøkken</v>
      </c>
      <c r="BS460">
        <f>Ama!AY71</f>
        <v>0</v>
      </c>
      <c r="BT460">
        <f>Ama!AY72</f>
        <v>0</v>
      </c>
      <c r="BU460">
        <f>Ama!AY73</f>
        <v>0</v>
      </c>
      <c r="BV460">
        <f>Ama!AY74</f>
        <v>0</v>
      </c>
      <c r="BW460">
        <f>Ama!AY75</f>
        <v>0</v>
      </c>
      <c r="BX460">
        <f>Ama!AY76</f>
        <v>0</v>
      </c>
      <c r="BY460">
        <f>Ama!AY77</f>
        <v>0</v>
      </c>
      <c r="BZ460">
        <f>Ama!AY78</f>
        <v>0</v>
      </c>
      <c r="CA460">
        <f>Ama!AY79</f>
        <v>0</v>
      </c>
      <c r="CB460">
        <f>Ama!AY80</f>
        <v>0</v>
      </c>
      <c r="CC460">
        <f>Ama!AY81</f>
        <v>0</v>
      </c>
      <c r="CD460">
        <f>Ama!AY82</f>
        <v>0</v>
      </c>
      <c r="CE460">
        <f>Ama!AY83</f>
        <v>0</v>
      </c>
      <c r="CF460">
        <f>Ama!AY84</f>
        <v>0</v>
      </c>
      <c r="CG460" t="str">
        <f>Ama!AY85</f>
        <v>Sine</v>
      </c>
      <c r="CH460" s="18">
        <f>Ama!AY86</f>
        <v>39986</v>
      </c>
      <c r="CI460">
        <f>Ama!AY87</f>
        <v>0</v>
      </c>
      <c r="CJ460">
        <f>Ama!AY88</f>
        <v>0</v>
      </c>
      <c r="CK460">
        <f>Ama!AY89</f>
        <v>0</v>
      </c>
      <c r="CL460">
        <f>Ama!AY90</f>
        <v>0</v>
      </c>
      <c r="CM460">
        <f>Ama!AY91</f>
        <v>0</v>
      </c>
      <c r="CN460">
        <f>Ama!AY92</f>
        <v>0</v>
      </c>
      <c r="CO460">
        <f>Ama!AY93</f>
        <v>0</v>
      </c>
      <c r="CP460">
        <f>Ama!AY94</f>
        <v>0</v>
      </c>
      <c r="CQ460">
        <f>Ama!AY95</f>
        <v>0</v>
      </c>
      <c r="CR460">
        <f>Ama!AY96</f>
        <v>0</v>
      </c>
      <c r="CS460">
        <f>Ama!AY97</f>
        <v>0</v>
      </c>
      <c r="CT460">
        <f>Ama!AY98</f>
        <v>0</v>
      </c>
      <c r="CU460">
        <f>Ama!AY99</f>
        <v>0</v>
      </c>
      <c r="CV460">
        <f>Ama!AY100</f>
        <v>0</v>
      </c>
      <c r="CW460">
        <f>Ama!AY101</f>
        <v>0</v>
      </c>
      <c r="CX460">
        <f>Ama!AY102</f>
        <v>0</v>
      </c>
      <c r="CY460">
        <f>Ama!AY103</f>
        <v>0</v>
      </c>
      <c r="CZ460">
        <f>Ama!AY104</f>
        <v>0</v>
      </c>
      <c r="DA460">
        <f>Ama!AY105</f>
        <v>0</v>
      </c>
      <c r="DB460">
        <f>Ama!AY106</f>
        <v>0</v>
      </c>
      <c r="DC460">
        <f>Ama!AY107</f>
        <v>0</v>
      </c>
      <c r="DD460">
        <f>Ama!AY108</f>
        <v>0</v>
      </c>
      <c r="DE460">
        <f>Ama!AY109</f>
        <v>0</v>
      </c>
      <c r="DF460">
        <f>Ama!AY110</f>
        <v>0</v>
      </c>
      <c r="DG460">
        <f>Ama!AY111</f>
        <v>0</v>
      </c>
      <c r="DH460">
        <f>Ama!AY112</f>
        <v>0</v>
      </c>
      <c r="DI460">
        <f>Ama!AY113</f>
        <v>0</v>
      </c>
      <c r="DJ460">
        <f>Ama!AY114</f>
        <v>0</v>
      </c>
      <c r="DK460">
        <f>Ama!AY115</f>
        <v>0</v>
      </c>
      <c r="DL460">
        <f>Ama!AY116</f>
        <v>0</v>
      </c>
      <c r="DM460">
        <f>Ama!AY117</f>
        <v>0</v>
      </c>
      <c r="DN460">
        <f>Ama!AY118</f>
        <v>0</v>
      </c>
      <c r="DO460" s="14" t="str">
        <f>VLOOKUP(MID(B460,1,5)*1,InstTyp!A:B,2,FALSE)</f>
        <v>Vuggestuer</v>
      </c>
      <c r="DP460" s="14" t="str">
        <f>VLOOKUP(MID(B460,1,5)*1,InstTyp!A:C,3,FALSE)</f>
        <v>Amager</v>
      </c>
      <c r="DQ460">
        <f>VLOOKUP(MID(B460,1,5)*1,'InstTyp-2'!E:BQ,7,FALSE)</f>
        <v>45</v>
      </c>
      <c r="DR460">
        <f>VLOOKUP(MID(B460,1,5)*1,'InstTyp-2'!E:BQ,8,FALSE)</f>
        <v>0</v>
      </c>
      <c r="DS460">
        <f>VLOOKUP(MID(B460,1,5)*1,'InstTyp-2'!E:BQ,9,FALSE)</f>
        <v>0</v>
      </c>
      <c r="DT460">
        <f>VLOOKUP(MID(B460,1,5)*1,'InstTyp-2'!E:BQ,10,FALSE)</f>
        <v>0</v>
      </c>
      <c r="DU460">
        <f>VLOOKUP(MID(B460,1,5)*1,'InstTyp-2'!E:BQ,11,FALSE)</f>
        <v>0</v>
      </c>
      <c r="DV460">
        <f>VLOOKUP(MID(B460,1,5)*1,'InstTyp-2'!E:BQ,12,FALSE)</f>
        <v>0</v>
      </c>
      <c r="DW460">
        <f>VLOOKUP(MID(B460,1,5)*1,'InstTyp-2'!E:BQ,13,FALSE)</f>
        <v>0</v>
      </c>
      <c r="DX460">
        <f>VLOOKUP(MID(B460,1,5)*1,'InstTyp-2'!E:BQ,14,FALSE)</f>
        <v>0</v>
      </c>
      <c r="DY460">
        <f>VLOOKUP(MID(B460,1,5)*1,'InstTyp-2'!E:BQ,15,FALSE)</f>
        <v>0</v>
      </c>
      <c r="DZ460">
        <f>VLOOKUP(MID(B460,1,5)*1,'InstTyp-2'!E:BQ,16,FALSE)</f>
        <v>0</v>
      </c>
      <c r="EA460">
        <f>VLOOKUP(MID(B460,1,5)*1,'InstTyp-2'!E:BQ,17,FALSE)</f>
        <v>0</v>
      </c>
      <c r="EB460">
        <f>VLOOKUP(MID(B460,1,5)*1,'InstTyp-2'!E:BQ,18,FALSE)</f>
        <v>0</v>
      </c>
      <c r="EC460">
        <f>VLOOKUP(MID(B460,1,5)*1,'InstTyp-2'!E:BQ,19,FALSE)</f>
        <v>0</v>
      </c>
      <c r="ED460">
        <f>VLOOKUP(MID(B460,1,5)*1,'InstTyp-2'!E:BQ,20,FALSE)</f>
        <v>0</v>
      </c>
      <c r="EE460" s="195">
        <f>VLOOKUP(MID(B460,1,5)*1,'Forplejning 2008'!A:C,3,FALSE)</f>
        <v>10543.5</v>
      </c>
      <c r="EF460" t="str">
        <f t="shared" si="28"/>
        <v>37241</v>
      </c>
      <c r="EG460" t="str">
        <f t="shared" si="29"/>
        <v/>
      </c>
      <c r="EH460">
        <f t="shared" si="30"/>
        <v>0</v>
      </c>
      <c r="EI460">
        <f t="shared" si="31"/>
        <v>0</v>
      </c>
      <c r="EJ460" t="e">
        <f>VLOOKUP(B460,Rekruttering!A:F,2,FALSE)</f>
        <v>#N/A</v>
      </c>
      <c r="EK460" t="e">
        <f>VLOOKUP(B460,Rekruttering!A:F,3,FALSE)</f>
        <v>#N/A</v>
      </c>
      <c r="EL460" t="e">
        <f>VLOOKUP(B460,Rekruttering!A:F,4,FALSE)</f>
        <v>#N/A</v>
      </c>
      <c r="EM460" t="e">
        <f>VLOOKUP(B460,Rekruttering!A:F,5,FALSE)</f>
        <v>#N/A</v>
      </c>
      <c r="EN460" t="e">
        <f>VLOOKUP(B460,Rekruttering!A:F,6,FALSE)</f>
        <v>#N/A</v>
      </c>
    </row>
    <row r="461" spans="1:144">
      <c r="A461" s="14" t="str">
        <f>Ama!AZ1</f>
        <v>x</v>
      </c>
      <c r="B461" s="21">
        <f>Ama!AZ2</f>
        <v>37242</v>
      </c>
      <c r="C461" t="str">
        <f>Ama!AZ3</f>
        <v>Ingolf</v>
      </c>
      <c r="D461" t="str">
        <f>Ama!AZ4</f>
        <v>Amager</v>
      </c>
      <c r="E461" t="str">
        <f>Ama!AZ5</f>
        <v>Ingolfs Allé 8</v>
      </c>
      <c r="F461">
        <f>Ama!AZ6</f>
        <v>2300</v>
      </c>
      <c r="G461" t="str">
        <f>Ama!AZ7</f>
        <v>København S</v>
      </c>
      <c r="H461" t="str">
        <f>Ama!AZ8</f>
        <v>32 58 07 81</v>
      </c>
      <c r="I461" t="str">
        <f>Ama!AZ9</f>
        <v>ingolf@buf.kk.dk</v>
      </c>
      <c r="J461" t="str">
        <f>Ama!AZ10</f>
        <v>Hanne Grethe Møller</v>
      </c>
      <c r="K461">
        <f>Ama!AZ11</f>
        <v>32971491</v>
      </c>
      <c r="L461">
        <f>Ama!AZ12</f>
        <v>0</v>
      </c>
      <c r="M461" t="str">
        <f>Ama!AZ13</f>
        <v>37242@buf.kk.dk</v>
      </c>
      <c r="N461" t="str">
        <f>Ama!AZ14</f>
        <v>Vuggestue</v>
      </c>
      <c r="O461">
        <f>Ama!AZ15</f>
        <v>32</v>
      </c>
      <c r="P461">
        <f>Ama!AZ16</f>
        <v>0</v>
      </c>
      <c r="Q461">
        <f>Ama!AZ17</f>
        <v>0</v>
      </c>
      <c r="R461">
        <f>Ama!AZ18</f>
        <v>0</v>
      </c>
      <c r="S461">
        <f>Ama!AZ19</f>
        <v>0</v>
      </c>
      <c r="T461">
        <f>Ama!AZ20</f>
        <v>0</v>
      </c>
      <c r="U461">
        <f>Ama!AZ21</f>
        <v>0</v>
      </c>
      <c r="V461" t="str">
        <f>Ama!AZ22</f>
        <v>Nej</v>
      </c>
      <c r="W461">
        <f>Ama!AZ23</f>
        <v>0</v>
      </c>
      <c r="X461">
        <f>Ama!AZ24</f>
        <v>0</v>
      </c>
      <c r="Y461">
        <f>Ama!AZ25</f>
        <v>0</v>
      </c>
      <c r="Z461">
        <f>Ama!AZ26</f>
        <v>5</v>
      </c>
      <c r="AA461">
        <f>Ama!AZ27</f>
        <v>3</v>
      </c>
      <c r="AB461">
        <f>Ama!AZ28</f>
        <v>5</v>
      </c>
      <c r="AC461">
        <f>Ama!AZ29</f>
        <v>0</v>
      </c>
      <c r="AD461">
        <f>Ama!AZ30</f>
        <v>0</v>
      </c>
      <c r="AE461">
        <f>Ama!AZ31</f>
        <v>0</v>
      </c>
      <c r="AF461">
        <f>Ama!AZ32</f>
        <v>0</v>
      </c>
      <c r="AG461">
        <f>Ama!AZ33</f>
        <v>0</v>
      </c>
      <c r="AH461">
        <f>Ama!AZ34</f>
        <v>0</v>
      </c>
      <c r="AI461">
        <f>Ama!AZ35</f>
        <v>92000</v>
      </c>
      <c r="AJ461" s="16">
        <f>Ama!AZ36</f>
        <v>0</v>
      </c>
      <c r="AK461">
        <f>Ama!AZ37</f>
        <v>0</v>
      </c>
      <c r="AL461" t="str">
        <f>Ama!AZ38</f>
        <v>Ja</v>
      </c>
      <c r="AM461">
        <f>Ama!AZ39</f>
        <v>0</v>
      </c>
      <c r="AN461" t="str">
        <f>Ama!AZ40</f>
        <v>Anette</v>
      </c>
      <c r="AO461">
        <f>Ama!AZ41</f>
        <v>0</v>
      </c>
      <c r="AP461">
        <f>Ama!AZ42</f>
        <v>20</v>
      </c>
      <c r="AQ461">
        <f>Ama!AZ43</f>
        <v>0</v>
      </c>
      <c r="AR461" t="str">
        <f>Ama!AZ44</f>
        <v>ufaglært</v>
      </c>
      <c r="AS461">
        <f>Ama!AZ45</f>
        <v>0</v>
      </c>
      <c r="AT461">
        <f>Ama!AZ46</f>
        <v>0</v>
      </c>
      <c r="AU461">
        <f>Ama!AZ47</f>
        <v>0</v>
      </c>
      <c r="AV461">
        <f>Ama!AZ48</f>
        <v>0</v>
      </c>
      <c r="AW461">
        <f>Ama!AZ49</f>
        <v>0</v>
      </c>
      <c r="AX461">
        <f>Ama!AZ50</f>
        <v>0</v>
      </c>
      <c r="AY461">
        <f>Ama!AZ51</f>
        <v>0</v>
      </c>
      <c r="AZ461">
        <f>Ama!AZ52</f>
        <v>0</v>
      </c>
      <c r="BA461">
        <f>Ama!AZ53</f>
        <v>0</v>
      </c>
      <c r="BB461">
        <f>Ama!AZ54</f>
        <v>90</v>
      </c>
      <c r="BC461">
        <f>Ama!AZ55</f>
        <v>0</v>
      </c>
      <c r="BD461">
        <f>Ama!AZ56</f>
        <v>1</v>
      </c>
      <c r="BE461">
        <f>Ama!AZ57</f>
        <v>0</v>
      </c>
      <c r="BF461" t="str">
        <f>Ama!AZ58</f>
        <v>Ja</v>
      </c>
      <c r="BG461" t="str">
        <f>Ama!AZ59</f>
        <v>Ja</v>
      </c>
      <c r="BH461" t="str">
        <f>Ama!AZ60</f>
        <v>Ja</v>
      </c>
      <c r="BI461">
        <f>Ama!AZ61</f>
        <v>0</v>
      </c>
      <c r="BJ461">
        <f>Ama!AZ62</f>
        <v>0</v>
      </c>
      <c r="BK461">
        <f>Ama!AZ63</f>
        <v>0</v>
      </c>
      <c r="BL461">
        <f>Ama!AZ64</f>
        <v>0</v>
      </c>
      <c r="BM461">
        <f>Ama!AZ65</f>
        <v>0</v>
      </c>
      <c r="BN461">
        <f>Ama!AZ66</f>
        <v>0</v>
      </c>
      <c r="BO461">
        <f>Ama!AZ67</f>
        <v>0</v>
      </c>
      <c r="BP461">
        <f>Ama!AZ68</f>
        <v>0</v>
      </c>
      <c r="BQ461">
        <f>Ama!AZ69</f>
        <v>0</v>
      </c>
      <c r="BR461" t="str">
        <f>Ama!AZ70</f>
        <v>produktionskøkken</v>
      </c>
      <c r="BS461">
        <f>Ama!AZ71</f>
        <v>0</v>
      </c>
      <c r="BT461">
        <f>Ama!AZ72</f>
        <v>0</v>
      </c>
      <c r="BU461">
        <f>Ama!AZ73</f>
        <v>0</v>
      </c>
      <c r="BV461">
        <f>Ama!AZ74</f>
        <v>0</v>
      </c>
      <c r="BW461">
        <f>Ama!AZ75</f>
        <v>0</v>
      </c>
      <c r="BX461">
        <f>Ama!AZ76</f>
        <v>0</v>
      </c>
      <c r="BY461">
        <f>Ama!AZ77</f>
        <v>0</v>
      </c>
      <c r="BZ461">
        <f>Ama!AZ78</f>
        <v>0</v>
      </c>
      <c r="CA461">
        <f>Ama!AZ79</f>
        <v>0</v>
      </c>
      <c r="CB461">
        <f>Ama!AZ80</f>
        <v>0</v>
      </c>
      <c r="CC461">
        <f>Ama!AZ81</f>
        <v>0</v>
      </c>
      <c r="CD461">
        <f>Ama!AZ82</f>
        <v>0</v>
      </c>
      <c r="CE461">
        <f>Ama!AZ83</f>
        <v>0</v>
      </c>
      <c r="CF461">
        <f>Ama!AZ84</f>
        <v>0</v>
      </c>
      <c r="CG461" t="str">
        <f>Ama!AZ85</f>
        <v>Sine</v>
      </c>
      <c r="CH461" s="17">
        <f>Ama!AZ86</f>
        <v>39986</v>
      </c>
      <c r="CI461">
        <f>Ama!AZ87</f>
        <v>0</v>
      </c>
      <c r="CJ461">
        <f>Ama!AZ88</f>
        <v>0</v>
      </c>
      <c r="CK461">
        <f>Ama!AZ89</f>
        <v>0</v>
      </c>
      <c r="CL461">
        <f>Ama!AZ90</f>
        <v>0</v>
      </c>
      <c r="CM461">
        <f>Ama!AZ91</f>
        <v>0</v>
      </c>
      <c r="CN461">
        <f>Ama!AZ92</f>
        <v>0</v>
      </c>
      <c r="CO461">
        <f>Ama!AZ93</f>
        <v>0</v>
      </c>
      <c r="CP461">
        <f>Ama!AZ94</f>
        <v>0</v>
      </c>
      <c r="CQ461">
        <f>Ama!AZ95</f>
        <v>0</v>
      </c>
      <c r="CR461">
        <f>Ama!AZ96</f>
        <v>0</v>
      </c>
      <c r="CS461">
        <f>Ama!AZ97</f>
        <v>0</v>
      </c>
      <c r="CT461">
        <f>Ama!AZ98</f>
        <v>0</v>
      </c>
      <c r="CU461">
        <f>Ama!AZ99</f>
        <v>0</v>
      </c>
      <c r="CV461">
        <f>Ama!AZ100</f>
        <v>0</v>
      </c>
      <c r="CW461">
        <f>Ama!AZ101</f>
        <v>0</v>
      </c>
      <c r="CX461">
        <f>Ama!AZ102</f>
        <v>0</v>
      </c>
      <c r="CY461">
        <f>Ama!AZ103</f>
        <v>0</v>
      </c>
      <c r="CZ461">
        <f>Ama!AZ104</f>
        <v>0</v>
      </c>
      <c r="DA461">
        <f>Ama!AZ105</f>
        <v>0</v>
      </c>
      <c r="DB461">
        <f>Ama!AZ106</f>
        <v>0</v>
      </c>
      <c r="DC461">
        <f>Ama!AZ107</f>
        <v>0</v>
      </c>
      <c r="DD461">
        <f>Ama!AZ108</f>
        <v>0</v>
      </c>
      <c r="DE461">
        <f>Ama!AZ109</f>
        <v>0</v>
      </c>
      <c r="DF461">
        <f>Ama!AZ110</f>
        <v>0</v>
      </c>
      <c r="DG461">
        <f>Ama!AZ111</f>
        <v>0</v>
      </c>
      <c r="DH461">
        <f>Ama!AZ112</f>
        <v>0</v>
      </c>
      <c r="DI461">
        <f>Ama!AZ113</f>
        <v>0</v>
      </c>
      <c r="DJ461">
        <f>Ama!AZ114</f>
        <v>0</v>
      </c>
      <c r="DK461">
        <f>Ama!AZ115</f>
        <v>0</v>
      </c>
      <c r="DL461">
        <f>Ama!AZ116</f>
        <v>0</v>
      </c>
      <c r="DM461">
        <f>Ama!AZ117</f>
        <v>0</v>
      </c>
      <c r="DN461">
        <f>Ama!AZ118</f>
        <v>0</v>
      </c>
      <c r="DO461" s="14" t="str">
        <f>VLOOKUP(MID(B461,1,5)*1,InstTyp!A:B,2,FALSE)</f>
        <v>Vuggestuer</v>
      </c>
      <c r="DP461" s="14" t="str">
        <f>VLOOKUP(MID(B461,1,5)*1,InstTyp!A:C,3,FALSE)</f>
        <v>Amager</v>
      </c>
      <c r="DQ461">
        <f>VLOOKUP(MID(B461,1,5)*1,'InstTyp-2'!E:BQ,7,FALSE)</f>
        <v>32</v>
      </c>
      <c r="DR461">
        <f>VLOOKUP(MID(B461,1,5)*1,'InstTyp-2'!E:BQ,8,FALSE)</f>
        <v>0</v>
      </c>
      <c r="DS461">
        <f>VLOOKUP(MID(B461,1,5)*1,'InstTyp-2'!E:BQ,9,FALSE)</f>
        <v>0</v>
      </c>
      <c r="DT461">
        <f>VLOOKUP(MID(B461,1,5)*1,'InstTyp-2'!E:BQ,10,FALSE)</f>
        <v>0</v>
      </c>
      <c r="DU461">
        <f>VLOOKUP(MID(B461,1,5)*1,'InstTyp-2'!E:BQ,11,FALSE)</f>
        <v>0</v>
      </c>
      <c r="DV461">
        <f>VLOOKUP(MID(B461,1,5)*1,'InstTyp-2'!E:BQ,12,FALSE)</f>
        <v>0</v>
      </c>
      <c r="DW461">
        <f>VLOOKUP(MID(B461,1,5)*1,'InstTyp-2'!E:BQ,13,FALSE)</f>
        <v>0</v>
      </c>
      <c r="DX461">
        <f>VLOOKUP(MID(B461,1,5)*1,'InstTyp-2'!E:BQ,14,FALSE)</f>
        <v>0</v>
      </c>
      <c r="DY461">
        <f>VLOOKUP(MID(B461,1,5)*1,'InstTyp-2'!E:BQ,15,FALSE)</f>
        <v>0</v>
      </c>
      <c r="DZ461">
        <f>VLOOKUP(MID(B461,1,5)*1,'InstTyp-2'!E:BQ,16,FALSE)</f>
        <v>0</v>
      </c>
      <c r="EA461">
        <f>VLOOKUP(MID(B461,1,5)*1,'InstTyp-2'!E:BQ,17,FALSE)</f>
        <v>0</v>
      </c>
      <c r="EB461">
        <f>VLOOKUP(MID(B461,1,5)*1,'InstTyp-2'!E:BQ,18,FALSE)</f>
        <v>0</v>
      </c>
      <c r="EC461">
        <f>VLOOKUP(MID(B461,1,5)*1,'InstTyp-2'!E:BQ,19,FALSE)</f>
        <v>0</v>
      </c>
      <c r="ED461">
        <f>VLOOKUP(MID(B461,1,5)*1,'InstTyp-2'!E:BQ,20,FALSE)</f>
        <v>0</v>
      </c>
      <c r="EE461" s="195">
        <f>VLOOKUP(MID(B461,1,5)*1,'Forplejning 2008'!A:C,3,FALSE)</f>
        <v>73635.839999999997</v>
      </c>
      <c r="EF461" t="str">
        <f t="shared" si="28"/>
        <v>37242</v>
      </c>
      <c r="EG461" t="str">
        <f t="shared" si="29"/>
        <v/>
      </c>
      <c r="EH461">
        <f t="shared" si="30"/>
        <v>0</v>
      </c>
      <c r="EI461">
        <f t="shared" si="31"/>
        <v>0</v>
      </c>
      <c r="EJ461" t="e">
        <f>VLOOKUP(B461,Rekruttering!A:F,2,FALSE)</f>
        <v>#N/A</v>
      </c>
      <c r="EK461" t="e">
        <f>VLOOKUP(B461,Rekruttering!A:F,3,FALSE)</f>
        <v>#N/A</v>
      </c>
      <c r="EL461" t="e">
        <f>VLOOKUP(B461,Rekruttering!A:F,4,FALSE)</f>
        <v>#N/A</v>
      </c>
      <c r="EM461" t="e">
        <f>VLOOKUP(B461,Rekruttering!A:F,5,FALSE)</f>
        <v>#N/A</v>
      </c>
      <c r="EN461" t="e">
        <f>VLOOKUP(B461,Rekruttering!A:F,6,FALSE)</f>
        <v>#N/A</v>
      </c>
    </row>
    <row r="462" spans="1:144">
      <c r="A462" s="14" t="str">
        <f>Ama!BB1</f>
        <v>x</v>
      </c>
      <c r="B462" s="21">
        <f>Ama!BB2</f>
        <v>37250</v>
      </c>
      <c r="C462" t="str">
        <f>Ama!BB3</f>
        <v>Firkløveren</v>
      </c>
      <c r="D462" t="str">
        <f>Ama!BB4</f>
        <v>Amager</v>
      </c>
      <c r="E462" t="str">
        <f>Ama!BB5</f>
        <v>Peder Lykkes Vej 79</v>
      </c>
      <c r="F462">
        <f>Ama!BB6</f>
        <v>2300</v>
      </c>
      <c r="G462" t="str">
        <f>Ama!BB7</f>
        <v>København S</v>
      </c>
      <c r="H462" t="str">
        <f>Ama!BB8</f>
        <v>32 58 87 30</v>
      </c>
      <c r="I462" t="str">
        <f>Ama!BB9</f>
        <v>z972@buf.kk.dk</v>
      </c>
      <c r="J462" t="str">
        <f>Ama!BB10</f>
        <v>Hanne Viinblad Nielsen</v>
      </c>
      <c r="K462">
        <f>Ama!BB11</f>
        <v>32525926</v>
      </c>
      <c r="L462">
        <f>Ama!BB12</f>
        <v>0</v>
      </c>
      <c r="M462" t="str">
        <f>Ama!BB13</f>
        <v>37250@buf.kk.dk</v>
      </c>
      <c r="N462" t="str">
        <f>Ama!BB14</f>
        <v>Vuggestue</v>
      </c>
      <c r="O462">
        <f>Ama!BB15</f>
        <v>44</v>
      </c>
      <c r="P462">
        <f>Ama!BB16</f>
        <v>0</v>
      </c>
      <c r="Q462">
        <f>Ama!BB17</f>
        <v>0</v>
      </c>
      <c r="R462">
        <f>Ama!BB18</f>
        <v>0</v>
      </c>
      <c r="S462">
        <f>Ama!BB19</f>
        <v>0</v>
      </c>
      <c r="T462">
        <f>Ama!BB20</f>
        <v>0</v>
      </c>
      <c r="U462">
        <f>Ama!BB21</f>
        <v>0</v>
      </c>
      <c r="V462" t="str">
        <f>Ama!BB22</f>
        <v>Nej</v>
      </c>
      <c r="W462">
        <f>Ama!BB23</f>
        <v>0</v>
      </c>
      <c r="X462">
        <f>Ama!BB24</f>
        <v>0</v>
      </c>
      <c r="Y462">
        <f>Ama!BB25</f>
        <v>5</v>
      </c>
      <c r="Z462">
        <f>Ama!BB26</f>
        <v>5</v>
      </c>
      <c r="AA462">
        <f>Ama!BB27</f>
        <v>5</v>
      </c>
      <c r="AB462">
        <f>Ama!BB28</f>
        <v>5</v>
      </c>
      <c r="AC462">
        <f>Ama!BB29</f>
        <v>0</v>
      </c>
      <c r="AD462">
        <f>Ama!BB30</f>
        <v>0</v>
      </c>
      <c r="AE462">
        <f>Ama!BB31</f>
        <v>0</v>
      </c>
      <c r="AF462">
        <f>Ama!BB32</f>
        <v>0</v>
      </c>
      <c r="AG462">
        <f>Ama!BB33</f>
        <v>0</v>
      </c>
      <c r="AH462">
        <f>Ama!BB34</f>
        <v>0</v>
      </c>
      <c r="AI462">
        <f>Ama!BB35</f>
        <v>130000</v>
      </c>
      <c r="AJ462" s="16">
        <f>Ama!BB36</f>
        <v>0</v>
      </c>
      <c r="AK462">
        <f>Ama!BB37</f>
        <v>0</v>
      </c>
      <c r="AL462" t="str">
        <f>Ama!BB38</f>
        <v>Ja</v>
      </c>
      <c r="AM462">
        <f>Ama!BB39</f>
        <v>0</v>
      </c>
      <c r="AN462" t="str">
        <f>Ama!BB40</f>
        <v>Hanne</v>
      </c>
      <c r="AO462">
        <f>Ama!BB41</f>
        <v>0</v>
      </c>
      <c r="AP462">
        <f>Ama!BB42</f>
        <v>37</v>
      </c>
      <c r="AQ462">
        <f>Ama!BB43</f>
        <v>0</v>
      </c>
      <c r="AR462" t="str">
        <f>Ama!BB44</f>
        <v>økonoma</v>
      </c>
      <c r="AS462">
        <f>Ama!BB45</f>
        <v>0</v>
      </c>
      <c r="AT462">
        <f>Ama!BB46</f>
        <v>0</v>
      </c>
      <c r="AU462">
        <f>Ama!BB47</f>
        <v>0</v>
      </c>
      <c r="AV462">
        <f>Ama!BB48</f>
        <v>0</v>
      </c>
      <c r="AW462">
        <f>Ama!BB49</f>
        <v>0</v>
      </c>
      <c r="AX462">
        <f>Ama!BB50</f>
        <v>0</v>
      </c>
      <c r="AY462">
        <f>Ama!BB51</f>
        <v>0</v>
      </c>
      <c r="AZ462">
        <f>Ama!BB52</f>
        <v>0</v>
      </c>
      <c r="BA462">
        <f>Ama!BB53</f>
        <v>0</v>
      </c>
      <c r="BB462">
        <f>Ama!BB54</f>
        <v>75</v>
      </c>
      <c r="BC462">
        <f>Ama!BB55</f>
        <v>0</v>
      </c>
      <c r="BD462">
        <f>Ama!BB56</f>
        <v>1</v>
      </c>
      <c r="BE462">
        <f>Ama!BB57</f>
        <v>0</v>
      </c>
      <c r="BF462" t="str">
        <f>Ama!BB58</f>
        <v>Ja</v>
      </c>
      <c r="BG462" t="str">
        <f>Ama!BB59</f>
        <v>Nej</v>
      </c>
      <c r="BH462" t="str">
        <f>Ama!BB60</f>
        <v>Ja</v>
      </c>
      <c r="BI462">
        <f>Ama!BB61</f>
        <v>0</v>
      </c>
      <c r="BJ462">
        <f>Ama!BB62</f>
        <v>0</v>
      </c>
      <c r="BK462">
        <f>Ama!BB63</f>
        <v>0</v>
      </c>
      <c r="BL462">
        <f>Ama!BB64</f>
        <v>0</v>
      </c>
      <c r="BM462">
        <f>Ama!BB65</f>
        <v>0</v>
      </c>
      <c r="BN462">
        <f>Ama!BB66</f>
        <v>0</v>
      </c>
      <c r="BO462">
        <f>Ama!BB67</f>
        <v>0</v>
      </c>
      <c r="BP462">
        <f>Ama!BB68</f>
        <v>0</v>
      </c>
      <c r="BQ462">
        <f>Ama!BB69</f>
        <v>0</v>
      </c>
      <c r="BR462" t="str">
        <f>Ama!BB70</f>
        <v>produktionskøkken</v>
      </c>
      <c r="BS462">
        <f>Ama!BB71</f>
        <v>0</v>
      </c>
      <c r="BT462">
        <f>Ama!BB72</f>
        <v>0</v>
      </c>
      <c r="BU462">
        <f>Ama!BB73</f>
        <v>0</v>
      </c>
      <c r="BV462">
        <f>Ama!BB74</f>
        <v>0</v>
      </c>
      <c r="BW462">
        <f>Ama!BB75</f>
        <v>0</v>
      </c>
      <c r="BX462">
        <f>Ama!BB76</f>
        <v>0</v>
      </c>
      <c r="BY462">
        <f>Ama!BB77</f>
        <v>0</v>
      </c>
      <c r="BZ462">
        <f>Ama!BB78</f>
        <v>0</v>
      </c>
      <c r="CA462">
        <f>Ama!BB79</f>
        <v>0</v>
      </c>
      <c r="CB462">
        <f>Ama!BB80</f>
        <v>0</v>
      </c>
      <c r="CC462">
        <f>Ama!BB81</f>
        <v>0</v>
      </c>
      <c r="CD462">
        <f>Ama!BB82</f>
        <v>0</v>
      </c>
      <c r="CE462">
        <f>Ama!BB83</f>
        <v>0</v>
      </c>
      <c r="CF462">
        <f>Ama!BB84</f>
        <v>0</v>
      </c>
      <c r="CG462" t="str">
        <f>Ama!BB85</f>
        <v>Sine</v>
      </c>
      <c r="CH462" s="17">
        <f>Ama!BB86</f>
        <v>39986</v>
      </c>
      <c r="CI462">
        <f>Ama!BB87</f>
        <v>0</v>
      </c>
      <c r="CJ462">
        <f>Ama!BB88</f>
        <v>0</v>
      </c>
      <c r="CK462">
        <f>Ama!BB89</f>
        <v>0</v>
      </c>
      <c r="CL462">
        <f>Ama!BB90</f>
        <v>0</v>
      </c>
      <c r="CM462">
        <f>Ama!BB91</f>
        <v>0</v>
      </c>
      <c r="CN462">
        <f>Ama!BB92</f>
        <v>0</v>
      </c>
      <c r="CO462">
        <f>Ama!BB93</f>
        <v>0</v>
      </c>
      <c r="CP462">
        <f>Ama!BB94</f>
        <v>0</v>
      </c>
      <c r="CQ462">
        <f>Ama!BB95</f>
        <v>0</v>
      </c>
      <c r="CR462">
        <f>Ama!BB96</f>
        <v>0</v>
      </c>
      <c r="CS462">
        <f>Ama!BB97</f>
        <v>0</v>
      </c>
      <c r="CT462">
        <f>Ama!BB98</f>
        <v>0</v>
      </c>
      <c r="CU462">
        <f>Ama!BB99</f>
        <v>0</v>
      </c>
      <c r="CV462">
        <f>Ama!BB100</f>
        <v>0</v>
      </c>
      <c r="CW462">
        <f>Ama!BB101</f>
        <v>0</v>
      </c>
      <c r="CX462">
        <f>Ama!BB102</f>
        <v>0</v>
      </c>
      <c r="CY462">
        <f>Ama!BB103</f>
        <v>0</v>
      </c>
      <c r="CZ462">
        <f>Ama!BB104</f>
        <v>0</v>
      </c>
      <c r="DA462">
        <f>Ama!BB105</f>
        <v>0</v>
      </c>
      <c r="DB462">
        <f>Ama!BB106</f>
        <v>0</v>
      </c>
      <c r="DC462">
        <f>Ama!BB107</f>
        <v>0</v>
      </c>
      <c r="DD462">
        <f>Ama!BB108</f>
        <v>0</v>
      </c>
      <c r="DE462">
        <f>Ama!BB109</f>
        <v>0</v>
      </c>
      <c r="DF462">
        <f>Ama!BB110</f>
        <v>0</v>
      </c>
      <c r="DG462">
        <f>Ama!BB111</f>
        <v>0</v>
      </c>
      <c r="DH462">
        <f>Ama!BB112</f>
        <v>0</v>
      </c>
      <c r="DI462">
        <f>Ama!BB113</f>
        <v>0</v>
      </c>
      <c r="DJ462">
        <f>Ama!BB114</f>
        <v>0</v>
      </c>
      <c r="DK462">
        <f>Ama!BB115</f>
        <v>0</v>
      </c>
      <c r="DL462">
        <f>Ama!BB116</f>
        <v>0</v>
      </c>
      <c r="DM462">
        <f>Ama!BB117</f>
        <v>0</v>
      </c>
      <c r="DN462">
        <f>Ama!BB118</f>
        <v>0</v>
      </c>
      <c r="DO462" s="14" t="str">
        <f>VLOOKUP(MID(B462,1,5)*1,InstTyp!A:B,2,FALSE)</f>
        <v>Vuggestuer</v>
      </c>
      <c r="DP462" s="14" t="str">
        <f>VLOOKUP(MID(B462,1,5)*1,InstTyp!A:C,3,FALSE)</f>
        <v>Amager</v>
      </c>
      <c r="DQ462">
        <f>VLOOKUP(MID(B462,1,5)*1,'InstTyp-2'!E:BQ,7,FALSE)</f>
        <v>44</v>
      </c>
      <c r="DR462">
        <f>VLOOKUP(MID(B462,1,5)*1,'InstTyp-2'!E:BQ,8,FALSE)</f>
        <v>0</v>
      </c>
      <c r="DS462">
        <f>VLOOKUP(MID(B462,1,5)*1,'InstTyp-2'!E:BQ,9,FALSE)</f>
        <v>0</v>
      </c>
      <c r="DT462">
        <f>VLOOKUP(MID(B462,1,5)*1,'InstTyp-2'!E:BQ,10,FALSE)</f>
        <v>0</v>
      </c>
      <c r="DU462">
        <f>VLOOKUP(MID(B462,1,5)*1,'InstTyp-2'!E:BQ,11,FALSE)</f>
        <v>0</v>
      </c>
      <c r="DV462">
        <f>VLOOKUP(MID(B462,1,5)*1,'InstTyp-2'!E:BQ,12,FALSE)</f>
        <v>0</v>
      </c>
      <c r="DW462">
        <f>VLOOKUP(MID(B462,1,5)*1,'InstTyp-2'!E:BQ,13,FALSE)</f>
        <v>0</v>
      </c>
      <c r="DX462">
        <f>VLOOKUP(MID(B462,1,5)*1,'InstTyp-2'!E:BQ,14,FALSE)</f>
        <v>0</v>
      </c>
      <c r="DY462">
        <f>VLOOKUP(MID(B462,1,5)*1,'InstTyp-2'!E:BQ,15,FALSE)</f>
        <v>0</v>
      </c>
      <c r="DZ462">
        <f>VLOOKUP(MID(B462,1,5)*1,'InstTyp-2'!E:BQ,16,FALSE)</f>
        <v>0</v>
      </c>
      <c r="EA462">
        <f>VLOOKUP(MID(B462,1,5)*1,'InstTyp-2'!E:BQ,17,FALSE)</f>
        <v>0</v>
      </c>
      <c r="EB462">
        <f>VLOOKUP(MID(B462,1,5)*1,'InstTyp-2'!E:BQ,18,FALSE)</f>
        <v>0</v>
      </c>
      <c r="EC462">
        <f>VLOOKUP(MID(B462,1,5)*1,'InstTyp-2'!E:BQ,19,FALSE)</f>
        <v>0</v>
      </c>
      <c r="ED462">
        <f>VLOOKUP(MID(B462,1,5)*1,'InstTyp-2'!E:BQ,20,FALSE)</f>
        <v>0</v>
      </c>
      <c r="EE462" s="195">
        <f>VLOOKUP(MID(B462,1,5)*1,'Forplejning 2008'!A:C,3,FALSE)</f>
        <v>190834.79</v>
      </c>
      <c r="EF462" t="str">
        <f t="shared" si="28"/>
        <v>37250</v>
      </c>
      <c r="EG462" t="str">
        <f t="shared" si="29"/>
        <v/>
      </c>
      <c r="EH462">
        <f t="shared" si="30"/>
        <v>0</v>
      </c>
      <c r="EI462">
        <f t="shared" si="31"/>
        <v>0</v>
      </c>
      <c r="EJ462" t="e">
        <f>VLOOKUP(B462,Rekruttering!A:F,2,FALSE)</f>
        <v>#N/A</v>
      </c>
      <c r="EK462" t="e">
        <f>VLOOKUP(B462,Rekruttering!A:F,3,FALSE)</f>
        <v>#N/A</v>
      </c>
      <c r="EL462" t="e">
        <f>VLOOKUP(B462,Rekruttering!A:F,4,FALSE)</f>
        <v>#N/A</v>
      </c>
      <c r="EM462" t="e">
        <f>VLOOKUP(B462,Rekruttering!A:F,5,FALSE)</f>
        <v>#N/A</v>
      </c>
      <c r="EN462" t="e">
        <f>VLOOKUP(B462,Rekruttering!A:F,6,FALSE)</f>
        <v>#N/A</v>
      </c>
    </row>
    <row r="463" spans="1:144">
      <c r="A463" s="14" t="str">
        <f>Ama!BC1</f>
        <v>x</v>
      </c>
      <c r="B463" s="21">
        <f>Ama!BC2</f>
        <v>37254</v>
      </c>
      <c r="C463" t="str">
        <f>Ama!BC3</f>
        <v>Vuggestuen Kastanien</v>
      </c>
      <c r="D463" t="str">
        <f>Ama!BC4</f>
        <v>Amager</v>
      </c>
      <c r="E463" t="str">
        <f>Ama!BC5</f>
        <v>Holmbladsgade 33</v>
      </c>
      <c r="F463">
        <f>Ama!BC6</f>
        <v>2300</v>
      </c>
      <c r="G463" t="str">
        <f>Ama!BC7</f>
        <v>København S</v>
      </c>
      <c r="H463" t="str">
        <f>Ama!BC8</f>
        <v>32 57 36 93</v>
      </c>
      <c r="I463" t="str">
        <f>Ama!BC9</f>
        <v>vuggest.kastanien@buf.kk.dk</v>
      </c>
      <c r="J463" t="str">
        <f>Ama!BC10</f>
        <v>Charlotte Mauritzen</v>
      </c>
      <c r="K463">
        <f>Ama!BC11</f>
        <v>33231549</v>
      </c>
      <c r="L463">
        <f>Ama!BC12</f>
        <v>0</v>
      </c>
      <c r="M463" t="str">
        <f>Ama!BC13</f>
        <v>37254@buf.kk.dk</v>
      </c>
      <c r="N463" t="str">
        <f>Ama!BC14</f>
        <v>Vuggestue</v>
      </c>
      <c r="O463">
        <f>Ama!BC15</f>
        <v>44</v>
      </c>
      <c r="P463">
        <f>Ama!BC16</f>
        <v>0</v>
      </c>
      <c r="Q463">
        <f>Ama!BC17</f>
        <v>0</v>
      </c>
      <c r="R463">
        <f>Ama!BC18</f>
        <v>0</v>
      </c>
      <c r="S463">
        <f>Ama!BC19</f>
        <v>0</v>
      </c>
      <c r="T463">
        <f>Ama!BC20</f>
        <v>0</v>
      </c>
      <c r="U463">
        <f>Ama!BC21</f>
        <v>0</v>
      </c>
      <c r="V463" t="str">
        <f>Ama!BC22</f>
        <v>Nej</v>
      </c>
      <c r="W463">
        <f>Ama!BC23</f>
        <v>0</v>
      </c>
      <c r="X463">
        <f>Ama!BC24</f>
        <v>0</v>
      </c>
      <c r="Y463">
        <f>Ama!BC25</f>
        <v>5</v>
      </c>
      <c r="Z463">
        <f>Ama!BC26</f>
        <v>5</v>
      </c>
      <c r="AA463">
        <f>Ama!BC27</f>
        <v>5</v>
      </c>
      <c r="AB463">
        <f>Ama!BC28</f>
        <v>5</v>
      </c>
      <c r="AC463">
        <f>Ama!BC29</f>
        <v>0</v>
      </c>
      <c r="AD463">
        <f>Ama!BC30</f>
        <v>0</v>
      </c>
      <c r="AE463">
        <f>Ama!BC31</f>
        <v>0</v>
      </c>
      <c r="AF463">
        <f>Ama!BC32</f>
        <v>0</v>
      </c>
      <c r="AG463">
        <f>Ama!BC33</f>
        <v>0</v>
      </c>
      <c r="AH463">
        <f>Ama!BC34</f>
        <v>0</v>
      </c>
      <c r="AI463">
        <f>Ama!BC35</f>
        <v>150000</v>
      </c>
      <c r="AJ463">
        <f>Ama!BC36</f>
        <v>0</v>
      </c>
      <c r="AK463">
        <f>Ama!BC37</f>
        <v>0</v>
      </c>
      <c r="AL463" t="str">
        <f>Ama!BC38</f>
        <v>Ja</v>
      </c>
      <c r="AM463">
        <f>Ama!BC39</f>
        <v>0</v>
      </c>
      <c r="AN463" t="str">
        <f>Ama!BC40</f>
        <v>Britt</v>
      </c>
      <c r="AO463">
        <f>Ama!BC41</f>
        <v>0</v>
      </c>
      <c r="AP463">
        <f>Ama!BC42</f>
        <v>30</v>
      </c>
      <c r="AQ463">
        <f>Ama!BC43</f>
        <v>0</v>
      </c>
      <c r="AR463" t="str">
        <f>Ama!BC44</f>
        <v>ufaglært</v>
      </c>
      <c r="AS463">
        <f>Ama!BC45</f>
        <v>0</v>
      </c>
      <c r="AT463">
        <f>Ama!BC46</f>
        <v>0</v>
      </c>
      <c r="AU463">
        <f>Ama!BC47</f>
        <v>0</v>
      </c>
      <c r="AV463">
        <f>Ama!BC48</f>
        <v>0</v>
      </c>
      <c r="AW463">
        <f>Ama!BC49</f>
        <v>0</v>
      </c>
      <c r="AX463">
        <f>Ama!BC50</f>
        <v>0</v>
      </c>
      <c r="AY463">
        <f>Ama!BC51</f>
        <v>0</v>
      </c>
      <c r="AZ463">
        <f>Ama!BC52</f>
        <v>0</v>
      </c>
      <c r="BA463">
        <f>Ama!BC53</f>
        <v>0</v>
      </c>
      <c r="BB463">
        <f>Ama!BC54</f>
        <v>75</v>
      </c>
      <c r="BC463">
        <f>Ama!BC55</f>
        <v>0</v>
      </c>
      <c r="BD463">
        <f>Ama!BC56</f>
        <v>2</v>
      </c>
      <c r="BE463">
        <f>Ama!BC57</f>
        <v>0</v>
      </c>
      <c r="BF463" t="str">
        <f>Ama!BC58</f>
        <v>Ja</v>
      </c>
      <c r="BG463" t="str">
        <f>Ama!BC59</f>
        <v>Nej</v>
      </c>
      <c r="BH463" t="str">
        <f>Ama!BC60</f>
        <v>Ja</v>
      </c>
      <c r="BI463">
        <f>Ama!BC61</f>
        <v>0</v>
      </c>
      <c r="BJ463">
        <f>Ama!BC62</f>
        <v>0</v>
      </c>
      <c r="BK463">
        <f>Ama!BC63</f>
        <v>0</v>
      </c>
      <c r="BL463">
        <f>Ama!BC64</f>
        <v>0</v>
      </c>
      <c r="BM463">
        <f>Ama!BC65</f>
        <v>0</v>
      </c>
      <c r="BN463">
        <f>Ama!BC66</f>
        <v>0</v>
      </c>
      <c r="BO463">
        <f>Ama!BC67</f>
        <v>0</v>
      </c>
      <c r="BP463">
        <f>Ama!BC68</f>
        <v>0</v>
      </c>
      <c r="BQ463">
        <f>Ama!BC69</f>
        <v>0</v>
      </c>
      <c r="BR463" t="str">
        <f>Ama!BC70</f>
        <v>produktionskøkken</v>
      </c>
      <c r="BS463">
        <f>Ama!BC71</f>
        <v>0</v>
      </c>
      <c r="BT463">
        <f>Ama!BC72</f>
        <v>0</v>
      </c>
      <c r="BU463">
        <f>Ama!BC73</f>
        <v>0</v>
      </c>
      <c r="BV463">
        <f>Ama!BC74</f>
        <v>0</v>
      </c>
      <c r="BW463">
        <f>Ama!BC75</f>
        <v>0</v>
      </c>
      <c r="BX463">
        <f>Ama!BC76</f>
        <v>0</v>
      </c>
      <c r="BY463">
        <f>Ama!BC77</f>
        <v>0</v>
      </c>
      <c r="BZ463">
        <f>Ama!BC78</f>
        <v>0</v>
      </c>
      <c r="CA463">
        <f>Ama!BC79</f>
        <v>0</v>
      </c>
      <c r="CB463">
        <f>Ama!BC80</f>
        <v>0</v>
      </c>
      <c r="CC463">
        <f>Ama!BC81</f>
        <v>0</v>
      </c>
      <c r="CD463">
        <f>Ama!BC82</f>
        <v>0</v>
      </c>
      <c r="CE463">
        <f>Ama!BC83</f>
        <v>0</v>
      </c>
      <c r="CF463">
        <f>Ama!BC84</f>
        <v>0</v>
      </c>
      <c r="CG463" t="str">
        <f>Ama!BC85</f>
        <v>Sine</v>
      </c>
      <c r="CH463">
        <f>Ama!BC86</f>
        <v>39986</v>
      </c>
      <c r="CI463">
        <f>Ama!BC87</f>
        <v>0</v>
      </c>
      <c r="CJ463">
        <f>Ama!BC88</f>
        <v>0</v>
      </c>
      <c r="CK463">
        <f>Ama!BC89</f>
        <v>0</v>
      </c>
      <c r="CL463">
        <f>Ama!BC90</f>
        <v>0</v>
      </c>
      <c r="CM463">
        <f>Ama!BC91</f>
        <v>0</v>
      </c>
      <c r="CN463">
        <f>Ama!BC92</f>
        <v>0</v>
      </c>
      <c r="CO463">
        <f>Ama!BC93</f>
        <v>0</v>
      </c>
      <c r="CP463">
        <f>Ama!BC94</f>
        <v>0</v>
      </c>
      <c r="CQ463">
        <f>Ama!BC95</f>
        <v>0</v>
      </c>
      <c r="CR463">
        <f>Ama!BC96</f>
        <v>0</v>
      </c>
      <c r="CS463">
        <f>Ama!BC97</f>
        <v>0</v>
      </c>
      <c r="CT463">
        <f>Ama!BC98</f>
        <v>0</v>
      </c>
      <c r="CU463">
        <f>Ama!BC99</f>
        <v>0</v>
      </c>
      <c r="CV463">
        <f>Ama!BC100</f>
        <v>0</v>
      </c>
      <c r="CW463">
        <f>Ama!BC101</f>
        <v>0</v>
      </c>
      <c r="CX463">
        <f>Ama!BC102</f>
        <v>0</v>
      </c>
      <c r="CY463">
        <f>Ama!BC103</f>
        <v>0</v>
      </c>
      <c r="CZ463">
        <f>Ama!BC104</f>
        <v>0</v>
      </c>
      <c r="DA463">
        <f>Ama!BC105</f>
        <v>0</v>
      </c>
      <c r="DB463">
        <f>Ama!BC106</f>
        <v>0</v>
      </c>
      <c r="DC463">
        <f>Ama!BC107</f>
        <v>0</v>
      </c>
      <c r="DD463">
        <f>Ama!BC108</f>
        <v>0</v>
      </c>
      <c r="DE463">
        <f>Ama!BC109</f>
        <v>0</v>
      </c>
      <c r="DF463">
        <f>Ama!BC110</f>
        <v>0</v>
      </c>
      <c r="DG463">
        <f>Ama!BC111</f>
        <v>0</v>
      </c>
      <c r="DH463">
        <f>Ama!BC112</f>
        <v>0</v>
      </c>
      <c r="DI463">
        <f>Ama!BC113</f>
        <v>0</v>
      </c>
      <c r="DJ463">
        <f>Ama!BC114</f>
        <v>0</v>
      </c>
      <c r="DK463">
        <f>Ama!BC115</f>
        <v>0</v>
      </c>
      <c r="DL463">
        <f>Ama!BC116</f>
        <v>0</v>
      </c>
      <c r="DM463">
        <f>Ama!BC117</f>
        <v>0</v>
      </c>
      <c r="DN463">
        <f>Ama!BC118</f>
        <v>0</v>
      </c>
      <c r="DO463" s="14" t="str">
        <f>VLOOKUP(MID(B463,1,5)*1,InstTyp!A:B,2,FALSE)</f>
        <v>Vuggestuer</v>
      </c>
      <c r="DP463" s="14" t="str">
        <f>VLOOKUP(MID(B463,1,5)*1,InstTyp!A:C,3,FALSE)</f>
        <v>Amager</v>
      </c>
      <c r="DQ463">
        <f>VLOOKUP(MID(B463,1,5)*1,'InstTyp-2'!E:BQ,7,FALSE)</f>
        <v>44</v>
      </c>
      <c r="DR463">
        <f>VLOOKUP(MID(B463,1,5)*1,'InstTyp-2'!E:BQ,8,FALSE)</f>
        <v>0</v>
      </c>
      <c r="DS463">
        <f>VLOOKUP(MID(B463,1,5)*1,'InstTyp-2'!E:BQ,9,FALSE)</f>
        <v>0</v>
      </c>
      <c r="DT463">
        <f>VLOOKUP(MID(B463,1,5)*1,'InstTyp-2'!E:BQ,10,FALSE)</f>
        <v>0</v>
      </c>
      <c r="DU463">
        <f>VLOOKUP(MID(B463,1,5)*1,'InstTyp-2'!E:BQ,11,FALSE)</f>
        <v>0</v>
      </c>
      <c r="DV463">
        <f>VLOOKUP(MID(B463,1,5)*1,'InstTyp-2'!E:BQ,12,FALSE)</f>
        <v>0</v>
      </c>
      <c r="DW463">
        <f>VLOOKUP(MID(B463,1,5)*1,'InstTyp-2'!E:BQ,13,FALSE)</f>
        <v>0</v>
      </c>
      <c r="DX463">
        <f>VLOOKUP(MID(B463,1,5)*1,'InstTyp-2'!E:BQ,14,FALSE)</f>
        <v>0</v>
      </c>
      <c r="DY463">
        <f>VLOOKUP(MID(B463,1,5)*1,'InstTyp-2'!E:BQ,15,FALSE)</f>
        <v>0</v>
      </c>
      <c r="DZ463">
        <f>VLOOKUP(MID(B463,1,5)*1,'InstTyp-2'!E:BQ,16,FALSE)</f>
        <v>0</v>
      </c>
      <c r="EA463">
        <f>VLOOKUP(MID(B463,1,5)*1,'InstTyp-2'!E:BQ,17,FALSE)</f>
        <v>0</v>
      </c>
      <c r="EB463">
        <f>VLOOKUP(MID(B463,1,5)*1,'InstTyp-2'!E:BQ,18,FALSE)</f>
        <v>0</v>
      </c>
      <c r="EC463">
        <f>VLOOKUP(MID(B463,1,5)*1,'InstTyp-2'!E:BQ,19,FALSE)</f>
        <v>0</v>
      </c>
      <c r="ED463">
        <f>VLOOKUP(MID(B463,1,5)*1,'InstTyp-2'!E:BQ,20,FALSE)</f>
        <v>0</v>
      </c>
      <c r="EE463" s="195">
        <f>VLOOKUP(MID(B463,1,5)*1,'Forplejning 2008'!A:C,3,FALSE)</f>
        <v>158144.43</v>
      </c>
      <c r="EF463" t="str">
        <f t="shared" si="28"/>
        <v>37254</v>
      </c>
      <c r="EG463" t="str">
        <f t="shared" si="29"/>
        <v/>
      </c>
      <c r="EH463">
        <f t="shared" si="30"/>
        <v>0</v>
      </c>
      <c r="EI463">
        <f t="shared" si="31"/>
        <v>0</v>
      </c>
      <c r="EJ463" t="e">
        <f>VLOOKUP(B463,Rekruttering!A:F,2,FALSE)</f>
        <v>#N/A</v>
      </c>
      <c r="EK463" t="e">
        <f>VLOOKUP(B463,Rekruttering!A:F,3,FALSE)</f>
        <v>#N/A</v>
      </c>
      <c r="EL463" t="e">
        <f>VLOOKUP(B463,Rekruttering!A:F,4,FALSE)</f>
        <v>#N/A</v>
      </c>
      <c r="EM463" t="e">
        <f>VLOOKUP(B463,Rekruttering!A:F,5,FALSE)</f>
        <v>#N/A</v>
      </c>
      <c r="EN463" t="e">
        <f>VLOOKUP(B463,Rekruttering!A:F,6,FALSE)</f>
        <v>#N/A</v>
      </c>
    </row>
    <row r="464" spans="1:144">
      <c r="A464" s="14" t="str">
        <f>Ama!BF1</f>
        <v>x</v>
      </c>
      <c r="B464" s="21">
        <f>Ama!BF2</f>
        <v>37269</v>
      </c>
      <c r="C464" t="str">
        <f>Ama!BF3</f>
        <v>Vuggestuen Svanereden</v>
      </c>
      <c r="D464" t="str">
        <f>Ama!BF4</f>
        <v>Amager</v>
      </c>
      <c r="E464" t="str">
        <f>Ama!BF5</f>
        <v>Ved Stadsgraven 11</v>
      </c>
      <c r="F464">
        <f>Ama!BF6</f>
        <v>2300</v>
      </c>
      <c r="G464" t="str">
        <f>Ama!BF7</f>
        <v>København S</v>
      </c>
      <c r="H464" t="str">
        <f>Ama!BF8</f>
        <v>32 95 33 56</v>
      </c>
      <c r="I464" t="str">
        <f>Ama!BF9</f>
        <v>37269@buf.kk.dk</v>
      </c>
      <c r="J464" t="str">
        <f>Ama!BF10</f>
        <v>Jacky Dayagi Lund</v>
      </c>
      <c r="K464">
        <f>Ama!BF11</f>
        <v>32542673</v>
      </c>
      <c r="L464">
        <f>Ama!BF12</f>
        <v>0</v>
      </c>
      <c r="M464" t="str">
        <f>Ama!BF13</f>
        <v>37269@buf.kk.dk</v>
      </c>
      <c r="N464" t="str">
        <f>Ama!BF14</f>
        <v>Vuggestue</v>
      </c>
      <c r="O464">
        <f>Ama!BF15</f>
        <v>48</v>
      </c>
      <c r="P464">
        <f>Ama!BF16</f>
        <v>0</v>
      </c>
      <c r="Q464">
        <f>Ama!BF17</f>
        <v>0</v>
      </c>
      <c r="R464">
        <f>Ama!BF18</f>
        <v>0</v>
      </c>
      <c r="S464">
        <f>Ama!BF19</f>
        <v>0</v>
      </c>
      <c r="T464">
        <f>Ama!BF20</f>
        <v>0</v>
      </c>
      <c r="U464">
        <f>Ama!BF21</f>
        <v>0</v>
      </c>
      <c r="V464" t="str">
        <f>Ama!BF22</f>
        <v>Nej</v>
      </c>
      <c r="W464">
        <f>Ama!BF23</f>
        <v>0</v>
      </c>
      <c r="X464">
        <f>Ama!BF24</f>
        <v>0</v>
      </c>
      <c r="Y464">
        <f>Ama!BF25</f>
        <v>5</v>
      </c>
      <c r="Z464">
        <f>Ama!BF26</f>
        <v>0</v>
      </c>
      <c r="AA464">
        <f>Ama!BF27</f>
        <v>4</v>
      </c>
      <c r="AB464">
        <f>Ama!BF28</f>
        <v>5</v>
      </c>
      <c r="AC464">
        <f>Ama!BF29</f>
        <v>0</v>
      </c>
      <c r="AD464">
        <f>Ama!BF30</f>
        <v>0</v>
      </c>
      <c r="AE464">
        <f>Ama!BF31</f>
        <v>0</v>
      </c>
      <c r="AF464">
        <f>Ama!BF32</f>
        <v>0</v>
      </c>
      <c r="AG464">
        <f>Ama!BF33</f>
        <v>0</v>
      </c>
      <c r="AH464">
        <f>Ama!BF34</f>
        <v>0</v>
      </c>
      <c r="AI464">
        <f>Ama!BF35</f>
        <v>144000</v>
      </c>
      <c r="AJ464">
        <f>Ama!BF36</f>
        <v>0</v>
      </c>
      <c r="AK464">
        <f>Ama!BF37</f>
        <v>0</v>
      </c>
      <c r="AL464" t="str">
        <f>Ama!BF38</f>
        <v>Ja</v>
      </c>
      <c r="AM464">
        <f>Ama!BF39</f>
        <v>0</v>
      </c>
      <c r="AN464" t="str">
        <f>Ama!BF40</f>
        <v>Gitte Ottesen</v>
      </c>
      <c r="AO464">
        <f>Ama!BF41</f>
        <v>0</v>
      </c>
      <c r="AP464">
        <f>Ama!BF42</f>
        <v>32</v>
      </c>
      <c r="AQ464">
        <f>Ama!BF43</f>
        <v>0</v>
      </c>
      <c r="AR464" t="str">
        <f>Ama!BF44</f>
        <v>ufaglært</v>
      </c>
      <c r="AS464">
        <f>Ama!BF45</f>
        <v>0</v>
      </c>
      <c r="AT464">
        <f>Ama!BF46</f>
        <v>0</v>
      </c>
      <c r="AU464">
        <f>Ama!BF47</f>
        <v>0</v>
      </c>
      <c r="AV464">
        <f>Ama!BF48</f>
        <v>0</v>
      </c>
      <c r="AW464">
        <f>Ama!BF49</f>
        <v>0</v>
      </c>
      <c r="AX464">
        <f>Ama!BF50</f>
        <v>0</v>
      </c>
      <c r="AY464">
        <f>Ama!BF51</f>
        <v>0</v>
      </c>
      <c r="AZ464">
        <f>Ama!BF52</f>
        <v>0</v>
      </c>
      <c r="BA464">
        <f>Ama!BF53</f>
        <v>0</v>
      </c>
      <c r="BB464">
        <f>Ama!BF54</f>
        <v>90</v>
      </c>
      <c r="BC464">
        <f>Ama!BF55</f>
        <v>0</v>
      </c>
      <c r="BD464">
        <f>Ama!BF56</f>
        <v>1</v>
      </c>
      <c r="BE464">
        <f>Ama!BF57</f>
        <v>0</v>
      </c>
      <c r="BF464" t="str">
        <f>Ama!BF58</f>
        <v>Ja</v>
      </c>
      <c r="BG464" t="str">
        <f>Ama!BF59</f>
        <v>Nej</v>
      </c>
      <c r="BH464" t="str">
        <f>Ama!BF60</f>
        <v>Ja</v>
      </c>
      <c r="BI464">
        <f>Ama!BF61</f>
        <v>0</v>
      </c>
      <c r="BJ464">
        <f>Ama!BF62</f>
        <v>0</v>
      </c>
      <c r="BK464">
        <f>Ama!BF63</f>
        <v>0</v>
      </c>
      <c r="BL464">
        <f>Ama!BF64</f>
        <v>0</v>
      </c>
      <c r="BM464">
        <f>Ama!BF65</f>
        <v>0</v>
      </c>
      <c r="BN464">
        <f>Ama!BF66</f>
        <v>0</v>
      </c>
      <c r="BO464">
        <f>Ama!BF67</f>
        <v>0</v>
      </c>
      <c r="BP464">
        <f>Ama!BF68</f>
        <v>0</v>
      </c>
      <c r="BQ464">
        <f>Ama!BF69</f>
        <v>0</v>
      </c>
      <c r="BR464" t="str">
        <f>Ama!BF70</f>
        <v>produktionskøkken</v>
      </c>
      <c r="BS464">
        <f>Ama!BF71</f>
        <v>0</v>
      </c>
      <c r="BT464">
        <f>Ama!BF72</f>
        <v>0</v>
      </c>
      <c r="BU464">
        <f>Ama!BF73</f>
        <v>0</v>
      </c>
      <c r="BV464">
        <f>Ama!BF74</f>
        <v>0</v>
      </c>
      <c r="BW464">
        <f>Ama!BF75</f>
        <v>0</v>
      </c>
      <c r="BX464">
        <f>Ama!BF76</f>
        <v>0</v>
      </c>
      <c r="BY464">
        <f>Ama!BF77</f>
        <v>0</v>
      </c>
      <c r="BZ464">
        <f>Ama!BF78</f>
        <v>0</v>
      </c>
      <c r="CA464">
        <f>Ama!BF79</f>
        <v>0</v>
      </c>
      <c r="CB464">
        <f>Ama!BF80</f>
        <v>0</v>
      </c>
      <c r="CC464">
        <f>Ama!BF81</f>
        <v>0</v>
      </c>
      <c r="CD464">
        <f>Ama!BF82</f>
        <v>0</v>
      </c>
      <c r="CE464">
        <f>Ama!BF83</f>
        <v>0</v>
      </c>
      <c r="CF464">
        <f>Ama!BF84</f>
        <v>0</v>
      </c>
      <c r="CG464" t="str">
        <f>Ama!BF85</f>
        <v>Sine</v>
      </c>
      <c r="CH464">
        <f>Ama!BF86</f>
        <v>39986</v>
      </c>
      <c r="CI464">
        <f>Ama!BF87</f>
        <v>0</v>
      </c>
      <c r="CJ464">
        <f>Ama!BF88</f>
        <v>0</v>
      </c>
      <c r="CK464">
        <f>Ama!BF89</f>
        <v>0</v>
      </c>
      <c r="CL464">
        <f>Ama!BF90</f>
        <v>0</v>
      </c>
      <c r="CM464">
        <f>Ama!BF91</f>
        <v>0</v>
      </c>
      <c r="CN464">
        <f>Ama!BF92</f>
        <v>0</v>
      </c>
      <c r="CO464">
        <f>Ama!BF93</f>
        <v>0</v>
      </c>
      <c r="CP464">
        <f>Ama!BF94</f>
        <v>0</v>
      </c>
      <c r="CQ464">
        <f>Ama!BF95</f>
        <v>0</v>
      </c>
      <c r="CR464">
        <f>Ama!BF96</f>
        <v>0</v>
      </c>
      <c r="CS464">
        <f>Ama!BF97</f>
        <v>0</v>
      </c>
      <c r="CT464">
        <f>Ama!BF98</f>
        <v>0</v>
      </c>
      <c r="CU464">
        <f>Ama!BF99</f>
        <v>0</v>
      </c>
      <c r="CV464">
        <f>Ama!BF100</f>
        <v>0</v>
      </c>
      <c r="CW464">
        <f>Ama!BF101</f>
        <v>0</v>
      </c>
      <c r="CX464">
        <f>Ama!BF102</f>
        <v>0</v>
      </c>
      <c r="CY464">
        <f>Ama!BF103</f>
        <v>0</v>
      </c>
      <c r="CZ464">
        <f>Ama!BF104</f>
        <v>0</v>
      </c>
      <c r="DA464">
        <f>Ama!BF105</f>
        <v>0</v>
      </c>
      <c r="DB464">
        <f>Ama!BF106</f>
        <v>0</v>
      </c>
      <c r="DC464">
        <f>Ama!BF107</f>
        <v>0</v>
      </c>
      <c r="DD464">
        <f>Ama!BF108</f>
        <v>0</v>
      </c>
      <c r="DE464">
        <f>Ama!BF109</f>
        <v>0</v>
      </c>
      <c r="DF464">
        <f>Ama!BF110</f>
        <v>0</v>
      </c>
      <c r="DG464">
        <f>Ama!BF111</f>
        <v>0</v>
      </c>
      <c r="DH464">
        <f>Ama!BF112</f>
        <v>0</v>
      </c>
      <c r="DI464">
        <f>Ama!BF113</f>
        <v>0</v>
      </c>
      <c r="DJ464">
        <f>Ama!BF114</f>
        <v>0</v>
      </c>
      <c r="DK464">
        <f>Ama!BF115</f>
        <v>0</v>
      </c>
      <c r="DL464">
        <f>Ama!BF116</f>
        <v>0</v>
      </c>
      <c r="DM464">
        <f>Ama!BF117</f>
        <v>0</v>
      </c>
      <c r="DN464">
        <f>Ama!BF118</f>
        <v>0</v>
      </c>
      <c r="DO464" s="14" t="str">
        <f>VLOOKUP(MID(B464,1,5)*1,InstTyp!A:B,2,FALSE)</f>
        <v>Vuggestuer</v>
      </c>
      <c r="DP464" s="14" t="str">
        <f>VLOOKUP(MID(B464,1,5)*1,InstTyp!A:C,3,FALSE)</f>
        <v>Amager</v>
      </c>
      <c r="DQ464">
        <f>VLOOKUP(MID(B464,1,5)*1,'InstTyp-2'!E:BQ,7,FALSE)</f>
        <v>48</v>
      </c>
      <c r="DR464">
        <f>VLOOKUP(MID(B464,1,5)*1,'InstTyp-2'!E:BQ,8,FALSE)</f>
        <v>0</v>
      </c>
      <c r="DS464">
        <f>VLOOKUP(MID(B464,1,5)*1,'InstTyp-2'!E:BQ,9,FALSE)</f>
        <v>0</v>
      </c>
      <c r="DT464">
        <f>VLOOKUP(MID(B464,1,5)*1,'InstTyp-2'!E:BQ,10,FALSE)</f>
        <v>0</v>
      </c>
      <c r="DU464">
        <f>VLOOKUP(MID(B464,1,5)*1,'InstTyp-2'!E:BQ,11,FALSE)</f>
        <v>0</v>
      </c>
      <c r="DV464">
        <f>VLOOKUP(MID(B464,1,5)*1,'InstTyp-2'!E:BQ,12,FALSE)</f>
        <v>0</v>
      </c>
      <c r="DW464">
        <f>VLOOKUP(MID(B464,1,5)*1,'InstTyp-2'!E:BQ,13,FALSE)</f>
        <v>0</v>
      </c>
      <c r="DX464">
        <f>VLOOKUP(MID(B464,1,5)*1,'InstTyp-2'!E:BQ,14,FALSE)</f>
        <v>0</v>
      </c>
      <c r="DY464">
        <f>VLOOKUP(MID(B464,1,5)*1,'InstTyp-2'!E:BQ,15,FALSE)</f>
        <v>0</v>
      </c>
      <c r="DZ464">
        <f>VLOOKUP(MID(B464,1,5)*1,'InstTyp-2'!E:BQ,16,FALSE)</f>
        <v>0</v>
      </c>
      <c r="EA464">
        <f>VLOOKUP(MID(B464,1,5)*1,'InstTyp-2'!E:BQ,17,FALSE)</f>
        <v>0</v>
      </c>
      <c r="EB464">
        <f>VLOOKUP(MID(B464,1,5)*1,'InstTyp-2'!E:BQ,18,FALSE)</f>
        <v>0</v>
      </c>
      <c r="EC464">
        <f>VLOOKUP(MID(B464,1,5)*1,'InstTyp-2'!E:BQ,19,FALSE)</f>
        <v>0</v>
      </c>
      <c r="ED464">
        <f>VLOOKUP(MID(B464,1,5)*1,'InstTyp-2'!E:BQ,20,FALSE)</f>
        <v>0</v>
      </c>
      <c r="EE464" s="195">
        <f>VLOOKUP(MID(B464,1,5)*1,'Forplejning 2008'!A:C,3,FALSE)</f>
        <v>121634.78</v>
      </c>
      <c r="EF464" t="str">
        <f t="shared" si="28"/>
        <v>37269</v>
      </c>
      <c r="EG464" t="str">
        <f t="shared" si="29"/>
        <v/>
      </c>
      <c r="EH464">
        <f t="shared" si="30"/>
        <v>0</v>
      </c>
      <c r="EI464">
        <f t="shared" si="31"/>
        <v>0</v>
      </c>
      <c r="EJ464" t="e">
        <f>VLOOKUP(B464,Rekruttering!A:F,2,FALSE)</f>
        <v>#N/A</v>
      </c>
      <c r="EK464" t="e">
        <f>VLOOKUP(B464,Rekruttering!A:F,3,FALSE)</f>
        <v>#N/A</v>
      </c>
      <c r="EL464" t="e">
        <f>VLOOKUP(B464,Rekruttering!A:F,4,FALSE)</f>
        <v>#N/A</v>
      </c>
      <c r="EM464" t="e">
        <f>VLOOKUP(B464,Rekruttering!A:F,5,FALSE)</f>
        <v>#N/A</v>
      </c>
      <c r="EN464" t="e">
        <f>VLOOKUP(B464,Rekruttering!A:F,6,FALSE)</f>
        <v>#N/A</v>
      </c>
    </row>
    <row r="465" spans="1:144">
      <c r="A465" s="14" t="str">
        <f>Ama!BG1</f>
        <v>x</v>
      </c>
      <c r="B465" s="21">
        <f>Ama!BG2</f>
        <v>37282</v>
      </c>
      <c r="C465" t="str">
        <f>Ama!BG3</f>
        <v>Det lille Univers</v>
      </c>
      <c r="D465" t="str">
        <f>Ama!BG4</f>
        <v>Amager</v>
      </c>
      <c r="E465" t="str">
        <f>Ama!BG5</f>
        <v>Njalsgade 101</v>
      </c>
      <c r="F465">
        <f>Ama!BG6</f>
        <v>2300</v>
      </c>
      <c r="G465" t="str">
        <f>Ama!BG7</f>
        <v>København S</v>
      </c>
      <c r="H465" t="str">
        <f>Ama!BG8</f>
        <v>32 54 15 51</v>
      </c>
      <c r="I465" t="str">
        <f>Ama!BG9</f>
        <v>37282@buf.kk.dk</v>
      </c>
      <c r="J465" t="str">
        <f>Ama!BG10</f>
        <v>Heidi Stephensen</v>
      </c>
      <c r="K465">
        <f>Ama!BG11</f>
        <v>38812853</v>
      </c>
      <c r="L465">
        <f>Ama!BG12</f>
        <v>0</v>
      </c>
      <c r="M465" t="str">
        <f>Ama!BG13</f>
        <v>37282@buf.kk.dk</v>
      </c>
      <c r="N465" t="str">
        <f>Ama!BG14</f>
        <v>Vuggestue</v>
      </c>
      <c r="O465">
        <f>Ama!BG15</f>
        <v>60</v>
      </c>
      <c r="P465">
        <f>Ama!BG16</f>
        <v>0</v>
      </c>
      <c r="Q465">
        <f>Ama!BG17</f>
        <v>0</v>
      </c>
      <c r="R465">
        <f>Ama!BG18</f>
        <v>0</v>
      </c>
      <c r="S465">
        <f>Ama!BG19</f>
        <v>0</v>
      </c>
      <c r="T465">
        <f>Ama!BG20</f>
        <v>0</v>
      </c>
      <c r="U465">
        <f>Ama!BG21</f>
        <v>0</v>
      </c>
      <c r="V465">
        <f>Ama!BG22</f>
        <v>0</v>
      </c>
      <c r="W465">
        <f>Ama!BG23</f>
        <v>0</v>
      </c>
      <c r="X465">
        <f>Ama!BG24</f>
        <v>0</v>
      </c>
      <c r="Y465">
        <f>Ama!BG25</f>
        <v>5</v>
      </c>
      <c r="Z465">
        <f>Ama!BG26</f>
        <v>5</v>
      </c>
      <c r="AA465">
        <f>Ama!BG27</f>
        <v>5</v>
      </c>
      <c r="AB465">
        <f>Ama!BG28</f>
        <v>5</v>
      </c>
      <c r="AC465">
        <f>Ama!BG29</f>
        <v>0</v>
      </c>
      <c r="AD465">
        <f>Ama!BG30</f>
        <v>0</v>
      </c>
      <c r="AE465">
        <f>Ama!BG31</f>
        <v>0</v>
      </c>
      <c r="AF465">
        <f>Ama!BG32</f>
        <v>0</v>
      </c>
      <c r="AG465">
        <f>Ama!BG33</f>
        <v>0</v>
      </c>
      <c r="AH465">
        <f>Ama!BG34</f>
        <v>0</v>
      </c>
      <c r="AI465">
        <f>Ama!BG35</f>
        <v>140000</v>
      </c>
      <c r="AJ465">
        <f>Ama!BG36</f>
        <v>0</v>
      </c>
      <c r="AK465">
        <f>Ama!BG37</f>
        <v>0</v>
      </c>
      <c r="AL465" t="str">
        <f>Ama!BG38</f>
        <v>Ja</v>
      </c>
      <c r="AM465">
        <f>Ama!BG39</f>
        <v>0</v>
      </c>
      <c r="AN465" t="str">
        <f>Ama!BG40</f>
        <v>Sarah Høeg</v>
      </c>
      <c r="AO465">
        <f>Ama!BG41</f>
        <v>0</v>
      </c>
      <c r="AP465">
        <f>Ama!BG42</f>
        <v>37</v>
      </c>
      <c r="AQ465">
        <f>Ama!BG43</f>
        <v>0</v>
      </c>
      <c r="AR465" t="str">
        <f>Ama!BG44</f>
        <v>kok</v>
      </c>
      <c r="AS465">
        <f>Ama!BG45</f>
        <v>0</v>
      </c>
      <c r="AT465">
        <f>Ama!BG46</f>
        <v>0</v>
      </c>
      <c r="AU465">
        <f>Ama!BG47</f>
        <v>0</v>
      </c>
      <c r="AV465">
        <f>Ama!BG48</f>
        <v>0</v>
      </c>
      <c r="AW465">
        <f>Ama!BG49</f>
        <v>0</v>
      </c>
      <c r="AX465">
        <f>Ama!BG50</f>
        <v>0</v>
      </c>
      <c r="AY465">
        <f>Ama!BG51</f>
        <v>0</v>
      </c>
      <c r="AZ465">
        <f>Ama!BG52</f>
        <v>0</v>
      </c>
      <c r="BA465">
        <f>Ama!BG53</f>
        <v>0</v>
      </c>
      <c r="BB465">
        <f>Ama!BG54</f>
        <v>80</v>
      </c>
      <c r="BC465">
        <f>Ama!BG55</f>
        <v>0</v>
      </c>
      <c r="BD465">
        <f>Ama!BG56</f>
        <v>1</v>
      </c>
      <c r="BE465">
        <f>Ama!BG57</f>
        <v>0</v>
      </c>
      <c r="BF465" t="str">
        <f>Ama!BG58</f>
        <v>Ja</v>
      </c>
      <c r="BG465" t="str">
        <f>Ama!BG59</f>
        <v>Ja</v>
      </c>
      <c r="BH465" t="str">
        <f>Ama!BG60</f>
        <v>Ja</v>
      </c>
      <c r="BI465">
        <f>Ama!BG61</f>
        <v>0</v>
      </c>
      <c r="BJ465">
        <f>Ama!BG62</f>
        <v>0</v>
      </c>
      <c r="BK465">
        <f>Ama!BG63</f>
        <v>0</v>
      </c>
      <c r="BL465">
        <f>Ama!BG64</f>
        <v>0</v>
      </c>
      <c r="BM465">
        <f>Ama!BG65</f>
        <v>0</v>
      </c>
      <c r="BN465">
        <f>Ama!BG66</f>
        <v>0</v>
      </c>
      <c r="BO465">
        <f>Ama!BG67</f>
        <v>0</v>
      </c>
      <c r="BP465">
        <f>Ama!BG68</f>
        <v>0</v>
      </c>
      <c r="BQ465">
        <f>Ama!BG69</f>
        <v>0</v>
      </c>
      <c r="BR465" t="str">
        <f>Ama!BG70</f>
        <v>produktionskøkken</v>
      </c>
      <c r="BS465">
        <f>Ama!BG71</f>
        <v>0</v>
      </c>
      <c r="BT465">
        <f>Ama!BG72</f>
        <v>0</v>
      </c>
      <c r="BU465">
        <f>Ama!BG73</f>
        <v>0</v>
      </c>
      <c r="BV465">
        <f>Ama!BG74</f>
        <v>0</v>
      </c>
      <c r="BW465">
        <f>Ama!BG75</f>
        <v>0</v>
      </c>
      <c r="BX465">
        <f>Ama!BG76</f>
        <v>0</v>
      </c>
      <c r="BY465">
        <f>Ama!BG77</f>
        <v>0</v>
      </c>
      <c r="BZ465">
        <f>Ama!BG78</f>
        <v>0</v>
      </c>
      <c r="CA465">
        <f>Ama!BG79</f>
        <v>0</v>
      </c>
      <c r="CB465">
        <f>Ama!BG80</f>
        <v>0</v>
      </c>
      <c r="CC465">
        <f>Ama!BG81</f>
        <v>0</v>
      </c>
      <c r="CD465">
        <f>Ama!BG82</f>
        <v>0</v>
      </c>
      <c r="CE465">
        <f>Ama!BG83</f>
        <v>0</v>
      </c>
      <c r="CF465">
        <f>Ama!BG84</f>
        <v>0</v>
      </c>
      <c r="CG465" t="str">
        <f>Ama!BG85</f>
        <v>Sine</v>
      </c>
      <c r="CH465">
        <f>Ama!BG86</f>
        <v>39986</v>
      </c>
      <c r="CI465">
        <f>Ama!BG87</f>
        <v>0</v>
      </c>
      <c r="CJ465">
        <f>Ama!BG88</f>
        <v>0</v>
      </c>
      <c r="CK465">
        <f>Ama!BG89</f>
        <v>0</v>
      </c>
      <c r="CL465">
        <f>Ama!BG90</f>
        <v>0</v>
      </c>
      <c r="CM465">
        <f>Ama!BG91</f>
        <v>0</v>
      </c>
      <c r="CN465">
        <f>Ama!BG92</f>
        <v>0</v>
      </c>
      <c r="CO465">
        <f>Ama!BG93</f>
        <v>0</v>
      </c>
      <c r="CP465">
        <f>Ama!BG94</f>
        <v>0</v>
      </c>
      <c r="CQ465">
        <f>Ama!BG95</f>
        <v>0</v>
      </c>
      <c r="CR465">
        <f>Ama!BG96</f>
        <v>0</v>
      </c>
      <c r="CS465">
        <f>Ama!BG97</f>
        <v>0</v>
      </c>
      <c r="CT465">
        <f>Ama!BG98</f>
        <v>0</v>
      </c>
      <c r="CU465">
        <f>Ama!BG99</f>
        <v>0</v>
      </c>
      <c r="CV465">
        <f>Ama!BG100</f>
        <v>0</v>
      </c>
      <c r="CW465">
        <f>Ama!BG101</f>
        <v>0</v>
      </c>
      <c r="CX465">
        <f>Ama!BG102</f>
        <v>0</v>
      </c>
      <c r="CY465">
        <f>Ama!BG103</f>
        <v>0</v>
      </c>
      <c r="CZ465">
        <f>Ama!BG104</f>
        <v>0</v>
      </c>
      <c r="DA465">
        <f>Ama!BG105</f>
        <v>0</v>
      </c>
      <c r="DB465">
        <f>Ama!BG106</f>
        <v>0</v>
      </c>
      <c r="DC465">
        <f>Ama!BG107</f>
        <v>0</v>
      </c>
      <c r="DD465">
        <f>Ama!BG108</f>
        <v>0</v>
      </c>
      <c r="DE465">
        <f>Ama!BG109</f>
        <v>0</v>
      </c>
      <c r="DF465">
        <f>Ama!BG110</f>
        <v>0</v>
      </c>
      <c r="DG465">
        <f>Ama!BG111</f>
        <v>0</v>
      </c>
      <c r="DH465">
        <f>Ama!BG112</f>
        <v>0</v>
      </c>
      <c r="DI465">
        <f>Ama!BG113</f>
        <v>0</v>
      </c>
      <c r="DJ465">
        <f>Ama!BG114</f>
        <v>0</v>
      </c>
      <c r="DK465">
        <f>Ama!BG115</f>
        <v>0</v>
      </c>
      <c r="DL465">
        <f>Ama!BG116</f>
        <v>0</v>
      </c>
      <c r="DM465">
        <f>Ama!BG117</f>
        <v>0</v>
      </c>
      <c r="DN465">
        <f>Ama!BG118</f>
        <v>0</v>
      </c>
      <c r="DO465" s="14" t="str">
        <f>VLOOKUP(MID(B465,1,5)*1,InstTyp!A:B,2,FALSE)</f>
        <v>Vuggestuer</v>
      </c>
      <c r="DP465" s="14" t="str">
        <f>VLOOKUP(MID(B465,1,5)*1,InstTyp!A:C,3,FALSE)</f>
        <v>Amager</v>
      </c>
      <c r="DQ465">
        <f>VLOOKUP(MID(B465,1,5)*1,'InstTyp-2'!E:BQ,7,FALSE)</f>
        <v>60</v>
      </c>
      <c r="DR465">
        <f>VLOOKUP(MID(B465,1,5)*1,'InstTyp-2'!E:BQ,8,FALSE)</f>
        <v>0</v>
      </c>
      <c r="DS465">
        <f>VLOOKUP(MID(B465,1,5)*1,'InstTyp-2'!E:BQ,9,FALSE)</f>
        <v>0</v>
      </c>
      <c r="DT465">
        <f>VLOOKUP(MID(B465,1,5)*1,'InstTyp-2'!E:BQ,10,FALSE)</f>
        <v>0</v>
      </c>
      <c r="DU465">
        <f>VLOOKUP(MID(B465,1,5)*1,'InstTyp-2'!E:BQ,11,FALSE)</f>
        <v>0</v>
      </c>
      <c r="DV465">
        <f>VLOOKUP(MID(B465,1,5)*1,'InstTyp-2'!E:BQ,12,FALSE)</f>
        <v>0</v>
      </c>
      <c r="DW465">
        <f>VLOOKUP(MID(B465,1,5)*1,'InstTyp-2'!E:BQ,13,FALSE)</f>
        <v>0</v>
      </c>
      <c r="DX465">
        <f>VLOOKUP(MID(B465,1,5)*1,'InstTyp-2'!E:BQ,14,FALSE)</f>
        <v>0</v>
      </c>
      <c r="DY465">
        <f>VLOOKUP(MID(B465,1,5)*1,'InstTyp-2'!E:BQ,15,FALSE)</f>
        <v>0</v>
      </c>
      <c r="DZ465">
        <f>VLOOKUP(MID(B465,1,5)*1,'InstTyp-2'!E:BQ,16,FALSE)</f>
        <v>0</v>
      </c>
      <c r="EA465">
        <f>VLOOKUP(MID(B465,1,5)*1,'InstTyp-2'!E:BQ,17,FALSE)</f>
        <v>0</v>
      </c>
      <c r="EB465">
        <f>VLOOKUP(MID(B465,1,5)*1,'InstTyp-2'!E:BQ,18,FALSE)</f>
        <v>0</v>
      </c>
      <c r="EC465">
        <f>VLOOKUP(MID(B465,1,5)*1,'InstTyp-2'!E:BQ,19,FALSE)</f>
        <v>0</v>
      </c>
      <c r="ED465">
        <f>VLOOKUP(MID(B465,1,5)*1,'InstTyp-2'!E:BQ,20,FALSE)</f>
        <v>0</v>
      </c>
      <c r="EE465" s="195">
        <f>VLOOKUP(MID(B465,1,5)*1,'Forplejning 2008'!A:C,3,FALSE)</f>
        <v>200586.28</v>
      </c>
      <c r="EF465" t="str">
        <f t="shared" si="28"/>
        <v>37282</v>
      </c>
      <c r="EG465" t="str">
        <f t="shared" si="29"/>
        <v/>
      </c>
      <c r="EH465">
        <f t="shared" si="30"/>
        <v>0</v>
      </c>
      <c r="EI465">
        <f t="shared" si="31"/>
        <v>0</v>
      </c>
      <c r="EJ465" t="e">
        <f>VLOOKUP(B465,Rekruttering!A:F,2,FALSE)</f>
        <v>#N/A</v>
      </c>
      <c r="EK465" t="e">
        <f>VLOOKUP(B465,Rekruttering!A:F,3,FALSE)</f>
        <v>#N/A</v>
      </c>
      <c r="EL465" t="e">
        <f>VLOOKUP(B465,Rekruttering!A:F,4,FALSE)</f>
        <v>#N/A</v>
      </c>
      <c r="EM465" t="e">
        <f>VLOOKUP(B465,Rekruttering!A:F,5,FALSE)</f>
        <v>#N/A</v>
      </c>
      <c r="EN465" t="e">
        <f>VLOOKUP(B465,Rekruttering!A:F,6,FALSE)</f>
        <v>#N/A</v>
      </c>
    </row>
    <row r="466" spans="1:144">
      <c r="A466" s="14" t="str">
        <f>Ama!BH1</f>
        <v>x</v>
      </c>
      <c r="B466" s="21">
        <f>Ama!BH2</f>
        <v>37294</v>
      </c>
      <c r="C466" t="str">
        <f>Ama!BH3</f>
        <v>Vuggestuen på Følfodvej</v>
      </c>
      <c r="D466" t="str">
        <f>Ama!BH4</f>
        <v>Amager</v>
      </c>
      <c r="E466" t="str">
        <f>Ama!BH5</f>
        <v>Følfodvej 118</v>
      </c>
      <c r="F466">
        <f>Ama!BH6</f>
        <v>2300</v>
      </c>
      <c r="G466" t="str">
        <f>Ama!BH7</f>
        <v>København S</v>
      </c>
      <c r="H466" t="str">
        <f>Ama!BH8</f>
        <v>32 50 00 54</v>
      </c>
      <c r="I466" t="str">
        <f>Ama!BH9</f>
        <v>37294@buf.kk.dk</v>
      </c>
      <c r="J466" t="str">
        <f>Ama!BH10</f>
        <v>Lisbeth Stephansen</v>
      </c>
      <c r="K466">
        <f>Ama!BH11</f>
        <v>32513904</v>
      </c>
      <c r="L466">
        <f>Ama!BH12</f>
        <v>0</v>
      </c>
      <c r="M466" t="str">
        <f>Ama!BH13</f>
        <v>37294@buf.kk.dk</v>
      </c>
      <c r="N466" t="str">
        <f>Ama!BH14</f>
        <v>Vuggestue</v>
      </c>
      <c r="O466">
        <f>Ama!BH15</f>
        <v>33</v>
      </c>
      <c r="P466">
        <f>Ama!BH16</f>
        <v>0</v>
      </c>
      <c r="Q466">
        <f>Ama!BH17</f>
        <v>0</v>
      </c>
      <c r="R466">
        <f>Ama!BH18</f>
        <v>0</v>
      </c>
      <c r="S466">
        <f>Ama!BH19</f>
        <v>0</v>
      </c>
      <c r="T466">
        <f>Ama!BH20</f>
        <v>0</v>
      </c>
      <c r="U466">
        <f>Ama!BH21</f>
        <v>0</v>
      </c>
      <c r="V466">
        <f>Ama!BH22</f>
        <v>0</v>
      </c>
      <c r="W466">
        <f>Ama!BH23</f>
        <v>0</v>
      </c>
      <c r="X466">
        <f>Ama!BH24</f>
        <v>0</v>
      </c>
      <c r="Y466">
        <f>Ama!BH25</f>
        <v>0</v>
      </c>
      <c r="Z466">
        <f>Ama!BH26</f>
        <v>5</v>
      </c>
      <c r="AA466">
        <f>Ama!BH27</f>
        <v>5</v>
      </c>
      <c r="AB466">
        <f>Ama!BH28</f>
        <v>5</v>
      </c>
      <c r="AC466">
        <f>Ama!BH29</f>
        <v>0</v>
      </c>
      <c r="AD466">
        <f>Ama!BH30</f>
        <v>0</v>
      </c>
      <c r="AE466">
        <f>Ama!BH31</f>
        <v>0</v>
      </c>
      <c r="AF466">
        <f>Ama!BH32</f>
        <v>0</v>
      </c>
      <c r="AG466">
        <f>Ama!BH33</f>
        <v>0</v>
      </c>
      <c r="AH466">
        <f>Ama!BH34</f>
        <v>0</v>
      </c>
      <c r="AI466">
        <f>Ama!BH35</f>
        <v>118750</v>
      </c>
      <c r="AJ466">
        <f>Ama!BH36</f>
        <v>0</v>
      </c>
      <c r="AK466">
        <f>Ama!BH37</f>
        <v>0</v>
      </c>
      <c r="AL466" t="str">
        <f>Ama!BH38</f>
        <v>Ja</v>
      </c>
      <c r="AM466" t="str">
        <f>Ama!BH39</f>
        <v>Nej</v>
      </c>
      <c r="AN466" t="str">
        <f>Ama!BH40</f>
        <v>Dorte Nielsen</v>
      </c>
      <c r="AO466">
        <f>Ama!BH41</f>
        <v>0</v>
      </c>
      <c r="AP466">
        <f>Ama!BH42</f>
        <v>31</v>
      </c>
      <c r="AQ466">
        <f>Ama!BH43</f>
        <v>0</v>
      </c>
      <c r="AR466" t="str">
        <f>Ama!BH44</f>
        <v>ufaglært</v>
      </c>
      <c r="AS466">
        <f>Ama!BH45</f>
        <v>0</v>
      </c>
      <c r="AT466">
        <f>Ama!BH46</f>
        <v>0</v>
      </c>
      <c r="AU466">
        <f>Ama!BH47</f>
        <v>0</v>
      </c>
      <c r="AV466">
        <f>Ama!BH48</f>
        <v>0</v>
      </c>
      <c r="AW466">
        <f>Ama!BH49</f>
        <v>0</v>
      </c>
      <c r="AX466">
        <f>Ama!BH50</f>
        <v>0</v>
      </c>
      <c r="AY466">
        <f>Ama!BH51</f>
        <v>0</v>
      </c>
      <c r="AZ466">
        <f>Ama!BH52</f>
        <v>0</v>
      </c>
      <c r="BA466">
        <f>Ama!BH53</f>
        <v>0</v>
      </c>
      <c r="BB466">
        <f>Ama!BH54</f>
        <v>92</v>
      </c>
      <c r="BC466">
        <f>Ama!BH55</f>
        <v>0</v>
      </c>
      <c r="BD466">
        <f>Ama!BH56</f>
        <v>2</v>
      </c>
      <c r="BE466">
        <f>Ama!BH57</f>
        <v>0</v>
      </c>
      <c r="BF466" t="str">
        <f>Ama!BH58</f>
        <v>Ja</v>
      </c>
      <c r="BG466" t="str">
        <f>Ama!BH59</f>
        <v>Nej</v>
      </c>
      <c r="BH466" t="str">
        <f>Ama!BH60</f>
        <v>Ja</v>
      </c>
      <c r="BI466">
        <f>Ama!BH61</f>
        <v>0</v>
      </c>
      <c r="BJ466">
        <f>Ama!BH62</f>
        <v>0</v>
      </c>
      <c r="BK466">
        <f>Ama!BH63</f>
        <v>0</v>
      </c>
      <c r="BL466">
        <f>Ama!BH64</f>
        <v>0</v>
      </c>
      <c r="BM466">
        <f>Ama!BH65</f>
        <v>0</v>
      </c>
      <c r="BN466">
        <f>Ama!BH66</f>
        <v>0</v>
      </c>
      <c r="BO466">
        <f>Ama!BH67</f>
        <v>0</v>
      </c>
      <c r="BP466">
        <f>Ama!BH68</f>
        <v>0</v>
      </c>
      <c r="BQ466">
        <f>Ama!BH69</f>
        <v>0</v>
      </c>
      <c r="BR466" t="str">
        <f>Ama!BH70</f>
        <v>produktionskøkken</v>
      </c>
      <c r="BS466">
        <f>Ama!BH71</f>
        <v>0</v>
      </c>
      <c r="BT466">
        <f>Ama!BH72</f>
        <v>0</v>
      </c>
      <c r="BU466">
        <f>Ama!BH73</f>
        <v>0</v>
      </c>
      <c r="BV466">
        <f>Ama!BH74</f>
        <v>0</v>
      </c>
      <c r="BW466">
        <f>Ama!BH75</f>
        <v>0</v>
      </c>
      <c r="BX466">
        <f>Ama!BH76</f>
        <v>0</v>
      </c>
      <c r="BY466">
        <f>Ama!BH77</f>
        <v>0</v>
      </c>
      <c r="BZ466">
        <f>Ama!BH78</f>
        <v>0</v>
      </c>
      <c r="CA466">
        <f>Ama!BH79</f>
        <v>0</v>
      </c>
      <c r="CB466">
        <f>Ama!BH80</f>
        <v>0</v>
      </c>
      <c r="CC466">
        <f>Ama!BH81</f>
        <v>0</v>
      </c>
      <c r="CD466">
        <f>Ama!BH82</f>
        <v>0</v>
      </c>
      <c r="CE466">
        <f>Ama!BH83</f>
        <v>0</v>
      </c>
      <c r="CF466">
        <f>Ama!BH84</f>
        <v>0</v>
      </c>
      <c r="CG466" t="str">
        <f>Ama!BH85</f>
        <v>Sine</v>
      </c>
      <c r="CH466">
        <f>Ama!BH86</f>
        <v>39986</v>
      </c>
      <c r="CI466">
        <f>Ama!BH87</f>
        <v>0</v>
      </c>
      <c r="CJ466">
        <f>Ama!BH88</f>
        <v>0</v>
      </c>
      <c r="CK466">
        <f>Ama!BH89</f>
        <v>0</v>
      </c>
      <c r="CL466">
        <f>Ama!BH90</f>
        <v>0</v>
      </c>
      <c r="CM466">
        <f>Ama!BH91</f>
        <v>0</v>
      </c>
      <c r="CN466">
        <f>Ama!BH92</f>
        <v>0</v>
      </c>
      <c r="CO466">
        <f>Ama!BH93</f>
        <v>0</v>
      </c>
      <c r="CP466">
        <f>Ama!BH94</f>
        <v>0</v>
      </c>
      <c r="CQ466">
        <f>Ama!BH95</f>
        <v>0</v>
      </c>
      <c r="CR466">
        <f>Ama!BH96</f>
        <v>0</v>
      </c>
      <c r="CS466">
        <f>Ama!BH97</f>
        <v>0</v>
      </c>
      <c r="CT466">
        <f>Ama!BH98</f>
        <v>0</v>
      </c>
      <c r="CU466">
        <f>Ama!BH99</f>
        <v>0</v>
      </c>
      <c r="CV466">
        <f>Ama!BH100</f>
        <v>0</v>
      </c>
      <c r="CW466">
        <f>Ama!BH101</f>
        <v>0</v>
      </c>
      <c r="CX466">
        <f>Ama!BH102</f>
        <v>0</v>
      </c>
      <c r="CY466">
        <f>Ama!BH103</f>
        <v>0</v>
      </c>
      <c r="CZ466">
        <f>Ama!BH104</f>
        <v>0</v>
      </c>
      <c r="DA466">
        <f>Ama!BH105</f>
        <v>0</v>
      </c>
      <c r="DB466">
        <f>Ama!BH106</f>
        <v>0</v>
      </c>
      <c r="DC466">
        <f>Ama!BH107</f>
        <v>0</v>
      </c>
      <c r="DD466">
        <f>Ama!BH108</f>
        <v>0</v>
      </c>
      <c r="DE466">
        <f>Ama!BH109</f>
        <v>0</v>
      </c>
      <c r="DF466">
        <f>Ama!BH110</f>
        <v>0</v>
      </c>
      <c r="DG466">
        <f>Ama!BH111</f>
        <v>0</v>
      </c>
      <c r="DH466">
        <f>Ama!BH112</f>
        <v>0</v>
      </c>
      <c r="DI466">
        <f>Ama!BH113</f>
        <v>0</v>
      </c>
      <c r="DJ466">
        <f>Ama!BH114</f>
        <v>0</v>
      </c>
      <c r="DK466">
        <f>Ama!BH115</f>
        <v>0</v>
      </c>
      <c r="DL466">
        <f>Ama!BH116</f>
        <v>0</v>
      </c>
      <c r="DM466">
        <f>Ama!BH117</f>
        <v>0</v>
      </c>
      <c r="DN466">
        <f>Ama!BH118</f>
        <v>0</v>
      </c>
      <c r="DO466" s="14" t="str">
        <f>VLOOKUP(MID(B466,1,5)*1,InstTyp!A:B,2,FALSE)</f>
        <v>Vuggestuer</v>
      </c>
      <c r="DP466" s="14" t="str">
        <f>VLOOKUP(MID(B466,1,5)*1,InstTyp!A:C,3,FALSE)</f>
        <v>Amager</v>
      </c>
      <c r="DQ466">
        <f>VLOOKUP(MID(B466,1,5)*1,'InstTyp-2'!E:BQ,7,FALSE)</f>
        <v>33</v>
      </c>
      <c r="DR466">
        <f>VLOOKUP(MID(B466,1,5)*1,'InstTyp-2'!E:BQ,8,FALSE)</f>
        <v>0</v>
      </c>
      <c r="DS466">
        <f>VLOOKUP(MID(B466,1,5)*1,'InstTyp-2'!E:BQ,9,FALSE)</f>
        <v>0</v>
      </c>
      <c r="DT466">
        <f>VLOOKUP(MID(B466,1,5)*1,'InstTyp-2'!E:BQ,10,FALSE)</f>
        <v>0</v>
      </c>
      <c r="DU466">
        <f>VLOOKUP(MID(B466,1,5)*1,'InstTyp-2'!E:BQ,11,FALSE)</f>
        <v>0</v>
      </c>
      <c r="DV466">
        <f>VLOOKUP(MID(B466,1,5)*1,'InstTyp-2'!E:BQ,12,FALSE)</f>
        <v>0</v>
      </c>
      <c r="DW466">
        <f>VLOOKUP(MID(B466,1,5)*1,'InstTyp-2'!E:BQ,13,FALSE)</f>
        <v>0</v>
      </c>
      <c r="DX466">
        <f>VLOOKUP(MID(B466,1,5)*1,'InstTyp-2'!E:BQ,14,FALSE)</f>
        <v>0</v>
      </c>
      <c r="DY466">
        <f>VLOOKUP(MID(B466,1,5)*1,'InstTyp-2'!E:BQ,15,FALSE)</f>
        <v>0</v>
      </c>
      <c r="DZ466">
        <f>VLOOKUP(MID(B466,1,5)*1,'InstTyp-2'!E:BQ,16,FALSE)</f>
        <v>0</v>
      </c>
      <c r="EA466">
        <f>VLOOKUP(MID(B466,1,5)*1,'InstTyp-2'!E:BQ,17,FALSE)</f>
        <v>0</v>
      </c>
      <c r="EB466">
        <f>VLOOKUP(MID(B466,1,5)*1,'InstTyp-2'!E:BQ,18,FALSE)</f>
        <v>0</v>
      </c>
      <c r="EC466">
        <f>VLOOKUP(MID(B466,1,5)*1,'InstTyp-2'!E:BQ,19,FALSE)</f>
        <v>0</v>
      </c>
      <c r="ED466">
        <f>VLOOKUP(MID(B466,1,5)*1,'InstTyp-2'!E:BQ,20,FALSE)</f>
        <v>0</v>
      </c>
      <c r="EE466" s="195">
        <f>VLOOKUP(MID(B466,1,5)*1,'Forplejning 2008'!A:C,3,FALSE)</f>
        <v>92437.04</v>
      </c>
      <c r="EF466" t="str">
        <f t="shared" si="28"/>
        <v>37294</v>
      </c>
      <c r="EG466" t="str">
        <f t="shared" si="29"/>
        <v/>
      </c>
      <c r="EH466">
        <f t="shared" si="30"/>
        <v>0</v>
      </c>
      <c r="EI466">
        <f t="shared" si="31"/>
        <v>0</v>
      </c>
      <c r="EJ466" t="e">
        <f>VLOOKUP(B466,Rekruttering!A:F,2,FALSE)</f>
        <v>#N/A</v>
      </c>
      <c r="EK466" t="e">
        <f>VLOOKUP(B466,Rekruttering!A:F,3,FALSE)</f>
        <v>#N/A</v>
      </c>
      <c r="EL466" t="e">
        <f>VLOOKUP(B466,Rekruttering!A:F,4,FALSE)</f>
        <v>#N/A</v>
      </c>
      <c r="EM466" t="e">
        <f>VLOOKUP(B466,Rekruttering!A:F,5,FALSE)</f>
        <v>#N/A</v>
      </c>
      <c r="EN466" t="e">
        <f>VLOOKUP(B466,Rekruttering!A:F,6,FALSE)</f>
        <v>#N/A</v>
      </c>
    </row>
    <row r="467" spans="1:144">
      <c r="A467" s="14" t="str">
        <f>Ama!BI1</f>
        <v>x</v>
      </c>
      <c r="B467" s="21">
        <f>Ama!BI2</f>
        <v>37297</v>
      </c>
      <c r="C467" t="str">
        <f>Ama!BI3</f>
        <v>Vuggestuen Urtepotten</v>
      </c>
      <c r="D467" t="str">
        <f>Ama!BI4</f>
        <v>Amager</v>
      </c>
      <c r="E467" t="str">
        <f>Ama!BI5</f>
        <v>Backersvej 70</v>
      </c>
      <c r="F467">
        <f>Ama!BI6</f>
        <v>2300</v>
      </c>
      <c r="G467" t="str">
        <f>Ama!BI7</f>
        <v>København S</v>
      </c>
      <c r="H467" t="str">
        <f>Ama!BI8</f>
        <v>32 55 53 51</v>
      </c>
      <c r="I467" t="str">
        <f>Ama!BI9</f>
        <v>37297@buf.kk.dk</v>
      </c>
      <c r="J467" t="str">
        <f>Ama!BI10</f>
        <v>Hanne Bach Andersen</v>
      </c>
      <c r="K467">
        <f>Ama!BI11</f>
        <v>32977030</v>
      </c>
      <c r="L467">
        <f>Ama!BI12</f>
        <v>0</v>
      </c>
      <c r="M467" t="str">
        <f>Ama!BI13</f>
        <v>37297@buf.kk.dk</v>
      </c>
      <c r="N467" t="str">
        <f>Ama!BI14</f>
        <v>Vuggestue</v>
      </c>
      <c r="O467">
        <f>Ama!BI15</f>
        <v>48</v>
      </c>
      <c r="P467">
        <f>Ama!BI16</f>
        <v>0</v>
      </c>
      <c r="Q467">
        <f>Ama!BI17</f>
        <v>0</v>
      </c>
      <c r="R467">
        <f>Ama!BI18</f>
        <v>0</v>
      </c>
      <c r="S467">
        <f>Ama!BI19</f>
        <v>0</v>
      </c>
      <c r="T467">
        <f>Ama!BI20</f>
        <v>0</v>
      </c>
      <c r="U467">
        <f>Ama!BI21</f>
        <v>0</v>
      </c>
      <c r="V467">
        <f>Ama!BI22</f>
        <v>0</v>
      </c>
      <c r="W467">
        <f>Ama!BI23</f>
        <v>0</v>
      </c>
      <c r="X467">
        <f>Ama!BI24</f>
        <v>0</v>
      </c>
      <c r="Y467">
        <f>Ama!BI25</f>
        <v>5</v>
      </c>
      <c r="Z467">
        <f>Ama!BI26</f>
        <v>0</v>
      </c>
      <c r="AA467">
        <f>Ama!BI27</f>
        <v>5</v>
      </c>
      <c r="AB467">
        <f>Ama!BI28</f>
        <v>5</v>
      </c>
      <c r="AC467">
        <f>Ama!BI29</f>
        <v>0</v>
      </c>
      <c r="AD467">
        <f>Ama!BI30</f>
        <v>0</v>
      </c>
      <c r="AE467">
        <f>Ama!BI31</f>
        <v>0</v>
      </c>
      <c r="AF467">
        <f>Ama!BI32</f>
        <v>0</v>
      </c>
      <c r="AG467">
        <f>Ama!BI33</f>
        <v>0</v>
      </c>
      <c r="AH467">
        <f>Ama!BI34</f>
        <v>0</v>
      </c>
      <c r="AI467">
        <f>Ama!BI35</f>
        <v>144000</v>
      </c>
      <c r="AJ467">
        <f>Ama!BI36</f>
        <v>0</v>
      </c>
      <c r="AK467">
        <f>Ama!BI37</f>
        <v>0</v>
      </c>
      <c r="AL467" t="str">
        <f>Ama!BI38</f>
        <v>Ja</v>
      </c>
      <c r="AM467">
        <f>Ama!BI39</f>
        <v>0</v>
      </c>
      <c r="AN467" t="str">
        <f>Ama!BI40</f>
        <v>Rita</v>
      </c>
      <c r="AO467">
        <f>Ama!BI41</f>
        <v>0</v>
      </c>
      <c r="AP467">
        <f>Ama!BI42</f>
        <v>34</v>
      </c>
      <c r="AQ467">
        <f>Ama!BI43</f>
        <v>0</v>
      </c>
      <c r="AR467" t="str">
        <f>Ama!BI44</f>
        <v>ernærings &amp; husholdningsøkonom</v>
      </c>
      <c r="AS467">
        <f>Ama!BI45</f>
        <v>0</v>
      </c>
      <c r="AT467">
        <f>Ama!BI46</f>
        <v>0</v>
      </c>
      <c r="AU467">
        <f>Ama!BI47</f>
        <v>0</v>
      </c>
      <c r="AV467">
        <f>Ama!BI48</f>
        <v>0</v>
      </c>
      <c r="AW467">
        <f>Ama!BI49</f>
        <v>0</v>
      </c>
      <c r="AX467">
        <f>Ama!BI50</f>
        <v>0</v>
      </c>
      <c r="AY467">
        <f>Ama!BI51</f>
        <v>0</v>
      </c>
      <c r="AZ467">
        <f>Ama!BI52</f>
        <v>0</v>
      </c>
      <c r="BA467">
        <f>Ama!BI53</f>
        <v>0</v>
      </c>
      <c r="BB467">
        <f>Ama!BI54</f>
        <v>89</v>
      </c>
      <c r="BC467">
        <f>Ama!BI55</f>
        <v>0</v>
      </c>
      <c r="BD467">
        <f>Ama!BI56</f>
        <v>1</v>
      </c>
      <c r="BE467">
        <f>Ama!BI57</f>
        <v>0</v>
      </c>
      <c r="BF467" t="str">
        <f>Ama!BI58</f>
        <v>Ja</v>
      </c>
      <c r="BG467" t="str">
        <f>Ama!BI59</f>
        <v>Nej</v>
      </c>
      <c r="BH467" t="str">
        <f>Ama!BI60</f>
        <v>Ja</v>
      </c>
      <c r="BI467">
        <f>Ama!BI61</f>
        <v>0</v>
      </c>
      <c r="BJ467">
        <f>Ama!BI62</f>
        <v>0</v>
      </c>
      <c r="BK467">
        <f>Ama!BI63</f>
        <v>0</v>
      </c>
      <c r="BL467">
        <f>Ama!BI64</f>
        <v>0</v>
      </c>
      <c r="BM467">
        <f>Ama!BI65</f>
        <v>0</v>
      </c>
      <c r="BN467">
        <f>Ama!BI66</f>
        <v>0</v>
      </c>
      <c r="BO467">
        <f>Ama!BI67</f>
        <v>0</v>
      </c>
      <c r="BP467">
        <f>Ama!BI68</f>
        <v>0</v>
      </c>
      <c r="BQ467">
        <f>Ama!BI69</f>
        <v>0</v>
      </c>
      <c r="BR467" t="str">
        <f>Ama!BI70</f>
        <v>produktionskøkken</v>
      </c>
      <c r="BS467">
        <f>Ama!BI71</f>
        <v>0</v>
      </c>
      <c r="BT467">
        <f>Ama!BI72</f>
        <v>0</v>
      </c>
      <c r="BU467">
        <f>Ama!BI73</f>
        <v>0</v>
      </c>
      <c r="BV467">
        <f>Ama!BI74</f>
        <v>0</v>
      </c>
      <c r="BW467">
        <f>Ama!BI75</f>
        <v>0</v>
      </c>
      <c r="BX467">
        <f>Ama!BI76</f>
        <v>0</v>
      </c>
      <c r="BY467">
        <f>Ama!BI77</f>
        <v>0</v>
      </c>
      <c r="BZ467">
        <f>Ama!BI78</f>
        <v>0</v>
      </c>
      <c r="CA467">
        <f>Ama!BI79</f>
        <v>0</v>
      </c>
      <c r="CB467">
        <f>Ama!BI80</f>
        <v>0</v>
      </c>
      <c r="CC467">
        <f>Ama!BI81</f>
        <v>0</v>
      </c>
      <c r="CD467">
        <f>Ama!BI82</f>
        <v>0</v>
      </c>
      <c r="CE467">
        <f>Ama!BI83</f>
        <v>0</v>
      </c>
      <c r="CF467">
        <f>Ama!BI84</f>
        <v>0</v>
      </c>
      <c r="CG467" t="str">
        <f>Ama!BI85</f>
        <v>Sine</v>
      </c>
      <c r="CH467" s="18">
        <f>Ama!BI86</f>
        <v>39986</v>
      </c>
      <c r="CI467">
        <f>Ama!BI87</f>
        <v>0</v>
      </c>
      <c r="CJ467">
        <f>Ama!BI88</f>
        <v>0</v>
      </c>
      <c r="CK467">
        <f>Ama!BI89</f>
        <v>0</v>
      </c>
      <c r="CL467">
        <f>Ama!BI90</f>
        <v>0</v>
      </c>
      <c r="CM467">
        <f>Ama!BI91</f>
        <v>0</v>
      </c>
      <c r="CN467">
        <f>Ama!BI92</f>
        <v>0</v>
      </c>
      <c r="CO467">
        <f>Ama!BI93</f>
        <v>0</v>
      </c>
      <c r="CP467">
        <f>Ama!BI94</f>
        <v>0</v>
      </c>
      <c r="CQ467">
        <f>Ama!BI95</f>
        <v>0</v>
      </c>
      <c r="CR467">
        <f>Ama!BI96</f>
        <v>0</v>
      </c>
      <c r="CS467">
        <f>Ama!BI97</f>
        <v>0</v>
      </c>
      <c r="CT467">
        <f>Ama!BI98</f>
        <v>0</v>
      </c>
      <c r="CU467">
        <f>Ama!BI99</f>
        <v>0</v>
      </c>
      <c r="CV467">
        <f>Ama!BI100</f>
        <v>0</v>
      </c>
      <c r="CW467">
        <f>Ama!BI101</f>
        <v>0</v>
      </c>
      <c r="CX467">
        <f>Ama!BI102</f>
        <v>0</v>
      </c>
      <c r="CY467">
        <f>Ama!BI103</f>
        <v>0</v>
      </c>
      <c r="CZ467">
        <f>Ama!BI104</f>
        <v>0</v>
      </c>
      <c r="DA467">
        <f>Ama!BI105</f>
        <v>0</v>
      </c>
      <c r="DB467">
        <f>Ama!BI106</f>
        <v>0</v>
      </c>
      <c r="DC467">
        <f>Ama!BI107</f>
        <v>0</v>
      </c>
      <c r="DD467">
        <f>Ama!BI108</f>
        <v>0</v>
      </c>
      <c r="DE467">
        <f>Ama!BI109</f>
        <v>0</v>
      </c>
      <c r="DF467">
        <f>Ama!BI110</f>
        <v>0</v>
      </c>
      <c r="DG467">
        <f>Ama!BI111</f>
        <v>0</v>
      </c>
      <c r="DH467">
        <f>Ama!BI112</f>
        <v>0</v>
      </c>
      <c r="DI467">
        <f>Ama!BI113</f>
        <v>0</v>
      </c>
      <c r="DJ467">
        <f>Ama!BI114</f>
        <v>0</v>
      </c>
      <c r="DK467">
        <f>Ama!BI115</f>
        <v>0</v>
      </c>
      <c r="DL467">
        <f>Ama!BI116</f>
        <v>0</v>
      </c>
      <c r="DM467">
        <f>Ama!BI117</f>
        <v>0</v>
      </c>
      <c r="DN467">
        <f>Ama!BI118</f>
        <v>0</v>
      </c>
      <c r="DO467" s="14" t="str">
        <f>VLOOKUP(MID(B467,1,5)*1,InstTyp!A:B,2,FALSE)</f>
        <v>Vuggestuer</v>
      </c>
      <c r="DP467" s="14" t="str">
        <f>VLOOKUP(MID(B467,1,5)*1,InstTyp!A:C,3,FALSE)</f>
        <v>Amager</v>
      </c>
      <c r="DQ467">
        <f>VLOOKUP(MID(B467,1,5)*1,'InstTyp-2'!E:BQ,7,FALSE)</f>
        <v>44</v>
      </c>
      <c r="DR467">
        <f>VLOOKUP(MID(B467,1,5)*1,'InstTyp-2'!E:BQ,8,FALSE)</f>
        <v>0</v>
      </c>
      <c r="DS467">
        <f>VLOOKUP(MID(B467,1,5)*1,'InstTyp-2'!E:BQ,9,FALSE)</f>
        <v>0</v>
      </c>
      <c r="DT467">
        <f>VLOOKUP(MID(B467,1,5)*1,'InstTyp-2'!E:BQ,10,FALSE)</f>
        <v>0</v>
      </c>
      <c r="DU467">
        <f>VLOOKUP(MID(B467,1,5)*1,'InstTyp-2'!E:BQ,11,FALSE)</f>
        <v>0</v>
      </c>
      <c r="DV467">
        <f>VLOOKUP(MID(B467,1,5)*1,'InstTyp-2'!E:BQ,12,FALSE)</f>
        <v>0</v>
      </c>
      <c r="DW467">
        <f>VLOOKUP(MID(B467,1,5)*1,'InstTyp-2'!E:BQ,13,FALSE)</f>
        <v>0</v>
      </c>
      <c r="DX467">
        <f>VLOOKUP(MID(B467,1,5)*1,'InstTyp-2'!E:BQ,14,FALSE)</f>
        <v>0</v>
      </c>
      <c r="DY467">
        <f>VLOOKUP(MID(B467,1,5)*1,'InstTyp-2'!E:BQ,15,FALSE)</f>
        <v>0</v>
      </c>
      <c r="DZ467">
        <f>VLOOKUP(MID(B467,1,5)*1,'InstTyp-2'!E:BQ,16,FALSE)</f>
        <v>0</v>
      </c>
      <c r="EA467">
        <f>VLOOKUP(MID(B467,1,5)*1,'InstTyp-2'!E:BQ,17,FALSE)</f>
        <v>0</v>
      </c>
      <c r="EB467">
        <f>VLOOKUP(MID(B467,1,5)*1,'InstTyp-2'!E:BQ,18,FALSE)</f>
        <v>0</v>
      </c>
      <c r="EC467">
        <f>VLOOKUP(MID(B467,1,5)*1,'InstTyp-2'!E:BQ,19,FALSE)</f>
        <v>0</v>
      </c>
      <c r="ED467">
        <f>VLOOKUP(MID(B467,1,5)*1,'InstTyp-2'!E:BQ,20,FALSE)</f>
        <v>0</v>
      </c>
      <c r="EE467" s="195">
        <f>VLOOKUP(MID(B467,1,5)*1,'Forplejning 2008'!A:C,3,FALSE)</f>
        <v>155066.78</v>
      </c>
      <c r="EF467" t="str">
        <f t="shared" si="28"/>
        <v>37297</v>
      </c>
      <c r="EG467" t="str">
        <f t="shared" si="29"/>
        <v/>
      </c>
      <c r="EH467">
        <f t="shared" si="30"/>
        <v>0</v>
      </c>
      <c r="EI467">
        <f t="shared" si="31"/>
        <v>0</v>
      </c>
      <c r="EJ467" t="e">
        <f>VLOOKUP(B467,Rekruttering!A:F,2,FALSE)</f>
        <v>#N/A</v>
      </c>
      <c r="EK467" t="e">
        <f>VLOOKUP(B467,Rekruttering!A:F,3,FALSE)</f>
        <v>#N/A</v>
      </c>
      <c r="EL467" t="e">
        <f>VLOOKUP(B467,Rekruttering!A:F,4,FALSE)</f>
        <v>#N/A</v>
      </c>
      <c r="EM467" t="e">
        <f>VLOOKUP(B467,Rekruttering!A:F,5,FALSE)</f>
        <v>#N/A</v>
      </c>
      <c r="EN467" t="e">
        <f>VLOOKUP(B467,Rekruttering!A:F,6,FALSE)</f>
        <v>#N/A</v>
      </c>
    </row>
    <row r="468" spans="1:144">
      <c r="A468" s="14" t="str">
        <f>Ama!BM1</f>
        <v>x</v>
      </c>
      <c r="B468" s="21">
        <f>Ama!BM2</f>
        <v>37326</v>
      </c>
      <c r="C468" t="str">
        <f>Ama!BM3</f>
        <v>Skattekisten</v>
      </c>
      <c r="D468" t="str">
        <f>Ama!BM4</f>
        <v>Amager</v>
      </c>
      <c r="E468" t="str">
        <f>Ama!BM5</f>
        <v>Vejlands Allé 55</v>
      </c>
      <c r="F468">
        <f>Ama!BM6</f>
        <v>2300</v>
      </c>
      <c r="G468" t="str">
        <f>Ama!BM7</f>
        <v>København S</v>
      </c>
      <c r="H468" t="str">
        <f>Ama!BM8</f>
        <v>32 46 01 01</v>
      </c>
      <c r="I468" t="str">
        <f>Ama!BM9</f>
        <v>37326@buf.kk.dk</v>
      </c>
      <c r="J468" t="str">
        <f>Ama!BM10</f>
        <v>Lone Ploug Poulsen</v>
      </c>
      <c r="K468">
        <f>Ama!BM11</f>
        <v>32977509</v>
      </c>
      <c r="L468">
        <f>Ama!BM12</f>
        <v>0</v>
      </c>
      <c r="M468" t="str">
        <f>Ama!BM13</f>
        <v>37326@buf.kk.dk</v>
      </c>
      <c r="N468" t="str">
        <f>Ama!BM14</f>
        <v>Vuggestue</v>
      </c>
      <c r="O468">
        <f>Ama!BM15</f>
        <v>60</v>
      </c>
      <c r="P468">
        <f>Ama!BM16</f>
        <v>0</v>
      </c>
      <c r="Q468">
        <f>Ama!BM17</f>
        <v>0</v>
      </c>
      <c r="R468">
        <f>Ama!BM18</f>
        <v>0</v>
      </c>
      <c r="S468">
        <f>Ama!BM19</f>
        <v>0</v>
      </c>
      <c r="T468">
        <f>Ama!BM20</f>
        <v>0</v>
      </c>
      <c r="U468">
        <f>Ama!BM21</f>
        <v>0</v>
      </c>
      <c r="V468">
        <f>Ama!BM22</f>
        <v>0</v>
      </c>
      <c r="W468">
        <f>Ama!BM23</f>
        <v>0</v>
      </c>
      <c r="X468">
        <f>Ama!BM24</f>
        <v>0</v>
      </c>
      <c r="Y468">
        <f>Ama!BM25</f>
        <v>5</v>
      </c>
      <c r="Z468">
        <f>Ama!BM26</f>
        <v>5</v>
      </c>
      <c r="AA468">
        <f>Ama!BM27</f>
        <v>5</v>
      </c>
      <c r="AB468">
        <f>Ama!BM28</f>
        <v>5</v>
      </c>
      <c r="AC468">
        <f>Ama!BM29</f>
        <v>0</v>
      </c>
      <c r="AD468">
        <f>Ama!BM30</f>
        <v>0</v>
      </c>
      <c r="AE468">
        <f>Ama!BM31</f>
        <v>0</v>
      </c>
      <c r="AF468">
        <f>Ama!BM32</f>
        <v>0</v>
      </c>
      <c r="AG468">
        <f>Ama!BM33</f>
        <v>0</v>
      </c>
      <c r="AH468">
        <f>Ama!BM34</f>
        <v>0</v>
      </c>
      <c r="AI468">
        <f>Ama!BM35</f>
        <v>210000</v>
      </c>
      <c r="AJ468">
        <f>Ama!BM36</f>
        <v>0</v>
      </c>
      <c r="AK468">
        <f>Ama!BM37</f>
        <v>0</v>
      </c>
      <c r="AL468" t="str">
        <f>Ama!BM38</f>
        <v>Ja</v>
      </c>
      <c r="AM468">
        <f>Ama!BM39</f>
        <v>0</v>
      </c>
      <c r="AN468" t="str">
        <f>Ama!BM40</f>
        <v>Lis Brønnum</v>
      </c>
      <c r="AO468">
        <f>Ama!BM41</f>
        <v>0</v>
      </c>
      <c r="AP468">
        <f>Ama!BM42</f>
        <v>37</v>
      </c>
      <c r="AQ468">
        <f>Ama!BM43</f>
        <v>0</v>
      </c>
      <c r="AR468" t="str">
        <f>Ama!BM44</f>
        <v>faglært</v>
      </c>
      <c r="AS468">
        <f>Ama!BM45</f>
        <v>0</v>
      </c>
      <c r="AT468">
        <f>Ama!BM46</f>
        <v>0</v>
      </c>
      <c r="AU468">
        <f>Ama!BM47</f>
        <v>0</v>
      </c>
      <c r="AV468">
        <f>Ama!BM48</f>
        <v>0</v>
      </c>
      <c r="AW468">
        <f>Ama!BM49</f>
        <v>0</v>
      </c>
      <c r="AX468">
        <f>Ama!BM50</f>
        <v>0</v>
      </c>
      <c r="AY468">
        <f>Ama!BM51</f>
        <v>0</v>
      </c>
      <c r="AZ468">
        <f>Ama!BM52</f>
        <v>0</v>
      </c>
      <c r="BA468">
        <f>Ama!BM53</f>
        <v>0</v>
      </c>
      <c r="BB468">
        <f>Ama!BM54</f>
        <v>98</v>
      </c>
      <c r="BC468">
        <f>Ama!BM55</f>
        <v>0</v>
      </c>
      <c r="BD468">
        <f>Ama!BM56</f>
        <v>2</v>
      </c>
      <c r="BE468">
        <f>Ama!BM57</f>
        <v>0</v>
      </c>
      <c r="BF468" t="str">
        <f>Ama!BM58</f>
        <v>Ja</v>
      </c>
      <c r="BG468" t="str">
        <f>Ama!BM59</f>
        <v>Ja</v>
      </c>
      <c r="BH468" t="str">
        <f>Ama!BM60</f>
        <v>Ja</v>
      </c>
      <c r="BI468">
        <f>Ama!BM61</f>
        <v>0</v>
      </c>
      <c r="BJ468">
        <f>Ama!BM62</f>
        <v>0</v>
      </c>
      <c r="BK468">
        <f>Ama!BM63</f>
        <v>0</v>
      </c>
      <c r="BL468">
        <f>Ama!BM64</f>
        <v>0</v>
      </c>
      <c r="BM468">
        <f>Ama!BM65</f>
        <v>0</v>
      </c>
      <c r="BN468">
        <f>Ama!BM66</f>
        <v>0</v>
      </c>
      <c r="BO468">
        <f>Ama!BM67</f>
        <v>0</v>
      </c>
      <c r="BP468">
        <f>Ama!BM68</f>
        <v>0</v>
      </c>
      <c r="BQ468">
        <f>Ama!BM69</f>
        <v>0</v>
      </c>
      <c r="BR468" t="str">
        <f>Ama!BM70</f>
        <v>produktionskøkken</v>
      </c>
      <c r="BS468">
        <f>Ama!BM71</f>
        <v>0</v>
      </c>
      <c r="BT468">
        <f>Ama!BM72</f>
        <v>0</v>
      </c>
      <c r="BU468">
        <f>Ama!BM73</f>
        <v>0</v>
      </c>
      <c r="BV468">
        <f>Ama!BM74</f>
        <v>0</v>
      </c>
      <c r="BW468">
        <f>Ama!BM75</f>
        <v>0</v>
      </c>
      <c r="BX468">
        <f>Ama!BM76</f>
        <v>0</v>
      </c>
      <c r="BY468">
        <f>Ama!BM77</f>
        <v>0</v>
      </c>
      <c r="BZ468">
        <f>Ama!BM78</f>
        <v>0</v>
      </c>
      <c r="CA468">
        <f>Ama!BM79</f>
        <v>0</v>
      </c>
      <c r="CB468">
        <f>Ama!BM80</f>
        <v>0</v>
      </c>
      <c r="CC468">
        <f>Ama!BM81</f>
        <v>0</v>
      </c>
      <c r="CD468">
        <f>Ama!BM82</f>
        <v>0</v>
      </c>
      <c r="CE468">
        <f>Ama!BM83</f>
        <v>0</v>
      </c>
      <c r="CF468" t="str">
        <f>Ama!BM84</f>
        <v>Nomering er pt på 70 børn frem til marts 2010. Vil gerne være mentor institution</v>
      </c>
      <c r="CG468" t="str">
        <f>Ama!BM85</f>
        <v>Sine</v>
      </c>
      <c r="CH468" s="18">
        <f>Ama!BM86</f>
        <v>39960</v>
      </c>
      <c r="CI468">
        <f>Ama!BM87</f>
        <v>0</v>
      </c>
      <c r="CJ468">
        <f>Ama!BM88</f>
        <v>0</v>
      </c>
      <c r="CK468">
        <f>Ama!BM89</f>
        <v>0</v>
      </c>
      <c r="CL468">
        <f>Ama!BM90</f>
        <v>0</v>
      </c>
      <c r="CM468">
        <f>Ama!BM91</f>
        <v>0</v>
      </c>
      <c r="CN468">
        <f>Ama!BM92</f>
        <v>0</v>
      </c>
      <c r="CO468">
        <f>Ama!BM93</f>
        <v>0</v>
      </c>
      <c r="CP468">
        <f>Ama!BM94</f>
        <v>0</v>
      </c>
      <c r="CQ468">
        <f>Ama!BM95</f>
        <v>0</v>
      </c>
      <c r="CR468">
        <f>Ama!BM96</f>
        <v>0</v>
      </c>
      <c r="CS468">
        <f>Ama!BM97</f>
        <v>0</v>
      </c>
      <c r="CT468">
        <f>Ama!BM98</f>
        <v>0</v>
      </c>
      <c r="CU468">
        <f>Ama!BM99</f>
        <v>0</v>
      </c>
      <c r="CV468">
        <f>Ama!BM100</f>
        <v>0</v>
      </c>
      <c r="CW468">
        <f>Ama!BM101</f>
        <v>0</v>
      </c>
      <c r="CX468">
        <f>Ama!BM102</f>
        <v>0</v>
      </c>
      <c r="CY468">
        <f>Ama!BM103</f>
        <v>0</v>
      </c>
      <c r="CZ468">
        <f>Ama!BM104</f>
        <v>0</v>
      </c>
      <c r="DA468">
        <f>Ama!BM105</f>
        <v>0</v>
      </c>
      <c r="DB468">
        <f>Ama!BM106</f>
        <v>0</v>
      </c>
      <c r="DC468">
        <f>Ama!BM107</f>
        <v>0</v>
      </c>
      <c r="DD468">
        <f>Ama!BM108</f>
        <v>0</v>
      </c>
      <c r="DE468">
        <f>Ama!BM109</f>
        <v>0</v>
      </c>
      <c r="DF468">
        <f>Ama!BM110</f>
        <v>0</v>
      </c>
      <c r="DG468">
        <f>Ama!BM111</f>
        <v>0</v>
      </c>
      <c r="DH468">
        <f>Ama!BM112</f>
        <v>0</v>
      </c>
      <c r="DI468">
        <f>Ama!BM113</f>
        <v>0</v>
      </c>
      <c r="DJ468">
        <f>Ama!BM114</f>
        <v>0</v>
      </c>
      <c r="DK468">
        <f>Ama!BM115</f>
        <v>0</v>
      </c>
      <c r="DL468">
        <f>Ama!BM116</f>
        <v>0</v>
      </c>
      <c r="DM468">
        <f>Ama!BM117</f>
        <v>0</v>
      </c>
      <c r="DN468">
        <f>Ama!BM118</f>
        <v>0</v>
      </c>
      <c r="DO468" s="14" t="str">
        <f>VLOOKUP(MID(B468,1,5)*1,InstTyp!A:B,2,FALSE)</f>
        <v>Vuggestuer</v>
      </c>
      <c r="DP468" s="14" t="str">
        <f>VLOOKUP(MID(B468,1,5)*1,InstTyp!A:C,3,FALSE)</f>
        <v>Amager</v>
      </c>
      <c r="DQ468">
        <f>VLOOKUP(MID(B468,1,5)*1,'InstTyp-2'!E:BQ,7,FALSE)</f>
        <v>65</v>
      </c>
      <c r="DR468">
        <f>VLOOKUP(MID(B468,1,5)*1,'InstTyp-2'!E:BQ,8,FALSE)</f>
        <v>0</v>
      </c>
      <c r="DS468">
        <f>VLOOKUP(MID(B468,1,5)*1,'InstTyp-2'!E:BQ,9,FALSE)</f>
        <v>0</v>
      </c>
      <c r="DT468">
        <f>VLOOKUP(MID(B468,1,5)*1,'InstTyp-2'!E:BQ,10,FALSE)</f>
        <v>0</v>
      </c>
      <c r="DU468">
        <f>VLOOKUP(MID(B468,1,5)*1,'InstTyp-2'!E:BQ,11,FALSE)</f>
        <v>0</v>
      </c>
      <c r="DV468">
        <f>VLOOKUP(MID(B468,1,5)*1,'InstTyp-2'!E:BQ,12,FALSE)</f>
        <v>0</v>
      </c>
      <c r="DW468">
        <f>VLOOKUP(MID(B468,1,5)*1,'InstTyp-2'!E:BQ,13,FALSE)</f>
        <v>0</v>
      </c>
      <c r="DX468">
        <f>VLOOKUP(MID(B468,1,5)*1,'InstTyp-2'!E:BQ,14,FALSE)</f>
        <v>0</v>
      </c>
      <c r="DY468">
        <f>VLOOKUP(MID(B468,1,5)*1,'InstTyp-2'!E:BQ,15,FALSE)</f>
        <v>0</v>
      </c>
      <c r="DZ468">
        <f>VLOOKUP(MID(B468,1,5)*1,'InstTyp-2'!E:BQ,16,FALSE)</f>
        <v>0</v>
      </c>
      <c r="EA468">
        <f>VLOOKUP(MID(B468,1,5)*1,'InstTyp-2'!E:BQ,17,FALSE)</f>
        <v>0</v>
      </c>
      <c r="EB468">
        <f>VLOOKUP(MID(B468,1,5)*1,'InstTyp-2'!E:BQ,18,FALSE)</f>
        <v>0</v>
      </c>
      <c r="EC468">
        <f>VLOOKUP(MID(B468,1,5)*1,'InstTyp-2'!E:BQ,19,FALSE)</f>
        <v>0</v>
      </c>
      <c r="ED468">
        <f>VLOOKUP(MID(B468,1,5)*1,'InstTyp-2'!E:BQ,20,FALSE)</f>
        <v>0</v>
      </c>
      <c r="EE468" s="195">
        <f>VLOOKUP(MID(B468,1,5)*1,'Forplejning 2008'!A:C,3,FALSE)</f>
        <v>203144.98</v>
      </c>
      <c r="EF468" t="str">
        <f t="shared" si="28"/>
        <v>37326</v>
      </c>
      <c r="EG468" t="str">
        <f t="shared" si="29"/>
        <v/>
      </c>
      <c r="EH468">
        <f t="shared" si="30"/>
        <v>0</v>
      </c>
      <c r="EI468">
        <f t="shared" si="31"/>
        <v>0</v>
      </c>
      <c r="EJ468" t="e">
        <f>VLOOKUP(B468,Rekruttering!A:F,2,FALSE)</f>
        <v>#N/A</v>
      </c>
      <c r="EK468" t="e">
        <f>VLOOKUP(B468,Rekruttering!A:F,3,FALSE)</f>
        <v>#N/A</v>
      </c>
      <c r="EL468" t="e">
        <f>VLOOKUP(B468,Rekruttering!A:F,4,FALSE)</f>
        <v>#N/A</v>
      </c>
      <c r="EM468" t="e">
        <f>VLOOKUP(B468,Rekruttering!A:F,5,FALSE)</f>
        <v>#N/A</v>
      </c>
      <c r="EN468" t="e">
        <f>VLOOKUP(B468,Rekruttering!A:F,6,FALSE)</f>
        <v>#N/A</v>
      </c>
    </row>
    <row r="469" spans="1:144">
      <c r="A469" s="14" t="str">
        <f>Ama!BO1</f>
        <v>x</v>
      </c>
      <c r="B469" s="21">
        <f>Ama!BO2</f>
        <v>37330</v>
      </c>
      <c r="C469" t="str">
        <f>Ama!BO3</f>
        <v>M-husets vuggestue</v>
      </c>
      <c r="D469" t="str">
        <f>Ama!BO4</f>
        <v>Amager</v>
      </c>
      <c r="E469" t="str">
        <f>Ama!BO5</f>
        <v>Ørestads Boulevard 57B</v>
      </c>
      <c r="F469">
        <f>Ama!BO6</f>
        <v>2300</v>
      </c>
      <c r="G469" t="str">
        <f>Ama!BO7</f>
        <v>København S</v>
      </c>
      <c r="H469" t="str">
        <f>Ama!BO8</f>
        <v>32 46 00 30</v>
      </c>
      <c r="I469" t="str">
        <f>Ama!BO9</f>
        <v>37330@buf.kk.dk</v>
      </c>
      <c r="J469" t="str">
        <f>Ama!BO10</f>
        <v>Heidi Kragskov Bruun</v>
      </c>
      <c r="K469">
        <f>Ama!BO11</f>
        <v>28572160</v>
      </c>
      <c r="L469">
        <f>Ama!BO12</f>
        <v>0</v>
      </c>
      <c r="M469" t="str">
        <f>Ama!BO13</f>
        <v>37330@buf.kk.dk</v>
      </c>
      <c r="N469" t="str">
        <f>Ama!BO14</f>
        <v>Vuggestue</v>
      </c>
      <c r="O469">
        <f>Ama!BO15</f>
        <v>52</v>
      </c>
      <c r="P469">
        <f>Ama!BO16</f>
        <v>0</v>
      </c>
      <c r="Q469">
        <f>Ama!BO17</f>
        <v>0</v>
      </c>
      <c r="R469">
        <f>Ama!BO18</f>
        <v>0</v>
      </c>
      <c r="S469">
        <f>Ama!BO19</f>
        <v>0</v>
      </c>
      <c r="T469">
        <f>Ama!BO20</f>
        <v>0</v>
      </c>
      <c r="U469">
        <f>Ama!BO21</f>
        <v>0</v>
      </c>
      <c r="V469">
        <f>Ama!BO22</f>
        <v>0</v>
      </c>
      <c r="W469">
        <f>Ama!BO23</f>
        <v>0</v>
      </c>
      <c r="X469">
        <f>Ama!BO24</f>
        <v>0</v>
      </c>
      <c r="Y469">
        <f>Ama!BO25</f>
        <v>5</v>
      </c>
      <c r="Z469">
        <f>Ama!BO26</f>
        <v>5</v>
      </c>
      <c r="AA469">
        <f>Ama!BO27</f>
        <v>5</v>
      </c>
      <c r="AB469">
        <f>Ama!BO28</f>
        <v>5</v>
      </c>
      <c r="AC469">
        <f>Ama!BO29</f>
        <v>0</v>
      </c>
      <c r="AD469">
        <f>Ama!BO30</f>
        <v>0</v>
      </c>
      <c r="AE469">
        <f>Ama!BO31</f>
        <v>0</v>
      </c>
      <c r="AF469">
        <f>Ama!BO32</f>
        <v>0</v>
      </c>
      <c r="AG469">
        <f>Ama!BO33</f>
        <v>0</v>
      </c>
      <c r="AH469">
        <f>Ama!BO34</f>
        <v>0</v>
      </c>
      <c r="AI469">
        <f>Ama!BO35</f>
        <v>200000</v>
      </c>
      <c r="AJ469">
        <f>Ama!BO36</f>
        <v>0</v>
      </c>
      <c r="AK469">
        <f>Ama!BO37</f>
        <v>0</v>
      </c>
      <c r="AL469" t="str">
        <f>Ama!BO38</f>
        <v>Ja</v>
      </c>
      <c r="AM469">
        <f>Ama!BO39</f>
        <v>0</v>
      </c>
      <c r="AN469" t="str">
        <f>Ama!BO40</f>
        <v>Lotte Albek</v>
      </c>
      <c r="AO469">
        <f>Ama!BO41</f>
        <v>2007</v>
      </c>
      <c r="AP469">
        <f>Ama!BO42</f>
        <v>35</v>
      </c>
      <c r="AQ469">
        <f>Ama!BO43</f>
        <v>0</v>
      </c>
      <c r="AR469" t="str">
        <f>Ama!BO44</f>
        <v>butiksslagter</v>
      </c>
      <c r="AS469" t="str">
        <f>Ama!BO45</f>
        <v>30 års erfaring</v>
      </c>
      <c r="AT469" t="str">
        <f>Ama!BO46</f>
        <v>egenkontrol, madhusets 'mellemmåltider'</v>
      </c>
      <c r="AU469">
        <f>Ama!BO47</f>
        <v>0</v>
      </c>
      <c r="AV469">
        <f>Ama!BO48</f>
        <v>0</v>
      </c>
      <c r="AW469">
        <f>Ama!BO49</f>
        <v>0</v>
      </c>
      <c r="AX469">
        <f>Ama!BO50</f>
        <v>0</v>
      </c>
      <c r="AY469">
        <f>Ama!BO51</f>
        <v>0</v>
      </c>
      <c r="AZ469">
        <f>Ama!BO52</f>
        <v>0</v>
      </c>
      <c r="BA469">
        <f>Ama!BO53</f>
        <v>0</v>
      </c>
      <c r="BB469">
        <f>Ama!BO54</f>
        <v>97</v>
      </c>
      <c r="BC469">
        <f>Ama!BO55</f>
        <v>0</v>
      </c>
      <c r="BD469">
        <f>Ama!BO56</f>
        <v>1</v>
      </c>
      <c r="BE469">
        <f>Ama!BO57</f>
        <v>0</v>
      </c>
      <c r="BF469" t="str">
        <f>Ama!BO58</f>
        <v>Ja</v>
      </c>
      <c r="BG469" t="str">
        <f>Ama!BO59</f>
        <v>Nej</v>
      </c>
      <c r="BH469" t="str">
        <f>Ama!BO60</f>
        <v>Ja</v>
      </c>
      <c r="BI469">
        <f>Ama!BO61</f>
        <v>0</v>
      </c>
      <c r="BJ469">
        <f>Ama!BO62</f>
        <v>0</v>
      </c>
      <c r="BK469">
        <f>Ama!BO63</f>
        <v>0</v>
      </c>
      <c r="BL469">
        <f>Ama!BO64</f>
        <v>0</v>
      </c>
      <c r="BM469">
        <f>Ama!BO65</f>
        <v>0</v>
      </c>
      <c r="BN469">
        <f>Ama!BO66</f>
        <v>0</v>
      </c>
      <c r="BO469">
        <f>Ama!BO67</f>
        <v>0</v>
      </c>
      <c r="BP469">
        <f>Ama!BO68</f>
        <v>0</v>
      </c>
      <c r="BQ469">
        <f>Ama!BO69</f>
        <v>0</v>
      </c>
      <c r="BR469" t="str">
        <f>Ama!BO70</f>
        <v>produktionskøkken</v>
      </c>
      <c r="BS469">
        <f>Ama!BO71</f>
        <v>0</v>
      </c>
      <c r="BT469">
        <f>Ama!BO72</f>
        <v>0</v>
      </c>
      <c r="BU469">
        <f>Ama!BO73</f>
        <v>0</v>
      </c>
      <c r="BV469">
        <f>Ama!BO74</f>
        <v>0</v>
      </c>
      <c r="BW469">
        <f>Ama!BO75</f>
        <v>0</v>
      </c>
      <c r="BX469">
        <f>Ama!BO76</f>
        <v>0</v>
      </c>
      <c r="BY469">
        <f>Ama!BO77</f>
        <v>0</v>
      </c>
      <c r="BZ469">
        <f>Ama!BO78</f>
        <v>0</v>
      </c>
      <c r="CA469">
        <f>Ama!BO79</f>
        <v>0</v>
      </c>
      <c r="CB469">
        <f>Ama!BO80</f>
        <v>0</v>
      </c>
      <c r="CC469">
        <f>Ama!BO81</f>
        <v>0</v>
      </c>
      <c r="CD469">
        <f>Ama!BO82</f>
        <v>0</v>
      </c>
      <c r="CE469">
        <f>Ama!BO83</f>
        <v>0</v>
      </c>
      <c r="CF469">
        <f>Ama!BO84</f>
        <v>0</v>
      </c>
      <c r="CG469" t="str">
        <f>Ama!BO85</f>
        <v>Cathrine</v>
      </c>
      <c r="CH469">
        <f>Ama!BO86</f>
        <v>0</v>
      </c>
      <c r="CI469">
        <f>Ama!BO87</f>
        <v>0</v>
      </c>
      <c r="CJ469">
        <f>Ama!BO88</f>
        <v>0</v>
      </c>
      <c r="CK469">
        <f>Ama!BO89</f>
        <v>1</v>
      </c>
      <c r="CL469">
        <f>Ama!BO90</f>
        <v>4</v>
      </c>
      <c r="CM469">
        <f>Ama!BO91</f>
        <v>0</v>
      </c>
      <c r="CN469">
        <f>Ama!BO92</f>
        <v>2</v>
      </c>
      <c r="CO469">
        <f>Ama!BO93</f>
        <v>0</v>
      </c>
      <c r="CP469">
        <f>Ama!BO94</f>
        <v>0</v>
      </c>
      <c r="CQ469">
        <f>Ama!BO95</f>
        <v>0</v>
      </c>
      <c r="CR469">
        <f>Ama!BO96</f>
        <v>0</v>
      </c>
      <c r="CS469">
        <f>Ama!BO97</f>
        <v>2</v>
      </c>
      <c r="CT469">
        <f>Ama!BO98</f>
        <v>0</v>
      </c>
      <c r="CU469">
        <f>Ama!BO99</f>
        <v>0</v>
      </c>
      <c r="CV469">
        <f>Ama!BO100</f>
        <v>0</v>
      </c>
      <c r="CW469">
        <f>Ama!BO101</f>
        <v>0</v>
      </c>
      <c r="CX469">
        <f>Ama!BO102</f>
        <v>0</v>
      </c>
      <c r="CY469">
        <f>Ama!BO103</f>
        <v>1</v>
      </c>
      <c r="CZ469">
        <f>Ama!BO104</f>
        <v>0</v>
      </c>
      <c r="DA469">
        <f>Ama!BO105</f>
        <v>0</v>
      </c>
      <c r="DB469">
        <f>Ama!BO106</f>
        <v>1</v>
      </c>
      <c r="DC469">
        <f>Ama!BO107</f>
        <v>20</v>
      </c>
      <c r="DD469" t="str">
        <f>Ama!BO108</f>
        <v>Miele</v>
      </c>
      <c r="DE469">
        <f>Ama!BO109</f>
        <v>10</v>
      </c>
      <c r="DF469" t="str">
        <f>Ama!BO110</f>
        <v>Ja</v>
      </c>
      <c r="DG469">
        <f>Ama!BO111</f>
        <v>0</v>
      </c>
      <c r="DH469" t="str">
        <f>Ama!BO112</f>
        <v>Nej</v>
      </c>
      <c r="DI469" t="str">
        <f>Ama!BO113</f>
        <v>Ja</v>
      </c>
      <c r="DJ469" t="str">
        <f>Ama!BO114</f>
        <v>Nej</v>
      </c>
      <c r="DK469">
        <f>Ama!BO115</f>
        <v>3</v>
      </c>
      <c r="DL469" t="str">
        <f>Ama!BO116</f>
        <v>God plads</v>
      </c>
      <c r="DM469">
        <f>Ama!BO117</f>
        <v>0</v>
      </c>
      <c r="DN469">
        <f>Ama!BO118</f>
        <v>0</v>
      </c>
      <c r="DO469" s="14" t="str">
        <f>VLOOKUP(MID(B469,1,5)*1,InstTyp!A:B,2,FALSE)</f>
        <v>Vuggestuer</v>
      </c>
      <c r="DP469" s="14" t="str">
        <f>VLOOKUP(MID(B469,1,5)*1,InstTyp!A:C,3,FALSE)</f>
        <v>Amager</v>
      </c>
      <c r="DQ469">
        <f>VLOOKUP(MID(B469,1,5)*1,'InstTyp-2'!E:BQ,7,FALSE)</f>
        <v>48</v>
      </c>
      <c r="DR469">
        <f>VLOOKUP(MID(B469,1,5)*1,'InstTyp-2'!E:BQ,8,FALSE)</f>
        <v>0</v>
      </c>
      <c r="DS469">
        <f>VLOOKUP(MID(B469,1,5)*1,'InstTyp-2'!E:BQ,9,FALSE)</f>
        <v>0</v>
      </c>
      <c r="DT469">
        <f>VLOOKUP(MID(B469,1,5)*1,'InstTyp-2'!E:BQ,10,FALSE)</f>
        <v>0</v>
      </c>
      <c r="DU469">
        <f>VLOOKUP(MID(B469,1,5)*1,'InstTyp-2'!E:BQ,11,FALSE)</f>
        <v>0</v>
      </c>
      <c r="DV469">
        <f>VLOOKUP(MID(B469,1,5)*1,'InstTyp-2'!E:BQ,12,FALSE)</f>
        <v>0</v>
      </c>
      <c r="DW469">
        <f>VLOOKUP(MID(B469,1,5)*1,'InstTyp-2'!E:BQ,13,FALSE)</f>
        <v>0</v>
      </c>
      <c r="DX469">
        <f>VLOOKUP(MID(B469,1,5)*1,'InstTyp-2'!E:BQ,14,FALSE)</f>
        <v>0</v>
      </c>
      <c r="DY469">
        <f>VLOOKUP(MID(B469,1,5)*1,'InstTyp-2'!E:BQ,15,FALSE)</f>
        <v>0</v>
      </c>
      <c r="DZ469">
        <f>VLOOKUP(MID(B469,1,5)*1,'InstTyp-2'!E:BQ,16,FALSE)</f>
        <v>0</v>
      </c>
      <c r="EA469">
        <f>VLOOKUP(MID(B469,1,5)*1,'InstTyp-2'!E:BQ,17,FALSE)</f>
        <v>0</v>
      </c>
      <c r="EB469">
        <f>VLOOKUP(MID(B469,1,5)*1,'InstTyp-2'!E:BQ,18,FALSE)</f>
        <v>0</v>
      </c>
      <c r="EC469">
        <f>VLOOKUP(MID(B469,1,5)*1,'InstTyp-2'!E:BQ,19,FALSE)</f>
        <v>0</v>
      </c>
      <c r="ED469">
        <f>VLOOKUP(MID(B469,1,5)*1,'InstTyp-2'!E:BQ,20,FALSE)</f>
        <v>0</v>
      </c>
      <c r="EE469" s="195">
        <f>VLOOKUP(MID(B469,1,5)*1,'Forplejning 2008'!A:C,3,FALSE)</f>
        <v>186744.93</v>
      </c>
      <c r="EF469" t="str">
        <f t="shared" si="28"/>
        <v>37330</v>
      </c>
      <c r="EG469" t="str">
        <f t="shared" si="29"/>
        <v/>
      </c>
      <c r="EH469">
        <f t="shared" si="30"/>
        <v>0</v>
      </c>
      <c r="EI469">
        <f t="shared" si="31"/>
        <v>0</v>
      </c>
      <c r="EJ469" t="e">
        <f>VLOOKUP(B469,Rekruttering!A:F,2,FALSE)</f>
        <v>#N/A</v>
      </c>
      <c r="EK469" t="e">
        <f>VLOOKUP(B469,Rekruttering!A:F,3,FALSE)</f>
        <v>#N/A</v>
      </c>
      <c r="EL469" t="e">
        <f>VLOOKUP(B469,Rekruttering!A:F,4,FALSE)</f>
        <v>#N/A</v>
      </c>
      <c r="EM469" t="e">
        <f>VLOOKUP(B469,Rekruttering!A:F,5,FALSE)</f>
        <v>#N/A</v>
      </c>
      <c r="EN469" t="e">
        <f>VLOOKUP(B469,Rekruttering!A:F,6,FALSE)</f>
        <v>#N/A</v>
      </c>
    </row>
    <row r="470" spans="1:144">
      <c r="A470" s="14" t="str">
        <f>Ama!BP1</f>
        <v>x</v>
      </c>
      <c r="B470" s="21">
        <f>Ama!BP2</f>
        <v>37333</v>
      </c>
      <c r="C470" t="str">
        <f>Ama!BP3</f>
        <v>Sejlhuset</v>
      </c>
      <c r="D470" t="str">
        <f>Ama!BP4</f>
        <v>Amager</v>
      </c>
      <c r="E470" t="str">
        <f>Ama!BP5</f>
        <v>Edvard Thomsens Vej 37</v>
      </c>
      <c r="F470" t="str">
        <f>Ama!BP6</f>
        <v>2300 K</v>
      </c>
      <c r="G470" t="str">
        <f>Ama!BP7</f>
        <v>København S</v>
      </c>
      <c r="H470">
        <f>Ama!BP8</f>
        <v>32622212</v>
      </c>
      <c r="I470" t="str">
        <f>Ama!BP9</f>
        <v>37333@faf.kk.dk</v>
      </c>
      <c r="J470" t="str">
        <f>Ama!BP10</f>
        <v>Hanne Arnsberg-Rude</v>
      </c>
      <c r="K470">
        <f>Ama!BP11</f>
        <v>20271222</v>
      </c>
      <c r="L470">
        <f>Ama!BP12</f>
        <v>0</v>
      </c>
      <c r="M470" t="str">
        <f>Ama!BP13</f>
        <v>37333@buf.kk.dk</v>
      </c>
      <c r="N470" t="str">
        <f>Ama!BP14</f>
        <v>Vuggestue</v>
      </c>
      <c r="O470">
        <f>Ama!BP15</f>
        <v>70</v>
      </c>
      <c r="P470">
        <f>Ama!BP16</f>
        <v>0</v>
      </c>
      <c r="Q470">
        <f>Ama!BP17</f>
        <v>0</v>
      </c>
      <c r="R470">
        <f>Ama!BP18</f>
        <v>0</v>
      </c>
      <c r="S470">
        <f>Ama!BP19</f>
        <v>0</v>
      </c>
      <c r="T470">
        <f>Ama!BP20</f>
        <v>0</v>
      </c>
      <c r="U470">
        <f>Ama!BP21</f>
        <v>0</v>
      </c>
      <c r="V470">
        <f>Ama!BP22</f>
        <v>0</v>
      </c>
      <c r="W470">
        <f>Ama!BP23</f>
        <v>0</v>
      </c>
      <c r="X470">
        <f>Ama!BP24</f>
        <v>0</v>
      </c>
      <c r="Y470">
        <f>Ama!BP25</f>
        <v>0</v>
      </c>
      <c r="Z470">
        <f>Ama!BP26</f>
        <v>5</v>
      </c>
      <c r="AA470">
        <f>Ama!BP27</f>
        <v>5</v>
      </c>
      <c r="AB470">
        <f>Ama!BP28</f>
        <v>5</v>
      </c>
      <c r="AC470">
        <f>Ama!BP29</f>
        <v>0</v>
      </c>
      <c r="AD470">
        <f>Ama!BP30</f>
        <v>0</v>
      </c>
      <c r="AE470">
        <f>Ama!BP31</f>
        <v>0</v>
      </c>
      <c r="AF470">
        <f>Ama!BP32</f>
        <v>0</v>
      </c>
      <c r="AG470">
        <f>Ama!BP33</f>
        <v>0</v>
      </c>
      <c r="AH470">
        <f>Ama!BP34</f>
        <v>0</v>
      </c>
      <c r="AI470">
        <f>Ama!BP35</f>
        <v>240000</v>
      </c>
      <c r="AJ470">
        <f>Ama!BP36</f>
        <v>0</v>
      </c>
      <c r="AK470">
        <f>Ama!BP37</f>
        <v>0</v>
      </c>
      <c r="AL470" t="str">
        <f>Ama!BP38</f>
        <v>Ja</v>
      </c>
      <c r="AM470">
        <f>Ama!BP39</f>
        <v>0</v>
      </c>
      <c r="AN470" t="str">
        <f>Ama!BP40</f>
        <v>Anja</v>
      </c>
      <c r="AO470">
        <f>Ama!BP41</f>
        <v>2008</v>
      </c>
      <c r="AP470">
        <f>Ama!BP42</f>
        <v>37</v>
      </c>
      <c r="AQ470">
        <f>Ama!BP43</f>
        <v>0</v>
      </c>
      <c r="AR470" t="str">
        <f>Ama!BP44</f>
        <v>faglært</v>
      </c>
      <c r="AS470">
        <f>Ama!BP45</f>
        <v>0</v>
      </c>
      <c r="AT470">
        <f>Ama!BP46</f>
        <v>0</v>
      </c>
      <c r="AU470">
        <f>Ama!BP47</f>
        <v>0</v>
      </c>
      <c r="AV470">
        <f>Ama!BP48</f>
        <v>0</v>
      </c>
      <c r="AW470">
        <f>Ama!BP49</f>
        <v>0</v>
      </c>
      <c r="AX470">
        <f>Ama!BP50</f>
        <v>0</v>
      </c>
      <c r="AY470">
        <f>Ama!BP51</f>
        <v>0</v>
      </c>
      <c r="AZ470">
        <f>Ama!BP52</f>
        <v>0</v>
      </c>
      <c r="BA470">
        <f>Ama!BP53</f>
        <v>0</v>
      </c>
      <c r="BB470">
        <f>Ama!BP54</f>
        <v>95</v>
      </c>
      <c r="BC470">
        <f>Ama!BP55</f>
        <v>0</v>
      </c>
      <c r="BD470">
        <f>Ama!BP56</f>
        <v>1</v>
      </c>
      <c r="BE470">
        <f>Ama!BP57</f>
        <v>0</v>
      </c>
      <c r="BF470" t="str">
        <f>Ama!BP58</f>
        <v>Ja</v>
      </c>
      <c r="BG470" t="str">
        <f>Ama!BP59</f>
        <v>Ja</v>
      </c>
      <c r="BH470" t="str">
        <f>Ama!BP60</f>
        <v>Ja</v>
      </c>
      <c r="BI470">
        <f>Ama!BP61</f>
        <v>0</v>
      </c>
      <c r="BJ470">
        <f>Ama!BP62</f>
        <v>0</v>
      </c>
      <c r="BK470">
        <f>Ama!BP63</f>
        <v>0</v>
      </c>
      <c r="BL470">
        <f>Ama!BP64</f>
        <v>0</v>
      </c>
      <c r="BM470">
        <f>Ama!BP65</f>
        <v>0</v>
      </c>
      <c r="BN470">
        <f>Ama!BP66</f>
        <v>0</v>
      </c>
      <c r="BO470">
        <f>Ama!BP67</f>
        <v>0</v>
      </c>
      <c r="BP470">
        <f>Ama!BP68</f>
        <v>0</v>
      </c>
      <c r="BQ470">
        <f>Ama!BP69</f>
        <v>0</v>
      </c>
      <c r="BR470" t="str">
        <f>Ama!BP70</f>
        <v>produktionskøkken</v>
      </c>
      <c r="BS470">
        <f>Ama!BP71</f>
        <v>0</v>
      </c>
      <c r="BT470">
        <f>Ama!BP72</f>
        <v>0</v>
      </c>
      <c r="BU470">
        <f>Ama!BP73</f>
        <v>0</v>
      </c>
      <c r="BV470">
        <f>Ama!BP74</f>
        <v>0</v>
      </c>
      <c r="BW470">
        <f>Ama!BP75</f>
        <v>0</v>
      </c>
      <c r="BX470">
        <f>Ama!BP76</f>
        <v>0</v>
      </c>
      <c r="BY470">
        <f>Ama!BP77</f>
        <v>0</v>
      </c>
      <c r="BZ470">
        <f>Ama!BP78</f>
        <v>0</v>
      </c>
      <c r="CA470">
        <f>Ama!BP79</f>
        <v>0</v>
      </c>
      <c r="CB470">
        <f>Ama!BP80</f>
        <v>0</v>
      </c>
      <c r="CC470">
        <f>Ama!BP81</f>
        <v>0</v>
      </c>
      <c r="CD470">
        <f>Ama!BP82</f>
        <v>0</v>
      </c>
      <c r="CE470">
        <f>Ama!BP83</f>
        <v>0</v>
      </c>
      <c r="CF470">
        <f>Ama!BP84</f>
        <v>0</v>
      </c>
      <c r="CG470" t="str">
        <f>Ama!BP85</f>
        <v>Sine</v>
      </c>
      <c r="CH470" s="18">
        <f>Ama!BP86</f>
        <v>39960</v>
      </c>
      <c r="CI470">
        <f>Ama!BP87</f>
        <v>0</v>
      </c>
      <c r="CJ470">
        <f>Ama!BP88</f>
        <v>0</v>
      </c>
      <c r="CK470">
        <f>Ama!BP89</f>
        <v>0</v>
      </c>
      <c r="CL470">
        <f>Ama!BP90</f>
        <v>0</v>
      </c>
      <c r="CM470">
        <f>Ama!BP91</f>
        <v>0</v>
      </c>
      <c r="CN470">
        <f>Ama!BP92</f>
        <v>0</v>
      </c>
      <c r="CO470">
        <f>Ama!BP93</f>
        <v>0</v>
      </c>
      <c r="CP470">
        <f>Ama!BP94</f>
        <v>0</v>
      </c>
      <c r="CQ470">
        <f>Ama!BP95</f>
        <v>0</v>
      </c>
      <c r="CR470">
        <f>Ama!BP96</f>
        <v>0</v>
      </c>
      <c r="CS470">
        <f>Ama!BP97</f>
        <v>0</v>
      </c>
      <c r="CT470">
        <f>Ama!BP98</f>
        <v>0</v>
      </c>
      <c r="CU470">
        <f>Ama!BP99</f>
        <v>0</v>
      </c>
      <c r="CV470">
        <f>Ama!BP100</f>
        <v>0</v>
      </c>
      <c r="CW470">
        <f>Ama!BP101</f>
        <v>0</v>
      </c>
      <c r="CX470">
        <f>Ama!BP102</f>
        <v>0</v>
      </c>
      <c r="CY470">
        <f>Ama!BP103</f>
        <v>0</v>
      </c>
      <c r="CZ470">
        <f>Ama!BP104</f>
        <v>0</v>
      </c>
      <c r="DA470">
        <f>Ama!BP105</f>
        <v>0</v>
      </c>
      <c r="DB470">
        <f>Ama!BP106</f>
        <v>0</v>
      </c>
      <c r="DC470">
        <f>Ama!BP107</f>
        <v>0</v>
      </c>
      <c r="DD470">
        <f>Ama!BP108</f>
        <v>0</v>
      </c>
      <c r="DE470">
        <f>Ama!BP109</f>
        <v>0</v>
      </c>
      <c r="DF470">
        <f>Ama!BP110</f>
        <v>0</v>
      </c>
      <c r="DG470">
        <f>Ama!BP111</f>
        <v>0</v>
      </c>
      <c r="DH470">
        <f>Ama!BP112</f>
        <v>0</v>
      </c>
      <c r="DI470">
        <f>Ama!BP113</f>
        <v>0</v>
      </c>
      <c r="DJ470">
        <f>Ama!BP114</f>
        <v>0</v>
      </c>
      <c r="DK470">
        <f>Ama!BP115</f>
        <v>0</v>
      </c>
      <c r="DL470">
        <f>Ama!BP116</f>
        <v>0</v>
      </c>
      <c r="DM470">
        <f>Ama!BP117</f>
        <v>0</v>
      </c>
      <c r="DN470">
        <f>Ama!BP118</f>
        <v>0</v>
      </c>
      <c r="DO470" s="14" t="str">
        <f>VLOOKUP(MID(B470,1,5)*1,InstTyp!A:B,2,FALSE)</f>
        <v>Vuggestuer</v>
      </c>
      <c r="DP470" s="14" t="str">
        <f>VLOOKUP(MID(B470,1,5)*1,InstTyp!A:C,3,FALSE)</f>
        <v>Amager</v>
      </c>
      <c r="DQ470">
        <f>VLOOKUP(MID(B470,1,5)*1,'InstTyp-2'!E:BQ,7,FALSE)</f>
        <v>60</v>
      </c>
      <c r="DR470">
        <f>VLOOKUP(MID(B470,1,5)*1,'InstTyp-2'!E:BQ,8,FALSE)</f>
        <v>0</v>
      </c>
      <c r="DS470">
        <f>VLOOKUP(MID(B470,1,5)*1,'InstTyp-2'!E:BQ,9,FALSE)</f>
        <v>0</v>
      </c>
      <c r="DT470">
        <f>VLOOKUP(MID(B470,1,5)*1,'InstTyp-2'!E:BQ,10,FALSE)</f>
        <v>0</v>
      </c>
      <c r="DU470">
        <f>VLOOKUP(MID(B470,1,5)*1,'InstTyp-2'!E:BQ,11,FALSE)</f>
        <v>0</v>
      </c>
      <c r="DV470">
        <f>VLOOKUP(MID(B470,1,5)*1,'InstTyp-2'!E:BQ,12,FALSE)</f>
        <v>0</v>
      </c>
      <c r="DW470">
        <f>VLOOKUP(MID(B470,1,5)*1,'InstTyp-2'!E:BQ,13,FALSE)</f>
        <v>0</v>
      </c>
      <c r="DX470">
        <f>VLOOKUP(MID(B470,1,5)*1,'InstTyp-2'!E:BQ,14,FALSE)</f>
        <v>0</v>
      </c>
      <c r="DY470">
        <f>VLOOKUP(MID(B470,1,5)*1,'InstTyp-2'!E:BQ,15,FALSE)</f>
        <v>0</v>
      </c>
      <c r="DZ470">
        <f>VLOOKUP(MID(B470,1,5)*1,'InstTyp-2'!E:BQ,16,FALSE)</f>
        <v>0</v>
      </c>
      <c r="EA470">
        <f>VLOOKUP(MID(B470,1,5)*1,'InstTyp-2'!E:BQ,17,FALSE)</f>
        <v>0</v>
      </c>
      <c r="EB470">
        <f>VLOOKUP(MID(B470,1,5)*1,'InstTyp-2'!E:BQ,18,FALSE)</f>
        <v>0</v>
      </c>
      <c r="EC470">
        <f>VLOOKUP(MID(B470,1,5)*1,'InstTyp-2'!E:BQ,19,FALSE)</f>
        <v>0</v>
      </c>
      <c r="ED470">
        <f>VLOOKUP(MID(B470,1,5)*1,'InstTyp-2'!E:BQ,20,FALSE)</f>
        <v>0</v>
      </c>
      <c r="EE470" s="195">
        <f>VLOOKUP(MID(B470,1,5)*1,'Forplejning 2008'!A:C,3,FALSE)</f>
        <v>156983.51</v>
      </c>
      <c r="EF470" t="str">
        <f t="shared" si="28"/>
        <v>37333</v>
      </c>
      <c r="EG470" t="str">
        <f t="shared" si="29"/>
        <v/>
      </c>
      <c r="EH470">
        <f t="shared" si="30"/>
        <v>0</v>
      </c>
      <c r="EI470">
        <f t="shared" si="31"/>
        <v>0</v>
      </c>
      <c r="EJ470" t="e">
        <f>VLOOKUP(B470,Rekruttering!A:F,2,FALSE)</f>
        <v>#N/A</v>
      </c>
      <c r="EK470" t="e">
        <f>VLOOKUP(B470,Rekruttering!A:F,3,FALSE)</f>
        <v>#N/A</v>
      </c>
      <c r="EL470" t="e">
        <f>VLOOKUP(B470,Rekruttering!A:F,4,FALSE)</f>
        <v>#N/A</v>
      </c>
      <c r="EM470" t="e">
        <f>VLOOKUP(B470,Rekruttering!A:F,5,FALSE)</f>
        <v>#N/A</v>
      </c>
      <c r="EN470" t="e">
        <f>VLOOKUP(B470,Rekruttering!A:F,6,FALSE)</f>
        <v>#N/A</v>
      </c>
    </row>
    <row r="471" spans="1:144">
      <c r="A471" s="14" t="str">
        <f>Ama!CB1</f>
        <v>x</v>
      </c>
      <c r="B471" s="21">
        <f>Ama!CB2</f>
        <v>37476</v>
      </c>
      <c r="C471" t="str">
        <f>Ama!CB3</f>
        <v>Smørhullet</v>
      </c>
      <c r="D471" t="str">
        <f>Ama!CB4</f>
        <v>Amager</v>
      </c>
      <c r="E471" t="str">
        <f>Ama!CB5</f>
        <v>Dagøgade 8</v>
      </c>
      <c r="F471">
        <f>Ama!CB6</f>
        <v>2300</v>
      </c>
      <c r="G471" t="str">
        <f>Ama!CB7</f>
        <v>København S</v>
      </c>
      <c r="H471" t="str">
        <f>Ama!CB8</f>
        <v>32 95 15 44</v>
      </c>
      <c r="I471" t="str">
        <f>Ama!CB9</f>
        <v>37476@buf.kk.dk</v>
      </c>
      <c r="J471" t="str">
        <f>Ama!CB10</f>
        <v>Helle Bak Andersen</v>
      </c>
      <c r="K471">
        <f>Ama!CB11</f>
        <v>30528919</v>
      </c>
      <c r="L471">
        <f>Ama!CB12</f>
        <v>32951544</v>
      </c>
      <c r="M471" t="str">
        <f>Ama!CB13</f>
        <v>37476@buf.kk.dk</v>
      </c>
      <c r="N471" t="str">
        <f>Ama!CB14</f>
        <v>Vuggestue</v>
      </c>
      <c r="O471">
        <f>Ama!CB15</f>
        <v>42</v>
      </c>
      <c r="P471">
        <f>Ama!CB16</f>
        <v>0</v>
      </c>
      <c r="Q471">
        <f>Ama!CB17</f>
        <v>0</v>
      </c>
      <c r="R471">
        <f>Ama!CB18</f>
        <v>0</v>
      </c>
      <c r="S471">
        <f>Ama!CB19</f>
        <v>0</v>
      </c>
      <c r="T471">
        <f>Ama!CB20</f>
        <v>0</v>
      </c>
      <c r="U471">
        <f>Ama!CB21</f>
        <v>0</v>
      </c>
      <c r="V471" t="str">
        <f>Ama!CB22</f>
        <v>Nej</v>
      </c>
      <c r="W471">
        <f>Ama!CB23</f>
        <v>0</v>
      </c>
      <c r="X471">
        <f>Ama!CB24</f>
        <v>0</v>
      </c>
      <c r="Y471">
        <f>Ama!CB25</f>
        <v>5</v>
      </c>
      <c r="Z471">
        <f>Ama!CB26</f>
        <v>5</v>
      </c>
      <c r="AA471">
        <f>Ama!CB27</f>
        <v>5</v>
      </c>
      <c r="AB471">
        <f>Ama!CB28</f>
        <v>5</v>
      </c>
      <c r="AC471">
        <f>Ama!CB29</f>
        <v>0</v>
      </c>
      <c r="AD471">
        <f>Ama!CB30</f>
        <v>0</v>
      </c>
      <c r="AE471">
        <f>Ama!CB31</f>
        <v>0</v>
      </c>
      <c r="AF471">
        <f>Ama!CB32</f>
        <v>0</v>
      </c>
      <c r="AG471">
        <f>Ama!CB33</f>
        <v>0</v>
      </c>
      <c r="AH471">
        <f>Ama!CB34</f>
        <v>0</v>
      </c>
      <c r="AI471">
        <f>Ama!CB35</f>
        <v>93000</v>
      </c>
      <c r="AJ471">
        <f>Ama!CB36</f>
        <v>0</v>
      </c>
      <c r="AK471">
        <f>Ama!CB37</f>
        <v>0</v>
      </c>
      <c r="AL471" t="str">
        <f>Ama!CB38</f>
        <v>Ja</v>
      </c>
      <c r="AM471">
        <f>Ama!CB39</f>
        <v>0</v>
      </c>
      <c r="AN471" t="str">
        <f>Ama!CB40</f>
        <v>Lonni Jensen</v>
      </c>
      <c r="AO471">
        <f>Ama!CB41</f>
        <v>2007</v>
      </c>
      <c r="AP471">
        <f>Ama!CB42</f>
        <v>30</v>
      </c>
      <c r="AQ471">
        <f>Ama!CB43</f>
        <v>0</v>
      </c>
      <c r="AR471" t="str">
        <f>Ama!CB44</f>
        <v>køkkenasssistent</v>
      </c>
      <c r="AS471" t="str">
        <f>Ama!CB45</f>
        <v>Vil gerne være mentor</v>
      </c>
      <c r="AT471">
        <f>Ama!CB46</f>
        <v>0</v>
      </c>
      <c r="AU471">
        <f>Ama!CB47</f>
        <v>0</v>
      </c>
      <c r="AV471">
        <f>Ama!CB48</f>
        <v>0</v>
      </c>
      <c r="AW471">
        <f>Ama!CB49</f>
        <v>0</v>
      </c>
      <c r="AX471">
        <f>Ama!CB50</f>
        <v>0</v>
      </c>
      <c r="AY471">
        <f>Ama!CB51</f>
        <v>0</v>
      </c>
      <c r="AZ471">
        <f>Ama!CB52</f>
        <v>0</v>
      </c>
      <c r="BA471">
        <f>Ama!CB53</f>
        <v>0</v>
      </c>
      <c r="BB471">
        <f>Ama!CB54</f>
        <v>90</v>
      </c>
      <c r="BC471">
        <f>Ama!CB55</f>
        <v>0</v>
      </c>
      <c r="BD471">
        <f>Ama!CB56</f>
        <v>2</v>
      </c>
      <c r="BE471">
        <f>Ama!CB57</f>
        <v>0</v>
      </c>
      <c r="BF471" t="str">
        <f>Ama!CB58</f>
        <v>Ja</v>
      </c>
      <c r="BG471" t="str">
        <f>Ama!CB59</f>
        <v>Ja</v>
      </c>
      <c r="BH471" t="str">
        <f>Ama!CB60</f>
        <v>Ja</v>
      </c>
      <c r="BI471">
        <f>Ama!CB61</f>
        <v>0</v>
      </c>
      <c r="BJ471">
        <f>Ama!CB62</f>
        <v>0</v>
      </c>
      <c r="BK471">
        <f>Ama!CB63</f>
        <v>0</v>
      </c>
      <c r="BL471">
        <f>Ama!CB64</f>
        <v>0</v>
      </c>
      <c r="BM471">
        <f>Ama!CB65</f>
        <v>0</v>
      </c>
      <c r="BN471">
        <f>Ama!CB66</f>
        <v>0</v>
      </c>
      <c r="BO471">
        <f>Ama!CB67</f>
        <v>0</v>
      </c>
      <c r="BP471">
        <f>Ama!CB68</f>
        <v>0</v>
      </c>
      <c r="BQ471">
        <f>Ama!CB69</f>
        <v>0</v>
      </c>
      <c r="BR471" t="str">
        <f>Ama!CB70</f>
        <v>produktionskøkken</v>
      </c>
      <c r="BS471">
        <f>Ama!CB71</f>
        <v>0</v>
      </c>
      <c r="BT471">
        <f>Ama!CB72</f>
        <v>0</v>
      </c>
      <c r="BU471">
        <f>Ama!CB73</f>
        <v>0</v>
      </c>
      <c r="BV471">
        <f>Ama!CB74</f>
        <v>0</v>
      </c>
      <c r="BW471">
        <f>Ama!CB75</f>
        <v>0</v>
      </c>
      <c r="BX471">
        <f>Ama!CB76</f>
        <v>0</v>
      </c>
      <c r="BY471">
        <f>Ama!CB77</f>
        <v>0</v>
      </c>
      <c r="BZ471">
        <f>Ama!CB78</f>
        <v>0</v>
      </c>
      <c r="CA471">
        <f>Ama!CB79</f>
        <v>0</v>
      </c>
      <c r="CB471">
        <f>Ama!CB80</f>
        <v>0</v>
      </c>
      <c r="CC471">
        <f>Ama!CB81</f>
        <v>0</v>
      </c>
      <c r="CD471">
        <f>Ama!CB82</f>
        <v>0</v>
      </c>
      <c r="CE471">
        <f>Ama!CB83</f>
        <v>0</v>
      </c>
      <c r="CF471">
        <f>Ama!CB84</f>
        <v>0</v>
      </c>
      <c r="CG471" t="str">
        <f>Ama!CB85</f>
        <v>Cathrine Joachim Jerrik</v>
      </c>
      <c r="CH471" t="str">
        <f>Ama!CB86</f>
        <v>30.3</v>
      </c>
      <c r="CI471">
        <f>Ama!CB87</f>
        <v>0</v>
      </c>
      <c r="CJ471">
        <f>Ama!CB88</f>
        <v>0</v>
      </c>
      <c r="CK471">
        <f>Ama!CB89</f>
        <v>1</v>
      </c>
      <c r="CL471">
        <f>Ama!CB90</f>
        <v>5</v>
      </c>
      <c r="CM471">
        <f>Ama!CB91</f>
        <v>0</v>
      </c>
      <c r="CN471">
        <f>Ama!CB92</f>
        <v>2</v>
      </c>
      <c r="CO471">
        <f>Ama!CB93</f>
        <v>0</v>
      </c>
      <c r="CP471">
        <f>Ama!CB94</f>
        <v>0</v>
      </c>
      <c r="CQ471">
        <f>Ama!CB95</f>
        <v>0</v>
      </c>
      <c r="CR471">
        <f>Ama!CB96</f>
        <v>0</v>
      </c>
      <c r="CS471">
        <f>Ama!CB97</f>
        <v>2</v>
      </c>
      <c r="CT471">
        <f>Ama!CB98</f>
        <v>0</v>
      </c>
      <c r="CU471">
        <f>Ama!CB99</f>
        <v>0</v>
      </c>
      <c r="CV471">
        <f>Ama!CB100</f>
        <v>0</v>
      </c>
      <c r="CW471">
        <f>Ama!CB101</f>
        <v>0</v>
      </c>
      <c r="CX471">
        <f>Ama!CB102</f>
        <v>0</v>
      </c>
      <c r="CY471">
        <f>Ama!CB103</f>
        <v>1</v>
      </c>
      <c r="CZ471">
        <f>Ama!CB104</f>
        <v>0</v>
      </c>
      <c r="DA471">
        <f>Ama!CB105</f>
        <v>1</v>
      </c>
      <c r="DB471">
        <f>Ama!CB106</f>
        <v>1</v>
      </c>
      <c r="DC471">
        <f>Ama!CB107</f>
        <v>30</v>
      </c>
      <c r="DD471" t="str">
        <f>Ama!CB108</f>
        <v>Miele</v>
      </c>
      <c r="DE471">
        <f>Ama!CB109</f>
        <v>3</v>
      </c>
      <c r="DF471">
        <f>Ama!CB110</f>
        <v>0</v>
      </c>
      <c r="DG471">
        <f>Ama!CB111</f>
        <v>0</v>
      </c>
      <c r="DH471" t="str">
        <f>Ama!CB112</f>
        <v>Ja</v>
      </c>
      <c r="DI471" t="str">
        <f>Ama!CB113</f>
        <v>Ja</v>
      </c>
      <c r="DJ471">
        <f>Ama!CB114</f>
        <v>0</v>
      </c>
      <c r="DK471">
        <f>Ama!CB115</f>
        <v>3</v>
      </c>
      <c r="DL471" t="str">
        <f>Ama!CB116</f>
        <v>God plads</v>
      </c>
      <c r="DM471">
        <f>Ama!CB117</f>
        <v>0</v>
      </c>
      <c r="DN471">
        <f>Ama!CB118</f>
        <v>0</v>
      </c>
      <c r="DO471" s="14" t="str">
        <f>VLOOKUP(MID(B471,1,5)*1,InstTyp!A:B,2,FALSE)</f>
        <v>Vuggestuer</v>
      </c>
      <c r="DP471" s="14" t="str">
        <f>VLOOKUP(MID(B471,1,5)*1,InstTyp!A:C,3,FALSE)</f>
        <v>Amager</v>
      </c>
      <c r="DQ471">
        <f>VLOOKUP(MID(B471,1,5)*1,'InstTyp-2'!E:BQ,7,FALSE)</f>
        <v>39</v>
      </c>
      <c r="DR471">
        <f>VLOOKUP(MID(B471,1,5)*1,'InstTyp-2'!E:BQ,8,FALSE)</f>
        <v>0</v>
      </c>
      <c r="DS471">
        <f>VLOOKUP(MID(B471,1,5)*1,'InstTyp-2'!E:BQ,9,FALSE)</f>
        <v>0</v>
      </c>
      <c r="DT471">
        <f>VLOOKUP(MID(B471,1,5)*1,'InstTyp-2'!E:BQ,10,FALSE)</f>
        <v>0</v>
      </c>
      <c r="DU471">
        <f>VLOOKUP(MID(B471,1,5)*1,'InstTyp-2'!E:BQ,11,FALSE)</f>
        <v>0</v>
      </c>
      <c r="DV471">
        <f>VLOOKUP(MID(B471,1,5)*1,'InstTyp-2'!E:BQ,12,FALSE)</f>
        <v>0</v>
      </c>
      <c r="DW471">
        <f>VLOOKUP(MID(B471,1,5)*1,'InstTyp-2'!E:BQ,13,FALSE)</f>
        <v>0</v>
      </c>
      <c r="DX471">
        <f>VLOOKUP(MID(B471,1,5)*1,'InstTyp-2'!E:BQ,14,FALSE)</f>
        <v>0</v>
      </c>
      <c r="DY471">
        <f>VLOOKUP(MID(B471,1,5)*1,'InstTyp-2'!E:BQ,15,FALSE)</f>
        <v>0</v>
      </c>
      <c r="DZ471">
        <f>VLOOKUP(MID(B471,1,5)*1,'InstTyp-2'!E:BQ,16,FALSE)</f>
        <v>0</v>
      </c>
      <c r="EA471">
        <f>VLOOKUP(MID(B471,1,5)*1,'InstTyp-2'!E:BQ,17,FALSE)</f>
        <v>0</v>
      </c>
      <c r="EB471">
        <f>VLOOKUP(MID(B471,1,5)*1,'InstTyp-2'!E:BQ,18,FALSE)</f>
        <v>0</v>
      </c>
      <c r="EC471">
        <f>VLOOKUP(MID(B471,1,5)*1,'InstTyp-2'!E:BQ,19,FALSE)</f>
        <v>0</v>
      </c>
      <c r="ED471">
        <f>VLOOKUP(MID(B471,1,5)*1,'InstTyp-2'!E:BQ,20,FALSE)</f>
        <v>0</v>
      </c>
      <c r="EE471" s="195">
        <f>VLOOKUP(MID(B471,1,5)*1,'Forplejning 2008'!A:C,3,FALSE)</f>
        <v>90521.72</v>
      </c>
      <c r="EF471" t="str">
        <f t="shared" si="28"/>
        <v>37476</v>
      </c>
      <c r="EG471" t="str">
        <f t="shared" si="29"/>
        <v/>
      </c>
      <c r="EH471">
        <f t="shared" si="30"/>
        <v>0</v>
      </c>
      <c r="EI471">
        <f t="shared" si="31"/>
        <v>0</v>
      </c>
      <c r="EJ471" t="e">
        <f>VLOOKUP(B471,Rekruttering!A:F,2,FALSE)</f>
        <v>#N/A</v>
      </c>
      <c r="EK471" t="e">
        <f>VLOOKUP(B471,Rekruttering!A:F,3,FALSE)</f>
        <v>#N/A</v>
      </c>
      <c r="EL471" t="e">
        <f>VLOOKUP(B471,Rekruttering!A:F,4,FALSE)</f>
        <v>#N/A</v>
      </c>
      <c r="EM471" t="e">
        <f>VLOOKUP(B471,Rekruttering!A:F,5,FALSE)</f>
        <v>#N/A</v>
      </c>
      <c r="EN471" t="e">
        <f>VLOOKUP(B471,Rekruttering!A:F,6,FALSE)</f>
        <v>#N/A</v>
      </c>
    </row>
    <row r="472" spans="1:144">
      <c r="A472" s="14" t="str">
        <f>Bisp!B1</f>
        <v>x</v>
      </c>
      <c r="B472" s="21">
        <f>Bisp!B2</f>
        <v>35266</v>
      </c>
      <c r="C472" t="str">
        <f>Bisp!B3</f>
        <v>Bispebjerg vuggestue</v>
      </c>
      <c r="D472" t="str">
        <f>Bisp!B4</f>
        <v>Bispebjerg</v>
      </c>
      <c r="E472" t="str">
        <f>Bisp!B5</f>
        <v>Sadelmagervej 4</v>
      </c>
      <c r="F472">
        <f>Bisp!B6</f>
        <v>2400</v>
      </c>
      <c r="G472" t="str">
        <f>Bisp!B7</f>
        <v>København NV</v>
      </c>
      <c r="H472">
        <f>Bisp!B8</f>
        <v>35812008</v>
      </c>
      <c r="I472" t="str">
        <f>Bisp!B9</f>
        <v>mail@bispebjergvuggestue.dk</v>
      </c>
      <c r="J472" t="str">
        <f>Bisp!B10</f>
        <v>Jytte Holm Rievers</v>
      </c>
      <c r="K472">
        <f>Bisp!B11</f>
        <v>38606248</v>
      </c>
      <c r="L472">
        <f>Bisp!B12</f>
        <v>0</v>
      </c>
      <c r="M472" t="str">
        <f>Bisp!B13</f>
        <v>35266@buf.kk.dk</v>
      </c>
      <c r="N472" t="str">
        <f>Bisp!B14</f>
        <v>Vuggestue</v>
      </c>
      <c r="O472">
        <f>Bisp!B15</f>
        <v>22</v>
      </c>
      <c r="P472">
        <f>Bisp!B16</f>
        <v>0</v>
      </c>
      <c r="Q472">
        <f>Bisp!B17</f>
        <v>0</v>
      </c>
      <c r="R472">
        <f>Bisp!B18</f>
        <v>0</v>
      </c>
      <c r="S472">
        <f>Bisp!B19</f>
        <v>0</v>
      </c>
      <c r="T472">
        <f>Bisp!B20</f>
        <v>0</v>
      </c>
      <c r="U472">
        <f>Bisp!B21</f>
        <v>0</v>
      </c>
      <c r="V472">
        <f>Bisp!B22</f>
        <v>0</v>
      </c>
      <c r="W472">
        <f>Bisp!B23</f>
        <v>0</v>
      </c>
      <c r="X472">
        <f>Bisp!B24</f>
        <v>0</v>
      </c>
      <c r="Y472">
        <f>Bisp!B25</f>
        <v>5</v>
      </c>
      <c r="Z472">
        <f>Bisp!B26</f>
        <v>5</v>
      </c>
      <c r="AA472">
        <f>Bisp!B27</f>
        <v>5</v>
      </c>
      <c r="AB472">
        <f>Bisp!B28</f>
        <v>5</v>
      </c>
      <c r="AC472">
        <f>Bisp!B29</f>
        <v>0</v>
      </c>
      <c r="AD472">
        <f>Bisp!B30</f>
        <v>0</v>
      </c>
      <c r="AE472">
        <f>Bisp!B31</f>
        <v>0</v>
      </c>
      <c r="AF472">
        <f>Bisp!B32</f>
        <v>0</v>
      </c>
      <c r="AG472">
        <f>Bisp!B33</f>
        <v>0</v>
      </c>
      <c r="AH472">
        <f>Bisp!B34</f>
        <v>0</v>
      </c>
      <c r="AI472">
        <f>Bisp!B35</f>
        <v>78000</v>
      </c>
      <c r="AJ472">
        <f>Bisp!B36</f>
        <v>0</v>
      </c>
      <c r="AK472">
        <f>Bisp!B37</f>
        <v>0</v>
      </c>
      <c r="AL472" t="str">
        <f>Bisp!B38</f>
        <v>Ja</v>
      </c>
      <c r="AM472">
        <f>Bisp!B39</f>
        <v>0</v>
      </c>
      <c r="AN472" t="str">
        <f>Bisp!B40</f>
        <v>Lone Overby</v>
      </c>
      <c r="AO472">
        <f>Bisp!B41</f>
        <v>0</v>
      </c>
      <c r="AP472">
        <f>Bisp!B42</f>
        <v>20</v>
      </c>
      <c r="AQ472">
        <f>Bisp!B43</f>
        <v>0</v>
      </c>
      <c r="AR472" t="str">
        <f>Bisp!B44</f>
        <v>smørrebrødsjomfru</v>
      </c>
      <c r="AS472" t="str">
        <f>Bisp!B45</f>
        <v>20 års erfaring fra vuggestuer</v>
      </c>
      <c r="AT472">
        <f>Bisp!B46</f>
        <v>0</v>
      </c>
      <c r="AU472">
        <f>Bisp!B47</f>
        <v>0</v>
      </c>
      <c r="AV472">
        <f>Bisp!B48</f>
        <v>0</v>
      </c>
      <c r="AW472">
        <f>Bisp!B49</f>
        <v>0</v>
      </c>
      <c r="AX472">
        <f>Bisp!B50</f>
        <v>0</v>
      </c>
      <c r="AY472">
        <f>Bisp!B51</f>
        <v>0</v>
      </c>
      <c r="AZ472">
        <f>Bisp!B52</f>
        <v>0</v>
      </c>
      <c r="BA472">
        <f>Bisp!B53</f>
        <v>0</v>
      </c>
      <c r="BB472">
        <f>Bisp!B54</f>
        <v>75</v>
      </c>
      <c r="BC472">
        <f>Bisp!B55</f>
        <v>0</v>
      </c>
      <c r="BD472">
        <f>Bisp!B56</f>
        <v>1</v>
      </c>
      <c r="BE472">
        <f>Bisp!B57</f>
        <v>0</v>
      </c>
      <c r="BF472" t="str">
        <f>Bisp!B58</f>
        <v>Nej</v>
      </c>
      <c r="BG472" t="str">
        <f>Bisp!B59</f>
        <v>Nej</v>
      </c>
      <c r="BH472" t="str">
        <f>Bisp!B60</f>
        <v>Ja</v>
      </c>
      <c r="BI472">
        <f>Bisp!B61</f>
        <v>0</v>
      </c>
      <c r="BJ472">
        <f>Bisp!B62</f>
        <v>0</v>
      </c>
      <c r="BK472">
        <f>Bisp!B63</f>
        <v>0</v>
      </c>
      <c r="BL472">
        <f>Bisp!B64</f>
        <v>0</v>
      </c>
      <c r="BM472">
        <f>Bisp!B65</f>
        <v>0</v>
      </c>
      <c r="BN472">
        <f>Bisp!B66</f>
        <v>0</v>
      </c>
      <c r="BO472">
        <f>Bisp!B67</f>
        <v>0</v>
      </c>
      <c r="BP472">
        <f>Bisp!B68</f>
        <v>0</v>
      </c>
      <c r="BQ472">
        <f>Bisp!B69</f>
        <v>0</v>
      </c>
      <c r="BR472" t="str">
        <f>Bisp!B70</f>
        <v>produktionskøkken</v>
      </c>
      <c r="BS472">
        <f>Bisp!B71</f>
        <v>0</v>
      </c>
      <c r="BT472">
        <f>Bisp!B72</f>
        <v>0</v>
      </c>
      <c r="BU472">
        <f>Bisp!B73</f>
        <v>0</v>
      </c>
      <c r="BV472">
        <f>Bisp!B74</f>
        <v>0</v>
      </c>
      <c r="BW472">
        <f>Bisp!B75</f>
        <v>0</v>
      </c>
      <c r="BX472">
        <f>Bisp!B76</f>
        <v>0</v>
      </c>
      <c r="BY472">
        <f>Bisp!B77</f>
        <v>0</v>
      </c>
      <c r="BZ472">
        <f>Bisp!B78</f>
        <v>0</v>
      </c>
      <c r="CA472">
        <f>Bisp!B79</f>
        <v>0</v>
      </c>
      <c r="CB472">
        <f>Bisp!B80</f>
        <v>0</v>
      </c>
      <c r="CC472">
        <f>Bisp!B81</f>
        <v>0</v>
      </c>
      <c r="CD472">
        <f>Bisp!B82</f>
        <v>0</v>
      </c>
      <c r="CE472">
        <f>Bisp!B83</f>
        <v>0</v>
      </c>
      <c r="CF472">
        <f>Bisp!B84</f>
        <v>0</v>
      </c>
      <c r="CG472" t="str">
        <f>Bisp!B85</f>
        <v>Sine</v>
      </c>
      <c r="CH472" s="18">
        <f>Bisp!B86</f>
        <v>39986</v>
      </c>
      <c r="CI472">
        <f>Bisp!B87</f>
        <v>0</v>
      </c>
      <c r="CJ472">
        <f>Bisp!B88</f>
        <v>0</v>
      </c>
      <c r="CK472">
        <f>Bisp!B89</f>
        <v>0</v>
      </c>
      <c r="CL472">
        <f>Bisp!B90</f>
        <v>0</v>
      </c>
      <c r="CM472">
        <f>Bisp!B91</f>
        <v>0</v>
      </c>
      <c r="CN472">
        <f>Bisp!B92</f>
        <v>0</v>
      </c>
      <c r="CO472">
        <f>Bisp!B93</f>
        <v>0</v>
      </c>
      <c r="CP472">
        <f>Bisp!B94</f>
        <v>0</v>
      </c>
      <c r="CQ472">
        <f>Bisp!B95</f>
        <v>0</v>
      </c>
      <c r="CR472">
        <f>Bisp!B96</f>
        <v>0</v>
      </c>
      <c r="CS472">
        <f>Bisp!B97</f>
        <v>0</v>
      </c>
      <c r="CT472">
        <f>Bisp!B98</f>
        <v>0</v>
      </c>
      <c r="CU472">
        <f>Bisp!B99</f>
        <v>0</v>
      </c>
      <c r="CV472">
        <f>Bisp!B100</f>
        <v>0</v>
      </c>
      <c r="CW472">
        <f>Bisp!B101</f>
        <v>0</v>
      </c>
      <c r="CX472">
        <f>Bisp!B102</f>
        <v>0</v>
      </c>
      <c r="CY472">
        <f>Bisp!B103</f>
        <v>0</v>
      </c>
      <c r="CZ472">
        <f>Bisp!B104</f>
        <v>0</v>
      </c>
      <c r="DA472">
        <f>Bisp!B105</f>
        <v>0</v>
      </c>
      <c r="DB472">
        <f>Bisp!B106</f>
        <v>0</v>
      </c>
      <c r="DC472">
        <f>Bisp!B107</f>
        <v>0</v>
      </c>
      <c r="DD472">
        <f>Bisp!B108</f>
        <v>0</v>
      </c>
      <c r="DE472">
        <f>Bisp!B109</f>
        <v>0</v>
      </c>
      <c r="DF472">
        <f>Bisp!B110</f>
        <v>0</v>
      </c>
      <c r="DG472">
        <f>Bisp!B111</f>
        <v>0</v>
      </c>
      <c r="DH472">
        <f>Bisp!B112</f>
        <v>0</v>
      </c>
      <c r="DI472">
        <f>Bisp!B113</f>
        <v>0</v>
      </c>
      <c r="DJ472">
        <f>Bisp!B114</f>
        <v>0</v>
      </c>
      <c r="DK472">
        <f>Bisp!B115</f>
        <v>0</v>
      </c>
      <c r="DL472">
        <f>Bisp!B116</f>
        <v>0</v>
      </c>
      <c r="DM472">
        <f>Bisp!B117</f>
        <v>0</v>
      </c>
      <c r="DN472">
        <f>Bisp!B118</f>
        <v>0</v>
      </c>
      <c r="DO472" s="14" t="str">
        <f>VLOOKUP(MID(B472,1,5)*1,InstTyp!A:B,2,FALSE)</f>
        <v>Vuggestuer</v>
      </c>
      <c r="DP472" s="14" t="str">
        <f>VLOOKUP(MID(B472,1,5)*1,InstTyp!A:C,3,FALSE)</f>
        <v>Bispebjerg</v>
      </c>
      <c r="DQ472">
        <f>VLOOKUP(MID(B472,1,5)*1,'InstTyp-2'!E:BQ,7,FALSE)</f>
        <v>22</v>
      </c>
      <c r="DR472">
        <f>VLOOKUP(MID(B472,1,5)*1,'InstTyp-2'!E:BQ,8,FALSE)</f>
        <v>0</v>
      </c>
      <c r="DS472">
        <f>VLOOKUP(MID(B472,1,5)*1,'InstTyp-2'!E:BQ,9,FALSE)</f>
        <v>0</v>
      </c>
      <c r="DT472">
        <f>VLOOKUP(MID(B472,1,5)*1,'InstTyp-2'!E:BQ,10,FALSE)</f>
        <v>0</v>
      </c>
      <c r="DU472">
        <f>VLOOKUP(MID(B472,1,5)*1,'InstTyp-2'!E:BQ,11,FALSE)</f>
        <v>0</v>
      </c>
      <c r="DV472">
        <f>VLOOKUP(MID(B472,1,5)*1,'InstTyp-2'!E:BQ,12,FALSE)</f>
        <v>0</v>
      </c>
      <c r="DW472">
        <f>VLOOKUP(MID(B472,1,5)*1,'InstTyp-2'!E:BQ,13,FALSE)</f>
        <v>0</v>
      </c>
      <c r="DX472">
        <f>VLOOKUP(MID(B472,1,5)*1,'InstTyp-2'!E:BQ,14,FALSE)</f>
        <v>0</v>
      </c>
      <c r="DY472">
        <f>VLOOKUP(MID(B472,1,5)*1,'InstTyp-2'!E:BQ,15,FALSE)</f>
        <v>0</v>
      </c>
      <c r="DZ472">
        <f>VLOOKUP(MID(B472,1,5)*1,'InstTyp-2'!E:BQ,16,FALSE)</f>
        <v>0</v>
      </c>
      <c r="EA472">
        <f>VLOOKUP(MID(B472,1,5)*1,'InstTyp-2'!E:BQ,17,FALSE)</f>
        <v>0</v>
      </c>
      <c r="EB472">
        <f>VLOOKUP(MID(B472,1,5)*1,'InstTyp-2'!E:BQ,18,FALSE)</f>
        <v>0</v>
      </c>
      <c r="EC472">
        <f>VLOOKUP(MID(B472,1,5)*1,'InstTyp-2'!E:BQ,19,FALSE)</f>
        <v>0</v>
      </c>
      <c r="ED472">
        <f>VLOOKUP(MID(B472,1,5)*1,'InstTyp-2'!E:BQ,20,FALSE)</f>
        <v>0</v>
      </c>
      <c r="EE472" s="195">
        <f>VLOOKUP(MID(B472,1,5)*1,'Forplejning 2008'!A:C,3,FALSE)</f>
        <v>63547.87</v>
      </c>
      <c r="EF472" t="str">
        <f t="shared" si="28"/>
        <v>35266</v>
      </c>
      <c r="EG472" t="str">
        <f t="shared" si="29"/>
        <v/>
      </c>
      <c r="EH472">
        <f t="shared" si="30"/>
        <v>0</v>
      </c>
      <c r="EI472">
        <f t="shared" si="31"/>
        <v>0</v>
      </c>
      <c r="EJ472" t="e">
        <f>VLOOKUP(B472,Rekruttering!A:F,2,FALSE)</f>
        <v>#N/A</v>
      </c>
      <c r="EK472" t="e">
        <f>VLOOKUP(B472,Rekruttering!A:F,3,FALSE)</f>
        <v>#N/A</v>
      </c>
      <c r="EL472" t="e">
        <f>VLOOKUP(B472,Rekruttering!A:F,4,FALSE)</f>
        <v>#N/A</v>
      </c>
      <c r="EM472" t="e">
        <f>VLOOKUP(B472,Rekruttering!A:F,5,FALSE)</f>
        <v>#N/A</v>
      </c>
      <c r="EN472" t="e">
        <f>VLOOKUP(B472,Rekruttering!A:F,6,FALSE)</f>
        <v>#N/A</v>
      </c>
    </row>
    <row r="473" spans="1:144">
      <c r="A473" s="14" t="str">
        <f>Bisp!AA1</f>
        <v>x</v>
      </c>
      <c r="B473" s="21">
        <f>Bisp!AA2</f>
        <v>37237</v>
      </c>
      <c r="C473" t="str">
        <f>Bisp!AA3</f>
        <v>Vuggestuen Filosofvænget</v>
      </c>
      <c r="D473" t="str">
        <f>Bisp!AA4</f>
        <v>Bispebjerg</v>
      </c>
      <c r="E473" t="str">
        <f>Bisp!AA5</f>
        <v>Filosofvænget 17</v>
      </c>
      <c r="F473">
        <f>Bisp!AA6</f>
        <v>2400</v>
      </c>
      <c r="G473" t="str">
        <f>Bisp!AA7</f>
        <v>København NV</v>
      </c>
      <c r="H473" t="str">
        <f>Bisp!AA8</f>
        <v>38 81 97 05</v>
      </c>
      <c r="I473" t="str">
        <f>Bisp!AA9</f>
        <v>37237@buf.kk.dk</v>
      </c>
      <c r="J473" t="str">
        <f>Bisp!AA10</f>
        <v>Nina Hansen</v>
      </c>
      <c r="K473">
        <f>Bisp!AA11</f>
        <v>35851525</v>
      </c>
      <c r="L473">
        <f>Bisp!AA12</f>
        <v>0</v>
      </c>
      <c r="M473" t="str">
        <f>Bisp!AA13</f>
        <v>37237@buf.kk.dk</v>
      </c>
      <c r="N473" t="str">
        <f>Bisp!AA14</f>
        <v>Vuggestue</v>
      </c>
      <c r="O473">
        <f>Bisp!AA15</f>
        <v>66</v>
      </c>
      <c r="P473">
        <f>Bisp!AA16</f>
        <v>0</v>
      </c>
      <c r="Q473">
        <f>Bisp!AA17</f>
        <v>0</v>
      </c>
      <c r="R473">
        <f>Bisp!AA18</f>
        <v>0</v>
      </c>
      <c r="S473">
        <f>Bisp!AA19</f>
        <v>0</v>
      </c>
      <c r="T473">
        <f>Bisp!AA20</f>
        <v>0</v>
      </c>
      <c r="U473">
        <f>Bisp!AA21</f>
        <v>0</v>
      </c>
      <c r="V473">
        <f>Bisp!AA22</f>
        <v>0</v>
      </c>
      <c r="W473">
        <f>Bisp!AA23</f>
        <v>0</v>
      </c>
      <c r="X473">
        <f>Bisp!AA24</f>
        <v>0</v>
      </c>
      <c r="Y473">
        <f>Bisp!AA25</f>
        <v>5</v>
      </c>
      <c r="Z473">
        <f>Bisp!AA26</f>
        <v>5</v>
      </c>
      <c r="AA473">
        <f>Bisp!AA27</f>
        <v>5</v>
      </c>
      <c r="AB473">
        <f>Bisp!AA28</f>
        <v>5</v>
      </c>
      <c r="AC473">
        <f>Bisp!AA29</f>
        <v>0</v>
      </c>
      <c r="AD473">
        <f>Bisp!AA30</f>
        <v>0</v>
      </c>
      <c r="AE473">
        <f>Bisp!AA31</f>
        <v>0</v>
      </c>
      <c r="AF473">
        <f>Bisp!AA32</f>
        <v>0</v>
      </c>
      <c r="AG473">
        <f>Bisp!AA33</f>
        <v>0</v>
      </c>
      <c r="AH473">
        <f>Bisp!AA34</f>
        <v>0</v>
      </c>
      <c r="AI473">
        <f>Bisp!AA35</f>
        <v>168923</v>
      </c>
      <c r="AJ473">
        <f>Bisp!AA36</f>
        <v>0</v>
      </c>
      <c r="AK473">
        <f>Bisp!AA37</f>
        <v>0</v>
      </c>
      <c r="AL473" t="str">
        <f>Bisp!AA38</f>
        <v>Ja</v>
      </c>
      <c r="AM473">
        <f>Bisp!AA39</f>
        <v>0</v>
      </c>
      <c r="AN473" t="str">
        <f>Bisp!AA40</f>
        <v>Jette Gram</v>
      </c>
      <c r="AO473">
        <f>Bisp!AA41</f>
        <v>1997</v>
      </c>
      <c r="AP473">
        <f>Bisp!AA42</f>
        <v>37</v>
      </c>
      <c r="AQ473">
        <f>Bisp!AA43</f>
        <v>0</v>
      </c>
      <c r="AR473" t="str">
        <f>Bisp!AA44</f>
        <v>Ufaglært</v>
      </c>
      <c r="AS473">
        <f>Bisp!AA45</f>
        <v>0</v>
      </c>
      <c r="AT473" t="str">
        <f>Bisp!AA46</f>
        <v>div. Kurser</v>
      </c>
      <c r="AU473">
        <f>Bisp!AA47</f>
        <v>0</v>
      </c>
      <c r="AV473">
        <f>Bisp!AA48</f>
        <v>0</v>
      </c>
      <c r="AW473">
        <f>Bisp!AA49</f>
        <v>0</v>
      </c>
      <c r="AX473">
        <f>Bisp!AA50</f>
        <v>0</v>
      </c>
      <c r="AY473">
        <f>Bisp!AA51</f>
        <v>0</v>
      </c>
      <c r="AZ473">
        <f>Bisp!AA52</f>
        <v>0</v>
      </c>
      <c r="BA473">
        <f>Bisp!AA53</f>
        <v>0</v>
      </c>
      <c r="BB473">
        <f>Bisp!AA54</f>
        <v>97</v>
      </c>
      <c r="BC473">
        <f>Bisp!AA55</f>
        <v>0</v>
      </c>
      <c r="BD473">
        <f>Bisp!AA56</f>
        <v>1</v>
      </c>
      <c r="BE473">
        <f>Bisp!AA57</f>
        <v>0</v>
      </c>
      <c r="BF473" t="str">
        <f>Bisp!AA58</f>
        <v>Ja</v>
      </c>
      <c r="BG473" t="str">
        <f>Bisp!AA59</f>
        <v>Nej</v>
      </c>
      <c r="BH473" t="str">
        <f>Bisp!AA60</f>
        <v>Ja</v>
      </c>
      <c r="BI473">
        <f>Bisp!AA61</f>
        <v>0</v>
      </c>
      <c r="BJ473">
        <f>Bisp!AA62</f>
        <v>0</v>
      </c>
      <c r="BK473">
        <f>Bisp!AA63</f>
        <v>0</v>
      </c>
      <c r="BL473">
        <f>Bisp!AA64</f>
        <v>0</v>
      </c>
      <c r="BM473">
        <f>Bisp!AA65</f>
        <v>0</v>
      </c>
      <c r="BN473">
        <f>Bisp!AA66</f>
        <v>0</v>
      </c>
      <c r="BO473">
        <f>Bisp!AA67</f>
        <v>0</v>
      </c>
      <c r="BP473">
        <f>Bisp!AA68</f>
        <v>0</v>
      </c>
      <c r="BQ473">
        <f>Bisp!AA69</f>
        <v>0</v>
      </c>
      <c r="BR473" t="str">
        <f>Bisp!AA70</f>
        <v>produktionskøkken</v>
      </c>
      <c r="BS473">
        <f>Bisp!AA71</f>
        <v>0</v>
      </c>
      <c r="BT473">
        <f>Bisp!AA72</f>
        <v>0</v>
      </c>
      <c r="BU473">
        <f>Bisp!AA73</f>
        <v>0</v>
      </c>
      <c r="BV473">
        <f>Bisp!AA74</f>
        <v>0</v>
      </c>
      <c r="BW473">
        <f>Bisp!AA75</f>
        <v>0</v>
      </c>
      <c r="BX473">
        <f>Bisp!AA76</f>
        <v>0</v>
      </c>
      <c r="BY473">
        <f>Bisp!AA77</f>
        <v>0</v>
      </c>
      <c r="BZ473">
        <f>Bisp!AA78</f>
        <v>0</v>
      </c>
      <c r="CA473">
        <f>Bisp!AA79</f>
        <v>0</v>
      </c>
      <c r="CB473">
        <f>Bisp!AA80</f>
        <v>0</v>
      </c>
      <c r="CC473">
        <f>Bisp!AA81</f>
        <v>0</v>
      </c>
      <c r="CD473">
        <f>Bisp!AA82</f>
        <v>0</v>
      </c>
      <c r="CE473">
        <f>Bisp!AA83</f>
        <v>0</v>
      </c>
      <c r="CF473">
        <f>Bisp!AA84</f>
        <v>0</v>
      </c>
      <c r="CG473" t="str">
        <f>Bisp!AA85</f>
        <v>Sine</v>
      </c>
      <c r="CH473" s="18">
        <f>Bisp!AA86</f>
        <v>39959</v>
      </c>
      <c r="CI473">
        <f>Bisp!AA87</f>
        <v>0</v>
      </c>
      <c r="CJ473">
        <f>Bisp!AA88</f>
        <v>0</v>
      </c>
      <c r="CK473">
        <f>Bisp!AA89</f>
        <v>0</v>
      </c>
      <c r="CL473">
        <f>Bisp!AA90</f>
        <v>0</v>
      </c>
      <c r="CM473">
        <f>Bisp!AA91</f>
        <v>0</v>
      </c>
      <c r="CN473">
        <f>Bisp!AA92</f>
        <v>0</v>
      </c>
      <c r="CO473">
        <f>Bisp!AA93</f>
        <v>0</v>
      </c>
      <c r="CP473">
        <f>Bisp!AA94</f>
        <v>0</v>
      </c>
      <c r="CQ473">
        <f>Bisp!AA95</f>
        <v>0</v>
      </c>
      <c r="CR473">
        <f>Bisp!AA96</f>
        <v>0</v>
      </c>
      <c r="CS473">
        <f>Bisp!AA97</f>
        <v>0</v>
      </c>
      <c r="CT473">
        <f>Bisp!AA98</f>
        <v>0</v>
      </c>
      <c r="CU473">
        <f>Bisp!AA99</f>
        <v>0</v>
      </c>
      <c r="CV473">
        <f>Bisp!AA100</f>
        <v>0</v>
      </c>
      <c r="CW473">
        <f>Bisp!AA101</f>
        <v>0</v>
      </c>
      <c r="CX473">
        <f>Bisp!AA102</f>
        <v>0</v>
      </c>
      <c r="CY473">
        <f>Bisp!AA103</f>
        <v>0</v>
      </c>
      <c r="CZ473">
        <f>Bisp!AA104</f>
        <v>0</v>
      </c>
      <c r="DA473">
        <f>Bisp!AA105</f>
        <v>0</v>
      </c>
      <c r="DB473">
        <f>Bisp!AA106</f>
        <v>0</v>
      </c>
      <c r="DC473">
        <f>Bisp!AA107</f>
        <v>0</v>
      </c>
      <c r="DD473">
        <f>Bisp!AA108</f>
        <v>0</v>
      </c>
      <c r="DE473">
        <f>Bisp!AA109</f>
        <v>0</v>
      </c>
      <c r="DF473">
        <f>Bisp!AA110</f>
        <v>0</v>
      </c>
      <c r="DG473">
        <f>Bisp!AA111</f>
        <v>0</v>
      </c>
      <c r="DH473">
        <f>Bisp!AA112</f>
        <v>0</v>
      </c>
      <c r="DI473">
        <f>Bisp!AA113</f>
        <v>0</v>
      </c>
      <c r="DJ473">
        <f>Bisp!AA114</f>
        <v>0</v>
      </c>
      <c r="DK473">
        <f>Bisp!AA115</f>
        <v>0</v>
      </c>
      <c r="DL473">
        <f>Bisp!AA116</f>
        <v>0</v>
      </c>
      <c r="DM473">
        <f>Bisp!AA117</f>
        <v>0</v>
      </c>
      <c r="DN473">
        <f>Bisp!AA118</f>
        <v>0</v>
      </c>
      <c r="DO473" s="14" t="str">
        <f>VLOOKUP(MID(B473,1,5)*1,InstTyp!A:B,2,FALSE)</f>
        <v>Vuggestuer</v>
      </c>
      <c r="DP473" s="14" t="str">
        <f>VLOOKUP(MID(B473,1,5)*1,InstTyp!A:C,3,FALSE)</f>
        <v>Bispebjerg</v>
      </c>
      <c r="DQ473">
        <f>VLOOKUP(MID(B473,1,5)*1,'InstTyp-2'!E:BQ,7,FALSE)</f>
        <v>66</v>
      </c>
      <c r="DR473">
        <f>VLOOKUP(MID(B473,1,5)*1,'InstTyp-2'!E:BQ,8,FALSE)</f>
        <v>0</v>
      </c>
      <c r="DS473">
        <f>VLOOKUP(MID(B473,1,5)*1,'InstTyp-2'!E:BQ,9,FALSE)</f>
        <v>0</v>
      </c>
      <c r="DT473">
        <f>VLOOKUP(MID(B473,1,5)*1,'InstTyp-2'!E:BQ,10,FALSE)</f>
        <v>0</v>
      </c>
      <c r="DU473">
        <f>VLOOKUP(MID(B473,1,5)*1,'InstTyp-2'!E:BQ,11,FALSE)</f>
        <v>0</v>
      </c>
      <c r="DV473">
        <f>VLOOKUP(MID(B473,1,5)*1,'InstTyp-2'!E:BQ,12,FALSE)</f>
        <v>0</v>
      </c>
      <c r="DW473">
        <f>VLOOKUP(MID(B473,1,5)*1,'InstTyp-2'!E:BQ,13,FALSE)</f>
        <v>0</v>
      </c>
      <c r="DX473">
        <f>VLOOKUP(MID(B473,1,5)*1,'InstTyp-2'!E:BQ,14,FALSE)</f>
        <v>0</v>
      </c>
      <c r="DY473">
        <f>VLOOKUP(MID(B473,1,5)*1,'InstTyp-2'!E:BQ,15,FALSE)</f>
        <v>0</v>
      </c>
      <c r="DZ473">
        <f>VLOOKUP(MID(B473,1,5)*1,'InstTyp-2'!E:BQ,16,FALSE)</f>
        <v>0</v>
      </c>
      <c r="EA473">
        <f>VLOOKUP(MID(B473,1,5)*1,'InstTyp-2'!E:BQ,17,FALSE)</f>
        <v>0</v>
      </c>
      <c r="EB473">
        <f>VLOOKUP(MID(B473,1,5)*1,'InstTyp-2'!E:BQ,18,FALSE)</f>
        <v>0</v>
      </c>
      <c r="EC473">
        <f>VLOOKUP(MID(B473,1,5)*1,'InstTyp-2'!E:BQ,19,FALSE)</f>
        <v>0</v>
      </c>
      <c r="ED473">
        <f>VLOOKUP(MID(B473,1,5)*1,'InstTyp-2'!E:BQ,20,FALSE)</f>
        <v>0</v>
      </c>
      <c r="EE473" s="195">
        <f>VLOOKUP(MID(B473,1,5)*1,'Forplejning 2008'!A:C,3,FALSE)</f>
        <v>168923.36</v>
      </c>
      <c r="EF473" t="str">
        <f t="shared" si="28"/>
        <v>37237</v>
      </c>
      <c r="EG473" t="str">
        <f t="shared" si="29"/>
        <v/>
      </c>
      <c r="EH473">
        <f t="shared" si="30"/>
        <v>0</v>
      </c>
      <c r="EI473">
        <f t="shared" si="31"/>
        <v>0</v>
      </c>
      <c r="EJ473" t="e">
        <f>VLOOKUP(B473,Rekruttering!A:F,2,FALSE)</f>
        <v>#N/A</v>
      </c>
      <c r="EK473" t="e">
        <f>VLOOKUP(B473,Rekruttering!A:F,3,FALSE)</f>
        <v>#N/A</v>
      </c>
      <c r="EL473" t="e">
        <f>VLOOKUP(B473,Rekruttering!A:F,4,FALSE)</f>
        <v>#N/A</v>
      </c>
      <c r="EM473" t="e">
        <f>VLOOKUP(B473,Rekruttering!A:F,5,FALSE)</f>
        <v>#N/A</v>
      </c>
      <c r="EN473" t="e">
        <f>VLOOKUP(B473,Rekruttering!A:F,6,FALSE)</f>
        <v>#N/A</v>
      </c>
    </row>
    <row r="474" spans="1:144">
      <c r="A474" s="14" t="str">
        <f>Bisp!AB1</f>
        <v>x</v>
      </c>
      <c r="B474" s="21">
        <f>Bisp!AB2</f>
        <v>37240</v>
      </c>
      <c r="C474" t="str">
        <f>Bisp!AB3</f>
        <v>Solstrålen</v>
      </c>
      <c r="D474" t="str">
        <f>Bisp!AB4</f>
        <v>Bispebjerg</v>
      </c>
      <c r="E474" t="str">
        <f>Bisp!AB5</f>
        <v>Tagensvej 186H</v>
      </c>
      <c r="F474">
        <f>Bisp!AB6</f>
        <v>2400</v>
      </c>
      <c r="G474" t="str">
        <f>Bisp!AB7</f>
        <v>København NV</v>
      </c>
      <c r="H474" t="str">
        <f>Bisp!AB8</f>
        <v>35 86 88 10</v>
      </c>
      <c r="I474" t="str">
        <f>Bisp!AB9</f>
        <v>hq84@buf.kk.dk</v>
      </c>
      <c r="J474" t="str">
        <f>Bisp!AB10</f>
        <v>Helena Gregersen</v>
      </c>
      <c r="K474">
        <f>Bisp!AB11</f>
        <v>27597214</v>
      </c>
      <c r="L474">
        <f>Bisp!AB12</f>
        <v>0</v>
      </c>
      <c r="M474" t="str">
        <f>Bisp!AB13</f>
        <v>37240@buf.kk.dk</v>
      </c>
      <c r="N474" t="str">
        <f>Bisp!AB14</f>
        <v>Vuggestue</v>
      </c>
      <c r="O474">
        <f>Bisp!AB15</f>
        <v>70</v>
      </c>
      <c r="P474">
        <f>Bisp!AB16</f>
        <v>0</v>
      </c>
      <c r="Q474">
        <f>Bisp!AB17</f>
        <v>0</v>
      </c>
      <c r="R474">
        <f>Bisp!AB18</f>
        <v>0</v>
      </c>
      <c r="S474">
        <f>Bisp!AB19</f>
        <v>0</v>
      </c>
      <c r="T474">
        <f>Bisp!AB20</f>
        <v>0</v>
      </c>
      <c r="U474">
        <f>Bisp!AB21</f>
        <v>0</v>
      </c>
      <c r="V474">
        <f>Bisp!AB22</f>
        <v>0</v>
      </c>
      <c r="W474">
        <f>Bisp!AB23</f>
        <v>0</v>
      </c>
      <c r="X474">
        <f>Bisp!AB24</f>
        <v>0</v>
      </c>
      <c r="Y474">
        <f>Bisp!AB25</f>
        <v>5</v>
      </c>
      <c r="Z474">
        <f>Bisp!AB26</f>
        <v>5</v>
      </c>
      <c r="AA474">
        <f>Bisp!AB27</f>
        <v>5</v>
      </c>
      <c r="AB474">
        <f>Bisp!AB28</f>
        <v>5</v>
      </c>
      <c r="AC474">
        <f>Bisp!AB29</f>
        <v>0</v>
      </c>
      <c r="AD474">
        <f>Bisp!AB30</f>
        <v>0</v>
      </c>
      <c r="AE474">
        <f>Bisp!AB31</f>
        <v>0</v>
      </c>
      <c r="AF474">
        <f>Bisp!AB32</f>
        <v>0</v>
      </c>
      <c r="AG474">
        <f>Bisp!AB33</f>
        <v>0</v>
      </c>
      <c r="AH474">
        <f>Bisp!AB34</f>
        <v>0</v>
      </c>
      <c r="AI474">
        <f>Bisp!AB35</f>
        <v>204178</v>
      </c>
      <c r="AJ474">
        <f>Bisp!AB36</f>
        <v>0</v>
      </c>
      <c r="AK474">
        <f>Bisp!AB37</f>
        <v>0</v>
      </c>
      <c r="AL474" t="str">
        <f>Bisp!AB38</f>
        <v>Ja</v>
      </c>
      <c r="AM474">
        <f>Bisp!AB39</f>
        <v>0</v>
      </c>
      <c r="AN474" t="str">
        <f>Bisp!AB40</f>
        <v>Maibritt</v>
      </c>
      <c r="AO474">
        <f>Bisp!AB41</f>
        <v>0</v>
      </c>
      <c r="AP474">
        <f>Bisp!AB42</f>
        <v>37</v>
      </c>
      <c r="AQ474">
        <f>Bisp!AB43</f>
        <v>0</v>
      </c>
      <c r="AR474" t="str">
        <f>Bisp!AB44</f>
        <v>ufaglært</v>
      </c>
      <c r="AS474">
        <f>Bisp!AB45</f>
        <v>0</v>
      </c>
      <c r="AT474" t="str">
        <f>Bisp!AB46</f>
        <v>div kurser</v>
      </c>
      <c r="AU474">
        <f>Bisp!AB47</f>
        <v>0</v>
      </c>
      <c r="AV474">
        <f>Bisp!AB48</f>
        <v>0</v>
      </c>
      <c r="AW474">
        <f>Bisp!AB49</f>
        <v>0</v>
      </c>
      <c r="AX474">
        <f>Bisp!AB50</f>
        <v>0</v>
      </c>
      <c r="AY474">
        <f>Bisp!AB51</f>
        <v>0</v>
      </c>
      <c r="AZ474">
        <f>Bisp!AB52</f>
        <v>0</v>
      </c>
      <c r="BA474">
        <f>Bisp!AB53</f>
        <v>0</v>
      </c>
      <c r="BB474">
        <f>Bisp!AB54</f>
        <v>99</v>
      </c>
      <c r="BC474">
        <f>Bisp!AB55</f>
        <v>0</v>
      </c>
      <c r="BD474">
        <f>Bisp!AB56</f>
        <v>1</v>
      </c>
      <c r="BE474">
        <f>Bisp!AB57</f>
        <v>0</v>
      </c>
      <c r="BF474" t="str">
        <f>Bisp!AB58</f>
        <v>Ja</v>
      </c>
      <c r="BG474" t="str">
        <f>Bisp!AB59</f>
        <v>Nej</v>
      </c>
      <c r="BH474" t="str">
        <f>Bisp!AB60</f>
        <v>Ja</v>
      </c>
      <c r="BI474">
        <f>Bisp!AB61</f>
        <v>0</v>
      </c>
      <c r="BJ474">
        <f>Bisp!AB62</f>
        <v>0</v>
      </c>
      <c r="BK474">
        <f>Bisp!AB63</f>
        <v>0</v>
      </c>
      <c r="BL474">
        <f>Bisp!AB64</f>
        <v>0</v>
      </c>
      <c r="BM474">
        <f>Bisp!AB65</f>
        <v>0</v>
      </c>
      <c r="BN474">
        <f>Bisp!AB66</f>
        <v>0</v>
      </c>
      <c r="BO474">
        <f>Bisp!AB67</f>
        <v>0</v>
      </c>
      <c r="BP474">
        <f>Bisp!AB68</f>
        <v>0</v>
      </c>
      <c r="BQ474">
        <f>Bisp!AB69</f>
        <v>0</v>
      </c>
      <c r="BR474" t="str">
        <f>Bisp!AB70</f>
        <v>produktionskøkken</v>
      </c>
      <c r="BS474">
        <f>Bisp!AB71</f>
        <v>0</v>
      </c>
      <c r="BT474">
        <f>Bisp!AB72</f>
        <v>0</v>
      </c>
      <c r="BU474">
        <f>Bisp!AB73</f>
        <v>0</v>
      </c>
      <c r="BV474">
        <f>Bisp!AB74</f>
        <v>0</v>
      </c>
      <c r="BW474">
        <f>Bisp!AB75</f>
        <v>0</v>
      </c>
      <c r="BX474">
        <f>Bisp!AB76</f>
        <v>0</v>
      </c>
      <c r="BY474">
        <f>Bisp!AB77</f>
        <v>0</v>
      </c>
      <c r="BZ474">
        <f>Bisp!AB78</f>
        <v>0</v>
      </c>
      <c r="CA474">
        <f>Bisp!AB79</f>
        <v>0</v>
      </c>
      <c r="CB474">
        <f>Bisp!AB80</f>
        <v>0</v>
      </c>
      <c r="CC474">
        <f>Bisp!AB81</f>
        <v>0</v>
      </c>
      <c r="CD474">
        <f>Bisp!AB82</f>
        <v>0</v>
      </c>
      <c r="CE474">
        <f>Bisp!AB83</f>
        <v>0</v>
      </c>
      <c r="CF474">
        <f>Bisp!AB84</f>
        <v>0</v>
      </c>
      <c r="CG474" t="str">
        <f>Bisp!AB85</f>
        <v>Sine</v>
      </c>
      <c r="CH474" s="18">
        <f>Bisp!AB86</f>
        <v>39986</v>
      </c>
      <c r="CI474">
        <f>Bisp!AB87</f>
        <v>0</v>
      </c>
      <c r="CJ474">
        <f>Bisp!AB88</f>
        <v>0</v>
      </c>
      <c r="CK474">
        <f>Bisp!AB89</f>
        <v>0</v>
      </c>
      <c r="CL474">
        <f>Bisp!AB90</f>
        <v>0</v>
      </c>
      <c r="CM474">
        <f>Bisp!AB91</f>
        <v>0</v>
      </c>
      <c r="CN474">
        <f>Bisp!AB92</f>
        <v>0</v>
      </c>
      <c r="CO474">
        <f>Bisp!AB93</f>
        <v>0</v>
      </c>
      <c r="CP474">
        <f>Bisp!AB94</f>
        <v>0</v>
      </c>
      <c r="CQ474">
        <f>Bisp!AB95</f>
        <v>0</v>
      </c>
      <c r="CR474">
        <f>Bisp!AB96</f>
        <v>0</v>
      </c>
      <c r="CS474">
        <f>Bisp!AB97</f>
        <v>0</v>
      </c>
      <c r="CT474">
        <f>Bisp!AB98</f>
        <v>0</v>
      </c>
      <c r="CU474">
        <f>Bisp!AB99</f>
        <v>0</v>
      </c>
      <c r="CV474">
        <f>Bisp!AB100</f>
        <v>0</v>
      </c>
      <c r="CW474">
        <f>Bisp!AB101</f>
        <v>0</v>
      </c>
      <c r="CX474">
        <f>Bisp!AB102</f>
        <v>0</v>
      </c>
      <c r="CY474">
        <f>Bisp!AB103</f>
        <v>0</v>
      </c>
      <c r="CZ474">
        <f>Bisp!AB104</f>
        <v>0</v>
      </c>
      <c r="DA474">
        <f>Bisp!AB105</f>
        <v>0</v>
      </c>
      <c r="DB474">
        <f>Bisp!AB106</f>
        <v>0</v>
      </c>
      <c r="DC474">
        <f>Bisp!AB107</f>
        <v>0</v>
      </c>
      <c r="DD474">
        <f>Bisp!AB108</f>
        <v>0</v>
      </c>
      <c r="DE474">
        <f>Bisp!AB109</f>
        <v>0</v>
      </c>
      <c r="DF474">
        <f>Bisp!AB110</f>
        <v>0</v>
      </c>
      <c r="DG474">
        <f>Bisp!AB111</f>
        <v>0</v>
      </c>
      <c r="DH474">
        <f>Bisp!AB112</f>
        <v>0</v>
      </c>
      <c r="DI474">
        <f>Bisp!AB113</f>
        <v>0</v>
      </c>
      <c r="DJ474">
        <f>Bisp!AB114</f>
        <v>0</v>
      </c>
      <c r="DK474">
        <f>Bisp!AB115</f>
        <v>0</v>
      </c>
      <c r="DL474">
        <f>Bisp!AB116</f>
        <v>0</v>
      </c>
      <c r="DM474">
        <f>Bisp!AB117</f>
        <v>0</v>
      </c>
      <c r="DN474">
        <f>Bisp!AB118</f>
        <v>0</v>
      </c>
      <c r="DO474" s="14" t="str">
        <f>VLOOKUP(MID(B474,1,5)*1,InstTyp!A:B,2,FALSE)</f>
        <v>Vuggestuer</v>
      </c>
      <c r="DP474" s="14" t="str">
        <f>VLOOKUP(MID(B474,1,5)*1,InstTyp!A:C,3,FALSE)</f>
        <v>Bispebjerg</v>
      </c>
      <c r="DQ474">
        <f>VLOOKUP(MID(B474,1,5)*1,'InstTyp-2'!E:BQ,7,FALSE)</f>
        <v>60</v>
      </c>
      <c r="DR474">
        <f>VLOOKUP(MID(B474,1,5)*1,'InstTyp-2'!E:BQ,8,FALSE)</f>
        <v>0</v>
      </c>
      <c r="DS474">
        <f>VLOOKUP(MID(B474,1,5)*1,'InstTyp-2'!E:BQ,9,FALSE)</f>
        <v>0</v>
      </c>
      <c r="DT474">
        <f>VLOOKUP(MID(B474,1,5)*1,'InstTyp-2'!E:BQ,10,FALSE)</f>
        <v>0</v>
      </c>
      <c r="DU474">
        <f>VLOOKUP(MID(B474,1,5)*1,'InstTyp-2'!E:BQ,11,FALSE)</f>
        <v>0</v>
      </c>
      <c r="DV474">
        <f>VLOOKUP(MID(B474,1,5)*1,'InstTyp-2'!E:BQ,12,FALSE)</f>
        <v>0</v>
      </c>
      <c r="DW474">
        <f>VLOOKUP(MID(B474,1,5)*1,'InstTyp-2'!E:BQ,13,FALSE)</f>
        <v>0</v>
      </c>
      <c r="DX474">
        <f>VLOOKUP(MID(B474,1,5)*1,'InstTyp-2'!E:BQ,14,FALSE)</f>
        <v>0</v>
      </c>
      <c r="DY474">
        <f>VLOOKUP(MID(B474,1,5)*1,'InstTyp-2'!E:BQ,15,FALSE)</f>
        <v>0</v>
      </c>
      <c r="DZ474">
        <f>VLOOKUP(MID(B474,1,5)*1,'InstTyp-2'!E:BQ,16,FALSE)</f>
        <v>0</v>
      </c>
      <c r="EA474">
        <f>VLOOKUP(MID(B474,1,5)*1,'InstTyp-2'!E:BQ,17,FALSE)</f>
        <v>0</v>
      </c>
      <c r="EB474">
        <f>VLOOKUP(MID(B474,1,5)*1,'InstTyp-2'!E:BQ,18,FALSE)</f>
        <v>0</v>
      </c>
      <c r="EC474">
        <f>VLOOKUP(MID(B474,1,5)*1,'InstTyp-2'!E:BQ,19,FALSE)</f>
        <v>0</v>
      </c>
      <c r="ED474">
        <f>VLOOKUP(MID(B474,1,5)*1,'InstTyp-2'!E:BQ,20,FALSE)</f>
        <v>0</v>
      </c>
      <c r="EE474" s="195">
        <f>VLOOKUP(MID(B474,1,5)*1,'Forplejning 2008'!A:C,3,FALSE)</f>
        <v>168909.97</v>
      </c>
      <c r="EF474" t="str">
        <f t="shared" si="28"/>
        <v>37240</v>
      </c>
      <c r="EG474" t="str">
        <f t="shared" si="29"/>
        <v/>
      </c>
      <c r="EH474">
        <f t="shared" si="30"/>
        <v>0</v>
      </c>
      <c r="EI474">
        <f t="shared" si="31"/>
        <v>0</v>
      </c>
      <c r="EJ474" t="e">
        <f>VLOOKUP(B474,Rekruttering!A:F,2,FALSE)</f>
        <v>#N/A</v>
      </c>
      <c r="EK474" t="e">
        <f>VLOOKUP(B474,Rekruttering!A:F,3,FALSE)</f>
        <v>#N/A</v>
      </c>
      <c r="EL474" t="e">
        <f>VLOOKUP(B474,Rekruttering!A:F,4,FALSE)</f>
        <v>#N/A</v>
      </c>
      <c r="EM474" t="e">
        <f>VLOOKUP(B474,Rekruttering!A:F,5,FALSE)</f>
        <v>#N/A</v>
      </c>
      <c r="EN474" t="e">
        <f>VLOOKUP(B474,Rekruttering!A:F,6,FALSE)</f>
        <v>#N/A</v>
      </c>
    </row>
    <row r="475" spans="1:144">
      <c r="A475" s="14" t="str">
        <f>Bisp!AD1</f>
        <v>x</v>
      </c>
      <c r="B475" s="21">
        <f>Bisp!AD2</f>
        <v>37267</v>
      </c>
      <c r="C475" t="str">
        <f>Bisp!AD3</f>
        <v>Vuggestuen Væksthuset</v>
      </c>
      <c r="D475" t="str">
        <f>Bisp!AD4</f>
        <v>Bispebjerg</v>
      </c>
      <c r="E475" t="str">
        <f>Bisp!AD5</f>
        <v>Tuborgvej 233</v>
      </c>
      <c r="F475">
        <f>Bisp!AD6</f>
        <v>2400</v>
      </c>
      <c r="G475" t="str">
        <f>Bisp!AD7</f>
        <v>København NV</v>
      </c>
      <c r="H475">
        <f>Bisp!AD8</f>
        <v>35811572</v>
      </c>
      <c r="I475" t="str">
        <f>Bisp!AD9</f>
        <v>37267@buf.kk.dk</v>
      </c>
      <c r="J475" t="str">
        <f>Bisp!AD10</f>
        <v>Inge Pedersen Grønlund</v>
      </c>
      <c r="K475">
        <f>Bisp!AD11</f>
        <v>36171601</v>
      </c>
      <c r="L475">
        <f>Bisp!AD12</f>
        <v>0</v>
      </c>
      <c r="M475" t="str">
        <f>Bisp!AD13</f>
        <v>37267@buf.kk.dk</v>
      </c>
      <c r="N475" t="str">
        <f>Bisp!AD14</f>
        <v>Vuggestue</v>
      </c>
      <c r="O475">
        <f>Bisp!AD15</f>
        <v>86</v>
      </c>
      <c r="P475">
        <f>Bisp!AD16</f>
        <v>0</v>
      </c>
      <c r="Q475">
        <f>Bisp!AD17</f>
        <v>0</v>
      </c>
      <c r="R475">
        <f>Bisp!AD18</f>
        <v>0</v>
      </c>
      <c r="S475">
        <f>Bisp!AD19</f>
        <v>0</v>
      </c>
      <c r="T475">
        <f>Bisp!AD20</f>
        <v>0</v>
      </c>
      <c r="U475">
        <f>Bisp!AD21</f>
        <v>0</v>
      </c>
      <c r="V475">
        <f>Bisp!AD22</f>
        <v>0</v>
      </c>
      <c r="W475">
        <f>Bisp!AD23</f>
        <v>0</v>
      </c>
      <c r="X475">
        <f>Bisp!AD24</f>
        <v>0</v>
      </c>
      <c r="Y475">
        <f>Bisp!AD25</f>
        <v>5</v>
      </c>
      <c r="Z475">
        <f>Bisp!AD26</f>
        <v>5</v>
      </c>
      <c r="AA475">
        <f>Bisp!AD27</f>
        <v>5</v>
      </c>
      <c r="AB475">
        <f>Bisp!AD28</f>
        <v>5</v>
      </c>
      <c r="AC475">
        <f>Bisp!AD29</f>
        <v>0</v>
      </c>
      <c r="AD475">
        <f>Bisp!AD30</f>
        <v>0</v>
      </c>
      <c r="AE475">
        <f>Bisp!AD31</f>
        <v>0</v>
      </c>
      <c r="AF475">
        <f>Bisp!AD32</f>
        <v>0</v>
      </c>
      <c r="AG475">
        <f>Bisp!AD33</f>
        <v>0</v>
      </c>
      <c r="AH475">
        <f>Bisp!AD34</f>
        <v>0</v>
      </c>
      <c r="AI475">
        <f>Bisp!AD35</f>
        <v>191000</v>
      </c>
      <c r="AJ475">
        <f>Bisp!AD36</f>
        <v>0</v>
      </c>
      <c r="AK475">
        <f>Bisp!AD37</f>
        <v>0</v>
      </c>
      <c r="AL475" t="str">
        <f>Bisp!AD38</f>
        <v>Ja</v>
      </c>
      <c r="AM475">
        <f>Bisp!AD39</f>
        <v>0</v>
      </c>
      <c r="AN475" t="str">
        <f>Bisp!AD40</f>
        <v>Elsa Jensen</v>
      </c>
      <c r="AO475">
        <f>Bisp!AD41</f>
        <v>0</v>
      </c>
      <c r="AP475">
        <f>Bisp!AD42</f>
        <v>37</v>
      </c>
      <c r="AQ475">
        <f>Bisp!AD43</f>
        <v>0</v>
      </c>
      <c r="AR475" t="str">
        <f>Bisp!AD44</f>
        <v>smørrebrødsjomfru</v>
      </c>
      <c r="AS475">
        <f>Bisp!AD45</f>
        <v>0</v>
      </c>
      <c r="AT475">
        <f>Bisp!AD46</f>
        <v>0</v>
      </c>
      <c r="AU475">
        <f>Bisp!AD47</f>
        <v>0</v>
      </c>
      <c r="AV475">
        <f>Bisp!AD48</f>
        <v>0</v>
      </c>
      <c r="AW475">
        <f>Bisp!AD49</f>
        <v>0</v>
      </c>
      <c r="AX475">
        <f>Bisp!AD50</f>
        <v>0</v>
      </c>
      <c r="AY475">
        <f>Bisp!AD51</f>
        <v>0</v>
      </c>
      <c r="AZ475">
        <f>Bisp!AD52</f>
        <v>0</v>
      </c>
      <c r="BA475">
        <f>Bisp!AD53</f>
        <v>0</v>
      </c>
      <c r="BB475">
        <f>Bisp!AD54</f>
        <v>75</v>
      </c>
      <c r="BC475">
        <f>Bisp!AD55</f>
        <v>0</v>
      </c>
      <c r="BD475">
        <f>Bisp!AD56</f>
        <v>1</v>
      </c>
      <c r="BE475">
        <f>Bisp!AD57</f>
        <v>0</v>
      </c>
      <c r="BF475" t="str">
        <f>Bisp!AD58</f>
        <v>Ja</v>
      </c>
      <c r="BG475" t="str">
        <f>Bisp!AD59</f>
        <v>Nej</v>
      </c>
      <c r="BH475" t="str">
        <f>Bisp!AD60</f>
        <v>Ja</v>
      </c>
      <c r="BI475">
        <f>Bisp!AD61</f>
        <v>0</v>
      </c>
      <c r="BJ475">
        <f>Bisp!AD62</f>
        <v>0</v>
      </c>
      <c r="BK475">
        <f>Bisp!AD63</f>
        <v>0</v>
      </c>
      <c r="BL475">
        <f>Bisp!AD64</f>
        <v>0</v>
      </c>
      <c r="BM475">
        <f>Bisp!AD65</f>
        <v>0</v>
      </c>
      <c r="BN475">
        <f>Bisp!AD66</f>
        <v>0</v>
      </c>
      <c r="BO475">
        <f>Bisp!AD67</f>
        <v>0</v>
      </c>
      <c r="BP475">
        <f>Bisp!AD68</f>
        <v>0</v>
      </c>
      <c r="BQ475">
        <f>Bisp!AD69</f>
        <v>0</v>
      </c>
      <c r="BR475" t="str">
        <f>Bisp!AD70</f>
        <v>produktionskøkken</v>
      </c>
      <c r="BS475">
        <f>Bisp!AD71</f>
        <v>0</v>
      </c>
      <c r="BT475">
        <f>Bisp!AD72</f>
        <v>0</v>
      </c>
      <c r="BU475">
        <f>Bisp!AD73</f>
        <v>0</v>
      </c>
      <c r="BV475">
        <f>Bisp!AD74</f>
        <v>0</v>
      </c>
      <c r="BW475">
        <f>Bisp!AD75</f>
        <v>0</v>
      </c>
      <c r="BX475">
        <f>Bisp!AD76</f>
        <v>0</v>
      </c>
      <c r="BY475">
        <f>Bisp!AD77</f>
        <v>0</v>
      </c>
      <c r="BZ475">
        <f>Bisp!AD78</f>
        <v>0</v>
      </c>
      <c r="CA475">
        <f>Bisp!AD79</f>
        <v>0</v>
      </c>
      <c r="CB475">
        <f>Bisp!AD80</f>
        <v>0</v>
      </c>
      <c r="CC475">
        <f>Bisp!AD81</f>
        <v>0</v>
      </c>
      <c r="CD475">
        <f>Bisp!AD82</f>
        <v>0</v>
      </c>
      <c r="CE475">
        <f>Bisp!AD83</f>
        <v>0</v>
      </c>
      <c r="CF475">
        <f>Bisp!AD84</f>
        <v>0</v>
      </c>
      <c r="CG475" t="str">
        <f>Bisp!AD85</f>
        <v>Sine</v>
      </c>
      <c r="CH475" s="18">
        <f>Bisp!AD86</f>
        <v>39986</v>
      </c>
      <c r="CI475">
        <f>Bisp!AD87</f>
        <v>0</v>
      </c>
      <c r="CJ475">
        <f>Bisp!AD88</f>
        <v>0</v>
      </c>
      <c r="CK475">
        <f>Bisp!AD89</f>
        <v>0</v>
      </c>
      <c r="CL475">
        <f>Bisp!AD90</f>
        <v>0</v>
      </c>
      <c r="CM475">
        <f>Bisp!AD91</f>
        <v>0</v>
      </c>
      <c r="CN475">
        <f>Bisp!AD92</f>
        <v>0</v>
      </c>
      <c r="CO475">
        <f>Bisp!AD93</f>
        <v>0</v>
      </c>
      <c r="CP475">
        <f>Bisp!AD94</f>
        <v>0</v>
      </c>
      <c r="CQ475">
        <f>Bisp!AD95</f>
        <v>0</v>
      </c>
      <c r="CR475">
        <f>Bisp!AD96</f>
        <v>0</v>
      </c>
      <c r="CS475">
        <f>Bisp!AD97</f>
        <v>0</v>
      </c>
      <c r="CT475">
        <f>Bisp!AD98</f>
        <v>0</v>
      </c>
      <c r="CU475">
        <f>Bisp!AD99</f>
        <v>0</v>
      </c>
      <c r="CV475">
        <f>Bisp!AD100</f>
        <v>0</v>
      </c>
      <c r="CW475">
        <f>Bisp!AD101</f>
        <v>0</v>
      </c>
      <c r="CX475">
        <f>Bisp!AD102</f>
        <v>0</v>
      </c>
      <c r="CY475">
        <f>Bisp!AD103</f>
        <v>0</v>
      </c>
      <c r="CZ475">
        <f>Bisp!AD104</f>
        <v>0</v>
      </c>
      <c r="DA475">
        <f>Bisp!AD105</f>
        <v>0</v>
      </c>
      <c r="DB475">
        <f>Bisp!AD106</f>
        <v>0</v>
      </c>
      <c r="DC475">
        <f>Bisp!AD107</f>
        <v>0</v>
      </c>
      <c r="DD475">
        <f>Bisp!AD108</f>
        <v>0</v>
      </c>
      <c r="DE475">
        <f>Bisp!AD109</f>
        <v>0</v>
      </c>
      <c r="DF475">
        <f>Bisp!AD110</f>
        <v>0</v>
      </c>
      <c r="DG475">
        <f>Bisp!AD111</f>
        <v>0</v>
      </c>
      <c r="DH475">
        <f>Bisp!AD112</f>
        <v>0</v>
      </c>
      <c r="DI475">
        <f>Bisp!AD113</f>
        <v>0</v>
      </c>
      <c r="DJ475">
        <f>Bisp!AD114</f>
        <v>0</v>
      </c>
      <c r="DK475">
        <f>Bisp!AD115</f>
        <v>0</v>
      </c>
      <c r="DL475">
        <f>Bisp!AD116</f>
        <v>0</v>
      </c>
      <c r="DM475">
        <f>Bisp!AD117</f>
        <v>0</v>
      </c>
      <c r="DN475">
        <f>Bisp!AD118</f>
        <v>0</v>
      </c>
      <c r="DO475" s="14" t="str">
        <f>VLOOKUP(MID(B475,1,5)*1,InstTyp!A:B,2,FALSE)</f>
        <v>Vuggestuer</v>
      </c>
      <c r="DP475" s="14" t="str">
        <f>VLOOKUP(MID(B475,1,5)*1,InstTyp!A:C,3,FALSE)</f>
        <v>Bispebjerg</v>
      </c>
      <c r="DQ475">
        <f>VLOOKUP(MID(B475,1,5)*1,'InstTyp-2'!E:BQ,7,FALSE)</f>
        <v>80</v>
      </c>
      <c r="DR475">
        <f>VLOOKUP(MID(B475,1,5)*1,'InstTyp-2'!E:BQ,8,FALSE)</f>
        <v>0</v>
      </c>
      <c r="DS475">
        <f>VLOOKUP(MID(B475,1,5)*1,'InstTyp-2'!E:BQ,9,FALSE)</f>
        <v>0</v>
      </c>
      <c r="DT475">
        <f>VLOOKUP(MID(B475,1,5)*1,'InstTyp-2'!E:BQ,10,FALSE)</f>
        <v>0</v>
      </c>
      <c r="DU475">
        <f>VLOOKUP(MID(B475,1,5)*1,'InstTyp-2'!E:BQ,11,FALSE)</f>
        <v>0</v>
      </c>
      <c r="DV475">
        <f>VLOOKUP(MID(B475,1,5)*1,'InstTyp-2'!E:BQ,12,FALSE)</f>
        <v>0</v>
      </c>
      <c r="DW475">
        <f>VLOOKUP(MID(B475,1,5)*1,'InstTyp-2'!E:BQ,13,FALSE)</f>
        <v>0</v>
      </c>
      <c r="DX475">
        <f>VLOOKUP(MID(B475,1,5)*1,'InstTyp-2'!E:BQ,14,FALSE)</f>
        <v>0</v>
      </c>
      <c r="DY475">
        <f>VLOOKUP(MID(B475,1,5)*1,'InstTyp-2'!E:BQ,15,FALSE)</f>
        <v>0</v>
      </c>
      <c r="DZ475">
        <f>VLOOKUP(MID(B475,1,5)*1,'InstTyp-2'!E:BQ,16,FALSE)</f>
        <v>0</v>
      </c>
      <c r="EA475">
        <f>VLOOKUP(MID(B475,1,5)*1,'InstTyp-2'!E:BQ,17,FALSE)</f>
        <v>0</v>
      </c>
      <c r="EB475">
        <f>VLOOKUP(MID(B475,1,5)*1,'InstTyp-2'!E:BQ,18,FALSE)</f>
        <v>0</v>
      </c>
      <c r="EC475">
        <f>VLOOKUP(MID(B475,1,5)*1,'InstTyp-2'!E:BQ,19,FALSE)</f>
        <v>0</v>
      </c>
      <c r="ED475">
        <f>VLOOKUP(MID(B475,1,5)*1,'InstTyp-2'!E:BQ,20,FALSE)</f>
        <v>0</v>
      </c>
      <c r="EE475" s="195">
        <f>VLOOKUP(MID(B475,1,5)*1,'Forplejning 2008'!A:C,3,FALSE)</f>
        <v>291494.33</v>
      </c>
      <c r="EF475" t="str">
        <f t="shared" si="28"/>
        <v>37267</v>
      </c>
      <c r="EG475" t="str">
        <f t="shared" si="29"/>
        <v/>
      </c>
      <c r="EH475">
        <f t="shared" si="30"/>
        <v>0</v>
      </c>
      <c r="EI475">
        <f t="shared" si="31"/>
        <v>0</v>
      </c>
      <c r="EJ475" t="e">
        <f>VLOOKUP(B475,Rekruttering!A:F,2,FALSE)</f>
        <v>#N/A</v>
      </c>
      <c r="EK475" t="e">
        <f>VLOOKUP(B475,Rekruttering!A:F,3,FALSE)</f>
        <v>#N/A</v>
      </c>
      <c r="EL475" t="e">
        <f>VLOOKUP(B475,Rekruttering!A:F,4,FALSE)</f>
        <v>#N/A</v>
      </c>
      <c r="EM475" t="e">
        <f>VLOOKUP(B475,Rekruttering!A:F,5,FALSE)</f>
        <v>#N/A</v>
      </c>
      <c r="EN475" t="e">
        <f>VLOOKUP(B475,Rekruttering!A:F,6,FALSE)</f>
        <v>#N/A</v>
      </c>
    </row>
    <row r="476" spans="1:144">
      <c r="A476" s="14" t="str">
        <f>Bisp!AF1</f>
        <v>x</v>
      </c>
      <c r="B476" s="21">
        <f>Bisp!AF2</f>
        <v>37319</v>
      </c>
      <c r="C476" t="str">
        <f>Bisp!AF3</f>
        <v>Enighedens Børnehus</v>
      </c>
      <c r="D476" t="str">
        <f>Bisp!AF4</f>
        <v>Bispebjerg</v>
      </c>
      <c r="E476" t="str">
        <f>Bisp!AF5</f>
        <v>Bygmestervej 9</v>
      </c>
      <c r="F476">
        <f>Bisp!AF6</f>
        <v>2400</v>
      </c>
      <c r="G476" t="str">
        <f>Bisp!AF7</f>
        <v>København NV</v>
      </c>
      <c r="H476">
        <f>Bisp!AF8</f>
        <v>35314600</v>
      </c>
      <c r="I476" t="str">
        <f>Bisp!AF9</f>
        <v>37319@buf.kk.dk</v>
      </c>
      <c r="J476" t="str">
        <f>Bisp!AF10</f>
        <v>Marianne Bentsen</v>
      </c>
      <c r="K476">
        <f>Bisp!AF11</f>
        <v>35826616</v>
      </c>
      <c r="L476">
        <f>Bisp!AF12</f>
        <v>0</v>
      </c>
      <c r="M476" t="str">
        <f>Bisp!AF13</f>
        <v>37319@buf.kk.dk</v>
      </c>
      <c r="N476" t="str">
        <f>Bisp!AF14</f>
        <v>Vuggestue</v>
      </c>
      <c r="O476">
        <f>Bisp!AF15</f>
        <v>70</v>
      </c>
      <c r="P476">
        <f>Bisp!AF16</f>
        <v>0</v>
      </c>
      <c r="Q476">
        <f>Bisp!AF17</f>
        <v>0</v>
      </c>
      <c r="R476">
        <f>Bisp!AF18</f>
        <v>0</v>
      </c>
      <c r="S476">
        <f>Bisp!AF19</f>
        <v>0</v>
      </c>
      <c r="T476">
        <f>Bisp!AF20</f>
        <v>0</v>
      </c>
      <c r="U476">
        <f>Bisp!AF21</f>
        <v>0</v>
      </c>
      <c r="V476">
        <f>Bisp!AF22</f>
        <v>0</v>
      </c>
      <c r="W476">
        <f>Bisp!AF23</f>
        <v>0</v>
      </c>
      <c r="X476">
        <f>Bisp!AF24</f>
        <v>0</v>
      </c>
      <c r="Y476">
        <f>Bisp!AF25</f>
        <v>5</v>
      </c>
      <c r="Z476">
        <f>Bisp!AF26</f>
        <v>5</v>
      </c>
      <c r="AA476">
        <f>Bisp!AF27</f>
        <v>5</v>
      </c>
      <c r="AB476">
        <f>Bisp!AF28</f>
        <v>5</v>
      </c>
      <c r="AC476">
        <f>Bisp!AF29</f>
        <v>0</v>
      </c>
      <c r="AD476">
        <f>Bisp!AF30</f>
        <v>0</v>
      </c>
      <c r="AE476">
        <f>Bisp!AF31</f>
        <v>0</v>
      </c>
      <c r="AF476">
        <f>Bisp!AF32</f>
        <v>0</v>
      </c>
      <c r="AG476">
        <f>Bisp!AF33</f>
        <v>0</v>
      </c>
      <c r="AH476">
        <f>Bisp!AF34</f>
        <v>0</v>
      </c>
      <c r="AI476">
        <f>Bisp!AF35</f>
        <v>145000</v>
      </c>
      <c r="AJ476">
        <f>Bisp!AF36</f>
        <v>0</v>
      </c>
      <c r="AK476">
        <f>Bisp!AF37</f>
        <v>0</v>
      </c>
      <c r="AL476" t="str">
        <f>Bisp!AF38</f>
        <v>Ja</v>
      </c>
      <c r="AM476">
        <f>Bisp!AF39</f>
        <v>0</v>
      </c>
      <c r="AN476" t="str">
        <f>Bisp!AF40</f>
        <v>Mikkel</v>
      </c>
      <c r="AO476">
        <f>Bisp!AF41</f>
        <v>0</v>
      </c>
      <c r="AP476">
        <f>Bisp!AF42</f>
        <v>37</v>
      </c>
      <c r="AQ476">
        <f>Bisp!AF43</f>
        <v>0</v>
      </c>
      <c r="AR476" t="str">
        <f>Bisp!AF44</f>
        <v>kok</v>
      </c>
      <c r="AS476">
        <f>Bisp!AF45</f>
        <v>0</v>
      </c>
      <c r="AT476">
        <f>Bisp!AF46</f>
        <v>0</v>
      </c>
      <c r="AU476" t="str">
        <f>Bisp!AF47</f>
        <v>Barry</v>
      </c>
      <c r="AV476">
        <f>Bisp!AF48</f>
        <v>0</v>
      </c>
      <c r="AW476">
        <f>Bisp!AF49</f>
        <v>20</v>
      </c>
      <c r="AX476">
        <f>Bisp!AF50</f>
        <v>0</v>
      </c>
      <c r="AY476" t="str">
        <f>Bisp!AF51</f>
        <v>ufaglært</v>
      </c>
      <c r="AZ476">
        <f>Bisp!AF52</f>
        <v>0</v>
      </c>
      <c r="BA476">
        <f>Bisp!AF53</f>
        <v>0</v>
      </c>
      <c r="BB476">
        <f>Bisp!AF54</f>
        <v>99</v>
      </c>
      <c r="BC476">
        <f>Bisp!AF55</f>
        <v>0</v>
      </c>
      <c r="BD476">
        <f>Bisp!AF56</f>
        <v>1</v>
      </c>
      <c r="BE476">
        <f>Bisp!AF57</f>
        <v>0</v>
      </c>
      <c r="BF476" t="str">
        <f>Bisp!AF58</f>
        <v>Ja</v>
      </c>
      <c r="BG476" t="str">
        <f>Bisp!AF59</f>
        <v>Ja</v>
      </c>
      <c r="BH476" t="str">
        <f>Bisp!AF60</f>
        <v>Ja</v>
      </c>
      <c r="BI476">
        <f>Bisp!AF61</f>
        <v>0</v>
      </c>
      <c r="BJ476">
        <f>Bisp!AF62</f>
        <v>0</v>
      </c>
      <c r="BK476">
        <f>Bisp!AF63</f>
        <v>0</v>
      </c>
      <c r="BL476">
        <f>Bisp!AF64</f>
        <v>0</v>
      </c>
      <c r="BM476">
        <f>Bisp!AF65</f>
        <v>0</v>
      </c>
      <c r="BN476">
        <f>Bisp!AF66</f>
        <v>0</v>
      </c>
      <c r="BO476">
        <f>Bisp!AF67</f>
        <v>0</v>
      </c>
      <c r="BP476">
        <f>Bisp!AF68</f>
        <v>0</v>
      </c>
      <c r="BQ476">
        <f>Bisp!AF69</f>
        <v>0</v>
      </c>
      <c r="BR476" t="str">
        <f>Bisp!AF70</f>
        <v>produktionskøkken</v>
      </c>
      <c r="BS476">
        <f>Bisp!AF71</f>
        <v>0</v>
      </c>
      <c r="BT476">
        <f>Bisp!AF72</f>
        <v>0</v>
      </c>
      <c r="BU476">
        <f>Bisp!AF73</f>
        <v>0</v>
      </c>
      <c r="BV476">
        <f>Bisp!AF74</f>
        <v>0</v>
      </c>
      <c r="BW476">
        <f>Bisp!AF75</f>
        <v>0</v>
      </c>
      <c r="BX476">
        <f>Bisp!AF76</f>
        <v>0</v>
      </c>
      <c r="BY476">
        <f>Bisp!AF77</f>
        <v>0</v>
      </c>
      <c r="BZ476">
        <f>Bisp!AF78</f>
        <v>0</v>
      </c>
      <c r="CA476">
        <f>Bisp!AF79</f>
        <v>0</v>
      </c>
      <c r="CB476">
        <f>Bisp!AF80</f>
        <v>0</v>
      </c>
      <c r="CC476">
        <f>Bisp!AF81</f>
        <v>0</v>
      </c>
      <c r="CD476">
        <f>Bisp!AF82</f>
        <v>0</v>
      </c>
      <c r="CE476">
        <f>Bisp!AF83</f>
        <v>0</v>
      </c>
      <c r="CF476">
        <f>Bisp!AF84</f>
        <v>0</v>
      </c>
      <c r="CG476" t="str">
        <f>Bisp!AF85</f>
        <v>Sine</v>
      </c>
      <c r="CH476" s="18">
        <f>Bisp!AF86</f>
        <v>39986</v>
      </c>
      <c r="CI476">
        <f>Bisp!AF87</f>
        <v>0</v>
      </c>
      <c r="CJ476">
        <f>Bisp!AF88</f>
        <v>0</v>
      </c>
      <c r="CK476">
        <f>Bisp!AF89</f>
        <v>0</v>
      </c>
      <c r="CL476">
        <f>Bisp!AF90</f>
        <v>0</v>
      </c>
      <c r="CM476">
        <f>Bisp!AF91</f>
        <v>0</v>
      </c>
      <c r="CN476">
        <f>Bisp!AF92</f>
        <v>0</v>
      </c>
      <c r="CO476">
        <f>Bisp!AF93</f>
        <v>0</v>
      </c>
      <c r="CP476">
        <f>Bisp!AF94</f>
        <v>0</v>
      </c>
      <c r="CQ476">
        <f>Bisp!AF95</f>
        <v>0</v>
      </c>
      <c r="CR476">
        <f>Bisp!AF96</f>
        <v>0</v>
      </c>
      <c r="CS476">
        <f>Bisp!AF97</f>
        <v>0</v>
      </c>
      <c r="CT476">
        <f>Bisp!AF98</f>
        <v>0</v>
      </c>
      <c r="CU476">
        <f>Bisp!AF99</f>
        <v>0</v>
      </c>
      <c r="CV476">
        <f>Bisp!AF100</f>
        <v>0</v>
      </c>
      <c r="CW476">
        <f>Bisp!AF101</f>
        <v>0</v>
      </c>
      <c r="CX476">
        <f>Bisp!AF102</f>
        <v>0</v>
      </c>
      <c r="CY476">
        <f>Bisp!AF103</f>
        <v>0</v>
      </c>
      <c r="CZ476">
        <f>Bisp!AF104</f>
        <v>0</v>
      </c>
      <c r="DA476">
        <f>Bisp!AF105</f>
        <v>0</v>
      </c>
      <c r="DB476">
        <f>Bisp!AF106</f>
        <v>0</v>
      </c>
      <c r="DC476">
        <f>Bisp!AF107</f>
        <v>0</v>
      </c>
      <c r="DD476">
        <f>Bisp!AF108</f>
        <v>0</v>
      </c>
      <c r="DE476">
        <f>Bisp!AF109</f>
        <v>0</v>
      </c>
      <c r="DF476">
        <f>Bisp!AF110</f>
        <v>0</v>
      </c>
      <c r="DG476">
        <f>Bisp!AF111</f>
        <v>0</v>
      </c>
      <c r="DH476">
        <f>Bisp!AF112</f>
        <v>0</v>
      </c>
      <c r="DI476">
        <f>Bisp!AF113</f>
        <v>0</v>
      </c>
      <c r="DJ476">
        <f>Bisp!AF114</f>
        <v>0</v>
      </c>
      <c r="DK476">
        <f>Bisp!AF115</f>
        <v>0</v>
      </c>
      <c r="DL476">
        <f>Bisp!AF116</f>
        <v>0</v>
      </c>
      <c r="DM476">
        <f>Bisp!AF117</f>
        <v>0</v>
      </c>
      <c r="DN476">
        <f>Bisp!AF118</f>
        <v>0</v>
      </c>
      <c r="DO476" s="14" t="str">
        <f>VLOOKUP(MID(B476,1,5)*1,InstTyp!A:B,2,FALSE)</f>
        <v>Vuggestuer</v>
      </c>
      <c r="DP476" s="14" t="str">
        <f>VLOOKUP(MID(B476,1,5)*1,InstTyp!A:C,3,FALSE)</f>
        <v>Bispebjerg</v>
      </c>
      <c r="DQ476">
        <f>VLOOKUP(MID(B476,1,5)*1,'InstTyp-2'!E:BQ,7,FALSE)</f>
        <v>60</v>
      </c>
      <c r="DR476">
        <f>VLOOKUP(MID(B476,1,5)*1,'InstTyp-2'!E:BQ,8,FALSE)</f>
        <v>0</v>
      </c>
      <c r="DS476">
        <f>VLOOKUP(MID(B476,1,5)*1,'InstTyp-2'!E:BQ,9,FALSE)</f>
        <v>0</v>
      </c>
      <c r="DT476">
        <f>VLOOKUP(MID(B476,1,5)*1,'InstTyp-2'!E:BQ,10,FALSE)</f>
        <v>0</v>
      </c>
      <c r="DU476">
        <f>VLOOKUP(MID(B476,1,5)*1,'InstTyp-2'!E:BQ,11,FALSE)</f>
        <v>0</v>
      </c>
      <c r="DV476">
        <f>VLOOKUP(MID(B476,1,5)*1,'InstTyp-2'!E:BQ,12,FALSE)</f>
        <v>0</v>
      </c>
      <c r="DW476">
        <f>VLOOKUP(MID(B476,1,5)*1,'InstTyp-2'!E:BQ,13,FALSE)</f>
        <v>0</v>
      </c>
      <c r="DX476">
        <f>VLOOKUP(MID(B476,1,5)*1,'InstTyp-2'!E:BQ,14,FALSE)</f>
        <v>0</v>
      </c>
      <c r="DY476">
        <f>VLOOKUP(MID(B476,1,5)*1,'InstTyp-2'!E:BQ,15,FALSE)</f>
        <v>0</v>
      </c>
      <c r="DZ476">
        <f>VLOOKUP(MID(B476,1,5)*1,'InstTyp-2'!E:BQ,16,FALSE)</f>
        <v>0</v>
      </c>
      <c r="EA476">
        <f>VLOOKUP(MID(B476,1,5)*1,'InstTyp-2'!E:BQ,17,FALSE)</f>
        <v>0</v>
      </c>
      <c r="EB476">
        <f>VLOOKUP(MID(B476,1,5)*1,'InstTyp-2'!E:BQ,18,FALSE)</f>
        <v>0</v>
      </c>
      <c r="EC476">
        <f>VLOOKUP(MID(B476,1,5)*1,'InstTyp-2'!E:BQ,19,FALSE)</f>
        <v>0</v>
      </c>
      <c r="ED476">
        <f>VLOOKUP(MID(B476,1,5)*1,'InstTyp-2'!E:BQ,20,FALSE)</f>
        <v>0</v>
      </c>
      <c r="EE476" s="195">
        <f>VLOOKUP(MID(B476,1,5)*1,'Forplejning 2008'!A:C,3,FALSE)</f>
        <v>146983.95000000001</v>
      </c>
      <c r="EF476" t="str">
        <f t="shared" si="28"/>
        <v>37319</v>
      </c>
      <c r="EG476" t="str">
        <f t="shared" si="29"/>
        <v/>
      </c>
      <c r="EH476">
        <f t="shared" si="30"/>
        <v>0</v>
      </c>
      <c r="EI476">
        <f t="shared" si="31"/>
        <v>0</v>
      </c>
      <c r="EJ476" t="e">
        <f>VLOOKUP(B476,Rekruttering!A:F,2,FALSE)</f>
        <v>#N/A</v>
      </c>
      <c r="EK476" t="e">
        <f>VLOOKUP(B476,Rekruttering!A:F,3,FALSE)</f>
        <v>#N/A</v>
      </c>
      <c r="EL476" t="e">
        <f>VLOOKUP(B476,Rekruttering!A:F,4,FALSE)</f>
        <v>#N/A</v>
      </c>
      <c r="EM476" t="e">
        <f>VLOOKUP(B476,Rekruttering!A:F,5,FALSE)</f>
        <v>#N/A</v>
      </c>
      <c r="EN476" t="e">
        <f>VLOOKUP(B476,Rekruttering!A:F,6,FALSE)</f>
        <v>#N/A</v>
      </c>
    </row>
    <row r="477" spans="1:144">
      <c r="A477" s="14" t="str">
        <f>Indre!C1</f>
        <v>x</v>
      </c>
      <c r="B477" s="21">
        <f>Indre!C2</f>
        <v>35249</v>
      </c>
      <c r="C477" t="str">
        <f>Indre!C3</f>
        <v>Studenterrådets Vuggestue</v>
      </c>
      <c r="D477" t="str">
        <f>Indre!C4</f>
        <v>Indre By</v>
      </c>
      <c r="E477" t="str">
        <f>Indre!C5</f>
        <v>Krystalgade 16</v>
      </c>
      <c r="F477">
        <f>Indre!C6</f>
        <v>1172</v>
      </c>
      <c r="G477" t="str">
        <f>Indre!C7</f>
        <v>København K</v>
      </c>
      <c r="H477" t="str">
        <f>Indre!C8</f>
        <v>33 14 49 11</v>
      </c>
      <c r="I477" t="str">
        <f>Indre!C9</f>
        <v>35249@buf.kk.dk</v>
      </c>
      <c r="J477" t="str">
        <f>Indre!C10</f>
        <v>Charlotte Kronborg</v>
      </c>
      <c r="K477">
        <f>Indre!C11</f>
        <v>0</v>
      </c>
      <c r="L477">
        <f>Indre!C12</f>
        <v>33144911</v>
      </c>
      <c r="M477" t="str">
        <f>Indre!C13</f>
        <v>35249@buf.kk.dk</v>
      </c>
      <c r="N477" t="str">
        <f>Indre!C14</f>
        <v>Vuggestue</v>
      </c>
      <c r="O477">
        <f>Indre!C15</f>
        <v>32</v>
      </c>
      <c r="P477">
        <f>Indre!C16</f>
        <v>0</v>
      </c>
      <c r="Q477">
        <f>Indre!C17</f>
        <v>0</v>
      </c>
      <c r="R477">
        <f>Indre!C18</f>
        <v>0</v>
      </c>
      <c r="S477">
        <f>Indre!C19</f>
        <v>0</v>
      </c>
      <c r="T477">
        <f>Indre!C20</f>
        <v>0</v>
      </c>
      <c r="U477">
        <f>Indre!C21</f>
        <v>0</v>
      </c>
      <c r="V477" t="str">
        <f>Indre!C22</f>
        <v>Nej</v>
      </c>
      <c r="W477">
        <f>Indre!C23</f>
        <v>0</v>
      </c>
      <c r="X477">
        <f>Indre!C24</f>
        <v>0</v>
      </c>
      <c r="Y477">
        <f>Indre!C25</f>
        <v>0</v>
      </c>
      <c r="Z477">
        <f>Indre!C26</f>
        <v>5</v>
      </c>
      <c r="AA477">
        <f>Indre!C27</f>
        <v>5</v>
      </c>
      <c r="AB477">
        <f>Indre!C28</f>
        <v>5</v>
      </c>
      <c r="AC477">
        <f>Indre!C29</f>
        <v>0</v>
      </c>
      <c r="AD477">
        <f>Indre!C30</f>
        <v>0</v>
      </c>
      <c r="AE477">
        <f>Indre!C31</f>
        <v>0</v>
      </c>
      <c r="AF477">
        <f>Indre!C32</f>
        <v>0</v>
      </c>
      <c r="AG477">
        <f>Indre!C33</f>
        <v>0</v>
      </c>
      <c r="AH477">
        <f>Indre!C34</f>
        <v>0</v>
      </c>
      <c r="AI477">
        <f>Indre!C35</f>
        <v>120000</v>
      </c>
      <c r="AJ477">
        <f>Indre!C36</f>
        <v>0</v>
      </c>
      <c r="AK477">
        <f>Indre!C37</f>
        <v>0</v>
      </c>
      <c r="AL477" t="str">
        <f>Indre!C38</f>
        <v>Ja</v>
      </c>
      <c r="AM477">
        <f>Indre!C39</f>
        <v>0</v>
      </c>
      <c r="AN477" t="str">
        <f>Indre!C40</f>
        <v>Gudiny Hansen</v>
      </c>
      <c r="AO477">
        <f>Indre!C41</f>
        <v>2008</v>
      </c>
      <c r="AP477">
        <f>Indre!C42</f>
        <v>34</v>
      </c>
      <c r="AQ477">
        <f>Indre!C43</f>
        <v>0</v>
      </c>
      <c r="AR477" t="str">
        <f>Indre!C44</f>
        <v>Udlært bager</v>
      </c>
      <c r="AS477">
        <f>Indre!C45</f>
        <v>0</v>
      </c>
      <c r="AT477">
        <f>Indre!C46</f>
        <v>0</v>
      </c>
      <c r="AU477">
        <f>Indre!C47</f>
        <v>0</v>
      </c>
      <c r="AV477">
        <f>Indre!C48</f>
        <v>0</v>
      </c>
      <c r="AW477">
        <f>Indre!C49</f>
        <v>0</v>
      </c>
      <c r="AX477">
        <f>Indre!C50</f>
        <v>0</v>
      </c>
      <c r="AY477">
        <f>Indre!C51</f>
        <v>0</v>
      </c>
      <c r="AZ477">
        <f>Indre!C52</f>
        <v>0</v>
      </c>
      <c r="BA477">
        <f>Indre!C53</f>
        <v>0</v>
      </c>
      <c r="BB477">
        <f>Indre!C54</f>
        <v>85</v>
      </c>
      <c r="BC477">
        <f>Indre!C55</f>
        <v>0</v>
      </c>
      <c r="BD477">
        <f>Indre!C56</f>
        <v>0</v>
      </c>
      <c r="BE477">
        <f>Indre!C57</f>
        <v>0</v>
      </c>
      <c r="BF477" t="str">
        <f>Indre!C58</f>
        <v>Nej</v>
      </c>
      <c r="BG477" t="str">
        <f>Indre!C59</f>
        <v>Nej</v>
      </c>
      <c r="BH477" t="str">
        <f>Indre!C60</f>
        <v>Ja</v>
      </c>
      <c r="BI477">
        <f>Indre!C61</f>
        <v>0</v>
      </c>
      <c r="BJ477">
        <f>Indre!C62</f>
        <v>0</v>
      </c>
      <c r="BK477">
        <f>Indre!C63</f>
        <v>0</v>
      </c>
      <c r="BL477">
        <f>Indre!C64</f>
        <v>0</v>
      </c>
      <c r="BM477">
        <f>Indre!C65</f>
        <v>0</v>
      </c>
      <c r="BN477">
        <f>Indre!C66</f>
        <v>0</v>
      </c>
      <c r="BO477">
        <f>Indre!C67</f>
        <v>0</v>
      </c>
      <c r="BP477">
        <f>Indre!C68</f>
        <v>0</v>
      </c>
      <c r="BQ477">
        <f>Indre!C69</f>
        <v>0</v>
      </c>
      <c r="BR477" t="str">
        <f>Indre!C70</f>
        <v>produktionskøkken</v>
      </c>
      <c r="BS477" t="str">
        <f>Indre!C71</f>
        <v>Ja</v>
      </c>
      <c r="BT477">
        <f>Indre!C72</f>
        <v>0</v>
      </c>
      <c r="BU477">
        <f>Indre!C73</f>
        <v>0</v>
      </c>
      <c r="BV477">
        <f>Indre!C74</f>
        <v>0</v>
      </c>
      <c r="BW477">
        <f>Indre!C75</f>
        <v>0</v>
      </c>
      <c r="BX477">
        <f>Indre!C76</f>
        <v>0</v>
      </c>
      <c r="BY477">
        <f>Indre!C77</f>
        <v>0</v>
      </c>
      <c r="BZ477">
        <f>Indre!C78</f>
        <v>0</v>
      </c>
      <c r="CA477">
        <f>Indre!C79</f>
        <v>0</v>
      </c>
      <c r="CB477">
        <f>Indre!C80</f>
        <v>0</v>
      </c>
      <c r="CC477">
        <f>Indre!C81</f>
        <v>0</v>
      </c>
      <c r="CD477">
        <f>Indre!C82</f>
        <v>0</v>
      </c>
      <c r="CE477">
        <f>Indre!C83</f>
        <v>0</v>
      </c>
      <c r="CF477">
        <f>Indre!C84</f>
        <v>0</v>
      </c>
      <c r="CG477" t="str">
        <f>Indre!C85</f>
        <v>Cathrine</v>
      </c>
      <c r="CH477">
        <f>Indre!C86</f>
        <v>0</v>
      </c>
      <c r="CI477">
        <f>Indre!C87</f>
        <v>0</v>
      </c>
      <c r="CJ477">
        <f>Indre!C88</f>
        <v>0</v>
      </c>
      <c r="CK477">
        <f>Indre!C89</f>
        <v>1</v>
      </c>
      <c r="CL477">
        <f>Indre!C90</f>
        <v>4</v>
      </c>
      <c r="CM477">
        <f>Indre!C91</f>
        <v>0</v>
      </c>
      <c r="CN477">
        <f>Indre!C92</f>
        <v>2</v>
      </c>
      <c r="CO477">
        <f>Indre!C93</f>
        <v>0</v>
      </c>
      <c r="CP477">
        <f>Indre!C94</f>
        <v>0</v>
      </c>
      <c r="CQ477">
        <f>Indre!C95</f>
        <v>0</v>
      </c>
      <c r="CR477">
        <f>Indre!C96</f>
        <v>0</v>
      </c>
      <c r="CS477">
        <f>Indre!C97</f>
        <v>2</v>
      </c>
      <c r="CT477">
        <f>Indre!C98</f>
        <v>0</v>
      </c>
      <c r="CU477">
        <f>Indre!C99</f>
        <v>0</v>
      </c>
      <c r="CV477">
        <f>Indre!C100</f>
        <v>0</v>
      </c>
      <c r="CW477">
        <f>Indre!C101</f>
        <v>0</v>
      </c>
      <c r="CX477">
        <f>Indre!C102</f>
        <v>0</v>
      </c>
      <c r="CY477">
        <f>Indre!C103</f>
        <v>1</v>
      </c>
      <c r="CZ477">
        <f>Indre!C104</f>
        <v>0</v>
      </c>
      <c r="DA477">
        <f>Indre!C105</f>
        <v>0</v>
      </c>
      <c r="DB477">
        <f>Indre!C106</f>
        <v>1</v>
      </c>
      <c r="DC477">
        <f>Indre!C107</f>
        <v>20</v>
      </c>
      <c r="DD477" t="str">
        <f>Indre!C108</f>
        <v>Miele</v>
      </c>
      <c r="DE477">
        <f>Indre!C109</f>
        <v>3.5</v>
      </c>
      <c r="DF477" t="str">
        <f>Indre!C110</f>
        <v>Nej</v>
      </c>
      <c r="DG477">
        <f>Indre!C111</f>
        <v>0</v>
      </c>
      <c r="DH477" t="str">
        <f>Indre!C112</f>
        <v>Ja</v>
      </c>
      <c r="DI477" t="str">
        <f>Indre!C113</f>
        <v>Ja</v>
      </c>
      <c r="DJ477" t="str">
        <f>Indre!C114</f>
        <v>Nej</v>
      </c>
      <c r="DK477">
        <f>Indre!C115</f>
        <v>2</v>
      </c>
      <c r="DL477" t="str">
        <f>Indre!C116</f>
        <v>God plads</v>
      </c>
      <c r="DM477">
        <f>Indre!C117</f>
        <v>0</v>
      </c>
      <c r="DN477">
        <f>Indre!C118</f>
        <v>0</v>
      </c>
      <c r="DO477" s="14" t="str">
        <f>VLOOKUP(MID(B477,1,5)*1,InstTyp!A:B,2,FALSE)</f>
        <v>Vuggestuer</v>
      </c>
      <c r="DP477" s="14" t="str">
        <f>VLOOKUP(MID(B477,1,5)*1,InstTyp!A:C,3,FALSE)</f>
        <v>Indre By</v>
      </c>
      <c r="DQ477">
        <f>VLOOKUP(MID(B477,1,5)*1,'InstTyp-2'!E:BQ,7,FALSE)</f>
        <v>32</v>
      </c>
      <c r="DR477">
        <f>VLOOKUP(MID(B477,1,5)*1,'InstTyp-2'!E:BQ,8,FALSE)</f>
        <v>0</v>
      </c>
      <c r="DS477">
        <f>VLOOKUP(MID(B477,1,5)*1,'InstTyp-2'!E:BQ,9,FALSE)</f>
        <v>0</v>
      </c>
      <c r="DT477">
        <f>VLOOKUP(MID(B477,1,5)*1,'InstTyp-2'!E:BQ,10,FALSE)</f>
        <v>0</v>
      </c>
      <c r="DU477">
        <f>VLOOKUP(MID(B477,1,5)*1,'InstTyp-2'!E:BQ,11,FALSE)</f>
        <v>0</v>
      </c>
      <c r="DV477">
        <f>VLOOKUP(MID(B477,1,5)*1,'InstTyp-2'!E:BQ,12,FALSE)</f>
        <v>0</v>
      </c>
      <c r="DW477">
        <f>VLOOKUP(MID(B477,1,5)*1,'InstTyp-2'!E:BQ,13,FALSE)</f>
        <v>0</v>
      </c>
      <c r="DX477">
        <f>VLOOKUP(MID(B477,1,5)*1,'InstTyp-2'!E:BQ,14,FALSE)</f>
        <v>0</v>
      </c>
      <c r="DY477">
        <f>VLOOKUP(MID(B477,1,5)*1,'InstTyp-2'!E:BQ,15,FALSE)</f>
        <v>0</v>
      </c>
      <c r="DZ477">
        <f>VLOOKUP(MID(B477,1,5)*1,'InstTyp-2'!E:BQ,16,FALSE)</f>
        <v>0</v>
      </c>
      <c r="EA477">
        <f>VLOOKUP(MID(B477,1,5)*1,'InstTyp-2'!E:BQ,17,FALSE)</f>
        <v>0</v>
      </c>
      <c r="EB477">
        <f>VLOOKUP(MID(B477,1,5)*1,'InstTyp-2'!E:BQ,18,FALSE)</f>
        <v>0</v>
      </c>
      <c r="EC477">
        <f>VLOOKUP(MID(B477,1,5)*1,'InstTyp-2'!E:BQ,19,FALSE)</f>
        <v>0</v>
      </c>
      <c r="ED477">
        <f>VLOOKUP(MID(B477,1,5)*1,'InstTyp-2'!E:BQ,20,FALSE)</f>
        <v>0</v>
      </c>
      <c r="EE477" s="195">
        <f>VLOOKUP(MID(B477,1,5)*1,'Forplejning 2008'!A:C,3,FALSE)</f>
        <v>101712.98</v>
      </c>
      <c r="EF477" t="str">
        <f t="shared" si="28"/>
        <v>35249</v>
      </c>
      <c r="EG477" t="str">
        <f t="shared" si="29"/>
        <v/>
      </c>
      <c r="EH477">
        <f t="shared" si="30"/>
        <v>0</v>
      </c>
      <c r="EI477">
        <f t="shared" si="31"/>
        <v>0</v>
      </c>
      <c r="EJ477" t="e">
        <f>VLOOKUP(B477,Rekruttering!A:F,2,FALSE)</f>
        <v>#N/A</v>
      </c>
      <c r="EK477" t="e">
        <f>VLOOKUP(B477,Rekruttering!A:F,3,FALSE)</f>
        <v>#N/A</v>
      </c>
      <c r="EL477" t="e">
        <f>VLOOKUP(B477,Rekruttering!A:F,4,FALSE)</f>
        <v>#N/A</v>
      </c>
      <c r="EM477" t="e">
        <f>VLOOKUP(B477,Rekruttering!A:F,5,FALSE)</f>
        <v>#N/A</v>
      </c>
      <c r="EN477" t="e">
        <f>VLOOKUP(B477,Rekruttering!A:F,6,FALSE)</f>
        <v>#N/A</v>
      </c>
    </row>
    <row r="478" spans="1:144">
      <c r="A478" s="14" t="str">
        <f>Indre!H1</f>
        <v>x</v>
      </c>
      <c r="B478" s="21">
        <f>Indre!H2</f>
        <v>35258</v>
      </c>
      <c r="C478" t="str">
        <f>Indre!H3</f>
        <v>Sofiegårdens Vuggestue</v>
      </c>
      <c r="D478" t="str">
        <f>Indre!H4</f>
        <v>Indre By</v>
      </c>
      <c r="E478" t="str">
        <f>Indre!H5</f>
        <v>Overgaden Oven Vandet 32B</v>
      </c>
      <c r="F478">
        <f>Indre!H6</f>
        <v>1415</v>
      </c>
      <c r="G478" t="str">
        <f>Indre!H7</f>
        <v>København K</v>
      </c>
      <c r="H478" t="str">
        <f>Indre!H8</f>
        <v>32 54 88 55</v>
      </c>
      <c r="I478" t="str">
        <f>Indre!H9</f>
        <v>35258@buf.kk.dk</v>
      </c>
      <c r="J478" t="str">
        <f>Indre!H10</f>
        <v>Lone Danielsen (koll led)</v>
      </c>
      <c r="K478">
        <f>Indre!H11</f>
        <v>38339835</v>
      </c>
      <c r="L478">
        <f>Indre!H12</f>
        <v>0</v>
      </c>
      <c r="M478" t="str">
        <f>Indre!H13</f>
        <v>35258@buf.kk.dk</v>
      </c>
      <c r="N478" t="str">
        <f>Indre!H14</f>
        <v>Vuggestue</v>
      </c>
      <c r="O478">
        <f>Indre!H15</f>
        <v>43</v>
      </c>
      <c r="P478">
        <f>Indre!H16</f>
        <v>0</v>
      </c>
      <c r="Q478">
        <f>Indre!H17</f>
        <v>0</v>
      </c>
      <c r="R478">
        <f>Indre!H18</f>
        <v>0</v>
      </c>
      <c r="S478">
        <f>Indre!H19</f>
        <v>0</v>
      </c>
      <c r="T478">
        <f>Indre!H20</f>
        <v>0</v>
      </c>
      <c r="U478">
        <f>Indre!H21</f>
        <v>0</v>
      </c>
      <c r="V478" t="str">
        <f>Indre!H22</f>
        <v>Nej</v>
      </c>
      <c r="W478">
        <f>Indre!H23</f>
        <v>0</v>
      </c>
      <c r="X478">
        <f>Indre!H24</f>
        <v>0</v>
      </c>
      <c r="Y478">
        <f>Indre!H25</f>
        <v>5</v>
      </c>
      <c r="Z478">
        <f>Indre!H26</f>
        <v>5</v>
      </c>
      <c r="AA478">
        <f>Indre!H27</f>
        <v>4</v>
      </c>
      <c r="AB478">
        <f>Indre!H28</f>
        <v>5</v>
      </c>
      <c r="AC478">
        <f>Indre!H29</f>
        <v>0</v>
      </c>
      <c r="AD478">
        <f>Indre!H30</f>
        <v>0</v>
      </c>
      <c r="AE478">
        <f>Indre!H31</f>
        <v>0</v>
      </c>
      <c r="AF478">
        <f>Indre!H32</f>
        <v>0</v>
      </c>
      <c r="AG478">
        <f>Indre!H33</f>
        <v>0</v>
      </c>
      <c r="AH478">
        <f>Indre!H34</f>
        <v>0</v>
      </c>
      <c r="AI478">
        <f>Indre!H35</f>
        <v>120000</v>
      </c>
      <c r="AJ478">
        <f>Indre!H36</f>
        <v>0</v>
      </c>
      <c r="AK478">
        <f>Indre!H37</f>
        <v>0</v>
      </c>
      <c r="AL478" t="str">
        <f>Indre!H38</f>
        <v>Ja</v>
      </c>
      <c r="AM478">
        <f>Indre!H39</f>
        <v>0</v>
      </c>
      <c r="AN478" t="str">
        <f>Indre!H40</f>
        <v>Sofie Moth</v>
      </c>
      <c r="AO478">
        <f>Indre!H41</f>
        <v>2006</v>
      </c>
      <c r="AP478">
        <f>Indre!H42</f>
        <v>33</v>
      </c>
      <c r="AQ478">
        <f>Indre!H43</f>
        <v>0</v>
      </c>
      <c r="AR478">
        <f>Indre!H44</f>
        <v>0</v>
      </c>
      <c r="AS478">
        <f>Indre!H45</f>
        <v>0</v>
      </c>
      <c r="AT478" t="str">
        <f>Indre!H46</f>
        <v>hygiejne, økokurser, madhuset, kostkompagniet</v>
      </c>
      <c r="AU478">
        <f>Indre!H47</f>
        <v>0</v>
      </c>
      <c r="AV478">
        <f>Indre!H48</f>
        <v>0</v>
      </c>
      <c r="AW478">
        <f>Indre!H49</f>
        <v>0</v>
      </c>
      <c r="AX478">
        <f>Indre!H50</f>
        <v>0</v>
      </c>
      <c r="AY478">
        <f>Indre!H51</f>
        <v>0</v>
      </c>
      <c r="AZ478">
        <f>Indre!H52</f>
        <v>0</v>
      </c>
      <c r="BA478">
        <f>Indre!H53</f>
        <v>0</v>
      </c>
      <c r="BB478">
        <f>Indre!H54</f>
        <v>85</v>
      </c>
      <c r="BC478">
        <f>Indre!H55</f>
        <v>0</v>
      </c>
      <c r="BD478">
        <f>Indre!H56</f>
        <v>1</v>
      </c>
      <c r="BE478">
        <f>Indre!H57</f>
        <v>0</v>
      </c>
      <c r="BF478" t="str">
        <f>Indre!H58</f>
        <v>Ja</v>
      </c>
      <c r="BG478" t="str">
        <f>Indre!H59</f>
        <v>Nej</v>
      </c>
      <c r="BH478" t="str">
        <f>Indre!H60</f>
        <v>Ja</v>
      </c>
      <c r="BI478" t="str">
        <f>Indre!H61</f>
        <v>Ja</v>
      </c>
      <c r="BJ478">
        <f>Indre!H62</f>
        <v>0</v>
      </c>
      <c r="BK478" t="str">
        <f>Indre!H63</f>
        <v>Ja</v>
      </c>
      <c r="BL478">
        <f>Indre!H64</f>
        <v>0</v>
      </c>
      <c r="BM478" t="str">
        <f>Indre!H65</f>
        <v>Ja</v>
      </c>
      <c r="BN478">
        <f>Indre!H66</f>
        <v>0</v>
      </c>
      <c r="BO478">
        <f>Indre!H67</f>
        <v>0</v>
      </c>
      <c r="BP478">
        <f>Indre!H68</f>
        <v>0</v>
      </c>
      <c r="BQ478">
        <f>Indre!H69</f>
        <v>0</v>
      </c>
      <c r="BR478" t="str">
        <f>Indre!H70</f>
        <v>produktionskøkken</v>
      </c>
      <c r="BS478" t="str">
        <f>Indre!H71</f>
        <v>Ja</v>
      </c>
      <c r="BT478" t="str">
        <f>Indre!H72</f>
        <v>Mindre</v>
      </c>
      <c r="BU478">
        <f>Indre!H73</f>
        <v>0</v>
      </c>
      <c r="BV478">
        <f>Indre!H74</f>
        <v>0</v>
      </c>
      <c r="BW478" t="str">
        <f>Indre!H75</f>
        <v>Kunne godt bruge en større røremaskine</v>
      </c>
      <c r="BX478">
        <f>Indre!H76</f>
        <v>0</v>
      </c>
      <c r="BY478">
        <f>Indre!H77</f>
        <v>0</v>
      </c>
      <c r="BZ478">
        <f>Indre!H78</f>
        <v>0</v>
      </c>
      <c r="CA478">
        <f>Indre!H79</f>
        <v>0</v>
      </c>
      <c r="CB478">
        <f>Indre!H80</f>
        <v>0</v>
      </c>
      <c r="CC478">
        <f>Indre!H81</f>
        <v>0</v>
      </c>
      <c r="CD478">
        <f>Indre!H82</f>
        <v>0</v>
      </c>
      <c r="CE478">
        <f>Indre!H83</f>
        <v>0</v>
      </c>
      <c r="CF478">
        <f>Indre!H84</f>
        <v>0</v>
      </c>
      <c r="CG478" t="str">
        <f>Indre!H85</f>
        <v>Cathrine Jerrik</v>
      </c>
      <c r="CH478" s="18">
        <f>Indre!H86</f>
        <v>39905</v>
      </c>
      <c r="CI478">
        <f>Indre!H87</f>
        <v>0</v>
      </c>
      <c r="CJ478">
        <f>Indre!H88</f>
        <v>0</v>
      </c>
      <c r="CK478">
        <f>Indre!H89</f>
        <v>1</v>
      </c>
      <c r="CL478">
        <f>Indre!H90</f>
        <v>4</v>
      </c>
      <c r="CM478">
        <f>Indre!H91</f>
        <v>0</v>
      </c>
      <c r="CN478">
        <f>Indre!H92</f>
        <v>0</v>
      </c>
      <c r="CO478">
        <f>Indre!H93</f>
        <v>0</v>
      </c>
      <c r="CP478">
        <f>Indre!H94</f>
        <v>0</v>
      </c>
      <c r="CQ478">
        <f>Indre!H95</f>
        <v>0</v>
      </c>
      <c r="CR478">
        <f>Indre!H96</f>
        <v>2</v>
      </c>
      <c r="CS478">
        <f>Indre!H97</f>
        <v>0</v>
      </c>
      <c r="CT478">
        <f>Indre!H98</f>
        <v>0</v>
      </c>
      <c r="CU478">
        <f>Indre!H99</f>
        <v>0</v>
      </c>
      <c r="CV478">
        <f>Indre!H100</f>
        <v>0</v>
      </c>
      <c r="CW478">
        <f>Indre!H101</f>
        <v>0</v>
      </c>
      <c r="CX478">
        <f>Indre!H102</f>
        <v>2</v>
      </c>
      <c r="CY478">
        <f>Indre!H103</f>
        <v>0</v>
      </c>
      <c r="CZ478">
        <f>Indre!H104</f>
        <v>0</v>
      </c>
      <c r="DA478">
        <f>Indre!H105</f>
        <v>0</v>
      </c>
      <c r="DB478">
        <f>Indre!H106</f>
        <v>1</v>
      </c>
      <c r="DC478">
        <f>Indre!H107</f>
        <v>20</v>
      </c>
      <c r="DD478" t="str">
        <f>Indre!H108</f>
        <v>Miele</v>
      </c>
      <c r="DE478">
        <f>Indre!H109</f>
        <v>3</v>
      </c>
      <c r="DF478" t="str">
        <f>Indre!H110</f>
        <v>Nej</v>
      </c>
      <c r="DG478">
        <f>Indre!H111</f>
        <v>0</v>
      </c>
      <c r="DH478" t="str">
        <f>Indre!H112</f>
        <v>Ja</v>
      </c>
      <c r="DI478" t="str">
        <f>Indre!H113</f>
        <v>Ja</v>
      </c>
      <c r="DJ478">
        <f>Indre!H114</f>
        <v>0</v>
      </c>
      <c r="DK478">
        <f>Indre!H115</f>
        <v>2</v>
      </c>
      <c r="DL478" t="str">
        <f>Indre!H116</f>
        <v>God plads</v>
      </c>
      <c r="DM478">
        <f>Indre!H117</f>
        <v>0</v>
      </c>
      <c r="DN478">
        <f>Indre!H118</f>
        <v>0</v>
      </c>
      <c r="DO478" s="14" t="str">
        <f>VLOOKUP(MID(B478,1,5)*1,InstTyp!A:B,2,FALSE)</f>
        <v>Vuggestuer</v>
      </c>
      <c r="DP478" s="14" t="str">
        <f>VLOOKUP(MID(B478,1,5)*1,InstTyp!A:C,3,FALSE)</f>
        <v>Indre By</v>
      </c>
      <c r="DQ478">
        <f>VLOOKUP(MID(B478,1,5)*1,'InstTyp-2'!E:BQ,7,FALSE)</f>
        <v>43</v>
      </c>
      <c r="DR478">
        <f>VLOOKUP(MID(B478,1,5)*1,'InstTyp-2'!E:BQ,8,FALSE)</f>
        <v>0</v>
      </c>
      <c r="DS478">
        <f>VLOOKUP(MID(B478,1,5)*1,'InstTyp-2'!E:BQ,9,FALSE)</f>
        <v>0</v>
      </c>
      <c r="DT478">
        <f>VLOOKUP(MID(B478,1,5)*1,'InstTyp-2'!E:BQ,10,FALSE)</f>
        <v>0</v>
      </c>
      <c r="DU478">
        <f>VLOOKUP(MID(B478,1,5)*1,'InstTyp-2'!E:BQ,11,FALSE)</f>
        <v>0</v>
      </c>
      <c r="DV478">
        <f>VLOOKUP(MID(B478,1,5)*1,'InstTyp-2'!E:BQ,12,FALSE)</f>
        <v>0</v>
      </c>
      <c r="DW478">
        <f>VLOOKUP(MID(B478,1,5)*1,'InstTyp-2'!E:BQ,13,FALSE)</f>
        <v>0</v>
      </c>
      <c r="DX478">
        <f>VLOOKUP(MID(B478,1,5)*1,'InstTyp-2'!E:BQ,14,FALSE)</f>
        <v>0</v>
      </c>
      <c r="DY478">
        <f>VLOOKUP(MID(B478,1,5)*1,'InstTyp-2'!E:BQ,15,FALSE)</f>
        <v>0</v>
      </c>
      <c r="DZ478">
        <f>VLOOKUP(MID(B478,1,5)*1,'InstTyp-2'!E:BQ,16,FALSE)</f>
        <v>0</v>
      </c>
      <c r="EA478">
        <f>VLOOKUP(MID(B478,1,5)*1,'InstTyp-2'!E:BQ,17,FALSE)</f>
        <v>0</v>
      </c>
      <c r="EB478">
        <f>VLOOKUP(MID(B478,1,5)*1,'InstTyp-2'!E:BQ,18,FALSE)</f>
        <v>0</v>
      </c>
      <c r="EC478">
        <f>VLOOKUP(MID(B478,1,5)*1,'InstTyp-2'!E:BQ,19,FALSE)</f>
        <v>0</v>
      </c>
      <c r="ED478">
        <f>VLOOKUP(MID(B478,1,5)*1,'InstTyp-2'!E:BQ,20,FALSE)</f>
        <v>0</v>
      </c>
      <c r="EE478" s="195">
        <f>VLOOKUP(MID(B478,1,5)*1,'Forplejning 2008'!A:C,3,FALSE)</f>
        <v>154540.70000000001</v>
      </c>
      <c r="EF478" t="str">
        <f t="shared" si="28"/>
        <v>35258</v>
      </c>
      <c r="EG478" t="str">
        <f t="shared" si="29"/>
        <v/>
      </c>
      <c r="EH478">
        <f t="shared" si="30"/>
        <v>0</v>
      </c>
      <c r="EI478">
        <f t="shared" si="31"/>
        <v>0</v>
      </c>
      <c r="EJ478" t="e">
        <f>VLOOKUP(B478,Rekruttering!A:F,2,FALSE)</f>
        <v>#N/A</v>
      </c>
      <c r="EK478" t="e">
        <f>VLOOKUP(B478,Rekruttering!A:F,3,FALSE)</f>
        <v>#N/A</v>
      </c>
      <c r="EL478" t="e">
        <f>VLOOKUP(B478,Rekruttering!A:F,4,FALSE)</f>
        <v>#N/A</v>
      </c>
      <c r="EM478" t="e">
        <f>VLOOKUP(B478,Rekruttering!A:F,5,FALSE)</f>
        <v>#N/A</v>
      </c>
      <c r="EN478" t="e">
        <f>VLOOKUP(B478,Rekruttering!A:F,6,FALSE)</f>
        <v>#N/A</v>
      </c>
    </row>
    <row r="479" spans="1:144">
      <c r="A479" s="14" t="str">
        <f>Indre!I1</f>
        <v>x</v>
      </c>
      <c r="B479" s="21">
        <f>Indre!I2</f>
        <v>35262</v>
      </c>
      <c r="C479" t="str">
        <f>Indre!I3</f>
        <v>Trekløveren</v>
      </c>
      <c r="D479" t="str">
        <f>Indre!I4</f>
        <v>Indre By</v>
      </c>
      <c r="E479" t="str">
        <f>Indre!I5</f>
        <v>Rigensgade 21A</v>
      </c>
      <c r="F479">
        <f>Indre!I6</f>
        <v>1316</v>
      </c>
      <c r="G479" t="str">
        <f>Indre!I7</f>
        <v>København K</v>
      </c>
      <c r="H479" t="str">
        <f>Indre!I8</f>
        <v>33 11 15 96</v>
      </c>
      <c r="I479" t="str">
        <f>Indre!I9</f>
        <v>35262@buf.kk.dk</v>
      </c>
      <c r="J479" t="str">
        <f>Indre!I10</f>
        <v>Helle Lund</v>
      </c>
      <c r="K479">
        <f>Indre!I11</f>
        <v>0</v>
      </c>
      <c r="L479">
        <f>Indre!I12</f>
        <v>0</v>
      </c>
      <c r="M479" t="str">
        <f>Indre!I13</f>
        <v>35262@buf.kk.dk</v>
      </c>
      <c r="N479" t="str">
        <f>Indre!I14</f>
        <v>Vuggestue</v>
      </c>
      <c r="O479">
        <f>Indre!I15</f>
        <v>89</v>
      </c>
      <c r="P479">
        <f>Indre!I16</f>
        <v>0</v>
      </c>
      <c r="Q479">
        <f>Indre!I17</f>
        <v>0</v>
      </c>
      <c r="R479">
        <f>Indre!I18</f>
        <v>0</v>
      </c>
      <c r="S479">
        <f>Indre!I19</f>
        <v>0</v>
      </c>
      <c r="T479">
        <f>Indre!I20</f>
        <v>0</v>
      </c>
      <c r="U479">
        <f>Indre!I21</f>
        <v>0</v>
      </c>
      <c r="V479" t="str">
        <f>Indre!I22</f>
        <v>Ja</v>
      </c>
      <c r="W479">
        <f>Indre!I23</f>
        <v>3</v>
      </c>
      <c r="X479">
        <f>Indre!I24</f>
        <v>1</v>
      </c>
      <c r="Y479">
        <f>Indre!I25</f>
        <v>5</v>
      </c>
      <c r="Z479">
        <f>Indre!I26</f>
        <v>5</v>
      </c>
      <c r="AA479">
        <f>Indre!I27</f>
        <v>5</v>
      </c>
      <c r="AB479">
        <f>Indre!I28</f>
        <v>5</v>
      </c>
      <c r="AC479">
        <f>Indre!I29</f>
        <v>0</v>
      </c>
      <c r="AD479">
        <f>Indre!I30</f>
        <v>0</v>
      </c>
      <c r="AE479">
        <f>Indre!I31</f>
        <v>0</v>
      </c>
      <c r="AF479">
        <f>Indre!I32</f>
        <v>0</v>
      </c>
      <c r="AG479">
        <f>Indre!I33</f>
        <v>0</v>
      </c>
      <c r="AH479">
        <f>Indre!I34</f>
        <v>0</v>
      </c>
      <c r="AI479">
        <f>Indre!I35</f>
        <v>0</v>
      </c>
      <c r="AJ479">
        <f>Indre!I36</f>
        <v>0</v>
      </c>
      <c r="AK479">
        <f>Indre!I37</f>
        <v>0</v>
      </c>
      <c r="AL479">
        <f>Indre!I38</f>
        <v>0</v>
      </c>
      <c r="AM479">
        <f>Indre!I39</f>
        <v>0</v>
      </c>
      <c r="AN479">
        <f>Indre!I40</f>
        <v>0</v>
      </c>
      <c r="AO479">
        <f>Indre!I41</f>
        <v>0</v>
      </c>
      <c r="AP479">
        <f>Indre!I42</f>
        <v>0</v>
      </c>
      <c r="AQ479">
        <f>Indre!I43</f>
        <v>0</v>
      </c>
      <c r="AR479">
        <f>Indre!I44</f>
        <v>0</v>
      </c>
      <c r="AS479">
        <f>Indre!I45</f>
        <v>0</v>
      </c>
      <c r="AT479">
        <f>Indre!I46</f>
        <v>0</v>
      </c>
      <c r="AU479">
        <f>Indre!I47</f>
        <v>0</v>
      </c>
      <c r="AV479">
        <f>Indre!I48</f>
        <v>0</v>
      </c>
      <c r="AW479">
        <f>Indre!I49</f>
        <v>0</v>
      </c>
      <c r="AX479">
        <f>Indre!I50</f>
        <v>0</v>
      </c>
      <c r="AY479">
        <f>Indre!I51</f>
        <v>0</v>
      </c>
      <c r="AZ479">
        <f>Indre!I52</f>
        <v>0</v>
      </c>
      <c r="BA479">
        <f>Indre!I53</f>
        <v>0</v>
      </c>
      <c r="BB479">
        <f>Indre!I54</f>
        <v>0</v>
      </c>
      <c r="BC479">
        <f>Indre!I55</f>
        <v>0</v>
      </c>
      <c r="BD479">
        <f>Indre!I56</f>
        <v>0</v>
      </c>
      <c r="BE479">
        <f>Indre!I57</f>
        <v>0</v>
      </c>
      <c r="BF479">
        <f>Indre!I58</f>
        <v>0</v>
      </c>
      <c r="BG479">
        <f>Indre!I59</f>
        <v>0</v>
      </c>
      <c r="BH479">
        <f>Indre!I60</f>
        <v>0</v>
      </c>
      <c r="BI479">
        <f>Indre!I61</f>
        <v>0</v>
      </c>
      <c r="BJ479">
        <f>Indre!I62</f>
        <v>0</v>
      </c>
      <c r="BK479">
        <f>Indre!I63</f>
        <v>0</v>
      </c>
      <c r="BL479">
        <f>Indre!I64</f>
        <v>0</v>
      </c>
      <c r="BM479">
        <f>Indre!I65</f>
        <v>0</v>
      </c>
      <c r="BN479">
        <f>Indre!I66</f>
        <v>0</v>
      </c>
      <c r="BO479">
        <f>Indre!I67</f>
        <v>0</v>
      </c>
      <c r="BP479">
        <f>Indre!I68</f>
        <v>0</v>
      </c>
      <c r="BQ479">
        <f>Indre!I69</f>
        <v>0</v>
      </c>
      <c r="BR479">
        <f>Indre!I70</f>
        <v>0</v>
      </c>
      <c r="BS479">
        <f>Indre!I71</f>
        <v>0</v>
      </c>
      <c r="BT479">
        <f>Indre!I72</f>
        <v>0</v>
      </c>
      <c r="BU479">
        <f>Indre!I73</f>
        <v>0</v>
      </c>
      <c r="BV479">
        <f>Indre!I74</f>
        <v>0</v>
      </c>
      <c r="BW479">
        <f>Indre!I75</f>
        <v>0</v>
      </c>
      <c r="BX479">
        <f>Indre!I76</f>
        <v>0</v>
      </c>
      <c r="BY479">
        <f>Indre!I77</f>
        <v>0</v>
      </c>
      <c r="BZ479">
        <f>Indre!I78</f>
        <v>0</v>
      </c>
      <c r="CA479">
        <f>Indre!I79</f>
        <v>0</v>
      </c>
      <c r="CB479">
        <f>Indre!I80</f>
        <v>0</v>
      </c>
      <c r="CC479">
        <f>Indre!I81</f>
        <v>0</v>
      </c>
      <c r="CD479">
        <f>Indre!I82</f>
        <v>0</v>
      </c>
      <c r="CE479">
        <f>Indre!I83</f>
        <v>0</v>
      </c>
      <c r="CF479">
        <f>Indre!I84</f>
        <v>0</v>
      </c>
      <c r="CG479">
        <f>Indre!I85</f>
        <v>0</v>
      </c>
      <c r="CH479" s="18">
        <f>Indre!I86</f>
        <v>0</v>
      </c>
      <c r="CI479">
        <f>Indre!I87</f>
        <v>0</v>
      </c>
      <c r="CJ479">
        <f>Indre!I88</f>
        <v>0</v>
      </c>
      <c r="CK479">
        <f>Indre!I89</f>
        <v>0</v>
      </c>
      <c r="CL479">
        <f>Indre!I90</f>
        <v>0</v>
      </c>
      <c r="CM479">
        <f>Indre!I91</f>
        <v>0</v>
      </c>
      <c r="CN479">
        <f>Indre!I92</f>
        <v>0</v>
      </c>
      <c r="CO479">
        <f>Indre!I93</f>
        <v>0</v>
      </c>
      <c r="CP479">
        <f>Indre!I94</f>
        <v>0</v>
      </c>
      <c r="CQ479">
        <f>Indre!I95</f>
        <v>0</v>
      </c>
      <c r="CR479">
        <f>Indre!I96</f>
        <v>0</v>
      </c>
      <c r="CS479">
        <f>Indre!I97</f>
        <v>0</v>
      </c>
      <c r="CT479">
        <f>Indre!I98</f>
        <v>0</v>
      </c>
      <c r="CU479">
        <f>Indre!I99</f>
        <v>0</v>
      </c>
      <c r="CV479">
        <f>Indre!I100</f>
        <v>0</v>
      </c>
      <c r="CW479">
        <f>Indre!I101</f>
        <v>0</v>
      </c>
      <c r="CX479">
        <f>Indre!I102</f>
        <v>0</v>
      </c>
      <c r="CY479">
        <f>Indre!I103</f>
        <v>0</v>
      </c>
      <c r="CZ479">
        <f>Indre!I104</f>
        <v>0</v>
      </c>
      <c r="DA479">
        <f>Indre!I105</f>
        <v>0</v>
      </c>
      <c r="DB479">
        <f>Indre!I106</f>
        <v>0</v>
      </c>
      <c r="DC479">
        <f>Indre!I107</f>
        <v>0</v>
      </c>
      <c r="DD479">
        <f>Indre!I108</f>
        <v>0</v>
      </c>
      <c r="DE479">
        <f>Indre!I109</f>
        <v>0</v>
      </c>
      <c r="DF479">
        <f>Indre!I110</f>
        <v>0</v>
      </c>
      <c r="DG479">
        <f>Indre!I111</f>
        <v>0</v>
      </c>
      <c r="DH479">
        <f>Indre!I112</f>
        <v>0</v>
      </c>
      <c r="DI479">
        <f>Indre!I113</f>
        <v>0</v>
      </c>
      <c r="DJ479">
        <f>Indre!I114</f>
        <v>0</v>
      </c>
      <c r="DK479">
        <f>Indre!I115</f>
        <v>0</v>
      </c>
      <c r="DL479">
        <f>Indre!I116</f>
        <v>0</v>
      </c>
      <c r="DM479">
        <f>Indre!I117</f>
        <v>0</v>
      </c>
      <c r="DN479">
        <f>Indre!I118</f>
        <v>0</v>
      </c>
      <c r="DO479" s="14" t="str">
        <f>VLOOKUP(MID(B479,1,5)*1,InstTyp!A:B,2,FALSE)</f>
        <v>Vuggestuer</v>
      </c>
      <c r="DP479" s="14" t="str">
        <f>VLOOKUP(MID(B479,1,5)*1,InstTyp!A:C,3,FALSE)</f>
        <v>Indre By</v>
      </c>
      <c r="DQ479">
        <f>VLOOKUP(MID(B479,1,5)*1,'InstTyp-2'!E:BQ,7,FALSE)</f>
        <v>89</v>
      </c>
      <c r="DR479">
        <f>VLOOKUP(MID(B479,1,5)*1,'InstTyp-2'!E:BQ,8,FALSE)</f>
        <v>0</v>
      </c>
      <c r="DS479">
        <f>VLOOKUP(MID(B479,1,5)*1,'InstTyp-2'!E:BQ,9,FALSE)</f>
        <v>0</v>
      </c>
      <c r="DT479">
        <f>VLOOKUP(MID(B479,1,5)*1,'InstTyp-2'!E:BQ,10,FALSE)</f>
        <v>0</v>
      </c>
      <c r="DU479">
        <f>VLOOKUP(MID(B479,1,5)*1,'InstTyp-2'!E:BQ,11,FALSE)</f>
        <v>0</v>
      </c>
      <c r="DV479">
        <f>VLOOKUP(MID(B479,1,5)*1,'InstTyp-2'!E:BQ,12,FALSE)</f>
        <v>0</v>
      </c>
      <c r="DW479">
        <f>VLOOKUP(MID(B479,1,5)*1,'InstTyp-2'!E:BQ,13,FALSE)</f>
        <v>0</v>
      </c>
      <c r="DX479">
        <f>VLOOKUP(MID(B479,1,5)*1,'InstTyp-2'!E:BQ,14,FALSE)</f>
        <v>0</v>
      </c>
      <c r="DY479">
        <f>VLOOKUP(MID(B479,1,5)*1,'InstTyp-2'!E:BQ,15,FALSE)</f>
        <v>0</v>
      </c>
      <c r="DZ479">
        <f>VLOOKUP(MID(B479,1,5)*1,'InstTyp-2'!E:BQ,16,FALSE)</f>
        <v>0</v>
      </c>
      <c r="EA479">
        <f>VLOOKUP(MID(B479,1,5)*1,'InstTyp-2'!E:BQ,17,FALSE)</f>
        <v>0</v>
      </c>
      <c r="EB479">
        <f>VLOOKUP(MID(B479,1,5)*1,'InstTyp-2'!E:BQ,18,FALSE)</f>
        <v>0</v>
      </c>
      <c r="EC479">
        <f>VLOOKUP(MID(B479,1,5)*1,'InstTyp-2'!E:BQ,19,FALSE)</f>
        <v>0</v>
      </c>
      <c r="ED479">
        <f>VLOOKUP(MID(B479,1,5)*1,'InstTyp-2'!E:BQ,20,FALSE)</f>
        <v>0</v>
      </c>
      <c r="EE479" s="195">
        <f>VLOOKUP(MID(B479,1,5)*1,'Forplejning 2008'!A:C,3,FALSE)</f>
        <v>215013.19</v>
      </c>
      <c r="EF479" t="str">
        <f t="shared" si="28"/>
        <v>35262</v>
      </c>
      <c r="EG479" t="str">
        <f t="shared" si="29"/>
        <v/>
      </c>
      <c r="EH479">
        <f t="shared" si="30"/>
        <v>0</v>
      </c>
      <c r="EI479">
        <f t="shared" si="31"/>
        <v>0</v>
      </c>
      <c r="EJ479" t="e">
        <f>VLOOKUP(B479,Rekruttering!A:F,2,FALSE)</f>
        <v>#N/A</v>
      </c>
      <c r="EK479" t="e">
        <f>VLOOKUP(B479,Rekruttering!A:F,3,FALSE)</f>
        <v>#N/A</v>
      </c>
      <c r="EL479" t="e">
        <f>VLOOKUP(B479,Rekruttering!A:F,4,FALSE)</f>
        <v>#N/A</v>
      </c>
      <c r="EM479" t="e">
        <f>VLOOKUP(B479,Rekruttering!A:F,5,FALSE)</f>
        <v>#N/A</v>
      </c>
      <c r="EN479" t="e">
        <f>VLOOKUP(B479,Rekruttering!A:F,6,FALSE)</f>
        <v>#N/A</v>
      </c>
    </row>
    <row r="480" spans="1:144">
      <c r="A480" s="14" t="str">
        <f>Indre!K1</f>
        <v>x</v>
      </c>
      <c r="B480" s="21">
        <f>Indre!K2</f>
        <v>35283</v>
      </c>
      <c r="C480" t="str">
        <f>Indre!K3</f>
        <v>Berlinske Vuggestue</v>
      </c>
      <c r="D480" t="str">
        <f>Indre!K4</f>
        <v>Indre By</v>
      </c>
      <c r="E480" t="str">
        <f>Indre!K5</f>
        <v>Store Regnegade 2</v>
      </c>
      <c r="F480">
        <f>Indre!K6</f>
        <v>1110</v>
      </c>
      <c r="G480" t="str">
        <f>Indre!K7</f>
        <v>København K</v>
      </c>
      <c r="H480" t="str">
        <f>Indre!K8</f>
        <v>33 13 16 05</v>
      </c>
      <c r="I480" t="str">
        <f>Indre!K9</f>
        <v>35283@buf.kk.dk</v>
      </c>
      <c r="J480" t="str">
        <f>Indre!K10</f>
        <v>Peter Kaiser Lund</v>
      </c>
      <c r="K480">
        <f>Indre!K11</f>
        <v>35357359</v>
      </c>
      <c r="L480">
        <f>Indre!K12</f>
        <v>0</v>
      </c>
      <c r="M480" t="str">
        <f>Indre!K13</f>
        <v>35283@buf.kk.dk</v>
      </c>
      <c r="N480" t="str">
        <f>Indre!K14</f>
        <v>Vuggestue</v>
      </c>
      <c r="O480">
        <f>Indre!K15</f>
        <v>30</v>
      </c>
      <c r="P480">
        <f>Indre!K16</f>
        <v>0</v>
      </c>
      <c r="Q480">
        <f>Indre!K17</f>
        <v>0</v>
      </c>
      <c r="R480">
        <f>Indre!K18</f>
        <v>0</v>
      </c>
      <c r="S480">
        <f>Indre!K19</f>
        <v>0</v>
      </c>
      <c r="T480">
        <f>Indre!K20</f>
        <v>0</v>
      </c>
      <c r="U480">
        <f>Indre!K21</f>
        <v>0</v>
      </c>
      <c r="V480" t="str">
        <f>Indre!K22</f>
        <v>Nej</v>
      </c>
      <c r="W480">
        <f>Indre!K23</f>
        <v>0</v>
      </c>
      <c r="X480">
        <f>Indre!K24</f>
        <v>0</v>
      </c>
      <c r="Y480">
        <f>Indre!K25</f>
        <v>0</v>
      </c>
      <c r="Z480">
        <f>Indre!K26</f>
        <v>5</v>
      </c>
      <c r="AA480">
        <f>Indre!K27</f>
        <v>5</v>
      </c>
      <c r="AB480">
        <f>Indre!K28</f>
        <v>5</v>
      </c>
      <c r="AC480">
        <f>Indre!K29</f>
        <v>0</v>
      </c>
      <c r="AD480">
        <f>Indre!K30</f>
        <v>0</v>
      </c>
      <c r="AE480">
        <f>Indre!K31</f>
        <v>0</v>
      </c>
      <c r="AF480">
        <f>Indre!K32</f>
        <v>0</v>
      </c>
      <c r="AG480">
        <f>Indre!K33</f>
        <v>0</v>
      </c>
      <c r="AH480">
        <f>Indre!K34</f>
        <v>0</v>
      </c>
      <c r="AI480">
        <f>Indre!K35</f>
        <v>80000</v>
      </c>
      <c r="AJ480">
        <f>Indre!K36</f>
        <v>0</v>
      </c>
      <c r="AK480">
        <f>Indre!K37</f>
        <v>0</v>
      </c>
      <c r="AL480" t="str">
        <f>Indre!K38</f>
        <v>Ja</v>
      </c>
      <c r="AM480">
        <f>Indre!K39</f>
        <v>0</v>
      </c>
      <c r="AN480" t="str">
        <f>Indre!K40</f>
        <v>Merethe Ernst Christensen</v>
      </c>
      <c r="AO480">
        <f>Indre!K41</f>
        <v>0</v>
      </c>
      <c r="AP480">
        <f>Indre!K42</f>
        <v>25</v>
      </c>
      <c r="AQ480">
        <f>Indre!K43</f>
        <v>0</v>
      </c>
      <c r="AR480">
        <f>Indre!K44</f>
        <v>0</v>
      </c>
      <c r="AS480">
        <f>Indre!K45</f>
        <v>0</v>
      </c>
      <c r="AT480">
        <f>Indre!K46</f>
        <v>0</v>
      </c>
      <c r="AU480">
        <f>Indre!K47</f>
        <v>0</v>
      </c>
      <c r="AV480">
        <f>Indre!K48</f>
        <v>0</v>
      </c>
      <c r="AW480">
        <f>Indre!K49</f>
        <v>0</v>
      </c>
      <c r="AX480">
        <f>Indre!K50</f>
        <v>0</v>
      </c>
      <c r="AY480">
        <f>Indre!K51</f>
        <v>0</v>
      </c>
      <c r="AZ480">
        <f>Indre!K52</f>
        <v>0</v>
      </c>
      <c r="BA480">
        <f>Indre!K53</f>
        <v>0</v>
      </c>
      <c r="BB480">
        <f>Indre!K54</f>
        <v>80</v>
      </c>
      <c r="BC480">
        <f>Indre!K55</f>
        <v>0</v>
      </c>
      <c r="BD480">
        <f>Indre!K56</f>
        <v>0</v>
      </c>
      <c r="BE480">
        <f>Indre!K57</f>
        <v>0</v>
      </c>
      <c r="BF480" t="str">
        <f>Indre!K58</f>
        <v>Ja</v>
      </c>
      <c r="BG480" t="str">
        <f>Indre!K59</f>
        <v>Nej</v>
      </c>
      <c r="BH480" t="str">
        <f>Indre!K60</f>
        <v>Ja</v>
      </c>
      <c r="BI480">
        <f>Indre!K61</f>
        <v>0</v>
      </c>
      <c r="BJ480">
        <f>Indre!K62</f>
        <v>0</v>
      </c>
      <c r="BK480">
        <f>Indre!K63</f>
        <v>0</v>
      </c>
      <c r="BL480">
        <f>Indre!K64</f>
        <v>0</v>
      </c>
      <c r="BM480">
        <f>Indre!K65</f>
        <v>0</v>
      </c>
      <c r="BN480">
        <f>Indre!K66</f>
        <v>0</v>
      </c>
      <c r="BO480">
        <f>Indre!K67</f>
        <v>0</v>
      </c>
      <c r="BP480">
        <f>Indre!K68</f>
        <v>0</v>
      </c>
      <c r="BQ480">
        <f>Indre!K69</f>
        <v>0</v>
      </c>
      <c r="BR480" t="str">
        <f>Indre!K70</f>
        <v>produktionskøkken</v>
      </c>
      <c r="BS480">
        <f>Indre!K71</f>
        <v>0</v>
      </c>
      <c r="BT480">
        <f>Indre!K72</f>
        <v>0</v>
      </c>
      <c r="BU480">
        <f>Indre!K73</f>
        <v>0</v>
      </c>
      <c r="BV480">
        <f>Indre!K74</f>
        <v>0</v>
      </c>
      <c r="BW480">
        <f>Indre!K75</f>
        <v>0</v>
      </c>
      <c r="BX480">
        <f>Indre!K76</f>
        <v>0</v>
      </c>
      <c r="BY480">
        <f>Indre!K77</f>
        <v>0</v>
      </c>
      <c r="BZ480">
        <f>Indre!K78</f>
        <v>0</v>
      </c>
      <c r="CA480">
        <f>Indre!K79</f>
        <v>0</v>
      </c>
      <c r="CB480">
        <f>Indre!K80</f>
        <v>0</v>
      </c>
      <c r="CC480">
        <f>Indre!K81</f>
        <v>0</v>
      </c>
      <c r="CD480">
        <f>Indre!K82</f>
        <v>0</v>
      </c>
      <c r="CE480">
        <f>Indre!K83</f>
        <v>0</v>
      </c>
      <c r="CF480">
        <f>Indre!K84</f>
        <v>0</v>
      </c>
      <c r="CG480" t="str">
        <f>Indre!K85</f>
        <v>Sine</v>
      </c>
      <c r="CH480" s="18">
        <f>Indre!K86</f>
        <v>39952</v>
      </c>
      <c r="CI480">
        <f>Indre!K87</f>
        <v>0</v>
      </c>
      <c r="CJ480">
        <f>Indre!K88</f>
        <v>0</v>
      </c>
      <c r="CK480">
        <f>Indre!K89</f>
        <v>0</v>
      </c>
      <c r="CL480">
        <f>Indre!K90</f>
        <v>0</v>
      </c>
      <c r="CM480">
        <f>Indre!K91</f>
        <v>0</v>
      </c>
      <c r="CN480">
        <f>Indre!K92</f>
        <v>0</v>
      </c>
      <c r="CO480">
        <f>Indre!K93</f>
        <v>0</v>
      </c>
      <c r="CP480">
        <f>Indre!K94</f>
        <v>0</v>
      </c>
      <c r="CQ480">
        <f>Indre!K95</f>
        <v>0</v>
      </c>
      <c r="CR480">
        <f>Indre!K96</f>
        <v>0</v>
      </c>
      <c r="CS480">
        <f>Indre!K97</f>
        <v>0</v>
      </c>
      <c r="CT480">
        <f>Indre!K98</f>
        <v>0</v>
      </c>
      <c r="CU480">
        <f>Indre!K99</f>
        <v>0</v>
      </c>
      <c r="CV480">
        <f>Indre!K100</f>
        <v>0</v>
      </c>
      <c r="CW480">
        <f>Indre!K101</f>
        <v>0</v>
      </c>
      <c r="CX480">
        <f>Indre!K102</f>
        <v>0</v>
      </c>
      <c r="CY480">
        <f>Indre!K103</f>
        <v>0</v>
      </c>
      <c r="CZ480">
        <f>Indre!K104</f>
        <v>0</v>
      </c>
      <c r="DA480">
        <f>Indre!K105</f>
        <v>0</v>
      </c>
      <c r="DB480">
        <f>Indre!K106</f>
        <v>0</v>
      </c>
      <c r="DC480">
        <f>Indre!K107</f>
        <v>0</v>
      </c>
      <c r="DD480">
        <f>Indre!K108</f>
        <v>0</v>
      </c>
      <c r="DE480">
        <f>Indre!K109</f>
        <v>0</v>
      </c>
      <c r="DF480">
        <f>Indre!K110</f>
        <v>0</v>
      </c>
      <c r="DG480">
        <f>Indre!K111</f>
        <v>0</v>
      </c>
      <c r="DH480">
        <f>Indre!K112</f>
        <v>0</v>
      </c>
      <c r="DI480">
        <f>Indre!K113</f>
        <v>0</v>
      </c>
      <c r="DJ480">
        <f>Indre!K114</f>
        <v>0</v>
      </c>
      <c r="DK480">
        <f>Indre!K115</f>
        <v>0</v>
      </c>
      <c r="DL480">
        <f>Indre!K116</f>
        <v>0</v>
      </c>
      <c r="DM480">
        <f>Indre!K117</f>
        <v>0</v>
      </c>
      <c r="DN480">
        <f>Indre!K118</f>
        <v>0</v>
      </c>
      <c r="DO480" s="14" t="str">
        <f>VLOOKUP(MID(B480,1,5)*1,InstTyp!A:B,2,FALSE)</f>
        <v>Vuggestuer</v>
      </c>
      <c r="DP480" s="14" t="str">
        <f>VLOOKUP(MID(B480,1,5)*1,InstTyp!A:C,3,FALSE)</f>
        <v>Indre By</v>
      </c>
      <c r="DQ480">
        <f>VLOOKUP(MID(B480,1,5)*1,'InstTyp-2'!E:BQ,7,FALSE)</f>
        <v>30</v>
      </c>
      <c r="DR480">
        <f>VLOOKUP(MID(B480,1,5)*1,'InstTyp-2'!E:BQ,8,FALSE)</f>
        <v>0</v>
      </c>
      <c r="DS480">
        <f>VLOOKUP(MID(B480,1,5)*1,'InstTyp-2'!E:BQ,9,FALSE)</f>
        <v>0</v>
      </c>
      <c r="DT480">
        <f>VLOOKUP(MID(B480,1,5)*1,'InstTyp-2'!E:BQ,10,FALSE)</f>
        <v>0</v>
      </c>
      <c r="DU480">
        <f>VLOOKUP(MID(B480,1,5)*1,'InstTyp-2'!E:BQ,11,FALSE)</f>
        <v>0</v>
      </c>
      <c r="DV480">
        <f>VLOOKUP(MID(B480,1,5)*1,'InstTyp-2'!E:BQ,12,FALSE)</f>
        <v>0</v>
      </c>
      <c r="DW480">
        <f>VLOOKUP(MID(B480,1,5)*1,'InstTyp-2'!E:BQ,13,FALSE)</f>
        <v>0</v>
      </c>
      <c r="DX480">
        <f>VLOOKUP(MID(B480,1,5)*1,'InstTyp-2'!E:BQ,14,FALSE)</f>
        <v>0</v>
      </c>
      <c r="DY480">
        <f>VLOOKUP(MID(B480,1,5)*1,'InstTyp-2'!E:BQ,15,FALSE)</f>
        <v>0</v>
      </c>
      <c r="DZ480">
        <f>VLOOKUP(MID(B480,1,5)*1,'InstTyp-2'!E:BQ,16,FALSE)</f>
        <v>0</v>
      </c>
      <c r="EA480">
        <f>VLOOKUP(MID(B480,1,5)*1,'InstTyp-2'!E:BQ,17,FALSE)</f>
        <v>0</v>
      </c>
      <c r="EB480">
        <f>VLOOKUP(MID(B480,1,5)*1,'InstTyp-2'!E:BQ,18,FALSE)</f>
        <v>0</v>
      </c>
      <c r="EC480">
        <f>VLOOKUP(MID(B480,1,5)*1,'InstTyp-2'!E:BQ,19,FALSE)</f>
        <v>0</v>
      </c>
      <c r="ED480">
        <f>VLOOKUP(MID(B480,1,5)*1,'InstTyp-2'!E:BQ,20,FALSE)</f>
        <v>0</v>
      </c>
      <c r="EE480" s="195">
        <f>VLOOKUP(MID(B480,1,5)*1,'Forplejning 2008'!A:C,3,FALSE)</f>
        <v>85028.42</v>
      </c>
      <c r="EF480" t="str">
        <f t="shared" si="28"/>
        <v>35283</v>
      </c>
      <c r="EG480" t="str">
        <f t="shared" si="29"/>
        <v/>
      </c>
      <c r="EH480">
        <f t="shared" si="30"/>
        <v>0</v>
      </c>
      <c r="EI480">
        <f t="shared" si="31"/>
        <v>0</v>
      </c>
      <c r="EJ480" t="e">
        <f>VLOOKUP(B480,Rekruttering!A:F,2,FALSE)</f>
        <v>#N/A</v>
      </c>
      <c r="EK480" t="e">
        <f>VLOOKUP(B480,Rekruttering!A:F,3,FALSE)</f>
        <v>#N/A</v>
      </c>
      <c r="EL480" t="e">
        <f>VLOOKUP(B480,Rekruttering!A:F,4,FALSE)</f>
        <v>#N/A</v>
      </c>
      <c r="EM480" t="e">
        <f>VLOOKUP(B480,Rekruttering!A:F,5,FALSE)</f>
        <v>#N/A</v>
      </c>
      <c r="EN480" t="e">
        <f>VLOOKUP(B480,Rekruttering!A:F,6,FALSE)</f>
        <v>#N/A</v>
      </c>
    </row>
    <row r="481" spans="1:144">
      <c r="A481" s="14" t="str">
        <f>Indre!AJ1</f>
        <v>x</v>
      </c>
      <c r="B481" s="21">
        <f>Indre!AJ2</f>
        <v>37233</v>
      </c>
      <c r="C481" t="str">
        <f>Indre!AJ3</f>
        <v>Smørklatten</v>
      </c>
      <c r="D481" t="str">
        <f>Indre!AJ4</f>
        <v>Indre By</v>
      </c>
      <c r="E481" t="str">
        <f>Indre!AJ5</f>
        <v>Christianshavns Voldgade 5B</v>
      </c>
      <c r="F481">
        <f>Indre!AJ6</f>
        <v>1424</v>
      </c>
      <c r="G481" t="str">
        <f>Indre!AJ7</f>
        <v>København K</v>
      </c>
      <c r="H481" t="str">
        <f>Indre!AJ8</f>
        <v>32 57 46 41</v>
      </c>
      <c r="I481" t="str">
        <f>Indre!AJ9</f>
        <v>37233@buf.kk.dk</v>
      </c>
      <c r="J481" t="str">
        <f>Indre!AJ10</f>
        <v>Connie Jacko</v>
      </c>
      <c r="K481">
        <f>Indre!AJ11</f>
        <v>32556043</v>
      </c>
      <c r="L481">
        <f>Indre!AJ12</f>
        <v>0</v>
      </c>
      <c r="M481" t="str">
        <f>Indre!AJ13</f>
        <v>37233@buf.kk.dk</v>
      </c>
      <c r="N481" t="str">
        <f>Indre!AJ14</f>
        <v>Vuggestue</v>
      </c>
      <c r="O481">
        <f>Indre!AJ15</f>
        <v>22</v>
      </c>
      <c r="P481">
        <f>Indre!AJ16</f>
        <v>0</v>
      </c>
      <c r="Q481">
        <f>Indre!AJ17</f>
        <v>0</v>
      </c>
      <c r="R481">
        <f>Indre!AJ18</f>
        <v>0</v>
      </c>
      <c r="S481">
        <f>Indre!AJ19</f>
        <v>0</v>
      </c>
      <c r="T481">
        <f>Indre!AJ20</f>
        <v>0</v>
      </c>
      <c r="U481">
        <f>Indre!AJ21</f>
        <v>0</v>
      </c>
      <c r="V481" t="str">
        <f>Indre!AJ22</f>
        <v>Nej</v>
      </c>
      <c r="W481">
        <f>Indre!AJ23</f>
        <v>0</v>
      </c>
      <c r="X481">
        <f>Indre!AJ24</f>
        <v>0</v>
      </c>
      <c r="Y481">
        <f>Indre!AJ25</f>
        <v>5</v>
      </c>
      <c r="Z481">
        <f>Indre!AJ26</f>
        <v>5</v>
      </c>
      <c r="AA481">
        <f>Indre!AJ27</f>
        <v>5</v>
      </c>
      <c r="AB481">
        <f>Indre!AJ28</f>
        <v>5</v>
      </c>
      <c r="AC481">
        <f>Indre!AJ29</f>
        <v>0</v>
      </c>
      <c r="AD481">
        <f>Indre!AJ30</f>
        <v>0</v>
      </c>
      <c r="AE481">
        <f>Indre!AJ31</f>
        <v>0</v>
      </c>
      <c r="AF481">
        <f>Indre!AJ32</f>
        <v>0</v>
      </c>
      <c r="AG481">
        <f>Indre!AJ33</f>
        <v>0</v>
      </c>
      <c r="AH481">
        <f>Indre!AJ34</f>
        <v>0</v>
      </c>
      <c r="AI481">
        <f>Indre!AJ35</f>
        <v>60000</v>
      </c>
      <c r="AJ481">
        <f>Indre!AJ36</f>
        <v>0</v>
      </c>
      <c r="AK481">
        <f>Indre!AJ37</f>
        <v>0</v>
      </c>
      <c r="AL481" t="str">
        <f>Indre!AJ38</f>
        <v>Ja</v>
      </c>
      <c r="AM481">
        <f>Indre!AJ39</f>
        <v>0</v>
      </c>
      <c r="AN481" t="str">
        <f>Indre!AJ40</f>
        <v>Connie</v>
      </c>
      <c r="AO481">
        <f>Indre!AJ41</f>
        <v>0</v>
      </c>
      <c r="AP481">
        <f>Indre!AJ42</f>
        <v>22</v>
      </c>
      <c r="AQ481">
        <f>Indre!AJ43</f>
        <v>0</v>
      </c>
      <c r="AR481" t="str">
        <f>Indre!AJ44</f>
        <v>ufaglært</v>
      </c>
      <c r="AS481">
        <f>Indre!AJ45</f>
        <v>0</v>
      </c>
      <c r="AT481" t="str">
        <f>Indre!AJ46</f>
        <v>div kurser</v>
      </c>
      <c r="AU481">
        <f>Indre!AJ47</f>
        <v>0</v>
      </c>
      <c r="AV481">
        <f>Indre!AJ48</f>
        <v>0</v>
      </c>
      <c r="AW481">
        <f>Indre!AJ49</f>
        <v>0</v>
      </c>
      <c r="AX481">
        <f>Indre!AJ50</f>
        <v>0</v>
      </c>
      <c r="AY481">
        <f>Indre!AJ51</f>
        <v>0</v>
      </c>
      <c r="AZ481">
        <f>Indre!AJ52</f>
        <v>0</v>
      </c>
      <c r="BA481">
        <f>Indre!AJ53</f>
        <v>0</v>
      </c>
      <c r="BB481">
        <f>Indre!AJ54</f>
        <v>95</v>
      </c>
      <c r="BC481">
        <f>Indre!AJ55</f>
        <v>0</v>
      </c>
      <c r="BD481">
        <f>Indre!AJ56</f>
        <v>1</v>
      </c>
      <c r="BE481">
        <f>Indre!AJ57</f>
        <v>0</v>
      </c>
      <c r="BF481" t="str">
        <f>Indre!AJ58</f>
        <v>Ja</v>
      </c>
      <c r="BG481" t="str">
        <f>Indre!AJ59</f>
        <v>Nej</v>
      </c>
      <c r="BH481" t="str">
        <f>Indre!AJ60</f>
        <v>Nej</v>
      </c>
      <c r="BI481">
        <f>Indre!AJ61</f>
        <v>0</v>
      </c>
      <c r="BJ481">
        <f>Indre!AJ62</f>
        <v>0</v>
      </c>
      <c r="BK481">
        <f>Indre!AJ63</f>
        <v>0</v>
      </c>
      <c r="BL481">
        <f>Indre!AJ64</f>
        <v>0</v>
      </c>
      <c r="BM481">
        <f>Indre!AJ65</f>
        <v>0</v>
      </c>
      <c r="BN481">
        <f>Indre!AJ66</f>
        <v>0</v>
      </c>
      <c r="BO481">
        <f>Indre!AJ67</f>
        <v>0</v>
      </c>
      <c r="BP481">
        <f>Indre!AJ68</f>
        <v>0</v>
      </c>
      <c r="BQ481">
        <f>Indre!AJ69</f>
        <v>0</v>
      </c>
      <c r="BR481" t="str">
        <f>Indre!AJ70</f>
        <v>produktionskøkken</v>
      </c>
      <c r="BS481">
        <f>Indre!AJ71</f>
        <v>0</v>
      </c>
      <c r="BT481">
        <f>Indre!AJ72</f>
        <v>0</v>
      </c>
      <c r="BU481">
        <f>Indre!AJ73</f>
        <v>0</v>
      </c>
      <c r="BV481">
        <f>Indre!AJ74</f>
        <v>0</v>
      </c>
      <c r="BW481">
        <f>Indre!AJ75</f>
        <v>0</v>
      </c>
      <c r="BX481">
        <f>Indre!AJ76</f>
        <v>0</v>
      </c>
      <c r="BY481">
        <f>Indre!AJ77</f>
        <v>0</v>
      </c>
      <c r="BZ481">
        <f>Indre!AJ78</f>
        <v>0</v>
      </c>
      <c r="CA481">
        <f>Indre!AJ79</f>
        <v>0</v>
      </c>
      <c r="CB481">
        <f>Indre!AJ80</f>
        <v>0</v>
      </c>
      <c r="CC481">
        <f>Indre!AJ81</f>
        <v>0</v>
      </c>
      <c r="CD481">
        <f>Indre!AJ82</f>
        <v>0</v>
      </c>
      <c r="CE481">
        <f>Indre!AJ83</f>
        <v>0</v>
      </c>
      <c r="CF481">
        <f>Indre!AJ84</f>
        <v>0</v>
      </c>
      <c r="CG481" t="str">
        <f>Indre!AJ85</f>
        <v>Sine</v>
      </c>
      <c r="CH481" s="18">
        <f>Indre!AJ86</f>
        <v>39986</v>
      </c>
      <c r="CI481">
        <f>Indre!AJ87</f>
        <v>0</v>
      </c>
      <c r="CJ481">
        <f>Indre!AJ88</f>
        <v>0</v>
      </c>
      <c r="CK481">
        <f>Indre!AJ89</f>
        <v>0</v>
      </c>
      <c r="CL481">
        <f>Indre!AJ90</f>
        <v>0</v>
      </c>
      <c r="CM481">
        <f>Indre!AJ91</f>
        <v>0</v>
      </c>
      <c r="CN481">
        <f>Indre!AJ92</f>
        <v>0</v>
      </c>
      <c r="CO481">
        <f>Indre!AJ93</f>
        <v>0</v>
      </c>
      <c r="CP481">
        <f>Indre!AJ94</f>
        <v>0</v>
      </c>
      <c r="CQ481">
        <f>Indre!AJ95</f>
        <v>0</v>
      </c>
      <c r="CR481">
        <f>Indre!AJ96</f>
        <v>0</v>
      </c>
      <c r="CS481">
        <f>Indre!AJ97</f>
        <v>0</v>
      </c>
      <c r="CT481">
        <f>Indre!AJ98</f>
        <v>0</v>
      </c>
      <c r="CU481">
        <f>Indre!AJ99</f>
        <v>0</v>
      </c>
      <c r="CV481">
        <f>Indre!AJ100</f>
        <v>0</v>
      </c>
      <c r="CW481">
        <f>Indre!AJ101</f>
        <v>0</v>
      </c>
      <c r="CX481">
        <f>Indre!AJ102</f>
        <v>0</v>
      </c>
      <c r="CY481">
        <f>Indre!AJ103</f>
        <v>0</v>
      </c>
      <c r="CZ481">
        <f>Indre!AJ104</f>
        <v>0</v>
      </c>
      <c r="DA481">
        <f>Indre!AJ105</f>
        <v>0</v>
      </c>
      <c r="DB481">
        <f>Indre!AJ106</f>
        <v>0</v>
      </c>
      <c r="DC481">
        <f>Indre!AJ107</f>
        <v>0</v>
      </c>
      <c r="DD481">
        <f>Indre!AJ108</f>
        <v>0</v>
      </c>
      <c r="DE481">
        <f>Indre!AJ109</f>
        <v>0</v>
      </c>
      <c r="DF481">
        <f>Indre!AJ110</f>
        <v>0</v>
      </c>
      <c r="DG481">
        <f>Indre!AJ111</f>
        <v>0</v>
      </c>
      <c r="DH481">
        <f>Indre!AJ112</f>
        <v>0</v>
      </c>
      <c r="DI481">
        <f>Indre!AJ113</f>
        <v>0</v>
      </c>
      <c r="DJ481">
        <f>Indre!AJ114</f>
        <v>0</v>
      </c>
      <c r="DK481">
        <f>Indre!AJ115</f>
        <v>0</v>
      </c>
      <c r="DL481">
        <f>Indre!AJ116</f>
        <v>0</v>
      </c>
      <c r="DM481">
        <f>Indre!AJ117</f>
        <v>0</v>
      </c>
      <c r="DN481">
        <f>Indre!AJ118</f>
        <v>0</v>
      </c>
      <c r="DO481" s="14" t="str">
        <f>VLOOKUP(MID(B481,1,5)*1,InstTyp!A:B,2,FALSE)</f>
        <v>Vuggestuer</v>
      </c>
      <c r="DP481" s="14" t="str">
        <f>VLOOKUP(MID(B481,1,5)*1,InstTyp!A:C,3,FALSE)</f>
        <v>Indre By</v>
      </c>
      <c r="DQ481">
        <f>VLOOKUP(MID(B481,1,5)*1,'InstTyp-2'!E:BQ,7,FALSE)</f>
        <v>22</v>
      </c>
      <c r="DR481">
        <f>VLOOKUP(MID(B481,1,5)*1,'InstTyp-2'!E:BQ,8,FALSE)</f>
        <v>0</v>
      </c>
      <c r="DS481">
        <f>VLOOKUP(MID(B481,1,5)*1,'InstTyp-2'!E:BQ,9,FALSE)</f>
        <v>0</v>
      </c>
      <c r="DT481">
        <f>VLOOKUP(MID(B481,1,5)*1,'InstTyp-2'!E:BQ,10,FALSE)</f>
        <v>0</v>
      </c>
      <c r="DU481">
        <f>VLOOKUP(MID(B481,1,5)*1,'InstTyp-2'!E:BQ,11,FALSE)</f>
        <v>0</v>
      </c>
      <c r="DV481">
        <f>VLOOKUP(MID(B481,1,5)*1,'InstTyp-2'!E:BQ,12,FALSE)</f>
        <v>0</v>
      </c>
      <c r="DW481">
        <f>VLOOKUP(MID(B481,1,5)*1,'InstTyp-2'!E:BQ,13,FALSE)</f>
        <v>0</v>
      </c>
      <c r="DX481">
        <f>VLOOKUP(MID(B481,1,5)*1,'InstTyp-2'!E:BQ,14,FALSE)</f>
        <v>0</v>
      </c>
      <c r="DY481">
        <f>VLOOKUP(MID(B481,1,5)*1,'InstTyp-2'!E:BQ,15,FALSE)</f>
        <v>0</v>
      </c>
      <c r="DZ481">
        <f>VLOOKUP(MID(B481,1,5)*1,'InstTyp-2'!E:BQ,16,FALSE)</f>
        <v>0</v>
      </c>
      <c r="EA481">
        <f>VLOOKUP(MID(B481,1,5)*1,'InstTyp-2'!E:BQ,17,FALSE)</f>
        <v>0</v>
      </c>
      <c r="EB481">
        <f>VLOOKUP(MID(B481,1,5)*1,'InstTyp-2'!E:BQ,18,FALSE)</f>
        <v>0</v>
      </c>
      <c r="EC481">
        <f>VLOOKUP(MID(B481,1,5)*1,'InstTyp-2'!E:BQ,19,FALSE)</f>
        <v>0</v>
      </c>
      <c r="ED481">
        <f>VLOOKUP(MID(B481,1,5)*1,'InstTyp-2'!E:BQ,20,FALSE)</f>
        <v>0</v>
      </c>
      <c r="EE481" s="195">
        <f>VLOOKUP(MID(B481,1,5)*1,'Forplejning 2008'!A:C,3,FALSE)</f>
        <v>61406.79</v>
      </c>
      <c r="EF481" t="str">
        <f t="shared" si="28"/>
        <v>37233</v>
      </c>
      <c r="EG481" t="str">
        <f t="shared" si="29"/>
        <v/>
      </c>
      <c r="EH481">
        <f t="shared" si="30"/>
        <v>0</v>
      </c>
      <c r="EI481">
        <f t="shared" si="31"/>
        <v>0</v>
      </c>
      <c r="EJ481" t="e">
        <f>VLOOKUP(B481,Rekruttering!A:F,2,FALSE)</f>
        <v>#N/A</v>
      </c>
      <c r="EK481" t="e">
        <f>VLOOKUP(B481,Rekruttering!A:F,3,FALSE)</f>
        <v>#N/A</v>
      </c>
      <c r="EL481" t="e">
        <f>VLOOKUP(B481,Rekruttering!A:F,4,FALSE)</f>
        <v>#N/A</v>
      </c>
      <c r="EM481" t="e">
        <f>VLOOKUP(B481,Rekruttering!A:F,5,FALSE)</f>
        <v>#N/A</v>
      </c>
      <c r="EN481" t="e">
        <f>VLOOKUP(B481,Rekruttering!A:F,6,FALSE)</f>
        <v>#N/A</v>
      </c>
    </row>
    <row r="482" spans="1:144">
      <c r="A482" s="14" t="str">
        <f>Indre!AL1</f>
        <v>x</v>
      </c>
      <c r="B482" s="21">
        <f>Indre!AL2</f>
        <v>37252</v>
      </c>
      <c r="C482" t="str">
        <f>Indre!AL3</f>
        <v>Vuggestuen Trekanten</v>
      </c>
      <c r="D482" t="str">
        <f>Indre!AL4</f>
        <v>Indre By</v>
      </c>
      <c r="E482" t="str">
        <f>Indre!AL5</f>
        <v>Prinsessegade 78</v>
      </c>
      <c r="F482">
        <f>Indre!AL6</f>
        <v>1422</v>
      </c>
      <c r="G482" t="str">
        <f>Indre!AL7</f>
        <v>København K</v>
      </c>
      <c r="H482" t="str">
        <f>Indre!AL8</f>
        <v>32 54 32 55</v>
      </c>
      <c r="I482" t="str">
        <f>Indre!AL9</f>
        <v>trekanten@sol.dk</v>
      </c>
      <c r="J482" t="str">
        <f>Indre!AL10</f>
        <v>Vivi Tind Andersen (koll. led.)</v>
      </c>
      <c r="K482">
        <f>Indre!AL11</f>
        <v>32841502</v>
      </c>
      <c r="L482">
        <f>Indre!AL12</f>
        <v>0</v>
      </c>
      <c r="M482" t="str">
        <f>Indre!AL13</f>
        <v>37252@buf.kk.dk</v>
      </c>
      <c r="N482" t="str">
        <f>Indre!AL14</f>
        <v>Vuggestue</v>
      </c>
      <c r="O482">
        <f>Indre!AL15</f>
        <v>45</v>
      </c>
      <c r="P482">
        <f>Indre!AL16</f>
        <v>0</v>
      </c>
      <c r="Q482">
        <f>Indre!AL17</f>
        <v>0</v>
      </c>
      <c r="R482">
        <f>Indre!AL18</f>
        <v>0</v>
      </c>
      <c r="S482">
        <f>Indre!AL19</f>
        <v>0</v>
      </c>
      <c r="T482">
        <f>Indre!AL20</f>
        <v>0</v>
      </c>
      <c r="U482">
        <f>Indre!AL21</f>
        <v>0</v>
      </c>
      <c r="V482">
        <f>Indre!AL22</f>
        <v>0</v>
      </c>
      <c r="W482">
        <f>Indre!AL23</f>
        <v>0</v>
      </c>
      <c r="X482">
        <f>Indre!AL24</f>
        <v>0</v>
      </c>
      <c r="Y482">
        <f>Indre!AL25</f>
        <v>5</v>
      </c>
      <c r="Z482">
        <f>Indre!AL26</f>
        <v>5</v>
      </c>
      <c r="AA482">
        <f>Indre!AL27</f>
        <v>4</v>
      </c>
      <c r="AB482">
        <f>Indre!AL28</f>
        <v>5</v>
      </c>
      <c r="AC482">
        <f>Indre!AL29</f>
        <v>0</v>
      </c>
      <c r="AD482">
        <f>Indre!AL30</f>
        <v>0</v>
      </c>
      <c r="AE482">
        <f>Indre!AL31</f>
        <v>0</v>
      </c>
      <c r="AF482">
        <f>Indre!AL32</f>
        <v>0</v>
      </c>
      <c r="AG482">
        <f>Indre!AL33</f>
        <v>0</v>
      </c>
      <c r="AH482">
        <f>Indre!AL34</f>
        <v>0</v>
      </c>
      <c r="AI482">
        <f>Indre!AL35</f>
        <v>144000</v>
      </c>
      <c r="AJ482">
        <f>Indre!AL36</f>
        <v>0</v>
      </c>
      <c r="AK482">
        <f>Indre!AL37</f>
        <v>0</v>
      </c>
      <c r="AL482" t="str">
        <f>Indre!AL38</f>
        <v>Ja</v>
      </c>
      <c r="AM482">
        <f>Indre!AL39</f>
        <v>0</v>
      </c>
      <c r="AN482" t="str">
        <f>Indre!AL40</f>
        <v>Lina Niebuhr</v>
      </c>
      <c r="AO482">
        <f>Indre!AL41</f>
        <v>1981</v>
      </c>
      <c r="AP482">
        <f>Indre!AL42</f>
        <v>30</v>
      </c>
      <c r="AQ482">
        <f>Indre!AL43</f>
        <v>0</v>
      </c>
      <c r="AR482">
        <f>Indre!AL44</f>
        <v>0</v>
      </c>
      <c r="AS482">
        <f>Indre!AL45</f>
        <v>0</v>
      </c>
      <c r="AT482">
        <f>Indre!AL46</f>
        <v>0</v>
      </c>
      <c r="AU482">
        <f>Indre!AL47</f>
        <v>0</v>
      </c>
      <c r="AV482">
        <f>Indre!AL48</f>
        <v>0</v>
      </c>
      <c r="AW482">
        <f>Indre!AL49</f>
        <v>0</v>
      </c>
      <c r="AX482">
        <f>Indre!AL50</f>
        <v>0</v>
      </c>
      <c r="AY482">
        <f>Indre!AL51</f>
        <v>0</v>
      </c>
      <c r="AZ482">
        <f>Indre!AL52</f>
        <v>0</v>
      </c>
      <c r="BA482">
        <f>Indre!AL53</f>
        <v>0</v>
      </c>
      <c r="BB482">
        <f>Indre!AL54</f>
        <v>97</v>
      </c>
      <c r="BC482">
        <f>Indre!AL55</f>
        <v>0</v>
      </c>
      <c r="BD482">
        <f>Indre!AL56</f>
        <v>0</v>
      </c>
      <c r="BE482">
        <f>Indre!AL57</f>
        <v>0</v>
      </c>
      <c r="BF482" t="str">
        <f>Indre!AL58</f>
        <v>Nej</v>
      </c>
      <c r="BG482" t="str">
        <f>Indre!AL59</f>
        <v>Nej</v>
      </c>
      <c r="BH482" t="str">
        <f>Indre!AL60</f>
        <v>Ja</v>
      </c>
      <c r="BI482">
        <f>Indre!AL61</f>
        <v>0</v>
      </c>
      <c r="BJ482">
        <f>Indre!AL62</f>
        <v>0</v>
      </c>
      <c r="BK482">
        <f>Indre!AL63</f>
        <v>0</v>
      </c>
      <c r="BL482">
        <f>Indre!AL64</f>
        <v>0</v>
      </c>
      <c r="BM482">
        <f>Indre!AL65</f>
        <v>0</v>
      </c>
      <c r="BN482">
        <f>Indre!AL66</f>
        <v>0</v>
      </c>
      <c r="BO482">
        <f>Indre!AL67</f>
        <v>0</v>
      </c>
      <c r="BP482">
        <f>Indre!AL68</f>
        <v>0</v>
      </c>
      <c r="BQ482">
        <f>Indre!AL69</f>
        <v>0</v>
      </c>
      <c r="BR482" t="str">
        <f>Indre!AL70</f>
        <v>produktionskøkken</v>
      </c>
      <c r="BS482">
        <f>Indre!AL71</f>
        <v>0</v>
      </c>
      <c r="BT482">
        <f>Indre!AL72</f>
        <v>0</v>
      </c>
      <c r="BU482">
        <f>Indre!AL73</f>
        <v>0</v>
      </c>
      <c r="BV482">
        <f>Indre!AL74</f>
        <v>0</v>
      </c>
      <c r="BW482">
        <f>Indre!AL75</f>
        <v>0</v>
      </c>
      <c r="BX482">
        <f>Indre!AL76</f>
        <v>0</v>
      </c>
      <c r="BY482">
        <f>Indre!AL77</f>
        <v>0</v>
      </c>
      <c r="BZ482">
        <f>Indre!AL78</f>
        <v>0</v>
      </c>
      <c r="CA482">
        <f>Indre!AL79</f>
        <v>0</v>
      </c>
      <c r="CB482">
        <f>Indre!AL80</f>
        <v>0</v>
      </c>
      <c r="CC482">
        <f>Indre!AL81</f>
        <v>0</v>
      </c>
      <c r="CD482">
        <f>Indre!AL82</f>
        <v>0</v>
      </c>
      <c r="CE482">
        <f>Indre!AL83</f>
        <v>0</v>
      </c>
      <c r="CF482">
        <f>Indre!AL84</f>
        <v>0</v>
      </c>
      <c r="CG482" t="str">
        <f>Indre!AL85</f>
        <v>Sine</v>
      </c>
      <c r="CH482" s="18">
        <f>Indre!AL86</f>
        <v>39952</v>
      </c>
      <c r="CI482">
        <f>Indre!AL87</f>
        <v>0</v>
      </c>
      <c r="CJ482">
        <f>Indre!AL88</f>
        <v>0</v>
      </c>
      <c r="CK482">
        <f>Indre!AL89</f>
        <v>0</v>
      </c>
      <c r="CL482">
        <f>Indre!AL90</f>
        <v>0</v>
      </c>
      <c r="CM482">
        <f>Indre!AL91</f>
        <v>0</v>
      </c>
      <c r="CN482">
        <f>Indre!AL92</f>
        <v>0</v>
      </c>
      <c r="CO482">
        <f>Indre!AL93</f>
        <v>0</v>
      </c>
      <c r="CP482">
        <f>Indre!AL94</f>
        <v>0</v>
      </c>
      <c r="CQ482">
        <f>Indre!AL95</f>
        <v>0</v>
      </c>
      <c r="CR482">
        <f>Indre!AL96</f>
        <v>0</v>
      </c>
      <c r="CS482">
        <f>Indre!AL97</f>
        <v>0</v>
      </c>
      <c r="CT482">
        <f>Indre!AL98</f>
        <v>0</v>
      </c>
      <c r="CU482">
        <f>Indre!AL99</f>
        <v>0</v>
      </c>
      <c r="CV482">
        <f>Indre!AL100</f>
        <v>0</v>
      </c>
      <c r="CW482">
        <f>Indre!AL101</f>
        <v>0</v>
      </c>
      <c r="CX482">
        <f>Indre!AL102</f>
        <v>0</v>
      </c>
      <c r="CY482">
        <f>Indre!AL103</f>
        <v>0</v>
      </c>
      <c r="CZ482">
        <f>Indre!AL104</f>
        <v>0</v>
      </c>
      <c r="DA482">
        <f>Indre!AL105</f>
        <v>0</v>
      </c>
      <c r="DB482">
        <f>Indre!AL106</f>
        <v>0</v>
      </c>
      <c r="DC482">
        <f>Indre!AL107</f>
        <v>0</v>
      </c>
      <c r="DD482">
        <f>Indre!AL108</f>
        <v>0</v>
      </c>
      <c r="DE482">
        <f>Indre!AL109</f>
        <v>0</v>
      </c>
      <c r="DF482">
        <f>Indre!AL110</f>
        <v>0</v>
      </c>
      <c r="DG482">
        <f>Indre!AL111</f>
        <v>0</v>
      </c>
      <c r="DH482">
        <f>Indre!AL112</f>
        <v>0</v>
      </c>
      <c r="DI482">
        <f>Indre!AL113</f>
        <v>0</v>
      </c>
      <c r="DJ482">
        <f>Indre!AL114</f>
        <v>0</v>
      </c>
      <c r="DK482">
        <f>Indre!AL115</f>
        <v>0</v>
      </c>
      <c r="DL482">
        <f>Indre!AL116</f>
        <v>0</v>
      </c>
      <c r="DM482">
        <f>Indre!AL117</f>
        <v>0</v>
      </c>
      <c r="DN482">
        <f>Indre!AL118</f>
        <v>0</v>
      </c>
      <c r="DO482" s="14" t="str">
        <f>VLOOKUP(MID(B482,1,5)*1,InstTyp!A:B,2,FALSE)</f>
        <v>Vuggestuer</v>
      </c>
      <c r="DP482" s="14" t="str">
        <f>VLOOKUP(MID(B482,1,5)*1,InstTyp!A:C,3,FALSE)</f>
        <v>Indre By</v>
      </c>
      <c r="DQ482">
        <f>VLOOKUP(MID(B482,1,5)*1,'InstTyp-2'!E:BQ,7,FALSE)</f>
        <v>45</v>
      </c>
      <c r="DR482">
        <f>VLOOKUP(MID(B482,1,5)*1,'InstTyp-2'!E:BQ,8,FALSE)</f>
        <v>0</v>
      </c>
      <c r="DS482">
        <f>VLOOKUP(MID(B482,1,5)*1,'InstTyp-2'!E:BQ,9,FALSE)</f>
        <v>0</v>
      </c>
      <c r="DT482">
        <f>VLOOKUP(MID(B482,1,5)*1,'InstTyp-2'!E:BQ,10,FALSE)</f>
        <v>0</v>
      </c>
      <c r="DU482">
        <f>VLOOKUP(MID(B482,1,5)*1,'InstTyp-2'!E:BQ,11,FALSE)</f>
        <v>0</v>
      </c>
      <c r="DV482">
        <f>VLOOKUP(MID(B482,1,5)*1,'InstTyp-2'!E:BQ,12,FALSE)</f>
        <v>0</v>
      </c>
      <c r="DW482">
        <f>VLOOKUP(MID(B482,1,5)*1,'InstTyp-2'!E:BQ,13,FALSE)</f>
        <v>0</v>
      </c>
      <c r="DX482">
        <f>VLOOKUP(MID(B482,1,5)*1,'InstTyp-2'!E:BQ,14,FALSE)</f>
        <v>0</v>
      </c>
      <c r="DY482">
        <f>VLOOKUP(MID(B482,1,5)*1,'InstTyp-2'!E:BQ,15,FALSE)</f>
        <v>0</v>
      </c>
      <c r="DZ482">
        <f>VLOOKUP(MID(B482,1,5)*1,'InstTyp-2'!E:BQ,16,FALSE)</f>
        <v>0</v>
      </c>
      <c r="EA482">
        <f>VLOOKUP(MID(B482,1,5)*1,'InstTyp-2'!E:BQ,17,FALSE)</f>
        <v>0</v>
      </c>
      <c r="EB482">
        <f>VLOOKUP(MID(B482,1,5)*1,'InstTyp-2'!E:BQ,18,FALSE)</f>
        <v>0</v>
      </c>
      <c r="EC482">
        <f>VLOOKUP(MID(B482,1,5)*1,'InstTyp-2'!E:BQ,19,FALSE)</f>
        <v>0</v>
      </c>
      <c r="ED482">
        <f>VLOOKUP(MID(B482,1,5)*1,'InstTyp-2'!E:BQ,20,FALSE)</f>
        <v>0</v>
      </c>
      <c r="EE482" s="195">
        <f>VLOOKUP(MID(B482,1,5)*1,'Forplejning 2008'!A:C,3,FALSE)</f>
        <v>139304.6</v>
      </c>
      <c r="EF482" t="str">
        <f t="shared" si="28"/>
        <v>37252</v>
      </c>
      <c r="EG482" t="str">
        <f t="shared" si="29"/>
        <v/>
      </c>
      <c r="EH482">
        <f t="shared" si="30"/>
        <v>0</v>
      </c>
      <c r="EI482">
        <f t="shared" si="31"/>
        <v>0</v>
      </c>
      <c r="EJ482" t="e">
        <f>VLOOKUP(B482,Rekruttering!A:F,2,FALSE)</f>
        <v>#N/A</v>
      </c>
      <c r="EK482" t="e">
        <f>VLOOKUP(B482,Rekruttering!A:F,3,FALSE)</f>
        <v>#N/A</v>
      </c>
      <c r="EL482" t="e">
        <f>VLOOKUP(B482,Rekruttering!A:F,4,FALSE)</f>
        <v>#N/A</v>
      </c>
      <c r="EM482" t="e">
        <f>VLOOKUP(B482,Rekruttering!A:F,5,FALSE)</f>
        <v>#N/A</v>
      </c>
      <c r="EN482" t="e">
        <f>VLOOKUP(B482,Rekruttering!A:F,6,FALSE)</f>
        <v>#N/A</v>
      </c>
    </row>
    <row r="483" spans="1:144">
      <c r="A483" s="14" t="str">
        <f>Indre!AM1</f>
        <v>x</v>
      </c>
      <c r="B483" s="21">
        <f>Indre!AM2</f>
        <v>37259</v>
      </c>
      <c r="C483" t="str">
        <f>Indre!AM3</f>
        <v>Vuggestuen Søstjernen</v>
      </c>
      <c r="D483" t="str">
        <f>Indre!AM4</f>
        <v>Indre By</v>
      </c>
      <c r="E483" t="str">
        <f>Indre!AM5</f>
        <v>Nyropsgade 16</v>
      </c>
      <c r="F483">
        <f>Indre!AM6</f>
        <v>1602</v>
      </c>
      <c r="G483" t="str">
        <f>Indre!AM7</f>
        <v>København V</v>
      </c>
      <c r="H483">
        <f>Indre!AM8</f>
        <v>0</v>
      </c>
      <c r="I483" t="str">
        <f>Indre!AM9</f>
        <v>haabil@buf.kk.dk</v>
      </c>
      <c r="J483" t="str">
        <f>Indre!AM10</f>
        <v>hanne abildgaard Jensen</v>
      </c>
      <c r="K483">
        <f>Indre!AM11</f>
        <v>33137782</v>
      </c>
      <c r="L483">
        <f>Indre!AM12</f>
        <v>0</v>
      </c>
      <c r="M483" t="str">
        <f>Indre!AM13</f>
        <v>37259@buf.kk.dk</v>
      </c>
      <c r="N483" t="str">
        <f>Indre!AM14</f>
        <v>Vuggestue</v>
      </c>
      <c r="O483">
        <f>Indre!AM15</f>
        <v>32</v>
      </c>
      <c r="P483">
        <f>Indre!AM16</f>
        <v>0</v>
      </c>
      <c r="Q483">
        <f>Indre!AM17</f>
        <v>0</v>
      </c>
      <c r="R483">
        <f>Indre!AM18</f>
        <v>0</v>
      </c>
      <c r="S483">
        <f>Indre!AM19</f>
        <v>0</v>
      </c>
      <c r="T483">
        <f>Indre!AM20</f>
        <v>0</v>
      </c>
      <c r="U483">
        <f>Indre!AM21</f>
        <v>0</v>
      </c>
      <c r="V483" t="str">
        <f>Indre!AM22</f>
        <v>Nej</v>
      </c>
      <c r="W483">
        <f>Indre!AM23</f>
        <v>0</v>
      </c>
      <c r="X483">
        <f>Indre!AM24</f>
        <v>0</v>
      </c>
      <c r="Y483">
        <f>Indre!AM25</f>
        <v>5</v>
      </c>
      <c r="Z483">
        <f>Indre!AM26</f>
        <v>5</v>
      </c>
      <c r="AA483">
        <f>Indre!AM27</f>
        <v>5</v>
      </c>
      <c r="AB483">
        <f>Indre!AM28</f>
        <v>5</v>
      </c>
      <c r="AC483">
        <f>Indre!AM29</f>
        <v>0</v>
      </c>
      <c r="AD483">
        <f>Indre!AM30</f>
        <v>0</v>
      </c>
      <c r="AE483">
        <f>Indre!AM31</f>
        <v>0</v>
      </c>
      <c r="AF483">
        <f>Indre!AM32</f>
        <v>0</v>
      </c>
      <c r="AG483">
        <f>Indre!AM33</f>
        <v>0</v>
      </c>
      <c r="AH483">
        <f>Indre!AM34</f>
        <v>0</v>
      </c>
      <c r="AI483">
        <f>Indre!AM35</f>
        <v>0</v>
      </c>
      <c r="AJ483">
        <f>Indre!AM36</f>
        <v>0</v>
      </c>
      <c r="AK483">
        <f>Indre!AM37</f>
        <v>0</v>
      </c>
      <c r="AL483" t="str">
        <f>Indre!AM38</f>
        <v>Ja</v>
      </c>
      <c r="AM483">
        <f>Indre!AM39</f>
        <v>0</v>
      </c>
      <c r="AN483" t="str">
        <f>Indre!AM40</f>
        <v>Canan</v>
      </c>
      <c r="AO483">
        <f>Indre!AM41</f>
        <v>0</v>
      </c>
      <c r="AP483">
        <f>Indre!AM42</f>
        <v>30</v>
      </c>
      <c r="AQ483">
        <f>Indre!AM43</f>
        <v>0</v>
      </c>
      <c r="AR483">
        <f>Indre!AM44</f>
        <v>0</v>
      </c>
      <c r="AS483" t="str">
        <f>Indre!AM45</f>
        <v>1 1/2 år i delikatesseforretning</v>
      </c>
      <c r="AT483">
        <f>Indre!AM46</f>
        <v>0</v>
      </c>
      <c r="AU483">
        <f>Indre!AM47</f>
        <v>0</v>
      </c>
      <c r="AV483">
        <f>Indre!AM48</f>
        <v>0</v>
      </c>
      <c r="AW483">
        <f>Indre!AM49</f>
        <v>0</v>
      </c>
      <c r="AX483">
        <f>Indre!AM50</f>
        <v>0</v>
      </c>
      <c r="AY483">
        <f>Indre!AM51</f>
        <v>0</v>
      </c>
      <c r="AZ483">
        <f>Indre!AM52</f>
        <v>0</v>
      </c>
      <c r="BA483">
        <f>Indre!AM53</f>
        <v>0</v>
      </c>
      <c r="BB483">
        <f>Indre!AM54</f>
        <v>99</v>
      </c>
      <c r="BC483">
        <f>Indre!AM55</f>
        <v>0</v>
      </c>
      <c r="BD483">
        <f>Indre!AM56</f>
        <v>2</v>
      </c>
      <c r="BE483">
        <f>Indre!AM57</f>
        <v>0</v>
      </c>
      <c r="BF483" t="str">
        <f>Indre!AM58</f>
        <v>Ja</v>
      </c>
      <c r="BG483" t="str">
        <f>Indre!AM59</f>
        <v>Ja</v>
      </c>
      <c r="BH483" t="str">
        <f>Indre!AM60</f>
        <v>Ja</v>
      </c>
      <c r="BI483">
        <f>Indre!AM61</f>
        <v>0</v>
      </c>
      <c r="BJ483">
        <f>Indre!AM62</f>
        <v>0</v>
      </c>
      <c r="BK483">
        <f>Indre!AM63</f>
        <v>0</v>
      </c>
      <c r="BL483">
        <f>Indre!AM64</f>
        <v>0</v>
      </c>
      <c r="BM483">
        <f>Indre!AM65</f>
        <v>0</v>
      </c>
      <c r="BN483">
        <f>Indre!AM66</f>
        <v>0</v>
      </c>
      <c r="BO483">
        <f>Indre!AM67</f>
        <v>0</v>
      </c>
      <c r="BP483">
        <f>Indre!AM68</f>
        <v>0</v>
      </c>
      <c r="BQ483">
        <f>Indre!AM69</f>
        <v>0</v>
      </c>
      <c r="BR483" t="str">
        <f>Indre!AM70</f>
        <v>produktionskøkken</v>
      </c>
      <c r="BS483">
        <f>Indre!AM71</f>
        <v>0</v>
      </c>
      <c r="BT483">
        <f>Indre!AM72</f>
        <v>0</v>
      </c>
      <c r="BU483">
        <f>Indre!AM73</f>
        <v>0</v>
      </c>
      <c r="BV483">
        <f>Indre!AM74</f>
        <v>0</v>
      </c>
      <c r="BW483">
        <f>Indre!AM75</f>
        <v>0</v>
      </c>
      <c r="BX483">
        <f>Indre!AM76</f>
        <v>0</v>
      </c>
      <c r="BY483">
        <f>Indre!AM77</f>
        <v>0</v>
      </c>
      <c r="BZ483">
        <f>Indre!AM78</f>
        <v>0</v>
      </c>
      <c r="CA483">
        <f>Indre!AM79</f>
        <v>0</v>
      </c>
      <c r="CB483">
        <f>Indre!AM80</f>
        <v>0</v>
      </c>
      <c r="CC483">
        <f>Indre!AM81</f>
        <v>0</v>
      </c>
      <c r="CD483">
        <f>Indre!AM82</f>
        <v>0</v>
      </c>
      <c r="CE483">
        <f>Indre!AM83</f>
        <v>0</v>
      </c>
      <c r="CF483">
        <f>Indre!AM84</f>
        <v>0</v>
      </c>
      <c r="CG483" t="str">
        <f>Indre!AM85</f>
        <v>Mariah/Sine</v>
      </c>
      <c r="CH483" s="18">
        <f>Indre!AM86</f>
        <v>39849</v>
      </c>
      <c r="CI483">
        <f>Indre!AM87</f>
        <v>0</v>
      </c>
      <c r="CJ483">
        <f>Indre!AM88</f>
        <v>0</v>
      </c>
      <c r="CK483">
        <f>Indre!AM89</f>
        <v>1</v>
      </c>
      <c r="CL483">
        <f>Indre!AM90</f>
        <v>4</v>
      </c>
      <c r="CM483">
        <f>Indre!AM91</f>
        <v>0</v>
      </c>
      <c r="CN483">
        <f>Indre!AM92</f>
        <v>0</v>
      </c>
      <c r="CO483">
        <f>Indre!AM93</f>
        <v>2</v>
      </c>
      <c r="CP483">
        <f>Indre!AM94</f>
        <v>0</v>
      </c>
      <c r="CQ483">
        <f>Indre!AM95</f>
        <v>0</v>
      </c>
      <c r="CR483">
        <f>Indre!AM96</f>
        <v>0</v>
      </c>
      <c r="CS483">
        <f>Indre!AM97</f>
        <v>2</v>
      </c>
      <c r="CT483">
        <f>Indre!AM98</f>
        <v>0</v>
      </c>
      <c r="CU483">
        <f>Indre!AM99</f>
        <v>0</v>
      </c>
      <c r="CV483">
        <f>Indre!AM100</f>
        <v>0</v>
      </c>
      <c r="CW483">
        <f>Indre!AM101</f>
        <v>0</v>
      </c>
      <c r="CX483">
        <f>Indre!AM102</f>
        <v>0</v>
      </c>
      <c r="CY483">
        <f>Indre!AM103</f>
        <v>1</v>
      </c>
      <c r="CZ483">
        <f>Indre!AM104</f>
        <v>0</v>
      </c>
      <c r="DA483">
        <f>Indre!AM105</f>
        <v>0</v>
      </c>
      <c r="DB483">
        <f>Indre!AM106</f>
        <v>0</v>
      </c>
      <c r="DC483">
        <f>Indre!AM107</f>
        <v>25</v>
      </c>
      <c r="DD483" t="str">
        <f>Indre!AM108</f>
        <v>Miele</v>
      </c>
      <c r="DE483">
        <f>Indre!AM109</f>
        <v>3</v>
      </c>
      <c r="DF483" t="str">
        <f>Indre!AM110</f>
        <v>Ja</v>
      </c>
      <c r="DG483">
        <f>Indre!AM111</f>
        <v>8</v>
      </c>
      <c r="DH483">
        <f>Indre!AM112</f>
        <v>0</v>
      </c>
      <c r="DI483">
        <f>Indre!AM113</f>
        <v>0</v>
      </c>
      <c r="DJ483" t="str">
        <f>Indre!AM114</f>
        <v>Ja</v>
      </c>
      <c r="DK483">
        <f>Indre!AM115</f>
        <v>3</v>
      </c>
      <c r="DL483">
        <f>Indre!AM116</f>
        <v>0</v>
      </c>
      <c r="DM483">
        <f>Indre!AM117</f>
        <v>0</v>
      </c>
      <c r="DN483">
        <f>Indre!AM118</f>
        <v>0</v>
      </c>
      <c r="DO483" s="14" t="str">
        <f>VLOOKUP(MID(B483,1,5)*1,InstTyp!A:B,2,FALSE)</f>
        <v>Vuggestuer</v>
      </c>
      <c r="DP483" s="14" t="str">
        <f>VLOOKUP(MID(B483,1,5)*1,InstTyp!A:C,3,FALSE)</f>
        <v>Indre By</v>
      </c>
      <c r="DQ483">
        <f>VLOOKUP(MID(B483,1,5)*1,'InstTyp-2'!E:BQ,7,FALSE)</f>
        <v>32</v>
      </c>
      <c r="DR483">
        <f>VLOOKUP(MID(B483,1,5)*1,'InstTyp-2'!E:BQ,8,FALSE)</f>
        <v>0</v>
      </c>
      <c r="DS483">
        <f>VLOOKUP(MID(B483,1,5)*1,'InstTyp-2'!E:BQ,9,FALSE)</f>
        <v>0</v>
      </c>
      <c r="DT483">
        <f>VLOOKUP(MID(B483,1,5)*1,'InstTyp-2'!E:BQ,10,FALSE)</f>
        <v>0</v>
      </c>
      <c r="DU483">
        <f>VLOOKUP(MID(B483,1,5)*1,'InstTyp-2'!E:BQ,11,FALSE)</f>
        <v>0</v>
      </c>
      <c r="DV483">
        <f>VLOOKUP(MID(B483,1,5)*1,'InstTyp-2'!E:BQ,12,FALSE)</f>
        <v>0</v>
      </c>
      <c r="DW483">
        <f>VLOOKUP(MID(B483,1,5)*1,'InstTyp-2'!E:BQ,13,FALSE)</f>
        <v>0</v>
      </c>
      <c r="DX483">
        <f>VLOOKUP(MID(B483,1,5)*1,'InstTyp-2'!E:BQ,14,FALSE)</f>
        <v>0</v>
      </c>
      <c r="DY483">
        <f>VLOOKUP(MID(B483,1,5)*1,'InstTyp-2'!E:BQ,15,FALSE)</f>
        <v>0</v>
      </c>
      <c r="DZ483">
        <f>VLOOKUP(MID(B483,1,5)*1,'InstTyp-2'!E:BQ,16,FALSE)</f>
        <v>0</v>
      </c>
      <c r="EA483">
        <f>VLOOKUP(MID(B483,1,5)*1,'InstTyp-2'!E:BQ,17,FALSE)</f>
        <v>0</v>
      </c>
      <c r="EB483">
        <f>VLOOKUP(MID(B483,1,5)*1,'InstTyp-2'!E:BQ,18,FALSE)</f>
        <v>0</v>
      </c>
      <c r="EC483">
        <f>VLOOKUP(MID(B483,1,5)*1,'InstTyp-2'!E:BQ,19,FALSE)</f>
        <v>0</v>
      </c>
      <c r="ED483">
        <f>VLOOKUP(MID(B483,1,5)*1,'InstTyp-2'!E:BQ,20,FALSE)</f>
        <v>0</v>
      </c>
      <c r="EE483" s="195">
        <f>VLOOKUP(MID(B483,1,5)*1,'Forplejning 2008'!A:C,3,FALSE)</f>
        <v>91223.71</v>
      </c>
      <c r="EF483" t="str">
        <f t="shared" si="28"/>
        <v>37259</v>
      </c>
      <c r="EG483" t="str">
        <f t="shared" si="29"/>
        <v/>
      </c>
      <c r="EH483">
        <f t="shared" si="30"/>
        <v>0</v>
      </c>
      <c r="EI483">
        <f t="shared" si="31"/>
        <v>0</v>
      </c>
      <c r="EJ483" t="e">
        <f>VLOOKUP(B483,Rekruttering!A:F,2,FALSE)</f>
        <v>#N/A</v>
      </c>
      <c r="EK483" t="e">
        <f>VLOOKUP(B483,Rekruttering!A:F,3,FALSE)</f>
        <v>#N/A</v>
      </c>
      <c r="EL483" t="e">
        <f>VLOOKUP(B483,Rekruttering!A:F,4,FALSE)</f>
        <v>#N/A</v>
      </c>
      <c r="EM483" t="e">
        <f>VLOOKUP(B483,Rekruttering!A:F,5,FALSE)</f>
        <v>#N/A</v>
      </c>
      <c r="EN483" t="e">
        <f>VLOOKUP(B483,Rekruttering!A:F,6,FALSE)</f>
        <v>#N/A</v>
      </c>
    </row>
    <row r="484" spans="1:144">
      <c r="A484" s="14" t="str">
        <f>Indre!AP1</f>
        <v>x</v>
      </c>
      <c r="B484" s="21">
        <f>Indre!AP2</f>
        <v>37288</v>
      </c>
      <c r="C484" t="str">
        <f>Indre!AP3</f>
        <v>Vuggestuen Tietgensgade</v>
      </c>
      <c r="D484" t="str">
        <f>Indre!AP4</f>
        <v>Indre By</v>
      </c>
      <c r="E484" t="str">
        <f>Indre!AP5</f>
        <v>Tietgensgade 31C</v>
      </c>
      <c r="F484">
        <f>Indre!AP6</f>
        <v>1704</v>
      </c>
      <c r="G484" t="str">
        <f>Indre!AP7</f>
        <v>Kbh V</v>
      </c>
      <c r="H484">
        <f>Indre!AP8</f>
        <v>0</v>
      </c>
      <c r="I484" t="str">
        <f>Indre!AP9</f>
        <v>37288@buf.kk.dk</v>
      </c>
      <c r="J484" t="str">
        <f>Indre!AP10</f>
        <v>Anne Jensen</v>
      </c>
      <c r="K484">
        <f>Indre!AP11</f>
        <v>0</v>
      </c>
      <c r="L484">
        <f>Indre!AP12</f>
        <v>33177900</v>
      </c>
      <c r="M484" t="str">
        <f>Indre!AP13</f>
        <v>37288@buf.kk.dk</v>
      </c>
      <c r="N484" t="str">
        <f>Indre!AP14</f>
        <v>Vuggestue</v>
      </c>
      <c r="O484">
        <f>Indre!AP15</f>
        <v>70</v>
      </c>
      <c r="P484">
        <f>Indre!AP16</f>
        <v>0</v>
      </c>
      <c r="Q484">
        <f>Indre!AP17</f>
        <v>0</v>
      </c>
      <c r="R484">
        <f>Indre!AP18</f>
        <v>0</v>
      </c>
      <c r="S484">
        <f>Indre!AP19</f>
        <v>0</v>
      </c>
      <c r="T484">
        <f>Indre!AP20</f>
        <v>0</v>
      </c>
      <c r="U484">
        <f>Indre!AP21</f>
        <v>0</v>
      </c>
      <c r="V484">
        <f>Indre!AP22</f>
        <v>0</v>
      </c>
      <c r="W484">
        <f>Indre!AP23</f>
        <v>0</v>
      </c>
      <c r="X484">
        <f>Indre!AP24</f>
        <v>0</v>
      </c>
      <c r="Y484">
        <f>Indre!AP25</f>
        <v>5</v>
      </c>
      <c r="Z484">
        <f>Indre!AP26</f>
        <v>5</v>
      </c>
      <c r="AA484">
        <f>Indre!AP27</f>
        <v>5</v>
      </c>
      <c r="AB484">
        <f>Indre!AP28</f>
        <v>5</v>
      </c>
      <c r="AC484">
        <f>Indre!AP29</f>
        <v>0</v>
      </c>
      <c r="AD484">
        <f>Indre!AP30</f>
        <v>0</v>
      </c>
      <c r="AE484">
        <f>Indre!AP31</f>
        <v>0</v>
      </c>
      <c r="AF484">
        <f>Indre!AP32</f>
        <v>0</v>
      </c>
      <c r="AG484">
        <f>Indre!AP33</f>
        <v>0</v>
      </c>
      <c r="AH484">
        <f>Indre!AP34</f>
        <v>0</v>
      </c>
      <c r="AI484">
        <f>Indre!AP35</f>
        <v>240000</v>
      </c>
      <c r="AJ484">
        <f>Indre!AP36</f>
        <v>0</v>
      </c>
      <c r="AK484">
        <f>Indre!AP37</f>
        <v>0</v>
      </c>
      <c r="AL484" t="str">
        <f>Indre!AP38</f>
        <v>Ja</v>
      </c>
      <c r="AM484">
        <f>Indre!AP39</f>
        <v>0</v>
      </c>
      <c r="AN484" t="str">
        <f>Indre!AP40</f>
        <v>Fatima Hadziadic</v>
      </c>
      <c r="AO484">
        <f>Indre!AP41</f>
        <v>2006</v>
      </c>
      <c r="AP484">
        <f>Indre!AP42</f>
        <v>35</v>
      </c>
      <c r="AQ484">
        <f>Indre!AP43</f>
        <v>0</v>
      </c>
      <c r="AR484" t="str">
        <f>Indre!AP44</f>
        <v>næsten færdig med kokkeudd.</v>
      </c>
      <c r="AS484">
        <f>Indre!AP45</f>
        <v>0</v>
      </c>
      <c r="AT484">
        <f>Indre!AP46</f>
        <v>0</v>
      </c>
      <c r="AU484" t="str">
        <f>Indre!AP47</f>
        <v>Er ved at ansætte køkkenhjælper</v>
      </c>
      <c r="AV484">
        <f>Indre!AP48</f>
        <v>0</v>
      </c>
      <c r="AW484">
        <f>Indre!AP49</f>
        <v>15</v>
      </c>
      <c r="AX484">
        <f>Indre!AP50</f>
        <v>0</v>
      </c>
      <c r="AY484">
        <f>Indre!AP51</f>
        <v>0</v>
      </c>
      <c r="AZ484">
        <f>Indre!AP52</f>
        <v>0</v>
      </c>
      <c r="BA484">
        <f>Indre!AP53</f>
        <v>0</v>
      </c>
      <c r="BB484">
        <f>Indre!AP54</f>
        <v>100</v>
      </c>
      <c r="BC484">
        <f>Indre!AP55</f>
        <v>0</v>
      </c>
      <c r="BD484">
        <f>Indre!AP56</f>
        <v>1</v>
      </c>
      <c r="BE484">
        <f>Indre!AP57</f>
        <v>0</v>
      </c>
      <c r="BF484" t="str">
        <f>Indre!AP58</f>
        <v>Ja</v>
      </c>
      <c r="BG484" t="str">
        <f>Indre!AP59</f>
        <v>Ja</v>
      </c>
      <c r="BH484" t="str">
        <f>Indre!AP60</f>
        <v>Nej</v>
      </c>
      <c r="BI484">
        <f>Indre!AP61</f>
        <v>0</v>
      </c>
      <c r="BJ484">
        <f>Indre!AP62</f>
        <v>0</v>
      </c>
      <c r="BK484">
        <f>Indre!AP63</f>
        <v>0</v>
      </c>
      <c r="BL484">
        <f>Indre!AP64</f>
        <v>0</v>
      </c>
      <c r="BM484">
        <f>Indre!AP65</f>
        <v>0</v>
      </c>
      <c r="BN484">
        <f>Indre!AP66</f>
        <v>0</v>
      </c>
      <c r="BO484">
        <f>Indre!AP67</f>
        <v>0</v>
      </c>
      <c r="BP484">
        <f>Indre!AP68</f>
        <v>0</v>
      </c>
      <c r="BQ484">
        <f>Indre!AP69</f>
        <v>0</v>
      </c>
      <c r="BR484" t="str">
        <f>Indre!AP70</f>
        <v>produktionskøkken</v>
      </c>
      <c r="BS484">
        <f>Indre!AP71</f>
        <v>0</v>
      </c>
      <c r="BT484">
        <f>Indre!AP72</f>
        <v>0</v>
      </c>
      <c r="BU484">
        <f>Indre!AP73</f>
        <v>0</v>
      </c>
      <c r="BV484">
        <f>Indre!AP74</f>
        <v>0</v>
      </c>
      <c r="BW484">
        <f>Indre!AP75</f>
        <v>0</v>
      </c>
      <c r="BX484">
        <f>Indre!AP76</f>
        <v>0</v>
      </c>
      <c r="BY484">
        <f>Indre!AP77</f>
        <v>0</v>
      </c>
      <c r="BZ484">
        <f>Indre!AP78</f>
        <v>0</v>
      </c>
      <c r="CA484">
        <f>Indre!AP79</f>
        <v>0</v>
      </c>
      <c r="CB484">
        <f>Indre!AP80</f>
        <v>0</v>
      </c>
      <c r="CC484">
        <f>Indre!AP81</f>
        <v>0</v>
      </c>
      <c r="CD484">
        <f>Indre!AP82</f>
        <v>0</v>
      </c>
      <c r="CE484">
        <f>Indre!AP83</f>
        <v>0</v>
      </c>
      <c r="CF484" t="str">
        <f>Indre!AP84</f>
        <v>I løbet af året ændres nomeringen til 108 børn. Der arbejdes på løsning af forbedring af køkken, så der kan produceres mad til alle 108 børn bl.a. skal garderobe inkluderes i køkkenet</v>
      </c>
      <c r="CG484" t="str">
        <f>Indre!AP85</f>
        <v>Sine</v>
      </c>
      <c r="CH484" s="18">
        <f>Indre!AP86</f>
        <v>39952</v>
      </c>
      <c r="CI484">
        <f>Indre!AP87</f>
        <v>0</v>
      </c>
      <c r="CJ484">
        <f>Indre!AP88</f>
        <v>0</v>
      </c>
      <c r="CK484">
        <f>Indre!AP89</f>
        <v>0</v>
      </c>
      <c r="CL484">
        <f>Indre!AP90</f>
        <v>0</v>
      </c>
      <c r="CM484">
        <f>Indre!AP91</f>
        <v>0</v>
      </c>
      <c r="CN484">
        <f>Indre!AP92</f>
        <v>0</v>
      </c>
      <c r="CO484">
        <f>Indre!AP93</f>
        <v>0</v>
      </c>
      <c r="CP484">
        <f>Indre!AP94</f>
        <v>0</v>
      </c>
      <c r="CQ484">
        <f>Indre!AP95</f>
        <v>0</v>
      </c>
      <c r="CR484">
        <f>Indre!AP96</f>
        <v>0</v>
      </c>
      <c r="CS484">
        <f>Indre!AP97</f>
        <v>0</v>
      </c>
      <c r="CT484">
        <f>Indre!AP98</f>
        <v>0</v>
      </c>
      <c r="CU484">
        <f>Indre!AP99</f>
        <v>0</v>
      </c>
      <c r="CV484">
        <f>Indre!AP100</f>
        <v>0</v>
      </c>
      <c r="CW484">
        <f>Indre!AP101</f>
        <v>0</v>
      </c>
      <c r="CX484">
        <f>Indre!AP102</f>
        <v>0</v>
      </c>
      <c r="CY484">
        <f>Indre!AP103</f>
        <v>0</v>
      </c>
      <c r="CZ484">
        <f>Indre!AP104</f>
        <v>0</v>
      </c>
      <c r="DA484">
        <f>Indre!AP105</f>
        <v>0</v>
      </c>
      <c r="DB484">
        <f>Indre!AP106</f>
        <v>0</v>
      </c>
      <c r="DC484">
        <f>Indre!AP107</f>
        <v>0</v>
      </c>
      <c r="DD484">
        <f>Indre!AP108</f>
        <v>0</v>
      </c>
      <c r="DE484">
        <f>Indre!AP109</f>
        <v>0</v>
      </c>
      <c r="DF484">
        <f>Indre!AP110</f>
        <v>0</v>
      </c>
      <c r="DG484">
        <f>Indre!AP111</f>
        <v>0</v>
      </c>
      <c r="DH484">
        <f>Indre!AP112</f>
        <v>0</v>
      </c>
      <c r="DI484">
        <f>Indre!AP113</f>
        <v>0</v>
      </c>
      <c r="DJ484">
        <f>Indre!AP114</f>
        <v>0</v>
      </c>
      <c r="DK484">
        <f>Indre!AP115</f>
        <v>0</v>
      </c>
      <c r="DL484">
        <f>Indre!AP116</f>
        <v>0</v>
      </c>
      <c r="DM484">
        <f>Indre!AP117</f>
        <v>0</v>
      </c>
      <c r="DN484">
        <f>Indre!AP118</f>
        <v>0</v>
      </c>
      <c r="DO484" s="14" t="str">
        <f>VLOOKUP(MID(B484,1,5)*1,InstTyp!A:B,2,FALSE)</f>
        <v>Vuggestuer</v>
      </c>
      <c r="DP484" s="14" t="str">
        <f>VLOOKUP(MID(B484,1,5)*1,InstTyp!A:C,3,FALSE)</f>
        <v>Indre By</v>
      </c>
      <c r="DQ484">
        <f>VLOOKUP(MID(B484,1,5)*1,'InstTyp-2'!E:BQ,7,FALSE)</f>
        <v>70</v>
      </c>
      <c r="DR484">
        <f>VLOOKUP(MID(B484,1,5)*1,'InstTyp-2'!E:BQ,8,FALSE)</f>
        <v>0</v>
      </c>
      <c r="DS484">
        <f>VLOOKUP(MID(B484,1,5)*1,'InstTyp-2'!E:BQ,9,FALSE)</f>
        <v>0</v>
      </c>
      <c r="DT484">
        <f>VLOOKUP(MID(B484,1,5)*1,'InstTyp-2'!E:BQ,10,FALSE)</f>
        <v>0</v>
      </c>
      <c r="DU484">
        <f>VLOOKUP(MID(B484,1,5)*1,'InstTyp-2'!E:BQ,11,FALSE)</f>
        <v>0</v>
      </c>
      <c r="DV484">
        <f>VLOOKUP(MID(B484,1,5)*1,'InstTyp-2'!E:BQ,12,FALSE)</f>
        <v>0</v>
      </c>
      <c r="DW484">
        <f>VLOOKUP(MID(B484,1,5)*1,'InstTyp-2'!E:BQ,13,FALSE)</f>
        <v>0</v>
      </c>
      <c r="DX484">
        <f>VLOOKUP(MID(B484,1,5)*1,'InstTyp-2'!E:BQ,14,FALSE)</f>
        <v>0</v>
      </c>
      <c r="DY484">
        <f>VLOOKUP(MID(B484,1,5)*1,'InstTyp-2'!E:BQ,15,FALSE)</f>
        <v>0</v>
      </c>
      <c r="DZ484">
        <f>VLOOKUP(MID(B484,1,5)*1,'InstTyp-2'!E:BQ,16,FALSE)</f>
        <v>0</v>
      </c>
      <c r="EA484">
        <f>VLOOKUP(MID(B484,1,5)*1,'InstTyp-2'!E:BQ,17,FALSE)</f>
        <v>0</v>
      </c>
      <c r="EB484">
        <f>VLOOKUP(MID(B484,1,5)*1,'InstTyp-2'!E:BQ,18,FALSE)</f>
        <v>0</v>
      </c>
      <c r="EC484">
        <f>VLOOKUP(MID(B484,1,5)*1,'InstTyp-2'!E:BQ,19,FALSE)</f>
        <v>0</v>
      </c>
      <c r="ED484">
        <f>VLOOKUP(MID(B484,1,5)*1,'InstTyp-2'!E:BQ,20,FALSE)</f>
        <v>0</v>
      </c>
      <c r="EE484" s="195">
        <f>VLOOKUP(MID(B484,1,5)*1,'Forplejning 2008'!A:C,3,FALSE)</f>
        <v>267845.55</v>
      </c>
      <c r="EF484" t="str">
        <f t="shared" si="28"/>
        <v>37288</v>
      </c>
      <c r="EG484" t="str">
        <f t="shared" si="29"/>
        <v/>
      </c>
      <c r="EH484">
        <f t="shared" si="30"/>
        <v>0</v>
      </c>
      <c r="EI484">
        <f t="shared" si="31"/>
        <v>0</v>
      </c>
      <c r="EJ484" t="e">
        <f>VLOOKUP(B484,Rekruttering!A:F,2,FALSE)</f>
        <v>#N/A</v>
      </c>
      <c r="EK484" t="e">
        <f>VLOOKUP(B484,Rekruttering!A:F,3,FALSE)</f>
        <v>#N/A</v>
      </c>
      <c r="EL484" t="e">
        <f>VLOOKUP(B484,Rekruttering!A:F,4,FALSE)</f>
        <v>#N/A</v>
      </c>
      <c r="EM484" t="e">
        <f>VLOOKUP(B484,Rekruttering!A:F,5,FALSE)</f>
        <v>#N/A</v>
      </c>
      <c r="EN484" t="e">
        <f>VLOOKUP(B484,Rekruttering!A:F,6,FALSE)</f>
        <v>#N/A</v>
      </c>
    </row>
    <row r="485" spans="1:144">
      <c r="A485" s="14" t="str">
        <f>Nør!B1</f>
        <v>x</v>
      </c>
      <c r="B485" s="21">
        <f>Nør!B2</f>
        <v>35235</v>
      </c>
      <c r="C485" t="str">
        <f>Nør!B3</f>
        <v>Dosseringens vuggestue</v>
      </c>
      <c r="D485" t="str">
        <f>Nør!B4</f>
        <v>Nørrebro</v>
      </c>
      <c r="E485" t="str">
        <f>Nør!B5</f>
        <v>Ewaldsgade 1</v>
      </c>
      <c r="F485">
        <f>Nør!B6</f>
        <v>2200</v>
      </c>
      <c r="G485" t="str">
        <f>Nør!B7</f>
        <v>København N</v>
      </c>
      <c r="H485" t="str">
        <f>Nør!B8</f>
        <v>35 35 40 31</v>
      </c>
      <c r="I485" t="str">
        <f>Nør!B9</f>
        <v>35235@buf.kk.dk</v>
      </c>
      <c r="J485" t="str">
        <f>Nør!B10</f>
        <v>Vibeke Due</v>
      </c>
      <c r="K485">
        <f>Nør!B11</f>
        <v>35355354</v>
      </c>
      <c r="L485">
        <f>Nør!B12</f>
        <v>0</v>
      </c>
      <c r="M485" t="str">
        <f>Nør!B13</f>
        <v>35235@buf.kk.dk</v>
      </c>
      <c r="N485" t="str">
        <f>Nør!B14</f>
        <v>Vuggestue</v>
      </c>
      <c r="O485">
        <f>Nør!B15</f>
        <v>84</v>
      </c>
      <c r="P485">
        <f>Nør!B16</f>
        <v>0</v>
      </c>
      <c r="Q485">
        <f>Nør!B17</f>
        <v>0</v>
      </c>
      <c r="R485">
        <f>Nør!B18</f>
        <v>0</v>
      </c>
      <c r="S485">
        <f>Nør!B19</f>
        <v>0</v>
      </c>
      <c r="T485">
        <f>Nør!B20</f>
        <v>0</v>
      </c>
      <c r="U485">
        <f>Nør!B21</f>
        <v>0</v>
      </c>
      <c r="V485">
        <f>Nør!B22</f>
        <v>0</v>
      </c>
      <c r="W485">
        <f>Nør!B23</f>
        <v>0</v>
      </c>
      <c r="X485">
        <f>Nør!B24</f>
        <v>0</v>
      </c>
      <c r="Y485">
        <f>Nør!B25</f>
        <v>5</v>
      </c>
      <c r="Z485">
        <f>Nør!B26</f>
        <v>5</v>
      </c>
      <c r="AA485">
        <f>Nør!B27</f>
        <v>4</v>
      </c>
      <c r="AB485">
        <f>Nør!B28</f>
        <v>5</v>
      </c>
      <c r="AC485">
        <f>Nør!B29</f>
        <v>0</v>
      </c>
      <c r="AD485">
        <f>Nør!B30</f>
        <v>0</v>
      </c>
      <c r="AE485">
        <f>Nør!B31</f>
        <v>0</v>
      </c>
      <c r="AF485">
        <f>Nør!B32</f>
        <v>0</v>
      </c>
      <c r="AG485">
        <f>Nør!B33</f>
        <v>0</v>
      </c>
      <c r="AH485">
        <f>Nør!B34</f>
        <v>0</v>
      </c>
      <c r="AI485" s="16">
        <f>Nør!B35</f>
        <v>250000</v>
      </c>
      <c r="AJ485" s="16">
        <f>Nør!B36</f>
        <v>0</v>
      </c>
      <c r="AK485">
        <f>Nør!B37</f>
        <v>0</v>
      </c>
      <c r="AL485" t="str">
        <f>Nør!B38</f>
        <v>Ja</v>
      </c>
      <c r="AM485">
        <f>Nør!B39</f>
        <v>0</v>
      </c>
      <c r="AN485" t="str">
        <f>Nør!B40</f>
        <v>Bodil Tillerup</v>
      </c>
      <c r="AO485">
        <f>Nør!B41</f>
        <v>0</v>
      </c>
      <c r="AP485">
        <f>Nør!B42</f>
        <v>37</v>
      </c>
      <c r="AQ485">
        <f>Nør!B43</f>
        <v>0</v>
      </c>
      <c r="AR485">
        <f>Nør!B44</f>
        <v>0</v>
      </c>
      <c r="AS485">
        <f>Nør!B45</f>
        <v>0</v>
      </c>
      <c r="AT485" t="str">
        <f>Nør!B46</f>
        <v>økokursus</v>
      </c>
      <c r="AU485">
        <f>Nør!B47</f>
        <v>0</v>
      </c>
      <c r="AV485">
        <f>Nør!B48</f>
        <v>0</v>
      </c>
      <c r="AW485">
        <f>Nør!B49</f>
        <v>0</v>
      </c>
      <c r="AX485">
        <f>Nør!B50</f>
        <v>0</v>
      </c>
      <c r="AY485">
        <f>Nør!B51</f>
        <v>0</v>
      </c>
      <c r="AZ485">
        <f>Nør!B52</f>
        <v>0</v>
      </c>
      <c r="BA485">
        <f>Nør!B53</f>
        <v>0</v>
      </c>
      <c r="BB485">
        <f>Nør!B54</f>
        <v>80</v>
      </c>
      <c r="BC485">
        <f>Nør!B55</f>
        <v>0</v>
      </c>
      <c r="BD485">
        <f>Nør!B56</f>
        <v>1</v>
      </c>
      <c r="BE485">
        <f>Nør!B57</f>
        <v>0</v>
      </c>
      <c r="BF485" t="str">
        <f>Nør!B58</f>
        <v>Ja</v>
      </c>
      <c r="BG485" t="str">
        <f>Nør!B59</f>
        <v>Ja</v>
      </c>
      <c r="BH485" t="str">
        <f>Nør!B60</f>
        <v>Ja</v>
      </c>
      <c r="BI485">
        <f>Nør!B61</f>
        <v>0</v>
      </c>
      <c r="BJ485">
        <f>Nør!B62</f>
        <v>0</v>
      </c>
      <c r="BK485">
        <f>Nør!B63</f>
        <v>0</v>
      </c>
      <c r="BL485">
        <f>Nør!B64</f>
        <v>0</v>
      </c>
      <c r="BM485">
        <f>Nør!B65</f>
        <v>0</v>
      </c>
      <c r="BN485">
        <f>Nør!B66</f>
        <v>0</v>
      </c>
      <c r="BO485">
        <f>Nør!B67</f>
        <v>0</v>
      </c>
      <c r="BP485">
        <f>Nør!B68</f>
        <v>0</v>
      </c>
      <c r="BQ485">
        <f>Nør!B69</f>
        <v>0</v>
      </c>
      <c r="BR485" t="str">
        <f>Nør!B70</f>
        <v>produktionskøkken</v>
      </c>
      <c r="BS485">
        <f>Nør!B71</f>
        <v>0</v>
      </c>
      <c r="BT485">
        <f>Nør!B72</f>
        <v>0</v>
      </c>
      <c r="BU485">
        <f>Nør!B73</f>
        <v>0</v>
      </c>
      <c r="BV485">
        <f>Nør!B74</f>
        <v>0</v>
      </c>
      <c r="BW485">
        <f>Nør!B75</f>
        <v>0</v>
      </c>
      <c r="BX485">
        <f>Nør!B76</f>
        <v>0</v>
      </c>
      <c r="BY485">
        <f>Nør!B77</f>
        <v>0</v>
      </c>
      <c r="BZ485">
        <f>Nør!B78</f>
        <v>0</v>
      </c>
      <c r="CA485">
        <f>Nør!B79</f>
        <v>0</v>
      </c>
      <c r="CB485">
        <f>Nør!B80</f>
        <v>0</v>
      </c>
      <c r="CC485">
        <f>Nør!B81</f>
        <v>0</v>
      </c>
      <c r="CD485">
        <f>Nør!B82</f>
        <v>0</v>
      </c>
      <c r="CE485">
        <f>Nør!B83</f>
        <v>0</v>
      </c>
      <c r="CF485" t="str">
        <f>Nør!B84</f>
        <v>Køkkendamen får hjælp svarende til en ½-tidsstilling. Der er ingen fastansat i denne stilling men rengørings/pædagogisk personal skiftes til at give en hånd med. Om sommeren bliver der kun lavet frokost 3 gange om ugen.</v>
      </c>
      <c r="CG485" t="str">
        <f>Nør!B85</f>
        <v>Sine</v>
      </c>
      <c r="CH485" s="18">
        <f>Nør!B86</f>
        <v>39952</v>
      </c>
      <c r="CI485">
        <f>Nør!B87</f>
        <v>0</v>
      </c>
      <c r="CJ485">
        <f>Nør!B88</f>
        <v>0</v>
      </c>
      <c r="CK485">
        <f>Nør!B89</f>
        <v>0</v>
      </c>
      <c r="CL485">
        <f>Nør!B90</f>
        <v>0</v>
      </c>
      <c r="CM485">
        <f>Nør!B91</f>
        <v>0</v>
      </c>
      <c r="CN485">
        <f>Nør!B92</f>
        <v>0</v>
      </c>
      <c r="CO485">
        <f>Nør!B93</f>
        <v>0</v>
      </c>
      <c r="CP485">
        <f>Nør!B94</f>
        <v>0</v>
      </c>
      <c r="CQ485">
        <f>Nør!B95</f>
        <v>0</v>
      </c>
      <c r="CR485">
        <f>Nør!B96</f>
        <v>0</v>
      </c>
      <c r="CS485">
        <f>Nør!B97</f>
        <v>0</v>
      </c>
      <c r="CT485">
        <f>Nør!B98</f>
        <v>0</v>
      </c>
      <c r="CU485">
        <f>Nør!B99</f>
        <v>0</v>
      </c>
      <c r="CV485">
        <f>Nør!B100</f>
        <v>0</v>
      </c>
      <c r="CW485">
        <f>Nør!B101</f>
        <v>0</v>
      </c>
      <c r="CX485">
        <f>Nør!B102</f>
        <v>0</v>
      </c>
      <c r="CY485">
        <f>Nør!B103</f>
        <v>0</v>
      </c>
      <c r="CZ485">
        <f>Nør!B104</f>
        <v>0</v>
      </c>
      <c r="DA485">
        <f>Nør!B105</f>
        <v>0</v>
      </c>
      <c r="DB485">
        <f>Nør!B106</f>
        <v>0</v>
      </c>
      <c r="DC485">
        <f>Nør!B107</f>
        <v>0</v>
      </c>
      <c r="DD485">
        <f>Nør!B108</f>
        <v>0</v>
      </c>
      <c r="DE485">
        <f>Nør!B109</f>
        <v>0</v>
      </c>
      <c r="DF485">
        <f>Nør!B110</f>
        <v>0</v>
      </c>
      <c r="DG485">
        <f>Nør!B111</f>
        <v>0</v>
      </c>
      <c r="DH485">
        <f>Nør!B112</f>
        <v>0</v>
      </c>
      <c r="DI485">
        <f>Nør!B113</f>
        <v>0</v>
      </c>
      <c r="DJ485">
        <f>Nør!B114</f>
        <v>0</v>
      </c>
      <c r="DK485">
        <f>Nør!B115</f>
        <v>0</v>
      </c>
      <c r="DL485">
        <f>Nør!B116</f>
        <v>0</v>
      </c>
      <c r="DM485">
        <f>Nør!B117</f>
        <v>0</v>
      </c>
      <c r="DN485">
        <f>Nør!B118</f>
        <v>0</v>
      </c>
      <c r="DO485" s="14" t="str">
        <f>VLOOKUP(MID(B485,1,5)*1,InstTyp!A:B,2,FALSE)</f>
        <v>Vuggestuer</v>
      </c>
      <c r="DP485" s="14" t="str">
        <f>VLOOKUP(MID(B485,1,5)*1,InstTyp!A:C,3,FALSE)</f>
        <v>Nørrebro</v>
      </c>
      <c r="DQ485">
        <f>VLOOKUP(MID(B485,1,5)*1,'InstTyp-2'!E:BQ,7,FALSE)</f>
        <v>84</v>
      </c>
      <c r="DR485">
        <f>VLOOKUP(MID(B485,1,5)*1,'InstTyp-2'!E:BQ,8,FALSE)</f>
        <v>0</v>
      </c>
      <c r="DS485">
        <f>VLOOKUP(MID(B485,1,5)*1,'InstTyp-2'!E:BQ,9,FALSE)</f>
        <v>0</v>
      </c>
      <c r="DT485">
        <f>VLOOKUP(MID(B485,1,5)*1,'InstTyp-2'!E:BQ,10,FALSE)</f>
        <v>0</v>
      </c>
      <c r="DU485">
        <f>VLOOKUP(MID(B485,1,5)*1,'InstTyp-2'!E:BQ,11,FALSE)</f>
        <v>0</v>
      </c>
      <c r="DV485">
        <f>VLOOKUP(MID(B485,1,5)*1,'InstTyp-2'!E:BQ,12,FALSE)</f>
        <v>0</v>
      </c>
      <c r="DW485">
        <f>VLOOKUP(MID(B485,1,5)*1,'InstTyp-2'!E:BQ,13,FALSE)</f>
        <v>0</v>
      </c>
      <c r="DX485">
        <f>VLOOKUP(MID(B485,1,5)*1,'InstTyp-2'!E:BQ,14,FALSE)</f>
        <v>0</v>
      </c>
      <c r="DY485">
        <f>VLOOKUP(MID(B485,1,5)*1,'InstTyp-2'!E:BQ,15,FALSE)</f>
        <v>0</v>
      </c>
      <c r="DZ485">
        <f>VLOOKUP(MID(B485,1,5)*1,'InstTyp-2'!E:BQ,16,FALSE)</f>
        <v>0</v>
      </c>
      <c r="EA485">
        <f>VLOOKUP(MID(B485,1,5)*1,'InstTyp-2'!E:BQ,17,FALSE)</f>
        <v>0</v>
      </c>
      <c r="EB485">
        <f>VLOOKUP(MID(B485,1,5)*1,'InstTyp-2'!E:BQ,18,FALSE)</f>
        <v>0</v>
      </c>
      <c r="EC485">
        <f>VLOOKUP(MID(B485,1,5)*1,'InstTyp-2'!E:BQ,19,FALSE)</f>
        <v>0</v>
      </c>
      <c r="ED485">
        <f>VLOOKUP(MID(B485,1,5)*1,'InstTyp-2'!E:BQ,20,FALSE)</f>
        <v>0</v>
      </c>
      <c r="EE485" s="195">
        <f>VLOOKUP(MID(B485,1,5)*1,'Forplejning 2008'!A:C,3,FALSE)</f>
        <v>236842.65</v>
      </c>
      <c r="EF485" t="str">
        <f t="shared" si="28"/>
        <v>35235</v>
      </c>
      <c r="EG485" t="str">
        <f t="shared" si="29"/>
        <v/>
      </c>
      <c r="EH485">
        <f t="shared" si="30"/>
        <v>0</v>
      </c>
      <c r="EI485">
        <f t="shared" si="31"/>
        <v>0</v>
      </c>
      <c r="EJ485" t="e">
        <f>VLOOKUP(B485,Rekruttering!A:F,2,FALSE)</f>
        <v>#N/A</v>
      </c>
      <c r="EK485" t="e">
        <f>VLOOKUP(B485,Rekruttering!A:F,3,FALSE)</f>
        <v>#N/A</v>
      </c>
      <c r="EL485" t="e">
        <f>VLOOKUP(B485,Rekruttering!A:F,4,FALSE)</f>
        <v>#N/A</v>
      </c>
      <c r="EM485" t="e">
        <f>VLOOKUP(B485,Rekruttering!A:F,5,FALSE)</f>
        <v>#N/A</v>
      </c>
      <c r="EN485" t="e">
        <f>VLOOKUP(B485,Rekruttering!A:F,6,FALSE)</f>
        <v>#N/A</v>
      </c>
    </row>
    <row r="486" spans="1:144">
      <c r="A486" s="14" t="str">
        <f>Nør!C1</f>
        <v>x</v>
      </c>
      <c r="B486" s="21">
        <f>Nør!C2</f>
        <v>35245</v>
      </c>
      <c r="C486" t="str">
        <f>Nør!C3</f>
        <v>Røde Rose</v>
      </c>
      <c r="D486" t="str">
        <f>Nør!C4</f>
        <v>Nørrebro</v>
      </c>
      <c r="E486" t="str">
        <f>Nør!C5</f>
        <v>Jagtvej 141</v>
      </c>
      <c r="F486">
        <f>Nør!C6</f>
        <v>2200</v>
      </c>
      <c r="G486" t="str">
        <f>Nør!C7</f>
        <v>København N</v>
      </c>
      <c r="H486" t="str">
        <f>Nør!C8</f>
        <v>35 83 00 72</v>
      </c>
      <c r="I486" t="str">
        <f>Nør!C9</f>
        <v>35245@buf.kk.dk</v>
      </c>
      <c r="J486" t="str">
        <f>Nør!C10</f>
        <v>Anette Nielsen (kollektivt ledet)</v>
      </c>
      <c r="K486">
        <f>Nør!C11</f>
        <v>39674881</v>
      </c>
      <c r="L486">
        <f>Nør!C12</f>
        <v>0</v>
      </c>
      <c r="M486" t="str">
        <f>Nør!C13</f>
        <v>35245@buf.kk.dk</v>
      </c>
      <c r="N486" t="str">
        <f>Nør!C14</f>
        <v>Vuggestue</v>
      </c>
      <c r="O486">
        <f>Nør!C15</f>
        <v>23</v>
      </c>
      <c r="P486">
        <f>Nør!C16</f>
        <v>0</v>
      </c>
      <c r="Q486">
        <f>Nør!C17</f>
        <v>0</v>
      </c>
      <c r="R486">
        <f>Nør!C18</f>
        <v>0</v>
      </c>
      <c r="S486">
        <f>Nør!C19</f>
        <v>0</v>
      </c>
      <c r="T486">
        <f>Nør!C20</f>
        <v>0</v>
      </c>
      <c r="U486">
        <f>Nør!C21</f>
        <v>0</v>
      </c>
      <c r="V486">
        <f>Nør!C22</f>
        <v>0</v>
      </c>
      <c r="W486">
        <f>Nør!C23</f>
        <v>0</v>
      </c>
      <c r="X486">
        <f>Nør!C24</f>
        <v>0</v>
      </c>
      <c r="Y486">
        <f>Nør!C25</f>
        <v>5</v>
      </c>
      <c r="Z486">
        <f>Nør!C26</f>
        <v>5</v>
      </c>
      <c r="AA486">
        <f>Nør!C27</f>
        <v>4</v>
      </c>
      <c r="AB486">
        <f>Nør!C28</f>
        <v>5</v>
      </c>
      <c r="AC486">
        <f>Nør!C29</f>
        <v>0</v>
      </c>
      <c r="AD486">
        <f>Nør!C30</f>
        <v>0</v>
      </c>
      <c r="AE486">
        <f>Nør!C31</f>
        <v>0</v>
      </c>
      <c r="AF486">
        <f>Nør!C32</f>
        <v>0</v>
      </c>
      <c r="AG486">
        <f>Nør!C33</f>
        <v>0</v>
      </c>
      <c r="AH486">
        <f>Nør!C34</f>
        <v>0</v>
      </c>
      <c r="AI486" s="16">
        <f>Nør!C35</f>
        <v>88400</v>
      </c>
      <c r="AJ486">
        <f>Nør!C36</f>
        <v>0</v>
      </c>
      <c r="AK486">
        <f>Nør!C37</f>
        <v>0</v>
      </c>
      <c r="AL486" t="str">
        <f>Nør!C38</f>
        <v>Ja</v>
      </c>
      <c r="AM486">
        <f>Nør!C39</f>
        <v>0</v>
      </c>
      <c r="AN486" t="str">
        <f>Nør!C40</f>
        <v>Ronnie Junker</v>
      </c>
      <c r="AO486">
        <f>Nør!C41</f>
        <v>2007</v>
      </c>
      <c r="AP486">
        <f>Nør!C42</f>
        <v>30</v>
      </c>
      <c r="AQ486">
        <f>Nør!C43</f>
        <v>0</v>
      </c>
      <c r="AR486" t="str">
        <f>Nør!C44</f>
        <v>grundskole på kokkeudd.</v>
      </c>
      <c r="AS486" t="str">
        <f>Nør!C45</f>
        <v>10 års erfaring</v>
      </c>
      <c r="AT486" t="str">
        <f>Nør!C46</f>
        <v>hygiejne</v>
      </c>
      <c r="AU486">
        <f>Nør!C47</f>
        <v>0</v>
      </c>
      <c r="AV486">
        <f>Nør!C48</f>
        <v>0</v>
      </c>
      <c r="AW486">
        <f>Nør!C49</f>
        <v>0</v>
      </c>
      <c r="AX486">
        <f>Nør!C50</f>
        <v>0</v>
      </c>
      <c r="AY486">
        <f>Nør!C51</f>
        <v>0</v>
      </c>
      <c r="AZ486">
        <f>Nør!C52</f>
        <v>0</v>
      </c>
      <c r="BA486">
        <f>Nør!C53</f>
        <v>0</v>
      </c>
      <c r="BB486">
        <f>Nør!C54</f>
        <v>86</v>
      </c>
      <c r="BC486">
        <f>Nør!C55</f>
        <v>0</v>
      </c>
      <c r="BD486">
        <f>Nør!C56</f>
        <v>1</v>
      </c>
      <c r="BE486">
        <f>Nør!C57</f>
        <v>0</v>
      </c>
      <c r="BF486" t="str">
        <f>Nør!C58</f>
        <v>Ja</v>
      </c>
      <c r="BG486" t="str">
        <f>Nør!C59</f>
        <v>Nej</v>
      </c>
      <c r="BH486" t="str">
        <f>Nør!C60</f>
        <v>Ja</v>
      </c>
      <c r="BI486">
        <f>Nør!C61</f>
        <v>0</v>
      </c>
      <c r="BJ486">
        <f>Nør!C62</f>
        <v>0</v>
      </c>
      <c r="BK486">
        <f>Nør!C63</f>
        <v>0</v>
      </c>
      <c r="BL486">
        <f>Nør!C64</f>
        <v>0</v>
      </c>
      <c r="BM486">
        <f>Nør!C65</f>
        <v>0</v>
      </c>
      <c r="BN486">
        <f>Nør!C66</f>
        <v>0</v>
      </c>
      <c r="BO486">
        <f>Nør!C67</f>
        <v>0</v>
      </c>
      <c r="BP486">
        <f>Nør!C68</f>
        <v>0</v>
      </c>
      <c r="BQ486">
        <f>Nør!C69</f>
        <v>0</v>
      </c>
      <c r="BR486" t="str">
        <f>Nør!C70</f>
        <v>produktionskøkken</v>
      </c>
      <c r="BS486">
        <f>Nør!C71</f>
        <v>0</v>
      </c>
      <c r="BT486">
        <f>Nør!C72</f>
        <v>0</v>
      </c>
      <c r="BU486">
        <f>Nør!C73</f>
        <v>0</v>
      </c>
      <c r="BV486">
        <f>Nør!C74</f>
        <v>0</v>
      </c>
      <c r="BW486">
        <f>Nør!C75</f>
        <v>0</v>
      </c>
      <c r="BX486">
        <f>Nør!C76</f>
        <v>0</v>
      </c>
      <c r="BY486">
        <f>Nør!C77</f>
        <v>0</v>
      </c>
      <c r="BZ486">
        <f>Nør!C78</f>
        <v>0</v>
      </c>
      <c r="CA486">
        <f>Nør!C79</f>
        <v>0</v>
      </c>
      <c r="CB486">
        <f>Nør!C80</f>
        <v>0</v>
      </c>
      <c r="CC486">
        <f>Nør!C81</f>
        <v>0</v>
      </c>
      <c r="CD486">
        <f>Nør!C82</f>
        <v>0</v>
      </c>
      <c r="CE486">
        <f>Nør!C83</f>
        <v>0</v>
      </c>
      <c r="CF486">
        <f>Nør!C84</f>
        <v>0</v>
      </c>
      <c r="CG486" t="str">
        <f>Nør!C85</f>
        <v>Cathrine Jerrik</v>
      </c>
      <c r="CH486" s="18">
        <f>Nør!C86</f>
        <v>39923</v>
      </c>
      <c r="CI486">
        <f>Nør!C87</f>
        <v>0</v>
      </c>
      <c r="CJ486">
        <f>Nør!C88</f>
        <v>0</v>
      </c>
      <c r="CK486">
        <f>Nør!C89</f>
        <v>1</v>
      </c>
      <c r="CL486">
        <f>Nør!C90</f>
        <v>4</v>
      </c>
      <c r="CM486">
        <f>Nør!C91</f>
        <v>0</v>
      </c>
      <c r="CN486">
        <f>Nør!C92</f>
        <v>2</v>
      </c>
      <c r="CO486">
        <f>Nør!C93</f>
        <v>0</v>
      </c>
      <c r="CP486">
        <f>Nør!C94</f>
        <v>0</v>
      </c>
      <c r="CQ486">
        <f>Nør!C95</f>
        <v>0</v>
      </c>
      <c r="CR486">
        <f>Nør!C96</f>
        <v>0</v>
      </c>
      <c r="CS486">
        <f>Nør!C97</f>
        <v>1</v>
      </c>
      <c r="CT486">
        <f>Nør!C98</f>
        <v>0</v>
      </c>
      <c r="CU486">
        <f>Nør!C99</f>
        <v>0</v>
      </c>
      <c r="CV486">
        <f>Nør!C100</f>
        <v>0</v>
      </c>
      <c r="CW486">
        <f>Nør!C101</f>
        <v>0</v>
      </c>
      <c r="CX486">
        <f>Nør!C102</f>
        <v>0</v>
      </c>
      <c r="CY486">
        <f>Nør!C103</f>
        <v>1</v>
      </c>
      <c r="CZ486">
        <f>Nør!C104</f>
        <v>0</v>
      </c>
      <c r="DA486">
        <f>Nør!C105</f>
        <v>0</v>
      </c>
      <c r="DB486">
        <f>Nør!C106</f>
        <v>1</v>
      </c>
      <c r="DC486">
        <f>Nør!C107</f>
        <v>20</v>
      </c>
      <c r="DD486" t="str">
        <f>Nør!C108</f>
        <v>Miele</v>
      </c>
      <c r="DE486">
        <f>Nør!C109</f>
        <v>3</v>
      </c>
      <c r="DF486" t="str">
        <f>Nør!C110</f>
        <v>Nej</v>
      </c>
      <c r="DG486">
        <f>Nør!C111</f>
        <v>0</v>
      </c>
      <c r="DH486" t="str">
        <f>Nør!C112</f>
        <v>Nej</v>
      </c>
      <c r="DI486" t="str">
        <f>Nør!C113</f>
        <v>Nej</v>
      </c>
      <c r="DJ486" t="str">
        <f>Nør!C114</f>
        <v>Nej</v>
      </c>
      <c r="DK486">
        <f>Nør!C115</f>
        <v>1</v>
      </c>
      <c r="DL486" t="str">
        <f>Nør!C116</f>
        <v>Begrænset</v>
      </c>
      <c r="DM486">
        <f>Nør!C117</f>
        <v>0</v>
      </c>
      <c r="DN486">
        <f>Nør!C118</f>
        <v>0</v>
      </c>
      <c r="DO486" s="14" t="str">
        <f>VLOOKUP(MID(B486,1,5)*1,InstTyp!A:B,2,FALSE)</f>
        <v>Vuggestuer</v>
      </c>
      <c r="DP486" s="14" t="str">
        <f>VLOOKUP(MID(B486,1,5)*1,InstTyp!A:C,3,FALSE)</f>
        <v>Nørrebro</v>
      </c>
      <c r="DQ486">
        <f>VLOOKUP(MID(B486,1,5)*1,'InstTyp-2'!E:BQ,7,FALSE)</f>
        <v>23</v>
      </c>
      <c r="DR486">
        <f>VLOOKUP(MID(B486,1,5)*1,'InstTyp-2'!E:BQ,8,FALSE)</f>
        <v>0</v>
      </c>
      <c r="DS486">
        <f>VLOOKUP(MID(B486,1,5)*1,'InstTyp-2'!E:BQ,9,FALSE)</f>
        <v>0</v>
      </c>
      <c r="DT486">
        <f>VLOOKUP(MID(B486,1,5)*1,'InstTyp-2'!E:BQ,10,FALSE)</f>
        <v>0</v>
      </c>
      <c r="DU486">
        <f>VLOOKUP(MID(B486,1,5)*1,'InstTyp-2'!E:BQ,11,FALSE)</f>
        <v>0</v>
      </c>
      <c r="DV486">
        <f>VLOOKUP(MID(B486,1,5)*1,'InstTyp-2'!E:BQ,12,FALSE)</f>
        <v>0</v>
      </c>
      <c r="DW486">
        <f>VLOOKUP(MID(B486,1,5)*1,'InstTyp-2'!E:BQ,13,FALSE)</f>
        <v>0</v>
      </c>
      <c r="DX486">
        <f>VLOOKUP(MID(B486,1,5)*1,'InstTyp-2'!E:BQ,14,FALSE)</f>
        <v>0</v>
      </c>
      <c r="DY486">
        <f>VLOOKUP(MID(B486,1,5)*1,'InstTyp-2'!E:BQ,15,FALSE)</f>
        <v>0</v>
      </c>
      <c r="DZ486">
        <f>VLOOKUP(MID(B486,1,5)*1,'InstTyp-2'!E:BQ,16,FALSE)</f>
        <v>0</v>
      </c>
      <c r="EA486">
        <f>VLOOKUP(MID(B486,1,5)*1,'InstTyp-2'!E:BQ,17,FALSE)</f>
        <v>0</v>
      </c>
      <c r="EB486">
        <f>VLOOKUP(MID(B486,1,5)*1,'InstTyp-2'!E:BQ,18,FALSE)</f>
        <v>0</v>
      </c>
      <c r="EC486">
        <f>VLOOKUP(MID(B486,1,5)*1,'InstTyp-2'!E:BQ,19,FALSE)</f>
        <v>0</v>
      </c>
      <c r="ED486">
        <f>VLOOKUP(MID(B486,1,5)*1,'InstTyp-2'!E:BQ,20,FALSE)</f>
        <v>0</v>
      </c>
      <c r="EE486" s="195">
        <f>VLOOKUP(MID(B486,1,5)*1,'Forplejning 2008'!A:C,3,FALSE)</f>
        <v>77731.19</v>
      </c>
      <c r="EF486" t="str">
        <f t="shared" si="28"/>
        <v>35245</v>
      </c>
      <c r="EG486" t="str">
        <f t="shared" si="29"/>
        <v/>
      </c>
      <c r="EH486">
        <f t="shared" si="30"/>
        <v>0</v>
      </c>
      <c r="EI486">
        <f t="shared" si="31"/>
        <v>0</v>
      </c>
      <c r="EJ486" t="e">
        <f>VLOOKUP(B486,Rekruttering!A:F,2,FALSE)</f>
        <v>#N/A</v>
      </c>
      <c r="EK486" t="e">
        <f>VLOOKUP(B486,Rekruttering!A:F,3,FALSE)</f>
        <v>#N/A</v>
      </c>
      <c r="EL486" t="e">
        <f>VLOOKUP(B486,Rekruttering!A:F,4,FALSE)</f>
        <v>#N/A</v>
      </c>
      <c r="EM486" t="e">
        <f>VLOOKUP(B486,Rekruttering!A:F,5,FALSE)</f>
        <v>#N/A</v>
      </c>
      <c r="EN486" t="e">
        <f>VLOOKUP(B486,Rekruttering!A:F,6,FALSE)</f>
        <v>#N/A</v>
      </c>
    </row>
    <row r="487" spans="1:144">
      <c r="A487" s="14" t="str">
        <f>Nør!D1</f>
        <v>x</v>
      </c>
      <c r="B487" s="21">
        <f>Nør!D2</f>
        <v>35255</v>
      </c>
      <c r="C487" t="str">
        <f>Nør!D3</f>
        <v>Vuggestuen v. Egmont H. Petersens Kollegium</v>
      </c>
      <c r="D487" t="str">
        <f>Nør!D4</f>
        <v>Nørrebro</v>
      </c>
      <c r="E487" t="str">
        <f>Nør!D5</f>
        <v>Nørre Allé 75</v>
      </c>
      <c r="F487">
        <f>Nør!D6</f>
        <v>2100</v>
      </c>
      <c r="G487" t="str">
        <f>Nør!D7</f>
        <v>København Ø.</v>
      </c>
      <c r="H487" t="str">
        <f>Nør!D8</f>
        <v>35 35 54 78</v>
      </c>
      <c r="I487" t="str">
        <f>Nør!D9</f>
        <v>35255@buf.kk.dk</v>
      </c>
      <c r="J487" t="str">
        <f>Nør!D10</f>
        <v>Anne Henriksen</v>
      </c>
      <c r="K487">
        <f>Nør!D11</f>
        <v>0</v>
      </c>
      <c r="L487">
        <f>Nør!D12</f>
        <v>0</v>
      </c>
      <c r="M487" t="str">
        <f>Nør!D13</f>
        <v>352552@buf.kk.dk</v>
      </c>
      <c r="N487" t="str">
        <f>Nør!D14</f>
        <v>Vuggestue</v>
      </c>
      <c r="O487">
        <f>Nør!D15</f>
        <v>24</v>
      </c>
      <c r="P487">
        <f>Nør!D16</f>
        <v>0</v>
      </c>
      <c r="Q487">
        <f>Nør!D17</f>
        <v>0</v>
      </c>
      <c r="R487">
        <f>Nør!D18</f>
        <v>0</v>
      </c>
      <c r="S487">
        <f>Nør!D19</f>
        <v>0</v>
      </c>
      <c r="T487">
        <f>Nør!D20</f>
        <v>0</v>
      </c>
      <c r="U487">
        <f>Nør!D21</f>
        <v>0</v>
      </c>
      <c r="V487">
        <f>Nør!D22</f>
        <v>0</v>
      </c>
      <c r="W487">
        <f>Nør!D23</f>
        <v>0</v>
      </c>
      <c r="X487">
        <f>Nør!D24</f>
        <v>0</v>
      </c>
      <c r="Y487">
        <f>Nør!D25</f>
        <v>5</v>
      </c>
      <c r="Z487">
        <f>Nør!D26</f>
        <v>5</v>
      </c>
      <c r="AA487">
        <f>Nør!D27</f>
        <v>5</v>
      </c>
      <c r="AB487">
        <f>Nør!D28</f>
        <v>5</v>
      </c>
      <c r="AC487">
        <f>Nør!D29</f>
        <v>0</v>
      </c>
      <c r="AD487">
        <f>Nør!D30</f>
        <v>0</v>
      </c>
      <c r="AE487">
        <f>Nør!D31</f>
        <v>0</v>
      </c>
      <c r="AF487">
        <f>Nør!D32</f>
        <v>0</v>
      </c>
      <c r="AG487">
        <f>Nør!D33</f>
        <v>0</v>
      </c>
      <c r="AH487">
        <f>Nør!D34</f>
        <v>0</v>
      </c>
      <c r="AI487" s="16">
        <f>Nør!D35</f>
        <v>85000</v>
      </c>
      <c r="AJ487" s="16">
        <f>Nør!D36</f>
        <v>0</v>
      </c>
      <c r="AK487">
        <f>Nør!D37</f>
        <v>0</v>
      </c>
      <c r="AL487" t="str">
        <f>Nør!D38</f>
        <v>Ja</v>
      </c>
      <c r="AM487">
        <f>Nør!D39</f>
        <v>0</v>
      </c>
      <c r="AN487" t="str">
        <f>Nør!D40</f>
        <v>Pernille Olsen</v>
      </c>
      <c r="AO487">
        <f>Nør!D41</f>
        <v>2008</v>
      </c>
      <c r="AP487">
        <f>Nør!D42</f>
        <v>25</v>
      </c>
      <c r="AQ487">
        <f>Nør!D43</f>
        <v>0</v>
      </c>
      <c r="AR487" t="str">
        <f>Nør!D44</f>
        <v>Professionsbachelor fra Suhrs</v>
      </c>
      <c r="AS487">
        <f>Nør!D45</f>
        <v>0</v>
      </c>
      <c r="AT487">
        <f>Nør!D46</f>
        <v>0</v>
      </c>
      <c r="AU487">
        <f>Nør!D47</f>
        <v>0</v>
      </c>
      <c r="AV487">
        <f>Nør!D48</f>
        <v>0</v>
      </c>
      <c r="AW487">
        <f>Nør!D49</f>
        <v>0</v>
      </c>
      <c r="AX487">
        <f>Nør!D50</f>
        <v>0</v>
      </c>
      <c r="AY487">
        <f>Nør!D51</f>
        <v>0</v>
      </c>
      <c r="AZ487">
        <f>Nør!D52</f>
        <v>0</v>
      </c>
      <c r="BA487">
        <f>Nør!D53</f>
        <v>0</v>
      </c>
      <c r="BB487">
        <f>Nør!D54</f>
        <v>95</v>
      </c>
      <c r="BC487">
        <f>Nør!D55</f>
        <v>0</v>
      </c>
      <c r="BD487">
        <f>Nør!D56</f>
        <v>1</v>
      </c>
      <c r="BE487">
        <f>Nør!D57</f>
        <v>0</v>
      </c>
      <c r="BF487" t="str">
        <f>Nør!D58</f>
        <v>Ja</v>
      </c>
      <c r="BG487" t="str">
        <f>Nør!D59</f>
        <v>Nej</v>
      </c>
      <c r="BH487" t="str">
        <f>Nør!D60</f>
        <v>Ja</v>
      </c>
      <c r="BI487">
        <f>Nør!D61</f>
        <v>0</v>
      </c>
      <c r="BJ487">
        <f>Nør!D62</f>
        <v>0</v>
      </c>
      <c r="BK487">
        <f>Nør!D63</f>
        <v>0</v>
      </c>
      <c r="BL487">
        <f>Nør!D64</f>
        <v>0</v>
      </c>
      <c r="BM487">
        <f>Nør!D65</f>
        <v>0</v>
      </c>
      <c r="BN487">
        <f>Nør!D66</f>
        <v>0</v>
      </c>
      <c r="BO487">
        <f>Nør!D67</f>
        <v>0</v>
      </c>
      <c r="BP487">
        <f>Nør!D68</f>
        <v>0</v>
      </c>
      <c r="BQ487">
        <f>Nør!D69</f>
        <v>0</v>
      </c>
      <c r="BR487" t="str">
        <f>Nør!D70</f>
        <v>produktionskøkken</v>
      </c>
      <c r="BS487">
        <f>Nør!D71</f>
        <v>0</v>
      </c>
      <c r="BT487">
        <f>Nør!D72</f>
        <v>0</v>
      </c>
      <c r="BU487">
        <f>Nør!D73</f>
        <v>0</v>
      </c>
      <c r="BV487">
        <f>Nør!D74</f>
        <v>0</v>
      </c>
      <c r="BW487">
        <f>Nør!D75</f>
        <v>0</v>
      </c>
      <c r="BX487">
        <f>Nør!D76</f>
        <v>0</v>
      </c>
      <c r="BY487">
        <f>Nør!D77</f>
        <v>0</v>
      </c>
      <c r="BZ487">
        <f>Nør!D78</f>
        <v>0</v>
      </c>
      <c r="CA487">
        <f>Nør!D79</f>
        <v>0</v>
      </c>
      <c r="CB487">
        <f>Nør!D80</f>
        <v>0</v>
      </c>
      <c r="CC487">
        <f>Nør!D81</f>
        <v>0</v>
      </c>
      <c r="CD487">
        <f>Nør!D82</f>
        <v>0</v>
      </c>
      <c r="CE487">
        <f>Nør!D83</f>
        <v>0</v>
      </c>
      <c r="CF487">
        <f>Nør!D84</f>
        <v>0</v>
      </c>
      <c r="CG487" t="str">
        <f>Nør!D85</f>
        <v>Cathrine Jerrik</v>
      </c>
      <c r="CH487" s="17">
        <f>Nør!D86</f>
        <v>0</v>
      </c>
      <c r="CI487">
        <f>Nør!D87</f>
        <v>0</v>
      </c>
      <c r="CJ487">
        <f>Nør!D88</f>
        <v>0</v>
      </c>
      <c r="CK487">
        <f>Nør!D89</f>
        <v>1</v>
      </c>
      <c r="CL487">
        <f>Nør!D90</f>
        <v>4</v>
      </c>
      <c r="CM487">
        <f>Nør!D91</f>
        <v>0</v>
      </c>
      <c r="CN487">
        <f>Nør!D92</f>
        <v>1</v>
      </c>
      <c r="CO487">
        <f>Nør!D93</f>
        <v>0</v>
      </c>
      <c r="CP487">
        <f>Nør!D94</f>
        <v>0</v>
      </c>
      <c r="CQ487">
        <f>Nør!D95</f>
        <v>0</v>
      </c>
      <c r="CR487">
        <f>Nør!D96</f>
        <v>0</v>
      </c>
      <c r="CS487">
        <f>Nør!D97</f>
        <v>1</v>
      </c>
      <c r="CT487">
        <f>Nør!D98</f>
        <v>0</v>
      </c>
      <c r="CU487">
        <f>Nør!D99</f>
        <v>0</v>
      </c>
      <c r="CV487">
        <f>Nør!D100</f>
        <v>1</v>
      </c>
      <c r="CW487">
        <f>Nør!D101</f>
        <v>0</v>
      </c>
      <c r="CX487">
        <f>Nør!D102</f>
        <v>0</v>
      </c>
      <c r="CY487">
        <f>Nør!D103</f>
        <v>1</v>
      </c>
      <c r="CZ487">
        <f>Nør!D104</f>
        <v>0</v>
      </c>
      <c r="DA487">
        <f>Nør!D105</f>
        <v>0</v>
      </c>
      <c r="DB487">
        <f>Nør!D106</f>
        <v>1</v>
      </c>
      <c r="DC487">
        <f>Nør!D107</f>
        <v>25</v>
      </c>
      <c r="DD487" t="str">
        <f>Nør!D108</f>
        <v>Miele</v>
      </c>
      <c r="DE487">
        <f>Nør!D109</f>
        <v>3</v>
      </c>
      <c r="DF487" t="str">
        <f>Nør!D110</f>
        <v>Nej</v>
      </c>
      <c r="DG487">
        <f>Nør!D111</f>
        <v>0</v>
      </c>
      <c r="DH487" t="str">
        <f>Nør!D112</f>
        <v>Ja</v>
      </c>
      <c r="DI487" t="str">
        <f>Nør!D113</f>
        <v>Ja</v>
      </c>
      <c r="DJ487" t="str">
        <f>Nør!D114</f>
        <v>Nej</v>
      </c>
      <c r="DK487">
        <f>Nør!D115</f>
        <v>2</v>
      </c>
      <c r="DL487" t="str">
        <f>Nør!D116</f>
        <v>God plads</v>
      </c>
      <c r="DM487">
        <f>Nør!D117</f>
        <v>0</v>
      </c>
      <c r="DN487">
        <f>Nør!D118</f>
        <v>0</v>
      </c>
      <c r="DO487" s="14" t="str">
        <f>VLOOKUP(MID(B487,1,5)*1,InstTyp!A:B,2,FALSE)</f>
        <v>Vuggestuer</v>
      </c>
      <c r="DP487" s="14" t="str">
        <f>VLOOKUP(MID(B487,1,5)*1,InstTyp!A:C,3,FALSE)</f>
        <v>Nørrebro</v>
      </c>
      <c r="DQ487">
        <f>VLOOKUP(MID(B487,1,5)*1,'InstTyp-2'!E:BQ,7,FALSE)</f>
        <v>24</v>
      </c>
      <c r="DR487">
        <f>VLOOKUP(MID(B487,1,5)*1,'InstTyp-2'!E:BQ,8,FALSE)</f>
        <v>0</v>
      </c>
      <c r="DS487">
        <f>VLOOKUP(MID(B487,1,5)*1,'InstTyp-2'!E:BQ,9,FALSE)</f>
        <v>0</v>
      </c>
      <c r="DT487">
        <f>VLOOKUP(MID(B487,1,5)*1,'InstTyp-2'!E:BQ,10,FALSE)</f>
        <v>0</v>
      </c>
      <c r="DU487">
        <f>VLOOKUP(MID(B487,1,5)*1,'InstTyp-2'!E:BQ,11,FALSE)</f>
        <v>0</v>
      </c>
      <c r="DV487">
        <f>VLOOKUP(MID(B487,1,5)*1,'InstTyp-2'!E:BQ,12,FALSE)</f>
        <v>0</v>
      </c>
      <c r="DW487">
        <f>VLOOKUP(MID(B487,1,5)*1,'InstTyp-2'!E:BQ,13,FALSE)</f>
        <v>0</v>
      </c>
      <c r="DX487">
        <f>VLOOKUP(MID(B487,1,5)*1,'InstTyp-2'!E:BQ,14,FALSE)</f>
        <v>0</v>
      </c>
      <c r="DY487">
        <f>VLOOKUP(MID(B487,1,5)*1,'InstTyp-2'!E:BQ,15,FALSE)</f>
        <v>0</v>
      </c>
      <c r="DZ487">
        <f>VLOOKUP(MID(B487,1,5)*1,'InstTyp-2'!E:BQ,16,FALSE)</f>
        <v>0</v>
      </c>
      <c r="EA487">
        <f>VLOOKUP(MID(B487,1,5)*1,'InstTyp-2'!E:BQ,17,FALSE)</f>
        <v>0</v>
      </c>
      <c r="EB487">
        <f>VLOOKUP(MID(B487,1,5)*1,'InstTyp-2'!E:BQ,18,FALSE)</f>
        <v>0</v>
      </c>
      <c r="EC487">
        <f>VLOOKUP(MID(B487,1,5)*1,'InstTyp-2'!E:BQ,19,FALSE)</f>
        <v>0</v>
      </c>
      <c r="ED487">
        <f>VLOOKUP(MID(B487,1,5)*1,'InstTyp-2'!E:BQ,20,FALSE)</f>
        <v>0</v>
      </c>
      <c r="EE487" s="195">
        <f>VLOOKUP(MID(B487,1,5)*1,'Forplejning 2008'!A:C,3,FALSE)</f>
        <v>95293.19</v>
      </c>
      <c r="EF487" t="str">
        <f t="shared" si="28"/>
        <v>35255</v>
      </c>
      <c r="EG487" t="str">
        <f t="shared" si="29"/>
        <v/>
      </c>
      <c r="EH487">
        <f t="shared" si="30"/>
        <v>0</v>
      </c>
      <c r="EI487">
        <f t="shared" si="31"/>
        <v>0</v>
      </c>
      <c r="EJ487" t="e">
        <f>VLOOKUP(B487,Rekruttering!A:F,2,FALSE)</f>
        <v>#N/A</v>
      </c>
      <c r="EK487" t="e">
        <f>VLOOKUP(B487,Rekruttering!A:F,3,FALSE)</f>
        <v>#N/A</v>
      </c>
      <c r="EL487" t="e">
        <f>VLOOKUP(B487,Rekruttering!A:F,4,FALSE)</f>
        <v>#N/A</v>
      </c>
      <c r="EM487" t="e">
        <f>VLOOKUP(B487,Rekruttering!A:F,5,FALSE)</f>
        <v>#N/A</v>
      </c>
      <c r="EN487" t="e">
        <f>VLOOKUP(B487,Rekruttering!A:F,6,FALSE)</f>
        <v>#N/A</v>
      </c>
    </row>
    <row r="488" spans="1:144">
      <c r="A488" s="14" t="str">
        <f>Nør!E1</f>
        <v>x</v>
      </c>
      <c r="B488" s="21">
        <f>Nør!E2</f>
        <v>35256</v>
      </c>
      <c r="C488" t="str">
        <f>Nør!E3</f>
        <v>Den Gule Prik</v>
      </c>
      <c r="D488" t="str">
        <f>Nør!E4</f>
        <v>Nørrebro</v>
      </c>
      <c r="E488" t="str">
        <f>Nør!E5</f>
        <v>Baggesensgade 1</v>
      </c>
      <c r="F488">
        <f>Nør!E6</f>
        <v>2200</v>
      </c>
      <c r="G488" t="str">
        <f>Nør!E7</f>
        <v>København N</v>
      </c>
      <c r="H488" t="str">
        <f>Nør!E8</f>
        <v>35 39 99 29</v>
      </c>
      <c r="I488" t="str">
        <f>Nør!E9</f>
        <v>35256@buf.kk.dk</v>
      </c>
      <c r="J488" t="str">
        <f>Nør!E10</f>
        <v>Birgitta Carlsen</v>
      </c>
      <c r="K488">
        <f>Nør!E11</f>
        <v>33322365</v>
      </c>
      <c r="L488">
        <f>Nør!E12</f>
        <v>0</v>
      </c>
      <c r="M488" t="str">
        <f>Nør!E13</f>
        <v>35256@buf.kk.dk</v>
      </c>
      <c r="N488" t="str">
        <f>Nør!E14</f>
        <v>Vuggestue</v>
      </c>
      <c r="O488">
        <f>Nør!E15</f>
        <v>24</v>
      </c>
      <c r="P488">
        <f>Nør!E16</f>
        <v>0</v>
      </c>
      <c r="Q488">
        <f>Nør!E17</f>
        <v>0</v>
      </c>
      <c r="R488">
        <f>Nør!E18</f>
        <v>0</v>
      </c>
      <c r="S488">
        <f>Nør!E19</f>
        <v>0</v>
      </c>
      <c r="T488">
        <f>Nør!E20</f>
        <v>0</v>
      </c>
      <c r="U488">
        <f>Nør!E21</f>
        <v>0</v>
      </c>
      <c r="V488">
        <f>Nør!E22</f>
        <v>0</v>
      </c>
      <c r="W488">
        <f>Nør!E23</f>
        <v>0</v>
      </c>
      <c r="X488">
        <f>Nør!E24</f>
        <v>0</v>
      </c>
      <c r="Y488">
        <f>Nør!E25</f>
        <v>5</v>
      </c>
      <c r="Z488">
        <f>Nør!E26</f>
        <v>5</v>
      </c>
      <c r="AA488">
        <f>Nør!E27</f>
        <v>5</v>
      </c>
      <c r="AB488">
        <f>Nør!E28</f>
        <v>5</v>
      </c>
      <c r="AC488">
        <f>Nør!E29</f>
        <v>0</v>
      </c>
      <c r="AD488">
        <f>Nør!E30</f>
        <v>0</v>
      </c>
      <c r="AE488">
        <f>Nør!E31</f>
        <v>0</v>
      </c>
      <c r="AF488">
        <f>Nør!E32</f>
        <v>0</v>
      </c>
      <c r="AG488">
        <f>Nør!E33</f>
        <v>0</v>
      </c>
      <c r="AH488">
        <f>Nør!E34</f>
        <v>0</v>
      </c>
      <c r="AI488">
        <f>Nør!E35</f>
        <v>100000</v>
      </c>
      <c r="AJ488">
        <f>Nør!E36</f>
        <v>0</v>
      </c>
      <c r="AK488">
        <f>Nør!E37</f>
        <v>0</v>
      </c>
      <c r="AL488" t="str">
        <f>Nør!E38</f>
        <v>Ja</v>
      </c>
      <c r="AM488">
        <f>Nør!E39</f>
        <v>0</v>
      </c>
      <c r="AN488" t="str">
        <f>Nør!E40</f>
        <v>Nana Cl. Nielsen</v>
      </c>
      <c r="AO488">
        <f>Nør!E41</f>
        <v>2008</v>
      </c>
      <c r="AP488">
        <f>Nør!E42</f>
        <v>30</v>
      </c>
      <c r="AQ488">
        <f>Nør!E43</f>
        <v>0</v>
      </c>
      <c r="AR488" t="str">
        <f>Nør!E44</f>
        <v>kok</v>
      </c>
      <c r="AS488" t="str">
        <f>Nør!E45</f>
        <v>kantinejobs - EraOra mm. Alsidig køkkenerfaring</v>
      </c>
      <c r="AT488">
        <f>Nør!E46</f>
        <v>0</v>
      </c>
      <c r="AU488">
        <f>Nør!E47</f>
        <v>0</v>
      </c>
      <c r="AV488">
        <f>Nør!E48</f>
        <v>0</v>
      </c>
      <c r="AW488">
        <f>Nør!E49</f>
        <v>0</v>
      </c>
      <c r="AX488">
        <f>Nør!E50</f>
        <v>0</v>
      </c>
      <c r="AY488">
        <f>Nør!E51</f>
        <v>0</v>
      </c>
      <c r="AZ488">
        <f>Nør!E52</f>
        <v>0</v>
      </c>
      <c r="BA488">
        <f>Nør!E53</f>
        <v>0</v>
      </c>
      <c r="BB488">
        <f>Nør!E54</f>
        <v>97</v>
      </c>
      <c r="BC488">
        <f>Nør!E55</f>
        <v>0</v>
      </c>
      <c r="BD488">
        <f>Nør!E56</f>
        <v>2</v>
      </c>
      <c r="BE488">
        <f>Nør!E57</f>
        <v>0</v>
      </c>
      <c r="BF488" t="str">
        <f>Nør!E58</f>
        <v>Ja</v>
      </c>
      <c r="BG488" t="str">
        <f>Nør!E59</f>
        <v>Nej</v>
      </c>
      <c r="BH488" t="str">
        <f>Nør!E60</f>
        <v>Ja</v>
      </c>
      <c r="BI488">
        <f>Nør!E61</f>
        <v>0</v>
      </c>
      <c r="BJ488">
        <f>Nør!E62</f>
        <v>0</v>
      </c>
      <c r="BK488">
        <f>Nør!E63</f>
        <v>0</v>
      </c>
      <c r="BL488">
        <f>Nør!E64</f>
        <v>0</v>
      </c>
      <c r="BM488">
        <f>Nør!E65</f>
        <v>0</v>
      </c>
      <c r="BN488">
        <f>Nør!E66</f>
        <v>0</v>
      </c>
      <c r="BO488">
        <f>Nør!E67</f>
        <v>0</v>
      </c>
      <c r="BP488">
        <f>Nør!E68</f>
        <v>0</v>
      </c>
      <c r="BQ488">
        <f>Nør!E69</f>
        <v>0</v>
      </c>
      <c r="BR488" t="str">
        <f>Nør!E70</f>
        <v>produktionskøkken</v>
      </c>
      <c r="BS488" t="str">
        <f>Nør!E71</f>
        <v>Ja</v>
      </c>
      <c r="BT488">
        <f>Nør!E72</f>
        <v>0</v>
      </c>
      <c r="BU488">
        <f>Nør!E73</f>
        <v>0</v>
      </c>
      <c r="BV488">
        <f>Nør!E74</f>
        <v>0</v>
      </c>
      <c r="BW488">
        <f>Nør!E75</f>
        <v>0</v>
      </c>
      <c r="BX488">
        <f>Nør!E76</f>
        <v>0</v>
      </c>
      <c r="BY488">
        <f>Nør!E77</f>
        <v>0</v>
      </c>
      <c r="BZ488">
        <f>Nør!E78</f>
        <v>0</v>
      </c>
      <c r="CA488">
        <f>Nør!E79</f>
        <v>0</v>
      </c>
      <c r="CB488">
        <f>Nør!E80</f>
        <v>0</v>
      </c>
      <c r="CC488">
        <f>Nør!E81</f>
        <v>0</v>
      </c>
      <c r="CD488">
        <f>Nør!E82</f>
        <v>0</v>
      </c>
      <c r="CE488">
        <f>Nør!E83</f>
        <v>0</v>
      </c>
      <c r="CF488">
        <f>Nør!E84</f>
        <v>0</v>
      </c>
      <c r="CG488" t="str">
        <f>Nør!E85</f>
        <v>Birgitte Glerup</v>
      </c>
      <c r="CH488" s="18">
        <f>Nør!E86</f>
        <v>39891</v>
      </c>
      <c r="CI488">
        <f>Nør!E87</f>
        <v>0</v>
      </c>
      <c r="CJ488">
        <f>Nør!E88</f>
        <v>0</v>
      </c>
      <c r="CK488">
        <f>Nør!E89</f>
        <v>1</v>
      </c>
      <c r="CL488">
        <f>Nør!E90</f>
        <v>4</v>
      </c>
      <c r="CM488">
        <f>Nør!E91</f>
        <v>1</v>
      </c>
      <c r="CN488">
        <f>Nør!E92</f>
        <v>1</v>
      </c>
      <c r="CO488">
        <f>Nør!E93</f>
        <v>0</v>
      </c>
      <c r="CP488">
        <f>Nør!E94</f>
        <v>0</v>
      </c>
      <c r="CQ488">
        <f>Nør!E95</f>
        <v>0</v>
      </c>
      <c r="CR488">
        <f>Nør!E96</f>
        <v>1</v>
      </c>
      <c r="CS488">
        <f>Nør!E97</f>
        <v>1</v>
      </c>
      <c r="CT488">
        <f>Nør!E98</f>
        <v>0</v>
      </c>
      <c r="CU488">
        <f>Nør!E99</f>
        <v>0</v>
      </c>
      <c r="CV488">
        <f>Nør!E100</f>
        <v>1</v>
      </c>
      <c r="CW488">
        <f>Nør!E101</f>
        <v>0</v>
      </c>
      <c r="CX488">
        <f>Nør!E102</f>
        <v>0</v>
      </c>
      <c r="CY488">
        <f>Nør!E103</f>
        <v>0</v>
      </c>
      <c r="CZ488">
        <f>Nør!E104</f>
        <v>1</v>
      </c>
      <c r="DA488">
        <f>Nør!E105</f>
        <v>0</v>
      </c>
      <c r="DB488">
        <f>Nør!E106</f>
        <v>1</v>
      </c>
      <c r="DC488">
        <f>Nør!E107</f>
        <v>20</v>
      </c>
      <c r="DD488" t="str">
        <f>Nør!E108</f>
        <v>Miele</v>
      </c>
      <c r="DE488">
        <f>Nør!E109</f>
        <v>0</v>
      </c>
      <c r="DF488" t="str">
        <f>Nør!E110</f>
        <v>Ja</v>
      </c>
      <c r="DG488">
        <f>Nør!E111</f>
        <v>0</v>
      </c>
      <c r="DH488" t="str">
        <f>Nør!E112</f>
        <v>Nej</v>
      </c>
      <c r="DI488" t="str">
        <f>Nør!E113</f>
        <v>Ja</v>
      </c>
      <c r="DJ488" t="str">
        <f>Nør!E114</f>
        <v>Nej</v>
      </c>
      <c r="DK488">
        <f>Nør!E115</f>
        <v>2</v>
      </c>
      <c r="DL488" t="str">
        <f>Nør!E116</f>
        <v>God plads</v>
      </c>
      <c r="DM488" t="str">
        <f>Nør!E117</f>
        <v>Madhuskommentar: Fantastisk sted med god atmosfære. Top mentor-egnede, er dog skeptisk overfor tidsforbruget i netværkstanken</v>
      </c>
      <c r="DN488">
        <f>Nør!E118</f>
        <v>0</v>
      </c>
      <c r="DO488" s="14" t="str">
        <f>VLOOKUP(MID(B488,1,5)*1,InstTyp!A:B,2,FALSE)</f>
        <v>Vuggestuer</v>
      </c>
      <c r="DP488" s="14" t="str">
        <f>VLOOKUP(MID(B488,1,5)*1,InstTyp!A:C,3,FALSE)</f>
        <v>Nørrebro</v>
      </c>
      <c r="DQ488">
        <f>VLOOKUP(MID(B488,1,5)*1,'InstTyp-2'!E:BQ,7,FALSE)</f>
        <v>24</v>
      </c>
      <c r="DR488">
        <f>VLOOKUP(MID(B488,1,5)*1,'InstTyp-2'!E:BQ,8,FALSE)</f>
        <v>0</v>
      </c>
      <c r="DS488">
        <f>VLOOKUP(MID(B488,1,5)*1,'InstTyp-2'!E:BQ,9,FALSE)</f>
        <v>0</v>
      </c>
      <c r="DT488">
        <f>VLOOKUP(MID(B488,1,5)*1,'InstTyp-2'!E:BQ,10,FALSE)</f>
        <v>0</v>
      </c>
      <c r="DU488">
        <f>VLOOKUP(MID(B488,1,5)*1,'InstTyp-2'!E:BQ,11,FALSE)</f>
        <v>0</v>
      </c>
      <c r="DV488">
        <f>VLOOKUP(MID(B488,1,5)*1,'InstTyp-2'!E:BQ,12,FALSE)</f>
        <v>0</v>
      </c>
      <c r="DW488">
        <f>VLOOKUP(MID(B488,1,5)*1,'InstTyp-2'!E:BQ,13,FALSE)</f>
        <v>0</v>
      </c>
      <c r="DX488">
        <f>VLOOKUP(MID(B488,1,5)*1,'InstTyp-2'!E:BQ,14,FALSE)</f>
        <v>0</v>
      </c>
      <c r="DY488">
        <f>VLOOKUP(MID(B488,1,5)*1,'InstTyp-2'!E:BQ,15,FALSE)</f>
        <v>0</v>
      </c>
      <c r="DZ488">
        <f>VLOOKUP(MID(B488,1,5)*1,'InstTyp-2'!E:BQ,16,FALSE)</f>
        <v>0</v>
      </c>
      <c r="EA488">
        <f>VLOOKUP(MID(B488,1,5)*1,'InstTyp-2'!E:BQ,17,FALSE)</f>
        <v>0</v>
      </c>
      <c r="EB488">
        <f>VLOOKUP(MID(B488,1,5)*1,'InstTyp-2'!E:BQ,18,FALSE)</f>
        <v>0</v>
      </c>
      <c r="EC488">
        <f>VLOOKUP(MID(B488,1,5)*1,'InstTyp-2'!E:BQ,19,FALSE)</f>
        <v>0</v>
      </c>
      <c r="ED488">
        <f>VLOOKUP(MID(B488,1,5)*1,'InstTyp-2'!E:BQ,20,FALSE)</f>
        <v>0</v>
      </c>
      <c r="EE488" s="195">
        <f>VLOOKUP(MID(B488,1,5)*1,'Forplejning 2008'!A:C,3,FALSE)</f>
        <v>69008.37</v>
      </c>
      <c r="EF488" t="str">
        <f t="shared" si="28"/>
        <v>35256</v>
      </c>
      <c r="EG488" t="str">
        <f t="shared" si="29"/>
        <v/>
      </c>
      <c r="EH488">
        <f t="shared" si="30"/>
        <v>0</v>
      </c>
      <c r="EI488">
        <f t="shared" si="31"/>
        <v>0</v>
      </c>
      <c r="EJ488" t="e">
        <f>VLOOKUP(B488,Rekruttering!A:F,2,FALSE)</f>
        <v>#N/A</v>
      </c>
      <c r="EK488" t="e">
        <f>VLOOKUP(B488,Rekruttering!A:F,3,FALSE)</f>
        <v>#N/A</v>
      </c>
      <c r="EL488" t="e">
        <f>VLOOKUP(B488,Rekruttering!A:F,4,FALSE)</f>
        <v>#N/A</v>
      </c>
      <c r="EM488" t="e">
        <f>VLOOKUP(B488,Rekruttering!A:F,5,FALSE)</f>
        <v>#N/A</v>
      </c>
      <c r="EN488" t="e">
        <f>VLOOKUP(B488,Rekruttering!A:F,6,FALSE)</f>
        <v>#N/A</v>
      </c>
    </row>
    <row r="489" spans="1:144">
      <c r="A489" s="14" t="str">
        <f>Nør!F1</f>
        <v>x</v>
      </c>
      <c r="B489" s="21">
        <f>Nør!F2</f>
        <v>35270</v>
      </c>
      <c r="C489" t="str">
        <f>Nør!F3</f>
        <v>Kollegiegårdens vuggestue</v>
      </c>
      <c r="D489" t="str">
        <f>Nør!F4</f>
        <v>Nørrebro</v>
      </c>
      <c r="E489" t="str">
        <f>Nør!F5</f>
        <v>Tagensvej 52</v>
      </c>
      <c r="F489">
        <f>Nør!F6</f>
        <v>2200</v>
      </c>
      <c r="G489" t="str">
        <f>Nør!F7</f>
        <v>København N</v>
      </c>
      <c r="H489" t="str">
        <f>Nør!F8</f>
        <v>35 83 30 34</v>
      </c>
      <c r="I489" t="str">
        <f>Nør!F9</f>
        <v>35270@buf.kk.dk</v>
      </c>
      <c r="J489" t="str">
        <f>Nør!F10</f>
        <v>Christina Camilla Wennecke</v>
      </c>
      <c r="K489">
        <f>Nør!F11</f>
        <v>0</v>
      </c>
      <c r="L489">
        <f>Nør!F12</f>
        <v>0</v>
      </c>
      <c r="M489" t="str">
        <f>Nør!F13</f>
        <v>35270@buf.kk.dk</v>
      </c>
      <c r="N489" t="str">
        <f>Nør!F14</f>
        <v>Vuggestue</v>
      </c>
      <c r="O489">
        <f>Nør!F15</f>
        <v>25</v>
      </c>
      <c r="P489">
        <f>Nør!F16</f>
        <v>0</v>
      </c>
      <c r="Q489">
        <f>Nør!F17</f>
        <v>0</v>
      </c>
      <c r="R489">
        <f>Nør!F18</f>
        <v>0</v>
      </c>
      <c r="S489">
        <f>Nør!F19</f>
        <v>0</v>
      </c>
      <c r="T489">
        <f>Nør!F20</f>
        <v>0</v>
      </c>
      <c r="U489">
        <f>Nør!F21</f>
        <v>0</v>
      </c>
      <c r="V489">
        <f>Nør!F22</f>
        <v>0</v>
      </c>
      <c r="W489">
        <f>Nør!F23</f>
        <v>0</v>
      </c>
      <c r="X489">
        <f>Nør!F24</f>
        <v>0</v>
      </c>
      <c r="Y489">
        <f>Nør!F25</f>
        <v>0</v>
      </c>
      <c r="Z489">
        <f>Nør!F26</f>
        <v>5</v>
      </c>
      <c r="AA489">
        <f>Nør!F27</f>
        <v>4</v>
      </c>
      <c r="AB489">
        <f>Nør!F28</f>
        <v>5</v>
      </c>
      <c r="AC489">
        <f>Nør!F29</f>
        <v>0</v>
      </c>
      <c r="AD489">
        <f>Nør!F30</f>
        <v>0</v>
      </c>
      <c r="AE489">
        <f>Nør!F31</f>
        <v>0</v>
      </c>
      <c r="AF489">
        <f>Nør!F32</f>
        <v>0</v>
      </c>
      <c r="AG489">
        <f>Nør!F33</f>
        <v>0</v>
      </c>
      <c r="AH489">
        <f>Nør!F34</f>
        <v>0</v>
      </c>
      <c r="AI489" s="16">
        <f>Nør!F35</f>
        <v>80000</v>
      </c>
      <c r="AJ489" s="16">
        <f>Nør!F36</f>
        <v>0</v>
      </c>
      <c r="AK489">
        <f>Nør!F37</f>
        <v>0</v>
      </c>
      <c r="AL489" t="str">
        <f>Nør!F38</f>
        <v>Ja</v>
      </c>
      <c r="AM489">
        <f>Nør!F39</f>
        <v>0</v>
      </c>
      <c r="AN489" t="str">
        <f>Nør!F40</f>
        <v>Gulzar-Salah Kabla</v>
      </c>
      <c r="AO489">
        <f>Nør!F41</f>
        <v>2002</v>
      </c>
      <c r="AP489">
        <f>Nør!F42</f>
        <v>16</v>
      </c>
      <c r="AQ489">
        <f>Nør!F43</f>
        <v>0</v>
      </c>
      <c r="AR489">
        <f>Nør!F44</f>
        <v>0</v>
      </c>
      <c r="AS489">
        <f>Nør!F45</f>
        <v>0</v>
      </c>
      <c r="AT489" t="str">
        <f>Nør!F46</f>
        <v>Hygiejne, økokursus</v>
      </c>
      <c r="AU489">
        <f>Nør!F47</f>
        <v>0</v>
      </c>
      <c r="AV489">
        <f>Nør!F48</f>
        <v>0</v>
      </c>
      <c r="AW489">
        <f>Nør!F49</f>
        <v>0</v>
      </c>
      <c r="AX489">
        <f>Nør!F50</f>
        <v>0</v>
      </c>
      <c r="AY489">
        <f>Nør!F51</f>
        <v>0</v>
      </c>
      <c r="AZ489">
        <f>Nør!F52</f>
        <v>0</v>
      </c>
      <c r="BA489">
        <f>Nør!F53</f>
        <v>0</v>
      </c>
      <c r="BB489">
        <f>Nør!F54</f>
        <v>80</v>
      </c>
      <c r="BC489">
        <f>Nør!F55</f>
        <v>0</v>
      </c>
      <c r="BD489">
        <f>Nør!F56</f>
        <v>1</v>
      </c>
      <c r="BE489">
        <f>Nør!F57</f>
        <v>0</v>
      </c>
      <c r="BF489" t="str">
        <f>Nør!F58</f>
        <v>Ja</v>
      </c>
      <c r="BG489" t="str">
        <f>Nør!F59</f>
        <v>Nej</v>
      </c>
      <c r="BH489" t="str">
        <f>Nør!F60</f>
        <v>Ja</v>
      </c>
      <c r="BI489">
        <f>Nør!F61</f>
        <v>0</v>
      </c>
      <c r="BJ489">
        <f>Nør!F62</f>
        <v>0</v>
      </c>
      <c r="BK489">
        <f>Nør!F63</f>
        <v>0</v>
      </c>
      <c r="BL489">
        <f>Nør!F64</f>
        <v>0</v>
      </c>
      <c r="BM489">
        <f>Nør!F65</f>
        <v>0</v>
      </c>
      <c r="BN489">
        <f>Nør!F66</f>
        <v>0</v>
      </c>
      <c r="BO489">
        <f>Nør!F67</f>
        <v>0</v>
      </c>
      <c r="BP489">
        <f>Nør!F68</f>
        <v>0</v>
      </c>
      <c r="BQ489">
        <f>Nør!F69</f>
        <v>0</v>
      </c>
      <c r="BR489" t="str">
        <f>Nør!F70</f>
        <v>produktionskøkken</v>
      </c>
      <c r="BS489">
        <f>Nør!F71</f>
        <v>0</v>
      </c>
      <c r="BT489">
        <f>Nør!F72</f>
        <v>0</v>
      </c>
      <c r="BU489">
        <f>Nør!F73</f>
        <v>0</v>
      </c>
      <c r="BV489">
        <f>Nør!F74</f>
        <v>0</v>
      </c>
      <c r="BW489">
        <f>Nør!F75</f>
        <v>0</v>
      </c>
      <c r="BX489">
        <f>Nør!F76</f>
        <v>0</v>
      </c>
      <c r="BY489">
        <f>Nør!F77</f>
        <v>0</v>
      </c>
      <c r="BZ489">
        <f>Nør!F78</f>
        <v>0</v>
      </c>
      <c r="CA489">
        <f>Nør!F79</f>
        <v>0</v>
      </c>
      <c r="CB489">
        <f>Nør!F80</f>
        <v>0</v>
      </c>
      <c r="CC489">
        <f>Nør!F81</f>
        <v>0</v>
      </c>
      <c r="CD489">
        <f>Nør!F82</f>
        <v>0</v>
      </c>
      <c r="CE489">
        <f>Nør!F83</f>
        <v>0</v>
      </c>
      <c r="CF489">
        <f>Nør!F84</f>
        <v>0</v>
      </c>
      <c r="CG489" t="str">
        <f>Nør!F85</f>
        <v>Cathrine</v>
      </c>
      <c r="CH489" s="17">
        <f>Nør!F86</f>
        <v>39923</v>
      </c>
      <c r="CI489">
        <f>Nør!F87</f>
        <v>0</v>
      </c>
      <c r="CJ489">
        <f>Nør!F88</f>
        <v>1</v>
      </c>
      <c r="CK489">
        <f>Nør!F89</f>
        <v>0</v>
      </c>
      <c r="CL489">
        <f>Nør!F90</f>
        <v>4</v>
      </c>
      <c r="CM489">
        <f>Nør!F91</f>
        <v>1</v>
      </c>
      <c r="CN489">
        <f>Nør!F92</f>
        <v>0</v>
      </c>
      <c r="CO489">
        <f>Nør!F93</f>
        <v>0</v>
      </c>
      <c r="CP489">
        <f>Nør!F94</f>
        <v>0</v>
      </c>
      <c r="CQ489">
        <f>Nør!F95</f>
        <v>0</v>
      </c>
      <c r="CR489">
        <f>Nør!F96</f>
        <v>0</v>
      </c>
      <c r="CS489">
        <f>Nør!F97</f>
        <v>1</v>
      </c>
      <c r="CT489">
        <f>Nør!F98</f>
        <v>0</v>
      </c>
      <c r="CU489">
        <f>Nør!F99</f>
        <v>0</v>
      </c>
      <c r="CV489">
        <f>Nør!F100</f>
        <v>0</v>
      </c>
      <c r="CW489">
        <f>Nør!F101</f>
        <v>0</v>
      </c>
      <c r="CX489">
        <f>Nør!F102</f>
        <v>0</v>
      </c>
      <c r="CY489">
        <f>Nør!F103</f>
        <v>1</v>
      </c>
      <c r="CZ489">
        <f>Nør!F104</f>
        <v>0</v>
      </c>
      <c r="DA489">
        <f>Nør!F105</f>
        <v>0</v>
      </c>
      <c r="DB489">
        <f>Nør!F106</f>
        <v>1</v>
      </c>
      <c r="DC489">
        <f>Nør!F107</f>
        <v>20</v>
      </c>
      <c r="DD489" t="str">
        <f>Nør!F108</f>
        <v>Miele</v>
      </c>
      <c r="DE489">
        <f>Nør!F109</f>
        <v>3</v>
      </c>
      <c r="DF489" t="str">
        <f>Nør!F110</f>
        <v>Nej</v>
      </c>
      <c r="DG489">
        <f>Nør!F111</f>
        <v>0</v>
      </c>
      <c r="DH489" t="str">
        <f>Nør!F112</f>
        <v>Ja</v>
      </c>
      <c r="DI489" t="str">
        <f>Nør!F113</f>
        <v>Ja</v>
      </c>
      <c r="DJ489" t="str">
        <f>Nør!F114</f>
        <v>Nej</v>
      </c>
      <c r="DK489">
        <f>Nør!F115</f>
        <v>2</v>
      </c>
      <c r="DL489" t="str">
        <f>Nør!F116</f>
        <v>Begrænset</v>
      </c>
      <c r="DM489">
        <f>Nør!F117</f>
        <v>0</v>
      </c>
      <c r="DN489">
        <f>Nør!F118</f>
        <v>0</v>
      </c>
      <c r="DO489" s="14" t="str">
        <f>VLOOKUP(MID(B489,1,5)*1,InstTyp!A:B,2,FALSE)</f>
        <v>Vuggestuer</v>
      </c>
      <c r="DP489" s="14" t="str">
        <f>VLOOKUP(MID(B489,1,5)*1,InstTyp!A:C,3,FALSE)</f>
        <v>Nørrebro</v>
      </c>
      <c r="DQ489">
        <f>VLOOKUP(MID(B489,1,5)*1,'InstTyp-2'!E:BQ,7,FALSE)</f>
        <v>25</v>
      </c>
      <c r="DR489">
        <f>VLOOKUP(MID(B489,1,5)*1,'InstTyp-2'!E:BQ,8,FALSE)</f>
        <v>0</v>
      </c>
      <c r="DS489">
        <f>VLOOKUP(MID(B489,1,5)*1,'InstTyp-2'!E:BQ,9,FALSE)</f>
        <v>0</v>
      </c>
      <c r="DT489">
        <f>VLOOKUP(MID(B489,1,5)*1,'InstTyp-2'!E:BQ,10,FALSE)</f>
        <v>0</v>
      </c>
      <c r="DU489">
        <f>VLOOKUP(MID(B489,1,5)*1,'InstTyp-2'!E:BQ,11,FALSE)</f>
        <v>0</v>
      </c>
      <c r="DV489">
        <f>VLOOKUP(MID(B489,1,5)*1,'InstTyp-2'!E:BQ,12,FALSE)</f>
        <v>0</v>
      </c>
      <c r="DW489">
        <f>VLOOKUP(MID(B489,1,5)*1,'InstTyp-2'!E:BQ,13,FALSE)</f>
        <v>0</v>
      </c>
      <c r="DX489">
        <f>VLOOKUP(MID(B489,1,5)*1,'InstTyp-2'!E:BQ,14,FALSE)</f>
        <v>0</v>
      </c>
      <c r="DY489">
        <f>VLOOKUP(MID(B489,1,5)*1,'InstTyp-2'!E:BQ,15,FALSE)</f>
        <v>0</v>
      </c>
      <c r="DZ489">
        <f>VLOOKUP(MID(B489,1,5)*1,'InstTyp-2'!E:BQ,16,FALSE)</f>
        <v>0</v>
      </c>
      <c r="EA489">
        <f>VLOOKUP(MID(B489,1,5)*1,'InstTyp-2'!E:BQ,17,FALSE)</f>
        <v>0</v>
      </c>
      <c r="EB489">
        <f>VLOOKUP(MID(B489,1,5)*1,'InstTyp-2'!E:BQ,18,FALSE)</f>
        <v>0</v>
      </c>
      <c r="EC489">
        <f>VLOOKUP(MID(B489,1,5)*1,'InstTyp-2'!E:BQ,19,FALSE)</f>
        <v>0</v>
      </c>
      <c r="ED489">
        <f>VLOOKUP(MID(B489,1,5)*1,'InstTyp-2'!E:BQ,20,FALSE)</f>
        <v>0</v>
      </c>
      <c r="EE489" s="195">
        <f>VLOOKUP(MID(B489,1,5)*1,'Forplejning 2008'!A:C,3,FALSE)</f>
        <v>75813.58</v>
      </c>
      <c r="EF489" t="str">
        <f t="shared" si="28"/>
        <v>35270</v>
      </c>
      <c r="EG489" t="str">
        <f t="shared" si="29"/>
        <v/>
      </c>
      <c r="EH489">
        <f t="shared" si="30"/>
        <v>0</v>
      </c>
      <c r="EI489">
        <f t="shared" si="31"/>
        <v>0</v>
      </c>
      <c r="EJ489" t="e">
        <f>VLOOKUP(B489,Rekruttering!A:F,2,FALSE)</f>
        <v>#N/A</v>
      </c>
      <c r="EK489" t="e">
        <f>VLOOKUP(B489,Rekruttering!A:F,3,FALSE)</f>
        <v>#N/A</v>
      </c>
      <c r="EL489" t="e">
        <f>VLOOKUP(B489,Rekruttering!A:F,4,FALSE)</f>
        <v>#N/A</v>
      </c>
      <c r="EM489" t="e">
        <f>VLOOKUP(B489,Rekruttering!A:F,5,FALSE)</f>
        <v>#N/A</v>
      </c>
      <c r="EN489" t="e">
        <f>VLOOKUP(B489,Rekruttering!A:F,6,FALSE)</f>
        <v>#N/A</v>
      </c>
    </row>
    <row r="490" spans="1:144">
      <c r="A490" s="14" t="str">
        <f>Nør!Y1</f>
        <v>x</v>
      </c>
      <c r="B490" s="21">
        <f>Nør!Y2</f>
        <v>35541</v>
      </c>
      <c r="C490" t="str">
        <f>Nør!Y3</f>
        <v>Jagtvejens Asyl</v>
      </c>
      <c r="D490" t="str">
        <f>Nør!Y4</f>
        <v>Nørrebro</v>
      </c>
      <c r="E490" t="str">
        <f>Nør!Y5</f>
        <v>Prinsesse Charlottes Gade 59</v>
      </c>
      <c r="F490">
        <f>Nør!Y6</f>
        <v>2200</v>
      </c>
      <c r="G490" t="str">
        <f>Nør!Y7</f>
        <v>København N</v>
      </c>
      <c r="H490" t="str">
        <f>Nør!Y8</f>
        <v>35 37 06 26</v>
      </c>
      <c r="I490" t="str">
        <f>Nør!Y9</f>
        <v>35541@buf.kk.dk</v>
      </c>
      <c r="J490" t="str">
        <f>Nør!Y10</f>
        <v>MARLENE BJERREGAARD</v>
      </c>
      <c r="K490">
        <f>Nør!Y11</f>
        <v>44581626</v>
      </c>
      <c r="L490">
        <f>Nør!Y12</f>
        <v>0</v>
      </c>
      <c r="M490" t="str">
        <f>Nør!Y13</f>
        <v>35541@buf.kk.dk</v>
      </c>
      <c r="N490" t="str">
        <f>Nør!Y14</f>
        <v>Vuggestue</v>
      </c>
      <c r="O490">
        <f>Nør!Y15</f>
        <v>22</v>
      </c>
      <c r="P490">
        <f>Nør!Y16</f>
        <v>0</v>
      </c>
      <c r="Q490">
        <f>Nør!Y17</f>
        <v>0</v>
      </c>
      <c r="R490">
        <f>Nør!Y18</f>
        <v>0</v>
      </c>
      <c r="S490">
        <f>Nør!Y19</f>
        <v>0</v>
      </c>
      <c r="T490">
        <f>Nør!Y20</f>
        <v>0</v>
      </c>
      <c r="U490">
        <f>Nør!Y21</f>
        <v>0</v>
      </c>
      <c r="V490">
        <f>Nør!Y22</f>
        <v>0</v>
      </c>
      <c r="W490">
        <f>Nør!Y23</f>
        <v>0</v>
      </c>
      <c r="X490">
        <f>Nør!Y24</f>
        <v>0</v>
      </c>
      <c r="Y490">
        <f>Nør!Y25</f>
        <v>5</v>
      </c>
      <c r="Z490">
        <f>Nør!Y26</f>
        <v>5</v>
      </c>
      <c r="AA490">
        <f>Nør!Y27</f>
        <v>5</v>
      </c>
      <c r="AB490">
        <f>Nør!Y28</f>
        <v>5</v>
      </c>
      <c r="AC490">
        <f>Nør!Y29</f>
        <v>0</v>
      </c>
      <c r="AD490">
        <f>Nør!Y30</f>
        <v>0</v>
      </c>
      <c r="AE490">
        <f>Nør!Y31</f>
        <v>0</v>
      </c>
      <c r="AF490">
        <f>Nør!Y32</f>
        <v>0</v>
      </c>
      <c r="AG490">
        <f>Nør!Y33</f>
        <v>0</v>
      </c>
      <c r="AH490">
        <f>Nør!Y34</f>
        <v>0</v>
      </c>
      <c r="AI490">
        <f>Nør!Y35</f>
        <v>0</v>
      </c>
      <c r="AJ490">
        <f>Nør!Y36</f>
        <v>0</v>
      </c>
      <c r="AK490">
        <f>Nør!Y37</f>
        <v>0</v>
      </c>
      <c r="AL490" t="str">
        <f>Nør!Y38</f>
        <v>Ja</v>
      </c>
      <c r="AM490">
        <f>Nør!Y39</f>
        <v>0</v>
      </c>
      <c r="AN490" t="str">
        <f>Nør!Y40</f>
        <v>Hanan</v>
      </c>
      <c r="AO490">
        <f>Nør!Y41</f>
        <v>0</v>
      </c>
      <c r="AP490">
        <f>Nør!Y42</f>
        <v>25</v>
      </c>
      <c r="AQ490">
        <f>Nør!Y43</f>
        <v>0</v>
      </c>
      <c r="AR490" t="str">
        <f>Nør!Y44</f>
        <v>ufaglært</v>
      </c>
      <c r="AS490">
        <f>Nør!Y45</f>
        <v>0</v>
      </c>
      <c r="AT490">
        <f>Nør!Y46</f>
        <v>0</v>
      </c>
      <c r="AU490">
        <f>Nør!Y47</f>
        <v>0</v>
      </c>
      <c r="AV490">
        <f>Nør!Y48</f>
        <v>0</v>
      </c>
      <c r="AW490">
        <f>Nør!Y49</f>
        <v>0</v>
      </c>
      <c r="AX490">
        <f>Nør!Y50</f>
        <v>0</v>
      </c>
      <c r="AY490">
        <f>Nør!Y51</f>
        <v>0</v>
      </c>
      <c r="AZ490">
        <f>Nør!Y52</f>
        <v>0</v>
      </c>
      <c r="BA490">
        <f>Nør!Y53</f>
        <v>0</v>
      </c>
      <c r="BB490">
        <f>Nør!Y54</f>
        <v>98</v>
      </c>
      <c r="BC490">
        <f>Nør!Y55</f>
        <v>0</v>
      </c>
      <c r="BD490">
        <f>Nør!Y56</f>
        <v>1</v>
      </c>
      <c r="BE490">
        <f>Nør!Y57</f>
        <v>0</v>
      </c>
      <c r="BF490" t="str">
        <f>Nør!Y58</f>
        <v>Ja</v>
      </c>
      <c r="BG490" t="str">
        <f>Nør!Y59</f>
        <v>Nej</v>
      </c>
      <c r="BH490" t="str">
        <f>Nør!Y60</f>
        <v>Ja</v>
      </c>
      <c r="BI490">
        <f>Nør!Y61</f>
        <v>0</v>
      </c>
      <c r="BJ490">
        <f>Nør!Y62</f>
        <v>0</v>
      </c>
      <c r="BK490">
        <f>Nør!Y63</f>
        <v>0</v>
      </c>
      <c r="BL490">
        <f>Nør!Y64</f>
        <v>0</v>
      </c>
      <c r="BM490">
        <f>Nør!Y65</f>
        <v>0</v>
      </c>
      <c r="BN490">
        <f>Nør!Y66</f>
        <v>0</v>
      </c>
      <c r="BO490">
        <f>Nør!Y67</f>
        <v>0</v>
      </c>
      <c r="BP490">
        <f>Nør!Y68</f>
        <v>0</v>
      </c>
      <c r="BQ490">
        <f>Nør!Y69</f>
        <v>0</v>
      </c>
      <c r="BR490" t="str">
        <f>Nør!Y70</f>
        <v>produktionskøkken</v>
      </c>
      <c r="BS490">
        <f>Nør!Y71</f>
        <v>0</v>
      </c>
      <c r="BT490">
        <f>Nør!Y72</f>
        <v>0</v>
      </c>
      <c r="BU490">
        <f>Nør!Y73</f>
        <v>0</v>
      </c>
      <c r="BV490">
        <f>Nør!Y74</f>
        <v>0</v>
      </c>
      <c r="BW490">
        <f>Nør!Y75</f>
        <v>0</v>
      </c>
      <c r="BX490">
        <f>Nør!Y76</f>
        <v>0</v>
      </c>
      <c r="BY490">
        <f>Nør!Y77</f>
        <v>0</v>
      </c>
      <c r="BZ490">
        <f>Nør!Y78</f>
        <v>0</v>
      </c>
      <c r="CA490">
        <f>Nør!Y79</f>
        <v>0</v>
      </c>
      <c r="CB490">
        <f>Nør!Y80</f>
        <v>0</v>
      </c>
      <c r="CC490">
        <f>Nør!Y81</f>
        <v>0</v>
      </c>
      <c r="CD490">
        <f>Nør!Y82</f>
        <v>0</v>
      </c>
      <c r="CE490">
        <f>Nør!Y83</f>
        <v>0</v>
      </c>
      <c r="CF490">
        <f>Nør!Y84</f>
        <v>0</v>
      </c>
      <c r="CG490" t="str">
        <f>Nør!Y85</f>
        <v>Sine</v>
      </c>
      <c r="CH490" s="18">
        <f>Nør!Y86</f>
        <v>39986</v>
      </c>
      <c r="CI490">
        <f>Nør!Y87</f>
        <v>0</v>
      </c>
      <c r="CJ490">
        <f>Nør!Y88</f>
        <v>0</v>
      </c>
      <c r="CK490">
        <f>Nør!Y89</f>
        <v>0</v>
      </c>
      <c r="CL490">
        <f>Nør!Y90</f>
        <v>0</v>
      </c>
      <c r="CM490">
        <f>Nør!Y91</f>
        <v>0</v>
      </c>
      <c r="CN490">
        <f>Nør!Y92</f>
        <v>0</v>
      </c>
      <c r="CO490">
        <f>Nør!Y93</f>
        <v>0</v>
      </c>
      <c r="CP490">
        <f>Nør!Y94</f>
        <v>0</v>
      </c>
      <c r="CQ490">
        <f>Nør!Y95</f>
        <v>0</v>
      </c>
      <c r="CR490">
        <f>Nør!Y96</f>
        <v>0</v>
      </c>
      <c r="CS490">
        <f>Nør!Y97</f>
        <v>0</v>
      </c>
      <c r="CT490">
        <f>Nør!Y98</f>
        <v>0</v>
      </c>
      <c r="CU490">
        <f>Nør!Y99</f>
        <v>0</v>
      </c>
      <c r="CV490">
        <f>Nør!Y100</f>
        <v>0</v>
      </c>
      <c r="CW490">
        <f>Nør!Y101</f>
        <v>0</v>
      </c>
      <c r="CX490">
        <f>Nør!Y102</f>
        <v>0</v>
      </c>
      <c r="CY490">
        <f>Nør!Y103</f>
        <v>0</v>
      </c>
      <c r="CZ490">
        <f>Nør!Y104</f>
        <v>0</v>
      </c>
      <c r="DA490">
        <f>Nør!Y105</f>
        <v>0</v>
      </c>
      <c r="DB490">
        <f>Nør!Y106</f>
        <v>0</v>
      </c>
      <c r="DC490">
        <f>Nør!Y107</f>
        <v>0</v>
      </c>
      <c r="DD490">
        <f>Nør!Y108</f>
        <v>0</v>
      </c>
      <c r="DE490">
        <f>Nør!Y109</f>
        <v>0</v>
      </c>
      <c r="DF490">
        <f>Nør!Y110</f>
        <v>0</v>
      </c>
      <c r="DG490">
        <f>Nør!Y111</f>
        <v>0</v>
      </c>
      <c r="DH490">
        <f>Nør!Y112</f>
        <v>0</v>
      </c>
      <c r="DI490">
        <f>Nør!Y113</f>
        <v>0</v>
      </c>
      <c r="DJ490">
        <f>Nør!Y114</f>
        <v>0</v>
      </c>
      <c r="DK490">
        <f>Nør!Y115</f>
        <v>0</v>
      </c>
      <c r="DL490">
        <f>Nør!Y116</f>
        <v>0</v>
      </c>
      <c r="DM490">
        <f>Nør!Y117</f>
        <v>0</v>
      </c>
      <c r="DN490">
        <f>Nør!Y118</f>
        <v>0</v>
      </c>
      <c r="DO490" s="14" t="str">
        <f>VLOOKUP(MID(B490,1,5)*1,InstTyp!A:B,2,FALSE)</f>
        <v>Vuggestuer</v>
      </c>
      <c r="DP490" s="14" t="str">
        <f>VLOOKUP(MID(B490,1,5)*1,InstTyp!A:C,3,FALSE)</f>
        <v>Nørrebro</v>
      </c>
      <c r="DQ490">
        <f>VLOOKUP(MID(B490,1,5)*1,'InstTyp-2'!E:BQ,7,FALSE)</f>
        <v>22</v>
      </c>
      <c r="DR490">
        <f>VLOOKUP(MID(B490,1,5)*1,'InstTyp-2'!E:BQ,8,FALSE)</f>
        <v>0</v>
      </c>
      <c r="DS490">
        <f>VLOOKUP(MID(B490,1,5)*1,'InstTyp-2'!E:BQ,9,FALSE)</f>
        <v>0</v>
      </c>
      <c r="DT490">
        <f>VLOOKUP(MID(B490,1,5)*1,'InstTyp-2'!E:BQ,10,FALSE)</f>
        <v>0</v>
      </c>
      <c r="DU490">
        <f>VLOOKUP(MID(B490,1,5)*1,'InstTyp-2'!E:BQ,11,FALSE)</f>
        <v>0</v>
      </c>
      <c r="DV490">
        <f>VLOOKUP(MID(B490,1,5)*1,'InstTyp-2'!E:BQ,12,FALSE)</f>
        <v>0</v>
      </c>
      <c r="DW490">
        <f>VLOOKUP(MID(B490,1,5)*1,'InstTyp-2'!E:BQ,13,FALSE)</f>
        <v>0</v>
      </c>
      <c r="DX490">
        <f>VLOOKUP(MID(B490,1,5)*1,'InstTyp-2'!E:BQ,14,FALSE)</f>
        <v>0</v>
      </c>
      <c r="DY490">
        <f>VLOOKUP(MID(B490,1,5)*1,'InstTyp-2'!E:BQ,15,FALSE)</f>
        <v>0</v>
      </c>
      <c r="DZ490">
        <f>VLOOKUP(MID(B490,1,5)*1,'InstTyp-2'!E:BQ,16,FALSE)</f>
        <v>0</v>
      </c>
      <c r="EA490">
        <f>VLOOKUP(MID(B490,1,5)*1,'InstTyp-2'!E:BQ,17,FALSE)</f>
        <v>0</v>
      </c>
      <c r="EB490">
        <f>VLOOKUP(MID(B490,1,5)*1,'InstTyp-2'!E:BQ,18,FALSE)</f>
        <v>0</v>
      </c>
      <c r="EC490">
        <f>VLOOKUP(MID(B490,1,5)*1,'InstTyp-2'!E:BQ,19,FALSE)</f>
        <v>0</v>
      </c>
      <c r="ED490">
        <f>VLOOKUP(MID(B490,1,5)*1,'InstTyp-2'!E:BQ,20,FALSE)</f>
        <v>0</v>
      </c>
      <c r="EE490" s="195">
        <f>VLOOKUP(MID(B490,1,5)*1,'Forplejning 2008'!A:C,3,FALSE)</f>
        <v>79140.41</v>
      </c>
      <c r="EF490" t="str">
        <f t="shared" si="28"/>
        <v>35541</v>
      </c>
      <c r="EG490" t="str">
        <f t="shared" si="29"/>
        <v/>
      </c>
      <c r="EH490">
        <f t="shared" si="30"/>
        <v>0</v>
      </c>
      <c r="EI490">
        <f t="shared" si="31"/>
        <v>0</v>
      </c>
      <c r="EJ490" t="e">
        <f>VLOOKUP(B490,Rekruttering!A:F,2,FALSE)</f>
        <v>#N/A</v>
      </c>
      <c r="EK490" t="e">
        <f>VLOOKUP(B490,Rekruttering!A:F,3,FALSE)</f>
        <v>#N/A</v>
      </c>
      <c r="EL490" t="e">
        <f>VLOOKUP(B490,Rekruttering!A:F,4,FALSE)</f>
        <v>#N/A</v>
      </c>
      <c r="EM490" t="e">
        <f>VLOOKUP(B490,Rekruttering!A:F,5,FALSE)</f>
        <v>#N/A</v>
      </c>
      <c r="EN490" t="e">
        <f>VLOOKUP(B490,Rekruttering!A:F,6,FALSE)</f>
        <v>#N/A</v>
      </c>
    </row>
    <row r="491" spans="1:144">
      <c r="A491" s="14" t="str">
        <f>Nør!AH1</f>
        <v>x</v>
      </c>
      <c r="B491" s="21">
        <f>Nør!AH2</f>
        <v>37203</v>
      </c>
      <c r="C491" t="str">
        <f>Nør!AH3</f>
        <v>Mosters Hus</v>
      </c>
      <c r="D491" t="str">
        <f>Nør!AH4</f>
        <v>Nørrebro</v>
      </c>
      <c r="E491" t="str">
        <f>Nør!AH5</f>
        <v>Møllegade 35</v>
      </c>
      <c r="F491">
        <f>Nør!AH6</f>
        <v>2200</v>
      </c>
      <c r="G491" t="str">
        <f>Nør!AH7</f>
        <v>København N</v>
      </c>
      <c r="H491" t="str">
        <f>Nør!AH8</f>
        <v>35 24 08 80</v>
      </c>
      <c r="I491" t="str">
        <f>Nør!AH9</f>
        <v>37203@buf.kk.dk</v>
      </c>
      <c r="J491" t="str">
        <f>Nør!AH10</f>
        <v>Auroba Saleh</v>
      </c>
      <c r="K491">
        <f>Nør!AH11</f>
        <v>35388522</v>
      </c>
      <c r="L491">
        <f>Nør!AH12</f>
        <v>0</v>
      </c>
      <c r="M491" t="str">
        <f>Nør!AH13</f>
        <v>37203@buf.kk.dk</v>
      </c>
      <c r="N491" t="str">
        <f>Nør!AH14</f>
        <v>Vuggestue</v>
      </c>
      <c r="O491">
        <f>Nør!AH15</f>
        <v>60</v>
      </c>
      <c r="P491">
        <f>Nør!AH16</f>
        <v>0</v>
      </c>
      <c r="Q491">
        <f>Nør!AH17</f>
        <v>0</v>
      </c>
      <c r="R491">
        <f>Nør!AH18</f>
        <v>0</v>
      </c>
      <c r="S491">
        <f>Nør!AH19</f>
        <v>0</v>
      </c>
      <c r="T491">
        <f>Nør!AH20</f>
        <v>0</v>
      </c>
      <c r="U491">
        <f>Nør!AH21</f>
        <v>0</v>
      </c>
      <c r="V491">
        <f>Nør!AH22</f>
        <v>0</v>
      </c>
      <c r="W491">
        <f>Nør!AH23</f>
        <v>0</v>
      </c>
      <c r="X491">
        <f>Nør!AH24</f>
        <v>0</v>
      </c>
      <c r="Y491">
        <f>Nør!AH25</f>
        <v>5</v>
      </c>
      <c r="Z491">
        <f>Nør!AH26</f>
        <v>5</v>
      </c>
      <c r="AA491">
        <f>Nør!AH27</f>
        <v>5</v>
      </c>
      <c r="AB491">
        <f>Nør!AH28</f>
        <v>5</v>
      </c>
      <c r="AC491">
        <f>Nør!AH29</f>
        <v>0</v>
      </c>
      <c r="AD491">
        <f>Nør!AH30</f>
        <v>0</v>
      </c>
      <c r="AE491">
        <f>Nør!AH31</f>
        <v>0</v>
      </c>
      <c r="AF491">
        <f>Nør!AH32</f>
        <v>0</v>
      </c>
      <c r="AG491">
        <f>Nør!AH33</f>
        <v>0</v>
      </c>
      <c r="AH491">
        <f>Nør!AH34</f>
        <v>0</v>
      </c>
      <c r="AI491">
        <f>Nør!AH35</f>
        <v>140000</v>
      </c>
      <c r="AJ491">
        <f>Nør!AH36</f>
        <v>0</v>
      </c>
      <c r="AK491">
        <f>Nør!AH37</f>
        <v>0</v>
      </c>
      <c r="AL491" t="str">
        <f>Nør!AH38</f>
        <v>Ja</v>
      </c>
      <c r="AM491">
        <f>Nør!AH39</f>
        <v>0</v>
      </c>
      <c r="AN491" t="str">
        <f>Nør!AH40</f>
        <v>Malene Blankschön</v>
      </c>
      <c r="AO491">
        <f>Nør!AH41</f>
        <v>2008</v>
      </c>
      <c r="AP491">
        <f>Nør!AH42</f>
        <v>37</v>
      </c>
      <c r="AQ491">
        <f>Nør!AH43</f>
        <v>0</v>
      </c>
      <c r="AR491" t="str">
        <f>Nør!AH44</f>
        <v>køkkenleder</v>
      </c>
      <c r="AS491" t="str">
        <f>Nør!AH45</f>
        <v>div. Inst (plejehjem og hospital), kantine</v>
      </c>
      <c r="AT491" t="str">
        <f>Nør!AH46</f>
        <v>kartoffelkursus, frugthuset, pasta i øof</v>
      </c>
      <c r="AU491">
        <f>Nør!AH47</f>
        <v>0</v>
      </c>
      <c r="AV491">
        <f>Nør!AH48</f>
        <v>0</v>
      </c>
      <c r="AW491">
        <f>Nør!AH49</f>
        <v>0</v>
      </c>
      <c r="AX491">
        <f>Nør!AH50</f>
        <v>0</v>
      </c>
      <c r="AY491">
        <f>Nør!AH51</f>
        <v>0</v>
      </c>
      <c r="AZ491">
        <f>Nør!AH52</f>
        <v>0</v>
      </c>
      <c r="BA491">
        <f>Nør!AH53</f>
        <v>0</v>
      </c>
      <c r="BB491">
        <f>Nør!AH54</f>
        <v>90</v>
      </c>
      <c r="BC491">
        <f>Nør!AH55</f>
        <v>0</v>
      </c>
      <c r="BD491">
        <f>Nør!AH56</f>
        <v>1</v>
      </c>
      <c r="BE491">
        <f>Nør!AH57</f>
        <v>0</v>
      </c>
      <c r="BF491" t="str">
        <f>Nør!AH58</f>
        <v>Ja</v>
      </c>
      <c r="BG491" t="str">
        <f>Nør!AH59</f>
        <v>Nej</v>
      </c>
      <c r="BH491" t="str">
        <f>Nør!AH60</f>
        <v>Ja</v>
      </c>
      <c r="BI491">
        <f>Nør!AH61</f>
        <v>0</v>
      </c>
      <c r="BJ491">
        <f>Nør!AH62</f>
        <v>0</v>
      </c>
      <c r="BK491">
        <f>Nør!AH63</f>
        <v>0</v>
      </c>
      <c r="BL491">
        <f>Nør!AH64</f>
        <v>0</v>
      </c>
      <c r="BM491">
        <f>Nør!AH65</f>
        <v>0</v>
      </c>
      <c r="BN491">
        <f>Nør!AH66</f>
        <v>0</v>
      </c>
      <c r="BO491">
        <f>Nør!AH67</f>
        <v>0</v>
      </c>
      <c r="BP491">
        <f>Nør!AH68</f>
        <v>0</v>
      </c>
      <c r="BQ491">
        <f>Nør!AH69</f>
        <v>0</v>
      </c>
      <c r="BR491" t="str">
        <f>Nør!AH70</f>
        <v>produktionskøkken</v>
      </c>
      <c r="BS491" t="str">
        <f>Nør!AH71</f>
        <v>Ja</v>
      </c>
      <c r="BT491">
        <f>Nør!AH72</f>
        <v>0</v>
      </c>
      <c r="BU491">
        <f>Nør!AH73</f>
        <v>0</v>
      </c>
      <c r="BV491">
        <f>Nør!AH74</f>
        <v>0</v>
      </c>
      <c r="BW491">
        <f>Nør!AH75</f>
        <v>0</v>
      </c>
      <c r="BX491">
        <f>Nør!AH76</f>
        <v>0</v>
      </c>
      <c r="BY491">
        <f>Nør!AH77</f>
        <v>0</v>
      </c>
      <c r="BZ491">
        <f>Nør!AH78</f>
        <v>0</v>
      </c>
      <c r="CA491">
        <f>Nør!AH79</f>
        <v>0</v>
      </c>
      <c r="CB491">
        <f>Nør!AH80</f>
        <v>0</v>
      </c>
      <c r="CC491">
        <f>Nør!AH81</f>
        <v>0</v>
      </c>
      <c r="CD491">
        <f>Nør!AH82</f>
        <v>0</v>
      </c>
      <c r="CE491">
        <f>Nør!AH83</f>
        <v>0</v>
      </c>
      <c r="CF491">
        <f>Nør!AH84</f>
        <v>0</v>
      </c>
      <c r="CG491" t="str">
        <f>Nør!AH85</f>
        <v>Birgitte</v>
      </c>
      <c r="CH491" s="18">
        <f>Nør!AH86</f>
        <v>39890</v>
      </c>
      <c r="CI491">
        <f>Nør!AH87</f>
        <v>0</v>
      </c>
      <c r="CJ491">
        <f>Nør!AH88</f>
        <v>0</v>
      </c>
      <c r="CK491">
        <f>Nør!AH89</f>
        <v>1</v>
      </c>
      <c r="CL491">
        <f>Nør!AH90</f>
        <v>5</v>
      </c>
      <c r="CM491">
        <f>Nør!AH91</f>
        <v>2</v>
      </c>
      <c r="CN491">
        <f>Nør!AH92</f>
        <v>2</v>
      </c>
      <c r="CO491">
        <f>Nør!AH93</f>
        <v>0</v>
      </c>
      <c r="CP491">
        <f>Nør!AH94</f>
        <v>0</v>
      </c>
      <c r="CQ491">
        <f>Nør!AH95</f>
        <v>0</v>
      </c>
      <c r="CR491">
        <f>Nør!AH96</f>
        <v>0</v>
      </c>
      <c r="CS491">
        <f>Nør!AH97</f>
        <v>0</v>
      </c>
      <c r="CT491">
        <f>Nør!AH98</f>
        <v>2</v>
      </c>
      <c r="CU491">
        <f>Nør!AH99</f>
        <v>0</v>
      </c>
      <c r="CV491">
        <f>Nør!AH100</f>
        <v>0</v>
      </c>
      <c r="CW491">
        <f>Nør!AH101</f>
        <v>0</v>
      </c>
      <c r="CX491">
        <f>Nør!AH102</f>
        <v>0</v>
      </c>
      <c r="CY491">
        <f>Nør!AH103</f>
        <v>0</v>
      </c>
      <c r="CZ491">
        <f>Nør!AH104</f>
        <v>2</v>
      </c>
      <c r="DA491">
        <f>Nør!AH105</f>
        <v>0</v>
      </c>
      <c r="DB491">
        <f>Nør!AH106</f>
        <v>1</v>
      </c>
      <c r="DC491">
        <f>Nør!AH107</f>
        <v>20</v>
      </c>
      <c r="DD491" t="str">
        <f>Nør!AH108</f>
        <v>Miele</v>
      </c>
      <c r="DE491">
        <f>Nør!AH109</f>
        <v>9</v>
      </c>
      <c r="DF491" t="str">
        <f>Nør!AH110</f>
        <v>Ja</v>
      </c>
      <c r="DG491">
        <f>Nør!AH111</f>
        <v>5</v>
      </c>
      <c r="DH491" t="str">
        <f>Nør!AH112</f>
        <v>Nej</v>
      </c>
      <c r="DI491" t="str">
        <f>Nør!AH113</f>
        <v>Ja</v>
      </c>
      <c r="DJ491" t="str">
        <f>Nør!AH114</f>
        <v>Nej</v>
      </c>
      <c r="DK491">
        <f>Nør!AH115</f>
        <v>2</v>
      </c>
      <c r="DL491" t="str">
        <f>Nør!AH116</f>
        <v>God plads</v>
      </c>
      <c r="DM491">
        <f>Nør!AH117</f>
        <v>0</v>
      </c>
      <c r="DN491">
        <f>Nør!AH118</f>
        <v>0</v>
      </c>
      <c r="DO491" s="14" t="str">
        <f>VLOOKUP(MID(B491,1,5)*1,InstTyp!A:B,2,FALSE)</f>
        <v>Vuggestuer</v>
      </c>
      <c r="DP491" s="14" t="str">
        <f>VLOOKUP(MID(B491,1,5)*1,InstTyp!A:C,3,FALSE)</f>
        <v>Nørrebro</v>
      </c>
      <c r="DQ491">
        <f>VLOOKUP(MID(B491,1,5)*1,'InstTyp-2'!E:BQ,7,FALSE)</f>
        <v>60</v>
      </c>
      <c r="DR491">
        <f>VLOOKUP(MID(B491,1,5)*1,'InstTyp-2'!E:BQ,8,FALSE)</f>
        <v>0</v>
      </c>
      <c r="DS491">
        <f>VLOOKUP(MID(B491,1,5)*1,'InstTyp-2'!E:BQ,9,FALSE)</f>
        <v>0</v>
      </c>
      <c r="DT491">
        <f>VLOOKUP(MID(B491,1,5)*1,'InstTyp-2'!E:BQ,10,FALSE)</f>
        <v>0</v>
      </c>
      <c r="DU491">
        <f>VLOOKUP(MID(B491,1,5)*1,'InstTyp-2'!E:BQ,11,FALSE)</f>
        <v>0</v>
      </c>
      <c r="DV491">
        <f>VLOOKUP(MID(B491,1,5)*1,'InstTyp-2'!E:BQ,12,FALSE)</f>
        <v>0</v>
      </c>
      <c r="DW491">
        <f>VLOOKUP(MID(B491,1,5)*1,'InstTyp-2'!E:BQ,13,FALSE)</f>
        <v>0</v>
      </c>
      <c r="DX491">
        <f>VLOOKUP(MID(B491,1,5)*1,'InstTyp-2'!E:BQ,14,FALSE)</f>
        <v>0</v>
      </c>
      <c r="DY491">
        <f>VLOOKUP(MID(B491,1,5)*1,'InstTyp-2'!E:BQ,15,FALSE)</f>
        <v>0</v>
      </c>
      <c r="DZ491">
        <f>VLOOKUP(MID(B491,1,5)*1,'InstTyp-2'!E:BQ,16,FALSE)</f>
        <v>0</v>
      </c>
      <c r="EA491">
        <f>VLOOKUP(MID(B491,1,5)*1,'InstTyp-2'!E:BQ,17,FALSE)</f>
        <v>0</v>
      </c>
      <c r="EB491">
        <f>VLOOKUP(MID(B491,1,5)*1,'InstTyp-2'!E:BQ,18,FALSE)</f>
        <v>0</v>
      </c>
      <c r="EC491">
        <f>VLOOKUP(MID(B491,1,5)*1,'InstTyp-2'!E:BQ,19,FALSE)</f>
        <v>0</v>
      </c>
      <c r="ED491">
        <f>VLOOKUP(MID(B491,1,5)*1,'InstTyp-2'!E:BQ,20,FALSE)</f>
        <v>0</v>
      </c>
      <c r="EE491" s="195">
        <f>VLOOKUP(MID(B491,1,5)*1,'Forplejning 2008'!A:C,3,FALSE)</f>
        <v>212351.66</v>
      </c>
      <c r="EF491" t="str">
        <f t="shared" si="28"/>
        <v>37203</v>
      </c>
      <c r="EG491" t="str">
        <f t="shared" si="29"/>
        <v/>
      </c>
      <c r="EH491">
        <f t="shared" si="30"/>
        <v>0</v>
      </c>
      <c r="EI491">
        <f t="shared" si="31"/>
        <v>0</v>
      </c>
      <c r="EJ491" t="e">
        <f>VLOOKUP(B491,Rekruttering!A:F,2,FALSE)</f>
        <v>#N/A</v>
      </c>
      <c r="EK491" t="e">
        <f>VLOOKUP(B491,Rekruttering!A:F,3,FALSE)</f>
        <v>#N/A</v>
      </c>
      <c r="EL491" t="e">
        <f>VLOOKUP(B491,Rekruttering!A:F,4,FALSE)</f>
        <v>#N/A</v>
      </c>
      <c r="EM491" t="e">
        <f>VLOOKUP(B491,Rekruttering!A:F,5,FALSE)</f>
        <v>#N/A</v>
      </c>
      <c r="EN491" t="e">
        <f>VLOOKUP(B491,Rekruttering!A:F,6,FALSE)</f>
        <v>#N/A</v>
      </c>
    </row>
    <row r="492" spans="1:144">
      <c r="A492" s="14" t="str">
        <f>Nør!AS1</f>
        <v>x</v>
      </c>
      <c r="B492" s="21">
        <f>Nør!AS2</f>
        <v>37255</v>
      </c>
      <c r="C492" t="str">
        <f>Nør!AS3</f>
        <v>Vuggestuen Krummerne</v>
      </c>
      <c r="D492" t="str">
        <f>Nør!AS4</f>
        <v>Nørrebro</v>
      </c>
      <c r="E492" t="str">
        <f>Nør!AS5</f>
        <v>Ryesgade, Over Gården 27B</v>
      </c>
      <c r="F492">
        <f>Nør!AS6</f>
        <v>2200</v>
      </c>
      <c r="G492" t="str">
        <f>Nør!AS7</f>
        <v>København N</v>
      </c>
      <c r="H492" t="str">
        <f>Nør!AS8</f>
        <v>35 39 19 55</v>
      </c>
      <c r="I492" t="str">
        <f>Nør!AS9</f>
        <v>37255@buf.kk.dk</v>
      </c>
      <c r="J492" t="str">
        <f>Nør!AS10</f>
        <v>Eva Gjøe</v>
      </c>
      <c r="K492">
        <f>Nør!AS11</f>
        <v>39661856</v>
      </c>
      <c r="L492">
        <f>Nør!AS12</f>
        <v>0</v>
      </c>
      <c r="M492" t="str">
        <f>Nør!AS13</f>
        <v>37255@buf.kk.dk</v>
      </c>
      <c r="N492" t="str">
        <f>Nør!AS14</f>
        <v>Vuggestue</v>
      </c>
      <c r="O492">
        <f>Nør!AS15</f>
        <v>44</v>
      </c>
      <c r="P492">
        <f>Nør!AS16</f>
        <v>0</v>
      </c>
      <c r="Q492">
        <f>Nør!AS17</f>
        <v>0</v>
      </c>
      <c r="R492">
        <f>Nør!AS18</f>
        <v>0</v>
      </c>
      <c r="S492">
        <f>Nør!AS19</f>
        <v>0</v>
      </c>
      <c r="T492">
        <f>Nør!AS20</f>
        <v>0</v>
      </c>
      <c r="U492">
        <f>Nør!AS21</f>
        <v>0</v>
      </c>
      <c r="V492">
        <f>Nør!AS22</f>
        <v>0</v>
      </c>
      <c r="W492">
        <f>Nør!AS23</f>
        <v>0</v>
      </c>
      <c r="X492">
        <f>Nør!AS24</f>
        <v>0</v>
      </c>
      <c r="Y492">
        <f>Nør!AS25</f>
        <v>5</v>
      </c>
      <c r="Z492">
        <f>Nør!AS26</f>
        <v>5</v>
      </c>
      <c r="AA492">
        <f>Nør!AS27</f>
        <v>4</v>
      </c>
      <c r="AB492">
        <f>Nør!AS28</f>
        <v>5</v>
      </c>
      <c r="AC492">
        <f>Nør!AS29</f>
        <v>0</v>
      </c>
      <c r="AD492">
        <f>Nør!AS30</f>
        <v>0</v>
      </c>
      <c r="AE492">
        <f>Nør!AS31</f>
        <v>0</v>
      </c>
      <c r="AF492">
        <f>Nør!AS32</f>
        <v>0</v>
      </c>
      <c r="AG492">
        <f>Nør!AS33</f>
        <v>0</v>
      </c>
      <c r="AH492">
        <f>Nør!AS34</f>
        <v>0</v>
      </c>
      <c r="AI492">
        <f>Nør!AS35</f>
        <v>125000</v>
      </c>
      <c r="AJ492">
        <f>Nør!AS36</f>
        <v>0</v>
      </c>
      <c r="AK492">
        <f>Nør!AS37</f>
        <v>0</v>
      </c>
      <c r="AL492" t="str">
        <f>Nør!AS38</f>
        <v>Ja</v>
      </c>
      <c r="AM492">
        <f>Nør!AS39</f>
        <v>0</v>
      </c>
      <c r="AN492" t="str">
        <f>Nør!AS40</f>
        <v>Gurli Lise</v>
      </c>
      <c r="AO492">
        <f>Nør!AS41</f>
        <v>2007</v>
      </c>
      <c r="AP492">
        <f>Nør!AS42</f>
        <v>37</v>
      </c>
      <c r="AQ492">
        <f>Nør!AS43</f>
        <v>0</v>
      </c>
      <c r="AR492" t="str">
        <f>Nør!AS44</f>
        <v>faglært</v>
      </c>
      <c r="AS492">
        <f>Nør!AS45</f>
        <v>0</v>
      </c>
      <c r="AT492">
        <f>Nør!AS46</f>
        <v>0</v>
      </c>
      <c r="AU492">
        <f>Nør!AS47</f>
        <v>0</v>
      </c>
      <c r="AV492">
        <f>Nør!AS48</f>
        <v>0</v>
      </c>
      <c r="AW492">
        <f>Nør!AS49</f>
        <v>0</v>
      </c>
      <c r="AX492">
        <f>Nør!AS50</f>
        <v>0</v>
      </c>
      <c r="AY492">
        <f>Nør!AS51</f>
        <v>0</v>
      </c>
      <c r="AZ492">
        <f>Nør!AS52</f>
        <v>0</v>
      </c>
      <c r="BA492">
        <f>Nør!AS53</f>
        <v>0</v>
      </c>
      <c r="BB492">
        <f>Nør!AS54</f>
        <v>98</v>
      </c>
      <c r="BC492">
        <f>Nør!AS55</f>
        <v>0</v>
      </c>
      <c r="BD492">
        <f>Nør!AS56</f>
        <v>2</v>
      </c>
      <c r="BE492">
        <f>Nør!AS57</f>
        <v>0</v>
      </c>
      <c r="BF492" t="str">
        <f>Nør!AS58</f>
        <v>Ja</v>
      </c>
      <c r="BG492" t="str">
        <f>Nør!AS59</f>
        <v>Nej</v>
      </c>
      <c r="BH492" t="str">
        <f>Nør!AS60</f>
        <v>Ja</v>
      </c>
      <c r="BI492">
        <f>Nør!AS61</f>
        <v>0</v>
      </c>
      <c r="BJ492">
        <f>Nør!AS62</f>
        <v>0</v>
      </c>
      <c r="BK492">
        <f>Nør!AS63</f>
        <v>0</v>
      </c>
      <c r="BL492">
        <f>Nør!AS64</f>
        <v>0</v>
      </c>
      <c r="BM492">
        <f>Nør!AS65</f>
        <v>0</v>
      </c>
      <c r="BN492">
        <f>Nør!AS66</f>
        <v>0</v>
      </c>
      <c r="BO492">
        <f>Nør!AS67</f>
        <v>0</v>
      </c>
      <c r="BP492">
        <f>Nør!AS68</f>
        <v>0</v>
      </c>
      <c r="BQ492">
        <f>Nør!AS69</f>
        <v>0</v>
      </c>
      <c r="BR492" t="str">
        <f>Nør!AS70</f>
        <v>produktionskøkken</v>
      </c>
      <c r="BS492">
        <f>Nør!AS71</f>
        <v>0</v>
      </c>
      <c r="BT492">
        <f>Nør!AS72</f>
        <v>0</v>
      </c>
      <c r="BU492">
        <f>Nør!AS73</f>
        <v>0</v>
      </c>
      <c r="BV492">
        <f>Nør!AS74</f>
        <v>0</v>
      </c>
      <c r="BW492">
        <f>Nør!AS75</f>
        <v>0</v>
      </c>
      <c r="BX492">
        <f>Nør!AS76</f>
        <v>0</v>
      </c>
      <c r="BY492">
        <f>Nør!AS77</f>
        <v>0</v>
      </c>
      <c r="BZ492">
        <f>Nør!AS78</f>
        <v>0</v>
      </c>
      <c r="CA492">
        <f>Nør!AS79</f>
        <v>0</v>
      </c>
      <c r="CB492">
        <f>Nør!AS80</f>
        <v>0</v>
      </c>
      <c r="CC492">
        <f>Nør!AS81</f>
        <v>0</v>
      </c>
      <c r="CD492">
        <f>Nør!AS82</f>
        <v>0</v>
      </c>
      <c r="CE492">
        <f>Nør!AS83</f>
        <v>0</v>
      </c>
      <c r="CF492" t="str">
        <f>Nør!AS84</f>
        <v>Har madpakker med 3 uger om sommeren når køkkendamen har ferie. Ved ikke hvor de skal få ekstra penge til at lave mad alle ugens dage.</v>
      </c>
      <c r="CG492" t="str">
        <f>Nør!AS85</f>
        <v>Sine</v>
      </c>
      <c r="CH492" s="18">
        <f>Nør!AS86</f>
        <v>39952</v>
      </c>
      <c r="CI492">
        <f>Nør!AS87</f>
        <v>0</v>
      </c>
      <c r="CJ492">
        <f>Nør!AS88</f>
        <v>0</v>
      </c>
      <c r="CK492">
        <f>Nør!AS89</f>
        <v>0</v>
      </c>
      <c r="CL492">
        <f>Nør!AS90</f>
        <v>0</v>
      </c>
      <c r="CM492">
        <f>Nør!AS91</f>
        <v>0</v>
      </c>
      <c r="CN492">
        <f>Nør!AS92</f>
        <v>0</v>
      </c>
      <c r="CO492">
        <f>Nør!AS93</f>
        <v>0</v>
      </c>
      <c r="CP492">
        <f>Nør!AS94</f>
        <v>0</v>
      </c>
      <c r="CQ492">
        <f>Nør!AS95</f>
        <v>0</v>
      </c>
      <c r="CR492">
        <f>Nør!AS96</f>
        <v>0</v>
      </c>
      <c r="CS492">
        <f>Nør!AS97</f>
        <v>0</v>
      </c>
      <c r="CT492">
        <f>Nør!AS98</f>
        <v>0</v>
      </c>
      <c r="CU492">
        <f>Nør!AS99</f>
        <v>0</v>
      </c>
      <c r="CV492">
        <f>Nør!AS100</f>
        <v>0</v>
      </c>
      <c r="CW492">
        <f>Nør!AS101</f>
        <v>0</v>
      </c>
      <c r="CX492">
        <f>Nør!AS102</f>
        <v>0</v>
      </c>
      <c r="CY492">
        <f>Nør!AS103</f>
        <v>0</v>
      </c>
      <c r="CZ492">
        <f>Nør!AS104</f>
        <v>0</v>
      </c>
      <c r="DA492">
        <f>Nør!AS105</f>
        <v>0</v>
      </c>
      <c r="DB492">
        <f>Nør!AS106</f>
        <v>0</v>
      </c>
      <c r="DC492">
        <f>Nør!AS107</f>
        <v>0</v>
      </c>
      <c r="DD492">
        <f>Nør!AS108</f>
        <v>0</v>
      </c>
      <c r="DE492">
        <f>Nør!AS109</f>
        <v>0</v>
      </c>
      <c r="DF492">
        <f>Nør!AS110</f>
        <v>0</v>
      </c>
      <c r="DG492">
        <f>Nør!AS111</f>
        <v>0</v>
      </c>
      <c r="DH492">
        <f>Nør!AS112</f>
        <v>0</v>
      </c>
      <c r="DI492">
        <f>Nør!AS113</f>
        <v>0</v>
      </c>
      <c r="DJ492">
        <f>Nør!AS114</f>
        <v>0</v>
      </c>
      <c r="DK492">
        <f>Nør!AS115</f>
        <v>0</v>
      </c>
      <c r="DL492">
        <f>Nør!AS116</f>
        <v>0</v>
      </c>
      <c r="DM492">
        <f>Nør!AS117</f>
        <v>0</v>
      </c>
      <c r="DN492">
        <f>Nør!AS118</f>
        <v>0</v>
      </c>
      <c r="DO492" s="14" t="str">
        <f>VLOOKUP(MID(B492,1,5)*1,InstTyp!A:B,2,FALSE)</f>
        <v>Vuggestuer</v>
      </c>
      <c r="DP492" s="14" t="str">
        <f>VLOOKUP(MID(B492,1,5)*1,InstTyp!A:C,3,FALSE)</f>
        <v>Nørrebro</v>
      </c>
      <c r="DQ492">
        <f>VLOOKUP(MID(B492,1,5)*1,'InstTyp-2'!E:BQ,7,FALSE)</f>
        <v>44</v>
      </c>
      <c r="DR492">
        <f>VLOOKUP(MID(B492,1,5)*1,'InstTyp-2'!E:BQ,8,FALSE)</f>
        <v>0</v>
      </c>
      <c r="DS492">
        <f>VLOOKUP(MID(B492,1,5)*1,'InstTyp-2'!E:BQ,9,FALSE)</f>
        <v>0</v>
      </c>
      <c r="DT492">
        <f>VLOOKUP(MID(B492,1,5)*1,'InstTyp-2'!E:BQ,10,FALSE)</f>
        <v>0</v>
      </c>
      <c r="DU492">
        <f>VLOOKUP(MID(B492,1,5)*1,'InstTyp-2'!E:BQ,11,FALSE)</f>
        <v>0</v>
      </c>
      <c r="DV492">
        <f>VLOOKUP(MID(B492,1,5)*1,'InstTyp-2'!E:BQ,12,FALSE)</f>
        <v>0</v>
      </c>
      <c r="DW492">
        <f>VLOOKUP(MID(B492,1,5)*1,'InstTyp-2'!E:BQ,13,FALSE)</f>
        <v>0</v>
      </c>
      <c r="DX492">
        <f>VLOOKUP(MID(B492,1,5)*1,'InstTyp-2'!E:BQ,14,FALSE)</f>
        <v>0</v>
      </c>
      <c r="DY492">
        <f>VLOOKUP(MID(B492,1,5)*1,'InstTyp-2'!E:BQ,15,FALSE)</f>
        <v>0</v>
      </c>
      <c r="DZ492">
        <f>VLOOKUP(MID(B492,1,5)*1,'InstTyp-2'!E:BQ,16,FALSE)</f>
        <v>0</v>
      </c>
      <c r="EA492">
        <f>VLOOKUP(MID(B492,1,5)*1,'InstTyp-2'!E:BQ,17,FALSE)</f>
        <v>0</v>
      </c>
      <c r="EB492">
        <f>VLOOKUP(MID(B492,1,5)*1,'InstTyp-2'!E:BQ,18,FALSE)</f>
        <v>0</v>
      </c>
      <c r="EC492">
        <f>VLOOKUP(MID(B492,1,5)*1,'InstTyp-2'!E:BQ,19,FALSE)</f>
        <v>0</v>
      </c>
      <c r="ED492">
        <f>VLOOKUP(MID(B492,1,5)*1,'InstTyp-2'!E:BQ,20,FALSE)</f>
        <v>0</v>
      </c>
      <c r="EE492" s="195">
        <f>VLOOKUP(MID(B492,1,5)*1,'Forplejning 2008'!A:C,3,FALSE)</f>
        <v>100149.78</v>
      </c>
      <c r="EF492" t="str">
        <f t="shared" si="28"/>
        <v>37255</v>
      </c>
      <c r="EG492" t="str">
        <f t="shared" si="29"/>
        <v/>
      </c>
      <c r="EH492">
        <f t="shared" si="30"/>
        <v>0</v>
      </c>
      <c r="EI492">
        <f t="shared" si="31"/>
        <v>0</v>
      </c>
      <c r="EJ492" t="e">
        <f>VLOOKUP(B492,Rekruttering!A:F,2,FALSE)</f>
        <v>#N/A</v>
      </c>
      <c r="EK492" t="e">
        <f>VLOOKUP(B492,Rekruttering!A:F,3,FALSE)</f>
        <v>#N/A</v>
      </c>
      <c r="EL492" t="e">
        <f>VLOOKUP(B492,Rekruttering!A:F,4,FALSE)</f>
        <v>#N/A</v>
      </c>
      <c r="EM492" t="e">
        <f>VLOOKUP(B492,Rekruttering!A:F,5,FALSE)</f>
        <v>#N/A</v>
      </c>
      <c r="EN492" t="e">
        <f>VLOOKUP(B492,Rekruttering!A:F,6,FALSE)</f>
        <v>#N/A</v>
      </c>
    </row>
    <row r="493" spans="1:144">
      <c r="A493" s="14" t="str">
        <f>Nør!AV1</f>
        <v>x</v>
      </c>
      <c r="B493" s="21">
        <f>Nør!AV2</f>
        <v>37261</v>
      </c>
      <c r="C493" t="str">
        <f>Nør!AV3</f>
        <v>Erle-perlen</v>
      </c>
      <c r="D493" t="str">
        <f>Nør!AV4</f>
        <v>Nørrebro</v>
      </c>
      <c r="E493" t="str">
        <f>Nør!AV5</f>
        <v>Stefansgade 48</v>
      </c>
      <c r="F493">
        <f>Nør!AV6</f>
        <v>2200</v>
      </c>
      <c r="G493" t="str">
        <f>Nør!AV7</f>
        <v>København N</v>
      </c>
      <c r="H493">
        <f>Nør!AV8</f>
        <v>38198091</v>
      </c>
      <c r="I493" t="str">
        <f>Nør!AV9</f>
        <v>37261@buf.kk.dk</v>
      </c>
      <c r="J493" t="str">
        <f>Nør!AV10</f>
        <v>Birgit Simonsen</v>
      </c>
      <c r="K493">
        <f>Nør!AV11</f>
        <v>33130092</v>
      </c>
      <c r="L493">
        <f>Nør!AV12</f>
        <v>0</v>
      </c>
      <c r="M493" t="str">
        <f>Nør!AV13</f>
        <v>37261@buf.kk.dk</v>
      </c>
      <c r="N493" t="str">
        <f>Nør!AV14</f>
        <v>Vuggestue</v>
      </c>
      <c r="O493">
        <f>Nør!AV15</f>
        <v>33</v>
      </c>
      <c r="P493">
        <f>Nør!AV16</f>
        <v>0</v>
      </c>
      <c r="Q493">
        <f>Nør!AV17</f>
        <v>0</v>
      </c>
      <c r="R493">
        <f>Nør!AV18</f>
        <v>0</v>
      </c>
      <c r="S493">
        <f>Nør!AV19</f>
        <v>0</v>
      </c>
      <c r="T493">
        <f>Nør!AV20</f>
        <v>0</v>
      </c>
      <c r="U493">
        <f>Nør!AV21</f>
        <v>0</v>
      </c>
      <c r="V493">
        <f>Nør!AV22</f>
        <v>0</v>
      </c>
      <c r="W493">
        <f>Nør!AV23</f>
        <v>0</v>
      </c>
      <c r="X493">
        <f>Nør!AV24</f>
        <v>0</v>
      </c>
      <c r="Y493">
        <f>Nør!AV25</f>
        <v>0</v>
      </c>
      <c r="Z493">
        <f>Nør!AV26</f>
        <v>5</v>
      </c>
      <c r="AA493">
        <f>Nør!AV27</f>
        <v>5</v>
      </c>
      <c r="AB493">
        <f>Nør!AV28</f>
        <v>5</v>
      </c>
      <c r="AC493">
        <f>Nør!AV29</f>
        <v>0</v>
      </c>
      <c r="AD493">
        <f>Nør!AV30</f>
        <v>0</v>
      </c>
      <c r="AE493">
        <f>Nør!AV31</f>
        <v>0</v>
      </c>
      <c r="AF493">
        <f>Nør!AV32</f>
        <v>0</v>
      </c>
      <c r="AG493">
        <f>Nør!AV33</f>
        <v>0</v>
      </c>
      <c r="AH493">
        <f>Nør!AV34</f>
        <v>0</v>
      </c>
      <c r="AI493">
        <f>Nør!AV35</f>
        <v>100000</v>
      </c>
      <c r="AJ493">
        <f>Nør!AV36</f>
        <v>0</v>
      </c>
      <c r="AK493">
        <f>Nør!AV37</f>
        <v>0</v>
      </c>
      <c r="AL493" t="str">
        <f>Nør!AV38</f>
        <v>Ja</v>
      </c>
      <c r="AM493">
        <f>Nør!AV39</f>
        <v>0</v>
      </c>
      <c r="AN493" t="str">
        <f>Nør!AV40</f>
        <v>Lissi</v>
      </c>
      <c r="AO493">
        <f>Nør!AV41</f>
        <v>2003</v>
      </c>
      <c r="AP493">
        <f>Nør!AV42</f>
        <v>36</v>
      </c>
      <c r="AQ493">
        <f>Nør!AV43</f>
        <v>0</v>
      </c>
      <c r="AR493">
        <f>Nør!AV44</f>
        <v>0</v>
      </c>
      <c r="AS493">
        <f>Nør!AV45</f>
        <v>0</v>
      </c>
      <c r="AT493">
        <f>Nør!AV46</f>
        <v>0</v>
      </c>
      <c r="AU493">
        <f>Nør!AV47</f>
        <v>0</v>
      </c>
      <c r="AV493">
        <f>Nør!AV48</f>
        <v>0</v>
      </c>
      <c r="AW493">
        <f>Nør!AV49</f>
        <v>0</v>
      </c>
      <c r="AX493">
        <f>Nør!AV50</f>
        <v>0</v>
      </c>
      <c r="AY493">
        <f>Nør!AV51</f>
        <v>0</v>
      </c>
      <c r="AZ493">
        <f>Nør!AV52</f>
        <v>0</v>
      </c>
      <c r="BA493">
        <f>Nør!AV53</f>
        <v>0</v>
      </c>
      <c r="BB493">
        <f>Nør!AV54</f>
        <v>80</v>
      </c>
      <c r="BC493">
        <f>Nør!AV55</f>
        <v>0</v>
      </c>
      <c r="BD493">
        <f>Nør!AV56</f>
        <v>1</v>
      </c>
      <c r="BE493">
        <f>Nør!AV57</f>
        <v>0</v>
      </c>
      <c r="BF493" t="str">
        <f>Nør!AV58</f>
        <v>Nej</v>
      </c>
      <c r="BG493" t="str">
        <f>Nør!AV59</f>
        <v>Nej</v>
      </c>
      <c r="BH493" t="str">
        <f>Nør!AV60</f>
        <v>Ja</v>
      </c>
      <c r="BI493">
        <f>Nør!AV61</f>
        <v>0</v>
      </c>
      <c r="BJ493">
        <f>Nør!AV62</f>
        <v>0</v>
      </c>
      <c r="BK493">
        <f>Nør!AV63</f>
        <v>0</v>
      </c>
      <c r="BL493">
        <f>Nør!AV64</f>
        <v>0</v>
      </c>
      <c r="BM493">
        <f>Nør!AV65</f>
        <v>0</v>
      </c>
      <c r="BN493">
        <f>Nør!AV66</f>
        <v>0</v>
      </c>
      <c r="BO493">
        <f>Nør!AV67</f>
        <v>0</v>
      </c>
      <c r="BP493">
        <f>Nør!AV68</f>
        <v>0</v>
      </c>
      <c r="BQ493">
        <f>Nør!AV69</f>
        <v>0</v>
      </c>
      <c r="BR493" t="str">
        <f>Nør!AV70</f>
        <v>produktionskøkken</v>
      </c>
      <c r="BS493">
        <f>Nør!AV71</f>
        <v>0</v>
      </c>
      <c r="BT493">
        <f>Nør!AV72</f>
        <v>0</v>
      </c>
      <c r="BU493">
        <f>Nør!AV73</f>
        <v>0</v>
      </c>
      <c r="BV493">
        <f>Nør!AV74</f>
        <v>0</v>
      </c>
      <c r="BW493">
        <f>Nør!AV75</f>
        <v>0</v>
      </c>
      <c r="BX493">
        <f>Nør!AV76</f>
        <v>0</v>
      </c>
      <c r="BY493">
        <f>Nør!AV77</f>
        <v>0</v>
      </c>
      <c r="BZ493">
        <f>Nør!AV78</f>
        <v>0</v>
      </c>
      <c r="CA493">
        <f>Nør!AV79</f>
        <v>0</v>
      </c>
      <c r="CB493">
        <f>Nør!AV80</f>
        <v>0</v>
      </c>
      <c r="CC493">
        <f>Nør!AV81</f>
        <v>0</v>
      </c>
      <c r="CD493">
        <f>Nør!AV82</f>
        <v>0</v>
      </c>
      <c r="CE493">
        <f>Nør!AV83</f>
        <v>0</v>
      </c>
      <c r="CF493" t="str">
        <f>Nør!AV84</f>
        <v>Køkkendamen laver mad 4 dage om ugen. Den sidste dag laver en pædagogmedhjælper mad og køkkendamen passer børnene</v>
      </c>
      <c r="CG493" t="str">
        <f>Nør!AV85</f>
        <v>Sine</v>
      </c>
      <c r="CH493" s="18">
        <f>Nør!AV86</f>
        <v>39952</v>
      </c>
      <c r="CI493">
        <f>Nør!AV87</f>
        <v>0</v>
      </c>
      <c r="CJ493">
        <f>Nør!AV88</f>
        <v>0</v>
      </c>
      <c r="CK493">
        <f>Nør!AV89</f>
        <v>0</v>
      </c>
      <c r="CL493">
        <f>Nør!AV90</f>
        <v>0</v>
      </c>
      <c r="CM493">
        <f>Nør!AV91</f>
        <v>0</v>
      </c>
      <c r="CN493">
        <f>Nør!AV92</f>
        <v>0</v>
      </c>
      <c r="CO493">
        <f>Nør!AV93</f>
        <v>0</v>
      </c>
      <c r="CP493">
        <f>Nør!AV94</f>
        <v>0</v>
      </c>
      <c r="CQ493">
        <f>Nør!AV95</f>
        <v>0</v>
      </c>
      <c r="CR493">
        <f>Nør!AV96</f>
        <v>0</v>
      </c>
      <c r="CS493">
        <f>Nør!AV97</f>
        <v>0</v>
      </c>
      <c r="CT493">
        <f>Nør!AV98</f>
        <v>0</v>
      </c>
      <c r="CU493">
        <f>Nør!AV99</f>
        <v>0</v>
      </c>
      <c r="CV493">
        <f>Nør!AV100</f>
        <v>0</v>
      </c>
      <c r="CW493">
        <f>Nør!AV101</f>
        <v>0</v>
      </c>
      <c r="CX493">
        <f>Nør!AV102</f>
        <v>0</v>
      </c>
      <c r="CY493">
        <f>Nør!AV103</f>
        <v>0</v>
      </c>
      <c r="CZ493">
        <f>Nør!AV104</f>
        <v>0</v>
      </c>
      <c r="DA493">
        <f>Nør!AV105</f>
        <v>0</v>
      </c>
      <c r="DB493">
        <f>Nør!AV106</f>
        <v>0</v>
      </c>
      <c r="DC493">
        <f>Nør!AV107</f>
        <v>0</v>
      </c>
      <c r="DD493">
        <f>Nør!AV108</f>
        <v>0</v>
      </c>
      <c r="DE493">
        <f>Nør!AV109</f>
        <v>0</v>
      </c>
      <c r="DF493">
        <f>Nør!AV110</f>
        <v>0</v>
      </c>
      <c r="DG493">
        <f>Nør!AV111</f>
        <v>0</v>
      </c>
      <c r="DH493">
        <f>Nør!AV112</f>
        <v>0</v>
      </c>
      <c r="DI493">
        <f>Nør!AV113</f>
        <v>0</v>
      </c>
      <c r="DJ493">
        <f>Nør!AV114</f>
        <v>0</v>
      </c>
      <c r="DK493">
        <f>Nør!AV115</f>
        <v>0</v>
      </c>
      <c r="DL493">
        <f>Nør!AV116</f>
        <v>0</v>
      </c>
      <c r="DM493">
        <f>Nør!AV117</f>
        <v>0</v>
      </c>
      <c r="DN493">
        <f>Nør!AV118</f>
        <v>0</v>
      </c>
      <c r="DO493" s="14" t="str">
        <f>VLOOKUP(MID(B493,1,5)*1,InstTyp!A:B,2,FALSE)</f>
        <v>Vuggestuer</v>
      </c>
      <c r="DP493" s="14" t="str">
        <f>VLOOKUP(MID(B493,1,5)*1,InstTyp!A:C,3,FALSE)</f>
        <v>Nørrebro</v>
      </c>
      <c r="DQ493">
        <f>VLOOKUP(MID(B493,1,5)*1,'InstTyp-2'!E:BQ,7,FALSE)</f>
        <v>33</v>
      </c>
      <c r="DR493">
        <f>VLOOKUP(MID(B493,1,5)*1,'InstTyp-2'!E:BQ,8,FALSE)</f>
        <v>0</v>
      </c>
      <c r="DS493">
        <f>VLOOKUP(MID(B493,1,5)*1,'InstTyp-2'!E:BQ,9,FALSE)</f>
        <v>0</v>
      </c>
      <c r="DT493">
        <f>VLOOKUP(MID(B493,1,5)*1,'InstTyp-2'!E:BQ,10,FALSE)</f>
        <v>0</v>
      </c>
      <c r="DU493">
        <f>VLOOKUP(MID(B493,1,5)*1,'InstTyp-2'!E:BQ,11,FALSE)</f>
        <v>0</v>
      </c>
      <c r="DV493">
        <f>VLOOKUP(MID(B493,1,5)*1,'InstTyp-2'!E:BQ,12,FALSE)</f>
        <v>0</v>
      </c>
      <c r="DW493">
        <f>VLOOKUP(MID(B493,1,5)*1,'InstTyp-2'!E:BQ,13,FALSE)</f>
        <v>0</v>
      </c>
      <c r="DX493">
        <f>VLOOKUP(MID(B493,1,5)*1,'InstTyp-2'!E:BQ,14,FALSE)</f>
        <v>0</v>
      </c>
      <c r="DY493">
        <f>VLOOKUP(MID(B493,1,5)*1,'InstTyp-2'!E:BQ,15,FALSE)</f>
        <v>0</v>
      </c>
      <c r="DZ493">
        <f>VLOOKUP(MID(B493,1,5)*1,'InstTyp-2'!E:BQ,16,FALSE)</f>
        <v>0</v>
      </c>
      <c r="EA493">
        <f>VLOOKUP(MID(B493,1,5)*1,'InstTyp-2'!E:BQ,17,FALSE)</f>
        <v>0</v>
      </c>
      <c r="EB493">
        <f>VLOOKUP(MID(B493,1,5)*1,'InstTyp-2'!E:BQ,18,FALSE)</f>
        <v>0</v>
      </c>
      <c r="EC493">
        <f>VLOOKUP(MID(B493,1,5)*1,'InstTyp-2'!E:BQ,19,FALSE)</f>
        <v>0</v>
      </c>
      <c r="ED493">
        <f>VLOOKUP(MID(B493,1,5)*1,'InstTyp-2'!E:BQ,20,FALSE)</f>
        <v>0</v>
      </c>
      <c r="EE493" s="195">
        <f>VLOOKUP(MID(B493,1,5)*1,'Forplejning 2008'!A:C,3,FALSE)</f>
        <v>99681.89</v>
      </c>
      <c r="EF493" t="str">
        <f t="shared" si="28"/>
        <v>37261</v>
      </c>
      <c r="EG493" t="str">
        <f t="shared" si="29"/>
        <v/>
      </c>
      <c r="EH493">
        <f t="shared" si="30"/>
        <v>0</v>
      </c>
      <c r="EI493">
        <f t="shared" si="31"/>
        <v>0</v>
      </c>
      <c r="EJ493" t="e">
        <f>VLOOKUP(B493,Rekruttering!A:F,2,FALSE)</f>
        <v>#N/A</v>
      </c>
      <c r="EK493" t="e">
        <f>VLOOKUP(B493,Rekruttering!A:F,3,FALSE)</f>
        <v>#N/A</v>
      </c>
      <c r="EL493" t="e">
        <f>VLOOKUP(B493,Rekruttering!A:F,4,FALSE)</f>
        <v>#N/A</v>
      </c>
      <c r="EM493" t="e">
        <f>VLOOKUP(B493,Rekruttering!A:F,5,FALSE)</f>
        <v>#N/A</v>
      </c>
      <c r="EN493" t="e">
        <f>VLOOKUP(B493,Rekruttering!A:F,6,FALSE)</f>
        <v>#N/A</v>
      </c>
    </row>
    <row r="494" spans="1:144">
      <c r="A494" s="14" t="str">
        <f>Nør!AW1</f>
        <v>x</v>
      </c>
      <c r="B494" s="21">
        <f>Nør!AW2</f>
        <v>37277</v>
      </c>
      <c r="C494" t="str">
        <f>Nør!AW3</f>
        <v>Guldberg</v>
      </c>
      <c r="D494" t="str">
        <f>Nør!AW4</f>
        <v>Nørrebro</v>
      </c>
      <c r="E494" t="str">
        <f>Nør!AW5</f>
        <v>Arresøgade 20</v>
      </c>
      <c r="F494">
        <f>Nør!AW6</f>
        <v>2200</v>
      </c>
      <c r="G494" t="str">
        <f>Nør!AW7</f>
        <v>København N</v>
      </c>
      <c r="H494" t="str">
        <f>Nør!AW8</f>
        <v>35 39 75 86</v>
      </c>
      <c r="I494" t="str">
        <f>Nør!AW9</f>
        <v>37277@buf.kk.dk</v>
      </c>
      <c r="J494" t="str">
        <f>Nør!AW10</f>
        <v>Lizette My Jøhncke</v>
      </c>
      <c r="K494">
        <f>Nør!AW11</f>
        <v>32551470</v>
      </c>
      <c r="L494">
        <f>Nør!AW12</f>
        <v>0</v>
      </c>
      <c r="M494" t="str">
        <f>Nør!AW13</f>
        <v>37277@buf.kk.dk</v>
      </c>
      <c r="N494" t="str">
        <f>Nør!AW14</f>
        <v>Vuggestue</v>
      </c>
      <c r="O494">
        <f>Nør!AW15</f>
        <v>24</v>
      </c>
      <c r="P494">
        <f>Nør!AW16</f>
        <v>0</v>
      </c>
      <c r="Q494">
        <f>Nør!AW17</f>
        <v>0</v>
      </c>
      <c r="R494">
        <f>Nør!AW18</f>
        <v>0</v>
      </c>
      <c r="S494">
        <f>Nør!AW19</f>
        <v>0</v>
      </c>
      <c r="T494">
        <f>Nør!AW20</f>
        <v>0</v>
      </c>
      <c r="U494">
        <f>Nør!AW21</f>
        <v>0</v>
      </c>
      <c r="V494" t="str">
        <f>Nør!AW22</f>
        <v>Nej</v>
      </c>
      <c r="W494">
        <f>Nør!AW23</f>
        <v>0</v>
      </c>
      <c r="X494">
        <f>Nør!AW24</f>
        <v>0</v>
      </c>
      <c r="Y494">
        <f>Nør!AW25</f>
        <v>5</v>
      </c>
      <c r="Z494">
        <f>Nør!AW26</f>
        <v>5</v>
      </c>
      <c r="AA494">
        <f>Nør!AW27</f>
        <v>5</v>
      </c>
      <c r="AB494">
        <f>Nør!AW28</f>
        <v>5</v>
      </c>
      <c r="AC494">
        <f>Nør!AW29</f>
        <v>0</v>
      </c>
      <c r="AD494">
        <f>Nør!AW30</f>
        <v>0</v>
      </c>
      <c r="AE494">
        <f>Nør!AW31</f>
        <v>0</v>
      </c>
      <c r="AF494">
        <f>Nør!AW32</f>
        <v>0</v>
      </c>
      <c r="AG494">
        <f>Nør!AW33</f>
        <v>0</v>
      </c>
      <c r="AH494">
        <f>Nør!AW34</f>
        <v>0</v>
      </c>
      <c r="AI494">
        <f>Nør!AW35</f>
        <v>138852</v>
      </c>
      <c r="AJ494">
        <f>Nør!AW36</f>
        <v>0</v>
      </c>
      <c r="AK494">
        <f>Nør!AW37</f>
        <v>0</v>
      </c>
      <c r="AL494" t="str">
        <f>Nør!AW38</f>
        <v>Ja</v>
      </c>
      <c r="AM494">
        <f>Nør!AW39</f>
        <v>0</v>
      </c>
      <c r="AN494">
        <f>Nør!AW40</f>
        <v>0</v>
      </c>
      <c r="AO494">
        <f>Nør!AW41</f>
        <v>2009</v>
      </c>
      <c r="AP494">
        <f>Nør!AW42</f>
        <v>30</v>
      </c>
      <c r="AQ494">
        <f>Nør!AW43</f>
        <v>0</v>
      </c>
      <c r="AR494" t="str">
        <f>Nør!AW44</f>
        <v>ufaglært</v>
      </c>
      <c r="AS494">
        <f>Nør!AW45</f>
        <v>0</v>
      </c>
      <c r="AT494" t="str">
        <f>Nør!AW46</f>
        <v>hygiejne/køkkenkursus</v>
      </c>
      <c r="AU494">
        <f>Nør!AW47</f>
        <v>0</v>
      </c>
      <c r="AV494">
        <f>Nør!AW48</f>
        <v>0</v>
      </c>
      <c r="AW494">
        <f>Nør!AW49</f>
        <v>0</v>
      </c>
      <c r="AX494">
        <f>Nør!AW50</f>
        <v>0</v>
      </c>
      <c r="AY494">
        <f>Nør!AW51</f>
        <v>0</v>
      </c>
      <c r="AZ494">
        <f>Nør!AW52</f>
        <v>0</v>
      </c>
      <c r="BA494">
        <f>Nør!AW53</f>
        <v>0</v>
      </c>
      <c r="BB494">
        <f>Nør!AW54</f>
        <v>98</v>
      </c>
      <c r="BC494">
        <f>Nør!AW55</f>
        <v>0</v>
      </c>
      <c r="BD494">
        <f>Nør!AW56</f>
        <v>2</v>
      </c>
      <c r="BE494">
        <f>Nør!AW57</f>
        <v>0</v>
      </c>
      <c r="BF494" t="str">
        <f>Nør!AW58</f>
        <v>Ja</v>
      </c>
      <c r="BG494" t="str">
        <f>Nør!AW59</f>
        <v>Nej</v>
      </c>
      <c r="BH494" t="str">
        <f>Nør!AW60</f>
        <v>Ja</v>
      </c>
      <c r="BI494">
        <f>Nør!AW61</f>
        <v>0</v>
      </c>
      <c r="BJ494">
        <f>Nør!AW62</f>
        <v>0</v>
      </c>
      <c r="BK494">
        <f>Nør!AW63</f>
        <v>0</v>
      </c>
      <c r="BL494">
        <f>Nør!AW64</f>
        <v>0</v>
      </c>
      <c r="BM494">
        <f>Nør!AW65</f>
        <v>0</v>
      </c>
      <c r="BN494">
        <f>Nør!AW66</f>
        <v>0</v>
      </c>
      <c r="BO494">
        <f>Nør!AW67</f>
        <v>0</v>
      </c>
      <c r="BP494">
        <f>Nør!AW68</f>
        <v>0</v>
      </c>
      <c r="BQ494">
        <f>Nør!AW69</f>
        <v>0</v>
      </c>
      <c r="BR494" t="str">
        <f>Nør!AW70</f>
        <v>produktionskøkken</v>
      </c>
      <c r="BS494">
        <f>Nør!AW71</f>
        <v>0</v>
      </c>
      <c r="BT494">
        <f>Nør!AW72</f>
        <v>0</v>
      </c>
      <c r="BU494">
        <f>Nør!AW73</f>
        <v>0</v>
      </c>
      <c r="BV494">
        <f>Nør!AW74</f>
        <v>0</v>
      </c>
      <c r="BW494">
        <f>Nør!AW75</f>
        <v>0</v>
      </c>
      <c r="BX494">
        <f>Nør!AW76</f>
        <v>0</v>
      </c>
      <c r="BY494">
        <f>Nør!AW77</f>
        <v>0</v>
      </c>
      <c r="BZ494">
        <f>Nør!AW78</f>
        <v>0</v>
      </c>
      <c r="CA494">
        <f>Nør!AW79</f>
        <v>0</v>
      </c>
      <c r="CB494">
        <f>Nør!AW80</f>
        <v>0</v>
      </c>
      <c r="CC494">
        <f>Nør!AW81</f>
        <v>0</v>
      </c>
      <c r="CD494">
        <f>Nør!AW82</f>
        <v>0</v>
      </c>
      <c r="CE494">
        <f>Nør!AW83</f>
        <v>0</v>
      </c>
      <c r="CF494" t="str">
        <f>Nør!AW84</f>
        <v>Der bliver kun lavet mad i institutionen 2 dage om ugen. De andre dage får de leveret mad fra VIKAOSMAD</v>
      </c>
      <c r="CG494" s="18" t="str">
        <f>Nør!AW85</f>
        <v>Sine</v>
      </c>
      <c r="CH494" s="18">
        <f>Nør!AW86</f>
        <v>39952</v>
      </c>
      <c r="CI494">
        <f>Nør!AW87</f>
        <v>0</v>
      </c>
      <c r="CJ494">
        <f>Nør!AW88</f>
        <v>0</v>
      </c>
      <c r="CK494">
        <f>Nør!AW89</f>
        <v>0</v>
      </c>
      <c r="CL494">
        <f>Nør!AW90</f>
        <v>0</v>
      </c>
      <c r="CM494">
        <f>Nør!AW91</f>
        <v>0</v>
      </c>
      <c r="CN494">
        <f>Nør!AW92</f>
        <v>0</v>
      </c>
      <c r="CO494">
        <f>Nør!AW93</f>
        <v>0</v>
      </c>
      <c r="CP494">
        <f>Nør!AW94</f>
        <v>0</v>
      </c>
      <c r="CQ494">
        <f>Nør!AW95</f>
        <v>0</v>
      </c>
      <c r="CR494">
        <f>Nør!AW96</f>
        <v>0</v>
      </c>
      <c r="CS494">
        <f>Nør!AW97</f>
        <v>0</v>
      </c>
      <c r="CT494">
        <f>Nør!AW98</f>
        <v>0</v>
      </c>
      <c r="CU494">
        <f>Nør!AW99</f>
        <v>0</v>
      </c>
      <c r="CV494">
        <f>Nør!AW100</f>
        <v>0</v>
      </c>
      <c r="CW494">
        <f>Nør!AW101</f>
        <v>0</v>
      </c>
      <c r="CX494">
        <f>Nør!AW102</f>
        <v>0</v>
      </c>
      <c r="CY494">
        <f>Nør!AW103</f>
        <v>0</v>
      </c>
      <c r="CZ494">
        <f>Nør!AW104</f>
        <v>0</v>
      </c>
      <c r="DA494">
        <f>Nør!AW105</f>
        <v>0</v>
      </c>
      <c r="DB494">
        <f>Nør!AW106</f>
        <v>0</v>
      </c>
      <c r="DC494">
        <f>Nør!AW107</f>
        <v>0</v>
      </c>
      <c r="DD494">
        <f>Nør!AW108</f>
        <v>0</v>
      </c>
      <c r="DE494">
        <f>Nør!AW109</f>
        <v>0</v>
      </c>
      <c r="DF494">
        <f>Nør!AW110</f>
        <v>0</v>
      </c>
      <c r="DG494">
        <f>Nør!AW111</f>
        <v>0</v>
      </c>
      <c r="DH494">
        <f>Nør!AW112</f>
        <v>0</v>
      </c>
      <c r="DI494">
        <f>Nør!AW113</f>
        <v>0</v>
      </c>
      <c r="DJ494">
        <f>Nør!AW114</f>
        <v>0</v>
      </c>
      <c r="DK494">
        <f>Nør!AW115</f>
        <v>0</v>
      </c>
      <c r="DL494">
        <f>Nør!AW116</f>
        <v>0</v>
      </c>
      <c r="DM494">
        <f>Nør!AW117</f>
        <v>0</v>
      </c>
      <c r="DN494">
        <f>Nør!AW118</f>
        <v>0</v>
      </c>
      <c r="DO494" s="14" t="str">
        <f>VLOOKUP(MID(B494,1,5)*1,InstTyp!A:B,2,FALSE)</f>
        <v>Vuggestuer</v>
      </c>
      <c r="DP494" s="14" t="str">
        <f>VLOOKUP(MID(B494,1,5)*1,InstTyp!A:C,3,FALSE)</f>
        <v>Nørrebro</v>
      </c>
      <c r="DQ494">
        <f>VLOOKUP(MID(B494,1,5)*1,'InstTyp-2'!E:BQ,7,FALSE)</f>
        <v>24</v>
      </c>
      <c r="DR494">
        <f>VLOOKUP(MID(B494,1,5)*1,'InstTyp-2'!E:BQ,8,FALSE)</f>
        <v>0</v>
      </c>
      <c r="DS494">
        <f>VLOOKUP(MID(B494,1,5)*1,'InstTyp-2'!E:BQ,9,FALSE)</f>
        <v>0</v>
      </c>
      <c r="DT494">
        <f>VLOOKUP(MID(B494,1,5)*1,'InstTyp-2'!E:BQ,10,FALSE)</f>
        <v>0</v>
      </c>
      <c r="DU494">
        <f>VLOOKUP(MID(B494,1,5)*1,'InstTyp-2'!E:BQ,11,FALSE)</f>
        <v>0</v>
      </c>
      <c r="DV494">
        <f>VLOOKUP(MID(B494,1,5)*1,'InstTyp-2'!E:BQ,12,FALSE)</f>
        <v>0</v>
      </c>
      <c r="DW494">
        <f>VLOOKUP(MID(B494,1,5)*1,'InstTyp-2'!E:BQ,13,FALSE)</f>
        <v>0</v>
      </c>
      <c r="DX494">
        <f>VLOOKUP(MID(B494,1,5)*1,'InstTyp-2'!E:BQ,14,FALSE)</f>
        <v>0</v>
      </c>
      <c r="DY494">
        <f>VLOOKUP(MID(B494,1,5)*1,'InstTyp-2'!E:BQ,15,FALSE)</f>
        <v>0</v>
      </c>
      <c r="DZ494">
        <f>VLOOKUP(MID(B494,1,5)*1,'InstTyp-2'!E:BQ,16,FALSE)</f>
        <v>0</v>
      </c>
      <c r="EA494">
        <f>VLOOKUP(MID(B494,1,5)*1,'InstTyp-2'!E:BQ,17,FALSE)</f>
        <v>0</v>
      </c>
      <c r="EB494">
        <f>VLOOKUP(MID(B494,1,5)*1,'InstTyp-2'!E:BQ,18,FALSE)</f>
        <v>0</v>
      </c>
      <c r="EC494">
        <f>VLOOKUP(MID(B494,1,5)*1,'InstTyp-2'!E:BQ,19,FALSE)</f>
        <v>0</v>
      </c>
      <c r="ED494">
        <f>VLOOKUP(MID(B494,1,5)*1,'InstTyp-2'!E:BQ,20,FALSE)</f>
        <v>0</v>
      </c>
      <c r="EE494" s="195">
        <f>VLOOKUP(MID(B494,1,5)*1,'Forplejning 2008'!A:C,3,FALSE)</f>
        <v>123781.31</v>
      </c>
      <c r="EF494" t="str">
        <f t="shared" si="28"/>
        <v>37277</v>
      </c>
      <c r="EG494" t="str">
        <f t="shared" si="29"/>
        <v/>
      </c>
      <c r="EH494">
        <f t="shared" si="30"/>
        <v>0</v>
      </c>
      <c r="EI494">
        <f t="shared" si="31"/>
        <v>0</v>
      </c>
      <c r="EJ494" t="e">
        <f>VLOOKUP(B494,Rekruttering!A:F,2,FALSE)</f>
        <v>#N/A</v>
      </c>
      <c r="EK494" t="e">
        <f>VLOOKUP(B494,Rekruttering!A:F,3,FALSE)</f>
        <v>#N/A</v>
      </c>
      <c r="EL494" t="e">
        <f>VLOOKUP(B494,Rekruttering!A:F,4,FALSE)</f>
        <v>#N/A</v>
      </c>
      <c r="EM494" t="e">
        <f>VLOOKUP(B494,Rekruttering!A:F,5,FALSE)</f>
        <v>#N/A</v>
      </c>
      <c r="EN494" t="e">
        <f>VLOOKUP(B494,Rekruttering!A:F,6,FALSE)</f>
        <v>#N/A</v>
      </c>
    </row>
    <row r="495" spans="1:144">
      <c r="A495" s="14" t="str">
        <f>Nør!BJ1</f>
        <v>x</v>
      </c>
      <c r="B495" s="21">
        <f>Nør!BJ2</f>
        <v>37467</v>
      </c>
      <c r="C495" t="str">
        <f>Nør!BJ3</f>
        <v>Stenrosen</v>
      </c>
      <c r="D495" t="str">
        <f>Nør!BJ4</f>
        <v>Nørrebro</v>
      </c>
      <c r="E495" t="str">
        <f>Nør!BJ5</f>
        <v>Titangade 7</v>
      </c>
      <c r="F495">
        <f>Nør!BJ6</f>
        <v>2200</v>
      </c>
      <c r="G495" t="str">
        <f>Nør!BJ7</f>
        <v>København N</v>
      </c>
      <c r="H495" t="str">
        <f>Nør!BJ8</f>
        <v>35 31 70 50</v>
      </c>
      <c r="I495" t="str">
        <f>Nør!BJ9</f>
        <v>37467@buf.kk.dk</v>
      </c>
      <c r="J495" t="str">
        <f>Nør!BJ10</f>
        <v>Linda Hansen</v>
      </c>
      <c r="K495">
        <f>Nør!BJ11</f>
        <v>0</v>
      </c>
      <c r="L495">
        <f>Nør!BJ12</f>
        <v>0</v>
      </c>
      <c r="M495" t="str">
        <f>Nør!BJ13</f>
        <v>37467@buf.kk.dk</v>
      </c>
      <c r="N495" t="str">
        <f>Nør!BJ14</f>
        <v>Vuggestue</v>
      </c>
      <c r="O495">
        <f>Nør!BJ15</f>
        <v>72</v>
      </c>
      <c r="P495">
        <f>Nør!BJ16</f>
        <v>0</v>
      </c>
      <c r="Q495">
        <f>Nør!BJ17</f>
        <v>0</v>
      </c>
      <c r="R495">
        <f>Nør!BJ18</f>
        <v>0</v>
      </c>
      <c r="S495">
        <f>Nør!BJ19</f>
        <v>0</v>
      </c>
      <c r="T495">
        <f>Nør!BJ20</f>
        <v>0</v>
      </c>
      <c r="U495">
        <f>Nør!BJ21</f>
        <v>0</v>
      </c>
      <c r="V495">
        <f>Nør!BJ22</f>
        <v>0</v>
      </c>
      <c r="W495">
        <f>Nør!BJ23</f>
        <v>0</v>
      </c>
      <c r="X495">
        <f>Nør!BJ24</f>
        <v>0</v>
      </c>
      <c r="Y495">
        <f>Nør!BJ25</f>
        <v>5</v>
      </c>
      <c r="Z495">
        <f>Nør!BJ26</f>
        <v>5</v>
      </c>
      <c r="AA495">
        <f>Nør!BJ27</f>
        <v>5</v>
      </c>
      <c r="AB495">
        <f>Nør!BJ28</f>
        <v>5</v>
      </c>
      <c r="AC495">
        <f>Nør!BJ29</f>
        <v>0</v>
      </c>
      <c r="AD495">
        <f>Nør!BJ30</f>
        <v>0</v>
      </c>
      <c r="AE495">
        <f>Nør!BJ31</f>
        <v>0</v>
      </c>
      <c r="AF495">
        <f>Nør!BJ32</f>
        <v>0</v>
      </c>
      <c r="AG495">
        <f>Nør!BJ33</f>
        <v>0</v>
      </c>
      <c r="AH495">
        <f>Nør!BJ34</f>
        <v>0</v>
      </c>
      <c r="AI495">
        <f>Nør!BJ35</f>
        <v>215000</v>
      </c>
      <c r="AJ495">
        <f>Nør!BJ36</f>
        <v>0</v>
      </c>
      <c r="AK495">
        <f>Nør!BJ37</f>
        <v>0</v>
      </c>
      <c r="AL495" t="str">
        <f>Nør!BJ38</f>
        <v>Ja</v>
      </c>
      <c r="AM495">
        <f>Nør!BJ39</f>
        <v>0</v>
      </c>
      <c r="AN495" t="str">
        <f>Nør!BJ40</f>
        <v>Thomas Andersen</v>
      </c>
      <c r="AO495">
        <f>Nør!BJ41</f>
        <v>2009</v>
      </c>
      <c r="AP495">
        <f>Nør!BJ42</f>
        <v>37</v>
      </c>
      <c r="AQ495">
        <f>Nør!BJ43</f>
        <v>0</v>
      </c>
      <c r="AR495" t="str">
        <f>Nør!BJ44</f>
        <v>kok</v>
      </c>
      <c r="AS495" t="str">
        <f>Nør!BJ45</f>
        <v>hotel, restaurant, arb. I London på sushi restaurant</v>
      </c>
      <c r="AT495">
        <f>Nør!BJ46</f>
        <v>0</v>
      </c>
      <c r="AU495" t="str">
        <f>Nør!BJ47</f>
        <v>Christian Cumberland</v>
      </c>
      <c r="AV495">
        <f>Nør!BJ48</f>
        <v>2006</v>
      </c>
      <c r="AW495">
        <f>Nør!BJ49</f>
        <v>37</v>
      </c>
      <c r="AX495">
        <f>Nør!BJ50</f>
        <v>0</v>
      </c>
      <c r="AY495" t="str">
        <f>Nør!BJ51</f>
        <v>catering kantine assistent</v>
      </c>
      <c r="AZ495" t="str">
        <f>Nør!BJ52</f>
        <v>div. Praktik</v>
      </c>
      <c r="BA495">
        <f>Nør!BJ53</f>
        <v>0</v>
      </c>
      <c r="BB495">
        <f>Nør!BJ54</f>
        <v>95</v>
      </c>
      <c r="BC495">
        <f>Nør!BJ55</f>
        <v>0</v>
      </c>
      <c r="BD495">
        <f>Nør!BJ56</f>
        <v>2</v>
      </c>
      <c r="BE495">
        <f>Nør!BJ57</f>
        <v>0</v>
      </c>
      <c r="BF495" t="str">
        <f>Nør!BJ58</f>
        <v>Nej</v>
      </c>
      <c r="BG495" t="str">
        <f>Nør!BJ59</f>
        <v>Ja</v>
      </c>
      <c r="BH495" t="str">
        <f>Nør!BJ60</f>
        <v>Ja</v>
      </c>
      <c r="BI495">
        <f>Nør!BJ61</f>
        <v>0</v>
      </c>
      <c r="BJ495">
        <f>Nør!BJ62</f>
        <v>0</v>
      </c>
      <c r="BK495">
        <f>Nør!BJ63</f>
        <v>0</v>
      </c>
      <c r="BL495">
        <f>Nør!BJ64</f>
        <v>0</v>
      </c>
      <c r="BM495">
        <f>Nør!BJ65</f>
        <v>0</v>
      </c>
      <c r="BN495">
        <f>Nør!BJ66</f>
        <v>0</v>
      </c>
      <c r="BO495">
        <f>Nør!BJ67</f>
        <v>0</v>
      </c>
      <c r="BP495">
        <f>Nør!BJ68</f>
        <v>0</v>
      </c>
      <c r="BQ495">
        <f>Nør!BJ69</f>
        <v>0</v>
      </c>
      <c r="BR495" t="str">
        <f>Nør!BJ70</f>
        <v>produktionskøkken</v>
      </c>
      <c r="BS495" t="str">
        <f>Nør!BJ71</f>
        <v>Ja</v>
      </c>
      <c r="BT495">
        <f>Nør!BJ72</f>
        <v>0</v>
      </c>
      <c r="BU495">
        <f>Nør!BJ73</f>
        <v>0</v>
      </c>
      <c r="BV495">
        <f>Nør!BJ74</f>
        <v>0</v>
      </c>
      <c r="BW495">
        <f>Nør!BJ75</f>
        <v>0</v>
      </c>
      <c r="BX495">
        <f>Nør!BJ76</f>
        <v>0</v>
      </c>
      <c r="BY495">
        <f>Nør!BJ77</f>
        <v>0</v>
      </c>
      <c r="BZ495">
        <f>Nør!BJ78</f>
        <v>0</v>
      </c>
      <c r="CA495">
        <f>Nør!BJ79</f>
        <v>0</v>
      </c>
      <c r="CB495">
        <f>Nør!BJ80</f>
        <v>0</v>
      </c>
      <c r="CC495">
        <f>Nør!BJ81</f>
        <v>0</v>
      </c>
      <c r="CD495">
        <f>Nør!BJ82</f>
        <v>0</v>
      </c>
      <c r="CE495">
        <f>Nør!BJ83</f>
        <v>0</v>
      </c>
      <c r="CF495">
        <f>Nør!BJ84</f>
        <v>0</v>
      </c>
      <c r="CG495" t="str">
        <f>Nør!BJ85</f>
        <v>Birgitte</v>
      </c>
      <c r="CH495" s="18">
        <f>Nør!BJ86</f>
        <v>39903</v>
      </c>
      <c r="CI495">
        <f>Nør!BJ87</f>
        <v>0</v>
      </c>
      <c r="CJ495">
        <f>Nør!BJ88</f>
        <v>0</v>
      </c>
      <c r="CK495">
        <f>Nør!BJ89</f>
        <v>1</v>
      </c>
      <c r="CL495">
        <f>Nør!BJ90</f>
        <v>5</v>
      </c>
      <c r="CM495">
        <f>Nør!BJ91</f>
        <v>0</v>
      </c>
      <c r="CN495">
        <f>Nør!BJ92</f>
        <v>0</v>
      </c>
      <c r="CO495">
        <f>Nør!BJ93</f>
        <v>1</v>
      </c>
      <c r="CP495">
        <f>Nør!BJ94</f>
        <v>0</v>
      </c>
      <c r="CQ495">
        <f>Nør!BJ95</f>
        <v>10</v>
      </c>
      <c r="CR495">
        <f>Nør!BJ96</f>
        <v>0</v>
      </c>
      <c r="CS495">
        <f>Nør!BJ97</f>
        <v>0</v>
      </c>
      <c r="CT495">
        <f>Nør!BJ98</f>
        <v>3</v>
      </c>
      <c r="CU495">
        <f>Nør!BJ99</f>
        <v>0</v>
      </c>
      <c r="CV495">
        <f>Nør!BJ100</f>
        <v>0</v>
      </c>
      <c r="CW495">
        <f>Nør!BJ101</f>
        <v>0</v>
      </c>
      <c r="CX495">
        <f>Nør!BJ102</f>
        <v>0</v>
      </c>
      <c r="CY495">
        <f>Nør!BJ103</f>
        <v>0</v>
      </c>
      <c r="CZ495">
        <f>Nør!BJ104</f>
        <v>2</v>
      </c>
      <c r="DA495">
        <f>Nør!BJ105</f>
        <v>1</v>
      </c>
      <c r="DB495">
        <f>Nør!BJ106</f>
        <v>1</v>
      </c>
      <c r="DC495">
        <f>Nør!BJ107</f>
        <v>2</v>
      </c>
      <c r="DD495" t="str">
        <f>Nør!BJ108</f>
        <v>Miele</v>
      </c>
      <c r="DE495">
        <f>Nør!BJ109</f>
        <v>8</v>
      </c>
      <c r="DF495" t="str">
        <f>Nør!BJ110</f>
        <v>Ja</v>
      </c>
      <c r="DG495">
        <f>Nør!BJ111</f>
        <v>30</v>
      </c>
      <c r="DH495" t="str">
        <f>Nør!BJ112</f>
        <v>Nej</v>
      </c>
      <c r="DI495" t="str">
        <f>Nør!BJ113</f>
        <v>Ja</v>
      </c>
      <c r="DJ495" t="str">
        <f>Nør!BJ114</f>
        <v>Ja</v>
      </c>
      <c r="DK495">
        <f>Nør!BJ115</f>
        <v>3</v>
      </c>
      <c r="DL495" t="str">
        <f>Nør!BJ116</f>
        <v>God plads</v>
      </c>
      <c r="DM495" t="str">
        <f>Nør!BJ117</f>
        <v>Institutionen vel gerne lave mad til Titania, Titansgade (børnehave.. Måske vuggestue?)</v>
      </c>
      <c r="DN495">
        <f>Nør!BJ118</f>
        <v>0</v>
      </c>
      <c r="DO495" s="14" t="str">
        <f>VLOOKUP(MID(B495,1,5)*1,InstTyp!A:B,2,FALSE)</f>
        <v xml:space="preserve">Integrerede </v>
      </c>
      <c r="DP495" s="14" t="str">
        <f>VLOOKUP(MID(B495,1,5)*1,InstTyp!A:C,3,FALSE)</f>
        <v>Nørrebro</v>
      </c>
      <c r="DQ495">
        <f>VLOOKUP(MID(B495,1,5)*1,'InstTyp-2'!E:BQ,7,FALSE)</f>
        <v>72</v>
      </c>
      <c r="DR495">
        <f>VLOOKUP(MID(B495,1,5)*1,'InstTyp-2'!E:BQ,8,FALSE)</f>
        <v>0</v>
      </c>
      <c r="DS495">
        <f>VLOOKUP(MID(B495,1,5)*1,'InstTyp-2'!E:BQ,9,FALSE)</f>
        <v>0</v>
      </c>
      <c r="DT495">
        <f>VLOOKUP(MID(B495,1,5)*1,'InstTyp-2'!E:BQ,10,FALSE)</f>
        <v>0</v>
      </c>
      <c r="DU495">
        <f>VLOOKUP(MID(B495,1,5)*1,'InstTyp-2'!E:BQ,11,FALSE)</f>
        <v>0</v>
      </c>
      <c r="DV495">
        <f>VLOOKUP(MID(B495,1,5)*1,'InstTyp-2'!E:BQ,12,FALSE)</f>
        <v>0</v>
      </c>
      <c r="DW495">
        <f>VLOOKUP(MID(B495,1,5)*1,'InstTyp-2'!E:BQ,13,FALSE)</f>
        <v>0</v>
      </c>
      <c r="DX495">
        <f>VLOOKUP(MID(B495,1,5)*1,'InstTyp-2'!E:BQ,14,FALSE)</f>
        <v>0</v>
      </c>
      <c r="DY495">
        <f>VLOOKUP(MID(B495,1,5)*1,'InstTyp-2'!E:BQ,15,FALSE)</f>
        <v>0</v>
      </c>
      <c r="DZ495">
        <f>VLOOKUP(MID(B495,1,5)*1,'InstTyp-2'!E:BQ,16,FALSE)</f>
        <v>0</v>
      </c>
      <c r="EA495">
        <f>VLOOKUP(MID(B495,1,5)*1,'InstTyp-2'!E:BQ,17,FALSE)</f>
        <v>0</v>
      </c>
      <c r="EB495">
        <f>VLOOKUP(MID(B495,1,5)*1,'InstTyp-2'!E:BQ,18,FALSE)</f>
        <v>0</v>
      </c>
      <c r="EC495">
        <f>VLOOKUP(MID(B495,1,5)*1,'InstTyp-2'!E:BQ,19,FALSE)</f>
        <v>0</v>
      </c>
      <c r="ED495">
        <f>VLOOKUP(MID(B495,1,5)*1,'InstTyp-2'!E:BQ,20,FALSE)</f>
        <v>0</v>
      </c>
      <c r="EE495" s="195">
        <f>VLOOKUP(MID(B495,1,5)*1,'Forplejning 2008'!A:C,3,FALSE)</f>
        <v>243463.6</v>
      </c>
      <c r="EF495" t="str">
        <f t="shared" si="28"/>
        <v>37467</v>
      </c>
      <c r="EG495" t="str">
        <f t="shared" si="29"/>
        <v/>
      </c>
      <c r="EH495">
        <f t="shared" si="30"/>
        <v>0</v>
      </c>
      <c r="EI495">
        <f t="shared" si="31"/>
        <v>0</v>
      </c>
      <c r="EJ495" t="e">
        <f>VLOOKUP(B495,Rekruttering!A:F,2,FALSE)</f>
        <v>#N/A</v>
      </c>
      <c r="EK495" t="e">
        <f>VLOOKUP(B495,Rekruttering!A:F,3,FALSE)</f>
        <v>#N/A</v>
      </c>
      <c r="EL495" t="e">
        <f>VLOOKUP(B495,Rekruttering!A:F,4,FALSE)</f>
        <v>#N/A</v>
      </c>
      <c r="EM495" t="e">
        <f>VLOOKUP(B495,Rekruttering!A:F,5,FALSE)</f>
        <v>#N/A</v>
      </c>
      <c r="EN495" t="e">
        <f>VLOOKUP(B495,Rekruttering!A:F,6,FALSE)</f>
        <v>#N/A</v>
      </c>
    </row>
    <row r="496" spans="1:144">
      <c r="A496" s="14" t="str">
        <f>Val!B1</f>
        <v>x</v>
      </c>
      <c r="B496" s="21">
        <f>Val!B2</f>
        <v>35226</v>
      </c>
      <c r="C496" t="str">
        <f>Val!B3</f>
        <v>Vuggestuen Solsikken</v>
      </c>
      <c r="D496" t="str">
        <f>Val!B4</f>
        <v>Valby</v>
      </c>
      <c r="E496" t="str">
        <f>Val!B5</f>
        <v>Annexstræde 29</v>
      </c>
      <c r="F496">
        <f>Val!B6</f>
        <v>2500</v>
      </c>
      <c r="G496" t="str">
        <f>Val!B7</f>
        <v>Valby</v>
      </c>
      <c r="H496" t="str">
        <f>Val!B8</f>
        <v>36 16 23 11</v>
      </c>
      <c r="I496" t="str">
        <f>Val!B9</f>
        <v>35226@buf.kk.dk</v>
      </c>
      <c r="J496" t="str">
        <f>Val!B10</f>
        <v>Lisbet Vatne Nielsen</v>
      </c>
      <c r="K496">
        <f>Val!B11</f>
        <v>38331506</v>
      </c>
      <c r="L496">
        <f>Val!B12</f>
        <v>0</v>
      </c>
      <c r="M496" t="str">
        <f>Val!B13</f>
        <v>vuggesol@mail.dk</v>
      </c>
      <c r="N496" t="str">
        <f>Val!B14</f>
        <v>Vuggestue</v>
      </c>
      <c r="O496">
        <f>Val!B15</f>
        <v>22</v>
      </c>
      <c r="P496">
        <f>Val!B16</f>
        <v>0</v>
      </c>
      <c r="Q496">
        <f>Val!B17</f>
        <v>0</v>
      </c>
      <c r="R496">
        <f>Val!B18</f>
        <v>0</v>
      </c>
      <c r="S496">
        <f>Val!B19</f>
        <v>0</v>
      </c>
      <c r="T496">
        <f>Val!B20</f>
        <v>0</v>
      </c>
      <c r="U496">
        <f>Val!B21</f>
        <v>0</v>
      </c>
      <c r="V496" t="str">
        <f>Val!B22</f>
        <v>Nej</v>
      </c>
      <c r="W496">
        <f>Val!B23</f>
        <v>0</v>
      </c>
      <c r="X496">
        <f>Val!B24</f>
        <v>0</v>
      </c>
      <c r="Y496">
        <f>Val!B25</f>
        <v>5</v>
      </c>
      <c r="Z496">
        <f>Val!B26</f>
        <v>5</v>
      </c>
      <c r="AA496">
        <f>Val!B27</f>
        <v>5</v>
      </c>
      <c r="AB496">
        <f>Val!B28</f>
        <v>5</v>
      </c>
      <c r="AC496">
        <f>Val!B29</f>
        <v>0</v>
      </c>
      <c r="AD496">
        <f>Val!B30</f>
        <v>0</v>
      </c>
      <c r="AE496">
        <f>Val!B31</f>
        <v>0</v>
      </c>
      <c r="AF496">
        <f>Val!B32</f>
        <v>0</v>
      </c>
      <c r="AG496">
        <f>Val!B33</f>
        <v>0</v>
      </c>
      <c r="AH496">
        <f>Val!B34</f>
        <v>0</v>
      </c>
      <c r="AI496" s="16">
        <f>Val!B35</f>
        <v>80000</v>
      </c>
      <c r="AJ496">
        <f>Val!B36</f>
        <v>0</v>
      </c>
      <c r="AK496">
        <f>Val!B37</f>
        <v>0</v>
      </c>
      <c r="AL496" t="str">
        <f>Val!B38</f>
        <v>Ja</v>
      </c>
      <c r="AM496" t="str">
        <f>Val!B39</f>
        <v>Nej</v>
      </c>
      <c r="AN496" t="str">
        <f>Val!B40</f>
        <v>Rasmus Mortensen</v>
      </c>
      <c r="AO496">
        <f>Val!B41</f>
        <v>2008</v>
      </c>
      <c r="AP496">
        <f>Val!B42</f>
        <v>24</v>
      </c>
      <c r="AQ496">
        <f>Val!B43</f>
        <v>0</v>
      </c>
      <c r="AR496" t="str">
        <f>Val!B44</f>
        <v>kok</v>
      </c>
      <c r="AS496" t="str">
        <f>Val!B45</f>
        <v>Udlært for 1 ½ år siden</v>
      </c>
      <c r="AT496" t="str">
        <f>Val!B46</f>
        <v>%</v>
      </c>
      <c r="AU496">
        <f>Val!B47</f>
        <v>0</v>
      </c>
      <c r="AV496">
        <f>Val!B48</f>
        <v>0</v>
      </c>
      <c r="AW496">
        <f>Val!B49</f>
        <v>0</v>
      </c>
      <c r="AX496">
        <f>Val!B50</f>
        <v>0</v>
      </c>
      <c r="AY496">
        <f>Val!B51</f>
        <v>0</v>
      </c>
      <c r="AZ496">
        <f>Val!B52</f>
        <v>0</v>
      </c>
      <c r="BA496">
        <f>Val!B53</f>
        <v>0</v>
      </c>
      <c r="BB496">
        <f>Val!B54</f>
        <v>40</v>
      </c>
      <c r="BC496">
        <f>Val!B55</f>
        <v>0</v>
      </c>
      <c r="BD496">
        <f>Val!B56</f>
        <v>2</v>
      </c>
      <c r="BE496">
        <f>Val!B57</f>
        <v>0</v>
      </c>
      <c r="BF496" t="str">
        <f>Val!B58</f>
        <v>Ja</v>
      </c>
      <c r="BG496" t="str">
        <f>Val!B59</f>
        <v>Nej</v>
      </c>
      <c r="BH496" t="str">
        <f>Val!B60</f>
        <v>Ja</v>
      </c>
      <c r="BI496" t="str">
        <f>Val!B61</f>
        <v>Ja</v>
      </c>
      <c r="BJ496">
        <f>Val!B62</f>
        <v>0</v>
      </c>
      <c r="BK496" t="str">
        <f>Val!B63</f>
        <v>Ja</v>
      </c>
      <c r="BL496">
        <f>Val!B64</f>
        <v>0</v>
      </c>
      <c r="BM496" t="str">
        <f>Val!B65</f>
        <v>Ja</v>
      </c>
      <c r="BN496">
        <f>Val!B66</f>
        <v>0</v>
      </c>
      <c r="BO496" t="str">
        <f>Val!B67</f>
        <v>Ja</v>
      </c>
      <c r="BP496">
        <f>Val!B68</f>
        <v>0</v>
      </c>
      <c r="BQ496">
        <f>Val!B69</f>
        <v>0</v>
      </c>
      <c r="BR496" t="str">
        <f>Val!B70</f>
        <v>produktionskøkken</v>
      </c>
      <c r="BS496" t="str">
        <f>Val!B71</f>
        <v>Ja</v>
      </c>
      <c r="BT496" t="str">
        <f>Val!B72</f>
        <v>Mindre</v>
      </c>
      <c r="BU496" t="str">
        <f>Val!B73</f>
        <v>Ingen</v>
      </c>
      <c r="BV496" t="str">
        <f>Val!B74</f>
        <v>Nej</v>
      </c>
      <c r="BW496" t="str">
        <f>Val!B75</f>
        <v>Vil gerne have ny emhætte</v>
      </c>
      <c r="BX496">
        <f>Val!B76</f>
        <v>0</v>
      </c>
      <c r="BY496">
        <f>Val!B77</f>
        <v>0</v>
      </c>
      <c r="BZ496">
        <f>Val!B78</f>
        <v>0</v>
      </c>
      <c r="CA496">
        <f>Val!B79</f>
        <v>0</v>
      </c>
      <c r="CB496">
        <f>Val!B80</f>
        <v>0</v>
      </c>
      <c r="CC496">
        <f>Val!B81</f>
        <v>0</v>
      </c>
      <c r="CD496">
        <f>Val!B82</f>
        <v>0</v>
      </c>
      <c r="CE496">
        <f>Val!B83</f>
        <v>0</v>
      </c>
      <c r="CF496">
        <f>Val!B84</f>
        <v>0</v>
      </c>
      <c r="CG496" t="str">
        <f>Val!B85</f>
        <v>Cathrine / Nanna</v>
      </c>
      <c r="CH496" s="18">
        <f>Val!B86</f>
        <v>39856</v>
      </c>
      <c r="CI496">
        <f>Val!B87</f>
        <v>0</v>
      </c>
      <c r="CJ496">
        <f>Val!B88</f>
        <v>1</v>
      </c>
      <c r="CK496">
        <f>Val!B89</f>
        <v>0</v>
      </c>
      <c r="CL496">
        <f>Val!B90</f>
        <v>0</v>
      </c>
      <c r="CM496">
        <f>Val!B91</f>
        <v>0</v>
      </c>
      <c r="CN496">
        <f>Val!B92</f>
        <v>2</v>
      </c>
      <c r="CO496">
        <f>Val!B93</f>
        <v>0</v>
      </c>
      <c r="CP496">
        <f>Val!B94</f>
        <v>0</v>
      </c>
      <c r="CQ496">
        <f>Val!B95</f>
        <v>0</v>
      </c>
      <c r="CR496">
        <f>Val!B96</f>
        <v>0</v>
      </c>
      <c r="CS496">
        <f>Val!B97</f>
        <v>1</v>
      </c>
      <c r="CT496">
        <f>Val!B98</f>
        <v>0</v>
      </c>
      <c r="CU496">
        <f>Val!B99</f>
        <v>1</v>
      </c>
      <c r="CV496">
        <f>Val!B100</f>
        <v>0</v>
      </c>
      <c r="CW496">
        <f>Val!B101</f>
        <v>0</v>
      </c>
      <c r="CX496">
        <f>Val!B102</f>
        <v>0</v>
      </c>
      <c r="CY496">
        <f>Val!B103</f>
        <v>1</v>
      </c>
      <c r="CZ496">
        <f>Val!B104</f>
        <v>0</v>
      </c>
      <c r="DA496">
        <f>Val!B105</f>
        <v>0</v>
      </c>
      <c r="DB496">
        <f>Val!B106</f>
        <v>1</v>
      </c>
      <c r="DC496">
        <f>Val!B107</f>
        <v>25</v>
      </c>
      <c r="DD496" t="str">
        <f>Val!B108</f>
        <v>Miele</v>
      </c>
      <c r="DE496">
        <f>Val!B109</f>
        <v>3</v>
      </c>
      <c r="DF496" t="str">
        <f>Val!B110</f>
        <v>Nej</v>
      </c>
      <c r="DG496">
        <f>Val!B111</f>
        <v>0</v>
      </c>
      <c r="DH496" t="str">
        <f>Val!B112</f>
        <v>Nej</v>
      </c>
      <c r="DI496" t="str">
        <f>Val!B113</f>
        <v>Ja</v>
      </c>
      <c r="DJ496" t="str">
        <f>Val!B114</f>
        <v>Nej</v>
      </c>
      <c r="DK496">
        <f>Val!B115</f>
        <v>1</v>
      </c>
      <c r="DL496" t="str">
        <f>Val!B116</f>
        <v>Begrænset</v>
      </c>
      <c r="DM496" t="str">
        <f>Val!B117</f>
        <v>Skabsplads i køkken</v>
      </c>
      <c r="DN496">
        <f>Val!B118</f>
        <v>0</v>
      </c>
      <c r="DO496" s="14" t="str">
        <f>VLOOKUP(MID(B496,1,5)*1,InstTyp!A:B,2,FALSE)</f>
        <v>Vuggestuer</v>
      </c>
      <c r="DP496" s="14" t="str">
        <f>VLOOKUP(MID(B496,1,5)*1,InstTyp!A:C,3,FALSE)</f>
        <v>Valby</v>
      </c>
      <c r="DQ496">
        <f>VLOOKUP(MID(B496,1,5)*1,'InstTyp-2'!E:BQ,7,FALSE)</f>
        <v>22</v>
      </c>
      <c r="DR496">
        <f>VLOOKUP(MID(B496,1,5)*1,'InstTyp-2'!E:BQ,8,FALSE)</f>
        <v>0</v>
      </c>
      <c r="DS496">
        <f>VLOOKUP(MID(B496,1,5)*1,'InstTyp-2'!E:BQ,9,FALSE)</f>
        <v>0</v>
      </c>
      <c r="DT496">
        <f>VLOOKUP(MID(B496,1,5)*1,'InstTyp-2'!E:BQ,10,FALSE)</f>
        <v>0</v>
      </c>
      <c r="DU496">
        <f>VLOOKUP(MID(B496,1,5)*1,'InstTyp-2'!E:BQ,11,FALSE)</f>
        <v>0</v>
      </c>
      <c r="DV496">
        <f>VLOOKUP(MID(B496,1,5)*1,'InstTyp-2'!E:BQ,12,FALSE)</f>
        <v>0</v>
      </c>
      <c r="DW496">
        <f>VLOOKUP(MID(B496,1,5)*1,'InstTyp-2'!E:BQ,13,FALSE)</f>
        <v>0</v>
      </c>
      <c r="DX496">
        <f>VLOOKUP(MID(B496,1,5)*1,'InstTyp-2'!E:BQ,14,FALSE)</f>
        <v>0</v>
      </c>
      <c r="DY496">
        <f>VLOOKUP(MID(B496,1,5)*1,'InstTyp-2'!E:BQ,15,FALSE)</f>
        <v>0</v>
      </c>
      <c r="DZ496">
        <f>VLOOKUP(MID(B496,1,5)*1,'InstTyp-2'!E:BQ,16,FALSE)</f>
        <v>0</v>
      </c>
      <c r="EA496">
        <f>VLOOKUP(MID(B496,1,5)*1,'InstTyp-2'!E:BQ,17,FALSE)</f>
        <v>0</v>
      </c>
      <c r="EB496">
        <f>VLOOKUP(MID(B496,1,5)*1,'InstTyp-2'!E:BQ,18,FALSE)</f>
        <v>0</v>
      </c>
      <c r="EC496">
        <f>VLOOKUP(MID(B496,1,5)*1,'InstTyp-2'!E:BQ,19,FALSE)</f>
        <v>0</v>
      </c>
      <c r="ED496">
        <f>VLOOKUP(MID(B496,1,5)*1,'InstTyp-2'!E:BQ,20,FALSE)</f>
        <v>0</v>
      </c>
      <c r="EE496" s="195">
        <f>VLOOKUP(MID(B496,1,5)*1,'Forplejning 2008'!A:C,3,FALSE)</f>
        <v>69527.88</v>
      </c>
      <c r="EF496" t="str">
        <f t="shared" si="28"/>
        <v>35226</v>
      </c>
      <c r="EG496" t="str">
        <f t="shared" si="29"/>
        <v/>
      </c>
      <c r="EH496">
        <f t="shared" si="30"/>
        <v>0</v>
      </c>
      <c r="EI496">
        <f t="shared" si="31"/>
        <v>0</v>
      </c>
      <c r="EJ496" t="e">
        <f>VLOOKUP(B496,Rekruttering!A:F,2,FALSE)</f>
        <v>#N/A</v>
      </c>
      <c r="EK496" t="e">
        <f>VLOOKUP(B496,Rekruttering!A:F,3,FALSE)</f>
        <v>#N/A</v>
      </c>
      <c r="EL496" t="e">
        <f>VLOOKUP(B496,Rekruttering!A:F,4,FALSE)</f>
        <v>#N/A</v>
      </c>
      <c r="EM496" t="e">
        <f>VLOOKUP(B496,Rekruttering!A:F,5,FALSE)</f>
        <v>#N/A</v>
      </c>
      <c r="EN496" t="e">
        <f>VLOOKUP(B496,Rekruttering!A:F,6,FALSE)</f>
        <v>#N/A</v>
      </c>
    </row>
    <row r="497" spans="1:144">
      <c r="A497" s="14" t="str">
        <f>Val!C1</f>
        <v>x</v>
      </c>
      <c r="B497" s="21">
        <f>Val!C2</f>
        <v>35275</v>
      </c>
      <c r="C497" t="str">
        <f>Val!C3</f>
        <v>Kastaniehuset</v>
      </c>
      <c r="D497" t="str">
        <f>Val!C4</f>
        <v>Valby</v>
      </c>
      <c r="E497" t="str">
        <f>Val!C5</f>
        <v>Vigerslev Allé 175</v>
      </c>
      <c r="F497">
        <f>Val!C6</f>
        <v>2500</v>
      </c>
      <c r="G497" t="str">
        <f>Val!C7</f>
        <v>Valby</v>
      </c>
      <c r="H497">
        <f>Val!C8</f>
        <v>36464587</v>
      </c>
      <c r="I497" t="str">
        <f>Val!C9</f>
        <v>35275@buf.kk.dk</v>
      </c>
      <c r="J497" t="str">
        <f>Val!C10</f>
        <v>Connie Feldmann</v>
      </c>
      <c r="K497">
        <f>Val!C11</f>
        <v>36164048</v>
      </c>
      <c r="L497">
        <f>Val!C12</f>
        <v>0</v>
      </c>
      <c r="M497" t="str">
        <f>Val!C13</f>
        <v>35275@buf.kk.dk</v>
      </c>
      <c r="N497" t="str">
        <f>Val!C14</f>
        <v>Vuggestue</v>
      </c>
      <c r="O497">
        <f>Val!C15</f>
        <v>33</v>
      </c>
      <c r="P497">
        <f>Val!C16</f>
        <v>0</v>
      </c>
      <c r="Q497">
        <f>Val!C17</f>
        <v>0</v>
      </c>
      <c r="R497">
        <f>Val!C18</f>
        <v>0</v>
      </c>
      <c r="S497">
        <f>Val!C19</f>
        <v>0</v>
      </c>
      <c r="T497">
        <f>Val!C20</f>
        <v>0</v>
      </c>
      <c r="U497">
        <f>Val!C21</f>
        <v>0</v>
      </c>
      <c r="V497" t="str">
        <f>Val!C22</f>
        <v>Nej</v>
      </c>
      <c r="W497">
        <f>Val!C23</f>
        <v>0</v>
      </c>
      <c r="X497">
        <f>Val!C24</f>
        <v>0</v>
      </c>
      <c r="Y497">
        <f>Val!C25</f>
        <v>5</v>
      </c>
      <c r="Z497">
        <f>Val!C26</f>
        <v>5</v>
      </c>
      <c r="AA497">
        <f>Val!C27</f>
        <v>5</v>
      </c>
      <c r="AB497">
        <f>Val!C28</f>
        <v>5</v>
      </c>
      <c r="AC497">
        <f>Val!C29</f>
        <v>0</v>
      </c>
      <c r="AD497">
        <f>Val!C30</f>
        <v>0</v>
      </c>
      <c r="AE497">
        <f>Val!C31</f>
        <v>0</v>
      </c>
      <c r="AF497">
        <f>Val!C32</f>
        <v>0</v>
      </c>
      <c r="AG497">
        <f>Val!C33</f>
        <v>0</v>
      </c>
      <c r="AH497">
        <f>Val!C34</f>
        <v>0</v>
      </c>
      <c r="AI497" s="16">
        <f>Val!C35</f>
        <v>100625</v>
      </c>
      <c r="AJ497" s="16">
        <f>Val!C36</f>
        <v>0</v>
      </c>
      <c r="AK497">
        <f>Val!C37</f>
        <v>0</v>
      </c>
      <c r="AL497" t="str">
        <f>Val!C38</f>
        <v>Ja</v>
      </c>
      <c r="AM497">
        <f>Val!C39</f>
        <v>0</v>
      </c>
      <c r="AN497" t="str">
        <f>Val!C40</f>
        <v>Dorthe</v>
      </c>
      <c r="AO497">
        <f>Val!C41</f>
        <v>0</v>
      </c>
      <c r="AP497">
        <f>Val!C42</f>
        <v>30</v>
      </c>
      <c r="AQ497">
        <f>Val!C43</f>
        <v>0</v>
      </c>
      <c r="AR497" t="str">
        <f>Val!C44</f>
        <v>ufaglært</v>
      </c>
      <c r="AS497">
        <f>Val!C45</f>
        <v>0</v>
      </c>
      <c r="AT497">
        <f>Val!C46</f>
        <v>0</v>
      </c>
      <c r="AU497">
        <f>Val!C47</f>
        <v>0</v>
      </c>
      <c r="AV497">
        <f>Val!C48</f>
        <v>0</v>
      </c>
      <c r="AW497">
        <f>Val!C49</f>
        <v>0</v>
      </c>
      <c r="AX497">
        <f>Val!C50</f>
        <v>0</v>
      </c>
      <c r="AY497">
        <f>Val!C51</f>
        <v>0</v>
      </c>
      <c r="AZ497">
        <f>Val!C52</f>
        <v>0</v>
      </c>
      <c r="BA497">
        <f>Val!C53</f>
        <v>0</v>
      </c>
      <c r="BB497">
        <f>Val!C54</f>
        <v>25</v>
      </c>
      <c r="BC497">
        <f>Val!C55</f>
        <v>0</v>
      </c>
      <c r="BD497">
        <f>Val!C56</f>
        <v>1</v>
      </c>
      <c r="BE497">
        <f>Val!C57</f>
        <v>0</v>
      </c>
      <c r="BF497" t="str">
        <f>Val!C58</f>
        <v>Ja</v>
      </c>
      <c r="BG497" t="str">
        <f>Val!C59</f>
        <v>Nej</v>
      </c>
      <c r="BH497" t="str">
        <f>Val!C60</f>
        <v>Ja</v>
      </c>
      <c r="BI497">
        <f>Val!C61</f>
        <v>0</v>
      </c>
      <c r="BJ497">
        <f>Val!C62</f>
        <v>0</v>
      </c>
      <c r="BK497">
        <f>Val!C63</f>
        <v>0</v>
      </c>
      <c r="BL497">
        <f>Val!C64</f>
        <v>0</v>
      </c>
      <c r="BM497">
        <f>Val!C65</f>
        <v>0</v>
      </c>
      <c r="BN497">
        <f>Val!C66</f>
        <v>0</v>
      </c>
      <c r="BO497">
        <f>Val!C67</f>
        <v>0</v>
      </c>
      <c r="BP497">
        <f>Val!C68</f>
        <v>0</v>
      </c>
      <c r="BQ497">
        <f>Val!C69</f>
        <v>0</v>
      </c>
      <c r="BR497" t="str">
        <f>Val!C70</f>
        <v>produktionskøkken</v>
      </c>
      <c r="BS497">
        <f>Val!C71</f>
        <v>0</v>
      </c>
      <c r="BT497">
        <f>Val!C72</f>
        <v>0</v>
      </c>
      <c r="BU497">
        <f>Val!C73</f>
        <v>0</v>
      </c>
      <c r="BV497">
        <f>Val!C74</f>
        <v>0</v>
      </c>
      <c r="BW497">
        <f>Val!C75</f>
        <v>0</v>
      </c>
      <c r="BX497">
        <f>Val!C76</f>
        <v>0</v>
      </c>
      <c r="BY497">
        <f>Val!C77</f>
        <v>0</v>
      </c>
      <c r="BZ497">
        <f>Val!C78</f>
        <v>0</v>
      </c>
      <c r="CA497">
        <f>Val!C79</f>
        <v>0</v>
      </c>
      <c r="CB497">
        <f>Val!C80</f>
        <v>0</v>
      </c>
      <c r="CC497">
        <f>Val!C81</f>
        <v>0</v>
      </c>
      <c r="CD497">
        <f>Val!C82</f>
        <v>0</v>
      </c>
      <c r="CE497">
        <f>Val!C83</f>
        <v>0</v>
      </c>
      <c r="CF497">
        <f>Val!C84</f>
        <v>0</v>
      </c>
      <c r="CG497" t="str">
        <f>Val!C85</f>
        <v>Sine</v>
      </c>
      <c r="CH497" s="18">
        <f>Val!C86</f>
        <v>39986</v>
      </c>
      <c r="CI497">
        <f>Val!C87</f>
        <v>0</v>
      </c>
      <c r="CJ497">
        <f>Val!C88</f>
        <v>0</v>
      </c>
      <c r="CK497">
        <f>Val!C89</f>
        <v>0</v>
      </c>
      <c r="CL497">
        <f>Val!C90</f>
        <v>0</v>
      </c>
      <c r="CM497">
        <f>Val!C91</f>
        <v>0</v>
      </c>
      <c r="CN497">
        <f>Val!C92</f>
        <v>0</v>
      </c>
      <c r="CO497">
        <f>Val!C93</f>
        <v>0</v>
      </c>
      <c r="CP497">
        <f>Val!C94</f>
        <v>0</v>
      </c>
      <c r="CQ497">
        <f>Val!C95</f>
        <v>0</v>
      </c>
      <c r="CR497">
        <f>Val!C96</f>
        <v>0</v>
      </c>
      <c r="CS497">
        <f>Val!C97</f>
        <v>0</v>
      </c>
      <c r="CT497">
        <f>Val!C98</f>
        <v>0</v>
      </c>
      <c r="CU497">
        <f>Val!C99</f>
        <v>0</v>
      </c>
      <c r="CV497">
        <f>Val!C100</f>
        <v>0</v>
      </c>
      <c r="CW497">
        <f>Val!C101</f>
        <v>0</v>
      </c>
      <c r="CX497">
        <f>Val!C102</f>
        <v>0</v>
      </c>
      <c r="CY497">
        <f>Val!C103</f>
        <v>0</v>
      </c>
      <c r="CZ497">
        <f>Val!C104</f>
        <v>0</v>
      </c>
      <c r="DA497">
        <f>Val!C105</f>
        <v>0</v>
      </c>
      <c r="DB497">
        <f>Val!C106</f>
        <v>0</v>
      </c>
      <c r="DC497">
        <f>Val!C107</f>
        <v>0</v>
      </c>
      <c r="DD497">
        <f>Val!C108</f>
        <v>0</v>
      </c>
      <c r="DE497">
        <f>Val!C109</f>
        <v>0</v>
      </c>
      <c r="DF497">
        <f>Val!C110</f>
        <v>0</v>
      </c>
      <c r="DG497">
        <f>Val!C111</f>
        <v>0</v>
      </c>
      <c r="DH497">
        <f>Val!C112</f>
        <v>0</v>
      </c>
      <c r="DI497">
        <f>Val!C113</f>
        <v>0</v>
      </c>
      <c r="DJ497">
        <f>Val!C114</f>
        <v>0</v>
      </c>
      <c r="DK497">
        <f>Val!C115</f>
        <v>0</v>
      </c>
      <c r="DL497">
        <f>Val!C116</f>
        <v>0</v>
      </c>
      <c r="DM497">
        <f>Val!C117</f>
        <v>0</v>
      </c>
      <c r="DN497">
        <f>Val!C118</f>
        <v>0</v>
      </c>
      <c r="DO497" s="14" t="str">
        <f>VLOOKUP(MID(B497,1,5)*1,InstTyp!A:B,2,FALSE)</f>
        <v>Vuggestuer</v>
      </c>
      <c r="DP497" s="14" t="str">
        <f>VLOOKUP(MID(B497,1,5)*1,InstTyp!A:C,3,FALSE)</f>
        <v>Valby</v>
      </c>
      <c r="DQ497">
        <f>VLOOKUP(MID(B497,1,5)*1,'InstTyp-2'!E:BQ,7,FALSE)</f>
        <v>33</v>
      </c>
      <c r="DR497">
        <f>VLOOKUP(MID(B497,1,5)*1,'InstTyp-2'!E:BQ,8,FALSE)</f>
        <v>0</v>
      </c>
      <c r="DS497">
        <f>VLOOKUP(MID(B497,1,5)*1,'InstTyp-2'!E:BQ,9,FALSE)</f>
        <v>0</v>
      </c>
      <c r="DT497">
        <f>VLOOKUP(MID(B497,1,5)*1,'InstTyp-2'!E:BQ,10,FALSE)</f>
        <v>0</v>
      </c>
      <c r="DU497">
        <f>VLOOKUP(MID(B497,1,5)*1,'InstTyp-2'!E:BQ,11,FALSE)</f>
        <v>0</v>
      </c>
      <c r="DV497">
        <f>VLOOKUP(MID(B497,1,5)*1,'InstTyp-2'!E:BQ,12,FALSE)</f>
        <v>0</v>
      </c>
      <c r="DW497">
        <f>VLOOKUP(MID(B497,1,5)*1,'InstTyp-2'!E:BQ,13,FALSE)</f>
        <v>0</v>
      </c>
      <c r="DX497">
        <f>VLOOKUP(MID(B497,1,5)*1,'InstTyp-2'!E:BQ,14,FALSE)</f>
        <v>0</v>
      </c>
      <c r="DY497">
        <f>VLOOKUP(MID(B497,1,5)*1,'InstTyp-2'!E:BQ,15,FALSE)</f>
        <v>0</v>
      </c>
      <c r="DZ497">
        <f>VLOOKUP(MID(B497,1,5)*1,'InstTyp-2'!E:BQ,16,FALSE)</f>
        <v>0</v>
      </c>
      <c r="EA497">
        <f>VLOOKUP(MID(B497,1,5)*1,'InstTyp-2'!E:BQ,17,FALSE)</f>
        <v>0</v>
      </c>
      <c r="EB497">
        <f>VLOOKUP(MID(B497,1,5)*1,'InstTyp-2'!E:BQ,18,FALSE)</f>
        <v>0</v>
      </c>
      <c r="EC497">
        <f>VLOOKUP(MID(B497,1,5)*1,'InstTyp-2'!E:BQ,19,FALSE)</f>
        <v>0</v>
      </c>
      <c r="ED497">
        <f>VLOOKUP(MID(B497,1,5)*1,'InstTyp-2'!E:BQ,20,FALSE)</f>
        <v>0</v>
      </c>
      <c r="EE497" s="195">
        <f>VLOOKUP(MID(B497,1,5)*1,'Forplejning 2008'!A:C,3,FALSE)</f>
        <v>94842.51</v>
      </c>
      <c r="EF497" t="str">
        <f t="shared" si="28"/>
        <v>35275</v>
      </c>
      <c r="EG497" t="str">
        <f t="shared" si="29"/>
        <v/>
      </c>
      <c r="EH497">
        <f t="shared" si="30"/>
        <v>0</v>
      </c>
      <c r="EI497">
        <f t="shared" si="31"/>
        <v>0</v>
      </c>
      <c r="EJ497" t="e">
        <f>VLOOKUP(B497,Rekruttering!A:F,2,FALSE)</f>
        <v>#N/A</v>
      </c>
      <c r="EK497" t="e">
        <f>VLOOKUP(B497,Rekruttering!A:F,3,FALSE)</f>
        <v>#N/A</v>
      </c>
      <c r="EL497" t="e">
        <f>VLOOKUP(B497,Rekruttering!A:F,4,FALSE)</f>
        <v>#N/A</v>
      </c>
      <c r="EM497" t="e">
        <f>VLOOKUP(B497,Rekruttering!A:F,5,FALSE)</f>
        <v>#N/A</v>
      </c>
      <c r="EN497" t="e">
        <f>VLOOKUP(B497,Rekruttering!A:F,6,FALSE)</f>
        <v>#N/A</v>
      </c>
    </row>
    <row r="498" spans="1:144">
      <c r="A498" s="14" t="str">
        <f>Val!S1</f>
        <v>x</v>
      </c>
      <c r="B498" s="21">
        <f>Val!S2</f>
        <v>37220</v>
      </c>
      <c r="C498" t="str">
        <f>Val!S3</f>
        <v>Vuggestuen Regnbuen</v>
      </c>
      <c r="D498" t="str">
        <f>Val!S4</f>
        <v>Valby</v>
      </c>
      <c r="E498" t="str">
        <f>Val!S5</f>
        <v>Lukretiavej 12</v>
      </c>
      <c r="F498">
        <f>Val!S6</f>
        <v>2500</v>
      </c>
      <c r="G498" t="str">
        <f>Val!S7</f>
        <v>Valby</v>
      </c>
      <c r="H498" t="str">
        <f>Val!S8</f>
        <v>36 16 99 97</v>
      </c>
      <c r="I498" t="str">
        <f>Val!S9</f>
        <v>37220@buf.kk.dk</v>
      </c>
      <c r="J498" t="str">
        <f>Val!S10</f>
        <v>katrina Hoffmark</v>
      </c>
      <c r="K498">
        <f>Val!S11</f>
        <v>38747778</v>
      </c>
      <c r="L498">
        <f>Val!S12</f>
        <v>36169997</v>
      </c>
      <c r="M498" t="str">
        <f>Val!S13</f>
        <v>37220@buf.kk.dk</v>
      </c>
      <c r="N498" t="str">
        <f>Val!S14</f>
        <v>Vuggestue</v>
      </c>
      <c r="O498">
        <f>Val!S15</f>
        <v>33</v>
      </c>
      <c r="P498">
        <f>Val!S16</f>
        <v>0</v>
      </c>
      <c r="Q498">
        <f>Val!S17</f>
        <v>0</v>
      </c>
      <c r="R498">
        <f>Val!S18</f>
        <v>0</v>
      </c>
      <c r="S498">
        <f>Val!S19</f>
        <v>0</v>
      </c>
      <c r="T498">
        <f>Val!S20</f>
        <v>0</v>
      </c>
      <c r="U498">
        <f>Val!S21</f>
        <v>0</v>
      </c>
      <c r="V498">
        <f>Val!S22</f>
        <v>0</v>
      </c>
      <c r="W498">
        <f>Val!S23</f>
        <v>0</v>
      </c>
      <c r="X498">
        <f>Val!S24</f>
        <v>0</v>
      </c>
      <c r="Y498">
        <f>Val!S25</f>
        <v>5</v>
      </c>
      <c r="Z498">
        <f>Val!S26</f>
        <v>5</v>
      </c>
      <c r="AA498">
        <f>Val!S27</f>
        <v>5</v>
      </c>
      <c r="AB498">
        <f>Val!S28</f>
        <v>5</v>
      </c>
      <c r="AC498">
        <f>Val!S29</f>
        <v>0</v>
      </c>
      <c r="AD498">
        <f>Val!S30</f>
        <v>0</v>
      </c>
      <c r="AE498">
        <f>Val!S31</f>
        <v>0</v>
      </c>
      <c r="AF498">
        <f>Val!S32</f>
        <v>0</v>
      </c>
      <c r="AG498">
        <f>Val!S33</f>
        <v>0</v>
      </c>
      <c r="AH498">
        <f>Val!S34</f>
        <v>0</v>
      </c>
      <c r="AI498" s="16">
        <f>Val!S35</f>
        <v>120000</v>
      </c>
      <c r="AJ498" s="16">
        <f>Val!S36</f>
        <v>0</v>
      </c>
      <c r="AK498">
        <f>Val!S37</f>
        <v>0</v>
      </c>
      <c r="AL498" t="str">
        <f>Val!S38</f>
        <v>Ja</v>
      </c>
      <c r="AM498">
        <f>Val!S39</f>
        <v>0</v>
      </c>
      <c r="AN498" t="str">
        <f>Val!S40</f>
        <v>Lone Ottesen</v>
      </c>
      <c r="AO498">
        <f>Val!S41</f>
        <v>0</v>
      </c>
      <c r="AP498">
        <f>Val!S42</f>
        <v>32</v>
      </c>
      <c r="AQ498">
        <f>Val!S43</f>
        <v>0</v>
      </c>
      <c r="AR498" t="str">
        <f>Val!S44</f>
        <v>ufaglært</v>
      </c>
      <c r="AS498">
        <f>Val!S45</f>
        <v>0</v>
      </c>
      <c r="AT498" t="str">
        <f>Val!S46</f>
        <v>div. Kurser</v>
      </c>
      <c r="AU498">
        <f>Val!S47</f>
        <v>0</v>
      </c>
      <c r="AV498">
        <f>Val!S48</f>
        <v>0</v>
      </c>
      <c r="AW498">
        <f>Val!S49</f>
        <v>0</v>
      </c>
      <c r="AX498">
        <f>Val!S50</f>
        <v>0</v>
      </c>
      <c r="AY498">
        <f>Val!S51</f>
        <v>0</v>
      </c>
      <c r="AZ498">
        <f>Val!S52</f>
        <v>0</v>
      </c>
      <c r="BA498">
        <f>Val!S53</f>
        <v>0</v>
      </c>
      <c r="BB498">
        <f>Val!S54</f>
        <v>92</v>
      </c>
      <c r="BC498">
        <f>Val!S55</f>
        <v>0</v>
      </c>
      <c r="BD498">
        <f>Val!S56</f>
        <v>1</v>
      </c>
      <c r="BE498">
        <f>Val!S57</f>
        <v>0</v>
      </c>
      <c r="BF498" t="str">
        <f>Val!S58</f>
        <v>Ja</v>
      </c>
      <c r="BG498" t="str">
        <f>Val!S59</f>
        <v>Nej</v>
      </c>
      <c r="BH498" t="str">
        <f>Val!S60</f>
        <v>Ja</v>
      </c>
      <c r="BI498">
        <f>Val!S61</f>
        <v>0</v>
      </c>
      <c r="BJ498">
        <f>Val!S62</f>
        <v>0</v>
      </c>
      <c r="BK498">
        <f>Val!S63</f>
        <v>0</v>
      </c>
      <c r="BL498">
        <f>Val!S64</f>
        <v>0</v>
      </c>
      <c r="BM498">
        <f>Val!S65</f>
        <v>0</v>
      </c>
      <c r="BN498">
        <f>Val!S66</f>
        <v>0</v>
      </c>
      <c r="BO498">
        <f>Val!S67</f>
        <v>0</v>
      </c>
      <c r="BP498">
        <f>Val!S68</f>
        <v>0</v>
      </c>
      <c r="BQ498">
        <f>Val!S69</f>
        <v>0</v>
      </c>
      <c r="BR498" t="str">
        <f>Val!S70</f>
        <v>produktionskøkken</v>
      </c>
      <c r="BS498">
        <f>Val!S71</f>
        <v>0</v>
      </c>
      <c r="BT498">
        <f>Val!S72</f>
        <v>0</v>
      </c>
      <c r="BU498">
        <f>Val!S73</f>
        <v>0</v>
      </c>
      <c r="BV498">
        <f>Val!S74</f>
        <v>0</v>
      </c>
      <c r="BW498">
        <f>Val!S75</f>
        <v>0</v>
      </c>
      <c r="BX498">
        <f>Val!S76</f>
        <v>0</v>
      </c>
      <c r="BY498">
        <f>Val!S77</f>
        <v>0</v>
      </c>
      <c r="BZ498">
        <f>Val!S78</f>
        <v>0</v>
      </c>
      <c r="CA498">
        <f>Val!S79</f>
        <v>0</v>
      </c>
      <c r="CB498">
        <f>Val!S80</f>
        <v>0</v>
      </c>
      <c r="CC498">
        <f>Val!S81</f>
        <v>0</v>
      </c>
      <c r="CD498">
        <f>Val!S82</f>
        <v>0</v>
      </c>
      <c r="CE498">
        <f>Val!S83</f>
        <v>0</v>
      </c>
      <c r="CF498">
        <f>Val!S84</f>
        <v>0</v>
      </c>
      <c r="CG498" t="str">
        <f>Val!S85</f>
        <v>Sine</v>
      </c>
      <c r="CH498" s="17">
        <f>Val!S86</f>
        <v>39986</v>
      </c>
      <c r="CI498">
        <f>Val!S87</f>
        <v>0</v>
      </c>
      <c r="CJ498">
        <f>Val!S88</f>
        <v>0</v>
      </c>
      <c r="CK498">
        <f>Val!S89</f>
        <v>0</v>
      </c>
      <c r="CL498">
        <f>Val!S90</f>
        <v>0</v>
      </c>
      <c r="CM498">
        <f>Val!S91</f>
        <v>0</v>
      </c>
      <c r="CN498">
        <f>Val!S92</f>
        <v>0</v>
      </c>
      <c r="CO498">
        <f>Val!S93</f>
        <v>0</v>
      </c>
      <c r="CP498">
        <f>Val!S94</f>
        <v>0</v>
      </c>
      <c r="CQ498">
        <f>Val!S95</f>
        <v>0</v>
      </c>
      <c r="CR498">
        <f>Val!S96</f>
        <v>0</v>
      </c>
      <c r="CS498">
        <f>Val!S97</f>
        <v>0</v>
      </c>
      <c r="CT498">
        <f>Val!S98</f>
        <v>0</v>
      </c>
      <c r="CU498">
        <f>Val!S99</f>
        <v>0</v>
      </c>
      <c r="CV498">
        <f>Val!S100</f>
        <v>0</v>
      </c>
      <c r="CW498">
        <f>Val!S101</f>
        <v>0</v>
      </c>
      <c r="CX498">
        <f>Val!S102</f>
        <v>0</v>
      </c>
      <c r="CY498">
        <f>Val!S103</f>
        <v>0</v>
      </c>
      <c r="CZ498">
        <f>Val!S104</f>
        <v>0</v>
      </c>
      <c r="DA498">
        <f>Val!S105</f>
        <v>0</v>
      </c>
      <c r="DB498">
        <f>Val!S106</f>
        <v>0</v>
      </c>
      <c r="DC498">
        <f>Val!S107</f>
        <v>0</v>
      </c>
      <c r="DD498">
        <f>Val!S108</f>
        <v>0</v>
      </c>
      <c r="DE498">
        <f>Val!S109</f>
        <v>0</v>
      </c>
      <c r="DF498">
        <f>Val!S110</f>
        <v>0</v>
      </c>
      <c r="DG498">
        <f>Val!S111</f>
        <v>0</v>
      </c>
      <c r="DH498">
        <f>Val!S112</f>
        <v>0</v>
      </c>
      <c r="DI498">
        <f>Val!S113</f>
        <v>0</v>
      </c>
      <c r="DJ498">
        <f>Val!S114</f>
        <v>0</v>
      </c>
      <c r="DK498">
        <f>Val!S115</f>
        <v>0</v>
      </c>
      <c r="DL498">
        <f>Val!S116</f>
        <v>0</v>
      </c>
      <c r="DM498">
        <f>Val!S117</f>
        <v>0</v>
      </c>
      <c r="DN498">
        <f>Val!S118</f>
        <v>0</v>
      </c>
      <c r="DO498" s="14" t="str">
        <f>VLOOKUP(MID(B498,1,5)*1,InstTyp!A:B,2,FALSE)</f>
        <v>Vuggestuer</v>
      </c>
      <c r="DP498" s="14" t="str">
        <f>VLOOKUP(MID(B498,1,5)*1,InstTyp!A:C,3,FALSE)</f>
        <v>Valby</v>
      </c>
      <c r="DQ498">
        <f>VLOOKUP(MID(B498,1,5)*1,'InstTyp-2'!E:BQ,7,FALSE)</f>
        <v>36</v>
      </c>
      <c r="DR498">
        <f>VLOOKUP(MID(B498,1,5)*1,'InstTyp-2'!E:BQ,8,FALSE)</f>
        <v>0</v>
      </c>
      <c r="DS498">
        <f>VLOOKUP(MID(B498,1,5)*1,'InstTyp-2'!E:BQ,9,FALSE)</f>
        <v>0</v>
      </c>
      <c r="DT498">
        <f>VLOOKUP(MID(B498,1,5)*1,'InstTyp-2'!E:BQ,10,FALSE)</f>
        <v>0</v>
      </c>
      <c r="DU498">
        <f>VLOOKUP(MID(B498,1,5)*1,'InstTyp-2'!E:BQ,11,FALSE)</f>
        <v>0</v>
      </c>
      <c r="DV498">
        <f>VLOOKUP(MID(B498,1,5)*1,'InstTyp-2'!E:BQ,12,FALSE)</f>
        <v>0</v>
      </c>
      <c r="DW498">
        <f>VLOOKUP(MID(B498,1,5)*1,'InstTyp-2'!E:BQ,13,FALSE)</f>
        <v>0</v>
      </c>
      <c r="DX498">
        <f>VLOOKUP(MID(B498,1,5)*1,'InstTyp-2'!E:BQ,14,FALSE)</f>
        <v>0</v>
      </c>
      <c r="DY498">
        <f>VLOOKUP(MID(B498,1,5)*1,'InstTyp-2'!E:BQ,15,FALSE)</f>
        <v>0</v>
      </c>
      <c r="DZ498">
        <f>VLOOKUP(MID(B498,1,5)*1,'InstTyp-2'!E:BQ,16,FALSE)</f>
        <v>0</v>
      </c>
      <c r="EA498">
        <f>VLOOKUP(MID(B498,1,5)*1,'InstTyp-2'!E:BQ,17,FALSE)</f>
        <v>0</v>
      </c>
      <c r="EB498">
        <f>VLOOKUP(MID(B498,1,5)*1,'InstTyp-2'!E:BQ,18,FALSE)</f>
        <v>0</v>
      </c>
      <c r="EC498">
        <f>VLOOKUP(MID(B498,1,5)*1,'InstTyp-2'!E:BQ,19,FALSE)</f>
        <v>0</v>
      </c>
      <c r="ED498">
        <f>VLOOKUP(MID(B498,1,5)*1,'InstTyp-2'!E:BQ,20,FALSE)</f>
        <v>0</v>
      </c>
      <c r="EE498" s="195">
        <f>VLOOKUP(MID(B498,1,5)*1,'Forplejning 2008'!A:C,3,FALSE)</f>
        <v>118815.93</v>
      </c>
      <c r="EF498" t="str">
        <f t="shared" si="28"/>
        <v>37220</v>
      </c>
      <c r="EG498" t="str">
        <f t="shared" si="29"/>
        <v/>
      </c>
      <c r="EH498">
        <f t="shared" si="30"/>
        <v>0</v>
      </c>
      <c r="EI498">
        <f t="shared" si="31"/>
        <v>0</v>
      </c>
      <c r="EJ498" t="e">
        <f>VLOOKUP(B498,Rekruttering!A:F,2,FALSE)</f>
        <v>#N/A</v>
      </c>
      <c r="EK498" t="e">
        <f>VLOOKUP(B498,Rekruttering!A:F,3,FALSE)</f>
        <v>#N/A</v>
      </c>
      <c r="EL498" t="e">
        <f>VLOOKUP(B498,Rekruttering!A:F,4,FALSE)</f>
        <v>#N/A</v>
      </c>
      <c r="EM498" t="e">
        <f>VLOOKUP(B498,Rekruttering!A:F,5,FALSE)</f>
        <v>#N/A</v>
      </c>
      <c r="EN498" t="e">
        <f>VLOOKUP(B498,Rekruttering!A:F,6,FALSE)</f>
        <v>#N/A</v>
      </c>
    </row>
    <row r="499" spans="1:144">
      <c r="A499" s="14" t="str">
        <f>Val!U1</f>
        <v>x</v>
      </c>
      <c r="B499" s="21">
        <f>Val!U2</f>
        <v>37283</v>
      </c>
      <c r="C499" t="str">
        <f>Val!U3</f>
        <v>Vuggestuen Kongehuset</v>
      </c>
      <c r="D499" t="str">
        <f>Val!U4</f>
        <v>Valby</v>
      </c>
      <c r="E499" t="str">
        <f>Val!U5</f>
        <v>Sjælør Boulevard 153</v>
      </c>
      <c r="F499">
        <f>Val!U6</f>
        <v>2500</v>
      </c>
      <c r="G499" t="str">
        <f>Val!U7</f>
        <v>Valby</v>
      </c>
      <c r="H499" t="str">
        <f>Val!U8</f>
        <v>36 16 88 85</v>
      </c>
      <c r="I499" t="str">
        <f>Val!U9</f>
        <v>fk31@buf.kk.dk</v>
      </c>
      <c r="J499" t="str">
        <f>Val!U10</f>
        <v>Dorte Psilander</v>
      </c>
      <c r="K499">
        <f>Val!U11</f>
        <v>38713276</v>
      </c>
      <c r="L499">
        <f>Val!U12</f>
        <v>36168885</v>
      </c>
      <c r="M499" t="str">
        <f>Val!U13</f>
        <v>37283@buf.kk.dk</v>
      </c>
      <c r="N499" t="str">
        <f>Val!U14</f>
        <v>Vuggestue</v>
      </c>
      <c r="O499">
        <f>Val!U15</f>
        <v>48</v>
      </c>
      <c r="P499">
        <f>Val!U16</f>
        <v>0</v>
      </c>
      <c r="Q499">
        <f>Val!U17</f>
        <v>0</v>
      </c>
      <c r="R499">
        <f>Val!U18</f>
        <v>0</v>
      </c>
      <c r="S499">
        <f>Val!U19</f>
        <v>0</v>
      </c>
      <c r="T499">
        <f>Val!U20</f>
        <v>0</v>
      </c>
      <c r="U499">
        <f>Val!U21</f>
        <v>0</v>
      </c>
      <c r="V499">
        <f>Val!U22</f>
        <v>0</v>
      </c>
      <c r="W499">
        <f>Val!U23</f>
        <v>0</v>
      </c>
      <c r="X499">
        <f>Val!U24</f>
        <v>0</v>
      </c>
      <c r="Y499">
        <f>Val!U25</f>
        <v>5</v>
      </c>
      <c r="Z499">
        <f>Val!U26</f>
        <v>5</v>
      </c>
      <c r="AA499">
        <f>Val!U27</f>
        <v>4</v>
      </c>
      <c r="AB499">
        <f>Val!U28</f>
        <v>5</v>
      </c>
      <c r="AC499">
        <f>Val!U29</f>
        <v>0</v>
      </c>
      <c r="AD499">
        <f>Val!U30</f>
        <v>0</v>
      </c>
      <c r="AE499">
        <f>Val!U31</f>
        <v>0</v>
      </c>
      <c r="AF499">
        <f>Val!U32</f>
        <v>0</v>
      </c>
      <c r="AG499">
        <f>Val!U33</f>
        <v>0</v>
      </c>
      <c r="AH499">
        <f>Val!U34</f>
        <v>0</v>
      </c>
      <c r="AI499" s="16">
        <f>Val!U35</f>
        <v>120000</v>
      </c>
      <c r="AJ499">
        <f>Val!U36</f>
        <v>0</v>
      </c>
      <c r="AK499">
        <f>Val!U37</f>
        <v>0</v>
      </c>
      <c r="AL499" t="str">
        <f>Val!U38</f>
        <v>Ja</v>
      </c>
      <c r="AM499">
        <f>Val!U39</f>
        <v>0</v>
      </c>
      <c r="AN499" t="str">
        <f>Val!U40</f>
        <v>Elsemarie</v>
      </c>
      <c r="AO499">
        <f>Val!U41</f>
        <v>0</v>
      </c>
      <c r="AP499">
        <f>Val!U42</f>
        <v>32</v>
      </c>
      <c r="AQ499">
        <f>Val!U43</f>
        <v>0</v>
      </c>
      <c r="AR499" t="str">
        <f>Val!U44</f>
        <v>smørrebrødsjomfru</v>
      </c>
      <c r="AS499">
        <f>Val!U45</f>
        <v>0</v>
      </c>
      <c r="AT499">
        <f>Val!U46</f>
        <v>0</v>
      </c>
      <c r="AU499">
        <f>Val!U47</f>
        <v>0</v>
      </c>
      <c r="AV499">
        <f>Val!U48</f>
        <v>0</v>
      </c>
      <c r="AW499">
        <f>Val!U49</f>
        <v>0</v>
      </c>
      <c r="AX499">
        <f>Val!U50</f>
        <v>0</v>
      </c>
      <c r="AY499">
        <f>Val!U51</f>
        <v>0</v>
      </c>
      <c r="AZ499">
        <f>Val!U52</f>
        <v>0</v>
      </c>
      <c r="BA499">
        <f>Val!U53</f>
        <v>0</v>
      </c>
      <c r="BB499">
        <f>Val!U54</f>
        <v>85</v>
      </c>
      <c r="BC499">
        <f>Val!U55</f>
        <v>0</v>
      </c>
      <c r="BD499">
        <f>Val!U56</f>
        <v>1</v>
      </c>
      <c r="BE499">
        <f>Val!U57</f>
        <v>0</v>
      </c>
      <c r="BF499" t="str">
        <f>Val!U58</f>
        <v>Ja</v>
      </c>
      <c r="BG499" t="str">
        <f>Val!U59</f>
        <v>Nej</v>
      </c>
      <c r="BH499" t="str">
        <f>Val!U60</f>
        <v>Ja</v>
      </c>
      <c r="BI499">
        <f>Val!U61</f>
        <v>0</v>
      </c>
      <c r="BJ499">
        <f>Val!U62</f>
        <v>0</v>
      </c>
      <c r="BK499">
        <f>Val!U63</f>
        <v>0</v>
      </c>
      <c r="BL499">
        <f>Val!U64</f>
        <v>0</v>
      </c>
      <c r="BM499">
        <f>Val!U65</f>
        <v>0</v>
      </c>
      <c r="BN499">
        <f>Val!U66</f>
        <v>0</v>
      </c>
      <c r="BO499">
        <f>Val!U67</f>
        <v>0</v>
      </c>
      <c r="BP499">
        <f>Val!U68</f>
        <v>0</v>
      </c>
      <c r="BQ499">
        <f>Val!U69</f>
        <v>0</v>
      </c>
      <c r="BR499" t="str">
        <f>Val!U70</f>
        <v>produktionskøkken</v>
      </c>
      <c r="BS499">
        <f>Val!U71</f>
        <v>0</v>
      </c>
      <c r="BT499">
        <f>Val!U72</f>
        <v>0</v>
      </c>
      <c r="BU499">
        <f>Val!U73</f>
        <v>0</v>
      </c>
      <c r="BV499">
        <f>Val!U74</f>
        <v>0</v>
      </c>
      <c r="BW499">
        <f>Val!U75</f>
        <v>0</v>
      </c>
      <c r="BX499">
        <f>Val!U76</f>
        <v>0</v>
      </c>
      <c r="BY499">
        <f>Val!U77</f>
        <v>0</v>
      </c>
      <c r="BZ499">
        <f>Val!U78</f>
        <v>0</v>
      </c>
      <c r="CA499">
        <f>Val!U79</f>
        <v>0</v>
      </c>
      <c r="CB499">
        <f>Val!U80</f>
        <v>0</v>
      </c>
      <c r="CC499">
        <f>Val!U81</f>
        <v>0</v>
      </c>
      <c r="CD499">
        <f>Val!U82</f>
        <v>0</v>
      </c>
      <c r="CE499">
        <f>Val!U83</f>
        <v>0</v>
      </c>
      <c r="CF499">
        <f>Val!U84</f>
        <v>0</v>
      </c>
      <c r="CG499" t="str">
        <f>Val!U85</f>
        <v>Sine</v>
      </c>
      <c r="CH499">
        <f>Val!U86</f>
        <v>39986</v>
      </c>
      <c r="CI499">
        <f>Val!U87</f>
        <v>0</v>
      </c>
      <c r="CJ499">
        <f>Val!U88</f>
        <v>0</v>
      </c>
      <c r="CK499">
        <f>Val!U89</f>
        <v>0</v>
      </c>
      <c r="CL499">
        <f>Val!U90</f>
        <v>0</v>
      </c>
      <c r="CM499">
        <f>Val!U91</f>
        <v>0</v>
      </c>
      <c r="CN499">
        <f>Val!U92</f>
        <v>0</v>
      </c>
      <c r="CO499">
        <f>Val!U93</f>
        <v>0</v>
      </c>
      <c r="CP499">
        <f>Val!U94</f>
        <v>0</v>
      </c>
      <c r="CQ499">
        <f>Val!U95</f>
        <v>0</v>
      </c>
      <c r="CR499">
        <f>Val!U96</f>
        <v>0</v>
      </c>
      <c r="CS499">
        <f>Val!U97</f>
        <v>0</v>
      </c>
      <c r="CT499">
        <f>Val!U98</f>
        <v>0</v>
      </c>
      <c r="CU499">
        <f>Val!U99</f>
        <v>0</v>
      </c>
      <c r="CV499">
        <f>Val!U100</f>
        <v>0</v>
      </c>
      <c r="CW499">
        <f>Val!U101</f>
        <v>0</v>
      </c>
      <c r="CX499">
        <f>Val!U102</f>
        <v>0</v>
      </c>
      <c r="CY499">
        <f>Val!U103</f>
        <v>0</v>
      </c>
      <c r="CZ499">
        <f>Val!U104</f>
        <v>0</v>
      </c>
      <c r="DA499">
        <f>Val!U105</f>
        <v>0</v>
      </c>
      <c r="DB499">
        <f>Val!U106</f>
        <v>0</v>
      </c>
      <c r="DC499">
        <f>Val!U107</f>
        <v>0</v>
      </c>
      <c r="DD499">
        <f>Val!U108</f>
        <v>0</v>
      </c>
      <c r="DE499">
        <f>Val!U109</f>
        <v>0</v>
      </c>
      <c r="DF499">
        <f>Val!U110</f>
        <v>0</v>
      </c>
      <c r="DG499">
        <f>Val!U111</f>
        <v>0</v>
      </c>
      <c r="DH499">
        <f>Val!U112</f>
        <v>0</v>
      </c>
      <c r="DI499">
        <f>Val!U113</f>
        <v>0</v>
      </c>
      <c r="DJ499">
        <f>Val!U114</f>
        <v>0</v>
      </c>
      <c r="DK499">
        <f>Val!U115</f>
        <v>0</v>
      </c>
      <c r="DL499">
        <f>Val!U116</f>
        <v>0</v>
      </c>
      <c r="DM499">
        <f>Val!U117</f>
        <v>0</v>
      </c>
      <c r="DN499">
        <f>Val!U118</f>
        <v>0</v>
      </c>
      <c r="DO499" s="14" t="str">
        <f>VLOOKUP(MID(B499,1,5)*1,InstTyp!A:B,2,FALSE)</f>
        <v>Vuggestuer</v>
      </c>
      <c r="DP499" s="14" t="str">
        <f>VLOOKUP(MID(B499,1,5)*1,InstTyp!A:C,3,FALSE)</f>
        <v>Valby</v>
      </c>
      <c r="DQ499">
        <f>VLOOKUP(MID(B499,1,5)*1,'InstTyp-2'!E:BQ,7,FALSE)</f>
        <v>48</v>
      </c>
      <c r="DR499">
        <f>VLOOKUP(MID(B499,1,5)*1,'InstTyp-2'!E:BQ,8,FALSE)</f>
        <v>0</v>
      </c>
      <c r="DS499">
        <f>VLOOKUP(MID(B499,1,5)*1,'InstTyp-2'!E:BQ,9,FALSE)</f>
        <v>0</v>
      </c>
      <c r="DT499">
        <f>VLOOKUP(MID(B499,1,5)*1,'InstTyp-2'!E:BQ,10,FALSE)</f>
        <v>0</v>
      </c>
      <c r="DU499">
        <f>VLOOKUP(MID(B499,1,5)*1,'InstTyp-2'!E:BQ,11,FALSE)</f>
        <v>0</v>
      </c>
      <c r="DV499">
        <f>VLOOKUP(MID(B499,1,5)*1,'InstTyp-2'!E:BQ,12,FALSE)</f>
        <v>0</v>
      </c>
      <c r="DW499">
        <f>VLOOKUP(MID(B499,1,5)*1,'InstTyp-2'!E:BQ,13,FALSE)</f>
        <v>0</v>
      </c>
      <c r="DX499">
        <f>VLOOKUP(MID(B499,1,5)*1,'InstTyp-2'!E:BQ,14,FALSE)</f>
        <v>0</v>
      </c>
      <c r="DY499">
        <f>VLOOKUP(MID(B499,1,5)*1,'InstTyp-2'!E:BQ,15,FALSE)</f>
        <v>0</v>
      </c>
      <c r="DZ499">
        <f>VLOOKUP(MID(B499,1,5)*1,'InstTyp-2'!E:BQ,16,FALSE)</f>
        <v>0</v>
      </c>
      <c r="EA499">
        <f>VLOOKUP(MID(B499,1,5)*1,'InstTyp-2'!E:BQ,17,FALSE)</f>
        <v>0</v>
      </c>
      <c r="EB499">
        <f>VLOOKUP(MID(B499,1,5)*1,'InstTyp-2'!E:BQ,18,FALSE)</f>
        <v>0</v>
      </c>
      <c r="EC499">
        <f>VLOOKUP(MID(B499,1,5)*1,'InstTyp-2'!E:BQ,19,FALSE)</f>
        <v>0</v>
      </c>
      <c r="ED499">
        <f>VLOOKUP(MID(B499,1,5)*1,'InstTyp-2'!E:BQ,20,FALSE)</f>
        <v>0</v>
      </c>
      <c r="EE499" s="195">
        <f>VLOOKUP(MID(B499,1,5)*1,'Forplejning 2008'!A:C,3,FALSE)</f>
        <v>116524.93</v>
      </c>
      <c r="EF499" t="str">
        <f t="shared" si="28"/>
        <v>37283</v>
      </c>
      <c r="EG499" t="str">
        <f t="shared" si="29"/>
        <v/>
      </c>
      <c r="EH499">
        <f t="shared" si="30"/>
        <v>0</v>
      </c>
      <c r="EI499">
        <f t="shared" si="31"/>
        <v>0</v>
      </c>
      <c r="EJ499" t="e">
        <f>VLOOKUP(B499,Rekruttering!A:F,2,FALSE)</f>
        <v>#N/A</v>
      </c>
      <c r="EK499" t="e">
        <f>VLOOKUP(B499,Rekruttering!A:F,3,FALSE)</f>
        <v>#N/A</v>
      </c>
      <c r="EL499" t="e">
        <f>VLOOKUP(B499,Rekruttering!A:F,4,FALSE)</f>
        <v>#N/A</v>
      </c>
      <c r="EM499" t="e">
        <f>VLOOKUP(B499,Rekruttering!A:F,5,FALSE)</f>
        <v>#N/A</v>
      </c>
      <c r="EN499" t="e">
        <f>VLOOKUP(B499,Rekruttering!A:F,6,FALSE)</f>
        <v>#N/A</v>
      </c>
    </row>
    <row r="500" spans="1:144">
      <c r="A500" s="14" t="str">
        <f>Val!V1</f>
        <v>x</v>
      </c>
      <c r="B500" s="21">
        <f>Val!V2</f>
        <v>37296</v>
      </c>
      <c r="C500" t="str">
        <f>Val!V3</f>
        <v>Vuggestuen Mosestykket</v>
      </c>
      <c r="D500" t="str">
        <f>Val!V4</f>
        <v>Valby</v>
      </c>
      <c r="E500" t="str">
        <f>Val!V5</f>
        <v>Mosestykket 5</v>
      </c>
      <c r="F500">
        <f>Val!V6</f>
        <v>2500</v>
      </c>
      <c r="G500" t="str">
        <f>Val!V7</f>
        <v>Valby</v>
      </c>
      <c r="H500" t="str">
        <f>Val!V8</f>
        <v>36 30 85 41</v>
      </c>
      <c r="I500" t="str">
        <f>Val!V9</f>
        <v>nina.nyberg@buf.kk.dk</v>
      </c>
      <c r="J500" t="str">
        <f>Val!V10</f>
        <v>Nina Petersen Nyberg</v>
      </c>
      <c r="K500">
        <f>Val!V11</f>
        <v>36727980</v>
      </c>
      <c r="L500">
        <f>Val!V12</f>
        <v>0</v>
      </c>
      <c r="M500" t="str">
        <f>Val!V13</f>
        <v>37296@buf.kk.dk</v>
      </c>
      <c r="N500" t="str">
        <f>Val!V14</f>
        <v>Vuggestue</v>
      </c>
      <c r="O500">
        <f>Val!V15</f>
        <v>40</v>
      </c>
      <c r="P500">
        <f>Val!V16</f>
        <v>0</v>
      </c>
      <c r="Q500">
        <f>Val!V17</f>
        <v>0</v>
      </c>
      <c r="R500">
        <f>Val!V18</f>
        <v>0</v>
      </c>
      <c r="S500">
        <f>Val!V19</f>
        <v>0</v>
      </c>
      <c r="T500">
        <f>Val!V20</f>
        <v>0</v>
      </c>
      <c r="U500">
        <f>Val!V21</f>
        <v>0</v>
      </c>
      <c r="V500">
        <f>Val!V22</f>
        <v>0</v>
      </c>
      <c r="W500">
        <f>Val!V23</f>
        <v>0</v>
      </c>
      <c r="X500">
        <f>Val!V24</f>
        <v>0</v>
      </c>
      <c r="Y500">
        <f>Val!V25</f>
        <v>5</v>
      </c>
      <c r="Z500">
        <f>Val!V26</f>
        <v>5</v>
      </c>
      <c r="AA500">
        <f>Val!V27</f>
        <v>4</v>
      </c>
      <c r="AB500">
        <f>Val!V28</f>
        <v>5</v>
      </c>
      <c r="AC500">
        <f>Val!V29</f>
        <v>0</v>
      </c>
      <c r="AD500">
        <f>Val!V30</f>
        <v>0</v>
      </c>
      <c r="AE500">
        <f>Val!V31</f>
        <v>0</v>
      </c>
      <c r="AF500">
        <f>Val!V32</f>
        <v>0</v>
      </c>
      <c r="AG500">
        <f>Val!V33</f>
        <v>0</v>
      </c>
      <c r="AH500">
        <f>Val!V34</f>
        <v>0</v>
      </c>
      <c r="AI500" s="16">
        <f>Val!V35</f>
        <v>110000</v>
      </c>
      <c r="AJ500" s="16">
        <f>Val!V36</f>
        <v>0</v>
      </c>
      <c r="AK500">
        <f>Val!V37</f>
        <v>0</v>
      </c>
      <c r="AL500" t="str">
        <f>Val!V38</f>
        <v>Ja</v>
      </c>
      <c r="AM500">
        <f>Val!V39</f>
        <v>0</v>
      </c>
      <c r="AN500" t="str">
        <f>Val!V40</f>
        <v>Isra Muhamed</v>
      </c>
      <c r="AO500">
        <f>Val!V41</f>
        <v>0</v>
      </c>
      <c r="AP500">
        <f>Val!V42</f>
        <v>33</v>
      </c>
      <c r="AQ500">
        <f>Val!V43</f>
        <v>0</v>
      </c>
      <c r="AR500" t="str">
        <f>Val!V44</f>
        <v>ufaglært</v>
      </c>
      <c r="AS500">
        <f>Val!V45</f>
        <v>0</v>
      </c>
      <c r="AT500" t="str">
        <f>Val!V46</f>
        <v>hygiejnekursus</v>
      </c>
      <c r="AU500">
        <f>Val!V47</f>
        <v>0</v>
      </c>
      <c r="AV500">
        <f>Val!V48</f>
        <v>0</v>
      </c>
      <c r="AW500">
        <f>Val!V49</f>
        <v>0</v>
      </c>
      <c r="AX500">
        <f>Val!V50</f>
        <v>0</v>
      </c>
      <c r="AY500">
        <f>Val!V51</f>
        <v>0</v>
      </c>
      <c r="AZ500">
        <f>Val!V52</f>
        <v>0</v>
      </c>
      <c r="BA500">
        <f>Val!V53</f>
        <v>0</v>
      </c>
      <c r="BB500">
        <f>Val!V54</f>
        <v>90</v>
      </c>
      <c r="BC500">
        <f>Val!V55</f>
        <v>0</v>
      </c>
      <c r="BD500">
        <f>Val!V56</f>
        <v>1</v>
      </c>
      <c r="BE500">
        <f>Val!V57</f>
        <v>0</v>
      </c>
      <c r="BF500" t="str">
        <f>Val!V58</f>
        <v>Ja</v>
      </c>
      <c r="BG500" t="str">
        <f>Val!V59</f>
        <v>Nej</v>
      </c>
      <c r="BH500" t="str">
        <f>Val!V60</f>
        <v>Ja</v>
      </c>
      <c r="BI500">
        <f>Val!V61</f>
        <v>0</v>
      </c>
      <c r="BJ500">
        <f>Val!V62</f>
        <v>0</v>
      </c>
      <c r="BK500">
        <f>Val!V63</f>
        <v>0</v>
      </c>
      <c r="BL500">
        <f>Val!V64</f>
        <v>0</v>
      </c>
      <c r="BM500">
        <f>Val!V65</f>
        <v>0</v>
      </c>
      <c r="BN500">
        <f>Val!V66</f>
        <v>0</v>
      </c>
      <c r="BO500">
        <f>Val!V67</f>
        <v>0</v>
      </c>
      <c r="BP500">
        <f>Val!V68</f>
        <v>0</v>
      </c>
      <c r="BQ500">
        <f>Val!V69</f>
        <v>0</v>
      </c>
      <c r="BR500" t="str">
        <f>Val!V70</f>
        <v>produktionskøkken</v>
      </c>
      <c r="BS500">
        <f>Val!V71</f>
        <v>0</v>
      </c>
      <c r="BT500">
        <f>Val!V72</f>
        <v>0</v>
      </c>
      <c r="BU500">
        <f>Val!V73</f>
        <v>0</v>
      </c>
      <c r="BV500">
        <f>Val!V74</f>
        <v>0</v>
      </c>
      <c r="BW500">
        <f>Val!V75</f>
        <v>0</v>
      </c>
      <c r="BX500">
        <f>Val!V76</f>
        <v>0</v>
      </c>
      <c r="BY500">
        <f>Val!V77</f>
        <v>0</v>
      </c>
      <c r="BZ500">
        <f>Val!V78</f>
        <v>0</v>
      </c>
      <c r="CA500">
        <f>Val!V79</f>
        <v>0</v>
      </c>
      <c r="CB500">
        <f>Val!V80</f>
        <v>0</v>
      </c>
      <c r="CC500">
        <f>Val!V81</f>
        <v>0</v>
      </c>
      <c r="CD500">
        <f>Val!V82</f>
        <v>0</v>
      </c>
      <c r="CE500">
        <f>Val!V83</f>
        <v>0</v>
      </c>
      <c r="CF500">
        <f>Val!V84</f>
        <v>0</v>
      </c>
      <c r="CG500" t="str">
        <f>Val!V85</f>
        <v>Sine</v>
      </c>
      <c r="CH500" s="17">
        <f>Val!V86</f>
        <v>39986</v>
      </c>
      <c r="CI500">
        <f>Val!V87</f>
        <v>0</v>
      </c>
      <c r="CJ500">
        <f>Val!V88</f>
        <v>0</v>
      </c>
      <c r="CK500">
        <f>Val!V89</f>
        <v>0</v>
      </c>
      <c r="CL500">
        <f>Val!V90</f>
        <v>0</v>
      </c>
      <c r="CM500">
        <f>Val!V91</f>
        <v>0</v>
      </c>
      <c r="CN500">
        <f>Val!V92</f>
        <v>0</v>
      </c>
      <c r="CO500">
        <f>Val!V93</f>
        <v>0</v>
      </c>
      <c r="CP500">
        <f>Val!V94</f>
        <v>0</v>
      </c>
      <c r="CQ500">
        <f>Val!V95</f>
        <v>0</v>
      </c>
      <c r="CR500">
        <f>Val!V96</f>
        <v>0</v>
      </c>
      <c r="CS500">
        <f>Val!V97</f>
        <v>0</v>
      </c>
      <c r="CT500">
        <f>Val!V98</f>
        <v>0</v>
      </c>
      <c r="CU500">
        <f>Val!V99</f>
        <v>0</v>
      </c>
      <c r="CV500">
        <f>Val!V100</f>
        <v>0</v>
      </c>
      <c r="CW500">
        <f>Val!V101</f>
        <v>0</v>
      </c>
      <c r="CX500">
        <f>Val!V102</f>
        <v>0</v>
      </c>
      <c r="CY500">
        <f>Val!V103</f>
        <v>0</v>
      </c>
      <c r="CZ500">
        <f>Val!V104</f>
        <v>0</v>
      </c>
      <c r="DA500">
        <f>Val!V105</f>
        <v>0</v>
      </c>
      <c r="DB500">
        <f>Val!V106</f>
        <v>0</v>
      </c>
      <c r="DC500">
        <f>Val!V107</f>
        <v>0</v>
      </c>
      <c r="DD500">
        <f>Val!V108</f>
        <v>0</v>
      </c>
      <c r="DE500">
        <f>Val!V109</f>
        <v>0</v>
      </c>
      <c r="DF500">
        <f>Val!V110</f>
        <v>0</v>
      </c>
      <c r="DG500">
        <f>Val!V111</f>
        <v>0</v>
      </c>
      <c r="DH500">
        <f>Val!V112</f>
        <v>0</v>
      </c>
      <c r="DI500">
        <f>Val!V113</f>
        <v>0</v>
      </c>
      <c r="DJ500">
        <f>Val!V114</f>
        <v>0</v>
      </c>
      <c r="DK500">
        <f>Val!V115</f>
        <v>0</v>
      </c>
      <c r="DL500">
        <f>Val!V116</f>
        <v>0</v>
      </c>
      <c r="DM500">
        <f>Val!V117</f>
        <v>0</v>
      </c>
      <c r="DN500">
        <f>Val!V118</f>
        <v>0</v>
      </c>
      <c r="DO500" s="14" t="str">
        <f>VLOOKUP(MID(B500,1,5)*1,InstTyp!A:B,2,FALSE)</f>
        <v>Vuggestuer</v>
      </c>
      <c r="DP500" s="14" t="str">
        <f>VLOOKUP(MID(B500,1,5)*1,InstTyp!A:C,3,FALSE)</f>
        <v>Valby</v>
      </c>
      <c r="DQ500">
        <f>VLOOKUP(MID(B500,1,5)*1,'InstTyp-2'!E:BQ,7,FALSE)</f>
        <v>44</v>
      </c>
      <c r="DR500">
        <f>VLOOKUP(MID(B500,1,5)*1,'InstTyp-2'!E:BQ,8,FALSE)</f>
        <v>0</v>
      </c>
      <c r="DS500">
        <f>VLOOKUP(MID(B500,1,5)*1,'InstTyp-2'!E:BQ,9,FALSE)</f>
        <v>0</v>
      </c>
      <c r="DT500">
        <f>VLOOKUP(MID(B500,1,5)*1,'InstTyp-2'!E:BQ,10,FALSE)</f>
        <v>0</v>
      </c>
      <c r="DU500">
        <f>VLOOKUP(MID(B500,1,5)*1,'InstTyp-2'!E:BQ,11,FALSE)</f>
        <v>0</v>
      </c>
      <c r="DV500">
        <f>VLOOKUP(MID(B500,1,5)*1,'InstTyp-2'!E:BQ,12,FALSE)</f>
        <v>0</v>
      </c>
      <c r="DW500">
        <f>VLOOKUP(MID(B500,1,5)*1,'InstTyp-2'!E:BQ,13,FALSE)</f>
        <v>0</v>
      </c>
      <c r="DX500">
        <f>VLOOKUP(MID(B500,1,5)*1,'InstTyp-2'!E:BQ,14,FALSE)</f>
        <v>0</v>
      </c>
      <c r="DY500">
        <f>VLOOKUP(MID(B500,1,5)*1,'InstTyp-2'!E:BQ,15,FALSE)</f>
        <v>0</v>
      </c>
      <c r="DZ500">
        <f>VLOOKUP(MID(B500,1,5)*1,'InstTyp-2'!E:BQ,16,FALSE)</f>
        <v>0</v>
      </c>
      <c r="EA500">
        <f>VLOOKUP(MID(B500,1,5)*1,'InstTyp-2'!E:BQ,17,FALSE)</f>
        <v>0</v>
      </c>
      <c r="EB500">
        <f>VLOOKUP(MID(B500,1,5)*1,'InstTyp-2'!E:BQ,18,FALSE)</f>
        <v>0</v>
      </c>
      <c r="EC500">
        <f>VLOOKUP(MID(B500,1,5)*1,'InstTyp-2'!E:BQ,19,FALSE)</f>
        <v>0</v>
      </c>
      <c r="ED500">
        <f>VLOOKUP(MID(B500,1,5)*1,'InstTyp-2'!E:BQ,20,FALSE)</f>
        <v>0</v>
      </c>
      <c r="EE500" s="195">
        <f>VLOOKUP(MID(B500,1,5)*1,'Forplejning 2008'!A:C,3,FALSE)</f>
        <v>107868.95</v>
      </c>
      <c r="EF500" t="str">
        <f t="shared" si="28"/>
        <v>37296</v>
      </c>
      <c r="EG500" t="str">
        <f t="shared" si="29"/>
        <v/>
      </c>
      <c r="EH500">
        <f t="shared" si="30"/>
        <v>0</v>
      </c>
      <c r="EI500">
        <f t="shared" si="31"/>
        <v>0</v>
      </c>
      <c r="EJ500" t="e">
        <f>VLOOKUP(B500,Rekruttering!A:F,2,FALSE)</f>
        <v>#N/A</v>
      </c>
      <c r="EK500" t="e">
        <f>VLOOKUP(B500,Rekruttering!A:F,3,FALSE)</f>
        <v>#N/A</v>
      </c>
      <c r="EL500" t="e">
        <f>VLOOKUP(B500,Rekruttering!A:F,4,FALSE)</f>
        <v>#N/A</v>
      </c>
      <c r="EM500" t="e">
        <f>VLOOKUP(B500,Rekruttering!A:F,5,FALSE)</f>
        <v>#N/A</v>
      </c>
      <c r="EN500" t="e">
        <f>VLOOKUP(B500,Rekruttering!A:F,6,FALSE)</f>
        <v>#N/A</v>
      </c>
    </row>
    <row r="501" spans="1:144">
      <c r="A501" s="14" t="str">
        <f>Van!B1</f>
        <v>x</v>
      </c>
      <c r="B501" s="21">
        <f>Van!B2</f>
        <v>35227</v>
      </c>
      <c r="C501" t="str">
        <f>Van!B3</f>
        <v>Vuggestuen Voldparken</v>
      </c>
      <c r="D501" t="str">
        <f>Van!B4</f>
        <v>Vanløse/Brønshøj-Husum</v>
      </c>
      <c r="E501" t="str">
        <f>Van!B5</f>
        <v>Arildsgård 9</v>
      </c>
      <c r="F501">
        <f>Van!B6</f>
        <v>2700</v>
      </c>
      <c r="G501" t="str">
        <f>Van!B7</f>
        <v>Brønshøj</v>
      </c>
      <c r="H501" t="str">
        <f>Van!B8</f>
        <v>38 60 17 55</v>
      </c>
      <c r="I501" t="str">
        <f>Van!B9</f>
        <v>35227@buf.kk.dk</v>
      </c>
      <c r="J501" t="str">
        <f>Van!B10</f>
        <v>Henrik Hansen</v>
      </c>
      <c r="K501">
        <f>Van!B11</f>
        <v>38800898</v>
      </c>
      <c r="L501">
        <f>Van!B12</f>
        <v>0</v>
      </c>
      <c r="M501" t="str">
        <f>Van!B13</f>
        <v>35227@buf.kk.dk</v>
      </c>
      <c r="N501" t="str">
        <f>Van!B14</f>
        <v>Vuggestue</v>
      </c>
      <c r="O501">
        <f>Van!B15</f>
        <v>72</v>
      </c>
      <c r="P501">
        <f>Van!B16</f>
        <v>0</v>
      </c>
      <c r="Q501">
        <f>Van!B17</f>
        <v>0</v>
      </c>
      <c r="R501">
        <f>Van!B18</f>
        <v>0</v>
      </c>
      <c r="S501">
        <f>Van!B19</f>
        <v>0</v>
      </c>
      <c r="T501">
        <f>Van!B20</f>
        <v>0</v>
      </c>
      <c r="U501">
        <f>Van!B21</f>
        <v>0</v>
      </c>
      <c r="V501">
        <f>Van!B22</f>
        <v>0</v>
      </c>
      <c r="W501">
        <f>Van!B23</f>
        <v>0</v>
      </c>
      <c r="X501">
        <f>Van!B24</f>
        <v>0</v>
      </c>
      <c r="Y501">
        <f>Van!B25</f>
        <v>5</v>
      </c>
      <c r="Z501">
        <f>Van!B26</f>
        <v>5</v>
      </c>
      <c r="AA501">
        <f>Van!B27</f>
        <v>4</v>
      </c>
      <c r="AB501">
        <f>Van!B28</f>
        <v>5</v>
      </c>
      <c r="AC501">
        <f>Van!B29</f>
        <v>0</v>
      </c>
      <c r="AD501">
        <f>Van!B30</f>
        <v>0</v>
      </c>
      <c r="AE501">
        <f>Van!B31</f>
        <v>0</v>
      </c>
      <c r="AF501">
        <f>Van!B32</f>
        <v>0</v>
      </c>
      <c r="AG501">
        <f>Van!B33</f>
        <v>0</v>
      </c>
      <c r="AH501">
        <f>Van!B34</f>
        <v>0</v>
      </c>
      <c r="AI501">
        <f>Van!B35</f>
        <v>250000</v>
      </c>
      <c r="AJ501">
        <f>Van!B36</f>
        <v>0</v>
      </c>
      <c r="AK501">
        <f>Van!B37</f>
        <v>0</v>
      </c>
      <c r="AL501" t="str">
        <f>Van!B38</f>
        <v>Ja</v>
      </c>
      <c r="AM501">
        <f>Van!B39</f>
        <v>0</v>
      </c>
      <c r="AN501" t="str">
        <f>Van!B40</f>
        <v>Gennet</v>
      </c>
      <c r="AO501">
        <f>Van!B41</f>
        <v>0</v>
      </c>
      <c r="AP501">
        <f>Van!B42</f>
        <v>35</v>
      </c>
      <c r="AQ501">
        <f>Van!B43</f>
        <v>0</v>
      </c>
      <c r="AR501" t="str">
        <f>Van!B44</f>
        <v>kantineassistent</v>
      </c>
      <c r="AS501">
        <f>Van!B45</f>
        <v>0</v>
      </c>
      <c r="AT501">
        <f>Van!B46</f>
        <v>0</v>
      </c>
      <c r="AU501">
        <f>Van!B47</f>
        <v>0</v>
      </c>
      <c r="AV501">
        <f>Van!B48</f>
        <v>0</v>
      </c>
      <c r="AW501">
        <f>Van!B49</f>
        <v>0</v>
      </c>
      <c r="AX501">
        <f>Van!B50</f>
        <v>0</v>
      </c>
      <c r="AY501">
        <f>Van!B51</f>
        <v>0</v>
      </c>
      <c r="AZ501">
        <f>Van!B52</f>
        <v>0</v>
      </c>
      <c r="BA501">
        <f>Van!B53</f>
        <v>0</v>
      </c>
      <c r="BB501">
        <f>Van!B54</f>
        <v>35</v>
      </c>
      <c r="BC501">
        <f>Van!B55</f>
        <v>0</v>
      </c>
      <c r="BD501">
        <f>Van!B56</f>
        <v>1</v>
      </c>
      <c r="BE501">
        <f>Van!B57</f>
        <v>0</v>
      </c>
      <c r="BF501" t="str">
        <f>Van!B58</f>
        <v>Ja</v>
      </c>
      <c r="BG501" t="str">
        <f>Van!B59</f>
        <v>Nej</v>
      </c>
      <c r="BH501" t="str">
        <f>Van!B60</f>
        <v>Ja</v>
      </c>
      <c r="BI501">
        <f>Van!B61</f>
        <v>0</v>
      </c>
      <c r="BJ501">
        <f>Van!B62</f>
        <v>0</v>
      </c>
      <c r="BK501">
        <f>Van!B63</f>
        <v>0</v>
      </c>
      <c r="BL501">
        <f>Van!B64</f>
        <v>0</v>
      </c>
      <c r="BM501">
        <f>Van!B65</f>
        <v>0</v>
      </c>
      <c r="BN501">
        <f>Van!B66</f>
        <v>0</v>
      </c>
      <c r="BO501">
        <f>Van!B67</f>
        <v>0</v>
      </c>
      <c r="BP501">
        <f>Van!B68</f>
        <v>0</v>
      </c>
      <c r="BQ501">
        <f>Van!B69</f>
        <v>0</v>
      </c>
      <c r="BR501" t="str">
        <f>Van!B70</f>
        <v>produktionskøkken</v>
      </c>
      <c r="BS501">
        <f>Van!B71</f>
        <v>0</v>
      </c>
      <c r="BT501">
        <f>Van!B72</f>
        <v>0</v>
      </c>
      <c r="BU501">
        <f>Van!B73</f>
        <v>0</v>
      </c>
      <c r="BV501">
        <f>Van!B74</f>
        <v>0</v>
      </c>
      <c r="BW501">
        <f>Van!B75</f>
        <v>0</v>
      </c>
      <c r="BX501">
        <f>Van!B76</f>
        <v>0</v>
      </c>
      <c r="BY501">
        <f>Van!B77</f>
        <v>0</v>
      </c>
      <c r="BZ501">
        <f>Van!B78</f>
        <v>0</v>
      </c>
      <c r="CA501">
        <f>Van!B79</f>
        <v>0</v>
      </c>
      <c r="CB501">
        <f>Van!B80</f>
        <v>0</v>
      </c>
      <c r="CC501">
        <f>Van!B81</f>
        <v>0</v>
      </c>
      <c r="CD501">
        <f>Van!B82</f>
        <v>0</v>
      </c>
      <c r="CE501">
        <f>Van!B83</f>
        <v>0</v>
      </c>
      <c r="CF501">
        <f>Van!B84</f>
        <v>0</v>
      </c>
      <c r="CG501" t="str">
        <f>Van!B85</f>
        <v>Sine</v>
      </c>
      <c r="CH501">
        <f>Van!B86</f>
        <v>39986</v>
      </c>
      <c r="CI501">
        <f>Van!B87</f>
        <v>0</v>
      </c>
      <c r="CJ501">
        <f>Van!B88</f>
        <v>0</v>
      </c>
      <c r="CK501">
        <f>Van!B89</f>
        <v>0</v>
      </c>
      <c r="CL501">
        <f>Van!B90</f>
        <v>0</v>
      </c>
      <c r="CM501">
        <f>Van!B91</f>
        <v>0</v>
      </c>
      <c r="CN501">
        <f>Van!B92</f>
        <v>0</v>
      </c>
      <c r="CO501">
        <f>Van!B93</f>
        <v>0</v>
      </c>
      <c r="CP501">
        <f>Van!B94</f>
        <v>0</v>
      </c>
      <c r="CQ501">
        <f>Van!B95</f>
        <v>0</v>
      </c>
      <c r="CR501">
        <f>Van!B96</f>
        <v>0</v>
      </c>
      <c r="CS501">
        <f>Van!B97</f>
        <v>0</v>
      </c>
      <c r="CT501">
        <f>Van!B98</f>
        <v>0</v>
      </c>
      <c r="CU501">
        <f>Van!B99</f>
        <v>0</v>
      </c>
      <c r="CV501">
        <f>Van!B100</f>
        <v>0</v>
      </c>
      <c r="CW501">
        <f>Van!B101</f>
        <v>0</v>
      </c>
      <c r="CX501">
        <f>Van!B102</f>
        <v>0</v>
      </c>
      <c r="CY501">
        <f>Van!B103</f>
        <v>0</v>
      </c>
      <c r="CZ501">
        <f>Van!B104</f>
        <v>0</v>
      </c>
      <c r="DA501">
        <f>Van!B105</f>
        <v>0</v>
      </c>
      <c r="DB501">
        <f>Van!B106</f>
        <v>0</v>
      </c>
      <c r="DC501">
        <f>Van!B107</f>
        <v>0</v>
      </c>
      <c r="DD501">
        <f>Van!B108</f>
        <v>0</v>
      </c>
      <c r="DE501">
        <f>Van!B109</f>
        <v>0</v>
      </c>
      <c r="DF501">
        <f>Van!B110</f>
        <v>0</v>
      </c>
      <c r="DG501">
        <f>Van!B111</f>
        <v>0</v>
      </c>
      <c r="DH501">
        <f>Van!B112</f>
        <v>0</v>
      </c>
      <c r="DI501">
        <f>Van!B113</f>
        <v>0</v>
      </c>
      <c r="DJ501">
        <f>Van!B114</f>
        <v>0</v>
      </c>
      <c r="DK501">
        <f>Van!B115</f>
        <v>0</v>
      </c>
      <c r="DL501">
        <f>Van!B116</f>
        <v>0</v>
      </c>
      <c r="DM501">
        <f>Van!B117</f>
        <v>0</v>
      </c>
      <c r="DN501">
        <f>Van!B118</f>
        <v>0</v>
      </c>
      <c r="DO501" s="14" t="str">
        <f>VLOOKUP(MID(B501,1,5)*1,InstTyp!A:B,2,FALSE)</f>
        <v>Vuggestuer</v>
      </c>
      <c r="DP501" s="14" t="str">
        <f>VLOOKUP(MID(B501,1,5)*1,InstTyp!A:C,3,FALSE)</f>
        <v>Vanløse/Brønshøj-Husum</v>
      </c>
      <c r="DQ501">
        <f>VLOOKUP(MID(B501,1,5)*1,'InstTyp-2'!E:BQ,7,FALSE)</f>
        <v>67</v>
      </c>
      <c r="DR501">
        <f>VLOOKUP(MID(B501,1,5)*1,'InstTyp-2'!E:BQ,8,FALSE)</f>
        <v>0</v>
      </c>
      <c r="DS501">
        <f>VLOOKUP(MID(B501,1,5)*1,'InstTyp-2'!E:BQ,9,FALSE)</f>
        <v>0</v>
      </c>
      <c r="DT501">
        <f>VLOOKUP(MID(B501,1,5)*1,'InstTyp-2'!E:BQ,10,FALSE)</f>
        <v>0</v>
      </c>
      <c r="DU501">
        <f>VLOOKUP(MID(B501,1,5)*1,'InstTyp-2'!E:BQ,11,FALSE)</f>
        <v>0</v>
      </c>
      <c r="DV501">
        <f>VLOOKUP(MID(B501,1,5)*1,'InstTyp-2'!E:BQ,12,FALSE)</f>
        <v>0</v>
      </c>
      <c r="DW501">
        <f>VLOOKUP(MID(B501,1,5)*1,'InstTyp-2'!E:BQ,13,FALSE)</f>
        <v>0</v>
      </c>
      <c r="DX501">
        <f>VLOOKUP(MID(B501,1,5)*1,'InstTyp-2'!E:BQ,14,FALSE)</f>
        <v>0</v>
      </c>
      <c r="DY501">
        <f>VLOOKUP(MID(B501,1,5)*1,'InstTyp-2'!E:BQ,15,FALSE)</f>
        <v>0</v>
      </c>
      <c r="DZ501">
        <f>VLOOKUP(MID(B501,1,5)*1,'InstTyp-2'!E:BQ,16,FALSE)</f>
        <v>0</v>
      </c>
      <c r="EA501">
        <f>VLOOKUP(MID(B501,1,5)*1,'InstTyp-2'!E:BQ,17,FALSE)</f>
        <v>0</v>
      </c>
      <c r="EB501">
        <f>VLOOKUP(MID(B501,1,5)*1,'InstTyp-2'!E:BQ,18,FALSE)</f>
        <v>0</v>
      </c>
      <c r="EC501">
        <f>VLOOKUP(MID(B501,1,5)*1,'InstTyp-2'!E:BQ,19,FALSE)</f>
        <v>0</v>
      </c>
      <c r="ED501">
        <f>VLOOKUP(MID(B501,1,5)*1,'InstTyp-2'!E:BQ,20,FALSE)</f>
        <v>0</v>
      </c>
      <c r="EE501" s="195">
        <f>VLOOKUP(MID(B501,1,5)*1,'Forplejning 2008'!A:C,3,FALSE)</f>
        <v>196831.41</v>
      </c>
      <c r="EF501" t="str">
        <f t="shared" si="28"/>
        <v>35227</v>
      </c>
      <c r="EG501" t="str">
        <f t="shared" si="29"/>
        <v/>
      </c>
      <c r="EH501">
        <f t="shared" si="30"/>
        <v>0</v>
      </c>
      <c r="EI501">
        <f t="shared" si="31"/>
        <v>0</v>
      </c>
      <c r="EJ501" t="e">
        <f>VLOOKUP(B501,Rekruttering!A:F,2,FALSE)</f>
        <v>#N/A</v>
      </c>
      <c r="EK501" t="e">
        <f>VLOOKUP(B501,Rekruttering!A:F,3,FALSE)</f>
        <v>#N/A</v>
      </c>
      <c r="EL501" t="e">
        <f>VLOOKUP(B501,Rekruttering!A:F,4,FALSE)</f>
        <v>#N/A</v>
      </c>
      <c r="EM501" t="e">
        <f>VLOOKUP(B501,Rekruttering!A:F,5,FALSE)</f>
        <v>#N/A</v>
      </c>
      <c r="EN501" t="e">
        <f>VLOOKUP(B501,Rekruttering!A:F,6,FALSE)</f>
        <v>#N/A</v>
      </c>
    </row>
    <row r="502" spans="1:144">
      <c r="A502" s="14" t="str">
        <f>Van!C1</f>
        <v>x</v>
      </c>
      <c r="B502" s="21">
        <f>Van!C2</f>
        <v>35248</v>
      </c>
      <c r="C502" t="str">
        <f>Van!C3</f>
        <v>Korsagergård Vuggestue</v>
      </c>
      <c r="D502" t="str">
        <f>Van!C4</f>
        <v>Vanløse/Brønshøj-Husum</v>
      </c>
      <c r="E502" t="str">
        <f>Van!C5</f>
        <v>Korsager Allé 16</v>
      </c>
      <c r="F502">
        <f>Van!C6</f>
        <v>2700</v>
      </c>
      <c r="G502" t="str">
        <f>Van!C7</f>
        <v>Brønshøj</v>
      </c>
      <c r="H502" t="str">
        <f>Van!C8</f>
        <v>38 28 06 50</v>
      </c>
      <c r="I502" t="str">
        <f>Van!C9</f>
        <v>35248@buf.kk.dk</v>
      </c>
      <c r="J502" t="str">
        <f>Van!C10</f>
        <v>Pia Mackeldey</v>
      </c>
      <c r="K502">
        <f>Van!C11</f>
        <v>39400150</v>
      </c>
      <c r="L502">
        <f>Van!C12</f>
        <v>0</v>
      </c>
      <c r="M502" t="str">
        <f>Van!C13</f>
        <v>35248@buf.kk.dk</v>
      </c>
      <c r="N502" t="str">
        <f>Van!C14</f>
        <v>Vuggestue</v>
      </c>
      <c r="O502">
        <f>Van!C15</f>
        <v>44</v>
      </c>
      <c r="P502">
        <f>Van!C16</f>
        <v>0</v>
      </c>
      <c r="Q502">
        <f>Van!C17</f>
        <v>0</v>
      </c>
      <c r="R502">
        <f>Van!C18</f>
        <v>0</v>
      </c>
      <c r="S502">
        <f>Van!C19</f>
        <v>0</v>
      </c>
      <c r="T502">
        <f>Van!C20</f>
        <v>0</v>
      </c>
      <c r="U502">
        <f>Van!C21</f>
        <v>0</v>
      </c>
      <c r="V502">
        <f>Van!C22</f>
        <v>0</v>
      </c>
      <c r="W502">
        <f>Van!C23</f>
        <v>0</v>
      </c>
      <c r="X502">
        <f>Van!C24</f>
        <v>0</v>
      </c>
      <c r="Y502">
        <f>Van!C25</f>
        <v>5</v>
      </c>
      <c r="Z502">
        <f>Van!C26</f>
        <v>5</v>
      </c>
      <c r="AA502">
        <f>Van!C27</f>
        <v>3</v>
      </c>
      <c r="AB502">
        <f>Van!C28</f>
        <v>5</v>
      </c>
      <c r="AC502">
        <f>Van!C29</f>
        <v>0</v>
      </c>
      <c r="AD502">
        <f>Van!C30</f>
        <v>0</v>
      </c>
      <c r="AE502">
        <f>Van!C31</f>
        <v>0</v>
      </c>
      <c r="AF502">
        <f>Van!C32</f>
        <v>0</v>
      </c>
      <c r="AG502">
        <f>Van!C33</f>
        <v>0</v>
      </c>
      <c r="AH502">
        <f>Van!C34</f>
        <v>0</v>
      </c>
      <c r="AI502" s="16">
        <f>Van!C35</f>
        <v>132000</v>
      </c>
      <c r="AJ502" s="16">
        <f>Van!C36</f>
        <v>0</v>
      </c>
      <c r="AK502">
        <f>Van!C37</f>
        <v>0</v>
      </c>
      <c r="AL502" t="str">
        <f>Van!C38</f>
        <v>Ja</v>
      </c>
      <c r="AM502">
        <f>Van!C39</f>
        <v>0</v>
      </c>
      <c r="AN502">
        <f>Van!C40</f>
        <v>0</v>
      </c>
      <c r="AO502">
        <f>Van!C41</f>
        <v>0</v>
      </c>
      <c r="AP502">
        <f>Van!C42</f>
        <v>33</v>
      </c>
      <c r="AQ502">
        <f>Van!C43</f>
        <v>0</v>
      </c>
      <c r="AR502" t="str">
        <f>Van!C44</f>
        <v>ufaglært</v>
      </c>
      <c r="AS502" t="str">
        <f>Van!C45</f>
        <v>20 års erfaring fra vuggestue</v>
      </c>
      <c r="AT502">
        <f>Van!C46</f>
        <v>0</v>
      </c>
      <c r="AU502">
        <f>Van!C47</f>
        <v>0</v>
      </c>
      <c r="AV502">
        <f>Van!C48</f>
        <v>0</v>
      </c>
      <c r="AW502">
        <f>Van!C49</f>
        <v>0</v>
      </c>
      <c r="AX502">
        <f>Van!C50</f>
        <v>0</v>
      </c>
      <c r="AY502">
        <f>Van!C51</f>
        <v>0</v>
      </c>
      <c r="AZ502">
        <f>Van!C52</f>
        <v>0</v>
      </c>
      <c r="BA502">
        <f>Van!C53</f>
        <v>0</v>
      </c>
      <c r="BB502">
        <f>Van!C54</f>
        <v>90</v>
      </c>
      <c r="BC502">
        <f>Van!C55</f>
        <v>0</v>
      </c>
      <c r="BD502">
        <f>Van!C56</f>
        <v>1</v>
      </c>
      <c r="BE502">
        <f>Van!C57</f>
        <v>0</v>
      </c>
      <c r="BF502" t="str">
        <f>Van!C58</f>
        <v>Ja</v>
      </c>
      <c r="BG502" t="str">
        <f>Van!C59</f>
        <v>Nej</v>
      </c>
      <c r="BH502" t="str">
        <f>Van!C60</f>
        <v>Ja</v>
      </c>
      <c r="BI502">
        <f>Van!C61</f>
        <v>0</v>
      </c>
      <c r="BJ502">
        <f>Van!C62</f>
        <v>0</v>
      </c>
      <c r="BK502">
        <f>Van!C63</f>
        <v>0</v>
      </c>
      <c r="BL502">
        <f>Van!C64</f>
        <v>0</v>
      </c>
      <c r="BM502">
        <f>Van!C65</f>
        <v>0</v>
      </c>
      <c r="BN502">
        <f>Van!C66</f>
        <v>0</v>
      </c>
      <c r="BO502">
        <f>Van!C67</f>
        <v>0</v>
      </c>
      <c r="BP502">
        <f>Van!C68</f>
        <v>0</v>
      </c>
      <c r="BQ502">
        <f>Van!C69</f>
        <v>0</v>
      </c>
      <c r="BR502" t="str">
        <f>Van!C70</f>
        <v>produktionskøkken</v>
      </c>
      <c r="BS502">
        <f>Van!C71</f>
        <v>0</v>
      </c>
      <c r="BT502">
        <f>Van!C72</f>
        <v>0</v>
      </c>
      <c r="BU502">
        <f>Van!C73</f>
        <v>0</v>
      </c>
      <c r="BV502">
        <f>Van!C74</f>
        <v>0</v>
      </c>
      <c r="BW502">
        <f>Van!C75</f>
        <v>0</v>
      </c>
      <c r="BX502">
        <f>Van!C76</f>
        <v>0</v>
      </c>
      <c r="BY502">
        <f>Van!C77</f>
        <v>0</v>
      </c>
      <c r="BZ502">
        <f>Van!C78</f>
        <v>0</v>
      </c>
      <c r="CA502">
        <f>Van!C79</f>
        <v>0</v>
      </c>
      <c r="CB502">
        <f>Van!C80</f>
        <v>0</v>
      </c>
      <c r="CC502">
        <f>Van!C81</f>
        <v>0</v>
      </c>
      <c r="CD502">
        <f>Van!C82</f>
        <v>0</v>
      </c>
      <c r="CE502">
        <f>Van!C83</f>
        <v>0</v>
      </c>
      <c r="CF502">
        <f>Van!C84</f>
        <v>0</v>
      </c>
      <c r="CG502" t="str">
        <f>Van!C85</f>
        <v>Sine</v>
      </c>
      <c r="CH502" s="18">
        <f>Van!C86</f>
        <v>39959</v>
      </c>
      <c r="CI502">
        <f>Van!C87</f>
        <v>0</v>
      </c>
      <c r="CJ502">
        <f>Van!C88</f>
        <v>0</v>
      </c>
      <c r="CK502">
        <f>Van!C89</f>
        <v>0</v>
      </c>
      <c r="CL502">
        <f>Van!C90</f>
        <v>0</v>
      </c>
      <c r="CM502">
        <f>Van!C91</f>
        <v>0</v>
      </c>
      <c r="CN502">
        <f>Van!C92</f>
        <v>0</v>
      </c>
      <c r="CO502">
        <f>Van!C93</f>
        <v>0</v>
      </c>
      <c r="CP502">
        <f>Van!C94</f>
        <v>0</v>
      </c>
      <c r="CQ502">
        <f>Van!C95</f>
        <v>0</v>
      </c>
      <c r="CR502">
        <f>Van!C96</f>
        <v>0</v>
      </c>
      <c r="CS502">
        <f>Van!C97</f>
        <v>0</v>
      </c>
      <c r="CT502">
        <f>Van!C98</f>
        <v>0</v>
      </c>
      <c r="CU502">
        <f>Van!C99</f>
        <v>0</v>
      </c>
      <c r="CV502">
        <f>Van!C100</f>
        <v>0</v>
      </c>
      <c r="CW502">
        <f>Van!C101</f>
        <v>0</v>
      </c>
      <c r="CX502">
        <f>Van!C102</f>
        <v>0</v>
      </c>
      <c r="CY502">
        <f>Van!C103</f>
        <v>0</v>
      </c>
      <c r="CZ502">
        <f>Van!C104</f>
        <v>0</v>
      </c>
      <c r="DA502">
        <f>Van!C105</f>
        <v>0</v>
      </c>
      <c r="DB502">
        <f>Van!C106</f>
        <v>0</v>
      </c>
      <c r="DC502">
        <f>Van!C107</f>
        <v>0</v>
      </c>
      <c r="DD502">
        <f>Van!C108</f>
        <v>0</v>
      </c>
      <c r="DE502">
        <f>Van!C109</f>
        <v>0</v>
      </c>
      <c r="DF502">
        <f>Van!C110</f>
        <v>0</v>
      </c>
      <c r="DG502">
        <f>Van!C111</f>
        <v>0</v>
      </c>
      <c r="DH502">
        <f>Van!C112</f>
        <v>0</v>
      </c>
      <c r="DI502">
        <f>Van!C113</f>
        <v>0</v>
      </c>
      <c r="DJ502">
        <f>Van!C114</f>
        <v>0</v>
      </c>
      <c r="DK502">
        <f>Van!C115</f>
        <v>0</v>
      </c>
      <c r="DL502">
        <f>Van!C116</f>
        <v>0</v>
      </c>
      <c r="DM502">
        <f>Van!C117</f>
        <v>0</v>
      </c>
      <c r="DN502">
        <f>Van!C118</f>
        <v>0</v>
      </c>
      <c r="DO502" s="14" t="str">
        <f>VLOOKUP(MID(B502,1,5)*1,InstTyp!A:B,2,FALSE)</f>
        <v>Vuggestuer</v>
      </c>
      <c r="DP502" s="14" t="str">
        <f>VLOOKUP(MID(B502,1,5)*1,InstTyp!A:C,3,FALSE)</f>
        <v>Vanløse/Brønshøj-Husum</v>
      </c>
      <c r="DQ502">
        <f>VLOOKUP(MID(B502,1,5)*1,'InstTyp-2'!E:BQ,7,FALSE)</f>
        <v>44</v>
      </c>
      <c r="DR502">
        <f>VLOOKUP(MID(B502,1,5)*1,'InstTyp-2'!E:BQ,8,FALSE)</f>
        <v>0</v>
      </c>
      <c r="DS502">
        <f>VLOOKUP(MID(B502,1,5)*1,'InstTyp-2'!E:BQ,9,FALSE)</f>
        <v>0</v>
      </c>
      <c r="DT502">
        <f>VLOOKUP(MID(B502,1,5)*1,'InstTyp-2'!E:BQ,10,FALSE)</f>
        <v>0</v>
      </c>
      <c r="DU502">
        <f>VLOOKUP(MID(B502,1,5)*1,'InstTyp-2'!E:BQ,11,FALSE)</f>
        <v>0</v>
      </c>
      <c r="DV502">
        <f>VLOOKUP(MID(B502,1,5)*1,'InstTyp-2'!E:BQ,12,FALSE)</f>
        <v>0</v>
      </c>
      <c r="DW502">
        <f>VLOOKUP(MID(B502,1,5)*1,'InstTyp-2'!E:BQ,13,FALSE)</f>
        <v>0</v>
      </c>
      <c r="DX502">
        <f>VLOOKUP(MID(B502,1,5)*1,'InstTyp-2'!E:BQ,14,FALSE)</f>
        <v>0</v>
      </c>
      <c r="DY502">
        <f>VLOOKUP(MID(B502,1,5)*1,'InstTyp-2'!E:BQ,15,FALSE)</f>
        <v>0</v>
      </c>
      <c r="DZ502">
        <f>VLOOKUP(MID(B502,1,5)*1,'InstTyp-2'!E:BQ,16,FALSE)</f>
        <v>0</v>
      </c>
      <c r="EA502">
        <f>VLOOKUP(MID(B502,1,5)*1,'InstTyp-2'!E:BQ,17,FALSE)</f>
        <v>0</v>
      </c>
      <c r="EB502">
        <f>VLOOKUP(MID(B502,1,5)*1,'InstTyp-2'!E:BQ,18,FALSE)</f>
        <v>0</v>
      </c>
      <c r="EC502">
        <f>VLOOKUP(MID(B502,1,5)*1,'InstTyp-2'!E:BQ,19,FALSE)</f>
        <v>0</v>
      </c>
      <c r="ED502">
        <f>VLOOKUP(MID(B502,1,5)*1,'InstTyp-2'!E:BQ,20,FALSE)</f>
        <v>0</v>
      </c>
      <c r="EE502" s="195">
        <f>VLOOKUP(MID(B502,1,5)*1,'Forplejning 2008'!A:C,3,FALSE)</f>
        <v>98809.35</v>
      </c>
      <c r="EF502" t="str">
        <f t="shared" si="28"/>
        <v>35248</v>
      </c>
      <c r="EG502" t="str">
        <f t="shared" si="29"/>
        <v/>
      </c>
      <c r="EH502">
        <f t="shared" si="30"/>
        <v>0</v>
      </c>
      <c r="EI502">
        <f t="shared" si="31"/>
        <v>0</v>
      </c>
      <c r="EJ502" t="e">
        <f>VLOOKUP(B502,Rekruttering!A:F,2,FALSE)</f>
        <v>#N/A</v>
      </c>
      <c r="EK502" t="e">
        <f>VLOOKUP(B502,Rekruttering!A:F,3,FALSE)</f>
        <v>#N/A</v>
      </c>
      <c r="EL502" t="e">
        <f>VLOOKUP(B502,Rekruttering!A:F,4,FALSE)</f>
        <v>#N/A</v>
      </c>
      <c r="EM502" t="e">
        <f>VLOOKUP(B502,Rekruttering!A:F,5,FALSE)</f>
        <v>#N/A</v>
      </c>
      <c r="EN502" t="e">
        <f>VLOOKUP(B502,Rekruttering!A:F,6,FALSE)</f>
        <v>#N/A</v>
      </c>
    </row>
    <row r="503" spans="1:144">
      <c r="A503" s="14" t="str">
        <f>Van!D1</f>
        <v>x</v>
      </c>
      <c r="B503" s="21">
        <f>Van!D2</f>
        <v>35259</v>
      </c>
      <c r="C503" t="str">
        <f>Van!D3</f>
        <v>Adventskirkens Vuggestue</v>
      </c>
      <c r="D503" t="str">
        <f>Van!D4</f>
        <v>Vanløse/Brønshøj-Husum</v>
      </c>
      <c r="E503" t="str">
        <f>Van!D5</f>
        <v>Randbølvej 63</v>
      </c>
      <c r="F503">
        <f>Van!D6</f>
        <v>2720</v>
      </c>
      <c r="G503" t="str">
        <f>Van!D7</f>
        <v>Vanløse</v>
      </c>
      <c r="H503" t="str">
        <f>Van!D8</f>
        <v>38 77 03 30</v>
      </c>
      <c r="I503" t="str">
        <f>Van!D9</f>
        <v>35259@buf.kk.dk</v>
      </c>
      <c r="J503" t="str">
        <f>Van!D10</f>
        <v>Tina Pedersen</v>
      </c>
      <c r="K503">
        <f>Van!D11</f>
        <v>38609125</v>
      </c>
      <c r="L503">
        <f>Van!D12</f>
        <v>0</v>
      </c>
      <c r="M503" t="str">
        <f>Van!D13</f>
        <v>35259@buf.kk.dk</v>
      </c>
      <c r="N503" t="str">
        <f>Van!D14</f>
        <v>Vuggestue</v>
      </c>
      <c r="O503">
        <f>Van!D15</f>
        <v>64</v>
      </c>
      <c r="P503">
        <f>Van!D16</f>
        <v>0</v>
      </c>
      <c r="Q503">
        <f>Van!D17</f>
        <v>0</v>
      </c>
      <c r="R503">
        <f>Van!D18</f>
        <v>0</v>
      </c>
      <c r="S503">
        <f>Van!D19</f>
        <v>0</v>
      </c>
      <c r="T503">
        <f>Van!D20</f>
        <v>0</v>
      </c>
      <c r="U503">
        <f>Van!D21</f>
        <v>0</v>
      </c>
      <c r="V503" t="str">
        <f>Van!D22</f>
        <v>Ja</v>
      </c>
      <c r="W503">
        <f>Van!D23</f>
        <v>2</v>
      </c>
      <c r="X503">
        <f>Van!D24</f>
        <v>1</v>
      </c>
      <c r="Y503">
        <f>Van!D25</f>
        <v>5</v>
      </c>
      <c r="Z503">
        <f>Van!D26</f>
        <v>5</v>
      </c>
      <c r="AA503">
        <f>Van!D27</f>
        <v>0</v>
      </c>
      <c r="AB503">
        <f>Van!D28</f>
        <v>5</v>
      </c>
      <c r="AC503">
        <f>Van!D29</f>
        <v>0</v>
      </c>
      <c r="AD503">
        <f>Van!D30</f>
        <v>0</v>
      </c>
      <c r="AE503">
        <f>Van!D31</f>
        <v>0</v>
      </c>
      <c r="AF503">
        <f>Van!D32</f>
        <v>0</v>
      </c>
      <c r="AG503">
        <f>Van!D33</f>
        <v>0</v>
      </c>
      <c r="AH503">
        <f>Van!D34</f>
        <v>0</v>
      </c>
      <c r="AI503">
        <f>Van!D35</f>
        <v>100000</v>
      </c>
      <c r="AJ503">
        <f>Van!D36</f>
        <v>0</v>
      </c>
      <c r="AK503">
        <f>Van!D37</f>
        <v>0</v>
      </c>
      <c r="AL503">
        <f>Van!D38</f>
        <v>0</v>
      </c>
      <c r="AM503">
        <f>Van!D39</f>
        <v>0</v>
      </c>
      <c r="AN503">
        <f>Van!D40</f>
        <v>0</v>
      </c>
      <c r="AO503">
        <f>Van!D41</f>
        <v>0</v>
      </c>
      <c r="AP503">
        <f>Van!D42</f>
        <v>0</v>
      </c>
      <c r="AQ503">
        <f>Van!D43</f>
        <v>0</v>
      </c>
      <c r="AR503">
        <f>Van!D44</f>
        <v>0</v>
      </c>
      <c r="AS503">
        <f>Van!D45</f>
        <v>0</v>
      </c>
      <c r="AT503">
        <f>Van!D46</f>
        <v>0</v>
      </c>
      <c r="AU503">
        <f>Van!D47</f>
        <v>0</v>
      </c>
      <c r="AV503">
        <f>Van!D48</f>
        <v>0</v>
      </c>
      <c r="AW503">
        <f>Van!D49</f>
        <v>0</v>
      </c>
      <c r="AX503">
        <f>Van!D50</f>
        <v>0</v>
      </c>
      <c r="AY503">
        <f>Van!D51</f>
        <v>0</v>
      </c>
      <c r="AZ503">
        <f>Van!D52</f>
        <v>0</v>
      </c>
      <c r="BA503">
        <f>Van!D53</f>
        <v>0</v>
      </c>
      <c r="BB503">
        <f>Van!D54</f>
        <v>80</v>
      </c>
      <c r="BC503">
        <f>Van!D55</f>
        <v>0</v>
      </c>
      <c r="BD503">
        <f>Van!D56</f>
        <v>2</v>
      </c>
      <c r="BE503">
        <f>Van!D57</f>
        <v>0</v>
      </c>
      <c r="BF503" t="str">
        <f>Van!D58</f>
        <v>Ja</v>
      </c>
      <c r="BG503" t="str">
        <f>Van!D59</f>
        <v>Nej</v>
      </c>
      <c r="BH503" t="str">
        <f>Van!D60</f>
        <v>Ja</v>
      </c>
      <c r="BI503" t="str">
        <f>Van!D61</f>
        <v>Ja</v>
      </c>
      <c r="BJ503">
        <f>Van!D62</f>
        <v>0</v>
      </c>
      <c r="BK503" t="str">
        <f>Van!D63</f>
        <v>Ja</v>
      </c>
      <c r="BL503">
        <f>Van!D64</f>
        <v>0</v>
      </c>
      <c r="BM503" t="str">
        <f>Van!D65</f>
        <v>Ja</v>
      </c>
      <c r="BN503" t="str">
        <f>Van!D66</f>
        <v>vil gerne lave mad, men vil have køkkenpersonale til at lave maden</v>
      </c>
      <c r="BO503" t="str">
        <f>Van!D67</f>
        <v>Nej</v>
      </c>
      <c r="BP503" t="str">
        <f>Van!D68</f>
        <v>vil gerne have vores hjælp</v>
      </c>
      <c r="BQ503">
        <f>Van!D69</f>
        <v>0</v>
      </c>
      <c r="BR503" t="str">
        <f>Van!D70</f>
        <v>produktionskøkken</v>
      </c>
      <c r="BS503" t="str">
        <f>Van!D71</f>
        <v>Nej</v>
      </c>
      <c r="BT503">
        <f>Van!D72</f>
        <v>0</v>
      </c>
      <c r="BU503">
        <f>Van!D73</f>
        <v>0</v>
      </c>
      <c r="BV503">
        <f>Van!D74</f>
        <v>0</v>
      </c>
      <c r="BW503" t="str">
        <f>Van!D75</f>
        <v>Køkkenet har ikke været brugt i 7 år så der skal en større gennemgang af bl.a. opvaskemaskine, komfur etc. Samt grundig rengøring inden køkkenets tilstand kan vurderes</v>
      </c>
      <c r="BX503">
        <f>Van!D76</f>
        <v>0</v>
      </c>
      <c r="BY503">
        <f>Van!D77</f>
        <v>0</v>
      </c>
      <c r="BZ503">
        <f>Van!D78</f>
        <v>0</v>
      </c>
      <c r="CA503">
        <f>Van!D79</f>
        <v>0</v>
      </c>
      <c r="CB503">
        <f>Van!D80</f>
        <v>0</v>
      </c>
      <c r="CC503">
        <f>Van!D81</f>
        <v>0</v>
      </c>
      <c r="CD503">
        <f>Van!D82</f>
        <v>0</v>
      </c>
      <c r="CE503">
        <f>Van!D83</f>
        <v>0</v>
      </c>
      <c r="CF503" t="str">
        <f>Van!D84</f>
        <v>Der kan laves mad fra 1. jan 2010 hvis ovenstående gennemgåes. På sigt vil en renovering af eksisterende køkken komme på tale.</v>
      </c>
      <c r="CG503" t="str">
        <f>Van!D85</f>
        <v>Lone Voss / Sine</v>
      </c>
      <c r="CH503" s="18">
        <f>Van!D86</f>
        <v>39877</v>
      </c>
      <c r="CI503">
        <f>Van!D87</f>
        <v>0</v>
      </c>
      <c r="CJ503">
        <f>Van!D88</f>
        <v>0</v>
      </c>
      <c r="CK503">
        <f>Van!D89</f>
        <v>1</v>
      </c>
      <c r="CL503">
        <f>Van!D90</f>
        <v>4</v>
      </c>
      <c r="CM503">
        <f>Van!D91</f>
        <v>0</v>
      </c>
      <c r="CN503">
        <f>Van!D92</f>
        <v>0</v>
      </c>
      <c r="CO503">
        <f>Van!D93</f>
        <v>1</v>
      </c>
      <c r="CP503">
        <f>Van!D94</f>
        <v>0</v>
      </c>
      <c r="CQ503">
        <f>Van!D95</f>
        <v>3</v>
      </c>
      <c r="CR503">
        <f>Van!D96</f>
        <v>1</v>
      </c>
      <c r="CS503">
        <f>Van!D97</f>
        <v>1</v>
      </c>
      <c r="CT503">
        <f>Van!D98</f>
        <v>0</v>
      </c>
      <c r="CU503">
        <f>Van!D99</f>
        <v>1</v>
      </c>
      <c r="CV503">
        <f>Van!D100</f>
        <v>0</v>
      </c>
      <c r="CW503">
        <f>Van!D101</f>
        <v>0</v>
      </c>
      <c r="CX503">
        <f>Van!D102</f>
        <v>0</v>
      </c>
      <c r="CY503">
        <f>Van!D103</f>
        <v>0</v>
      </c>
      <c r="CZ503">
        <f>Van!D104</f>
        <v>0</v>
      </c>
      <c r="DA503">
        <f>Van!D105</f>
        <v>1</v>
      </c>
      <c r="DB503">
        <f>Van!D106</f>
        <v>1</v>
      </c>
      <c r="DC503">
        <f>Van!D107</f>
        <v>2</v>
      </c>
      <c r="DD503" t="str">
        <f>Van!D108</f>
        <v>Ken</v>
      </c>
      <c r="DE503">
        <f>Van!D109</f>
        <v>0</v>
      </c>
      <c r="DF503" t="str">
        <f>Van!D110</f>
        <v>Nej</v>
      </c>
      <c r="DG503">
        <f>Van!D111</f>
        <v>0</v>
      </c>
      <c r="DH503" t="str">
        <f>Van!D112</f>
        <v>Nej</v>
      </c>
      <c r="DI503" t="str">
        <f>Van!D113</f>
        <v>Nej</v>
      </c>
      <c r="DJ503" t="str">
        <f>Van!D114</f>
        <v>Nej</v>
      </c>
      <c r="DK503">
        <f>Van!D115</f>
        <v>2</v>
      </c>
      <c r="DL503" t="str">
        <f>Van!D116</f>
        <v>God plads</v>
      </c>
      <c r="DM503" t="str">
        <f>Van!D117</f>
        <v>Fysisk liggere lagerrum i kælderen. Dårlig tilgangsforhold</v>
      </c>
      <c r="DN503">
        <f>Van!D118</f>
        <v>0</v>
      </c>
      <c r="DO503" s="14" t="str">
        <f>VLOOKUP(MID(B503,1,5)*1,InstTyp!A:B,2,FALSE)</f>
        <v>Vuggestuer</v>
      </c>
      <c r="DP503" s="14" t="str">
        <f>VLOOKUP(MID(B503,1,5)*1,InstTyp!A:C,3,FALSE)</f>
        <v>Vanløse/Brønshøj-Husum</v>
      </c>
      <c r="DQ503">
        <f>VLOOKUP(MID(B503,1,5)*1,'InstTyp-2'!E:BQ,7,FALSE)</f>
        <v>64</v>
      </c>
      <c r="DR503">
        <f>VLOOKUP(MID(B503,1,5)*1,'InstTyp-2'!E:BQ,8,FALSE)</f>
        <v>0</v>
      </c>
      <c r="DS503">
        <f>VLOOKUP(MID(B503,1,5)*1,'InstTyp-2'!E:BQ,9,FALSE)</f>
        <v>0</v>
      </c>
      <c r="DT503">
        <f>VLOOKUP(MID(B503,1,5)*1,'InstTyp-2'!E:BQ,10,FALSE)</f>
        <v>0</v>
      </c>
      <c r="DU503">
        <f>VLOOKUP(MID(B503,1,5)*1,'InstTyp-2'!E:BQ,11,FALSE)</f>
        <v>0</v>
      </c>
      <c r="DV503">
        <f>VLOOKUP(MID(B503,1,5)*1,'InstTyp-2'!E:BQ,12,FALSE)</f>
        <v>0</v>
      </c>
      <c r="DW503">
        <f>VLOOKUP(MID(B503,1,5)*1,'InstTyp-2'!E:BQ,13,FALSE)</f>
        <v>0</v>
      </c>
      <c r="DX503">
        <f>VLOOKUP(MID(B503,1,5)*1,'InstTyp-2'!E:BQ,14,FALSE)</f>
        <v>0</v>
      </c>
      <c r="DY503">
        <f>VLOOKUP(MID(B503,1,5)*1,'InstTyp-2'!E:BQ,15,FALSE)</f>
        <v>0</v>
      </c>
      <c r="DZ503">
        <f>VLOOKUP(MID(B503,1,5)*1,'InstTyp-2'!E:BQ,16,FALSE)</f>
        <v>0</v>
      </c>
      <c r="EA503">
        <f>VLOOKUP(MID(B503,1,5)*1,'InstTyp-2'!E:BQ,17,FALSE)</f>
        <v>0</v>
      </c>
      <c r="EB503">
        <f>VLOOKUP(MID(B503,1,5)*1,'InstTyp-2'!E:BQ,18,FALSE)</f>
        <v>0</v>
      </c>
      <c r="EC503">
        <f>VLOOKUP(MID(B503,1,5)*1,'InstTyp-2'!E:BQ,19,FALSE)</f>
        <v>0</v>
      </c>
      <c r="ED503">
        <f>VLOOKUP(MID(B503,1,5)*1,'InstTyp-2'!E:BQ,20,FALSE)</f>
        <v>0</v>
      </c>
      <c r="EE503" s="195">
        <f>VLOOKUP(MID(B503,1,5)*1,'Forplejning 2008'!A:C,3,FALSE)</f>
        <v>79325.75</v>
      </c>
      <c r="EF503" t="str">
        <f t="shared" si="28"/>
        <v>35259</v>
      </c>
      <c r="EG503" t="str">
        <f t="shared" si="29"/>
        <v/>
      </c>
      <c r="EH503">
        <f t="shared" si="30"/>
        <v>0</v>
      </c>
      <c r="EI503">
        <f t="shared" si="31"/>
        <v>0</v>
      </c>
      <c r="EJ503" t="str">
        <f>VLOOKUP(B503,Rekruttering!A:F,2,FALSE)</f>
        <v>Ja</v>
      </c>
      <c r="EK503">
        <f>VLOOKUP(B503,Rekruttering!A:F,3,FALSE)</f>
        <v>37</v>
      </c>
      <c r="EL503" t="str">
        <f>VLOOKUP(B503,Rekruttering!A:F,4,FALSE)</f>
        <v>Nej</v>
      </c>
      <c r="EM503">
        <f>VLOOKUP(B503,Rekruttering!A:F,5,FALSE)</f>
        <v>0</v>
      </c>
      <c r="EN503" t="str">
        <f>VLOOKUP(B503,Rekruttering!A:F,6,FALSE)</f>
        <v>Nej</v>
      </c>
    </row>
    <row r="504" spans="1:144">
      <c r="A504" s="14" t="str">
        <f>Van!E1</f>
        <v>x</v>
      </c>
      <c r="B504" s="21">
        <f>Van!E2</f>
        <v>35268</v>
      </c>
      <c r="C504" t="str">
        <f>Van!E3</f>
        <v>Ungdomsgårdens Vuggestue</v>
      </c>
      <c r="D504" t="str">
        <f>Van!E4</f>
        <v>Vanløse/Brønshøj-Husum</v>
      </c>
      <c r="E504" t="str">
        <f>Van!E5</f>
        <v>Smørumvej 197</v>
      </c>
      <c r="F504">
        <f>Van!E6</f>
        <v>2700</v>
      </c>
      <c r="G504" t="str">
        <f>Van!E7</f>
        <v>Brønshøj</v>
      </c>
      <c r="H504" t="str">
        <f>Van!E8</f>
        <v>38 28 17 62</v>
      </c>
      <c r="I504" t="str">
        <f>Van!E9</f>
        <v>35268@buf.kk.dk</v>
      </c>
      <c r="J504" t="str">
        <f>Van!E10</f>
        <v>Hanne Blomhøj</v>
      </c>
      <c r="K504">
        <f>Van!E11</f>
        <v>38801433</v>
      </c>
      <c r="L504">
        <f>Van!E12</f>
        <v>0</v>
      </c>
      <c r="M504" t="str">
        <f>Van!E13</f>
        <v>35268@buf.kk.dk</v>
      </c>
      <c r="N504" t="str">
        <f>Van!E14</f>
        <v>Vuggestue</v>
      </c>
      <c r="O504">
        <f>Van!E15</f>
        <v>53</v>
      </c>
      <c r="P504">
        <f>Van!E16</f>
        <v>0</v>
      </c>
      <c r="Q504">
        <f>Van!E17</f>
        <v>0</v>
      </c>
      <c r="R504">
        <f>Van!E18</f>
        <v>0</v>
      </c>
      <c r="S504">
        <f>Van!E19</f>
        <v>0</v>
      </c>
      <c r="T504">
        <f>Van!E20</f>
        <v>0</v>
      </c>
      <c r="U504">
        <f>Van!E21</f>
        <v>0</v>
      </c>
      <c r="V504">
        <f>Van!E22</f>
        <v>0</v>
      </c>
      <c r="W504">
        <f>Van!E23</f>
        <v>0</v>
      </c>
      <c r="X504">
        <f>Van!E24</f>
        <v>0</v>
      </c>
      <c r="Y504">
        <f>Van!E25</f>
        <v>5</v>
      </c>
      <c r="Z504">
        <f>Van!E26</f>
        <v>5</v>
      </c>
      <c r="AA504">
        <f>Van!E27</f>
        <v>5</v>
      </c>
      <c r="AB504">
        <f>Van!E28</f>
        <v>5</v>
      </c>
      <c r="AC504">
        <f>Van!E29</f>
        <v>0</v>
      </c>
      <c r="AD504">
        <f>Van!E30</f>
        <v>0</v>
      </c>
      <c r="AE504">
        <f>Van!E31</f>
        <v>0</v>
      </c>
      <c r="AF504">
        <f>Van!E32</f>
        <v>0</v>
      </c>
      <c r="AG504">
        <f>Van!E33</f>
        <v>0</v>
      </c>
      <c r="AH504">
        <f>Van!E34</f>
        <v>0</v>
      </c>
      <c r="AI504">
        <f>Van!E35</f>
        <v>180000</v>
      </c>
      <c r="AJ504">
        <f>Van!E36</f>
        <v>0</v>
      </c>
      <c r="AK504">
        <f>Van!E37</f>
        <v>0</v>
      </c>
      <c r="AL504" t="str">
        <f>Van!E38</f>
        <v>Ja</v>
      </c>
      <c r="AM504">
        <f>Van!E39</f>
        <v>0</v>
      </c>
      <c r="AN504" t="str">
        <f>Van!E40</f>
        <v>Sonja</v>
      </c>
      <c r="AO504">
        <f>Van!E41</f>
        <v>0</v>
      </c>
      <c r="AP504">
        <f>Van!E42</f>
        <v>37</v>
      </c>
      <c r="AQ504">
        <f>Van!E43</f>
        <v>0</v>
      </c>
      <c r="AR504" t="str">
        <f>Van!E44</f>
        <v>køkkenleder</v>
      </c>
      <c r="AS504">
        <f>Van!E45</f>
        <v>0</v>
      </c>
      <c r="AT504">
        <f>Van!E46</f>
        <v>0</v>
      </c>
      <c r="AU504" t="str">
        <f>Van!E47</f>
        <v>Kirsten</v>
      </c>
      <c r="AV504">
        <f>Van!E48</f>
        <v>0</v>
      </c>
      <c r="AW504">
        <f>Van!E49</f>
        <v>20</v>
      </c>
      <c r="AX504">
        <f>Van!E50</f>
        <v>0</v>
      </c>
      <c r="AY504" t="str">
        <f>Van!E51</f>
        <v>ufaglært</v>
      </c>
      <c r="AZ504">
        <f>Van!E52</f>
        <v>0</v>
      </c>
      <c r="BA504">
        <f>Van!E53</f>
        <v>0</v>
      </c>
      <c r="BB504">
        <f>Van!E54</f>
        <v>100</v>
      </c>
      <c r="BC504">
        <f>Van!E55</f>
        <v>0</v>
      </c>
      <c r="BD504">
        <f>Van!E56</f>
        <v>0</v>
      </c>
      <c r="BE504">
        <f>Van!E57</f>
        <v>0</v>
      </c>
      <c r="BF504">
        <f>Van!E58</f>
        <v>0</v>
      </c>
      <c r="BG504">
        <f>Van!E59</f>
        <v>0</v>
      </c>
      <c r="BH504">
        <f>Van!E60</f>
        <v>0</v>
      </c>
      <c r="BI504">
        <f>Van!E61</f>
        <v>0</v>
      </c>
      <c r="BJ504">
        <f>Van!E62</f>
        <v>0</v>
      </c>
      <c r="BK504">
        <f>Van!E63</f>
        <v>0</v>
      </c>
      <c r="BL504">
        <f>Van!E64</f>
        <v>0</v>
      </c>
      <c r="BM504">
        <f>Van!E65</f>
        <v>0</v>
      </c>
      <c r="BN504">
        <f>Van!E66</f>
        <v>0</v>
      </c>
      <c r="BO504">
        <f>Van!E67</f>
        <v>0</v>
      </c>
      <c r="BP504">
        <f>Van!E68</f>
        <v>0</v>
      </c>
      <c r="BQ504">
        <f>Van!E69</f>
        <v>0</v>
      </c>
      <c r="BR504" t="str">
        <f>Van!E70</f>
        <v>produktionskøkken</v>
      </c>
      <c r="BS504">
        <f>Van!E71</f>
        <v>0</v>
      </c>
      <c r="BT504">
        <f>Van!E72</f>
        <v>0</v>
      </c>
      <c r="BU504">
        <f>Van!E73</f>
        <v>0</v>
      </c>
      <c r="BV504">
        <f>Van!E74</f>
        <v>0</v>
      </c>
      <c r="BW504">
        <f>Van!E75</f>
        <v>0</v>
      </c>
      <c r="BX504">
        <f>Van!E76</f>
        <v>0</v>
      </c>
      <c r="BY504">
        <f>Van!E77</f>
        <v>0</v>
      </c>
      <c r="BZ504">
        <f>Van!E78</f>
        <v>0</v>
      </c>
      <c r="CA504">
        <f>Van!E79</f>
        <v>0</v>
      </c>
      <c r="CB504">
        <f>Van!E80</f>
        <v>0</v>
      </c>
      <c r="CC504">
        <f>Van!E81</f>
        <v>0</v>
      </c>
      <c r="CD504">
        <f>Van!E82</f>
        <v>0</v>
      </c>
      <c r="CE504">
        <f>Van!E83</f>
        <v>0</v>
      </c>
      <c r="CF504">
        <f>Van!E84</f>
        <v>0</v>
      </c>
      <c r="CG504" t="str">
        <f>Van!E85</f>
        <v>Sine</v>
      </c>
      <c r="CH504" s="18">
        <f>Van!E86</f>
        <v>39973</v>
      </c>
      <c r="CI504">
        <f>Van!E87</f>
        <v>0</v>
      </c>
      <c r="CJ504">
        <f>Van!E88</f>
        <v>0</v>
      </c>
      <c r="CK504">
        <f>Van!E89</f>
        <v>0</v>
      </c>
      <c r="CL504">
        <f>Van!E90</f>
        <v>0</v>
      </c>
      <c r="CM504">
        <f>Van!E91</f>
        <v>0</v>
      </c>
      <c r="CN504">
        <f>Van!E92</f>
        <v>0</v>
      </c>
      <c r="CO504">
        <f>Van!E93</f>
        <v>0</v>
      </c>
      <c r="CP504">
        <f>Van!E94</f>
        <v>0</v>
      </c>
      <c r="CQ504">
        <f>Van!E95</f>
        <v>0</v>
      </c>
      <c r="CR504">
        <f>Van!E96</f>
        <v>0</v>
      </c>
      <c r="CS504">
        <f>Van!E97</f>
        <v>0</v>
      </c>
      <c r="CT504">
        <f>Van!E98</f>
        <v>0</v>
      </c>
      <c r="CU504">
        <f>Van!E99</f>
        <v>0</v>
      </c>
      <c r="CV504">
        <f>Van!E100</f>
        <v>0</v>
      </c>
      <c r="CW504">
        <f>Van!E101</f>
        <v>0</v>
      </c>
      <c r="CX504">
        <f>Van!E102</f>
        <v>0</v>
      </c>
      <c r="CY504">
        <f>Van!E103</f>
        <v>0</v>
      </c>
      <c r="CZ504">
        <f>Van!E104</f>
        <v>0</v>
      </c>
      <c r="DA504">
        <f>Van!E105</f>
        <v>0</v>
      </c>
      <c r="DB504">
        <f>Van!E106</f>
        <v>0</v>
      </c>
      <c r="DC504">
        <f>Van!E107</f>
        <v>0</v>
      </c>
      <c r="DD504">
        <f>Van!E108</f>
        <v>0</v>
      </c>
      <c r="DE504">
        <f>Van!E109</f>
        <v>0</v>
      </c>
      <c r="DF504">
        <f>Van!E110</f>
        <v>0</v>
      </c>
      <c r="DG504">
        <f>Van!E111</f>
        <v>0</v>
      </c>
      <c r="DH504">
        <f>Van!E112</f>
        <v>0</v>
      </c>
      <c r="DI504">
        <f>Van!E113</f>
        <v>0</v>
      </c>
      <c r="DJ504">
        <f>Van!E114</f>
        <v>0</v>
      </c>
      <c r="DK504">
        <f>Van!E115</f>
        <v>0</v>
      </c>
      <c r="DL504">
        <f>Van!E116</f>
        <v>0</v>
      </c>
      <c r="DM504">
        <f>Van!E117</f>
        <v>0</v>
      </c>
      <c r="DN504">
        <f>Van!E118</f>
        <v>0</v>
      </c>
      <c r="DO504" s="14" t="str">
        <f>VLOOKUP(MID(B504,1,5)*1,InstTyp!A:B,2,FALSE)</f>
        <v>Vuggestuer</v>
      </c>
      <c r="DP504" s="14" t="str">
        <f>VLOOKUP(MID(B504,1,5)*1,InstTyp!A:C,3,FALSE)</f>
        <v>Vanløse/Brønshøj-Husum</v>
      </c>
      <c r="DQ504">
        <f>VLOOKUP(MID(B504,1,5)*1,'InstTyp-2'!E:BQ,7,FALSE)</f>
        <v>53</v>
      </c>
      <c r="DR504">
        <f>VLOOKUP(MID(B504,1,5)*1,'InstTyp-2'!E:BQ,8,FALSE)</f>
        <v>0</v>
      </c>
      <c r="DS504">
        <f>VLOOKUP(MID(B504,1,5)*1,'InstTyp-2'!E:BQ,9,FALSE)</f>
        <v>0</v>
      </c>
      <c r="DT504">
        <f>VLOOKUP(MID(B504,1,5)*1,'InstTyp-2'!E:BQ,10,FALSE)</f>
        <v>0</v>
      </c>
      <c r="DU504">
        <f>VLOOKUP(MID(B504,1,5)*1,'InstTyp-2'!E:BQ,11,FALSE)</f>
        <v>0</v>
      </c>
      <c r="DV504">
        <f>VLOOKUP(MID(B504,1,5)*1,'InstTyp-2'!E:BQ,12,FALSE)</f>
        <v>0</v>
      </c>
      <c r="DW504">
        <f>VLOOKUP(MID(B504,1,5)*1,'InstTyp-2'!E:BQ,13,FALSE)</f>
        <v>0</v>
      </c>
      <c r="DX504">
        <f>VLOOKUP(MID(B504,1,5)*1,'InstTyp-2'!E:BQ,14,FALSE)</f>
        <v>0</v>
      </c>
      <c r="DY504">
        <f>VLOOKUP(MID(B504,1,5)*1,'InstTyp-2'!E:BQ,15,FALSE)</f>
        <v>0</v>
      </c>
      <c r="DZ504">
        <f>VLOOKUP(MID(B504,1,5)*1,'InstTyp-2'!E:BQ,16,FALSE)</f>
        <v>0</v>
      </c>
      <c r="EA504">
        <f>VLOOKUP(MID(B504,1,5)*1,'InstTyp-2'!E:BQ,17,FALSE)</f>
        <v>0</v>
      </c>
      <c r="EB504">
        <f>VLOOKUP(MID(B504,1,5)*1,'InstTyp-2'!E:BQ,18,FALSE)</f>
        <v>0</v>
      </c>
      <c r="EC504">
        <f>VLOOKUP(MID(B504,1,5)*1,'InstTyp-2'!E:BQ,19,FALSE)</f>
        <v>0</v>
      </c>
      <c r="ED504">
        <f>VLOOKUP(MID(B504,1,5)*1,'InstTyp-2'!E:BQ,20,FALSE)</f>
        <v>0</v>
      </c>
      <c r="EE504" s="195">
        <f>VLOOKUP(MID(B504,1,5)*1,'Forplejning 2008'!A:C,3,FALSE)</f>
        <v>144070.38</v>
      </c>
      <c r="EF504" t="str">
        <f t="shared" si="28"/>
        <v>35268</v>
      </c>
      <c r="EG504" t="str">
        <f t="shared" si="29"/>
        <v/>
      </c>
      <c r="EH504">
        <f t="shared" si="30"/>
        <v>0</v>
      </c>
      <c r="EI504">
        <f t="shared" si="31"/>
        <v>0</v>
      </c>
      <c r="EJ504" t="e">
        <f>VLOOKUP(B504,Rekruttering!A:F,2,FALSE)</f>
        <v>#N/A</v>
      </c>
      <c r="EK504" t="e">
        <f>VLOOKUP(B504,Rekruttering!A:F,3,FALSE)</f>
        <v>#N/A</v>
      </c>
      <c r="EL504" t="e">
        <f>VLOOKUP(B504,Rekruttering!A:F,4,FALSE)</f>
        <v>#N/A</v>
      </c>
      <c r="EM504" t="e">
        <f>VLOOKUP(B504,Rekruttering!A:F,5,FALSE)</f>
        <v>#N/A</v>
      </c>
      <c r="EN504" t="e">
        <f>VLOOKUP(B504,Rekruttering!A:F,6,FALSE)</f>
        <v>#N/A</v>
      </c>
    </row>
    <row r="505" spans="1:144">
      <c r="A505" s="14" t="str">
        <f>Van!F1</f>
        <v>x</v>
      </c>
      <c r="B505" s="21">
        <f>Van!F2</f>
        <v>35278</v>
      </c>
      <c r="C505" t="str">
        <f>Van!F3</f>
        <v xml:space="preserve">Vuggestuen  </v>
      </c>
      <c r="D505" t="str">
        <f>Van!F4</f>
        <v>Vanløse/Brønshøj-Husum</v>
      </c>
      <c r="E505" t="str">
        <f>Van!F5</f>
        <v>Præstegårds Allé 29</v>
      </c>
      <c r="F505">
        <f>Van!F6</f>
        <v>2700</v>
      </c>
      <c r="G505" t="str">
        <f>Van!F7</f>
        <v>Brønshøj</v>
      </c>
      <c r="H505" t="str">
        <f>Van!F8</f>
        <v>38 28 38 66</v>
      </c>
      <c r="I505" t="str">
        <f>Van!F9</f>
        <v>35278@buf.kk.dk</v>
      </c>
      <c r="J505" t="str">
        <f>Van!F10</f>
        <v>Lisbeth Maj Jensen</v>
      </c>
      <c r="K505">
        <f>Van!F11</f>
        <v>38800620</v>
      </c>
      <c r="L505">
        <f>Van!F12</f>
        <v>0</v>
      </c>
      <c r="M505" t="str">
        <f>Van!F13</f>
        <v>35278@buf.kk.dk</v>
      </c>
      <c r="N505" t="str">
        <f>Van!F14</f>
        <v>Vuggestue</v>
      </c>
      <c r="O505">
        <f>Van!F15</f>
        <v>20</v>
      </c>
      <c r="P505">
        <f>Van!F16</f>
        <v>0</v>
      </c>
      <c r="Q505">
        <f>Van!F17</f>
        <v>0</v>
      </c>
      <c r="R505">
        <f>Van!F18</f>
        <v>0</v>
      </c>
      <c r="S505">
        <f>Van!F19</f>
        <v>0</v>
      </c>
      <c r="T505">
        <f>Van!F20</f>
        <v>0</v>
      </c>
      <c r="U505">
        <f>Van!F21</f>
        <v>0</v>
      </c>
      <c r="V505" t="str">
        <f>Van!F22</f>
        <v>Nej</v>
      </c>
      <c r="W505">
        <f>Van!F23</f>
        <v>0</v>
      </c>
      <c r="X505">
        <f>Van!F24</f>
        <v>0</v>
      </c>
      <c r="Y505">
        <f>Van!F25</f>
        <v>5</v>
      </c>
      <c r="Z505">
        <f>Van!F26</f>
        <v>5</v>
      </c>
      <c r="AA505">
        <f>Van!F27</f>
        <v>4</v>
      </c>
      <c r="AB505">
        <f>Van!F28</f>
        <v>5</v>
      </c>
      <c r="AC505">
        <f>Van!F29</f>
        <v>0</v>
      </c>
      <c r="AD505">
        <f>Van!F30</f>
        <v>0</v>
      </c>
      <c r="AE505">
        <f>Van!F31</f>
        <v>0</v>
      </c>
      <c r="AF505">
        <f>Van!F32</f>
        <v>0</v>
      </c>
      <c r="AG505">
        <f>Van!F33</f>
        <v>0</v>
      </c>
      <c r="AH505">
        <f>Van!F34</f>
        <v>0</v>
      </c>
      <c r="AI505">
        <f>Van!F35</f>
        <v>60000</v>
      </c>
      <c r="AJ505">
        <f>Van!F36</f>
        <v>0</v>
      </c>
      <c r="AK505">
        <f>Van!F37</f>
        <v>0</v>
      </c>
      <c r="AL505" t="str">
        <f>Van!F38</f>
        <v>Ja</v>
      </c>
      <c r="AM505">
        <f>Van!F39</f>
        <v>0</v>
      </c>
      <c r="AN505" t="str">
        <f>Van!F40</f>
        <v>Anette</v>
      </c>
      <c r="AO505">
        <f>Van!F41</f>
        <v>0</v>
      </c>
      <c r="AP505">
        <f>Van!F42</f>
        <v>20</v>
      </c>
      <c r="AQ505">
        <f>Van!F43</f>
        <v>0</v>
      </c>
      <c r="AR505" t="str">
        <f>Van!F44</f>
        <v>Husholdningslærer fra Suhrs</v>
      </c>
      <c r="AS505">
        <f>Van!F45</f>
        <v>0</v>
      </c>
      <c r="AT505">
        <f>Van!F46</f>
        <v>0</v>
      </c>
      <c r="AU505">
        <f>Van!F47</f>
        <v>0</v>
      </c>
      <c r="AV505">
        <f>Van!F48</f>
        <v>0</v>
      </c>
      <c r="AW505">
        <f>Van!F49</f>
        <v>0</v>
      </c>
      <c r="AX505">
        <f>Van!F50</f>
        <v>0</v>
      </c>
      <c r="AY505">
        <f>Van!F51</f>
        <v>0</v>
      </c>
      <c r="AZ505">
        <f>Van!F52</f>
        <v>0</v>
      </c>
      <c r="BA505">
        <f>Van!F53</f>
        <v>0</v>
      </c>
      <c r="BB505">
        <f>Van!F54</f>
        <v>75</v>
      </c>
      <c r="BC505">
        <f>Van!F55</f>
        <v>0</v>
      </c>
      <c r="BD505">
        <f>Van!F56</f>
        <v>2</v>
      </c>
      <c r="BE505">
        <f>Van!F57</f>
        <v>0</v>
      </c>
      <c r="BF505" t="str">
        <f>Van!F58</f>
        <v>Ja</v>
      </c>
      <c r="BG505" t="str">
        <f>Van!F59</f>
        <v>Ja</v>
      </c>
      <c r="BH505" t="str">
        <f>Van!F60</f>
        <v>Ja</v>
      </c>
      <c r="BI505">
        <f>Van!F61</f>
        <v>0</v>
      </c>
      <c r="BJ505">
        <f>Van!F62</f>
        <v>0</v>
      </c>
      <c r="BK505">
        <f>Van!F63</f>
        <v>0</v>
      </c>
      <c r="BL505">
        <f>Van!F64</f>
        <v>0</v>
      </c>
      <c r="BM505">
        <f>Van!F65</f>
        <v>0</v>
      </c>
      <c r="BN505">
        <f>Van!F66</f>
        <v>0</v>
      </c>
      <c r="BO505">
        <f>Van!F67</f>
        <v>0</v>
      </c>
      <c r="BP505">
        <f>Van!F68</f>
        <v>0</v>
      </c>
      <c r="BQ505">
        <f>Van!F69</f>
        <v>0</v>
      </c>
      <c r="BR505" t="str">
        <f>Van!F70</f>
        <v>produktionskøkken</v>
      </c>
      <c r="BS505">
        <f>Van!F71</f>
        <v>0</v>
      </c>
      <c r="BT505">
        <f>Van!F72</f>
        <v>0</v>
      </c>
      <c r="BU505">
        <f>Van!F73</f>
        <v>0</v>
      </c>
      <c r="BV505">
        <f>Van!F74</f>
        <v>0</v>
      </c>
      <c r="BW505">
        <f>Van!F75</f>
        <v>0</v>
      </c>
      <c r="BX505">
        <f>Van!F76</f>
        <v>0</v>
      </c>
      <c r="BY505">
        <f>Van!F77</f>
        <v>0</v>
      </c>
      <c r="BZ505">
        <f>Van!F78</f>
        <v>0</v>
      </c>
      <c r="CA505">
        <f>Van!F79</f>
        <v>0</v>
      </c>
      <c r="CB505">
        <f>Van!F80</f>
        <v>0</v>
      </c>
      <c r="CC505">
        <f>Van!F81</f>
        <v>0</v>
      </c>
      <c r="CD505">
        <f>Van!F82</f>
        <v>0</v>
      </c>
      <c r="CE505">
        <f>Van!F83</f>
        <v>0</v>
      </c>
      <c r="CF505">
        <f>Van!F84</f>
        <v>0</v>
      </c>
      <c r="CG505" t="str">
        <f>Van!F85</f>
        <v>Sine</v>
      </c>
      <c r="CH505" s="18">
        <f>Van!F86</f>
        <v>39959</v>
      </c>
      <c r="CI505">
        <f>Van!F87</f>
        <v>0</v>
      </c>
      <c r="CJ505">
        <f>Van!F88</f>
        <v>0</v>
      </c>
      <c r="CK505">
        <f>Van!F89</f>
        <v>0</v>
      </c>
      <c r="CL505">
        <f>Van!F90</f>
        <v>0</v>
      </c>
      <c r="CM505">
        <f>Van!F91</f>
        <v>0</v>
      </c>
      <c r="CN505">
        <f>Van!F92</f>
        <v>0</v>
      </c>
      <c r="CO505">
        <f>Van!F93</f>
        <v>0</v>
      </c>
      <c r="CP505">
        <f>Van!F94</f>
        <v>0</v>
      </c>
      <c r="CQ505">
        <f>Van!F95</f>
        <v>0</v>
      </c>
      <c r="CR505">
        <f>Van!F96</f>
        <v>0</v>
      </c>
      <c r="CS505">
        <f>Van!F97</f>
        <v>0</v>
      </c>
      <c r="CT505">
        <f>Van!F98</f>
        <v>0</v>
      </c>
      <c r="CU505">
        <f>Van!F99</f>
        <v>0</v>
      </c>
      <c r="CV505">
        <f>Van!F100</f>
        <v>0</v>
      </c>
      <c r="CW505">
        <f>Van!F101</f>
        <v>0</v>
      </c>
      <c r="CX505">
        <f>Van!F102</f>
        <v>0</v>
      </c>
      <c r="CY505">
        <f>Van!F103</f>
        <v>0</v>
      </c>
      <c r="CZ505">
        <f>Van!F104</f>
        <v>0</v>
      </c>
      <c r="DA505">
        <f>Van!F105</f>
        <v>0</v>
      </c>
      <c r="DB505">
        <f>Van!F106</f>
        <v>0</v>
      </c>
      <c r="DC505">
        <f>Van!F107</f>
        <v>0</v>
      </c>
      <c r="DD505">
        <f>Van!F108</f>
        <v>0</v>
      </c>
      <c r="DE505">
        <f>Van!F109</f>
        <v>0</v>
      </c>
      <c r="DF505">
        <f>Van!F110</f>
        <v>0</v>
      </c>
      <c r="DG505">
        <f>Van!F111</f>
        <v>0</v>
      </c>
      <c r="DH505">
        <f>Van!F112</f>
        <v>0</v>
      </c>
      <c r="DI505">
        <f>Van!F113</f>
        <v>0</v>
      </c>
      <c r="DJ505">
        <f>Van!F114</f>
        <v>0</v>
      </c>
      <c r="DK505">
        <f>Van!F115</f>
        <v>0</v>
      </c>
      <c r="DL505">
        <f>Van!F116</f>
        <v>0</v>
      </c>
      <c r="DM505">
        <f>Van!F117</f>
        <v>0</v>
      </c>
      <c r="DN505">
        <f>Van!F118</f>
        <v>0</v>
      </c>
      <c r="DO505" s="14" t="str">
        <f>VLOOKUP(MID(B505,1,5)*1,InstTyp!A:B,2,FALSE)</f>
        <v>Vuggestuer</v>
      </c>
      <c r="DP505" s="14" t="str">
        <f>VLOOKUP(MID(B505,1,5)*1,InstTyp!A:C,3,FALSE)</f>
        <v>Vanløse/Brønshøj-Husum</v>
      </c>
      <c r="DQ505">
        <f>VLOOKUP(MID(B505,1,5)*1,'InstTyp-2'!E:BQ,7,FALSE)</f>
        <v>20</v>
      </c>
      <c r="DR505">
        <f>VLOOKUP(MID(B505,1,5)*1,'InstTyp-2'!E:BQ,8,FALSE)</f>
        <v>0</v>
      </c>
      <c r="DS505">
        <f>VLOOKUP(MID(B505,1,5)*1,'InstTyp-2'!E:BQ,9,FALSE)</f>
        <v>0</v>
      </c>
      <c r="DT505">
        <f>VLOOKUP(MID(B505,1,5)*1,'InstTyp-2'!E:BQ,10,FALSE)</f>
        <v>0</v>
      </c>
      <c r="DU505">
        <f>VLOOKUP(MID(B505,1,5)*1,'InstTyp-2'!E:BQ,11,FALSE)</f>
        <v>0</v>
      </c>
      <c r="DV505">
        <f>VLOOKUP(MID(B505,1,5)*1,'InstTyp-2'!E:BQ,12,FALSE)</f>
        <v>0</v>
      </c>
      <c r="DW505">
        <f>VLOOKUP(MID(B505,1,5)*1,'InstTyp-2'!E:BQ,13,FALSE)</f>
        <v>0</v>
      </c>
      <c r="DX505">
        <f>VLOOKUP(MID(B505,1,5)*1,'InstTyp-2'!E:BQ,14,FALSE)</f>
        <v>0</v>
      </c>
      <c r="DY505">
        <f>VLOOKUP(MID(B505,1,5)*1,'InstTyp-2'!E:BQ,15,FALSE)</f>
        <v>0</v>
      </c>
      <c r="DZ505">
        <f>VLOOKUP(MID(B505,1,5)*1,'InstTyp-2'!E:BQ,16,FALSE)</f>
        <v>0</v>
      </c>
      <c r="EA505">
        <f>VLOOKUP(MID(B505,1,5)*1,'InstTyp-2'!E:BQ,17,FALSE)</f>
        <v>0</v>
      </c>
      <c r="EB505">
        <f>VLOOKUP(MID(B505,1,5)*1,'InstTyp-2'!E:BQ,18,FALSE)</f>
        <v>0</v>
      </c>
      <c r="EC505">
        <f>VLOOKUP(MID(B505,1,5)*1,'InstTyp-2'!E:BQ,19,FALSE)</f>
        <v>0</v>
      </c>
      <c r="ED505">
        <f>VLOOKUP(MID(B505,1,5)*1,'InstTyp-2'!E:BQ,20,FALSE)</f>
        <v>0</v>
      </c>
      <c r="EE505" s="195">
        <f>VLOOKUP(MID(B505,1,5)*1,'Forplejning 2008'!A:C,3,FALSE)</f>
        <v>58546.1</v>
      </c>
      <c r="EF505" t="str">
        <f t="shared" si="28"/>
        <v>35278</v>
      </c>
      <c r="EG505" t="str">
        <f t="shared" si="29"/>
        <v/>
      </c>
      <c r="EH505">
        <f t="shared" si="30"/>
        <v>0</v>
      </c>
      <c r="EI505">
        <f t="shared" si="31"/>
        <v>0</v>
      </c>
      <c r="EJ505" t="e">
        <f>VLOOKUP(B505,Rekruttering!A:F,2,FALSE)</f>
        <v>#N/A</v>
      </c>
      <c r="EK505" t="e">
        <f>VLOOKUP(B505,Rekruttering!A:F,3,FALSE)</f>
        <v>#N/A</v>
      </c>
      <c r="EL505" t="e">
        <f>VLOOKUP(B505,Rekruttering!A:F,4,FALSE)</f>
        <v>#N/A</v>
      </c>
      <c r="EM505" t="e">
        <f>VLOOKUP(B505,Rekruttering!A:F,5,FALSE)</f>
        <v>#N/A</v>
      </c>
      <c r="EN505" t="e">
        <f>VLOOKUP(B505,Rekruttering!A:F,6,FALSE)</f>
        <v>#N/A</v>
      </c>
    </row>
    <row r="506" spans="1:144">
      <c r="A506" s="14" t="str">
        <f>Van!AQ1</f>
        <v>x</v>
      </c>
      <c r="B506" s="21">
        <f>Van!AQ2</f>
        <v>37208</v>
      </c>
      <c r="C506" t="str">
        <f>Van!AQ3</f>
        <v>Kastanie Alle</v>
      </c>
      <c r="D506" t="str">
        <f>Van!AQ4</f>
        <v>Vanløse/Brønshøj-Husum</v>
      </c>
      <c r="E506" t="str">
        <f>Van!AQ5</f>
        <v>Kastanie Allé 2D</v>
      </c>
      <c r="F506">
        <f>Van!AQ6</f>
        <v>2720</v>
      </c>
      <c r="G506" t="str">
        <f>Van!AQ7</f>
        <v>Vanløse</v>
      </c>
      <c r="H506" t="str">
        <f>Van!AQ8</f>
        <v>38 74 79 26</v>
      </c>
      <c r="I506" t="str">
        <f>Van!AQ9</f>
        <v>37208@buf.kk.dk</v>
      </c>
      <c r="J506" t="str">
        <f>Van!AQ10</f>
        <v>Jonna Ranild</v>
      </c>
      <c r="K506">
        <f>Van!AQ11</f>
        <v>38747524</v>
      </c>
      <c r="L506">
        <f>Van!AQ12</f>
        <v>38747926</v>
      </c>
      <c r="M506" t="str">
        <f>Van!AQ13</f>
        <v>37208@buf.kk.dk</v>
      </c>
      <c r="N506" t="str">
        <f>Van!AQ14</f>
        <v>Vuggestue</v>
      </c>
      <c r="O506">
        <f>Van!AQ15</f>
        <v>60</v>
      </c>
      <c r="P506">
        <f>Van!AQ16</f>
        <v>0</v>
      </c>
      <c r="Q506">
        <f>Van!AQ17</f>
        <v>0</v>
      </c>
      <c r="R506">
        <f>Van!AQ18</f>
        <v>0</v>
      </c>
      <c r="S506">
        <f>Van!AQ19</f>
        <v>0</v>
      </c>
      <c r="T506">
        <f>Van!AQ20</f>
        <v>0</v>
      </c>
      <c r="U506">
        <f>Van!AQ21</f>
        <v>0</v>
      </c>
      <c r="V506" t="str">
        <f>Van!AQ22</f>
        <v>Nej</v>
      </c>
      <c r="W506">
        <f>Van!AQ23</f>
        <v>0</v>
      </c>
      <c r="X506">
        <f>Van!AQ24</f>
        <v>0</v>
      </c>
      <c r="Y506">
        <f>Van!AQ25</f>
        <v>5</v>
      </c>
      <c r="Z506">
        <f>Van!AQ26</f>
        <v>0</v>
      </c>
      <c r="AA506">
        <f>Van!AQ27</f>
        <v>5</v>
      </c>
      <c r="AB506">
        <f>Van!AQ28</f>
        <v>5</v>
      </c>
      <c r="AC506">
        <f>Van!AQ29</f>
        <v>0</v>
      </c>
      <c r="AD506">
        <f>Van!AQ30</f>
        <v>0</v>
      </c>
      <c r="AE506">
        <f>Van!AQ31</f>
        <v>0</v>
      </c>
      <c r="AF506">
        <f>Van!AQ32</f>
        <v>0</v>
      </c>
      <c r="AG506">
        <f>Van!AQ33</f>
        <v>0</v>
      </c>
      <c r="AH506">
        <f>Van!AQ34</f>
        <v>0</v>
      </c>
      <c r="AI506">
        <f>Van!AQ35</f>
        <v>140000</v>
      </c>
      <c r="AJ506">
        <f>Van!AQ36</f>
        <v>0</v>
      </c>
      <c r="AK506">
        <f>Van!AQ37</f>
        <v>0</v>
      </c>
      <c r="AL506" t="str">
        <f>Van!AQ38</f>
        <v>Ja</v>
      </c>
      <c r="AM506">
        <f>Van!AQ39</f>
        <v>0</v>
      </c>
      <c r="AN506" t="str">
        <f>Van!AQ40</f>
        <v>Annie</v>
      </c>
      <c r="AO506">
        <f>Van!AQ41</f>
        <v>0</v>
      </c>
      <c r="AP506">
        <f>Van!AQ42</f>
        <v>32</v>
      </c>
      <c r="AQ506">
        <f>Van!AQ43</f>
        <v>0</v>
      </c>
      <c r="AR506" t="str">
        <f>Van!AQ44</f>
        <v>Ufaglært</v>
      </c>
      <c r="AS506">
        <f>Van!AQ45</f>
        <v>0</v>
      </c>
      <c r="AT506">
        <f>Van!AQ46</f>
        <v>0</v>
      </c>
      <c r="AU506">
        <f>Van!AQ47</f>
        <v>0</v>
      </c>
      <c r="AV506">
        <f>Van!AQ48</f>
        <v>0</v>
      </c>
      <c r="AW506">
        <f>Van!AQ49</f>
        <v>0</v>
      </c>
      <c r="AX506">
        <f>Van!AQ50</f>
        <v>0</v>
      </c>
      <c r="AY506">
        <f>Van!AQ51</f>
        <v>0</v>
      </c>
      <c r="AZ506">
        <f>Van!AQ52</f>
        <v>0</v>
      </c>
      <c r="BA506">
        <f>Van!AQ53</f>
        <v>0</v>
      </c>
      <c r="BB506">
        <f>Van!AQ54</f>
        <v>92</v>
      </c>
      <c r="BC506">
        <f>Van!AQ55</f>
        <v>0</v>
      </c>
      <c r="BD506">
        <f>Van!AQ56</f>
        <v>1</v>
      </c>
      <c r="BE506">
        <f>Van!AQ57</f>
        <v>0</v>
      </c>
      <c r="BF506" t="str">
        <f>Van!AQ58</f>
        <v>Ja</v>
      </c>
      <c r="BG506" t="str">
        <f>Van!AQ59</f>
        <v>Ja</v>
      </c>
      <c r="BH506" t="str">
        <f>Van!AQ60</f>
        <v>Ja</v>
      </c>
      <c r="BI506">
        <f>Van!AQ61</f>
        <v>0</v>
      </c>
      <c r="BJ506">
        <f>Van!AQ62</f>
        <v>0</v>
      </c>
      <c r="BK506">
        <f>Van!AQ63</f>
        <v>0</v>
      </c>
      <c r="BL506">
        <f>Van!AQ64</f>
        <v>0</v>
      </c>
      <c r="BM506">
        <f>Van!AQ65</f>
        <v>0</v>
      </c>
      <c r="BN506">
        <f>Van!AQ66</f>
        <v>0</v>
      </c>
      <c r="BO506">
        <f>Van!AQ67</f>
        <v>0</v>
      </c>
      <c r="BP506">
        <f>Van!AQ68</f>
        <v>0</v>
      </c>
      <c r="BQ506">
        <f>Van!AQ69</f>
        <v>0</v>
      </c>
      <c r="BR506" t="str">
        <f>Van!AQ70</f>
        <v>produktionskøkken</v>
      </c>
      <c r="BS506">
        <f>Van!AQ71</f>
        <v>0</v>
      </c>
      <c r="BT506">
        <f>Van!AQ72</f>
        <v>0</v>
      </c>
      <c r="BU506">
        <f>Van!AQ73</f>
        <v>0</v>
      </c>
      <c r="BV506">
        <f>Van!AQ74</f>
        <v>0</v>
      </c>
      <c r="BW506">
        <f>Van!AQ75</f>
        <v>0</v>
      </c>
      <c r="BX506">
        <f>Van!AQ76</f>
        <v>0</v>
      </c>
      <c r="BY506">
        <f>Van!AQ77</f>
        <v>0</v>
      </c>
      <c r="BZ506">
        <f>Van!AQ78</f>
        <v>0</v>
      </c>
      <c r="CA506">
        <f>Van!AQ79</f>
        <v>0</v>
      </c>
      <c r="CB506">
        <f>Van!AQ80</f>
        <v>0</v>
      </c>
      <c r="CC506">
        <f>Van!AQ81</f>
        <v>0</v>
      </c>
      <c r="CD506">
        <f>Van!AQ82</f>
        <v>0</v>
      </c>
      <c r="CE506">
        <f>Van!AQ83</f>
        <v>0</v>
      </c>
      <c r="CF506">
        <f>Van!AQ84</f>
        <v>0</v>
      </c>
      <c r="CG506" t="str">
        <f>Van!AQ85</f>
        <v>Sine</v>
      </c>
      <c r="CH506" s="18">
        <f>Van!AQ86</f>
        <v>39959</v>
      </c>
      <c r="CI506">
        <f>Van!AQ87</f>
        <v>0</v>
      </c>
      <c r="CJ506">
        <f>Van!AQ88</f>
        <v>0</v>
      </c>
      <c r="CK506">
        <f>Van!AQ89</f>
        <v>0</v>
      </c>
      <c r="CL506">
        <f>Van!AQ90</f>
        <v>0</v>
      </c>
      <c r="CM506">
        <f>Van!AQ91</f>
        <v>0</v>
      </c>
      <c r="CN506">
        <f>Van!AQ92</f>
        <v>0</v>
      </c>
      <c r="CO506">
        <f>Van!AQ93</f>
        <v>0</v>
      </c>
      <c r="CP506">
        <f>Van!AQ94</f>
        <v>0</v>
      </c>
      <c r="CQ506">
        <f>Van!AQ95</f>
        <v>0</v>
      </c>
      <c r="CR506">
        <f>Van!AQ96</f>
        <v>0</v>
      </c>
      <c r="CS506">
        <f>Van!AQ97</f>
        <v>0</v>
      </c>
      <c r="CT506">
        <f>Van!AQ98</f>
        <v>0</v>
      </c>
      <c r="CU506">
        <f>Van!AQ99</f>
        <v>0</v>
      </c>
      <c r="CV506">
        <f>Van!AQ100</f>
        <v>0</v>
      </c>
      <c r="CW506">
        <f>Van!AQ101</f>
        <v>0</v>
      </c>
      <c r="CX506">
        <f>Van!AQ102</f>
        <v>0</v>
      </c>
      <c r="CY506">
        <f>Van!AQ103</f>
        <v>0</v>
      </c>
      <c r="CZ506">
        <f>Van!AQ104</f>
        <v>0</v>
      </c>
      <c r="DA506">
        <f>Van!AQ105</f>
        <v>0</v>
      </c>
      <c r="DB506">
        <f>Van!AQ106</f>
        <v>0</v>
      </c>
      <c r="DC506">
        <f>Van!AQ107</f>
        <v>0</v>
      </c>
      <c r="DD506">
        <f>Van!AQ108</f>
        <v>0</v>
      </c>
      <c r="DE506">
        <f>Van!AQ109</f>
        <v>0</v>
      </c>
      <c r="DF506">
        <f>Van!AQ110</f>
        <v>0</v>
      </c>
      <c r="DG506">
        <f>Van!AQ111</f>
        <v>0</v>
      </c>
      <c r="DH506">
        <f>Van!AQ112</f>
        <v>0</v>
      </c>
      <c r="DI506">
        <f>Van!AQ113</f>
        <v>0</v>
      </c>
      <c r="DJ506">
        <f>Van!AQ114</f>
        <v>0</v>
      </c>
      <c r="DK506">
        <f>Van!AQ115</f>
        <v>0</v>
      </c>
      <c r="DL506">
        <f>Van!AQ116</f>
        <v>0</v>
      </c>
      <c r="DM506">
        <f>Van!AQ117</f>
        <v>0</v>
      </c>
      <c r="DN506">
        <f>Van!AQ118</f>
        <v>0</v>
      </c>
      <c r="DO506" s="14" t="str">
        <f>VLOOKUP(MID(B506,1,5)*1,InstTyp!A:B,2,FALSE)</f>
        <v>Vuggestuer</v>
      </c>
      <c r="DP506" s="14" t="str">
        <f>VLOOKUP(MID(B506,1,5)*1,InstTyp!A:C,3,FALSE)</f>
        <v>Vanløse/Brønshøj-Husum</v>
      </c>
      <c r="DQ506">
        <f>VLOOKUP(MID(B506,1,5)*1,'InstTyp-2'!E:BQ,7,FALSE)</f>
        <v>60</v>
      </c>
      <c r="DR506">
        <f>VLOOKUP(MID(B506,1,5)*1,'InstTyp-2'!E:BQ,8,FALSE)</f>
        <v>0</v>
      </c>
      <c r="DS506">
        <f>VLOOKUP(MID(B506,1,5)*1,'InstTyp-2'!E:BQ,9,FALSE)</f>
        <v>0</v>
      </c>
      <c r="DT506">
        <f>VLOOKUP(MID(B506,1,5)*1,'InstTyp-2'!E:BQ,10,FALSE)</f>
        <v>0</v>
      </c>
      <c r="DU506">
        <f>VLOOKUP(MID(B506,1,5)*1,'InstTyp-2'!E:BQ,11,FALSE)</f>
        <v>0</v>
      </c>
      <c r="DV506">
        <f>VLOOKUP(MID(B506,1,5)*1,'InstTyp-2'!E:BQ,12,FALSE)</f>
        <v>0</v>
      </c>
      <c r="DW506">
        <f>VLOOKUP(MID(B506,1,5)*1,'InstTyp-2'!E:BQ,13,FALSE)</f>
        <v>0</v>
      </c>
      <c r="DX506">
        <f>VLOOKUP(MID(B506,1,5)*1,'InstTyp-2'!E:BQ,14,FALSE)</f>
        <v>0</v>
      </c>
      <c r="DY506">
        <f>VLOOKUP(MID(B506,1,5)*1,'InstTyp-2'!E:BQ,15,FALSE)</f>
        <v>0</v>
      </c>
      <c r="DZ506">
        <f>VLOOKUP(MID(B506,1,5)*1,'InstTyp-2'!E:BQ,16,FALSE)</f>
        <v>0</v>
      </c>
      <c r="EA506">
        <f>VLOOKUP(MID(B506,1,5)*1,'InstTyp-2'!E:BQ,17,FALSE)</f>
        <v>0</v>
      </c>
      <c r="EB506">
        <f>VLOOKUP(MID(B506,1,5)*1,'InstTyp-2'!E:BQ,18,FALSE)</f>
        <v>0</v>
      </c>
      <c r="EC506">
        <f>VLOOKUP(MID(B506,1,5)*1,'InstTyp-2'!E:BQ,19,FALSE)</f>
        <v>0</v>
      </c>
      <c r="ED506">
        <f>VLOOKUP(MID(B506,1,5)*1,'InstTyp-2'!E:BQ,20,FALSE)</f>
        <v>0</v>
      </c>
      <c r="EE506" s="195">
        <f>VLOOKUP(MID(B506,1,5)*1,'Forplejning 2008'!A:C,3,FALSE)</f>
        <v>162619.82</v>
      </c>
      <c r="EF506" t="str">
        <f t="shared" si="28"/>
        <v>37208</v>
      </c>
      <c r="EG506" t="str">
        <f t="shared" si="29"/>
        <v/>
      </c>
      <c r="EH506">
        <f t="shared" si="30"/>
        <v>0</v>
      </c>
      <c r="EI506">
        <f t="shared" si="31"/>
        <v>0</v>
      </c>
      <c r="EJ506" t="e">
        <f>VLOOKUP(B506,Rekruttering!A:F,2,FALSE)</f>
        <v>#N/A</v>
      </c>
      <c r="EK506" t="e">
        <f>VLOOKUP(B506,Rekruttering!A:F,3,FALSE)</f>
        <v>#N/A</v>
      </c>
      <c r="EL506" t="e">
        <f>VLOOKUP(B506,Rekruttering!A:F,4,FALSE)</f>
        <v>#N/A</v>
      </c>
      <c r="EM506" t="e">
        <f>VLOOKUP(B506,Rekruttering!A:F,5,FALSE)</f>
        <v>#N/A</v>
      </c>
      <c r="EN506" t="e">
        <f>VLOOKUP(B506,Rekruttering!A:F,6,FALSE)</f>
        <v>#N/A</v>
      </c>
    </row>
    <row r="507" spans="1:144">
      <c r="A507" s="14" t="str">
        <f>Van!AR1</f>
        <v>x</v>
      </c>
      <c r="B507" s="21">
        <f>Van!AR2</f>
        <v>37209</v>
      </c>
      <c r="C507" t="str">
        <f>Van!AR3</f>
        <v>Vuggestuen Haletudsen</v>
      </c>
      <c r="D507" t="str">
        <f>Van!AR4</f>
        <v>Vanløse/Brønshøj-Husum</v>
      </c>
      <c r="E507" t="str">
        <f>Van!AR5</f>
        <v>Kabbelejevej 8</v>
      </c>
      <c r="F507">
        <f>Van!AR6</f>
        <v>2700</v>
      </c>
      <c r="G507" t="str">
        <f>Van!AR7</f>
        <v>Brønshøj</v>
      </c>
      <c r="H507" t="str">
        <f>Van!AR8</f>
        <v>38 80 02 40</v>
      </c>
      <c r="I507" t="str">
        <f>Van!AR9</f>
        <v>s460@buf.kk.dk</v>
      </c>
      <c r="J507" t="str">
        <f>Van!AR10</f>
        <v>Jette Saltoft Pedersen</v>
      </c>
      <c r="K507">
        <f>Van!AR11</f>
        <v>0</v>
      </c>
      <c r="L507">
        <f>Van!AR12</f>
        <v>0</v>
      </c>
      <c r="M507" t="str">
        <f>Van!AR13</f>
        <v>37209@buf.kk.dk</v>
      </c>
      <c r="N507" t="str">
        <f>Van!AR14</f>
        <v>Vuggestue</v>
      </c>
      <c r="O507">
        <f>Van!AR15</f>
        <v>33</v>
      </c>
      <c r="P507">
        <f>Van!AR16</f>
        <v>0</v>
      </c>
      <c r="Q507">
        <f>Van!AR17</f>
        <v>0</v>
      </c>
      <c r="R507">
        <f>Van!AR18</f>
        <v>0</v>
      </c>
      <c r="S507">
        <f>Van!AR19</f>
        <v>0</v>
      </c>
      <c r="T507">
        <f>Van!AR20</f>
        <v>0</v>
      </c>
      <c r="U507">
        <f>Van!AR21</f>
        <v>0</v>
      </c>
      <c r="V507" t="str">
        <f>Van!AR22</f>
        <v>Nej</v>
      </c>
      <c r="W507">
        <f>Van!AR23</f>
        <v>0</v>
      </c>
      <c r="X507">
        <f>Van!AR24</f>
        <v>0</v>
      </c>
      <c r="Y507">
        <f>Van!AR25</f>
        <v>5</v>
      </c>
      <c r="Z507">
        <f>Van!AR26</f>
        <v>5</v>
      </c>
      <c r="AA507">
        <f>Van!AR27</f>
        <v>3</v>
      </c>
      <c r="AB507">
        <f>Van!AR28</f>
        <v>5</v>
      </c>
      <c r="AC507">
        <f>Van!AR29</f>
        <v>0</v>
      </c>
      <c r="AD507">
        <f>Van!AR30</f>
        <v>0</v>
      </c>
      <c r="AE507">
        <f>Van!AR31</f>
        <v>0</v>
      </c>
      <c r="AF507">
        <f>Van!AR32</f>
        <v>0</v>
      </c>
      <c r="AG507">
        <f>Van!AR33</f>
        <v>0</v>
      </c>
      <c r="AH507">
        <f>Van!AR34</f>
        <v>0</v>
      </c>
      <c r="AI507" s="16">
        <f>Van!AR35</f>
        <v>95557</v>
      </c>
      <c r="AJ507" s="16">
        <f>Van!AR36</f>
        <v>0</v>
      </c>
      <c r="AK507">
        <f>Van!AR37</f>
        <v>0</v>
      </c>
      <c r="AL507" t="str">
        <f>Van!AR38</f>
        <v>Ja</v>
      </c>
      <c r="AM507">
        <f>Van!AR39</f>
        <v>0</v>
      </c>
      <c r="AN507">
        <f>Van!AR40</f>
        <v>0</v>
      </c>
      <c r="AO507">
        <f>Van!AR41</f>
        <v>0</v>
      </c>
      <c r="AP507">
        <f>Van!AR42</f>
        <v>21</v>
      </c>
      <c r="AQ507">
        <f>Van!AR43</f>
        <v>0</v>
      </c>
      <c r="AR507" t="str">
        <f>Van!AR44</f>
        <v>ufaglært</v>
      </c>
      <c r="AS507">
        <f>Van!AR45</f>
        <v>0</v>
      </c>
      <c r="AT507">
        <f>Van!AR46</f>
        <v>0</v>
      </c>
      <c r="AU507">
        <f>Van!AR47</f>
        <v>0</v>
      </c>
      <c r="AV507">
        <f>Van!AR48</f>
        <v>0</v>
      </c>
      <c r="AW507">
        <f>Van!AR49</f>
        <v>0</v>
      </c>
      <c r="AX507">
        <f>Van!AR50</f>
        <v>0</v>
      </c>
      <c r="AY507">
        <f>Van!AR51</f>
        <v>0</v>
      </c>
      <c r="AZ507">
        <f>Van!AR52</f>
        <v>0</v>
      </c>
      <c r="BA507">
        <f>Van!AR53</f>
        <v>0</v>
      </c>
      <c r="BB507">
        <f>Van!AR54</f>
        <v>95</v>
      </c>
      <c r="BC507">
        <f>Van!AR55</f>
        <v>0</v>
      </c>
      <c r="BD507">
        <f>Van!AR56</f>
        <v>1</v>
      </c>
      <c r="BE507">
        <f>Van!AR57</f>
        <v>0</v>
      </c>
      <c r="BF507" t="str">
        <f>Van!AR58</f>
        <v>Ja</v>
      </c>
      <c r="BG507" t="str">
        <f>Van!AR59</f>
        <v>Nej</v>
      </c>
      <c r="BH507" t="str">
        <f>Van!AR60</f>
        <v>Ja</v>
      </c>
      <c r="BI507">
        <f>Van!AR61</f>
        <v>0</v>
      </c>
      <c r="BJ507">
        <f>Van!AR62</f>
        <v>0</v>
      </c>
      <c r="BK507">
        <f>Van!AR63</f>
        <v>0</v>
      </c>
      <c r="BL507">
        <f>Van!AR64</f>
        <v>0</v>
      </c>
      <c r="BM507">
        <f>Van!AR65</f>
        <v>0</v>
      </c>
      <c r="BN507">
        <f>Van!AR66</f>
        <v>0</v>
      </c>
      <c r="BO507">
        <f>Van!AR67</f>
        <v>0</v>
      </c>
      <c r="BP507">
        <f>Van!AR68</f>
        <v>0</v>
      </c>
      <c r="BQ507">
        <f>Van!AR69</f>
        <v>0</v>
      </c>
      <c r="BR507" t="str">
        <f>Van!AR70</f>
        <v>produktionskøkken</v>
      </c>
      <c r="BS507">
        <f>Van!AR71</f>
        <v>0</v>
      </c>
      <c r="BT507">
        <f>Van!AR72</f>
        <v>0</v>
      </c>
      <c r="BU507">
        <f>Van!AR73</f>
        <v>0</v>
      </c>
      <c r="BV507">
        <f>Van!AR74</f>
        <v>0</v>
      </c>
      <c r="BW507">
        <f>Van!AR75</f>
        <v>0</v>
      </c>
      <c r="BX507">
        <f>Van!AR76</f>
        <v>0</v>
      </c>
      <c r="BY507">
        <f>Van!AR77</f>
        <v>0</v>
      </c>
      <c r="BZ507">
        <f>Van!AR78</f>
        <v>0</v>
      </c>
      <c r="CA507">
        <f>Van!AR79</f>
        <v>0</v>
      </c>
      <c r="CB507">
        <f>Van!AR80</f>
        <v>0</v>
      </c>
      <c r="CC507">
        <f>Van!AR81</f>
        <v>0</v>
      </c>
      <c r="CD507">
        <f>Van!AR82</f>
        <v>0</v>
      </c>
      <c r="CE507">
        <f>Van!AR83</f>
        <v>0</v>
      </c>
      <c r="CF507">
        <f>Van!AR84</f>
        <v>0</v>
      </c>
      <c r="CG507" t="str">
        <f>Van!AR85</f>
        <v>Sine</v>
      </c>
      <c r="CH507" s="18">
        <f>Van!AR86</f>
        <v>39959</v>
      </c>
      <c r="CI507">
        <f>Van!AR87</f>
        <v>0</v>
      </c>
      <c r="CJ507">
        <f>Van!AR88</f>
        <v>0</v>
      </c>
      <c r="CK507">
        <f>Van!AR89</f>
        <v>0</v>
      </c>
      <c r="CL507">
        <f>Van!AR90</f>
        <v>0</v>
      </c>
      <c r="CM507">
        <f>Van!AR91</f>
        <v>0</v>
      </c>
      <c r="CN507">
        <f>Van!AR92</f>
        <v>0</v>
      </c>
      <c r="CO507">
        <f>Van!AR93</f>
        <v>0</v>
      </c>
      <c r="CP507">
        <f>Van!AR94</f>
        <v>0</v>
      </c>
      <c r="CQ507">
        <f>Van!AR95</f>
        <v>0</v>
      </c>
      <c r="CR507">
        <f>Van!AR96</f>
        <v>0</v>
      </c>
      <c r="CS507">
        <f>Van!AR97</f>
        <v>0</v>
      </c>
      <c r="CT507">
        <f>Van!AR98</f>
        <v>0</v>
      </c>
      <c r="CU507">
        <f>Van!AR99</f>
        <v>0</v>
      </c>
      <c r="CV507">
        <f>Van!AR100</f>
        <v>0</v>
      </c>
      <c r="CW507">
        <f>Van!AR101</f>
        <v>0</v>
      </c>
      <c r="CX507">
        <f>Van!AR102</f>
        <v>0</v>
      </c>
      <c r="CY507">
        <f>Van!AR103</f>
        <v>0</v>
      </c>
      <c r="CZ507">
        <f>Van!AR104</f>
        <v>0</v>
      </c>
      <c r="DA507">
        <f>Van!AR105</f>
        <v>0</v>
      </c>
      <c r="DB507">
        <f>Van!AR106</f>
        <v>0</v>
      </c>
      <c r="DC507">
        <f>Van!AR107</f>
        <v>0</v>
      </c>
      <c r="DD507">
        <f>Van!AR108</f>
        <v>0</v>
      </c>
      <c r="DE507">
        <f>Van!AR109</f>
        <v>0</v>
      </c>
      <c r="DF507">
        <f>Van!AR110</f>
        <v>0</v>
      </c>
      <c r="DG507">
        <f>Van!AR111</f>
        <v>0</v>
      </c>
      <c r="DH507">
        <f>Van!AR112</f>
        <v>0</v>
      </c>
      <c r="DI507">
        <f>Van!AR113</f>
        <v>0</v>
      </c>
      <c r="DJ507">
        <f>Van!AR114</f>
        <v>0</v>
      </c>
      <c r="DK507">
        <f>Van!AR115</f>
        <v>0</v>
      </c>
      <c r="DL507">
        <f>Van!AR116</f>
        <v>0</v>
      </c>
      <c r="DM507">
        <f>Van!AR117</f>
        <v>0</v>
      </c>
      <c r="DN507">
        <f>Van!AR118</f>
        <v>0</v>
      </c>
      <c r="DO507" s="14" t="str">
        <f>VLOOKUP(MID(B507,1,5)*1,InstTyp!A:B,2,FALSE)</f>
        <v>Vuggestuer</v>
      </c>
      <c r="DP507" s="14" t="str">
        <f>VLOOKUP(MID(B507,1,5)*1,InstTyp!A:C,3,FALSE)</f>
        <v>Vanløse/Brønshøj-Husum</v>
      </c>
      <c r="DQ507">
        <f>VLOOKUP(MID(B507,1,5)*1,'InstTyp-2'!E:BQ,7,FALSE)</f>
        <v>33</v>
      </c>
      <c r="DR507">
        <f>VLOOKUP(MID(B507,1,5)*1,'InstTyp-2'!E:BQ,8,FALSE)</f>
        <v>0</v>
      </c>
      <c r="DS507">
        <f>VLOOKUP(MID(B507,1,5)*1,'InstTyp-2'!E:BQ,9,FALSE)</f>
        <v>0</v>
      </c>
      <c r="DT507">
        <f>VLOOKUP(MID(B507,1,5)*1,'InstTyp-2'!E:BQ,10,FALSE)</f>
        <v>0</v>
      </c>
      <c r="DU507">
        <f>VLOOKUP(MID(B507,1,5)*1,'InstTyp-2'!E:BQ,11,FALSE)</f>
        <v>0</v>
      </c>
      <c r="DV507">
        <f>VLOOKUP(MID(B507,1,5)*1,'InstTyp-2'!E:BQ,12,FALSE)</f>
        <v>0</v>
      </c>
      <c r="DW507">
        <f>VLOOKUP(MID(B507,1,5)*1,'InstTyp-2'!E:BQ,13,FALSE)</f>
        <v>0</v>
      </c>
      <c r="DX507">
        <f>VLOOKUP(MID(B507,1,5)*1,'InstTyp-2'!E:BQ,14,FALSE)</f>
        <v>0</v>
      </c>
      <c r="DY507">
        <f>VLOOKUP(MID(B507,1,5)*1,'InstTyp-2'!E:BQ,15,FALSE)</f>
        <v>0</v>
      </c>
      <c r="DZ507">
        <f>VLOOKUP(MID(B507,1,5)*1,'InstTyp-2'!E:BQ,16,FALSE)</f>
        <v>0</v>
      </c>
      <c r="EA507">
        <f>VLOOKUP(MID(B507,1,5)*1,'InstTyp-2'!E:BQ,17,FALSE)</f>
        <v>0</v>
      </c>
      <c r="EB507">
        <f>VLOOKUP(MID(B507,1,5)*1,'InstTyp-2'!E:BQ,18,FALSE)</f>
        <v>0</v>
      </c>
      <c r="EC507">
        <f>VLOOKUP(MID(B507,1,5)*1,'InstTyp-2'!E:BQ,19,FALSE)</f>
        <v>0</v>
      </c>
      <c r="ED507">
        <f>VLOOKUP(MID(B507,1,5)*1,'InstTyp-2'!E:BQ,20,FALSE)</f>
        <v>0</v>
      </c>
      <c r="EE507" s="195">
        <f>VLOOKUP(MID(B507,1,5)*1,'Forplejning 2008'!A:C,3,FALSE)</f>
        <v>67514.679999999993</v>
      </c>
      <c r="EF507" t="str">
        <f t="shared" si="28"/>
        <v>37209</v>
      </c>
      <c r="EG507" t="str">
        <f t="shared" si="29"/>
        <v/>
      </c>
      <c r="EH507">
        <f t="shared" si="30"/>
        <v>0</v>
      </c>
      <c r="EI507">
        <f t="shared" si="31"/>
        <v>0</v>
      </c>
      <c r="EJ507" t="e">
        <f>VLOOKUP(B507,Rekruttering!A:F,2,FALSE)</f>
        <v>#N/A</v>
      </c>
      <c r="EK507" t="e">
        <f>VLOOKUP(B507,Rekruttering!A:F,3,FALSE)</f>
        <v>#N/A</v>
      </c>
      <c r="EL507" t="e">
        <f>VLOOKUP(B507,Rekruttering!A:F,4,FALSE)</f>
        <v>#N/A</v>
      </c>
      <c r="EM507" t="e">
        <f>VLOOKUP(B507,Rekruttering!A:F,5,FALSE)</f>
        <v>#N/A</v>
      </c>
      <c r="EN507" t="e">
        <f>VLOOKUP(B507,Rekruttering!A:F,6,FALSE)</f>
        <v>#N/A</v>
      </c>
    </row>
    <row r="508" spans="1:144">
      <c r="A508" s="14" t="str">
        <f>Van!AS1</f>
        <v>x</v>
      </c>
      <c r="B508" s="21">
        <f>Van!AS2</f>
        <v>37212</v>
      </c>
      <c r="C508" t="str">
        <f>Van!AS3</f>
        <v>Rødkilde vuggestue</v>
      </c>
      <c r="D508" t="str">
        <f>Van!AS4</f>
        <v>Vanløse/Brønshøj-Husum</v>
      </c>
      <c r="E508" t="str">
        <f>Van!AS5</f>
        <v>Bellahøjvej 48</v>
      </c>
      <c r="F508">
        <f>Van!AS6</f>
        <v>2700</v>
      </c>
      <c r="G508" t="str">
        <f>Van!AS7</f>
        <v>Brønshøj</v>
      </c>
      <c r="H508" t="str">
        <f>Van!AS8</f>
        <v>38 60 36 31</v>
      </c>
      <c r="I508" t="str">
        <f>Van!AS9</f>
        <v>37212@buf.kk.dk</v>
      </c>
      <c r="J508" t="str">
        <f>Van!AS10</f>
        <v>Lisbeth Helene Kisum</v>
      </c>
      <c r="K508">
        <f>Van!AS11</f>
        <v>0</v>
      </c>
      <c r="L508">
        <f>Van!AS12</f>
        <v>38603631</v>
      </c>
      <c r="M508" t="str">
        <f>Van!AS13</f>
        <v>37212@buf.kk.dk</v>
      </c>
      <c r="N508" t="str">
        <f>Van!AS14</f>
        <v>Vuggestue</v>
      </c>
      <c r="O508">
        <f>Van!AS15</f>
        <v>84</v>
      </c>
      <c r="P508">
        <f>Van!AS16</f>
        <v>0</v>
      </c>
      <c r="Q508">
        <f>Van!AS17</f>
        <v>0</v>
      </c>
      <c r="R508">
        <f>Van!AS18</f>
        <v>0</v>
      </c>
      <c r="S508">
        <f>Van!AS19</f>
        <v>0</v>
      </c>
      <c r="T508">
        <f>Van!AS20</f>
        <v>0</v>
      </c>
      <c r="U508">
        <f>Van!AS21</f>
        <v>0</v>
      </c>
      <c r="V508" t="str">
        <f>Van!AS22</f>
        <v>Nej</v>
      </c>
      <c r="W508">
        <f>Van!AS23</f>
        <v>0</v>
      </c>
      <c r="X508">
        <f>Van!AS24</f>
        <v>0</v>
      </c>
      <c r="Y508">
        <f>Van!AS25</f>
        <v>5</v>
      </c>
      <c r="Z508">
        <f>Van!AS26</f>
        <v>5</v>
      </c>
      <c r="AA508">
        <f>Van!AS27</f>
        <v>5</v>
      </c>
      <c r="AB508">
        <f>Van!AS28</f>
        <v>5</v>
      </c>
      <c r="AC508">
        <f>Van!AS29</f>
        <v>0</v>
      </c>
      <c r="AD508">
        <f>Van!AS30</f>
        <v>0</v>
      </c>
      <c r="AE508">
        <f>Van!AS31</f>
        <v>0</v>
      </c>
      <c r="AF508">
        <f>Van!AS32</f>
        <v>0</v>
      </c>
      <c r="AG508">
        <f>Van!AS33</f>
        <v>0</v>
      </c>
      <c r="AH508">
        <f>Van!AS34</f>
        <v>0</v>
      </c>
      <c r="AI508">
        <f>Van!AS35</f>
        <v>189940</v>
      </c>
      <c r="AJ508">
        <f>Van!AS36</f>
        <v>0</v>
      </c>
      <c r="AK508">
        <f>Van!AS37</f>
        <v>0</v>
      </c>
      <c r="AL508" t="str">
        <f>Van!AS38</f>
        <v>Ja</v>
      </c>
      <c r="AM508">
        <f>Van!AS39</f>
        <v>0</v>
      </c>
      <c r="AN508" t="str">
        <f>Van!AS40</f>
        <v>Anne Dorit</v>
      </c>
      <c r="AO508">
        <f>Van!AS41</f>
        <v>0</v>
      </c>
      <c r="AP508">
        <f>Van!AS42</f>
        <v>35</v>
      </c>
      <c r="AQ508">
        <f>Van!AS43</f>
        <v>0</v>
      </c>
      <c r="AR508" t="str">
        <f>Van!AS44</f>
        <v>Ufaglært</v>
      </c>
      <c r="AS508">
        <f>Van!AS45</f>
        <v>0</v>
      </c>
      <c r="AT508">
        <f>Van!AS46</f>
        <v>0</v>
      </c>
      <c r="AU508" t="str">
        <f>Van!AS47</f>
        <v>Lotte</v>
      </c>
      <c r="AV508">
        <f>Van!AS48</f>
        <v>0</v>
      </c>
      <c r="AW508">
        <f>Van!AS49</f>
        <v>30</v>
      </c>
      <c r="AX508">
        <f>Van!AS50</f>
        <v>0</v>
      </c>
      <c r="AY508" t="str">
        <f>Van!AS51</f>
        <v>Tjener</v>
      </c>
      <c r="AZ508">
        <f>Van!AS52</f>
        <v>0</v>
      </c>
      <c r="BA508">
        <f>Van!AS53</f>
        <v>0</v>
      </c>
      <c r="BB508">
        <f>Van!AS54</f>
        <v>90</v>
      </c>
      <c r="BC508">
        <f>Van!AS55</f>
        <v>0</v>
      </c>
      <c r="BD508">
        <f>Van!AS56</f>
        <v>1</v>
      </c>
      <c r="BE508">
        <f>Van!AS57</f>
        <v>0</v>
      </c>
      <c r="BF508" t="str">
        <f>Van!AS58</f>
        <v>Ja</v>
      </c>
      <c r="BG508" t="str">
        <f>Van!AS59</f>
        <v>Ja</v>
      </c>
      <c r="BH508" t="str">
        <f>Van!AS60</f>
        <v>Ja</v>
      </c>
      <c r="BI508">
        <f>Van!AS61</f>
        <v>0</v>
      </c>
      <c r="BJ508">
        <f>Van!AS62</f>
        <v>0</v>
      </c>
      <c r="BK508">
        <f>Van!AS63</f>
        <v>0</v>
      </c>
      <c r="BL508">
        <f>Van!AS64</f>
        <v>0</v>
      </c>
      <c r="BM508">
        <f>Van!AS65</f>
        <v>0</v>
      </c>
      <c r="BN508">
        <f>Van!AS66</f>
        <v>0</v>
      </c>
      <c r="BO508">
        <f>Van!AS67</f>
        <v>0</v>
      </c>
      <c r="BP508">
        <f>Van!AS68</f>
        <v>0</v>
      </c>
      <c r="BQ508">
        <f>Van!AS69</f>
        <v>0</v>
      </c>
      <c r="BR508" t="str">
        <f>Van!AS70</f>
        <v>produktionskøkken</v>
      </c>
      <c r="BS508">
        <f>Van!AS71</f>
        <v>0</v>
      </c>
      <c r="BT508">
        <f>Van!AS72</f>
        <v>0</v>
      </c>
      <c r="BU508">
        <f>Van!AS73</f>
        <v>0</v>
      </c>
      <c r="BV508">
        <f>Van!AS74</f>
        <v>0</v>
      </c>
      <c r="BW508">
        <f>Van!AS75</f>
        <v>0</v>
      </c>
      <c r="BX508">
        <f>Van!AS76</f>
        <v>0</v>
      </c>
      <c r="BY508">
        <f>Van!AS77</f>
        <v>0</v>
      </c>
      <c r="BZ508">
        <f>Van!AS78</f>
        <v>0</v>
      </c>
      <c r="CA508">
        <f>Van!AS79</f>
        <v>0</v>
      </c>
      <c r="CB508">
        <f>Van!AS80</f>
        <v>0</v>
      </c>
      <c r="CC508">
        <f>Van!AS81</f>
        <v>0</v>
      </c>
      <c r="CD508">
        <f>Van!AS82</f>
        <v>0</v>
      </c>
      <c r="CE508">
        <f>Van!AS83</f>
        <v>0</v>
      </c>
      <c r="CF508">
        <f>Van!AS84</f>
        <v>0</v>
      </c>
      <c r="CG508" t="str">
        <f>Van!AS85</f>
        <v>Sine</v>
      </c>
      <c r="CH508" s="18">
        <f>Van!AS86</f>
        <v>39959</v>
      </c>
      <c r="CI508">
        <f>Van!AS87</f>
        <v>0</v>
      </c>
      <c r="CJ508">
        <f>Van!AS88</f>
        <v>0</v>
      </c>
      <c r="CK508">
        <f>Van!AS89</f>
        <v>0</v>
      </c>
      <c r="CL508">
        <f>Van!AS90</f>
        <v>0</v>
      </c>
      <c r="CM508">
        <f>Van!AS91</f>
        <v>0</v>
      </c>
      <c r="CN508">
        <f>Van!AS92</f>
        <v>0</v>
      </c>
      <c r="CO508">
        <f>Van!AS93</f>
        <v>0</v>
      </c>
      <c r="CP508">
        <f>Van!AS94</f>
        <v>0</v>
      </c>
      <c r="CQ508">
        <f>Van!AS95</f>
        <v>0</v>
      </c>
      <c r="CR508">
        <f>Van!AS96</f>
        <v>0</v>
      </c>
      <c r="CS508">
        <f>Van!AS97</f>
        <v>0</v>
      </c>
      <c r="CT508">
        <f>Van!AS98</f>
        <v>0</v>
      </c>
      <c r="CU508">
        <f>Van!AS99</f>
        <v>0</v>
      </c>
      <c r="CV508">
        <f>Van!AS100</f>
        <v>0</v>
      </c>
      <c r="CW508">
        <f>Van!AS101</f>
        <v>0</v>
      </c>
      <c r="CX508">
        <f>Van!AS102</f>
        <v>0</v>
      </c>
      <c r="CY508">
        <f>Van!AS103</f>
        <v>0</v>
      </c>
      <c r="CZ508">
        <f>Van!AS104</f>
        <v>0</v>
      </c>
      <c r="DA508">
        <f>Van!AS105</f>
        <v>0</v>
      </c>
      <c r="DB508">
        <f>Van!AS106</f>
        <v>0</v>
      </c>
      <c r="DC508">
        <f>Van!AS107</f>
        <v>0</v>
      </c>
      <c r="DD508">
        <f>Van!AS108</f>
        <v>0</v>
      </c>
      <c r="DE508">
        <f>Van!AS109</f>
        <v>0</v>
      </c>
      <c r="DF508">
        <f>Van!AS110</f>
        <v>0</v>
      </c>
      <c r="DG508">
        <f>Van!AS111</f>
        <v>0</v>
      </c>
      <c r="DH508">
        <f>Van!AS112</f>
        <v>0</v>
      </c>
      <c r="DI508">
        <f>Van!AS113</f>
        <v>0</v>
      </c>
      <c r="DJ508">
        <f>Van!AS114</f>
        <v>0</v>
      </c>
      <c r="DK508">
        <f>Van!AS115</f>
        <v>0</v>
      </c>
      <c r="DL508">
        <f>Van!AS116</f>
        <v>0</v>
      </c>
      <c r="DM508">
        <f>Van!AS117</f>
        <v>0</v>
      </c>
      <c r="DN508">
        <f>Van!AS118</f>
        <v>0</v>
      </c>
      <c r="DO508" s="14" t="str">
        <f>VLOOKUP(MID(B508,1,5)*1,InstTyp!A:B,2,FALSE)</f>
        <v>Vuggestuer</v>
      </c>
      <c r="DP508" s="14" t="str">
        <f>VLOOKUP(MID(B508,1,5)*1,InstTyp!A:C,3,FALSE)</f>
        <v>Vanløse/Brønshøj-Husum</v>
      </c>
      <c r="DQ508">
        <f>VLOOKUP(MID(B508,1,5)*1,'InstTyp-2'!E:BQ,7,FALSE)</f>
        <v>80</v>
      </c>
      <c r="DR508">
        <f>VLOOKUP(MID(B508,1,5)*1,'InstTyp-2'!E:BQ,8,FALSE)</f>
        <v>0</v>
      </c>
      <c r="DS508">
        <f>VLOOKUP(MID(B508,1,5)*1,'InstTyp-2'!E:BQ,9,FALSE)</f>
        <v>0</v>
      </c>
      <c r="DT508">
        <f>VLOOKUP(MID(B508,1,5)*1,'InstTyp-2'!E:BQ,10,FALSE)</f>
        <v>0</v>
      </c>
      <c r="DU508">
        <f>VLOOKUP(MID(B508,1,5)*1,'InstTyp-2'!E:BQ,11,FALSE)</f>
        <v>0</v>
      </c>
      <c r="DV508">
        <f>VLOOKUP(MID(B508,1,5)*1,'InstTyp-2'!E:BQ,12,FALSE)</f>
        <v>0</v>
      </c>
      <c r="DW508">
        <f>VLOOKUP(MID(B508,1,5)*1,'InstTyp-2'!E:BQ,13,FALSE)</f>
        <v>0</v>
      </c>
      <c r="DX508">
        <f>VLOOKUP(MID(B508,1,5)*1,'InstTyp-2'!E:BQ,14,FALSE)</f>
        <v>0</v>
      </c>
      <c r="DY508">
        <f>VLOOKUP(MID(B508,1,5)*1,'InstTyp-2'!E:BQ,15,FALSE)</f>
        <v>0</v>
      </c>
      <c r="DZ508">
        <f>VLOOKUP(MID(B508,1,5)*1,'InstTyp-2'!E:BQ,16,FALSE)</f>
        <v>0</v>
      </c>
      <c r="EA508">
        <f>VLOOKUP(MID(B508,1,5)*1,'InstTyp-2'!E:BQ,17,FALSE)</f>
        <v>0</v>
      </c>
      <c r="EB508">
        <f>VLOOKUP(MID(B508,1,5)*1,'InstTyp-2'!E:BQ,18,FALSE)</f>
        <v>0</v>
      </c>
      <c r="EC508">
        <f>VLOOKUP(MID(B508,1,5)*1,'InstTyp-2'!E:BQ,19,FALSE)</f>
        <v>0</v>
      </c>
      <c r="ED508">
        <f>VLOOKUP(MID(B508,1,5)*1,'InstTyp-2'!E:BQ,20,FALSE)</f>
        <v>0</v>
      </c>
      <c r="EE508" s="195">
        <f>VLOOKUP(MID(B508,1,5)*1,'Forplejning 2008'!A:C,3,FALSE)</f>
        <v>189940.1</v>
      </c>
      <c r="EF508" t="str">
        <f t="shared" si="28"/>
        <v>37212</v>
      </c>
      <c r="EG508" t="str">
        <f t="shared" si="29"/>
        <v/>
      </c>
      <c r="EH508">
        <f t="shared" si="30"/>
        <v>0</v>
      </c>
      <c r="EI508">
        <f t="shared" si="31"/>
        <v>0</v>
      </c>
      <c r="EJ508" t="e">
        <f>VLOOKUP(B508,Rekruttering!A:F,2,FALSE)</f>
        <v>#N/A</v>
      </c>
      <c r="EK508" t="e">
        <f>VLOOKUP(B508,Rekruttering!A:F,3,FALSE)</f>
        <v>#N/A</v>
      </c>
      <c r="EL508" t="e">
        <f>VLOOKUP(B508,Rekruttering!A:F,4,FALSE)</f>
        <v>#N/A</v>
      </c>
      <c r="EM508" t="e">
        <f>VLOOKUP(B508,Rekruttering!A:F,5,FALSE)</f>
        <v>#N/A</v>
      </c>
      <c r="EN508" t="e">
        <f>VLOOKUP(B508,Rekruttering!A:F,6,FALSE)</f>
        <v>#N/A</v>
      </c>
    </row>
    <row r="509" spans="1:144">
      <c r="A509" s="14" t="str">
        <f>Van!AT1</f>
        <v>x</v>
      </c>
      <c r="B509" s="21">
        <f>Van!AT2</f>
        <v>37213</v>
      </c>
      <c r="C509" t="str">
        <f>Van!AT3</f>
        <v>Stoppestedet</v>
      </c>
      <c r="D509" t="str">
        <f>Van!AT4</f>
        <v>Vanløse/Brønshøj-Husum</v>
      </c>
      <c r="E509" t="str">
        <f>Van!AT5</f>
        <v>Husumvej 40</v>
      </c>
      <c r="F509">
        <f>Van!AT6</f>
        <v>2700</v>
      </c>
      <c r="G509" t="str">
        <f>Van!AT7</f>
        <v>Brønshøj</v>
      </c>
      <c r="H509" t="str">
        <f>Van!AT8</f>
        <v>38 28 02 26</v>
      </c>
      <c r="I509" t="str">
        <f>Van!AT9</f>
        <v>37213@buf.kk.dk</v>
      </c>
      <c r="J509" t="str">
        <f>Van!AT10</f>
        <v>Helle Marianne Søemod</v>
      </c>
      <c r="K509">
        <f>Van!AT11</f>
        <v>0</v>
      </c>
      <c r="L509">
        <f>Van!AT12</f>
        <v>0</v>
      </c>
      <c r="M509" t="str">
        <f>Van!AT13</f>
        <v>37213@buf.kk.dk</v>
      </c>
      <c r="N509" t="str">
        <f>Van!AT14</f>
        <v>Vuggestue</v>
      </c>
      <c r="O509">
        <f>Van!AT15</f>
        <v>22</v>
      </c>
      <c r="P509">
        <f>Van!AT16</f>
        <v>0</v>
      </c>
      <c r="Q509">
        <f>Van!AT17</f>
        <v>0</v>
      </c>
      <c r="R509">
        <f>Van!AT18</f>
        <v>0</v>
      </c>
      <c r="S509">
        <f>Van!AT19</f>
        <v>0</v>
      </c>
      <c r="T509">
        <f>Van!AT20</f>
        <v>0</v>
      </c>
      <c r="U509">
        <f>Van!AT21</f>
        <v>0</v>
      </c>
      <c r="V509" t="str">
        <f>Van!AT22</f>
        <v>Nej</v>
      </c>
      <c r="W509">
        <f>Van!AT23</f>
        <v>0</v>
      </c>
      <c r="X509">
        <f>Van!AT24</f>
        <v>0</v>
      </c>
      <c r="Y509">
        <f>Van!AT25</f>
        <v>5</v>
      </c>
      <c r="Z509">
        <f>Van!AT26</f>
        <v>5</v>
      </c>
      <c r="AA509">
        <f>Van!AT27</f>
        <v>4</v>
      </c>
      <c r="AB509">
        <f>Van!AT28</f>
        <v>5</v>
      </c>
      <c r="AC509">
        <f>Van!AT29</f>
        <v>0</v>
      </c>
      <c r="AD509">
        <f>Van!AT30</f>
        <v>0</v>
      </c>
      <c r="AE509">
        <f>Van!AT31</f>
        <v>0</v>
      </c>
      <c r="AF509">
        <f>Van!AT32</f>
        <v>0</v>
      </c>
      <c r="AG509">
        <f>Van!AT33</f>
        <v>0</v>
      </c>
      <c r="AH509">
        <f>Van!AT34</f>
        <v>0</v>
      </c>
      <c r="AI509">
        <f>Van!AT35</f>
        <v>70000</v>
      </c>
      <c r="AJ509">
        <f>Van!AT36</f>
        <v>0</v>
      </c>
      <c r="AK509">
        <f>Van!AT37</f>
        <v>0</v>
      </c>
      <c r="AL509" t="str">
        <f>Van!AT38</f>
        <v>Ja</v>
      </c>
      <c r="AM509">
        <f>Van!AT39</f>
        <v>0</v>
      </c>
      <c r="AN509" t="str">
        <f>Van!AT40</f>
        <v>Linda K Jensen</v>
      </c>
      <c r="AO509">
        <f>Van!AT41</f>
        <v>0</v>
      </c>
      <c r="AP509">
        <f>Van!AT42</f>
        <v>25</v>
      </c>
      <c r="AQ509">
        <f>Van!AT43</f>
        <v>0</v>
      </c>
      <c r="AR509" t="str">
        <f>Van!AT44</f>
        <v>Sygeplejeske</v>
      </c>
      <c r="AS509">
        <f>Van!AT45</f>
        <v>0</v>
      </c>
      <c r="AT509">
        <f>Van!AT46</f>
        <v>0</v>
      </c>
      <c r="AU509">
        <f>Van!AT47</f>
        <v>0</v>
      </c>
      <c r="AV509">
        <f>Van!AT48</f>
        <v>0</v>
      </c>
      <c r="AW509">
        <f>Van!AT49</f>
        <v>0</v>
      </c>
      <c r="AX509">
        <f>Van!AT50</f>
        <v>0</v>
      </c>
      <c r="AY509">
        <f>Van!AT51</f>
        <v>0</v>
      </c>
      <c r="AZ509">
        <f>Van!AT52</f>
        <v>0</v>
      </c>
      <c r="BA509">
        <f>Van!AT53</f>
        <v>0</v>
      </c>
      <c r="BB509">
        <f>Van!AT54</f>
        <v>80</v>
      </c>
      <c r="BC509">
        <f>Van!AT55</f>
        <v>0</v>
      </c>
      <c r="BD509">
        <f>Van!AT56</f>
        <v>2</v>
      </c>
      <c r="BE509">
        <f>Van!AT57</f>
        <v>0</v>
      </c>
      <c r="BF509" t="str">
        <f>Van!AT58</f>
        <v>Ja</v>
      </c>
      <c r="BG509" t="str">
        <f>Van!AT59</f>
        <v>Nej</v>
      </c>
      <c r="BH509" t="str">
        <f>Van!AT60</f>
        <v>Ja</v>
      </c>
      <c r="BI509">
        <f>Van!AT61</f>
        <v>0</v>
      </c>
      <c r="BJ509">
        <f>Van!AT62</f>
        <v>0</v>
      </c>
      <c r="BK509">
        <f>Van!AT63</f>
        <v>0</v>
      </c>
      <c r="BL509">
        <f>Van!AT64</f>
        <v>0</v>
      </c>
      <c r="BM509">
        <f>Van!AT65</f>
        <v>0</v>
      </c>
      <c r="BN509">
        <f>Van!AT66</f>
        <v>0</v>
      </c>
      <c r="BO509">
        <f>Van!AT67</f>
        <v>0</v>
      </c>
      <c r="BP509">
        <f>Van!AT68</f>
        <v>0</v>
      </c>
      <c r="BQ509">
        <f>Van!AT69</f>
        <v>0</v>
      </c>
      <c r="BR509" t="str">
        <f>Van!AT70</f>
        <v>produktionskøkken</v>
      </c>
      <c r="BS509">
        <f>Van!AT71</f>
        <v>0</v>
      </c>
      <c r="BT509">
        <f>Van!AT72</f>
        <v>0</v>
      </c>
      <c r="BU509">
        <f>Van!AT73</f>
        <v>0</v>
      </c>
      <c r="BV509">
        <f>Van!AT74</f>
        <v>0</v>
      </c>
      <c r="BW509">
        <f>Van!AT75</f>
        <v>0</v>
      </c>
      <c r="BX509">
        <f>Van!AT76</f>
        <v>0</v>
      </c>
      <c r="BY509">
        <f>Van!AT77</f>
        <v>0</v>
      </c>
      <c r="BZ509">
        <f>Van!AT78</f>
        <v>0</v>
      </c>
      <c r="CA509">
        <f>Van!AT79</f>
        <v>0</v>
      </c>
      <c r="CB509">
        <f>Van!AT80</f>
        <v>0</v>
      </c>
      <c r="CC509">
        <f>Van!AT81</f>
        <v>0</v>
      </c>
      <c r="CD509">
        <f>Van!AT82</f>
        <v>0</v>
      </c>
      <c r="CE509">
        <f>Van!AT83</f>
        <v>0</v>
      </c>
      <c r="CF509">
        <f>Van!AT84</f>
        <v>0</v>
      </c>
      <c r="CG509" t="str">
        <f>Van!AT85</f>
        <v>Sine</v>
      </c>
      <c r="CH509" s="18">
        <f>Van!AT86</f>
        <v>39959</v>
      </c>
      <c r="CI509">
        <f>Van!AT87</f>
        <v>0</v>
      </c>
      <c r="CJ509">
        <f>Van!AT88</f>
        <v>0</v>
      </c>
      <c r="CK509">
        <f>Van!AT89</f>
        <v>0</v>
      </c>
      <c r="CL509">
        <f>Van!AT90</f>
        <v>0</v>
      </c>
      <c r="CM509">
        <f>Van!AT91</f>
        <v>0</v>
      </c>
      <c r="CN509">
        <f>Van!AT92</f>
        <v>0</v>
      </c>
      <c r="CO509">
        <f>Van!AT93</f>
        <v>0</v>
      </c>
      <c r="CP509">
        <f>Van!AT94</f>
        <v>0</v>
      </c>
      <c r="CQ509">
        <f>Van!AT95</f>
        <v>0</v>
      </c>
      <c r="CR509">
        <f>Van!AT96</f>
        <v>0</v>
      </c>
      <c r="CS509">
        <f>Van!AT97</f>
        <v>0</v>
      </c>
      <c r="CT509">
        <f>Van!AT98</f>
        <v>0</v>
      </c>
      <c r="CU509">
        <f>Van!AT99</f>
        <v>0</v>
      </c>
      <c r="CV509">
        <f>Van!AT100</f>
        <v>0</v>
      </c>
      <c r="CW509">
        <f>Van!AT101</f>
        <v>0</v>
      </c>
      <c r="CX509">
        <f>Van!AT102</f>
        <v>0</v>
      </c>
      <c r="CY509">
        <f>Van!AT103</f>
        <v>0</v>
      </c>
      <c r="CZ509">
        <f>Van!AT104</f>
        <v>0</v>
      </c>
      <c r="DA509">
        <f>Van!AT105</f>
        <v>0</v>
      </c>
      <c r="DB509">
        <f>Van!AT106</f>
        <v>0</v>
      </c>
      <c r="DC509">
        <f>Van!AT107</f>
        <v>0</v>
      </c>
      <c r="DD509">
        <f>Van!AT108</f>
        <v>0</v>
      </c>
      <c r="DE509">
        <f>Van!AT109</f>
        <v>0</v>
      </c>
      <c r="DF509">
        <f>Van!AT110</f>
        <v>0</v>
      </c>
      <c r="DG509">
        <f>Van!AT111</f>
        <v>0</v>
      </c>
      <c r="DH509">
        <f>Van!AT112</f>
        <v>0</v>
      </c>
      <c r="DI509">
        <f>Van!AT113</f>
        <v>0</v>
      </c>
      <c r="DJ509">
        <f>Van!AT114</f>
        <v>0</v>
      </c>
      <c r="DK509">
        <f>Van!AT115</f>
        <v>0</v>
      </c>
      <c r="DL509">
        <f>Van!AT116</f>
        <v>0</v>
      </c>
      <c r="DM509">
        <f>Van!AT117</f>
        <v>0</v>
      </c>
      <c r="DN509">
        <f>Van!AT118</f>
        <v>0</v>
      </c>
      <c r="DO509" s="14" t="str">
        <f>VLOOKUP(MID(B509,1,5)*1,InstTyp!A:B,2,FALSE)</f>
        <v>Vuggestuer</v>
      </c>
      <c r="DP509" s="14" t="str">
        <f>VLOOKUP(MID(B509,1,5)*1,InstTyp!A:C,3,FALSE)</f>
        <v>Vanløse/Brønshøj-Husum</v>
      </c>
      <c r="DQ509">
        <f>VLOOKUP(MID(B509,1,5)*1,'InstTyp-2'!E:BQ,7,FALSE)</f>
        <v>22</v>
      </c>
      <c r="DR509">
        <f>VLOOKUP(MID(B509,1,5)*1,'InstTyp-2'!E:BQ,8,FALSE)</f>
        <v>0</v>
      </c>
      <c r="DS509">
        <f>VLOOKUP(MID(B509,1,5)*1,'InstTyp-2'!E:BQ,9,FALSE)</f>
        <v>0</v>
      </c>
      <c r="DT509">
        <f>VLOOKUP(MID(B509,1,5)*1,'InstTyp-2'!E:BQ,10,FALSE)</f>
        <v>0</v>
      </c>
      <c r="DU509">
        <f>VLOOKUP(MID(B509,1,5)*1,'InstTyp-2'!E:BQ,11,FALSE)</f>
        <v>0</v>
      </c>
      <c r="DV509">
        <f>VLOOKUP(MID(B509,1,5)*1,'InstTyp-2'!E:BQ,12,FALSE)</f>
        <v>0</v>
      </c>
      <c r="DW509">
        <f>VLOOKUP(MID(B509,1,5)*1,'InstTyp-2'!E:BQ,13,FALSE)</f>
        <v>0</v>
      </c>
      <c r="DX509">
        <f>VLOOKUP(MID(B509,1,5)*1,'InstTyp-2'!E:BQ,14,FALSE)</f>
        <v>0</v>
      </c>
      <c r="DY509">
        <f>VLOOKUP(MID(B509,1,5)*1,'InstTyp-2'!E:BQ,15,FALSE)</f>
        <v>0</v>
      </c>
      <c r="DZ509">
        <f>VLOOKUP(MID(B509,1,5)*1,'InstTyp-2'!E:BQ,16,FALSE)</f>
        <v>0</v>
      </c>
      <c r="EA509">
        <f>VLOOKUP(MID(B509,1,5)*1,'InstTyp-2'!E:BQ,17,FALSE)</f>
        <v>0</v>
      </c>
      <c r="EB509">
        <f>VLOOKUP(MID(B509,1,5)*1,'InstTyp-2'!E:BQ,18,FALSE)</f>
        <v>0</v>
      </c>
      <c r="EC509">
        <f>VLOOKUP(MID(B509,1,5)*1,'InstTyp-2'!E:BQ,19,FALSE)</f>
        <v>0</v>
      </c>
      <c r="ED509">
        <f>VLOOKUP(MID(B509,1,5)*1,'InstTyp-2'!E:BQ,20,FALSE)</f>
        <v>0</v>
      </c>
      <c r="EE509" s="195">
        <f>VLOOKUP(MID(B509,1,5)*1,'Forplejning 2008'!A:C,3,FALSE)</f>
        <v>69426.350000000006</v>
      </c>
      <c r="EF509" t="str">
        <f t="shared" si="28"/>
        <v>37213</v>
      </c>
      <c r="EG509" t="str">
        <f t="shared" si="29"/>
        <v/>
      </c>
      <c r="EH509">
        <f t="shared" si="30"/>
        <v>0</v>
      </c>
      <c r="EI509">
        <f t="shared" si="31"/>
        <v>0</v>
      </c>
      <c r="EJ509" t="e">
        <f>VLOOKUP(B509,Rekruttering!A:F,2,FALSE)</f>
        <v>#N/A</v>
      </c>
      <c r="EK509" t="e">
        <f>VLOOKUP(B509,Rekruttering!A:F,3,FALSE)</f>
        <v>#N/A</v>
      </c>
      <c r="EL509" t="e">
        <f>VLOOKUP(B509,Rekruttering!A:F,4,FALSE)</f>
        <v>#N/A</v>
      </c>
      <c r="EM509" t="e">
        <f>VLOOKUP(B509,Rekruttering!A:F,5,FALSE)</f>
        <v>#N/A</v>
      </c>
      <c r="EN509" t="e">
        <f>VLOOKUP(B509,Rekruttering!A:F,6,FALSE)</f>
        <v>#N/A</v>
      </c>
    </row>
    <row r="510" spans="1:144">
      <c r="A510" s="14" t="str">
        <f>Van!AU1</f>
        <v>x</v>
      </c>
      <c r="B510" s="21">
        <f>Van!AU2</f>
        <v>37214</v>
      </c>
      <c r="C510" t="str">
        <f>Van!AU3</f>
        <v>Vandpytten</v>
      </c>
      <c r="D510" t="str">
        <f>Van!AU4</f>
        <v>Vanløse/Brønshøj-Husum</v>
      </c>
      <c r="E510" t="str">
        <f>Van!AU5</f>
        <v>Slotsherrensvej 81</v>
      </c>
      <c r="F510">
        <f>Van!AU6</f>
        <v>2720</v>
      </c>
      <c r="G510" t="str">
        <f>Van!AU7</f>
        <v>Vanløse</v>
      </c>
      <c r="H510" t="str">
        <f>Van!AU8</f>
        <v>38 71 79 94</v>
      </c>
      <c r="I510" t="str">
        <f>Van!AU9</f>
        <v>37214@buf.kk.dk</v>
      </c>
      <c r="J510" t="str">
        <f>Van!AU10</f>
        <v>Lisbeth Hardy-Hansen.</v>
      </c>
      <c r="K510">
        <f>Van!AU11</f>
        <v>0</v>
      </c>
      <c r="L510">
        <f>Van!AU12</f>
        <v>0</v>
      </c>
      <c r="M510" t="str">
        <f>Van!AU13</f>
        <v>37214@buf.kk.dk</v>
      </c>
      <c r="N510" t="str">
        <f>Van!AU14</f>
        <v>Vuggestue</v>
      </c>
      <c r="O510">
        <f>Van!AU15</f>
        <v>33</v>
      </c>
      <c r="P510">
        <f>Van!AU16</f>
        <v>0</v>
      </c>
      <c r="Q510">
        <f>Van!AU17</f>
        <v>0</v>
      </c>
      <c r="R510">
        <f>Van!AU18</f>
        <v>0</v>
      </c>
      <c r="S510">
        <f>Van!AU19</f>
        <v>0</v>
      </c>
      <c r="T510">
        <f>Van!AU20</f>
        <v>0</v>
      </c>
      <c r="U510">
        <f>Van!AU21</f>
        <v>0</v>
      </c>
      <c r="V510" t="str">
        <f>Van!AU22</f>
        <v>Nej</v>
      </c>
      <c r="W510">
        <f>Van!AU23</f>
        <v>0</v>
      </c>
      <c r="X510">
        <f>Van!AU24</f>
        <v>0</v>
      </c>
      <c r="Y510">
        <f>Van!AU25</f>
        <v>5</v>
      </c>
      <c r="Z510">
        <f>Van!AU26</f>
        <v>5</v>
      </c>
      <c r="AA510">
        <f>Van!AU27</f>
        <v>4</v>
      </c>
      <c r="AB510">
        <f>Van!AU28</f>
        <v>5</v>
      </c>
      <c r="AC510">
        <f>Van!AU29</f>
        <v>0</v>
      </c>
      <c r="AD510">
        <f>Van!AU30</f>
        <v>0</v>
      </c>
      <c r="AE510">
        <f>Van!AU31</f>
        <v>0</v>
      </c>
      <c r="AF510">
        <f>Van!AU32</f>
        <v>0</v>
      </c>
      <c r="AG510">
        <f>Van!AU33</f>
        <v>0</v>
      </c>
      <c r="AH510">
        <f>Van!AU34</f>
        <v>0</v>
      </c>
      <c r="AI510">
        <f>Van!AU35</f>
        <v>79597</v>
      </c>
      <c r="AJ510">
        <f>Van!AU36</f>
        <v>0</v>
      </c>
      <c r="AK510">
        <f>Van!AU37</f>
        <v>0</v>
      </c>
      <c r="AL510" t="str">
        <f>Van!AU38</f>
        <v>Ja</v>
      </c>
      <c r="AM510">
        <f>Van!AU39</f>
        <v>0</v>
      </c>
      <c r="AN510" t="str">
        <f>Van!AU40</f>
        <v>Bente</v>
      </c>
      <c r="AO510">
        <f>Van!AU41</f>
        <v>0</v>
      </c>
      <c r="AP510">
        <f>Van!AU42</f>
        <v>28</v>
      </c>
      <c r="AQ510">
        <f>Van!AU43</f>
        <v>0</v>
      </c>
      <c r="AR510" t="str">
        <f>Van!AU44</f>
        <v>Ufaglært</v>
      </c>
      <c r="AS510">
        <f>Van!AU45</f>
        <v>0</v>
      </c>
      <c r="AT510" t="str">
        <f>Van!AU46</f>
        <v>div. Kurser</v>
      </c>
      <c r="AU510">
        <f>Van!AU47</f>
        <v>0</v>
      </c>
      <c r="AV510">
        <f>Van!AU48</f>
        <v>0</v>
      </c>
      <c r="AW510">
        <f>Van!AU49</f>
        <v>0</v>
      </c>
      <c r="AX510">
        <f>Van!AU50</f>
        <v>0</v>
      </c>
      <c r="AY510">
        <f>Van!AU51</f>
        <v>0</v>
      </c>
      <c r="AZ510">
        <f>Van!AU52</f>
        <v>0</v>
      </c>
      <c r="BA510">
        <f>Van!AU53</f>
        <v>0</v>
      </c>
      <c r="BB510">
        <f>Van!AU54</f>
        <v>85</v>
      </c>
      <c r="BC510">
        <f>Van!AU55</f>
        <v>0</v>
      </c>
      <c r="BD510">
        <f>Van!AU56</f>
        <v>2</v>
      </c>
      <c r="BE510">
        <f>Van!AU57</f>
        <v>0</v>
      </c>
      <c r="BF510" t="str">
        <f>Van!AU58</f>
        <v>Ja</v>
      </c>
      <c r="BG510" t="str">
        <f>Van!AU59</f>
        <v>Nej</v>
      </c>
      <c r="BH510" t="str">
        <f>Van!AU60</f>
        <v>Ja</v>
      </c>
      <c r="BI510">
        <f>Van!AU61</f>
        <v>0</v>
      </c>
      <c r="BJ510">
        <f>Van!AU62</f>
        <v>0</v>
      </c>
      <c r="BK510">
        <f>Van!AU63</f>
        <v>0</v>
      </c>
      <c r="BL510">
        <f>Van!AU64</f>
        <v>0</v>
      </c>
      <c r="BM510">
        <f>Van!AU65</f>
        <v>0</v>
      </c>
      <c r="BN510">
        <f>Van!AU66</f>
        <v>0</v>
      </c>
      <c r="BO510">
        <f>Van!AU67</f>
        <v>0</v>
      </c>
      <c r="BP510">
        <f>Van!AU68</f>
        <v>0</v>
      </c>
      <c r="BQ510">
        <f>Van!AU69</f>
        <v>0</v>
      </c>
      <c r="BR510" t="str">
        <f>Van!AU70</f>
        <v>produktionskøkken</v>
      </c>
      <c r="BS510">
        <f>Van!AU71</f>
        <v>0</v>
      </c>
      <c r="BT510">
        <f>Van!AU72</f>
        <v>0</v>
      </c>
      <c r="BU510">
        <f>Van!AU73</f>
        <v>0</v>
      </c>
      <c r="BV510">
        <f>Van!AU74</f>
        <v>0</v>
      </c>
      <c r="BW510">
        <f>Van!AU75</f>
        <v>0</v>
      </c>
      <c r="BX510">
        <f>Van!AU76</f>
        <v>0</v>
      </c>
      <c r="BY510">
        <f>Van!AU77</f>
        <v>0</v>
      </c>
      <c r="BZ510">
        <f>Van!AU78</f>
        <v>0</v>
      </c>
      <c r="CA510">
        <f>Van!AU79</f>
        <v>0</v>
      </c>
      <c r="CB510">
        <f>Van!AU80</f>
        <v>0</v>
      </c>
      <c r="CC510">
        <f>Van!AU81</f>
        <v>0</v>
      </c>
      <c r="CD510">
        <f>Van!AU82</f>
        <v>0</v>
      </c>
      <c r="CE510">
        <f>Van!AU83</f>
        <v>0</v>
      </c>
      <c r="CF510">
        <f>Van!AU84</f>
        <v>0</v>
      </c>
      <c r="CG510" t="str">
        <f>Van!AU85</f>
        <v>Sine</v>
      </c>
      <c r="CH510" s="18">
        <f>Van!AU86</f>
        <v>39959</v>
      </c>
      <c r="CI510">
        <f>Van!AU87</f>
        <v>0</v>
      </c>
      <c r="CJ510">
        <f>Van!AU88</f>
        <v>0</v>
      </c>
      <c r="CK510">
        <f>Van!AU89</f>
        <v>0</v>
      </c>
      <c r="CL510">
        <f>Van!AU90</f>
        <v>0</v>
      </c>
      <c r="CM510">
        <f>Van!AU91</f>
        <v>0</v>
      </c>
      <c r="CN510">
        <f>Van!AU92</f>
        <v>0</v>
      </c>
      <c r="CO510">
        <f>Van!AU93</f>
        <v>0</v>
      </c>
      <c r="CP510">
        <f>Van!AU94</f>
        <v>0</v>
      </c>
      <c r="CQ510">
        <f>Van!AU95</f>
        <v>0</v>
      </c>
      <c r="CR510">
        <f>Van!AU96</f>
        <v>0</v>
      </c>
      <c r="CS510">
        <f>Van!AU97</f>
        <v>0</v>
      </c>
      <c r="CT510">
        <f>Van!AU98</f>
        <v>0</v>
      </c>
      <c r="CU510">
        <f>Van!AU99</f>
        <v>0</v>
      </c>
      <c r="CV510">
        <f>Van!AU100</f>
        <v>0</v>
      </c>
      <c r="CW510">
        <f>Van!AU101</f>
        <v>0</v>
      </c>
      <c r="CX510">
        <f>Van!AU102</f>
        <v>0</v>
      </c>
      <c r="CY510">
        <f>Van!AU103</f>
        <v>0</v>
      </c>
      <c r="CZ510">
        <f>Van!AU104</f>
        <v>0</v>
      </c>
      <c r="DA510">
        <f>Van!AU105</f>
        <v>0</v>
      </c>
      <c r="DB510">
        <f>Van!AU106</f>
        <v>0</v>
      </c>
      <c r="DC510">
        <f>Van!AU107</f>
        <v>0</v>
      </c>
      <c r="DD510">
        <f>Van!AU108</f>
        <v>0</v>
      </c>
      <c r="DE510">
        <f>Van!AU109</f>
        <v>0</v>
      </c>
      <c r="DF510">
        <f>Van!AU110</f>
        <v>0</v>
      </c>
      <c r="DG510">
        <f>Van!AU111</f>
        <v>0</v>
      </c>
      <c r="DH510">
        <f>Van!AU112</f>
        <v>0</v>
      </c>
      <c r="DI510">
        <f>Van!AU113</f>
        <v>0</v>
      </c>
      <c r="DJ510">
        <f>Van!AU114</f>
        <v>0</v>
      </c>
      <c r="DK510">
        <f>Van!AU115</f>
        <v>0</v>
      </c>
      <c r="DL510">
        <f>Van!AU116</f>
        <v>0</v>
      </c>
      <c r="DM510">
        <f>Van!AU117</f>
        <v>0</v>
      </c>
      <c r="DN510">
        <f>Van!AU118</f>
        <v>0</v>
      </c>
      <c r="DO510" s="14" t="str">
        <f>VLOOKUP(MID(B510,1,5)*1,InstTyp!A:B,2,FALSE)</f>
        <v>Vuggestuer</v>
      </c>
      <c r="DP510" s="14" t="str">
        <f>VLOOKUP(MID(B510,1,5)*1,InstTyp!A:C,3,FALSE)</f>
        <v>Vanløse/Brønshøj-Husum</v>
      </c>
      <c r="DQ510">
        <f>VLOOKUP(MID(B510,1,5)*1,'InstTyp-2'!E:BQ,7,FALSE)</f>
        <v>33</v>
      </c>
      <c r="DR510">
        <f>VLOOKUP(MID(B510,1,5)*1,'InstTyp-2'!E:BQ,8,FALSE)</f>
        <v>0</v>
      </c>
      <c r="DS510">
        <f>VLOOKUP(MID(B510,1,5)*1,'InstTyp-2'!E:BQ,9,FALSE)</f>
        <v>0</v>
      </c>
      <c r="DT510">
        <f>VLOOKUP(MID(B510,1,5)*1,'InstTyp-2'!E:BQ,10,FALSE)</f>
        <v>0</v>
      </c>
      <c r="DU510">
        <f>VLOOKUP(MID(B510,1,5)*1,'InstTyp-2'!E:BQ,11,FALSE)</f>
        <v>0</v>
      </c>
      <c r="DV510">
        <f>VLOOKUP(MID(B510,1,5)*1,'InstTyp-2'!E:BQ,12,FALSE)</f>
        <v>0</v>
      </c>
      <c r="DW510">
        <f>VLOOKUP(MID(B510,1,5)*1,'InstTyp-2'!E:BQ,13,FALSE)</f>
        <v>0</v>
      </c>
      <c r="DX510">
        <f>VLOOKUP(MID(B510,1,5)*1,'InstTyp-2'!E:BQ,14,FALSE)</f>
        <v>0</v>
      </c>
      <c r="DY510">
        <f>VLOOKUP(MID(B510,1,5)*1,'InstTyp-2'!E:BQ,15,FALSE)</f>
        <v>0</v>
      </c>
      <c r="DZ510">
        <f>VLOOKUP(MID(B510,1,5)*1,'InstTyp-2'!E:BQ,16,FALSE)</f>
        <v>0</v>
      </c>
      <c r="EA510">
        <f>VLOOKUP(MID(B510,1,5)*1,'InstTyp-2'!E:BQ,17,FALSE)</f>
        <v>0</v>
      </c>
      <c r="EB510">
        <f>VLOOKUP(MID(B510,1,5)*1,'InstTyp-2'!E:BQ,18,FALSE)</f>
        <v>0</v>
      </c>
      <c r="EC510">
        <f>VLOOKUP(MID(B510,1,5)*1,'InstTyp-2'!E:BQ,19,FALSE)</f>
        <v>0</v>
      </c>
      <c r="ED510">
        <f>VLOOKUP(MID(B510,1,5)*1,'InstTyp-2'!E:BQ,20,FALSE)</f>
        <v>0</v>
      </c>
      <c r="EE510" s="195">
        <f>VLOOKUP(MID(B510,1,5)*1,'Forplejning 2008'!A:C,3,FALSE)</f>
        <v>79596.75</v>
      </c>
      <c r="EF510" t="str">
        <f t="shared" si="28"/>
        <v>37214</v>
      </c>
      <c r="EG510" t="str">
        <f t="shared" si="29"/>
        <v/>
      </c>
      <c r="EH510">
        <f t="shared" si="30"/>
        <v>0</v>
      </c>
      <c r="EI510">
        <f t="shared" si="31"/>
        <v>0</v>
      </c>
      <c r="EJ510" t="e">
        <f>VLOOKUP(B510,Rekruttering!A:F,2,FALSE)</f>
        <v>#N/A</v>
      </c>
      <c r="EK510" t="e">
        <f>VLOOKUP(B510,Rekruttering!A:F,3,FALSE)</f>
        <v>#N/A</v>
      </c>
      <c r="EL510" t="e">
        <f>VLOOKUP(B510,Rekruttering!A:F,4,FALSE)</f>
        <v>#N/A</v>
      </c>
      <c r="EM510" t="e">
        <f>VLOOKUP(B510,Rekruttering!A:F,5,FALSE)</f>
        <v>#N/A</v>
      </c>
      <c r="EN510" t="e">
        <f>VLOOKUP(B510,Rekruttering!A:F,6,FALSE)</f>
        <v>#N/A</v>
      </c>
    </row>
    <row r="511" spans="1:144">
      <c r="A511" s="14" t="str">
        <f>Van!AV1</f>
        <v>x</v>
      </c>
      <c r="B511" s="21">
        <f>Van!AV2</f>
        <v>37218</v>
      </c>
      <c r="C511" t="str">
        <f>Van!AV3</f>
        <v>Svanen</v>
      </c>
      <c r="D511" t="str">
        <f>Van!AV4</f>
        <v>Vanløse/Brønshøj-Husum</v>
      </c>
      <c r="E511" t="str">
        <f>Van!AV5</f>
        <v>Brønshøjvej 30</v>
      </c>
      <c r="F511">
        <f>Van!AV6</f>
        <v>2700</v>
      </c>
      <c r="G511" t="str">
        <f>Van!AV7</f>
        <v>Brønshøj</v>
      </c>
      <c r="H511" t="str">
        <f>Van!AV8</f>
        <v>38 81 04 92</v>
      </c>
      <c r="I511" t="str">
        <f>Van!AV9</f>
        <v>37218@buf.kk.dk</v>
      </c>
      <c r="J511" t="str">
        <f>Van!AV10</f>
        <v>Anni Lind</v>
      </c>
      <c r="K511">
        <f>Van!AV11</f>
        <v>0</v>
      </c>
      <c r="L511">
        <f>Van!AV12</f>
        <v>0</v>
      </c>
      <c r="M511" t="str">
        <f>Van!AV13</f>
        <v>37218@buf.kk.dk</v>
      </c>
      <c r="N511" t="str">
        <f>Van!AV14</f>
        <v>Vuggestue</v>
      </c>
      <c r="O511">
        <f>Van!AV15</f>
        <v>36</v>
      </c>
      <c r="P511">
        <f>Van!AV16</f>
        <v>0</v>
      </c>
      <c r="Q511">
        <f>Van!AV17</f>
        <v>0</v>
      </c>
      <c r="R511">
        <f>Van!AV18</f>
        <v>0</v>
      </c>
      <c r="S511">
        <f>Van!AV19</f>
        <v>0</v>
      </c>
      <c r="T511">
        <f>Van!AV20</f>
        <v>0</v>
      </c>
      <c r="U511">
        <f>Van!AV21</f>
        <v>0</v>
      </c>
      <c r="V511" t="str">
        <f>Van!AV22</f>
        <v>Nej</v>
      </c>
      <c r="W511">
        <f>Van!AV23</f>
        <v>0</v>
      </c>
      <c r="X511">
        <f>Van!AV24</f>
        <v>0</v>
      </c>
      <c r="Y511">
        <f>Van!AV25</f>
        <v>5</v>
      </c>
      <c r="Z511">
        <f>Van!AV26</f>
        <v>5</v>
      </c>
      <c r="AA511">
        <f>Van!AV27</f>
        <v>5</v>
      </c>
      <c r="AB511">
        <f>Van!AV28</f>
        <v>5</v>
      </c>
      <c r="AC511">
        <f>Van!AV29</f>
        <v>0</v>
      </c>
      <c r="AD511">
        <f>Van!AV30</f>
        <v>0</v>
      </c>
      <c r="AE511">
        <f>Van!AV31</f>
        <v>0</v>
      </c>
      <c r="AF511">
        <f>Van!AV32</f>
        <v>0</v>
      </c>
      <c r="AG511">
        <f>Van!AV33</f>
        <v>0</v>
      </c>
      <c r="AH511">
        <f>Van!AV34</f>
        <v>0</v>
      </c>
      <c r="AI511">
        <f>Van!AV35</f>
        <v>100000</v>
      </c>
      <c r="AJ511">
        <f>Van!AV36</f>
        <v>0</v>
      </c>
      <c r="AK511">
        <f>Van!AV37</f>
        <v>0</v>
      </c>
      <c r="AL511" t="str">
        <f>Van!AV38</f>
        <v>Ja</v>
      </c>
      <c r="AM511">
        <f>Van!AV39</f>
        <v>0</v>
      </c>
      <c r="AN511" t="str">
        <f>Van!AV40</f>
        <v>Lars Sørensen</v>
      </c>
      <c r="AO511">
        <f>Van!AV41</f>
        <v>0</v>
      </c>
      <c r="AP511">
        <f>Van!AV42</f>
        <v>35</v>
      </c>
      <c r="AQ511">
        <f>Van!AV43</f>
        <v>0</v>
      </c>
      <c r="AR511" t="str">
        <f>Van!AV44</f>
        <v>Mangler et ½år af kokkeuddannelsen</v>
      </c>
      <c r="AS511">
        <f>Van!AV45</f>
        <v>0</v>
      </c>
      <c r="AT511">
        <f>Van!AV46</f>
        <v>0</v>
      </c>
      <c r="AU511">
        <f>Van!AV47</f>
        <v>0</v>
      </c>
      <c r="AV511">
        <f>Van!AV48</f>
        <v>0</v>
      </c>
      <c r="AW511">
        <f>Van!AV49</f>
        <v>0</v>
      </c>
      <c r="AX511">
        <f>Van!AV50</f>
        <v>0</v>
      </c>
      <c r="AY511">
        <f>Van!AV51</f>
        <v>0</v>
      </c>
      <c r="AZ511">
        <f>Van!AV52</f>
        <v>0</v>
      </c>
      <c r="BA511">
        <f>Van!AV53</f>
        <v>0</v>
      </c>
      <c r="BB511">
        <f>Van!AV54</f>
        <v>85</v>
      </c>
      <c r="BC511">
        <f>Van!AV55</f>
        <v>0</v>
      </c>
      <c r="BD511">
        <f>Van!AV56</f>
        <v>1</v>
      </c>
      <c r="BE511">
        <f>Van!AV57</f>
        <v>0</v>
      </c>
      <c r="BF511" t="str">
        <f>Van!AV58</f>
        <v>Ja</v>
      </c>
      <c r="BG511" t="str">
        <f>Van!AV59</f>
        <v>Nej</v>
      </c>
      <c r="BH511" t="str">
        <f>Van!AV60</f>
        <v>Ja</v>
      </c>
      <c r="BI511">
        <f>Van!AV61</f>
        <v>0</v>
      </c>
      <c r="BJ511">
        <f>Van!AV62</f>
        <v>0</v>
      </c>
      <c r="BK511">
        <f>Van!AV63</f>
        <v>0</v>
      </c>
      <c r="BL511">
        <f>Van!AV64</f>
        <v>0</v>
      </c>
      <c r="BM511">
        <f>Van!AV65</f>
        <v>0</v>
      </c>
      <c r="BN511">
        <f>Van!AV66</f>
        <v>0</v>
      </c>
      <c r="BO511">
        <f>Van!AV67</f>
        <v>0</v>
      </c>
      <c r="BP511">
        <f>Van!AV68</f>
        <v>0</v>
      </c>
      <c r="BQ511">
        <f>Van!AV69</f>
        <v>0</v>
      </c>
      <c r="BR511" t="str">
        <f>Van!AV70</f>
        <v>produktionskøkken</v>
      </c>
      <c r="BS511">
        <f>Van!AV71</f>
        <v>0</v>
      </c>
      <c r="BT511">
        <f>Van!AV72</f>
        <v>0</v>
      </c>
      <c r="BU511">
        <f>Van!AV73</f>
        <v>0</v>
      </c>
      <c r="BV511">
        <f>Van!AV74</f>
        <v>0</v>
      </c>
      <c r="BW511">
        <f>Van!AV75</f>
        <v>0</v>
      </c>
      <c r="BX511">
        <f>Van!AV76</f>
        <v>0</v>
      </c>
      <c r="BY511">
        <f>Van!AV77</f>
        <v>0</v>
      </c>
      <c r="BZ511">
        <f>Van!AV78</f>
        <v>0</v>
      </c>
      <c r="CA511">
        <f>Van!AV79</f>
        <v>0</v>
      </c>
      <c r="CB511">
        <f>Van!AV80</f>
        <v>0</v>
      </c>
      <c r="CC511">
        <f>Van!AV81</f>
        <v>0</v>
      </c>
      <c r="CD511">
        <f>Van!AV82</f>
        <v>0</v>
      </c>
      <c r="CE511">
        <f>Van!AV83</f>
        <v>0</v>
      </c>
      <c r="CF511">
        <f>Van!AV84</f>
        <v>0</v>
      </c>
      <c r="CG511" t="str">
        <f>Van!AV85</f>
        <v>Sine</v>
      </c>
      <c r="CH511" s="18">
        <f>Van!AV86</f>
        <v>39959</v>
      </c>
      <c r="CI511">
        <f>Van!AV87</f>
        <v>0</v>
      </c>
      <c r="CJ511">
        <f>Van!AV88</f>
        <v>0</v>
      </c>
      <c r="CK511">
        <f>Van!AV89</f>
        <v>0</v>
      </c>
      <c r="CL511">
        <f>Van!AV90</f>
        <v>0</v>
      </c>
      <c r="CM511">
        <f>Van!AV91</f>
        <v>0</v>
      </c>
      <c r="CN511">
        <f>Van!AV92</f>
        <v>0</v>
      </c>
      <c r="CO511">
        <f>Van!AV93</f>
        <v>0</v>
      </c>
      <c r="CP511">
        <f>Van!AV94</f>
        <v>0</v>
      </c>
      <c r="CQ511">
        <f>Van!AV95</f>
        <v>0</v>
      </c>
      <c r="CR511">
        <f>Van!AV96</f>
        <v>0</v>
      </c>
      <c r="CS511">
        <f>Van!AV97</f>
        <v>0</v>
      </c>
      <c r="CT511">
        <f>Van!AV98</f>
        <v>0</v>
      </c>
      <c r="CU511">
        <f>Van!AV99</f>
        <v>0</v>
      </c>
      <c r="CV511">
        <f>Van!AV100</f>
        <v>0</v>
      </c>
      <c r="CW511">
        <f>Van!AV101</f>
        <v>0</v>
      </c>
      <c r="CX511">
        <f>Van!AV102</f>
        <v>0</v>
      </c>
      <c r="CY511">
        <f>Van!AV103</f>
        <v>0</v>
      </c>
      <c r="CZ511">
        <f>Van!AV104</f>
        <v>0</v>
      </c>
      <c r="DA511">
        <f>Van!AV105</f>
        <v>0</v>
      </c>
      <c r="DB511">
        <f>Van!AV106</f>
        <v>0</v>
      </c>
      <c r="DC511">
        <f>Van!AV107</f>
        <v>0</v>
      </c>
      <c r="DD511">
        <f>Van!AV108</f>
        <v>0</v>
      </c>
      <c r="DE511">
        <f>Van!AV109</f>
        <v>0</v>
      </c>
      <c r="DF511">
        <f>Van!AV110</f>
        <v>0</v>
      </c>
      <c r="DG511">
        <f>Van!AV111</f>
        <v>0</v>
      </c>
      <c r="DH511">
        <f>Van!AV112</f>
        <v>0</v>
      </c>
      <c r="DI511">
        <f>Van!AV113</f>
        <v>0</v>
      </c>
      <c r="DJ511">
        <f>Van!AV114</f>
        <v>0</v>
      </c>
      <c r="DK511">
        <f>Van!AV115</f>
        <v>0</v>
      </c>
      <c r="DL511">
        <f>Van!AV116</f>
        <v>0</v>
      </c>
      <c r="DM511">
        <f>Van!AV117</f>
        <v>0</v>
      </c>
      <c r="DN511">
        <f>Van!AV118</f>
        <v>0</v>
      </c>
      <c r="DO511" s="14" t="str">
        <f>VLOOKUP(MID(B511,1,5)*1,InstTyp!A:B,2,FALSE)</f>
        <v>Vuggestuer</v>
      </c>
      <c r="DP511" s="14" t="str">
        <f>VLOOKUP(MID(B511,1,5)*1,InstTyp!A:C,3,FALSE)</f>
        <v>Vanløse/Brønshøj-Husum</v>
      </c>
      <c r="DQ511">
        <f>VLOOKUP(MID(B511,1,5)*1,'InstTyp-2'!E:BQ,7,FALSE)</f>
        <v>36</v>
      </c>
      <c r="DR511">
        <f>VLOOKUP(MID(B511,1,5)*1,'InstTyp-2'!E:BQ,8,FALSE)</f>
        <v>0</v>
      </c>
      <c r="DS511">
        <f>VLOOKUP(MID(B511,1,5)*1,'InstTyp-2'!E:BQ,9,FALSE)</f>
        <v>0</v>
      </c>
      <c r="DT511">
        <f>VLOOKUP(MID(B511,1,5)*1,'InstTyp-2'!E:BQ,10,FALSE)</f>
        <v>0</v>
      </c>
      <c r="DU511">
        <f>VLOOKUP(MID(B511,1,5)*1,'InstTyp-2'!E:BQ,11,FALSE)</f>
        <v>0</v>
      </c>
      <c r="DV511">
        <f>VLOOKUP(MID(B511,1,5)*1,'InstTyp-2'!E:BQ,12,FALSE)</f>
        <v>0</v>
      </c>
      <c r="DW511">
        <f>VLOOKUP(MID(B511,1,5)*1,'InstTyp-2'!E:BQ,13,FALSE)</f>
        <v>0</v>
      </c>
      <c r="DX511">
        <f>VLOOKUP(MID(B511,1,5)*1,'InstTyp-2'!E:BQ,14,FALSE)</f>
        <v>0</v>
      </c>
      <c r="DY511">
        <f>VLOOKUP(MID(B511,1,5)*1,'InstTyp-2'!E:BQ,15,FALSE)</f>
        <v>0</v>
      </c>
      <c r="DZ511">
        <f>VLOOKUP(MID(B511,1,5)*1,'InstTyp-2'!E:BQ,16,FALSE)</f>
        <v>0</v>
      </c>
      <c r="EA511">
        <f>VLOOKUP(MID(B511,1,5)*1,'InstTyp-2'!E:BQ,17,FALSE)</f>
        <v>0</v>
      </c>
      <c r="EB511">
        <f>VLOOKUP(MID(B511,1,5)*1,'InstTyp-2'!E:BQ,18,FALSE)</f>
        <v>0</v>
      </c>
      <c r="EC511">
        <f>VLOOKUP(MID(B511,1,5)*1,'InstTyp-2'!E:BQ,19,FALSE)</f>
        <v>0</v>
      </c>
      <c r="ED511">
        <f>VLOOKUP(MID(B511,1,5)*1,'InstTyp-2'!E:BQ,20,FALSE)</f>
        <v>0</v>
      </c>
      <c r="EE511" s="195">
        <f>VLOOKUP(MID(B511,1,5)*1,'Forplejning 2008'!A:C,3,FALSE)</f>
        <v>98510.720000000001</v>
      </c>
      <c r="EF511" t="str">
        <f t="shared" si="28"/>
        <v>37218</v>
      </c>
      <c r="EG511" t="str">
        <f t="shared" si="29"/>
        <v/>
      </c>
      <c r="EH511">
        <f t="shared" si="30"/>
        <v>0</v>
      </c>
      <c r="EI511">
        <f t="shared" si="31"/>
        <v>0</v>
      </c>
      <c r="EJ511" t="e">
        <f>VLOOKUP(B511,Rekruttering!A:F,2,FALSE)</f>
        <v>#N/A</v>
      </c>
      <c r="EK511" t="e">
        <f>VLOOKUP(B511,Rekruttering!A:F,3,FALSE)</f>
        <v>#N/A</v>
      </c>
      <c r="EL511" t="e">
        <f>VLOOKUP(B511,Rekruttering!A:F,4,FALSE)</f>
        <v>#N/A</v>
      </c>
      <c r="EM511" t="e">
        <f>VLOOKUP(B511,Rekruttering!A:F,5,FALSE)</f>
        <v>#N/A</v>
      </c>
      <c r="EN511" t="e">
        <f>VLOOKUP(B511,Rekruttering!A:F,6,FALSE)</f>
        <v>#N/A</v>
      </c>
    </row>
    <row r="512" spans="1:144">
      <c r="A512" s="14" t="str">
        <f>Van!AX1</f>
        <v>x</v>
      </c>
      <c r="B512" s="21">
        <f>Van!AX2</f>
        <v>37231</v>
      </c>
      <c r="C512" t="str">
        <f>Van!AX3</f>
        <v>Børnehjørnet</v>
      </c>
      <c r="D512" t="str">
        <f>Van!AX4</f>
        <v>Vanløse/Brønshøj-Husum</v>
      </c>
      <c r="E512" t="str">
        <f>Van!AX5</f>
        <v>Bogholder Allé 59</v>
      </c>
      <c r="F512">
        <f>Van!AX6</f>
        <v>2720</v>
      </c>
      <c r="G512" t="str">
        <f>Van!AX7</f>
        <v>Vanløse</v>
      </c>
      <c r="H512" t="str">
        <f>Van!AX8</f>
        <v>38 71 86 14</v>
      </c>
      <c r="I512" t="str">
        <f>Van!AX9</f>
        <v>37231@buf.kk.dk</v>
      </c>
      <c r="J512" t="str">
        <f>Van!AX10</f>
        <v>Helle Dennung</v>
      </c>
      <c r="K512">
        <f>Van!AX11</f>
        <v>38865828</v>
      </c>
      <c r="L512">
        <f>Van!AX12</f>
        <v>38718614</v>
      </c>
      <c r="M512" t="str">
        <f>Van!AX13</f>
        <v>37231@buf.kk.dk</v>
      </c>
      <c r="N512" t="str">
        <f>Van!AX14</f>
        <v>Vuggestue</v>
      </c>
      <c r="O512">
        <f>Van!AX15</f>
        <v>22</v>
      </c>
      <c r="P512">
        <f>Van!AX16</f>
        <v>0</v>
      </c>
      <c r="Q512">
        <f>Van!AX17</f>
        <v>0</v>
      </c>
      <c r="R512">
        <f>Van!AX18</f>
        <v>0</v>
      </c>
      <c r="S512">
        <f>Van!AX19</f>
        <v>0</v>
      </c>
      <c r="T512">
        <f>Van!AX20</f>
        <v>0</v>
      </c>
      <c r="U512">
        <f>Van!AX21</f>
        <v>0</v>
      </c>
      <c r="V512" t="str">
        <f>Van!AX22</f>
        <v>Nej</v>
      </c>
      <c r="W512">
        <f>Van!AX23</f>
        <v>0</v>
      </c>
      <c r="X512">
        <f>Van!AX24</f>
        <v>0</v>
      </c>
      <c r="Y512">
        <f>Van!AX25</f>
        <v>5</v>
      </c>
      <c r="Z512">
        <f>Van!AX26</f>
        <v>0</v>
      </c>
      <c r="AA512">
        <f>Van!AX27</f>
        <v>4</v>
      </c>
      <c r="AB512">
        <f>Van!AX28</f>
        <v>5</v>
      </c>
      <c r="AC512">
        <f>Van!AX29</f>
        <v>0</v>
      </c>
      <c r="AD512">
        <f>Van!AX30</f>
        <v>0</v>
      </c>
      <c r="AE512">
        <f>Van!AX31</f>
        <v>0</v>
      </c>
      <c r="AF512">
        <f>Van!AX32</f>
        <v>0</v>
      </c>
      <c r="AG512">
        <f>Van!AX33</f>
        <v>0</v>
      </c>
      <c r="AH512">
        <f>Van!AX34</f>
        <v>0</v>
      </c>
      <c r="AI512">
        <f>Van!AX35</f>
        <v>63511</v>
      </c>
      <c r="AJ512">
        <f>Van!AX36</f>
        <v>0</v>
      </c>
      <c r="AK512">
        <f>Van!AX37</f>
        <v>0</v>
      </c>
      <c r="AL512" t="str">
        <f>Van!AX38</f>
        <v>Ja</v>
      </c>
      <c r="AM512">
        <f>Van!AX39</f>
        <v>0</v>
      </c>
      <c r="AN512" t="str">
        <f>Van!AX40</f>
        <v>Marianne</v>
      </c>
      <c r="AO512">
        <f>Van!AX41</f>
        <v>0</v>
      </c>
      <c r="AP512">
        <f>Van!AX42</f>
        <v>32</v>
      </c>
      <c r="AQ512">
        <f>Van!AX43</f>
        <v>0</v>
      </c>
      <c r="AR512" t="str">
        <f>Van!AX44</f>
        <v>Ufaglært</v>
      </c>
      <c r="AS512">
        <f>Van!AX45</f>
        <v>0</v>
      </c>
      <c r="AT512" t="str">
        <f>Van!AX46</f>
        <v>Div. Kurser</v>
      </c>
      <c r="AU512">
        <f>Van!AX47</f>
        <v>0</v>
      </c>
      <c r="AV512">
        <f>Van!AX48</f>
        <v>0</v>
      </c>
      <c r="AW512">
        <f>Van!AX49</f>
        <v>0</v>
      </c>
      <c r="AX512">
        <f>Van!AX50</f>
        <v>0</v>
      </c>
      <c r="AY512">
        <f>Van!AX51</f>
        <v>0</v>
      </c>
      <c r="AZ512">
        <f>Van!AX52</f>
        <v>0</v>
      </c>
      <c r="BA512">
        <f>Van!AX53</f>
        <v>0</v>
      </c>
      <c r="BB512">
        <f>Van!AX54</f>
        <v>97</v>
      </c>
      <c r="BC512">
        <f>Van!AX55</f>
        <v>0</v>
      </c>
      <c r="BD512">
        <f>Van!AX56</f>
        <v>2</v>
      </c>
      <c r="BE512">
        <f>Van!AX57</f>
        <v>0</v>
      </c>
      <c r="BF512" t="str">
        <f>Van!AX58</f>
        <v>Ja</v>
      </c>
      <c r="BG512" t="str">
        <f>Van!AX59</f>
        <v>Nej</v>
      </c>
      <c r="BH512" t="str">
        <f>Van!AX60</f>
        <v>Ja</v>
      </c>
      <c r="BI512">
        <f>Van!AX61</f>
        <v>0</v>
      </c>
      <c r="BJ512">
        <f>Van!AX62</f>
        <v>0</v>
      </c>
      <c r="BK512">
        <f>Van!AX63</f>
        <v>0</v>
      </c>
      <c r="BL512">
        <f>Van!AX64</f>
        <v>0</v>
      </c>
      <c r="BM512">
        <f>Van!AX65</f>
        <v>0</v>
      </c>
      <c r="BN512">
        <f>Van!AX66</f>
        <v>0</v>
      </c>
      <c r="BO512">
        <f>Van!AX67</f>
        <v>0</v>
      </c>
      <c r="BP512">
        <f>Van!AX68</f>
        <v>0</v>
      </c>
      <c r="BQ512">
        <f>Van!AX69</f>
        <v>0</v>
      </c>
      <c r="BR512" t="str">
        <f>Van!AX70</f>
        <v>produktionskøkken</v>
      </c>
      <c r="BS512">
        <f>Van!AX71</f>
        <v>0</v>
      </c>
      <c r="BT512">
        <f>Van!AX72</f>
        <v>0</v>
      </c>
      <c r="BU512">
        <f>Van!AX73</f>
        <v>0</v>
      </c>
      <c r="BV512">
        <f>Van!AX74</f>
        <v>0</v>
      </c>
      <c r="BW512">
        <f>Van!AX75</f>
        <v>0</v>
      </c>
      <c r="BX512">
        <f>Van!AX76</f>
        <v>0</v>
      </c>
      <c r="BY512">
        <f>Van!AX77</f>
        <v>0</v>
      </c>
      <c r="BZ512">
        <f>Van!AX78</f>
        <v>0</v>
      </c>
      <c r="CA512">
        <f>Van!AX79</f>
        <v>0</v>
      </c>
      <c r="CB512">
        <f>Van!AX80</f>
        <v>0</v>
      </c>
      <c r="CC512">
        <f>Van!AX81</f>
        <v>0</v>
      </c>
      <c r="CD512">
        <f>Van!AX82</f>
        <v>0</v>
      </c>
      <c r="CE512">
        <f>Van!AX83</f>
        <v>0</v>
      </c>
      <c r="CF512">
        <f>Van!AX84</f>
        <v>0</v>
      </c>
      <c r="CG512" t="str">
        <f>Van!AX85</f>
        <v>Sine</v>
      </c>
      <c r="CH512" s="18">
        <f>Van!AX86</f>
        <v>39959</v>
      </c>
      <c r="CI512">
        <f>Van!AX87</f>
        <v>0</v>
      </c>
      <c r="CJ512">
        <f>Van!AX88</f>
        <v>0</v>
      </c>
      <c r="CK512">
        <f>Van!AX89</f>
        <v>0</v>
      </c>
      <c r="CL512">
        <f>Van!AX90</f>
        <v>0</v>
      </c>
      <c r="CM512">
        <f>Van!AX91</f>
        <v>0</v>
      </c>
      <c r="CN512">
        <f>Van!AX92</f>
        <v>0</v>
      </c>
      <c r="CO512">
        <f>Van!AX93</f>
        <v>0</v>
      </c>
      <c r="CP512">
        <f>Van!AX94</f>
        <v>0</v>
      </c>
      <c r="CQ512">
        <f>Van!AX95</f>
        <v>0</v>
      </c>
      <c r="CR512">
        <f>Van!AX96</f>
        <v>0</v>
      </c>
      <c r="CS512">
        <f>Van!AX97</f>
        <v>0</v>
      </c>
      <c r="CT512">
        <f>Van!AX98</f>
        <v>0</v>
      </c>
      <c r="CU512">
        <f>Van!AX99</f>
        <v>0</v>
      </c>
      <c r="CV512">
        <f>Van!AX100</f>
        <v>0</v>
      </c>
      <c r="CW512">
        <f>Van!AX101</f>
        <v>0</v>
      </c>
      <c r="CX512">
        <f>Van!AX102</f>
        <v>0</v>
      </c>
      <c r="CY512">
        <f>Van!AX103</f>
        <v>0</v>
      </c>
      <c r="CZ512">
        <f>Van!AX104</f>
        <v>0</v>
      </c>
      <c r="DA512">
        <f>Van!AX105</f>
        <v>0</v>
      </c>
      <c r="DB512">
        <f>Van!AX106</f>
        <v>0</v>
      </c>
      <c r="DC512">
        <f>Van!AX107</f>
        <v>0</v>
      </c>
      <c r="DD512">
        <f>Van!AX108</f>
        <v>0</v>
      </c>
      <c r="DE512">
        <f>Van!AX109</f>
        <v>0</v>
      </c>
      <c r="DF512">
        <f>Van!AX110</f>
        <v>0</v>
      </c>
      <c r="DG512">
        <f>Van!AX111</f>
        <v>0</v>
      </c>
      <c r="DH512">
        <f>Van!AX112</f>
        <v>0</v>
      </c>
      <c r="DI512">
        <f>Van!AX113</f>
        <v>0</v>
      </c>
      <c r="DJ512">
        <f>Van!AX114</f>
        <v>0</v>
      </c>
      <c r="DK512">
        <f>Van!AX115</f>
        <v>0</v>
      </c>
      <c r="DL512">
        <f>Van!AX116</f>
        <v>0</v>
      </c>
      <c r="DM512">
        <f>Van!AX117</f>
        <v>0</v>
      </c>
      <c r="DN512">
        <f>Van!AX118</f>
        <v>0</v>
      </c>
      <c r="DO512" s="14" t="str">
        <f>VLOOKUP(MID(B512,1,5)*1,InstTyp!A:B,2,FALSE)</f>
        <v>Vuggestuer</v>
      </c>
      <c r="DP512" s="14" t="str">
        <f>VLOOKUP(MID(B512,1,5)*1,InstTyp!A:C,3,FALSE)</f>
        <v>Vanløse/Brønshøj-Husum</v>
      </c>
      <c r="DQ512">
        <f>VLOOKUP(MID(B512,1,5)*1,'InstTyp-2'!E:BQ,7,FALSE)</f>
        <v>22</v>
      </c>
      <c r="DR512">
        <f>VLOOKUP(MID(B512,1,5)*1,'InstTyp-2'!E:BQ,8,FALSE)</f>
        <v>0</v>
      </c>
      <c r="DS512">
        <f>VLOOKUP(MID(B512,1,5)*1,'InstTyp-2'!E:BQ,9,FALSE)</f>
        <v>0</v>
      </c>
      <c r="DT512">
        <f>VLOOKUP(MID(B512,1,5)*1,'InstTyp-2'!E:BQ,10,FALSE)</f>
        <v>0</v>
      </c>
      <c r="DU512">
        <f>VLOOKUP(MID(B512,1,5)*1,'InstTyp-2'!E:BQ,11,FALSE)</f>
        <v>0</v>
      </c>
      <c r="DV512">
        <f>VLOOKUP(MID(B512,1,5)*1,'InstTyp-2'!E:BQ,12,FALSE)</f>
        <v>0</v>
      </c>
      <c r="DW512">
        <f>VLOOKUP(MID(B512,1,5)*1,'InstTyp-2'!E:BQ,13,FALSE)</f>
        <v>0</v>
      </c>
      <c r="DX512">
        <f>VLOOKUP(MID(B512,1,5)*1,'InstTyp-2'!E:BQ,14,FALSE)</f>
        <v>0</v>
      </c>
      <c r="DY512">
        <f>VLOOKUP(MID(B512,1,5)*1,'InstTyp-2'!E:BQ,15,FALSE)</f>
        <v>0</v>
      </c>
      <c r="DZ512">
        <f>VLOOKUP(MID(B512,1,5)*1,'InstTyp-2'!E:BQ,16,FALSE)</f>
        <v>0</v>
      </c>
      <c r="EA512">
        <f>VLOOKUP(MID(B512,1,5)*1,'InstTyp-2'!E:BQ,17,FALSE)</f>
        <v>0</v>
      </c>
      <c r="EB512">
        <f>VLOOKUP(MID(B512,1,5)*1,'InstTyp-2'!E:BQ,18,FALSE)</f>
        <v>0</v>
      </c>
      <c r="EC512">
        <f>VLOOKUP(MID(B512,1,5)*1,'InstTyp-2'!E:BQ,19,FALSE)</f>
        <v>0</v>
      </c>
      <c r="ED512">
        <f>VLOOKUP(MID(B512,1,5)*1,'InstTyp-2'!E:BQ,20,FALSE)</f>
        <v>0</v>
      </c>
      <c r="EE512" s="195">
        <f>VLOOKUP(MID(B512,1,5)*1,'Forplejning 2008'!A:C,3,FALSE)</f>
        <v>63510.879999999997</v>
      </c>
      <c r="EF512" t="str">
        <f t="shared" si="28"/>
        <v>37231</v>
      </c>
      <c r="EG512" t="str">
        <f t="shared" si="29"/>
        <v/>
      </c>
      <c r="EH512">
        <f t="shared" si="30"/>
        <v>0</v>
      </c>
      <c r="EI512">
        <f t="shared" si="31"/>
        <v>0</v>
      </c>
      <c r="EJ512" t="e">
        <f>VLOOKUP(B512,Rekruttering!A:F,2,FALSE)</f>
        <v>#N/A</v>
      </c>
      <c r="EK512" t="e">
        <f>VLOOKUP(B512,Rekruttering!A:F,3,FALSE)</f>
        <v>#N/A</v>
      </c>
      <c r="EL512" t="e">
        <f>VLOOKUP(B512,Rekruttering!A:F,4,FALSE)</f>
        <v>#N/A</v>
      </c>
      <c r="EM512" t="e">
        <f>VLOOKUP(B512,Rekruttering!A:F,5,FALSE)</f>
        <v>#N/A</v>
      </c>
      <c r="EN512" t="e">
        <f>VLOOKUP(B512,Rekruttering!A:F,6,FALSE)</f>
        <v>#N/A</v>
      </c>
    </row>
    <row r="513" spans="1:144">
      <c r="A513" s="14" t="str">
        <f>Van!AY1</f>
        <v>x</v>
      </c>
      <c r="B513" s="21">
        <f>Van!AY2</f>
        <v>37268</v>
      </c>
      <c r="C513" t="str">
        <f>Van!AY3</f>
        <v>Kernehuset</v>
      </c>
      <c r="D513" t="str">
        <f>Van!AY4</f>
        <v>Vanløse/Brønshøj-Husum</v>
      </c>
      <c r="E513" t="str">
        <f>Van!AY5</f>
        <v>Tyborøn Allé 55</v>
      </c>
      <c r="F513">
        <f>Van!AY6</f>
        <v>2720</v>
      </c>
      <c r="G513" t="str">
        <f>Van!AY7</f>
        <v>Vanløse</v>
      </c>
      <c r="H513" t="str">
        <f>Van!AY8</f>
        <v>38 71 21 76</v>
      </c>
      <c r="I513" t="str">
        <f>Van!AY9</f>
        <v>37268@buf.kk.dk</v>
      </c>
      <c r="J513" t="str">
        <f>Van!AY10</f>
        <v>Anna Andersen</v>
      </c>
      <c r="K513">
        <f>Van!AY11</f>
        <v>47315747</v>
      </c>
      <c r="L513">
        <f>Van!AY12</f>
        <v>38712176</v>
      </c>
      <c r="M513" t="str">
        <f>Van!AY13</f>
        <v>37268@buf.kk.dk</v>
      </c>
      <c r="N513" t="str">
        <f>Van!AY14</f>
        <v>Vuggestue</v>
      </c>
      <c r="O513">
        <f>Van!AY15</f>
        <v>87</v>
      </c>
      <c r="P513">
        <f>Van!AY16</f>
        <v>0</v>
      </c>
      <c r="Q513">
        <f>Van!AY17</f>
        <v>0</v>
      </c>
      <c r="R513">
        <f>Van!AY18</f>
        <v>0</v>
      </c>
      <c r="S513">
        <f>Van!AY19</f>
        <v>0</v>
      </c>
      <c r="T513">
        <f>Van!AY20</f>
        <v>0</v>
      </c>
      <c r="U513">
        <f>Van!AY21</f>
        <v>0</v>
      </c>
      <c r="V513">
        <f>Van!AY22</f>
        <v>0</v>
      </c>
      <c r="W513">
        <f>Van!AY23</f>
        <v>0</v>
      </c>
      <c r="X513">
        <f>Van!AY24</f>
        <v>0</v>
      </c>
      <c r="Y513">
        <f>Van!AY25</f>
        <v>5</v>
      </c>
      <c r="Z513">
        <f>Van!AY26</f>
        <v>0</v>
      </c>
      <c r="AA513">
        <f>Van!AY27</f>
        <v>5</v>
      </c>
      <c r="AB513">
        <f>Van!AY28</f>
        <v>0</v>
      </c>
      <c r="AC513">
        <f>Van!AY29</f>
        <v>0</v>
      </c>
      <c r="AD513">
        <f>Van!AY30</f>
        <v>0</v>
      </c>
      <c r="AE513">
        <f>Van!AY31</f>
        <v>0</v>
      </c>
      <c r="AF513">
        <f>Van!AY32</f>
        <v>0</v>
      </c>
      <c r="AG513">
        <f>Van!AY33</f>
        <v>0</v>
      </c>
      <c r="AH513">
        <f>Van!AY34</f>
        <v>0</v>
      </c>
      <c r="AI513">
        <f>Van!AY35</f>
        <v>415410</v>
      </c>
      <c r="AJ513">
        <f>Van!AY36</f>
        <v>0</v>
      </c>
      <c r="AK513">
        <f>Van!AY37</f>
        <v>0</v>
      </c>
      <c r="AL513" t="str">
        <f>Van!AY38</f>
        <v>Ja</v>
      </c>
      <c r="AM513">
        <f>Van!AY39</f>
        <v>0</v>
      </c>
      <c r="AN513" t="str">
        <f>Van!AY40</f>
        <v>Lea</v>
      </c>
      <c r="AO513">
        <f>Van!AY41</f>
        <v>0</v>
      </c>
      <c r="AP513">
        <f>Van!AY42</f>
        <v>30</v>
      </c>
      <c r="AQ513">
        <f>Van!AY43</f>
        <v>0</v>
      </c>
      <c r="AR513" t="str">
        <f>Van!AY44</f>
        <v>Ufaglært</v>
      </c>
      <c r="AS513">
        <f>Van!AY45</f>
        <v>0</v>
      </c>
      <c r="AT513">
        <f>Van!AY46</f>
        <v>0</v>
      </c>
      <c r="AU513">
        <f>Van!AY47</f>
        <v>0</v>
      </c>
      <c r="AV513">
        <f>Van!AY48</f>
        <v>0</v>
      </c>
      <c r="AW513">
        <f>Van!AY49</f>
        <v>0</v>
      </c>
      <c r="AX513">
        <f>Van!AY50</f>
        <v>0</v>
      </c>
      <c r="AY513">
        <f>Van!AY51</f>
        <v>0</v>
      </c>
      <c r="AZ513">
        <f>Van!AY52</f>
        <v>0</v>
      </c>
      <c r="BA513">
        <f>Van!AY53</f>
        <v>0</v>
      </c>
      <c r="BB513">
        <f>Van!AY54</f>
        <v>85</v>
      </c>
      <c r="BC513">
        <f>Van!AY55</f>
        <v>0</v>
      </c>
      <c r="BD513">
        <f>Van!AY56</f>
        <v>2</v>
      </c>
      <c r="BE513">
        <f>Van!AY57</f>
        <v>0</v>
      </c>
      <c r="BF513" t="str">
        <f>Van!AY58</f>
        <v>Ja</v>
      </c>
      <c r="BG513" t="str">
        <f>Van!AY59</f>
        <v>Ja</v>
      </c>
      <c r="BH513" t="str">
        <f>Van!AY60</f>
        <v>Nej</v>
      </c>
      <c r="BI513">
        <f>Van!AY61</f>
        <v>0</v>
      </c>
      <c r="BJ513">
        <f>Van!AY62</f>
        <v>0</v>
      </c>
      <c r="BK513">
        <f>Van!AY63</f>
        <v>0</v>
      </c>
      <c r="BL513">
        <f>Van!AY64</f>
        <v>0</v>
      </c>
      <c r="BM513">
        <f>Van!AY65</f>
        <v>0</v>
      </c>
      <c r="BN513">
        <f>Van!AY66</f>
        <v>0</v>
      </c>
      <c r="BO513">
        <f>Van!AY67</f>
        <v>0</v>
      </c>
      <c r="BP513">
        <f>Van!AY68</f>
        <v>0</v>
      </c>
      <c r="BQ513">
        <f>Van!AY69</f>
        <v>0</v>
      </c>
      <c r="BR513" t="str">
        <f>Van!AY70</f>
        <v>produktionskøkken</v>
      </c>
      <c r="BS513">
        <f>Van!AY71</f>
        <v>0</v>
      </c>
      <c r="BT513">
        <f>Van!AY72</f>
        <v>0</v>
      </c>
      <c r="BU513">
        <f>Van!AY73</f>
        <v>0</v>
      </c>
      <c r="BV513">
        <f>Van!AY74</f>
        <v>0</v>
      </c>
      <c r="BW513">
        <f>Van!AY75</f>
        <v>0</v>
      </c>
      <c r="BX513">
        <f>Van!AY76</f>
        <v>0</v>
      </c>
      <c r="BY513">
        <f>Van!AY77</f>
        <v>0</v>
      </c>
      <c r="BZ513">
        <f>Van!AY78</f>
        <v>0</v>
      </c>
      <c r="CA513">
        <f>Van!AY79</f>
        <v>0</v>
      </c>
      <c r="CB513">
        <f>Van!AY80</f>
        <v>0</v>
      </c>
      <c r="CC513">
        <f>Van!AY81</f>
        <v>0</v>
      </c>
      <c r="CD513">
        <f>Van!AY82</f>
        <v>0</v>
      </c>
      <c r="CE513">
        <f>Van!AY83</f>
        <v>0</v>
      </c>
      <c r="CF513" t="str">
        <f>Van!AY84</f>
        <v>Vedr. økonomi, så er beløbet højere end normalt fordi køkkendamen har haft barsel og de i den periode har fået mad udefra.</v>
      </c>
      <c r="CG513" t="str">
        <f>Van!AY85</f>
        <v>Sine</v>
      </c>
      <c r="CH513" s="18">
        <f>Van!AY86</f>
        <v>39959</v>
      </c>
      <c r="CI513">
        <f>Van!AY87</f>
        <v>0</v>
      </c>
      <c r="CJ513">
        <f>Van!AY88</f>
        <v>0</v>
      </c>
      <c r="CK513">
        <f>Van!AY89</f>
        <v>0</v>
      </c>
      <c r="CL513">
        <f>Van!AY90</f>
        <v>0</v>
      </c>
      <c r="CM513">
        <f>Van!AY91</f>
        <v>0</v>
      </c>
      <c r="CN513">
        <f>Van!AY92</f>
        <v>0</v>
      </c>
      <c r="CO513">
        <f>Van!AY93</f>
        <v>0</v>
      </c>
      <c r="CP513">
        <f>Van!AY94</f>
        <v>0</v>
      </c>
      <c r="CQ513">
        <f>Van!AY95</f>
        <v>0</v>
      </c>
      <c r="CR513">
        <f>Van!AY96</f>
        <v>0</v>
      </c>
      <c r="CS513">
        <f>Van!AY97</f>
        <v>0</v>
      </c>
      <c r="CT513">
        <f>Van!AY98</f>
        <v>0</v>
      </c>
      <c r="CU513">
        <f>Van!AY99</f>
        <v>0</v>
      </c>
      <c r="CV513">
        <f>Van!AY100</f>
        <v>0</v>
      </c>
      <c r="CW513">
        <f>Van!AY101</f>
        <v>0</v>
      </c>
      <c r="CX513">
        <f>Van!AY102</f>
        <v>0</v>
      </c>
      <c r="CY513">
        <f>Van!AY103</f>
        <v>0</v>
      </c>
      <c r="CZ513">
        <f>Van!AY104</f>
        <v>0</v>
      </c>
      <c r="DA513">
        <f>Van!AY105</f>
        <v>0</v>
      </c>
      <c r="DB513">
        <f>Van!AY106</f>
        <v>0</v>
      </c>
      <c r="DC513">
        <f>Van!AY107</f>
        <v>0</v>
      </c>
      <c r="DD513">
        <f>Van!AY108</f>
        <v>0</v>
      </c>
      <c r="DE513">
        <f>Van!AY109</f>
        <v>0</v>
      </c>
      <c r="DF513">
        <f>Van!AY110</f>
        <v>0</v>
      </c>
      <c r="DG513">
        <f>Van!AY111</f>
        <v>0</v>
      </c>
      <c r="DH513">
        <f>Van!AY112</f>
        <v>0</v>
      </c>
      <c r="DI513">
        <f>Van!AY113</f>
        <v>0</v>
      </c>
      <c r="DJ513">
        <f>Van!AY114</f>
        <v>0</v>
      </c>
      <c r="DK513">
        <f>Van!AY115</f>
        <v>0</v>
      </c>
      <c r="DL513">
        <f>Van!AY116</f>
        <v>0</v>
      </c>
      <c r="DM513">
        <f>Van!AY117</f>
        <v>0</v>
      </c>
      <c r="DN513">
        <f>Van!AY118</f>
        <v>0</v>
      </c>
      <c r="DO513" s="14" t="str">
        <f>VLOOKUP(MID(B513,1,5)*1,InstTyp!A:B,2,FALSE)</f>
        <v>Vuggestuer</v>
      </c>
      <c r="DP513" s="14" t="str">
        <f>VLOOKUP(MID(B513,1,5)*1,InstTyp!A:C,3,FALSE)</f>
        <v>Vanløse/Brønshøj-Husum</v>
      </c>
      <c r="DQ513">
        <f>VLOOKUP(MID(B513,1,5)*1,'InstTyp-2'!E:BQ,7,FALSE)</f>
        <v>87</v>
      </c>
      <c r="DR513">
        <f>VLOOKUP(MID(B513,1,5)*1,'InstTyp-2'!E:BQ,8,FALSE)</f>
        <v>0</v>
      </c>
      <c r="DS513">
        <f>VLOOKUP(MID(B513,1,5)*1,'InstTyp-2'!E:BQ,9,FALSE)</f>
        <v>0</v>
      </c>
      <c r="DT513">
        <f>VLOOKUP(MID(B513,1,5)*1,'InstTyp-2'!E:BQ,10,FALSE)</f>
        <v>0</v>
      </c>
      <c r="DU513">
        <f>VLOOKUP(MID(B513,1,5)*1,'InstTyp-2'!E:BQ,11,FALSE)</f>
        <v>0</v>
      </c>
      <c r="DV513">
        <f>VLOOKUP(MID(B513,1,5)*1,'InstTyp-2'!E:BQ,12,FALSE)</f>
        <v>0</v>
      </c>
      <c r="DW513">
        <f>VLOOKUP(MID(B513,1,5)*1,'InstTyp-2'!E:BQ,13,FALSE)</f>
        <v>0</v>
      </c>
      <c r="DX513">
        <f>VLOOKUP(MID(B513,1,5)*1,'InstTyp-2'!E:BQ,14,FALSE)</f>
        <v>0</v>
      </c>
      <c r="DY513">
        <f>VLOOKUP(MID(B513,1,5)*1,'InstTyp-2'!E:BQ,15,FALSE)</f>
        <v>0</v>
      </c>
      <c r="DZ513">
        <f>VLOOKUP(MID(B513,1,5)*1,'InstTyp-2'!E:BQ,16,FALSE)</f>
        <v>0</v>
      </c>
      <c r="EA513">
        <f>VLOOKUP(MID(B513,1,5)*1,'InstTyp-2'!E:BQ,17,FALSE)</f>
        <v>0</v>
      </c>
      <c r="EB513">
        <f>VLOOKUP(MID(B513,1,5)*1,'InstTyp-2'!E:BQ,18,FALSE)</f>
        <v>0</v>
      </c>
      <c r="EC513">
        <f>VLOOKUP(MID(B513,1,5)*1,'InstTyp-2'!E:BQ,19,FALSE)</f>
        <v>0</v>
      </c>
      <c r="ED513">
        <f>VLOOKUP(MID(B513,1,5)*1,'InstTyp-2'!E:BQ,20,FALSE)</f>
        <v>0</v>
      </c>
      <c r="EE513" s="195">
        <f>VLOOKUP(MID(B513,1,5)*1,'Forplejning 2008'!A:C,3,FALSE)</f>
        <v>415410.81</v>
      </c>
      <c r="EF513" t="str">
        <f t="shared" si="28"/>
        <v>37268</v>
      </c>
      <c r="EG513" t="str">
        <f t="shared" si="29"/>
        <v/>
      </c>
      <c r="EH513">
        <f t="shared" si="30"/>
        <v>0</v>
      </c>
      <c r="EI513">
        <f t="shared" si="31"/>
        <v>0</v>
      </c>
      <c r="EJ513" t="e">
        <f>VLOOKUP(B513,Rekruttering!A:F,2,FALSE)</f>
        <v>#N/A</v>
      </c>
      <c r="EK513" t="e">
        <f>VLOOKUP(B513,Rekruttering!A:F,3,FALSE)</f>
        <v>#N/A</v>
      </c>
      <c r="EL513" t="e">
        <f>VLOOKUP(B513,Rekruttering!A:F,4,FALSE)</f>
        <v>#N/A</v>
      </c>
      <c r="EM513" t="e">
        <f>VLOOKUP(B513,Rekruttering!A:F,5,FALSE)</f>
        <v>#N/A</v>
      </c>
      <c r="EN513" t="e">
        <f>VLOOKUP(B513,Rekruttering!A:F,6,FALSE)</f>
        <v>#N/A</v>
      </c>
    </row>
    <row r="514" spans="1:144">
      <c r="A514" s="14" t="str">
        <f>Van!AZ1</f>
        <v>x</v>
      </c>
      <c r="B514" s="21">
        <f>Van!AZ2</f>
        <v>37271</v>
      </c>
      <c r="C514" t="str">
        <f>Van!AZ3</f>
        <v>Vuggestuen Vinkelager</v>
      </c>
      <c r="D514" t="str">
        <f>Van!AZ4</f>
        <v>Vanløse/Brønshøj-Husum</v>
      </c>
      <c r="E514" t="str">
        <f>Van!AZ5</f>
        <v>Vinkelager 36</v>
      </c>
      <c r="F514">
        <f>Van!AZ6</f>
        <v>2720</v>
      </c>
      <c r="G514" t="str">
        <f>Van!AZ7</f>
        <v>Vanløse</v>
      </c>
      <c r="H514" t="str">
        <f>Van!AZ8</f>
        <v>38 74 43 23</v>
      </c>
      <c r="I514" t="str">
        <f>Van!AZ9</f>
        <v>37271@buf.kk.dk</v>
      </c>
      <c r="J514" t="str">
        <f>Van!AZ10</f>
        <v>Birgitte Persson</v>
      </c>
      <c r="K514">
        <f>Van!AZ11</f>
        <v>32955751</v>
      </c>
      <c r="L514">
        <f>Van!AZ12</f>
        <v>38744323</v>
      </c>
      <c r="M514" t="str">
        <f>Van!AZ13</f>
        <v>37271@buf.kk.dk</v>
      </c>
      <c r="N514" t="str">
        <f>Van!AZ14</f>
        <v>Vuggestue</v>
      </c>
      <c r="O514">
        <f>Van!AZ15</f>
        <v>33</v>
      </c>
      <c r="P514">
        <f>Van!AZ16</f>
        <v>0</v>
      </c>
      <c r="Q514">
        <f>Van!AZ17</f>
        <v>0</v>
      </c>
      <c r="R514">
        <f>Van!AZ18</f>
        <v>0</v>
      </c>
      <c r="S514">
        <f>Van!AZ19</f>
        <v>0</v>
      </c>
      <c r="T514">
        <f>Van!AZ20</f>
        <v>0</v>
      </c>
      <c r="U514">
        <f>Van!AZ21</f>
        <v>0</v>
      </c>
      <c r="V514">
        <f>Van!AZ22</f>
        <v>0</v>
      </c>
      <c r="W514">
        <f>Van!AZ23</f>
        <v>0</v>
      </c>
      <c r="X514">
        <f>Van!AZ24</f>
        <v>0</v>
      </c>
      <c r="Y514">
        <f>Van!AZ25</f>
        <v>5</v>
      </c>
      <c r="Z514">
        <f>Van!AZ26</f>
        <v>5</v>
      </c>
      <c r="AA514">
        <f>Van!AZ27</f>
        <v>5</v>
      </c>
      <c r="AB514">
        <f>Van!AZ28</f>
        <v>5</v>
      </c>
      <c r="AC514">
        <f>Van!AZ29</f>
        <v>0</v>
      </c>
      <c r="AD514">
        <f>Van!AZ30</f>
        <v>0</v>
      </c>
      <c r="AE514">
        <f>Van!AZ31</f>
        <v>0</v>
      </c>
      <c r="AF514">
        <f>Van!AZ32</f>
        <v>0</v>
      </c>
      <c r="AG514">
        <f>Van!AZ33</f>
        <v>0</v>
      </c>
      <c r="AH514">
        <f>Van!AZ34</f>
        <v>0</v>
      </c>
      <c r="AI514">
        <f>Van!AZ35</f>
        <v>75000</v>
      </c>
      <c r="AJ514">
        <f>Van!AZ36</f>
        <v>0</v>
      </c>
      <c r="AK514">
        <f>Van!AZ37</f>
        <v>0</v>
      </c>
      <c r="AL514" t="str">
        <f>Van!AZ38</f>
        <v>Ja</v>
      </c>
      <c r="AM514">
        <f>Van!AZ39</f>
        <v>0</v>
      </c>
      <c r="AN514" t="str">
        <f>Van!AZ40</f>
        <v>Yvonne</v>
      </c>
      <c r="AO514">
        <f>Van!AZ41</f>
        <v>0</v>
      </c>
      <c r="AP514">
        <f>Van!AZ42</f>
        <v>30</v>
      </c>
      <c r="AQ514">
        <f>Van!AZ43</f>
        <v>0</v>
      </c>
      <c r="AR514" t="str">
        <f>Van!AZ44</f>
        <v>ufaglært</v>
      </c>
      <c r="AS514">
        <f>Van!AZ45</f>
        <v>0</v>
      </c>
      <c r="AT514" t="str">
        <f>Van!AZ46</f>
        <v>div. Kurser</v>
      </c>
      <c r="AU514">
        <f>Van!AZ47</f>
        <v>0</v>
      </c>
      <c r="AV514">
        <f>Van!AZ48</f>
        <v>0</v>
      </c>
      <c r="AW514">
        <f>Van!AZ49</f>
        <v>0</v>
      </c>
      <c r="AX514">
        <f>Van!AZ50</f>
        <v>0</v>
      </c>
      <c r="AY514">
        <f>Van!AZ51</f>
        <v>0</v>
      </c>
      <c r="AZ514">
        <f>Van!AZ52</f>
        <v>0</v>
      </c>
      <c r="BA514">
        <f>Van!AZ53</f>
        <v>0</v>
      </c>
      <c r="BB514">
        <f>Van!AZ54</f>
        <v>80</v>
      </c>
      <c r="BC514">
        <f>Van!AZ55</f>
        <v>0</v>
      </c>
      <c r="BD514">
        <f>Van!AZ56</f>
        <v>1</v>
      </c>
      <c r="BE514">
        <f>Van!AZ57</f>
        <v>0</v>
      </c>
      <c r="BF514" t="str">
        <f>Van!AZ58</f>
        <v>Ja</v>
      </c>
      <c r="BG514" t="str">
        <f>Van!AZ59</f>
        <v>Ja</v>
      </c>
      <c r="BH514" t="str">
        <f>Van!AZ60</f>
        <v>Ja</v>
      </c>
      <c r="BI514">
        <f>Van!AZ61</f>
        <v>0</v>
      </c>
      <c r="BJ514">
        <f>Van!AZ62</f>
        <v>0</v>
      </c>
      <c r="BK514">
        <f>Van!AZ63</f>
        <v>0</v>
      </c>
      <c r="BL514">
        <f>Van!AZ64</f>
        <v>0</v>
      </c>
      <c r="BM514">
        <f>Van!AZ65</f>
        <v>0</v>
      </c>
      <c r="BN514">
        <f>Van!AZ66</f>
        <v>0</v>
      </c>
      <c r="BO514">
        <f>Van!AZ67</f>
        <v>0</v>
      </c>
      <c r="BP514">
        <f>Van!AZ68</f>
        <v>0</v>
      </c>
      <c r="BQ514">
        <f>Van!AZ69</f>
        <v>0</v>
      </c>
      <c r="BR514" t="str">
        <f>Van!AZ70</f>
        <v>produktionskøkken</v>
      </c>
      <c r="BS514">
        <f>Van!AZ71</f>
        <v>0</v>
      </c>
      <c r="BT514">
        <f>Van!AZ72</f>
        <v>0</v>
      </c>
      <c r="BU514">
        <f>Van!AZ73</f>
        <v>0</v>
      </c>
      <c r="BV514">
        <f>Van!AZ74</f>
        <v>0</v>
      </c>
      <c r="BW514">
        <f>Van!AZ75</f>
        <v>0</v>
      </c>
      <c r="BX514">
        <f>Van!AZ76</f>
        <v>0</v>
      </c>
      <c r="BY514">
        <f>Van!AZ77</f>
        <v>0</v>
      </c>
      <c r="BZ514">
        <f>Van!AZ78</f>
        <v>0</v>
      </c>
      <c r="CA514">
        <f>Van!AZ79</f>
        <v>0</v>
      </c>
      <c r="CB514">
        <f>Van!AZ80</f>
        <v>0</v>
      </c>
      <c r="CC514">
        <f>Van!AZ81</f>
        <v>0</v>
      </c>
      <c r="CD514">
        <f>Van!AZ82</f>
        <v>0</v>
      </c>
      <c r="CE514">
        <f>Van!AZ83</f>
        <v>0</v>
      </c>
      <c r="CF514">
        <f>Van!AZ84</f>
        <v>0</v>
      </c>
      <c r="CG514" t="str">
        <f>Van!AZ85</f>
        <v>Sine</v>
      </c>
      <c r="CH514" s="18">
        <f>Van!AZ86</f>
        <v>39959</v>
      </c>
      <c r="CI514">
        <f>Van!AZ87</f>
        <v>0</v>
      </c>
      <c r="CJ514">
        <f>Van!AZ88</f>
        <v>0</v>
      </c>
      <c r="CK514">
        <f>Van!AZ89</f>
        <v>0</v>
      </c>
      <c r="CL514">
        <f>Van!AZ90</f>
        <v>0</v>
      </c>
      <c r="CM514">
        <f>Van!AZ91</f>
        <v>0</v>
      </c>
      <c r="CN514">
        <f>Van!AZ92</f>
        <v>0</v>
      </c>
      <c r="CO514">
        <f>Van!AZ93</f>
        <v>0</v>
      </c>
      <c r="CP514">
        <f>Van!AZ94</f>
        <v>0</v>
      </c>
      <c r="CQ514">
        <f>Van!AZ95</f>
        <v>0</v>
      </c>
      <c r="CR514">
        <f>Van!AZ96</f>
        <v>0</v>
      </c>
      <c r="CS514">
        <f>Van!AZ97</f>
        <v>0</v>
      </c>
      <c r="CT514">
        <f>Van!AZ98</f>
        <v>0</v>
      </c>
      <c r="CU514">
        <f>Van!AZ99</f>
        <v>0</v>
      </c>
      <c r="CV514">
        <f>Van!AZ100</f>
        <v>0</v>
      </c>
      <c r="CW514">
        <f>Van!AZ101</f>
        <v>0</v>
      </c>
      <c r="CX514">
        <f>Van!AZ102</f>
        <v>0</v>
      </c>
      <c r="CY514">
        <f>Van!AZ103</f>
        <v>0</v>
      </c>
      <c r="CZ514">
        <f>Van!AZ104</f>
        <v>0</v>
      </c>
      <c r="DA514">
        <f>Van!AZ105</f>
        <v>0</v>
      </c>
      <c r="DB514">
        <f>Van!AZ106</f>
        <v>0</v>
      </c>
      <c r="DC514">
        <f>Van!AZ107</f>
        <v>0</v>
      </c>
      <c r="DD514">
        <f>Van!AZ108</f>
        <v>0</v>
      </c>
      <c r="DE514">
        <f>Van!AZ109</f>
        <v>0</v>
      </c>
      <c r="DF514">
        <f>Van!AZ110</f>
        <v>0</v>
      </c>
      <c r="DG514">
        <f>Van!AZ111</f>
        <v>0</v>
      </c>
      <c r="DH514">
        <f>Van!AZ112</f>
        <v>0</v>
      </c>
      <c r="DI514">
        <f>Van!AZ113</f>
        <v>0</v>
      </c>
      <c r="DJ514">
        <f>Van!AZ114</f>
        <v>0</v>
      </c>
      <c r="DK514">
        <f>Van!AZ115</f>
        <v>0</v>
      </c>
      <c r="DL514">
        <f>Van!AZ116</f>
        <v>0</v>
      </c>
      <c r="DM514">
        <f>Van!AZ117</f>
        <v>0</v>
      </c>
      <c r="DN514">
        <f>Van!AZ118</f>
        <v>0</v>
      </c>
      <c r="DO514" s="14" t="str">
        <f>VLOOKUP(MID(B514,1,5)*1,InstTyp!A:B,2,FALSE)</f>
        <v>Vuggestuer</v>
      </c>
      <c r="DP514" s="14" t="str">
        <f>VLOOKUP(MID(B514,1,5)*1,InstTyp!A:C,3,FALSE)</f>
        <v>Vanløse/Brønshøj-Husum</v>
      </c>
      <c r="DQ514">
        <f>VLOOKUP(MID(B514,1,5)*1,'InstTyp-2'!E:BQ,7,FALSE)</f>
        <v>33</v>
      </c>
      <c r="DR514">
        <f>VLOOKUP(MID(B514,1,5)*1,'InstTyp-2'!E:BQ,8,FALSE)</f>
        <v>0</v>
      </c>
      <c r="DS514">
        <f>VLOOKUP(MID(B514,1,5)*1,'InstTyp-2'!E:BQ,9,FALSE)</f>
        <v>0</v>
      </c>
      <c r="DT514">
        <f>VLOOKUP(MID(B514,1,5)*1,'InstTyp-2'!E:BQ,10,FALSE)</f>
        <v>0</v>
      </c>
      <c r="DU514">
        <f>VLOOKUP(MID(B514,1,5)*1,'InstTyp-2'!E:BQ,11,FALSE)</f>
        <v>0</v>
      </c>
      <c r="DV514">
        <f>VLOOKUP(MID(B514,1,5)*1,'InstTyp-2'!E:BQ,12,FALSE)</f>
        <v>0</v>
      </c>
      <c r="DW514">
        <f>VLOOKUP(MID(B514,1,5)*1,'InstTyp-2'!E:BQ,13,FALSE)</f>
        <v>0</v>
      </c>
      <c r="DX514">
        <f>VLOOKUP(MID(B514,1,5)*1,'InstTyp-2'!E:BQ,14,FALSE)</f>
        <v>0</v>
      </c>
      <c r="DY514">
        <f>VLOOKUP(MID(B514,1,5)*1,'InstTyp-2'!E:BQ,15,FALSE)</f>
        <v>0</v>
      </c>
      <c r="DZ514">
        <f>VLOOKUP(MID(B514,1,5)*1,'InstTyp-2'!E:BQ,16,FALSE)</f>
        <v>0</v>
      </c>
      <c r="EA514">
        <f>VLOOKUP(MID(B514,1,5)*1,'InstTyp-2'!E:BQ,17,FALSE)</f>
        <v>0</v>
      </c>
      <c r="EB514">
        <f>VLOOKUP(MID(B514,1,5)*1,'InstTyp-2'!E:BQ,18,FALSE)</f>
        <v>0</v>
      </c>
      <c r="EC514">
        <f>VLOOKUP(MID(B514,1,5)*1,'InstTyp-2'!E:BQ,19,FALSE)</f>
        <v>0</v>
      </c>
      <c r="ED514">
        <f>VLOOKUP(MID(B514,1,5)*1,'InstTyp-2'!E:BQ,20,FALSE)</f>
        <v>0</v>
      </c>
      <c r="EE514" s="195">
        <f>VLOOKUP(MID(B514,1,5)*1,'Forplejning 2008'!A:C,3,FALSE)</f>
        <v>100500.83</v>
      </c>
      <c r="EF514" t="str">
        <f t="shared" ref="EF514:EF543" si="32">MID(B514,1,5)</f>
        <v>37271</v>
      </c>
      <c r="EG514" t="str">
        <f t="shared" ref="EG514:EG543" si="33">MID(B514,7,1)</f>
        <v/>
      </c>
      <c r="EH514">
        <f t="shared" ref="EH514:EH543" si="34">SUM(DX514:ED514)</f>
        <v>0</v>
      </c>
      <c r="EI514">
        <f t="shared" si="31"/>
        <v>0</v>
      </c>
      <c r="EJ514" t="e">
        <f>VLOOKUP(B514,Rekruttering!A:F,2,FALSE)</f>
        <v>#N/A</v>
      </c>
      <c r="EK514" t="e">
        <f>VLOOKUP(B514,Rekruttering!A:F,3,FALSE)</f>
        <v>#N/A</v>
      </c>
      <c r="EL514" t="e">
        <f>VLOOKUP(B514,Rekruttering!A:F,4,FALSE)</f>
        <v>#N/A</v>
      </c>
      <c r="EM514" t="e">
        <f>VLOOKUP(B514,Rekruttering!A:F,5,FALSE)</f>
        <v>#N/A</v>
      </c>
      <c r="EN514" t="e">
        <f>VLOOKUP(B514,Rekruttering!A:F,6,FALSE)</f>
        <v>#N/A</v>
      </c>
    </row>
    <row r="515" spans="1:144">
      <c r="A515" s="14" t="str">
        <f>Van!BA1</f>
        <v>x</v>
      </c>
      <c r="B515" s="21">
        <f>Van!BA2</f>
        <v>37298</v>
      </c>
      <c r="C515" t="str">
        <f>Van!BA3</f>
        <v>Vuggestuen Rugvej</v>
      </c>
      <c r="D515" t="str">
        <f>Van!BA4</f>
        <v>Vanløse/Brønshøj-Husum</v>
      </c>
      <c r="E515" t="str">
        <f>Van!BA5</f>
        <v>Rugvej 12</v>
      </c>
      <c r="F515">
        <f>Van!BA6</f>
        <v>2700</v>
      </c>
      <c r="G515" t="str">
        <f>Van!BA7</f>
        <v>Brønshøj</v>
      </c>
      <c r="H515" t="str">
        <f>Van!BA8</f>
        <v>38 60 82 47</v>
      </c>
      <c r="I515" t="str">
        <f>Van!BA9</f>
        <v>37298@buf.kk.dk</v>
      </c>
      <c r="J515" t="str">
        <f>Van!BA10</f>
        <v>Dorte Bang Jensen</v>
      </c>
      <c r="K515">
        <f>Van!BA11</f>
        <v>44446210</v>
      </c>
      <c r="L515">
        <f>Van!BA12</f>
        <v>0</v>
      </c>
      <c r="M515" t="str">
        <f>Van!BA13</f>
        <v>37298@buf.kk.dk</v>
      </c>
      <c r="N515" t="str">
        <f>Van!BA14</f>
        <v>Vuggestue</v>
      </c>
      <c r="O515">
        <f>Van!BA15</f>
        <v>44</v>
      </c>
      <c r="P515">
        <f>Van!BA16</f>
        <v>0</v>
      </c>
      <c r="Q515">
        <f>Van!BA17</f>
        <v>0</v>
      </c>
      <c r="R515">
        <f>Van!BA18</f>
        <v>0</v>
      </c>
      <c r="S515">
        <f>Van!BA19</f>
        <v>0</v>
      </c>
      <c r="T515">
        <f>Van!BA20</f>
        <v>0</v>
      </c>
      <c r="U515">
        <f>Van!BA21</f>
        <v>0</v>
      </c>
      <c r="V515" t="str">
        <f>Van!BA22</f>
        <v>Nej</v>
      </c>
      <c r="W515">
        <f>Van!BA23</f>
        <v>0</v>
      </c>
      <c r="X515">
        <f>Van!BA24</f>
        <v>0</v>
      </c>
      <c r="Y515">
        <f>Van!BA25</f>
        <v>5</v>
      </c>
      <c r="Z515">
        <f>Van!BA26</f>
        <v>5</v>
      </c>
      <c r="AA515">
        <f>Van!BA27</f>
        <v>4</v>
      </c>
      <c r="AB515">
        <f>Van!BA28</f>
        <v>5</v>
      </c>
      <c r="AC515">
        <f>Van!BA29</f>
        <v>0</v>
      </c>
      <c r="AD515">
        <f>Van!BA30</f>
        <v>0</v>
      </c>
      <c r="AE515">
        <f>Van!BA31</f>
        <v>0</v>
      </c>
      <c r="AF515">
        <f>Van!BA32</f>
        <v>0</v>
      </c>
      <c r="AG515">
        <f>Van!BA33</f>
        <v>0</v>
      </c>
      <c r="AH515">
        <f>Van!BA34</f>
        <v>0</v>
      </c>
      <c r="AI515">
        <f>Van!BA35</f>
        <v>131852</v>
      </c>
      <c r="AJ515">
        <f>Van!BA36</f>
        <v>0</v>
      </c>
      <c r="AK515">
        <f>Van!BA37</f>
        <v>0</v>
      </c>
      <c r="AL515" t="str">
        <f>Van!BA38</f>
        <v>Ja</v>
      </c>
      <c r="AM515">
        <f>Van!BA39</f>
        <v>0</v>
      </c>
      <c r="AN515" t="str">
        <f>Van!BA40</f>
        <v>Helle</v>
      </c>
      <c r="AO515">
        <f>Van!BA41</f>
        <v>0</v>
      </c>
      <c r="AP515">
        <f>Van!BA42</f>
        <v>32</v>
      </c>
      <c r="AQ515">
        <f>Van!BA43</f>
        <v>0</v>
      </c>
      <c r="AR515" t="str">
        <f>Van!BA44</f>
        <v>Ufaglært</v>
      </c>
      <c r="AS515">
        <f>Van!BA45</f>
        <v>0</v>
      </c>
      <c r="AT515">
        <f>Van!BA46</f>
        <v>0</v>
      </c>
      <c r="AU515">
        <f>Van!BA47</f>
        <v>0</v>
      </c>
      <c r="AV515">
        <f>Van!BA48</f>
        <v>0</v>
      </c>
      <c r="AW515">
        <f>Van!BA49</f>
        <v>0</v>
      </c>
      <c r="AX515">
        <f>Van!BA50</f>
        <v>0</v>
      </c>
      <c r="AY515">
        <f>Van!BA51</f>
        <v>0</v>
      </c>
      <c r="AZ515">
        <f>Van!BA52</f>
        <v>0</v>
      </c>
      <c r="BA515">
        <f>Van!BA53</f>
        <v>0</v>
      </c>
      <c r="BB515">
        <f>Van!BA54</f>
        <v>92</v>
      </c>
      <c r="BC515">
        <f>Van!BA55</f>
        <v>0</v>
      </c>
      <c r="BD515">
        <f>Van!BA56</f>
        <v>2</v>
      </c>
      <c r="BE515">
        <f>Van!BA57</f>
        <v>0</v>
      </c>
      <c r="BF515" t="str">
        <f>Van!BA58</f>
        <v>Ja</v>
      </c>
      <c r="BG515" t="str">
        <f>Van!BA59</f>
        <v>Ja</v>
      </c>
      <c r="BH515" t="str">
        <f>Van!BA60</f>
        <v>Ja</v>
      </c>
      <c r="BI515">
        <f>Van!BA61</f>
        <v>0</v>
      </c>
      <c r="BJ515">
        <f>Van!BA62</f>
        <v>0</v>
      </c>
      <c r="BK515">
        <f>Van!BA63</f>
        <v>0</v>
      </c>
      <c r="BL515">
        <f>Van!BA64</f>
        <v>0</v>
      </c>
      <c r="BM515">
        <f>Van!BA65</f>
        <v>0</v>
      </c>
      <c r="BN515">
        <f>Van!BA66</f>
        <v>0</v>
      </c>
      <c r="BO515">
        <f>Van!BA67</f>
        <v>0</v>
      </c>
      <c r="BP515">
        <f>Van!BA68</f>
        <v>0</v>
      </c>
      <c r="BQ515">
        <f>Van!BA69</f>
        <v>0</v>
      </c>
      <c r="BR515" t="str">
        <f>Van!BA70</f>
        <v>produktionskøkken</v>
      </c>
      <c r="BS515">
        <f>Van!BA71</f>
        <v>0</v>
      </c>
      <c r="BT515">
        <f>Van!BA72</f>
        <v>0</v>
      </c>
      <c r="BU515">
        <f>Van!BA73</f>
        <v>0</v>
      </c>
      <c r="BV515">
        <f>Van!BA74</f>
        <v>0</v>
      </c>
      <c r="BW515">
        <f>Van!BA75</f>
        <v>0</v>
      </c>
      <c r="BX515">
        <f>Van!BA76</f>
        <v>0</v>
      </c>
      <c r="BY515">
        <f>Van!BA77</f>
        <v>0</v>
      </c>
      <c r="BZ515">
        <f>Van!BA78</f>
        <v>0</v>
      </c>
      <c r="CA515">
        <f>Van!BA79</f>
        <v>0</v>
      </c>
      <c r="CB515">
        <f>Van!BA80</f>
        <v>0</v>
      </c>
      <c r="CC515">
        <f>Van!BA81</f>
        <v>0</v>
      </c>
      <c r="CD515">
        <f>Van!BA82</f>
        <v>0</v>
      </c>
      <c r="CE515">
        <f>Van!BA83</f>
        <v>0</v>
      </c>
      <c r="CF515" t="str">
        <f>Van!BA84</f>
        <v>Køkken er renoveret for ca. 10 år siden. Køkken er lille men fungerer godt.</v>
      </c>
      <c r="CG515" t="str">
        <f>Van!BA85</f>
        <v>Sine</v>
      </c>
      <c r="CH515" s="18">
        <f>Van!BA86</f>
        <v>39959</v>
      </c>
      <c r="CI515">
        <f>Van!BA87</f>
        <v>0</v>
      </c>
      <c r="CJ515">
        <f>Van!BA88</f>
        <v>0</v>
      </c>
      <c r="CK515">
        <f>Van!BA89</f>
        <v>0</v>
      </c>
      <c r="CL515">
        <f>Van!BA90</f>
        <v>0</v>
      </c>
      <c r="CM515">
        <f>Van!BA91</f>
        <v>0</v>
      </c>
      <c r="CN515">
        <f>Van!BA92</f>
        <v>0</v>
      </c>
      <c r="CO515">
        <f>Van!BA93</f>
        <v>0</v>
      </c>
      <c r="CP515">
        <f>Van!BA94</f>
        <v>0</v>
      </c>
      <c r="CQ515">
        <f>Van!BA95</f>
        <v>0</v>
      </c>
      <c r="CR515">
        <f>Van!BA96</f>
        <v>0</v>
      </c>
      <c r="CS515">
        <f>Van!BA97</f>
        <v>0</v>
      </c>
      <c r="CT515">
        <f>Van!BA98</f>
        <v>0</v>
      </c>
      <c r="CU515">
        <f>Van!BA99</f>
        <v>0</v>
      </c>
      <c r="CV515">
        <f>Van!BA100</f>
        <v>0</v>
      </c>
      <c r="CW515">
        <f>Van!BA101</f>
        <v>0</v>
      </c>
      <c r="CX515">
        <f>Van!BA102</f>
        <v>0</v>
      </c>
      <c r="CY515">
        <f>Van!BA103</f>
        <v>0</v>
      </c>
      <c r="CZ515">
        <f>Van!BA104</f>
        <v>0</v>
      </c>
      <c r="DA515">
        <f>Van!BA105</f>
        <v>0</v>
      </c>
      <c r="DB515">
        <f>Van!BA106</f>
        <v>0</v>
      </c>
      <c r="DC515">
        <f>Van!BA107</f>
        <v>0</v>
      </c>
      <c r="DD515">
        <f>Van!BA108</f>
        <v>0</v>
      </c>
      <c r="DE515">
        <f>Van!BA109</f>
        <v>0</v>
      </c>
      <c r="DF515">
        <f>Van!BA110</f>
        <v>0</v>
      </c>
      <c r="DG515">
        <f>Van!BA111</f>
        <v>0</v>
      </c>
      <c r="DH515">
        <f>Van!BA112</f>
        <v>0</v>
      </c>
      <c r="DI515">
        <f>Van!BA113</f>
        <v>0</v>
      </c>
      <c r="DJ515">
        <f>Van!BA114</f>
        <v>0</v>
      </c>
      <c r="DK515">
        <f>Van!BA115</f>
        <v>0</v>
      </c>
      <c r="DL515">
        <f>Van!BA116</f>
        <v>0</v>
      </c>
      <c r="DM515">
        <f>Van!BA117</f>
        <v>0</v>
      </c>
      <c r="DN515">
        <f>Van!BA118</f>
        <v>0</v>
      </c>
      <c r="DO515" s="14" t="str">
        <f>VLOOKUP(MID(B515,1,5)*1,InstTyp!A:B,2,FALSE)</f>
        <v>Vuggestuer</v>
      </c>
      <c r="DP515" s="14" t="str">
        <f>VLOOKUP(MID(B515,1,5)*1,InstTyp!A:C,3,FALSE)</f>
        <v>Vanløse/Brønshøj-Husum</v>
      </c>
      <c r="DQ515">
        <f>VLOOKUP(MID(B515,1,5)*1,'InstTyp-2'!E:BQ,7,FALSE)</f>
        <v>44</v>
      </c>
      <c r="DR515">
        <f>VLOOKUP(MID(B515,1,5)*1,'InstTyp-2'!E:BQ,8,FALSE)</f>
        <v>0</v>
      </c>
      <c r="DS515">
        <f>VLOOKUP(MID(B515,1,5)*1,'InstTyp-2'!E:BQ,9,FALSE)</f>
        <v>0</v>
      </c>
      <c r="DT515">
        <f>VLOOKUP(MID(B515,1,5)*1,'InstTyp-2'!E:BQ,10,FALSE)</f>
        <v>0</v>
      </c>
      <c r="DU515">
        <f>VLOOKUP(MID(B515,1,5)*1,'InstTyp-2'!E:BQ,11,FALSE)</f>
        <v>0</v>
      </c>
      <c r="DV515">
        <f>VLOOKUP(MID(B515,1,5)*1,'InstTyp-2'!E:BQ,12,FALSE)</f>
        <v>0</v>
      </c>
      <c r="DW515">
        <f>VLOOKUP(MID(B515,1,5)*1,'InstTyp-2'!E:BQ,13,FALSE)</f>
        <v>0</v>
      </c>
      <c r="DX515">
        <f>VLOOKUP(MID(B515,1,5)*1,'InstTyp-2'!E:BQ,14,FALSE)</f>
        <v>0</v>
      </c>
      <c r="DY515">
        <f>VLOOKUP(MID(B515,1,5)*1,'InstTyp-2'!E:BQ,15,FALSE)</f>
        <v>0</v>
      </c>
      <c r="DZ515">
        <f>VLOOKUP(MID(B515,1,5)*1,'InstTyp-2'!E:BQ,16,FALSE)</f>
        <v>0</v>
      </c>
      <c r="EA515">
        <f>VLOOKUP(MID(B515,1,5)*1,'InstTyp-2'!E:BQ,17,FALSE)</f>
        <v>0</v>
      </c>
      <c r="EB515">
        <f>VLOOKUP(MID(B515,1,5)*1,'InstTyp-2'!E:BQ,18,FALSE)</f>
        <v>0</v>
      </c>
      <c r="EC515">
        <f>VLOOKUP(MID(B515,1,5)*1,'InstTyp-2'!E:BQ,19,FALSE)</f>
        <v>0</v>
      </c>
      <c r="ED515">
        <f>VLOOKUP(MID(B515,1,5)*1,'InstTyp-2'!E:BQ,20,FALSE)</f>
        <v>0</v>
      </c>
      <c r="EE515" s="195">
        <f>VLOOKUP(MID(B515,1,5)*1,'Forplejning 2008'!A:C,3,FALSE)</f>
        <v>131852.14000000001</v>
      </c>
      <c r="EF515" t="str">
        <f t="shared" si="32"/>
        <v>37298</v>
      </c>
      <c r="EG515" t="str">
        <f t="shared" si="33"/>
        <v/>
      </c>
      <c r="EH515">
        <f t="shared" si="34"/>
        <v>0</v>
      </c>
      <c r="EI515">
        <f t="shared" ref="EI515:EI543" si="35">SUM(DT515:DW515)</f>
        <v>0</v>
      </c>
      <c r="EJ515" t="str">
        <f>VLOOKUP(B515,Rekruttering!A:F,2,FALSE)</f>
        <v>Nej</v>
      </c>
      <c r="EK515">
        <f>VLOOKUP(B515,Rekruttering!A:F,3,FALSE)</f>
        <v>0</v>
      </c>
      <c r="EL515">
        <f>VLOOKUP(B515,Rekruttering!A:F,4,FALSE)</f>
        <v>0</v>
      </c>
      <c r="EM515" t="str">
        <f>VLOOKUP(B515,Rekruttering!A:F,5,FALSE)</f>
        <v>Vi har (næsten) fuld forplejning og har køkkenmedarbejde ansat</v>
      </c>
      <c r="EN515" t="str">
        <f>VLOOKUP(B515,Rekruttering!A:F,6,FALSE)</f>
        <v>Ja</v>
      </c>
    </row>
    <row r="516" spans="1:144">
      <c r="A516" s="14" t="str">
        <f>Vest!C1</f>
        <v>x</v>
      </c>
      <c r="B516" s="21">
        <f>Vest!C2</f>
        <v>35229</v>
      </c>
      <c r="C516" t="str">
        <f>Vest!C3</f>
        <v>Mini Ajax</v>
      </c>
      <c r="D516" t="str">
        <f>Vest!C4</f>
        <v>Vesterbro/Kgs.Enghave</v>
      </c>
      <c r="E516" t="str">
        <f>Vest!C5</f>
        <v>Bavnehøj Allé 32</v>
      </c>
      <c r="F516">
        <f>Vest!C6</f>
        <v>2450</v>
      </c>
      <c r="G516" t="str">
        <f>Vest!C7</f>
        <v>København SV</v>
      </c>
      <c r="H516" t="str">
        <f>Vest!C8</f>
        <v>33 26 04 80</v>
      </c>
      <c r="I516">
        <f>Vest!C9</f>
        <v>0</v>
      </c>
      <c r="J516" t="str">
        <f>Vest!C10</f>
        <v>Dorthe Thomsen Larsen</v>
      </c>
      <c r="K516">
        <f>Vest!C11</f>
        <v>33260480</v>
      </c>
      <c r="L516">
        <f>Vest!C12</f>
        <v>26141151</v>
      </c>
      <c r="M516" t="str">
        <f>Vest!C13</f>
        <v>miniajax@miniajax.dk</v>
      </c>
      <c r="N516" t="str">
        <f>Vest!C14</f>
        <v>Vuggestue</v>
      </c>
      <c r="O516">
        <f>Vest!C15</f>
        <v>60</v>
      </c>
      <c r="P516">
        <f>Vest!C16</f>
        <v>0</v>
      </c>
      <c r="Q516">
        <f>Vest!C17</f>
        <v>0</v>
      </c>
      <c r="R516">
        <f>Vest!C18</f>
        <v>0</v>
      </c>
      <c r="S516">
        <f>Vest!C19</f>
        <v>0</v>
      </c>
      <c r="T516">
        <f>Vest!C20</f>
        <v>0</v>
      </c>
      <c r="U516">
        <f>Vest!C21</f>
        <v>0</v>
      </c>
      <c r="V516" t="str">
        <f>Vest!C22</f>
        <v>Nej</v>
      </c>
      <c r="W516">
        <f>Vest!C23</f>
        <v>0</v>
      </c>
      <c r="X516">
        <f>Vest!C24</f>
        <v>0</v>
      </c>
      <c r="Y516">
        <f>Vest!C25</f>
        <v>5</v>
      </c>
      <c r="Z516">
        <f>Vest!C26</f>
        <v>5</v>
      </c>
      <c r="AA516">
        <f>Vest!C27</f>
        <v>5</v>
      </c>
      <c r="AB516">
        <f>Vest!C28</f>
        <v>5</v>
      </c>
      <c r="AC516">
        <f>Vest!C29</f>
        <v>0</v>
      </c>
      <c r="AD516">
        <f>Vest!C30</f>
        <v>0</v>
      </c>
      <c r="AE516">
        <f>Vest!C31</f>
        <v>0</v>
      </c>
      <c r="AF516">
        <f>Vest!C32</f>
        <v>0</v>
      </c>
      <c r="AG516">
        <f>Vest!C33</f>
        <v>0</v>
      </c>
      <c r="AH516">
        <f>Vest!C34</f>
        <v>0</v>
      </c>
      <c r="AI516" s="16">
        <f>Vest!C35</f>
        <v>25000</v>
      </c>
      <c r="AJ516">
        <f>Vest!C36</f>
        <v>0</v>
      </c>
      <c r="AK516">
        <f>Vest!C37</f>
        <v>0</v>
      </c>
      <c r="AL516" t="str">
        <f>Vest!C38</f>
        <v>Ja</v>
      </c>
      <c r="AM516" t="str">
        <f>Vest!C39</f>
        <v>Nej</v>
      </c>
      <c r="AN516" t="str">
        <f>Vest!C40</f>
        <v>John Krogh</v>
      </c>
      <c r="AO516">
        <f>Vest!C41</f>
        <v>2004</v>
      </c>
      <c r="AP516">
        <f>Vest!C42</f>
        <v>37</v>
      </c>
      <c r="AQ516" t="str">
        <f>Vest!C43</f>
        <v>johnkrogh@tiscali.dk</v>
      </c>
      <c r="AR516">
        <f>Vest!C44</f>
        <v>0</v>
      </c>
      <c r="AS516" t="str">
        <f>Vest!C45</f>
        <v>Køkken erfaring</v>
      </c>
      <c r="AT516" t="str">
        <f>Vest!C46</f>
        <v xml:space="preserve">Hygiejne, Ø.O.F. Madhus kurser </v>
      </c>
      <c r="AU516">
        <f>Vest!C47</f>
        <v>0</v>
      </c>
      <c r="AV516">
        <f>Vest!C48</f>
        <v>0</v>
      </c>
      <c r="AW516">
        <f>Vest!C49</f>
        <v>0</v>
      </c>
      <c r="AX516">
        <f>Vest!C50</f>
        <v>0</v>
      </c>
      <c r="AY516">
        <f>Vest!C51</f>
        <v>0</v>
      </c>
      <c r="AZ516">
        <f>Vest!C52</f>
        <v>0</v>
      </c>
      <c r="BA516">
        <f>Vest!C53</f>
        <v>0</v>
      </c>
      <c r="BB516">
        <f>Vest!C54</f>
        <v>75</v>
      </c>
      <c r="BC516">
        <f>Vest!C55</f>
        <v>0</v>
      </c>
      <c r="BD516">
        <f>Vest!C56</f>
        <v>2</v>
      </c>
      <c r="BE516">
        <f>Vest!C57</f>
        <v>0</v>
      </c>
      <c r="BF516" t="str">
        <f>Vest!C58</f>
        <v>Ja</v>
      </c>
      <c r="BG516" t="str">
        <f>Vest!C59</f>
        <v>Nej</v>
      </c>
      <c r="BH516" t="str">
        <f>Vest!C60</f>
        <v>Ja</v>
      </c>
      <c r="BI516" t="str">
        <f>Vest!C61</f>
        <v>Ja</v>
      </c>
      <c r="BJ516">
        <f>Vest!C62</f>
        <v>0</v>
      </c>
      <c r="BK516">
        <f>Vest!C63</f>
        <v>0</v>
      </c>
      <c r="BL516">
        <f>Vest!C64</f>
        <v>0</v>
      </c>
      <c r="BM516">
        <f>Vest!C65</f>
        <v>0</v>
      </c>
      <c r="BN516">
        <f>Vest!C66</f>
        <v>0</v>
      </c>
      <c r="BO516">
        <f>Vest!C67</f>
        <v>0</v>
      </c>
      <c r="BP516">
        <f>Vest!C68</f>
        <v>0</v>
      </c>
      <c r="BQ516">
        <f>Vest!C69</f>
        <v>0</v>
      </c>
      <c r="BR516" t="str">
        <f>Vest!C70</f>
        <v>produktionskøkken</v>
      </c>
      <c r="BS516" t="str">
        <f>Vest!C71</f>
        <v>Ja</v>
      </c>
      <c r="BT516" t="str">
        <f>Vest!C72</f>
        <v>Ingen</v>
      </c>
      <c r="BU516" t="str">
        <f>Vest!C73</f>
        <v>Ingen</v>
      </c>
      <c r="BV516" t="str">
        <f>Vest!C74</f>
        <v>Nej</v>
      </c>
      <c r="BW516">
        <f>Vest!C75</f>
        <v>0</v>
      </c>
      <c r="BX516">
        <f>Vest!C76</f>
        <v>0</v>
      </c>
      <c r="BY516">
        <f>Vest!C77</f>
        <v>0</v>
      </c>
      <c r="BZ516">
        <f>Vest!C78</f>
        <v>0</v>
      </c>
      <c r="CA516">
        <f>Vest!C79</f>
        <v>0</v>
      </c>
      <c r="CB516">
        <f>Vest!C80</f>
        <v>0</v>
      </c>
      <c r="CC516">
        <f>Vest!C81</f>
        <v>0</v>
      </c>
      <c r="CD516">
        <f>Vest!C82</f>
        <v>0</v>
      </c>
      <c r="CE516">
        <f>Vest!C83</f>
        <v>0</v>
      </c>
      <c r="CF516">
        <f>Vest!C84</f>
        <v>0</v>
      </c>
      <c r="CG516" t="str">
        <f>Vest!C85</f>
        <v>Lone Voss / Nanna</v>
      </c>
      <c r="CH516" s="17">
        <f>Vest!C86</f>
        <v>39850</v>
      </c>
      <c r="CI516">
        <f>Vest!C87</f>
        <v>0</v>
      </c>
      <c r="CJ516">
        <f>Vest!C88</f>
        <v>0</v>
      </c>
      <c r="CK516">
        <f>Vest!C89</f>
        <v>1</v>
      </c>
      <c r="CL516">
        <f>Vest!C90</f>
        <v>0</v>
      </c>
      <c r="CM516">
        <f>Vest!C91</f>
        <v>0</v>
      </c>
      <c r="CN516">
        <f>Vest!C92</f>
        <v>3</v>
      </c>
      <c r="CO516">
        <f>Vest!C93</f>
        <v>0</v>
      </c>
      <c r="CP516">
        <f>Vest!C94</f>
        <v>0</v>
      </c>
      <c r="CQ516">
        <f>Vest!C95</f>
        <v>0</v>
      </c>
      <c r="CR516">
        <f>Vest!C96</f>
        <v>0</v>
      </c>
      <c r="CS516">
        <f>Vest!C97</f>
        <v>2</v>
      </c>
      <c r="CT516">
        <f>Vest!C98</f>
        <v>0</v>
      </c>
      <c r="CU516">
        <f>Vest!C99</f>
        <v>0</v>
      </c>
      <c r="CV516">
        <f>Vest!C100</f>
        <v>0</v>
      </c>
      <c r="CW516">
        <f>Vest!C101</f>
        <v>0</v>
      </c>
      <c r="CX516">
        <f>Vest!C102</f>
        <v>0</v>
      </c>
      <c r="CY516">
        <f>Vest!C103</f>
        <v>2</v>
      </c>
      <c r="CZ516">
        <f>Vest!C104</f>
        <v>0</v>
      </c>
      <c r="DA516">
        <f>Vest!C105</f>
        <v>0</v>
      </c>
      <c r="DB516">
        <f>Vest!C106</f>
        <v>1</v>
      </c>
      <c r="DC516">
        <f>Vest!C107</f>
        <v>17</v>
      </c>
      <c r="DD516" t="str">
        <f>Vest!C108</f>
        <v>Miele professionel 67859</v>
      </c>
      <c r="DE516">
        <f>Vest!C109</f>
        <v>3</v>
      </c>
      <c r="DF516" t="str">
        <f>Vest!C110</f>
        <v>Ja</v>
      </c>
      <c r="DG516">
        <f>Vest!C111</f>
        <v>20</v>
      </c>
      <c r="DH516" t="str">
        <f>Vest!C112</f>
        <v>Nej</v>
      </c>
      <c r="DI516" t="str">
        <f>Vest!C113</f>
        <v>Nej</v>
      </c>
      <c r="DJ516" t="str">
        <f>Vest!C114</f>
        <v>Nej</v>
      </c>
      <c r="DK516">
        <f>Vest!C115</f>
        <v>3</v>
      </c>
      <c r="DL516" t="str">
        <f>Vest!C116</f>
        <v>God plads</v>
      </c>
      <c r="DM516" t="str">
        <f>Vest!C117</f>
        <v xml:space="preserve"> Kartoffelskræller
                                                                                                                                                                                                                                                                Dejligt køkken</v>
      </c>
      <c r="DN516">
        <f>Vest!C118</f>
        <v>0</v>
      </c>
      <c r="DO516" s="14" t="str">
        <f>VLOOKUP(MID(B516,1,5)*1,InstTyp!A:B,2,FALSE)</f>
        <v>Vuggestuer</v>
      </c>
      <c r="DP516" s="14" t="str">
        <f>VLOOKUP(MID(B516,1,5)*1,InstTyp!A:C,3,FALSE)</f>
        <v>Vesterbro/Kgs.Enghave</v>
      </c>
      <c r="DQ516">
        <f>VLOOKUP(MID(B516,1,5)*1,'InstTyp-2'!E:BQ,7,FALSE)</f>
        <v>60</v>
      </c>
      <c r="DR516">
        <f>VLOOKUP(MID(B516,1,5)*1,'InstTyp-2'!E:BQ,8,FALSE)</f>
        <v>0</v>
      </c>
      <c r="DS516">
        <f>VLOOKUP(MID(B516,1,5)*1,'InstTyp-2'!E:BQ,9,FALSE)</f>
        <v>0</v>
      </c>
      <c r="DT516">
        <f>VLOOKUP(MID(B516,1,5)*1,'InstTyp-2'!E:BQ,10,FALSE)</f>
        <v>0</v>
      </c>
      <c r="DU516">
        <f>VLOOKUP(MID(B516,1,5)*1,'InstTyp-2'!E:BQ,11,FALSE)</f>
        <v>0</v>
      </c>
      <c r="DV516">
        <f>VLOOKUP(MID(B516,1,5)*1,'InstTyp-2'!E:BQ,12,FALSE)</f>
        <v>0</v>
      </c>
      <c r="DW516">
        <f>VLOOKUP(MID(B516,1,5)*1,'InstTyp-2'!E:BQ,13,FALSE)</f>
        <v>0</v>
      </c>
      <c r="DX516">
        <f>VLOOKUP(MID(B516,1,5)*1,'InstTyp-2'!E:BQ,14,FALSE)</f>
        <v>6</v>
      </c>
      <c r="DY516">
        <f>VLOOKUP(MID(B516,1,5)*1,'InstTyp-2'!E:BQ,15,FALSE)</f>
        <v>0</v>
      </c>
      <c r="DZ516">
        <f>VLOOKUP(MID(B516,1,5)*1,'InstTyp-2'!E:BQ,16,FALSE)</f>
        <v>0</v>
      </c>
      <c r="EA516">
        <f>VLOOKUP(MID(B516,1,5)*1,'InstTyp-2'!E:BQ,17,FALSE)</f>
        <v>0</v>
      </c>
      <c r="EB516">
        <f>VLOOKUP(MID(B516,1,5)*1,'InstTyp-2'!E:BQ,18,FALSE)</f>
        <v>0</v>
      </c>
      <c r="EC516">
        <f>VLOOKUP(MID(B516,1,5)*1,'InstTyp-2'!E:BQ,19,FALSE)</f>
        <v>0</v>
      </c>
      <c r="ED516">
        <f>VLOOKUP(MID(B516,1,5)*1,'InstTyp-2'!E:BQ,20,FALSE)</f>
        <v>0</v>
      </c>
      <c r="EE516" s="195">
        <f>VLOOKUP(MID(B516,1,5)*1,'Forplejning 2008'!A:C,3,FALSE)</f>
        <v>200246.26</v>
      </c>
      <c r="EF516" t="str">
        <f t="shared" si="32"/>
        <v>35229</v>
      </c>
      <c r="EG516" t="str">
        <f t="shared" si="33"/>
        <v/>
      </c>
      <c r="EH516">
        <f t="shared" si="34"/>
        <v>6</v>
      </c>
      <c r="EI516">
        <f t="shared" si="35"/>
        <v>0</v>
      </c>
      <c r="EJ516" t="e">
        <f>VLOOKUP(B516,Rekruttering!A:F,2,FALSE)</f>
        <v>#N/A</v>
      </c>
      <c r="EK516" t="e">
        <f>VLOOKUP(B516,Rekruttering!A:F,3,FALSE)</f>
        <v>#N/A</v>
      </c>
      <c r="EL516" t="e">
        <f>VLOOKUP(B516,Rekruttering!A:F,4,FALSE)</f>
        <v>#N/A</v>
      </c>
      <c r="EM516" t="e">
        <f>VLOOKUP(B516,Rekruttering!A:F,5,FALSE)</f>
        <v>#N/A</v>
      </c>
      <c r="EN516" t="e">
        <f>VLOOKUP(B516,Rekruttering!A:F,6,FALSE)</f>
        <v>#N/A</v>
      </c>
    </row>
    <row r="517" spans="1:144">
      <c r="A517" s="14" t="str">
        <f>Vest!D1</f>
        <v>x</v>
      </c>
      <c r="B517" s="21">
        <f>Vest!D2</f>
        <v>35242</v>
      </c>
      <c r="C517" t="str">
        <f>Vest!D3</f>
        <v>Red Barnets Vuggestue</v>
      </c>
      <c r="D517" t="str">
        <f>Vest!D4</f>
        <v>Vesterbro/Kgs.Enghave</v>
      </c>
      <c r="E517" t="str">
        <f>Vest!D5</f>
        <v>Händelsvej 68</v>
      </c>
      <c r="F517">
        <f>Vest!D6</f>
        <v>2450</v>
      </c>
      <c r="G517" t="str">
        <f>Vest!D7</f>
        <v>København SV</v>
      </c>
      <c r="H517" t="str">
        <f>Vest!D8</f>
        <v>36 46 02 17</v>
      </c>
      <c r="I517" t="str">
        <f>Vest!D9</f>
        <v>35242@buf.kk.dk</v>
      </c>
      <c r="J517" t="str">
        <f>Vest!D10</f>
        <v>Peter Hansen</v>
      </c>
      <c r="K517">
        <f>Vest!D11</f>
        <v>0</v>
      </c>
      <c r="L517">
        <f>Vest!D12</f>
        <v>0</v>
      </c>
      <c r="M517">
        <f>Vest!D13</f>
        <v>0</v>
      </c>
      <c r="N517" t="str">
        <f>Vest!D14</f>
        <v>Vuggestue</v>
      </c>
      <c r="O517">
        <f>Vest!D15</f>
        <v>44</v>
      </c>
      <c r="P517">
        <f>Vest!D16</f>
        <v>0</v>
      </c>
      <c r="Q517">
        <f>Vest!D17</f>
        <v>0</v>
      </c>
      <c r="R517">
        <f>Vest!D18</f>
        <v>0</v>
      </c>
      <c r="S517">
        <f>Vest!D19</f>
        <v>0</v>
      </c>
      <c r="T517">
        <f>Vest!D20</f>
        <v>0</v>
      </c>
      <c r="U517">
        <f>Vest!D21</f>
        <v>0</v>
      </c>
      <c r="V517" t="str">
        <f>Vest!D22</f>
        <v>Nej</v>
      </c>
      <c r="W517">
        <f>Vest!D23</f>
        <v>0</v>
      </c>
      <c r="X517">
        <f>Vest!D24</f>
        <v>0</v>
      </c>
      <c r="Y517">
        <f>Vest!D25</f>
        <v>5</v>
      </c>
      <c r="Z517">
        <f>Vest!D26</f>
        <v>5</v>
      </c>
      <c r="AA517">
        <f>Vest!D27</f>
        <v>4</v>
      </c>
      <c r="AB517">
        <f>Vest!D28</f>
        <v>5</v>
      </c>
      <c r="AC517">
        <f>Vest!D29</f>
        <v>0</v>
      </c>
      <c r="AD517">
        <f>Vest!D30</f>
        <v>0</v>
      </c>
      <c r="AE517">
        <f>Vest!D31</f>
        <v>0</v>
      </c>
      <c r="AF517">
        <f>Vest!D32</f>
        <v>0</v>
      </c>
      <c r="AG517">
        <f>Vest!D33</f>
        <v>0</v>
      </c>
      <c r="AH517">
        <f>Vest!D34</f>
        <v>0</v>
      </c>
      <c r="AI517">
        <f>Vest!D35</f>
        <v>142000</v>
      </c>
      <c r="AJ517">
        <f>Vest!D36</f>
        <v>0</v>
      </c>
      <c r="AK517">
        <f>Vest!D37</f>
        <v>0</v>
      </c>
      <c r="AL517" t="str">
        <f>Vest!D38</f>
        <v>Ja</v>
      </c>
      <c r="AM517" t="str">
        <f>Vest!D39</f>
        <v>Nej</v>
      </c>
      <c r="AN517" t="str">
        <f>Vest!D40</f>
        <v>Birthe Fredriksen</v>
      </c>
      <c r="AO517">
        <f>Vest!D41</f>
        <v>1997</v>
      </c>
      <c r="AP517">
        <f>Vest!D42</f>
        <v>35</v>
      </c>
      <c r="AQ517">
        <f>Vest!D43</f>
        <v>0</v>
      </c>
      <c r="AR517">
        <f>Vest!D44</f>
        <v>0</v>
      </c>
      <c r="AS517" t="str">
        <f>Vest!D45</f>
        <v>Arbejdet i køkken siden 1981</v>
      </c>
      <c r="AT517" t="str">
        <f>Vest!D46</f>
        <v>økologisk oplysningsforbund+ madhuset</v>
      </c>
      <c r="AU517">
        <f>Vest!D47</f>
        <v>0</v>
      </c>
      <c r="AV517">
        <f>Vest!D48</f>
        <v>0</v>
      </c>
      <c r="AW517">
        <f>Vest!D49</f>
        <v>0</v>
      </c>
      <c r="AX517">
        <f>Vest!D50</f>
        <v>0</v>
      </c>
      <c r="AY517">
        <f>Vest!D51</f>
        <v>0</v>
      </c>
      <c r="AZ517">
        <f>Vest!D52</f>
        <v>0</v>
      </c>
      <c r="BA517">
        <f>Vest!D53</f>
        <v>0</v>
      </c>
      <c r="BB517">
        <f>Vest!D54</f>
        <v>81</v>
      </c>
      <c r="BC517">
        <f>Vest!D55</f>
        <v>0</v>
      </c>
      <c r="BD517">
        <f>Vest!D56</f>
        <v>2</v>
      </c>
      <c r="BE517">
        <f>Vest!D57</f>
        <v>0</v>
      </c>
      <c r="BF517" t="str">
        <f>Vest!D58</f>
        <v>Ja</v>
      </c>
      <c r="BG517" t="str">
        <f>Vest!D59</f>
        <v>Ja</v>
      </c>
      <c r="BH517" t="str">
        <f>Vest!D60</f>
        <v>Ja</v>
      </c>
      <c r="BI517" t="str">
        <f>Vest!D61</f>
        <v>Ja</v>
      </c>
      <c r="BJ517" t="str">
        <f>Vest!D62</f>
        <v>Ja, vil gerne lave mad</v>
      </c>
      <c r="BK517" t="str">
        <f>Vest!D63</f>
        <v>Ja</v>
      </c>
      <c r="BL517" t="str">
        <f>Vest!D64</f>
        <v>Posistive</v>
      </c>
      <c r="BM517" t="str">
        <f>Vest!D65</f>
        <v>Ja</v>
      </c>
      <c r="BN517" t="str">
        <f>Vest!D66</f>
        <v>Posistive</v>
      </c>
      <c r="BO517" t="str">
        <f>Vest!D67</f>
        <v>Nej</v>
      </c>
      <c r="BP517">
        <f>Vest!D68</f>
        <v>0</v>
      </c>
      <c r="BQ517">
        <f>Vest!D69</f>
        <v>0</v>
      </c>
      <c r="BR517" t="str">
        <f>Vest!D70</f>
        <v>produktionskøkken</v>
      </c>
      <c r="BS517" t="str">
        <f>Vest!D71</f>
        <v>Nej</v>
      </c>
      <c r="BT517" t="str">
        <f>Vest!D72</f>
        <v>Ingen</v>
      </c>
      <c r="BU517" t="str">
        <f>Vest!D73</f>
        <v>Mindre</v>
      </c>
      <c r="BV517" t="str">
        <f>Vest!D74</f>
        <v>Nej</v>
      </c>
      <c r="BW517" t="str">
        <f>Vest!D75</f>
        <v>Dejligt brugbart køkken, men nedslidt.
Kræver ingen anskaffelser -nærmere en renovering</v>
      </c>
      <c r="BX517">
        <f>Vest!D76</f>
        <v>0</v>
      </c>
      <c r="BY517">
        <f>Vest!D77</f>
        <v>0</v>
      </c>
      <c r="BZ517">
        <f>Vest!D78</f>
        <v>0</v>
      </c>
      <c r="CA517">
        <f>Vest!D79</f>
        <v>0</v>
      </c>
      <c r="CB517">
        <f>Vest!D80</f>
        <v>0</v>
      </c>
      <c r="CC517">
        <f>Vest!D81</f>
        <v>0</v>
      </c>
      <c r="CD517">
        <f>Vest!D82</f>
        <v>0</v>
      </c>
      <c r="CE517">
        <f>Vest!D83</f>
        <v>0</v>
      </c>
      <c r="CF517">
        <f>Vest!D84</f>
        <v>0</v>
      </c>
      <c r="CG517" t="str">
        <f>Vest!D85</f>
        <v>Cathrine Jerrik / Nanna</v>
      </c>
      <c r="CH517" t="str">
        <f>Vest!D86</f>
        <v>9.2.2009</v>
      </c>
      <c r="CI517">
        <f>Vest!D87</f>
        <v>0</v>
      </c>
      <c r="CJ517">
        <f>Vest!D88</f>
        <v>2</v>
      </c>
      <c r="CK517">
        <f>Vest!D89</f>
        <v>0</v>
      </c>
      <c r="CL517">
        <f>Vest!D90</f>
        <v>0</v>
      </c>
      <c r="CM517">
        <f>Vest!D91</f>
        <v>0</v>
      </c>
      <c r="CN517">
        <f>Vest!D92</f>
        <v>2</v>
      </c>
      <c r="CO517">
        <f>Vest!D93</f>
        <v>0</v>
      </c>
      <c r="CP517">
        <f>Vest!D94</f>
        <v>0</v>
      </c>
      <c r="CQ517">
        <f>Vest!D95</f>
        <v>0</v>
      </c>
      <c r="CR517">
        <f>Vest!D96</f>
        <v>1</v>
      </c>
      <c r="CS517">
        <f>Vest!D97</f>
        <v>2</v>
      </c>
      <c r="CT517">
        <f>Vest!D98</f>
        <v>0</v>
      </c>
      <c r="CU517">
        <f>Vest!D99</f>
        <v>1</v>
      </c>
      <c r="CV517">
        <f>Vest!D100</f>
        <v>0</v>
      </c>
      <c r="CW517">
        <f>Vest!D101</f>
        <v>0</v>
      </c>
      <c r="CX517">
        <f>Vest!D102</f>
        <v>1</v>
      </c>
      <c r="CY517">
        <f>Vest!D103</f>
        <v>2</v>
      </c>
      <c r="CZ517">
        <f>Vest!D104</f>
        <v>0</v>
      </c>
      <c r="DA517">
        <f>Vest!D105</f>
        <v>0</v>
      </c>
      <c r="DB517">
        <f>Vest!D106</f>
        <v>0</v>
      </c>
      <c r="DC517">
        <f>Vest!D107</f>
        <v>20</v>
      </c>
      <c r="DD517" t="str">
        <f>Vest!D108</f>
        <v>Miele</v>
      </c>
      <c r="DE517">
        <f>Vest!D109</f>
        <v>0</v>
      </c>
      <c r="DF517" t="str">
        <f>Vest!D110</f>
        <v>Nej</v>
      </c>
      <c r="DG517">
        <f>Vest!D111</f>
        <v>0</v>
      </c>
      <c r="DH517" t="str">
        <f>Vest!D112</f>
        <v>Ja</v>
      </c>
      <c r="DI517" t="str">
        <f>Vest!D113</f>
        <v>Nej</v>
      </c>
      <c r="DJ517" t="str">
        <f>Vest!D114</f>
        <v>Ja</v>
      </c>
      <c r="DK517">
        <f>Vest!D115</f>
        <v>3</v>
      </c>
      <c r="DL517" t="str">
        <f>Vest!D116</f>
        <v>God plads</v>
      </c>
      <c r="DM517" t="str">
        <f>Vest!D117</f>
        <v>Kartoffelskræller
Godt køkken</v>
      </c>
      <c r="DN517">
        <f>Vest!D118</f>
        <v>0</v>
      </c>
      <c r="DO517" s="14" t="str">
        <f>VLOOKUP(MID(B517,1,5)*1,InstTyp!A:B,2,FALSE)</f>
        <v>Vuggestuer</v>
      </c>
      <c r="DP517" s="14" t="str">
        <f>VLOOKUP(MID(B517,1,5)*1,InstTyp!A:C,3,FALSE)</f>
        <v>Vesterbro/Kgs.Enghave</v>
      </c>
      <c r="DQ517">
        <f>VLOOKUP(MID(B517,1,5)*1,'InstTyp-2'!E:BQ,7,FALSE)</f>
        <v>44</v>
      </c>
      <c r="DR517">
        <f>VLOOKUP(MID(B517,1,5)*1,'InstTyp-2'!E:BQ,8,FALSE)</f>
        <v>0</v>
      </c>
      <c r="DS517">
        <f>VLOOKUP(MID(B517,1,5)*1,'InstTyp-2'!E:BQ,9,FALSE)</f>
        <v>0</v>
      </c>
      <c r="DT517">
        <f>VLOOKUP(MID(B517,1,5)*1,'InstTyp-2'!E:BQ,10,FALSE)</f>
        <v>0</v>
      </c>
      <c r="DU517">
        <f>VLOOKUP(MID(B517,1,5)*1,'InstTyp-2'!E:BQ,11,FALSE)</f>
        <v>0</v>
      </c>
      <c r="DV517">
        <f>VLOOKUP(MID(B517,1,5)*1,'InstTyp-2'!E:BQ,12,FALSE)</f>
        <v>0</v>
      </c>
      <c r="DW517">
        <f>VLOOKUP(MID(B517,1,5)*1,'InstTyp-2'!E:BQ,13,FALSE)</f>
        <v>0</v>
      </c>
      <c r="DX517">
        <f>VLOOKUP(MID(B517,1,5)*1,'InstTyp-2'!E:BQ,14,FALSE)</f>
        <v>0</v>
      </c>
      <c r="DY517">
        <f>VLOOKUP(MID(B517,1,5)*1,'InstTyp-2'!E:BQ,15,FALSE)</f>
        <v>0</v>
      </c>
      <c r="DZ517">
        <f>VLOOKUP(MID(B517,1,5)*1,'InstTyp-2'!E:BQ,16,FALSE)</f>
        <v>0</v>
      </c>
      <c r="EA517">
        <f>VLOOKUP(MID(B517,1,5)*1,'InstTyp-2'!E:BQ,17,FALSE)</f>
        <v>0</v>
      </c>
      <c r="EB517">
        <f>VLOOKUP(MID(B517,1,5)*1,'InstTyp-2'!E:BQ,18,FALSE)</f>
        <v>0</v>
      </c>
      <c r="EC517">
        <f>VLOOKUP(MID(B517,1,5)*1,'InstTyp-2'!E:BQ,19,FALSE)</f>
        <v>0</v>
      </c>
      <c r="ED517">
        <f>VLOOKUP(MID(B517,1,5)*1,'InstTyp-2'!E:BQ,20,FALSE)</f>
        <v>0</v>
      </c>
      <c r="EE517" s="195">
        <f>VLOOKUP(MID(B517,1,5)*1,'Forplejning 2008'!A:C,3,FALSE)</f>
        <v>140876.87</v>
      </c>
      <c r="EF517" t="str">
        <f t="shared" si="32"/>
        <v>35242</v>
      </c>
      <c r="EG517" t="str">
        <f t="shared" si="33"/>
        <v/>
      </c>
      <c r="EH517">
        <f t="shared" si="34"/>
        <v>0</v>
      </c>
      <c r="EI517">
        <f t="shared" si="35"/>
        <v>0</v>
      </c>
      <c r="EJ517" t="e">
        <f>VLOOKUP(B517,Rekruttering!A:F,2,FALSE)</f>
        <v>#N/A</v>
      </c>
      <c r="EK517" t="e">
        <f>VLOOKUP(B517,Rekruttering!A:F,3,FALSE)</f>
        <v>#N/A</v>
      </c>
      <c r="EL517" t="e">
        <f>VLOOKUP(B517,Rekruttering!A:F,4,FALSE)</f>
        <v>#N/A</v>
      </c>
      <c r="EM517" t="e">
        <f>VLOOKUP(B517,Rekruttering!A:F,5,FALSE)</f>
        <v>#N/A</v>
      </c>
      <c r="EN517" t="e">
        <f>VLOOKUP(B517,Rekruttering!A:F,6,FALSE)</f>
        <v>#N/A</v>
      </c>
    </row>
    <row r="518" spans="1:144">
      <c r="A518" s="14" t="str">
        <f>Vest!E1</f>
        <v>x</v>
      </c>
      <c r="B518" s="21">
        <f>Vest!E2</f>
        <v>35253</v>
      </c>
      <c r="C518" t="str">
        <f>Vest!E3</f>
        <v>Vuggestuen Sjællandshuse</v>
      </c>
      <c r="D518" t="str">
        <f>Vest!E4</f>
        <v>Vesterbro/Kgs.Enghave</v>
      </c>
      <c r="E518" t="str">
        <f>Vest!E5</f>
        <v>Natalie Zahles Vej 23</v>
      </c>
      <c r="F518">
        <f>Vest!E6</f>
        <v>2450</v>
      </c>
      <c r="G518" t="str">
        <f>Vest!E7</f>
        <v>København SV</v>
      </c>
      <c r="H518" t="str">
        <f>Vest!E8</f>
        <v>33 21 18 24</v>
      </c>
      <c r="I518" t="str">
        <f>Vest!E9</f>
        <v>35253@buf.kk.dk</v>
      </c>
      <c r="J518" t="str">
        <f>Vest!E10</f>
        <v>Birgit Villemoes Larsen</v>
      </c>
      <c r="K518">
        <f>Vest!E11</f>
        <v>38340985</v>
      </c>
      <c r="L518">
        <f>Vest!E12</f>
        <v>0</v>
      </c>
      <c r="M518" t="str">
        <f>Vest!E13</f>
        <v>35253@buf.kk.dk</v>
      </c>
      <c r="N518" t="str">
        <f>Vest!E14</f>
        <v>Vuggestue</v>
      </c>
      <c r="O518">
        <f>Vest!E15</f>
        <v>44</v>
      </c>
      <c r="P518">
        <f>Vest!E16</f>
        <v>0</v>
      </c>
      <c r="Q518">
        <f>Vest!E17</f>
        <v>0</v>
      </c>
      <c r="R518">
        <f>Vest!E18</f>
        <v>0</v>
      </c>
      <c r="S518">
        <f>Vest!E19</f>
        <v>0</v>
      </c>
      <c r="T518">
        <f>Vest!E20</f>
        <v>0</v>
      </c>
      <c r="U518">
        <f>Vest!E21</f>
        <v>0</v>
      </c>
      <c r="V518" t="str">
        <f>Vest!E22</f>
        <v>Nej</v>
      </c>
      <c r="W518">
        <f>Vest!E23</f>
        <v>0</v>
      </c>
      <c r="X518">
        <f>Vest!E24</f>
        <v>0</v>
      </c>
      <c r="Y518">
        <f>Vest!E25</f>
        <v>5</v>
      </c>
      <c r="Z518">
        <f>Vest!E26</f>
        <v>5</v>
      </c>
      <c r="AA518">
        <f>Vest!E27</f>
        <v>5</v>
      </c>
      <c r="AB518">
        <f>Vest!E28</f>
        <v>5</v>
      </c>
      <c r="AC518">
        <f>Vest!E29</f>
        <v>0</v>
      </c>
      <c r="AD518">
        <f>Vest!E30</f>
        <v>0</v>
      </c>
      <c r="AE518">
        <f>Vest!E31</f>
        <v>0</v>
      </c>
      <c r="AF518">
        <f>Vest!E32</f>
        <v>0</v>
      </c>
      <c r="AG518">
        <f>Vest!E33</f>
        <v>0</v>
      </c>
      <c r="AH518">
        <f>Vest!E34</f>
        <v>0</v>
      </c>
      <c r="AI518" s="16">
        <f>Vest!E35</f>
        <v>130000</v>
      </c>
      <c r="AJ518">
        <f>Vest!E36</f>
        <v>0</v>
      </c>
      <c r="AK518">
        <f>Vest!E37</f>
        <v>0</v>
      </c>
      <c r="AL518" t="str">
        <f>Vest!E38</f>
        <v>Ja</v>
      </c>
      <c r="AM518" t="str">
        <f>Vest!E39</f>
        <v>Nej</v>
      </c>
      <c r="AN518" t="str">
        <f>Vest!E40</f>
        <v>Anne Kramer</v>
      </c>
      <c r="AO518">
        <f>Vest!E41</f>
        <v>2008</v>
      </c>
      <c r="AP518">
        <f>Vest!E42</f>
        <v>30</v>
      </c>
      <c r="AQ518">
        <f>Vest!E43</f>
        <v>0</v>
      </c>
      <c r="AR518">
        <f>Vest!E44</f>
        <v>0</v>
      </c>
      <c r="AS518" t="str">
        <f>Vest!E45</f>
        <v>5 år</v>
      </c>
      <c r="AT518" t="str">
        <f>Vest!E46</f>
        <v>hygiejne + egenkontrol</v>
      </c>
      <c r="AU518">
        <f>Vest!E47</f>
        <v>0</v>
      </c>
      <c r="AV518">
        <f>Vest!E48</f>
        <v>0</v>
      </c>
      <c r="AW518">
        <f>Vest!E49</f>
        <v>0</v>
      </c>
      <c r="AX518">
        <f>Vest!E50</f>
        <v>0</v>
      </c>
      <c r="AY518">
        <f>Vest!E51</f>
        <v>0</v>
      </c>
      <c r="AZ518">
        <f>Vest!E52</f>
        <v>0</v>
      </c>
      <c r="BA518">
        <f>Vest!E53</f>
        <v>0</v>
      </c>
      <c r="BB518">
        <f>Vest!E54</f>
        <v>80</v>
      </c>
      <c r="BC518">
        <f>Vest!E55</f>
        <v>0</v>
      </c>
      <c r="BD518">
        <f>Vest!E56</f>
        <v>1</v>
      </c>
      <c r="BE518">
        <f>Vest!E57</f>
        <v>0</v>
      </c>
      <c r="BF518" t="str">
        <f>Vest!E58</f>
        <v>Ja</v>
      </c>
      <c r="BG518" t="str">
        <f>Vest!E59</f>
        <v>Ja</v>
      </c>
      <c r="BH518" t="str">
        <f>Vest!E60</f>
        <v>Ja</v>
      </c>
      <c r="BI518" t="str">
        <f>Vest!E61</f>
        <v>Ja</v>
      </c>
      <c r="BJ518">
        <f>Vest!E62</f>
        <v>0</v>
      </c>
      <c r="BK518">
        <f>Vest!E63</f>
        <v>0</v>
      </c>
      <c r="BL518">
        <f>Vest!E64</f>
        <v>0</v>
      </c>
      <c r="BM518">
        <f>Vest!E65</f>
        <v>0</v>
      </c>
      <c r="BN518">
        <f>Vest!E66</f>
        <v>0</v>
      </c>
      <c r="BO518">
        <f>Vest!E67</f>
        <v>0</v>
      </c>
      <c r="BP518">
        <f>Vest!E68</f>
        <v>0</v>
      </c>
      <c r="BQ518">
        <f>Vest!E69</f>
        <v>0</v>
      </c>
      <c r="BR518" t="str">
        <f>Vest!E70</f>
        <v>produktionskøkken</v>
      </c>
      <c r="BS518" t="str">
        <f>Vest!E71</f>
        <v>Ja</v>
      </c>
      <c r="BT518" t="str">
        <f>Vest!E72</f>
        <v>Mindre</v>
      </c>
      <c r="BU518" t="str">
        <f>Vest!E73</f>
        <v>Mindre</v>
      </c>
      <c r="BV518" t="str">
        <f>Vest!E74</f>
        <v>Nej</v>
      </c>
      <c r="BW518" t="str">
        <f>Vest!E75</f>
        <v>evt. et større komfur, med  flere kogeplader</v>
      </c>
      <c r="BX518">
        <f>Vest!E76</f>
        <v>0</v>
      </c>
      <c r="BY518">
        <f>Vest!E77</f>
        <v>0</v>
      </c>
      <c r="BZ518">
        <f>Vest!E78</f>
        <v>0</v>
      </c>
      <c r="CA518">
        <f>Vest!E79</f>
        <v>0</v>
      </c>
      <c r="CB518">
        <f>Vest!E80</f>
        <v>0</v>
      </c>
      <c r="CC518">
        <f>Vest!E81</f>
        <v>0</v>
      </c>
      <c r="CD518">
        <f>Vest!E82</f>
        <v>0</v>
      </c>
      <c r="CE518">
        <f>Vest!E83</f>
        <v>0</v>
      </c>
      <c r="CF518">
        <f>Vest!E84</f>
        <v>0</v>
      </c>
      <c r="CG518" t="str">
        <f>Vest!E85</f>
        <v>Catrine Jerrik</v>
      </c>
      <c r="CH518" s="18">
        <f>Vest!E86</f>
        <v>39854</v>
      </c>
      <c r="CI518">
        <f>Vest!E87</f>
        <v>0</v>
      </c>
      <c r="CJ518">
        <f>Vest!E88</f>
        <v>1</v>
      </c>
      <c r="CK518">
        <f>Vest!E89</f>
        <v>0</v>
      </c>
      <c r="CL518">
        <f>Vest!E90</f>
        <v>4</v>
      </c>
      <c r="CM518">
        <f>Vest!E91</f>
        <v>1</v>
      </c>
      <c r="CN518">
        <f>Vest!E92</f>
        <v>1</v>
      </c>
      <c r="CO518">
        <f>Vest!E93</f>
        <v>0</v>
      </c>
      <c r="CP518">
        <f>Vest!E94</f>
        <v>0</v>
      </c>
      <c r="CQ518">
        <f>Vest!E95</f>
        <v>0</v>
      </c>
      <c r="CR518">
        <f>Vest!E96</f>
        <v>0</v>
      </c>
      <c r="CS518">
        <f>Vest!E97</f>
        <v>2</v>
      </c>
      <c r="CT518">
        <f>Vest!E98</f>
        <v>0</v>
      </c>
      <c r="CU518">
        <f>Vest!E99</f>
        <v>0</v>
      </c>
      <c r="CV518">
        <f>Vest!E100</f>
        <v>1</v>
      </c>
      <c r="CW518">
        <f>Vest!E101</f>
        <v>0</v>
      </c>
      <c r="CX518">
        <f>Vest!E102</f>
        <v>0</v>
      </c>
      <c r="CY518">
        <f>Vest!E103</f>
        <v>0</v>
      </c>
      <c r="CZ518">
        <f>Vest!E104</f>
        <v>0</v>
      </c>
      <c r="DA518">
        <f>Vest!E105</f>
        <v>1</v>
      </c>
      <c r="DB518">
        <f>Vest!E106</f>
        <v>1</v>
      </c>
      <c r="DC518">
        <f>Vest!E107</f>
        <v>30</v>
      </c>
      <c r="DD518" t="str">
        <f>Vest!E108</f>
        <v>Miele</v>
      </c>
      <c r="DE518">
        <f>Vest!E109</f>
        <v>5</v>
      </c>
      <c r="DF518" t="str">
        <f>Vest!E110</f>
        <v>Ja</v>
      </c>
      <c r="DG518">
        <f>Vest!E111</f>
        <v>0</v>
      </c>
      <c r="DH518" t="str">
        <f>Vest!E112</f>
        <v>Nej</v>
      </c>
      <c r="DI518" t="str">
        <f>Vest!E113</f>
        <v>Ja</v>
      </c>
      <c r="DJ518" t="str">
        <f>Vest!E114</f>
        <v>Nej</v>
      </c>
      <c r="DK518">
        <f>Vest!E115</f>
        <v>1</v>
      </c>
      <c r="DL518" t="str">
        <f>Vest!E116</f>
        <v>God plads</v>
      </c>
      <c r="DM518">
        <f>Vest!E117</f>
        <v>0</v>
      </c>
      <c r="DN518">
        <f>Vest!E118</f>
        <v>0</v>
      </c>
      <c r="DO518" s="14" t="str">
        <f>VLOOKUP(MID(B518,1,5)*1,InstTyp!A:B,2,FALSE)</f>
        <v>Vuggestuer</v>
      </c>
      <c r="DP518" s="14" t="str">
        <f>VLOOKUP(MID(B518,1,5)*1,InstTyp!A:C,3,FALSE)</f>
        <v>Vesterbro/Kgs.Enghave</v>
      </c>
      <c r="DQ518">
        <f>VLOOKUP(MID(B518,1,5)*1,'InstTyp-2'!E:BQ,7,FALSE)</f>
        <v>44</v>
      </c>
      <c r="DR518">
        <f>VLOOKUP(MID(B518,1,5)*1,'InstTyp-2'!E:BQ,8,FALSE)</f>
        <v>0</v>
      </c>
      <c r="DS518">
        <f>VLOOKUP(MID(B518,1,5)*1,'InstTyp-2'!E:BQ,9,FALSE)</f>
        <v>0</v>
      </c>
      <c r="DT518">
        <f>VLOOKUP(MID(B518,1,5)*1,'InstTyp-2'!E:BQ,10,FALSE)</f>
        <v>0</v>
      </c>
      <c r="DU518">
        <f>VLOOKUP(MID(B518,1,5)*1,'InstTyp-2'!E:BQ,11,FALSE)</f>
        <v>0</v>
      </c>
      <c r="DV518">
        <f>VLOOKUP(MID(B518,1,5)*1,'InstTyp-2'!E:BQ,12,FALSE)</f>
        <v>0</v>
      </c>
      <c r="DW518">
        <f>VLOOKUP(MID(B518,1,5)*1,'InstTyp-2'!E:BQ,13,FALSE)</f>
        <v>0</v>
      </c>
      <c r="DX518">
        <f>VLOOKUP(MID(B518,1,5)*1,'InstTyp-2'!E:BQ,14,FALSE)</f>
        <v>0</v>
      </c>
      <c r="DY518">
        <f>VLOOKUP(MID(B518,1,5)*1,'InstTyp-2'!E:BQ,15,FALSE)</f>
        <v>0</v>
      </c>
      <c r="DZ518">
        <f>VLOOKUP(MID(B518,1,5)*1,'InstTyp-2'!E:BQ,16,FALSE)</f>
        <v>0</v>
      </c>
      <c r="EA518">
        <f>VLOOKUP(MID(B518,1,5)*1,'InstTyp-2'!E:BQ,17,FALSE)</f>
        <v>0</v>
      </c>
      <c r="EB518">
        <f>VLOOKUP(MID(B518,1,5)*1,'InstTyp-2'!E:BQ,18,FALSE)</f>
        <v>0</v>
      </c>
      <c r="EC518">
        <f>VLOOKUP(MID(B518,1,5)*1,'InstTyp-2'!E:BQ,19,FALSE)</f>
        <v>0</v>
      </c>
      <c r="ED518">
        <f>VLOOKUP(MID(B518,1,5)*1,'InstTyp-2'!E:BQ,20,FALSE)</f>
        <v>0</v>
      </c>
      <c r="EE518" s="195">
        <f>VLOOKUP(MID(B518,1,5)*1,'Forplejning 2008'!A:C,3,FALSE)</f>
        <v>140425.06</v>
      </c>
      <c r="EF518" t="str">
        <f t="shared" si="32"/>
        <v>35253</v>
      </c>
      <c r="EG518" t="str">
        <f t="shared" si="33"/>
        <v/>
      </c>
      <c r="EH518">
        <f t="shared" si="34"/>
        <v>0</v>
      </c>
      <c r="EI518">
        <f t="shared" si="35"/>
        <v>0</v>
      </c>
      <c r="EJ518" t="e">
        <f>VLOOKUP(B518,Rekruttering!A:F,2,FALSE)</f>
        <v>#N/A</v>
      </c>
      <c r="EK518" t="e">
        <f>VLOOKUP(B518,Rekruttering!A:F,3,FALSE)</f>
        <v>#N/A</v>
      </c>
      <c r="EL518" t="e">
        <f>VLOOKUP(B518,Rekruttering!A:F,4,FALSE)</f>
        <v>#N/A</v>
      </c>
      <c r="EM518" t="e">
        <f>VLOOKUP(B518,Rekruttering!A:F,5,FALSE)</f>
        <v>#N/A</v>
      </c>
      <c r="EN518" t="e">
        <f>VLOOKUP(B518,Rekruttering!A:F,6,FALSE)</f>
        <v>#N/A</v>
      </c>
    </row>
    <row r="519" spans="1:144">
      <c r="A519" s="14" t="str">
        <f>Vest!F1</f>
        <v>x</v>
      </c>
      <c r="B519" s="21">
        <f>Vest!F2</f>
        <v>35260</v>
      </c>
      <c r="C519" t="str">
        <f>Vest!F3</f>
        <v>Solbakkens Vuggestue</v>
      </c>
      <c r="D519" t="str">
        <f>Vest!F4</f>
        <v>Vesterbro/Kgs.Enghave</v>
      </c>
      <c r="E519" t="str">
        <f>Vest!F5</f>
        <v>Rektorparken 22</v>
      </c>
      <c r="F519">
        <f>Vest!F6</f>
        <v>2450</v>
      </c>
      <c r="G519" t="str">
        <f>Vest!F7</f>
        <v>København SV</v>
      </c>
      <c r="H519" t="str">
        <f>Vest!F8</f>
        <v>33 31 31 01</v>
      </c>
      <c r="I519" t="str">
        <f>Vest!F9</f>
        <v>35260@buf.kk.dk</v>
      </c>
      <c r="J519" t="str">
        <f>Vest!F10</f>
        <v>PETER Hansen</v>
      </c>
      <c r="K519">
        <f>Vest!F11</f>
        <v>46354751</v>
      </c>
      <c r="L519">
        <f>Vest!F12</f>
        <v>33313101</v>
      </c>
      <c r="M519">
        <f>Vest!F13</f>
        <v>0</v>
      </c>
      <c r="N519" t="str">
        <f>Vest!F14</f>
        <v>Vuggestue</v>
      </c>
      <c r="O519">
        <f>Vest!F15</f>
        <v>28</v>
      </c>
      <c r="P519">
        <f>Vest!F16</f>
        <v>0</v>
      </c>
      <c r="Q519">
        <f>Vest!F17</f>
        <v>0</v>
      </c>
      <c r="R519">
        <f>Vest!F18</f>
        <v>0</v>
      </c>
      <c r="S519">
        <f>Vest!F19</f>
        <v>0</v>
      </c>
      <c r="T519">
        <f>Vest!F20</f>
        <v>0</v>
      </c>
      <c r="U519">
        <f>Vest!F21</f>
        <v>0</v>
      </c>
      <c r="V519" t="str">
        <f>Vest!F22</f>
        <v>Nej</v>
      </c>
      <c r="W519">
        <f>Vest!F23</f>
        <v>0</v>
      </c>
      <c r="X519">
        <f>Vest!F24</f>
        <v>0</v>
      </c>
      <c r="Y519">
        <f>Vest!F25</f>
        <v>5</v>
      </c>
      <c r="Z519">
        <f>Vest!F26</f>
        <v>5</v>
      </c>
      <c r="AA519">
        <f>Vest!F27</f>
        <v>5</v>
      </c>
      <c r="AB519">
        <f>Vest!F28</f>
        <v>5</v>
      </c>
      <c r="AC519">
        <f>Vest!F29</f>
        <v>0</v>
      </c>
      <c r="AD519">
        <f>Vest!F30</f>
        <v>0</v>
      </c>
      <c r="AE519">
        <f>Vest!F31</f>
        <v>0</v>
      </c>
      <c r="AF519">
        <f>Vest!F32</f>
        <v>0</v>
      </c>
      <c r="AG519">
        <f>Vest!F33</f>
        <v>0</v>
      </c>
      <c r="AH519">
        <f>Vest!F34</f>
        <v>0</v>
      </c>
      <c r="AI519" s="16">
        <f>Vest!F35</f>
        <v>105000</v>
      </c>
      <c r="AJ519">
        <f>Vest!F36</f>
        <v>0</v>
      </c>
      <c r="AK519">
        <f>Vest!F37</f>
        <v>0</v>
      </c>
      <c r="AL519" t="str">
        <f>Vest!F38</f>
        <v>Ja</v>
      </c>
      <c r="AM519" t="str">
        <f>Vest!F39</f>
        <v>Nej</v>
      </c>
      <c r="AN519" t="str">
        <f>Vest!F40</f>
        <v>Marianne Jørgensen</v>
      </c>
      <c r="AO519">
        <f>Vest!F41</f>
        <v>2006</v>
      </c>
      <c r="AP519">
        <f>Vest!F42</f>
        <v>30</v>
      </c>
      <c r="AQ519">
        <f>Vest!F43</f>
        <v>0</v>
      </c>
      <c r="AR519" t="str">
        <f>Vest!F44</f>
        <v>køkkenassistent</v>
      </c>
      <c r="AS519" t="str">
        <f>Vest!F45</f>
        <v>Udlært i 02</v>
      </c>
      <c r="AT519" t="str">
        <f>Vest!F46</f>
        <v>Økologisk oplysningsforbund</v>
      </c>
      <c r="AU519">
        <f>Vest!F47</f>
        <v>0</v>
      </c>
      <c r="AV519">
        <f>Vest!F48</f>
        <v>0</v>
      </c>
      <c r="AW519">
        <f>Vest!F49</f>
        <v>0</v>
      </c>
      <c r="AX519">
        <f>Vest!F50</f>
        <v>0</v>
      </c>
      <c r="AY519">
        <f>Vest!F51</f>
        <v>0</v>
      </c>
      <c r="AZ519">
        <f>Vest!F52</f>
        <v>0</v>
      </c>
      <c r="BA519">
        <f>Vest!F53</f>
        <v>0</v>
      </c>
      <c r="BB519">
        <f>Vest!F54</f>
        <v>98</v>
      </c>
      <c r="BC519">
        <f>Vest!F55</f>
        <v>0</v>
      </c>
      <c r="BD519">
        <f>Vest!F56</f>
        <v>1</v>
      </c>
      <c r="BE519">
        <f>Vest!F57</f>
        <v>0</v>
      </c>
      <c r="BF519" t="str">
        <f>Vest!F58</f>
        <v>Ja</v>
      </c>
      <c r="BG519" t="str">
        <f>Vest!F59</f>
        <v>Ja</v>
      </c>
      <c r="BH519" t="str">
        <f>Vest!F60</f>
        <v>Ja</v>
      </c>
      <c r="BI519" t="str">
        <f>Vest!F61</f>
        <v>Ja</v>
      </c>
      <c r="BJ519">
        <f>Vest!F62</f>
        <v>0</v>
      </c>
      <c r="BK519">
        <f>Vest!F63</f>
        <v>0</v>
      </c>
      <c r="BL519">
        <f>Vest!F64</f>
        <v>0</v>
      </c>
      <c r="BM519">
        <f>Vest!F65</f>
        <v>0</v>
      </c>
      <c r="BN519">
        <f>Vest!F66</f>
        <v>0</v>
      </c>
      <c r="BO519">
        <f>Vest!F67</f>
        <v>0</v>
      </c>
      <c r="BP519">
        <f>Vest!F68</f>
        <v>0</v>
      </c>
      <c r="BQ519">
        <f>Vest!F69</f>
        <v>0</v>
      </c>
      <c r="BR519" t="str">
        <f>Vest!F70</f>
        <v>produktionskøkken</v>
      </c>
      <c r="BS519" t="str">
        <f>Vest!F71</f>
        <v>Ja</v>
      </c>
      <c r="BT519" t="str">
        <f>Vest!F72</f>
        <v>Mindre</v>
      </c>
      <c r="BU519" t="str">
        <f>Vest!F73</f>
        <v>Ingen</v>
      </c>
      <c r="BV519" t="str">
        <f>Vest!F74</f>
        <v>Nej</v>
      </c>
      <c r="BW519" t="str">
        <f>Vest!F75</f>
        <v>meget fint køkken kunne godt leverer til andre Vuggestuer/børnehaver f.eks. Hvis en konvektionsovn blev intalleret</v>
      </c>
      <c r="BX519">
        <f>Vest!F76</f>
        <v>0</v>
      </c>
      <c r="BY519">
        <f>Vest!F77</f>
        <v>0</v>
      </c>
      <c r="BZ519">
        <f>Vest!F78</f>
        <v>0</v>
      </c>
      <c r="CA519">
        <f>Vest!F79</f>
        <v>0</v>
      </c>
      <c r="CB519">
        <f>Vest!F80</f>
        <v>0</v>
      </c>
      <c r="CC519">
        <f>Vest!F81</f>
        <v>0</v>
      </c>
      <c r="CD519">
        <f>Vest!F82</f>
        <v>0</v>
      </c>
      <c r="CE519">
        <f>Vest!F83</f>
        <v>0</v>
      </c>
      <c r="CF519">
        <f>Vest!F84</f>
        <v>0</v>
      </c>
      <c r="CG519" t="str">
        <f>Vest!F85</f>
        <v>Cathrine Jerrik / Nanna</v>
      </c>
      <c r="CH519" t="str">
        <f>Vest!F86</f>
        <v>6.2.2009</v>
      </c>
      <c r="CI519">
        <f>Vest!F87</f>
        <v>0</v>
      </c>
      <c r="CJ519">
        <f>Vest!F88</f>
        <v>0</v>
      </c>
      <c r="CK519">
        <f>Vest!F89</f>
        <v>0</v>
      </c>
      <c r="CL519">
        <f>Vest!F90</f>
        <v>4</v>
      </c>
      <c r="CM519">
        <f>Vest!F91</f>
        <v>0</v>
      </c>
      <c r="CN519">
        <f>Vest!F92</f>
        <v>2</v>
      </c>
      <c r="CO519">
        <f>Vest!F93</f>
        <v>0</v>
      </c>
      <c r="CP519">
        <f>Vest!F94</f>
        <v>0</v>
      </c>
      <c r="CQ519">
        <f>Vest!F95</f>
        <v>0</v>
      </c>
      <c r="CR519">
        <f>Vest!F96</f>
        <v>1</v>
      </c>
      <c r="CS519">
        <f>Vest!F97</f>
        <v>2</v>
      </c>
      <c r="CT519">
        <f>Vest!F98</f>
        <v>0</v>
      </c>
      <c r="CU519">
        <f>Vest!F99</f>
        <v>0</v>
      </c>
      <c r="CV519">
        <f>Vest!F100</f>
        <v>0</v>
      </c>
      <c r="CW519">
        <f>Vest!F101</f>
        <v>0</v>
      </c>
      <c r="CX519">
        <f>Vest!F102</f>
        <v>1</v>
      </c>
      <c r="CY519">
        <f>Vest!F103</f>
        <v>3</v>
      </c>
      <c r="CZ519">
        <f>Vest!F104</f>
        <v>0</v>
      </c>
      <c r="DA519">
        <f>Vest!F105</f>
        <v>0</v>
      </c>
      <c r="DB519">
        <f>Vest!F106</f>
        <v>1</v>
      </c>
      <c r="DC519">
        <f>Vest!F107</f>
        <v>20</v>
      </c>
      <c r="DD519" t="str">
        <f>Vest!F108</f>
        <v xml:space="preserve">Miele opvask alm. </v>
      </c>
      <c r="DE519">
        <f>Vest!F109</f>
        <v>0</v>
      </c>
      <c r="DF519" t="str">
        <f>Vest!F110</f>
        <v>Nej</v>
      </c>
      <c r="DG519">
        <f>Vest!F111</f>
        <v>0</v>
      </c>
      <c r="DH519" t="str">
        <f>Vest!F112</f>
        <v>Ja</v>
      </c>
      <c r="DI519" t="str">
        <f>Vest!F113</f>
        <v>Ja</v>
      </c>
      <c r="DJ519" t="str">
        <f>Vest!F114</f>
        <v>Nej</v>
      </c>
      <c r="DK519">
        <f>Vest!F115</f>
        <v>3</v>
      </c>
      <c r="DL519" t="str">
        <f>Vest!F116</f>
        <v>God plads</v>
      </c>
      <c r="DM519" t="str">
        <f>Vest!F117</f>
        <v>Et velfungerende køkkener uden nogen mangler, dog ville det ifølge personalet værer rart med et svaleskab til grønt</v>
      </c>
      <c r="DN519">
        <f>Vest!F118</f>
        <v>0</v>
      </c>
      <c r="DO519" s="14" t="str">
        <f>VLOOKUP(MID(B519,1,5)*1,InstTyp!A:B,2,FALSE)</f>
        <v>Vuggestuer</v>
      </c>
      <c r="DP519" s="14" t="str">
        <f>VLOOKUP(MID(B519,1,5)*1,InstTyp!A:C,3,FALSE)</f>
        <v>Vesterbro/Kgs.Enghave</v>
      </c>
      <c r="DQ519">
        <f>VLOOKUP(MID(B519,1,5)*1,'InstTyp-2'!E:BQ,7,FALSE)</f>
        <v>28</v>
      </c>
      <c r="DR519">
        <f>VLOOKUP(MID(B519,1,5)*1,'InstTyp-2'!E:BQ,8,FALSE)</f>
        <v>0</v>
      </c>
      <c r="DS519">
        <f>VLOOKUP(MID(B519,1,5)*1,'InstTyp-2'!E:BQ,9,FALSE)</f>
        <v>0</v>
      </c>
      <c r="DT519">
        <f>VLOOKUP(MID(B519,1,5)*1,'InstTyp-2'!E:BQ,10,FALSE)</f>
        <v>0</v>
      </c>
      <c r="DU519">
        <f>VLOOKUP(MID(B519,1,5)*1,'InstTyp-2'!E:BQ,11,FALSE)</f>
        <v>0</v>
      </c>
      <c r="DV519">
        <f>VLOOKUP(MID(B519,1,5)*1,'InstTyp-2'!E:BQ,12,FALSE)</f>
        <v>0</v>
      </c>
      <c r="DW519">
        <f>VLOOKUP(MID(B519,1,5)*1,'InstTyp-2'!E:BQ,13,FALSE)</f>
        <v>0</v>
      </c>
      <c r="DX519">
        <f>VLOOKUP(MID(B519,1,5)*1,'InstTyp-2'!E:BQ,14,FALSE)</f>
        <v>0</v>
      </c>
      <c r="DY519">
        <f>VLOOKUP(MID(B519,1,5)*1,'InstTyp-2'!E:BQ,15,FALSE)</f>
        <v>0</v>
      </c>
      <c r="DZ519">
        <f>VLOOKUP(MID(B519,1,5)*1,'InstTyp-2'!E:BQ,16,FALSE)</f>
        <v>0</v>
      </c>
      <c r="EA519">
        <f>VLOOKUP(MID(B519,1,5)*1,'InstTyp-2'!E:BQ,17,FALSE)</f>
        <v>0</v>
      </c>
      <c r="EB519">
        <f>VLOOKUP(MID(B519,1,5)*1,'InstTyp-2'!E:BQ,18,FALSE)</f>
        <v>0</v>
      </c>
      <c r="EC519">
        <f>VLOOKUP(MID(B519,1,5)*1,'InstTyp-2'!E:BQ,19,FALSE)</f>
        <v>0</v>
      </c>
      <c r="ED519">
        <f>VLOOKUP(MID(B519,1,5)*1,'InstTyp-2'!E:BQ,20,FALSE)</f>
        <v>0</v>
      </c>
      <c r="EE519" s="195">
        <f>VLOOKUP(MID(B519,1,5)*1,'Forplejning 2008'!A:C,3,FALSE)</f>
        <v>82461.75</v>
      </c>
      <c r="EF519" t="str">
        <f t="shared" si="32"/>
        <v>35260</v>
      </c>
      <c r="EG519" t="str">
        <f t="shared" si="33"/>
        <v/>
      </c>
      <c r="EH519">
        <f t="shared" si="34"/>
        <v>0</v>
      </c>
      <c r="EI519">
        <f t="shared" si="35"/>
        <v>0</v>
      </c>
      <c r="EJ519" t="e">
        <f>VLOOKUP(B519,Rekruttering!A:F,2,FALSE)</f>
        <v>#N/A</v>
      </c>
      <c r="EK519" t="e">
        <f>VLOOKUP(B519,Rekruttering!A:F,3,FALSE)</f>
        <v>#N/A</v>
      </c>
      <c r="EL519" t="e">
        <f>VLOOKUP(B519,Rekruttering!A:F,4,FALSE)</f>
        <v>#N/A</v>
      </c>
      <c r="EM519" t="e">
        <f>VLOOKUP(B519,Rekruttering!A:F,5,FALSE)</f>
        <v>#N/A</v>
      </c>
      <c r="EN519" t="e">
        <f>VLOOKUP(B519,Rekruttering!A:F,6,FALSE)</f>
        <v>#N/A</v>
      </c>
    </row>
    <row r="520" spans="1:144">
      <c r="A520" s="14" t="str">
        <f>Vest!G1</f>
        <v>x</v>
      </c>
      <c r="B520" s="21">
        <f>Vest!G2</f>
        <v>35264</v>
      </c>
      <c r="C520" t="str">
        <f>Vest!G3</f>
        <v>Vuggestuen Lyrskov</v>
      </c>
      <c r="D520" t="str">
        <f>Vest!G4</f>
        <v>Vesterbro/Kgs.Enghave</v>
      </c>
      <c r="E520" t="str">
        <f>Vest!G5</f>
        <v>Lyrskovgade 8</v>
      </c>
      <c r="F520">
        <f>Vest!G6</f>
        <v>1758</v>
      </c>
      <c r="G520" t="str">
        <f>Vest!G7</f>
        <v>København V</v>
      </c>
      <c r="H520" t="str">
        <f>Vest!G8</f>
        <v>33 31 85 88</v>
      </c>
      <c r="I520" t="str">
        <f>Vest!G9</f>
        <v>35264@buf.kk.dk</v>
      </c>
      <c r="J520" t="str">
        <f>Vest!G10</f>
        <v>Ingrid Melskens</v>
      </c>
      <c r="K520">
        <f>Vest!G11</f>
        <v>32577002</v>
      </c>
      <c r="L520">
        <f>Vest!G12</f>
        <v>0</v>
      </c>
      <c r="M520" t="str">
        <f>Vest!G13</f>
        <v>vuggestuenlyrskv@gmail.com</v>
      </c>
      <c r="N520" t="str">
        <f>Vest!G14</f>
        <v>Vuggestue</v>
      </c>
      <c r="O520">
        <f>Vest!G15</f>
        <v>23</v>
      </c>
      <c r="P520">
        <f>Vest!G16</f>
        <v>0</v>
      </c>
      <c r="Q520">
        <f>Vest!G17</f>
        <v>0</v>
      </c>
      <c r="R520">
        <f>Vest!G18</f>
        <v>0</v>
      </c>
      <c r="S520">
        <f>Vest!G19</f>
        <v>0</v>
      </c>
      <c r="T520">
        <f>Vest!G20</f>
        <v>0</v>
      </c>
      <c r="U520">
        <f>Vest!G21</f>
        <v>0</v>
      </c>
      <c r="V520" t="str">
        <f>Vest!G22</f>
        <v>Nej</v>
      </c>
      <c r="W520">
        <f>Vest!G23</f>
        <v>0</v>
      </c>
      <c r="X520">
        <f>Vest!G24</f>
        <v>0</v>
      </c>
      <c r="Y520">
        <f>Vest!G25</f>
        <v>5</v>
      </c>
      <c r="Z520">
        <f>Vest!G26</f>
        <v>5</v>
      </c>
      <c r="AA520">
        <f>Vest!G27</f>
        <v>5</v>
      </c>
      <c r="AB520">
        <f>Vest!G28</f>
        <v>5</v>
      </c>
      <c r="AC520">
        <f>Vest!G29</f>
        <v>0</v>
      </c>
      <c r="AD520">
        <f>Vest!G30</f>
        <v>0</v>
      </c>
      <c r="AE520">
        <f>Vest!G31</f>
        <v>0</v>
      </c>
      <c r="AF520">
        <f>Vest!G32</f>
        <v>0</v>
      </c>
      <c r="AG520">
        <f>Vest!G33</f>
        <v>0</v>
      </c>
      <c r="AH520">
        <f>Vest!G34</f>
        <v>0</v>
      </c>
      <c r="AI520" s="16">
        <f>Vest!G35</f>
        <v>85000</v>
      </c>
      <c r="AJ520">
        <f>Vest!G36</f>
        <v>0</v>
      </c>
      <c r="AK520">
        <f>Vest!G37</f>
        <v>0</v>
      </c>
      <c r="AL520" t="str">
        <f>Vest!G38</f>
        <v>Ja</v>
      </c>
      <c r="AM520" t="str">
        <f>Vest!G39</f>
        <v>Nej</v>
      </c>
      <c r="AN520" t="str">
        <f>Vest!G40</f>
        <v>Isabelle Mattheus</v>
      </c>
      <c r="AO520">
        <f>Vest!G41</f>
        <v>2007</v>
      </c>
      <c r="AP520">
        <f>Vest!G42</f>
        <v>25</v>
      </c>
      <c r="AQ520">
        <f>Vest!G43</f>
        <v>0</v>
      </c>
      <c r="AR520" t="str">
        <f>Vest!G44</f>
        <v>Smørrebrødsjomfru</v>
      </c>
      <c r="AS520" t="str">
        <f>Vest!G45</f>
        <v>10 år</v>
      </c>
      <c r="AT520" t="str">
        <f>Vest!G46</f>
        <v>AMU + 2 i madhuset. Økologisk oplysningsforbund</v>
      </c>
      <c r="AU520">
        <f>Vest!G47</f>
        <v>0</v>
      </c>
      <c r="AV520">
        <f>Vest!G48</f>
        <v>0</v>
      </c>
      <c r="AW520">
        <f>Vest!G49</f>
        <v>0</v>
      </c>
      <c r="AX520">
        <f>Vest!G50</f>
        <v>0</v>
      </c>
      <c r="AY520">
        <f>Vest!G51</f>
        <v>0</v>
      </c>
      <c r="AZ520">
        <f>Vest!G52</f>
        <v>0</v>
      </c>
      <c r="BA520">
        <f>Vest!G53</f>
        <v>0</v>
      </c>
      <c r="BB520">
        <f>Vest!G54</f>
        <v>96</v>
      </c>
      <c r="BC520">
        <f>Vest!G55</f>
        <v>0</v>
      </c>
      <c r="BD520">
        <f>Vest!G56</f>
        <v>2</v>
      </c>
      <c r="BE520">
        <f>Vest!G57</f>
        <v>0</v>
      </c>
      <c r="BF520" t="str">
        <f>Vest!G58</f>
        <v>Ja</v>
      </c>
      <c r="BG520" t="str">
        <f>Vest!G59</f>
        <v>Nej</v>
      </c>
      <c r="BH520" t="str">
        <f>Vest!G60</f>
        <v>Ja</v>
      </c>
      <c r="BI520" t="str">
        <f>Vest!G61</f>
        <v>Ja</v>
      </c>
      <c r="BJ520">
        <f>Vest!G62</f>
        <v>0</v>
      </c>
      <c r="BK520">
        <f>Vest!G63</f>
        <v>0</v>
      </c>
      <c r="BL520">
        <f>Vest!G64</f>
        <v>0</v>
      </c>
      <c r="BM520">
        <f>Vest!G65</f>
        <v>0</v>
      </c>
      <c r="BN520">
        <f>Vest!G66</f>
        <v>0</v>
      </c>
      <c r="BO520">
        <f>Vest!G67</f>
        <v>0</v>
      </c>
      <c r="BP520">
        <f>Vest!G68</f>
        <v>0</v>
      </c>
      <c r="BQ520">
        <f>Vest!G69</f>
        <v>0</v>
      </c>
      <c r="BR520" t="str">
        <f>Vest!G70</f>
        <v>produktionskøkken</v>
      </c>
      <c r="BS520" t="str">
        <f>Vest!G71</f>
        <v>Ja</v>
      </c>
      <c r="BT520" t="str">
        <f>Vest!G72</f>
        <v>Ingen</v>
      </c>
      <c r="BU520" t="str">
        <f>Vest!G73</f>
        <v>Ingen</v>
      </c>
      <c r="BV520" t="str">
        <f>Vest!G74</f>
        <v>Nej</v>
      </c>
      <c r="BW520" t="str">
        <f>Vest!G75</f>
        <v>Vil gerne med i mentor ordning</v>
      </c>
      <c r="BX520">
        <f>Vest!G76</f>
        <v>0</v>
      </c>
      <c r="BY520">
        <f>Vest!G77</f>
        <v>0</v>
      </c>
      <c r="BZ520">
        <f>Vest!G78</f>
        <v>0</v>
      </c>
      <c r="CA520">
        <f>Vest!G79</f>
        <v>0</v>
      </c>
      <c r="CB520">
        <f>Vest!G80</f>
        <v>0</v>
      </c>
      <c r="CC520">
        <f>Vest!G81</f>
        <v>0</v>
      </c>
      <c r="CD520">
        <f>Vest!G82</f>
        <v>0</v>
      </c>
      <c r="CE520">
        <f>Vest!G83</f>
        <v>0</v>
      </c>
      <c r="CF520" t="str">
        <f>Vest!G84</f>
        <v>Vil gerne med i mentor ordning</v>
      </c>
      <c r="CG520" t="str">
        <f>Vest!G85</f>
        <v>Cathrine Jerrik / Nanna</v>
      </c>
      <c r="CH520" t="str">
        <f>Vest!G86</f>
        <v>11.2.2009</v>
      </c>
      <c r="CI520">
        <f>Vest!G87</f>
        <v>0</v>
      </c>
      <c r="CJ520">
        <f>Vest!G88</f>
        <v>1</v>
      </c>
      <c r="CK520">
        <f>Vest!G89</f>
        <v>0</v>
      </c>
      <c r="CL520">
        <f>Vest!G90</f>
        <v>0</v>
      </c>
      <c r="CM520">
        <f>Vest!G91</f>
        <v>0</v>
      </c>
      <c r="CN520">
        <f>Vest!G92</f>
        <v>2</v>
      </c>
      <c r="CO520">
        <f>Vest!G93</f>
        <v>0</v>
      </c>
      <c r="CP520">
        <f>Vest!G94</f>
        <v>0</v>
      </c>
      <c r="CQ520">
        <f>Vest!G95</f>
        <v>0</v>
      </c>
      <c r="CR520">
        <f>Vest!G96</f>
        <v>0</v>
      </c>
      <c r="CS520">
        <f>Vest!G97</f>
        <v>2</v>
      </c>
      <c r="CT520">
        <f>Vest!G98</f>
        <v>0</v>
      </c>
      <c r="CU520">
        <f>Vest!G99</f>
        <v>0</v>
      </c>
      <c r="CV520">
        <f>Vest!G100</f>
        <v>0</v>
      </c>
      <c r="CW520">
        <f>Vest!G101</f>
        <v>0</v>
      </c>
      <c r="CX520">
        <f>Vest!G102</f>
        <v>2</v>
      </c>
      <c r="CY520">
        <f>Vest!G103</f>
        <v>0</v>
      </c>
      <c r="CZ520">
        <f>Vest!G104</f>
        <v>0</v>
      </c>
      <c r="DA520">
        <f>Vest!G105</f>
        <v>0</v>
      </c>
      <c r="DB520">
        <f>Vest!G106</f>
        <v>1</v>
      </c>
      <c r="DC520">
        <f>Vest!G107</f>
        <v>20</v>
      </c>
      <c r="DD520" t="str">
        <f>Vest!G108</f>
        <v>Miele</v>
      </c>
      <c r="DE520">
        <f>Vest!G109</f>
        <v>3</v>
      </c>
      <c r="DF520" t="str">
        <f>Vest!G110</f>
        <v>Nej</v>
      </c>
      <c r="DG520">
        <f>Vest!G111</f>
        <v>0</v>
      </c>
      <c r="DH520" t="str">
        <f>Vest!G112</f>
        <v>Ja</v>
      </c>
      <c r="DI520" t="str">
        <f>Vest!G113</f>
        <v>Ja</v>
      </c>
      <c r="DJ520" t="str">
        <f>Vest!G114</f>
        <v>Nej</v>
      </c>
      <c r="DK520">
        <f>Vest!G115</f>
        <v>2</v>
      </c>
      <c r="DL520" t="str">
        <f>Vest!G116</f>
        <v>God plads</v>
      </c>
      <c r="DM520" t="str">
        <f>Vest!G117</f>
        <v>Køkkenet er velfungerende og har lige fået 2 nye varmluftovne
gasblus</v>
      </c>
      <c r="DN520">
        <f>Vest!G118</f>
        <v>0</v>
      </c>
      <c r="DO520" s="14" t="str">
        <f>VLOOKUP(MID(B520,1,5)*1,InstTyp!A:B,2,FALSE)</f>
        <v>Vuggestuer</v>
      </c>
      <c r="DP520" s="14" t="str">
        <f>VLOOKUP(MID(B520,1,5)*1,InstTyp!A:C,3,FALSE)</f>
        <v>Vesterbro/Kgs.Enghave</v>
      </c>
      <c r="DQ520">
        <f>VLOOKUP(MID(B520,1,5)*1,'InstTyp-2'!E:BQ,7,FALSE)</f>
        <v>23</v>
      </c>
      <c r="DR520">
        <f>VLOOKUP(MID(B520,1,5)*1,'InstTyp-2'!E:BQ,8,FALSE)</f>
        <v>0</v>
      </c>
      <c r="DS520">
        <f>VLOOKUP(MID(B520,1,5)*1,'InstTyp-2'!E:BQ,9,FALSE)</f>
        <v>0</v>
      </c>
      <c r="DT520">
        <f>VLOOKUP(MID(B520,1,5)*1,'InstTyp-2'!E:BQ,10,FALSE)</f>
        <v>0</v>
      </c>
      <c r="DU520">
        <f>VLOOKUP(MID(B520,1,5)*1,'InstTyp-2'!E:BQ,11,FALSE)</f>
        <v>0</v>
      </c>
      <c r="DV520">
        <f>VLOOKUP(MID(B520,1,5)*1,'InstTyp-2'!E:BQ,12,FALSE)</f>
        <v>0</v>
      </c>
      <c r="DW520">
        <f>VLOOKUP(MID(B520,1,5)*1,'InstTyp-2'!E:BQ,13,FALSE)</f>
        <v>0</v>
      </c>
      <c r="DX520">
        <f>VLOOKUP(MID(B520,1,5)*1,'InstTyp-2'!E:BQ,14,FALSE)</f>
        <v>0</v>
      </c>
      <c r="DY520">
        <f>VLOOKUP(MID(B520,1,5)*1,'InstTyp-2'!E:BQ,15,FALSE)</f>
        <v>0</v>
      </c>
      <c r="DZ520">
        <f>VLOOKUP(MID(B520,1,5)*1,'InstTyp-2'!E:BQ,16,FALSE)</f>
        <v>0</v>
      </c>
      <c r="EA520">
        <f>VLOOKUP(MID(B520,1,5)*1,'InstTyp-2'!E:BQ,17,FALSE)</f>
        <v>0</v>
      </c>
      <c r="EB520">
        <f>VLOOKUP(MID(B520,1,5)*1,'InstTyp-2'!E:BQ,18,FALSE)</f>
        <v>0</v>
      </c>
      <c r="EC520">
        <f>VLOOKUP(MID(B520,1,5)*1,'InstTyp-2'!E:BQ,19,FALSE)</f>
        <v>0</v>
      </c>
      <c r="ED520">
        <f>VLOOKUP(MID(B520,1,5)*1,'InstTyp-2'!E:BQ,20,FALSE)</f>
        <v>0</v>
      </c>
      <c r="EE520" s="195">
        <f>VLOOKUP(MID(B520,1,5)*1,'Forplejning 2008'!A:C,3,FALSE)</f>
        <v>65788.08</v>
      </c>
      <c r="EF520" t="str">
        <f t="shared" si="32"/>
        <v>35264</v>
      </c>
      <c r="EG520" t="str">
        <f t="shared" si="33"/>
        <v/>
      </c>
      <c r="EH520">
        <f t="shared" si="34"/>
        <v>0</v>
      </c>
      <c r="EI520">
        <f t="shared" si="35"/>
        <v>0</v>
      </c>
      <c r="EJ520" t="e">
        <f>VLOOKUP(B520,Rekruttering!A:F,2,FALSE)</f>
        <v>#N/A</v>
      </c>
      <c r="EK520" t="e">
        <f>VLOOKUP(B520,Rekruttering!A:F,3,FALSE)</f>
        <v>#N/A</v>
      </c>
      <c r="EL520" t="e">
        <f>VLOOKUP(B520,Rekruttering!A:F,4,FALSE)</f>
        <v>#N/A</v>
      </c>
      <c r="EM520" t="e">
        <f>VLOOKUP(B520,Rekruttering!A:F,5,FALSE)</f>
        <v>#N/A</v>
      </c>
      <c r="EN520" t="e">
        <f>VLOOKUP(B520,Rekruttering!A:F,6,FALSE)</f>
        <v>#N/A</v>
      </c>
    </row>
    <row r="521" spans="1:144">
      <c r="A521" s="14" t="str">
        <f>Vest!J1</f>
        <v>x</v>
      </c>
      <c r="B521" s="21">
        <f>Vest!J2</f>
        <v>35274</v>
      </c>
      <c r="C521" t="str">
        <f>Vest!J3</f>
        <v>Carlsberg Bryggeriernes Vuggestue</v>
      </c>
      <c r="D521" t="str">
        <f>Vest!J4</f>
        <v>Vesterbro/Kgs.Enghave</v>
      </c>
      <c r="E521" t="str">
        <f>Vest!J5</f>
        <v>Vesterfælledvej 79</v>
      </c>
      <c r="F521">
        <f>Vest!J6</f>
        <v>1750</v>
      </c>
      <c r="G521" t="str">
        <f>Vest!J7</f>
        <v>København V</v>
      </c>
      <c r="H521" t="str">
        <f>Vest!J8</f>
        <v>33 21 48 10</v>
      </c>
      <c r="I521" t="str">
        <f>Vest!J9</f>
        <v>35274@buf.kk.dk</v>
      </c>
      <c r="J521" t="str">
        <f>Vest!J10</f>
        <v>Vibeke Klemmesen</v>
      </c>
      <c r="K521">
        <f>Vest!J11</f>
        <v>36467094</v>
      </c>
      <c r="L521">
        <f>Vest!J12</f>
        <v>0</v>
      </c>
      <c r="M521" t="str">
        <f>Vest!J13</f>
        <v>vk@faf.kk.dk</v>
      </c>
      <c r="N521" t="str">
        <f>Vest!J14</f>
        <v>Vuggestue</v>
      </c>
      <c r="O521">
        <f>Vest!J15</f>
        <v>44</v>
      </c>
      <c r="P521">
        <f>Vest!J16</f>
        <v>0</v>
      </c>
      <c r="Q521">
        <f>Vest!J17</f>
        <v>0</v>
      </c>
      <c r="R521">
        <f>Vest!J18</f>
        <v>0</v>
      </c>
      <c r="S521">
        <f>Vest!J19</f>
        <v>0</v>
      </c>
      <c r="T521">
        <f>Vest!J20</f>
        <v>0</v>
      </c>
      <c r="U521">
        <f>Vest!J21</f>
        <v>0</v>
      </c>
      <c r="V521" t="str">
        <f>Vest!J22</f>
        <v>Nej</v>
      </c>
      <c r="W521">
        <f>Vest!J23</f>
        <v>0</v>
      </c>
      <c r="X521">
        <f>Vest!J24</f>
        <v>0</v>
      </c>
      <c r="Y521">
        <f>Vest!J25</f>
        <v>5</v>
      </c>
      <c r="Z521">
        <f>Vest!J26</f>
        <v>0</v>
      </c>
      <c r="AA521">
        <f>Vest!J27</f>
        <v>4</v>
      </c>
      <c r="AB521">
        <f>Vest!J28</f>
        <v>5</v>
      </c>
      <c r="AC521">
        <f>Vest!J29</f>
        <v>0</v>
      </c>
      <c r="AD521">
        <f>Vest!J30</f>
        <v>0</v>
      </c>
      <c r="AE521">
        <f>Vest!J31</f>
        <v>0</v>
      </c>
      <c r="AF521">
        <f>Vest!J32</f>
        <v>0</v>
      </c>
      <c r="AG521">
        <f>Vest!J33</f>
        <v>0</v>
      </c>
      <c r="AH521">
        <f>Vest!J34</f>
        <v>0</v>
      </c>
      <c r="AI521" s="16">
        <f>Vest!J35</f>
        <v>84000</v>
      </c>
      <c r="AJ521">
        <f>Vest!J36</f>
        <v>0</v>
      </c>
      <c r="AK521">
        <f>Vest!J37</f>
        <v>0</v>
      </c>
      <c r="AL521" t="str">
        <f>Vest!J38</f>
        <v>Ja</v>
      </c>
      <c r="AM521" t="str">
        <f>Vest!J39</f>
        <v>Nej</v>
      </c>
      <c r="AN521" t="str">
        <f>Vest!J40</f>
        <v>Hanne Byrdal</v>
      </c>
      <c r="AO521">
        <f>Vest!J41</f>
        <v>2006</v>
      </c>
      <c r="AP521">
        <f>Vest!J42</f>
        <v>30</v>
      </c>
      <c r="AQ521">
        <f>Vest!J43</f>
        <v>0</v>
      </c>
      <c r="AR521" t="str">
        <f>Vest!J44</f>
        <v>Smørrebrødsjomfru</v>
      </c>
      <c r="AS521" t="str">
        <f>Vest!J45</f>
        <v>masser</v>
      </c>
      <c r="AT521" t="str">
        <f>Vest!J46</f>
        <v>Hygiejne, kvalitetsskema</v>
      </c>
      <c r="AU521">
        <f>Vest!J47</f>
        <v>0</v>
      </c>
      <c r="AV521">
        <f>Vest!J48</f>
        <v>0</v>
      </c>
      <c r="AW521">
        <f>Vest!J49</f>
        <v>0</v>
      </c>
      <c r="AX521">
        <f>Vest!J50</f>
        <v>0</v>
      </c>
      <c r="AY521">
        <f>Vest!J51</f>
        <v>0</v>
      </c>
      <c r="AZ521">
        <f>Vest!J52</f>
        <v>0</v>
      </c>
      <c r="BA521">
        <f>Vest!J53</f>
        <v>0</v>
      </c>
      <c r="BB521">
        <f>Vest!J54</f>
        <v>100</v>
      </c>
      <c r="BC521">
        <f>Vest!J55</f>
        <v>0</v>
      </c>
      <c r="BD521">
        <f>Vest!J56</f>
        <v>2</v>
      </c>
      <c r="BE521">
        <f>Vest!J57</f>
        <v>0</v>
      </c>
      <c r="BF521" t="str">
        <f>Vest!J58</f>
        <v>Nej</v>
      </c>
      <c r="BG521" t="str">
        <f>Vest!J59</f>
        <v>Nej</v>
      </c>
      <c r="BH521" t="str">
        <f>Vest!J60</f>
        <v>Ja</v>
      </c>
      <c r="BI521" t="str">
        <f>Vest!J61</f>
        <v>Ja</v>
      </c>
      <c r="BJ521">
        <f>Vest!J62</f>
        <v>0</v>
      </c>
      <c r="BK521" t="str">
        <f>Vest!J63</f>
        <v>Ja</v>
      </c>
      <c r="BL521">
        <f>Vest!J64</f>
        <v>0</v>
      </c>
      <c r="BM521" t="str">
        <f>Vest!J65</f>
        <v>Ja</v>
      </c>
      <c r="BN521">
        <f>Vest!J66</f>
        <v>0</v>
      </c>
      <c r="BO521" t="str">
        <f>Vest!J67</f>
        <v>Ja</v>
      </c>
      <c r="BP521">
        <f>Vest!J68</f>
        <v>0</v>
      </c>
      <c r="BQ521">
        <f>Vest!J69</f>
        <v>0</v>
      </c>
      <c r="BR521" t="str">
        <f>Vest!J70</f>
        <v>produktionskøkken</v>
      </c>
      <c r="BS521" t="str">
        <f>Vest!J71</f>
        <v>Ja</v>
      </c>
      <c r="BT521" t="str">
        <f>Vest!J72</f>
        <v>Ingen</v>
      </c>
      <c r="BU521" t="str">
        <f>Vest!J73</f>
        <v>Ingen</v>
      </c>
      <c r="BV521" t="str">
        <f>Vest!J74</f>
        <v>Nej</v>
      </c>
      <c r="BW521">
        <f>Vest!J75</f>
        <v>0</v>
      </c>
      <c r="BX521">
        <f>Vest!J76</f>
        <v>0</v>
      </c>
      <c r="BY521">
        <f>Vest!J77</f>
        <v>0</v>
      </c>
      <c r="BZ521">
        <f>Vest!J78</f>
        <v>0</v>
      </c>
      <c r="CA521">
        <f>Vest!J79</f>
        <v>0</v>
      </c>
      <c r="CB521">
        <f>Vest!J80</f>
        <v>0</v>
      </c>
      <c r="CC521">
        <f>Vest!J81</f>
        <v>0</v>
      </c>
      <c r="CD521">
        <f>Vest!J82</f>
        <v>0</v>
      </c>
      <c r="CE521">
        <f>Vest!J83</f>
        <v>0</v>
      </c>
      <c r="CF521">
        <f>Vest!J84</f>
        <v>0</v>
      </c>
      <c r="CG521" t="str">
        <f>Vest!J85</f>
        <v>Lone Voss</v>
      </c>
      <c r="CH521" s="18">
        <f>Vest!J86</f>
        <v>39848</v>
      </c>
      <c r="CI521">
        <f>Vest!J87</f>
        <v>0</v>
      </c>
      <c r="CJ521">
        <f>Vest!J88</f>
        <v>0</v>
      </c>
      <c r="CK521">
        <f>Vest!J89</f>
        <v>2</v>
      </c>
      <c r="CL521">
        <f>Vest!J90</f>
        <v>8</v>
      </c>
      <c r="CM521">
        <f>Vest!J91</f>
        <v>0</v>
      </c>
      <c r="CN521">
        <f>Vest!J92</f>
        <v>2</v>
      </c>
      <c r="CO521">
        <f>Vest!J93</f>
        <v>0</v>
      </c>
      <c r="CP521">
        <f>Vest!J94</f>
        <v>0</v>
      </c>
      <c r="CQ521">
        <f>Vest!J95</f>
        <v>0</v>
      </c>
      <c r="CR521">
        <f>Vest!J96</f>
        <v>0</v>
      </c>
      <c r="CS521">
        <f>Vest!J97</f>
        <v>2</v>
      </c>
      <c r="CT521">
        <f>Vest!J98</f>
        <v>0</v>
      </c>
      <c r="CU521">
        <f>Vest!J99</f>
        <v>0</v>
      </c>
      <c r="CV521">
        <f>Vest!J100</f>
        <v>0</v>
      </c>
      <c r="CW521">
        <f>Vest!J101</f>
        <v>0</v>
      </c>
      <c r="CX521">
        <f>Vest!J102</f>
        <v>0</v>
      </c>
      <c r="CY521">
        <f>Vest!J103</f>
        <v>2</v>
      </c>
      <c r="CZ521">
        <f>Vest!J104</f>
        <v>0</v>
      </c>
      <c r="DA521">
        <f>Vest!J105</f>
        <v>0</v>
      </c>
      <c r="DB521">
        <f>Vest!J106</f>
        <v>1</v>
      </c>
      <c r="DC521">
        <f>Vest!J107</f>
        <v>0</v>
      </c>
      <c r="DD521" t="str">
        <f>Vest!J108</f>
        <v>Miele</v>
      </c>
      <c r="DE521">
        <f>Vest!J109</f>
        <v>4</v>
      </c>
      <c r="DF521" t="str">
        <f>Vest!J110</f>
        <v>Nej</v>
      </c>
      <c r="DG521">
        <f>Vest!J111</f>
        <v>0</v>
      </c>
      <c r="DH521" t="str">
        <f>Vest!J112</f>
        <v>Ja</v>
      </c>
      <c r="DI521" t="str">
        <f>Vest!J113</f>
        <v>Ja</v>
      </c>
      <c r="DJ521" t="str">
        <f>Vest!J114</f>
        <v>Nej</v>
      </c>
      <c r="DK521">
        <f>Vest!J115</f>
        <v>2</v>
      </c>
      <c r="DL521">
        <f>Vest!J116</f>
        <v>0</v>
      </c>
      <c r="DM521" t="str">
        <f>Vest!J117</f>
        <v>Har talt md Hanne Byrdal</v>
      </c>
      <c r="DN521">
        <f>Vest!J118</f>
        <v>0</v>
      </c>
      <c r="DO521" s="14" t="str">
        <f>VLOOKUP(MID(B521,1,5)*1,InstTyp!A:B,2,FALSE)</f>
        <v>Vuggestuer</v>
      </c>
      <c r="DP521" s="14" t="str">
        <f>VLOOKUP(MID(B521,1,5)*1,InstTyp!A:C,3,FALSE)</f>
        <v>Vesterbro/Kgs.Enghave</v>
      </c>
      <c r="DQ521">
        <f>VLOOKUP(MID(B521,1,5)*1,'InstTyp-2'!E:BQ,7,FALSE)</f>
        <v>42</v>
      </c>
      <c r="DR521">
        <f>VLOOKUP(MID(B521,1,5)*1,'InstTyp-2'!E:BQ,8,FALSE)</f>
        <v>0</v>
      </c>
      <c r="DS521">
        <f>VLOOKUP(MID(B521,1,5)*1,'InstTyp-2'!E:BQ,9,FALSE)</f>
        <v>0</v>
      </c>
      <c r="DT521">
        <f>VLOOKUP(MID(B521,1,5)*1,'InstTyp-2'!E:BQ,10,FALSE)</f>
        <v>0</v>
      </c>
      <c r="DU521">
        <f>VLOOKUP(MID(B521,1,5)*1,'InstTyp-2'!E:BQ,11,FALSE)</f>
        <v>0</v>
      </c>
      <c r="DV521">
        <f>VLOOKUP(MID(B521,1,5)*1,'InstTyp-2'!E:BQ,12,FALSE)</f>
        <v>0</v>
      </c>
      <c r="DW521">
        <f>VLOOKUP(MID(B521,1,5)*1,'InstTyp-2'!E:BQ,13,FALSE)</f>
        <v>0</v>
      </c>
      <c r="DX521">
        <f>VLOOKUP(MID(B521,1,5)*1,'InstTyp-2'!E:BQ,14,FALSE)</f>
        <v>0</v>
      </c>
      <c r="DY521">
        <f>VLOOKUP(MID(B521,1,5)*1,'InstTyp-2'!E:BQ,15,FALSE)</f>
        <v>0</v>
      </c>
      <c r="DZ521">
        <f>VLOOKUP(MID(B521,1,5)*1,'InstTyp-2'!E:BQ,16,FALSE)</f>
        <v>0</v>
      </c>
      <c r="EA521">
        <f>VLOOKUP(MID(B521,1,5)*1,'InstTyp-2'!E:BQ,17,FALSE)</f>
        <v>0</v>
      </c>
      <c r="EB521">
        <f>VLOOKUP(MID(B521,1,5)*1,'InstTyp-2'!E:BQ,18,FALSE)</f>
        <v>0</v>
      </c>
      <c r="EC521">
        <f>VLOOKUP(MID(B521,1,5)*1,'InstTyp-2'!E:BQ,19,FALSE)</f>
        <v>0</v>
      </c>
      <c r="ED521">
        <f>VLOOKUP(MID(B521,1,5)*1,'InstTyp-2'!E:BQ,20,FALSE)</f>
        <v>0</v>
      </c>
      <c r="EE521" s="195">
        <f>VLOOKUP(MID(B521,1,5)*1,'Forplejning 2008'!A:C,3,FALSE)</f>
        <v>162728.34</v>
      </c>
      <c r="EF521" t="str">
        <f t="shared" si="32"/>
        <v>35274</v>
      </c>
      <c r="EG521" t="str">
        <f t="shared" si="33"/>
        <v/>
      </c>
      <c r="EH521">
        <f t="shared" si="34"/>
        <v>0</v>
      </c>
      <c r="EI521">
        <f t="shared" si="35"/>
        <v>0</v>
      </c>
      <c r="EJ521" t="e">
        <f>VLOOKUP(B521,Rekruttering!A:F,2,FALSE)</f>
        <v>#N/A</v>
      </c>
      <c r="EK521" t="e">
        <f>VLOOKUP(B521,Rekruttering!A:F,3,FALSE)</f>
        <v>#N/A</v>
      </c>
      <c r="EL521" t="e">
        <f>VLOOKUP(B521,Rekruttering!A:F,4,FALSE)</f>
        <v>#N/A</v>
      </c>
      <c r="EM521" t="e">
        <f>VLOOKUP(B521,Rekruttering!A:F,5,FALSE)</f>
        <v>#N/A</v>
      </c>
      <c r="EN521" t="e">
        <f>VLOOKUP(B521,Rekruttering!A:F,6,FALSE)</f>
        <v>#N/A</v>
      </c>
    </row>
    <row r="522" spans="1:144">
      <c r="A522" s="14" t="str">
        <f>Vest!K1</f>
        <v>x</v>
      </c>
      <c r="B522" s="21">
        <f>Vest!K2</f>
        <v>35276</v>
      </c>
      <c r="C522" t="str">
        <f>Vest!K3</f>
        <v>Sct. Matthæus Sogns Menigheds Vuggestue</v>
      </c>
      <c r="D522" t="str">
        <f>Vest!K4</f>
        <v>Vesterbro/Kgs.Enghave</v>
      </c>
      <c r="E522" t="str">
        <f>Vest!K5</f>
        <v>Valdemarsgade 27</v>
      </c>
      <c r="F522">
        <f>Vest!K6</f>
        <v>1665</v>
      </c>
      <c r="G522" t="str">
        <f>Vest!K7</f>
        <v>København V</v>
      </c>
      <c r="H522" t="str">
        <f>Vest!K8</f>
        <v>33 22 11 81</v>
      </c>
      <c r="I522" t="str">
        <f>Vest!K9</f>
        <v>35276@buf.kk.dk</v>
      </c>
      <c r="J522" t="str">
        <f>Vest!K10</f>
        <v>Bodil Bauer</v>
      </c>
      <c r="K522">
        <f>Vest!K11</f>
        <v>0</v>
      </c>
      <c r="L522">
        <f>Vest!K12</f>
        <v>0</v>
      </c>
      <c r="M522" t="str">
        <f>Vest!K13</f>
        <v>vuggevalde@post.tele.dk</v>
      </c>
      <c r="N522" t="str">
        <f>Vest!K14</f>
        <v>Vuggestue</v>
      </c>
      <c r="O522">
        <f>Vest!K15</f>
        <v>20</v>
      </c>
      <c r="P522">
        <f>Vest!K16</f>
        <v>0</v>
      </c>
      <c r="Q522">
        <f>Vest!K17</f>
        <v>0</v>
      </c>
      <c r="R522">
        <f>Vest!K18</f>
        <v>0</v>
      </c>
      <c r="S522">
        <f>Vest!K19</f>
        <v>0</v>
      </c>
      <c r="T522">
        <f>Vest!K20</f>
        <v>0</v>
      </c>
      <c r="U522">
        <f>Vest!K21</f>
        <v>0</v>
      </c>
      <c r="V522" t="str">
        <f>Vest!K22</f>
        <v>Nej</v>
      </c>
      <c r="W522">
        <f>Vest!K23</f>
        <v>0</v>
      </c>
      <c r="X522">
        <f>Vest!K24</f>
        <v>0</v>
      </c>
      <c r="Y522">
        <f>Vest!K25</f>
        <v>5</v>
      </c>
      <c r="Z522">
        <f>Vest!K26</f>
        <v>5</v>
      </c>
      <c r="AA522">
        <f>Vest!K27</f>
        <v>4</v>
      </c>
      <c r="AB522">
        <f>Vest!K28</f>
        <v>4</v>
      </c>
      <c r="AC522">
        <f>Vest!K29</f>
        <v>0</v>
      </c>
      <c r="AD522">
        <f>Vest!K30</f>
        <v>0</v>
      </c>
      <c r="AE522">
        <f>Vest!K31</f>
        <v>0</v>
      </c>
      <c r="AF522">
        <f>Vest!K32</f>
        <v>0</v>
      </c>
      <c r="AG522">
        <f>Vest!K33</f>
        <v>0</v>
      </c>
      <c r="AH522">
        <f>Vest!K34</f>
        <v>0</v>
      </c>
      <c r="AI522" s="16">
        <f>Vest!K35</f>
        <v>70000</v>
      </c>
      <c r="AJ522">
        <f>Vest!K36</f>
        <v>0</v>
      </c>
      <c r="AK522">
        <f>Vest!K37</f>
        <v>0</v>
      </c>
      <c r="AL522" t="str">
        <f>Vest!K38</f>
        <v>Ja</v>
      </c>
      <c r="AM522" t="str">
        <f>Vest!K39</f>
        <v>Nej</v>
      </c>
      <c r="AN522" t="str">
        <f>Vest!K40</f>
        <v>Sara</v>
      </c>
      <c r="AO522">
        <f>Vest!K41</f>
        <v>2009</v>
      </c>
      <c r="AP522">
        <f>Vest!K42</f>
        <v>20</v>
      </c>
      <c r="AQ522">
        <f>Vest!K43</f>
        <v>0</v>
      </c>
      <c r="AR522">
        <f>Vest!K44</f>
        <v>0</v>
      </c>
      <c r="AS522">
        <f>Vest!K45</f>
        <v>0</v>
      </c>
      <c r="AT522">
        <f>Vest!K46</f>
        <v>0</v>
      </c>
      <c r="AU522">
        <f>Vest!K47</f>
        <v>0</v>
      </c>
      <c r="AV522">
        <f>Vest!K48</f>
        <v>0</v>
      </c>
      <c r="AW522">
        <f>Vest!K49</f>
        <v>0</v>
      </c>
      <c r="AX522">
        <f>Vest!K50</f>
        <v>0</v>
      </c>
      <c r="AY522">
        <f>Vest!K51</f>
        <v>0</v>
      </c>
      <c r="AZ522">
        <f>Vest!K52</f>
        <v>0</v>
      </c>
      <c r="BA522">
        <f>Vest!K53</f>
        <v>0</v>
      </c>
      <c r="BB522">
        <f>Vest!K54</f>
        <v>95</v>
      </c>
      <c r="BC522">
        <f>Vest!K55</f>
        <v>0</v>
      </c>
      <c r="BD522">
        <f>Vest!K56</f>
        <v>1</v>
      </c>
      <c r="BE522">
        <f>Vest!K57</f>
        <v>0</v>
      </c>
      <c r="BF522" t="str">
        <f>Vest!K58</f>
        <v>Ja</v>
      </c>
      <c r="BG522" t="str">
        <f>Vest!K59</f>
        <v>Nej</v>
      </c>
      <c r="BH522" t="str">
        <f>Vest!K60</f>
        <v>Ja</v>
      </c>
      <c r="BI522" t="str">
        <f>Vest!K61</f>
        <v>Ja</v>
      </c>
      <c r="BJ522">
        <f>Vest!K62</f>
        <v>0</v>
      </c>
      <c r="BK522">
        <f>Vest!K63</f>
        <v>0</v>
      </c>
      <c r="BL522">
        <f>Vest!K64</f>
        <v>0</v>
      </c>
      <c r="BM522">
        <f>Vest!K65</f>
        <v>0</v>
      </c>
      <c r="BN522">
        <f>Vest!K66</f>
        <v>0</v>
      </c>
      <c r="BO522">
        <f>Vest!K67</f>
        <v>0</v>
      </c>
      <c r="BP522">
        <f>Vest!K68</f>
        <v>0</v>
      </c>
      <c r="BQ522">
        <f>Vest!K69</f>
        <v>0</v>
      </c>
      <c r="BR522" t="str">
        <f>Vest!K70</f>
        <v>produktionskøkken</v>
      </c>
      <c r="BS522" t="str">
        <f>Vest!K71</f>
        <v>Ja</v>
      </c>
      <c r="BT522" t="str">
        <f>Vest!K72</f>
        <v>Ingen</v>
      </c>
      <c r="BU522" t="str">
        <f>Vest!K73</f>
        <v>Ingen</v>
      </c>
      <c r="BV522" t="str">
        <f>Vest!K74</f>
        <v>Nej</v>
      </c>
      <c r="BW522" t="str">
        <f>Vest!K75</f>
        <v>Rigtig godt køkken, men ligger i kælderen</v>
      </c>
      <c r="BX522">
        <f>Vest!K76</f>
        <v>0</v>
      </c>
      <c r="BY522">
        <f>Vest!K77</f>
        <v>0</v>
      </c>
      <c r="BZ522">
        <f>Vest!K78</f>
        <v>0</v>
      </c>
      <c r="CA522">
        <f>Vest!K79</f>
        <v>0</v>
      </c>
      <c r="CB522">
        <f>Vest!K80</f>
        <v>0</v>
      </c>
      <c r="CC522">
        <f>Vest!K81</f>
        <v>0</v>
      </c>
      <c r="CD522">
        <f>Vest!K82</f>
        <v>0</v>
      </c>
      <c r="CE522">
        <f>Vest!K83</f>
        <v>0</v>
      </c>
      <c r="CF522">
        <f>Vest!K84</f>
        <v>0</v>
      </c>
      <c r="CG522" t="str">
        <f>Vest!K85</f>
        <v>Lone Voss / Nanna</v>
      </c>
      <c r="CH522" t="str">
        <f>Vest!K86</f>
        <v>4.2.2009</v>
      </c>
      <c r="CI522">
        <f>Vest!K87</f>
        <v>0</v>
      </c>
      <c r="CJ522">
        <f>Vest!K88</f>
        <v>1</v>
      </c>
      <c r="CK522">
        <f>Vest!K89</f>
        <v>0</v>
      </c>
      <c r="CL522">
        <f>Vest!K90</f>
        <v>0</v>
      </c>
      <c r="CM522">
        <f>Vest!K91</f>
        <v>0</v>
      </c>
      <c r="CN522">
        <f>Vest!K92</f>
        <v>1</v>
      </c>
      <c r="CO522">
        <f>Vest!K93</f>
        <v>0</v>
      </c>
      <c r="CP522">
        <f>Vest!K94</f>
        <v>0</v>
      </c>
      <c r="CQ522">
        <f>Vest!K95</f>
        <v>0</v>
      </c>
      <c r="CR522">
        <f>Vest!K96</f>
        <v>1</v>
      </c>
      <c r="CS522">
        <f>Vest!K97</f>
        <v>1</v>
      </c>
      <c r="CT522">
        <f>Vest!K98</f>
        <v>0</v>
      </c>
      <c r="CU522">
        <f>Vest!K99</f>
        <v>0</v>
      </c>
      <c r="CV522">
        <f>Vest!K100</f>
        <v>0</v>
      </c>
      <c r="CW522">
        <f>Vest!K101</f>
        <v>0</v>
      </c>
      <c r="CX522">
        <f>Vest!K102</f>
        <v>0</v>
      </c>
      <c r="CY522">
        <f>Vest!K103</f>
        <v>1</v>
      </c>
      <c r="CZ522">
        <f>Vest!K104</f>
        <v>0</v>
      </c>
      <c r="DA522">
        <f>Vest!K105</f>
        <v>0</v>
      </c>
      <c r="DB522">
        <f>Vest!K106</f>
        <v>1</v>
      </c>
      <c r="DC522">
        <f>Vest!K107</f>
        <v>0</v>
      </c>
      <c r="DD522" t="str">
        <f>Vest!K108</f>
        <v>Miele</v>
      </c>
      <c r="DE522">
        <f>Vest!K109</f>
        <v>5</v>
      </c>
      <c r="DF522" t="str">
        <f>Vest!K110</f>
        <v>Nej</v>
      </c>
      <c r="DG522">
        <f>Vest!K111</f>
        <v>0</v>
      </c>
      <c r="DH522" t="str">
        <f>Vest!K112</f>
        <v>Ja</v>
      </c>
      <c r="DI522" t="str">
        <f>Vest!K113</f>
        <v>Ja</v>
      </c>
      <c r="DJ522" t="str">
        <f>Vest!K114</f>
        <v>Nej</v>
      </c>
      <c r="DK522">
        <f>Vest!K115</f>
        <v>2</v>
      </c>
      <c r="DL522" t="str">
        <f>Vest!K116</f>
        <v>God plads</v>
      </c>
      <c r="DM522" t="str">
        <f>Vest!K117</f>
        <v>Dejligt køkken med god plads.
Eneste minus er at det er i kælderen.
Mulighed for at lave mad til andre inst., overvej en raiting</v>
      </c>
      <c r="DN522">
        <f>Vest!K118</f>
        <v>0</v>
      </c>
      <c r="DO522" s="14" t="str">
        <f>VLOOKUP(MID(B522,1,5)*1,InstTyp!A:B,2,FALSE)</f>
        <v>Vuggestuer</v>
      </c>
      <c r="DP522" s="14" t="str">
        <f>VLOOKUP(MID(B522,1,5)*1,InstTyp!A:C,3,FALSE)</f>
        <v>Vesterbro/Kgs.Enghave</v>
      </c>
      <c r="DQ522">
        <f>VLOOKUP(MID(B522,1,5)*1,'InstTyp-2'!E:BQ,7,FALSE)</f>
        <v>20</v>
      </c>
      <c r="DR522">
        <f>VLOOKUP(MID(B522,1,5)*1,'InstTyp-2'!E:BQ,8,FALSE)</f>
        <v>0</v>
      </c>
      <c r="DS522">
        <f>VLOOKUP(MID(B522,1,5)*1,'InstTyp-2'!E:BQ,9,FALSE)</f>
        <v>0</v>
      </c>
      <c r="DT522">
        <f>VLOOKUP(MID(B522,1,5)*1,'InstTyp-2'!E:BQ,10,FALSE)</f>
        <v>0</v>
      </c>
      <c r="DU522">
        <f>VLOOKUP(MID(B522,1,5)*1,'InstTyp-2'!E:BQ,11,FALSE)</f>
        <v>0</v>
      </c>
      <c r="DV522">
        <f>VLOOKUP(MID(B522,1,5)*1,'InstTyp-2'!E:BQ,12,FALSE)</f>
        <v>0</v>
      </c>
      <c r="DW522">
        <f>VLOOKUP(MID(B522,1,5)*1,'InstTyp-2'!E:BQ,13,FALSE)</f>
        <v>0</v>
      </c>
      <c r="DX522">
        <f>VLOOKUP(MID(B522,1,5)*1,'InstTyp-2'!E:BQ,14,FALSE)</f>
        <v>0</v>
      </c>
      <c r="DY522">
        <f>VLOOKUP(MID(B522,1,5)*1,'InstTyp-2'!E:BQ,15,FALSE)</f>
        <v>0</v>
      </c>
      <c r="DZ522">
        <f>VLOOKUP(MID(B522,1,5)*1,'InstTyp-2'!E:BQ,16,FALSE)</f>
        <v>0</v>
      </c>
      <c r="EA522">
        <f>VLOOKUP(MID(B522,1,5)*1,'InstTyp-2'!E:BQ,17,FALSE)</f>
        <v>0</v>
      </c>
      <c r="EB522">
        <f>VLOOKUP(MID(B522,1,5)*1,'InstTyp-2'!E:BQ,18,FALSE)</f>
        <v>0</v>
      </c>
      <c r="EC522">
        <f>VLOOKUP(MID(B522,1,5)*1,'InstTyp-2'!E:BQ,19,FALSE)</f>
        <v>0</v>
      </c>
      <c r="ED522">
        <f>VLOOKUP(MID(B522,1,5)*1,'InstTyp-2'!E:BQ,20,FALSE)</f>
        <v>0</v>
      </c>
      <c r="EE522" s="195">
        <f>VLOOKUP(MID(B522,1,5)*1,'Forplejning 2008'!A:C,3,FALSE)</f>
        <v>59740.31</v>
      </c>
      <c r="EF522" t="str">
        <f t="shared" si="32"/>
        <v>35276</v>
      </c>
      <c r="EG522" t="str">
        <f t="shared" si="33"/>
        <v/>
      </c>
      <c r="EH522">
        <f t="shared" si="34"/>
        <v>0</v>
      </c>
      <c r="EI522">
        <f t="shared" si="35"/>
        <v>0</v>
      </c>
      <c r="EJ522" t="e">
        <f>VLOOKUP(B522,Rekruttering!A:F,2,FALSE)</f>
        <v>#N/A</v>
      </c>
      <c r="EK522" t="e">
        <f>VLOOKUP(B522,Rekruttering!A:F,3,FALSE)</f>
        <v>#N/A</v>
      </c>
      <c r="EL522" t="e">
        <f>VLOOKUP(B522,Rekruttering!A:F,4,FALSE)</f>
        <v>#N/A</v>
      </c>
      <c r="EM522" t="e">
        <f>VLOOKUP(B522,Rekruttering!A:F,5,FALSE)</f>
        <v>#N/A</v>
      </c>
      <c r="EN522" t="e">
        <f>VLOOKUP(B522,Rekruttering!A:F,6,FALSE)</f>
        <v>#N/A</v>
      </c>
    </row>
    <row r="523" spans="1:144">
      <c r="A523" s="14" t="str">
        <f>Vest!AI1</f>
        <v>x</v>
      </c>
      <c r="B523" s="21">
        <f>Vest!AI2</f>
        <v>37234</v>
      </c>
      <c r="C523" t="str">
        <f>Vest!AI3</f>
        <v>Kastanjen</v>
      </c>
      <c r="D523" t="str">
        <f>Vest!AI4</f>
        <v>Vesterbro/Kgs.Enghave</v>
      </c>
      <c r="E523" t="str">
        <f>Vest!AI5</f>
        <v>Erik Ejegods Gade 5</v>
      </c>
      <c r="F523">
        <f>Vest!AI6</f>
        <v>1731</v>
      </c>
      <c r="G523" t="str">
        <f>Vest!AI7</f>
        <v>København V</v>
      </c>
      <c r="H523" t="str">
        <f>Vest!AI8</f>
        <v>33 22 02 20</v>
      </c>
      <c r="I523" t="str">
        <f>Vest!AI9</f>
        <v>37234@buf.kk.dk</v>
      </c>
      <c r="J523" t="str">
        <f>Vest!AI10</f>
        <v>Eva Frisch</v>
      </c>
      <c r="K523">
        <f>Vest!AI11</f>
        <v>32544883</v>
      </c>
      <c r="L523">
        <f>Vest!AI12</f>
        <v>0</v>
      </c>
      <c r="M523" t="str">
        <f>Vest!AI13</f>
        <v>37234@faf.kk.dk</v>
      </c>
      <c r="N523" t="str">
        <f>Vest!AI14</f>
        <v>Vuggestue</v>
      </c>
      <c r="O523">
        <f>Vest!AI15</f>
        <v>48</v>
      </c>
      <c r="P523">
        <f>Vest!AI16</f>
        <v>0</v>
      </c>
      <c r="Q523">
        <f>Vest!AI17</f>
        <v>0</v>
      </c>
      <c r="R523">
        <f>Vest!AI18</f>
        <v>0</v>
      </c>
      <c r="S523">
        <f>Vest!AI19</f>
        <v>0</v>
      </c>
      <c r="T523">
        <f>Vest!AI20</f>
        <v>0</v>
      </c>
      <c r="U523">
        <f>Vest!AI21</f>
        <v>0</v>
      </c>
      <c r="V523" t="str">
        <f>Vest!AI22</f>
        <v>Nej</v>
      </c>
      <c r="W523">
        <f>Vest!AI23</f>
        <v>0</v>
      </c>
      <c r="X523">
        <f>Vest!AI24</f>
        <v>0</v>
      </c>
      <c r="Y523">
        <f>Vest!AI25</f>
        <v>5</v>
      </c>
      <c r="Z523">
        <f>Vest!AI26</f>
        <v>5</v>
      </c>
      <c r="AA523">
        <f>Vest!AI27</f>
        <v>3</v>
      </c>
      <c r="AB523">
        <f>Vest!AI28</f>
        <v>5</v>
      </c>
      <c r="AC523">
        <f>Vest!AI29</f>
        <v>0</v>
      </c>
      <c r="AD523">
        <f>Vest!AI30</f>
        <v>0</v>
      </c>
      <c r="AE523">
        <f>Vest!AI31</f>
        <v>0</v>
      </c>
      <c r="AF523">
        <f>Vest!AI32</f>
        <v>0</v>
      </c>
      <c r="AG523">
        <f>Vest!AI33</f>
        <v>0</v>
      </c>
      <c r="AH523">
        <f>Vest!AI34</f>
        <v>0</v>
      </c>
      <c r="AI523" s="16">
        <f>Vest!AI35</f>
        <v>116000</v>
      </c>
      <c r="AJ523" s="16">
        <f>Vest!AI36</f>
        <v>0</v>
      </c>
      <c r="AK523">
        <f>Vest!AI37</f>
        <v>0</v>
      </c>
      <c r="AL523" t="str">
        <f>Vest!AI38</f>
        <v>Ja</v>
      </c>
      <c r="AM523" t="str">
        <f>Vest!AI39</f>
        <v>Nej</v>
      </c>
      <c r="AN523" t="str">
        <f>Vest!AI40</f>
        <v>Lena Jensen</v>
      </c>
      <c r="AO523">
        <f>Vest!AI41</f>
        <v>1987</v>
      </c>
      <c r="AP523">
        <f>Vest!AI42</f>
        <v>23</v>
      </c>
      <c r="AQ523">
        <f>Vest!AI43</f>
        <v>0</v>
      </c>
      <c r="AR523" t="str">
        <f>Vest!AI44</f>
        <v>Køkkenassistent</v>
      </c>
      <c r="AS523" t="str">
        <f>Vest!AI45</f>
        <v>23 års erfaring</v>
      </c>
      <c r="AT523" t="str">
        <f>Vest!AI46</f>
        <v>økologisk oplysningsforbund</v>
      </c>
      <c r="AU523">
        <f>Vest!AI47</f>
        <v>0</v>
      </c>
      <c r="AV523">
        <f>Vest!AI48</f>
        <v>0</v>
      </c>
      <c r="AW523">
        <f>Vest!AI49</f>
        <v>0</v>
      </c>
      <c r="AX523">
        <f>Vest!AI50</f>
        <v>0</v>
      </c>
      <c r="AY523">
        <f>Vest!AI51</f>
        <v>0</v>
      </c>
      <c r="AZ523">
        <f>Vest!AI52</f>
        <v>0</v>
      </c>
      <c r="BA523">
        <f>Vest!AI53</f>
        <v>0</v>
      </c>
      <c r="BB523">
        <f>Vest!AI54</f>
        <v>80</v>
      </c>
      <c r="BC523">
        <f>Vest!AI55</f>
        <v>0</v>
      </c>
      <c r="BD523">
        <f>Vest!AI56</f>
        <v>2</v>
      </c>
      <c r="BE523">
        <f>Vest!AI57</f>
        <v>0</v>
      </c>
      <c r="BF523" t="str">
        <f>Vest!AI58</f>
        <v>Ja</v>
      </c>
      <c r="BG523" t="str">
        <f>Vest!AI59</f>
        <v>Nej</v>
      </c>
      <c r="BH523" t="str">
        <f>Vest!AI60</f>
        <v>Ja</v>
      </c>
      <c r="BI523" t="str">
        <f>Vest!AI61</f>
        <v>Ja</v>
      </c>
      <c r="BJ523" t="str">
        <f>Vest!AI62</f>
        <v>2 ekstra dage</v>
      </c>
      <c r="BK523" t="str">
        <f>Vest!AI63</f>
        <v>Ja</v>
      </c>
      <c r="BL523" t="str">
        <f>Vest!AI64</f>
        <v>2 ekstra dage</v>
      </c>
      <c r="BM523" t="str">
        <f>Vest!AI65</f>
        <v>Ja</v>
      </c>
      <c r="BN523" t="str">
        <f>Vest!AI66</f>
        <v>2 ekstra dage</v>
      </c>
      <c r="BO523" t="str">
        <f>Vest!AI67</f>
        <v>Nej</v>
      </c>
      <c r="BP523" t="str">
        <f>Vest!AI68</f>
        <v>evt. måske, vil gerne have hjælp</v>
      </c>
      <c r="BQ523">
        <f>Vest!AI69</f>
        <v>0</v>
      </c>
      <c r="BR523" t="str">
        <f>Vest!AI70</f>
        <v>produktionskøkken</v>
      </c>
      <c r="BS523" t="str">
        <f>Vest!AI71</f>
        <v>Ja</v>
      </c>
      <c r="BT523" t="str">
        <f>Vest!AI72</f>
        <v>Ingen</v>
      </c>
      <c r="BU523" t="str">
        <f>Vest!AI73</f>
        <v>Ingen</v>
      </c>
      <c r="BV523" t="str">
        <f>Vest!AI74</f>
        <v>Ja</v>
      </c>
      <c r="BW523" t="str">
        <f>Vest!AI75</f>
        <v>ingen</v>
      </c>
      <c r="BX523">
        <f>Vest!AI76</f>
        <v>0</v>
      </c>
      <c r="BY523">
        <f>Vest!AI77</f>
        <v>0</v>
      </c>
      <c r="BZ523">
        <f>Vest!AI78</f>
        <v>0</v>
      </c>
      <c r="CA523">
        <f>Vest!AI79</f>
        <v>0</v>
      </c>
      <c r="CB523">
        <f>Vest!AI80</f>
        <v>0</v>
      </c>
      <c r="CC523">
        <f>Vest!AI81</f>
        <v>0</v>
      </c>
      <c r="CD523">
        <f>Vest!AI82</f>
        <v>0</v>
      </c>
      <c r="CE523">
        <f>Vest!AI83</f>
        <v>0</v>
      </c>
      <c r="CF523">
        <f>Vest!AI84</f>
        <v>0</v>
      </c>
      <c r="CG523" t="str">
        <f>Vest!AI85</f>
        <v>Cathrine Jerrik / Nanna</v>
      </c>
      <c r="CH523" t="str">
        <f>Vest!AI86</f>
        <v>26.2.2009</v>
      </c>
      <c r="CI523">
        <f>Vest!AI87</f>
        <v>0</v>
      </c>
      <c r="CJ523">
        <f>Vest!AI88</f>
        <v>0</v>
      </c>
      <c r="CK523">
        <f>Vest!AI89</f>
        <v>1</v>
      </c>
      <c r="CL523">
        <f>Vest!AI90</f>
        <v>5</v>
      </c>
      <c r="CM523">
        <f>Vest!AI91</f>
        <v>0</v>
      </c>
      <c r="CN523">
        <f>Vest!AI92</f>
        <v>1</v>
      </c>
      <c r="CO523">
        <f>Vest!AI93</f>
        <v>0</v>
      </c>
      <c r="CP523">
        <f>Vest!AI94</f>
        <v>0</v>
      </c>
      <c r="CQ523">
        <f>Vest!AI95</f>
        <v>0</v>
      </c>
      <c r="CR523">
        <f>Vest!AI96</f>
        <v>1</v>
      </c>
      <c r="CS523">
        <f>Vest!AI97</f>
        <v>2</v>
      </c>
      <c r="CT523">
        <f>Vest!AI98</f>
        <v>0</v>
      </c>
      <c r="CU523">
        <f>Vest!AI99</f>
        <v>0</v>
      </c>
      <c r="CV523">
        <f>Vest!AI100</f>
        <v>0</v>
      </c>
      <c r="CW523">
        <f>Vest!AI101</f>
        <v>0</v>
      </c>
      <c r="CX523">
        <f>Vest!AI102</f>
        <v>1</v>
      </c>
      <c r="CY523">
        <f>Vest!AI103</f>
        <v>2</v>
      </c>
      <c r="CZ523">
        <f>Vest!AI104</f>
        <v>0</v>
      </c>
      <c r="DA523">
        <f>Vest!AI105</f>
        <v>0</v>
      </c>
      <c r="DB523">
        <f>Vest!AI106</f>
        <v>1</v>
      </c>
      <c r="DC523">
        <f>Vest!AI107</f>
        <v>25</v>
      </c>
      <c r="DD523" t="str">
        <f>Vest!AI108</f>
        <v>Miele</v>
      </c>
      <c r="DE523">
        <f>Vest!AI109</f>
        <v>4</v>
      </c>
      <c r="DF523" t="str">
        <f>Vest!AI110</f>
        <v>Nej</v>
      </c>
      <c r="DG523">
        <f>Vest!AI111</f>
        <v>0</v>
      </c>
      <c r="DH523" t="str">
        <f>Vest!AI112</f>
        <v>Ja</v>
      </c>
      <c r="DI523" t="str">
        <f>Vest!AI113</f>
        <v>Nej</v>
      </c>
      <c r="DJ523" t="str">
        <f>Vest!AI114</f>
        <v>Ja</v>
      </c>
      <c r="DK523">
        <f>Vest!AI115</f>
        <v>3</v>
      </c>
      <c r="DL523" t="str">
        <f>Vest!AI116</f>
        <v>God plads</v>
      </c>
      <c r="DM523" t="str">
        <f>Vest!AI117</f>
        <v>Kartoffelskræller</v>
      </c>
      <c r="DN523">
        <f>Vest!AI118</f>
        <v>0</v>
      </c>
      <c r="DO523" s="14" t="str">
        <f>VLOOKUP(MID(B523,1,5)*1,InstTyp!A:B,2,FALSE)</f>
        <v>Vuggestuer</v>
      </c>
      <c r="DP523" s="14" t="str">
        <f>VLOOKUP(MID(B523,1,5)*1,InstTyp!A:C,3,FALSE)</f>
        <v>Vesterbro/Kgs.Enghave</v>
      </c>
      <c r="DQ523">
        <f>VLOOKUP(MID(B523,1,5)*1,'InstTyp-2'!E:BQ,7,FALSE)</f>
        <v>48</v>
      </c>
      <c r="DR523">
        <f>VLOOKUP(MID(B523,1,5)*1,'InstTyp-2'!E:BQ,8,FALSE)</f>
        <v>0</v>
      </c>
      <c r="DS523">
        <f>VLOOKUP(MID(B523,1,5)*1,'InstTyp-2'!E:BQ,9,FALSE)</f>
        <v>0</v>
      </c>
      <c r="DT523">
        <f>VLOOKUP(MID(B523,1,5)*1,'InstTyp-2'!E:BQ,10,FALSE)</f>
        <v>0</v>
      </c>
      <c r="DU523">
        <f>VLOOKUP(MID(B523,1,5)*1,'InstTyp-2'!E:BQ,11,FALSE)</f>
        <v>0</v>
      </c>
      <c r="DV523">
        <f>VLOOKUP(MID(B523,1,5)*1,'InstTyp-2'!E:BQ,12,FALSE)</f>
        <v>0</v>
      </c>
      <c r="DW523">
        <f>VLOOKUP(MID(B523,1,5)*1,'InstTyp-2'!E:BQ,13,FALSE)</f>
        <v>0</v>
      </c>
      <c r="DX523">
        <f>VLOOKUP(MID(B523,1,5)*1,'InstTyp-2'!E:BQ,14,FALSE)</f>
        <v>0</v>
      </c>
      <c r="DY523">
        <f>VLOOKUP(MID(B523,1,5)*1,'InstTyp-2'!E:BQ,15,FALSE)</f>
        <v>0</v>
      </c>
      <c r="DZ523">
        <f>VLOOKUP(MID(B523,1,5)*1,'InstTyp-2'!E:BQ,16,FALSE)</f>
        <v>0</v>
      </c>
      <c r="EA523">
        <f>VLOOKUP(MID(B523,1,5)*1,'InstTyp-2'!E:BQ,17,FALSE)</f>
        <v>0</v>
      </c>
      <c r="EB523">
        <f>VLOOKUP(MID(B523,1,5)*1,'InstTyp-2'!E:BQ,18,FALSE)</f>
        <v>0</v>
      </c>
      <c r="EC523">
        <f>VLOOKUP(MID(B523,1,5)*1,'InstTyp-2'!E:BQ,19,FALSE)</f>
        <v>0</v>
      </c>
      <c r="ED523">
        <f>VLOOKUP(MID(B523,1,5)*1,'InstTyp-2'!E:BQ,20,FALSE)</f>
        <v>0</v>
      </c>
      <c r="EE523" s="195">
        <f>VLOOKUP(MID(B523,1,5)*1,'Forplejning 2008'!A:C,3,FALSE)</f>
        <v>131293.41</v>
      </c>
      <c r="EF523" t="str">
        <f t="shared" si="32"/>
        <v>37234</v>
      </c>
      <c r="EG523" t="str">
        <f t="shared" si="33"/>
        <v/>
      </c>
      <c r="EH523">
        <f t="shared" si="34"/>
        <v>0</v>
      </c>
      <c r="EI523">
        <f t="shared" si="35"/>
        <v>0</v>
      </c>
      <c r="EJ523" t="e">
        <f>VLOOKUP(B523,Rekruttering!A:F,2,FALSE)</f>
        <v>#N/A</v>
      </c>
      <c r="EK523" t="e">
        <f>VLOOKUP(B523,Rekruttering!A:F,3,FALSE)</f>
        <v>#N/A</v>
      </c>
      <c r="EL523" t="e">
        <f>VLOOKUP(B523,Rekruttering!A:F,4,FALSE)</f>
        <v>#N/A</v>
      </c>
      <c r="EM523" t="e">
        <f>VLOOKUP(B523,Rekruttering!A:F,5,FALSE)</f>
        <v>#N/A</v>
      </c>
      <c r="EN523" t="e">
        <f>VLOOKUP(B523,Rekruttering!A:F,6,FALSE)</f>
        <v>#N/A</v>
      </c>
    </row>
    <row r="524" spans="1:144">
      <c r="A524" s="14" t="str">
        <f>Vest!AL1</f>
        <v>x</v>
      </c>
      <c r="B524" s="21">
        <f>Vest!AL2</f>
        <v>37293</v>
      </c>
      <c r="C524" t="str">
        <f>Vest!AL3</f>
        <v>Vuggestuen Grønrisvej</v>
      </c>
      <c r="D524" t="str">
        <f>Vest!AL4</f>
        <v>Vesterbro/Kgs.Enghave</v>
      </c>
      <c r="E524" t="str">
        <f>Vest!AL5</f>
        <v>Grønrisvej 11</v>
      </c>
      <c r="F524">
        <f>Vest!AL6</f>
        <v>2450</v>
      </c>
      <c r="G524" t="str">
        <f>Vest!AL7</f>
        <v>København SV</v>
      </c>
      <c r="H524" t="str">
        <f>Vest!AL8</f>
        <v>36 16 81 75</v>
      </c>
      <c r="I524" t="str">
        <f>Vest!AL9</f>
        <v>37293@buf.kk.dk</v>
      </c>
      <c r="J524" t="str">
        <f>Vest!AL10</f>
        <v>Lone Hedegård Sørensen</v>
      </c>
      <c r="K524">
        <f>Vest!AL11</f>
        <v>36172739</v>
      </c>
      <c r="L524">
        <f>Vest!AL12</f>
        <v>0</v>
      </c>
      <c r="M524" t="str">
        <f>Vest!AL13</f>
        <v>37293@buf.kk.dk</v>
      </c>
      <c r="N524" t="str">
        <f>Vest!AL14</f>
        <v>Vuggestue</v>
      </c>
      <c r="O524">
        <f>Vest!AL15</f>
        <v>33</v>
      </c>
      <c r="P524">
        <f>Vest!AL16</f>
        <v>0</v>
      </c>
      <c r="Q524">
        <f>Vest!AL17</f>
        <v>0</v>
      </c>
      <c r="R524">
        <f>Vest!AL18</f>
        <v>0</v>
      </c>
      <c r="S524">
        <f>Vest!AL19</f>
        <v>0</v>
      </c>
      <c r="T524">
        <f>Vest!AL20</f>
        <v>0</v>
      </c>
      <c r="U524">
        <f>Vest!AL21</f>
        <v>0</v>
      </c>
      <c r="V524" t="str">
        <f>Vest!AL22</f>
        <v>Nej</v>
      </c>
      <c r="W524">
        <f>Vest!AL23</f>
        <v>0</v>
      </c>
      <c r="X524">
        <f>Vest!AL24</f>
        <v>0</v>
      </c>
      <c r="Y524">
        <f>Vest!AL25</f>
        <v>5</v>
      </c>
      <c r="Z524">
        <f>Vest!AL26</f>
        <v>5</v>
      </c>
      <c r="AA524">
        <f>Vest!AL27</f>
        <v>5</v>
      </c>
      <c r="AB524">
        <f>Vest!AL28</f>
        <v>5</v>
      </c>
      <c r="AC524">
        <f>Vest!AL29</f>
        <v>0</v>
      </c>
      <c r="AD524">
        <f>Vest!AL30</f>
        <v>0</v>
      </c>
      <c r="AE524">
        <f>Vest!AL31</f>
        <v>0</v>
      </c>
      <c r="AF524">
        <f>Vest!AL32</f>
        <v>0</v>
      </c>
      <c r="AG524">
        <f>Vest!AL33</f>
        <v>0</v>
      </c>
      <c r="AH524">
        <f>Vest!AL34</f>
        <v>0</v>
      </c>
      <c r="AI524">
        <f>Vest!AL35</f>
        <v>0</v>
      </c>
      <c r="AJ524">
        <f>Vest!AL36</f>
        <v>0</v>
      </c>
      <c r="AK524">
        <f>Vest!AL37</f>
        <v>0</v>
      </c>
      <c r="AL524" t="str">
        <f>Vest!AL38</f>
        <v>Ja</v>
      </c>
      <c r="AM524" t="str">
        <f>Vest!AL39</f>
        <v>Nej</v>
      </c>
      <c r="AN524" t="str">
        <f>Vest!AL40</f>
        <v>Birgitte Mølgård Jensen</v>
      </c>
      <c r="AO524">
        <f>Vest!AL41</f>
        <v>2001</v>
      </c>
      <c r="AP524">
        <f>Vest!AL42</f>
        <v>32</v>
      </c>
      <c r="AQ524">
        <f>Vest!AL43</f>
        <v>0</v>
      </c>
      <c r="AR524" t="str">
        <f>Vest!AL44</f>
        <v>ufaglært i køkken, uddannet kontorass.</v>
      </c>
      <c r="AS524" t="str">
        <f>Vest!AL45</f>
        <v>10 år kantinearb. i inst. Kantineleder på hotel og restaurant.</v>
      </c>
      <c r="AT524" t="str">
        <f>Vest!AL46</f>
        <v>Økologikursus, div. Madhuset</v>
      </c>
      <c r="AU524">
        <f>Vest!AL47</f>
        <v>0</v>
      </c>
      <c r="AV524">
        <f>Vest!AL48</f>
        <v>0</v>
      </c>
      <c r="AW524">
        <f>Vest!AL49</f>
        <v>0</v>
      </c>
      <c r="AX524">
        <f>Vest!AL50</f>
        <v>0</v>
      </c>
      <c r="AY524">
        <f>Vest!AL51</f>
        <v>0</v>
      </c>
      <c r="AZ524">
        <f>Vest!AL52</f>
        <v>0</v>
      </c>
      <c r="BA524">
        <f>Vest!AL53</f>
        <v>0</v>
      </c>
      <c r="BB524">
        <f>Vest!AL54</f>
        <v>81</v>
      </c>
      <c r="BC524">
        <f>Vest!AL55</f>
        <v>0</v>
      </c>
      <c r="BD524">
        <f>Vest!AL56</f>
        <v>2</v>
      </c>
      <c r="BE524">
        <f>Vest!AL57</f>
        <v>0</v>
      </c>
      <c r="BF524" t="str">
        <f>Vest!AL58</f>
        <v>Ja</v>
      </c>
      <c r="BG524" t="str">
        <f>Vest!AL59</f>
        <v>Nej</v>
      </c>
      <c r="BH524" t="str">
        <f>Vest!AL60</f>
        <v>Ja</v>
      </c>
      <c r="BI524" t="str">
        <f>Vest!AL61</f>
        <v>Ja</v>
      </c>
      <c r="BJ524" t="str">
        <f>Vest!AL62</f>
        <v>Køkkenpersonalet er positivt stemt overfor at levere mad til børnahaven, hvis alt det praktiske falder på plads.</v>
      </c>
      <c r="BK524">
        <f>Vest!AL63</f>
        <v>0</v>
      </c>
      <c r="BL524" t="str">
        <f>Vest!AL64</f>
        <v>Vides ikke. Kommer ny bestyrelse. Se 37372</v>
      </c>
      <c r="BM524" t="str">
        <f>Vest!AL65</f>
        <v>Ja</v>
      </c>
      <c r="BN524">
        <f>Vest!AL66</f>
        <v>0</v>
      </c>
      <c r="BO524" t="str">
        <f>Vest!AL67</f>
        <v>Ja</v>
      </c>
      <c r="BP524" t="str">
        <f>Vest!AL68</f>
        <v xml:space="preserve">Men der skal muligvis mere end én person på. </v>
      </c>
      <c r="BQ524">
        <f>Vest!AL69</f>
        <v>0</v>
      </c>
      <c r="BR524" t="str">
        <f>Vest!AL70</f>
        <v>produktionskøkken</v>
      </c>
      <c r="BS524" t="str">
        <f>Vest!AL71</f>
        <v>Ja</v>
      </c>
      <c r="BT524" t="str">
        <f>Vest!AL72</f>
        <v>Ingen</v>
      </c>
      <c r="BU524" t="str">
        <f>Vest!AL73</f>
        <v>Ingen</v>
      </c>
      <c r="BV524" t="str">
        <f>Vest!AL74</f>
        <v>Nej</v>
      </c>
      <c r="BW524">
        <f>Vest!AL75</f>
        <v>0</v>
      </c>
      <c r="BX524">
        <f>Vest!AL76</f>
        <v>0</v>
      </c>
      <c r="BY524">
        <f>Vest!AL77</f>
        <v>0</v>
      </c>
      <c r="BZ524">
        <f>Vest!AL78</f>
        <v>0</v>
      </c>
      <c r="CA524">
        <f>Vest!AL79</f>
        <v>0</v>
      </c>
      <c r="CB524">
        <f>Vest!AL80</f>
        <v>0</v>
      </c>
      <c r="CC524">
        <f>Vest!AL81</f>
        <v>0</v>
      </c>
      <c r="CD524">
        <f>Vest!AL82</f>
        <v>0</v>
      </c>
      <c r="CE524">
        <f>Vest!AL83</f>
        <v>0</v>
      </c>
      <c r="CF524" t="str">
        <f>Vest!AL84</f>
        <v>Men Stedet der skal leveres til har evt. brug for køleskab og ovn.</v>
      </c>
      <c r="CG524" s="18" t="str">
        <f>Vest!AL85</f>
        <v>Birgitte Glerup</v>
      </c>
      <c r="CH524" s="18">
        <f>Vest!AL86</f>
        <v>39864</v>
      </c>
      <c r="CI524">
        <f>Vest!AL87</f>
        <v>0</v>
      </c>
      <c r="CJ524">
        <f>Vest!AL88</f>
        <v>0</v>
      </c>
      <c r="CK524">
        <f>Vest!AL89</f>
        <v>1</v>
      </c>
      <c r="CL524">
        <f>Vest!AL90</f>
        <v>4</v>
      </c>
      <c r="CM524">
        <f>Vest!AL91</f>
        <v>0</v>
      </c>
      <c r="CN524">
        <f>Vest!AL92</f>
        <v>0</v>
      </c>
      <c r="CO524">
        <f>Vest!AL93</f>
        <v>0</v>
      </c>
      <c r="CP524">
        <f>Vest!AL94</f>
        <v>0</v>
      </c>
      <c r="CQ524">
        <f>Vest!AL95</f>
        <v>0</v>
      </c>
      <c r="CR524">
        <f>Vest!AL96</f>
        <v>0</v>
      </c>
      <c r="CS524">
        <f>Vest!AL97</f>
        <v>2</v>
      </c>
      <c r="CT524">
        <f>Vest!AL98</f>
        <v>0</v>
      </c>
      <c r="CU524">
        <f>Vest!AL99</f>
        <v>0</v>
      </c>
      <c r="CV524">
        <f>Vest!AL100</f>
        <v>0</v>
      </c>
      <c r="CW524">
        <f>Vest!AL101</f>
        <v>0</v>
      </c>
      <c r="CX524">
        <f>Vest!AL102</f>
        <v>0</v>
      </c>
      <c r="CY524">
        <f>Vest!AL103</f>
        <v>1</v>
      </c>
      <c r="CZ524">
        <f>Vest!AL104</f>
        <v>0</v>
      </c>
      <c r="DA524">
        <f>Vest!AL105</f>
        <v>0</v>
      </c>
      <c r="DB524">
        <f>Vest!AL106</f>
        <v>1</v>
      </c>
      <c r="DC524">
        <f>Vest!AL107</f>
        <v>20</v>
      </c>
      <c r="DD524" t="str">
        <f>Vest!AL108</f>
        <v>Miele</v>
      </c>
      <c r="DE524">
        <f>Vest!AL109</f>
        <v>4</v>
      </c>
      <c r="DF524" t="str">
        <f>Vest!AL110</f>
        <v>Nej</v>
      </c>
      <c r="DG524">
        <f>Vest!AL111</f>
        <v>0</v>
      </c>
      <c r="DH524" t="str">
        <f>Vest!AL112</f>
        <v>Ja</v>
      </c>
      <c r="DI524" t="str">
        <f>Vest!AL113</f>
        <v>Ja</v>
      </c>
      <c r="DJ524" t="str">
        <f>Vest!AL114</f>
        <v>Nej</v>
      </c>
      <c r="DK524">
        <f>Vest!AL115</f>
        <v>0</v>
      </c>
      <c r="DL524" t="str">
        <f>Vest!AL116</f>
        <v>God plads</v>
      </c>
      <c r="DM524" t="str">
        <f>Vest!AL117</f>
        <v xml:space="preserve">Har kartoffelskræller. 
</v>
      </c>
      <c r="DN524" t="str">
        <f>Vest!AL118</f>
        <v>Skal sammenlægges med Stubmøllevej (37372)</v>
      </c>
      <c r="DO524" s="14" t="str">
        <f>VLOOKUP(MID(B524,1,5)*1,InstTyp!A:B,2,FALSE)</f>
        <v>Vuggestuer</v>
      </c>
      <c r="DP524" s="14" t="str">
        <f>VLOOKUP(MID(B524,1,5)*1,InstTyp!A:C,3,FALSE)</f>
        <v>Vesterbro/Kgs.Enghave</v>
      </c>
      <c r="DQ524">
        <f>VLOOKUP(MID(B524,1,5)*1,'InstTyp-2'!E:BQ,7,FALSE)</f>
        <v>33</v>
      </c>
      <c r="DR524">
        <f>VLOOKUP(MID(B524,1,5)*1,'InstTyp-2'!E:BQ,8,FALSE)</f>
        <v>0</v>
      </c>
      <c r="DS524">
        <f>VLOOKUP(MID(B524,1,5)*1,'InstTyp-2'!E:BQ,9,FALSE)</f>
        <v>0</v>
      </c>
      <c r="DT524">
        <f>VLOOKUP(MID(B524,1,5)*1,'InstTyp-2'!E:BQ,10,FALSE)</f>
        <v>0</v>
      </c>
      <c r="DU524">
        <f>VLOOKUP(MID(B524,1,5)*1,'InstTyp-2'!E:BQ,11,FALSE)</f>
        <v>0</v>
      </c>
      <c r="DV524">
        <f>VLOOKUP(MID(B524,1,5)*1,'InstTyp-2'!E:BQ,12,FALSE)</f>
        <v>0</v>
      </c>
      <c r="DW524">
        <f>VLOOKUP(MID(B524,1,5)*1,'InstTyp-2'!E:BQ,13,FALSE)</f>
        <v>0</v>
      </c>
      <c r="DX524">
        <f>VLOOKUP(MID(B524,1,5)*1,'InstTyp-2'!E:BQ,14,FALSE)</f>
        <v>0</v>
      </c>
      <c r="DY524">
        <f>VLOOKUP(MID(B524,1,5)*1,'InstTyp-2'!E:BQ,15,FALSE)</f>
        <v>0</v>
      </c>
      <c r="DZ524">
        <f>VLOOKUP(MID(B524,1,5)*1,'InstTyp-2'!E:BQ,16,FALSE)</f>
        <v>0</v>
      </c>
      <c r="EA524">
        <f>VLOOKUP(MID(B524,1,5)*1,'InstTyp-2'!E:BQ,17,FALSE)</f>
        <v>0</v>
      </c>
      <c r="EB524">
        <f>VLOOKUP(MID(B524,1,5)*1,'InstTyp-2'!E:BQ,18,FALSE)</f>
        <v>0</v>
      </c>
      <c r="EC524">
        <f>VLOOKUP(MID(B524,1,5)*1,'InstTyp-2'!E:BQ,19,FALSE)</f>
        <v>0</v>
      </c>
      <c r="ED524">
        <f>VLOOKUP(MID(B524,1,5)*1,'InstTyp-2'!E:BQ,20,FALSE)</f>
        <v>0</v>
      </c>
      <c r="EE524" s="195">
        <f>VLOOKUP(MID(B524,1,5)*1,'Forplejning 2008'!A:C,3,FALSE)</f>
        <v>97778.76</v>
      </c>
      <c r="EF524" t="str">
        <f t="shared" si="32"/>
        <v>37293</v>
      </c>
      <c r="EG524" t="str">
        <f t="shared" si="33"/>
        <v/>
      </c>
      <c r="EH524">
        <f t="shared" si="34"/>
        <v>0</v>
      </c>
      <c r="EI524">
        <f t="shared" si="35"/>
        <v>0</v>
      </c>
      <c r="EJ524" t="e">
        <f>VLOOKUP(B524,Rekruttering!A:F,2,FALSE)</f>
        <v>#N/A</v>
      </c>
      <c r="EK524" t="e">
        <f>VLOOKUP(B524,Rekruttering!A:F,3,FALSE)</f>
        <v>#N/A</v>
      </c>
      <c r="EL524" t="e">
        <f>VLOOKUP(B524,Rekruttering!A:F,4,FALSE)</f>
        <v>#N/A</v>
      </c>
      <c r="EM524" t="e">
        <f>VLOOKUP(B524,Rekruttering!A:F,5,FALSE)</f>
        <v>#N/A</v>
      </c>
      <c r="EN524" t="e">
        <f>VLOOKUP(B524,Rekruttering!A:F,6,FALSE)</f>
        <v>#N/A</v>
      </c>
    </row>
    <row r="525" spans="1:144">
      <c r="A525" s="14" t="str">
        <f>Vest!AM1</f>
        <v>x</v>
      </c>
      <c r="B525" s="21">
        <f>Vest!AM2</f>
        <v>37295</v>
      </c>
      <c r="C525" t="str">
        <f>Vest!AM3</f>
        <v>Humlebo vuggestue</v>
      </c>
      <c r="D525" t="str">
        <f>Vest!AM4</f>
        <v>Vesterbro/Kgs.Enghave</v>
      </c>
      <c r="E525" t="str">
        <f>Vest!AM5</f>
        <v>Vesterfælledvej 19</v>
      </c>
      <c r="F525">
        <f>Vest!AM6</f>
        <v>1750</v>
      </c>
      <c r="G525" t="str">
        <f>Vest!AM7</f>
        <v>København V</v>
      </c>
      <c r="H525" t="str">
        <f>Vest!AM8</f>
        <v>33 21 81 14</v>
      </c>
      <c r="I525" t="str">
        <f>Vest!AM9</f>
        <v>37295@buf.kk.dk</v>
      </c>
      <c r="J525" t="str">
        <f>Vest!AM10</f>
        <v>Lisbet Nørlund</v>
      </c>
      <c r="K525">
        <f>Vest!AM11</f>
        <v>33220297</v>
      </c>
      <c r="L525">
        <f>Vest!AM12</f>
        <v>0</v>
      </c>
      <c r="M525" t="str">
        <f>Vest!AM13</f>
        <v>humlebo@buf.kk.dk</v>
      </c>
      <c r="N525" t="str">
        <f>Vest!AM14</f>
        <v>Vuggestue</v>
      </c>
      <c r="O525">
        <f>Vest!AM15</f>
        <v>33</v>
      </c>
      <c r="P525">
        <f>Vest!AM16</f>
        <v>0</v>
      </c>
      <c r="Q525">
        <f>Vest!AM17</f>
        <v>0</v>
      </c>
      <c r="R525">
        <f>Vest!AM18</f>
        <v>0</v>
      </c>
      <c r="S525">
        <f>Vest!AM19</f>
        <v>0</v>
      </c>
      <c r="T525">
        <f>Vest!AM20</f>
        <v>0</v>
      </c>
      <c r="U525">
        <f>Vest!AM21</f>
        <v>0</v>
      </c>
      <c r="V525" t="str">
        <f>Vest!AM22</f>
        <v>Nej</v>
      </c>
      <c r="W525">
        <f>Vest!AM23</f>
        <v>0</v>
      </c>
      <c r="X525">
        <f>Vest!AM24</f>
        <v>0</v>
      </c>
      <c r="Y525">
        <f>Vest!AM25</f>
        <v>5</v>
      </c>
      <c r="Z525">
        <f>Vest!AM26</f>
        <v>5</v>
      </c>
      <c r="AA525">
        <f>Vest!AM27</f>
        <v>5</v>
      </c>
      <c r="AB525">
        <f>Vest!AM28</f>
        <v>5</v>
      </c>
      <c r="AC525">
        <f>Vest!AM29</f>
        <v>0</v>
      </c>
      <c r="AD525">
        <f>Vest!AM30</f>
        <v>0</v>
      </c>
      <c r="AE525">
        <f>Vest!AM31</f>
        <v>0</v>
      </c>
      <c r="AF525">
        <f>Vest!AM32</f>
        <v>0</v>
      </c>
      <c r="AG525">
        <f>Vest!AM33</f>
        <v>0</v>
      </c>
      <c r="AH525">
        <f>Vest!AM34</f>
        <v>0</v>
      </c>
      <c r="AI525" s="16">
        <f>Vest!AM35</f>
        <v>120000</v>
      </c>
      <c r="AJ525">
        <f>Vest!AM36</f>
        <v>0</v>
      </c>
      <c r="AK525">
        <f>Vest!AM37</f>
        <v>0</v>
      </c>
      <c r="AL525">
        <f>Vest!AM38</f>
        <v>0</v>
      </c>
      <c r="AM525">
        <f>Vest!AM39</f>
        <v>0</v>
      </c>
      <c r="AN525" t="str">
        <f>Vest!AM40</f>
        <v>Marianne Christensen</v>
      </c>
      <c r="AO525">
        <f>Vest!AM41</f>
        <v>1996</v>
      </c>
      <c r="AP525">
        <f>Vest!AM42</f>
        <v>37</v>
      </c>
      <c r="AQ525">
        <f>Vest!AM43</f>
        <v>0</v>
      </c>
      <c r="AR525" t="str">
        <f>Vest!AM44</f>
        <v>Økonoma</v>
      </c>
      <c r="AS525">
        <f>Vest!AM45</f>
        <v>0</v>
      </c>
      <c r="AT525" t="str">
        <f>Vest!AM46</f>
        <v>Øko-kurser</v>
      </c>
      <c r="AU525">
        <f>Vest!AM47</f>
        <v>0</v>
      </c>
      <c r="AV525">
        <f>Vest!AM48</f>
        <v>0</v>
      </c>
      <c r="AW525">
        <f>Vest!AM49</f>
        <v>0</v>
      </c>
      <c r="AX525">
        <f>Vest!AM50</f>
        <v>0</v>
      </c>
      <c r="AY525">
        <f>Vest!AM51</f>
        <v>0</v>
      </c>
      <c r="AZ525">
        <f>Vest!AM52</f>
        <v>0</v>
      </c>
      <c r="BA525">
        <f>Vest!AM53</f>
        <v>0</v>
      </c>
      <c r="BB525">
        <f>Vest!AM54</f>
        <v>98</v>
      </c>
      <c r="BC525">
        <f>Vest!AM55</f>
        <v>0</v>
      </c>
      <c r="BD525">
        <f>Vest!AM56</f>
        <v>0</v>
      </c>
      <c r="BE525">
        <f>Vest!AM57</f>
        <v>0</v>
      </c>
      <c r="BF525">
        <f>Vest!AM58</f>
        <v>0</v>
      </c>
      <c r="BG525">
        <f>Vest!AM59</f>
        <v>0</v>
      </c>
      <c r="BH525">
        <f>Vest!AM60</f>
        <v>0</v>
      </c>
      <c r="BI525" t="str">
        <f>Vest!AM61</f>
        <v>Ja</v>
      </c>
      <c r="BJ525">
        <f>Vest!AM62</f>
        <v>0</v>
      </c>
      <c r="BK525" t="str">
        <f>Vest!AM63</f>
        <v>Ja</v>
      </c>
      <c r="BL525">
        <f>Vest!AM64</f>
        <v>0</v>
      </c>
      <c r="BM525" t="str">
        <f>Vest!AM65</f>
        <v>Ja</v>
      </c>
      <c r="BN525">
        <f>Vest!AM66</f>
        <v>0</v>
      </c>
      <c r="BO525" t="str">
        <f>Vest!AM67</f>
        <v>Ja</v>
      </c>
      <c r="BP525">
        <f>Vest!AM68</f>
        <v>0</v>
      </c>
      <c r="BQ525">
        <f>Vest!AM69</f>
        <v>0</v>
      </c>
      <c r="BR525" t="str">
        <f>Vest!AM70</f>
        <v>produktionskøkken</v>
      </c>
      <c r="BS525" t="str">
        <f>Vest!AM71</f>
        <v>Ja</v>
      </c>
      <c r="BT525">
        <f>Vest!AM72</f>
        <v>0</v>
      </c>
      <c r="BU525">
        <f>Vest!AM73</f>
        <v>0</v>
      </c>
      <c r="BV525">
        <f>Vest!AM74</f>
        <v>0</v>
      </c>
      <c r="BW525">
        <f>Vest!AM75</f>
        <v>0</v>
      </c>
      <c r="BX525">
        <f>Vest!AM76</f>
        <v>0</v>
      </c>
      <c r="BY525">
        <f>Vest!AM77</f>
        <v>0</v>
      </c>
      <c r="BZ525">
        <f>Vest!AM78</f>
        <v>0</v>
      </c>
      <c r="CA525">
        <f>Vest!AM79</f>
        <v>0</v>
      </c>
      <c r="CB525">
        <f>Vest!AM80</f>
        <v>0</v>
      </c>
      <c r="CC525">
        <f>Vest!AM81</f>
        <v>0</v>
      </c>
      <c r="CD525">
        <f>Vest!AM82</f>
        <v>0</v>
      </c>
      <c r="CE525">
        <f>Vest!AM83</f>
        <v>0</v>
      </c>
      <c r="CF525">
        <f>Vest!AM84</f>
        <v>0</v>
      </c>
      <c r="CG525" t="str">
        <f>Vest!AM85</f>
        <v>Mariah ?</v>
      </c>
      <c r="CH525" t="str">
        <f>Vest!AM86</f>
        <v>?</v>
      </c>
      <c r="CI525">
        <f>Vest!AM87</f>
        <v>0</v>
      </c>
      <c r="CJ525">
        <f>Vest!AM88</f>
        <v>0</v>
      </c>
      <c r="CK525">
        <f>Vest!AM89</f>
        <v>1</v>
      </c>
      <c r="CL525">
        <f>Vest!AM90</f>
        <v>4</v>
      </c>
      <c r="CM525">
        <f>Vest!AM91</f>
        <v>0</v>
      </c>
      <c r="CN525">
        <f>Vest!AM92</f>
        <v>0</v>
      </c>
      <c r="CO525">
        <f>Vest!AM93</f>
        <v>1</v>
      </c>
      <c r="CP525">
        <f>Vest!AM94</f>
        <v>0</v>
      </c>
      <c r="CQ525">
        <f>Vest!AM95</f>
        <v>0</v>
      </c>
      <c r="CR525">
        <f>Vest!AM96</f>
        <v>0</v>
      </c>
      <c r="CS525">
        <f>Vest!AM97</f>
        <v>1</v>
      </c>
      <c r="CT525">
        <f>Vest!AM98</f>
        <v>0</v>
      </c>
      <c r="CU525">
        <f>Vest!AM99</f>
        <v>0</v>
      </c>
      <c r="CV525">
        <f>Vest!AM100</f>
        <v>0</v>
      </c>
      <c r="CW525">
        <f>Vest!AM101</f>
        <v>0</v>
      </c>
      <c r="CX525">
        <f>Vest!AM102</f>
        <v>0</v>
      </c>
      <c r="CY525">
        <f>Vest!AM103</f>
        <v>0</v>
      </c>
      <c r="CZ525">
        <f>Vest!AM104</f>
        <v>0</v>
      </c>
      <c r="DA525">
        <f>Vest!AM105</f>
        <v>1</v>
      </c>
      <c r="DB525">
        <f>Vest!AM106</f>
        <v>1</v>
      </c>
      <c r="DC525">
        <f>Vest!AM107</f>
        <v>25</v>
      </c>
      <c r="DD525" t="str">
        <f>Vest!AM108</f>
        <v>Miele Professional</v>
      </c>
      <c r="DE525">
        <f>Vest!AM109</f>
        <v>5</v>
      </c>
      <c r="DF525" t="str">
        <f>Vest!AM110</f>
        <v>Nej</v>
      </c>
      <c r="DG525">
        <f>Vest!AM111</f>
        <v>0</v>
      </c>
      <c r="DH525" t="str">
        <f>Vest!AM112</f>
        <v>Nej</v>
      </c>
      <c r="DI525" t="str">
        <f>Vest!AM113</f>
        <v>Ja</v>
      </c>
      <c r="DJ525">
        <f>Vest!AM114</f>
        <v>0</v>
      </c>
      <c r="DK525">
        <f>Vest!AM115</f>
        <v>2</v>
      </c>
      <c r="DL525">
        <f>Vest!AM116</f>
        <v>0</v>
      </c>
      <c r="DM525">
        <f>Vest!AM117</f>
        <v>0</v>
      </c>
      <c r="DN525">
        <f>Vest!AM118</f>
        <v>0</v>
      </c>
      <c r="DO525" s="14" t="str">
        <f>VLOOKUP(MID(B525,1,5)*1,InstTyp!A:B,2,FALSE)</f>
        <v>Vuggestuer</v>
      </c>
      <c r="DP525" s="14" t="str">
        <f>VLOOKUP(MID(B525,1,5)*1,InstTyp!A:C,3,FALSE)</f>
        <v>Vesterbro/Kgs.Enghave</v>
      </c>
      <c r="DQ525">
        <f>VLOOKUP(MID(B525,1,5)*1,'InstTyp-2'!E:BQ,7,FALSE)</f>
        <v>35</v>
      </c>
      <c r="DR525">
        <f>VLOOKUP(MID(B525,1,5)*1,'InstTyp-2'!E:BQ,8,FALSE)</f>
        <v>0</v>
      </c>
      <c r="DS525">
        <f>VLOOKUP(MID(B525,1,5)*1,'InstTyp-2'!E:BQ,9,FALSE)</f>
        <v>0</v>
      </c>
      <c r="DT525">
        <f>VLOOKUP(MID(B525,1,5)*1,'InstTyp-2'!E:BQ,10,FALSE)</f>
        <v>0</v>
      </c>
      <c r="DU525">
        <f>VLOOKUP(MID(B525,1,5)*1,'InstTyp-2'!E:BQ,11,FALSE)</f>
        <v>0</v>
      </c>
      <c r="DV525">
        <f>VLOOKUP(MID(B525,1,5)*1,'InstTyp-2'!E:BQ,12,FALSE)</f>
        <v>0</v>
      </c>
      <c r="DW525">
        <f>VLOOKUP(MID(B525,1,5)*1,'InstTyp-2'!E:BQ,13,FALSE)</f>
        <v>0</v>
      </c>
      <c r="DX525">
        <f>VLOOKUP(MID(B525,1,5)*1,'InstTyp-2'!E:BQ,14,FALSE)</f>
        <v>0</v>
      </c>
      <c r="DY525">
        <f>VLOOKUP(MID(B525,1,5)*1,'InstTyp-2'!E:BQ,15,FALSE)</f>
        <v>0</v>
      </c>
      <c r="DZ525">
        <f>VLOOKUP(MID(B525,1,5)*1,'InstTyp-2'!E:BQ,16,FALSE)</f>
        <v>0</v>
      </c>
      <c r="EA525">
        <f>VLOOKUP(MID(B525,1,5)*1,'InstTyp-2'!E:BQ,17,FALSE)</f>
        <v>0</v>
      </c>
      <c r="EB525">
        <f>VLOOKUP(MID(B525,1,5)*1,'InstTyp-2'!E:BQ,18,FALSE)</f>
        <v>0</v>
      </c>
      <c r="EC525">
        <f>VLOOKUP(MID(B525,1,5)*1,'InstTyp-2'!E:BQ,19,FALSE)</f>
        <v>0</v>
      </c>
      <c r="ED525">
        <f>VLOOKUP(MID(B525,1,5)*1,'InstTyp-2'!E:BQ,20,FALSE)</f>
        <v>0</v>
      </c>
      <c r="EE525" s="195">
        <f>VLOOKUP(MID(B525,1,5)*1,'Forplejning 2008'!A:C,3,FALSE)</f>
        <v>127618.68</v>
      </c>
      <c r="EF525" t="str">
        <f t="shared" si="32"/>
        <v>37295</v>
      </c>
      <c r="EG525" t="str">
        <f t="shared" si="33"/>
        <v/>
      </c>
      <c r="EH525">
        <f t="shared" si="34"/>
        <v>0</v>
      </c>
      <c r="EI525">
        <f t="shared" si="35"/>
        <v>0</v>
      </c>
      <c r="EJ525" t="e">
        <f>VLOOKUP(B525,Rekruttering!A:F,2,FALSE)</f>
        <v>#N/A</v>
      </c>
      <c r="EK525" t="e">
        <f>VLOOKUP(B525,Rekruttering!A:F,3,FALSE)</f>
        <v>#N/A</v>
      </c>
      <c r="EL525" t="e">
        <f>VLOOKUP(B525,Rekruttering!A:F,4,FALSE)</f>
        <v>#N/A</v>
      </c>
      <c r="EM525" t="e">
        <f>VLOOKUP(B525,Rekruttering!A:F,5,FALSE)</f>
        <v>#N/A</v>
      </c>
      <c r="EN525" t="e">
        <f>VLOOKUP(B525,Rekruttering!A:F,6,FALSE)</f>
        <v>#N/A</v>
      </c>
    </row>
    <row r="526" spans="1:144">
      <c r="A526" s="14" t="str">
        <f>Vest!AP1</f>
        <v>x</v>
      </c>
      <c r="B526" s="21">
        <f>Vest!AP2</f>
        <v>37321</v>
      </c>
      <c r="C526" t="str">
        <f>Vest!AP3</f>
        <v>Vuggestuen Abel</v>
      </c>
      <c r="D526" t="str">
        <f>Vest!AP4</f>
        <v>Vesterbro/Kgs.Enghave</v>
      </c>
      <c r="E526" t="str">
        <f>Vest!AP5</f>
        <v>Abel Cathrines Gade 17</v>
      </c>
      <c r="F526">
        <f>Vest!AP6</f>
        <v>1654</v>
      </c>
      <c r="G526" t="str">
        <f>Vest!AP7</f>
        <v>København V</v>
      </c>
      <c r="H526" t="str">
        <f>Vest!AP8</f>
        <v>33 85 40 31</v>
      </c>
      <c r="I526" t="str">
        <f>Vest!AP9</f>
        <v>37321@buf.kk.dk</v>
      </c>
      <c r="J526" t="str">
        <f>Vest!AP10</f>
        <v>Anne Larsen</v>
      </c>
      <c r="K526">
        <f>Vest!AP11</f>
        <v>33226153</v>
      </c>
      <c r="L526">
        <f>Vest!AP12</f>
        <v>0</v>
      </c>
      <c r="M526" t="str">
        <f>Vest!AP13</f>
        <v>37321@buf.kk.dk</v>
      </c>
      <c r="N526" t="str">
        <f>Vest!AP14</f>
        <v>Vuggestue</v>
      </c>
      <c r="O526">
        <f>Vest!AP15</f>
        <v>48</v>
      </c>
      <c r="P526">
        <f>Vest!AP16</f>
        <v>0</v>
      </c>
      <c r="Q526">
        <f>Vest!AP17</f>
        <v>0</v>
      </c>
      <c r="R526">
        <f>Vest!AP18</f>
        <v>0</v>
      </c>
      <c r="S526">
        <f>Vest!AP19</f>
        <v>0</v>
      </c>
      <c r="T526">
        <f>Vest!AP20</f>
        <v>0</v>
      </c>
      <c r="U526">
        <f>Vest!AP21</f>
        <v>0</v>
      </c>
      <c r="V526" t="str">
        <f>Vest!AP22</f>
        <v>Nej</v>
      </c>
      <c r="W526">
        <f>Vest!AP23</f>
        <v>0</v>
      </c>
      <c r="X526">
        <f>Vest!AP24</f>
        <v>0</v>
      </c>
      <c r="Y526">
        <f>Vest!AP25</f>
        <v>5</v>
      </c>
      <c r="Z526">
        <f>Vest!AP26</f>
        <v>5</v>
      </c>
      <c r="AA526">
        <f>Vest!AP27</f>
        <v>4</v>
      </c>
      <c r="AB526">
        <f>Vest!AP28</f>
        <v>5</v>
      </c>
      <c r="AC526">
        <f>Vest!AP29</f>
        <v>0</v>
      </c>
      <c r="AD526">
        <f>Vest!AP30</f>
        <v>0</v>
      </c>
      <c r="AE526">
        <f>Vest!AP31</f>
        <v>0</v>
      </c>
      <c r="AF526">
        <f>Vest!AP32</f>
        <v>0</v>
      </c>
      <c r="AG526">
        <f>Vest!AP33</f>
        <v>0</v>
      </c>
      <c r="AH526">
        <f>Vest!AP34</f>
        <v>0</v>
      </c>
      <c r="AI526" s="16">
        <f>Vest!AP35</f>
        <v>99000</v>
      </c>
      <c r="AJ526">
        <f>Vest!AP36</f>
        <v>0</v>
      </c>
      <c r="AK526">
        <f>Vest!AP37</f>
        <v>0</v>
      </c>
      <c r="AL526" t="str">
        <f>Vest!AP38</f>
        <v>Ja</v>
      </c>
      <c r="AM526" t="str">
        <f>Vest!AP39</f>
        <v>Nej</v>
      </c>
      <c r="AN526" t="str">
        <f>Vest!AP40</f>
        <v>Jonathan Lucas</v>
      </c>
      <c r="AO526">
        <f>Vest!AP41</f>
        <v>2008</v>
      </c>
      <c r="AP526">
        <f>Vest!AP42</f>
        <v>37</v>
      </c>
      <c r="AQ526">
        <f>Vest!AP43</f>
        <v>0</v>
      </c>
      <c r="AR526" t="str">
        <f>Vest!AP44</f>
        <v>Køkkenassistent og levnedsmideltekniker</v>
      </c>
      <c r="AS526" t="str">
        <f>Vest!AP45</f>
        <v>15-20 år</v>
      </c>
      <c r="AT526">
        <f>Vest!AP46</f>
        <v>0</v>
      </c>
      <c r="AU526">
        <f>Vest!AP47</f>
        <v>0</v>
      </c>
      <c r="AV526">
        <f>Vest!AP48</f>
        <v>0</v>
      </c>
      <c r="AW526">
        <f>Vest!AP49</f>
        <v>0</v>
      </c>
      <c r="AX526">
        <f>Vest!AP50</f>
        <v>0</v>
      </c>
      <c r="AY526">
        <f>Vest!AP51</f>
        <v>0</v>
      </c>
      <c r="AZ526">
        <f>Vest!AP52</f>
        <v>0</v>
      </c>
      <c r="BA526">
        <f>Vest!AP53</f>
        <v>0</v>
      </c>
      <c r="BB526">
        <f>Vest!AP54</f>
        <v>97</v>
      </c>
      <c r="BC526">
        <f>Vest!AP55</f>
        <v>0</v>
      </c>
      <c r="BD526">
        <f>Vest!AP56</f>
        <v>1</v>
      </c>
      <c r="BE526">
        <f>Vest!AP57</f>
        <v>0</v>
      </c>
      <c r="BF526" t="str">
        <f>Vest!AP58</f>
        <v>Ja</v>
      </c>
      <c r="BG526" t="str">
        <f>Vest!AP59</f>
        <v>Nej</v>
      </c>
      <c r="BH526" t="str">
        <f>Vest!AP60</f>
        <v>Ja</v>
      </c>
      <c r="BI526" t="str">
        <f>Vest!AP61</f>
        <v>Ja</v>
      </c>
      <c r="BJ526">
        <f>Vest!AP62</f>
        <v>0</v>
      </c>
      <c r="BK526">
        <f>Vest!AP63</f>
        <v>0</v>
      </c>
      <c r="BL526">
        <f>Vest!AP64</f>
        <v>0</v>
      </c>
      <c r="BM526">
        <f>Vest!AP65</f>
        <v>0</v>
      </c>
      <c r="BN526">
        <f>Vest!AP66</f>
        <v>0</v>
      </c>
      <c r="BO526">
        <f>Vest!AP67</f>
        <v>0</v>
      </c>
      <c r="BP526">
        <f>Vest!AP68</f>
        <v>0</v>
      </c>
      <c r="BQ526">
        <f>Vest!AP69</f>
        <v>0</v>
      </c>
      <c r="BR526" t="str">
        <f>Vest!AP70</f>
        <v>produktionskøkken</v>
      </c>
      <c r="BS526" t="str">
        <f>Vest!AP71</f>
        <v>Ja</v>
      </c>
      <c r="BT526" t="str">
        <f>Vest!AP72</f>
        <v>Ingen</v>
      </c>
      <c r="BU526" t="str">
        <f>Vest!AP73</f>
        <v>Ingen</v>
      </c>
      <c r="BV526" t="str">
        <f>Vest!AP74</f>
        <v>Nej</v>
      </c>
      <c r="BW526" t="str">
        <f>Vest!AP75</f>
        <v>Køkkenet er topkvalitet og fuldt udrustet, der skal intet gøres af forbedring</v>
      </c>
      <c r="BX526">
        <f>Vest!AP76</f>
        <v>0</v>
      </c>
      <c r="BY526">
        <f>Vest!AP77</f>
        <v>0</v>
      </c>
      <c r="BZ526">
        <f>Vest!AP78</f>
        <v>0</v>
      </c>
      <c r="CA526">
        <f>Vest!AP79</f>
        <v>0</v>
      </c>
      <c r="CB526">
        <f>Vest!AP80</f>
        <v>0</v>
      </c>
      <c r="CC526">
        <f>Vest!AP81</f>
        <v>0</v>
      </c>
      <c r="CD526">
        <f>Vest!AP82</f>
        <v>0</v>
      </c>
      <c r="CE526">
        <f>Vest!AP83</f>
        <v>0</v>
      </c>
      <c r="CF526" t="str">
        <f>Vest!AP84</f>
        <v>Køkkenet velegnet til merproduktion, sagtens en fordobling</v>
      </c>
      <c r="CG526" t="str">
        <f>Vest!AP85</f>
        <v>Cathrine Jerrik / Nanna</v>
      </c>
      <c r="CH526">
        <f>Vest!AP86</f>
        <v>0</v>
      </c>
      <c r="CI526">
        <f>Vest!AP87</f>
        <v>0</v>
      </c>
      <c r="CJ526">
        <f>Vest!AP88</f>
        <v>0</v>
      </c>
      <c r="CK526">
        <f>Vest!AP89</f>
        <v>1</v>
      </c>
      <c r="CL526">
        <f>Vest!AP90</f>
        <v>4</v>
      </c>
      <c r="CM526">
        <f>Vest!AP91</f>
        <v>0</v>
      </c>
      <c r="CN526">
        <f>Vest!AP92</f>
        <v>3</v>
      </c>
      <c r="CO526">
        <f>Vest!AP93</f>
        <v>0</v>
      </c>
      <c r="CP526">
        <f>Vest!AP94</f>
        <v>0</v>
      </c>
      <c r="CQ526">
        <f>Vest!AP95</f>
        <v>0</v>
      </c>
      <c r="CR526">
        <f>Vest!AP96</f>
        <v>1</v>
      </c>
      <c r="CS526">
        <f>Vest!AP97</f>
        <v>2</v>
      </c>
      <c r="CT526">
        <f>Vest!AP98</f>
        <v>0</v>
      </c>
      <c r="CU526">
        <f>Vest!AP99</f>
        <v>0</v>
      </c>
      <c r="CV526">
        <f>Vest!AP100</f>
        <v>0</v>
      </c>
      <c r="CW526">
        <f>Vest!AP101</f>
        <v>0</v>
      </c>
      <c r="CX526">
        <f>Vest!AP102</f>
        <v>0</v>
      </c>
      <c r="CY526">
        <f>Vest!AP103</f>
        <v>1</v>
      </c>
      <c r="CZ526">
        <f>Vest!AP104</f>
        <v>0</v>
      </c>
      <c r="DA526">
        <f>Vest!AP105</f>
        <v>0</v>
      </c>
      <c r="DB526">
        <f>Vest!AP106</f>
        <v>1</v>
      </c>
      <c r="DC526">
        <f>Vest!AP107</f>
        <v>4</v>
      </c>
      <c r="DD526" t="str">
        <f>Vest!AP108</f>
        <v>Miele</v>
      </c>
      <c r="DE526">
        <f>Vest!AP109</f>
        <v>3</v>
      </c>
      <c r="DF526" t="str">
        <f>Vest!AP110</f>
        <v>Ja</v>
      </c>
      <c r="DG526">
        <f>Vest!AP111</f>
        <v>12</v>
      </c>
      <c r="DH526" t="str">
        <f>Vest!AP112</f>
        <v>Nej</v>
      </c>
      <c r="DI526" t="str">
        <f>Vest!AP113</f>
        <v>Ja</v>
      </c>
      <c r="DJ526" t="str">
        <f>Vest!AP114</f>
        <v>Nej</v>
      </c>
      <c r="DK526">
        <f>Vest!AP115</f>
        <v>3</v>
      </c>
      <c r="DL526" t="str">
        <f>Vest!AP116</f>
        <v>God plads</v>
      </c>
      <c r="DM526" t="str">
        <f>Vest!AP117</f>
        <v>Meget Nyt og stort køkken
Køkkenmedarejderen er på fuldt tid, selvom børnene har madpakke med 1 gang om ugen, da han er på stuerne som pæd.medhj.</v>
      </c>
      <c r="DN526">
        <f>Vest!AP118</f>
        <v>0</v>
      </c>
      <c r="DO526" s="14" t="str">
        <f>VLOOKUP(MID(B526,1,5)*1,InstTyp!A:B,2,FALSE)</f>
        <v>Vuggestuer</v>
      </c>
      <c r="DP526" s="14" t="str">
        <f>VLOOKUP(MID(B526,1,5)*1,InstTyp!A:C,3,FALSE)</f>
        <v>Vesterbro/Kgs.Enghave</v>
      </c>
      <c r="DQ526">
        <f>VLOOKUP(MID(B526,1,5)*1,'InstTyp-2'!E:BQ,7,FALSE)</f>
        <v>48</v>
      </c>
      <c r="DR526">
        <f>VLOOKUP(MID(B526,1,5)*1,'InstTyp-2'!E:BQ,8,FALSE)</f>
        <v>0</v>
      </c>
      <c r="DS526">
        <f>VLOOKUP(MID(B526,1,5)*1,'InstTyp-2'!E:BQ,9,FALSE)</f>
        <v>0</v>
      </c>
      <c r="DT526">
        <f>VLOOKUP(MID(B526,1,5)*1,'InstTyp-2'!E:BQ,10,FALSE)</f>
        <v>0</v>
      </c>
      <c r="DU526">
        <f>VLOOKUP(MID(B526,1,5)*1,'InstTyp-2'!E:BQ,11,FALSE)</f>
        <v>0</v>
      </c>
      <c r="DV526">
        <f>VLOOKUP(MID(B526,1,5)*1,'InstTyp-2'!E:BQ,12,FALSE)</f>
        <v>0</v>
      </c>
      <c r="DW526">
        <f>VLOOKUP(MID(B526,1,5)*1,'InstTyp-2'!E:BQ,13,FALSE)</f>
        <v>0</v>
      </c>
      <c r="DX526">
        <f>VLOOKUP(MID(B526,1,5)*1,'InstTyp-2'!E:BQ,14,FALSE)</f>
        <v>0</v>
      </c>
      <c r="DY526">
        <f>VLOOKUP(MID(B526,1,5)*1,'InstTyp-2'!E:BQ,15,FALSE)</f>
        <v>0</v>
      </c>
      <c r="DZ526">
        <f>VLOOKUP(MID(B526,1,5)*1,'InstTyp-2'!E:BQ,16,FALSE)</f>
        <v>0</v>
      </c>
      <c r="EA526">
        <f>VLOOKUP(MID(B526,1,5)*1,'InstTyp-2'!E:BQ,17,FALSE)</f>
        <v>0</v>
      </c>
      <c r="EB526">
        <f>VLOOKUP(MID(B526,1,5)*1,'InstTyp-2'!E:BQ,18,FALSE)</f>
        <v>0</v>
      </c>
      <c r="EC526">
        <f>VLOOKUP(MID(B526,1,5)*1,'InstTyp-2'!E:BQ,19,FALSE)</f>
        <v>0</v>
      </c>
      <c r="ED526">
        <f>VLOOKUP(MID(B526,1,5)*1,'InstTyp-2'!E:BQ,20,FALSE)</f>
        <v>0</v>
      </c>
      <c r="EE526" s="195">
        <f>VLOOKUP(MID(B526,1,5)*1,'Forplejning 2008'!A:C,3,FALSE)</f>
        <v>147436.85</v>
      </c>
      <c r="EF526" t="str">
        <f t="shared" si="32"/>
        <v>37321</v>
      </c>
      <c r="EG526" t="str">
        <f t="shared" si="33"/>
        <v/>
      </c>
      <c r="EH526">
        <f t="shared" si="34"/>
        <v>0</v>
      </c>
      <c r="EI526">
        <f t="shared" si="35"/>
        <v>0</v>
      </c>
      <c r="EJ526" t="e">
        <f>VLOOKUP(B526,Rekruttering!A:F,2,FALSE)</f>
        <v>#N/A</v>
      </c>
      <c r="EK526" t="e">
        <f>VLOOKUP(B526,Rekruttering!A:F,3,FALSE)</f>
        <v>#N/A</v>
      </c>
      <c r="EL526" t="e">
        <f>VLOOKUP(B526,Rekruttering!A:F,4,FALSE)</f>
        <v>#N/A</v>
      </c>
      <c r="EM526" t="e">
        <f>VLOOKUP(B526,Rekruttering!A:F,5,FALSE)</f>
        <v>#N/A</v>
      </c>
      <c r="EN526" t="e">
        <f>VLOOKUP(B526,Rekruttering!A:F,6,FALSE)</f>
        <v>#N/A</v>
      </c>
    </row>
    <row r="527" spans="1:144">
      <c r="A527" s="14" t="str">
        <f>Vest!AQ1</f>
        <v>x</v>
      </c>
      <c r="B527" s="21">
        <f>Vest!AQ2</f>
        <v>37322</v>
      </c>
      <c r="C527" t="str">
        <f>Vest!AQ3</f>
        <v>Vuggestuen Lillefryd</v>
      </c>
      <c r="D527" t="str">
        <f>Vest!AQ4</f>
        <v>Vesterbro/Kgs.Enghave</v>
      </c>
      <c r="E527" t="str">
        <f>Vest!AQ5</f>
        <v>Tøndergade 10</v>
      </c>
      <c r="F527">
        <f>Vest!AQ6</f>
        <v>1752</v>
      </c>
      <c r="G527" t="str">
        <f>Vest!AQ7</f>
        <v>København V</v>
      </c>
      <c r="H527" t="str">
        <f>Vest!AQ8</f>
        <v>33 27 67 20</v>
      </c>
      <c r="I527" t="str">
        <f>Vest!AQ9</f>
        <v>37322@buf.kk.dk</v>
      </c>
      <c r="J527">
        <f>Vest!AQ10</f>
        <v>0</v>
      </c>
      <c r="K527" t="str">
        <f>Vest!AQ11</f>
        <v>.</v>
      </c>
      <c r="L527" t="str">
        <f>Vest!AQ12</f>
        <v>.</v>
      </c>
      <c r="M527" t="str">
        <f>Vest!AQ13</f>
        <v>37322@buf.kk.dk</v>
      </c>
      <c r="N527" t="str">
        <f>Vest!AQ14</f>
        <v>Vuggestue</v>
      </c>
      <c r="O527">
        <f>Vest!AQ15</f>
        <v>36</v>
      </c>
      <c r="P527">
        <f>Vest!AQ16</f>
        <v>0</v>
      </c>
      <c r="Q527">
        <f>Vest!AQ17</f>
        <v>0</v>
      </c>
      <c r="R527">
        <f>Vest!AQ18</f>
        <v>0</v>
      </c>
      <c r="S527">
        <f>Vest!AQ19</f>
        <v>0</v>
      </c>
      <c r="T527">
        <f>Vest!AQ20</f>
        <v>0</v>
      </c>
      <c r="U527">
        <f>Vest!AQ21</f>
        <v>0</v>
      </c>
      <c r="V527" t="str">
        <f>Vest!AQ22</f>
        <v>Nej</v>
      </c>
      <c r="W527">
        <f>Vest!AQ23</f>
        <v>0</v>
      </c>
      <c r="X527">
        <f>Vest!AQ24</f>
        <v>0</v>
      </c>
      <c r="Y527">
        <f>Vest!AQ25</f>
        <v>5</v>
      </c>
      <c r="Z527">
        <f>Vest!AQ26</f>
        <v>5</v>
      </c>
      <c r="AA527">
        <f>Vest!AQ27</f>
        <v>5</v>
      </c>
      <c r="AB527">
        <f>Vest!AQ28</f>
        <v>5</v>
      </c>
      <c r="AC527">
        <f>Vest!AQ29</f>
        <v>0</v>
      </c>
      <c r="AD527">
        <f>Vest!AQ30</f>
        <v>0</v>
      </c>
      <c r="AE527">
        <f>Vest!AQ31</f>
        <v>0</v>
      </c>
      <c r="AF527">
        <f>Vest!AQ32</f>
        <v>0</v>
      </c>
      <c r="AG527">
        <f>Vest!AQ33</f>
        <v>0</v>
      </c>
      <c r="AH527">
        <f>Vest!AQ34</f>
        <v>0</v>
      </c>
      <c r="AI527" s="16">
        <f>Vest!AQ35</f>
        <v>88000</v>
      </c>
      <c r="AJ527">
        <f>Vest!AQ36</f>
        <v>0</v>
      </c>
      <c r="AK527">
        <f>Vest!AQ37</f>
        <v>0</v>
      </c>
      <c r="AL527" t="str">
        <f>Vest!AQ38</f>
        <v>Ja</v>
      </c>
      <c r="AM527" t="str">
        <f>Vest!AQ39</f>
        <v>Nej</v>
      </c>
      <c r="AN527" t="str">
        <f>Vest!AQ40</f>
        <v>Heidi Estrup</v>
      </c>
      <c r="AO527">
        <f>Vest!AQ41</f>
        <v>2008</v>
      </c>
      <c r="AP527">
        <f>Vest!AQ42</f>
        <v>28</v>
      </c>
      <c r="AQ527">
        <f>Vest!AQ43</f>
        <v>0</v>
      </c>
      <c r="AR527" t="str">
        <f>Vest!AQ44</f>
        <v>Cater</v>
      </c>
      <c r="AS527" t="str">
        <f>Vest!AQ45</f>
        <v>Kantiner</v>
      </c>
      <c r="AT527" t="str">
        <f>Vest!AQ46</f>
        <v>Nej</v>
      </c>
      <c r="AU527">
        <f>Vest!AQ47</f>
        <v>0</v>
      </c>
      <c r="AV527">
        <f>Vest!AQ48</f>
        <v>0</v>
      </c>
      <c r="AW527">
        <f>Vest!AQ49</f>
        <v>0</v>
      </c>
      <c r="AX527">
        <f>Vest!AQ50</f>
        <v>0</v>
      </c>
      <c r="AY527">
        <f>Vest!AQ51</f>
        <v>0</v>
      </c>
      <c r="AZ527">
        <f>Vest!AQ52</f>
        <v>0</v>
      </c>
      <c r="BA527">
        <f>Vest!AQ53</f>
        <v>0</v>
      </c>
      <c r="BB527">
        <f>Vest!AQ54</f>
        <v>97</v>
      </c>
      <c r="BC527">
        <f>Vest!AQ55</f>
        <v>0</v>
      </c>
      <c r="BD527">
        <f>Vest!AQ56</f>
        <v>0</v>
      </c>
      <c r="BE527">
        <f>Vest!AQ57</f>
        <v>0</v>
      </c>
      <c r="BF527">
        <f>Vest!AQ58</f>
        <v>0</v>
      </c>
      <c r="BG527">
        <f>Vest!AQ59</f>
        <v>0</v>
      </c>
      <c r="BH527">
        <f>Vest!AQ60</f>
        <v>0</v>
      </c>
      <c r="BI527" t="str">
        <f>Vest!AQ61</f>
        <v>Ja</v>
      </c>
      <c r="BJ527">
        <f>Vest!AQ62</f>
        <v>0</v>
      </c>
      <c r="BK527" t="str">
        <f>Vest!AQ63</f>
        <v>Ja</v>
      </c>
      <c r="BL527">
        <f>Vest!AQ64</f>
        <v>0</v>
      </c>
      <c r="BM527" t="str">
        <f>Vest!AQ65</f>
        <v>Ja</v>
      </c>
      <c r="BN527">
        <f>Vest!AQ66</f>
        <v>0</v>
      </c>
      <c r="BO527" t="str">
        <f>Vest!AQ67</f>
        <v>Ja</v>
      </c>
      <c r="BP527">
        <f>Vest!AQ68</f>
        <v>0</v>
      </c>
      <c r="BQ527">
        <f>Vest!AQ69</f>
        <v>0</v>
      </c>
      <c r="BR527" t="str">
        <f>Vest!AQ70</f>
        <v>produktionskøkken</v>
      </c>
      <c r="BS527" t="str">
        <f>Vest!AQ71</f>
        <v>Ja</v>
      </c>
      <c r="BT527" t="str">
        <f>Vest!AQ72</f>
        <v>Ingen</v>
      </c>
      <c r="BU527" t="str">
        <f>Vest!AQ73</f>
        <v>Ingen</v>
      </c>
      <c r="BV527" t="str">
        <f>Vest!AQ74</f>
        <v>Nej</v>
      </c>
      <c r="BW527">
        <f>Vest!AQ75</f>
        <v>0</v>
      </c>
      <c r="BX527">
        <f>Vest!AQ76</f>
        <v>0</v>
      </c>
      <c r="BY527">
        <f>Vest!AQ77</f>
        <v>0</v>
      </c>
      <c r="BZ527">
        <f>Vest!AQ78</f>
        <v>0</v>
      </c>
      <c r="CA527">
        <f>Vest!AQ79</f>
        <v>0</v>
      </c>
      <c r="CB527">
        <f>Vest!AQ80</f>
        <v>0</v>
      </c>
      <c r="CC527">
        <f>Vest!AQ81</f>
        <v>0</v>
      </c>
      <c r="CD527">
        <f>Vest!AQ82</f>
        <v>0</v>
      </c>
      <c r="CE527">
        <f>Vest!AQ83</f>
        <v>0</v>
      </c>
      <c r="CF527">
        <f>Vest!AQ84</f>
        <v>0</v>
      </c>
      <c r="CG527">
        <f>Vest!AQ85</f>
        <v>0</v>
      </c>
      <c r="CH527">
        <f>Vest!AQ86</f>
        <v>0</v>
      </c>
      <c r="CI527">
        <f>Vest!AQ87</f>
        <v>0</v>
      </c>
      <c r="CJ527">
        <f>Vest!AQ88</f>
        <v>0</v>
      </c>
      <c r="CK527">
        <f>Vest!AQ89</f>
        <v>1</v>
      </c>
      <c r="CL527">
        <f>Vest!AQ90</f>
        <v>4</v>
      </c>
      <c r="CM527">
        <f>Vest!AQ91</f>
        <v>0</v>
      </c>
      <c r="CN527">
        <f>Vest!AQ92</f>
        <v>2</v>
      </c>
      <c r="CO527">
        <f>Vest!AQ93</f>
        <v>0</v>
      </c>
      <c r="CP527">
        <f>Vest!AQ94</f>
        <v>0</v>
      </c>
      <c r="CQ527">
        <f>Vest!AQ95</f>
        <v>0</v>
      </c>
      <c r="CR527">
        <f>Vest!AQ96</f>
        <v>0</v>
      </c>
      <c r="CS527">
        <f>Vest!AQ97</f>
        <v>2</v>
      </c>
      <c r="CT527">
        <f>Vest!AQ98</f>
        <v>0</v>
      </c>
      <c r="CU527">
        <f>Vest!AQ99</f>
        <v>0</v>
      </c>
      <c r="CV527">
        <f>Vest!AQ100</f>
        <v>0</v>
      </c>
      <c r="CW527">
        <f>Vest!AQ101</f>
        <v>0</v>
      </c>
      <c r="CX527">
        <f>Vest!AQ102</f>
        <v>0</v>
      </c>
      <c r="CY527">
        <f>Vest!AQ103</f>
        <v>0</v>
      </c>
      <c r="CZ527">
        <f>Vest!AQ104</f>
        <v>2</v>
      </c>
      <c r="DA527">
        <f>Vest!AQ105</f>
        <v>0</v>
      </c>
      <c r="DB527">
        <f>Vest!AQ106</f>
        <v>1</v>
      </c>
      <c r="DC527">
        <f>Vest!AQ107</f>
        <v>25</v>
      </c>
      <c r="DD527" t="str">
        <f>Vest!AQ108</f>
        <v>Miele Professional</v>
      </c>
      <c r="DE527">
        <f>Vest!AQ109</f>
        <v>5</v>
      </c>
      <c r="DF527" t="str">
        <f>Vest!AQ110</f>
        <v>Ja</v>
      </c>
      <c r="DG527">
        <f>Vest!AQ111</f>
        <v>8</v>
      </c>
      <c r="DH527" t="str">
        <f>Vest!AQ112</f>
        <v>Nej</v>
      </c>
      <c r="DI527" t="str">
        <f>Vest!AQ113</f>
        <v>Nej</v>
      </c>
      <c r="DJ527" t="str">
        <f>Vest!AQ114</f>
        <v>Nej</v>
      </c>
      <c r="DK527">
        <f>Vest!AQ115</f>
        <v>3</v>
      </c>
      <c r="DL527">
        <f>Vest!AQ116</f>
        <v>0</v>
      </c>
      <c r="DM527" t="str">
        <f>Vest!AQ117</f>
        <v>Nyt køkken med alt udstyr i orden.</v>
      </c>
      <c r="DN527">
        <f>Vest!AQ118</f>
        <v>0</v>
      </c>
      <c r="DO527" s="14" t="str">
        <f>VLOOKUP(MID(B527,1,5)*1,InstTyp!A:B,2,FALSE)</f>
        <v>Vuggestuer</v>
      </c>
      <c r="DP527" s="14" t="str">
        <f>VLOOKUP(MID(B527,1,5)*1,InstTyp!A:C,3,FALSE)</f>
        <v>Vesterbro/Kgs.Enghave</v>
      </c>
      <c r="DQ527">
        <f>VLOOKUP(MID(B527,1,5)*1,'InstTyp-2'!E:BQ,7,FALSE)</f>
        <v>36</v>
      </c>
      <c r="DR527">
        <f>VLOOKUP(MID(B527,1,5)*1,'InstTyp-2'!E:BQ,8,FALSE)</f>
        <v>0</v>
      </c>
      <c r="DS527">
        <f>VLOOKUP(MID(B527,1,5)*1,'InstTyp-2'!E:BQ,9,FALSE)</f>
        <v>0</v>
      </c>
      <c r="DT527">
        <f>VLOOKUP(MID(B527,1,5)*1,'InstTyp-2'!E:BQ,10,FALSE)</f>
        <v>0</v>
      </c>
      <c r="DU527">
        <f>VLOOKUP(MID(B527,1,5)*1,'InstTyp-2'!E:BQ,11,FALSE)</f>
        <v>0</v>
      </c>
      <c r="DV527">
        <f>VLOOKUP(MID(B527,1,5)*1,'InstTyp-2'!E:BQ,12,FALSE)</f>
        <v>0</v>
      </c>
      <c r="DW527">
        <f>VLOOKUP(MID(B527,1,5)*1,'InstTyp-2'!E:BQ,13,FALSE)</f>
        <v>0</v>
      </c>
      <c r="DX527">
        <f>VLOOKUP(MID(B527,1,5)*1,'InstTyp-2'!E:BQ,14,FALSE)</f>
        <v>0</v>
      </c>
      <c r="DY527">
        <f>VLOOKUP(MID(B527,1,5)*1,'InstTyp-2'!E:BQ,15,FALSE)</f>
        <v>0</v>
      </c>
      <c r="DZ527">
        <f>VLOOKUP(MID(B527,1,5)*1,'InstTyp-2'!E:BQ,16,FALSE)</f>
        <v>0</v>
      </c>
      <c r="EA527">
        <f>VLOOKUP(MID(B527,1,5)*1,'InstTyp-2'!E:BQ,17,FALSE)</f>
        <v>0</v>
      </c>
      <c r="EB527">
        <f>VLOOKUP(MID(B527,1,5)*1,'InstTyp-2'!E:BQ,18,FALSE)</f>
        <v>0</v>
      </c>
      <c r="EC527">
        <f>VLOOKUP(MID(B527,1,5)*1,'InstTyp-2'!E:BQ,19,FALSE)</f>
        <v>0</v>
      </c>
      <c r="ED527">
        <f>VLOOKUP(MID(B527,1,5)*1,'InstTyp-2'!E:BQ,20,FALSE)</f>
        <v>0</v>
      </c>
      <c r="EE527" s="195">
        <f>VLOOKUP(MID(B527,1,5)*1,'Forplejning 2008'!A:C,3,FALSE)</f>
        <v>138958.24</v>
      </c>
      <c r="EF527" t="str">
        <f t="shared" si="32"/>
        <v>37322</v>
      </c>
      <c r="EG527" t="str">
        <f t="shared" si="33"/>
        <v/>
      </c>
      <c r="EH527">
        <f t="shared" si="34"/>
        <v>0</v>
      </c>
      <c r="EI527">
        <f t="shared" si="35"/>
        <v>0</v>
      </c>
      <c r="EJ527" t="e">
        <f>VLOOKUP(B527,Rekruttering!A:F,2,FALSE)</f>
        <v>#N/A</v>
      </c>
      <c r="EK527" t="e">
        <f>VLOOKUP(B527,Rekruttering!A:F,3,FALSE)</f>
        <v>#N/A</v>
      </c>
      <c r="EL527" t="e">
        <f>VLOOKUP(B527,Rekruttering!A:F,4,FALSE)</f>
        <v>#N/A</v>
      </c>
      <c r="EM527" t="e">
        <f>VLOOKUP(B527,Rekruttering!A:F,5,FALSE)</f>
        <v>#N/A</v>
      </c>
      <c r="EN527" t="e">
        <f>VLOOKUP(B527,Rekruttering!A:F,6,FALSE)</f>
        <v>#N/A</v>
      </c>
    </row>
    <row r="528" spans="1:144">
      <c r="A528" s="14" t="str">
        <f>Vest!AW1</f>
        <v>x</v>
      </c>
      <c r="B528" s="21">
        <f>Vest!AW2</f>
        <v>37423</v>
      </c>
      <c r="C528" t="str">
        <f>Vest!AW3</f>
        <v>De 4 årstider</v>
      </c>
      <c r="D528" t="str">
        <f>Vest!AW4</f>
        <v>Vesterbro/Kgs.Enghave</v>
      </c>
      <c r="E528" t="str">
        <f>Vest!AW5</f>
        <v>Viktoriagade 26</v>
      </c>
      <c r="F528">
        <f>Vest!AW6</f>
        <v>1655</v>
      </c>
      <c r="G528" t="str">
        <f>Vest!AW7</f>
        <v>København V</v>
      </c>
      <c r="H528" t="str">
        <f>Vest!AW8</f>
        <v>33 24 02 05</v>
      </c>
      <c r="I528" t="str">
        <f>Vest!AW9</f>
        <v>37423@buf.kk.dk</v>
      </c>
      <c r="J528" t="str">
        <f>Vest!AW10</f>
        <v>Fg. Susan Verstege</v>
      </c>
      <c r="K528">
        <f>Vest!AW11</f>
        <v>39181232</v>
      </c>
      <c r="L528">
        <f>Vest!AW12</f>
        <v>0</v>
      </c>
      <c r="M528" t="str">
        <f>Vest!AW13</f>
        <v>37423@buf.kk.dk</v>
      </c>
      <c r="N528" t="str">
        <f>Vest!AW14</f>
        <v>Vuggestue</v>
      </c>
      <c r="O528">
        <f>Vest!AW15</f>
        <v>56</v>
      </c>
      <c r="P528">
        <f>Vest!AW16</f>
        <v>0</v>
      </c>
      <c r="Q528">
        <f>Vest!AW17</f>
        <v>0</v>
      </c>
      <c r="R528">
        <f>Vest!AW18</f>
        <v>0</v>
      </c>
      <c r="S528">
        <f>Vest!AW19</f>
        <v>0</v>
      </c>
      <c r="T528">
        <f>Vest!AW20</f>
        <v>0</v>
      </c>
      <c r="U528">
        <f>Vest!AW21</f>
        <v>0</v>
      </c>
      <c r="V528" t="str">
        <f>Vest!AW22</f>
        <v>Nej</v>
      </c>
      <c r="W528">
        <f>Vest!AW23</f>
        <v>0</v>
      </c>
      <c r="X528">
        <f>Vest!AW24</f>
        <v>0</v>
      </c>
      <c r="Y528">
        <f>Vest!AW25</f>
        <v>5</v>
      </c>
      <c r="Z528">
        <f>Vest!AW26</f>
        <v>5</v>
      </c>
      <c r="AA528">
        <f>Vest!AW27</f>
        <v>5</v>
      </c>
      <c r="AB528">
        <f>Vest!AW28</f>
        <v>5</v>
      </c>
      <c r="AC528">
        <f>Vest!AW29</f>
        <v>0</v>
      </c>
      <c r="AD528">
        <f>Vest!AW30</f>
        <v>0</v>
      </c>
      <c r="AE528">
        <f>Vest!AW31</f>
        <v>0</v>
      </c>
      <c r="AF528">
        <f>Vest!AW32</f>
        <v>0</v>
      </c>
      <c r="AG528">
        <f>Vest!AW33</f>
        <v>0</v>
      </c>
      <c r="AH528">
        <f>Vest!AW34</f>
        <v>0</v>
      </c>
      <c r="AI528" s="16">
        <f>Vest!AW35</f>
        <v>135000</v>
      </c>
      <c r="AJ528">
        <f>Vest!AW36</f>
        <v>0</v>
      </c>
      <c r="AK528">
        <f>Vest!AW37</f>
        <v>0</v>
      </c>
      <c r="AL528" t="str">
        <f>Vest!AW38</f>
        <v>Ja</v>
      </c>
      <c r="AM528" t="str">
        <f>Vest!AW39</f>
        <v>Nej</v>
      </c>
      <c r="AN528" t="str">
        <f>Vest!AW40</f>
        <v>Nikos Kaliviti</v>
      </c>
      <c r="AO528">
        <f>Vest!AW41</f>
        <v>2003</v>
      </c>
      <c r="AP528">
        <f>Vest!AW42</f>
        <v>35</v>
      </c>
      <c r="AQ528">
        <f>Vest!AW43</f>
        <v>0</v>
      </c>
      <c r="AR528" t="str">
        <f>Vest!AW44</f>
        <v>Ingen</v>
      </c>
      <c r="AS528" t="str">
        <f>Vest!AW45</f>
        <v xml:space="preserve">arbejdet siden 1998 som køkkenhjælp </v>
      </c>
      <c r="AT528" t="str">
        <f>Vest!AW46</f>
        <v>økologisk oplysningsforbund</v>
      </c>
      <c r="AU528">
        <f>Vest!AW47</f>
        <v>0</v>
      </c>
      <c r="AV528">
        <f>Vest!AW48</f>
        <v>0</v>
      </c>
      <c r="AW528">
        <f>Vest!AW49</f>
        <v>0</v>
      </c>
      <c r="AX528">
        <f>Vest!AW50</f>
        <v>0</v>
      </c>
      <c r="AY528">
        <f>Vest!AW51</f>
        <v>0</v>
      </c>
      <c r="AZ528">
        <f>Vest!AW52</f>
        <v>0</v>
      </c>
      <c r="BA528">
        <f>Vest!AW53</f>
        <v>0</v>
      </c>
      <c r="BB528">
        <f>Vest!AW54</f>
        <v>90</v>
      </c>
      <c r="BC528">
        <f>Vest!AW55</f>
        <v>0</v>
      </c>
      <c r="BD528">
        <f>Vest!AW56</f>
        <v>1</v>
      </c>
      <c r="BE528">
        <f>Vest!AW57</f>
        <v>0</v>
      </c>
      <c r="BF528" t="str">
        <f>Vest!AW58</f>
        <v>Ja</v>
      </c>
      <c r="BG528" t="str">
        <f>Vest!AW59</f>
        <v>Nej</v>
      </c>
      <c r="BH528" t="str">
        <f>Vest!AW60</f>
        <v>Ja</v>
      </c>
      <c r="BI528" t="str">
        <f>Vest!AW61</f>
        <v>Ja</v>
      </c>
      <c r="BJ528">
        <f>Vest!AW62</f>
        <v>0</v>
      </c>
      <c r="BK528">
        <f>Vest!AW63</f>
        <v>0</v>
      </c>
      <c r="BL528">
        <f>Vest!AW64</f>
        <v>0</v>
      </c>
      <c r="BM528">
        <f>Vest!AW65</f>
        <v>0</v>
      </c>
      <c r="BN528">
        <f>Vest!AW66</f>
        <v>0</v>
      </c>
      <c r="BO528">
        <f>Vest!AW67</f>
        <v>0</v>
      </c>
      <c r="BP528">
        <f>Vest!AW68</f>
        <v>0</v>
      </c>
      <c r="BQ528">
        <f>Vest!AW69</f>
        <v>0</v>
      </c>
      <c r="BR528" t="str">
        <f>Vest!AW70</f>
        <v>produktionskøkken</v>
      </c>
      <c r="BS528" t="str">
        <f>Vest!AW71</f>
        <v>Ja</v>
      </c>
      <c r="BT528" t="str">
        <f>Vest!AW72</f>
        <v>Ingen</v>
      </c>
      <c r="BU528" t="str">
        <f>Vest!AW73</f>
        <v>Ingen</v>
      </c>
      <c r="BV528" t="str">
        <f>Vest!AW74</f>
        <v>Nej</v>
      </c>
      <c r="BW528">
        <f>Vest!AW75</f>
        <v>0</v>
      </c>
      <c r="BX528">
        <f>Vest!AW76</f>
        <v>0</v>
      </c>
      <c r="BY528">
        <f>Vest!AW77</f>
        <v>0</v>
      </c>
      <c r="BZ528">
        <f>Vest!AW78</f>
        <v>0</v>
      </c>
      <c r="CA528">
        <f>Vest!AW79</f>
        <v>0</v>
      </c>
      <c r="CB528">
        <f>Vest!AW80</f>
        <v>0</v>
      </c>
      <c r="CC528">
        <f>Vest!AW81</f>
        <v>0</v>
      </c>
      <c r="CD528">
        <f>Vest!AW82</f>
        <v>0</v>
      </c>
      <c r="CE528">
        <f>Vest!AW83</f>
        <v>0</v>
      </c>
      <c r="CF528" t="str">
        <f>Vest!AW84</f>
        <v>Køkkenet er fuldt udrustet og nyt velfungerende.
Intet behov for anskaffelser eller udbygning</v>
      </c>
      <c r="CG528" t="str">
        <f>Vest!AW85</f>
        <v>cathrine Jerrik / Nanna</v>
      </c>
      <c r="CH528">
        <f>Vest!AW86</f>
        <v>0</v>
      </c>
      <c r="CI528">
        <f>Vest!AW87</f>
        <v>0</v>
      </c>
      <c r="CJ528">
        <f>Vest!AW88</f>
        <v>0</v>
      </c>
      <c r="CK528">
        <f>Vest!AW89</f>
        <v>1</v>
      </c>
      <c r="CL528">
        <f>Vest!AW90</f>
        <v>4</v>
      </c>
      <c r="CM528">
        <f>Vest!AW91</f>
        <v>0</v>
      </c>
      <c r="CN528">
        <f>Vest!AW92</f>
        <v>2</v>
      </c>
      <c r="CO528">
        <f>Vest!AW93</f>
        <v>0</v>
      </c>
      <c r="CP528">
        <f>Vest!AW94</f>
        <v>0</v>
      </c>
      <c r="CQ528">
        <f>Vest!AW95</f>
        <v>0</v>
      </c>
      <c r="CR528">
        <f>Vest!AW96</f>
        <v>0</v>
      </c>
      <c r="CS528">
        <f>Vest!AW97</f>
        <v>2</v>
      </c>
      <c r="CT528">
        <f>Vest!AW98</f>
        <v>0</v>
      </c>
      <c r="CU528">
        <f>Vest!AW99</f>
        <v>0</v>
      </c>
      <c r="CV528">
        <f>Vest!AW100</f>
        <v>0</v>
      </c>
      <c r="CW528">
        <f>Vest!AW101</f>
        <v>0</v>
      </c>
      <c r="CX528">
        <f>Vest!AW102</f>
        <v>0</v>
      </c>
      <c r="CY528">
        <f>Vest!AW103</f>
        <v>1</v>
      </c>
      <c r="CZ528">
        <f>Vest!AW104</f>
        <v>0</v>
      </c>
      <c r="DA528">
        <f>Vest!AW105</f>
        <v>0</v>
      </c>
      <c r="DB528">
        <f>Vest!AW106</f>
        <v>1</v>
      </c>
      <c r="DC528">
        <f>Vest!AW107</f>
        <v>4</v>
      </c>
      <c r="DD528" t="str">
        <f>Vest!AW108</f>
        <v>Miele alm.</v>
      </c>
      <c r="DE528">
        <f>Vest!AW109</f>
        <v>3.5</v>
      </c>
      <c r="DF528" t="str">
        <f>Vest!AW110</f>
        <v>Ja</v>
      </c>
      <c r="DG528">
        <f>Vest!AW111</f>
        <v>0</v>
      </c>
      <c r="DH528" t="str">
        <f>Vest!AW112</f>
        <v>Nej</v>
      </c>
      <c r="DI528" t="str">
        <f>Vest!AW113</f>
        <v>Nej</v>
      </c>
      <c r="DJ528" t="str">
        <f>Vest!AW114</f>
        <v>Ja</v>
      </c>
      <c r="DK528">
        <f>Vest!AW115</f>
        <v>3</v>
      </c>
      <c r="DL528" t="str">
        <f>Vest!AW116</f>
        <v>God plads</v>
      </c>
      <c r="DM528" t="str">
        <f>Vest!AW117</f>
        <v>Meget fint køkken</v>
      </c>
      <c r="DN528">
        <f>Vest!AW118</f>
        <v>0</v>
      </c>
      <c r="DO528" s="14" t="str">
        <f>VLOOKUP(MID(B528,1,5)*1,InstTyp!A:B,2,FALSE)</f>
        <v>Vuggestuer</v>
      </c>
      <c r="DP528" s="14" t="str">
        <f>VLOOKUP(MID(B528,1,5)*1,InstTyp!A:C,3,FALSE)</f>
        <v>Vesterbro/Kgs.Enghave</v>
      </c>
      <c r="DQ528">
        <f>VLOOKUP(MID(B528,1,5)*1,'InstTyp-2'!E:BQ,7,FALSE)</f>
        <v>48</v>
      </c>
      <c r="DR528">
        <f>VLOOKUP(MID(B528,1,5)*1,'InstTyp-2'!E:BQ,8,FALSE)</f>
        <v>0</v>
      </c>
      <c r="DS528">
        <f>VLOOKUP(MID(B528,1,5)*1,'InstTyp-2'!E:BQ,9,FALSE)</f>
        <v>0</v>
      </c>
      <c r="DT528">
        <f>VLOOKUP(MID(B528,1,5)*1,'InstTyp-2'!E:BQ,10,FALSE)</f>
        <v>0</v>
      </c>
      <c r="DU528">
        <f>VLOOKUP(MID(B528,1,5)*1,'InstTyp-2'!E:BQ,11,FALSE)</f>
        <v>0</v>
      </c>
      <c r="DV528">
        <f>VLOOKUP(MID(B528,1,5)*1,'InstTyp-2'!E:BQ,12,FALSE)</f>
        <v>0</v>
      </c>
      <c r="DW528">
        <f>VLOOKUP(MID(B528,1,5)*1,'InstTyp-2'!E:BQ,13,FALSE)</f>
        <v>0</v>
      </c>
      <c r="DX528">
        <f>VLOOKUP(MID(B528,1,5)*1,'InstTyp-2'!E:BQ,14,FALSE)</f>
        <v>0</v>
      </c>
      <c r="DY528">
        <f>VLOOKUP(MID(B528,1,5)*1,'InstTyp-2'!E:BQ,15,FALSE)</f>
        <v>0</v>
      </c>
      <c r="DZ528">
        <f>VLOOKUP(MID(B528,1,5)*1,'InstTyp-2'!E:BQ,16,FALSE)</f>
        <v>0</v>
      </c>
      <c r="EA528">
        <f>VLOOKUP(MID(B528,1,5)*1,'InstTyp-2'!E:BQ,17,FALSE)</f>
        <v>0</v>
      </c>
      <c r="EB528">
        <f>VLOOKUP(MID(B528,1,5)*1,'InstTyp-2'!E:BQ,18,FALSE)</f>
        <v>0</v>
      </c>
      <c r="EC528">
        <f>VLOOKUP(MID(B528,1,5)*1,'InstTyp-2'!E:BQ,19,FALSE)</f>
        <v>0</v>
      </c>
      <c r="ED528">
        <f>VLOOKUP(MID(B528,1,5)*1,'InstTyp-2'!E:BQ,20,FALSE)</f>
        <v>0</v>
      </c>
      <c r="EE528" s="195">
        <f>VLOOKUP(MID(B528,1,5)*1,'Forplejning 2008'!A:C,3,FALSE)</f>
        <v>141500.51</v>
      </c>
      <c r="EF528" t="str">
        <f t="shared" si="32"/>
        <v>37423</v>
      </c>
      <c r="EG528" t="str">
        <f t="shared" si="33"/>
        <v/>
      </c>
      <c r="EH528">
        <f t="shared" si="34"/>
        <v>0</v>
      </c>
      <c r="EI528">
        <f t="shared" si="35"/>
        <v>0</v>
      </c>
      <c r="EJ528" t="e">
        <f>VLOOKUP(B528,Rekruttering!A:F,2,FALSE)</f>
        <v>#N/A</v>
      </c>
      <c r="EK528" t="e">
        <f>VLOOKUP(B528,Rekruttering!A:F,3,FALSE)</f>
        <v>#N/A</v>
      </c>
      <c r="EL528" t="e">
        <f>VLOOKUP(B528,Rekruttering!A:F,4,FALSE)</f>
        <v>#N/A</v>
      </c>
      <c r="EM528" t="e">
        <f>VLOOKUP(B528,Rekruttering!A:F,5,FALSE)</f>
        <v>#N/A</v>
      </c>
      <c r="EN528" t="e">
        <f>VLOOKUP(B528,Rekruttering!A:F,6,FALSE)</f>
        <v>#N/A</v>
      </c>
    </row>
    <row r="529" spans="1:144">
      <c r="A529" s="14" t="str">
        <f>Øst!B1</f>
        <v>x</v>
      </c>
      <c r="B529" s="21">
        <f>Øst!B2</f>
        <v>35263</v>
      </c>
      <c r="C529" t="str">
        <f>Øst!B3</f>
        <v>Børneringens Børnehus Rymarksvænge</v>
      </c>
      <c r="D529" t="str">
        <f>Øst!B4</f>
        <v>Østerbro</v>
      </c>
      <c r="E529" t="str">
        <f>Øst!B5</f>
        <v>Rymarksvej 19</v>
      </c>
      <c r="F529">
        <f>Øst!B6</f>
        <v>2900</v>
      </c>
      <c r="G529" t="str">
        <f>Øst!B7</f>
        <v>Hellerup</v>
      </c>
      <c r="H529" t="str">
        <f>Øst!B8</f>
        <v>39 18 02 95</v>
      </c>
      <c r="I529" t="str">
        <f>Øst!B9</f>
        <v>35263@buf.kk.dk</v>
      </c>
      <c r="J529" t="str">
        <f>Øst!B10</f>
        <v>Kirsten Sandau Christensen</v>
      </c>
      <c r="K529">
        <f>Øst!B11</f>
        <v>0</v>
      </c>
      <c r="L529">
        <f>Øst!B12</f>
        <v>0</v>
      </c>
      <c r="M529" t="str">
        <f>Øst!B13</f>
        <v>35263@buf.kk.dk</v>
      </c>
      <c r="N529" t="str">
        <f>Øst!B14</f>
        <v>Vuggestue</v>
      </c>
      <c r="O529">
        <f>Øst!B15</f>
        <v>78</v>
      </c>
      <c r="P529">
        <f>Øst!B16</f>
        <v>0</v>
      </c>
      <c r="Q529">
        <f>Øst!B17</f>
        <v>0</v>
      </c>
      <c r="R529">
        <f>Øst!B18</f>
        <v>0</v>
      </c>
      <c r="S529">
        <f>Øst!B19</f>
        <v>0</v>
      </c>
      <c r="T529">
        <f>Øst!B20</f>
        <v>0</v>
      </c>
      <c r="U529">
        <f>Øst!B21</f>
        <v>0</v>
      </c>
      <c r="V529">
        <f>Øst!B22</f>
        <v>0</v>
      </c>
      <c r="W529">
        <f>Øst!B23</f>
        <v>0</v>
      </c>
      <c r="X529">
        <f>Øst!B24</f>
        <v>0</v>
      </c>
      <c r="Y529">
        <f>Øst!B25</f>
        <v>0</v>
      </c>
      <c r="Z529">
        <f>Øst!B26</f>
        <v>5</v>
      </c>
      <c r="AA529">
        <f>Øst!B27</f>
        <v>5</v>
      </c>
      <c r="AB529">
        <f>Øst!B28</f>
        <v>0</v>
      </c>
      <c r="AC529">
        <f>Øst!B29</f>
        <v>0</v>
      </c>
      <c r="AD529">
        <f>Øst!B30</f>
        <v>0</v>
      </c>
      <c r="AE529">
        <f>Øst!B31</f>
        <v>0</v>
      </c>
      <c r="AF529">
        <f>Øst!B32</f>
        <v>0</v>
      </c>
      <c r="AG529">
        <f>Øst!B33</f>
        <v>0</v>
      </c>
      <c r="AH529">
        <f>Øst!B34</f>
        <v>0</v>
      </c>
      <c r="AI529">
        <f>Øst!B35</f>
        <v>0</v>
      </c>
      <c r="AJ529">
        <f>Øst!B36</f>
        <v>0</v>
      </c>
      <c r="AK529">
        <f>Øst!B37</f>
        <v>0</v>
      </c>
      <c r="AL529" t="str">
        <f>Øst!B38</f>
        <v>Ja</v>
      </c>
      <c r="AM529">
        <f>Øst!B39</f>
        <v>0</v>
      </c>
      <c r="AN529" t="str">
        <f>Øst!B40</f>
        <v>Annelise Christensen</v>
      </c>
      <c r="AO529">
        <f>Øst!B41</f>
        <v>0</v>
      </c>
      <c r="AP529">
        <f>Øst!B42</f>
        <v>24</v>
      </c>
      <c r="AQ529">
        <f>Øst!B43</f>
        <v>0</v>
      </c>
      <c r="AR529">
        <f>Øst!B44</f>
        <v>0</v>
      </c>
      <c r="AS529" t="str">
        <f>Øst!B45</f>
        <v>mange års erfaring</v>
      </c>
      <c r="AT529" t="str">
        <f>Øst!B46</f>
        <v>økokursus i madhuset</v>
      </c>
      <c r="AU529">
        <f>Øst!B47</f>
        <v>0</v>
      </c>
      <c r="AV529">
        <f>Øst!B48</f>
        <v>0</v>
      </c>
      <c r="AW529">
        <f>Øst!B49</f>
        <v>0</v>
      </c>
      <c r="AX529">
        <f>Øst!B50</f>
        <v>0</v>
      </c>
      <c r="AY529">
        <f>Øst!B51</f>
        <v>0</v>
      </c>
      <c r="AZ529">
        <f>Øst!B52</f>
        <v>0</v>
      </c>
      <c r="BA529">
        <f>Øst!B53</f>
        <v>0</v>
      </c>
      <c r="BB529">
        <f>Øst!B54</f>
        <v>81</v>
      </c>
      <c r="BC529">
        <f>Øst!B55</f>
        <v>0</v>
      </c>
      <c r="BD529">
        <f>Øst!B56</f>
        <v>0</v>
      </c>
      <c r="BE529">
        <f>Øst!B57</f>
        <v>0</v>
      </c>
      <c r="BF529" t="str">
        <f>Øst!B58</f>
        <v>Ja</v>
      </c>
      <c r="BG529" t="str">
        <f>Øst!B59</f>
        <v>Nej</v>
      </c>
      <c r="BH529" t="str">
        <f>Øst!B60</f>
        <v>Ja</v>
      </c>
      <c r="BI529">
        <f>Øst!B61</f>
        <v>0</v>
      </c>
      <c r="BJ529">
        <f>Øst!B62</f>
        <v>0</v>
      </c>
      <c r="BK529">
        <f>Øst!B63</f>
        <v>0</v>
      </c>
      <c r="BL529">
        <f>Øst!B64</f>
        <v>0</v>
      </c>
      <c r="BM529">
        <f>Øst!B65</f>
        <v>0</v>
      </c>
      <c r="BN529">
        <f>Øst!B66</f>
        <v>0</v>
      </c>
      <c r="BO529">
        <f>Øst!B67</f>
        <v>0</v>
      </c>
      <c r="BP529">
        <f>Øst!B68</f>
        <v>0</v>
      </c>
      <c r="BQ529">
        <f>Øst!B69</f>
        <v>0</v>
      </c>
      <c r="BR529" t="str">
        <f>Øst!B70</f>
        <v>produktionskøkken</v>
      </c>
      <c r="BS529" t="str">
        <f>Øst!B71</f>
        <v>Ja</v>
      </c>
      <c r="BT529">
        <f>Øst!B72</f>
        <v>0</v>
      </c>
      <c r="BU529">
        <f>Øst!B73</f>
        <v>0</v>
      </c>
      <c r="BV529">
        <f>Øst!B74</f>
        <v>0</v>
      </c>
      <c r="BW529">
        <f>Øst!B75</f>
        <v>0</v>
      </c>
      <c r="BX529">
        <f>Øst!B76</f>
        <v>0</v>
      </c>
      <c r="BY529">
        <f>Øst!B77</f>
        <v>0</v>
      </c>
      <c r="BZ529">
        <f>Øst!B78</f>
        <v>0</v>
      </c>
      <c r="CA529">
        <f>Øst!B79</f>
        <v>0</v>
      </c>
      <c r="CB529">
        <f>Øst!B80</f>
        <v>0</v>
      </c>
      <c r="CC529">
        <f>Øst!B81</f>
        <v>0</v>
      </c>
      <c r="CD529">
        <f>Øst!B82</f>
        <v>0</v>
      </c>
      <c r="CE529">
        <f>Øst!B83</f>
        <v>0</v>
      </c>
      <c r="CF529" t="str">
        <f>Øst!B84</f>
        <v>Der serveres mælk én gang ugentligt</v>
      </c>
      <c r="CG529" t="str">
        <f>Øst!B85</f>
        <v>Cathrine</v>
      </c>
      <c r="CH529" s="18">
        <f>Øst!B86</f>
        <v>39884</v>
      </c>
      <c r="CI529">
        <f>Øst!B87</f>
        <v>0</v>
      </c>
      <c r="CJ529">
        <f>Øst!B88</f>
        <v>0</v>
      </c>
      <c r="CK529">
        <f>Øst!B89</f>
        <v>0</v>
      </c>
      <c r="CL529">
        <f>Øst!B90</f>
        <v>0</v>
      </c>
      <c r="CM529">
        <f>Øst!B91</f>
        <v>0</v>
      </c>
      <c r="CN529">
        <f>Øst!B92</f>
        <v>0</v>
      </c>
      <c r="CO529">
        <f>Øst!B93</f>
        <v>0</v>
      </c>
      <c r="CP529">
        <f>Øst!B94</f>
        <v>0</v>
      </c>
      <c r="CQ529">
        <f>Øst!B95</f>
        <v>0</v>
      </c>
      <c r="CR529">
        <f>Øst!B96</f>
        <v>0</v>
      </c>
      <c r="CS529">
        <f>Øst!B97</f>
        <v>0</v>
      </c>
      <c r="CT529">
        <f>Øst!B98</f>
        <v>0</v>
      </c>
      <c r="CU529">
        <f>Øst!B99</f>
        <v>0</v>
      </c>
      <c r="CV529">
        <f>Øst!B100</f>
        <v>0</v>
      </c>
      <c r="CW529">
        <f>Øst!B101</f>
        <v>0</v>
      </c>
      <c r="CX529">
        <f>Øst!B102</f>
        <v>0</v>
      </c>
      <c r="CY529">
        <f>Øst!B103</f>
        <v>0</v>
      </c>
      <c r="CZ529">
        <f>Øst!B104</f>
        <v>0</v>
      </c>
      <c r="DA529">
        <f>Øst!B105</f>
        <v>0</v>
      </c>
      <c r="DB529">
        <f>Øst!B106</f>
        <v>0</v>
      </c>
      <c r="DC529">
        <f>Øst!B107</f>
        <v>0</v>
      </c>
      <c r="DD529">
        <f>Øst!B108</f>
        <v>0</v>
      </c>
      <c r="DE529">
        <f>Øst!B109</f>
        <v>0</v>
      </c>
      <c r="DF529">
        <f>Øst!B110</f>
        <v>0</v>
      </c>
      <c r="DG529">
        <f>Øst!B111</f>
        <v>0</v>
      </c>
      <c r="DH529">
        <f>Øst!B112</f>
        <v>0</v>
      </c>
      <c r="DI529">
        <f>Øst!B113</f>
        <v>0</v>
      </c>
      <c r="DJ529">
        <f>Øst!B114</f>
        <v>0</v>
      </c>
      <c r="DK529">
        <f>Øst!B115</f>
        <v>0</v>
      </c>
      <c r="DL529">
        <f>Øst!B116</f>
        <v>0</v>
      </c>
      <c r="DM529" t="str">
        <f>Øst!B117</f>
        <v>Køkkenet skal ombygges i løbet af 2009</v>
      </c>
      <c r="DN529">
        <f>Øst!B118</f>
        <v>0</v>
      </c>
      <c r="DO529" s="14" t="str">
        <f>VLOOKUP(MID(B529,1,5)*1,InstTyp!A:B,2,FALSE)</f>
        <v>Vuggestuer</v>
      </c>
      <c r="DP529" s="14" t="str">
        <f>VLOOKUP(MID(B529,1,5)*1,InstTyp!A:C,3,FALSE)</f>
        <v>Østerbro</v>
      </c>
      <c r="DQ529">
        <f>VLOOKUP(MID(B529,1,5)*1,'InstTyp-2'!E:BQ,7,FALSE)</f>
        <v>78</v>
      </c>
      <c r="DR529">
        <f>VLOOKUP(MID(B529,1,5)*1,'InstTyp-2'!E:BQ,8,FALSE)</f>
        <v>0</v>
      </c>
      <c r="DS529">
        <f>VLOOKUP(MID(B529,1,5)*1,'InstTyp-2'!E:BQ,9,FALSE)</f>
        <v>0</v>
      </c>
      <c r="DT529">
        <f>VLOOKUP(MID(B529,1,5)*1,'InstTyp-2'!E:BQ,10,FALSE)</f>
        <v>0</v>
      </c>
      <c r="DU529">
        <f>VLOOKUP(MID(B529,1,5)*1,'InstTyp-2'!E:BQ,11,FALSE)</f>
        <v>0</v>
      </c>
      <c r="DV529">
        <f>VLOOKUP(MID(B529,1,5)*1,'InstTyp-2'!E:BQ,12,FALSE)</f>
        <v>0</v>
      </c>
      <c r="DW529">
        <f>VLOOKUP(MID(B529,1,5)*1,'InstTyp-2'!E:BQ,13,FALSE)</f>
        <v>0</v>
      </c>
      <c r="DX529">
        <f>VLOOKUP(MID(B529,1,5)*1,'InstTyp-2'!E:BQ,14,FALSE)</f>
        <v>0</v>
      </c>
      <c r="DY529">
        <f>VLOOKUP(MID(B529,1,5)*1,'InstTyp-2'!E:BQ,15,FALSE)</f>
        <v>0</v>
      </c>
      <c r="DZ529">
        <f>VLOOKUP(MID(B529,1,5)*1,'InstTyp-2'!E:BQ,16,FALSE)</f>
        <v>0</v>
      </c>
      <c r="EA529">
        <f>VLOOKUP(MID(B529,1,5)*1,'InstTyp-2'!E:BQ,17,FALSE)</f>
        <v>0</v>
      </c>
      <c r="EB529">
        <f>VLOOKUP(MID(B529,1,5)*1,'InstTyp-2'!E:BQ,18,FALSE)</f>
        <v>0</v>
      </c>
      <c r="EC529">
        <f>VLOOKUP(MID(B529,1,5)*1,'InstTyp-2'!E:BQ,19,FALSE)</f>
        <v>0</v>
      </c>
      <c r="ED529">
        <f>VLOOKUP(MID(B529,1,5)*1,'InstTyp-2'!E:BQ,20,FALSE)</f>
        <v>0</v>
      </c>
      <c r="EE529" s="195">
        <f>VLOOKUP(MID(B529,1,5)*1,'Forplejning 2008'!A:C,3,FALSE)</f>
        <v>163887.31</v>
      </c>
      <c r="EF529" t="str">
        <f t="shared" si="32"/>
        <v>35263</v>
      </c>
      <c r="EG529" t="str">
        <f t="shared" si="33"/>
        <v/>
      </c>
      <c r="EH529">
        <f t="shared" si="34"/>
        <v>0</v>
      </c>
      <c r="EI529">
        <f t="shared" si="35"/>
        <v>0</v>
      </c>
      <c r="EJ529" t="e">
        <f>VLOOKUP(B529,Rekruttering!A:F,2,FALSE)</f>
        <v>#N/A</v>
      </c>
      <c r="EK529" t="e">
        <f>VLOOKUP(B529,Rekruttering!A:F,3,FALSE)</f>
        <v>#N/A</v>
      </c>
      <c r="EL529" t="e">
        <f>VLOOKUP(B529,Rekruttering!A:F,4,FALSE)</f>
        <v>#N/A</v>
      </c>
      <c r="EM529" t="e">
        <f>VLOOKUP(B529,Rekruttering!A:F,5,FALSE)</f>
        <v>#N/A</v>
      </c>
      <c r="EN529" t="e">
        <f>VLOOKUP(B529,Rekruttering!A:F,6,FALSE)</f>
        <v>#N/A</v>
      </c>
    </row>
    <row r="530" spans="1:144">
      <c r="A530" s="14" t="str">
        <f>Øst!AD1</f>
        <v>x</v>
      </c>
      <c r="B530" s="21">
        <f>Øst!AD2</f>
        <v>37205</v>
      </c>
      <c r="C530" t="str">
        <f>Øst!AD3</f>
        <v>Carl Nielsen</v>
      </c>
      <c r="D530" t="str">
        <f>Øst!AD4</f>
        <v>Østerbro</v>
      </c>
      <c r="E530" t="str">
        <f>Øst!AD5</f>
        <v>Carl Nielsens Allé 25</v>
      </c>
      <c r="F530">
        <f>Øst!AD6</f>
        <v>2100</v>
      </c>
      <c r="G530" t="str">
        <f>Øst!AD7</f>
        <v>København Ø</v>
      </c>
      <c r="H530" t="str">
        <f>Øst!AD8</f>
        <v>39 29 24 55</v>
      </c>
      <c r="I530" t="str">
        <f>Øst!AD9</f>
        <v>37205@buf.kk.dk</v>
      </c>
      <c r="J530" t="str">
        <f>Øst!AD10</f>
        <v>Susanne Bacher</v>
      </c>
      <c r="K530">
        <f>Øst!AD11</f>
        <v>0</v>
      </c>
      <c r="L530">
        <f>Øst!AD12</f>
        <v>39292455</v>
      </c>
      <c r="M530" t="str">
        <f>Øst!AD13</f>
        <v>37205@buf.kk.dk</v>
      </c>
      <c r="N530" t="str">
        <f>Øst!AD14</f>
        <v>Vuggestue</v>
      </c>
      <c r="O530">
        <f>Øst!AD15</f>
        <v>64</v>
      </c>
      <c r="P530">
        <f>Øst!AD16</f>
        <v>0</v>
      </c>
      <c r="Q530">
        <f>Øst!AD17</f>
        <v>0</v>
      </c>
      <c r="R530">
        <f>Øst!AD18</f>
        <v>0</v>
      </c>
      <c r="S530">
        <f>Øst!AD19</f>
        <v>0</v>
      </c>
      <c r="T530">
        <f>Øst!AD20</f>
        <v>0</v>
      </c>
      <c r="U530">
        <f>Øst!AD21</f>
        <v>0</v>
      </c>
      <c r="V530">
        <f>Øst!AD22</f>
        <v>0</v>
      </c>
      <c r="W530">
        <f>Øst!AD23</f>
        <v>0</v>
      </c>
      <c r="X530">
        <f>Øst!AD24</f>
        <v>0</v>
      </c>
      <c r="Y530">
        <f>Øst!AD25</f>
        <v>5</v>
      </c>
      <c r="Z530">
        <f>Øst!AD26</f>
        <v>5</v>
      </c>
      <c r="AA530">
        <f>Øst!AD27</f>
        <v>5</v>
      </c>
      <c r="AB530">
        <f>Øst!AD28</f>
        <v>5</v>
      </c>
      <c r="AC530">
        <f>Øst!AD29</f>
        <v>0</v>
      </c>
      <c r="AD530">
        <f>Øst!AD30</f>
        <v>0</v>
      </c>
      <c r="AE530">
        <f>Øst!AD31</f>
        <v>0</v>
      </c>
      <c r="AF530">
        <f>Øst!AD32</f>
        <v>0</v>
      </c>
      <c r="AG530">
        <f>Øst!AD33</f>
        <v>0</v>
      </c>
      <c r="AH530">
        <f>Øst!AD34</f>
        <v>0</v>
      </c>
      <c r="AI530">
        <f>Øst!AD35</f>
        <v>120000</v>
      </c>
      <c r="AJ530">
        <f>Øst!AD36</f>
        <v>0</v>
      </c>
      <c r="AK530">
        <f>Øst!AD37</f>
        <v>0</v>
      </c>
      <c r="AL530" t="str">
        <f>Øst!AD38</f>
        <v>Ja</v>
      </c>
      <c r="AM530">
        <f>Øst!AD39</f>
        <v>0</v>
      </c>
      <c r="AN530" t="str">
        <f>Øst!AD40</f>
        <v>Halima</v>
      </c>
      <c r="AO530">
        <f>Øst!AD41</f>
        <v>2005</v>
      </c>
      <c r="AP530">
        <f>Øst!AD42</f>
        <v>37</v>
      </c>
      <c r="AQ530">
        <f>Øst!AD43</f>
        <v>0</v>
      </c>
      <c r="AR530" t="str">
        <f>Øst!AD44</f>
        <v>ernærings &amp; køkkenassistent</v>
      </c>
      <c r="AS530">
        <f>Øst!AD45</f>
        <v>0</v>
      </c>
      <c r="AT530" t="str">
        <f>Øst!AD46</f>
        <v>kbh madhus, økokursus, hygiejne bevis</v>
      </c>
      <c r="AU530">
        <f>Øst!AD47</f>
        <v>0</v>
      </c>
      <c r="AV530">
        <f>Øst!AD48</f>
        <v>0</v>
      </c>
      <c r="AW530">
        <f>Øst!AD49</f>
        <v>0</v>
      </c>
      <c r="AX530">
        <f>Øst!AD50</f>
        <v>0</v>
      </c>
      <c r="AY530">
        <f>Øst!AD51</f>
        <v>0</v>
      </c>
      <c r="AZ530">
        <f>Øst!AD52</f>
        <v>0</v>
      </c>
      <c r="BA530">
        <f>Øst!AD53</f>
        <v>0</v>
      </c>
      <c r="BB530">
        <f>Øst!AD54</f>
        <v>95</v>
      </c>
      <c r="BC530">
        <f>Øst!AD55</f>
        <v>0</v>
      </c>
      <c r="BD530">
        <f>Øst!AD56</f>
        <v>1</v>
      </c>
      <c r="BE530">
        <f>Øst!AD57</f>
        <v>0</v>
      </c>
      <c r="BF530" t="str">
        <f>Øst!AD58</f>
        <v>Ja</v>
      </c>
      <c r="BG530" t="str">
        <f>Øst!AD59</f>
        <v>Nej</v>
      </c>
      <c r="BH530" t="str">
        <f>Øst!AD60</f>
        <v>Ja</v>
      </c>
      <c r="BI530">
        <f>Øst!AD61</f>
        <v>0</v>
      </c>
      <c r="BJ530">
        <f>Øst!AD62</f>
        <v>0</v>
      </c>
      <c r="BK530">
        <f>Øst!AD63</f>
        <v>0</v>
      </c>
      <c r="BL530">
        <f>Øst!AD64</f>
        <v>0</v>
      </c>
      <c r="BM530">
        <f>Øst!AD65</f>
        <v>0</v>
      </c>
      <c r="BN530">
        <f>Øst!AD66</f>
        <v>0</v>
      </c>
      <c r="BO530">
        <f>Øst!AD67</f>
        <v>0</v>
      </c>
      <c r="BP530">
        <f>Øst!AD68</f>
        <v>0</v>
      </c>
      <c r="BQ530">
        <f>Øst!AD69</f>
        <v>0</v>
      </c>
      <c r="BR530" t="str">
        <f>Øst!AD70</f>
        <v>produktionskøkken</v>
      </c>
      <c r="BS530" t="str">
        <f>Øst!AD71</f>
        <v>Ja</v>
      </c>
      <c r="BT530">
        <f>Øst!AD72</f>
        <v>0</v>
      </c>
      <c r="BU530">
        <f>Øst!AD73</f>
        <v>0</v>
      </c>
      <c r="BV530">
        <f>Øst!AD74</f>
        <v>0</v>
      </c>
      <c r="BW530">
        <f>Øst!AD75</f>
        <v>0</v>
      </c>
      <c r="BX530">
        <f>Øst!AD76</f>
        <v>0</v>
      </c>
      <c r="BY530">
        <f>Øst!AD77</f>
        <v>0</v>
      </c>
      <c r="BZ530">
        <f>Øst!AD78</f>
        <v>0</v>
      </c>
      <c r="CA530">
        <f>Øst!AD79</f>
        <v>0</v>
      </c>
      <c r="CB530">
        <f>Øst!AD80</f>
        <v>0</v>
      </c>
      <c r="CC530">
        <f>Øst!AD81</f>
        <v>0</v>
      </c>
      <c r="CD530">
        <f>Øst!AD82</f>
        <v>0</v>
      </c>
      <c r="CE530">
        <f>Øst!AD83</f>
        <v>0</v>
      </c>
      <c r="CF530">
        <f>Øst!AD84</f>
        <v>0</v>
      </c>
      <c r="CG530" t="str">
        <f>Øst!AD85</f>
        <v>Cathrine</v>
      </c>
      <c r="CH530" s="18">
        <f>Øst!AD86</f>
        <v>39917</v>
      </c>
      <c r="CI530">
        <f>Øst!AD87</f>
        <v>0</v>
      </c>
      <c r="CJ530">
        <f>Øst!AD88</f>
        <v>0</v>
      </c>
      <c r="CK530">
        <f>Øst!AD89</f>
        <v>1</v>
      </c>
      <c r="CL530">
        <f>Øst!AD90</f>
        <v>5</v>
      </c>
      <c r="CM530">
        <f>Øst!AD91</f>
        <v>0</v>
      </c>
      <c r="CN530">
        <f>Øst!AD92</f>
        <v>2</v>
      </c>
      <c r="CO530">
        <f>Øst!AD93</f>
        <v>0</v>
      </c>
      <c r="CP530">
        <f>Øst!AD94</f>
        <v>0</v>
      </c>
      <c r="CQ530">
        <f>Øst!AD95</f>
        <v>0</v>
      </c>
      <c r="CR530">
        <f>Øst!AD96</f>
        <v>0</v>
      </c>
      <c r="CS530">
        <f>Øst!AD97</f>
        <v>2</v>
      </c>
      <c r="CT530">
        <f>Øst!AD98</f>
        <v>0</v>
      </c>
      <c r="CU530">
        <f>Øst!AD99</f>
        <v>0</v>
      </c>
      <c r="CV530">
        <f>Øst!AD100</f>
        <v>0</v>
      </c>
      <c r="CW530">
        <f>Øst!AD101</f>
        <v>0</v>
      </c>
      <c r="CX530">
        <f>Øst!AD102</f>
        <v>0</v>
      </c>
      <c r="CY530">
        <f>Øst!AD103</f>
        <v>2</v>
      </c>
      <c r="CZ530">
        <f>Øst!AD104</f>
        <v>0</v>
      </c>
      <c r="DA530">
        <f>Øst!AD105</f>
        <v>0</v>
      </c>
      <c r="DB530">
        <f>Øst!AD106</f>
        <v>1</v>
      </c>
      <c r="DC530">
        <f>Øst!AD107</f>
        <v>2</v>
      </c>
      <c r="DD530" t="str">
        <f>Øst!AD108</f>
        <v>Wexiodisk</v>
      </c>
      <c r="DE530">
        <f>Øst!AD109</f>
        <v>4</v>
      </c>
      <c r="DF530" t="str">
        <f>Øst!AD110</f>
        <v>Ja</v>
      </c>
      <c r="DG530">
        <f>Øst!AD111</f>
        <v>0</v>
      </c>
      <c r="DH530" t="str">
        <f>Øst!AD112</f>
        <v>Nej</v>
      </c>
      <c r="DI530" t="str">
        <f>Øst!AD113</f>
        <v>Ja</v>
      </c>
      <c r="DJ530" t="str">
        <f>Øst!AD114</f>
        <v>Nej</v>
      </c>
      <c r="DK530">
        <f>Øst!AD115</f>
        <v>3</v>
      </c>
      <c r="DL530" t="str">
        <f>Øst!AD116</f>
        <v>God plads</v>
      </c>
      <c r="DM530" t="str">
        <f>Øst!AD117</f>
        <v>Stort dejligt køkken</v>
      </c>
      <c r="DN530">
        <f>Øst!AD118</f>
        <v>0</v>
      </c>
      <c r="DO530" s="14" t="str">
        <f>VLOOKUP(MID(B530,1,5)*1,InstTyp!A:B,2,FALSE)</f>
        <v>Vuggestuer</v>
      </c>
      <c r="DP530" s="14" t="str">
        <f>VLOOKUP(MID(B530,1,5)*1,InstTyp!A:C,3,FALSE)</f>
        <v>Østerbro</v>
      </c>
      <c r="DQ530">
        <f>VLOOKUP(MID(B530,1,5)*1,'InstTyp-2'!E:BQ,7,FALSE)</f>
        <v>60</v>
      </c>
      <c r="DR530">
        <f>VLOOKUP(MID(B530,1,5)*1,'InstTyp-2'!E:BQ,8,FALSE)</f>
        <v>0</v>
      </c>
      <c r="DS530">
        <f>VLOOKUP(MID(B530,1,5)*1,'InstTyp-2'!E:BQ,9,FALSE)</f>
        <v>0</v>
      </c>
      <c r="DT530">
        <f>VLOOKUP(MID(B530,1,5)*1,'InstTyp-2'!E:BQ,10,FALSE)</f>
        <v>0</v>
      </c>
      <c r="DU530">
        <f>VLOOKUP(MID(B530,1,5)*1,'InstTyp-2'!E:BQ,11,FALSE)</f>
        <v>0</v>
      </c>
      <c r="DV530">
        <f>VLOOKUP(MID(B530,1,5)*1,'InstTyp-2'!E:BQ,12,FALSE)</f>
        <v>0</v>
      </c>
      <c r="DW530">
        <f>VLOOKUP(MID(B530,1,5)*1,'InstTyp-2'!E:BQ,13,FALSE)</f>
        <v>0</v>
      </c>
      <c r="DX530">
        <f>VLOOKUP(MID(B530,1,5)*1,'InstTyp-2'!E:BQ,14,FALSE)</f>
        <v>0</v>
      </c>
      <c r="DY530">
        <f>VLOOKUP(MID(B530,1,5)*1,'InstTyp-2'!E:BQ,15,FALSE)</f>
        <v>0</v>
      </c>
      <c r="DZ530">
        <f>VLOOKUP(MID(B530,1,5)*1,'InstTyp-2'!E:BQ,16,FALSE)</f>
        <v>0</v>
      </c>
      <c r="EA530">
        <f>VLOOKUP(MID(B530,1,5)*1,'InstTyp-2'!E:BQ,17,FALSE)</f>
        <v>0</v>
      </c>
      <c r="EB530">
        <f>VLOOKUP(MID(B530,1,5)*1,'InstTyp-2'!E:BQ,18,FALSE)</f>
        <v>0</v>
      </c>
      <c r="EC530">
        <f>VLOOKUP(MID(B530,1,5)*1,'InstTyp-2'!E:BQ,19,FALSE)</f>
        <v>0</v>
      </c>
      <c r="ED530">
        <f>VLOOKUP(MID(B530,1,5)*1,'InstTyp-2'!E:BQ,20,FALSE)</f>
        <v>0</v>
      </c>
      <c r="EE530" s="195">
        <f>VLOOKUP(MID(B530,1,5)*1,'Forplejning 2008'!A:C,3,FALSE)</f>
        <v>228239.78</v>
      </c>
      <c r="EF530" t="str">
        <f t="shared" si="32"/>
        <v>37205</v>
      </c>
      <c r="EG530" t="str">
        <f t="shared" si="33"/>
        <v/>
      </c>
      <c r="EH530">
        <f t="shared" si="34"/>
        <v>0</v>
      </c>
      <c r="EI530">
        <f t="shared" si="35"/>
        <v>0</v>
      </c>
      <c r="EJ530" t="e">
        <f>VLOOKUP(B530,Rekruttering!A:F,2,FALSE)</f>
        <v>#N/A</v>
      </c>
      <c r="EK530" t="e">
        <f>VLOOKUP(B530,Rekruttering!A:F,3,FALSE)</f>
        <v>#N/A</v>
      </c>
      <c r="EL530" t="e">
        <f>VLOOKUP(B530,Rekruttering!A:F,4,FALSE)</f>
        <v>#N/A</v>
      </c>
      <c r="EM530" t="e">
        <f>VLOOKUP(B530,Rekruttering!A:F,5,FALSE)</f>
        <v>#N/A</v>
      </c>
      <c r="EN530" t="e">
        <f>VLOOKUP(B530,Rekruttering!A:F,6,FALSE)</f>
        <v>#N/A</v>
      </c>
    </row>
    <row r="531" spans="1:144">
      <c r="A531" s="14" t="str">
        <f>Øst!AE1</f>
        <v>x</v>
      </c>
      <c r="B531" s="21">
        <f>Øst!AE2</f>
        <v>37210</v>
      </c>
      <c r="C531" t="str">
        <f>Øst!AE3</f>
        <v>Daginstitutionen Charlottehaven</v>
      </c>
      <c r="D531" t="str">
        <f>Øst!AE4</f>
        <v>Østerbro</v>
      </c>
      <c r="E531" t="str">
        <f>Øst!AE5</f>
        <v>Gammel Kalkbrænderi Vej 45</v>
      </c>
      <c r="F531">
        <f>Øst!AE6</f>
        <v>2100</v>
      </c>
      <c r="G531" t="str">
        <f>Øst!AE7</f>
        <v>København Ø</v>
      </c>
      <c r="H531" t="str">
        <f>Øst!AE8</f>
        <v>35 29 80 90</v>
      </c>
      <c r="I531" t="str">
        <f>Øst!AE9</f>
        <v>37210@buf.kk.dk</v>
      </c>
      <c r="J531" t="str">
        <f>Øst!AE10</f>
        <v>Trine Lønborg-Jensen</v>
      </c>
      <c r="K531">
        <f>Øst!AE11</f>
        <v>0</v>
      </c>
      <c r="L531">
        <f>Øst!AE12</f>
        <v>0</v>
      </c>
      <c r="M531" t="str">
        <f>Øst!AE13</f>
        <v>37210@buf.kk.dk</v>
      </c>
      <c r="N531" t="str">
        <f>Øst!AE14</f>
        <v>Vuggestue</v>
      </c>
      <c r="O531">
        <f>Øst!AE15</f>
        <v>70</v>
      </c>
      <c r="P531">
        <f>Øst!AE16</f>
        <v>0</v>
      </c>
      <c r="Q531">
        <f>Øst!AE17</f>
        <v>0</v>
      </c>
      <c r="R531">
        <f>Øst!AE18</f>
        <v>0</v>
      </c>
      <c r="S531">
        <f>Øst!AE19</f>
        <v>0</v>
      </c>
      <c r="T531">
        <f>Øst!AE20</f>
        <v>0</v>
      </c>
      <c r="U531">
        <f>Øst!AE21</f>
        <v>0</v>
      </c>
      <c r="V531">
        <f>Øst!AE22</f>
        <v>0</v>
      </c>
      <c r="W531">
        <f>Øst!AE23</f>
        <v>0</v>
      </c>
      <c r="X531">
        <f>Øst!AE24</f>
        <v>0</v>
      </c>
      <c r="Y531">
        <f>Øst!AE25</f>
        <v>5</v>
      </c>
      <c r="Z531">
        <f>Øst!AE26</f>
        <v>5</v>
      </c>
      <c r="AA531">
        <f>Øst!AE27</f>
        <v>5</v>
      </c>
      <c r="AB531">
        <f>Øst!AE28</f>
        <v>5</v>
      </c>
      <c r="AC531">
        <f>Øst!AE29</f>
        <v>0</v>
      </c>
      <c r="AD531">
        <f>Øst!AE30</f>
        <v>0</v>
      </c>
      <c r="AE531">
        <f>Øst!AE31</f>
        <v>0</v>
      </c>
      <c r="AF531">
        <f>Øst!AE32</f>
        <v>0</v>
      </c>
      <c r="AG531">
        <f>Øst!AE33</f>
        <v>0</v>
      </c>
      <c r="AH531">
        <f>Øst!AE34</f>
        <v>0</v>
      </c>
      <c r="AI531">
        <f>Øst!AE35</f>
        <v>160000</v>
      </c>
      <c r="AJ531">
        <f>Øst!AE36</f>
        <v>0</v>
      </c>
      <c r="AK531">
        <f>Øst!AE37</f>
        <v>0</v>
      </c>
      <c r="AL531" t="str">
        <f>Øst!AE38</f>
        <v>Ja</v>
      </c>
      <c r="AM531">
        <f>Øst!AE39</f>
        <v>0</v>
      </c>
      <c r="AN531" t="str">
        <f>Øst!AE40</f>
        <v>Lone Jakobsen</v>
      </c>
      <c r="AO531">
        <f>Øst!AE41</f>
        <v>2005</v>
      </c>
      <c r="AP531">
        <f>Øst!AE42</f>
        <v>37</v>
      </c>
      <c r="AQ531">
        <f>Øst!AE43</f>
        <v>0</v>
      </c>
      <c r="AR531" t="str">
        <f>Øst!AE44</f>
        <v>bachelor fra Suhrs</v>
      </c>
      <c r="AS531">
        <f>Øst!AE45</f>
        <v>0</v>
      </c>
      <c r="AT531" t="str">
        <f>Øst!AE46</f>
        <v>ø.o.f. + kbh madhus</v>
      </c>
      <c r="AU531" t="str">
        <f>Øst!AE47</f>
        <v>Camilla Thorsgaard</v>
      </c>
      <c r="AV531">
        <f>Øst!AE48</f>
        <v>2008</v>
      </c>
      <c r="AW531">
        <f>Øst!AE49</f>
        <v>25</v>
      </c>
      <c r="AX531">
        <f>Øst!AE50</f>
        <v>0</v>
      </c>
      <c r="AY531" t="str">
        <f>Øst!AE51</f>
        <v>ufaglært</v>
      </c>
      <c r="AZ531">
        <f>Øst!AE52</f>
        <v>0</v>
      </c>
      <c r="BA531">
        <f>Øst!AE53</f>
        <v>0</v>
      </c>
      <c r="BB531">
        <f>Øst!AE54</f>
        <v>85</v>
      </c>
      <c r="BC531">
        <f>Øst!AE55</f>
        <v>0</v>
      </c>
      <c r="BD531">
        <f>Øst!AE56</f>
        <v>1</v>
      </c>
      <c r="BE531">
        <f>Øst!AE57</f>
        <v>0</v>
      </c>
      <c r="BF531" t="str">
        <f>Øst!AE58</f>
        <v>Ja</v>
      </c>
      <c r="BG531" t="str">
        <f>Øst!AE59</f>
        <v>Ja</v>
      </c>
      <c r="BH531" t="str">
        <f>Øst!AE60</f>
        <v>Ja</v>
      </c>
      <c r="BI531">
        <f>Øst!AE61</f>
        <v>0</v>
      </c>
      <c r="BJ531">
        <f>Øst!AE62</f>
        <v>0</v>
      </c>
      <c r="BK531">
        <f>Øst!AE63</f>
        <v>0</v>
      </c>
      <c r="BL531">
        <f>Øst!AE64</f>
        <v>0</v>
      </c>
      <c r="BM531">
        <f>Øst!AE65</f>
        <v>0</v>
      </c>
      <c r="BN531">
        <f>Øst!AE66</f>
        <v>0</v>
      </c>
      <c r="BO531">
        <f>Øst!AE67</f>
        <v>0</v>
      </c>
      <c r="BP531">
        <f>Øst!AE68</f>
        <v>0</v>
      </c>
      <c r="BQ531">
        <f>Øst!AE69</f>
        <v>0</v>
      </c>
      <c r="BR531" t="str">
        <f>Øst!AE70</f>
        <v>produktionskøkken</v>
      </c>
      <c r="BS531">
        <f>Øst!AE71</f>
        <v>0</v>
      </c>
      <c r="BT531">
        <f>Øst!AE72</f>
        <v>0</v>
      </c>
      <c r="BU531">
        <f>Øst!AE73</f>
        <v>0</v>
      </c>
      <c r="BV531">
        <f>Øst!AE74</f>
        <v>0</v>
      </c>
      <c r="BW531">
        <f>Øst!AE75</f>
        <v>0</v>
      </c>
      <c r="BX531">
        <f>Øst!AE76</f>
        <v>0</v>
      </c>
      <c r="BY531">
        <f>Øst!AE77</f>
        <v>0</v>
      </c>
      <c r="BZ531">
        <f>Øst!AE78</f>
        <v>0</v>
      </c>
      <c r="CA531">
        <f>Øst!AE79</f>
        <v>0</v>
      </c>
      <c r="CB531">
        <f>Øst!AE80</f>
        <v>0</v>
      </c>
      <c r="CC531">
        <f>Øst!AE81</f>
        <v>0</v>
      </c>
      <c r="CD531">
        <f>Øst!AE82</f>
        <v>0</v>
      </c>
      <c r="CE531">
        <f>Øst!AE83</f>
        <v>0</v>
      </c>
      <c r="CF531">
        <f>Øst!AE84</f>
        <v>0</v>
      </c>
      <c r="CG531" t="str">
        <f>Øst!AE85</f>
        <v>Cathrine</v>
      </c>
      <c r="CH531" s="18">
        <f>Øst!AE86</f>
        <v>39923</v>
      </c>
      <c r="CI531">
        <f>Øst!AE87</f>
        <v>0</v>
      </c>
      <c r="CJ531">
        <f>Øst!AE88</f>
        <v>0</v>
      </c>
      <c r="CK531">
        <f>Øst!AE89</f>
        <v>1</v>
      </c>
      <c r="CL531">
        <f>Øst!AE90</f>
        <v>5</v>
      </c>
      <c r="CM531">
        <f>Øst!AE91</f>
        <v>0</v>
      </c>
      <c r="CN531">
        <f>Øst!AE92</f>
        <v>2</v>
      </c>
      <c r="CO531">
        <f>Øst!AE93</f>
        <v>0</v>
      </c>
      <c r="CP531">
        <f>Øst!AE94</f>
        <v>0</v>
      </c>
      <c r="CQ531">
        <f>Øst!AE95</f>
        <v>0</v>
      </c>
      <c r="CR531">
        <f>Øst!AE96</f>
        <v>0</v>
      </c>
      <c r="CS531">
        <f>Øst!AE97</f>
        <v>3</v>
      </c>
      <c r="CT531">
        <f>Øst!AE98</f>
        <v>0</v>
      </c>
      <c r="CU531">
        <f>Øst!AE99</f>
        <v>0</v>
      </c>
      <c r="CV531">
        <f>Øst!AE100</f>
        <v>0</v>
      </c>
      <c r="CW531">
        <f>Øst!AE101</f>
        <v>0</v>
      </c>
      <c r="CX531">
        <f>Øst!AE102</f>
        <v>0</v>
      </c>
      <c r="CY531">
        <f>Øst!AE103</f>
        <v>2</v>
      </c>
      <c r="CZ531">
        <f>Øst!AE104</f>
        <v>0</v>
      </c>
      <c r="DA531">
        <f>Øst!AE105</f>
        <v>0</v>
      </c>
      <c r="DB531">
        <f>Øst!AE106</f>
        <v>1</v>
      </c>
      <c r="DC531">
        <f>Øst!AE107</f>
        <v>20</v>
      </c>
      <c r="DD531" t="str">
        <f>Øst!AE108</f>
        <v>Miele</v>
      </c>
      <c r="DE531">
        <f>Øst!AE109</f>
        <v>10</v>
      </c>
      <c r="DF531" t="str">
        <f>Øst!AE110</f>
        <v>Ja</v>
      </c>
      <c r="DG531">
        <f>Øst!AE111</f>
        <v>0</v>
      </c>
      <c r="DH531" t="str">
        <f>Øst!AE112</f>
        <v>Nej</v>
      </c>
      <c r="DI531" t="str">
        <f>Øst!AE113</f>
        <v>Nej</v>
      </c>
      <c r="DJ531" t="str">
        <f>Øst!AE114</f>
        <v>Ja</v>
      </c>
      <c r="DK531">
        <f>Øst!AE115</f>
        <v>5</v>
      </c>
      <c r="DL531" t="str">
        <f>Øst!AE116</f>
        <v>God plads</v>
      </c>
      <c r="DM531">
        <f>Øst!AE117</f>
        <v>0</v>
      </c>
      <c r="DN531">
        <f>Øst!AE118</f>
        <v>0</v>
      </c>
      <c r="DO531" s="14" t="str">
        <f>VLOOKUP(MID(B531,1,5)*1,InstTyp!A:B,2,FALSE)</f>
        <v>Vuggestuer</v>
      </c>
      <c r="DP531" s="14" t="str">
        <f>VLOOKUP(MID(B531,1,5)*1,InstTyp!A:C,3,FALSE)</f>
        <v>Østerbro</v>
      </c>
      <c r="DQ531">
        <f>VLOOKUP(MID(B531,1,5)*1,'InstTyp-2'!E:BQ,7,FALSE)</f>
        <v>65</v>
      </c>
      <c r="DR531">
        <f>VLOOKUP(MID(B531,1,5)*1,'InstTyp-2'!E:BQ,8,FALSE)</f>
        <v>0</v>
      </c>
      <c r="DS531">
        <f>VLOOKUP(MID(B531,1,5)*1,'InstTyp-2'!E:BQ,9,FALSE)</f>
        <v>0</v>
      </c>
      <c r="DT531">
        <f>VLOOKUP(MID(B531,1,5)*1,'InstTyp-2'!E:BQ,10,FALSE)</f>
        <v>0</v>
      </c>
      <c r="DU531">
        <f>VLOOKUP(MID(B531,1,5)*1,'InstTyp-2'!E:BQ,11,FALSE)</f>
        <v>0</v>
      </c>
      <c r="DV531">
        <f>VLOOKUP(MID(B531,1,5)*1,'InstTyp-2'!E:BQ,12,FALSE)</f>
        <v>0</v>
      </c>
      <c r="DW531">
        <f>VLOOKUP(MID(B531,1,5)*1,'InstTyp-2'!E:BQ,13,FALSE)</f>
        <v>0</v>
      </c>
      <c r="DX531">
        <f>VLOOKUP(MID(B531,1,5)*1,'InstTyp-2'!E:BQ,14,FALSE)</f>
        <v>0</v>
      </c>
      <c r="DY531">
        <f>VLOOKUP(MID(B531,1,5)*1,'InstTyp-2'!E:BQ,15,FALSE)</f>
        <v>0</v>
      </c>
      <c r="DZ531">
        <f>VLOOKUP(MID(B531,1,5)*1,'InstTyp-2'!E:BQ,16,FALSE)</f>
        <v>0</v>
      </c>
      <c r="EA531">
        <f>VLOOKUP(MID(B531,1,5)*1,'InstTyp-2'!E:BQ,17,FALSE)</f>
        <v>0</v>
      </c>
      <c r="EB531">
        <f>VLOOKUP(MID(B531,1,5)*1,'InstTyp-2'!E:BQ,18,FALSE)</f>
        <v>0</v>
      </c>
      <c r="EC531">
        <f>VLOOKUP(MID(B531,1,5)*1,'InstTyp-2'!E:BQ,19,FALSE)</f>
        <v>0</v>
      </c>
      <c r="ED531">
        <f>VLOOKUP(MID(B531,1,5)*1,'InstTyp-2'!E:BQ,20,FALSE)</f>
        <v>0</v>
      </c>
      <c r="EE531" s="195">
        <f>VLOOKUP(MID(B531,1,5)*1,'Forplejning 2008'!A:C,3,FALSE)</f>
        <v>143744.13</v>
      </c>
      <c r="EF531" t="str">
        <f t="shared" si="32"/>
        <v>37210</v>
      </c>
      <c r="EG531" t="str">
        <f t="shared" si="33"/>
        <v/>
      </c>
      <c r="EH531">
        <f t="shared" si="34"/>
        <v>0</v>
      </c>
      <c r="EI531">
        <f t="shared" si="35"/>
        <v>0</v>
      </c>
      <c r="EJ531" t="e">
        <f>VLOOKUP(B531,Rekruttering!A:F,2,FALSE)</f>
        <v>#N/A</v>
      </c>
      <c r="EK531" t="e">
        <f>VLOOKUP(B531,Rekruttering!A:F,3,FALSE)</f>
        <v>#N/A</v>
      </c>
      <c r="EL531" t="e">
        <f>VLOOKUP(B531,Rekruttering!A:F,4,FALSE)</f>
        <v>#N/A</v>
      </c>
      <c r="EM531" t="e">
        <f>VLOOKUP(B531,Rekruttering!A:F,5,FALSE)</f>
        <v>#N/A</v>
      </c>
      <c r="EN531" t="e">
        <f>VLOOKUP(B531,Rekruttering!A:F,6,FALSE)</f>
        <v>#N/A</v>
      </c>
    </row>
    <row r="532" spans="1:144">
      <c r="A532" s="14" t="str">
        <f>Øst!AF1</f>
        <v>x</v>
      </c>
      <c r="B532" s="21">
        <f>Øst!AF2</f>
        <v>37249</v>
      </c>
      <c r="C532" t="str">
        <f>Øst!AF3</f>
        <v>Smørhullet</v>
      </c>
      <c r="D532" t="str">
        <f>Øst!AF4</f>
        <v>Østerbro</v>
      </c>
      <c r="E532" t="str">
        <f>Øst!AF5</f>
        <v>Fanøgade 21</v>
      </c>
      <c r="F532">
        <f>Øst!AF6</f>
        <v>2100</v>
      </c>
      <c r="G532" t="str">
        <f>Øst!AF7</f>
        <v>København Ø</v>
      </c>
      <c r="H532" t="str">
        <f>Øst!AF8</f>
        <v>39 29 30 49</v>
      </c>
      <c r="I532" t="str">
        <f>Øst!AF9</f>
        <v>37249@buf.kk.dk</v>
      </c>
      <c r="J532" t="str">
        <f>Øst!AF10</f>
        <v>Marianne Wilmann Andersen</v>
      </c>
      <c r="K532">
        <f>Øst!AF11</f>
        <v>0</v>
      </c>
      <c r="L532">
        <f>Øst!AF12</f>
        <v>39293049</v>
      </c>
      <c r="M532" t="str">
        <f>Øst!AF13</f>
        <v>37249@buf.kk.dk</v>
      </c>
      <c r="N532" t="str">
        <f>Øst!AF14</f>
        <v>Vuggestue</v>
      </c>
      <c r="O532">
        <f>Øst!AF15</f>
        <v>60</v>
      </c>
      <c r="P532">
        <f>Øst!AF16</f>
        <v>0</v>
      </c>
      <c r="Q532">
        <f>Øst!AF17</f>
        <v>0</v>
      </c>
      <c r="R532">
        <f>Øst!AF18</f>
        <v>0</v>
      </c>
      <c r="S532">
        <f>Øst!AF19</f>
        <v>0</v>
      </c>
      <c r="T532">
        <f>Øst!AF20</f>
        <v>0</v>
      </c>
      <c r="U532">
        <f>Øst!AF21</f>
        <v>0</v>
      </c>
      <c r="V532">
        <f>Øst!AF22</f>
        <v>0</v>
      </c>
      <c r="W532">
        <f>Øst!AF23</f>
        <v>0</v>
      </c>
      <c r="X532">
        <f>Øst!AF24</f>
        <v>0</v>
      </c>
      <c r="Y532">
        <f>Øst!AF25</f>
        <v>5</v>
      </c>
      <c r="Z532">
        <f>Øst!AF26</f>
        <v>5</v>
      </c>
      <c r="AA532">
        <f>Øst!AF27</f>
        <v>5</v>
      </c>
      <c r="AB532">
        <f>Øst!AF28</f>
        <v>5</v>
      </c>
      <c r="AC532">
        <f>Øst!AF29</f>
        <v>0</v>
      </c>
      <c r="AD532">
        <f>Øst!AF30</f>
        <v>0</v>
      </c>
      <c r="AE532">
        <f>Øst!AF31</f>
        <v>0</v>
      </c>
      <c r="AF532">
        <f>Øst!AF32</f>
        <v>0</v>
      </c>
      <c r="AG532">
        <f>Øst!AF33</f>
        <v>0</v>
      </c>
      <c r="AH532">
        <f>Øst!AF34</f>
        <v>0</v>
      </c>
      <c r="AI532">
        <f>Øst!AF35</f>
        <v>210000</v>
      </c>
      <c r="AJ532">
        <f>Øst!AF36</f>
        <v>0</v>
      </c>
      <c r="AK532">
        <f>Øst!AF37</f>
        <v>0</v>
      </c>
      <c r="AL532" t="str">
        <f>Øst!AF38</f>
        <v>Ja</v>
      </c>
      <c r="AM532">
        <f>Øst!AF39</f>
        <v>0</v>
      </c>
      <c r="AN532" t="str">
        <f>Øst!AF40</f>
        <v>Ane Skov Olesen</v>
      </c>
      <c r="AO532">
        <f>Øst!AF41</f>
        <v>2003</v>
      </c>
      <c r="AP532">
        <f>Øst!AF42</f>
        <v>31</v>
      </c>
      <c r="AQ532">
        <f>Øst!AF43</f>
        <v>0</v>
      </c>
      <c r="AR532" t="str">
        <f>Øst!AF44</f>
        <v>bachelor Suhrs</v>
      </c>
      <c r="AS532">
        <f>Øst!AF45</f>
        <v>0</v>
      </c>
      <c r="AT532">
        <f>Øst!AF46</f>
        <v>0</v>
      </c>
      <c r="AU532">
        <f>Øst!AF47</f>
        <v>0</v>
      </c>
      <c r="AV532">
        <f>Øst!AF48</f>
        <v>0</v>
      </c>
      <c r="AW532">
        <f>Øst!AF49</f>
        <v>0</v>
      </c>
      <c r="AX532">
        <f>Øst!AF50</f>
        <v>0</v>
      </c>
      <c r="AY532">
        <f>Øst!AF51</f>
        <v>0</v>
      </c>
      <c r="AZ532">
        <f>Øst!AF52</f>
        <v>0</v>
      </c>
      <c r="BA532">
        <f>Øst!AF53</f>
        <v>0</v>
      </c>
      <c r="BB532">
        <f>Øst!AF54</f>
        <v>90</v>
      </c>
      <c r="BC532">
        <f>Øst!AF55</f>
        <v>0</v>
      </c>
      <c r="BD532">
        <f>Øst!AF56</f>
        <v>3</v>
      </c>
      <c r="BE532">
        <f>Øst!AF57</f>
        <v>0</v>
      </c>
      <c r="BF532" t="str">
        <f>Øst!AF58</f>
        <v>Ja</v>
      </c>
      <c r="BG532" t="str">
        <f>Øst!AF59</f>
        <v>Ja</v>
      </c>
      <c r="BH532" t="str">
        <f>Øst!AF60</f>
        <v>Ja</v>
      </c>
      <c r="BI532">
        <f>Øst!AF61</f>
        <v>0</v>
      </c>
      <c r="BJ532">
        <f>Øst!AF62</f>
        <v>0</v>
      </c>
      <c r="BK532">
        <f>Øst!AF63</f>
        <v>0</v>
      </c>
      <c r="BL532">
        <f>Øst!AF64</f>
        <v>0</v>
      </c>
      <c r="BM532">
        <f>Øst!AF65</f>
        <v>0</v>
      </c>
      <c r="BN532">
        <f>Øst!AF66</f>
        <v>0</v>
      </c>
      <c r="BO532">
        <f>Øst!AF67</f>
        <v>0</v>
      </c>
      <c r="BP532">
        <f>Øst!AF68</f>
        <v>0</v>
      </c>
      <c r="BQ532">
        <f>Øst!AF69</f>
        <v>0</v>
      </c>
      <c r="BR532" t="str">
        <f>Øst!AF70</f>
        <v>produktionskøkken</v>
      </c>
      <c r="BS532" t="str">
        <f>Øst!AF71</f>
        <v>Ja</v>
      </c>
      <c r="BT532">
        <f>Øst!AF72</f>
        <v>0</v>
      </c>
      <c r="BU532">
        <f>Øst!AF73</f>
        <v>0</v>
      </c>
      <c r="BV532">
        <f>Øst!AF74</f>
        <v>0</v>
      </c>
      <c r="BW532">
        <f>Øst!AF75</f>
        <v>0</v>
      </c>
      <c r="BX532">
        <f>Øst!AF76</f>
        <v>0</v>
      </c>
      <c r="BY532">
        <f>Øst!AF77</f>
        <v>0</v>
      </c>
      <c r="BZ532">
        <f>Øst!AF78</f>
        <v>0</v>
      </c>
      <c r="CA532">
        <f>Øst!AF79</f>
        <v>0</v>
      </c>
      <c r="CB532">
        <f>Øst!AF80</f>
        <v>0</v>
      </c>
      <c r="CC532">
        <f>Øst!AF81</f>
        <v>0</v>
      </c>
      <c r="CD532">
        <f>Øst!AF82</f>
        <v>0</v>
      </c>
      <c r="CE532">
        <f>Øst!AF83</f>
        <v>0</v>
      </c>
      <c r="CF532">
        <f>Øst!AF84</f>
        <v>0</v>
      </c>
      <c r="CG532" t="str">
        <f>Øst!AF85</f>
        <v>Cathrine</v>
      </c>
      <c r="CH532">
        <f>Øst!AF86</f>
        <v>0</v>
      </c>
      <c r="CI532">
        <f>Øst!AF87</f>
        <v>0</v>
      </c>
      <c r="CJ532">
        <f>Øst!AF88</f>
        <v>0</v>
      </c>
      <c r="CK532">
        <f>Øst!AF89</f>
        <v>1</v>
      </c>
      <c r="CL532">
        <f>Øst!AF90</f>
        <v>5</v>
      </c>
      <c r="CM532">
        <f>Øst!AF91</f>
        <v>0</v>
      </c>
      <c r="CN532">
        <f>Øst!AF92</f>
        <v>2</v>
      </c>
      <c r="CO532">
        <f>Øst!AF93</f>
        <v>0</v>
      </c>
      <c r="CP532">
        <f>Øst!AF94</f>
        <v>0</v>
      </c>
      <c r="CQ532">
        <f>Øst!AF95</f>
        <v>0</v>
      </c>
      <c r="CR532">
        <f>Øst!AF96</f>
        <v>0</v>
      </c>
      <c r="CS532">
        <f>Øst!AF97</f>
        <v>2</v>
      </c>
      <c r="CT532">
        <f>Øst!AF98</f>
        <v>0</v>
      </c>
      <c r="CU532">
        <f>Øst!AF99</f>
        <v>0</v>
      </c>
      <c r="CV532">
        <f>Øst!AF100</f>
        <v>1</v>
      </c>
      <c r="CW532">
        <f>Øst!AF101</f>
        <v>0</v>
      </c>
      <c r="CX532">
        <f>Øst!AF102</f>
        <v>0</v>
      </c>
      <c r="CY532">
        <f>Øst!AF103</f>
        <v>2</v>
      </c>
      <c r="CZ532">
        <f>Øst!AF104</f>
        <v>0</v>
      </c>
      <c r="DA532">
        <f>Øst!AF105</f>
        <v>0</v>
      </c>
      <c r="DB532">
        <f>Øst!AF106</f>
        <v>1</v>
      </c>
      <c r="DC532">
        <f>Øst!AF107</f>
        <v>2</v>
      </c>
      <c r="DD532" t="str">
        <f>Øst!AF108</f>
        <v>Brønnum</v>
      </c>
      <c r="DE532">
        <f>Øst!AF109</f>
        <v>0</v>
      </c>
      <c r="DF532" t="str">
        <f>Øst!AF110</f>
        <v>Nej</v>
      </c>
      <c r="DG532">
        <f>Øst!AF111</f>
        <v>0</v>
      </c>
      <c r="DH532" t="str">
        <f>Øst!AF112</f>
        <v>Ja</v>
      </c>
      <c r="DI532">
        <f>Øst!AF113</f>
        <v>0</v>
      </c>
      <c r="DJ532" t="str">
        <f>Øst!AF114</f>
        <v>Ja</v>
      </c>
      <c r="DK532">
        <f>Øst!AF115</f>
        <v>4</v>
      </c>
      <c r="DL532" t="str">
        <f>Øst!AF116</f>
        <v>God plads</v>
      </c>
      <c r="DM532" t="str">
        <f>Øst!AF117</f>
        <v>Super Køkken</v>
      </c>
      <c r="DN532">
        <f>Øst!AF118</f>
        <v>0</v>
      </c>
      <c r="DO532" s="14" t="str">
        <f>VLOOKUP(MID(B532,1,5)*1,InstTyp!A:B,2,FALSE)</f>
        <v>Vuggestuer</v>
      </c>
      <c r="DP532" s="14" t="str">
        <f>VLOOKUP(MID(B532,1,5)*1,InstTyp!A:C,3,FALSE)</f>
        <v>Østerbro</v>
      </c>
      <c r="DQ532">
        <f>VLOOKUP(MID(B532,1,5)*1,'InstTyp-2'!E:BQ,7,FALSE)</f>
        <v>65</v>
      </c>
      <c r="DR532">
        <f>VLOOKUP(MID(B532,1,5)*1,'InstTyp-2'!E:BQ,8,FALSE)</f>
        <v>0</v>
      </c>
      <c r="DS532">
        <f>VLOOKUP(MID(B532,1,5)*1,'InstTyp-2'!E:BQ,9,FALSE)</f>
        <v>0</v>
      </c>
      <c r="DT532">
        <f>VLOOKUP(MID(B532,1,5)*1,'InstTyp-2'!E:BQ,10,FALSE)</f>
        <v>0</v>
      </c>
      <c r="DU532">
        <f>VLOOKUP(MID(B532,1,5)*1,'InstTyp-2'!E:BQ,11,FALSE)</f>
        <v>0</v>
      </c>
      <c r="DV532">
        <f>VLOOKUP(MID(B532,1,5)*1,'InstTyp-2'!E:BQ,12,FALSE)</f>
        <v>0</v>
      </c>
      <c r="DW532">
        <f>VLOOKUP(MID(B532,1,5)*1,'InstTyp-2'!E:BQ,13,FALSE)</f>
        <v>0</v>
      </c>
      <c r="DX532">
        <f>VLOOKUP(MID(B532,1,5)*1,'InstTyp-2'!E:BQ,14,FALSE)</f>
        <v>0</v>
      </c>
      <c r="DY532">
        <f>VLOOKUP(MID(B532,1,5)*1,'InstTyp-2'!E:BQ,15,FALSE)</f>
        <v>0</v>
      </c>
      <c r="DZ532">
        <f>VLOOKUP(MID(B532,1,5)*1,'InstTyp-2'!E:BQ,16,FALSE)</f>
        <v>0</v>
      </c>
      <c r="EA532">
        <f>VLOOKUP(MID(B532,1,5)*1,'InstTyp-2'!E:BQ,17,FALSE)</f>
        <v>0</v>
      </c>
      <c r="EB532">
        <f>VLOOKUP(MID(B532,1,5)*1,'InstTyp-2'!E:BQ,18,FALSE)</f>
        <v>0</v>
      </c>
      <c r="EC532">
        <f>VLOOKUP(MID(B532,1,5)*1,'InstTyp-2'!E:BQ,19,FALSE)</f>
        <v>0</v>
      </c>
      <c r="ED532">
        <f>VLOOKUP(MID(B532,1,5)*1,'InstTyp-2'!E:BQ,20,FALSE)</f>
        <v>0</v>
      </c>
      <c r="EE532" s="195">
        <f>VLOOKUP(MID(B532,1,5)*1,'Forplejning 2008'!A:C,3,FALSE)</f>
        <v>154858.26</v>
      </c>
      <c r="EF532" t="str">
        <f t="shared" si="32"/>
        <v>37249</v>
      </c>
      <c r="EG532" t="str">
        <f t="shared" si="33"/>
        <v/>
      </c>
      <c r="EH532">
        <f t="shared" si="34"/>
        <v>0</v>
      </c>
      <c r="EI532">
        <f t="shared" si="35"/>
        <v>0</v>
      </c>
      <c r="EJ532" t="e">
        <f>VLOOKUP(B532,Rekruttering!A:F,2,FALSE)</f>
        <v>#N/A</v>
      </c>
      <c r="EK532" t="e">
        <f>VLOOKUP(B532,Rekruttering!A:F,3,FALSE)</f>
        <v>#N/A</v>
      </c>
      <c r="EL532" t="e">
        <f>VLOOKUP(B532,Rekruttering!A:F,4,FALSE)</f>
        <v>#N/A</v>
      </c>
      <c r="EM532" t="e">
        <f>VLOOKUP(B532,Rekruttering!A:F,5,FALSE)</f>
        <v>#N/A</v>
      </c>
      <c r="EN532" t="e">
        <f>VLOOKUP(B532,Rekruttering!A:F,6,FALSE)</f>
        <v>#N/A</v>
      </c>
    </row>
    <row r="533" spans="1:144">
      <c r="A533" s="14" t="str">
        <f>Øst!AG1</f>
        <v>x</v>
      </c>
      <c r="B533" s="21">
        <f>Øst!AG2</f>
        <v>37265</v>
      </c>
      <c r="C533" t="str">
        <f>Øst!AG3</f>
        <v>Vuggestuen Æblehaven</v>
      </c>
      <c r="D533" t="str">
        <f>Øst!AG4</f>
        <v>Østerbro</v>
      </c>
      <c r="E533" t="str">
        <f>Øst!AG5</f>
        <v>Svendborggade 1</v>
      </c>
      <c r="F533">
        <f>Øst!AG6</f>
        <v>2100</v>
      </c>
      <c r="G533" t="str">
        <f>Øst!AG7</f>
        <v>København Ø</v>
      </c>
      <c r="H533" t="str">
        <f>Øst!AG8</f>
        <v>35 26 01 02</v>
      </c>
      <c r="I533" t="str">
        <f>Øst!AG9</f>
        <v>37265@buf.kk.dk</v>
      </c>
      <c r="J533" t="str">
        <f>Øst!AG10</f>
        <v>Kennet Sabin Suszkiewiecz</v>
      </c>
      <c r="K533">
        <f>Øst!AG11</f>
        <v>0</v>
      </c>
      <c r="L533">
        <f>Øst!AG12</f>
        <v>0</v>
      </c>
      <c r="M533" t="str">
        <f>Øst!AG13</f>
        <v>37265@buf.kk.dk</v>
      </c>
      <c r="N533" t="str">
        <f>Øst!AG14</f>
        <v>Vuggestue</v>
      </c>
      <c r="O533">
        <f>Øst!AG15</f>
        <v>53</v>
      </c>
      <c r="P533">
        <f>Øst!AG16</f>
        <v>0</v>
      </c>
      <c r="Q533">
        <f>Øst!AG17</f>
        <v>0</v>
      </c>
      <c r="R533">
        <f>Øst!AG18</f>
        <v>0</v>
      </c>
      <c r="S533">
        <f>Øst!AG19</f>
        <v>0</v>
      </c>
      <c r="T533">
        <f>Øst!AG20</f>
        <v>0</v>
      </c>
      <c r="U533">
        <f>Øst!AG21</f>
        <v>0</v>
      </c>
      <c r="V533">
        <f>Øst!AG22</f>
        <v>0</v>
      </c>
      <c r="W533">
        <f>Øst!AG23</f>
        <v>0</v>
      </c>
      <c r="X533">
        <f>Øst!AG24</f>
        <v>0</v>
      </c>
      <c r="Y533">
        <f>Øst!AG25</f>
        <v>5</v>
      </c>
      <c r="Z533">
        <f>Øst!AG26</f>
        <v>5</v>
      </c>
      <c r="AA533">
        <f>Øst!AG27</f>
        <v>4</v>
      </c>
      <c r="AB533">
        <f>Øst!AG28</f>
        <v>5</v>
      </c>
      <c r="AC533">
        <f>Øst!AG29</f>
        <v>0</v>
      </c>
      <c r="AD533">
        <f>Øst!AG30</f>
        <v>0</v>
      </c>
      <c r="AE533">
        <f>Øst!AG31</f>
        <v>0</v>
      </c>
      <c r="AF533">
        <f>Øst!AG32</f>
        <v>0</v>
      </c>
      <c r="AG533">
        <f>Øst!AG33</f>
        <v>0</v>
      </c>
      <c r="AH533">
        <f>Øst!AG34</f>
        <v>0</v>
      </c>
      <c r="AI533">
        <f>Øst!AG35</f>
        <v>348000</v>
      </c>
      <c r="AJ533">
        <f>Øst!AG36</f>
        <v>0</v>
      </c>
      <c r="AK533">
        <f>Øst!AG37</f>
        <v>0</v>
      </c>
      <c r="AL533" t="str">
        <f>Øst!AG38</f>
        <v>Ja</v>
      </c>
      <c r="AM533">
        <f>Øst!AG39</f>
        <v>0</v>
      </c>
      <c r="AN533" t="str">
        <f>Øst!AG40</f>
        <v>Sundus Khafa</v>
      </c>
      <c r="AO533">
        <f>Øst!AG41</f>
        <v>2007</v>
      </c>
      <c r="AP533">
        <f>Øst!AG42</f>
        <v>30</v>
      </c>
      <c r="AQ533">
        <f>Øst!AG43</f>
        <v>0</v>
      </c>
      <c r="AR533" t="str">
        <f>Øst!AG44</f>
        <v>ufaglært</v>
      </c>
      <c r="AS533" t="str">
        <f>Øst!AG45</f>
        <v>meget kompetent</v>
      </c>
      <c r="AT533">
        <f>Øst!AG46</f>
        <v>0</v>
      </c>
      <c r="AU533" t="str">
        <f>Øst!AG47</f>
        <v>Lillian Pedersen</v>
      </c>
      <c r="AV533">
        <f>Øst!AG48</f>
        <v>2008</v>
      </c>
      <c r="AW533">
        <f>Øst!AG49</f>
        <v>35</v>
      </c>
      <c r="AX533">
        <f>Øst!AG50</f>
        <v>0</v>
      </c>
      <c r="AY533" t="str">
        <f>Øst!AG51</f>
        <v>ufaglært</v>
      </c>
      <c r="AZ533" t="str">
        <f>Øst!AG52</f>
        <v>køkkenmedhjælper</v>
      </c>
      <c r="BA533">
        <f>Øst!AG53</f>
        <v>0</v>
      </c>
      <c r="BB533">
        <f>Øst!AG54</f>
        <v>85</v>
      </c>
      <c r="BC533">
        <f>Øst!AG55</f>
        <v>0</v>
      </c>
      <c r="BD533">
        <f>Øst!AG56</f>
        <v>2</v>
      </c>
      <c r="BE533">
        <f>Øst!AG57</f>
        <v>0</v>
      </c>
      <c r="BF533" t="str">
        <f>Øst!AG58</f>
        <v>Ja</v>
      </c>
      <c r="BG533" t="str">
        <f>Øst!AG59</f>
        <v>Ja</v>
      </c>
      <c r="BH533" t="str">
        <f>Øst!AG60</f>
        <v>Ja</v>
      </c>
      <c r="BI533">
        <f>Øst!AG61</f>
        <v>0</v>
      </c>
      <c r="BJ533">
        <f>Øst!AG62</f>
        <v>0</v>
      </c>
      <c r="BK533">
        <f>Øst!AG63</f>
        <v>0</v>
      </c>
      <c r="BL533">
        <f>Øst!AG64</f>
        <v>0</v>
      </c>
      <c r="BM533">
        <f>Øst!AG65</f>
        <v>0</v>
      </c>
      <c r="BN533">
        <f>Øst!AG66</f>
        <v>0</v>
      </c>
      <c r="BO533">
        <f>Øst!AG67</f>
        <v>0</v>
      </c>
      <c r="BP533">
        <f>Øst!AG68</f>
        <v>0</v>
      </c>
      <c r="BQ533">
        <f>Øst!AG69</f>
        <v>0</v>
      </c>
      <c r="BR533" t="str">
        <f>Øst!AG70</f>
        <v>produktionskøkken</v>
      </c>
      <c r="BS533" t="str">
        <f>Øst!AG71</f>
        <v>Nej</v>
      </c>
      <c r="BT533" t="str">
        <f>Øst!AG72</f>
        <v>Større</v>
      </c>
      <c r="BU533">
        <f>Øst!AG73</f>
        <v>0</v>
      </c>
      <c r="BV533">
        <f>Øst!AG74</f>
        <v>0</v>
      </c>
      <c r="BW533" t="str">
        <f>Øst!AG75</f>
        <v>behøver virkelig en industriopvaskemaskine. Køkken er totalt nedslidt. Trænger meget til en total renovering og nye køkkenelementer</v>
      </c>
      <c r="BX533">
        <f>Øst!AG76</f>
        <v>0</v>
      </c>
      <c r="BY533">
        <f>Øst!AG77</f>
        <v>0</v>
      </c>
      <c r="BZ533">
        <f>Øst!AG78</f>
        <v>0</v>
      </c>
      <c r="CA533">
        <f>Øst!AG79</f>
        <v>0</v>
      </c>
      <c r="CB533">
        <f>Øst!AG80</f>
        <v>0</v>
      </c>
      <c r="CC533">
        <f>Øst!AG81</f>
        <v>0</v>
      </c>
      <c r="CD533">
        <f>Øst!AG82</f>
        <v>0</v>
      </c>
      <c r="CE533">
        <f>Øst!AG83</f>
        <v>0</v>
      </c>
      <c r="CF533">
        <f>Øst!AG84</f>
        <v>0</v>
      </c>
      <c r="CG533" t="str">
        <f>Øst!AG85</f>
        <v>Cathrine</v>
      </c>
      <c r="CH533">
        <f>Øst!AG86</f>
        <v>0</v>
      </c>
      <c r="CI533">
        <f>Øst!AG87</f>
        <v>0</v>
      </c>
      <c r="CJ533">
        <f>Øst!AG88</f>
        <v>0</v>
      </c>
      <c r="CK533">
        <f>Øst!AG89</f>
        <v>1</v>
      </c>
      <c r="CL533">
        <f>Øst!AG90</f>
        <v>5</v>
      </c>
      <c r="CM533">
        <f>Øst!AG91</f>
        <v>0</v>
      </c>
      <c r="CN533">
        <f>Øst!AG92</f>
        <v>2</v>
      </c>
      <c r="CO533">
        <f>Øst!AG93</f>
        <v>0</v>
      </c>
      <c r="CP533">
        <f>Øst!AG94</f>
        <v>0</v>
      </c>
      <c r="CQ533">
        <f>Øst!AG95</f>
        <v>0</v>
      </c>
      <c r="CR533">
        <f>Øst!AG96</f>
        <v>0</v>
      </c>
      <c r="CS533">
        <f>Øst!AG97</f>
        <v>1</v>
      </c>
      <c r="CT533">
        <f>Øst!AG98</f>
        <v>0</v>
      </c>
      <c r="CU533">
        <f>Øst!AG99</f>
        <v>2</v>
      </c>
      <c r="CV533">
        <f>Øst!AG100</f>
        <v>0</v>
      </c>
      <c r="CW533">
        <f>Øst!AG101</f>
        <v>0</v>
      </c>
      <c r="CX533">
        <f>Øst!AG102</f>
        <v>0</v>
      </c>
      <c r="CY533">
        <f>Øst!AG103</f>
        <v>1</v>
      </c>
      <c r="CZ533">
        <f>Øst!AG104</f>
        <v>0</v>
      </c>
      <c r="DA533">
        <f>Øst!AG105</f>
        <v>1</v>
      </c>
      <c r="DB533">
        <f>Øst!AG106</f>
        <v>1</v>
      </c>
      <c r="DC533">
        <f>Øst!AG107</f>
        <v>20</v>
      </c>
      <c r="DD533" t="str">
        <f>Øst!AG108</f>
        <v>Miele</v>
      </c>
      <c r="DE533">
        <f>Øst!AG109</f>
        <v>3</v>
      </c>
      <c r="DF533" t="str">
        <f>Øst!AG110</f>
        <v>Nej</v>
      </c>
      <c r="DG533">
        <f>Øst!AG111</f>
        <v>0</v>
      </c>
      <c r="DH533" t="str">
        <f>Øst!AG112</f>
        <v>Ja</v>
      </c>
      <c r="DI533" t="str">
        <f>Øst!AG113</f>
        <v>Nej</v>
      </c>
      <c r="DJ533" t="str">
        <f>Øst!AG114</f>
        <v>Ja</v>
      </c>
      <c r="DK533">
        <f>Øst!AG115</f>
        <v>2</v>
      </c>
      <c r="DL533" t="str">
        <f>Øst!AG116</f>
        <v>Begrænset</v>
      </c>
      <c r="DM533">
        <f>Øst!AG117</f>
        <v>0</v>
      </c>
      <c r="DN533">
        <f>Øst!AG118</f>
        <v>0</v>
      </c>
      <c r="DO533" s="14" t="str">
        <f>VLOOKUP(MID(B533,1,5)*1,InstTyp!A:B,2,FALSE)</f>
        <v>Vuggestuer</v>
      </c>
      <c r="DP533" s="14" t="str">
        <f>VLOOKUP(MID(B533,1,5)*1,InstTyp!A:C,3,FALSE)</f>
        <v>Østerbro</v>
      </c>
      <c r="DQ533">
        <f>VLOOKUP(MID(B533,1,5)*1,'InstTyp-2'!E:BQ,7,FALSE)</f>
        <v>53</v>
      </c>
      <c r="DR533">
        <f>VLOOKUP(MID(B533,1,5)*1,'InstTyp-2'!E:BQ,8,FALSE)</f>
        <v>0</v>
      </c>
      <c r="DS533">
        <f>VLOOKUP(MID(B533,1,5)*1,'InstTyp-2'!E:BQ,9,FALSE)</f>
        <v>0</v>
      </c>
      <c r="DT533">
        <f>VLOOKUP(MID(B533,1,5)*1,'InstTyp-2'!E:BQ,10,FALSE)</f>
        <v>0</v>
      </c>
      <c r="DU533">
        <f>VLOOKUP(MID(B533,1,5)*1,'InstTyp-2'!E:BQ,11,FALSE)</f>
        <v>0</v>
      </c>
      <c r="DV533">
        <f>VLOOKUP(MID(B533,1,5)*1,'InstTyp-2'!E:BQ,12,FALSE)</f>
        <v>0</v>
      </c>
      <c r="DW533">
        <f>VLOOKUP(MID(B533,1,5)*1,'InstTyp-2'!E:BQ,13,FALSE)</f>
        <v>0</v>
      </c>
      <c r="DX533">
        <f>VLOOKUP(MID(B533,1,5)*1,'InstTyp-2'!E:BQ,14,FALSE)</f>
        <v>0</v>
      </c>
      <c r="DY533">
        <f>VLOOKUP(MID(B533,1,5)*1,'InstTyp-2'!E:BQ,15,FALSE)</f>
        <v>0</v>
      </c>
      <c r="DZ533">
        <f>VLOOKUP(MID(B533,1,5)*1,'InstTyp-2'!E:BQ,16,FALSE)</f>
        <v>0</v>
      </c>
      <c r="EA533">
        <f>VLOOKUP(MID(B533,1,5)*1,'InstTyp-2'!E:BQ,17,FALSE)</f>
        <v>0</v>
      </c>
      <c r="EB533">
        <f>VLOOKUP(MID(B533,1,5)*1,'InstTyp-2'!E:BQ,18,FALSE)</f>
        <v>0</v>
      </c>
      <c r="EC533">
        <f>VLOOKUP(MID(B533,1,5)*1,'InstTyp-2'!E:BQ,19,FALSE)</f>
        <v>0</v>
      </c>
      <c r="ED533">
        <f>VLOOKUP(MID(B533,1,5)*1,'InstTyp-2'!E:BQ,20,FALSE)</f>
        <v>0</v>
      </c>
      <c r="EE533" s="195">
        <f>VLOOKUP(MID(B533,1,5)*1,'Forplejning 2008'!A:C,3,FALSE)</f>
        <v>132262.78</v>
      </c>
      <c r="EF533" t="str">
        <f t="shared" si="32"/>
        <v>37265</v>
      </c>
      <c r="EG533" t="str">
        <f t="shared" si="33"/>
        <v/>
      </c>
      <c r="EH533">
        <f t="shared" si="34"/>
        <v>0</v>
      </c>
      <c r="EI533">
        <f t="shared" si="35"/>
        <v>0</v>
      </c>
      <c r="EJ533" t="e">
        <f>VLOOKUP(B533,Rekruttering!A:F,2,FALSE)</f>
        <v>#N/A</v>
      </c>
      <c r="EK533" t="e">
        <f>VLOOKUP(B533,Rekruttering!A:F,3,FALSE)</f>
        <v>#N/A</v>
      </c>
      <c r="EL533" t="e">
        <f>VLOOKUP(B533,Rekruttering!A:F,4,FALSE)</f>
        <v>#N/A</v>
      </c>
      <c r="EM533" t="e">
        <f>VLOOKUP(B533,Rekruttering!A:F,5,FALSE)</f>
        <v>#N/A</v>
      </c>
      <c r="EN533" t="e">
        <f>VLOOKUP(B533,Rekruttering!A:F,6,FALSE)</f>
        <v>#N/A</v>
      </c>
    </row>
    <row r="534" spans="1:144">
      <c r="A534" s="14" t="str">
        <f>Øst!AH1</f>
        <v>x</v>
      </c>
      <c r="B534" s="21">
        <f>Øst!AH2</f>
        <v>37272</v>
      </c>
      <c r="C534" t="str">
        <f>Øst!AH3</f>
        <v>kastanjetræet</v>
      </c>
      <c r="D534" t="str">
        <f>Øst!AH4</f>
        <v>Østerbro</v>
      </c>
      <c r="E534" t="str">
        <f>Øst!AH5</f>
        <v>Vordingborggade 25</v>
      </c>
      <c r="F534">
        <f>Øst!AH6</f>
        <v>2100</v>
      </c>
      <c r="G534" t="str">
        <f>Øst!AH7</f>
        <v>København Ø.</v>
      </c>
      <c r="H534" t="str">
        <f>Øst!AH8</f>
        <v>35 42 49 86</v>
      </c>
      <c r="I534" t="str">
        <f>Øst!AH9</f>
        <v>lv98@buf.kk.dk</v>
      </c>
      <c r="J534" t="str">
        <f>Øst!AH10</f>
        <v>Mette Ostov</v>
      </c>
      <c r="K534">
        <f>Øst!AH11</f>
        <v>35263904</v>
      </c>
      <c r="L534">
        <f>Øst!AH12</f>
        <v>0</v>
      </c>
      <c r="M534" t="str">
        <f>Øst!AH13</f>
        <v>37272@buf.kk.dk</v>
      </c>
      <c r="N534" t="str">
        <f>Øst!AH14</f>
        <v>Vuggestue</v>
      </c>
      <c r="O534">
        <f>Øst!AH15</f>
        <v>46</v>
      </c>
      <c r="P534">
        <f>Øst!AH16</f>
        <v>0</v>
      </c>
      <c r="Q534">
        <f>Øst!AH17</f>
        <v>0</v>
      </c>
      <c r="R534">
        <f>Øst!AH18</f>
        <v>0</v>
      </c>
      <c r="S534">
        <f>Øst!AH19</f>
        <v>0</v>
      </c>
      <c r="T534">
        <f>Øst!AH20</f>
        <v>0</v>
      </c>
      <c r="U534">
        <f>Øst!AH21</f>
        <v>0</v>
      </c>
      <c r="V534">
        <f>Øst!AH22</f>
        <v>0</v>
      </c>
      <c r="W534">
        <f>Øst!AH23</f>
        <v>0</v>
      </c>
      <c r="X534">
        <f>Øst!AH24</f>
        <v>0</v>
      </c>
      <c r="Y534">
        <f>Øst!AH25</f>
        <v>5</v>
      </c>
      <c r="Z534">
        <f>Øst!AH26</f>
        <v>5</v>
      </c>
      <c r="AA534">
        <f>Øst!AH27</f>
        <v>5</v>
      </c>
      <c r="AB534">
        <f>Øst!AH28</f>
        <v>5</v>
      </c>
      <c r="AC534">
        <f>Øst!AH29</f>
        <v>0</v>
      </c>
      <c r="AD534">
        <f>Øst!AH30</f>
        <v>0</v>
      </c>
      <c r="AE534">
        <f>Øst!AH31</f>
        <v>0</v>
      </c>
      <c r="AF534">
        <f>Øst!AH32</f>
        <v>0</v>
      </c>
      <c r="AG534">
        <f>Øst!AH33</f>
        <v>0</v>
      </c>
      <c r="AH534">
        <f>Øst!AH34</f>
        <v>0</v>
      </c>
      <c r="AI534">
        <f>Øst!AH35</f>
        <v>108000</v>
      </c>
      <c r="AJ534">
        <f>Øst!AH36</f>
        <v>0</v>
      </c>
      <c r="AK534">
        <f>Øst!AH37</f>
        <v>0</v>
      </c>
      <c r="AL534" t="str">
        <f>Øst!AH38</f>
        <v>Ja</v>
      </c>
      <c r="AM534">
        <f>Øst!AH39</f>
        <v>0</v>
      </c>
      <c r="AN534" t="str">
        <f>Øst!AH40</f>
        <v>Bonnie Lindblad</v>
      </c>
      <c r="AO534">
        <f>Øst!AH41</f>
        <v>2008</v>
      </c>
      <c r="AP534">
        <f>Øst!AH42</f>
        <v>34</v>
      </c>
      <c r="AQ534">
        <f>Øst!AH43</f>
        <v>0</v>
      </c>
      <c r="AR534" t="str">
        <f>Øst!AH44</f>
        <v>slagter</v>
      </c>
      <c r="AS534">
        <f>Øst!AH45</f>
        <v>0</v>
      </c>
      <c r="AT534">
        <f>Øst!AH46</f>
        <v>0</v>
      </c>
      <c r="AU534">
        <f>Øst!AH47</f>
        <v>0</v>
      </c>
      <c r="AV534">
        <f>Øst!AH48</f>
        <v>0</v>
      </c>
      <c r="AW534">
        <f>Øst!AH49</f>
        <v>0</v>
      </c>
      <c r="AX534">
        <f>Øst!AH50</f>
        <v>0</v>
      </c>
      <c r="AY534">
        <f>Øst!AH51</f>
        <v>0</v>
      </c>
      <c r="AZ534">
        <f>Øst!AH52</f>
        <v>0</v>
      </c>
      <c r="BA534">
        <f>Øst!AH53</f>
        <v>0</v>
      </c>
      <c r="BB534">
        <f>Øst!AH54</f>
        <v>87</v>
      </c>
      <c r="BC534">
        <f>Øst!AH55</f>
        <v>0</v>
      </c>
      <c r="BD534">
        <f>Øst!AH56</f>
        <v>1</v>
      </c>
      <c r="BE534">
        <f>Øst!AH57</f>
        <v>0</v>
      </c>
      <c r="BF534" t="str">
        <f>Øst!AH58</f>
        <v>Ja</v>
      </c>
      <c r="BG534" t="str">
        <f>Øst!AH59</f>
        <v>Ja</v>
      </c>
      <c r="BH534" t="str">
        <f>Øst!AH60</f>
        <v>Ja</v>
      </c>
      <c r="BI534">
        <f>Øst!AH61</f>
        <v>0</v>
      </c>
      <c r="BJ534">
        <f>Øst!AH62</f>
        <v>0</v>
      </c>
      <c r="BK534">
        <f>Øst!AH63</f>
        <v>0</v>
      </c>
      <c r="BL534">
        <f>Øst!AH64</f>
        <v>0</v>
      </c>
      <c r="BM534">
        <f>Øst!AH65</f>
        <v>0</v>
      </c>
      <c r="BN534">
        <f>Øst!AH66</f>
        <v>0</v>
      </c>
      <c r="BO534">
        <f>Øst!AH67</f>
        <v>0</v>
      </c>
      <c r="BP534">
        <f>Øst!AH68</f>
        <v>0</v>
      </c>
      <c r="BQ534">
        <f>Øst!AH69</f>
        <v>0</v>
      </c>
      <c r="BR534" t="str">
        <f>Øst!AH70</f>
        <v>produktionskøkken</v>
      </c>
      <c r="BS534">
        <f>Øst!AH71</f>
        <v>0</v>
      </c>
      <c r="BT534">
        <f>Øst!AH72</f>
        <v>0</v>
      </c>
      <c r="BU534">
        <f>Øst!AH73</f>
        <v>0</v>
      </c>
      <c r="BV534">
        <f>Øst!AH74</f>
        <v>0</v>
      </c>
      <c r="BW534">
        <f>Øst!AH75</f>
        <v>0</v>
      </c>
      <c r="BX534">
        <f>Øst!AH76</f>
        <v>0</v>
      </c>
      <c r="BY534">
        <f>Øst!AH77</f>
        <v>0</v>
      </c>
      <c r="BZ534">
        <f>Øst!AH78</f>
        <v>0</v>
      </c>
      <c r="CA534">
        <f>Øst!AH79</f>
        <v>0</v>
      </c>
      <c r="CB534">
        <f>Øst!AH80</f>
        <v>0</v>
      </c>
      <c r="CC534">
        <f>Øst!AH81</f>
        <v>0</v>
      </c>
      <c r="CD534">
        <f>Øst!AH82</f>
        <v>0</v>
      </c>
      <c r="CE534">
        <f>Øst!AH83</f>
        <v>0</v>
      </c>
      <c r="CF534">
        <f>Øst!AH84</f>
        <v>0</v>
      </c>
      <c r="CG534" t="str">
        <f>Øst!AH85</f>
        <v>Sine</v>
      </c>
      <c r="CH534">
        <f>Øst!AH86</f>
        <v>39986</v>
      </c>
      <c r="CI534">
        <f>Øst!AH87</f>
        <v>0</v>
      </c>
      <c r="CJ534">
        <f>Øst!AH88</f>
        <v>0</v>
      </c>
      <c r="CK534">
        <f>Øst!AH89</f>
        <v>0</v>
      </c>
      <c r="CL534">
        <f>Øst!AH90</f>
        <v>0</v>
      </c>
      <c r="CM534">
        <f>Øst!AH91</f>
        <v>0</v>
      </c>
      <c r="CN534">
        <f>Øst!AH92</f>
        <v>0</v>
      </c>
      <c r="CO534">
        <f>Øst!AH93</f>
        <v>0</v>
      </c>
      <c r="CP534">
        <f>Øst!AH94</f>
        <v>0</v>
      </c>
      <c r="CQ534">
        <f>Øst!AH95</f>
        <v>0</v>
      </c>
      <c r="CR534">
        <f>Øst!AH96</f>
        <v>0</v>
      </c>
      <c r="CS534">
        <f>Øst!AH97</f>
        <v>0</v>
      </c>
      <c r="CT534">
        <f>Øst!AH98</f>
        <v>0</v>
      </c>
      <c r="CU534">
        <f>Øst!AH99</f>
        <v>0</v>
      </c>
      <c r="CV534">
        <f>Øst!AH100</f>
        <v>0</v>
      </c>
      <c r="CW534">
        <f>Øst!AH101</f>
        <v>0</v>
      </c>
      <c r="CX534">
        <f>Øst!AH102</f>
        <v>0</v>
      </c>
      <c r="CY534">
        <f>Øst!AH103</f>
        <v>0</v>
      </c>
      <c r="CZ534">
        <f>Øst!AH104</f>
        <v>0</v>
      </c>
      <c r="DA534">
        <f>Øst!AH105</f>
        <v>0</v>
      </c>
      <c r="DB534">
        <f>Øst!AH106</f>
        <v>0</v>
      </c>
      <c r="DC534">
        <f>Øst!AH107</f>
        <v>0</v>
      </c>
      <c r="DD534">
        <f>Øst!AH108</f>
        <v>0</v>
      </c>
      <c r="DE534">
        <f>Øst!AH109</f>
        <v>0</v>
      </c>
      <c r="DF534">
        <f>Øst!AH110</f>
        <v>0</v>
      </c>
      <c r="DG534">
        <f>Øst!AH111</f>
        <v>0</v>
      </c>
      <c r="DH534">
        <f>Øst!AH112</f>
        <v>0</v>
      </c>
      <c r="DI534">
        <f>Øst!AH113</f>
        <v>0</v>
      </c>
      <c r="DJ534">
        <f>Øst!AH114</f>
        <v>0</v>
      </c>
      <c r="DK534">
        <f>Øst!AH115</f>
        <v>0</v>
      </c>
      <c r="DL534">
        <f>Øst!AH116</f>
        <v>0</v>
      </c>
      <c r="DM534">
        <f>Øst!AH117</f>
        <v>0</v>
      </c>
      <c r="DN534">
        <f>Øst!AH118</f>
        <v>0</v>
      </c>
      <c r="DO534" s="14" t="str">
        <f>VLOOKUP(MID(B534,1,5)*1,InstTyp!A:B,2,FALSE)</f>
        <v>Vuggestuer</v>
      </c>
      <c r="DP534" s="14" t="str">
        <f>VLOOKUP(MID(B534,1,5)*1,InstTyp!A:C,3,FALSE)</f>
        <v>Østerbro</v>
      </c>
      <c r="DQ534">
        <f>VLOOKUP(MID(B534,1,5)*1,'InstTyp-2'!E:BQ,7,FALSE)</f>
        <v>46</v>
      </c>
      <c r="DR534">
        <f>VLOOKUP(MID(B534,1,5)*1,'InstTyp-2'!E:BQ,8,FALSE)</f>
        <v>0</v>
      </c>
      <c r="DS534">
        <f>VLOOKUP(MID(B534,1,5)*1,'InstTyp-2'!E:BQ,9,FALSE)</f>
        <v>0</v>
      </c>
      <c r="DT534">
        <f>VLOOKUP(MID(B534,1,5)*1,'InstTyp-2'!E:BQ,10,FALSE)</f>
        <v>0</v>
      </c>
      <c r="DU534">
        <f>VLOOKUP(MID(B534,1,5)*1,'InstTyp-2'!E:BQ,11,FALSE)</f>
        <v>0</v>
      </c>
      <c r="DV534">
        <f>VLOOKUP(MID(B534,1,5)*1,'InstTyp-2'!E:BQ,12,FALSE)</f>
        <v>0</v>
      </c>
      <c r="DW534">
        <f>VLOOKUP(MID(B534,1,5)*1,'InstTyp-2'!E:BQ,13,FALSE)</f>
        <v>0</v>
      </c>
      <c r="DX534">
        <f>VLOOKUP(MID(B534,1,5)*1,'InstTyp-2'!E:BQ,14,FALSE)</f>
        <v>0</v>
      </c>
      <c r="DY534">
        <f>VLOOKUP(MID(B534,1,5)*1,'InstTyp-2'!E:BQ,15,FALSE)</f>
        <v>0</v>
      </c>
      <c r="DZ534">
        <f>VLOOKUP(MID(B534,1,5)*1,'InstTyp-2'!E:BQ,16,FALSE)</f>
        <v>0</v>
      </c>
      <c r="EA534">
        <f>VLOOKUP(MID(B534,1,5)*1,'InstTyp-2'!E:BQ,17,FALSE)</f>
        <v>0</v>
      </c>
      <c r="EB534">
        <f>VLOOKUP(MID(B534,1,5)*1,'InstTyp-2'!E:BQ,18,FALSE)</f>
        <v>0</v>
      </c>
      <c r="EC534">
        <f>VLOOKUP(MID(B534,1,5)*1,'InstTyp-2'!E:BQ,19,FALSE)</f>
        <v>0</v>
      </c>
      <c r="ED534">
        <f>VLOOKUP(MID(B534,1,5)*1,'InstTyp-2'!E:BQ,20,FALSE)</f>
        <v>0</v>
      </c>
      <c r="EE534" s="195">
        <f>VLOOKUP(MID(B534,1,5)*1,'Forplejning 2008'!A:C,3,FALSE)</f>
        <v>114036.59</v>
      </c>
      <c r="EF534" t="str">
        <f t="shared" si="32"/>
        <v>37272</v>
      </c>
      <c r="EG534" t="str">
        <f t="shared" si="33"/>
        <v/>
      </c>
      <c r="EH534">
        <f t="shared" si="34"/>
        <v>0</v>
      </c>
      <c r="EI534">
        <f t="shared" si="35"/>
        <v>0</v>
      </c>
      <c r="EJ534" t="e">
        <f>VLOOKUP(B534,Rekruttering!A:F,2,FALSE)</f>
        <v>#N/A</v>
      </c>
      <c r="EK534" t="e">
        <f>VLOOKUP(B534,Rekruttering!A:F,3,FALSE)</f>
        <v>#N/A</v>
      </c>
      <c r="EL534" t="e">
        <f>VLOOKUP(B534,Rekruttering!A:F,4,FALSE)</f>
        <v>#N/A</v>
      </c>
      <c r="EM534" t="e">
        <f>VLOOKUP(B534,Rekruttering!A:F,5,FALSE)</f>
        <v>#N/A</v>
      </c>
      <c r="EN534" t="e">
        <f>VLOOKUP(B534,Rekruttering!A:F,6,FALSE)</f>
        <v>#N/A</v>
      </c>
    </row>
    <row r="535" spans="1:144">
      <c r="A535" s="14" t="str">
        <f>Øst!AI1</f>
        <v>x</v>
      </c>
      <c r="B535" s="21">
        <f>Øst!AI2</f>
        <v>37279</v>
      </c>
      <c r="C535" t="str">
        <f>Øst!AI3</f>
        <v>Vuggestuen Villa Rosa</v>
      </c>
      <c r="D535" t="str">
        <f>Øst!AI4</f>
        <v>Østerbro</v>
      </c>
      <c r="E535" t="str">
        <f>Øst!AI5</f>
        <v>Rosenvængets Sideallé 6</v>
      </c>
      <c r="F535">
        <f>Øst!AI6</f>
        <v>2100</v>
      </c>
      <c r="G535" t="str">
        <f>Øst!AI7</f>
        <v>København Ø</v>
      </c>
      <c r="H535" t="str">
        <f>Øst!AI8</f>
        <v>35 26 94 15</v>
      </c>
      <c r="I535" t="str">
        <f>Øst!AI9</f>
        <v>37279@buf.kk.dk</v>
      </c>
      <c r="J535" t="str">
        <f>Øst!AI10</f>
        <v>Anne-Vibeke Svarre</v>
      </c>
      <c r="K535">
        <f>Øst!AI11</f>
        <v>39203790</v>
      </c>
      <c r="L535">
        <f>Øst!AI12</f>
        <v>0</v>
      </c>
      <c r="M535" t="str">
        <f>Øst!AI13</f>
        <v>37279@buf.kk.dk</v>
      </c>
      <c r="N535" t="str">
        <f>Øst!AI14</f>
        <v>Vuggestue</v>
      </c>
      <c r="O535">
        <f>Øst!AI15</f>
        <v>54</v>
      </c>
      <c r="P535">
        <f>Øst!AI16</f>
        <v>0</v>
      </c>
      <c r="Q535">
        <f>Øst!AI17</f>
        <v>0</v>
      </c>
      <c r="R535">
        <f>Øst!AI18</f>
        <v>0</v>
      </c>
      <c r="S535">
        <f>Øst!AI19</f>
        <v>0</v>
      </c>
      <c r="T535">
        <f>Øst!AI20</f>
        <v>0</v>
      </c>
      <c r="U535">
        <f>Øst!AI21</f>
        <v>0</v>
      </c>
      <c r="V535">
        <f>Øst!AI22</f>
        <v>0</v>
      </c>
      <c r="W535">
        <f>Øst!AI23</f>
        <v>0</v>
      </c>
      <c r="X535">
        <f>Øst!AI24</f>
        <v>0</v>
      </c>
      <c r="Y535">
        <f>Øst!AI25</f>
        <v>5</v>
      </c>
      <c r="Z535">
        <f>Øst!AI26</f>
        <v>5</v>
      </c>
      <c r="AA535">
        <f>Øst!AI27</f>
        <v>5</v>
      </c>
      <c r="AB535">
        <f>Øst!AI28</f>
        <v>5</v>
      </c>
      <c r="AC535">
        <f>Øst!AI29</f>
        <v>0</v>
      </c>
      <c r="AD535">
        <f>Øst!AI30</f>
        <v>0</v>
      </c>
      <c r="AE535">
        <f>Øst!AI31</f>
        <v>0</v>
      </c>
      <c r="AF535">
        <f>Øst!AI32</f>
        <v>0</v>
      </c>
      <c r="AG535">
        <f>Øst!AI33</f>
        <v>0</v>
      </c>
      <c r="AH535">
        <f>Øst!AI34</f>
        <v>0</v>
      </c>
      <c r="AI535">
        <f>Øst!AI35</f>
        <v>160000</v>
      </c>
      <c r="AJ535">
        <f>Øst!AI36</f>
        <v>0</v>
      </c>
      <c r="AK535">
        <f>Øst!AI37</f>
        <v>0</v>
      </c>
      <c r="AL535" t="str">
        <f>Øst!AI38</f>
        <v>Ja</v>
      </c>
      <c r="AM535">
        <f>Øst!AI39</f>
        <v>0</v>
      </c>
      <c r="AN535" t="str">
        <f>Øst!AI40</f>
        <v>Dorthea Rasmussen</v>
      </c>
      <c r="AO535">
        <f>Øst!AI41</f>
        <v>2005</v>
      </c>
      <c r="AP535">
        <f>Øst!AI42</f>
        <v>37</v>
      </c>
      <c r="AQ535">
        <f>Øst!AI43</f>
        <v>0</v>
      </c>
      <c r="AR535" t="str">
        <f>Øst!AI44</f>
        <v>Køkkenassistent</v>
      </c>
      <c r="AS535">
        <f>Øst!AI45</f>
        <v>0</v>
      </c>
      <c r="AT535" t="str">
        <f>Øst!AI46</f>
        <v>økologikursus</v>
      </c>
      <c r="AU535">
        <f>Øst!AI47</f>
        <v>0</v>
      </c>
      <c r="AV535">
        <f>Øst!AI48</f>
        <v>0</v>
      </c>
      <c r="AW535">
        <f>Øst!AI49</f>
        <v>0</v>
      </c>
      <c r="AX535">
        <f>Øst!AI50</f>
        <v>0</v>
      </c>
      <c r="AY535">
        <f>Øst!AI51</f>
        <v>0</v>
      </c>
      <c r="AZ535">
        <f>Øst!AI52</f>
        <v>0</v>
      </c>
      <c r="BA535">
        <f>Øst!AI53</f>
        <v>0</v>
      </c>
      <c r="BB535">
        <f>Øst!AI54</f>
        <v>90</v>
      </c>
      <c r="BC535">
        <f>Øst!AI55</f>
        <v>0</v>
      </c>
      <c r="BD535">
        <f>Øst!AI56</f>
        <v>1</v>
      </c>
      <c r="BE535">
        <f>Øst!AI57</f>
        <v>0</v>
      </c>
      <c r="BF535" t="str">
        <f>Øst!AI58</f>
        <v>Ja</v>
      </c>
      <c r="BG535" t="str">
        <f>Øst!AI59</f>
        <v>Ja</v>
      </c>
      <c r="BH535" t="str">
        <f>Øst!AI60</f>
        <v>Ja</v>
      </c>
      <c r="BI535">
        <f>Øst!AI61</f>
        <v>0</v>
      </c>
      <c r="BJ535">
        <f>Øst!AI62</f>
        <v>0</v>
      </c>
      <c r="BK535">
        <f>Øst!AI63</f>
        <v>0</v>
      </c>
      <c r="BL535">
        <f>Øst!AI64</f>
        <v>0</v>
      </c>
      <c r="BM535">
        <f>Øst!AI65</f>
        <v>0</v>
      </c>
      <c r="BN535">
        <f>Øst!AI66</f>
        <v>0</v>
      </c>
      <c r="BO535">
        <f>Øst!AI67</f>
        <v>0</v>
      </c>
      <c r="BP535">
        <f>Øst!AI68</f>
        <v>0</v>
      </c>
      <c r="BQ535">
        <f>Øst!AI69</f>
        <v>0</v>
      </c>
      <c r="BR535" t="str">
        <f>Øst!AI70</f>
        <v>produktionskøkken</v>
      </c>
      <c r="BS535">
        <f>Øst!AI71</f>
        <v>0</v>
      </c>
      <c r="BT535">
        <f>Øst!AI72</f>
        <v>0</v>
      </c>
      <c r="BU535">
        <f>Øst!AI73</f>
        <v>0</v>
      </c>
      <c r="BV535">
        <f>Øst!AI74</f>
        <v>0</v>
      </c>
      <c r="BW535">
        <f>Øst!AI75</f>
        <v>0</v>
      </c>
      <c r="BX535">
        <f>Øst!AI76</f>
        <v>0</v>
      </c>
      <c r="BY535">
        <f>Øst!AI77</f>
        <v>0</v>
      </c>
      <c r="BZ535">
        <f>Øst!AI78</f>
        <v>0</v>
      </c>
      <c r="CA535">
        <f>Øst!AI79</f>
        <v>0</v>
      </c>
      <c r="CB535">
        <f>Øst!AI80</f>
        <v>0</v>
      </c>
      <c r="CC535">
        <f>Øst!AI81</f>
        <v>0</v>
      </c>
      <c r="CD535">
        <f>Øst!AI82</f>
        <v>0</v>
      </c>
      <c r="CE535">
        <f>Øst!AI83</f>
        <v>0</v>
      </c>
      <c r="CF535" t="str">
        <f>Øst!AI84</f>
        <v>elitesmiley</v>
      </c>
      <c r="CG535" t="str">
        <f>Øst!AI85</f>
        <v>Sine</v>
      </c>
      <c r="CH535" s="18">
        <f>Øst!AI86</f>
        <v>39952</v>
      </c>
      <c r="CI535">
        <f>Øst!AI87</f>
        <v>0</v>
      </c>
      <c r="CJ535">
        <f>Øst!AI88</f>
        <v>0</v>
      </c>
      <c r="CK535">
        <f>Øst!AI89</f>
        <v>0</v>
      </c>
      <c r="CL535">
        <f>Øst!AI90</f>
        <v>0</v>
      </c>
      <c r="CM535">
        <f>Øst!AI91</f>
        <v>0</v>
      </c>
      <c r="CN535">
        <f>Øst!AI92</f>
        <v>0</v>
      </c>
      <c r="CO535">
        <f>Øst!AI93</f>
        <v>0</v>
      </c>
      <c r="CP535">
        <f>Øst!AI94</f>
        <v>0</v>
      </c>
      <c r="CQ535">
        <f>Øst!AI95</f>
        <v>0</v>
      </c>
      <c r="CR535">
        <f>Øst!AI96</f>
        <v>0</v>
      </c>
      <c r="CS535">
        <f>Øst!AI97</f>
        <v>0</v>
      </c>
      <c r="CT535">
        <f>Øst!AI98</f>
        <v>0</v>
      </c>
      <c r="CU535">
        <f>Øst!AI99</f>
        <v>0</v>
      </c>
      <c r="CV535">
        <f>Øst!AI100</f>
        <v>0</v>
      </c>
      <c r="CW535">
        <f>Øst!AI101</f>
        <v>0</v>
      </c>
      <c r="CX535">
        <f>Øst!AI102</f>
        <v>0</v>
      </c>
      <c r="CY535">
        <f>Øst!AI103</f>
        <v>0</v>
      </c>
      <c r="CZ535">
        <f>Øst!AI104</f>
        <v>0</v>
      </c>
      <c r="DA535">
        <f>Øst!AI105</f>
        <v>0</v>
      </c>
      <c r="DB535">
        <f>Øst!AI106</f>
        <v>0</v>
      </c>
      <c r="DC535">
        <f>Øst!AI107</f>
        <v>0</v>
      </c>
      <c r="DD535">
        <f>Øst!AI108</f>
        <v>0</v>
      </c>
      <c r="DE535">
        <f>Øst!AI109</f>
        <v>0</v>
      </c>
      <c r="DF535">
        <f>Øst!AI110</f>
        <v>0</v>
      </c>
      <c r="DG535">
        <f>Øst!AI111</f>
        <v>0</v>
      </c>
      <c r="DH535">
        <f>Øst!AI112</f>
        <v>0</v>
      </c>
      <c r="DI535">
        <f>Øst!AI113</f>
        <v>0</v>
      </c>
      <c r="DJ535">
        <f>Øst!AI114</f>
        <v>0</v>
      </c>
      <c r="DK535">
        <f>Øst!AI115</f>
        <v>0</v>
      </c>
      <c r="DL535">
        <f>Øst!AI116</f>
        <v>0</v>
      </c>
      <c r="DM535">
        <f>Øst!AI117</f>
        <v>0</v>
      </c>
      <c r="DN535">
        <f>Øst!AI118</f>
        <v>0</v>
      </c>
      <c r="DO535" s="14" t="str">
        <f>VLOOKUP(MID(B535,1,5)*1,InstTyp!A:B,2,FALSE)</f>
        <v>Vuggestuer</v>
      </c>
      <c r="DP535" s="14" t="str">
        <f>VLOOKUP(MID(B535,1,5)*1,InstTyp!A:C,3,FALSE)</f>
        <v>Østerbro</v>
      </c>
      <c r="DQ535">
        <f>VLOOKUP(MID(B535,1,5)*1,'InstTyp-2'!E:BQ,7,FALSE)</f>
        <v>54</v>
      </c>
      <c r="DR535">
        <f>VLOOKUP(MID(B535,1,5)*1,'InstTyp-2'!E:BQ,8,FALSE)</f>
        <v>0</v>
      </c>
      <c r="DS535">
        <f>VLOOKUP(MID(B535,1,5)*1,'InstTyp-2'!E:BQ,9,FALSE)</f>
        <v>0</v>
      </c>
      <c r="DT535">
        <f>VLOOKUP(MID(B535,1,5)*1,'InstTyp-2'!E:BQ,10,FALSE)</f>
        <v>0</v>
      </c>
      <c r="DU535">
        <f>VLOOKUP(MID(B535,1,5)*1,'InstTyp-2'!E:BQ,11,FALSE)</f>
        <v>0</v>
      </c>
      <c r="DV535">
        <f>VLOOKUP(MID(B535,1,5)*1,'InstTyp-2'!E:BQ,12,FALSE)</f>
        <v>0</v>
      </c>
      <c r="DW535">
        <f>VLOOKUP(MID(B535,1,5)*1,'InstTyp-2'!E:BQ,13,FALSE)</f>
        <v>0</v>
      </c>
      <c r="DX535">
        <f>VLOOKUP(MID(B535,1,5)*1,'InstTyp-2'!E:BQ,14,FALSE)</f>
        <v>0</v>
      </c>
      <c r="DY535">
        <f>VLOOKUP(MID(B535,1,5)*1,'InstTyp-2'!E:BQ,15,FALSE)</f>
        <v>0</v>
      </c>
      <c r="DZ535">
        <f>VLOOKUP(MID(B535,1,5)*1,'InstTyp-2'!E:BQ,16,FALSE)</f>
        <v>0</v>
      </c>
      <c r="EA535">
        <f>VLOOKUP(MID(B535,1,5)*1,'InstTyp-2'!E:BQ,17,FALSE)</f>
        <v>0</v>
      </c>
      <c r="EB535">
        <f>VLOOKUP(MID(B535,1,5)*1,'InstTyp-2'!E:BQ,18,FALSE)</f>
        <v>0</v>
      </c>
      <c r="EC535">
        <f>VLOOKUP(MID(B535,1,5)*1,'InstTyp-2'!E:BQ,19,FALSE)</f>
        <v>0</v>
      </c>
      <c r="ED535">
        <f>VLOOKUP(MID(B535,1,5)*1,'InstTyp-2'!E:BQ,20,FALSE)</f>
        <v>0</v>
      </c>
      <c r="EE535" s="195">
        <f>VLOOKUP(MID(B535,1,5)*1,'Forplejning 2008'!A:C,3,FALSE)</f>
        <v>143316.59</v>
      </c>
      <c r="EF535" t="str">
        <f t="shared" si="32"/>
        <v>37279</v>
      </c>
      <c r="EG535" t="str">
        <f t="shared" si="33"/>
        <v/>
      </c>
      <c r="EH535">
        <f t="shared" si="34"/>
        <v>0</v>
      </c>
      <c r="EI535">
        <f t="shared" si="35"/>
        <v>0</v>
      </c>
      <c r="EJ535" t="e">
        <f>VLOOKUP(B535,Rekruttering!A:F,2,FALSE)</f>
        <v>#N/A</v>
      </c>
      <c r="EK535" t="e">
        <f>VLOOKUP(B535,Rekruttering!A:F,3,FALSE)</f>
        <v>#N/A</v>
      </c>
      <c r="EL535" t="e">
        <f>VLOOKUP(B535,Rekruttering!A:F,4,FALSE)</f>
        <v>#N/A</v>
      </c>
      <c r="EM535" t="e">
        <f>VLOOKUP(B535,Rekruttering!A:F,5,FALSE)</f>
        <v>#N/A</v>
      </c>
      <c r="EN535" t="e">
        <f>VLOOKUP(B535,Rekruttering!A:F,6,FALSE)</f>
        <v>#N/A</v>
      </c>
    </row>
    <row r="536" spans="1:144">
      <c r="A536" s="14" t="str">
        <f>Øst!AJ1</f>
        <v>x</v>
      </c>
      <c r="B536" s="21">
        <f>Øst!AJ2</f>
        <v>37280</v>
      </c>
      <c r="C536" t="str">
        <f>Øst!AJ3</f>
        <v>Vuggestuen Luna</v>
      </c>
      <c r="D536" t="str">
        <f>Øst!AJ4</f>
        <v>Østerbro</v>
      </c>
      <c r="E536" t="str">
        <f>Øst!AJ5</f>
        <v>Reersøgade 17</v>
      </c>
      <c r="F536">
        <f>Øst!AJ6</f>
        <v>2100</v>
      </c>
      <c r="G536" t="str">
        <f>Øst!AJ7</f>
        <v>København Ø</v>
      </c>
      <c r="H536" t="str">
        <f>Øst!AJ8</f>
        <v>39 20 96 61</v>
      </c>
      <c r="I536" t="str">
        <f>Øst!AJ9</f>
        <v>37280@buf.kk.dk</v>
      </c>
      <c r="J536" t="str">
        <f>Øst!AJ10</f>
        <v>Stella Chahi</v>
      </c>
      <c r="K536">
        <f>Øst!AJ11</f>
        <v>35263439</v>
      </c>
      <c r="L536">
        <f>Øst!AJ12</f>
        <v>0</v>
      </c>
      <c r="M536" t="str">
        <f>Øst!AJ13</f>
        <v>37280@buf.kk.dk</v>
      </c>
      <c r="N536" t="str">
        <f>Øst!AJ14</f>
        <v>Vuggestue</v>
      </c>
      <c r="O536">
        <f>Øst!AJ15</f>
        <v>33</v>
      </c>
      <c r="P536">
        <f>Øst!AJ16</f>
        <v>0</v>
      </c>
      <c r="Q536">
        <f>Øst!AJ17</f>
        <v>0</v>
      </c>
      <c r="R536">
        <f>Øst!AJ18</f>
        <v>0</v>
      </c>
      <c r="S536">
        <f>Øst!AJ19</f>
        <v>0</v>
      </c>
      <c r="T536">
        <f>Øst!AJ20</f>
        <v>0</v>
      </c>
      <c r="U536">
        <f>Øst!AJ21</f>
        <v>0</v>
      </c>
      <c r="V536">
        <f>Øst!AJ22</f>
        <v>0</v>
      </c>
      <c r="W536">
        <f>Øst!AJ23</f>
        <v>0</v>
      </c>
      <c r="X536">
        <f>Øst!AJ24</f>
        <v>0</v>
      </c>
      <c r="Y536">
        <f>Øst!AJ25</f>
        <v>5</v>
      </c>
      <c r="Z536">
        <f>Øst!AJ26</f>
        <v>5</v>
      </c>
      <c r="AA536">
        <f>Øst!AJ27</f>
        <v>3</v>
      </c>
      <c r="AB536">
        <f>Øst!AJ28</f>
        <v>5</v>
      </c>
      <c r="AC536">
        <f>Øst!AJ29</f>
        <v>0</v>
      </c>
      <c r="AD536">
        <f>Øst!AJ30</f>
        <v>0</v>
      </c>
      <c r="AE536">
        <f>Øst!AJ31</f>
        <v>0</v>
      </c>
      <c r="AF536">
        <f>Øst!AJ32</f>
        <v>0</v>
      </c>
      <c r="AG536">
        <f>Øst!AJ33</f>
        <v>0</v>
      </c>
      <c r="AH536">
        <f>Øst!AJ34</f>
        <v>0</v>
      </c>
      <c r="AI536" s="16">
        <f>Øst!AJ35</f>
        <v>87500</v>
      </c>
      <c r="AJ536" s="16">
        <f>Øst!AJ36</f>
        <v>0</v>
      </c>
      <c r="AK536">
        <f>Øst!AJ37</f>
        <v>0</v>
      </c>
      <c r="AL536" t="str">
        <f>Øst!AJ38</f>
        <v>Ja</v>
      </c>
      <c r="AM536">
        <f>Øst!AJ39</f>
        <v>0</v>
      </c>
      <c r="AN536" t="str">
        <f>Øst!AJ40</f>
        <v>Tanya Chappi</v>
      </c>
      <c r="AO536">
        <f>Øst!AJ41</f>
        <v>2001</v>
      </c>
      <c r="AP536">
        <f>Øst!AJ42</f>
        <v>31</v>
      </c>
      <c r="AQ536">
        <f>Øst!AJ43</f>
        <v>0</v>
      </c>
      <c r="AR536" t="str">
        <f>Øst!AJ44</f>
        <v>ufaglært</v>
      </c>
      <c r="AS536">
        <f>Øst!AJ45</f>
        <v>0</v>
      </c>
      <c r="AT536" t="str">
        <f>Øst!AJ46</f>
        <v>hygiejne</v>
      </c>
      <c r="AU536">
        <f>Øst!AJ47</f>
        <v>0</v>
      </c>
      <c r="AV536">
        <f>Øst!AJ48</f>
        <v>0</v>
      </c>
      <c r="AW536">
        <f>Øst!AJ49</f>
        <v>0</v>
      </c>
      <c r="AX536">
        <f>Øst!AJ50</f>
        <v>0</v>
      </c>
      <c r="AY536">
        <f>Øst!AJ51</f>
        <v>0</v>
      </c>
      <c r="AZ536">
        <f>Øst!AJ52</f>
        <v>0</v>
      </c>
      <c r="BA536">
        <f>Øst!AJ53</f>
        <v>0</v>
      </c>
      <c r="BB536">
        <f>Øst!AJ54</f>
        <v>75</v>
      </c>
      <c r="BC536">
        <f>Øst!AJ55</f>
        <v>0</v>
      </c>
      <c r="BD536">
        <f>Øst!AJ56</f>
        <v>2</v>
      </c>
      <c r="BE536">
        <f>Øst!AJ57</f>
        <v>0</v>
      </c>
      <c r="BF536" t="str">
        <f>Øst!AJ58</f>
        <v>Ja</v>
      </c>
      <c r="BG536" t="str">
        <f>Øst!AJ59</f>
        <v>Nej</v>
      </c>
      <c r="BH536">
        <f>Øst!AJ60</f>
        <v>0</v>
      </c>
      <c r="BI536" t="str">
        <f>Øst!AJ61</f>
        <v>Ja</v>
      </c>
      <c r="BJ536">
        <f>Øst!AJ62</f>
        <v>0</v>
      </c>
      <c r="BK536" t="str">
        <f>Øst!AJ63</f>
        <v>Ja</v>
      </c>
      <c r="BL536">
        <f>Øst!AJ64</f>
        <v>0</v>
      </c>
      <c r="BM536" t="str">
        <f>Øst!AJ65</f>
        <v>Ja</v>
      </c>
      <c r="BN536">
        <f>Øst!AJ66</f>
        <v>0</v>
      </c>
      <c r="BO536" t="str">
        <f>Øst!AJ67</f>
        <v>Ja</v>
      </c>
      <c r="BP536">
        <f>Øst!AJ68</f>
        <v>0</v>
      </c>
      <c r="BQ536">
        <f>Øst!AJ69</f>
        <v>0</v>
      </c>
      <c r="BR536" t="str">
        <f>Øst!AJ70</f>
        <v>produktionskøkken</v>
      </c>
      <c r="BS536" t="str">
        <f>Øst!AJ71</f>
        <v>Ja</v>
      </c>
      <c r="BT536">
        <f>Øst!AJ72</f>
        <v>0</v>
      </c>
      <c r="BU536">
        <f>Øst!AJ73</f>
        <v>0</v>
      </c>
      <c r="BV536">
        <f>Øst!AJ74</f>
        <v>0</v>
      </c>
      <c r="BW536">
        <f>Øst!AJ75</f>
        <v>0</v>
      </c>
      <c r="BX536">
        <f>Øst!AJ76</f>
        <v>0</v>
      </c>
      <c r="BY536">
        <f>Øst!AJ77</f>
        <v>0</v>
      </c>
      <c r="BZ536">
        <f>Øst!AJ78</f>
        <v>0</v>
      </c>
      <c r="CA536">
        <f>Øst!AJ79</f>
        <v>0</v>
      </c>
      <c r="CB536">
        <f>Øst!AJ80</f>
        <v>0</v>
      </c>
      <c r="CC536">
        <f>Øst!AJ81</f>
        <v>0</v>
      </c>
      <c r="CD536">
        <f>Øst!AJ82</f>
        <v>0</v>
      </c>
      <c r="CE536">
        <f>Øst!AJ83</f>
        <v>0</v>
      </c>
      <c r="CF536">
        <f>Øst!AJ84</f>
        <v>0</v>
      </c>
      <c r="CG536" t="str">
        <f>Øst!AJ85</f>
        <v>Cathrine</v>
      </c>
      <c r="CH536">
        <f>Øst!AJ86</f>
        <v>0</v>
      </c>
      <c r="CI536">
        <f>Øst!AJ87</f>
        <v>0</v>
      </c>
      <c r="CJ536">
        <f>Øst!AJ88</f>
        <v>0</v>
      </c>
      <c r="CK536">
        <f>Øst!AJ89</f>
        <v>1</v>
      </c>
      <c r="CL536">
        <f>Øst!AJ90</f>
        <v>5</v>
      </c>
      <c r="CM536">
        <f>Øst!AJ91</f>
        <v>0</v>
      </c>
      <c r="CN536">
        <f>Øst!AJ92</f>
        <v>1</v>
      </c>
      <c r="CO536">
        <f>Øst!AJ93</f>
        <v>0</v>
      </c>
      <c r="CP536">
        <f>Øst!AJ94</f>
        <v>0</v>
      </c>
      <c r="CQ536">
        <f>Øst!AJ95</f>
        <v>0</v>
      </c>
      <c r="CR536">
        <f>Øst!AJ96</f>
        <v>3</v>
      </c>
      <c r="CS536">
        <f>Øst!AJ97</f>
        <v>1</v>
      </c>
      <c r="CT536">
        <f>Øst!AJ98</f>
        <v>0</v>
      </c>
      <c r="CU536">
        <f>Øst!AJ99</f>
        <v>0</v>
      </c>
      <c r="CV536">
        <f>Øst!AJ100</f>
        <v>0</v>
      </c>
      <c r="CW536">
        <f>Øst!AJ101</f>
        <v>0</v>
      </c>
      <c r="CX536">
        <f>Øst!AJ102</f>
        <v>0</v>
      </c>
      <c r="CY536">
        <f>Øst!AJ103</f>
        <v>1</v>
      </c>
      <c r="CZ536">
        <f>Øst!AJ104</f>
        <v>0</v>
      </c>
      <c r="DA536">
        <f>Øst!AJ105</f>
        <v>0</v>
      </c>
      <c r="DB536">
        <f>Øst!AJ106</f>
        <v>1</v>
      </c>
      <c r="DC536">
        <f>Øst!AJ107</f>
        <v>20</v>
      </c>
      <c r="DD536" t="str">
        <f>Øst!AJ108</f>
        <v>Miele</v>
      </c>
      <c r="DE536">
        <f>Øst!AJ109</f>
        <v>3</v>
      </c>
      <c r="DF536" t="str">
        <f>Øst!AJ110</f>
        <v>Nej</v>
      </c>
      <c r="DG536">
        <f>Øst!AJ111</f>
        <v>0</v>
      </c>
      <c r="DH536" t="str">
        <f>Øst!AJ112</f>
        <v>Ja</v>
      </c>
      <c r="DI536" t="str">
        <f>Øst!AJ113</f>
        <v>Ja</v>
      </c>
      <c r="DJ536">
        <f>Øst!AJ114</f>
        <v>0</v>
      </c>
      <c r="DK536">
        <f>Øst!AJ115</f>
        <v>2</v>
      </c>
      <c r="DL536" t="str">
        <f>Øst!AJ116</f>
        <v>God plads</v>
      </c>
      <c r="DM536">
        <f>Øst!AJ117</f>
        <v>0</v>
      </c>
      <c r="DN536">
        <f>Øst!AJ118</f>
        <v>0</v>
      </c>
      <c r="DO536" s="14" t="str">
        <f>VLOOKUP(MID(B536,1,5)*1,InstTyp!A:B,2,FALSE)</f>
        <v>Vuggestuer</v>
      </c>
      <c r="DP536" s="14" t="str">
        <f>VLOOKUP(MID(B536,1,5)*1,InstTyp!A:C,3,FALSE)</f>
        <v>Østerbro</v>
      </c>
      <c r="DQ536">
        <f>VLOOKUP(MID(B536,1,5)*1,'InstTyp-2'!E:BQ,7,FALSE)</f>
        <v>33</v>
      </c>
      <c r="DR536">
        <f>VLOOKUP(MID(B536,1,5)*1,'InstTyp-2'!E:BQ,8,FALSE)</f>
        <v>0</v>
      </c>
      <c r="DS536">
        <f>VLOOKUP(MID(B536,1,5)*1,'InstTyp-2'!E:BQ,9,FALSE)</f>
        <v>0</v>
      </c>
      <c r="DT536">
        <f>VLOOKUP(MID(B536,1,5)*1,'InstTyp-2'!E:BQ,10,FALSE)</f>
        <v>0</v>
      </c>
      <c r="DU536">
        <f>VLOOKUP(MID(B536,1,5)*1,'InstTyp-2'!E:BQ,11,FALSE)</f>
        <v>0</v>
      </c>
      <c r="DV536">
        <f>VLOOKUP(MID(B536,1,5)*1,'InstTyp-2'!E:BQ,12,FALSE)</f>
        <v>0</v>
      </c>
      <c r="DW536">
        <f>VLOOKUP(MID(B536,1,5)*1,'InstTyp-2'!E:BQ,13,FALSE)</f>
        <v>0</v>
      </c>
      <c r="DX536">
        <f>VLOOKUP(MID(B536,1,5)*1,'InstTyp-2'!E:BQ,14,FALSE)</f>
        <v>0</v>
      </c>
      <c r="DY536">
        <f>VLOOKUP(MID(B536,1,5)*1,'InstTyp-2'!E:BQ,15,FALSE)</f>
        <v>0</v>
      </c>
      <c r="DZ536">
        <f>VLOOKUP(MID(B536,1,5)*1,'InstTyp-2'!E:BQ,16,FALSE)</f>
        <v>0</v>
      </c>
      <c r="EA536">
        <f>VLOOKUP(MID(B536,1,5)*1,'InstTyp-2'!E:BQ,17,FALSE)</f>
        <v>0</v>
      </c>
      <c r="EB536">
        <f>VLOOKUP(MID(B536,1,5)*1,'InstTyp-2'!E:BQ,18,FALSE)</f>
        <v>0</v>
      </c>
      <c r="EC536">
        <f>VLOOKUP(MID(B536,1,5)*1,'InstTyp-2'!E:BQ,19,FALSE)</f>
        <v>0</v>
      </c>
      <c r="ED536">
        <f>VLOOKUP(MID(B536,1,5)*1,'InstTyp-2'!E:BQ,20,FALSE)</f>
        <v>0</v>
      </c>
      <c r="EE536" s="195">
        <f>VLOOKUP(MID(B536,1,5)*1,'Forplejning 2008'!A:C,3,FALSE)</f>
        <v>50981.120000000003</v>
      </c>
      <c r="EF536" t="str">
        <f t="shared" si="32"/>
        <v>37280</v>
      </c>
      <c r="EG536" t="str">
        <f t="shared" si="33"/>
        <v/>
      </c>
      <c r="EH536">
        <f t="shared" si="34"/>
        <v>0</v>
      </c>
      <c r="EI536">
        <f t="shared" si="35"/>
        <v>0</v>
      </c>
      <c r="EJ536" t="e">
        <f>VLOOKUP(B536,Rekruttering!A:F,2,FALSE)</f>
        <v>#N/A</v>
      </c>
      <c r="EK536" t="e">
        <f>VLOOKUP(B536,Rekruttering!A:F,3,FALSE)</f>
        <v>#N/A</v>
      </c>
      <c r="EL536" t="e">
        <f>VLOOKUP(B536,Rekruttering!A:F,4,FALSE)</f>
        <v>#N/A</v>
      </c>
      <c r="EM536" t="e">
        <f>VLOOKUP(B536,Rekruttering!A:F,5,FALSE)</f>
        <v>#N/A</v>
      </c>
      <c r="EN536" t="e">
        <f>VLOOKUP(B536,Rekruttering!A:F,6,FALSE)</f>
        <v>#N/A</v>
      </c>
    </row>
    <row r="537" spans="1:144">
      <c r="A537" s="14" t="str">
        <f>Øst!AK1</f>
        <v>x</v>
      </c>
      <c r="B537" s="21">
        <f>Øst!AK2</f>
        <v>37286</v>
      </c>
      <c r="C537" t="str">
        <f>Øst!AK3</f>
        <v>Vuggestuen Mælkebøtten</v>
      </c>
      <c r="D537" t="str">
        <f>Øst!AK4</f>
        <v>Østerbro</v>
      </c>
      <c r="E537" t="str">
        <f>Øst!AK5</f>
        <v>Borgervænget 9B</v>
      </c>
      <c r="F537">
        <f>Øst!AK6</f>
        <v>2100</v>
      </c>
      <c r="G537" t="str">
        <f>Øst!AK7</f>
        <v>København Ø</v>
      </c>
      <c r="H537" t="str">
        <f>Øst!AK8</f>
        <v>39 18 22 55</v>
      </c>
      <c r="I537" t="str">
        <f>Øst!AK9</f>
        <v>37286@buf.kk.dk</v>
      </c>
      <c r="J537" t="str">
        <f>Øst!AK10</f>
        <v>Helle Rytterhus</v>
      </c>
      <c r="K537">
        <f>Øst!AK11</f>
        <v>39295523</v>
      </c>
      <c r="L537">
        <f>Øst!AK12</f>
        <v>0</v>
      </c>
      <c r="M537" t="str">
        <f>Øst!AK13</f>
        <v>37286@buf.kk.dk</v>
      </c>
      <c r="N537" t="str">
        <f>Øst!AK14</f>
        <v>Vuggestue</v>
      </c>
      <c r="O537">
        <f>Øst!AK15</f>
        <v>33</v>
      </c>
      <c r="P537">
        <f>Øst!AK16</f>
        <v>0</v>
      </c>
      <c r="Q537">
        <f>Øst!AK17</f>
        <v>0</v>
      </c>
      <c r="R537">
        <f>Øst!AK18</f>
        <v>0</v>
      </c>
      <c r="S537">
        <f>Øst!AK19</f>
        <v>0</v>
      </c>
      <c r="T537">
        <f>Øst!AK20</f>
        <v>0</v>
      </c>
      <c r="U537">
        <f>Øst!AK21</f>
        <v>0</v>
      </c>
      <c r="V537">
        <f>Øst!AK22</f>
        <v>0</v>
      </c>
      <c r="W537">
        <f>Øst!AK23</f>
        <v>0</v>
      </c>
      <c r="X537">
        <f>Øst!AK24</f>
        <v>0</v>
      </c>
      <c r="Y537">
        <f>Øst!AK25</f>
        <v>5</v>
      </c>
      <c r="Z537">
        <f>Øst!AK26</f>
        <v>5</v>
      </c>
      <c r="AA537">
        <f>Øst!AK27</f>
        <v>5</v>
      </c>
      <c r="AB537">
        <f>Øst!AK28</f>
        <v>5</v>
      </c>
      <c r="AC537">
        <f>Øst!AK29</f>
        <v>0</v>
      </c>
      <c r="AD537">
        <f>Øst!AK30</f>
        <v>0</v>
      </c>
      <c r="AE537">
        <f>Øst!AK31</f>
        <v>0</v>
      </c>
      <c r="AF537">
        <f>Øst!AK32</f>
        <v>0</v>
      </c>
      <c r="AG537">
        <f>Øst!AK33</f>
        <v>0</v>
      </c>
      <c r="AH537">
        <f>Øst!AK34</f>
        <v>0</v>
      </c>
      <c r="AI537">
        <f>Øst!AK35</f>
        <v>90000</v>
      </c>
      <c r="AJ537">
        <f>Øst!AK36</f>
        <v>0</v>
      </c>
      <c r="AK537">
        <f>Øst!AK37</f>
        <v>0</v>
      </c>
      <c r="AL537" t="str">
        <f>Øst!AK38</f>
        <v>Ja</v>
      </c>
      <c r="AM537">
        <f>Øst!AK39</f>
        <v>0</v>
      </c>
      <c r="AN537" t="str">
        <f>Øst!AK40</f>
        <v>Lisel Maymann</v>
      </c>
      <c r="AO537">
        <f>Øst!AK41</f>
        <v>1996</v>
      </c>
      <c r="AP537">
        <f>Øst!AK42</f>
        <v>10</v>
      </c>
      <c r="AQ537">
        <f>Øst!AK43</f>
        <v>0</v>
      </c>
      <c r="AR537">
        <f>Øst!AK44</f>
        <v>0</v>
      </c>
      <c r="AS537">
        <f>Øst!AK45</f>
        <v>0</v>
      </c>
      <c r="AT537" t="str">
        <f>Øst!AK46</f>
        <v>hygiejnekursus</v>
      </c>
      <c r="AU537">
        <f>Øst!AK47</f>
        <v>0</v>
      </c>
      <c r="AV537">
        <f>Øst!AK48</f>
        <v>0</v>
      </c>
      <c r="AW537">
        <f>Øst!AK49</f>
        <v>0</v>
      </c>
      <c r="AX537">
        <f>Øst!AK50</f>
        <v>0</v>
      </c>
      <c r="AY537">
        <f>Øst!AK51</f>
        <v>0</v>
      </c>
      <c r="AZ537">
        <f>Øst!AK52</f>
        <v>0</v>
      </c>
      <c r="BA537">
        <f>Øst!AK53</f>
        <v>0</v>
      </c>
      <c r="BB537">
        <f>Øst!AK54</f>
        <v>95</v>
      </c>
      <c r="BC537">
        <f>Øst!AK55</f>
        <v>0</v>
      </c>
      <c r="BD537">
        <f>Øst!AK56</f>
        <v>1</v>
      </c>
      <c r="BE537">
        <f>Øst!AK57</f>
        <v>0</v>
      </c>
      <c r="BF537" t="str">
        <f>Øst!AK58</f>
        <v>Ja</v>
      </c>
      <c r="BG537" t="str">
        <f>Øst!AK59</f>
        <v>Ja</v>
      </c>
      <c r="BH537" t="str">
        <f>Øst!AK60</f>
        <v>Ja</v>
      </c>
      <c r="BI537" t="str">
        <f>Øst!AK61</f>
        <v>Ja</v>
      </c>
      <c r="BJ537">
        <f>Øst!AK62</f>
        <v>0</v>
      </c>
      <c r="BK537" t="str">
        <f>Øst!AK63</f>
        <v>Ja</v>
      </c>
      <c r="BL537">
        <f>Øst!AK64</f>
        <v>0</v>
      </c>
      <c r="BM537" t="str">
        <f>Øst!AK65</f>
        <v>Ja</v>
      </c>
      <c r="BN537">
        <f>Øst!AK66</f>
        <v>0</v>
      </c>
      <c r="BO537" t="str">
        <f>Øst!AK67</f>
        <v>Ja</v>
      </c>
      <c r="BP537">
        <f>Øst!AK68</f>
        <v>0</v>
      </c>
      <c r="BQ537">
        <f>Øst!AK69</f>
        <v>0</v>
      </c>
      <c r="BR537" t="str">
        <f>Øst!AK70</f>
        <v>produktionskøkken</v>
      </c>
      <c r="BS537" t="str">
        <f>Øst!AK71</f>
        <v>Nej</v>
      </c>
      <c r="BT537" t="str">
        <f>Øst!AK72</f>
        <v>Mindre</v>
      </c>
      <c r="BU537" t="str">
        <f>Øst!AK73</f>
        <v>Mindre</v>
      </c>
      <c r="BV537" t="str">
        <f>Øst!AK74</f>
        <v>Nej</v>
      </c>
      <c r="BW537" t="str">
        <f>Øst!AK75</f>
        <v>et kogebord, udsugning, opvask skal hæves fra gulv + et hæve/sænkebord. Ekstra vask</v>
      </c>
      <c r="BX537">
        <f>Øst!AK76</f>
        <v>0</v>
      </c>
      <c r="BY537">
        <f>Øst!AK77</f>
        <v>0</v>
      </c>
      <c r="BZ537">
        <f>Øst!AK78</f>
        <v>0</v>
      </c>
      <c r="CA537">
        <f>Øst!AK79</f>
        <v>0</v>
      </c>
      <c r="CB537">
        <f>Øst!AK80</f>
        <v>0</v>
      </c>
      <c r="CC537">
        <f>Øst!AK81</f>
        <v>0</v>
      </c>
      <c r="CD537">
        <f>Øst!AK82</f>
        <v>0</v>
      </c>
      <c r="CE537">
        <f>Øst!AK83</f>
        <v>0</v>
      </c>
      <c r="CF537">
        <f>Øst!AK84</f>
        <v>0</v>
      </c>
      <c r="CG537" t="str">
        <f>Øst!AK85</f>
        <v>Cathrine Jerrik</v>
      </c>
      <c r="CH537" s="18">
        <f>Øst!AK86</f>
        <v>39917</v>
      </c>
      <c r="CI537">
        <f>Øst!AK87</f>
        <v>0</v>
      </c>
      <c r="CJ537">
        <f>Øst!AK88</f>
        <v>0</v>
      </c>
      <c r="CK537">
        <f>Øst!AK89</f>
        <v>1</v>
      </c>
      <c r="CL537">
        <f>Øst!AK90</f>
        <v>4</v>
      </c>
      <c r="CM537">
        <f>Øst!AK91</f>
        <v>0</v>
      </c>
      <c r="CN537">
        <f>Øst!AK92</f>
        <v>2</v>
      </c>
      <c r="CO537">
        <f>Øst!AK93</f>
        <v>0</v>
      </c>
      <c r="CP537">
        <f>Øst!AK94</f>
        <v>0</v>
      </c>
      <c r="CQ537">
        <f>Øst!AK95</f>
        <v>0</v>
      </c>
      <c r="CR537">
        <f>Øst!AK96</f>
        <v>3</v>
      </c>
      <c r="CS537">
        <f>Øst!AK97</f>
        <v>0</v>
      </c>
      <c r="CT537">
        <f>Øst!AK98</f>
        <v>0</v>
      </c>
      <c r="CU537">
        <f>Øst!AK99</f>
        <v>0</v>
      </c>
      <c r="CV537">
        <f>Øst!AK100</f>
        <v>0</v>
      </c>
      <c r="CW537">
        <f>Øst!AK101</f>
        <v>0</v>
      </c>
      <c r="CX537">
        <f>Øst!AK102</f>
        <v>1</v>
      </c>
      <c r="CY537">
        <f>Øst!AK103</f>
        <v>1</v>
      </c>
      <c r="CZ537">
        <f>Øst!AK104</f>
        <v>0</v>
      </c>
      <c r="DA537">
        <f>Øst!AK105</f>
        <v>0</v>
      </c>
      <c r="DB537">
        <f>Øst!AK106</f>
        <v>1</v>
      </c>
      <c r="DC537">
        <f>Øst!AK107</f>
        <v>20</v>
      </c>
      <c r="DD537" t="str">
        <f>Øst!AK108</f>
        <v>Miele</v>
      </c>
      <c r="DE537">
        <f>Øst!AK109</f>
        <v>3.5</v>
      </c>
      <c r="DF537">
        <f>Øst!AK110</f>
        <v>0</v>
      </c>
      <c r="DG537">
        <f>Øst!AK111</f>
        <v>0</v>
      </c>
      <c r="DH537">
        <f>Øst!AK112</f>
        <v>0</v>
      </c>
      <c r="DI537">
        <f>Øst!AK113</f>
        <v>0</v>
      </c>
      <c r="DJ537">
        <f>Øst!AK114</f>
        <v>0</v>
      </c>
      <c r="DK537">
        <f>Øst!AK115</f>
        <v>2</v>
      </c>
      <c r="DL537" t="str">
        <f>Øst!AK116</f>
        <v>God plads</v>
      </c>
      <c r="DM537" t="str">
        <f>Øst!AK117</f>
        <v>godt lager</v>
      </c>
      <c r="DN537">
        <f>Øst!AK118</f>
        <v>0</v>
      </c>
      <c r="DO537" s="14" t="str">
        <f>VLOOKUP(MID(B537,1,5)*1,InstTyp!A:B,2,FALSE)</f>
        <v>Vuggestuer</v>
      </c>
      <c r="DP537" s="14" t="str">
        <f>VLOOKUP(MID(B537,1,5)*1,InstTyp!A:C,3,FALSE)</f>
        <v>Østerbro</v>
      </c>
      <c r="DQ537">
        <f>VLOOKUP(MID(B537,1,5)*1,'InstTyp-2'!E:BQ,7,FALSE)</f>
        <v>33</v>
      </c>
      <c r="DR537">
        <f>VLOOKUP(MID(B537,1,5)*1,'InstTyp-2'!E:BQ,8,FALSE)</f>
        <v>0</v>
      </c>
      <c r="DS537">
        <f>VLOOKUP(MID(B537,1,5)*1,'InstTyp-2'!E:BQ,9,FALSE)</f>
        <v>0</v>
      </c>
      <c r="DT537">
        <f>VLOOKUP(MID(B537,1,5)*1,'InstTyp-2'!E:BQ,10,FALSE)</f>
        <v>0</v>
      </c>
      <c r="DU537">
        <f>VLOOKUP(MID(B537,1,5)*1,'InstTyp-2'!E:BQ,11,FALSE)</f>
        <v>0</v>
      </c>
      <c r="DV537">
        <f>VLOOKUP(MID(B537,1,5)*1,'InstTyp-2'!E:BQ,12,FALSE)</f>
        <v>0</v>
      </c>
      <c r="DW537">
        <f>VLOOKUP(MID(B537,1,5)*1,'InstTyp-2'!E:BQ,13,FALSE)</f>
        <v>0</v>
      </c>
      <c r="DX537">
        <f>VLOOKUP(MID(B537,1,5)*1,'InstTyp-2'!E:BQ,14,FALSE)</f>
        <v>0</v>
      </c>
      <c r="DY537">
        <f>VLOOKUP(MID(B537,1,5)*1,'InstTyp-2'!E:BQ,15,FALSE)</f>
        <v>0</v>
      </c>
      <c r="DZ537">
        <f>VLOOKUP(MID(B537,1,5)*1,'InstTyp-2'!E:BQ,16,FALSE)</f>
        <v>0</v>
      </c>
      <c r="EA537">
        <f>VLOOKUP(MID(B537,1,5)*1,'InstTyp-2'!E:BQ,17,FALSE)</f>
        <v>0</v>
      </c>
      <c r="EB537">
        <f>VLOOKUP(MID(B537,1,5)*1,'InstTyp-2'!E:BQ,18,FALSE)</f>
        <v>0</v>
      </c>
      <c r="EC537">
        <f>VLOOKUP(MID(B537,1,5)*1,'InstTyp-2'!E:BQ,19,FALSE)</f>
        <v>0</v>
      </c>
      <c r="ED537">
        <f>VLOOKUP(MID(B537,1,5)*1,'InstTyp-2'!E:BQ,20,FALSE)</f>
        <v>0</v>
      </c>
      <c r="EE537" s="195">
        <f>VLOOKUP(MID(B537,1,5)*1,'Forplejning 2008'!A:C,3,FALSE)</f>
        <v>120466.72</v>
      </c>
      <c r="EF537" t="str">
        <f t="shared" si="32"/>
        <v>37286</v>
      </c>
      <c r="EG537" t="str">
        <f t="shared" si="33"/>
        <v/>
      </c>
      <c r="EH537">
        <f t="shared" si="34"/>
        <v>0</v>
      </c>
      <c r="EI537">
        <f t="shared" si="35"/>
        <v>0</v>
      </c>
      <c r="EJ537" t="str">
        <f>VLOOKUP(B537,Rekruttering!A:F,2,FALSE)</f>
        <v>Ja</v>
      </c>
      <c r="EK537" t="str">
        <f>VLOOKUP(B537,Rekruttering!A:F,3,FALSE)</f>
        <v>25-30</v>
      </c>
      <c r="EL537">
        <f>VLOOKUP(B537,Rekruttering!A:F,4,FALSE)</f>
        <v>0</v>
      </c>
      <c r="EM537">
        <f>VLOOKUP(B537,Rekruttering!A:F,5,FALSE)</f>
        <v>0</v>
      </c>
      <c r="EN537" t="str">
        <f>VLOOKUP(B537,Rekruttering!A:F,6,FALSE)</f>
        <v>Ja</v>
      </c>
    </row>
    <row r="538" spans="1:144">
      <c r="A538" s="14" t="str">
        <f>Øst!AL1</f>
        <v>x</v>
      </c>
      <c r="B538" s="21">
        <f>Øst!AL2</f>
        <v>37290</v>
      </c>
      <c r="C538" t="str">
        <f>Øst!AL3</f>
        <v>Fluen</v>
      </c>
      <c r="D538" t="str">
        <f>Øst!AL4</f>
        <v>Østerbro</v>
      </c>
      <c r="E538" t="str">
        <f>Øst!AL5</f>
        <v>Ringkøbinggade 4</v>
      </c>
      <c r="F538">
        <f>Øst!AL6</f>
        <v>2100</v>
      </c>
      <c r="G538" t="str">
        <f>Øst!AL7</f>
        <v>København Ø</v>
      </c>
      <c r="H538" t="str">
        <f>Øst!AL8</f>
        <v>35 38 24 25</v>
      </c>
      <c r="I538" t="str">
        <f>Øst!AL9</f>
        <v>37290@buf.kk.dk</v>
      </c>
      <c r="J538" t="str">
        <f>Øst!AL10</f>
        <v>Trine Panduro</v>
      </c>
      <c r="K538">
        <f>Øst!AL11</f>
        <v>33139931</v>
      </c>
      <c r="L538">
        <f>Øst!AL12</f>
        <v>0</v>
      </c>
      <c r="M538" t="str">
        <f>Øst!AL13</f>
        <v>37290@buf.kk.dk</v>
      </c>
      <c r="N538" t="str">
        <f>Øst!AL14</f>
        <v>Vuggestue</v>
      </c>
      <c r="O538">
        <f>Øst!AL15</f>
        <v>66</v>
      </c>
      <c r="P538">
        <f>Øst!AL16</f>
        <v>0</v>
      </c>
      <c r="Q538">
        <f>Øst!AL17</f>
        <v>0</v>
      </c>
      <c r="R538">
        <f>Øst!AL18</f>
        <v>0</v>
      </c>
      <c r="S538">
        <f>Øst!AL19</f>
        <v>0</v>
      </c>
      <c r="T538">
        <f>Øst!AL20</f>
        <v>0</v>
      </c>
      <c r="U538">
        <f>Øst!AL21</f>
        <v>0</v>
      </c>
      <c r="V538" t="str">
        <f>Øst!AL22</f>
        <v>Ja</v>
      </c>
      <c r="W538">
        <f>Øst!AL23</f>
        <v>2</v>
      </c>
      <c r="X538">
        <f>Øst!AL24</f>
        <v>1</v>
      </c>
      <c r="Y538">
        <f>Øst!AL25</f>
        <v>5</v>
      </c>
      <c r="Z538">
        <f>Øst!AL26</f>
        <v>5</v>
      </c>
      <c r="AA538">
        <f>Øst!AL27</f>
        <v>4</v>
      </c>
      <c r="AB538">
        <f>Øst!AL28</f>
        <v>5</v>
      </c>
      <c r="AC538">
        <f>Øst!AL29</f>
        <v>0</v>
      </c>
      <c r="AD538">
        <f>Øst!AL30</f>
        <v>0</v>
      </c>
      <c r="AE538">
        <f>Øst!AL31</f>
        <v>0</v>
      </c>
      <c r="AF538">
        <f>Øst!AL32</f>
        <v>0</v>
      </c>
      <c r="AG538">
        <f>Øst!AL33</f>
        <v>0</v>
      </c>
      <c r="AH538">
        <f>Øst!AL34</f>
        <v>0</v>
      </c>
      <c r="AI538">
        <f>Øst!AL35</f>
        <v>360000</v>
      </c>
      <c r="AJ538">
        <f>Øst!AL36</f>
        <v>0</v>
      </c>
      <c r="AK538">
        <f>Øst!AL37</f>
        <v>0</v>
      </c>
      <c r="AL538" t="str">
        <f>Øst!AL38</f>
        <v>Ja</v>
      </c>
      <c r="AM538">
        <f>Øst!AL39</f>
        <v>0</v>
      </c>
      <c r="AN538" t="str">
        <f>Øst!AL40</f>
        <v>Helle Harkjær</v>
      </c>
      <c r="AO538">
        <f>Øst!AL41</f>
        <v>1999</v>
      </c>
      <c r="AP538">
        <f>Øst!AL42</f>
        <v>37</v>
      </c>
      <c r="AQ538">
        <f>Øst!AL43</f>
        <v>0</v>
      </c>
      <c r="AR538" t="str">
        <f>Øst!AL44</f>
        <v>Husholdningslærer</v>
      </c>
      <c r="AS538">
        <f>Øst!AL45</f>
        <v>0</v>
      </c>
      <c r="AT538" t="str">
        <f>Øst!AL46</f>
        <v>økokurser</v>
      </c>
      <c r="AU538" t="str">
        <f>Øst!AL47</f>
        <v>Jeanette</v>
      </c>
      <c r="AV538">
        <f>Øst!AL48</f>
        <v>2003</v>
      </c>
      <c r="AW538">
        <f>Øst!AL49</f>
        <v>32</v>
      </c>
      <c r="AX538">
        <f>Øst!AL50</f>
        <v>0</v>
      </c>
      <c r="AY538" t="str">
        <f>Øst!AL51</f>
        <v>ufaglært</v>
      </c>
      <c r="AZ538">
        <f>Øst!AL52</f>
        <v>0</v>
      </c>
      <c r="BA538" t="str">
        <f>Øst!AL53</f>
        <v>økokurser, hygiejne</v>
      </c>
      <c r="BB538">
        <f>Øst!AL54</f>
        <v>88</v>
      </c>
      <c r="BC538">
        <f>Øst!AL55</f>
        <v>0</v>
      </c>
      <c r="BD538">
        <f>Øst!AL56</f>
        <v>2</v>
      </c>
      <c r="BE538">
        <f>Øst!AL57</f>
        <v>0</v>
      </c>
      <c r="BF538" t="str">
        <f>Øst!AL58</f>
        <v>Ja</v>
      </c>
      <c r="BG538" t="str">
        <f>Øst!AL59</f>
        <v>Nej</v>
      </c>
      <c r="BH538" t="str">
        <f>Øst!AL60</f>
        <v>Ja</v>
      </c>
      <c r="BI538">
        <f>Øst!AL61</f>
        <v>0</v>
      </c>
      <c r="BJ538">
        <f>Øst!AL62</f>
        <v>0</v>
      </c>
      <c r="BK538">
        <f>Øst!AL63</f>
        <v>0</v>
      </c>
      <c r="BL538">
        <f>Øst!AL64</f>
        <v>0</v>
      </c>
      <c r="BM538">
        <f>Øst!AL65</f>
        <v>0</v>
      </c>
      <c r="BN538">
        <f>Øst!AL66</f>
        <v>0</v>
      </c>
      <c r="BO538">
        <f>Øst!AL67</f>
        <v>0</v>
      </c>
      <c r="BP538">
        <f>Øst!AL68</f>
        <v>0</v>
      </c>
      <c r="BQ538">
        <f>Øst!AL69</f>
        <v>0</v>
      </c>
      <c r="BR538" t="str">
        <f>Øst!AL70</f>
        <v>produktionskøkken</v>
      </c>
      <c r="BS538" t="str">
        <f>Øst!AL71</f>
        <v>Nej</v>
      </c>
      <c r="BT538">
        <f>Øst!AL72</f>
        <v>0</v>
      </c>
      <c r="BU538">
        <f>Øst!AL73</f>
        <v>0</v>
      </c>
      <c r="BV538">
        <f>Øst!AL74</f>
        <v>0</v>
      </c>
      <c r="BW538">
        <f>Øst!AL75</f>
        <v>0</v>
      </c>
      <c r="BX538">
        <f>Øst!AL76</f>
        <v>0</v>
      </c>
      <c r="BY538">
        <f>Øst!AL77</f>
        <v>0</v>
      </c>
      <c r="BZ538">
        <f>Øst!AL78</f>
        <v>0</v>
      </c>
      <c r="CA538">
        <f>Øst!AL79</f>
        <v>0</v>
      </c>
      <c r="CB538">
        <f>Øst!AL80</f>
        <v>0</v>
      </c>
      <c r="CC538">
        <f>Øst!AL81</f>
        <v>0</v>
      </c>
      <c r="CD538">
        <f>Øst!AL82</f>
        <v>0</v>
      </c>
      <c r="CE538">
        <f>Øst!AL83</f>
        <v>0</v>
      </c>
      <c r="CF538" t="str">
        <f>Øst!AL84</f>
        <v>Køkken skal ombygges pga sammenlægning</v>
      </c>
      <c r="CG538" t="str">
        <f>Øst!AL85</f>
        <v>Cathrine</v>
      </c>
      <c r="CH538">
        <f>Øst!AL86</f>
        <v>0</v>
      </c>
      <c r="CI538">
        <f>Øst!AL87</f>
        <v>0</v>
      </c>
      <c r="CJ538">
        <f>Øst!AL88</f>
        <v>0</v>
      </c>
      <c r="CK538">
        <f>Øst!AL89</f>
        <v>1</v>
      </c>
      <c r="CL538">
        <f>Øst!AL90</f>
        <v>4</v>
      </c>
      <c r="CM538">
        <f>Øst!AL91</f>
        <v>0</v>
      </c>
      <c r="CN538">
        <f>Øst!AL92</f>
        <v>2</v>
      </c>
      <c r="CO538">
        <f>Øst!AL93</f>
        <v>0</v>
      </c>
      <c r="CP538">
        <f>Øst!AL94</f>
        <v>0</v>
      </c>
      <c r="CQ538">
        <f>Øst!AL95</f>
        <v>0</v>
      </c>
      <c r="CR538">
        <f>Øst!AL96</f>
        <v>0</v>
      </c>
      <c r="CS538">
        <f>Øst!AL97</f>
        <v>1</v>
      </c>
      <c r="CT538">
        <f>Øst!AL98</f>
        <v>0</v>
      </c>
      <c r="CU538">
        <f>Øst!AL99</f>
        <v>0</v>
      </c>
      <c r="CV538">
        <f>Øst!AL100</f>
        <v>0</v>
      </c>
      <c r="CW538">
        <f>Øst!AL101</f>
        <v>0</v>
      </c>
      <c r="CX538">
        <f>Øst!AL102</f>
        <v>0</v>
      </c>
      <c r="CY538">
        <f>Øst!AL103</f>
        <v>1</v>
      </c>
      <c r="CZ538">
        <f>Øst!AL104</f>
        <v>0</v>
      </c>
      <c r="DA538">
        <f>Øst!AL105</f>
        <v>0</v>
      </c>
      <c r="DB538">
        <f>Øst!AL106</f>
        <v>1</v>
      </c>
      <c r="DC538">
        <f>Øst!AL107</f>
        <v>20</v>
      </c>
      <c r="DD538" t="str">
        <f>Øst!AL108</f>
        <v>Miele</v>
      </c>
      <c r="DE538">
        <f>Øst!AL109</f>
        <v>3</v>
      </c>
      <c r="DF538" t="str">
        <f>Øst!AL110</f>
        <v>Nej</v>
      </c>
      <c r="DG538">
        <f>Øst!AL111</f>
        <v>0</v>
      </c>
      <c r="DH538" t="str">
        <f>Øst!AL112</f>
        <v>Ja</v>
      </c>
      <c r="DI538" t="str">
        <f>Øst!AL113</f>
        <v>Nej</v>
      </c>
      <c r="DJ538" t="str">
        <f>Øst!AL114</f>
        <v>Nej</v>
      </c>
      <c r="DK538">
        <f>Øst!AL115</f>
        <v>2</v>
      </c>
      <c r="DL538" t="str">
        <f>Øst!AL116</f>
        <v>God plads</v>
      </c>
      <c r="DM538">
        <f>Øst!AL117</f>
        <v>0</v>
      </c>
      <c r="DN538">
        <f>Øst!AL118</f>
        <v>0</v>
      </c>
      <c r="DO538" s="14" t="str">
        <f>VLOOKUP(MID(B538,1,5)*1,InstTyp!A:B,2,FALSE)</f>
        <v xml:space="preserve">Integrerede </v>
      </c>
      <c r="DP538" s="14" t="str">
        <f>VLOOKUP(MID(B538,1,5)*1,InstTyp!A:C,3,FALSE)</f>
        <v>Østerbro</v>
      </c>
      <c r="DQ538">
        <f>VLOOKUP(MID(B538,1,5)*1,'InstTyp-2'!E:BQ,7,FALSE)</f>
        <v>66</v>
      </c>
      <c r="DR538">
        <f>VLOOKUP(MID(B538,1,5)*1,'InstTyp-2'!E:BQ,8,FALSE)</f>
        <v>0</v>
      </c>
      <c r="DS538">
        <f>VLOOKUP(MID(B538,1,5)*1,'InstTyp-2'!E:BQ,9,FALSE)</f>
        <v>0</v>
      </c>
      <c r="DT538">
        <f>VLOOKUP(MID(B538,1,5)*1,'InstTyp-2'!E:BQ,10,FALSE)</f>
        <v>0</v>
      </c>
      <c r="DU538">
        <f>VLOOKUP(MID(B538,1,5)*1,'InstTyp-2'!E:BQ,11,FALSE)</f>
        <v>0</v>
      </c>
      <c r="DV538">
        <f>VLOOKUP(MID(B538,1,5)*1,'InstTyp-2'!E:BQ,12,FALSE)</f>
        <v>0</v>
      </c>
      <c r="DW538">
        <f>VLOOKUP(MID(B538,1,5)*1,'InstTyp-2'!E:BQ,13,FALSE)</f>
        <v>0</v>
      </c>
      <c r="DX538">
        <f>VLOOKUP(MID(B538,1,5)*1,'InstTyp-2'!E:BQ,14,FALSE)</f>
        <v>0</v>
      </c>
      <c r="DY538">
        <f>VLOOKUP(MID(B538,1,5)*1,'InstTyp-2'!E:BQ,15,FALSE)</f>
        <v>0</v>
      </c>
      <c r="DZ538">
        <f>VLOOKUP(MID(B538,1,5)*1,'InstTyp-2'!E:BQ,16,FALSE)</f>
        <v>0</v>
      </c>
      <c r="EA538">
        <f>VLOOKUP(MID(B538,1,5)*1,'InstTyp-2'!E:BQ,17,FALSE)</f>
        <v>0</v>
      </c>
      <c r="EB538">
        <f>VLOOKUP(MID(B538,1,5)*1,'InstTyp-2'!E:BQ,18,FALSE)</f>
        <v>0</v>
      </c>
      <c r="EC538">
        <f>VLOOKUP(MID(B538,1,5)*1,'InstTyp-2'!E:BQ,19,FALSE)</f>
        <v>0</v>
      </c>
      <c r="ED538">
        <f>VLOOKUP(MID(B538,1,5)*1,'InstTyp-2'!E:BQ,20,FALSE)</f>
        <v>0</v>
      </c>
      <c r="EE538" s="195">
        <f>VLOOKUP(MID(B538,1,5)*1,'Forplejning 2008'!A:C,3,FALSE)</f>
        <v>163605.99</v>
      </c>
      <c r="EF538" t="str">
        <f t="shared" si="32"/>
        <v>37290</v>
      </c>
      <c r="EG538" t="str">
        <f t="shared" si="33"/>
        <v/>
      </c>
      <c r="EH538">
        <f t="shared" si="34"/>
        <v>0</v>
      </c>
      <c r="EI538">
        <f t="shared" si="35"/>
        <v>0</v>
      </c>
      <c r="EJ538" t="e">
        <f>VLOOKUP(B538,Rekruttering!A:F,2,FALSE)</f>
        <v>#N/A</v>
      </c>
      <c r="EK538" t="e">
        <f>VLOOKUP(B538,Rekruttering!A:F,3,FALSE)</f>
        <v>#N/A</v>
      </c>
      <c r="EL538" t="e">
        <f>VLOOKUP(B538,Rekruttering!A:F,4,FALSE)</f>
        <v>#N/A</v>
      </c>
      <c r="EM538" t="e">
        <f>VLOOKUP(B538,Rekruttering!A:F,5,FALSE)</f>
        <v>#N/A</v>
      </c>
      <c r="EN538" t="e">
        <f>VLOOKUP(B538,Rekruttering!A:F,6,FALSE)</f>
        <v>#N/A</v>
      </c>
    </row>
    <row r="539" spans="1:144">
      <c r="A539" s="14" t="str">
        <f>Øst!AM1</f>
        <v>x</v>
      </c>
      <c r="B539" s="21" t="str">
        <f>Øst!AM2</f>
        <v>37290_2</v>
      </c>
      <c r="C539" t="str">
        <f>Øst!AM3</f>
        <v>Fluen</v>
      </c>
      <c r="D539" t="str">
        <f>Øst!AM4</f>
        <v>Østerbro</v>
      </c>
      <c r="E539" t="str">
        <f>Øst!AM5</f>
        <v>Ringkøbinggade 4</v>
      </c>
      <c r="F539">
        <f>Øst!AM6</f>
        <v>2100</v>
      </c>
      <c r="G539" t="str">
        <f>Øst!AM7</f>
        <v>København Ø</v>
      </c>
      <c r="H539" t="str">
        <f>Øst!AM8</f>
        <v>35 38 24 25</v>
      </c>
      <c r="I539" t="str">
        <f>Øst!AM9</f>
        <v>37290@buf.kk.dk</v>
      </c>
      <c r="J539" t="str">
        <f>Øst!AM10</f>
        <v>Trine Panduro</v>
      </c>
      <c r="K539">
        <f>Øst!AM11</f>
        <v>33139931</v>
      </c>
      <c r="L539">
        <f>Øst!AM12</f>
        <v>0</v>
      </c>
      <c r="M539" t="str">
        <f>Øst!AM13</f>
        <v>37290@buf.kk.dk</v>
      </c>
      <c r="N539" t="str">
        <f>Øst!AM14</f>
        <v>Vuggestue</v>
      </c>
      <c r="O539">
        <f>Øst!AM15</f>
        <v>66</v>
      </c>
      <c r="P539">
        <f>Øst!AM16</f>
        <v>0</v>
      </c>
      <c r="Q539">
        <f>Øst!AM17</f>
        <v>0</v>
      </c>
      <c r="R539">
        <f>Øst!AM18</f>
        <v>0</v>
      </c>
      <c r="S539">
        <f>Øst!AM19</f>
        <v>0</v>
      </c>
      <c r="T539">
        <f>Øst!AM20</f>
        <v>0</v>
      </c>
      <c r="U539">
        <f>Øst!AM21</f>
        <v>0</v>
      </c>
      <c r="V539" t="str">
        <f>Øst!AM22</f>
        <v>Ja</v>
      </c>
      <c r="W539">
        <f>Øst!AM23</f>
        <v>2</v>
      </c>
      <c r="X539">
        <f>Øst!AM24</f>
        <v>2</v>
      </c>
      <c r="Y539">
        <f>Øst!AM25</f>
        <v>0</v>
      </c>
      <c r="Z539">
        <f>Øst!AM26</f>
        <v>0</v>
      </c>
      <c r="AA539">
        <f>Øst!AM27</f>
        <v>0</v>
      </c>
      <c r="AB539">
        <f>Øst!AM28</f>
        <v>0</v>
      </c>
      <c r="AC539">
        <f>Øst!AM29</f>
        <v>0</v>
      </c>
      <c r="AD539">
        <f>Øst!AM30</f>
        <v>0</v>
      </c>
      <c r="AE539">
        <f>Øst!AM31</f>
        <v>0</v>
      </c>
      <c r="AF539">
        <f>Øst!AM32</f>
        <v>0</v>
      </c>
      <c r="AG539">
        <f>Øst!AM33</f>
        <v>0</v>
      </c>
      <c r="AH539">
        <f>Øst!AM34</f>
        <v>0</v>
      </c>
      <c r="AI539">
        <f>Øst!AM35</f>
        <v>0</v>
      </c>
      <c r="AJ539">
        <f>Øst!AM36</f>
        <v>0</v>
      </c>
      <c r="AK539">
        <f>Øst!AM37</f>
        <v>0</v>
      </c>
      <c r="AL539">
        <f>Øst!AM38</f>
        <v>0</v>
      </c>
      <c r="AM539">
        <f>Øst!AM39</f>
        <v>0</v>
      </c>
      <c r="AN539">
        <f>Øst!AM40</f>
        <v>0</v>
      </c>
      <c r="AO539">
        <f>Øst!AM41</f>
        <v>0</v>
      </c>
      <c r="AP539">
        <f>Øst!AM42</f>
        <v>0</v>
      </c>
      <c r="AQ539">
        <f>Øst!AM43</f>
        <v>0</v>
      </c>
      <c r="AR539">
        <f>Øst!AM44</f>
        <v>0</v>
      </c>
      <c r="AS539">
        <f>Øst!AM45</f>
        <v>0</v>
      </c>
      <c r="AT539">
        <f>Øst!AM46</f>
        <v>0</v>
      </c>
      <c r="AU539">
        <f>Øst!AM47</f>
        <v>0</v>
      </c>
      <c r="AV539">
        <f>Øst!AM48</f>
        <v>0</v>
      </c>
      <c r="AW539">
        <f>Øst!AM49</f>
        <v>0</v>
      </c>
      <c r="AX539">
        <f>Øst!AM50</f>
        <v>0</v>
      </c>
      <c r="AY539">
        <f>Øst!AM51</f>
        <v>0</v>
      </c>
      <c r="AZ539">
        <f>Øst!AM52</f>
        <v>0</v>
      </c>
      <c r="BA539">
        <f>Øst!AM53</f>
        <v>0</v>
      </c>
      <c r="BB539">
        <f>Øst!AM54</f>
        <v>0</v>
      </c>
      <c r="BC539">
        <f>Øst!AM55</f>
        <v>0</v>
      </c>
      <c r="BD539">
        <f>Øst!AM56</f>
        <v>0</v>
      </c>
      <c r="BE539">
        <f>Øst!AM57</f>
        <v>0</v>
      </c>
      <c r="BF539">
        <f>Øst!AM58</f>
        <v>0</v>
      </c>
      <c r="BG539">
        <f>Øst!AM59</f>
        <v>0</v>
      </c>
      <c r="BH539">
        <f>Øst!AM60</f>
        <v>0</v>
      </c>
      <c r="BI539">
        <f>Øst!AM61</f>
        <v>0</v>
      </c>
      <c r="BJ539">
        <f>Øst!AM62</f>
        <v>0</v>
      </c>
      <c r="BK539">
        <f>Øst!AM63</f>
        <v>0</v>
      </c>
      <c r="BL539">
        <f>Øst!AM64</f>
        <v>0</v>
      </c>
      <c r="BM539">
        <f>Øst!AM65</f>
        <v>0</v>
      </c>
      <c r="BN539">
        <f>Øst!AM66</f>
        <v>0</v>
      </c>
      <c r="BO539">
        <f>Øst!AM67</f>
        <v>0</v>
      </c>
      <c r="BP539">
        <f>Øst!AM68</f>
        <v>0</v>
      </c>
      <c r="BQ539">
        <f>Øst!AM69</f>
        <v>0</v>
      </c>
      <c r="BR539">
        <f>Øst!AM70</f>
        <v>0</v>
      </c>
      <c r="BS539">
        <f>Øst!AM71</f>
        <v>0</v>
      </c>
      <c r="BT539">
        <f>Øst!AM72</f>
        <v>0</v>
      </c>
      <c r="BU539">
        <f>Øst!AM73</f>
        <v>0</v>
      </c>
      <c r="BV539">
        <f>Øst!AM74</f>
        <v>0</v>
      </c>
      <c r="BW539">
        <f>Øst!AM75</f>
        <v>0</v>
      </c>
      <c r="BX539">
        <f>Øst!AM76</f>
        <v>0</v>
      </c>
      <c r="BY539">
        <f>Øst!AM77</f>
        <v>0</v>
      </c>
      <c r="BZ539">
        <f>Øst!AM78</f>
        <v>0</v>
      </c>
      <c r="CA539">
        <f>Øst!AM79</f>
        <v>0</v>
      </c>
      <c r="CB539">
        <f>Øst!AM80</f>
        <v>0</v>
      </c>
      <c r="CC539">
        <f>Øst!AM81</f>
        <v>0</v>
      </c>
      <c r="CD539">
        <f>Øst!AM82</f>
        <v>0</v>
      </c>
      <c r="CE539">
        <f>Øst!AM83</f>
        <v>0</v>
      </c>
      <c r="CF539">
        <f>Øst!AM84</f>
        <v>0</v>
      </c>
      <c r="CG539">
        <f>Øst!AM85</f>
        <v>0</v>
      </c>
      <c r="CH539">
        <f>Øst!AM86</f>
        <v>0</v>
      </c>
      <c r="CI539">
        <f>Øst!AM87</f>
        <v>0</v>
      </c>
      <c r="CJ539">
        <f>Øst!AM88</f>
        <v>2</v>
      </c>
      <c r="CK539">
        <f>Øst!AM89</f>
        <v>0</v>
      </c>
      <c r="CL539">
        <f>Øst!AM90</f>
        <v>0</v>
      </c>
      <c r="CM539">
        <f>Øst!AM91</f>
        <v>0</v>
      </c>
      <c r="CN539">
        <f>Øst!AM92</f>
        <v>0</v>
      </c>
      <c r="CO539">
        <f>Øst!AM93</f>
        <v>0</v>
      </c>
      <c r="CP539">
        <f>Øst!AM94</f>
        <v>0</v>
      </c>
      <c r="CQ539">
        <f>Øst!AM95</f>
        <v>0</v>
      </c>
      <c r="CR539">
        <f>Øst!AM96</f>
        <v>0</v>
      </c>
      <c r="CS539">
        <f>Øst!AM97</f>
        <v>1</v>
      </c>
      <c r="CT539">
        <f>Øst!AM98</f>
        <v>0</v>
      </c>
      <c r="CU539">
        <f>Øst!AM99</f>
        <v>0</v>
      </c>
      <c r="CV539">
        <f>Øst!AM100</f>
        <v>0</v>
      </c>
      <c r="CW539">
        <f>Øst!AM101</f>
        <v>0</v>
      </c>
      <c r="CX539">
        <f>Øst!AM102</f>
        <v>0</v>
      </c>
      <c r="CY539">
        <f>Øst!AM103</f>
        <v>1</v>
      </c>
      <c r="CZ539">
        <f>Øst!AM104</f>
        <v>0</v>
      </c>
      <c r="DA539">
        <f>Øst!AM105</f>
        <v>0</v>
      </c>
      <c r="DB539">
        <f>Øst!AM106</f>
        <v>1</v>
      </c>
      <c r="DC539">
        <f>Øst!AM107</f>
        <v>20</v>
      </c>
      <c r="DD539" t="str">
        <f>Øst!AM108</f>
        <v>Miele</v>
      </c>
      <c r="DE539">
        <f>Øst!AM109</f>
        <v>3</v>
      </c>
      <c r="DF539" t="str">
        <f>Øst!AM110</f>
        <v>Nej</v>
      </c>
      <c r="DG539">
        <f>Øst!AM111</f>
        <v>0</v>
      </c>
      <c r="DH539" t="str">
        <f>Øst!AM112</f>
        <v>Ja</v>
      </c>
      <c r="DI539" t="str">
        <f>Øst!AM113</f>
        <v>Nej</v>
      </c>
      <c r="DJ539" t="str">
        <f>Øst!AM114</f>
        <v>Nej</v>
      </c>
      <c r="DK539">
        <f>Øst!AM115</f>
        <v>3</v>
      </c>
      <c r="DL539" t="str">
        <f>Øst!AM116</f>
        <v>God plads</v>
      </c>
      <c r="DM539">
        <f>Øst!AM117</f>
        <v>0</v>
      </c>
      <c r="DN539">
        <f>Øst!AM118</f>
        <v>0</v>
      </c>
      <c r="DO539" s="14" t="str">
        <f>VLOOKUP(MID(B539,1,5)*1,InstTyp!A:B,2,FALSE)</f>
        <v xml:space="preserve">Integrerede </v>
      </c>
      <c r="DP539" s="14" t="str">
        <f>VLOOKUP(MID(B539,1,5)*1,InstTyp!A:C,3,FALSE)</f>
        <v>Østerbro</v>
      </c>
      <c r="DQ539">
        <f>VLOOKUP(MID(B539,1,5)*1,'InstTyp-2'!E:BQ,7,FALSE)</f>
        <v>66</v>
      </c>
      <c r="DR539">
        <f>VLOOKUP(MID(B539,1,5)*1,'InstTyp-2'!E:BQ,8,FALSE)</f>
        <v>0</v>
      </c>
      <c r="DS539">
        <f>VLOOKUP(MID(B539,1,5)*1,'InstTyp-2'!E:BQ,9,FALSE)</f>
        <v>0</v>
      </c>
      <c r="DT539">
        <f>VLOOKUP(MID(B539,1,5)*1,'InstTyp-2'!E:BQ,10,FALSE)</f>
        <v>0</v>
      </c>
      <c r="DU539">
        <f>VLOOKUP(MID(B539,1,5)*1,'InstTyp-2'!E:BQ,11,FALSE)</f>
        <v>0</v>
      </c>
      <c r="DV539">
        <f>VLOOKUP(MID(B539,1,5)*1,'InstTyp-2'!E:BQ,12,FALSE)</f>
        <v>0</v>
      </c>
      <c r="DW539">
        <f>VLOOKUP(MID(B539,1,5)*1,'InstTyp-2'!E:BQ,13,FALSE)</f>
        <v>0</v>
      </c>
      <c r="DX539">
        <f>VLOOKUP(MID(B539,1,5)*1,'InstTyp-2'!E:BQ,14,FALSE)</f>
        <v>0</v>
      </c>
      <c r="DY539">
        <f>VLOOKUP(MID(B539,1,5)*1,'InstTyp-2'!E:BQ,15,FALSE)</f>
        <v>0</v>
      </c>
      <c r="DZ539">
        <f>VLOOKUP(MID(B539,1,5)*1,'InstTyp-2'!E:BQ,16,FALSE)</f>
        <v>0</v>
      </c>
      <c r="EA539">
        <f>VLOOKUP(MID(B539,1,5)*1,'InstTyp-2'!E:BQ,17,FALSE)</f>
        <v>0</v>
      </c>
      <c r="EB539">
        <f>VLOOKUP(MID(B539,1,5)*1,'InstTyp-2'!E:BQ,18,FALSE)</f>
        <v>0</v>
      </c>
      <c r="EC539">
        <f>VLOOKUP(MID(B539,1,5)*1,'InstTyp-2'!E:BQ,19,FALSE)</f>
        <v>0</v>
      </c>
      <c r="ED539">
        <f>VLOOKUP(MID(B539,1,5)*1,'InstTyp-2'!E:BQ,20,FALSE)</f>
        <v>0</v>
      </c>
      <c r="EE539" s="195">
        <f>VLOOKUP(MID(B539,1,5)*1,'Forplejning 2008'!A:C,3,FALSE)</f>
        <v>163605.99</v>
      </c>
      <c r="EF539" t="str">
        <f t="shared" si="32"/>
        <v>37290</v>
      </c>
      <c r="EG539" t="str">
        <f t="shared" si="33"/>
        <v>2</v>
      </c>
      <c r="EH539">
        <f t="shared" si="34"/>
        <v>0</v>
      </c>
      <c r="EI539">
        <f t="shared" si="35"/>
        <v>0</v>
      </c>
      <c r="EJ539" t="e">
        <f>VLOOKUP(B539,Rekruttering!A:F,2,FALSE)</f>
        <v>#N/A</v>
      </c>
      <c r="EK539" t="e">
        <f>VLOOKUP(B539,Rekruttering!A:F,3,FALSE)</f>
        <v>#N/A</v>
      </c>
      <c r="EL539" t="e">
        <f>VLOOKUP(B539,Rekruttering!A:F,4,FALSE)</f>
        <v>#N/A</v>
      </c>
      <c r="EM539" t="e">
        <f>VLOOKUP(B539,Rekruttering!A:F,5,FALSE)</f>
        <v>#N/A</v>
      </c>
      <c r="EN539" t="e">
        <f>VLOOKUP(B539,Rekruttering!A:F,6,FALSE)</f>
        <v>#N/A</v>
      </c>
    </row>
    <row r="540" spans="1:144">
      <c r="A540" s="14" t="str">
        <f>Øst!AN1</f>
        <v>x</v>
      </c>
      <c r="B540" s="21">
        <f>Øst!AN2</f>
        <v>37291</v>
      </c>
      <c r="C540" t="str">
        <f>Øst!AN3</f>
        <v>Vokseværket</v>
      </c>
      <c r="D540" t="str">
        <f>Øst!AN4</f>
        <v>Østerbro</v>
      </c>
      <c r="E540" t="str">
        <f>Øst!AN5</f>
        <v>Krausesvej 4</v>
      </c>
      <c r="F540">
        <f>Øst!AN6</f>
        <v>2100</v>
      </c>
      <c r="G540" t="str">
        <f>Øst!AN7</f>
        <v>København Ø</v>
      </c>
      <c r="H540" t="str">
        <f>Øst!AN8</f>
        <v>35 42 22 28</v>
      </c>
      <c r="I540" t="str">
        <f>Øst!AN9</f>
        <v>37291@buf.kk.dk</v>
      </c>
      <c r="J540" t="str">
        <f>Øst!AN10</f>
        <v>Janne Khan</v>
      </c>
      <c r="K540">
        <f>Øst!AN11</f>
        <v>0</v>
      </c>
      <c r="L540">
        <f>Øst!AN12</f>
        <v>0</v>
      </c>
      <c r="M540" t="str">
        <f>Øst!AN13</f>
        <v>37291@buf.kk.dk</v>
      </c>
      <c r="N540" t="str">
        <f>Øst!AN14</f>
        <v>Vuggestue</v>
      </c>
      <c r="O540">
        <f>Øst!AN15</f>
        <v>72</v>
      </c>
      <c r="P540">
        <f>Øst!AN16</f>
        <v>0</v>
      </c>
      <c r="Q540">
        <f>Øst!AN17</f>
        <v>0</v>
      </c>
      <c r="R540">
        <f>Øst!AN18</f>
        <v>0</v>
      </c>
      <c r="S540">
        <f>Øst!AN19</f>
        <v>0</v>
      </c>
      <c r="T540">
        <f>Øst!AN20</f>
        <v>0</v>
      </c>
      <c r="U540">
        <f>Øst!AN21</f>
        <v>0</v>
      </c>
      <c r="V540" t="str">
        <f>Øst!AN22</f>
        <v>Ja</v>
      </c>
      <c r="W540">
        <f>Øst!AN23</f>
        <v>2</v>
      </c>
      <c r="X540">
        <f>Øst!AN24</f>
        <v>1</v>
      </c>
      <c r="Y540">
        <f>Øst!AN25</f>
        <v>5</v>
      </c>
      <c r="Z540">
        <f>Øst!AN26</f>
        <v>5</v>
      </c>
      <c r="AA540">
        <f>Øst!AN27</f>
        <v>4</v>
      </c>
      <c r="AB540">
        <f>Øst!AN28</f>
        <v>0</v>
      </c>
      <c r="AC540">
        <f>Øst!AN29</f>
        <v>0</v>
      </c>
      <c r="AD540">
        <f>Øst!AN30</f>
        <v>0</v>
      </c>
      <c r="AE540">
        <f>Øst!AN31</f>
        <v>0</v>
      </c>
      <c r="AF540">
        <f>Øst!AN32</f>
        <v>0</v>
      </c>
      <c r="AG540">
        <f>Øst!AN33</f>
        <v>0</v>
      </c>
      <c r="AH540">
        <f>Øst!AN34</f>
        <v>0</v>
      </c>
      <c r="AI540">
        <f>Øst!AN35</f>
        <v>160000</v>
      </c>
      <c r="AJ540">
        <f>Øst!AN36</f>
        <v>0</v>
      </c>
      <c r="AK540">
        <f>Øst!AN37</f>
        <v>0</v>
      </c>
      <c r="AL540" t="str">
        <f>Øst!AN38</f>
        <v>Ja</v>
      </c>
      <c r="AM540">
        <f>Øst!AN39</f>
        <v>0</v>
      </c>
      <c r="AN540" t="str">
        <f>Øst!AN40</f>
        <v>Viola Bækgaard</v>
      </c>
      <c r="AO540">
        <f>Øst!AN41</f>
        <v>2008</v>
      </c>
      <c r="AP540">
        <f>Øst!AN42</f>
        <v>20</v>
      </c>
      <c r="AQ540">
        <f>Øst!AN43</f>
        <v>0</v>
      </c>
      <c r="AR540">
        <f>Øst!AN44</f>
        <v>0</v>
      </c>
      <c r="AS540" t="str">
        <f>Øst!AN45</f>
        <v>lavet mad i 20 år</v>
      </c>
      <c r="AT540" t="str">
        <f>Øst!AN46</f>
        <v>hygiejne</v>
      </c>
      <c r="AU540">
        <f>Øst!AN47</f>
        <v>0</v>
      </c>
      <c r="AV540">
        <f>Øst!AN48</f>
        <v>0</v>
      </c>
      <c r="AW540">
        <f>Øst!AN49</f>
        <v>0</v>
      </c>
      <c r="AX540">
        <f>Øst!AN50</f>
        <v>0</v>
      </c>
      <c r="AY540">
        <f>Øst!AN51</f>
        <v>0</v>
      </c>
      <c r="AZ540">
        <f>Øst!AN52</f>
        <v>0</v>
      </c>
      <c r="BA540">
        <f>Øst!AN53</f>
        <v>0</v>
      </c>
      <c r="BB540">
        <f>Øst!AN54</f>
        <v>90</v>
      </c>
      <c r="BC540">
        <f>Øst!AN55</f>
        <v>0</v>
      </c>
      <c r="BD540">
        <f>Øst!AN56</f>
        <v>1</v>
      </c>
      <c r="BE540">
        <f>Øst!AN57</f>
        <v>0</v>
      </c>
      <c r="BF540" t="str">
        <f>Øst!AN58</f>
        <v>Ja</v>
      </c>
      <c r="BG540" t="str">
        <f>Øst!AN59</f>
        <v>Nej</v>
      </c>
      <c r="BH540" t="str">
        <f>Øst!AN60</f>
        <v>Ja</v>
      </c>
      <c r="BI540">
        <f>Øst!AN61</f>
        <v>0</v>
      </c>
      <c r="BJ540" t="str">
        <f>Øst!AN62</f>
        <v>De er meget negative</v>
      </c>
      <c r="BK540">
        <f>Øst!AN63</f>
        <v>0</v>
      </c>
      <c r="BL540" t="str">
        <f>Øst!AN64</f>
        <v>de ved det ikke</v>
      </c>
      <c r="BM540" t="str">
        <f>Øst!AN65</f>
        <v>Nej</v>
      </c>
      <c r="BN540" t="str">
        <f>Øst!AN66</f>
        <v>De har ikke penge og er meget negative omkring fuld forplejning</v>
      </c>
      <c r="BO540">
        <f>Øst!AN67</f>
        <v>0</v>
      </c>
      <c r="BP540">
        <f>Øst!AN68</f>
        <v>0</v>
      </c>
      <c r="BQ540">
        <f>Øst!AN69</f>
        <v>0</v>
      </c>
      <c r="BR540" t="str">
        <f>Øst!AN70</f>
        <v>produktionskøkken</v>
      </c>
      <c r="BS540">
        <f>Øst!AN71</f>
        <v>0</v>
      </c>
      <c r="BT540">
        <f>Øst!AN72</f>
        <v>0</v>
      </c>
      <c r="BU540">
        <f>Øst!AN73</f>
        <v>0</v>
      </c>
      <c r="BV540">
        <f>Øst!AN74</f>
        <v>0</v>
      </c>
      <c r="BW540">
        <f>Øst!AN75</f>
        <v>0</v>
      </c>
      <c r="BX540">
        <f>Øst!AN76</f>
        <v>0</v>
      </c>
      <c r="BY540">
        <f>Øst!AN77</f>
        <v>0</v>
      </c>
      <c r="BZ540">
        <f>Øst!AN78</f>
        <v>0</v>
      </c>
      <c r="CA540">
        <f>Øst!AN79</f>
        <v>0</v>
      </c>
      <c r="CB540">
        <f>Øst!AN80</f>
        <v>0</v>
      </c>
      <c r="CC540">
        <f>Øst!AN81</f>
        <v>0</v>
      </c>
      <c r="CD540">
        <f>Øst!AN82</f>
        <v>0</v>
      </c>
      <c r="CE540">
        <f>Øst!AN83</f>
        <v>0</v>
      </c>
      <c r="CF540">
        <f>Øst!AN84</f>
        <v>0</v>
      </c>
      <c r="CG540" t="str">
        <f>Øst!AN85</f>
        <v>Cathrine</v>
      </c>
      <c r="CH540" s="18">
        <f>Øst!AN86</f>
        <v>39904</v>
      </c>
      <c r="CI540">
        <f>Øst!AN87</f>
        <v>0</v>
      </c>
      <c r="CJ540">
        <f>Øst!AN88</f>
        <v>0</v>
      </c>
      <c r="CK540">
        <f>Øst!AN89</f>
        <v>1</v>
      </c>
      <c r="CL540">
        <f>Øst!AN90</f>
        <v>4</v>
      </c>
      <c r="CM540">
        <f>Øst!AN91</f>
        <v>0</v>
      </c>
      <c r="CN540">
        <f>Øst!AN92</f>
        <v>2</v>
      </c>
      <c r="CO540">
        <f>Øst!AN93</f>
        <v>0</v>
      </c>
      <c r="CP540">
        <f>Øst!AN94</f>
        <v>0</v>
      </c>
      <c r="CQ540">
        <f>Øst!AN95</f>
        <v>0</v>
      </c>
      <c r="CR540">
        <f>Øst!AN96</f>
        <v>0</v>
      </c>
      <c r="CS540">
        <f>Øst!AN97</f>
        <v>2</v>
      </c>
      <c r="CT540">
        <f>Øst!AN98</f>
        <v>0</v>
      </c>
      <c r="CU540">
        <f>Øst!AN99</f>
        <v>0</v>
      </c>
      <c r="CV540">
        <f>Øst!AN100</f>
        <v>0</v>
      </c>
      <c r="CW540">
        <f>Øst!AN101</f>
        <v>0</v>
      </c>
      <c r="CX540">
        <f>Øst!AN102</f>
        <v>2</v>
      </c>
      <c r="CY540">
        <f>Øst!AN103</f>
        <v>0</v>
      </c>
      <c r="CZ540">
        <f>Øst!AN104</f>
        <v>0</v>
      </c>
      <c r="DA540">
        <f>Øst!AN105</f>
        <v>1</v>
      </c>
      <c r="DB540">
        <f>Øst!AN106</f>
        <v>1</v>
      </c>
      <c r="DC540">
        <f>Øst!AN107</f>
        <v>20</v>
      </c>
      <c r="DD540" t="str">
        <f>Øst!AN108</f>
        <v>Miele</v>
      </c>
      <c r="DE540">
        <f>Øst!AN109</f>
        <v>3</v>
      </c>
      <c r="DF540" t="str">
        <f>Øst!AN110</f>
        <v>Nej</v>
      </c>
      <c r="DG540">
        <f>Øst!AN111</f>
        <v>0</v>
      </c>
      <c r="DH540" t="str">
        <f>Øst!AN112</f>
        <v>Ja</v>
      </c>
      <c r="DI540" t="str">
        <f>Øst!AN113</f>
        <v>Ja</v>
      </c>
      <c r="DJ540" t="str">
        <f>Øst!AN114</f>
        <v>Nej</v>
      </c>
      <c r="DK540">
        <f>Øst!AN115</f>
        <v>2</v>
      </c>
      <c r="DL540" t="str">
        <f>Øst!AN116</f>
        <v>God plads</v>
      </c>
      <c r="DM540">
        <f>Øst!AN117</f>
        <v>0</v>
      </c>
      <c r="DN540">
        <f>Øst!AN118</f>
        <v>0</v>
      </c>
      <c r="DO540" s="14" t="str">
        <f>VLOOKUP(MID(B540,1,5)*1,InstTyp!A:B,2,FALSE)</f>
        <v>Vuggestuer</v>
      </c>
      <c r="DP540" s="14" t="str">
        <f>VLOOKUP(MID(B540,1,5)*1,InstTyp!A:C,3,FALSE)</f>
        <v>Østerbro</v>
      </c>
      <c r="DQ540">
        <f>VLOOKUP(MID(B540,1,5)*1,'InstTyp-2'!E:BQ,7,FALSE)</f>
        <v>72</v>
      </c>
      <c r="DR540">
        <f>VLOOKUP(MID(B540,1,5)*1,'InstTyp-2'!E:BQ,8,FALSE)</f>
        <v>0</v>
      </c>
      <c r="DS540">
        <f>VLOOKUP(MID(B540,1,5)*1,'InstTyp-2'!E:BQ,9,FALSE)</f>
        <v>0</v>
      </c>
      <c r="DT540">
        <f>VLOOKUP(MID(B540,1,5)*1,'InstTyp-2'!E:BQ,10,FALSE)</f>
        <v>0</v>
      </c>
      <c r="DU540">
        <f>VLOOKUP(MID(B540,1,5)*1,'InstTyp-2'!E:BQ,11,FALSE)</f>
        <v>0</v>
      </c>
      <c r="DV540">
        <f>VLOOKUP(MID(B540,1,5)*1,'InstTyp-2'!E:BQ,12,FALSE)</f>
        <v>0</v>
      </c>
      <c r="DW540">
        <f>VLOOKUP(MID(B540,1,5)*1,'InstTyp-2'!E:BQ,13,FALSE)</f>
        <v>0</v>
      </c>
      <c r="DX540">
        <f>VLOOKUP(MID(B540,1,5)*1,'InstTyp-2'!E:BQ,14,FALSE)</f>
        <v>0</v>
      </c>
      <c r="DY540">
        <f>VLOOKUP(MID(B540,1,5)*1,'InstTyp-2'!E:BQ,15,FALSE)</f>
        <v>0</v>
      </c>
      <c r="DZ540">
        <f>VLOOKUP(MID(B540,1,5)*1,'InstTyp-2'!E:BQ,16,FALSE)</f>
        <v>0</v>
      </c>
      <c r="EA540">
        <f>VLOOKUP(MID(B540,1,5)*1,'InstTyp-2'!E:BQ,17,FALSE)</f>
        <v>0</v>
      </c>
      <c r="EB540">
        <f>VLOOKUP(MID(B540,1,5)*1,'InstTyp-2'!E:BQ,18,FALSE)</f>
        <v>0</v>
      </c>
      <c r="EC540">
        <f>VLOOKUP(MID(B540,1,5)*1,'InstTyp-2'!E:BQ,19,FALSE)</f>
        <v>0</v>
      </c>
      <c r="ED540">
        <f>VLOOKUP(MID(B540,1,5)*1,'InstTyp-2'!E:BQ,20,FALSE)</f>
        <v>0</v>
      </c>
      <c r="EE540" s="195">
        <f>VLOOKUP(MID(B540,1,5)*1,'Forplejning 2008'!A:C,3,FALSE)</f>
        <v>168339.79</v>
      </c>
      <c r="EF540" t="str">
        <f t="shared" si="32"/>
        <v>37291</v>
      </c>
      <c r="EG540" t="str">
        <f t="shared" si="33"/>
        <v/>
      </c>
      <c r="EH540">
        <f t="shared" si="34"/>
        <v>0</v>
      </c>
      <c r="EI540">
        <f t="shared" si="35"/>
        <v>0</v>
      </c>
      <c r="EJ540" t="e">
        <f>VLOOKUP(B540,Rekruttering!A:F,2,FALSE)</f>
        <v>#N/A</v>
      </c>
      <c r="EK540" t="e">
        <f>VLOOKUP(B540,Rekruttering!A:F,3,FALSE)</f>
        <v>#N/A</v>
      </c>
      <c r="EL540" t="e">
        <f>VLOOKUP(B540,Rekruttering!A:F,4,FALSE)</f>
        <v>#N/A</v>
      </c>
      <c r="EM540" t="e">
        <f>VLOOKUP(B540,Rekruttering!A:F,5,FALSE)</f>
        <v>#N/A</v>
      </c>
      <c r="EN540" t="e">
        <f>VLOOKUP(B540,Rekruttering!A:F,6,FALSE)</f>
        <v>#N/A</v>
      </c>
    </row>
    <row r="541" spans="1:144">
      <c r="A541" s="14" t="str">
        <f>Øst!AO1</f>
        <v>x</v>
      </c>
      <c r="B541" s="21" t="str">
        <f>Øst!AO2</f>
        <v>37291_2</v>
      </c>
      <c r="C541" t="str">
        <f>Øst!AO3</f>
        <v>Vokseværket</v>
      </c>
      <c r="D541" t="str">
        <f>Øst!AO4</f>
        <v>Østerbro</v>
      </c>
      <c r="E541" t="str">
        <f>Øst!AO5</f>
        <v>Krausesvej 17</v>
      </c>
      <c r="F541">
        <f>Øst!AO6</f>
        <v>2100</v>
      </c>
      <c r="G541" t="str">
        <f>Øst!AO7</f>
        <v>København Ø</v>
      </c>
      <c r="H541" t="str">
        <f>Øst!AO8</f>
        <v>35 42 22 28</v>
      </c>
      <c r="I541" t="str">
        <f>Øst!AO9</f>
        <v>37291@buf.kk.dk</v>
      </c>
      <c r="J541" t="str">
        <f>Øst!AO10</f>
        <v>Janne Khan</v>
      </c>
      <c r="K541">
        <f>Øst!AO11</f>
        <v>0</v>
      </c>
      <c r="L541">
        <f>Øst!AO12</f>
        <v>0</v>
      </c>
      <c r="M541" t="str">
        <f>Øst!AO13</f>
        <v>37291@buf.kk.dk</v>
      </c>
      <c r="N541" t="str">
        <f>Øst!AO14</f>
        <v>Vuggestue</v>
      </c>
      <c r="O541">
        <f>Øst!AO15</f>
        <v>72</v>
      </c>
      <c r="P541">
        <f>Øst!AO16</f>
        <v>0</v>
      </c>
      <c r="Q541">
        <f>Øst!AO17</f>
        <v>0</v>
      </c>
      <c r="R541">
        <f>Øst!AO18</f>
        <v>0</v>
      </c>
      <c r="S541">
        <f>Øst!AO19</f>
        <v>0</v>
      </c>
      <c r="T541">
        <f>Øst!AO20</f>
        <v>0</v>
      </c>
      <c r="U541">
        <f>Øst!AO21</f>
        <v>0</v>
      </c>
      <c r="V541" t="str">
        <f>Øst!AO22</f>
        <v>Ja</v>
      </c>
      <c r="W541">
        <f>Øst!AO23</f>
        <v>2</v>
      </c>
      <c r="X541">
        <f>Øst!AO24</f>
        <v>2</v>
      </c>
      <c r="Y541">
        <f>Øst!AO25</f>
        <v>0</v>
      </c>
      <c r="Z541">
        <f>Øst!AO26</f>
        <v>0</v>
      </c>
      <c r="AA541">
        <f>Øst!AO27</f>
        <v>0</v>
      </c>
      <c r="AB541">
        <f>Øst!AO28</f>
        <v>0</v>
      </c>
      <c r="AC541">
        <f>Øst!AO29</f>
        <v>0</v>
      </c>
      <c r="AD541">
        <f>Øst!AO30</f>
        <v>0</v>
      </c>
      <c r="AE541">
        <f>Øst!AO31</f>
        <v>0</v>
      </c>
      <c r="AF541">
        <f>Øst!AO32</f>
        <v>0</v>
      </c>
      <c r="AG541">
        <f>Øst!AO33</f>
        <v>0</v>
      </c>
      <c r="AH541">
        <f>Øst!AO34</f>
        <v>0</v>
      </c>
      <c r="AI541">
        <f>Øst!AO35</f>
        <v>0</v>
      </c>
      <c r="AJ541">
        <f>Øst!AO36</f>
        <v>0</v>
      </c>
      <c r="AK541">
        <f>Øst!AO37</f>
        <v>0</v>
      </c>
      <c r="AL541" t="str">
        <f>Øst!AO38</f>
        <v>Ja</v>
      </c>
      <c r="AM541">
        <f>Øst!AO39</f>
        <v>0</v>
      </c>
      <c r="AN541" t="str">
        <f>Øst!AO40</f>
        <v>Kurt Johansen</v>
      </c>
      <c r="AO541">
        <f>Øst!AO41</f>
        <v>2008</v>
      </c>
      <c r="AP541">
        <f>Øst!AO42</f>
        <v>20</v>
      </c>
      <c r="AQ541">
        <f>Øst!AO43</f>
        <v>0</v>
      </c>
      <c r="AR541">
        <f>Øst!AO44</f>
        <v>0</v>
      </c>
      <c r="AS541">
        <f>Øst!AO45</f>
        <v>0</v>
      </c>
      <c r="AT541" t="str">
        <f>Øst!AO46</f>
        <v>hygiejne + madhusets økokursus</v>
      </c>
      <c r="AU541">
        <f>Øst!AO47</f>
        <v>0</v>
      </c>
      <c r="AV541">
        <f>Øst!AO48</f>
        <v>0</v>
      </c>
      <c r="AW541">
        <f>Øst!AO49</f>
        <v>0</v>
      </c>
      <c r="AX541">
        <f>Øst!AO50</f>
        <v>0</v>
      </c>
      <c r="AY541">
        <f>Øst!AO51</f>
        <v>0</v>
      </c>
      <c r="AZ541">
        <f>Øst!AO52</f>
        <v>0</v>
      </c>
      <c r="BA541">
        <f>Øst!AO53</f>
        <v>0</v>
      </c>
      <c r="BB541">
        <f>Øst!AO54</f>
        <v>0</v>
      </c>
      <c r="BC541">
        <f>Øst!AO55</f>
        <v>0</v>
      </c>
      <c r="BD541">
        <f>Øst!AO56</f>
        <v>0</v>
      </c>
      <c r="BE541">
        <f>Øst!AO57</f>
        <v>0</v>
      </c>
      <c r="BF541">
        <f>Øst!AO58</f>
        <v>0</v>
      </c>
      <c r="BG541">
        <f>Øst!AO59</f>
        <v>0</v>
      </c>
      <c r="BH541">
        <f>Øst!AO60</f>
        <v>0</v>
      </c>
      <c r="BI541">
        <f>Øst!AO61</f>
        <v>0</v>
      </c>
      <c r="BJ541">
        <f>Øst!AO62</f>
        <v>0</v>
      </c>
      <c r="BK541">
        <f>Øst!AO63</f>
        <v>0</v>
      </c>
      <c r="BL541">
        <f>Øst!AO64</f>
        <v>0</v>
      </c>
      <c r="BM541">
        <f>Øst!AO65</f>
        <v>0</v>
      </c>
      <c r="BN541">
        <f>Øst!AO66</f>
        <v>0</v>
      </c>
      <c r="BO541">
        <f>Øst!AO67</f>
        <v>0</v>
      </c>
      <c r="BP541">
        <f>Øst!AO68</f>
        <v>0</v>
      </c>
      <c r="BQ541">
        <f>Øst!AO69</f>
        <v>0</v>
      </c>
      <c r="BR541" t="str">
        <f>Øst!AO70</f>
        <v>produktionskøkken</v>
      </c>
      <c r="BS541" t="str">
        <f>Øst!AO71</f>
        <v>Ja</v>
      </c>
      <c r="BT541">
        <f>Øst!AO72</f>
        <v>0</v>
      </c>
      <c r="BU541">
        <f>Øst!AO73</f>
        <v>0</v>
      </c>
      <c r="BV541">
        <f>Øst!AO74</f>
        <v>0</v>
      </c>
      <c r="BW541">
        <f>Øst!AO75</f>
        <v>0</v>
      </c>
      <c r="BX541">
        <f>Øst!AO76</f>
        <v>0</v>
      </c>
      <c r="BY541">
        <f>Øst!AO77</f>
        <v>0</v>
      </c>
      <c r="BZ541">
        <f>Øst!AO78</f>
        <v>0</v>
      </c>
      <c r="CA541">
        <f>Øst!AO79</f>
        <v>0</v>
      </c>
      <c r="CB541">
        <f>Øst!AO80</f>
        <v>0</v>
      </c>
      <c r="CC541">
        <f>Øst!AO81</f>
        <v>0</v>
      </c>
      <c r="CD541">
        <f>Øst!AO82</f>
        <v>0</v>
      </c>
      <c r="CE541">
        <f>Øst!AO83</f>
        <v>0</v>
      </c>
      <c r="CF541">
        <f>Øst!AO84</f>
        <v>0</v>
      </c>
      <c r="CG541" t="str">
        <f>Øst!AO85</f>
        <v>Cathrine</v>
      </c>
      <c r="CH541" s="18">
        <f>Øst!AO86</f>
        <v>39904</v>
      </c>
      <c r="CI541">
        <f>Øst!AO87</f>
        <v>0</v>
      </c>
      <c r="CJ541">
        <f>Øst!AO88</f>
        <v>0</v>
      </c>
      <c r="CK541">
        <f>Øst!AO89</f>
        <v>1</v>
      </c>
      <c r="CL541">
        <f>Øst!AO90</f>
        <v>4</v>
      </c>
      <c r="CM541">
        <f>Øst!AO91</f>
        <v>0</v>
      </c>
      <c r="CN541">
        <f>Øst!AO92</f>
        <v>2</v>
      </c>
      <c r="CO541">
        <f>Øst!AO93</f>
        <v>0</v>
      </c>
      <c r="CP541">
        <f>Øst!AO94</f>
        <v>0</v>
      </c>
      <c r="CQ541">
        <f>Øst!AO95</f>
        <v>0</v>
      </c>
      <c r="CR541">
        <f>Øst!AO96</f>
        <v>0</v>
      </c>
      <c r="CS541">
        <f>Øst!AO97</f>
        <v>2</v>
      </c>
      <c r="CT541">
        <f>Øst!AO98</f>
        <v>0</v>
      </c>
      <c r="CU541">
        <f>Øst!AO99</f>
        <v>0</v>
      </c>
      <c r="CV541">
        <f>Øst!AO100</f>
        <v>0</v>
      </c>
      <c r="CW541">
        <f>Øst!AO101</f>
        <v>0</v>
      </c>
      <c r="CX541">
        <f>Øst!AO102</f>
        <v>0</v>
      </c>
      <c r="CY541">
        <f>Øst!AO103</f>
        <v>1</v>
      </c>
      <c r="CZ541">
        <f>Øst!AO104</f>
        <v>0</v>
      </c>
      <c r="DA541">
        <f>Øst!AO105</f>
        <v>0</v>
      </c>
      <c r="DB541">
        <f>Øst!AO106</f>
        <v>1</v>
      </c>
      <c r="DC541">
        <f>Øst!AO107</f>
        <v>20</v>
      </c>
      <c r="DD541" t="str">
        <f>Øst!AO108</f>
        <v>Miele</v>
      </c>
      <c r="DE541">
        <f>Øst!AO109</f>
        <v>3.5</v>
      </c>
      <c r="DF541" t="str">
        <f>Øst!AO110</f>
        <v>Nej</v>
      </c>
      <c r="DG541">
        <f>Øst!AO111</f>
        <v>0</v>
      </c>
      <c r="DH541" t="str">
        <f>Øst!AO112</f>
        <v>Ja</v>
      </c>
      <c r="DI541" t="str">
        <f>Øst!AO113</f>
        <v>Nej</v>
      </c>
      <c r="DJ541" t="str">
        <f>Øst!AO114</f>
        <v>Nej</v>
      </c>
      <c r="DK541">
        <f>Øst!AO115</f>
        <v>3</v>
      </c>
      <c r="DL541" t="str">
        <f>Øst!AO116</f>
        <v>God plads</v>
      </c>
      <c r="DM541">
        <f>Øst!AO117</f>
        <v>0</v>
      </c>
      <c r="DN541">
        <f>Øst!AO118</f>
        <v>0</v>
      </c>
      <c r="DO541" s="14" t="str">
        <f>VLOOKUP(MID(B541,1,5)*1,InstTyp!A:B,2,FALSE)</f>
        <v>Vuggestuer</v>
      </c>
      <c r="DP541" s="14" t="str">
        <f>VLOOKUP(MID(B541,1,5)*1,InstTyp!A:C,3,FALSE)</f>
        <v>Østerbro</v>
      </c>
      <c r="DQ541">
        <f>VLOOKUP(MID(B541,1,5)*1,'InstTyp-2'!E:BQ,7,FALSE)</f>
        <v>72</v>
      </c>
      <c r="DR541">
        <f>VLOOKUP(MID(B541,1,5)*1,'InstTyp-2'!E:BQ,8,FALSE)</f>
        <v>0</v>
      </c>
      <c r="DS541">
        <f>VLOOKUP(MID(B541,1,5)*1,'InstTyp-2'!E:BQ,9,FALSE)</f>
        <v>0</v>
      </c>
      <c r="DT541">
        <f>VLOOKUP(MID(B541,1,5)*1,'InstTyp-2'!E:BQ,10,FALSE)</f>
        <v>0</v>
      </c>
      <c r="DU541">
        <f>VLOOKUP(MID(B541,1,5)*1,'InstTyp-2'!E:BQ,11,FALSE)</f>
        <v>0</v>
      </c>
      <c r="DV541">
        <f>VLOOKUP(MID(B541,1,5)*1,'InstTyp-2'!E:BQ,12,FALSE)</f>
        <v>0</v>
      </c>
      <c r="DW541">
        <f>VLOOKUP(MID(B541,1,5)*1,'InstTyp-2'!E:BQ,13,FALSE)</f>
        <v>0</v>
      </c>
      <c r="DX541">
        <f>VLOOKUP(MID(B541,1,5)*1,'InstTyp-2'!E:BQ,14,FALSE)</f>
        <v>0</v>
      </c>
      <c r="DY541">
        <f>VLOOKUP(MID(B541,1,5)*1,'InstTyp-2'!E:BQ,15,FALSE)</f>
        <v>0</v>
      </c>
      <c r="DZ541">
        <f>VLOOKUP(MID(B541,1,5)*1,'InstTyp-2'!E:BQ,16,FALSE)</f>
        <v>0</v>
      </c>
      <c r="EA541">
        <f>VLOOKUP(MID(B541,1,5)*1,'InstTyp-2'!E:BQ,17,FALSE)</f>
        <v>0</v>
      </c>
      <c r="EB541">
        <f>VLOOKUP(MID(B541,1,5)*1,'InstTyp-2'!E:BQ,18,FALSE)</f>
        <v>0</v>
      </c>
      <c r="EC541">
        <f>VLOOKUP(MID(B541,1,5)*1,'InstTyp-2'!E:BQ,19,FALSE)</f>
        <v>0</v>
      </c>
      <c r="ED541">
        <f>VLOOKUP(MID(B541,1,5)*1,'InstTyp-2'!E:BQ,20,FALSE)</f>
        <v>0</v>
      </c>
      <c r="EE541" s="195">
        <f>VLOOKUP(MID(B541,1,5)*1,'Forplejning 2008'!A:C,3,FALSE)</f>
        <v>168339.79</v>
      </c>
      <c r="EF541" t="str">
        <f t="shared" si="32"/>
        <v>37291</v>
      </c>
      <c r="EG541" t="str">
        <f t="shared" si="33"/>
        <v>2</v>
      </c>
      <c r="EH541">
        <f t="shared" si="34"/>
        <v>0</v>
      </c>
      <c r="EI541">
        <f t="shared" si="35"/>
        <v>0</v>
      </c>
      <c r="EJ541" t="e">
        <f>VLOOKUP(B541,Rekruttering!A:F,2,FALSE)</f>
        <v>#N/A</v>
      </c>
      <c r="EK541" t="e">
        <f>VLOOKUP(B541,Rekruttering!A:F,3,FALSE)</f>
        <v>#N/A</v>
      </c>
      <c r="EL541" t="e">
        <f>VLOOKUP(B541,Rekruttering!A:F,4,FALSE)</f>
        <v>#N/A</v>
      </c>
      <c r="EM541" t="e">
        <f>VLOOKUP(B541,Rekruttering!A:F,5,FALSE)</f>
        <v>#N/A</v>
      </c>
      <c r="EN541" t="e">
        <f>VLOOKUP(B541,Rekruttering!A:F,6,FALSE)</f>
        <v>#N/A</v>
      </c>
    </row>
    <row r="542" spans="1:144">
      <c r="A542" s="14" t="str">
        <f>Øst!AP1</f>
        <v>x</v>
      </c>
      <c r="B542" s="21">
        <f>Øst!AP2</f>
        <v>37292</v>
      </c>
      <c r="C542" t="str">
        <f>Øst!AP3</f>
        <v>Vuggestuen krausesvej 6</v>
      </c>
      <c r="D542" t="str">
        <f>Øst!AP4</f>
        <v>Østerbro</v>
      </c>
      <c r="E542" t="str">
        <f>Øst!AP5</f>
        <v>Krausesvej 6</v>
      </c>
      <c r="F542">
        <f>Øst!AP6</f>
        <v>2100</v>
      </c>
      <c r="G542" t="str">
        <f>Øst!AP7</f>
        <v>København Ø</v>
      </c>
      <c r="H542" t="str">
        <f>Øst!AP8</f>
        <v>35 42 29 88</v>
      </c>
      <c r="I542" t="str">
        <f>Øst!AP9</f>
        <v>37292@buf.kk.dk</v>
      </c>
      <c r="J542" t="str">
        <f>Øst!AP10</f>
        <v>Pia Karen Obel</v>
      </c>
      <c r="K542">
        <f>Øst!AP11</f>
        <v>32579332</v>
      </c>
      <c r="L542">
        <f>Øst!AP12</f>
        <v>0</v>
      </c>
      <c r="M542" t="str">
        <f>Øst!AP13</f>
        <v>37292@buf.kk.dk</v>
      </c>
      <c r="N542" t="str">
        <f>Øst!AP14</f>
        <v>Vuggestue</v>
      </c>
      <c r="O542">
        <f>Øst!AP15</f>
        <v>34</v>
      </c>
      <c r="P542">
        <f>Øst!AP16</f>
        <v>0</v>
      </c>
      <c r="Q542">
        <f>Øst!AP17</f>
        <v>0</v>
      </c>
      <c r="R542">
        <f>Øst!AP18</f>
        <v>0</v>
      </c>
      <c r="S542">
        <f>Øst!AP19</f>
        <v>0</v>
      </c>
      <c r="T542">
        <f>Øst!AP20</f>
        <v>0</v>
      </c>
      <c r="U542">
        <f>Øst!AP21</f>
        <v>0</v>
      </c>
      <c r="V542">
        <f>Øst!AP22</f>
        <v>0</v>
      </c>
      <c r="W542">
        <f>Øst!AP23</f>
        <v>0</v>
      </c>
      <c r="X542">
        <f>Øst!AP24</f>
        <v>0</v>
      </c>
      <c r="Y542">
        <f>Øst!AP25</f>
        <v>5</v>
      </c>
      <c r="Z542">
        <f>Øst!AP26</f>
        <v>5</v>
      </c>
      <c r="AA542">
        <f>Øst!AP27</f>
        <v>4</v>
      </c>
      <c r="AB542">
        <f>Øst!AP28</f>
        <v>5</v>
      </c>
      <c r="AC542">
        <f>Øst!AP29</f>
        <v>0</v>
      </c>
      <c r="AD542">
        <f>Øst!AP30</f>
        <v>0</v>
      </c>
      <c r="AE542">
        <f>Øst!AP31</f>
        <v>0</v>
      </c>
      <c r="AF542">
        <f>Øst!AP32</f>
        <v>0</v>
      </c>
      <c r="AG542">
        <f>Øst!AP33</f>
        <v>0</v>
      </c>
      <c r="AH542">
        <f>Øst!AP34</f>
        <v>0</v>
      </c>
      <c r="AI542">
        <f>Øst!AP35</f>
        <v>100000</v>
      </c>
      <c r="AJ542">
        <f>Øst!AP36</f>
        <v>0</v>
      </c>
      <c r="AK542">
        <f>Øst!AP37</f>
        <v>0</v>
      </c>
      <c r="AL542" t="str">
        <f>Øst!AP38</f>
        <v>Ja</v>
      </c>
      <c r="AM542">
        <f>Øst!AP39</f>
        <v>0</v>
      </c>
      <c r="AN542">
        <f>Øst!AP40</f>
        <v>0</v>
      </c>
      <c r="AO542">
        <f>Øst!AP41</f>
        <v>2004</v>
      </c>
      <c r="AP542">
        <f>Øst!AP42</f>
        <v>31</v>
      </c>
      <c r="AQ542">
        <f>Øst!AP43</f>
        <v>0</v>
      </c>
      <c r="AR542" t="str">
        <f>Øst!AP44</f>
        <v>ufaglært</v>
      </c>
      <c r="AS542">
        <f>Øst!AP45</f>
        <v>0</v>
      </c>
      <c r="AT542" t="str">
        <f>Øst!AP46</f>
        <v>forskellige kurser - bla KBH Madhus, hygiejne kursus</v>
      </c>
      <c r="AU542">
        <f>Øst!AP47</f>
        <v>0</v>
      </c>
      <c r="AV542">
        <f>Øst!AP48</f>
        <v>0</v>
      </c>
      <c r="AW542">
        <f>Øst!AP49</f>
        <v>0</v>
      </c>
      <c r="AX542">
        <f>Øst!AP50</f>
        <v>0</v>
      </c>
      <c r="AY542">
        <f>Øst!AP51</f>
        <v>0</v>
      </c>
      <c r="AZ542">
        <f>Øst!AP52</f>
        <v>0</v>
      </c>
      <c r="BA542">
        <f>Øst!AP53</f>
        <v>0</v>
      </c>
      <c r="BB542">
        <f>Øst!AP54</f>
        <v>90</v>
      </c>
      <c r="BC542">
        <f>Øst!AP55</f>
        <v>0</v>
      </c>
      <c r="BD542">
        <f>Øst!AP56</f>
        <v>0</v>
      </c>
      <c r="BE542">
        <f>Øst!AP57</f>
        <v>0</v>
      </c>
      <c r="BF542" t="str">
        <f>Øst!AP58</f>
        <v>Ja</v>
      </c>
      <c r="BG542" t="str">
        <f>Øst!AP59</f>
        <v>Nej</v>
      </c>
      <c r="BH542" t="str">
        <f>Øst!AP60</f>
        <v>Ja</v>
      </c>
      <c r="BI542">
        <f>Øst!AP61</f>
        <v>0</v>
      </c>
      <c r="BJ542">
        <f>Øst!AP62</f>
        <v>0</v>
      </c>
      <c r="BK542">
        <f>Øst!AP63</f>
        <v>0</v>
      </c>
      <c r="BL542">
        <f>Øst!AP64</f>
        <v>0</v>
      </c>
      <c r="BM542">
        <f>Øst!AP65</f>
        <v>0</v>
      </c>
      <c r="BN542">
        <f>Øst!AP66</f>
        <v>0</v>
      </c>
      <c r="BO542">
        <f>Øst!AP67</f>
        <v>0</v>
      </c>
      <c r="BP542">
        <f>Øst!AP68</f>
        <v>0</v>
      </c>
      <c r="BQ542">
        <f>Øst!AP69</f>
        <v>0</v>
      </c>
      <c r="BR542" t="str">
        <f>Øst!AP70</f>
        <v>produktionskøkken</v>
      </c>
      <c r="BS542">
        <f>Øst!AP71</f>
        <v>0</v>
      </c>
      <c r="BT542">
        <f>Øst!AP72</f>
        <v>0</v>
      </c>
      <c r="BU542">
        <f>Øst!AP73</f>
        <v>0</v>
      </c>
      <c r="BV542">
        <f>Øst!AP74</f>
        <v>0</v>
      </c>
      <c r="BW542">
        <f>Øst!AP75</f>
        <v>0</v>
      </c>
      <c r="BX542">
        <f>Øst!AP76</f>
        <v>0</v>
      </c>
      <c r="BY542">
        <f>Øst!AP77</f>
        <v>0</v>
      </c>
      <c r="BZ542">
        <f>Øst!AP78</f>
        <v>0</v>
      </c>
      <c r="CA542">
        <f>Øst!AP79</f>
        <v>0</v>
      </c>
      <c r="CB542">
        <f>Øst!AP80</f>
        <v>0</v>
      </c>
      <c r="CC542">
        <f>Øst!AP81</f>
        <v>0</v>
      </c>
      <c r="CD542">
        <f>Øst!AP82</f>
        <v>0</v>
      </c>
      <c r="CE542">
        <f>Øst!AP83</f>
        <v>0</v>
      </c>
      <c r="CF542">
        <f>Øst!AP84</f>
        <v>0</v>
      </c>
      <c r="CG542" t="str">
        <f>Øst!AP85</f>
        <v>Sine</v>
      </c>
      <c r="CH542" s="18">
        <f>Øst!AP86</f>
        <v>39952</v>
      </c>
      <c r="CI542">
        <f>Øst!AP87</f>
        <v>0</v>
      </c>
      <c r="CJ542">
        <f>Øst!AP88</f>
        <v>0</v>
      </c>
      <c r="CK542">
        <f>Øst!AP89</f>
        <v>0</v>
      </c>
      <c r="CL542">
        <f>Øst!AP90</f>
        <v>0</v>
      </c>
      <c r="CM542">
        <f>Øst!AP91</f>
        <v>0</v>
      </c>
      <c r="CN542">
        <f>Øst!AP92</f>
        <v>0</v>
      </c>
      <c r="CO542">
        <f>Øst!AP93</f>
        <v>0</v>
      </c>
      <c r="CP542">
        <f>Øst!AP94</f>
        <v>0</v>
      </c>
      <c r="CQ542">
        <f>Øst!AP95</f>
        <v>0</v>
      </c>
      <c r="CR542">
        <f>Øst!AP96</f>
        <v>0</v>
      </c>
      <c r="CS542">
        <f>Øst!AP97</f>
        <v>0</v>
      </c>
      <c r="CT542">
        <f>Øst!AP98</f>
        <v>0</v>
      </c>
      <c r="CU542">
        <f>Øst!AP99</f>
        <v>0</v>
      </c>
      <c r="CV542">
        <f>Øst!AP100</f>
        <v>0</v>
      </c>
      <c r="CW542">
        <f>Øst!AP101</f>
        <v>0</v>
      </c>
      <c r="CX542">
        <f>Øst!AP102</f>
        <v>0</v>
      </c>
      <c r="CY542">
        <f>Øst!AP103</f>
        <v>0</v>
      </c>
      <c r="CZ542">
        <f>Øst!AP104</f>
        <v>0</v>
      </c>
      <c r="DA542">
        <f>Øst!AP105</f>
        <v>0</v>
      </c>
      <c r="DB542">
        <f>Øst!AP106</f>
        <v>0</v>
      </c>
      <c r="DC542">
        <f>Øst!AP107</f>
        <v>0</v>
      </c>
      <c r="DD542">
        <f>Øst!AP108</f>
        <v>0</v>
      </c>
      <c r="DE542">
        <f>Øst!AP109</f>
        <v>0</v>
      </c>
      <c r="DF542">
        <f>Øst!AP110</f>
        <v>0</v>
      </c>
      <c r="DG542">
        <f>Øst!AP111</f>
        <v>0</v>
      </c>
      <c r="DH542">
        <f>Øst!AP112</f>
        <v>0</v>
      </c>
      <c r="DI542">
        <f>Øst!AP113</f>
        <v>0</v>
      </c>
      <c r="DJ542">
        <f>Øst!AP114</f>
        <v>0</v>
      </c>
      <c r="DK542">
        <f>Øst!AP115</f>
        <v>0</v>
      </c>
      <c r="DL542">
        <f>Øst!AP116</f>
        <v>0</v>
      </c>
      <c r="DM542">
        <f>Øst!AP117</f>
        <v>0</v>
      </c>
      <c r="DN542">
        <f>Øst!AP118</f>
        <v>0</v>
      </c>
      <c r="DO542" s="14" t="str">
        <f>VLOOKUP(MID(B542,1,5)*1,InstTyp!A:B,2,FALSE)</f>
        <v>Vuggestuer</v>
      </c>
      <c r="DP542" s="14" t="str">
        <f>VLOOKUP(MID(B542,1,5)*1,InstTyp!A:C,3,FALSE)</f>
        <v>Østerbro</v>
      </c>
      <c r="DQ542">
        <f>VLOOKUP(MID(B542,1,5)*1,'InstTyp-2'!E:BQ,7,FALSE)</f>
        <v>34</v>
      </c>
      <c r="DR542">
        <f>VLOOKUP(MID(B542,1,5)*1,'InstTyp-2'!E:BQ,8,FALSE)</f>
        <v>0</v>
      </c>
      <c r="DS542">
        <f>VLOOKUP(MID(B542,1,5)*1,'InstTyp-2'!E:BQ,9,FALSE)</f>
        <v>0</v>
      </c>
      <c r="DT542">
        <f>VLOOKUP(MID(B542,1,5)*1,'InstTyp-2'!E:BQ,10,FALSE)</f>
        <v>0</v>
      </c>
      <c r="DU542">
        <f>VLOOKUP(MID(B542,1,5)*1,'InstTyp-2'!E:BQ,11,FALSE)</f>
        <v>0</v>
      </c>
      <c r="DV542">
        <f>VLOOKUP(MID(B542,1,5)*1,'InstTyp-2'!E:BQ,12,FALSE)</f>
        <v>0</v>
      </c>
      <c r="DW542">
        <f>VLOOKUP(MID(B542,1,5)*1,'InstTyp-2'!E:BQ,13,FALSE)</f>
        <v>0</v>
      </c>
      <c r="DX542">
        <f>VLOOKUP(MID(B542,1,5)*1,'InstTyp-2'!E:BQ,14,FALSE)</f>
        <v>0</v>
      </c>
      <c r="DY542">
        <f>VLOOKUP(MID(B542,1,5)*1,'InstTyp-2'!E:BQ,15,FALSE)</f>
        <v>0</v>
      </c>
      <c r="DZ542">
        <f>VLOOKUP(MID(B542,1,5)*1,'InstTyp-2'!E:BQ,16,FALSE)</f>
        <v>0</v>
      </c>
      <c r="EA542">
        <f>VLOOKUP(MID(B542,1,5)*1,'InstTyp-2'!E:BQ,17,FALSE)</f>
        <v>0</v>
      </c>
      <c r="EB542">
        <f>VLOOKUP(MID(B542,1,5)*1,'InstTyp-2'!E:BQ,18,FALSE)</f>
        <v>0</v>
      </c>
      <c r="EC542">
        <f>VLOOKUP(MID(B542,1,5)*1,'InstTyp-2'!E:BQ,19,FALSE)</f>
        <v>0</v>
      </c>
      <c r="ED542">
        <f>VLOOKUP(MID(B542,1,5)*1,'InstTyp-2'!E:BQ,20,FALSE)</f>
        <v>0</v>
      </c>
      <c r="EE542" s="195">
        <f>VLOOKUP(MID(B542,1,5)*1,'Forplejning 2008'!A:C,3,FALSE)</f>
        <v>92335.01</v>
      </c>
      <c r="EF542" t="str">
        <f t="shared" si="32"/>
        <v>37292</v>
      </c>
      <c r="EG542" t="str">
        <f t="shared" si="33"/>
        <v/>
      </c>
      <c r="EH542">
        <f t="shared" si="34"/>
        <v>0</v>
      </c>
      <c r="EI542">
        <f t="shared" si="35"/>
        <v>0</v>
      </c>
      <c r="EJ542" t="e">
        <f>VLOOKUP(B542,Rekruttering!A:F,2,FALSE)</f>
        <v>#N/A</v>
      </c>
      <c r="EK542" t="e">
        <f>VLOOKUP(B542,Rekruttering!A:F,3,FALSE)</f>
        <v>#N/A</v>
      </c>
      <c r="EL542" t="e">
        <f>VLOOKUP(B542,Rekruttering!A:F,4,FALSE)</f>
        <v>#N/A</v>
      </c>
      <c r="EM542" t="e">
        <f>VLOOKUP(B542,Rekruttering!A:F,5,FALSE)</f>
        <v>#N/A</v>
      </c>
      <c r="EN542" t="e">
        <f>VLOOKUP(B542,Rekruttering!A:F,6,FALSE)</f>
        <v>#N/A</v>
      </c>
    </row>
    <row r="543" spans="1:144">
      <c r="A543" s="14" t="str">
        <f>Øst!AQ1</f>
        <v>x</v>
      </c>
      <c r="B543" s="21">
        <f>Øst!AQ2</f>
        <v>37302</v>
      </c>
      <c r="C543" t="str">
        <f>Øst!AQ3</f>
        <v>Akvariet</v>
      </c>
      <c r="D543" t="str">
        <f>Øst!AQ4</f>
        <v>Østerbro</v>
      </c>
      <c r="E543" t="str">
        <f>Øst!AQ5</f>
        <v>Næstvedgade 3</v>
      </c>
      <c r="F543">
        <f>Øst!AQ6</f>
        <v>2100</v>
      </c>
      <c r="G543" t="str">
        <f>Øst!AQ7</f>
        <v>København Ø</v>
      </c>
      <c r="H543" t="str">
        <f>Øst!AQ8</f>
        <v>35 27 80 80</v>
      </c>
      <c r="I543" t="str">
        <f>Øst!AQ9</f>
        <v>37302@buf.kk.dk</v>
      </c>
      <c r="J543" t="str">
        <f>Øst!AQ10</f>
        <v>konst. Grethe Degn</v>
      </c>
      <c r="K543">
        <f>Øst!AQ11</f>
        <v>0</v>
      </c>
      <c r="L543">
        <f>Øst!AQ12</f>
        <v>0</v>
      </c>
      <c r="M543" t="str">
        <f>Øst!AQ13</f>
        <v>37302@buf.kk.dk</v>
      </c>
      <c r="N543" t="str">
        <f>Øst!AQ14</f>
        <v>Vuggestue</v>
      </c>
      <c r="O543">
        <f>Øst!AQ15</f>
        <v>56</v>
      </c>
      <c r="P543">
        <f>Øst!AQ16</f>
        <v>0</v>
      </c>
      <c r="Q543">
        <f>Øst!AQ17</f>
        <v>0</v>
      </c>
      <c r="R543">
        <f>Øst!AQ18</f>
        <v>0</v>
      </c>
      <c r="S543">
        <f>Øst!AQ19</f>
        <v>0</v>
      </c>
      <c r="T543">
        <f>Øst!AQ20</f>
        <v>0</v>
      </c>
      <c r="U543">
        <f>Øst!AQ21</f>
        <v>0</v>
      </c>
      <c r="V543">
        <f>Øst!AQ22</f>
        <v>0</v>
      </c>
      <c r="W543">
        <f>Øst!AQ23</f>
        <v>0</v>
      </c>
      <c r="X543">
        <f>Øst!AQ24</f>
        <v>0</v>
      </c>
      <c r="Y543">
        <f>Øst!AQ25</f>
        <v>5</v>
      </c>
      <c r="Z543">
        <f>Øst!AQ26</f>
        <v>5</v>
      </c>
      <c r="AA543">
        <f>Øst!AQ27</f>
        <v>5</v>
      </c>
      <c r="AB543">
        <f>Øst!AQ28</f>
        <v>5</v>
      </c>
      <c r="AC543">
        <f>Øst!AQ29</f>
        <v>0</v>
      </c>
      <c r="AD543">
        <f>Øst!AQ30</f>
        <v>0</v>
      </c>
      <c r="AE543">
        <f>Øst!AQ31</f>
        <v>0</v>
      </c>
      <c r="AF543">
        <f>Øst!AQ32</f>
        <v>0</v>
      </c>
      <c r="AG543">
        <f>Øst!AQ33</f>
        <v>0</v>
      </c>
      <c r="AH543">
        <f>Øst!AQ34</f>
        <v>0</v>
      </c>
      <c r="AI543">
        <f>Øst!AQ35</f>
        <v>85</v>
      </c>
      <c r="AJ543">
        <f>Øst!AQ36</f>
        <v>0</v>
      </c>
      <c r="AK543">
        <f>Øst!AQ37</f>
        <v>0</v>
      </c>
      <c r="AL543" t="str">
        <f>Øst!AQ38</f>
        <v>Ja</v>
      </c>
      <c r="AM543">
        <f>Øst!AQ39</f>
        <v>0</v>
      </c>
      <c r="AN543" t="str">
        <f>Øst!AQ40</f>
        <v>Rattiya</v>
      </c>
      <c r="AO543">
        <f>Øst!AQ41</f>
        <v>2008</v>
      </c>
      <c r="AP543">
        <f>Øst!AQ42</f>
        <v>37</v>
      </c>
      <c r="AQ543">
        <f>Øst!AQ43</f>
        <v>0</v>
      </c>
      <c r="AR543" t="str">
        <f>Øst!AQ44</f>
        <v>ufaglært</v>
      </c>
      <c r="AS543" t="str">
        <f>Øst!AQ45</f>
        <v>mange års madlavning</v>
      </c>
      <c r="AT543" t="str">
        <f>Øst!AQ46</f>
        <v>hygiejne/egenkontrol, ø.o.f.</v>
      </c>
      <c r="AU543">
        <f>Øst!AQ47</f>
        <v>0</v>
      </c>
      <c r="AV543">
        <f>Øst!AQ48</f>
        <v>0</v>
      </c>
      <c r="AW543">
        <f>Øst!AQ49</f>
        <v>0</v>
      </c>
      <c r="AX543">
        <f>Øst!AQ50</f>
        <v>0</v>
      </c>
      <c r="AY543">
        <f>Øst!AQ51</f>
        <v>0</v>
      </c>
      <c r="AZ543">
        <f>Øst!AQ52</f>
        <v>0</v>
      </c>
      <c r="BA543">
        <f>Øst!AQ53</f>
        <v>0</v>
      </c>
      <c r="BB543">
        <f>Øst!AQ54</f>
        <v>80</v>
      </c>
      <c r="BC543">
        <f>Øst!AQ55</f>
        <v>0</v>
      </c>
      <c r="BD543">
        <f>Øst!AQ56</f>
        <v>1</v>
      </c>
      <c r="BE543">
        <f>Øst!AQ57</f>
        <v>0</v>
      </c>
      <c r="BF543" t="str">
        <f>Øst!AQ58</f>
        <v>Nej</v>
      </c>
      <c r="BG543" t="str">
        <f>Øst!AQ59</f>
        <v>Nej</v>
      </c>
      <c r="BH543" t="str">
        <f>Øst!AQ60</f>
        <v>Ja</v>
      </c>
      <c r="BI543">
        <f>Øst!AQ61</f>
        <v>0</v>
      </c>
      <c r="BJ543">
        <f>Øst!AQ62</f>
        <v>0</v>
      </c>
      <c r="BK543">
        <f>Øst!AQ63</f>
        <v>0</v>
      </c>
      <c r="BL543">
        <f>Øst!AQ64</f>
        <v>0</v>
      </c>
      <c r="BM543">
        <f>Øst!AQ65</f>
        <v>0</v>
      </c>
      <c r="BN543">
        <f>Øst!AQ66</f>
        <v>0</v>
      </c>
      <c r="BO543">
        <f>Øst!AQ67</f>
        <v>0</v>
      </c>
      <c r="BP543">
        <f>Øst!AQ68</f>
        <v>0</v>
      </c>
      <c r="BQ543">
        <f>Øst!AQ69</f>
        <v>0</v>
      </c>
      <c r="BR543" t="str">
        <f>Øst!AQ70</f>
        <v>produktionskøkken</v>
      </c>
      <c r="BS543" t="str">
        <f>Øst!AQ71</f>
        <v>Ja</v>
      </c>
      <c r="BT543">
        <f>Øst!AQ72</f>
        <v>0</v>
      </c>
      <c r="BU543">
        <f>Øst!AQ73</f>
        <v>0</v>
      </c>
      <c r="BV543">
        <f>Øst!AQ74</f>
        <v>0</v>
      </c>
      <c r="BW543">
        <f>Øst!AQ75</f>
        <v>0</v>
      </c>
      <c r="BX543">
        <f>Øst!AQ76</f>
        <v>0</v>
      </c>
      <c r="BY543">
        <f>Øst!AQ77</f>
        <v>0</v>
      </c>
      <c r="BZ543">
        <f>Øst!AQ78</f>
        <v>0</v>
      </c>
      <c r="CA543">
        <f>Øst!AQ79</f>
        <v>0</v>
      </c>
      <c r="CB543">
        <f>Øst!AQ80</f>
        <v>0</v>
      </c>
      <c r="CC543">
        <f>Øst!AQ81</f>
        <v>0</v>
      </c>
      <c r="CD543">
        <f>Øst!AQ82</f>
        <v>0</v>
      </c>
      <c r="CE543">
        <f>Øst!AQ83</f>
        <v>0</v>
      </c>
      <c r="CF543" t="str">
        <f>Øst!AQ84</f>
        <v>Meget dårlig udluftning. Køkken meget varmt pga bygningen</v>
      </c>
      <c r="CG543" t="str">
        <f>Øst!AQ85</f>
        <v>Cathrine</v>
      </c>
      <c r="CH543">
        <f>Øst!AQ86</f>
        <v>0</v>
      </c>
      <c r="CI543">
        <f>Øst!AQ87</f>
        <v>0</v>
      </c>
      <c r="CJ543">
        <f>Øst!AQ88</f>
        <v>0</v>
      </c>
      <c r="CK543">
        <f>Øst!AQ89</f>
        <v>1</v>
      </c>
      <c r="CL543">
        <f>Øst!AQ90</f>
        <v>5</v>
      </c>
      <c r="CM543">
        <f>Øst!AQ91</f>
        <v>0</v>
      </c>
      <c r="CN543">
        <f>Øst!AQ92</f>
        <v>2</v>
      </c>
      <c r="CO543">
        <f>Øst!AQ93</f>
        <v>0</v>
      </c>
      <c r="CP543">
        <f>Øst!AQ94</f>
        <v>0</v>
      </c>
      <c r="CQ543">
        <f>Øst!AQ95</f>
        <v>0</v>
      </c>
      <c r="CR543">
        <f>Øst!AQ96</f>
        <v>0</v>
      </c>
      <c r="CS543">
        <f>Øst!AQ97</f>
        <v>2</v>
      </c>
      <c r="CT543">
        <f>Øst!AQ98</f>
        <v>0</v>
      </c>
      <c r="CU543">
        <f>Øst!AQ99</f>
        <v>0</v>
      </c>
      <c r="CV543">
        <f>Øst!AQ100</f>
        <v>0</v>
      </c>
      <c r="CW543">
        <f>Øst!AQ101</f>
        <v>0</v>
      </c>
      <c r="CX543">
        <f>Øst!AQ102</f>
        <v>0</v>
      </c>
      <c r="CY543">
        <f>Øst!AQ103</f>
        <v>2</v>
      </c>
      <c r="CZ543">
        <f>Øst!AQ104</f>
        <v>0</v>
      </c>
      <c r="DA543">
        <f>Øst!AQ105</f>
        <v>0</v>
      </c>
      <c r="DB543">
        <f>Øst!AQ106</f>
        <v>1</v>
      </c>
      <c r="DC543">
        <f>Øst!AQ107</f>
        <v>2</v>
      </c>
      <c r="DD543" t="str">
        <f>Øst!AQ108</f>
        <v>Wexiödisk</v>
      </c>
      <c r="DE543">
        <f>Øst!AQ109</f>
        <v>4</v>
      </c>
      <c r="DF543" t="str">
        <f>Øst!AQ110</f>
        <v>Nej</v>
      </c>
      <c r="DG543">
        <f>Øst!AQ111</f>
        <v>0</v>
      </c>
      <c r="DH543" t="str">
        <f>Øst!AQ112</f>
        <v>Ja</v>
      </c>
      <c r="DI543">
        <f>Øst!AQ113</f>
        <v>0</v>
      </c>
      <c r="DJ543">
        <f>Øst!AQ114</f>
        <v>0</v>
      </c>
      <c r="DK543">
        <f>Øst!AQ115</f>
        <v>3</v>
      </c>
      <c r="DL543" t="str">
        <f>Øst!AQ116</f>
        <v>God plads</v>
      </c>
      <c r="DM543">
        <f>Øst!AQ117</f>
        <v>0</v>
      </c>
      <c r="DN543">
        <f>Øst!AQ118</f>
        <v>0</v>
      </c>
      <c r="DO543" s="14" t="str">
        <f>VLOOKUP(MID(B543,1,5)*1,InstTyp!A:B,2,FALSE)</f>
        <v>Vuggestuer</v>
      </c>
      <c r="DP543" s="14" t="str">
        <f>VLOOKUP(MID(B543,1,5)*1,InstTyp!A:C,3,FALSE)</f>
        <v>Østerbro</v>
      </c>
      <c r="DQ543">
        <f>VLOOKUP(MID(B543,1,5)*1,'InstTyp-2'!E:BQ,7,FALSE)</f>
        <v>56</v>
      </c>
      <c r="DR543">
        <f>VLOOKUP(MID(B543,1,5)*1,'InstTyp-2'!E:BQ,8,FALSE)</f>
        <v>0</v>
      </c>
      <c r="DS543">
        <f>VLOOKUP(MID(B543,1,5)*1,'InstTyp-2'!E:BQ,9,FALSE)</f>
        <v>0</v>
      </c>
      <c r="DT543">
        <f>VLOOKUP(MID(B543,1,5)*1,'InstTyp-2'!E:BQ,10,FALSE)</f>
        <v>0</v>
      </c>
      <c r="DU543">
        <f>VLOOKUP(MID(B543,1,5)*1,'InstTyp-2'!E:BQ,11,FALSE)</f>
        <v>0</v>
      </c>
      <c r="DV543">
        <f>VLOOKUP(MID(B543,1,5)*1,'InstTyp-2'!E:BQ,12,FALSE)</f>
        <v>0</v>
      </c>
      <c r="DW543">
        <f>VLOOKUP(MID(B543,1,5)*1,'InstTyp-2'!E:BQ,13,FALSE)</f>
        <v>0</v>
      </c>
      <c r="DX543">
        <f>VLOOKUP(MID(B543,1,5)*1,'InstTyp-2'!E:BQ,14,FALSE)</f>
        <v>0</v>
      </c>
      <c r="DY543">
        <f>VLOOKUP(MID(B543,1,5)*1,'InstTyp-2'!E:BQ,15,FALSE)</f>
        <v>0</v>
      </c>
      <c r="DZ543">
        <f>VLOOKUP(MID(B543,1,5)*1,'InstTyp-2'!E:BQ,16,FALSE)</f>
        <v>0</v>
      </c>
      <c r="EA543">
        <f>VLOOKUP(MID(B543,1,5)*1,'InstTyp-2'!E:BQ,17,FALSE)</f>
        <v>0</v>
      </c>
      <c r="EB543">
        <f>VLOOKUP(MID(B543,1,5)*1,'InstTyp-2'!E:BQ,18,FALSE)</f>
        <v>0</v>
      </c>
      <c r="EC543">
        <f>VLOOKUP(MID(B543,1,5)*1,'InstTyp-2'!E:BQ,19,FALSE)</f>
        <v>0</v>
      </c>
      <c r="ED543">
        <f>VLOOKUP(MID(B543,1,5)*1,'InstTyp-2'!E:BQ,20,FALSE)</f>
        <v>0</v>
      </c>
      <c r="EE543" s="195">
        <f>VLOOKUP(MID(B543,1,5)*1,'Forplejning 2008'!A:C,3,FALSE)</f>
        <v>148741.93</v>
      </c>
      <c r="EF543" t="str">
        <f t="shared" si="32"/>
        <v>37302</v>
      </c>
      <c r="EG543" t="str">
        <f t="shared" si="33"/>
        <v/>
      </c>
      <c r="EH543">
        <f t="shared" si="34"/>
        <v>0</v>
      </c>
      <c r="EI543">
        <f t="shared" si="35"/>
        <v>0</v>
      </c>
      <c r="EJ543" t="e">
        <f>VLOOKUP(B543,Rekruttering!A:F,2,FALSE)</f>
        <v>#N/A</v>
      </c>
      <c r="EK543" t="e">
        <f>VLOOKUP(B543,Rekruttering!A:F,3,FALSE)</f>
        <v>#N/A</v>
      </c>
      <c r="EL543" t="e">
        <f>VLOOKUP(B543,Rekruttering!A:F,4,FALSE)</f>
        <v>#N/A</v>
      </c>
      <c r="EM543" t="e">
        <f>VLOOKUP(B543,Rekruttering!A:F,5,FALSE)</f>
        <v>#N/A</v>
      </c>
      <c r="EN543" t="e">
        <f>VLOOKUP(B543,Rekruttering!A:F,6,FALSE)</f>
        <v>#N/A</v>
      </c>
    </row>
    <row r="546" spans="141:141">
      <c r="EK546" t="e">
        <f>SUBTOTAL(9,EK2:EK42)</f>
        <v>#N/A</v>
      </c>
    </row>
  </sheetData>
  <autoFilter ref="A1:EN543"/>
  <phoneticPr fontId="18" type="noConversion"/>
  <pageMargins left="0.75" right="0.75" top="1" bottom="1" header="0" footer="0"/>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dimension ref="A1:C582"/>
  <sheetViews>
    <sheetView topLeftCell="A523" workbookViewId="0">
      <selection activeCell="C581" sqref="C581"/>
    </sheetView>
  </sheetViews>
  <sheetFormatPr defaultRowHeight="12.75"/>
  <sheetData>
    <row r="1" spans="1:3">
      <c r="A1">
        <f>MID(B1,1,5)*1</f>
        <v>35225</v>
      </c>
      <c r="B1" s="23" t="s">
        <v>95</v>
      </c>
      <c r="C1" s="131">
        <v>295249</v>
      </c>
    </row>
    <row r="2" spans="1:3">
      <c r="A2">
        <f t="shared" ref="A2:A65" si="0">MID(B2,1,5)*1</f>
        <v>35226</v>
      </c>
      <c r="B2" s="31" t="s">
        <v>96</v>
      </c>
      <c r="C2" s="132">
        <v>69527.88</v>
      </c>
    </row>
    <row r="3" spans="1:3">
      <c r="A3">
        <f t="shared" si="0"/>
        <v>35227</v>
      </c>
      <c r="B3" s="31" t="s">
        <v>97</v>
      </c>
      <c r="C3" s="132">
        <v>196831.41</v>
      </c>
    </row>
    <row r="4" spans="1:3">
      <c r="A4">
        <f t="shared" si="0"/>
        <v>35228</v>
      </c>
      <c r="B4" s="31" t="s">
        <v>98</v>
      </c>
      <c r="C4" s="132">
        <v>98275.66</v>
      </c>
    </row>
    <row r="5" spans="1:3">
      <c r="A5">
        <f t="shared" si="0"/>
        <v>35229</v>
      </c>
      <c r="B5" s="31" t="s">
        <v>99</v>
      </c>
      <c r="C5" s="132">
        <v>200246.26</v>
      </c>
    </row>
    <row r="6" spans="1:3">
      <c r="A6">
        <f t="shared" si="0"/>
        <v>35235</v>
      </c>
      <c r="B6" s="31" t="s">
        <v>100</v>
      </c>
      <c r="C6" s="132">
        <v>236842.65</v>
      </c>
    </row>
    <row r="7" spans="1:3">
      <c r="A7">
        <f t="shared" si="0"/>
        <v>35236</v>
      </c>
      <c r="B7" s="31" t="s">
        <v>101</v>
      </c>
      <c r="C7" s="132">
        <v>194474.78</v>
      </c>
    </row>
    <row r="8" spans="1:3">
      <c r="A8">
        <f t="shared" si="0"/>
        <v>35239</v>
      </c>
      <c r="B8" s="31" t="s">
        <v>102</v>
      </c>
      <c r="C8" s="132">
        <v>52101.22</v>
      </c>
    </row>
    <row r="9" spans="1:3">
      <c r="A9">
        <f t="shared" si="0"/>
        <v>35242</v>
      </c>
      <c r="B9" s="31" t="s">
        <v>103</v>
      </c>
      <c r="C9" s="132">
        <v>140876.87</v>
      </c>
    </row>
    <row r="10" spans="1:3">
      <c r="A10">
        <f t="shared" si="0"/>
        <v>35245</v>
      </c>
      <c r="B10" s="31" t="s">
        <v>104</v>
      </c>
      <c r="C10" s="132">
        <v>77731.19</v>
      </c>
    </row>
    <row r="11" spans="1:3">
      <c r="A11">
        <f t="shared" si="0"/>
        <v>35246</v>
      </c>
      <c r="B11" s="31" t="s">
        <v>105</v>
      </c>
      <c r="C11" s="132">
        <v>115370.26</v>
      </c>
    </row>
    <row r="12" spans="1:3">
      <c r="A12">
        <f t="shared" si="0"/>
        <v>35248</v>
      </c>
      <c r="B12" s="31" t="s">
        <v>106</v>
      </c>
      <c r="C12" s="132">
        <v>98809.35</v>
      </c>
    </row>
    <row r="13" spans="1:3">
      <c r="A13">
        <f t="shared" si="0"/>
        <v>35249</v>
      </c>
      <c r="B13" s="31" t="s">
        <v>107</v>
      </c>
      <c r="C13" s="132">
        <v>101712.98</v>
      </c>
    </row>
    <row r="14" spans="1:3">
      <c r="A14">
        <f t="shared" si="0"/>
        <v>35250</v>
      </c>
      <c r="B14" s="31" t="s">
        <v>108</v>
      </c>
      <c r="C14" s="132">
        <v>76687.5</v>
      </c>
    </row>
    <row r="15" spans="1:3">
      <c r="A15">
        <f t="shared" si="0"/>
        <v>35253</v>
      </c>
      <c r="B15" s="31" t="s">
        <v>109</v>
      </c>
      <c r="C15" s="132">
        <v>140425.06</v>
      </c>
    </row>
    <row r="16" spans="1:3">
      <c r="A16">
        <f t="shared" si="0"/>
        <v>35255</v>
      </c>
      <c r="B16" s="31" t="s">
        <v>110</v>
      </c>
      <c r="C16" s="132">
        <v>95293.19</v>
      </c>
    </row>
    <row r="17" spans="1:3">
      <c r="A17">
        <f t="shared" si="0"/>
        <v>35256</v>
      </c>
      <c r="B17" s="31" t="s">
        <v>111</v>
      </c>
      <c r="C17" s="132">
        <v>69008.37</v>
      </c>
    </row>
    <row r="18" spans="1:3">
      <c r="A18">
        <f t="shared" si="0"/>
        <v>35257</v>
      </c>
      <c r="B18" s="31" t="s">
        <v>112</v>
      </c>
      <c r="C18" s="132">
        <v>160305.19</v>
      </c>
    </row>
    <row r="19" spans="1:3">
      <c r="A19">
        <f t="shared" si="0"/>
        <v>35258</v>
      </c>
      <c r="B19" s="31" t="s">
        <v>113</v>
      </c>
      <c r="C19" s="132">
        <v>154540.70000000001</v>
      </c>
    </row>
    <row r="20" spans="1:3">
      <c r="A20">
        <f t="shared" si="0"/>
        <v>35259</v>
      </c>
      <c r="B20" s="31" t="s">
        <v>114</v>
      </c>
      <c r="C20" s="132">
        <v>79325.75</v>
      </c>
    </row>
    <row r="21" spans="1:3">
      <c r="A21">
        <f t="shared" si="0"/>
        <v>35260</v>
      </c>
      <c r="B21" s="31" t="s">
        <v>115</v>
      </c>
      <c r="C21" s="132">
        <v>82461.75</v>
      </c>
    </row>
    <row r="22" spans="1:3">
      <c r="A22">
        <f t="shared" si="0"/>
        <v>35262</v>
      </c>
      <c r="B22" s="31" t="s">
        <v>116</v>
      </c>
      <c r="C22" s="132">
        <v>215013.19</v>
      </c>
    </row>
    <row r="23" spans="1:3">
      <c r="A23">
        <f t="shared" si="0"/>
        <v>35263</v>
      </c>
      <c r="B23" s="31" t="s">
        <v>117</v>
      </c>
      <c r="C23" s="132">
        <v>163887.31</v>
      </c>
    </row>
    <row r="24" spans="1:3">
      <c r="A24">
        <f t="shared" si="0"/>
        <v>35264</v>
      </c>
      <c r="B24" s="31" t="s">
        <v>118</v>
      </c>
      <c r="C24" s="132">
        <v>65788.08</v>
      </c>
    </row>
    <row r="25" spans="1:3">
      <c r="A25">
        <f t="shared" si="0"/>
        <v>35265</v>
      </c>
      <c r="B25" s="31" t="s">
        <v>119</v>
      </c>
      <c r="C25" s="132">
        <v>52393.22</v>
      </c>
    </row>
    <row r="26" spans="1:3">
      <c r="A26">
        <f t="shared" si="0"/>
        <v>35266</v>
      </c>
      <c r="B26" s="31" t="s">
        <v>120</v>
      </c>
      <c r="C26" s="132">
        <v>63547.87</v>
      </c>
    </row>
    <row r="27" spans="1:3">
      <c r="A27">
        <f t="shared" si="0"/>
        <v>35268</v>
      </c>
      <c r="B27" s="31" t="s">
        <v>121</v>
      </c>
      <c r="C27" s="132">
        <v>144070.38</v>
      </c>
    </row>
    <row r="28" spans="1:3">
      <c r="A28">
        <f t="shared" si="0"/>
        <v>35270</v>
      </c>
      <c r="B28" s="31" t="s">
        <v>122</v>
      </c>
      <c r="C28" s="132">
        <v>75813.58</v>
      </c>
    </row>
    <row r="29" spans="1:3">
      <c r="A29">
        <f t="shared" si="0"/>
        <v>35274</v>
      </c>
      <c r="B29" s="31" t="s">
        <v>123</v>
      </c>
      <c r="C29" s="132">
        <v>162728.34</v>
      </c>
    </row>
    <row r="30" spans="1:3">
      <c r="A30">
        <f t="shared" si="0"/>
        <v>35275</v>
      </c>
      <c r="B30" s="31" t="s">
        <v>124</v>
      </c>
      <c r="C30" s="132">
        <v>94842.51</v>
      </c>
    </row>
    <row r="31" spans="1:3">
      <c r="A31">
        <f t="shared" si="0"/>
        <v>35276</v>
      </c>
      <c r="B31" s="31" t="s">
        <v>125</v>
      </c>
      <c r="C31" s="132">
        <v>59740.31</v>
      </c>
    </row>
    <row r="32" spans="1:3">
      <c r="A32">
        <f t="shared" si="0"/>
        <v>35277</v>
      </c>
      <c r="B32" s="31" t="s">
        <v>126</v>
      </c>
      <c r="C32" s="132">
        <v>205185.45</v>
      </c>
    </row>
    <row r="33" spans="1:3">
      <c r="A33">
        <f t="shared" si="0"/>
        <v>35278</v>
      </c>
      <c r="B33" s="31" t="s">
        <v>127</v>
      </c>
      <c r="C33" s="132">
        <v>58546.1</v>
      </c>
    </row>
    <row r="34" spans="1:3">
      <c r="A34">
        <f t="shared" si="0"/>
        <v>35280</v>
      </c>
      <c r="B34" s="31" t="s">
        <v>128</v>
      </c>
      <c r="C34" s="132">
        <v>33956.339999999997</v>
      </c>
    </row>
    <row r="35" spans="1:3">
      <c r="A35">
        <f t="shared" si="0"/>
        <v>35282</v>
      </c>
      <c r="B35" s="31" t="s">
        <v>129</v>
      </c>
      <c r="C35" s="132">
        <v>72634.080000000002</v>
      </c>
    </row>
    <row r="36" spans="1:3">
      <c r="A36">
        <f t="shared" si="0"/>
        <v>35283</v>
      </c>
      <c r="B36" s="31" t="s">
        <v>2616</v>
      </c>
      <c r="C36" s="132">
        <v>85028.42</v>
      </c>
    </row>
    <row r="37" spans="1:3">
      <c r="A37">
        <f t="shared" si="0"/>
        <v>35541</v>
      </c>
      <c r="B37" s="31" t="s">
        <v>2617</v>
      </c>
      <c r="C37" s="132">
        <v>79140.41</v>
      </c>
    </row>
    <row r="38" spans="1:3">
      <c r="A38">
        <f t="shared" si="0"/>
        <v>37202</v>
      </c>
      <c r="B38" s="31" t="s">
        <v>2618</v>
      </c>
      <c r="C38" s="132">
        <v>121095.96</v>
      </c>
    </row>
    <row r="39" spans="1:3">
      <c r="A39">
        <f t="shared" si="0"/>
        <v>37203</v>
      </c>
      <c r="B39" s="31" t="s">
        <v>2619</v>
      </c>
      <c r="C39" s="132">
        <v>212351.66</v>
      </c>
    </row>
    <row r="40" spans="1:3">
      <c r="A40">
        <f t="shared" si="0"/>
        <v>37205</v>
      </c>
      <c r="B40" s="31" t="s">
        <v>2620</v>
      </c>
      <c r="C40" s="132">
        <v>228239.78</v>
      </c>
    </row>
    <row r="41" spans="1:3">
      <c r="A41">
        <f t="shared" si="0"/>
        <v>37206</v>
      </c>
      <c r="B41" s="31" t="s">
        <v>2621</v>
      </c>
      <c r="C41" s="132">
        <v>137757.21</v>
      </c>
    </row>
    <row r="42" spans="1:3">
      <c r="A42">
        <f t="shared" si="0"/>
        <v>37207</v>
      </c>
      <c r="B42" s="31" t="s">
        <v>2622</v>
      </c>
      <c r="C42" s="132">
        <v>133988.65</v>
      </c>
    </row>
    <row r="43" spans="1:3">
      <c r="A43">
        <f t="shared" si="0"/>
        <v>37208</v>
      </c>
      <c r="B43" s="31" t="s">
        <v>2623</v>
      </c>
      <c r="C43" s="132">
        <v>162619.82</v>
      </c>
    </row>
    <row r="44" spans="1:3">
      <c r="A44">
        <f t="shared" si="0"/>
        <v>37209</v>
      </c>
      <c r="B44" s="31" t="s">
        <v>2624</v>
      </c>
      <c r="C44" s="132">
        <v>67514.679999999993</v>
      </c>
    </row>
    <row r="45" spans="1:3">
      <c r="A45">
        <f t="shared" si="0"/>
        <v>37210</v>
      </c>
      <c r="B45" s="31" t="s">
        <v>2625</v>
      </c>
      <c r="C45" s="132">
        <v>143744.13</v>
      </c>
    </row>
    <row r="46" spans="1:3">
      <c r="A46">
        <f t="shared" si="0"/>
        <v>37211</v>
      </c>
      <c r="B46" s="31" t="s">
        <v>2626</v>
      </c>
      <c r="C46" s="132">
        <v>130451.14</v>
      </c>
    </row>
    <row r="47" spans="1:3">
      <c r="A47">
        <f t="shared" si="0"/>
        <v>37212</v>
      </c>
      <c r="B47" s="31" t="s">
        <v>2627</v>
      </c>
      <c r="C47" s="132">
        <v>189940.1</v>
      </c>
    </row>
    <row r="48" spans="1:3">
      <c r="A48">
        <f t="shared" si="0"/>
        <v>37213</v>
      </c>
      <c r="B48" s="31" t="s">
        <v>2628</v>
      </c>
      <c r="C48" s="132">
        <v>69426.350000000006</v>
      </c>
    </row>
    <row r="49" spans="1:3">
      <c r="A49">
        <f t="shared" si="0"/>
        <v>37214</v>
      </c>
      <c r="B49" s="31" t="s">
        <v>2629</v>
      </c>
      <c r="C49" s="132">
        <v>79596.75</v>
      </c>
    </row>
    <row r="50" spans="1:3">
      <c r="A50">
        <f t="shared" si="0"/>
        <v>37215</v>
      </c>
      <c r="B50" s="31" t="s">
        <v>2630</v>
      </c>
      <c r="C50" s="132">
        <v>96267.47</v>
      </c>
    </row>
    <row r="51" spans="1:3">
      <c r="A51">
        <f t="shared" si="0"/>
        <v>37218</v>
      </c>
      <c r="B51" s="31" t="s">
        <v>2631</v>
      </c>
      <c r="C51" s="132">
        <v>98510.720000000001</v>
      </c>
    </row>
    <row r="52" spans="1:3">
      <c r="A52">
        <f t="shared" si="0"/>
        <v>37219</v>
      </c>
      <c r="B52" s="31" t="s">
        <v>2632</v>
      </c>
      <c r="C52" s="132">
        <v>79471.009999999995</v>
      </c>
    </row>
    <row r="53" spans="1:3">
      <c r="A53">
        <f t="shared" si="0"/>
        <v>37220</v>
      </c>
      <c r="B53" s="31" t="s">
        <v>2633</v>
      </c>
      <c r="C53" s="132">
        <v>118815.93</v>
      </c>
    </row>
    <row r="54" spans="1:3">
      <c r="A54">
        <f t="shared" si="0"/>
        <v>37221</v>
      </c>
      <c r="B54" s="31" t="s">
        <v>2634</v>
      </c>
      <c r="C54" s="132">
        <v>102168.4</v>
      </c>
    </row>
    <row r="55" spans="1:3">
      <c r="A55">
        <f t="shared" si="0"/>
        <v>37223</v>
      </c>
      <c r="B55" s="31" t="s">
        <v>2635</v>
      </c>
      <c r="C55" s="132">
        <v>131944.18</v>
      </c>
    </row>
    <row r="56" spans="1:3">
      <c r="A56">
        <f t="shared" si="0"/>
        <v>37225</v>
      </c>
      <c r="B56" s="31" t="s">
        <v>2636</v>
      </c>
      <c r="C56" s="132">
        <v>399509.46</v>
      </c>
    </row>
    <row r="57" spans="1:3">
      <c r="A57">
        <f t="shared" si="0"/>
        <v>37226</v>
      </c>
      <c r="B57" s="31" t="s">
        <v>2637</v>
      </c>
      <c r="C57" s="132">
        <v>78874.720000000001</v>
      </c>
    </row>
    <row r="58" spans="1:3">
      <c r="A58">
        <f t="shared" si="0"/>
        <v>37227</v>
      </c>
      <c r="B58" s="31" t="s">
        <v>2638</v>
      </c>
      <c r="C58" s="132">
        <v>80932.92</v>
      </c>
    </row>
    <row r="59" spans="1:3">
      <c r="A59">
        <f t="shared" si="0"/>
        <v>37228</v>
      </c>
      <c r="B59" s="31" t="s">
        <v>2639</v>
      </c>
      <c r="C59" s="132">
        <v>15109.87</v>
      </c>
    </row>
    <row r="60" spans="1:3">
      <c r="A60">
        <f t="shared" si="0"/>
        <v>37229</v>
      </c>
      <c r="B60" s="31" t="s">
        <v>2640</v>
      </c>
      <c r="C60" s="132">
        <v>121366.35</v>
      </c>
    </row>
    <row r="61" spans="1:3">
      <c r="A61">
        <f t="shared" si="0"/>
        <v>37231</v>
      </c>
      <c r="B61" s="31" t="s">
        <v>2641</v>
      </c>
      <c r="C61" s="132">
        <v>63510.879999999997</v>
      </c>
    </row>
    <row r="62" spans="1:3">
      <c r="A62">
        <f t="shared" si="0"/>
        <v>37233</v>
      </c>
      <c r="B62" s="31" t="s">
        <v>2642</v>
      </c>
      <c r="C62" s="132">
        <v>61406.79</v>
      </c>
    </row>
    <row r="63" spans="1:3">
      <c r="A63">
        <f t="shared" si="0"/>
        <v>37234</v>
      </c>
      <c r="B63" s="31" t="s">
        <v>2643</v>
      </c>
      <c r="C63" s="132">
        <v>131293.41</v>
      </c>
    </row>
    <row r="64" spans="1:3">
      <c r="A64">
        <f t="shared" si="0"/>
        <v>37235</v>
      </c>
      <c r="B64" s="31" t="s">
        <v>2644</v>
      </c>
      <c r="C64" s="132">
        <v>133406.54999999999</v>
      </c>
    </row>
    <row r="65" spans="1:3">
      <c r="A65">
        <f t="shared" si="0"/>
        <v>37236</v>
      </c>
      <c r="B65" s="31" t="s">
        <v>2645</v>
      </c>
      <c r="C65" s="132">
        <v>208231.36</v>
      </c>
    </row>
    <row r="66" spans="1:3">
      <c r="A66">
        <f t="shared" ref="A66:A129" si="1">MID(B66,1,5)*1</f>
        <v>37237</v>
      </c>
      <c r="B66" s="31" t="s">
        <v>2646</v>
      </c>
      <c r="C66" s="132">
        <v>168923.36</v>
      </c>
    </row>
    <row r="67" spans="1:3">
      <c r="A67">
        <f t="shared" si="1"/>
        <v>37238</v>
      </c>
      <c r="B67" s="31" t="s">
        <v>2647</v>
      </c>
      <c r="C67" s="132">
        <v>122798.42</v>
      </c>
    </row>
    <row r="68" spans="1:3">
      <c r="A68">
        <f t="shared" si="1"/>
        <v>37240</v>
      </c>
      <c r="B68" s="31" t="s">
        <v>2648</v>
      </c>
      <c r="C68" s="132">
        <v>168909.97</v>
      </c>
    </row>
    <row r="69" spans="1:3">
      <c r="A69">
        <f t="shared" si="1"/>
        <v>37241</v>
      </c>
      <c r="B69" s="31" t="s">
        <v>2649</v>
      </c>
      <c r="C69" s="132">
        <v>10543.5</v>
      </c>
    </row>
    <row r="70" spans="1:3">
      <c r="A70">
        <f t="shared" si="1"/>
        <v>37242</v>
      </c>
      <c r="B70" s="31" t="s">
        <v>2650</v>
      </c>
      <c r="C70" s="132">
        <v>73635.839999999997</v>
      </c>
    </row>
    <row r="71" spans="1:3">
      <c r="A71">
        <f t="shared" si="1"/>
        <v>37244</v>
      </c>
      <c r="B71" s="31" t="s">
        <v>2651</v>
      </c>
      <c r="C71" s="132">
        <v>25306.1</v>
      </c>
    </row>
    <row r="72" spans="1:3">
      <c r="A72">
        <f t="shared" si="1"/>
        <v>37245</v>
      </c>
      <c r="B72" s="31" t="s">
        <v>2652</v>
      </c>
      <c r="C72" s="132">
        <v>259016.83</v>
      </c>
    </row>
    <row r="73" spans="1:3">
      <c r="A73">
        <f t="shared" si="1"/>
        <v>37246</v>
      </c>
      <c r="B73" s="31" t="s">
        <v>2653</v>
      </c>
      <c r="C73" s="132">
        <v>123508.67</v>
      </c>
    </row>
    <row r="74" spans="1:3">
      <c r="A74">
        <f t="shared" si="1"/>
        <v>37248</v>
      </c>
      <c r="B74" s="31" t="s">
        <v>2654</v>
      </c>
      <c r="C74" s="132">
        <v>46294.43</v>
      </c>
    </row>
    <row r="75" spans="1:3">
      <c r="A75">
        <f t="shared" si="1"/>
        <v>37249</v>
      </c>
      <c r="B75" s="31" t="s">
        <v>2655</v>
      </c>
      <c r="C75" s="132">
        <v>154858.26</v>
      </c>
    </row>
    <row r="76" spans="1:3">
      <c r="A76">
        <f t="shared" si="1"/>
        <v>37250</v>
      </c>
      <c r="B76" s="31" t="s">
        <v>2656</v>
      </c>
      <c r="C76" s="132">
        <v>190834.79</v>
      </c>
    </row>
    <row r="77" spans="1:3">
      <c r="A77">
        <f t="shared" si="1"/>
        <v>37252</v>
      </c>
      <c r="B77" s="31" t="s">
        <v>2657</v>
      </c>
      <c r="C77" s="132">
        <v>139304.6</v>
      </c>
    </row>
    <row r="78" spans="1:3">
      <c r="A78">
        <f t="shared" si="1"/>
        <v>37253</v>
      </c>
      <c r="B78" s="31" t="s">
        <v>2658</v>
      </c>
      <c r="C78" s="132">
        <v>42022.59</v>
      </c>
    </row>
    <row r="79" spans="1:3">
      <c r="A79">
        <f t="shared" si="1"/>
        <v>37254</v>
      </c>
      <c r="B79" s="31" t="s">
        <v>2659</v>
      </c>
      <c r="C79" s="132">
        <v>158144.43</v>
      </c>
    </row>
    <row r="80" spans="1:3">
      <c r="A80">
        <f t="shared" si="1"/>
        <v>37255</v>
      </c>
      <c r="B80" s="31" t="s">
        <v>2660</v>
      </c>
      <c r="C80" s="132">
        <v>100149.78</v>
      </c>
    </row>
    <row r="81" spans="1:3">
      <c r="A81">
        <f t="shared" si="1"/>
        <v>37256</v>
      </c>
      <c r="B81" s="31" t="s">
        <v>2661</v>
      </c>
      <c r="C81" s="132">
        <v>21647.79</v>
      </c>
    </row>
    <row r="82" spans="1:3">
      <c r="A82">
        <f t="shared" si="1"/>
        <v>37258</v>
      </c>
      <c r="B82" s="31" t="s">
        <v>816</v>
      </c>
      <c r="C82" s="132">
        <v>257404.42</v>
      </c>
    </row>
    <row r="83" spans="1:3">
      <c r="A83">
        <f t="shared" si="1"/>
        <v>37259</v>
      </c>
      <c r="B83" s="31" t="s">
        <v>817</v>
      </c>
      <c r="C83" s="132">
        <v>91223.71</v>
      </c>
    </row>
    <row r="84" spans="1:3">
      <c r="A84">
        <f t="shared" si="1"/>
        <v>37260</v>
      </c>
      <c r="B84" s="31" t="s">
        <v>818</v>
      </c>
      <c r="C84" s="132">
        <v>65678.28</v>
      </c>
    </row>
    <row r="85" spans="1:3">
      <c r="A85">
        <f t="shared" si="1"/>
        <v>37261</v>
      </c>
      <c r="B85" s="31" t="s">
        <v>819</v>
      </c>
      <c r="C85" s="132">
        <v>99681.89</v>
      </c>
    </row>
    <row r="86" spans="1:3">
      <c r="A86">
        <f t="shared" si="1"/>
        <v>37262</v>
      </c>
      <c r="B86" s="31" t="s">
        <v>820</v>
      </c>
      <c r="C86" s="132">
        <v>119896.21</v>
      </c>
    </row>
    <row r="87" spans="1:3">
      <c r="A87">
        <f t="shared" si="1"/>
        <v>37263</v>
      </c>
      <c r="B87" s="31" t="s">
        <v>821</v>
      </c>
      <c r="C87" s="132">
        <v>149778.62</v>
      </c>
    </row>
    <row r="88" spans="1:3">
      <c r="A88">
        <f t="shared" si="1"/>
        <v>37264</v>
      </c>
      <c r="B88" s="31" t="s">
        <v>822</v>
      </c>
      <c r="C88" s="132">
        <v>199006.44</v>
      </c>
    </row>
    <row r="89" spans="1:3">
      <c r="A89">
        <f t="shared" si="1"/>
        <v>37265</v>
      </c>
      <c r="B89" s="31" t="s">
        <v>823</v>
      </c>
      <c r="C89" s="132">
        <v>132262.78</v>
      </c>
    </row>
    <row r="90" spans="1:3">
      <c r="A90">
        <f t="shared" si="1"/>
        <v>37267</v>
      </c>
      <c r="B90" s="31" t="s">
        <v>824</v>
      </c>
      <c r="C90" s="132">
        <v>291494.33</v>
      </c>
    </row>
    <row r="91" spans="1:3">
      <c r="A91">
        <f t="shared" si="1"/>
        <v>37268</v>
      </c>
      <c r="B91" s="31" t="s">
        <v>825</v>
      </c>
      <c r="C91" s="132">
        <v>415410.81</v>
      </c>
    </row>
    <row r="92" spans="1:3">
      <c r="A92">
        <f t="shared" si="1"/>
        <v>37269</v>
      </c>
      <c r="B92" s="31" t="s">
        <v>826</v>
      </c>
      <c r="C92" s="132">
        <v>121634.78</v>
      </c>
    </row>
    <row r="93" spans="1:3">
      <c r="A93">
        <f t="shared" si="1"/>
        <v>37271</v>
      </c>
      <c r="B93" s="31" t="s">
        <v>827</v>
      </c>
      <c r="C93" s="132">
        <v>100500.83</v>
      </c>
    </row>
    <row r="94" spans="1:3">
      <c r="A94">
        <f t="shared" si="1"/>
        <v>37272</v>
      </c>
      <c r="B94" s="31" t="s">
        <v>828</v>
      </c>
      <c r="C94" s="132">
        <v>114036.59</v>
      </c>
    </row>
    <row r="95" spans="1:3">
      <c r="A95">
        <f t="shared" si="1"/>
        <v>37273</v>
      </c>
      <c r="B95" s="31" t="s">
        <v>829</v>
      </c>
      <c r="C95" s="132">
        <v>126467.1</v>
      </c>
    </row>
    <row r="96" spans="1:3">
      <c r="A96">
        <f t="shared" si="1"/>
        <v>37275</v>
      </c>
      <c r="B96" s="31" t="s">
        <v>830</v>
      </c>
      <c r="C96" s="132">
        <v>25005.37</v>
      </c>
    </row>
    <row r="97" spans="1:3">
      <c r="A97">
        <f t="shared" si="1"/>
        <v>37276</v>
      </c>
      <c r="B97" s="31" t="s">
        <v>831</v>
      </c>
      <c r="C97" s="132">
        <v>12566.56</v>
      </c>
    </row>
    <row r="98" spans="1:3">
      <c r="A98">
        <f t="shared" si="1"/>
        <v>37277</v>
      </c>
      <c r="B98" s="31" t="s">
        <v>832</v>
      </c>
      <c r="C98" s="132">
        <v>123781.31</v>
      </c>
    </row>
    <row r="99" spans="1:3">
      <c r="A99">
        <f t="shared" si="1"/>
        <v>37279</v>
      </c>
      <c r="B99" s="31" t="s">
        <v>833</v>
      </c>
      <c r="C99" s="132">
        <v>143316.59</v>
      </c>
    </row>
    <row r="100" spans="1:3">
      <c r="A100">
        <f t="shared" si="1"/>
        <v>37280</v>
      </c>
      <c r="B100" s="31" t="s">
        <v>834</v>
      </c>
      <c r="C100" s="132">
        <v>50981.120000000003</v>
      </c>
    </row>
    <row r="101" spans="1:3">
      <c r="A101">
        <f t="shared" si="1"/>
        <v>37282</v>
      </c>
      <c r="B101" s="31" t="s">
        <v>835</v>
      </c>
      <c r="C101" s="132">
        <v>200586.28</v>
      </c>
    </row>
    <row r="102" spans="1:3">
      <c r="A102">
        <f t="shared" si="1"/>
        <v>37283</v>
      </c>
      <c r="B102" s="31" t="s">
        <v>836</v>
      </c>
      <c r="C102" s="132">
        <v>116524.93</v>
      </c>
    </row>
    <row r="103" spans="1:3">
      <c r="A103">
        <f t="shared" si="1"/>
        <v>37284</v>
      </c>
      <c r="B103" s="31" t="s">
        <v>837</v>
      </c>
      <c r="C103" s="132">
        <v>87883</v>
      </c>
    </row>
    <row r="104" spans="1:3">
      <c r="A104">
        <f t="shared" si="1"/>
        <v>37285</v>
      </c>
      <c r="B104" s="31" t="s">
        <v>838</v>
      </c>
      <c r="C104" s="132">
        <v>76727.820000000007</v>
      </c>
    </row>
    <row r="105" spans="1:3">
      <c r="A105">
        <f t="shared" si="1"/>
        <v>37286</v>
      </c>
      <c r="B105" s="31" t="s">
        <v>839</v>
      </c>
      <c r="C105" s="132">
        <v>120466.72</v>
      </c>
    </row>
    <row r="106" spans="1:3">
      <c r="A106">
        <f t="shared" si="1"/>
        <v>37287</v>
      </c>
      <c r="B106" s="31" t="s">
        <v>840</v>
      </c>
      <c r="C106" s="132">
        <v>20545.419999999998</v>
      </c>
    </row>
    <row r="107" spans="1:3">
      <c r="A107">
        <f t="shared" si="1"/>
        <v>37288</v>
      </c>
      <c r="B107" s="31" t="s">
        <v>841</v>
      </c>
      <c r="C107" s="132">
        <v>267845.55</v>
      </c>
    </row>
    <row r="108" spans="1:3">
      <c r="A108">
        <f t="shared" si="1"/>
        <v>37289</v>
      </c>
      <c r="B108" s="31" t="s">
        <v>842</v>
      </c>
      <c r="C108" s="132">
        <v>1586</v>
      </c>
    </row>
    <row r="109" spans="1:3">
      <c r="A109">
        <f t="shared" si="1"/>
        <v>37290</v>
      </c>
      <c r="B109" s="31" t="s">
        <v>843</v>
      </c>
      <c r="C109" s="132">
        <v>163605.99</v>
      </c>
    </row>
    <row r="110" spans="1:3">
      <c r="A110">
        <f t="shared" si="1"/>
        <v>37291</v>
      </c>
      <c r="B110" s="31" t="s">
        <v>844</v>
      </c>
      <c r="C110" s="132">
        <v>168339.79</v>
      </c>
    </row>
    <row r="111" spans="1:3">
      <c r="A111">
        <f t="shared" si="1"/>
        <v>37292</v>
      </c>
      <c r="B111" s="31" t="s">
        <v>845</v>
      </c>
      <c r="C111" s="132">
        <v>92335.01</v>
      </c>
    </row>
    <row r="112" spans="1:3">
      <c r="A112">
        <f t="shared" si="1"/>
        <v>37293</v>
      </c>
      <c r="B112" s="31" t="s">
        <v>846</v>
      </c>
      <c r="C112" s="132">
        <v>97778.76</v>
      </c>
    </row>
    <row r="113" spans="1:3">
      <c r="A113">
        <f t="shared" si="1"/>
        <v>37294</v>
      </c>
      <c r="B113" s="31" t="s">
        <v>847</v>
      </c>
      <c r="C113" s="132">
        <v>92437.04</v>
      </c>
    </row>
    <row r="114" spans="1:3">
      <c r="A114">
        <f t="shared" si="1"/>
        <v>37295</v>
      </c>
      <c r="B114" s="31" t="s">
        <v>848</v>
      </c>
      <c r="C114" s="132">
        <v>127618.68</v>
      </c>
    </row>
    <row r="115" spans="1:3">
      <c r="A115">
        <f t="shared" si="1"/>
        <v>37296</v>
      </c>
      <c r="B115" s="31" t="s">
        <v>849</v>
      </c>
      <c r="C115" s="132">
        <v>107868.95</v>
      </c>
    </row>
    <row r="116" spans="1:3">
      <c r="A116">
        <f t="shared" si="1"/>
        <v>37297</v>
      </c>
      <c r="B116" s="31" t="s">
        <v>850</v>
      </c>
      <c r="C116" s="132">
        <v>155066.78</v>
      </c>
    </row>
    <row r="117" spans="1:3">
      <c r="A117">
        <f t="shared" si="1"/>
        <v>37298</v>
      </c>
      <c r="B117" s="31" t="s">
        <v>851</v>
      </c>
      <c r="C117" s="132">
        <v>131852.14000000001</v>
      </c>
    </row>
    <row r="118" spans="1:3">
      <c r="A118">
        <f t="shared" si="1"/>
        <v>37299</v>
      </c>
      <c r="B118" s="31" t="s">
        <v>852</v>
      </c>
      <c r="C118" s="132">
        <v>28649.53</v>
      </c>
    </row>
    <row r="119" spans="1:3">
      <c r="A119">
        <f t="shared" si="1"/>
        <v>37302</v>
      </c>
      <c r="B119" s="31" t="s">
        <v>853</v>
      </c>
      <c r="C119" s="132">
        <v>148741.93</v>
      </c>
    </row>
    <row r="120" spans="1:3">
      <c r="A120">
        <f t="shared" si="1"/>
        <v>37322</v>
      </c>
      <c r="B120" s="31" t="s">
        <v>854</v>
      </c>
      <c r="C120" s="132">
        <v>138958.24</v>
      </c>
    </row>
    <row r="121" spans="1:3">
      <c r="A121">
        <f t="shared" si="1"/>
        <v>37326</v>
      </c>
      <c r="B121" s="31" t="s">
        <v>855</v>
      </c>
      <c r="C121" s="132">
        <v>203144.98</v>
      </c>
    </row>
    <row r="122" spans="1:3">
      <c r="A122">
        <f t="shared" si="1"/>
        <v>37330</v>
      </c>
      <c r="B122" s="31" t="s">
        <v>856</v>
      </c>
      <c r="C122" s="132">
        <v>186744.93</v>
      </c>
    </row>
    <row r="123" spans="1:3">
      <c r="A123">
        <f t="shared" si="1"/>
        <v>37334</v>
      </c>
      <c r="B123" s="31" t="s">
        <v>857</v>
      </c>
      <c r="C123" s="132">
        <v>414974.83</v>
      </c>
    </row>
    <row r="124" spans="1:3">
      <c r="A124">
        <f t="shared" si="1"/>
        <v>37423</v>
      </c>
      <c r="B124" s="31" t="s">
        <v>858</v>
      </c>
      <c r="C124" s="132">
        <v>141500.51</v>
      </c>
    </row>
    <row r="125" spans="1:3">
      <c r="A125">
        <f t="shared" si="1"/>
        <v>37476</v>
      </c>
      <c r="B125" s="31" t="s">
        <v>859</v>
      </c>
      <c r="C125" s="132">
        <v>90521.72</v>
      </c>
    </row>
    <row r="126" spans="1:3">
      <c r="A126">
        <f t="shared" si="1"/>
        <v>37486</v>
      </c>
      <c r="B126" s="31" t="s">
        <v>860</v>
      </c>
      <c r="C126" s="132">
        <v>31049.279999999999</v>
      </c>
    </row>
    <row r="127" spans="1:3">
      <c r="A127">
        <f t="shared" si="1"/>
        <v>37635</v>
      </c>
      <c r="B127" s="31" t="s">
        <v>861</v>
      </c>
      <c r="C127" s="132"/>
    </row>
    <row r="128" spans="1:3">
      <c r="A128">
        <f t="shared" si="1"/>
        <v>37721</v>
      </c>
      <c r="B128" s="31" t="s">
        <v>862</v>
      </c>
      <c r="C128" s="132">
        <v>36492.839999999997</v>
      </c>
    </row>
    <row r="129" spans="1:3">
      <c r="A129" t="e">
        <f t="shared" si="1"/>
        <v>#VALUE!</v>
      </c>
      <c r="B129" s="30"/>
      <c r="C129" s="131">
        <v>15861833.60999999</v>
      </c>
    </row>
    <row r="130" spans="1:3">
      <c r="A130">
        <f t="shared" ref="A130:A193" si="2">MID(B130,1,5)*1</f>
        <v>35301</v>
      </c>
      <c r="B130" s="23" t="s">
        <v>863</v>
      </c>
      <c r="C130" s="131">
        <v>17245.18</v>
      </c>
    </row>
    <row r="131" spans="1:3">
      <c r="A131">
        <f t="shared" si="2"/>
        <v>35303</v>
      </c>
      <c r="B131" s="31" t="s">
        <v>864</v>
      </c>
      <c r="C131" s="132">
        <v>59976.22</v>
      </c>
    </row>
    <row r="132" spans="1:3">
      <c r="A132">
        <f t="shared" si="2"/>
        <v>35305</v>
      </c>
      <c r="B132" s="31" t="s">
        <v>865</v>
      </c>
      <c r="C132" s="132">
        <v>120736.63</v>
      </c>
    </row>
    <row r="133" spans="1:3">
      <c r="A133">
        <f t="shared" si="2"/>
        <v>35306</v>
      </c>
      <c r="B133" s="31" t="s">
        <v>866</v>
      </c>
      <c r="C133" s="132">
        <v>3804.06</v>
      </c>
    </row>
    <row r="134" spans="1:3">
      <c r="A134">
        <f t="shared" si="2"/>
        <v>35307</v>
      </c>
      <c r="B134" s="31" t="s">
        <v>867</v>
      </c>
      <c r="C134" s="132">
        <v>49061.919999999998</v>
      </c>
    </row>
    <row r="135" spans="1:3">
      <c r="A135">
        <f t="shared" si="2"/>
        <v>35309</v>
      </c>
      <c r="B135" s="31" t="s">
        <v>868</v>
      </c>
      <c r="C135" s="132">
        <v>82171.37</v>
      </c>
    </row>
    <row r="136" spans="1:3">
      <c r="A136">
        <f t="shared" si="2"/>
        <v>35311</v>
      </c>
      <c r="B136" s="31" t="s">
        <v>869</v>
      </c>
      <c r="C136" s="132">
        <v>50675.69</v>
      </c>
    </row>
    <row r="137" spans="1:3">
      <c r="A137">
        <f t="shared" si="2"/>
        <v>35312</v>
      </c>
      <c r="B137" s="31" t="s">
        <v>870</v>
      </c>
      <c r="C137" s="132">
        <v>40384.68</v>
      </c>
    </row>
    <row r="138" spans="1:3">
      <c r="A138">
        <f t="shared" si="2"/>
        <v>35313</v>
      </c>
      <c r="B138" s="31" t="s">
        <v>871</v>
      </c>
      <c r="C138" s="132">
        <v>79681.89</v>
      </c>
    </row>
    <row r="139" spans="1:3">
      <c r="A139">
        <f t="shared" si="2"/>
        <v>35314</v>
      </c>
      <c r="B139" s="31" t="s">
        <v>872</v>
      </c>
      <c r="C139" s="132">
        <v>92872.66</v>
      </c>
    </row>
    <row r="140" spans="1:3">
      <c r="A140">
        <f t="shared" si="2"/>
        <v>35321</v>
      </c>
      <c r="B140" s="31" t="s">
        <v>873</v>
      </c>
      <c r="C140" s="132">
        <v>18341.16</v>
      </c>
    </row>
    <row r="141" spans="1:3">
      <c r="A141">
        <f t="shared" si="2"/>
        <v>35323</v>
      </c>
      <c r="B141" s="31" t="s">
        <v>874</v>
      </c>
      <c r="C141" s="132">
        <v>20629.400000000001</v>
      </c>
    </row>
    <row r="142" spans="1:3">
      <c r="A142">
        <f t="shared" si="2"/>
        <v>35324</v>
      </c>
      <c r="B142" s="31" t="s">
        <v>875</v>
      </c>
      <c r="C142" s="132">
        <v>24148.26</v>
      </c>
    </row>
    <row r="143" spans="1:3">
      <c r="A143">
        <f t="shared" si="2"/>
        <v>35325</v>
      </c>
      <c r="B143" s="31" t="s">
        <v>876</v>
      </c>
      <c r="C143" s="132">
        <v>43271.11</v>
      </c>
    </row>
    <row r="144" spans="1:3">
      <c r="A144">
        <f t="shared" si="2"/>
        <v>35330</v>
      </c>
      <c r="B144" s="31" t="s">
        <v>877</v>
      </c>
      <c r="C144" s="132">
        <v>95672.54</v>
      </c>
    </row>
    <row r="145" spans="1:3">
      <c r="A145">
        <f t="shared" si="2"/>
        <v>35331</v>
      </c>
      <c r="B145" s="31" t="s">
        <v>878</v>
      </c>
      <c r="C145" s="132">
        <v>43514.6</v>
      </c>
    </row>
    <row r="146" spans="1:3">
      <c r="A146">
        <f t="shared" si="2"/>
        <v>35333</v>
      </c>
      <c r="B146" s="31" t="s">
        <v>879</v>
      </c>
      <c r="C146" s="132">
        <v>16546.53</v>
      </c>
    </row>
    <row r="147" spans="1:3">
      <c r="A147">
        <f t="shared" si="2"/>
        <v>35335</v>
      </c>
      <c r="B147" s="31" t="s">
        <v>880</v>
      </c>
      <c r="C147" s="132">
        <v>71666.52</v>
      </c>
    </row>
    <row r="148" spans="1:3">
      <c r="A148">
        <f t="shared" si="2"/>
        <v>35337</v>
      </c>
      <c r="B148" s="31" t="s">
        <v>881</v>
      </c>
      <c r="C148" s="132">
        <v>40538.839999999997</v>
      </c>
    </row>
    <row r="149" spans="1:3">
      <c r="A149">
        <f t="shared" si="2"/>
        <v>35338</v>
      </c>
      <c r="B149" s="31" t="s">
        <v>882</v>
      </c>
      <c r="C149" s="132">
        <v>10296.6</v>
      </c>
    </row>
    <row r="150" spans="1:3">
      <c r="A150">
        <f t="shared" si="2"/>
        <v>35341</v>
      </c>
      <c r="B150" s="31" t="s">
        <v>883</v>
      </c>
      <c r="C150" s="132">
        <v>63475.27</v>
      </c>
    </row>
    <row r="151" spans="1:3">
      <c r="A151">
        <f t="shared" si="2"/>
        <v>35342</v>
      </c>
      <c r="B151" s="31" t="s">
        <v>884</v>
      </c>
      <c r="C151" s="132">
        <v>63934.68</v>
      </c>
    </row>
    <row r="152" spans="1:3">
      <c r="A152">
        <f t="shared" si="2"/>
        <v>35345</v>
      </c>
      <c r="B152" s="31" t="s">
        <v>885</v>
      </c>
      <c r="C152" s="132">
        <v>50019.42</v>
      </c>
    </row>
    <row r="153" spans="1:3">
      <c r="A153">
        <f t="shared" si="2"/>
        <v>35346</v>
      </c>
      <c r="B153" s="31" t="s">
        <v>886</v>
      </c>
      <c r="C153" s="132">
        <v>30105.26</v>
      </c>
    </row>
    <row r="154" spans="1:3">
      <c r="A154">
        <f t="shared" si="2"/>
        <v>35347</v>
      </c>
      <c r="B154" s="31" t="s">
        <v>887</v>
      </c>
      <c r="C154" s="132">
        <v>71594.22</v>
      </c>
    </row>
    <row r="155" spans="1:3">
      <c r="A155">
        <f t="shared" si="2"/>
        <v>35351</v>
      </c>
      <c r="B155" s="31" t="s">
        <v>888</v>
      </c>
      <c r="C155" s="132">
        <v>52812.56</v>
      </c>
    </row>
    <row r="156" spans="1:3">
      <c r="A156">
        <f t="shared" si="2"/>
        <v>35352</v>
      </c>
      <c r="B156" s="31" t="s">
        <v>889</v>
      </c>
      <c r="C156" s="132">
        <v>66071.14</v>
      </c>
    </row>
    <row r="157" spans="1:3">
      <c r="A157">
        <f t="shared" si="2"/>
        <v>35354</v>
      </c>
      <c r="B157" s="31" t="s">
        <v>890</v>
      </c>
      <c r="C157" s="132">
        <v>44921.16</v>
      </c>
    </row>
    <row r="158" spans="1:3">
      <c r="A158">
        <f t="shared" si="2"/>
        <v>35355</v>
      </c>
      <c r="B158" s="31" t="s">
        <v>891</v>
      </c>
      <c r="C158" s="132">
        <v>39549.160000000003</v>
      </c>
    </row>
    <row r="159" spans="1:3">
      <c r="A159">
        <f t="shared" si="2"/>
        <v>35356</v>
      </c>
      <c r="B159" s="31" t="s">
        <v>892</v>
      </c>
      <c r="C159" s="132">
        <v>35232.910000000003</v>
      </c>
    </row>
    <row r="160" spans="1:3">
      <c r="A160">
        <f t="shared" si="2"/>
        <v>35357</v>
      </c>
      <c r="B160" s="31" t="s">
        <v>893</v>
      </c>
      <c r="C160" s="132">
        <v>28756.04</v>
      </c>
    </row>
    <row r="161" spans="1:3">
      <c r="A161">
        <f t="shared" si="2"/>
        <v>35358</v>
      </c>
      <c r="B161" s="31" t="s">
        <v>894</v>
      </c>
      <c r="C161" s="132">
        <v>37540.28</v>
      </c>
    </row>
    <row r="162" spans="1:3">
      <c r="A162">
        <f t="shared" si="2"/>
        <v>35359</v>
      </c>
      <c r="B162" s="31" t="s">
        <v>895</v>
      </c>
      <c r="C162" s="132">
        <v>42726.16</v>
      </c>
    </row>
    <row r="163" spans="1:3">
      <c r="A163">
        <f t="shared" si="2"/>
        <v>35360</v>
      </c>
      <c r="B163" s="31" t="s">
        <v>896</v>
      </c>
      <c r="C163" s="132">
        <v>17934.66</v>
      </c>
    </row>
    <row r="164" spans="1:3">
      <c r="A164">
        <f t="shared" si="2"/>
        <v>35361</v>
      </c>
      <c r="B164" s="31" t="s">
        <v>897</v>
      </c>
      <c r="C164" s="132">
        <v>13878.4</v>
      </c>
    </row>
    <row r="165" spans="1:3">
      <c r="A165">
        <f t="shared" si="2"/>
        <v>35362</v>
      </c>
      <c r="B165" s="31" t="s">
        <v>898</v>
      </c>
      <c r="C165" s="132">
        <v>33723.08</v>
      </c>
    </row>
    <row r="166" spans="1:3">
      <c r="A166">
        <f t="shared" si="2"/>
        <v>35365</v>
      </c>
      <c r="B166" s="31" t="s">
        <v>899</v>
      </c>
      <c r="C166" s="132">
        <v>56696.46</v>
      </c>
    </row>
    <row r="167" spans="1:3">
      <c r="A167">
        <f t="shared" si="2"/>
        <v>35367</v>
      </c>
      <c r="B167" s="31" t="s">
        <v>900</v>
      </c>
      <c r="C167" s="132">
        <v>32308.02</v>
      </c>
    </row>
    <row r="168" spans="1:3">
      <c r="A168">
        <f t="shared" si="2"/>
        <v>35368</v>
      </c>
      <c r="B168" s="31" t="s">
        <v>901</v>
      </c>
      <c r="C168" s="132">
        <v>33506.89</v>
      </c>
    </row>
    <row r="169" spans="1:3">
      <c r="A169">
        <f t="shared" si="2"/>
        <v>35372</v>
      </c>
      <c r="B169" s="31" t="s">
        <v>902</v>
      </c>
      <c r="C169" s="132">
        <v>50919.7</v>
      </c>
    </row>
    <row r="170" spans="1:3">
      <c r="A170">
        <f t="shared" si="2"/>
        <v>35375</v>
      </c>
      <c r="B170" s="31" t="s">
        <v>903</v>
      </c>
      <c r="C170" s="132">
        <v>14225.3</v>
      </c>
    </row>
    <row r="171" spans="1:3">
      <c r="A171">
        <f t="shared" si="2"/>
        <v>35376</v>
      </c>
      <c r="B171" s="31" t="s">
        <v>904</v>
      </c>
      <c r="C171" s="132">
        <v>27077.79</v>
      </c>
    </row>
    <row r="172" spans="1:3">
      <c r="A172">
        <f t="shared" si="2"/>
        <v>35377</v>
      </c>
      <c r="B172" s="31" t="s">
        <v>905</v>
      </c>
      <c r="C172" s="132">
        <v>7478.58</v>
      </c>
    </row>
    <row r="173" spans="1:3">
      <c r="A173">
        <f t="shared" si="2"/>
        <v>35379</v>
      </c>
      <c r="B173" s="31" t="s">
        <v>906</v>
      </c>
      <c r="C173" s="132">
        <v>15455.34</v>
      </c>
    </row>
    <row r="174" spans="1:3">
      <c r="A174">
        <f t="shared" si="2"/>
        <v>35380</v>
      </c>
      <c r="B174" s="31" t="s">
        <v>907</v>
      </c>
      <c r="C174" s="132">
        <v>40925.839999999997</v>
      </c>
    </row>
    <row r="175" spans="1:3">
      <c r="A175">
        <f t="shared" si="2"/>
        <v>35381</v>
      </c>
      <c r="B175" s="31" t="s">
        <v>908</v>
      </c>
      <c r="C175" s="132">
        <v>90513.74</v>
      </c>
    </row>
    <row r="176" spans="1:3">
      <c r="A176">
        <f t="shared" si="2"/>
        <v>35383</v>
      </c>
      <c r="B176" s="31" t="s">
        <v>909</v>
      </c>
      <c r="C176" s="132">
        <v>28746.5</v>
      </c>
    </row>
    <row r="177" spans="1:3">
      <c r="A177">
        <f t="shared" si="2"/>
        <v>35385</v>
      </c>
      <c r="B177" s="31" t="s">
        <v>910</v>
      </c>
      <c r="C177" s="132">
        <v>54697.599999999999</v>
      </c>
    </row>
    <row r="178" spans="1:3">
      <c r="A178">
        <f t="shared" si="2"/>
        <v>35386</v>
      </c>
      <c r="B178" s="31" t="s">
        <v>911</v>
      </c>
      <c r="C178" s="132">
        <v>72775.990000000005</v>
      </c>
    </row>
    <row r="179" spans="1:3">
      <c r="A179">
        <f t="shared" si="2"/>
        <v>35387</v>
      </c>
      <c r="B179" s="31" t="s">
        <v>912</v>
      </c>
      <c r="C179" s="132">
        <v>6612.82</v>
      </c>
    </row>
    <row r="180" spans="1:3">
      <c r="A180">
        <f t="shared" si="2"/>
        <v>35389</v>
      </c>
      <c r="B180" s="31" t="s">
        <v>297</v>
      </c>
      <c r="C180" s="132">
        <v>49877.5</v>
      </c>
    </row>
    <row r="181" spans="1:3">
      <c r="A181">
        <f t="shared" si="2"/>
        <v>35393</v>
      </c>
      <c r="B181" s="31" t="s">
        <v>298</v>
      </c>
      <c r="C181" s="132">
        <v>25880.94</v>
      </c>
    </row>
    <row r="182" spans="1:3">
      <c r="A182">
        <f t="shared" si="2"/>
        <v>35394</v>
      </c>
      <c r="B182" s="31" t="s">
        <v>299</v>
      </c>
      <c r="C182" s="132">
        <v>25738</v>
      </c>
    </row>
    <row r="183" spans="1:3">
      <c r="A183">
        <f t="shared" si="2"/>
        <v>35395</v>
      </c>
      <c r="B183" s="31" t="s">
        <v>300</v>
      </c>
      <c r="C183" s="132">
        <v>75033.06</v>
      </c>
    </row>
    <row r="184" spans="1:3">
      <c r="A184">
        <f t="shared" si="2"/>
        <v>35400</v>
      </c>
      <c r="B184" s="31" t="s">
        <v>301</v>
      </c>
      <c r="C184" s="132">
        <v>27851.38</v>
      </c>
    </row>
    <row r="185" spans="1:3">
      <c r="A185">
        <f t="shared" si="2"/>
        <v>35402</v>
      </c>
      <c r="B185" s="31" t="s">
        <v>302</v>
      </c>
      <c r="C185" s="132">
        <v>33540.43</v>
      </c>
    </row>
    <row r="186" spans="1:3">
      <c r="A186">
        <f t="shared" si="2"/>
        <v>35403</v>
      </c>
      <c r="B186" s="31" t="s">
        <v>303</v>
      </c>
      <c r="C186" s="132">
        <v>48765.34</v>
      </c>
    </row>
    <row r="187" spans="1:3">
      <c r="A187">
        <f t="shared" si="2"/>
        <v>35408</v>
      </c>
      <c r="B187" s="31" t="s">
        <v>304</v>
      </c>
      <c r="C187" s="132">
        <v>132752.39000000001</v>
      </c>
    </row>
    <row r="188" spans="1:3">
      <c r="A188">
        <f t="shared" si="2"/>
        <v>35410</v>
      </c>
      <c r="B188" s="31" t="s">
        <v>305</v>
      </c>
      <c r="C188" s="132">
        <v>29890.9</v>
      </c>
    </row>
    <row r="189" spans="1:3">
      <c r="A189">
        <f t="shared" si="2"/>
        <v>35411</v>
      </c>
      <c r="B189" s="31" t="s">
        <v>306</v>
      </c>
      <c r="C189" s="132">
        <v>21861.200000000001</v>
      </c>
    </row>
    <row r="190" spans="1:3">
      <c r="A190">
        <f t="shared" si="2"/>
        <v>35412</v>
      </c>
      <c r="B190" s="31" t="s">
        <v>307</v>
      </c>
      <c r="C190" s="132">
        <v>3382.65</v>
      </c>
    </row>
    <row r="191" spans="1:3">
      <c r="A191">
        <f t="shared" si="2"/>
        <v>35414</v>
      </c>
      <c r="B191" s="31" t="s">
        <v>308</v>
      </c>
      <c r="C191" s="132">
        <v>35118.769999999997</v>
      </c>
    </row>
    <row r="192" spans="1:3">
      <c r="A192">
        <f t="shared" si="2"/>
        <v>35415</v>
      </c>
      <c r="B192" s="31" t="s">
        <v>309</v>
      </c>
      <c r="C192" s="132">
        <v>36736.83</v>
      </c>
    </row>
    <row r="193" spans="1:3">
      <c r="A193">
        <f t="shared" si="2"/>
        <v>35416</v>
      </c>
      <c r="B193" s="31" t="s">
        <v>310</v>
      </c>
      <c r="C193" s="132">
        <v>63990.7</v>
      </c>
    </row>
    <row r="194" spans="1:3">
      <c r="A194">
        <f t="shared" ref="A194:A257" si="3">MID(B194,1,5)*1</f>
        <v>35420</v>
      </c>
      <c r="B194" s="31" t="s">
        <v>311</v>
      </c>
      <c r="C194" s="132">
        <v>239806.4</v>
      </c>
    </row>
    <row r="195" spans="1:3">
      <c r="A195">
        <f t="shared" si="3"/>
        <v>35421</v>
      </c>
      <c r="B195" s="31" t="s">
        <v>312</v>
      </c>
      <c r="C195" s="132">
        <v>62355.89</v>
      </c>
    </row>
    <row r="196" spans="1:3">
      <c r="A196">
        <f t="shared" si="3"/>
        <v>35423</v>
      </c>
      <c r="B196" s="31" t="s">
        <v>313</v>
      </c>
      <c r="C196" s="132">
        <v>19985.09</v>
      </c>
    </row>
    <row r="197" spans="1:3">
      <c r="A197">
        <f t="shared" si="3"/>
        <v>35426</v>
      </c>
      <c r="B197" s="31" t="s">
        <v>314</v>
      </c>
      <c r="C197" s="132">
        <v>23844.04</v>
      </c>
    </row>
    <row r="198" spans="1:3">
      <c r="A198">
        <f t="shared" si="3"/>
        <v>35427</v>
      </c>
      <c r="B198" s="31" t="s">
        <v>315</v>
      </c>
      <c r="C198" s="132">
        <v>49675.56</v>
      </c>
    </row>
    <row r="199" spans="1:3">
      <c r="A199">
        <f t="shared" si="3"/>
        <v>35428</v>
      </c>
      <c r="B199" s="31" t="s">
        <v>316</v>
      </c>
      <c r="C199" s="132">
        <v>26146.61</v>
      </c>
    </row>
    <row r="200" spans="1:3">
      <c r="A200">
        <f t="shared" si="3"/>
        <v>35429</v>
      </c>
      <c r="B200" s="31" t="s">
        <v>317</v>
      </c>
      <c r="C200" s="132">
        <v>16024.22</v>
      </c>
    </row>
    <row r="201" spans="1:3">
      <c r="A201">
        <f t="shared" si="3"/>
        <v>35430</v>
      </c>
      <c r="B201" s="31" t="s">
        <v>318</v>
      </c>
      <c r="C201" s="132">
        <v>29882.13</v>
      </c>
    </row>
    <row r="202" spans="1:3">
      <c r="A202">
        <f t="shared" si="3"/>
        <v>35431</v>
      </c>
      <c r="B202" s="31" t="s">
        <v>319</v>
      </c>
      <c r="C202" s="132">
        <v>13603.14</v>
      </c>
    </row>
    <row r="203" spans="1:3">
      <c r="A203">
        <f t="shared" si="3"/>
        <v>35434</v>
      </c>
      <c r="B203" s="31" t="s">
        <v>320</v>
      </c>
      <c r="C203" s="132">
        <v>43171.199999999997</v>
      </c>
    </row>
    <row r="204" spans="1:3">
      <c r="A204">
        <f t="shared" si="3"/>
        <v>35435</v>
      </c>
      <c r="B204" s="31" t="s">
        <v>321</v>
      </c>
      <c r="C204" s="132">
        <v>69502.929999999993</v>
      </c>
    </row>
    <row r="205" spans="1:3">
      <c r="A205">
        <f t="shared" si="3"/>
        <v>35436</v>
      </c>
      <c r="B205" s="31" t="s">
        <v>322</v>
      </c>
      <c r="C205" s="132">
        <v>30599.98</v>
      </c>
    </row>
    <row r="206" spans="1:3">
      <c r="A206">
        <f t="shared" si="3"/>
        <v>35437</v>
      </c>
      <c r="B206" s="31" t="s">
        <v>323</v>
      </c>
      <c r="C206" s="132">
        <v>26771.31</v>
      </c>
    </row>
    <row r="207" spans="1:3">
      <c r="A207">
        <f t="shared" si="3"/>
        <v>35439</v>
      </c>
      <c r="B207" s="31" t="s">
        <v>324</v>
      </c>
      <c r="C207" s="132">
        <v>33796.69</v>
      </c>
    </row>
    <row r="208" spans="1:3">
      <c r="A208">
        <f t="shared" si="3"/>
        <v>35440</v>
      </c>
      <c r="B208" s="31" t="s">
        <v>325</v>
      </c>
      <c r="C208" s="132">
        <v>95330.26</v>
      </c>
    </row>
    <row r="209" spans="1:3">
      <c r="A209">
        <f t="shared" si="3"/>
        <v>35442</v>
      </c>
      <c r="B209" s="31" t="s">
        <v>326</v>
      </c>
      <c r="C209" s="132">
        <v>71309.42</v>
      </c>
    </row>
    <row r="210" spans="1:3">
      <c r="A210">
        <f t="shared" si="3"/>
        <v>35443</v>
      </c>
      <c r="B210" s="31" t="s">
        <v>327</v>
      </c>
      <c r="C210" s="132">
        <v>73366.37</v>
      </c>
    </row>
    <row r="211" spans="1:3">
      <c r="A211">
        <f t="shared" si="3"/>
        <v>35445</v>
      </c>
      <c r="B211" s="31" t="s">
        <v>328</v>
      </c>
      <c r="C211" s="132">
        <v>31592.2</v>
      </c>
    </row>
    <row r="212" spans="1:3">
      <c r="A212">
        <f t="shared" si="3"/>
        <v>35446</v>
      </c>
      <c r="B212" s="31" t="s">
        <v>329</v>
      </c>
      <c r="C212" s="132">
        <v>43174.04</v>
      </c>
    </row>
    <row r="213" spans="1:3">
      <c r="A213">
        <f t="shared" si="3"/>
        <v>35448</v>
      </c>
      <c r="B213" s="31" t="s">
        <v>330</v>
      </c>
      <c r="C213" s="132">
        <v>22786</v>
      </c>
    </row>
    <row r="214" spans="1:3">
      <c r="A214">
        <f t="shared" si="3"/>
        <v>35451</v>
      </c>
      <c r="B214" s="31" t="s">
        <v>331</v>
      </c>
      <c r="C214" s="132">
        <v>52864.61</v>
      </c>
    </row>
    <row r="215" spans="1:3">
      <c r="A215">
        <f t="shared" si="3"/>
        <v>35455</v>
      </c>
      <c r="B215" s="31" t="s">
        <v>332</v>
      </c>
      <c r="C215" s="132">
        <v>56007.74</v>
      </c>
    </row>
    <row r="216" spans="1:3">
      <c r="A216">
        <f t="shared" si="3"/>
        <v>35456</v>
      </c>
      <c r="B216" s="31" t="s">
        <v>333</v>
      </c>
      <c r="C216" s="132">
        <v>25919.599999999999</v>
      </c>
    </row>
    <row r="217" spans="1:3">
      <c r="A217">
        <f t="shared" si="3"/>
        <v>35460</v>
      </c>
      <c r="B217" s="31" t="s">
        <v>334</v>
      </c>
      <c r="C217" s="132">
        <v>66549.429999999993</v>
      </c>
    </row>
    <row r="218" spans="1:3">
      <c r="A218">
        <f t="shared" si="3"/>
        <v>35462</v>
      </c>
      <c r="B218" s="31" t="s">
        <v>335</v>
      </c>
      <c r="C218" s="132">
        <v>49309.15</v>
      </c>
    </row>
    <row r="219" spans="1:3">
      <c r="A219">
        <f t="shared" si="3"/>
        <v>35464</v>
      </c>
      <c r="B219" s="31" t="s">
        <v>336</v>
      </c>
      <c r="C219" s="132">
        <v>29643.37</v>
      </c>
    </row>
    <row r="220" spans="1:3">
      <c r="A220">
        <f t="shared" si="3"/>
        <v>35465</v>
      </c>
      <c r="B220" s="31" t="s">
        <v>337</v>
      </c>
      <c r="C220" s="132">
        <v>14073.99</v>
      </c>
    </row>
    <row r="221" spans="1:3">
      <c r="A221">
        <f t="shared" si="3"/>
        <v>35467</v>
      </c>
      <c r="B221" s="31" t="s">
        <v>338</v>
      </c>
      <c r="C221" s="132">
        <v>35133.94</v>
      </c>
    </row>
    <row r="222" spans="1:3">
      <c r="A222">
        <f t="shared" si="3"/>
        <v>35468</v>
      </c>
      <c r="B222" s="31" t="s">
        <v>339</v>
      </c>
      <c r="C222" s="132">
        <v>45842.1</v>
      </c>
    </row>
    <row r="223" spans="1:3">
      <c r="A223">
        <f t="shared" si="3"/>
        <v>35471</v>
      </c>
      <c r="B223" s="31" t="s">
        <v>340</v>
      </c>
      <c r="C223" s="132">
        <v>60877.88</v>
      </c>
    </row>
    <row r="224" spans="1:3">
      <c r="A224">
        <f t="shared" si="3"/>
        <v>35472</v>
      </c>
      <c r="B224" s="31" t="s">
        <v>341</v>
      </c>
      <c r="C224" s="132">
        <v>14109.98</v>
      </c>
    </row>
    <row r="225" spans="1:3">
      <c r="A225">
        <f t="shared" si="3"/>
        <v>35475</v>
      </c>
      <c r="B225" s="31" t="s">
        <v>342</v>
      </c>
      <c r="C225" s="132">
        <v>48692.14</v>
      </c>
    </row>
    <row r="226" spans="1:3">
      <c r="A226">
        <f t="shared" si="3"/>
        <v>35477</v>
      </c>
      <c r="B226" s="31" t="s">
        <v>343</v>
      </c>
      <c r="C226" s="132">
        <v>40620.18</v>
      </c>
    </row>
    <row r="227" spans="1:3">
      <c r="A227">
        <f t="shared" si="3"/>
        <v>35483</v>
      </c>
      <c r="B227" s="31" t="s">
        <v>344</v>
      </c>
      <c r="C227" s="132">
        <v>17581.22</v>
      </c>
    </row>
    <row r="228" spans="1:3">
      <c r="A228">
        <f t="shared" si="3"/>
        <v>35484</v>
      </c>
      <c r="B228" s="31" t="s">
        <v>345</v>
      </c>
      <c r="C228" s="132">
        <v>25067.4</v>
      </c>
    </row>
    <row r="229" spans="1:3">
      <c r="A229">
        <f t="shared" si="3"/>
        <v>35485</v>
      </c>
      <c r="B229" s="31" t="s">
        <v>346</v>
      </c>
      <c r="C229" s="132">
        <v>4312.53</v>
      </c>
    </row>
    <row r="230" spans="1:3">
      <c r="A230">
        <f t="shared" si="3"/>
        <v>35488</v>
      </c>
      <c r="B230" s="31" t="s">
        <v>347</v>
      </c>
      <c r="C230" s="132">
        <v>30896.34</v>
      </c>
    </row>
    <row r="231" spans="1:3">
      <c r="A231">
        <f t="shared" si="3"/>
        <v>35490</v>
      </c>
      <c r="B231" s="31" t="s">
        <v>348</v>
      </c>
      <c r="C231" s="132">
        <v>173571.34</v>
      </c>
    </row>
    <row r="232" spans="1:3">
      <c r="A232">
        <f t="shared" si="3"/>
        <v>35492</v>
      </c>
      <c r="B232" s="31" t="s">
        <v>349</v>
      </c>
      <c r="C232" s="132">
        <v>39383.379999999997</v>
      </c>
    </row>
    <row r="233" spans="1:3">
      <c r="A233">
        <f t="shared" si="3"/>
        <v>35493</v>
      </c>
      <c r="B233" s="31" t="s">
        <v>350</v>
      </c>
      <c r="C233" s="132">
        <v>5356</v>
      </c>
    </row>
    <row r="234" spans="1:3">
      <c r="A234">
        <f t="shared" si="3"/>
        <v>35494</v>
      </c>
      <c r="B234" s="31" t="s">
        <v>351</v>
      </c>
      <c r="C234" s="132">
        <v>15060.58</v>
      </c>
    </row>
    <row r="235" spans="1:3">
      <c r="A235">
        <f t="shared" si="3"/>
        <v>35495</v>
      </c>
      <c r="B235" s="31" t="s">
        <v>352</v>
      </c>
      <c r="C235" s="132">
        <v>9322.85</v>
      </c>
    </row>
    <row r="236" spans="1:3">
      <c r="A236">
        <f t="shared" si="3"/>
        <v>35497</v>
      </c>
      <c r="B236" s="31" t="s">
        <v>353</v>
      </c>
      <c r="C236" s="132">
        <v>20268.23</v>
      </c>
    </row>
    <row r="237" spans="1:3">
      <c r="A237">
        <f t="shared" si="3"/>
        <v>35498</v>
      </c>
      <c r="B237" s="31" t="s">
        <v>354</v>
      </c>
      <c r="C237" s="132">
        <v>23488.04</v>
      </c>
    </row>
    <row r="238" spans="1:3">
      <c r="A238">
        <f t="shared" si="3"/>
        <v>35501</v>
      </c>
      <c r="B238" s="31" t="s">
        <v>355</v>
      </c>
      <c r="C238" s="132">
        <v>46563.18</v>
      </c>
    </row>
    <row r="239" spans="1:3">
      <c r="A239">
        <f t="shared" si="3"/>
        <v>35505</v>
      </c>
      <c r="B239" s="31" t="s">
        <v>356</v>
      </c>
      <c r="C239" s="132">
        <v>26040.560000000001</v>
      </c>
    </row>
    <row r="240" spans="1:3">
      <c r="A240">
        <f t="shared" si="3"/>
        <v>35506</v>
      </c>
      <c r="B240" s="31" t="s">
        <v>1748</v>
      </c>
      <c r="C240" s="132">
        <v>61240.160000000003</v>
      </c>
    </row>
    <row r="241" spans="1:3">
      <c r="A241">
        <f t="shared" si="3"/>
        <v>35507</v>
      </c>
      <c r="B241" s="31" t="s">
        <v>1749</v>
      </c>
      <c r="C241" s="132">
        <v>30786.02</v>
      </c>
    </row>
    <row r="242" spans="1:3">
      <c r="A242">
        <f t="shared" si="3"/>
        <v>35508</v>
      </c>
      <c r="B242" s="31" t="s">
        <v>1750</v>
      </c>
      <c r="C242" s="132">
        <v>13120.68</v>
      </c>
    </row>
    <row r="243" spans="1:3">
      <c r="A243">
        <f t="shared" si="3"/>
        <v>35509</v>
      </c>
      <c r="B243" s="31" t="s">
        <v>1751</v>
      </c>
      <c r="C243" s="132">
        <v>30819.360000000001</v>
      </c>
    </row>
    <row r="244" spans="1:3">
      <c r="A244">
        <f t="shared" si="3"/>
        <v>35510</v>
      </c>
      <c r="B244" s="31" t="s">
        <v>1752</v>
      </c>
      <c r="C244" s="132">
        <v>90520.22</v>
      </c>
    </row>
    <row r="245" spans="1:3">
      <c r="A245">
        <f t="shared" si="3"/>
        <v>35511</v>
      </c>
      <c r="B245" s="31" t="s">
        <v>1753</v>
      </c>
      <c r="C245" s="132">
        <v>29081.54</v>
      </c>
    </row>
    <row r="246" spans="1:3">
      <c r="A246">
        <f t="shared" si="3"/>
        <v>35512</v>
      </c>
      <c r="B246" s="31" t="s">
        <v>1754</v>
      </c>
      <c r="C246" s="132">
        <v>33380.339999999997</v>
      </c>
    </row>
    <row r="247" spans="1:3">
      <c r="A247">
        <f t="shared" si="3"/>
        <v>35553</v>
      </c>
      <c r="B247" s="31" t="s">
        <v>1755</v>
      </c>
      <c r="C247" s="132">
        <v>11996.2</v>
      </c>
    </row>
    <row r="248" spans="1:3">
      <c r="A248">
        <f t="shared" si="3"/>
        <v>35555</v>
      </c>
      <c r="B248" s="31" t="s">
        <v>1756</v>
      </c>
      <c r="C248" s="132">
        <v>44790.17</v>
      </c>
    </row>
    <row r="249" spans="1:3">
      <c r="A249">
        <f t="shared" si="3"/>
        <v>35575</v>
      </c>
      <c r="B249" s="31" t="s">
        <v>1757</v>
      </c>
      <c r="C249" s="132">
        <v>45586.73</v>
      </c>
    </row>
    <row r="250" spans="1:3">
      <c r="A250">
        <f t="shared" si="3"/>
        <v>35592</v>
      </c>
      <c r="B250" s="31" t="s">
        <v>1758</v>
      </c>
      <c r="C250" s="132">
        <v>61304.32</v>
      </c>
    </row>
    <row r="251" spans="1:3">
      <c r="A251">
        <f t="shared" si="3"/>
        <v>37300</v>
      </c>
      <c r="B251" s="31" t="s">
        <v>1759</v>
      </c>
      <c r="C251" s="132">
        <v>30534.98</v>
      </c>
    </row>
    <row r="252" spans="1:3">
      <c r="A252">
        <f t="shared" si="3"/>
        <v>37306</v>
      </c>
      <c r="B252" s="31" t="s">
        <v>1760</v>
      </c>
      <c r="C252" s="132">
        <v>173770.25</v>
      </c>
    </row>
    <row r="253" spans="1:3">
      <c r="A253">
        <f t="shared" si="3"/>
        <v>37308</v>
      </c>
      <c r="B253" s="31" t="s">
        <v>1761</v>
      </c>
      <c r="C253" s="132">
        <v>38913.19</v>
      </c>
    </row>
    <row r="254" spans="1:3">
      <c r="A254">
        <f t="shared" si="3"/>
        <v>37309</v>
      </c>
      <c r="B254" s="31" t="s">
        <v>1762</v>
      </c>
      <c r="C254" s="132">
        <v>19300.73</v>
      </c>
    </row>
    <row r="255" spans="1:3">
      <c r="A255">
        <f t="shared" si="3"/>
        <v>37312</v>
      </c>
      <c r="B255" s="31" t="s">
        <v>1763</v>
      </c>
      <c r="C255" s="132">
        <v>67099</v>
      </c>
    </row>
    <row r="256" spans="1:3">
      <c r="A256">
        <f t="shared" si="3"/>
        <v>37314</v>
      </c>
      <c r="B256" s="31" t="s">
        <v>1764</v>
      </c>
      <c r="C256" s="132">
        <v>5658.77</v>
      </c>
    </row>
    <row r="257" spans="1:3">
      <c r="A257">
        <f t="shared" si="3"/>
        <v>37323</v>
      </c>
      <c r="B257" s="31" t="s">
        <v>1765</v>
      </c>
      <c r="C257" s="132">
        <v>17257</v>
      </c>
    </row>
    <row r="258" spans="1:3">
      <c r="A258">
        <f t="shared" ref="A258:A321" si="4">MID(B258,1,5)*1</f>
        <v>37329</v>
      </c>
      <c r="B258" s="31" t="s">
        <v>1766</v>
      </c>
      <c r="C258" s="132">
        <v>80654.850000000006</v>
      </c>
    </row>
    <row r="259" spans="1:3">
      <c r="A259">
        <f t="shared" si="4"/>
        <v>37331</v>
      </c>
      <c r="B259" s="31" t="s">
        <v>1767</v>
      </c>
      <c r="C259" s="132">
        <v>75614.600000000006</v>
      </c>
    </row>
    <row r="260" spans="1:3">
      <c r="A260">
        <f t="shared" si="4"/>
        <v>37335</v>
      </c>
      <c r="B260" s="31" t="s">
        <v>1768</v>
      </c>
      <c r="C260" s="132">
        <v>40678.85</v>
      </c>
    </row>
    <row r="261" spans="1:3">
      <c r="A261">
        <f t="shared" si="4"/>
        <v>37336</v>
      </c>
      <c r="B261" s="31" t="s">
        <v>1769</v>
      </c>
      <c r="C261" s="132">
        <v>82922.13</v>
      </c>
    </row>
    <row r="262" spans="1:3">
      <c r="A262">
        <f t="shared" si="4"/>
        <v>37341</v>
      </c>
      <c r="B262" s="31" t="s">
        <v>1770</v>
      </c>
      <c r="C262" s="132">
        <v>11419.69</v>
      </c>
    </row>
    <row r="263" spans="1:3">
      <c r="A263">
        <f t="shared" si="4"/>
        <v>37344</v>
      </c>
      <c r="B263" s="31" t="s">
        <v>1771</v>
      </c>
      <c r="C263" s="132">
        <v>67110.080000000002</v>
      </c>
    </row>
    <row r="264" spans="1:3">
      <c r="A264">
        <f t="shared" si="4"/>
        <v>37350</v>
      </c>
      <c r="B264" s="31" t="s">
        <v>1772</v>
      </c>
      <c r="C264" s="132">
        <v>60802.54</v>
      </c>
    </row>
    <row r="265" spans="1:3">
      <c r="A265">
        <f t="shared" si="4"/>
        <v>37351</v>
      </c>
      <c r="B265" s="31" t="s">
        <v>1773</v>
      </c>
      <c r="C265" s="132">
        <v>170995.9</v>
      </c>
    </row>
    <row r="266" spans="1:3">
      <c r="A266">
        <f t="shared" si="4"/>
        <v>37355</v>
      </c>
      <c r="B266" s="31" t="s">
        <v>1774</v>
      </c>
      <c r="C266" s="132">
        <v>35826.44</v>
      </c>
    </row>
    <row r="267" spans="1:3">
      <c r="A267">
        <f t="shared" si="4"/>
        <v>37362</v>
      </c>
      <c r="B267" s="31" t="s">
        <v>1775</v>
      </c>
      <c r="C267" s="132">
        <v>98674.02</v>
      </c>
    </row>
    <row r="268" spans="1:3">
      <c r="A268">
        <f t="shared" si="4"/>
        <v>37363</v>
      </c>
      <c r="B268" s="31" t="s">
        <v>1776</v>
      </c>
      <c r="C268" s="132">
        <v>38959.949999999997</v>
      </c>
    </row>
    <row r="269" spans="1:3">
      <c r="A269">
        <f t="shared" si="4"/>
        <v>37366</v>
      </c>
      <c r="B269" s="31" t="s">
        <v>1777</v>
      </c>
      <c r="C269" s="132">
        <v>49522.400000000001</v>
      </c>
    </row>
    <row r="270" spans="1:3">
      <c r="A270">
        <f t="shared" si="4"/>
        <v>37367</v>
      </c>
      <c r="B270" s="31" t="s">
        <v>1778</v>
      </c>
      <c r="C270" s="132">
        <v>76661.41</v>
      </c>
    </row>
    <row r="271" spans="1:3">
      <c r="A271">
        <f t="shared" si="4"/>
        <v>37368</v>
      </c>
      <c r="B271" s="31" t="s">
        <v>1779</v>
      </c>
      <c r="C271" s="132">
        <v>5296.44</v>
      </c>
    </row>
    <row r="272" spans="1:3">
      <c r="A272">
        <f t="shared" si="4"/>
        <v>37369</v>
      </c>
      <c r="B272" s="31" t="s">
        <v>1780</v>
      </c>
      <c r="C272" s="132">
        <v>30430.799999999999</v>
      </c>
    </row>
    <row r="273" spans="1:3">
      <c r="A273">
        <f t="shared" si="4"/>
        <v>37370</v>
      </c>
      <c r="B273" s="31" t="s">
        <v>1781</v>
      </c>
      <c r="C273" s="132">
        <v>54198.48</v>
      </c>
    </row>
    <row r="274" spans="1:3">
      <c r="A274">
        <f t="shared" si="4"/>
        <v>37371</v>
      </c>
      <c r="B274" s="31" t="s">
        <v>1782</v>
      </c>
      <c r="C274" s="132">
        <v>31803.03</v>
      </c>
    </row>
    <row r="275" spans="1:3">
      <c r="A275">
        <f t="shared" si="4"/>
        <v>37372</v>
      </c>
      <c r="B275" s="31" t="s">
        <v>1783</v>
      </c>
      <c r="C275" s="132">
        <v>59290.95</v>
      </c>
    </row>
    <row r="276" spans="1:3">
      <c r="A276">
        <f t="shared" si="4"/>
        <v>37375</v>
      </c>
      <c r="B276" s="31" t="s">
        <v>1784</v>
      </c>
      <c r="C276" s="132">
        <v>24530.73</v>
      </c>
    </row>
    <row r="277" spans="1:3">
      <c r="A277">
        <f t="shared" si="4"/>
        <v>37376</v>
      </c>
      <c r="B277" s="31" t="s">
        <v>1785</v>
      </c>
      <c r="C277" s="132">
        <v>102903.71</v>
      </c>
    </row>
    <row r="278" spans="1:3">
      <c r="A278">
        <f t="shared" si="4"/>
        <v>37378</v>
      </c>
      <c r="B278" s="31" t="s">
        <v>1163</v>
      </c>
      <c r="C278" s="132">
        <v>63876.88</v>
      </c>
    </row>
    <row r="279" spans="1:3">
      <c r="A279">
        <f t="shared" si="4"/>
        <v>37379</v>
      </c>
      <c r="B279" s="31" t="s">
        <v>1164</v>
      </c>
      <c r="C279" s="132">
        <v>85463.91</v>
      </c>
    </row>
    <row r="280" spans="1:3">
      <c r="A280">
        <f t="shared" si="4"/>
        <v>37382</v>
      </c>
      <c r="B280" s="31" t="s">
        <v>1165</v>
      </c>
      <c r="C280" s="132">
        <v>346016.8</v>
      </c>
    </row>
    <row r="281" spans="1:3">
      <c r="A281">
        <f t="shared" si="4"/>
        <v>37383</v>
      </c>
      <c r="B281" s="31" t="s">
        <v>1166</v>
      </c>
      <c r="C281" s="132">
        <v>24635.3</v>
      </c>
    </row>
    <row r="282" spans="1:3">
      <c r="A282">
        <f t="shared" si="4"/>
        <v>37384</v>
      </c>
      <c r="B282" s="31" t="s">
        <v>1167</v>
      </c>
      <c r="C282" s="132">
        <v>84845.14</v>
      </c>
    </row>
    <row r="283" spans="1:3">
      <c r="A283">
        <f t="shared" si="4"/>
        <v>37385</v>
      </c>
      <c r="B283" s="31" t="s">
        <v>1168</v>
      </c>
      <c r="C283" s="132">
        <v>22148.57</v>
      </c>
    </row>
    <row r="284" spans="1:3">
      <c r="A284">
        <f t="shared" si="4"/>
        <v>37386</v>
      </c>
      <c r="B284" s="31" t="s">
        <v>1169</v>
      </c>
      <c r="C284" s="132">
        <v>38238.51</v>
      </c>
    </row>
    <row r="285" spans="1:3">
      <c r="A285">
        <f t="shared" si="4"/>
        <v>37387</v>
      </c>
      <c r="B285" s="31" t="s">
        <v>1170</v>
      </c>
      <c r="C285" s="132">
        <v>57221.3</v>
      </c>
    </row>
    <row r="286" spans="1:3">
      <c r="A286">
        <f t="shared" si="4"/>
        <v>37388</v>
      </c>
      <c r="B286" s="31" t="s">
        <v>1171</v>
      </c>
      <c r="C286" s="132">
        <v>93765.37</v>
      </c>
    </row>
    <row r="287" spans="1:3">
      <c r="A287">
        <f t="shared" si="4"/>
        <v>37389</v>
      </c>
      <c r="B287" s="31" t="s">
        <v>1172</v>
      </c>
      <c r="C287" s="132">
        <v>90629.56</v>
      </c>
    </row>
    <row r="288" spans="1:3">
      <c r="A288">
        <f t="shared" si="4"/>
        <v>37391</v>
      </c>
      <c r="B288" s="31" t="s">
        <v>1173</v>
      </c>
      <c r="C288" s="132">
        <v>120457.96</v>
      </c>
    </row>
    <row r="289" spans="1:3">
      <c r="A289">
        <f t="shared" si="4"/>
        <v>37392</v>
      </c>
      <c r="B289" s="31" t="s">
        <v>1174</v>
      </c>
      <c r="C289" s="132">
        <v>190738.12</v>
      </c>
    </row>
    <row r="290" spans="1:3">
      <c r="A290">
        <f t="shared" si="4"/>
        <v>37393</v>
      </c>
      <c r="B290" s="31" t="s">
        <v>1175</v>
      </c>
      <c r="C290" s="132">
        <v>54096.98</v>
      </c>
    </row>
    <row r="291" spans="1:3">
      <c r="A291">
        <f t="shared" si="4"/>
        <v>37394</v>
      </c>
      <c r="B291" s="31" t="s">
        <v>1176</v>
      </c>
      <c r="C291" s="132">
        <v>26222.46</v>
      </c>
    </row>
    <row r="292" spans="1:3">
      <c r="A292">
        <f t="shared" si="4"/>
        <v>37395</v>
      </c>
      <c r="B292" s="31" t="s">
        <v>1177</v>
      </c>
      <c r="C292" s="132">
        <v>52444.17</v>
      </c>
    </row>
    <row r="293" spans="1:3">
      <c r="A293">
        <f t="shared" si="4"/>
        <v>37396</v>
      </c>
      <c r="B293" s="31" t="s">
        <v>1178</v>
      </c>
      <c r="C293" s="132">
        <v>90998.720000000001</v>
      </c>
    </row>
    <row r="294" spans="1:3">
      <c r="A294">
        <f t="shared" si="4"/>
        <v>37397</v>
      </c>
      <c r="B294" s="31" t="s">
        <v>1179</v>
      </c>
      <c r="C294" s="132">
        <v>86657.13</v>
      </c>
    </row>
    <row r="295" spans="1:3">
      <c r="A295">
        <f t="shared" si="4"/>
        <v>37398</v>
      </c>
      <c r="B295" s="31" t="s">
        <v>1180</v>
      </c>
      <c r="C295" s="132">
        <v>47517.4</v>
      </c>
    </row>
    <row r="296" spans="1:3">
      <c r="A296">
        <f t="shared" si="4"/>
        <v>37400</v>
      </c>
      <c r="B296" s="31" t="s">
        <v>1181</v>
      </c>
      <c r="C296" s="132">
        <v>129984.22</v>
      </c>
    </row>
    <row r="297" spans="1:3">
      <c r="A297">
        <f t="shared" si="4"/>
        <v>37406</v>
      </c>
      <c r="B297" s="31" t="s">
        <v>1182</v>
      </c>
      <c r="C297" s="132">
        <v>121286.36</v>
      </c>
    </row>
    <row r="298" spans="1:3">
      <c r="A298">
        <f t="shared" si="4"/>
        <v>37411</v>
      </c>
      <c r="B298" s="31" t="s">
        <v>1183</v>
      </c>
      <c r="C298" s="132">
        <v>203296.22</v>
      </c>
    </row>
    <row r="299" spans="1:3">
      <c r="A299">
        <f t="shared" si="4"/>
        <v>37412</v>
      </c>
      <c r="B299" s="31" t="s">
        <v>1184</v>
      </c>
      <c r="C299" s="132">
        <v>77455.64</v>
      </c>
    </row>
    <row r="300" spans="1:3">
      <c r="A300">
        <f t="shared" si="4"/>
        <v>37414</v>
      </c>
      <c r="B300" s="31" t="s">
        <v>1185</v>
      </c>
      <c r="C300" s="132">
        <v>38070.75</v>
      </c>
    </row>
    <row r="301" spans="1:3">
      <c r="A301">
        <f t="shared" si="4"/>
        <v>37437</v>
      </c>
      <c r="B301" s="31" t="s">
        <v>1186</v>
      </c>
      <c r="C301" s="132"/>
    </row>
    <row r="302" spans="1:3">
      <c r="A302" t="e">
        <f t="shared" si="4"/>
        <v>#VALUE!</v>
      </c>
      <c r="B302" s="30"/>
      <c r="C302" s="131">
        <v>8964674.2900000028</v>
      </c>
    </row>
    <row r="303" spans="1:3">
      <c r="A303">
        <f t="shared" si="4"/>
        <v>35269</v>
      </c>
      <c r="B303" s="23" t="s">
        <v>1187</v>
      </c>
      <c r="C303" s="131">
        <v>253136.8</v>
      </c>
    </row>
    <row r="304" spans="1:3">
      <c r="A304">
        <f t="shared" si="4"/>
        <v>35304</v>
      </c>
      <c r="B304" s="31" t="s">
        <v>1188</v>
      </c>
      <c r="C304" s="132">
        <v>250384.18</v>
      </c>
    </row>
    <row r="305" spans="1:3">
      <c r="A305">
        <f t="shared" si="4"/>
        <v>35308</v>
      </c>
      <c r="B305" s="31" t="s">
        <v>1189</v>
      </c>
      <c r="C305" s="132">
        <v>15403.11</v>
      </c>
    </row>
    <row r="306" spans="1:3">
      <c r="A306">
        <f t="shared" si="4"/>
        <v>35320</v>
      </c>
      <c r="B306" s="31" t="s">
        <v>1190</v>
      </c>
      <c r="C306" s="132">
        <v>89587.18</v>
      </c>
    </row>
    <row r="307" spans="1:3">
      <c r="A307">
        <f t="shared" si="4"/>
        <v>35326</v>
      </c>
      <c r="B307" s="31" t="s">
        <v>0</v>
      </c>
      <c r="C307" s="132">
        <v>397618.47</v>
      </c>
    </row>
    <row r="308" spans="1:3">
      <c r="A308">
        <f t="shared" si="4"/>
        <v>35332</v>
      </c>
      <c r="B308" s="31" t="s">
        <v>1</v>
      </c>
      <c r="C308" s="132">
        <v>101887.54</v>
      </c>
    </row>
    <row r="309" spans="1:3">
      <c r="A309">
        <f t="shared" si="4"/>
        <v>35405</v>
      </c>
      <c r="B309" s="31" t="s">
        <v>2</v>
      </c>
      <c r="C309" s="132">
        <v>107323.72</v>
      </c>
    </row>
    <row r="310" spans="1:3">
      <c r="A310">
        <f t="shared" si="4"/>
        <v>35425</v>
      </c>
      <c r="B310" s="31" t="s">
        <v>3</v>
      </c>
      <c r="C310" s="132">
        <v>59751.89</v>
      </c>
    </row>
    <row r="311" spans="1:3">
      <c r="A311">
        <f t="shared" si="4"/>
        <v>35433</v>
      </c>
      <c r="B311" s="31" t="s">
        <v>4</v>
      </c>
      <c r="C311" s="132">
        <v>260094.35</v>
      </c>
    </row>
    <row r="312" spans="1:3">
      <c r="A312">
        <f t="shared" si="4"/>
        <v>35500</v>
      </c>
      <c r="B312" s="31" t="s">
        <v>5</v>
      </c>
      <c r="C312" s="132">
        <v>38370.97</v>
      </c>
    </row>
    <row r="313" spans="1:3">
      <c r="A313">
        <f t="shared" si="4"/>
        <v>35513</v>
      </c>
      <c r="B313" s="31" t="s">
        <v>6</v>
      </c>
      <c r="C313" s="132">
        <v>44283.25</v>
      </c>
    </row>
    <row r="314" spans="1:3">
      <c r="A314">
        <f t="shared" si="4"/>
        <v>35514</v>
      </c>
      <c r="B314" s="31" t="s">
        <v>7</v>
      </c>
      <c r="C314" s="132">
        <v>205654.02</v>
      </c>
    </row>
    <row r="315" spans="1:3">
      <c r="A315">
        <f t="shared" si="4"/>
        <v>35517</v>
      </c>
      <c r="B315" s="31" t="s">
        <v>8</v>
      </c>
      <c r="C315" s="132">
        <v>103730.46</v>
      </c>
    </row>
    <row r="316" spans="1:3">
      <c r="A316">
        <f t="shared" si="4"/>
        <v>35518</v>
      </c>
      <c r="B316" s="31" t="s">
        <v>9</v>
      </c>
      <c r="C316" s="132">
        <v>83692.14</v>
      </c>
    </row>
    <row r="317" spans="1:3">
      <c r="A317">
        <f t="shared" si="4"/>
        <v>35519</v>
      </c>
      <c r="B317" s="31" t="s">
        <v>10</v>
      </c>
      <c r="C317" s="132">
        <v>58041.58</v>
      </c>
    </row>
    <row r="318" spans="1:3">
      <c r="A318">
        <f t="shared" si="4"/>
        <v>35520</v>
      </c>
      <c r="B318" s="31" t="s">
        <v>11</v>
      </c>
      <c r="C318" s="132">
        <v>112165.85</v>
      </c>
    </row>
    <row r="319" spans="1:3">
      <c r="A319">
        <f t="shared" si="4"/>
        <v>35521</v>
      </c>
      <c r="B319" s="31" t="s">
        <v>12</v>
      </c>
      <c r="C319" s="132">
        <v>30785.3</v>
      </c>
    </row>
    <row r="320" spans="1:3">
      <c r="A320">
        <f t="shared" si="4"/>
        <v>35522</v>
      </c>
      <c r="B320" s="31" t="s">
        <v>13</v>
      </c>
      <c r="C320" s="132">
        <v>28320.32</v>
      </c>
    </row>
    <row r="321" spans="1:3">
      <c r="A321">
        <f t="shared" si="4"/>
        <v>35523</v>
      </c>
      <c r="B321" s="31" t="s">
        <v>14</v>
      </c>
      <c r="C321" s="132">
        <v>173322.72</v>
      </c>
    </row>
    <row r="322" spans="1:3">
      <c r="A322">
        <f t="shared" ref="A322:A385" si="5">MID(B322,1,5)*1</f>
        <v>35525</v>
      </c>
      <c r="B322" s="31" t="s">
        <v>15</v>
      </c>
      <c r="C322" s="132">
        <v>356351.5</v>
      </c>
    </row>
    <row r="323" spans="1:3">
      <c r="A323">
        <f t="shared" si="5"/>
        <v>35526</v>
      </c>
      <c r="B323" s="31" t="s">
        <v>16</v>
      </c>
      <c r="C323" s="132">
        <v>89448.27</v>
      </c>
    </row>
    <row r="324" spans="1:3">
      <c r="A324">
        <f t="shared" si="5"/>
        <v>35527</v>
      </c>
      <c r="B324" s="31" t="s">
        <v>17</v>
      </c>
      <c r="C324" s="132">
        <v>152715.21</v>
      </c>
    </row>
    <row r="325" spans="1:3">
      <c r="A325">
        <f t="shared" si="5"/>
        <v>35528</v>
      </c>
      <c r="B325" s="31" t="s">
        <v>18</v>
      </c>
      <c r="C325" s="132">
        <v>49885.89</v>
      </c>
    </row>
    <row r="326" spans="1:3">
      <c r="A326">
        <f t="shared" si="5"/>
        <v>35529</v>
      </c>
      <c r="B326" s="31" t="s">
        <v>19</v>
      </c>
      <c r="C326" s="132"/>
    </row>
    <row r="327" spans="1:3">
      <c r="A327">
        <f t="shared" si="5"/>
        <v>35530</v>
      </c>
      <c r="B327" s="31" t="s">
        <v>20</v>
      </c>
      <c r="C327" s="132">
        <v>-32270.51</v>
      </c>
    </row>
    <row r="328" spans="1:3">
      <c r="A328">
        <f t="shared" si="5"/>
        <v>35531</v>
      </c>
      <c r="B328" s="31" t="s">
        <v>21</v>
      </c>
      <c r="C328" s="132">
        <v>87245.03</v>
      </c>
    </row>
    <row r="329" spans="1:3">
      <c r="A329">
        <f t="shared" si="5"/>
        <v>35532</v>
      </c>
      <c r="B329" s="31" t="s">
        <v>22</v>
      </c>
      <c r="C329" s="132">
        <v>42000.1</v>
      </c>
    </row>
    <row r="330" spans="1:3">
      <c r="A330">
        <f t="shared" si="5"/>
        <v>35533</v>
      </c>
      <c r="B330" s="31" t="s">
        <v>23</v>
      </c>
      <c r="C330" s="132">
        <v>67.040000000000006</v>
      </c>
    </row>
    <row r="331" spans="1:3">
      <c r="A331">
        <f t="shared" si="5"/>
        <v>35534</v>
      </c>
      <c r="B331" s="31" t="s">
        <v>24</v>
      </c>
      <c r="C331" s="132">
        <v>181845.94</v>
      </c>
    </row>
    <row r="332" spans="1:3">
      <c r="A332">
        <f t="shared" si="5"/>
        <v>35535</v>
      </c>
      <c r="B332" s="31" t="s">
        <v>25</v>
      </c>
      <c r="C332" s="132">
        <v>71988.58</v>
      </c>
    </row>
    <row r="333" spans="1:3">
      <c r="A333">
        <f t="shared" si="5"/>
        <v>35536</v>
      </c>
      <c r="B333" s="31" t="s">
        <v>26</v>
      </c>
      <c r="C333" s="132">
        <v>60111.46</v>
      </c>
    </row>
    <row r="334" spans="1:3">
      <c r="A334">
        <f t="shared" si="5"/>
        <v>35537</v>
      </c>
      <c r="B334" s="31" t="s">
        <v>27</v>
      </c>
      <c r="C334" s="132">
        <v>2278.02</v>
      </c>
    </row>
    <row r="335" spans="1:3">
      <c r="A335">
        <f t="shared" si="5"/>
        <v>35538</v>
      </c>
      <c r="B335" s="31" t="s">
        <v>28</v>
      </c>
      <c r="C335" s="132">
        <v>116122.6</v>
      </c>
    </row>
    <row r="336" spans="1:3">
      <c r="A336">
        <f t="shared" si="5"/>
        <v>35539</v>
      </c>
      <c r="B336" s="31" t="s">
        <v>29</v>
      </c>
      <c r="C336" s="132">
        <v>87094.75</v>
      </c>
    </row>
    <row r="337" spans="1:3">
      <c r="A337">
        <f t="shared" si="5"/>
        <v>35540</v>
      </c>
      <c r="B337" s="31" t="s">
        <v>30</v>
      </c>
      <c r="C337" s="132">
        <v>45917.919999999998</v>
      </c>
    </row>
    <row r="338" spans="1:3">
      <c r="A338">
        <f t="shared" si="5"/>
        <v>35542</v>
      </c>
      <c r="B338" s="31" t="s">
        <v>31</v>
      </c>
      <c r="C338" s="132">
        <v>157871.59</v>
      </c>
    </row>
    <row r="339" spans="1:3">
      <c r="A339">
        <f t="shared" si="5"/>
        <v>35543</v>
      </c>
      <c r="B339" s="31" t="s">
        <v>32</v>
      </c>
      <c r="C339" s="132">
        <v>131635.95000000001</v>
      </c>
    </row>
    <row r="340" spans="1:3">
      <c r="A340">
        <f t="shared" si="5"/>
        <v>35544</v>
      </c>
      <c r="B340" s="31" t="s">
        <v>33</v>
      </c>
      <c r="C340" s="132">
        <v>164185.16</v>
      </c>
    </row>
    <row r="341" spans="1:3">
      <c r="A341">
        <f t="shared" si="5"/>
        <v>35545</v>
      </c>
      <c r="B341" s="31" t="s">
        <v>34</v>
      </c>
      <c r="C341" s="132">
        <v>110855.55</v>
      </c>
    </row>
    <row r="342" spans="1:3">
      <c r="A342">
        <f t="shared" si="5"/>
        <v>35546</v>
      </c>
      <c r="B342" s="31" t="s">
        <v>35</v>
      </c>
      <c r="C342" s="132">
        <v>73373.62</v>
      </c>
    </row>
    <row r="343" spans="1:3">
      <c r="A343">
        <f t="shared" si="5"/>
        <v>35547</v>
      </c>
      <c r="B343" s="31" t="s">
        <v>36</v>
      </c>
      <c r="C343" s="132">
        <v>41079.870000000003</v>
      </c>
    </row>
    <row r="344" spans="1:3">
      <c r="A344">
        <f t="shared" si="5"/>
        <v>35548</v>
      </c>
      <c r="B344" s="31" t="s">
        <v>37</v>
      </c>
      <c r="C344" s="132">
        <v>98796.61</v>
      </c>
    </row>
    <row r="345" spans="1:3">
      <c r="A345">
        <f t="shared" si="5"/>
        <v>35549</v>
      </c>
      <c r="B345" s="31" t="s">
        <v>38</v>
      </c>
      <c r="C345" s="132">
        <v>8032</v>
      </c>
    </row>
    <row r="346" spans="1:3">
      <c r="A346">
        <f t="shared" si="5"/>
        <v>35550</v>
      </c>
      <c r="B346" s="31" t="s">
        <v>39</v>
      </c>
      <c r="C346" s="132">
        <v>216250.94</v>
      </c>
    </row>
    <row r="347" spans="1:3">
      <c r="A347">
        <f t="shared" si="5"/>
        <v>35551</v>
      </c>
      <c r="B347" s="31" t="s">
        <v>40</v>
      </c>
      <c r="C347" s="132">
        <v>106929.45</v>
      </c>
    </row>
    <row r="348" spans="1:3">
      <c r="A348">
        <f t="shared" si="5"/>
        <v>35552</v>
      </c>
      <c r="B348" s="31" t="s">
        <v>41</v>
      </c>
      <c r="C348" s="132">
        <v>74103.149999999994</v>
      </c>
    </row>
    <row r="349" spans="1:3">
      <c r="A349">
        <f t="shared" si="5"/>
        <v>35554</v>
      </c>
      <c r="B349" s="31" t="s">
        <v>42</v>
      </c>
      <c r="C349" s="132">
        <v>40058.58</v>
      </c>
    </row>
    <row r="350" spans="1:3">
      <c r="A350">
        <f t="shared" si="5"/>
        <v>35556</v>
      </c>
      <c r="B350" s="31" t="s">
        <v>43</v>
      </c>
      <c r="C350" s="132">
        <v>151114.54</v>
      </c>
    </row>
    <row r="351" spans="1:3">
      <c r="A351">
        <f t="shared" si="5"/>
        <v>35557</v>
      </c>
      <c r="B351" s="31" t="s">
        <v>44</v>
      </c>
      <c r="C351" s="132">
        <v>101618.3</v>
      </c>
    </row>
    <row r="352" spans="1:3">
      <c r="A352">
        <f t="shared" si="5"/>
        <v>35558</v>
      </c>
      <c r="B352" s="31" t="s">
        <v>45</v>
      </c>
      <c r="C352" s="132">
        <v>73845.56</v>
      </c>
    </row>
    <row r="353" spans="1:3">
      <c r="A353">
        <f t="shared" si="5"/>
        <v>35560</v>
      </c>
      <c r="B353" s="31" t="s">
        <v>46</v>
      </c>
      <c r="C353" s="132">
        <v>70495.69</v>
      </c>
    </row>
    <row r="354" spans="1:3">
      <c r="A354">
        <f t="shared" si="5"/>
        <v>35561</v>
      </c>
      <c r="B354" s="31" t="s">
        <v>47</v>
      </c>
      <c r="C354" s="132">
        <v>92829.78</v>
      </c>
    </row>
    <row r="355" spans="1:3">
      <c r="A355">
        <f t="shared" si="5"/>
        <v>35562</v>
      </c>
      <c r="B355" s="31" t="s">
        <v>48</v>
      </c>
      <c r="C355" s="132">
        <v>69329.48</v>
      </c>
    </row>
    <row r="356" spans="1:3">
      <c r="A356">
        <f t="shared" si="5"/>
        <v>35563</v>
      </c>
      <c r="B356" s="31" t="s">
        <v>49</v>
      </c>
      <c r="C356" s="132">
        <v>165318.18</v>
      </c>
    </row>
    <row r="357" spans="1:3">
      <c r="A357">
        <f t="shared" si="5"/>
        <v>35564</v>
      </c>
      <c r="B357" s="31" t="s">
        <v>50</v>
      </c>
      <c r="C357" s="132">
        <v>37970.379999999997</v>
      </c>
    </row>
    <row r="358" spans="1:3">
      <c r="A358">
        <f t="shared" si="5"/>
        <v>35565</v>
      </c>
      <c r="B358" s="31" t="s">
        <v>51</v>
      </c>
      <c r="C358" s="132">
        <v>198619.46</v>
      </c>
    </row>
    <row r="359" spans="1:3">
      <c r="A359">
        <f t="shared" si="5"/>
        <v>35566</v>
      </c>
      <c r="B359" s="31" t="s">
        <v>52</v>
      </c>
      <c r="C359" s="132">
        <v>117483.79</v>
      </c>
    </row>
    <row r="360" spans="1:3">
      <c r="A360">
        <f t="shared" si="5"/>
        <v>35567</v>
      </c>
      <c r="B360" s="31" t="s">
        <v>53</v>
      </c>
      <c r="C360" s="132">
        <v>44044.56</v>
      </c>
    </row>
    <row r="361" spans="1:3">
      <c r="A361">
        <f t="shared" si="5"/>
        <v>35568</v>
      </c>
      <c r="B361" s="31" t="s">
        <v>54</v>
      </c>
      <c r="C361" s="132">
        <v>61040.66</v>
      </c>
    </row>
    <row r="362" spans="1:3">
      <c r="A362">
        <f t="shared" si="5"/>
        <v>35571</v>
      </c>
      <c r="B362" s="31" t="s">
        <v>55</v>
      </c>
      <c r="C362" s="132">
        <v>21361.95</v>
      </c>
    </row>
    <row r="363" spans="1:3">
      <c r="A363">
        <f t="shared" si="5"/>
        <v>35572</v>
      </c>
      <c r="B363" s="31" t="s">
        <v>56</v>
      </c>
      <c r="C363" s="132">
        <v>57832.67</v>
      </c>
    </row>
    <row r="364" spans="1:3">
      <c r="A364">
        <f t="shared" si="5"/>
        <v>35573</v>
      </c>
      <c r="B364" s="31" t="s">
        <v>57</v>
      </c>
      <c r="C364" s="132">
        <v>23716.59</v>
      </c>
    </row>
    <row r="365" spans="1:3">
      <c r="A365">
        <f t="shared" si="5"/>
        <v>35574</v>
      </c>
      <c r="B365" s="31" t="s">
        <v>58</v>
      </c>
      <c r="C365" s="132">
        <v>68825.42</v>
      </c>
    </row>
    <row r="366" spans="1:3">
      <c r="A366">
        <f t="shared" si="5"/>
        <v>35576</v>
      </c>
      <c r="B366" s="31" t="s">
        <v>59</v>
      </c>
      <c r="C366" s="132">
        <v>110770.78</v>
      </c>
    </row>
    <row r="367" spans="1:3">
      <c r="A367">
        <f t="shared" si="5"/>
        <v>35577</v>
      </c>
      <c r="B367" s="31" t="s">
        <v>60</v>
      </c>
      <c r="C367" s="132">
        <v>230869.02</v>
      </c>
    </row>
    <row r="368" spans="1:3">
      <c r="A368">
        <f t="shared" si="5"/>
        <v>35578</v>
      </c>
      <c r="B368" s="31" t="s">
        <v>61</v>
      </c>
      <c r="C368" s="132">
        <v>62722.76</v>
      </c>
    </row>
    <row r="369" spans="1:3">
      <c r="A369">
        <f t="shared" si="5"/>
        <v>35579</v>
      </c>
      <c r="B369" s="31" t="s">
        <v>62</v>
      </c>
      <c r="C369" s="132">
        <v>72516.19</v>
      </c>
    </row>
    <row r="370" spans="1:3">
      <c r="A370">
        <f t="shared" si="5"/>
        <v>35580</v>
      </c>
      <c r="B370" s="31" t="s">
        <v>63</v>
      </c>
      <c r="C370" s="132">
        <v>97659.49</v>
      </c>
    </row>
    <row r="371" spans="1:3">
      <c r="A371">
        <f t="shared" si="5"/>
        <v>35581</v>
      </c>
      <c r="B371" s="31" t="s">
        <v>64</v>
      </c>
      <c r="C371" s="132">
        <v>227608.8</v>
      </c>
    </row>
    <row r="372" spans="1:3">
      <c r="A372">
        <f t="shared" si="5"/>
        <v>35582</v>
      </c>
      <c r="B372" s="31" t="s">
        <v>65</v>
      </c>
      <c r="C372" s="132">
        <v>88296.09</v>
      </c>
    </row>
    <row r="373" spans="1:3">
      <c r="A373">
        <f t="shared" si="5"/>
        <v>35583</v>
      </c>
      <c r="B373" s="31" t="s">
        <v>66</v>
      </c>
      <c r="C373" s="132">
        <v>57135.21</v>
      </c>
    </row>
    <row r="374" spans="1:3">
      <c r="A374">
        <f t="shared" si="5"/>
        <v>35585</v>
      </c>
      <c r="B374" s="31" t="s">
        <v>67</v>
      </c>
      <c r="C374" s="132">
        <v>43781.98</v>
      </c>
    </row>
    <row r="375" spans="1:3">
      <c r="A375">
        <f t="shared" si="5"/>
        <v>35586</v>
      </c>
      <c r="B375" s="31" t="s">
        <v>68</v>
      </c>
      <c r="C375" s="132">
        <v>88807.82</v>
      </c>
    </row>
    <row r="376" spans="1:3">
      <c r="A376">
        <f t="shared" si="5"/>
        <v>35587</v>
      </c>
      <c r="B376" s="31" t="s">
        <v>69</v>
      </c>
      <c r="C376" s="132">
        <v>213752.41</v>
      </c>
    </row>
    <row r="377" spans="1:3">
      <c r="A377">
        <f t="shared" si="5"/>
        <v>35589</v>
      </c>
      <c r="B377" s="31" t="s">
        <v>70</v>
      </c>
      <c r="C377" s="132">
        <v>59398.44</v>
      </c>
    </row>
    <row r="378" spans="1:3">
      <c r="A378">
        <f t="shared" si="5"/>
        <v>35590</v>
      </c>
      <c r="B378" s="31" t="s">
        <v>1353</v>
      </c>
      <c r="C378" s="132">
        <v>58827.14</v>
      </c>
    </row>
    <row r="379" spans="1:3">
      <c r="A379">
        <f t="shared" si="5"/>
        <v>35591</v>
      </c>
      <c r="B379" s="31" t="s">
        <v>1354</v>
      </c>
      <c r="C379" s="132">
        <v>66677.22</v>
      </c>
    </row>
    <row r="380" spans="1:3">
      <c r="A380">
        <f t="shared" si="5"/>
        <v>35593</v>
      </c>
      <c r="B380" s="31" t="s">
        <v>1355</v>
      </c>
      <c r="C380" s="132">
        <v>189741.29</v>
      </c>
    </row>
    <row r="381" spans="1:3">
      <c r="A381">
        <f t="shared" si="5"/>
        <v>35594</v>
      </c>
      <c r="B381" s="31" t="s">
        <v>1356</v>
      </c>
      <c r="C381" s="132">
        <v>149124.46</v>
      </c>
    </row>
    <row r="382" spans="1:3">
      <c r="A382">
        <f t="shared" si="5"/>
        <v>35595</v>
      </c>
      <c r="B382" s="31" t="s">
        <v>1357</v>
      </c>
      <c r="C382" s="132">
        <v>185297.6</v>
      </c>
    </row>
    <row r="383" spans="1:3">
      <c r="A383">
        <f t="shared" si="5"/>
        <v>35596</v>
      </c>
      <c r="B383" s="31" t="s">
        <v>1358</v>
      </c>
      <c r="C383" s="132">
        <v>39082.400000000001</v>
      </c>
    </row>
    <row r="384" spans="1:3">
      <c r="A384">
        <f t="shared" si="5"/>
        <v>35597</v>
      </c>
      <c r="B384" s="31" t="s">
        <v>1359</v>
      </c>
      <c r="C384" s="132">
        <v>169614.4</v>
      </c>
    </row>
    <row r="385" spans="1:3">
      <c r="A385">
        <f t="shared" si="5"/>
        <v>35599</v>
      </c>
      <c r="B385" s="31" t="s">
        <v>1360</v>
      </c>
      <c r="C385" s="132">
        <v>90677.63</v>
      </c>
    </row>
    <row r="386" spans="1:3">
      <c r="A386">
        <f t="shared" ref="A386:A449" si="6">MID(B386,1,5)*1</f>
        <v>35603</v>
      </c>
      <c r="B386" s="31" t="s">
        <v>1361</v>
      </c>
      <c r="C386" s="132">
        <v>230505.39</v>
      </c>
    </row>
    <row r="387" spans="1:3">
      <c r="A387">
        <f t="shared" si="6"/>
        <v>35622</v>
      </c>
      <c r="B387" s="31" t="s">
        <v>1362</v>
      </c>
      <c r="C387" s="132">
        <v>141775.25</v>
      </c>
    </row>
    <row r="388" spans="1:3">
      <c r="A388">
        <f t="shared" si="6"/>
        <v>35652</v>
      </c>
      <c r="B388" s="31" t="s">
        <v>1363</v>
      </c>
      <c r="C388" s="132">
        <v>31768.01</v>
      </c>
    </row>
    <row r="389" spans="1:3">
      <c r="A389">
        <f t="shared" si="6"/>
        <v>35675</v>
      </c>
      <c r="B389" s="31" t="s">
        <v>1364</v>
      </c>
      <c r="C389" s="132">
        <v>101804.9</v>
      </c>
    </row>
    <row r="390" spans="1:3">
      <c r="A390">
        <f t="shared" si="6"/>
        <v>35676</v>
      </c>
      <c r="B390" s="31" t="s">
        <v>1365</v>
      </c>
      <c r="C390" s="132">
        <v>46743.33</v>
      </c>
    </row>
    <row r="391" spans="1:3">
      <c r="A391">
        <f t="shared" si="6"/>
        <v>35677</v>
      </c>
      <c r="B391" s="31" t="s">
        <v>1366</v>
      </c>
      <c r="C391" s="132">
        <v>120538.56</v>
      </c>
    </row>
    <row r="392" spans="1:3">
      <c r="A392">
        <f t="shared" si="6"/>
        <v>35679</v>
      </c>
      <c r="B392" s="31" t="s">
        <v>1367</v>
      </c>
      <c r="C392" s="132">
        <v>63848.82</v>
      </c>
    </row>
    <row r="393" spans="1:3">
      <c r="A393">
        <f t="shared" si="6"/>
        <v>35681</v>
      </c>
      <c r="B393" s="31" t="s">
        <v>1368</v>
      </c>
      <c r="C393" s="132">
        <v>160082.04</v>
      </c>
    </row>
    <row r="394" spans="1:3">
      <c r="A394">
        <f t="shared" si="6"/>
        <v>35682</v>
      </c>
      <c r="B394" s="31" t="s">
        <v>1369</v>
      </c>
      <c r="C394" s="132">
        <v>120919.11</v>
      </c>
    </row>
    <row r="395" spans="1:3">
      <c r="A395">
        <f t="shared" si="6"/>
        <v>35683</v>
      </c>
      <c r="B395" s="31" t="s">
        <v>1370</v>
      </c>
      <c r="C395" s="132">
        <v>195257.06</v>
      </c>
    </row>
    <row r="396" spans="1:3">
      <c r="A396">
        <f t="shared" si="6"/>
        <v>35684</v>
      </c>
      <c r="B396" s="31" t="s">
        <v>1371</v>
      </c>
      <c r="C396" s="132">
        <v>47759.08</v>
      </c>
    </row>
    <row r="397" spans="1:3">
      <c r="A397">
        <f t="shared" si="6"/>
        <v>35685</v>
      </c>
      <c r="B397" s="31" t="s">
        <v>1372</v>
      </c>
      <c r="C397" s="132">
        <v>202319.14</v>
      </c>
    </row>
    <row r="398" spans="1:3">
      <c r="A398">
        <f t="shared" si="6"/>
        <v>35686</v>
      </c>
      <c r="B398" s="31" t="s">
        <v>1373</v>
      </c>
      <c r="C398" s="132">
        <v>10940.06</v>
      </c>
    </row>
    <row r="399" spans="1:3">
      <c r="A399">
        <f t="shared" si="6"/>
        <v>35687</v>
      </c>
      <c r="B399" s="31" t="s">
        <v>1374</v>
      </c>
      <c r="C399" s="132">
        <v>22249.24</v>
      </c>
    </row>
    <row r="400" spans="1:3">
      <c r="A400">
        <f t="shared" si="6"/>
        <v>37200</v>
      </c>
      <c r="B400" s="31" t="s">
        <v>1375</v>
      </c>
      <c r="C400" s="132">
        <v>189295.68</v>
      </c>
    </row>
    <row r="401" spans="1:3">
      <c r="A401">
        <f t="shared" si="6"/>
        <v>37201</v>
      </c>
      <c r="B401" s="31" t="s">
        <v>1376</v>
      </c>
      <c r="C401" s="132">
        <v>196577.53</v>
      </c>
    </row>
    <row r="402" spans="1:3">
      <c r="A402">
        <f t="shared" si="6"/>
        <v>37204</v>
      </c>
      <c r="B402" s="31" t="s">
        <v>1377</v>
      </c>
      <c r="C402" s="132">
        <v>290050.55</v>
      </c>
    </row>
    <row r="403" spans="1:3">
      <c r="A403">
        <f t="shared" si="6"/>
        <v>37216</v>
      </c>
      <c r="B403" s="31" t="s">
        <v>1378</v>
      </c>
      <c r="C403" s="132">
        <v>176968.99</v>
      </c>
    </row>
    <row r="404" spans="1:3">
      <c r="A404">
        <f t="shared" si="6"/>
        <v>37303</v>
      </c>
      <c r="B404" s="31" t="s">
        <v>1379</v>
      </c>
      <c r="C404" s="132">
        <v>172848.45</v>
      </c>
    </row>
    <row r="405" spans="1:3">
      <c r="A405">
        <f t="shared" si="6"/>
        <v>37307</v>
      </c>
      <c r="B405" s="31" t="s">
        <v>1380</v>
      </c>
      <c r="C405" s="132">
        <v>214217.4</v>
      </c>
    </row>
    <row r="406" spans="1:3">
      <c r="A406">
        <f t="shared" si="6"/>
        <v>37310</v>
      </c>
      <c r="B406" s="31" t="s">
        <v>1381</v>
      </c>
      <c r="C406" s="132">
        <v>165984.91</v>
      </c>
    </row>
    <row r="407" spans="1:3">
      <c r="A407">
        <f t="shared" si="6"/>
        <v>37315</v>
      </c>
      <c r="B407" s="31" t="s">
        <v>1382</v>
      </c>
      <c r="C407" s="132">
        <v>169592.94</v>
      </c>
    </row>
    <row r="408" spans="1:3">
      <c r="A408">
        <f t="shared" si="6"/>
        <v>37316</v>
      </c>
      <c r="B408" s="31" t="s">
        <v>1383</v>
      </c>
      <c r="C408" s="132">
        <v>139262.32</v>
      </c>
    </row>
    <row r="409" spans="1:3">
      <c r="A409">
        <f t="shared" si="6"/>
        <v>37317</v>
      </c>
      <c r="B409" s="31" t="s">
        <v>1384</v>
      </c>
      <c r="C409" s="132">
        <v>177203.55</v>
      </c>
    </row>
    <row r="410" spans="1:3">
      <c r="A410">
        <f t="shared" si="6"/>
        <v>37318</v>
      </c>
      <c r="B410" s="31" t="s">
        <v>1385</v>
      </c>
      <c r="C410" s="132">
        <v>196510.76</v>
      </c>
    </row>
    <row r="411" spans="1:3">
      <c r="A411">
        <f t="shared" si="6"/>
        <v>37319</v>
      </c>
      <c r="B411" s="31" t="s">
        <v>1386</v>
      </c>
      <c r="C411" s="132">
        <v>146983.95000000001</v>
      </c>
    </row>
    <row r="412" spans="1:3">
      <c r="A412">
        <f t="shared" si="6"/>
        <v>37321</v>
      </c>
      <c r="B412" s="31" t="s">
        <v>1387</v>
      </c>
      <c r="C412" s="132">
        <v>147436.85</v>
      </c>
    </row>
    <row r="413" spans="1:3">
      <c r="A413">
        <f t="shared" si="6"/>
        <v>37328</v>
      </c>
      <c r="B413" s="31" t="s">
        <v>1388</v>
      </c>
      <c r="C413" s="132">
        <v>135032.48000000001</v>
      </c>
    </row>
    <row r="414" spans="1:3">
      <c r="A414">
        <f t="shared" si="6"/>
        <v>37333</v>
      </c>
      <c r="B414" s="31" t="s">
        <v>1389</v>
      </c>
      <c r="C414" s="132">
        <v>156983.51</v>
      </c>
    </row>
    <row r="415" spans="1:3">
      <c r="A415">
        <f t="shared" si="6"/>
        <v>37390</v>
      </c>
      <c r="B415" s="31" t="s">
        <v>1390</v>
      </c>
      <c r="C415" s="132">
        <v>128238.39</v>
      </c>
    </row>
    <row r="416" spans="1:3">
      <c r="A416">
        <f t="shared" si="6"/>
        <v>37417</v>
      </c>
      <c r="B416" s="31" t="s">
        <v>1391</v>
      </c>
      <c r="C416" s="132">
        <v>70387.42</v>
      </c>
    </row>
    <row r="417" spans="1:3">
      <c r="A417">
        <f t="shared" si="6"/>
        <v>37418</v>
      </c>
      <c r="B417" s="31" t="s">
        <v>1392</v>
      </c>
      <c r="C417" s="132">
        <v>92557.04</v>
      </c>
    </row>
    <row r="418" spans="1:3">
      <c r="A418">
        <f t="shared" si="6"/>
        <v>37420</v>
      </c>
      <c r="B418" s="31" t="s">
        <v>1393</v>
      </c>
      <c r="C418" s="132">
        <v>45470.86</v>
      </c>
    </row>
    <row r="419" spans="1:3">
      <c r="A419">
        <f t="shared" si="6"/>
        <v>37421</v>
      </c>
      <c r="B419" s="31" t="s">
        <v>1394</v>
      </c>
      <c r="C419" s="132">
        <v>82936.210000000006</v>
      </c>
    </row>
    <row r="420" spans="1:3">
      <c r="A420">
        <f t="shared" si="6"/>
        <v>37422</v>
      </c>
      <c r="B420" s="31" t="s">
        <v>1395</v>
      </c>
      <c r="C420" s="132">
        <v>132646.92000000001</v>
      </c>
    </row>
    <row r="421" spans="1:3">
      <c r="A421">
        <f t="shared" si="6"/>
        <v>37425</v>
      </c>
      <c r="B421" s="31" t="s">
        <v>1396</v>
      </c>
      <c r="C421" s="132">
        <v>105540.5</v>
      </c>
    </row>
    <row r="422" spans="1:3">
      <c r="A422">
        <f t="shared" si="6"/>
        <v>37426</v>
      </c>
      <c r="B422" s="31" t="s">
        <v>1397</v>
      </c>
      <c r="C422" s="132">
        <v>93684.87</v>
      </c>
    </row>
    <row r="423" spans="1:3">
      <c r="A423">
        <f t="shared" si="6"/>
        <v>37427</v>
      </c>
      <c r="B423" s="31" t="s">
        <v>1398</v>
      </c>
      <c r="C423" s="132">
        <v>89938.75</v>
      </c>
    </row>
    <row r="424" spans="1:3">
      <c r="A424">
        <f t="shared" si="6"/>
        <v>37428</v>
      </c>
      <c r="B424" s="31" t="s">
        <v>1399</v>
      </c>
      <c r="C424" s="132">
        <v>195462.66</v>
      </c>
    </row>
    <row r="425" spans="1:3">
      <c r="A425">
        <f t="shared" si="6"/>
        <v>37429</v>
      </c>
      <c r="B425" s="31" t="s">
        <v>1400</v>
      </c>
      <c r="C425" s="132">
        <v>162660.91</v>
      </c>
    </row>
    <row r="426" spans="1:3">
      <c r="A426">
        <f t="shared" si="6"/>
        <v>37441</v>
      </c>
      <c r="B426" s="31" t="s">
        <v>1401</v>
      </c>
      <c r="C426" s="132">
        <v>307597.61</v>
      </c>
    </row>
    <row r="427" spans="1:3">
      <c r="A427">
        <f t="shared" si="6"/>
        <v>37442</v>
      </c>
      <c r="B427" s="31" t="s">
        <v>1402</v>
      </c>
      <c r="C427" s="132">
        <v>211400.17</v>
      </c>
    </row>
    <row r="428" spans="1:3">
      <c r="A428">
        <f t="shared" si="6"/>
        <v>37443</v>
      </c>
      <c r="B428" s="31" t="s">
        <v>1403</v>
      </c>
      <c r="C428" s="132">
        <v>163124.75</v>
      </c>
    </row>
    <row r="429" spans="1:3">
      <c r="A429">
        <f t="shared" si="6"/>
        <v>37444</v>
      </c>
      <c r="B429" s="31" t="s">
        <v>1404</v>
      </c>
      <c r="C429" s="132">
        <v>44207.32</v>
      </c>
    </row>
    <row r="430" spans="1:3">
      <c r="A430">
        <f t="shared" si="6"/>
        <v>37445</v>
      </c>
      <c r="B430" s="31" t="s">
        <v>1405</v>
      </c>
      <c r="C430" s="132">
        <v>175014.74</v>
      </c>
    </row>
    <row r="431" spans="1:3">
      <c r="A431">
        <f t="shared" si="6"/>
        <v>37446</v>
      </c>
      <c r="B431" s="31" t="s">
        <v>1406</v>
      </c>
      <c r="C431" s="132">
        <v>171634.76</v>
      </c>
    </row>
    <row r="432" spans="1:3">
      <c r="A432">
        <f t="shared" si="6"/>
        <v>37447</v>
      </c>
      <c r="B432" s="31" t="s">
        <v>1407</v>
      </c>
      <c r="C432" s="132">
        <v>104525.94</v>
      </c>
    </row>
    <row r="433" spans="1:3">
      <c r="A433">
        <f t="shared" si="6"/>
        <v>37448</v>
      </c>
      <c r="B433" s="31" t="s">
        <v>1408</v>
      </c>
      <c r="C433" s="132">
        <v>145247.53</v>
      </c>
    </row>
    <row r="434" spans="1:3">
      <c r="A434">
        <f t="shared" si="6"/>
        <v>37450</v>
      </c>
      <c r="B434" s="31" t="s">
        <v>1409</v>
      </c>
      <c r="C434" s="132">
        <v>82180.02</v>
      </c>
    </row>
    <row r="435" spans="1:3">
      <c r="A435">
        <f t="shared" si="6"/>
        <v>37451</v>
      </c>
      <c r="B435" s="31" t="s">
        <v>1410</v>
      </c>
      <c r="C435" s="132">
        <v>96232.02</v>
      </c>
    </row>
    <row r="436" spans="1:3">
      <c r="A436">
        <f t="shared" si="6"/>
        <v>37452</v>
      </c>
      <c r="B436" s="31" t="s">
        <v>1411</v>
      </c>
      <c r="C436" s="132">
        <v>126389.89</v>
      </c>
    </row>
    <row r="437" spans="1:3">
      <c r="A437">
        <f t="shared" si="6"/>
        <v>37456</v>
      </c>
      <c r="B437" s="31" t="s">
        <v>1412</v>
      </c>
      <c r="C437" s="132">
        <v>157496.20000000001</v>
      </c>
    </row>
    <row r="438" spans="1:3">
      <c r="A438">
        <f t="shared" si="6"/>
        <v>37457</v>
      </c>
      <c r="B438" s="31" t="s">
        <v>666</v>
      </c>
      <c r="C438" s="132">
        <v>275626.03000000003</v>
      </c>
    </row>
    <row r="439" spans="1:3">
      <c r="A439">
        <f t="shared" si="6"/>
        <v>37458</v>
      </c>
      <c r="B439" s="31" t="s">
        <v>667</v>
      </c>
      <c r="C439" s="132">
        <v>149980.54</v>
      </c>
    </row>
    <row r="440" spans="1:3">
      <c r="A440">
        <f t="shared" si="6"/>
        <v>37459</v>
      </c>
      <c r="B440" s="31" t="s">
        <v>668</v>
      </c>
      <c r="C440" s="132">
        <v>207037.62</v>
      </c>
    </row>
    <row r="441" spans="1:3">
      <c r="A441">
        <f t="shared" si="6"/>
        <v>37460</v>
      </c>
      <c r="B441" s="31" t="s">
        <v>669</v>
      </c>
      <c r="C441" s="132">
        <v>258771.3</v>
      </c>
    </row>
    <row r="442" spans="1:3">
      <c r="A442">
        <f t="shared" si="6"/>
        <v>37461</v>
      </c>
      <c r="B442" s="31" t="s">
        <v>670</v>
      </c>
      <c r="C442" s="132">
        <v>123423.39</v>
      </c>
    </row>
    <row r="443" spans="1:3">
      <c r="A443">
        <f t="shared" si="6"/>
        <v>37462</v>
      </c>
      <c r="B443" s="31" t="s">
        <v>671</v>
      </c>
      <c r="C443" s="132">
        <v>186583.36</v>
      </c>
    </row>
    <row r="444" spans="1:3">
      <c r="A444">
        <f t="shared" si="6"/>
        <v>37464</v>
      </c>
      <c r="B444" s="31" t="s">
        <v>672</v>
      </c>
      <c r="C444" s="132">
        <v>107065.36</v>
      </c>
    </row>
    <row r="445" spans="1:3">
      <c r="A445">
        <f t="shared" si="6"/>
        <v>37465</v>
      </c>
      <c r="B445" s="31" t="s">
        <v>673</v>
      </c>
      <c r="C445" s="132">
        <v>122764.73</v>
      </c>
    </row>
    <row r="446" spans="1:3">
      <c r="A446">
        <f t="shared" si="6"/>
        <v>37467</v>
      </c>
      <c r="B446" s="31" t="s">
        <v>674</v>
      </c>
      <c r="C446" s="132">
        <v>243463.6</v>
      </c>
    </row>
    <row r="447" spans="1:3">
      <c r="A447">
        <f t="shared" si="6"/>
        <v>37468</v>
      </c>
      <c r="B447" s="31" t="s">
        <v>675</v>
      </c>
      <c r="C447" s="132">
        <v>73354.97</v>
      </c>
    </row>
    <row r="448" spans="1:3">
      <c r="A448">
        <f t="shared" si="6"/>
        <v>37469</v>
      </c>
      <c r="B448" s="31" t="s">
        <v>676</v>
      </c>
      <c r="C448" s="132">
        <v>83706.820000000007</v>
      </c>
    </row>
    <row r="449" spans="1:3">
      <c r="A449">
        <f t="shared" si="6"/>
        <v>37470</v>
      </c>
      <c r="B449" s="31" t="s">
        <v>677</v>
      </c>
      <c r="C449" s="132">
        <v>121673.41</v>
      </c>
    </row>
    <row r="450" spans="1:3">
      <c r="A450">
        <f t="shared" ref="A450:A513" si="7">MID(B450,1,5)*1</f>
        <v>37471</v>
      </c>
      <c r="B450" s="31" t="s">
        <v>678</v>
      </c>
      <c r="C450" s="132">
        <v>157098.51</v>
      </c>
    </row>
    <row r="451" spans="1:3">
      <c r="A451">
        <f t="shared" si="7"/>
        <v>37472</v>
      </c>
      <c r="B451" s="31" t="s">
        <v>679</v>
      </c>
      <c r="C451" s="132">
        <v>238026.52</v>
      </c>
    </row>
    <row r="452" spans="1:3">
      <c r="A452">
        <f t="shared" si="7"/>
        <v>37473</v>
      </c>
      <c r="B452" s="31" t="s">
        <v>680</v>
      </c>
      <c r="C452" s="132">
        <v>301415.98</v>
      </c>
    </row>
    <row r="453" spans="1:3">
      <c r="A453">
        <f t="shared" si="7"/>
        <v>37474</v>
      </c>
      <c r="B453" s="31" t="s">
        <v>681</v>
      </c>
      <c r="C453" s="132">
        <v>346244.39</v>
      </c>
    </row>
    <row r="454" spans="1:3">
      <c r="A454">
        <f t="shared" si="7"/>
        <v>37475</v>
      </c>
      <c r="B454" s="31" t="s">
        <v>682</v>
      </c>
      <c r="C454" s="132">
        <v>218832.98</v>
      </c>
    </row>
    <row r="455" spans="1:3">
      <c r="A455">
        <f t="shared" si="7"/>
        <v>37477</v>
      </c>
      <c r="B455" s="31" t="s">
        <v>683</v>
      </c>
      <c r="C455" s="132">
        <v>206927.39</v>
      </c>
    </row>
    <row r="456" spans="1:3">
      <c r="A456">
        <f t="shared" si="7"/>
        <v>37478</v>
      </c>
      <c r="B456" s="31" t="s">
        <v>684</v>
      </c>
      <c r="C456" s="132">
        <v>242098.07</v>
      </c>
    </row>
    <row r="457" spans="1:3">
      <c r="A457">
        <f t="shared" si="7"/>
        <v>37479</v>
      </c>
      <c r="B457" s="31" t="s">
        <v>130</v>
      </c>
      <c r="C457" s="132">
        <v>110536.13</v>
      </c>
    </row>
    <row r="458" spans="1:3">
      <c r="A458">
        <f t="shared" si="7"/>
        <v>37480</v>
      </c>
      <c r="B458" s="31" t="s">
        <v>131</v>
      </c>
      <c r="C458" s="132">
        <v>139516.45000000001</v>
      </c>
    </row>
    <row r="459" spans="1:3">
      <c r="A459">
        <f t="shared" si="7"/>
        <v>37482</v>
      </c>
      <c r="B459" s="31" t="s">
        <v>132</v>
      </c>
      <c r="C459" s="132">
        <v>70325.350000000006</v>
      </c>
    </row>
    <row r="460" spans="1:3">
      <c r="A460">
        <f t="shared" si="7"/>
        <v>37483</v>
      </c>
      <c r="B460" s="31" t="s">
        <v>133</v>
      </c>
      <c r="C460" s="132">
        <v>66845.38</v>
      </c>
    </row>
    <row r="461" spans="1:3">
      <c r="A461">
        <f t="shared" si="7"/>
        <v>37484</v>
      </c>
      <c r="B461" s="31" t="s">
        <v>134</v>
      </c>
      <c r="C461" s="132">
        <v>95724.57</v>
      </c>
    </row>
    <row r="462" spans="1:3">
      <c r="A462">
        <f t="shared" si="7"/>
        <v>37485</v>
      </c>
      <c r="B462" s="31" t="s">
        <v>135</v>
      </c>
      <c r="C462" s="132">
        <v>107693.25</v>
      </c>
    </row>
    <row r="463" spans="1:3">
      <c r="A463">
        <f t="shared" si="7"/>
        <v>37487</v>
      </c>
      <c r="B463" s="31" t="s">
        <v>136</v>
      </c>
      <c r="C463" s="132">
        <v>233382.28</v>
      </c>
    </row>
    <row r="464" spans="1:3">
      <c r="A464">
        <f t="shared" si="7"/>
        <v>37488</v>
      </c>
      <c r="B464" s="31" t="s">
        <v>137</v>
      </c>
      <c r="C464" s="132">
        <v>216540.46</v>
      </c>
    </row>
    <row r="465" spans="1:3">
      <c r="A465">
        <f t="shared" si="7"/>
        <v>37490</v>
      </c>
      <c r="B465" s="31" t="s">
        <v>138</v>
      </c>
      <c r="C465" s="132">
        <v>211508.25</v>
      </c>
    </row>
    <row r="466" spans="1:3">
      <c r="A466">
        <f t="shared" si="7"/>
        <v>37491</v>
      </c>
      <c r="B466" s="31" t="s">
        <v>139</v>
      </c>
      <c r="C466" s="132">
        <v>305512.23</v>
      </c>
    </row>
    <row r="467" spans="1:3">
      <c r="A467">
        <f t="shared" si="7"/>
        <v>37492</v>
      </c>
      <c r="B467" s="31" t="s">
        <v>140</v>
      </c>
      <c r="C467" s="132">
        <v>413977.99</v>
      </c>
    </row>
    <row r="468" spans="1:3">
      <c r="A468">
        <f t="shared" si="7"/>
        <v>37493</v>
      </c>
      <c r="B468" s="31" t="s">
        <v>141</v>
      </c>
      <c r="C468" s="132">
        <v>145940.79999999999</v>
      </c>
    </row>
    <row r="469" spans="1:3">
      <c r="A469">
        <f t="shared" si="7"/>
        <v>37494</v>
      </c>
      <c r="B469" s="31" t="s">
        <v>142</v>
      </c>
      <c r="C469" s="132">
        <v>261528.46</v>
      </c>
    </row>
    <row r="470" spans="1:3">
      <c r="A470">
        <f t="shared" si="7"/>
        <v>37495</v>
      </c>
      <c r="B470" s="31" t="s">
        <v>143</v>
      </c>
      <c r="C470" s="132">
        <v>44883.47</v>
      </c>
    </row>
    <row r="471" spans="1:3">
      <c r="A471">
        <f t="shared" si="7"/>
        <v>37496</v>
      </c>
      <c r="B471" s="31" t="s">
        <v>144</v>
      </c>
      <c r="C471" s="132">
        <v>140125.09</v>
      </c>
    </row>
    <row r="472" spans="1:3">
      <c r="A472">
        <f t="shared" si="7"/>
        <v>37497</v>
      </c>
      <c r="B472" s="31" t="s">
        <v>145</v>
      </c>
      <c r="C472" s="132">
        <v>139509.01999999999</v>
      </c>
    </row>
    <row r="473" spans="1:3">
      <c r="A473">
        <f t="shared" si="7"/>
        <v>37498</v>
      </c>
      <c r="B473" s="31" t="s">
        <v>146</v>
      </c>
      <c r="C473" s="132">
        <v>135291.91</v>
      </c>
    </row>
    <row r="474" spans="1:3">
      <c r="A474">
        <f t="shared" si="7"/>
        <v>37499</v>
      </c>
      <c r="B474" s="31" t="s">
        <v>147</v>
      </c>
      <c r="C474" s="132">
        <v>118725.05</v>
      </c>
    </row>
    <row r="475" spans="1:3">
      <c r="A475">
        <f t="shared" si="7"/>
        <v>37500</v>
      </c>
      <c r="B475" s="31" t="s">
        <v>148</v>
      </c>
      <c r="C475" s="132">
        <v>111588.72</v>
      </c>
    </row>
    <row r="476" spans="1:3">
      <c r="A476">
        <f t="shared" si="7"/>
        <v>37501</v>
      </c>
      <c r="B476" s="31" t="s">
        <v>149</v>
      </c>
      <c r="C476" s="132">
        <v>276672.84000000003</v>
      </c>
    </row>
    <row r="477" spans="1:3">
      <c r="A477">
        <f t="shared" si="7"/>
        <v>37502</v>
      </c>
      <c r="B477" s="31" t="s">
        <v>150</v>
      </c>
      <c r="C477" s="132">
        <v>196879.94</v>
      </c>
    </row>
    <row r="478" spans="1:3">
      <c r="A478">
        <f t="shared" si="7"/>
        <v>37503</v>
      </c>
      <c r="B478" s="31" t="s">
        <v>151</v>
      </c>
      <c r="C478" s="132">
        <v>178175.63</v>
      </c>
    </row>
    <row r="479" spans="1:3">
      <c r="A479">
        <f t="shared" si="7"/>
        <v>37504</v>
      </c>
      <c r="B479" s="31" t="s">
        <v>152</v>
      </c>
      <c r="C479" s="132">
        <v>120907.17</v>
      </c>
    </row>
    <row r="480" spans="1:3">
      <c r="A480">
        <f t="shared" si="7"/>
        <v>37505</v>
      </c>
      <c r="B480" s="31" t="s">
        <v>153</v>
      </c>
      <c r="C480" s="132">
        <v>40889.199999999997</v>
      </c>
    </row>
    <row r="481" spans="1:3">
      <c r="A481">
        <f t="shared" si="7"/>
        <v>37506</v>
      </c>
      <c r="B481" s="31" t="s">
        <v>154</v>
      </c>
      <c r="C481" s="132">
        <v>128831.2</v>
      </c>
    </row>
    <row r="482" spans="1:3">
      <c r="A482">
        <f t="shared" si="7"/>
        <v>37507</v>
      </c>
      <c r="B482" s="31" t="s">
        <v>155</v>
      </c>
      <c r="C482" s="132">
        <v>142195.41</v>
      </c>
    </row>
    <row r="483" spans="1:3">
      <c r="A483">
        <f t="shared" si="7"/>
        <v>37508</v>
      </c>
      <c r="B483" s="31" t="s">
        <v>156</v>
      </c>
      <c r="C483" s="132">
        <v>105854.7</v>
      </c>
    </row>
    <row r="484" spans="1:3">
      <c r="A484">
        <f t="shared" si="7"/>
        <v>37509</v>
      </c>
      <c r="B484" s="31" t="s">
        <v>157</v>
      </c>
      <c r="C484" s="132">
        <v>310611.74</v>
      </c>
    </row>
    <row r="485" spans="1:3">
      <c r="A485">
        <f t="shared" si="7"/>
        <v>37510</v>
      </c>
      <c r="B485" s="31" t="s">
        <v>158</v>
      </c>
      <c r="C485" s="132">
        <v>43917.33</v>
      </c>
    </row>
    <row r="486" spans="1:3">
      <c r="A486">
        <f t="shared" si="7"/>
        <v>37511</v>
      </c>
      <c r="B486" s="31" t="s">
        <v>159</v>
      </c>
      <c r="C486" s="132">
        <v>430670.42</v>
      </c>
    </row>
    <row r="487" spans="1:3">
      <c r="A487">
        <f t="shared" si="7"/>
        <v>37512</v>
      </c>
      <c r="B487" s="31" t="s">
        <v>160</v>
      </c>
      <c r="C487" s="132">
        <v>77122.509999999995</v>
      </c>
    </row>
    <row r="488" spans="1:3">
      <c r="A488">
        <f t="shared" si="7"/>
        <v>37513</v>
      </c>
      <c r="B488" s="31" t="s">
        <v>161</v>
      </c>
      <c r="C488" s="132">
        <v>108619.22</v>
      </c>
    </row>
    <row r="489" spans="1:3">
      <c r="A489">
        <f t="shared" si="7"/>
        <v>37514</v>
      </c>
      <c r="B489" s="31" t="s">
        <v>162</v>
      </c>
      <c r="C489" s="132">
        <v>38995.25</v>
      </c>
    </row>
    <row r="490" spans="1:3">
      <c r="A490">
        <f t="shared" si="7"/>
        <v>37515</v>
      </c>
      <c r="B490" s="31" t="s">
        <v>163</v>
      </c>
      <c r="C490" s="132">
        <v>114176.63</v>
      </c>
    </row>
    <row r="491" spans="1:3">
      <c r="A491">
        <f t="shared" si="7"/>
        <v>37516</v>
      </c>
      <c r="B491" s="31" t="s">
        <v>164</v>
      </c>
      <c r="C491" s="132">
        <v>252047.28</v>
      </c>
    </row>
    <row r="492" spans="1:3">
      <c r="A492">
        <f t="shared" si="7"/>
        <v>37517</v>
      </c>
      <c r="B492" s="31" t="s">
        <v>165</v>
      </c>
      <c r="C492" s="132">
        <v>110128.24</v>
      </c>
    </row>
    <row r="493" spans="1:3">
      <c r="A493">
        <f t="shared" si="7"/>
        <v>37518</v>
      </c>
      <c r="B493" s="31" t="s">
        <v>166</v>
      </c>
      <c r="C493" s="132"/>
    </row>
    <row r="494" spans="1:3">
      <c r="A494">
        <f t="shared" si="7"/>
        <v>37519</v>
      </c>
      <c r="B494" s="31" t="s">
        <v>167</v>
      </c>
      <c r="C494" s="132">
        <v>104998.56</v>
      </c>
    </row>
    <row r="495" spans="1:3">
      <c r="A495">
        <f t="shared" si="7"/>
        <v>37521</v>
      </c>
      <c r="B495" s="31" t="s">
        <v>168</v>
      </c>
      <c r="C495" s="132">
        <v>89937.68</v>
      </c>
    </row>
    <row r="496" spans="1:3">
      <c r="A496">
        <f t="shared" si="7"/>
        <v>37522</v>
      </c>
      <c r="B496" s="31" t="s">
        <v>169</v>
      </c>
      <c r="C496" s="132">
        <v>106261.16</v>
      </c>
    </row>
    <row r="497" spans="1:3">
      <c r="A497">
        <f t="shared" si="7"/>
        <v>37523</v>
      </c>
      <c r="B497" s="31" t="s">
        <v>170</v>
      </c>
      <c r="C497" s="132">
        <v>275594.99</v>
      </c>
    </row>
    <row r="498" spans="1:3">
      <c r="A498">
        <f t="shared" si="7"/>
        <v>37524</v>
      </c>
      <c r="B498" s="31" t="s">
        <v>171</v>
      </c>
      <c r="C498" s="132">
        <v>162151.73000000001</v>
      </c>
    </row>
    <row r="499" spans="1:3">
      <c r="A499">
        <f t="shared" si="7"/>
        <v>37525</v>
      </c>
      <c r="B499" s="31" t="s">
        <v>172</v>
      </c>
      <c r="C499" s="132">
        <v>45512.160000000003</v>
      </c>
    </row>
    <row r="500" spans="1:3">
      <c r="A500">
        <f t="shared" si="7"/>
        <v>37526</v>
      </c>
      <c r="B500" s="31" t="s">
        <v>173</v>
      </c>
      <c r="C500" s="132">
        <v>64735.4</v>
      </c>
    </row>
    <row r="501" spans="1:3">
      <c r="A501">
        <f t="shared" si="7"/>
        <v>37527</v>
      </c>
      <c r="B501" s="31" t="s">
        <v>174</v>
      </c>
      <c r="C501" s="132">
        <v>132733.03</v>
      </c>
    </row>
    <row r="502" spans="1:3">
      <c r="A502">
        <f t="shared" si="7"/>
        <v>37528</v>
      </c>
      <c r="B502" s="31" t="s">
        <v>175</v>
      </c>
      <c r="C502" s="132">
        <v>226252.25</v>
      </c>
    </row>
    <row r="503" spans="1:3">
      <c r="A503">
        <f t="shared" si="7"/>
        <v>37529</v>
      </c>
      <c r="B503" s="31" t="s">
        <v>176</v>
      </c>
      <c r="C503" s="132">
        <v>-1.1368683772161603E-12</v>
      </c>
    </row>
    <row r="504" spans="1:3">
      <c r="A504">
        <f t="shared" si="7"/>
        <v>37530</v>
      </c>
      <c r="B504" s="31" t="s">
        <v>177</v>
      </c>
      <c r="C504" s="132">
        <v>78397.16</v>
      </c>
    </row>
    <row r="505" spans="1:3">
      <c r="A505">
        <f t="shared" si="7"/>
        <v>37531</v>
      </c>
      <c r="B505" s="31" t="s">
        <v>178</v>
      </c>
      <c r="C505" s="132">
        <v>56543.58</v>
      </c>
    </row>
    <row r="506" spans="1:3">
      <c r="A506">
        <f t="shared" si="7"/>
        <v>37532</v>
      </c>
      <c r="B506" s="31" t="s">
        <v>179</v>
      </c>
      <c r="C506" s="132">
        <v>21138.66</v>
      </c>
    </row>
    <row r="507" spans="1:3">
      <c r="A507">
        <f t="shared" si="7"/>
        <v>37533</v>
      </c>
      <c r="B507" s="31" t="s">
        <v>180</v>
      </c>
      <c r="C507" s="132">
        <v>8227.7800000000007</v>
      </c>
    </row>
    <row r="508" spans="1:3">
      <c r="A508">
        <f t="shared" si="7"/>
        <v>37534</v>
      </c>
      <c r="B508" s="31" t="s">
        <v>181</v>
      </c>
      <c r="C508" s="132">
        <v>171201.23</v>
      </c>
    </row>
    <row r="509" spans="1:3">
      <c r="A509">
        <f t="shared" si="7"/>
        <v>37535</v>
      </c>
      <c r="B509" s="31" t="s">
        <v>182</v>
      </c>
      <c r="C509" s="132">
        <v>157035.62</v>
      </c>
    </row>
    <row r="510" spans="1:3">
      <c r="A510">
        <f t="shared" si="7"/>
        <v>37536</v>
      </c>
      <c r="B510" s="31" t="s">
        <v>183</v>
      </c>
      <c r="C510" s="132">
        <v>147471.63</v>
      </c>
    </row>
    <row r="511" spans="1:3">
      <c r="A511">
        <f t="shared" si="7"/>
        <v>37537</v>
      </c>
      <c r="B511" s="31" t="s">
        <v>184</v>
      </c>
      <c r="C511" s="132">
        <v>167246.04</v>
      </c>
    </row>
    <row r="512" spans="1:3">
      <c r="A512">
        <f t="shared" si="7"/>
        <v>37538</v>
      </c>
      <c r="B512" s="31" t="s">
        <v>185</v>
      </c>
      <c r="C512" s="132">
        <v>26678.21</v>
      </c>
    </row>
    <row r="513" spans="1:3">
      <c r="A513">
        <f t="shared" si="7"/>
        <v>37539</v>
      </c>
      <c r="B513" s="31" t="s">
        <v>186</v>
      </c>
      <c r="C513" s="132">
        <v>204992.77</v>
      </c>
    </row>
    <row r="514" spans="1:3">
      <c r="A514">
        <f t="shared" ref="A514:A577" si="8">MID(B514,1,5)*1</f>
        <v>37540</v>
      </c>
      <c r="B514" s="31" t="s">
        <v>187</v>
      </c>
      <c r="C514" s="132">
        <v>34380.07</v>
      </c>
    </row>
    <row r="515" spans="1:3">
      <c r="A515">
        <f t="shared" si="8"/>
        <v>37541</v>
      </c>
      <c r="B515" s="31" t="s">
        <v>188</v>
      </c>
      <c r="C515" s="132">
        <v>320000.81</v>
      </c>
    </row>
    <row r="516" spans="1:3">
      <c r="A516">
        <f t="shared" si="8"/>
        <v>37542</v>
      </c>
      <c r="B516" s="31" t="s">
        <v>189</v>
      </c>
      <c r="C516" s="132">
        <v>179607.74</v>
      </c>
    </row>
    <row r="517" spans="1:3">
      <c r="A517">
        <f t="shared" si="8"/>
        <v>37543</v>
      </c>
      <c r="B517" s="31" t="s">
        <v>190</v>
      </c>
      <c r="C517" s="132">
        <v>216928.96</v>
      </c>
    </row>
    <row r="518" spans="1:3">
      <c r="A518">
        <f t="shared" si="8"/>
        <v>37544</v>
      </c>
      <c r="B518" s="31" t="s">
        <v>191</v>
      </c>
      <c r="C518" s="132">
        <v>161930.82999999999</v>
      </c>
    </row>
    <row r="519" spans="1:3">
      <c r="A519">
        <f t="shared" si="8"/>
        <v>37545</v>
      </c>
      <c r="B519" s="31" t="s">
        <v>192</v>
      </c>
      <c r="C519" s="132">
        <v>341191.47</v>
      </c>
    </row>
    <row r="520" spans="1:3">
      <c r="A520">
        <f t="shared" si="8"/>
        <v>37546</v>
      </c>
      <c r="B520" s="31" t="s">
        <v>193</v>
      </c>
      <c r="C520" s="132">
        <v>211700.47</v>
      </c>
    </row>
    <row r="521" spans="1:3">
      <c r="A521">
        <f t="shared" si="8"/>
        <v>37547</v>
      </c>
      <c r="B521" s="31" t="s">
        <v>194</v>
      </c>
      <c r="C521" s="132">
        <v>44860.160000000003</v>
      </c>
    </row>
    <row r="522" spans="1:3">
      <c r="A522">
        <f t="shared" si="8"/>
        <v>37548</v>
      </c>
      <c r="B522" s="31" t="s">
        <v>195</v>
      </c>
      <c r="C522" s="132">
        <v>76731.91</v>
      </c>
    </row>
    <row r="523" spans="1:3">
      <c r="A523">
        <f t="shared" si="8"/>
        <v>37549</v>
      </c>
      <c r="B523" s="31" t="s">
        <v>196</v>
      </c>
      <c r="C523" s="132">
        <v>15455.22</v>
      </c>
    </row>
    <row r="524" spans="1:3">
      <c r="A524">
        <f t="shared" si="8"/>
        <v>37550</v>
      </c>
      <c r="B524" s="31" t="s">
        <v>197</v>
      </c>
      <c r="C524" s="132">
        <v>136642</v>
      </c>
    </row>
    <row r="525" spans="1:3">
      <c r="A525">
        <f t="shared" si="8"/>
        <v>37551</v>
      </c>
      <c r="B525" s="31" t="s">
        <v>198</v>
      </c>
      <c r="C525" s="132">
        <v>103331.06</v>
      </c>
    </row>
    <row r="526" spans="1:3">
      <c r="A526">
        <f t="shared" si="8"/>
        <v>37552</v>
      </c>
      <c r="B526" s="31" t="s">
        <v>199</v>
      </c>
      <c r="C526" s="132">
        <v>55428.27</v>
      </c>
    </row>
    <row r="527" spans="1:3">
      <c r="A527">
        <f t="shared" si="8"/>
        <v>37553</v>
      </c>
      <c r="B527" s="31" t="s">
        <v>200</v>
      </c>
      <c r="C527" s="132">
        <v>205011.98</v>
      </c>
    </row>
    <row r="528" spans="1:3">
      <c r="A528">
        <f t="shared" si="8"/>
        <v>37554</v>
      </c>
      <c r="B528" s="31" t="s">
        <v>201</v>
      </c>
      <c r="C528" s="132">
        <v>109175.88</v>
      </c>
    </row>
    <row r="529" spans="1:3">
      <c r="A529">
        <f t="shared" si="8"/>
        <v>37555</v>
      </c>
      <c r="B529" s="31" t="s">
        <v>202</v>
      </c>
      <c r="C529" s="132">
        <v>120390.13</v>
      </c>
    </row>
    <row r="530" spans="1:3">
      <c r="A530">
        <f t="shared" si="8"/>
        <v>37556</v>
      </c>
      <c r="B530" s="31" t="s">
        <v>203</v>
      </c>
      <c r="C530" s="132">
        <v>109805.92</v>
      </c>
    </row>
    <row r="531" spans="1:3">
      <c r="A531">
        <f t="shared" si="8"/>
        <v>37557</v>
      </c>
      <c r="B531" s="31" t="s">
        <v>204</v>
      </c>
      <c r="C531" s="132">
        <v>188629.88</v>
      </c>
    </row>
    <row r="532" spans="1:3">
      <c r="A532">
        <f t="shared" si="8"/>
        <v>37558</v>
      </c>
      <c r="B532" s="31" t="s">
        <v>205</v>
      </c>
      <c r="C532" s="132">
        <v>143805.14000000001</v>
      </c>
    </row>
    <row r="533" spans="1:3">
      <c r="A533">
        <f t="shared" si="8"/>
        <v>37560</v>
      </c>
      <c r="B533" s="31" t="s">
        <v>206</v>
      </c>
      <c r="C533" s="132">
        <v>284385.59999999998</v>
      </c>
    </row>
    <row r="534" spans="1:3">
      <c r="A534">
        <f t="shared" si="8"/>
        <v>37561</v>
      </c>
      <c r="B534" s="31" t="s">
        <v>207</v>
      </c>
      <c r="C534" s="132">
        <v>80428.31</v>
      </c>
    </row>
    <row r="535" spans="1:3">
      <c r="A535">
        <f t="shared" si="8"/>
        <v>37562</v>
      </c>
      <c r="B535" s="31" t="s">
        <v>208</v>
      </c>
      <c r="C535" s="132">
        <v>112029.53</v>
      </c>
    </row>
    <row r="536" spans="1:3">
      <c r="A536">
        <f t="shared" si="8"/>
        <v>37563</v>
      </c>
      <c r="B536" s="31" t="s">
        <v>209</v>
      </c>
      <c r="C536" s="132">
        <v>125224.91</v>
      </c>
    </row>
    <row r="537" spans="1:3">
      <c r="A537">
        <f t="shared" si="8"/>
        <v>37564</v>
      </c>
      <c r="B537" s="31" t="s">
        <v>210</v>
      </c>
      <c r="C537" s="132">
        <v>182435.23</v>
      </c>
    </row>
    <row r="538" spans="1:3">
      <c r="A538">
        <f t="shared" si="8"/>
        <v>37565</v>
      </c>
      <c r="B538" s="31" t="s">
        <v>211</v>
      </c>
      <c r="C538" s="132">
        <v>43885.06</v>
      </c>
    </row>
    <row r="539" spans="1:3">
      <c r="A539">
        <f t="shared" si="8"/>
        <v>37567</v>
      </c>
      <c r="B539" s="31" t="s">
        <v>212</v>
      </c>
      <c r="C539" s="132">
        <v>242662.2</v>
      </c>
    </row>
    <row r="540" spans="1:3">
      <c r="A540">
        <f t="shared" si="8"/>
        <v>37568</v>
      </c>
      <c r="B540" s="31" t="s">
        <v>213</v>
      </c>
      <c r="C540" s="132">
        <v>130758.44</v>
      </c>
    </row>
    <row r="541" spans="1:3">
      <c r="A541">
        <f t="shared" si="8"/>
        <v>37569</v>
      </c>
      <c r="B541" s="31" t="s">
        <v>214</v>
      </c>
      <c r="C541" s="132">
        <v>149379.68</v>
      </c>
    </row>
    <row r="542" spans="1:3">
      <c r="A542">
        <f t="shared" si="8"/>
        <v>37570</v>
      </c>
      <c r="B542" s="31" t="s">
        <v>215</v>
      </c>
      <c r="C542" s="132">
        <v>99321.64</v>
      </c>
    </row>
    <row r="543" spans="1:3">
      <c r="A543">
        <f t="shared" si="8"/>
        <v>37571</v>
      </c>
      <c r="B543" s="31" t="s">
        <v>216</v>
      </c>
      <c r="C543" s="132">
        <v>81130.84</v>
      </c>
    </row>
    <row r="544" spans="1:3">
      <c r="A544">
        <f t="shared" si="8"/>
        <v>37572</v>
      </c>
      <c r="B544" s="31" t="s">
        <v>217</v>
      </c>
      <c r="C544" s="132">
        <v>109484.83</v>
      </c>
    </row>
    <row r="545" spans="1:3">
      <c r="A545">
        <f t="shared" si="8"/>
        <v>37573</v>
      </c>
      <c r="B545" s="31" t="s">
        <v>218</v>
      </c>
      <c r="C545" s="132">
        <v>374623.6</v>
      </c>
    </row>
    <row r="546" spans="1:3">
      <c r="A546">
        <f t="shared" si="8"/>
        <v>37574</v>
      </c>
      <c r="B546" s="31" t="s">
        <v>1558</v>
      </c>
      <c r="C546" s="132">
        <v>31004.11</v>
      </c>
    </row>
    <row r="547" spans="1:3">
      <c r="A547">
        <f t="shared" si="8"/>
        <v>37575</v>
      </c>
      <c r="B547" s="31" t="s">
        <v>1559</v>
      </c>
      <c r="C547" s="132">
        <v>196426.97</v>
      </c>
    </row>
    <row r="548" spans="1:3">
      <c r="A548">
        <f t="shared" si="8"/>
        <v>37576</v>
      </c>
      <c r="B548" s="31" t="s">
        <v>3402</v>
      </c>
      <c r="C548" s="132">
        <v>157824.35999999999</v>
      </c>
    </row>
    <row r="549" spans="1:3">
      <c r="A549">
        <f t="shared" si="8"/>
        <v>37577</v>
      </c>
      <c r="B549" s="31" t="s">
        <v>3403</v>
      </c>
      <c r="C549" s="132">
        <v>143353.75</v>
      </c>
    </row>
    <row r="550" spans="1:3">
      <c r="A550">
        <f t="shared" si="8"/>
        <v>37578</v>
      </c>
      <c r="B550" s="31" t="s">
        <v>3404</v>
      </c>
      <c r="C550" s="132">
        <v>200683.25</v>
      </c>
    </row>
    <row r="551" spans="1:3">
      <c r="A551">
        <f t="shared" si="8"/>
        <v>37579</v>
      </c>
      <c r="B551" s="31" t="s">
        <v>3405</v>
      </c>
      <c r="C551" s="132">
        <v>62930.3</v>
      </c>
    </row>
    <row r="552" spans="1:3">
      <c r="A552">
        <f t="shared" si="8"/>
        <v>37580</v>
      </c>
      <c r="B552" s="31" t="s">
        <v>2506</v>
      </c>
      <c r="C552" s="132">
        <v>64931.42</v>
      </c>
    </row>
    <row r="553" spans="1:3">
      <c r="A553">
        <f t="shared" si="8"/>
        <v>37582</v>
      </c>
      <c r="B553" s="31" t="s">
        <v>2507</v>
      </c>
      <c r="C553" s="132">
        <v>76184.570000000007</v>
      </c>
    </row>
    <row r="554" spans="1:3">
      <c r="A554">
        <f t="shared" si="8"/>
        <v>37583</v>
      </c>
      <c r="B554" s="31" t="s">
        <v>2508</v>
      </c>
      <c r="C554" s="132">
        <v>58208.59</v>
      </c>
    </row>
    <row r="555" spans="1:3">
      <c r="A555">
        <f t="shared" si="8"/>
        <v>37584</v>
      </c>
      <c r="B555" s="31" t="s">
        <v>2509</v>
      </c>
      <c r="C555" s="132">
        <v>34888.01</v>
      </c>
    </row>
    <row r="556" spans="1:3">
      <c r="A556">
        <f t="shared" si="8"/>
        <v>37585</v>
      </c>
      <c r="B556" s="31" t="s">
        <v>2510</v>
      </c>
      <c r="C556" s="132">
        <v>223281.95</v>
      </c>
    </row>
    <row r="557" spans="1:3">
      <c r="A557">
        <f t="shared" si="8"/>
        <v>37587</v>
      </c>
      <c r="B557" s="31" t="s">
        <v>2511</v>
      </c>
      <c r="C557" s="132">
        <v>159719.04999999999</v>
      </c>
    </row>
    <row r="558" spans="1:3">
      <c r="A558">
        <f t="shared" si="8"/>
        <v>37588</v>
      </c>
      <c r="B558" s="31" t="s">
        <v>2512</v>
      </c>
      <c r="C558" s="132">
        <v>96029.58</v>
      </c>
    </row>
    <row r="559" spans="1:3">
      <c r="A559">
        <f t="shared" si="8"/>
        <v>37589</v>
      </c>
      <c r="B559" s="31" t="s">
        <v>2513</v>
      </c>
      <c r="C559" s="132">
        <v>234294.25</v>
      </c>
    </row>
    <row r="560" spans="1:3">
      <c r="A560">
        <f t="shared" si="8"/>
        <v>37590</v>
      </c>
      <c r="B560" s="31" t="s">
        <v>2514</v>
      </c>
      <c r="C560" s="132">
        <v>51457.06</v>
      </c>
    </row>
    <row r="561" spans="1:3">
      <c r="A561">
        <f t="shared" si="8"/>
        <v>37591</v>
      </c>
      <c r="B561" s="31" t="s">
        <v>2515</v>
      </c>
      <c r="C561" s="132">
        <v>238837.46</v>
      </c>
    </row>
    <row r="562" spans="1:3">
      <c r="A562">
        <f t="shared" si="8"/>
        <v>37592</v>
      </c>
      <c r="B562" s="31" t="s">
        <v>2516</v>
      </c>
      <c r="C562" s="132">
        <v>217575.59</v>
      </c>
    </row>
    <row r="563" spans="1:3">
      <c r="A563">
        <f t="shared" si="8"/>
        <v>37593</v>
      </c>
      <c r="B563" s="31" t="s">
        <v>2517</v>
      </c>
      <c r="C563" s="132">
        <v>279425.37</v>
      </c>
    </row>
    <row r="564" spans="1:3">
      <c r="A564">
        <f t="shared" si="8"/>
        <v>37595</v>
      </c>
      <c r="B564" s="31" t="s">
        <v>2518</v>
      </c>
      <c r="C564" s="132">
        <v>267102.67</v>
      </c>
    </row>
    <row r="565" spans="1:3">
      <c r="A565">
        <f t="shared" si="8"/>
        <v>37596</v>
      </c>
      <c r="B565" s="31" t="s">
        <v>2519</v>
      </c>
      <c r="C565" s="132">
        <v>121611.03</v>
      </c>
    </row>
    <row r="566" spans="1:3">
      <c r="A566">
        <f t="shared" si="8"/>
        <v>37597</v>
      </c>
      <c r="B566" s="31" t="s">
        <v>2520</v>
      </c>
      <c r="C566" s="132">
        <v>37370.68</v>
      </c>
    </row>
    <row r="567" spans="1:3">
      <c r="A567">
        <f t="shared" si="8"/>
        <v>37598</v>
      </c>
      <c r="B567" s="31" t="s">
        <v>2521</v>
      </c>
      <c r="C567" s="132">
        <v>103278.56</v>
      </c>
    </row>
    <row r="568" spans="1:3">
      <c r="A568">
        <f t="shared" si="8"/>
        <v>37599</v>
      </c>
      <c r="B568" s="31" t="s">
        <v>2522</v>
      </c>
      <c r="C568" s="132">
        <v>105287.62</v>
      </c>
    </row>
    <row r="569" spans="1:3">
      <c r="A569">
        <f t="shared" si="8"/>
        <v>37601</v>
      </c>
      <c r="B569" s="31" t="s">
        <v>2523</v>
      </c>
      <c r="C569" s="132">
        <v>134532.47</v>
      </c>
    </row>
    <row r="570" spans="1:3">
      <c r="A570">
        <f t="shared" si="8"/>
        <v>37619</v>
      </c>
      <c r="B570" s="31" t="s">
        <v>2524</v>
      </c>
      <c r="C570" s="132">
        <v>95270.86</v>
      </c>
    </row>
    <row r="571" spans="1:3">
      <c r="A571">
        <f t="shared" si="8"/>
        <v>37621</v>
      </c>
      <c r="B571" s="31" t="s">
        <v>2525</v>
      </c>
      <c r="C571" s="132">
        <v>0</v>
      </c>
    </row>
    <row r="572" spans="1:3">
      <c r="A572">
        <f t="shared" si="8"/>
        <v>37638</v>
      </c>
      <c r="B572" s="31" t="s">
        <v>2526</v>
      </c>
      <c r="C572" s="132">
        <v>26266</v>
      </c>
    </row>
    <row r="573" spans="1:3">
      <c r="A573">
        <f t="shared" si="8"/>
        <v>37654</v>
      </c>
      <c r="B573" s="31" t="s">
        <v>2527</v>
      </c>
      <c r="C573" s="132">
        <v>108576.61</v>
      </c>
    </row>
    <row r="574" spans="1:3">
      <c r="A574">
        <f t="shared" si="8"/>
        <v>38100</v>
      </c>
      <c r="B574" s="31" t="s">
        <v>2528</v>
      </c>
      <c r="C574" s="132">
        <v>19148.32</v>
      </c>
    </row>
    <row r="575" spans="1:3">
      <c r="A575">
        <f t="shared" si="8"/>
        <v>38200</v>
      </c>
      <c r="B575" s="31" t="s">
        <v>2529</v>
      </c>
      <c r="C575" s="132">
        <v>2010.7</v>
      </c>
    </row>
    <row r="576" spans="1:3">
      <c r="A576">
        <f t="shared" si="8"/>
        <v>38250</v>
      </c>
      <c r="B576" s="31" t="s">
        <v>2530</v>
      </c>
      <c r="C576" s="132">
        <v>27.609999999999076</v>
      </c>
    </row>
    <row r="577" spans="1:3">
      <c r="A577">
        <f t="shared" si="8"/>
        <v>38300</v>
      </c>
      <c r="B577" s="31" t="s">
        <v>2531</v>
      </c>
      <c r="C577" s="132">
        <v>34501.9</v>
      </c>
    </row>
    <row r="578" spans="1:3">
      <c r="A578">
        <f>MID(B578,1,5)*1</f>
        <v>38350</v>
      </c>
      <c r="B578" s="31" t="s">
        <v>2532</v>
      </c>
      <c r="C578" s="132">
        <v>28728.68</v>
      </c>
    </row>
    <row r="579" spans="1:3">
      <c r="A579">
        <f>MID(B579,1,5)*1</f>
        <v>38400</v>
      </c>
      <c r="B579" s="31" t="s">
        <v>2533</v>
      </c>
      <c r="C579" s="132">
        <v>10650.4</v>
      </c>
    </row>
    <row r="580" spans="1:3">
      <c r="A580">
        <f>MID(B580,1,5)*1</f>
        <v>38450</v>
      </c>
      <c r="B580" s="31" t="s">
        <v>2534</v>
      </c>
      <c r="C580" s="132">
        <v>14924.84</v>
      </c>
    </row>
    <row r="581" spans="1:3">
      <c r="A581">
        <v>37416</v>
      </c>
      <c r="C581" s="185">
        <v>0</v>
      </c>
    </row>
    <row r="582" spans="1:3">
      <c r="A582">
        <v>35224</v>
      </c>
      <c r="C582" s="185">
        <v>0</v>
      </c>
    </row>
  </sheetData>
  <phoneticPr fontId="18" type="noConversion"/>
  <pageMargins left="0.75" right="0.75" top="1" bottom="1" header="0" footer="0"/>
  <headerFooter alignWithMargins="0"/>
</worksheet>
</file>

<file path=xl/worksheets/sheet14.xml><?xml version="1.0" encoding="utf-8"?>
<worksheet xmlns="http://schemas.openxmlformats.org/spreadsheetml/2006/main" xmlns:r="http://schemas.openxmlformats.org/officeDocument/2006/relationships">
  <dimension ref="A1:CX136"/>
  <sheetViews>
    <sheetView workbookViewId="0">
      <pane xSplit="1" ySplit="2" topLeftCell="B3" activePane="bottomRight" state="frozen"/>
      <selection activeCell="A25" sqref="A25:IV34"/>
      <selection pane="topRight" activeCell="A25" sqref="A25:IV34"/>
      <selection pane="bottomLeft" activeCell="A25" sqref="A25:IV34"/>
      <selection pane="bottomRight" activeCell="B3" sqref="B3"/>
    </sheetView>
  </sheetViews>
  <sheetFormatPr defaultRowHeight="12.75"/>
  <cols>
    <col min="1" max="1" width="34.7109375" style="47" customWidth="1"/>
    <col min="2" max="11" width="26.42578125" style="19" customWidth="1"/>
    <col min="12" max="12" width="26.42578125" style="4" customWidth="1"/>
    <col min="13" max="26" width="26.42578125" style="19" customWidth="1"/>
    <col min="27" max="27" width="18.7109375" style="19" customWidth="1"/>
    <col min="28" max="29" width="26.42578125" style="19" customWidth="1"/>
    <col min="30" max="30" width="26.42578125" style="4" customWidth="1"/>
    <col min="31" max="31" width="18.7109375" style="19" customWidth="1"/>
    <col min="32" max="32" width="26.42578125" style="19" customWidth="1"/>
    <col min="33" max="33" width="18.7109375" style="19" customWidth="1"/>
    <col min="34" max="35" width="26.42578125" style="19" customWidth="1"/>
    <col min="36" max="36" width="18.7109375" style="19" customWidth="1"/>
    <col min="37" max="41" width="26.42578125" style="19" customWidth="1"/>
    <col min="42" max="43" width="26.42578125" style="4" customWidth="1"/>
    <col min="44" max="44" width="26.42578125" style="19" customWidth="1"/>
    <col min="45" max="45" width="26.42578125" style="4" customWidth="1"/>
    <col min="46" max="52" width="26.42578125" style="19" customWidth="1"/>
    <col min="53" max="53" width="26.42578125" style="4" customWidth="1"/>
    <col min="54" max="55" width="26.42578125" style="19" customWidth="1"/>
    <col min="56" max="56" width="26.42578125" style="4" customWidth="1"/>
    <col min="57" max="60" width="26.42578125" style="19" customWidth="1"/>
    <col min="61" max="61" width="26.42578125" style="4" customWidth="1"/>
    <col min="62" max="65" width="26.42578125" style="19" customWidth="1"/>
    <col min="66" max="68" width="26.42578125" style="4" customWidth="1"/>
    <col min="69" max="69" width="26.42578125" style="19" customWidth="1"/>
    <col min="70" max="70" width="18.7109375" style="19" customWidth="1"/>
    <col min="71" max="71" width="26.42578125" style="4" customWidth="1"/>
    <col min="72" max="72" width="26.42578125" style="19" customWidth="1"/>
    <col min="73" max="74" width="18.7109375" style="19" customWidth="1"/>
    <col min="75" max="76" width="26.42578125" style="19" customWidth="1"/>
    <col min="77" max="77" width="18.7109375" style="19" customWidth="1"/>
    <col min="78" max="78" width="26.42578125" style="19" customWidth="1"/>
    <col min="79" max="79" width="26.42578125" style="4" customWidth="1"/>
    <col min="80" max="86" width="26.42578125" style="19" customWidth="1"/>
    <col min="87" max="87" width="18.7109375" style="19" customWidth="1"/>
    <col min="88" max="88" width="26.42578125" style="4" customWidth="1"/>
    <col min="89" max="90" width="26.42578125" style="19" customWidth="1"/>
    <col min="91" max="91" width="26.42578125" style="4" customWidth="1"/>
    <col min="92" max="96" width="26.42578125" style="19" customWidth="1"/>
    <col min="103" max="16384" width="9.140625" style="47"/>
  </cols>
  <sheetData>
    <row r="1" spans="1:98" s="45" customFormat="1">
      <c r="A1" s="44" t="s">
        <v>4854</v>
      </c>
      <c r="B1" s="45" t="str">
        <f t="shared" ref="B1:AG1" si="0">B125</f>
        <v>x</v>
      </c>
      <c r="C1" s="45" t="str">
        <f t="shared" si="0"/>
        <v>x</v>
      </c>
      <c r="D1" s="45" t="str">
        <f t="shared" si="0"/>
        <v>x</v>
      </c>
      <c r="E1" s="45" t="str">
        <f t="shared" si="0"/>
        <v>x</v>
      </c>
      <c r="F1" s="45" t="str">
        <f t="shared" si="0"/>
        <v>x</v>
      </c>
      <c r="G1" s="45" t="str">
        <f t="shared" si="0"/>
        <v>x</v>
      </c>
      <c r="H1" s="45" t="str">
        <f t="shared" si="0"/>
        <v>x</v>
      </c>
      <c r="I1" s="45" t="str">
        <f t="shared" si="0"/>
        <v>x</v>
      </c>
      <c r="J1" s="45" t="str">
        <f t="shared" si="0"/>
        <v>x</v>
      </c>
      <c r="K1" s="45" t="str">
        <f t="shared" si="0"/>
        <v>x</v>
      </c>
      <c r="L1" s="45" t="str">
        <f t="shared" si="0"/>
        <v>x</v>
      </c>
      <c r="M1" s="45" t="str">
        <f t="shared" si="0"/>
        <v>x</v>
      </c>
      <c r="N1" s="45" t="str">
        <f t="shared" si="0"/>
        <v>x</v>
      </c>
      <c r="O1" s="45" t="str">
        <f t="shared" si="0"/>
        <v>x</v>
      </c>
      <c r="P1" s="45" t="str">
        <f t="shared" si="0"/>
        <v>x</v>
      </c>
      <c r="Q1" s="45" t="str">
        <f t="shared" si="0"/>
        <v>x</v>
      </c>
      <c r="R1" s="45" t="str">
        <f t="shared" si="0"/>
        <v>x</v>
      </c>
      <c r="S1" s="45" t="str">
        <f t="shared" si="0"/>
        <v>x</v>
      </c>
      <c r="T1" s="45" t="str">
        <f t="shared" si="0"/>
        <v>x</v>
      </c>
      <c r="U1" s="45" t="str">
        <f t="shared" si="0"/>
        <v>x</v>
      </c>
      <c r="V1" s="45" t="str">
        <f t="shared" si="0"/>
        <v>x</v>
      </c>
      <c r="W1" s="45" t="str">
        <f t="shared" si="0"/>
        <v>x</v>
      </c>
      <c r="X1" s="45" t="str">
        <f t="shared" si="0"/>
        <v>x</v>
      </c>
      <c r="Y1" s="45" t="str">
        <f t="shared" si="0"/>
        <v>x</v>
      </c>
      <c r="Z1" s="45" t="str">
        <f t="shared" si="0"/>
        <v>x</v>
      </c>
      <c r="AA1" s="45" t="str">
        <f t="shared" si="0"/>
        <v>x</v>
      </c>
      <c r="AB1" s="45" t="str">
        <f t="shared" si="0"/>
        <v>x</v>
      </c>
      <c r="AC1" s="45" t="str">
        <f t="shared" si="0"/>
        <v>x</v>
      </c>
      <c r="AD1" s="45" t="str">
        <f t="shared" si="0"/>
        <v>x</v>
      </c>
      <c r="AE1" s="45" t="str">
        <f t="shared" si="0"/>
        <v>x</v>
      </c>
      <c r="AF1" s="45" t="str">
        <f t="shared" si="0"/>
        <v>x</v>
      </c>
      <c r="AG1" s="45" t="str">
        <f t="shared" si="0"/>
        <v>x</v>
      </c>
      <c r="AH1" s="45" t="str">
        <f t="shared" ref="AH1:BL1" si="1">AH125</f>
        <v>x</v>
      </c>
      <c r="AI1" s="45" t="str">
        <f t="shared" si="1"/>
        <v>x</v>
      </c>
      <c r="AJ1" s="45" t="str">
        <f t="shared" si="1"/>
        <v>x</v>
      </c>
      <c r="AK1" s="45" t="str">
        <f t="shared" si="1"/>
        <v>x</v>
      </c>
      <c r="AL1" s="45" t="str">
        <f t="shared" si="1"/>
        <v>x</v>
      </c>
      <c r="AM1" s="45" t="str">
        <f t="shared" si="1"/>
        <v>x</v>
      </c>
      <c r="AN1" s="45" t="str">
        <f t="shared" si="1"/>
        <v>x</v>
      </c>
      <c r="AO1" s="45" t="str">
        <f t="shared" si="1"/>
        <v>x</v>
      </c>
      <c r="AP1" s="45" t="str">
        <f t="shared" si="1"/>
        <v>x</v>
      </c>
      <c r="AQ1" s="45" t="str">
        <f t="shared" si="1"/>
        <v>x</v>
      </c>
      <c r="AR1" s="45" t="str">
        <f t="shared" si="1"/>
        <v>x</v>
      </c>
      <c r="AS1" s="45" t="str">
        <f t="shared" si="1"/>
        <v>x</v>
      </c>
      <c r="AT1" s="45" t="str">
        <f t="shared" si="1"/>
        <v>x</v>
      </c>
      <c r="AU1" s="45" t="str">
        <f t="shared" si="1"/>
        <v>x</v>
      </c>
      <c r="AV1" s="45">
        <f t="shared" si="1"/>
        <v>0</v>
      </c>
      <c r="AW1" s="45" t="str">
        <f t="shared" si="1"/>
        <v>x</v>
      </c>
      <c r="AX1" s="45" t="str">
        <f t="shared" si="1"/>
        <v>x</v>
      </c>
      <c r="AY1" s="45" t="str">
        <f t="shared" si="1"/>
        <v>x</v>
      </c>
      <c r="AZ1" s="45" t="str">
        <f t="shared" si="1"/>
        <v>x</v>
      </c>
      <c r="BA1" s="45" t="str">
        <f t="shared" si="1"/>
        <v>x</v>
      </c>
      <c r="BB1" s="45" t="str">
        <f t="shared" si="1"/>
        <v>x</v>
      </c>
      <c r="BC1" s="45" t="str">
        <f t="shared" si="1"/>
        <v>x</v>
      </c>
      <c r="BD1" s="45" t="str">
        <f t="shared" si="1"/>
        <v>x</v>
      </c>
      <c r="BE1" s="45" t="str">
        <f t="shared" si="1"/>
        <v>x</v>
      </c>
      <c r="BF1" s="45" t="str">
        <f t="shared" si="1"/>
        <v>x</v>
      </c>
      <c r="BG1" s="45" t="str">
        <f t="shared" si="1"/>
        <v>x</v>
      </c>
      <c r="BH1" s="45" t="str">
        <f t="shared" si="1"/>
        <v>x</v>
      </c>
      <c r="BI1" s="45" t="str">
        <f t="shared" si="1"/>
        <v>x</v>
      </c>
      <c r="BJ1" s="45" t="str">
        <f t="shared" si="1"/>
        <v>x</v>
      </c>
      <c r="BK1" s="45" t="str">
        <f t="shared" si="1"/>
        <v>x</v>
      </c>
      <c r="BL1" s="45" t="str">
        <f t="shared" si="1"/>
        <v>x</v>
      </c>
      <c r="BM1" s="45" t="str">
        <f t="shared" ref="BM1:CR1" si="2">BM125</f>
        <v>x</v>
      </c>
      <c r="BN1" s="45" t="str">
        <f t="shared" si="2"/>
        <v>x</v>
      </c>
      <c r="BO1" s="45" t="str">
        <f t="shared" si="2"/>
        <v>x</v>
      </c>
      <c r="BP1" s="45" t="str">
        <f t="shared" si="2"/>
        <v>x</v>
      </c>
      <c r="BQ1" s="45" t="str">
        <f t="shared" si="2"/>
        <v>x</v>
      </c>
      <c r="BR1" s="45" t="str">
        <f t="shared" si="2"/>
        <v>x</v>
      </c>
      <c r="BS1" s="45" t="str">
        <f t="shared" si="2"/>
        <v>x</v>
      </c>
      <c r="BT1" s="45" t="str">
        <f t="shared" si="2"/>
        <v>x</v>
      </c>
      <c r="BU1" s="45" t="str">
        <f t="shared" si="2"/>
        <v>x</v>
      </c>
      <c r="BV1" s="45" t="str">
        <f t="shared" si="2"/>
        <v>x</v>
      </c>
      <c r="BW1" s="45" t="str">
        <f t="shared" si="2"/>
        <v>x</v>
      </c>
      <c r="BX1" s="45" t="str">
        <f t="shared" si="2"/>
        <v>x</v>
      </c>
      <c r="BY1" s="45" t="str">
        <f t="shared" si="2"/>
        <v>x</v>
      </c>
      <c r="BZ1" s="45" t="str">
        <f t="shared" si="2"/>
        <v>x</v>
      </c>
      <c r="CA1" s="45" t="str">
        <f t="shared" si="2"/>
        <v>x</v>
      </c>
      <c r="CB1" s="45" t="str">
        <f t="shared" si="2"/>
        <v>x</v>
      </c>
      <c r="CC1" s="45" t="str">
        <f t="shared" si="2"/>
        <v>x</v>
      </c>
      <c r="CD1" s="45" t="str">
        <f t="shared" si="2"/>
        <v>x</v>
      </c>
      <c r="CE1" s="45" t="str">
        <f t="shared" si="2"/>
        <v>x</v>
      </c>
      <c r="CF1" s="45" t="str">
        <f t="shared" si="2"/>
        <v>x</v>
      </c>
      <c r="CG1" s="45" t="str">
        <f t="shared" si="2"/>
        <v>x</v>
      </c>
      <c r="CH1" s="45" t="str">
        <f t="shared" si="2"/>
        <v>x</v>
      </c>
      <c r="CI1" s="45" t="str">
        <f t="shared" si="2"/>
        <v>x</v>
      </c>
      <c r="CJ1" s="45" t="str">
        <f t="shared" si="2"/>
        <v>x</v>
      </c>
      <c r="CK1" s="45" t="str">
        <f t="shared" si="2"/>
        <v>x</v>
      </c>
      <c r="CL1" s="45" t="str">
        <f t="shared" si="2"/>
        <v>x</v>
      </c>
      <c r="CM1" s="45" t="str">
        <f t="shared" si="2"/>
        <v>x</v>
      </c>
      <c r="CN1" s="45" t="str">
        <f t="shared" si="2"/>
        <v>x</v>
      </c>
      <c r="CO1" s="45" t="str">
        <f t="shared" si="2"/>
        <v>x</v>
      </c>
      <c r="CP1" s="45" t="str">
        <f t="shared" si="2"/>
        <v>x</v>
      </c>
      <c r="CQ1" s="45" t="str">
        <f t="shared" si="2"/>
        <v>x</v>
      </c>
      <c r="CR1" s="45" t="str">
        <f t="shared" si="2"/>
        <v>x</v>
      </c>
      <c r="CT1" s="45" t="s">
        <v>1129</v>
      </c>
    </row>
    <row r="2" spans="1:98" s="43" customFormat="1" ht="18">
      <c r="A2" s="41" t="s">
        <v>600</v>
      </c>
      <c r="B2" s="41">
        <v>35225</v>
      </c>
      <c r="C2" s="41" t="s">
        <v>4349</v>
      </c>
      <c r="D2" s="5">
        <v>35228</v>
      </c>
      <c r="E2" s="41">
        <v>35246</v>
      </c>
      <c r="F2" s="41" t="s">
        <v>4350</v>
      </c>
      <c r="G2" s="41">
        <v>35303</v>
      </c>
      <c r="H2" s="41">
        <v>35325</v>
      </c>
      <c r="I2" s="41">
        <v>35331</v>
      </c>
      <c r="J2" s="41">
        <v>35351</v>
      </c>
      <c r="K2" s="41">
        <v>35352</v>
      </c>
      <c r="L2" s="5">
        <v>35354</v>
      </c>
      <c r="M2" s="41">
        <v>35355</v>
      </c>
      <c r="N2" s="41">
        <v>35383</v>
      </c>
      <c r="O2" s="41">
        <v>35395</v>
      </c>
      <c r="P2" s="41">
        <v>35400</v>
      </c>
      <c r="Q2" s="41" t="s">
        <v>4351</v>
      </c>
      <c r="R2" s="41">
        <v>35402</v>
      </c>
      <c r="S2" s="41">
        <v>35403</v>
      </c>
      <c r="T2" s="41">
        <v>35405</v>
      </c>
      <c r="U2" s="41">
        <v>35408</v>
      </c>
      <c r="V2" s="41" t="s">
        <v>4352</v>
      </c>
      <c r="W2" s="41">
        <v>35437</v>
      </c>
      <c r="X2" s="41">
        <v>35445</v>
      </c>
      <c r="Y2" s="41">
        <v>35455</v>
      </c>
      <c r="Z2" s="41">
        <v>35456</v>
      </c>
      <c r="AA2" s="41" t="s">
        <v>1100</v>
      </c>
      <c r="AB2" s="41">
        <v>35460</v>
      </c>
      <c r="AC2" s="5">
        <v>35472</v>
      </c>
      <c r="AD2" s="5">
        <v>35475</v>
      </c>
      <c r="AE2" s="41" t="s">
        <v>1101</v>
      </c>
      <c r="AF2" s="41">
        <v>35526</v>
      </c>
      <c r="AG2" s="41" t="s">
        <v>1102</v>
      </c>
      <c r="AH2" s="41">
        <v>35532</v>
      </c>
      <c r="AI2" s="41">
        <v>35542</v>
      </c>
      <c r="AJ2" s="41" t="s">
        <v>1103</v>
      </c>
      <c r="AK2" s="41">
        <v>35552</v>
      </c>
      <c r="AL2" s="41">
        <v>35555</v>
      </c>
      <c r="AM2" s="41" t="s">
        <v>4353</v>
      </c>
      <c r="AN2" s="41">
        <v>35563</v>
      </c>
      <c r="AO2" s="41">
        <v>35573</v>
      </c>
      <c r="AP2" s="5">
        <v>35595</v>
      </c>
      <c r="AQ2" s="5">
        <v>35679</v>
      </c>
      <c r="AR2" s="41">
        <v>35683</v>
      </c>
      <c r="AS2" s="5">
        <v>37201</v>
      </c>
      <c r="AT2" s="5">
        <v>37207</v>
      </c>
      <c r="AU2" s="5">
        <v>37211</v>
      </c>
      <c r="AV2" s="41">
        <v>37215</v>
      </c>
      <c r="AW2" s="5">
        <v>37226</v>
      </c>
      <c r="AX2" s="5">
        <v>37227</v>
      </c>
      <c r="AY2" s="5">
        <v>37241</v>
      </c>
      <c r="AZ2" s="5">
        <v>37242</v>
      </c>
      <c r="BA2" s="5">
        <v>37246</v>
      </c>
      <c r="BB2" s="5">
        <v>37250</v>
      </c>
      <c r="BC2" s="5">
        <v>37254</v>
      </c>
      <c r="BD2" s="5">
        <v>37262</v>
      </c>
      <c r="BE2" s="5">
        <v>37263</v>
      </c>
      <c r="BF2" s="5">
        <v>37269</v>
      </c>
      <c r="BG2" s="5">
        <v>37282</v>
      </c>
      <c r="BH2" s="5">
        <v>37294</v>
      </c>
      <c r="BI2" s="5">
        <v>37297</v>
      </c>
      <c r="BJ2" s="41">
        <v>37308</v>
      </c>
      <c r="BK2" s="41">
        <v>37312</v>
      </c>
      <c r="BL2" s="41">
        <v>37316</v>
      </c>
      <c r="BM2" s="5">
        <v>37326</v>
      </c>
      <c r="BN2" s="5">
        <v>37328</v>
      </c>
      <c r="BO2" s="5">
        <v>37330</v>
      </c>
      <c r="BP2" s="5">
        <v>37333</v>
      </c>
      <c r="BQ2" s="41">
        <v>37334</v>
      </c>
      <c r="BR2" s="41" t="s">
        <v>1104</v>
      </c>
      <c r="BS2" s="5">
        <v>37350</v>
      </c>
      <c r="BT2" s="41">
        <v>37378</v>
      </c>
      <c r="BU2" s="41" t="s">
        <v>1105</v>
      </c>
      <c r="BV2" s="41" t="s">
        <v>1106</v>
      </c>
      <c r="BW2" s="41">
        <v>37421</v>
      </c>
      <c r="BX2" s="41">
        <v>37445</v>
      </c>
      <c r="BY2" s="41" t="s">
        <v>1107</v>
      </c>
      <c r="BZ2" s="41">
        <v>37458</v>
      </c>
      <c r="CA2" s="5">
        <v>37462</v>
      </c>
      <c r="CB2" s="41">
        <v>37476</v>
      </c>
      <c r="CC2" s="41">
        <v>37477</v>
      </c>
      <c r="CD2" s="41">
        <v>37488</v>
      </c>
      <c r="CE2" s="41">
        <v>37492</v>
      </c>
      <c r="CF2" s="41" t="s">
        <v>4354</v>
      </c>
      <c r="CG2" s="41">
        <v>37493</v>
      </c>
      <c r="CH2" s="41">
        <v>37497</v>
      </c>
      <c r="CI2" s="41" t="s">
        <v>1108</v>
      </c>
      <c r="CJ2" s="5">
        <v>37499</v>
      </c>
      <c r="CK2" s="41">
        <v>37506</v>
      </c>
      <c r="CL2" s="41">
        <v>37507</v>
      </c>
      <c r="CM2" s="5">
        <v>37508</v>
      </c>
      <c r="CN2" s="41">
        <v>37509</v>
      </c>
      <c r="CO2" s="41">
        <v>37524</v>
      </c>
      <c r="CP2" s="41">
        <v>37541</v>
      </c>
      <c r="CQ2" s="41">
        <v>37574</v>
      </c>
      <c r="CR2" s="41">
        <v>37575</v>
      </c>
    </row>
    <row r="3" spans="1:98" ht="25.5" customHeight="1">
      <c r="A3" s="46" t="s">
        <v>564</v>
      </c>
      <c r="B3" s="19" t="s">
        <v>659</v>
      </c>
      <c r="C3" s="19" t="s">
        <v>659</v>
      </c>
      <c r="D3" s="4" t="s">
        <v>660</v>
      </c>
      <c r="E3" s="19" t="s">
        <v>2260</v>
      </c>
      <c r="F3" s="19" t="s">
        <v>2260</v>
      </c>
      <c r="G3" s="19" t="s">
        <v>661</v>
      </c>
      <c r="H3" s="19" t="s">
        <v>662</v>
      </c>
      <c r="I3" s="19" t="s">
        <v>663</v>
      </c>
      <c r="J3" s="19" t="s">
        <v>664</v>
      </c>
      <c r="K3" s="19" t="s">
        <v>665</v>
      </c>
      <c r="L3" s="4" t="s">
        <v>2055</v>
      </c>
      <c r="M3" s="19" t="s">
        <v>2056</v>
      </c>
      <c r="N3" s="19" t="s">
        <v>2057</v>
      </c>
      <c r="O3" s="19" t="s">
        <v>2058</v>
      </c>
      <c r="P3" s="19" t="s">
        <v>2261</v>
      </c>
      <c r="Q3" s="19" t="s">
        <v>2261</v>
      </c>
      <c r="R3" s="19" t="s">
        <v>2059</v>
      </c>
      <c r="S3" s="19" t="s">
        <v>2060</v>
      </c>
      <c r="T3" s="19" t="s">
        <v>2061</v>
      </c>
      <c r="U3" s="19" t="s">
        <v>2062</v>
      </c>
      <c r="V3" s="19" t="s">
        <v>2062</v>
      </c>
      <c r="W3" s="19" t="s">
        <v>2063</v>
      </c>
      <c r="X3" s="19" t="s">
        <v>2064</v>
      </c>
      <c r="Y3" s="19" t="s">
        <v>2065</v>
      </c>
      <c r="Z3" s="19" t="s">
        <v>2066</v>
      </c>
      <c r="AA3" s="19" t="s">
        <v>2066</v>
      </c>
      <c r="AB3" s="19" t="s">
        <v>2067</v>
      </c>
      <c r="AC3" s="4" t="s">
        <v>2068</v>
      </c>
      <c r="AD3" s="4" t="s">
        <v>2069</v>
      </c>
      <c r="AE3" s="19" t="s">
        <v>2069</v>
      </c>
      <c r="AF3" s="19" t="s">
        <v>2070</v>
      </c>
      <c r="AG3" s="19" t="s">
        <v>2070</v>
      </c>
      <c r="AH3" s="19" t="s">
        <v>2071</v>
      </c>
      <c r="AI3" s="19" t="s">
        <v>2072</v>
      </c>
      <c r="AJ3" s="19" t="s">
        <v>2072</v>
      </c>
      <c r="AK3" s="19" t="s">
        <v>2073</v>
      </c>
      <c r="AL3" s="19" t="s">
        <v>2074</v>
      </c>
      <c r="AM3" s="19" t="s">
        <v>2074</v>
      </c>
      <c r="AN3" s="19" t="s">
        <v>2075</v>
      </c>
      <c r="AO3" s="19" t="s">
        <v>2076</v>
      </c>
      <c r="AP3" s="4" t="s">
        <v>2077</v>
      </c>
      <c r="AQ3" s="4" t="s">
        <v>2078</v>
      </c>
      <c r="AR3" s="19" t="s">
        <v>2079</v>
      </c>
      <c r="AS3" s="4" t="s">
        <v>2080</v>
      </c>
      <c r="AT3" s="4" t="s">
        <v>2081</v>
      </c>
      <c r="AU3" s="4" t="s">
        <v>2082</v>
      </c>
      <c r="AV3" s="19" t="s">
        <v>2083</v>
      </c>
      <c r="AW3" s="4" t="s">
        <v>2084</v>
      </c>
      <c r="AX3" s="4" t="s">
        <v>3680</v>
      </c>
      <c r="AY3" s="4" t="s">
        <v>4133</v>
      </c>
      <c r="AZ3" s="4" t="s">
        <v>2085</v>
      </c>
      <c r="BA3" s="4" t="s">
        <v>2086</v>
      </c>
      <c r="BB3" s="4" t="s">
        <v>2087</v>
      </c>
      <c r="BC3" s="4" t="s">
        <v>2088</v>
      </c>
      <c r="BD3" s="4" t="s">
        <v>2089</v>
      </c>
      <c r="BE3" s="4" t="s">
        <v>2090</v>
      </c>
      <c r="BF3" s="4" t="s">
        <v>2091</v>
      </c>
      <c r="BG3" s="4" t="s">
        <v>2092</v>
      </c>
      <c r="BH3" s="4" t="s">
        <v>2093</v>
      </c>
      <c r="BI3" s="4" t="s">
        <v>2094</v>
      </c>
      <c r="BJ3" s="19" t="s">
        <v>2095</v>
      </c>
      <c r="BK3" s="19" t="s">
        <v>2096</v>
      </c>
      <c r="BL3" s="19" t="s">
        <v>2097</v>
      </c>
      <c r="BM3" s="4" t="s">
        <v>2098</v>
      </c>
      <c r="BN3" s="4" t="s">
        <v>2099</v>
      </c>
      <c r="BO3" s="4" t="s">
        <v>2100</v>
      </c>
      <c r="BP3" s="4" t="s">
        <v>2101</v>
      </c>
      <c r="BQ3" s="19" t="s">
        <v>2102</v>
      </c>
      <c r="BR3" s="19" t="s">
        <v>2102</v>
      </c>
      <c r="BS3" s="4" t="s">
        <v>2103</v>
      </c>
      <c r="BT3" s="19" t="s">
        <v>2104</v>
      </c>
      <c r="BU3" s="19" t="s">
        <v>2105</v>
      </c>
      <c r="BV3" s="19" t="s">
        <v>2106</v>
      </c>
      <c r="BW3" s="19" t="s">
        <v>2107</v>
      </c>
      <c r="BX3" s="19" t="s">
        <v>2108</v>
      </c>
      <c r="BY3" s="19" t="s">
        <v>2108</v>
      </c>
      <c r="BZ3" s="19" t="s">
        <v>2109</v>
      </c>
      <c r="CA3" s="4" t="s">
        <v>2110</v>
      </c>
      <c r="CB3" s="19" t="s">
        <v>2111</v>
      </c>
      <c r="CC3" s="19" t="s">
        <v>2112</v>
      </c>
      <c r="CD3" s="19" t="s">
        <v>2113</v>
      </c>
      <c r="CE3" s="19" t="s">
        <v>2114</v>
      </c>
      <c r="CF3" s="19" t="s">
        <v>2114</v>
      </c>
      <c r="CG3" s="19" t="s">
        <v>2115</v>
      </c>
      <c r="CH3" s="19" t="s">
        <v>2116</v>
      </c>
      <c r="CI3" s="19" t="s">
        <v>2116</v>
      </c>
      <c r="CJ3" s="4" t="s">
        <v>2117</v>
      </c>
      <c r="CK3" s="19" t="s">
        <v>2118</v>
      </c>
      <c r="CL3" s="19" t="s">
        <v>2119</v>
      </c>
      <c r="CM3" s="4" t="s">
        <v>2120</v>
      </c>
      <c r="CN3" s="19" t="s">
        <v>2121</v>
      </c>
      <c r="CO3" s="19" t="s">
        <v>2122</v>
      </c>
      <c r="CP3" s="19" t="s">
        <v>2123</v>
      </c>
      <c r="CQ3" s="19" t="s">
        <v>2124</v>
      </c>
      <c r="CR3" s="19" t="s">
        <v>2125</v>
      </c>
    </row>
    <row r="4" spans="1:98">
      <c r="A4" s="48" t="s">
        <v>601</v>
      </c>
      <c r="B4" s="19" t="s">
        <v>2130</v>
      </c>
      <c r="C4" s="19" t="s">
        <v>2130</v>
      </c>
      <c r="D4" s="4" t="s">
        <v>2130</v>
      </c>
      <c r="E4" s="19" t="s">
        <v>2130</v>
      </c>
      <c r="F4" s="19" t="s">
        <v>2130</v>
      </c>
      <c r="G4" s="19" t="s">
        <v>2130</v>
      </c>
      <c r="H4" s="19" t="s">
        <v>2130</v>
      </c>
      <c r="I4" s="19" t="s">
        <v>2130</v>
      </c>
      <c r="J4" s="19" t="s">
        <v>2130</v>
      </c>
      <c r="K4" s="19" t="s">
        <v>2130</v>
      </c>
      <c r="L4" s="4" t="s">
        <v>2130</v>
      </c>
      <c r="M4" s="19" t="s">
        <v>2130</v>
      </c>
      <c r="N4" s="19" t="s">
        <v>2130</v>
      </c>
      <c r="O4" s="19" t="s">
        <v>2130</v>
      </c>
      <c r="P4" s="19" t="s">
        <v>2130</v>
      </c>
      <c r="Q4" s="19" t="s">
        <v>2130</v>
      </c>
      <c r="R4" s="19" t="s">
        <v>2130</v>
      </c>
      <c r="S4" s="19" t="s">
        <v>2130</v>
      </c>
      <c r="T4" s="19" t="s">
        <v>2130</v>
      </c>
      <c r="U4" s="19" t="s">
        <v>2130</v>
      </c>
      <c r="V4" s="19" t="s">
        <v>2130</v>
      </c>
      <c r="W4" s="19" t="s">
        <v>2130</v>
      </c>
      <c r="X4" s="19" t="s">
        <v>2130</v>
      </c>
      <c r="Y4" s="19" t="s">
        <v>2130</v>
      </c>
      <c r="Z4" s="19" t="s">
        <v>2130</v>
      </c>
      <c r="AA4" s="19" t="s">
        <v>2130</v>
      </c>
      <c r="AB4" s="19" t="s">
        <v>2130</v>
      </c>
      <c r="AC4" s="4" t="s">
        <v>2130</v>
      </c>
      <c r="AD4" s="4" t="s">
        <v>2130</v>
      </c>
      <c r="AE4" s="19" t="s">
        <v>2130</v>
      </c>
      <c r="AF4" s="19" t="s">
        <v>2130</v>
      </c>
      <c r="AG4" s="19" t="s">
        <v>2130</v>
      </c>
      <c r="AH4" s="19" t="s">
        <v>2130</v>
      </c>
      <c r="AI4" s="19" t="s">
        <v>2130</v>
      </c>
      <c r="AJ4" s="19" t="s">
        <v>2130</v>
      </c>
      <c r="AK4" s="19" t="s">
        <v>2130</v>
      </c>
      <c r="AL4" s="19" t="s">
        <v>2130</v>
      </c>
      <c r="AM4" s="19" t="s">
        <v>2130</v>
      </c>
      <c r="AN4" s="19" t="s">
        <v>2130</v>
      </c>
      <c r="AO4" s="19" t="s">
        <v>2130</v>
      </c>
      <c r="AP4" s="4" t="s">
        <v>2130</v>
      </c>
      <c r="AQ4" s="4" t="s">
        <v>2130</v>
      </c>
      <c r="AR4" s="19" t="s">
        <v>2130</v>
      </c>
      <c r="AS4" s="4" t="s">
        <v>2130</v>
      </c>
      <c r="AT4" s="4" t="s">
        <v>2130</v>
      </c>
      <c r="AU4" s="4" t="s">
        <v>2130</v>
      </c>
      <c r="AV4" s="19" t="s">
        <v>2130</v>
      </c>
      <c r="AW4" s="4" t="s">
        <v>2130</v>
      </c>
      <c r="AX4" s="4" t="s">
        <v>2130</v>
      </c>
      <c r="AY4" s="4" t="s">
        <v>2130</v>
      </c>
      <c r="AZ4" s="4" t="s">
        <v>2130</v>
      </c>
      <c r="BA4" s="4" t="s">
        <v>2130</v>
      </c>
      <c r="BB4" s="4" t="s">
        <v>2130</v>
      </c>
      <c r="BC4" s="4" t="s">
        <v>2130</v>
      </c>
      <c r="BD4" s="4" t="s">
        <v>2130</v>
      </c>
      <c r="BE4" s="4" t="s">
        <v>2130</v>
      </c>
      <c r="BF4" s="4" t="s">
        <v>2130</v>
      </c>
      <c r="BG4" s="4" t="s">
        <v>2130</v>
      </c>
      <c r="BH4" s="4" t="s">
        <v>2130</v>
      </c>
      <c r="BI4" s="4" t="s">
        <v>2130</v>
      </c>
      <c r="BJ4" s="19" t="s">
        <v>2130</v>
      </c>
      <c r="BK4" s="19" t="s">
        <v>2130</v>
      </c>
      <c r="BL4" s="19" t="s">
        <v>2130</v>
      </c>
      <c r="BM4" s="4" t="s">
        <v>2130</v>
      </c>
      <c r="BN4" s="4" t="s">
        <v>2130</v>
      </c>
      <c r="BO4" s="4" t="s">
        <v>2130</v>
      </c>
      <c r="BP4" s="4" t="s">
        <v>2130</v>
      </c>
      <c r="BQ4" s="19" t="s">
        <v>2130</v>
      </c>
      <c r="BR4" s="19" t="s">
        <v>2130</v>
      </c>
      <c r="BS4" s="4" t="s">
        <v>2130</v>
      </c>
      <c r="BT4" s="19" t="s">
        <v>2130</v>
      </c>
      <c r="BU4" s="19" t="s">
        <v>2130</v>
      </c>
      <c r="BV4" s="19" t="s">
        <v>2130</v>
      </c>
      <c r="BW4" s="19" t="s">
        <v>2130</v>
      </c>
      <c r="BX4" s="19" t="s">
        <v>2130</v>
      </c>
      <c r="BY4" s="19" t="s">
        <v>2130</v>
      </c>
      <c r="BZ4" s="19" t="s">
        <v>2130</v>
      </c>
      <c r="CA4" s="4" t="s">
        <v>2130</v>
      </c>
      <c r="CB4" s="19" t="s">
        <v>2130</v>
      </c>
      <c r="CC4" s="19" t="s">
        <v>2130</v>
      </c>
      <c r="CD4" s="19" t="s">
        <v>2130</v>
      </c>
      <c r="CE4" s="19" t="s">
        <v>2130</v>
      </c>
      <c r="CF4" s="19" t="s">
        <v>2130</v>
      </c>
      <c r="CG4" s="19" t="s">
        <v>2130</v>
      </c>
      <c r="CH4" s="19" t="s">
        <v>2130</v>
      </c>
      <c r="CI4" s="19" t="s">
        <v>2130</v>
      </c>
      <c r="CJ4" s="4" t="s">
        <v>2130</v>
      </c>
      <c r="CK4" s="19" t="s">
        <v>2130</v>
      </c>
      <c r="CL4" s="19" t="s">
        <v>2130</v>
      </c>
      <c r="CM4" s="4" t="s">
        <v>2130</v>
      </c>
      <c r="CN4" s="19" t="s">
        <v>2130</v>
      </c>
      <c r="CO4" s="19" t="s">
        <v>2130</v>
      </c>
      <c r="CP4" s="19" t="s">
        <v>2130</v>
      </c>
      <c r="CQ4" s="19" t="s">
        <v>2130</v>
      </c>
      <c r="CR4" s="19" t="s">
        <v>2130</v>
      </c>
    </row>
    <row r="5" spans="1:98" ht="25.5">
      <c r="A5" s="48" t="s">
        <v>602</v>
      </c>
      <c r="B5" s="19" t="s">
        <v>2131</v>
      </c>
      <c r="C5" s="19" t="s">
        <v>2131</v>
      </c>
      <c r="D5" s="4" t="s">
        <v>2132</v>
      </c>
      <c r="E5" s="19" t="s">
        <v>2262</v>
      </c>
      <c r="F5" s="19" t="s">
        <v>2262</v>
      </c>
      <c r="G5" s="19" t="s">
        <v>2133</v>
      </c>
      <c r="H5" s="19" t="s">
        <v>2134</v>
      </c>
      <c r="I5" s="19" t="s">
        <v>2135</v>
      </c>
      <c r="J5" s="19" t="s">
        <v>2136</v>
      </c>
      <c r="K5" s="19" t="s">
        <v>2137</v>
      </c>
      <c r="L5" s="4" t="s">
        <v>2138</v>
      </c>
      <c r="M5" s="19" t="s">
        <v>2139</v>
      </c>
      <c r="N5" s="19" t="s">
        <v>2140</v>
      </c>
      <c r="O5" s="19" t="s">
        <v>2141</v>
      </c>
      <c r="P5" s="19" t="s">
        <v>2142</v>
      </c>
      <c r="Q5" s="19" t="s">
        <v>2142</v>
      </c>
      <c r="R5" s="19" t="s">
        <v>2143</v>
      </c>
      <c r="S5" s="19" t="s">
        <v>2144</v>
      </c>
      <c r="T5" s="19" t="s">
        <v>2145</v>
      </c>
      <c r="U5" s="19" t="s">
        <v>2146</v>
      </c>
      <c r="V5" s="19" t="s">
        <v>2146</v>
      </c>
      <c r="W5" s="19" t="s">
        <v>2147</v>
      </c>
      <c r="X5" s="19" t="s">
        <v>2148</v>
      </c>
      <c r="Y5" s="19" t="s">
        <v>2149</v>
      </c>
      <c r="Z5" s="19" t="s">
        <v>2150</v>
      </c>
      <c r="AA5" s="19" t="s">
        <v>2150</v>
      </c>
      <c r="AB5" s="19" t="s">
        <v>2151</v>
      </c>
      <c r="AC5" s="4" t="s">
        <v>2152</v>
      </c>
      <c r="AD5" s="4" t="s">
        <v>2153</v>
      </c>
      <c r="AE5" s="19" t="s">
        <v>2153</v>
      </c>
      <c r="AF5" s="19" t="s">
        <v>2154</v>
      </c>
      <c r="AG5" s="19" t="s">
        <v>2154</v>
      </c>
      <c r="AH5" s="19" t="s">
        <v>2155</v>
      </c>
      <c r="AI5" s="19" t="s">
        <v>2156</v>
      </c>
      <c r="AJ5" s="19" t="s">
        <v>2156</v>
      </c>
      <c r="AK5" s="19" t="s">
        <v>2157</v>
      </c>
      <c r="AL5" s="19" t="s">
        <v>2263</v>
      </c>
      <c r="AM5" s="19" t="s">
        <v>2263</v>
      </c>
      <c r="AN5" s="19" t="s">
        <v>2158</v>
      </c>
      <c r="AO5" s="19" t="s">
        <v>2159</v>
      </c>
      <c r="AP5" s="4" t="s">
        <v>2160</v>
      </c>
      <c r="AQ5" s="4" t="s">
        <v>2161</v>
      </c>
      <c r="AR5" s="19" t="s">
        <v>2162</v>
      </c>
      <c r="AS5" s="4" t="s">
        <v>2163</v>
      </c>
      <c r="AT5" s="4" t="s">
        <v>2164</v>
      </c>
      <c r="AU5" s="4" t="s">
        <v>2165</v>
      </c>
      <c r="AV5" s="19" t="s">
        <v>2166</v>
      </c>
      <c r="AW5" s="4" t="s">
        <v>2167</v>
      </c>
      <c r="AX5" s="4" t="s">
        <v>2168</v>
      </c>
      <c r="AY5" s="4" t="s">
        <v>3681</v>
      </c>
      <c r="AZ5" s="4" t="s">
        <v>2169</v>
      </c>
      <c r="BA5" s="4" t="s">
        <v>2170</v>
      </c>
      <c r="BB5" s="4" t="s">
        <v>2171</v>
      </c>
      <c r="BC5" s="4" t="s">
        <v>2172</v>
      </c>
      <c r="BD5" s="4" t="s">
        <v>3682</v>
      </c>
      <c r="BE5" s="4" t="s">
        <v>2173</v>
      </c>
      <c r="BF5" s="4" t="s">
        <v>2174</v>
      </c>
      <c r="BG5" s="4" t="s">
        <v>2175</v>
      </c>
      <c r="BH5" s="4" t="s">
        <v>2176</v>
      </c>
      <c r="BI5" s="4" t="s">
        <v>2177</v>
      </c>
      <c r="BJ5" s="19" t="s">
        <v>2178</v>
      </c>
      <c r="BK5" s="19" t="s">
        <v>2179</v>
      </c>
      <c r="BL5" s="19" t="s">
        <v>2180</v>
      </c>
      <c r="BM5" s="4" t="s">
        <v>2181</v>
      </c>
      <c r="BN5" s="4" t="s">
        <v>2182</v>
      </c>
      <c r="BO5" s="4" t="s">
        <v>2183</v>
      </c>
      <c r="BP5" s="4" t="s">
        <v>2184</v>
      </c>
      <c r="BQ5" s="19" t="s">
        <v>2185</v>
      </c>
      <c r="BR5" s="19" t="s">
        <v>2185</v>
      </c>
      <c r="BS5" s="4" t="s">
        <v>2186</v>
      </c>
      <c r="BT5" s="19" t="s">
        <v>2174</v>
      </c>
      <c r="BU5" s="19" t="s">
        <v>2187</v>
      </c>
      <c r="BV5" s="19" t="s">
        <v>2188</v>
      </c>
      <c r="BW5" s="19" t="s">
        <v>2189</v>
      </c>
      <c r="BX5" s="19" t="s">
        <v>2190</v>
      </c>
      <c r="BY5" s="19" t="s">
        <v>2190</v>
      </c>
      <c r="BZ5" s="19" t="s">
        <v>2191</v>
      </c>
      <c r="CA5" s="4" t="s">
        <v>2192</v>
      </c>
      <c r="CB5" s="19" t="s">
        <v>2193</v>
      </c>
      <c r="CC5" s="19" t="s">
        <v>2194</v>
      </c>
      <c r="CD5" s="19" t="s">
        <v>2195</v>
      </c>
      <c r="CE5" s="19" t="s">
        <v>2196</v>
      </c>
      <c r="CF5" s="19" t="s">
        <v>2196</v>
      </c>
      <c r="CG5" s="19" t="s">
        <v>2197</v>
      </c>
      <c r="CH5" s="19" t="s">
        <v>2198</v>
      </c>
      <c r="CI5" s="19" t="s">
        <v>2198</v>
      </c>
      <c r="CJ5" s="4" t="s">
        <v>2199</v>
      </c>
      <c r="CK5" s="19" t="s">
        <v>2200</v>
      </c>
      <c r="CL5" s="19" t="s">
        <v>2201</v>
      </c>
      <c r="CM5" s="4" t="s">
        <v>2202</v>
      </c>
      <c r="CN5" s="19" t="s">
        <v>4372</v>
      </c>
      <c r="CO5" s="19" t="s">
        <v>4373</v>
      </c>
      <c r="CP5" s="19" t="s">
        <v>2192</v>
      </c>
      <c r="CQ5" s="19" t="s">
        <v>4374</v>
      </c>
      <c r="CR5" s="19" t="s">
        <v>4375</v>
      </c>
    </row>
    <row r="6" spans="1:98">
      <c r="A6" s="48" t="s">
        <v>603</v>
      </c>
      <c r="B6" s="19">
        <v>2300</v>
      </c>
      <c r="C6" s="19">
        <v>2300</v>
      </c>
      <c r="D6" s="4">
        <v>2300</v>
      </c>
      <c r="E6" s="19">
        <v>2300</v>
      </c>
      <c r="F6" s="19">
        <v>2300</v>
      </c>
      <c r="G6" s="19">
        <v>2300</v>
      </c>
      <c r="H6" s="19">
        <v>2300</v>
      </c>
      <c r="I6" s="19">
        <v>2300</v>
      </c>
      <c r="J6" s="19">
        <v>2300</v>
      </c>
      <c r="K6" s="19">
        <v>2300</v>
      </c>
      <c r="L6" s="4">
        <v>2300</v>
      </c>
      <c r="M6" s="19">
        <v>2300</v>
      </c>
      <c r="N6" s="19">
        <v>2300</v>
      </c>
      <c r="O6" s="19">
        <v>2300</v>
      </c>
      <c r="P6" s="19">
        <v>2300</v>
      </c>
      <c r="Q6" s="19">
        <v>2300</v>
      </c>
      <c r="R6" s="19">
        <v>2300</v>
      </c>
      <c r="S6" s="19">
        <v>2300</v>
      </c>
      <c r="T6" s="19">
        <v>2300</v>
      </c>
      <c r="U6" s="19">
        <v>2300</v>
      </c>
      <c r="V6" s="19">
        <v>2300</v>
      </c>
      <c r="W6" s="19">
        <v>2300</v>
      </c>
      <c r="X6" s="19">
        <v>2300</v>
      </c>
      <c r="Y6" s="19">
        <v>2300</v>
      </c>
      <c r="Z6" s="19">
        <v>2300</v>
      </c>
      <c r="AA6" s="19">
        <v>2300</v>
      </c>
      <c r="AB6" s="19">
        <v>2300</v>
      </c>
      <c r="AC6" s="4">
        <v>2300</v>
      </c>
      <c r="AD6" s="4">
        <v>2300</v>
      </c>
      <c r="AE6" s="19">
        <v>2300</v>
      </c>
      <c r="AF6" s="19">
        <v>2300</v>
      </c>
      <c r="AG6" s="19">
        <v>2300</v>
      </c>
      <c r="AH6" s="19">
        <v>2300</v>
      </c>
      <c r="AI6" s="19">
        <v>2300</v>
      </c>
      <c r="AJ6" s="19">
        <v>2300</v>
      </c>
      <c r="AK6" s="19">
        <v>2300</v>
      </c>
      <c r="AL6" s="19">
        <v>2300</v>
      </c>
      <c r="AM6" s="19">
        <v>2300</v>
      </c>
      <c r="AN6" s="19">
        <v>2300</v>
      </c>
      <c r="AO6" s="19">
        <v>2300</v>
      </c>
      <c r="AP6" s="4">
        <v>2300</v>
      </c>
      <c r="AQ6" s="4">
        <v>2300</v>
      </c>
      <c r="AR6" s="19">
        <v>2300</v>
      </c>
      <c r="AS6" s="4">
        <v>2300</v>
      </c>
      <c r="AT6" s="4">
        <v>2300</v>
      </c>
      <c r="AU6" s="4">
        <v>2300</v>
      </c>
      <c r="AV6" s="19">
        <v>2300</v>
      </c>
      <c r="AW6" s="4">
        <v>2300</v>
      </c>
      <c r="AX6" s="4">
        <v>2300</v>
      </c>
      <c r="AY6" s="4">
        <v>2300</v>
      </c>
      <c r="AZ6" s="4">
        <v>2300</v>
      </c>
      <c r="BA6" s="4">
        <v>2300</v>
      </c>
      <c r="BB6" s="4">
        <v>2300</v>
      </c>
      <c r="BC6" s="4">
        <v>2300</v>
      </c>
      <c r="BD6" s="4">
        <v>2300</v>
      </c>
      <c r="BE6" s="4">
        <v>2300</v>
      </c>
      <c r="BF6" s="4">
        <v>2300</v>
      </c>
      <c r="BG6" s="4">
        <v>2300</v>
      </c>
      <c r="BH6" s="4">
        <v>2300</v>
      </c>
      <c r="BI6" s="4">
        <v>2300</v>
      </c>
      <c r="BJ6" s="19">
        <v>2300</v>
      </c>
      <c r="BK6" s="19">
        <v>2300</v>
      </c>
      <c r="BL6" s="19">
        <v>2300</v>
      </c>
      <c r="BM6" s="4">
        <v>2300</v>
      </c>
      <c r="BN6" s="4">
        <v>2300</v>
      </c>
      <c r="BO6" s="4">
        <v>2300</v>
      </c>
      <c r="BP6" s="4" t="s">
        <v>4380</v>
      </c>
      <c r="BQ6" s="19">
        <v>2300</v>
      </c>
      <c r="BR6" s="19">
        <v>2300</v>
      </c>
      <c r="BS6" s="4">
        <v>2300</v>
      </c>
      <c r="BT6" s="19">
        <v>2300</v>
      </c>
      <c r="BU6" s="19">
        <v>2670</v>
      </c>
      <c r="BV6" s="19">
        <v>2791</v>
      </c>
      <c r="BW6" s="19">
        <v>2300</v>
      </c>
      <c r="BX6" s="19">
        <v>2300</v>
      </c>
      <c r="BY6" s="19">
        <v>2300</v>
      </c>
      <c r="BZ6" s="19">
        <v>2300</v>
      </c>
      <c r="CA6" s="4">
        <v>2300</v>
      </c>
      <c r="CB6" s="19">
        <v>2300</v>
      </c>
      <c r="CC6" s="19">
        <v>2300</v>
      </c>
      <c r="CD6" s="19">
        <v>2300</v>
      </c>
      <c r="CE6" s="19">
        <v>2300</v>
      </c>
      <c r="CF6" s="19">
        <v>2300</v>
      </c>
      <c r="CG6" s="19">
        <v>2300</v>
      </c>
      <c r="CH6" s="19">
        <v>2300</v>
      </c>
      <c r="CI6" s="19">
        <v>2300</v>
      </c>
      <c r="CJ6" s="4">
        <v>2300</v>
      </c>
      <c r="CK6" s="19">
        <v>2300</v>
      </c>
      <c r="CL6" s="19">
        <v>2300</v>
      </c>
      <c r="CM6" s="4">
        <v>2300</v>
      </c>
      <c r="CN6" s="19">
        <v>2300</v>
      </c>
      <c r="CO6" s="19">
        <v>2300</v>
      </c>
      <c r="CP6" s="19">
        <v>2300</v>
      </c>
      <c r="CQ6" s="19">
        <v>2300</v>
      </c>
      <c r="CR6" s="19">
        <v>2300</v>
      </c>
    </row>
    <row r="7" spans="1:98">
      <c r="A7" s="48" t="s">
        <v>604</v>
      </c>
      <c r="B7" s="19" t="s">
        <v>4381</v>
      </c>
      <c r="C7" s="19" t="s">
        <v>4381</v>
      </c>
      <c r="D7" s="4" t="s">
        <v>4381</v>
      </c>
      <c r="E7" s="19" t="s">
        <v>4381</v>
      </c>
      <c r="F7" s="19" t="s">
        <v>4381</v>
      </c>
      <c r="G7" s="19" t="s">
        <v>4381</v>
      </c>
      <c r="H7" s="19" t="s">
        <v>4381</v>
      </c>
      <c r="I7" s="19" t="s">
        <v>4381</v>
      </c>
      <c r="J7" s="19" t="s">
        <v>4381</v>
      </c>
      <c r="K7" s="19" t="s">
        <v>4381</v>
      </c>
      <c r="L7" s="4" t="s">
        <v>4381</v>
      </c>
      <c r="M7" s="19" t="s">
        <v>4381</v>
      </c>
      <c r="N7" s="19" t="s">
        <v>4381</v>
      </c>
      <c r="O7" s="19" t="s">
        <v>4381</v>
      </c>
      <c r="P7" s="19" t="s">
        <v>4381</v>
      </c>
      <c r="Q7" s="19" t="s">
        <v>4381</v>
      </c>
      <c r="R7" s="19" t="s">
        <v>4381</v>
      </c>
      <c r="S7" s="19" t="s">
        <v>4381</v>
      </c>
      <c r="T7" s="19" t="s">
        <v>4381</v>
      </c>
      <c r="U7" s="19" t="s">
        <v>4381</v>
      </c>
      <c r="V7" s="19" t="s">
        <v>4381</v>
      </c>
      <c r="W7" s="19" t="s">
        <v>4381</v>
      </c>
      <c r="X7" s="19" t="s">
        <v>4381</v>
      </c>
      <c r="Y7" s="19" t="s">
        <v>4381</v>
      </c>
      <c r="Z7" s="19" t="s">
        <v>4381</v>
      </c>
      <c r="AA7" s="19" t="s">
        <v>4381</v>
      </c>
      <c r="AB7" s="19" t="s">
        <v>4381</v>
      </c>
      <c r="AC7" s="4" t="s">
        <v>4381</v>
      </c>
      <c r="AD7" s="4" t="s">
        <v>4381</v>
      </c>
      <c r="AE7" s="19" t="s">
        <v>4381</v>
      </c>
      <c r="AF7" s="19" t="s">
        <v>4381</v>
      </c>
      <c r="AG7" s="19" t="s">
        <v>4381</v>
      </c>
      <c r="AH7" s="19" t="s">
        <v>4381</v>
      </c>
      <c r="AI7" s="19" t="s">
        <v>4381</v>
      </c>
      <c r="AJ7" s="19" t="s">
        <v>4381</v>
      </c>
      <c r="AK7" s="19" t="s">
        <v>4381</v>
      </c>
      <c r="AL7" s="19" t="s">
        <v>4381</v>
      </c>
      <c r="AM7" s="19" t="s">
        <v>4381</v>
      </c>
      <c r="AN7" s="19" t="s">
        <v>4382</v>
      </c>
      <c r="AO7" s="19" t="s">
        <v>4381</v>
      </c>
      <c r="AP7" s="4" t="s">
        <v>4381</v>
      </c>
      <c r="AQ7" s="4" t="s">
        <v>4381</v>
      </c>
      <c r="AR7" s="19" t="s">
        <v>4381</v>
      </c>
      <c r="AS7" s="4" t="s">
        <v>4381</v>
      </c>
      <c r="AT7" s="4" t="s">
        <v>4381</v>
      </c>
      <c r="AU7" s="4" t="s">
        <v>4381</v>
      </c>
      <c r="AV7" s="19" t="s">
        <v>4381</v>
      </c>
      <c r="AW7" s="4" t="s">
        <v>4381</v>
      </c>
      <c r="AX7" s="4" t="s">
        <v>4381</v>
      </c>
      <c r="AY7" s="4" t="s">
        <v>3683</v>
      </c>
      <c r="AZ7" s="4" t="s">
        <v>4381</v>
      </c>
      <c r="BA7" s="4" t="s">
        <v>4381</v>
      </c>
      <c r="BB7" s="4" t="s">
        <v>4381</v>
      </c>
      <c r="BC7" s="4" t="s">
        <v>4381</v>
      </c>
      <c r="BD7" s="4" t="s">
        <v>4381</v>
      </c>
      <c r="BE7" s="4" t="s">
        <v>4381</v>
      </c>
      <c r="BF7" s="4" t="s">
        <v>4381</v>
      </c>
      <c r="BG7" s="4" t="s">
        <v>4381</v>
      </c>
      <c r="BH7" s="4" t="s">
        <v>4381</v>
      </c>
      <c r="BI7" s="4" t="s">
        <v>4381</v>
      </c>
      <c r="BJ7" s="19" t="s">
        <v>4381</v>
      </c>
      <c r="BK7" s="19" t="s">
        <v>4381</v>
      </c>
      <c r="BL7" s="19" t="s">
        <v>4381</v>
      </c>
      <c r="BM7" s="4" t="s">
        <v>4381</v>
      </c>
      <c r="BN7" s="4" t="s">
        <v>4381</v>
      </c>
      <c r="BO7" s="4" t="s">
        <v>4381</v>
      </c>
      <c r="BP7" s="4" t="s">
        <v>4381</v>
      </c>
      <c r="BQ7" s="19" t="s">
        <v>4381</v>
      </c>
      <c r="BR7" s="19" t="s">
        <v>4381</v>
      </c>
      <c r="BS7" s="4" t="s">
        <v>4381</v>
      </c>
      <c r="BT7" s="19" t="s">
        <v>4381</v>
      </c>
      <c r="BU7" s="19" t="s">
        <v>4383</v>
      </c>
      <c r="BV7" s="19" t="s">
        <v>4384</v>
      </c>
      <c r="BW7" s="19" t="s">
        <v>4381</v>
      </c>
      <c r="BX7" s="19" t="s">
        <v>4381</v>
      </c>
      <c r="BY7" s="19" t="s">
        <v>4381</v>
      </c>
      <c r="BZ7" s="19" t="s">
        <v>4381</v>
      </c>
      <c r="CA7" s="4" t="s">
        <v>4381</v>
      </c>
      <c r="CB7" s="19" t="s">
        <v>4381</v>
      </c>
      <c r="CC7" s="19" t="s">
        <v>4381</v>
      </c>
      <c r="CD7" s="19" t="s">
        <v>4381</v>
      </c>
      <c r="CE7" s="19" t="s">
        <v>4381</v>
      </c>
      <c r="CF7" s="19" t="s">
        <v>4381</v>
      </c>
      <c r="CG7" s="19" t="s">
        <v>4385</v>
      </c>
      <c r="CH7" s="19" t="s">
        <v>4381</v>
      </c>
      <c r="CI7" s="19" t="s">
        <v>4381</v>
      </c>
      <c r="CJ7" s="4" t="s">
        <v>4381</v>
      </c>
      <c r="CK7" s="19" t="s">
        <v>4381</v>
      </c>
      <c r="CL7" s="19" t="s">
        <v>4381</v>
      </c>
      <c r="CM7" s="4" t="s">
        <v>4381</v>
      </c>
      <c r="CN7" s="19" t="s">
        <v>4381</v>
      </c>
      <c r="CO7" s="19" t="s">
        <v>4381</v>
      </c>
      <c r="CP7" s="19" t="s">
        <v>4381</v>
      </c>
      <c r="CQ7" s="19" t="s">
        <v>4381</v>
      </c>
      <c r="CR7" s="19" t="s">
        <v>4381</v>
      </c>
    </row>
    <row r="8" spans="1:98" s="51" customFormat="1" ht="25.5">
      <c r="A8" s="49" t="s">
        <v>605</v>
      </c>
      <c r="B8" s="50" t="s">
        <v>4386</v>
      </c>
      <c r="C8" s="50" t="s">
        <v>4386</v>
      </c>
      <c r="D8" s="7" t="s">
        <v>4387</v>
      </c>
      <c r="E8" s="50" t="s">
        <v>4388</v>
      </c>
      <c r="F8" s="50" t="s">
        <v>4388</v>
      </c>
      <c r="G8" s="50" t="s">
        <v>4389</v>
      </c>
      <c r="H8" s="50" t="s">
        <v>4390</v>
      </c>
      <c r="I8" s="50" t="s">
        <v>4391</v>
      </c>
      <c r="J8" s="50" t="s">
        <v>4392</v>
      </c>
      <c r="K8" s="50" t="s">
        <v>4393</v>
      </c>
      <c r="L8" s="7" t="s">
        <v>4394</v>
      </c>
      <c r="M8" s="50" t="s">
        <v>4395</v>
      </c>
      <c r="N8" s="50" t="s">
        <v>4396</v>
      </c>
      <c r="O8" s="50" t="s">
        <v>4397</v>
      </c>
      <c r="P8" s="50" t="s">
        <v>4398</v>
      </c>
      <c r="Q8" s="50" t="s">
        <v>4398</v>
      </c>
      <c r="R8" s="50" t="s">
        <v>4399</v>
      </c>
      <c r="S8" s="50" t="s">
        <v>4400</v>
      </c>
      <c r="T8" s="50" t="s">
        <v>4401</v>
      </c>
      <c r="U8" s="50" t="s">
        <v>4402</v>
      </c>
      <c r="V8" s="50" t="s">
        <v>4402</v>
      </c>
      <c r="W8" s="50" t="s">
        <v>4403</v>
      </c>
      <c r="X8" s="50" t="s">
        <v>4404</v>
      </c>
      <c r="Y8" s="50" t="s">
        <v>4405</v>
      </c>
      <c r="Z8" s="50" t="s">
        <v>4406</v>
      </c>
      <c r="AA8" s="50" t="s">
        <v>4406</v>
      </c>
      <c r="AB8" s="50" t="s">
        <v>4407</v>
      </c>
      <c r="AC8" s="7" t="s">
        <v>4408</v>
      </c>
      <c r="AD8" s="7" t="s">
        <v>2697</v>
      </c>
      <c r="AE8" s="50" t="s">
        <v>2697</v>
      </c>
      <c r="AF8" s="50" t="s">
        <v>2698</v>
      </c>
      <c r="AG8" s="50" t="s">
        <v>2698</v>
      </c>
      <c r="AH8" s="50" t="s">
        <v>2699</v>
      </c>
      <c r="AI8" s="50" t="s">
        <v>2700</v>
      </c>
      <c r="AJ8" s="50" t="s">
        <v>2700</v>
      </c>
      <c r="AK8" s="50" t="s">
        <v>2701</v>
      </c>
      <c r="AL8" s="50" t="s">
        <v>2702</v>
      </c>
      <c r="AM8" s="50" t="s">
        <v>2702</v>
      </c>
      <c r="AN8" s="50" t="s">
        <v>2703</v>
      </c>
      <c r="AO8" s="50" t="s">
        <v>2704</v>
      </c>
      <c r="AP8" s="7" t="s">
        <v>2705</v>
      </c>
      <c r="AQ8" s="7" t="s">
        <v>2706</v>
      </c>
      <c r="AR8" s="50" t="s">
        <v>2707</v>
      </c>
      <c r="AS8" s="7" t="s">
        <v>2708</v>
      </c>
      <c r="AT8" s="7" t="s">
        <v>2709</v>
      </c>
      <c r="AU8" s="7" t="s">
        <v>2710</v>
      </c>
      <c r="AV8" s="50" t="s">
        <v>2711</v>
      </c>
      <c r="AW8" s="7" t="s">
        <v>2712</v>
      </c>
      <c r="AX8" s="7" t="s">
        <v>2713</v>
      </c>
      <c r="AY8" s="7">
        <v>32641020</v>
      </c>
      <c r="AZ8" s="7" t="s">
        <v>2714</v>
      </c>
      <c r="BA8" s="7" t="s">
        <v>2715</v>
      </c>
      <c r="BB8" s="7" t="s">
        <v>2716</v>
      </c>
      <c r="BC8" s="7" t="s">
        <v>2717</v>
      </c>
      <c r="BD8" s="7" t="s">
        <v>2718</v>
      </c>
      <c r="BE8" s="7">
        <v>26778793</v>
      </c>
      <c r="BF8" s="7" t="s">
        <v>2719</v>
      </c>
      <c r="BG8" s="7" t="s">
        <v>2720</v>
      </c>
      <c r="BH8" s="7" t="s">
        <v>2721</v>
      </c>
      <c r="BI8" s="7" t="s">
        <v>2722</v>
      </c>
      <c r="BJ8" s="50" t="s">
        <v>2723</v>
      </c>
      <c r="BK8" s="50" t="s">
        <v>2724</v>
      </c>
      <c r="BL8" s="50" t="s">
        <v>2725</v>
      </c>
      <c r="BM8" s="7" t="s">
        <v>2726</v>
      </c>
      <c r="BN8" s="7" t="s">
        <v>2727</v>
      </c>
      <c r="BO8" s="7" t="s">
        <v>2728</v>
      </c>
      <c r="BP8" s="7">
        <v>32622212</v>
      </c>
      <c r="BQ8" s="50" t="s">
        <v>2729</v>
      </c>
      <c r="BR8" s="50" t="s">
        <v>2729</v>
      </c>
      <c r="BS8" s="7" t="s">
        <v>2730</v>
      </c>
      <c r="BT8" s="50" t="s">
        <v>2731</v>
      </c>
      <c r="BU8" s="50" t="s">
        <v>2732</v>
      </c>
      <c r="BV8" s="50" t="s">
        <v>2733</v>
      </c>
      <c r="BW8" s="50" t="s">
        <v>2734</v>
      </c>
      <c r="BX8" s="50" t="s">
        <v>2735</v>
      </c>
      <c r="BY8" s="50" t="s">
        <v>2735</v>
      </c>
      <c r="BZ8" s="50" t="s">
        <v>2736</v>
      </c>
      <c r="CA8" s="7" t="s">
        <v>2737</v>
      </c>
      <c r="CB8" s="50" t="s">
        <v>2738</v>
      </c>
      <c r="CC8" s="50" t="s">
        <v>2739</v>
      </c>
      <c r="CD8" s="50" t="s">
        <v>2740</v>
      </c>
      <c r="CE8" s="50" t="s">
        <v>2741</v>
      </c>
      <c r="CF8" s="50" t="s">
        <v>2741</v>
      </c>
      <c r="CG8" s="50" t="s">
        <v>2742</v>
      </c>
      <c r="CH8" s="50" t="s">
        <v>2743</v>
      </c>
      <c r="CI8" s="50" t="s">
        <v>2743</v>
      </c>
      <c r="CJ8" s="7" t="s">
        <v>2744</v>
      </c>
      <c r="CK8" s="50" t="s">
        <v>2745</v>
      </c>
      <c r="CL8" s="50" t="s">
        <v>2746</v>
      </c>
      <c r="CM8" s="7">
        <v>32842112</v>
      </c>
      <c r="CN8" s="50" t="s">
        <v>2747</v>
      </c>
      <c r="CO8" s="50" t="s">
        <v>2748</v>
      </c>
      <c r="CP8" s="50" t="s">
        <v>2749</v>
      </c>
      <c r="CQ8" s="50" t="s">
        <v>2750</v>
      </c>
      <c r="CR8" s="50" t="s">
        <v>2751</v>
      </c>
    </row>
    <row r="9" spans="1:98" ht="25.5">
      <c r="A9" s="48" t="s">
        <v>606</v>
      </c>
      <c r="B9" s="19" t="s">
        <v>2756</v>
      </c>
      <c r="C9" s="19" t="s">
        <v>2756</v>
      </c>
      <c r="D9" s="4" t="s">
        <v>2757</v>
      </c>
      <c r="E9" s="19" t="s">
        <v>2264</v>
      </c>
      <c r="F9" s="19" t="s">
        <v>2264</v>
      </c>
      <c r="G9" s="19" t="s">
        <v>2265</v>
      </c>
      <c r="H9" s="19" t="s">
        <v>2266</v>
      </c>
      <c r="I9" s="19" t="s">
        <v>2267</v>
      </c>
      <c r="J9" s="19" t="s">
        <v>2268</v>
      </c>
      <c r="K9" s="19" t="s">
        <v>2269</v>
      </c>
      <c r="L9" s="4" t="s">
        <v>2763</v>
      </c>
      <c r="M9" s="19" t="s">
        <v>2270</v>
      </c>
      <c r="N9" s="19" t="s">
        <v>2271</v>
      </c>
      <c r="O9" s="19" t="s">
        <v>2766</v>
      </c>
      <c r="P9" s="19" t="s">
        <v>2767</v>
      </c>
      <c r="Q9" s="19" t="s">
        <v>2767</v>
      </c>
      <c r="R9" s="19" t="s">
        <v>2272</v>
      </c>
      <c r="S9" s="19" t="s">
        <v>2273</v>
      </c>
      <c r="T9" s="19" t="s">
        <v>2770</v>
      </c>
      <c r="U9" s="19" t="s">
        <v>2771</v>
      </c>
      <c r="V9" s="19" t="s">
        <v>2771</v>
      </c>
      <c r="W9" s="19" t="s">
        <v>2772</v>
      </c>
      <c r="X9" s="19" t="s">
        <v>2773</v>
      </c>
      <c r="Y9" s="19" t="s">
        <v>2774</v>
      </c>
      <c r="Z9" s="19" t="s">
        <v>2775</v>
      </c>
      <c r="AA9" s="19" t="s">
        <v>2775</v>
      </c>
      <c r="AB9" s="19" t="s">
        <v>2274</v>
      </c>
      <c r="AC9" s="4" t="s">
        <v>2777</v>
      </c>
      <c r="AD9" s="4" t="s">
        <v>2778</v>
      </c>
      <c r="AE9" s="19" t="s">
        <v>2778</v>
      </c>
      <c r="AF9" s="19" t="s">
        <v>2779</v>
      </c>
      <c r="AG9" s="19" t="s">
        <v>2779</v>
      </c>
      <c r="AH9" s="19" t="s">
        <v>2780</v>
      </c>
      <c r="AI9" s="19" t="s">
        <v>913</v>
      </c>
      <c r="AJ9" s="19" t="s">
        <v>913</v>
      </c>
      <c r="AK9" s="19" t="s">
        <v>914</v>
      </c>
      <c r="AL9" s="19" t="s">
        <v>915</v>
      </c>
      <c r="AM9" s="19" t="s">
        <v>915</v>
      </c>
      <c r="AN9" s="19" t="s">
        <v>5558</v>
      </c>
      <c r="AO9" s="19" t="s">
        <v>5559</v>
      </c>
      <c r="AP9" s="4" t="s">
        <v>918</v>
      </c>
      <c r="AQ9" s="4" t="s">
        <v>244</v>
      </c>
      <c r="AR9" s="19" t="s">
        <v>920</v>
      </c>
      <c r="AS9" s="4" t="s">
        <v>921</v>
      </c>
      <c r="AT9" s="4" t="s">
        <v>4126</v>
      </c>
      <c r="AU9" s="4" t="s">
        <v>923</v>
      </c>
      <c r="AV9" s="19" t="s">
        <v>924</v>
      </c>
      <c r="AW9" s="4" t="s">
        <v>925</v>
      </c>
      <c r="AX9" s="4" t="s">
        <v>926</v>
      </c>
      <c r="AY9" s="4" t="s">
        <v>4134</v>
      </c>
      <c r="AZ9" s="8" t="s">
        <v>4171</v>
      </c>
      <c r="BA9" s="4" t="s">
        <v>928</v>
      </c>
      <c r="BB9" s="4" t="s">
        <v>4131</v>
      </c>
      <c r="BC9" s="4" t="s">
        <v>4137</v>
      </c>
      <c r="BD9" s="4" t="s">
        <v>931</v>
      </c>
      <c r="BE9" s="4" t="s">
        <v>932</v>
      </c>
      <c r="BF9" s="4" t="s">
        <v>933</v>
      </c>
      <c r="BG9" s="4" t="s">
        <v>934</v>
      </c>
      <c r="BH9" s="4" t="s">
        <v>935</v>
      </c>
      <c r="BI9" s="4" t="s">
        <v>936</v>
      </c>
      <c r="BJ9" s="19" t="s">
        <v>937</v>
      </c>
      <c r="BK9" s="19" t="s">
        <v>938</v>
      </c>
      <c r="BL9" s="19" t="s">
        <v>2589</v>
      </c>
      <c r="BM9" s="4" t="s">
        <v>940</v>
      </c>
      <c r="BN9" s="4" t="s">
        <v>941</v>
      </c>
      <c r="BO9" s="4" t="s">
        <v>942</v>
      </c>
      <c r="BP9" s="4" t="s">
        <v>943</v>
      </c>
      <c r="BQ9" s="19" t="s">
        <v>944</v>
      </c>
      <c r="BR9" s="19" t="s">
        <v>944</v>
      </c>
      <c r="BS9" s="4" t="s">
        <v>945</v>
      </c>
      <c r="BT9" s="19" t="s">
        <v>946</v>
      </c>
      <c r="BU9" s="19" t="s">
        <v>947</v>
      </c>
      <c r="BV9" s="19" t="s">
        <v>948</v>
      </c>
      <c r="BW9" s="19" t="s">
        <v>949</v>
      </c>
      <c r="BX9" s="19" t="s">
        <v>950</v>
      </c>
      <c r="BY9" s="19" t="s">
        <v>950</v>
      </c>
      <c r="BZ9" s="19" t="s">
        <v>951</v>
      </c>
      <c r="CA9" s="4" t="s">
        <v>952</v>
      </c>
      <c r="CB9" s="19" t="s">
        <v>953</v>
      </c>
      <c r="CC9" s="19" t="s">
        <v>954</v>
      </c>
      <c r="CD9" s="19" t="s">
        <v>955</v>
      </c>
      <c r="CE9" s="19" t="s">
        <v>956</v>
      </c>
      <c r="CF9" s="19" t="s">
        <v>956</v>
      </c>
      <c r="CG9" s="19" t="s">
        <v>957</v>
      </c>
      <c r="CH9" s="19" t="s">
        <v>958</v>
      </c>
      <c r="CI9" s="19" t="s">
        <v>958</v>
      </c>
      <c r="CJ9" s="4" t="s">
        <v>959</v>
      </c>
      <c r="CK9" s="19" t="s">
        <v>960</v>
      </c>
      <c r="CL9" s="19" t="s">
        <v>961</v>
      </c>
      <c r="CM9" s="4" t="s">
        <v>282</v>
      </c>
      <c r="CN9" s="19" t="s">
        <v>963</v>
      </c>
      <c r="CO9" s="19" t="s">
        <v>964</v>
      </c>
      <c r="CP9" s="19" t="s">
        <v>965</v>
      </c>
      <c r="CQ9" s="19" t="s">
        <v>966</v>
      </c>
      <c r="CR9" s="19" t="s">
        <v>2590</v>
      </c>
    </row>
    <row r="10" spans="1:98" ht="38.25">
      <c r="A10" s="46" t="s">
        <v>565</v>
      </c>
      <c r="B10" s="19" t="s">
        <v>5560</v>
      </c>
      <c r="C10" s="19" t="s">
        <v>5560</v>
      </c>
      <c r="D10" s="4" t="s">
        <v>972</v>
      </c>
      <c r="E10" s="19" t="s">
        <v>973</v>
      </c>
      <c r="F10" s="19" t="s">
        <v>973</v>
      </c>
      <c r="G10" s="19" t="s">
        <v>3685</v>
      </c>
      <c r="H10" s="19" t="s">
        <v>974</v>
      </c>
      <c r="I10" s="19" t="s">
        <v>975</v>
      </c>
      <c r="J10" s="19" t="s">
        <v>976</v>
      </c>
      <c r="K10" s="19" t="s">
        <v>977</v>
      </c>
      <c r="L10" s="4" t="s">
        <v>2245</v>
      </c>
      <c r="M10" s="19" t="s">
        <v>978</v>
      </c>
      <c r="N10" s="19" t="s">
        <v>5561</v>
      </c>
      <c r="O10" s="19" t="s">
        <v>979</v>
      </c>
      <c r="P10" s="19" t="s">
        <v>980</v>
      </c>
      <c r="Q10" s="19" t="s">
        <v>980</v>
      </c>
      <c r="R10" s="19" t="s">
        <v>981</v>
      </c>
      <c r="S10" s="19" t="s">
        <v>982</v>
      </c>
      <c r="T10" s="19" t="s">
        <v>983</v>
      </c>
      <c r="U10" s="19" t="s">
        <v>984</v>
      </c>
      <c r="V10" s="19" t="s">
        <v>984</v>
      </c>
      <c r="W10" s="19" t="s">
        <v>985</v>
      </c>
      <c r="X10" s="19" t="s">
        <v>986</v>
      </c>
      <c r="Y10" s="19" t="s">
        <v>987</v>
      </c>
      <c r="Z10" s="19" t="s">
        <v>988</v>
      </c>
      <c r="AA10" s="19" t="s">
        <v>988</v>
      </c>
      <c r="AB10" s="19" t="s">
        <v>989</v>
      </c>
      <c r="AC10" s="4" t="s">
        <v>990</v>
      </c>
      <c r="AD10" s="4" t="s">
        <v>991</v>
      </c>
      <c r="AE10" s="19" t="s">
        <v>991</v>
      </c>
      <c r="AF10" s="19" t="s">
        <v>992</v>
      </c>
      <c r="AG10" s="19" t="s">
        <v>992</v>
      </c>
      <c r="AH10" s="19" t="s">
        <v>993</v>
      </c>
      <c r="AI10" s="19" t="s">
        <v>994</v>
      </c>
      <c r="AJ10" s="19" t="s">
        <v>994</v>
      </c>
      <c r="AK10" s="19" t="s">
        <v>995</v>
      </c>
      <c r="AL10" s="19" t="s">
        <v>5562</v>
      </c>
      <c r="AM10" s="19" t="s">
        <v>5562</v>
      </c>
      <c r="AN10" s="19" t="s">
        <v>996</v>
      </c>
      <c r="AO10" s="19" t="s">
        <v>997</v>
      </c>
      <c r="AP10" s="4" t="s">
        <v>3686</v>
      </c>
      <c r="AQ10" s="4" t="s">
        <v>998</v>
      </c>
      <c r="AR10" s="19" t="s">
        <v>999</v>
      </c>
      <c r="AS10" s="4" t="s">
        <v>1000</v>
      </c>
      <c r="AT10" s="4" t="s">
        <v>1001</v>
      </c>
      <c r="AU10" s="4" t="s">
        <v>1002</v>
      </c>
      <c r="AV10" s="19" t="s">
        <v>1003</v>
      </c>
      <c r="AW10" s="4" t="s">
        <v>1004</v>
      </c>
      <c r="AX10" s="4" t="s">
        <v>1005</v>
      </c>
      <c r="AY10" s="4" t="s">
        <v>3687</v>
      </c>
      <c r="AZ10" s="4" t="s">
        <v>1006</v>
      </c>
      <c r="BA10" s="4" t="s">
        <v>1007</v>
      </c>
      <c r="BB10" s="4" t="s">
        <v>1008</v>
      </c>
      <c r="BC10" s="4" t="s">
        <v>1009</v>
      </c>
      <c r="BD10" s="4">
        <v>0</v>
      </c>
      <c r="BE10" s="4" t="s">
        <v>1010</v>
      </c>
      <c r="BF10" s="4" t="s">
        <v>1011</v>
      </c>
      <c r="BG10" s="4" t="s">
        <v>1012</v>
      </c>
      <c r="BH10" s="4" t="s">
        <v>1013</v>
      </c>
      <c r="BI10" s="4" t="s">
        <v>1014</v>
      </c>
      <c r="BJ10" s="19" t="s">
        <v>1015</v>
      </c>
      <c r="BK10" s="19" t="s">
        <v>1016</v>
      </c>
      <c r="BL10" s="19" t="s">
        <v>1017</v>
      </c>
      <c r="BM10" s="4" t="s">
        <v>1018</v>
      </c>
      <c r="BN10" s="4" t="s">
        <v>1019</v>
      </c>
      <c r="BO10" s="4" t="s">
        <v>1020</v>
      </c>
      <c r="BP10" s="4" t="s">
        <v>1021</v>
      </c>
      <c r="BQ10" s="19" t="s">
        <v>1022</v>
      </c>
      <c r="BR10" s="19" t="s">
        <v>1022</v>
      </c>
      <c r="BS10" s="4" t="s">
        <v>1023</v>
      </c>
      <c r="BT10" s="19" t="s">
        <v>1024</v>
      </c>
      <c r="BU10" s="19" t="s">
        <v>1025</v>
      </c>
      <c r="BV10" s="19" t="s">
        <v>1026</v>
      </c>
      <c r="BW10" s="19" t="s">
        <v>1027</v>
      </c>
      <c r="BX10" s="19" t="s">
        <v>1028</v>
      </c>
      <c r="BY10" s="19" t="s">
        <v>1028</v>
      </c>
      <c r="BZ10" s="19" t="s">
        <v>1029</v>
      </c>
      <c r="CA10" s="4" t="s">
        <v>1030</v>
      </c>
      <c r="CB10" s="19" t="s">
        <v>1031</v>
      </c>
      <c r="CC10" s="19" t="s">
        <v>1032</v>
      </c>
      <c r="CD10" s="19" t="s">
        <v>1033</v>
      </c>
      <c r="CE10" s="19" t="s">
        <v>1034</v>
      </c>
      <c r="CF10" s="19" t="s">
        <v>1034</v>
      </c>
      <c r="CG10" s="19" t="s">
        <v>2592</v>
      </c>
      <c r="CH10" s="19" t="s">
        <v>1035</v>
      </c>
      <c r="CI10" s="19" t="s">
        <v>1035</v>
      </c>
      <c r="CJ10" s="4" t="s">
        <v>1036</v>
      </c>
      <c r="CK10" s="19" t="s">
        <v>2593</v>
      </c>
      <c r="CL10" s="19" t="s">
        <v>1037</v>
      </c>
      <c r="CM10" s="4" t="s">
        <v>1038</v>
      </c>
      <c r="CN10" s="19" t="s">
        <v>2594</v>
      </c>
      <c r="CO10" s="19" t="s">
        <v>1039</v>
      </c>
      <c r="CP10" s="19" t="s">
        <v>2595</v>
      </c>
      <c r="CQ10" s="19" t="s">
        <v>1040</v>
      </c>
      <c r="CR10" s="19" t="s">
        <v>1041</v>
      </c>
    </row>
    <row r="11" spans="1:98" s="51" customFormat="1">
      <c r="A11" s="49" t="s">
        <v>3061</v>
      </c>
      <c r="B11" s="50">
        <v>0</v>
      </c>
      <c r="C11" s="50">
        <v>0</v>
      </c>
      <c r="D11" s="7">
        <v>32515962</v>
      </c>
      <c r="E11" s="50">
        <v>32582248</v>
      </c>
      <c r="F11" s="50">
        <v>32582248</v>
      </c>
      <c r="G11" s="50">
        <v>32521543</v>
      </c>
      <c r="H11" s="50"/>
      <c r="I11" s="50">
        <v>32521680</v>
      </c>
      <c r="J11" s="50"/>
      <c r="K11" s="50"/>
      <c r="L11" s="7">
        <v>32971016</v>
      </c>
      <c r="M11" s="50">
        <v>32570536</v>
      </c>
      <c r="N11" s="50"/>
      <c r="O11" s="50">
        <v>26790098</v>
      </c>
      <c r="P11" s="50">
        <v>32522219</v>
      </c>
      <c r="Q11" s="50">
        <v>32522219</v>
      </c>
      <c r="R11" s="50"/>
      <c r="S11" s="50"/>
      <c r="T11" s="50">
        <v>32520245</v>
      </c>
      <c r="U11" s="50">
        <v>23433007</v>
      </c>
      <c r="V11" s="50">
        <v>23433007</v>
      </c>
      <c r="W11" s="50">
        <v>32516074</v>
      </c>
      <c r="X11" s="50">
        <v>35376832</v>
      </c>
      <c r="Y11" s="50">
        <v>32598289</v>
      </c>
      <c r="Z11" s="50">
        <v>32979052</v>
      </c>
      <c r="AA11" s="50">
        <v>32979052</v>
      </c>
      <c r="AB11" s="50">
        <v>43542159</v>
      </c>
      <c r="AC11" s="7">
        <v>32518753</v>
      </c>
      <c r="AD11" s="7">
        <v>38875806</v>
      </c>
      <c r="AE11" s="50">
        <v>38875806</v>
      </c>
      <c r="AF11" s="50">
        <v>32961107</v>
      </c>
      <c r="AG11" s="50">
        <v>32961107</v>
      </c>
      <c r="AH11" s="50">
        <v>35263347</v>
      </c>
      <c r="AI11" s="50">
        <v>0</v>
      </c>
      <c r="AJ11" s="50">
        <v>0</v>
      </c>
      <c r="AK11" s="50">
        <v>32582568</v>
      </c>
      <c r="AL11" s="50">
        <v>32570280</v>
      </c>
      <c r="AM11" s="50">
        <v>32570280</v>
      </c>
      <c r="AN11" s="50">
        <v>32578780</v>
      </c>
      <c r="AO11" s="50">
        <v>32585390</v>
      </c>
      <c r="AP11" s="7">
        <v>40846767</v>
      </c>
      <c r="AQ11" s="7">
        <v>32552042</v>
      </c>
      <c r="AR11" s="50">
        <v>32571295</v>
      </c>
      <c r="AS11" s="7">
        <v>38891009</v>
      </c>
      <c r="AT11" s="7">
        <v>0</v>
      </c>
      <c r="AU11" s="7">
        <v>32517484</v>
      </c>
      <c r="AV11" s="50">
        <v>32580839</v>
      </c>
      <c r="AW11" s="7">
        <v>33240221</v>
      </c>
      <c r="AX11" s="7">
        <v>32538505</v>
      </c>
      <c r="AY11" s="7">
        <v>32585966</v>
      </c>
      <c r="AZ11" s="7">
        <v>32971491</v>
      </c>
      <c r="BA11" s="7">
        <v>32962650</v>
      </c>
      <c r="BB11" s="7">
        <v>32525926</v>
      </c>
      <c r="BC11" s="7">
        <v>33231549</v>
      </c>
      <c r="BD11" s="7" t="s">
        <v>3688</v>
      </c>
      <c r="BE11" s="7">
        <v>0</v>
      </c>
      <c r="BF11" s="7">
        <v>32542673</v>
      </c>
      <c r="BG11" s="7">
        <v>38812853</v>
      </c>
      <c r="BH11" s="7">
        <v>32513904</v>
      </c>
      <c r="BI11" s="7">
        <v>32977030</v>
      </c>
      <c r="BJ11" s="50">
        <v>32584917</v>
      </c>
      <c r="BK11" s="50">
        <v>32521337</v>
      </c>
      <c r="BL11" s="50">
        <v>32520164</v>
      </c>
      <c r="BM11" s="7">
        <v>32977509</v>
      </c>
      <c r="BN11" s="7">
        <v>32953398</v>
      </c>
      <c r="BO11" s="7">
        <v>28572160</v>
      </c>
      <c r="BP11" s="7">
        <v>20271222</v>
      </c>
      <c r="BQ11" s="50">
        <v>26230276</v>
      </c>
      <c r="BR11" s="50">
        <v>26230276</v>
      </c>
      <c r="BS11" s="7">
        <v>32580532</v>
      </c>
      <c r="BT11" s="50">
        <v>33221404</v>
      </c>
      <c r="BU11" s="50">
        <v>0</v>
      </c>
      <c r="BV11" s="50">
        <v>43545827</v>
      </c>
      <c r="BW11" s="50">
        <v>32540078</v>
      </c>
      <c r="BX11" s="50">
        <v>32970272</v>
      </c>
      <c r="BY11" s="50">
        <v>32970272</v>
      </c>
      <c r="BZ11" s="50">
        <v>32583131</v>
      </c>
      <c r="CA11" s="7">
        <v>38869000</v>
      </c>
      <c r="CB11" s="50">
        <v>30528919</v>
      </c>
      <c r="CC11" s="50">
        <v>32528292</v>
      </c>
      <c r="CD11" s="50"/>
      <c r="CE11" s="50">
        <v>35431601</v>
      </c>
      <c r="CF11" s="50">
        <v>35431601</v>
      </c>
      <c r="CG11" s="50">
        <v>41626770</v>
      </c>
      <c r="CH11" s="50">
        <v>32543389</v>
      </c>
      <c r="CI11" s="50">
        <v>32543389</v>
      </c>
      <c r="CJ11" s="7">
        <v>32547609</v>
      </c>
      <c r="CK11" s="50">
        <v>32519946</v>
      </c>
      <c r="CL11" s="50">
        <v>32596058</v>
      </c>
      <c r="CM11" s="7"/>
      <c r="CN11" s="50">
        <v>32586957</v>
      </c>
      <c r="CO11" s="50">
        <v>32570758</v>
      </c>
      <c r="CP11" s="50">
        <v>32521908</v>
      </c>
      <c r="CQ11" s="50">
        <v>32953630</v>
      </c>
      <c r="CR11" s="50">
        <v>60805880</v>
      </c>
    </row>
    <row r="12" spans="1:98" s="51" customFormat="1">
      <c r="A12" s="49" t="s">
        <v>3060</v>
      </c>
      <c r="B12" s="50">
        <v>32547084</v>
      </c>
      <c r="C12" s="50">
        <v>32547084</v>
      </c>
      <c r="D12" s="7">
        <v>26815962</v>
      </c>
      <c r="E12" s="50">
        <v>0</v>
      </c>
      <c r="F12" s="50">
        <v>0</v>
      </c>
      <c r="G12" s="50">
        <v>0</v>
      </c>
      <c r="H12" s="50">
        <v>0</v>
      </c>
      <c r="I12" s="50">
        <v>0</v>
      </c>
      <c r="J12" s="50">
        <v>0</v>
      </c>
      <c r="K12" s="50">
        <v>0</v>
      </c>
      <c r="L12" s="7">
        <v>0</v>
      </c>
      <c r="M12" s="50">
        <v>0</v>
      </c>
      <c r="N12" s="50">
        <v>0</v>
      </c>
      <c r="O12" s="50">
        <v>0</v>
      </c>
      <c r="P12" s="50">
        <v>0</v>
      </c>
      <c r="Q12" s="50">
        <v>0</v>
      </c>
      <c r="R12" s="50">
        <v>0</v>
      </c>
      <c r="S12" s="50">
        <v>0</v>
      </c>
      <c r="T12" s="50">
        <v>0</v>
      </c>
      <c r="U12" s="50">
        <v>0</v>
      </c>
      <c r="V12" s="50">
        <v>0</v>
      </c>
      <c r="W12" s="50">
        <v>0</v>
      </c>
      <c r="X12" s="50">
        <v>0</v>
      </c>
      <c r="Y12" s="50">
        <v>0</v>
      </c>
      <c r="Z12" s="50">
        <v>0</v>
      </c>
      <c r="AA12" s="50">
        <v>0</v>
      </c>
      <c r="AB12" s="50">
        <v>0</v>
      </c>
      <c r="AC12" s="7">
        <v>0</v>
      </c>
      <c r="AD12" s="7">
        <v>0</v>
      </c>
      <c r="AE12" s="50">
        <v>0</v>
      </c>
      <c r="AF12" s="50">
        <v>0</v>
      </c>
      <c r="AG12" s="50">
        <v>0</v>
      </c>
      <c r="AH12" s="50">
        <v>0</v>
      </c>
      <c r="AI12" s="50">
        <v>0</v>
      </c>
      <c r="AJ12" s="50">
        <v>0</v>
      </c>
      <c r="AK12" s="50">
        <v>0</v>
      </c>
      <c r="AL12" s="50" t="s">
        <v>3688</v>
      </c>
      <c r="AM12" s="50" t="s">
        <v>3688</v>
      </c>
      <c r="AN12" s="50">
        <v>0</v>
      </c>
      <c r="AO12" s="50">
        <v>0</v>
      </c>
      <c r="AP12" s="7">
        <v>0</v>
      </c>
      <c r="AQ12" s="7">
        <v>0</v>
      </c>
      <c r="AR12" s="50">
        <v>41176849</v>
      </c>
      <c r="AS12" s="7">
        <v>32870725</v>
      </c>
      <c r="AT12" s="7">
        <v>0</v>
      </c>
      <c r="AU12" s="7">
        <v>0</v>
      </c>
      <c r="AV12" s="50">
        <v>0</v>
      </c>
      <c r="AW12" s="7">
        <v>0</v>
      </c>
      <c r="AX12" s="7">
        <v>0</v>
      </c>
      <c r="AY12" s="7">
        <v>32641020</v>
      </c>
      <c r="AZ12" s="7">
        <v>0</v>
      </c>
      <c r="BA12" s="7">
        <v>32586251</v>
      </c>
      <c r="BB12" s="7">
        <v>0</v>
      </c>
      <c r="BC12" s="7">
        <v>0</v>
      </c>
      <c r="BD12" s="7" t="s">
        <v>3688</v>
      </c>
      <c r="BE12" s="7">
        <v>0</v>
      </c>
      <c r="BF12" s="7">
        <v>0</v>
      </c>
      <c r="BG12" s="7">
        <v>0</v>
      </c>
      <c r="BH12" s="7">
        <v>0</v>
      </c>
      <c r="BI12" s="7">
        <v>0</v>
      </c>
      <c r="BJ12" s="50">
        <v>0</v>
      </c>
      <c r="BK12" s="50">
        <v>0</v>
      </c>
      <c r="BL12" s="50">
        <v>32460620</v>
      </c>
      <c r="BM12" s="7">
        <v>0</v>
      </c>
      <c r="BN12" s="7">
        <v>0</v>
      </c>
      <c r="BO12" s="7">
        <v>0</v>
      </c>
      <c r="BP12" s="7">
        <v>0</v>
      </c>
      <c r="BQ12" s="50">
        <v>32640560</v>
      </c>
      <c r="BR12" s="50">
        <v>32640560</v>
      </c>
      <c r="BS12" s="7">
        <v>0</v>
      </c>
      <c r="BT12" s="50">
        <v>32959064</v>
      </c>
      <c r="BU12" s="50">
        <v>0</v>
      </c>
      <c r="BV12" s="50">
        <v>0</v>
      </c>
      <c r="BW12" s="50">
        <v>0</v>
      </c>
      <c r="BX12" s="50">
        <v>0</v>
      </c>
      <c r="BY12" s="50">
        <v>0</v>
      </c>
      <c r="BZ12" s="50">
        <v>0</v>
      </c>
      <c r="CA12" s="7">
        <v>40546104</v>
      </c>
      <c r="CB12" s="50">
        <v>32951544</v>
      </c>
      <c r="CC12" s="50">
        <v>0</v>
      </c>
      <c r="CD12" s="50"/>
      <c r="CE12" s="50">
        <v>26121601</v>
      </c>
      <c r="CF12" s="50">
        <v>26121601</v>
      </c>
      <c r="CG12" s="50">
        <v>0</v>
      </c>
      <c r="CH12" s="50">
        <v>0</v>
      </c>
      <c r="CI12" s="50">
        <v>0</v>
      </c>
      <c r="CJ12" s="7">
        <v>0</v>
      </c>
      <c r="CK12" s="50">
        <v>0</v>
      </c>
      <c r="CL12" s="50">
        <v>0</v>
      </c>
      <c r="CM12" s="7"/>
      <c r="CN12" s="50">
        <v>0</v>
      </c>
      <c r="CO12" s="50">
        <v>0</v>
      </c>
      <c r="CP12" s="50">
        <v>20912391</v>
      </c>
      <c r="CQ12" s="50">
        <v>0</v>
      </c>
      <c r="CR12" s="50">
        <v>0</v>
      </c>
    </row>
    <row r="13" spans="1:98" ht="25.5">
      <c r="A13" s="48" t="s">
        <v>3062</v>
      </c>
      <c r="B13" s="19" t="s">
        <v>5563</v>
      </c>
      <c r="C13" s="19" t="s">
        <v>5563</v>
      </c>
      <c r="D13" s="4" t="s">
        <v>2757</v>
      </c>
      <c r="E13" s="19" t="s">
        <v>2264</v>
      </c>
      <c r="F13" s="19" t="s">
        <v>2264</v>
      </c>
      <c r="G13" s="19" t="s">
        <v>2758</v>
      </c>
      <c r="H13" s="19" t="s">
        <v>2759</v>
      </c>
      <c r="I13" s="19" t="s">
        <v>2760</v>
      </c>
      <c r="J13" s="19" t="s">
        <v>2761</v>
      </c>
      <c r="K13" s="19" t="s">
        <v>2762</v>
      </c>
      <c r="L13" s="4" t="s">
        <v>2763</v>
      </c>
      <c r="M13" s="19" t="s">
        <v>2764</v>
      </c>
      <c r="N13" s="19" t="s">
        <v>2765</v>
      </c>
      <c r="O13" s="19" t="s">
        <v>2766</v>
      </c>
      <c r="P13" s="19" t="s">
        <v>2767</v>
      </c>
      <c r="Q13" s="19" t="s">
        <v>2767</v>
      </c>
      <c r="R13" s="19" t="s">
        <v>2768</v>
      </c>
      <c r="S13" s="19" t="s">
        <v>2769</v>
      </c>
      <c r="T13" s="19" t="s">
        <v>2770</v>
      </c>
      <c r="U13" s="19" t="s">
        <v>2771</v>
      </c>
      <c r="V13" s="19" t="s">
        <v>2771</v>
      </c>
      <c r="W13" s="19" t="s">
        <v>5564</v>
      </c>
      <c r="X13" s="19" t="s">
        <v>2773</v>
      </c>
      <c r="Y13" s="19" t="s">
        <v>5565</v>
      </c>
      <c r="Z13" s="19" t="s">
        <v>2775</v>
      </c>
      <c r="AA13" s="19" t="s">
        <v>2775</v>
      </c>
      <c r="AB13" s="19" t="s">
        <v>2776</v>
      </c>
      <c r="AC13" s="4" t="s">
        <v>2777</v>
      </c>
      <c r="AD13" s="4" t="s">
        <v>2778</v>
      </c>
      <c r="AE13" s="19" t="s">
        <v>2778</v>
      </c>
      <c r="AF13" s="19" t="s">
        <v>2779</v>
      </c>
      <c r="AG13" s="19" t="s">
        <v>2779</v>
      </c>
      <c r="AH13" s="19" t="s">
        <v>2780</v>
      </c>
      <c r="AI13" s="19" t="s">
        <v>913</v>
      </c>
      <c r="AJ13" s="19" t="s">
        <v>913</v>
      </c>
      <c r="AK13" s="19" t="s">
        <v>914</v>
      </c>
      <c r="AL13" s="19" t="s">
        <v>915</v>
      </c>
      <c r="AM13" s="19" t="s">
        <v>915</v>
      </c>
      <c r="AN13" s="19" t="s">
        <v>916</v>
      </c>
      <c r="AO13" s="19" t="s">
        <v>917</v>
      </c>
      <c r="AP13" s="4" t="s">
        <v>918</v>
      </c>
      <c r="AQ13" s="4" t="s">
        <v>919</v>
      </c>
      <c r="AR13" s="19" t="s">
        <v>920</v>
      </c>
      <c r="AS13" s="4" t="s">
        <v>921</v>
      </c>
      <c r="AT13" s="4" t="s">
        <v>922</v>
      </c>
      <c r="AU13" s="4" t="s">
        <v>923</v>
      </c>
      <c r="AV13" s="19" t="s">
        <v>924</v>
      </c>
      <c r="AW13" s="4" t="s">
        <v>925</v>
      </c>
      <c r="AX13" s="4" t="s">
        <v>926</v>
      </c>
      <c r="AY13" s="4" t="s">
        <v>3684</v>
      </c>
      <c r="AZ13" s="4" t="s">
        <v>927</v>
      </c>
      <c r="BA13" s="4" t="s">
        <v>928</v>
      </c>
      <c r="BB13" s="4" t="s">
        <v>929</v>
      </c>
      <c r="BC13" s="4" t="s">
        <v>930</v>
      </c>
      <c r="BD13" s="4" t="s">
        <v>931</v>
      </c>
      <c r="BE13" s="4" t="s">
        <v>932</v>
      </c>
      <c r="BF13" s="4" t="s">
        <v>933</v>
      </c>
      <c r="BG13" s="4" t="s">
        <v>934</v>
      </c>
      <c r="BH13" s="4" t="s">
        <v>935</v>
      </c>
      <c r="BI13" s="4" t="s">
        <v>936</v>
      </c>
      <c r="BJ13" s="19" t="s">
        <v>937</v>
      </c>
      <c r="BK13" s="19" t="s">
        <v>938</v>
      </c>
      <c r="BL13" s="19" t="s">
        <v>939</v>
      </c>
      <c r="BM13" s="4" t="s">
        <v>940</v>
      </c>
      <c r="BN13" s="4" t="s">
        <v>941</v>
      </c>
      <c r="BO13" s="4" t="s">
        <v>942</v>
      </c>
      <c r="BP13" s="4" t="s">
        <v>3689</v>
      </c>
      <c r="BQ13" s="19" t="s">
        <v>944</v>
      </c>
      <c r="BR13" s="19" t="s">
        <v>944</v>
      </c>
      <c r="BS13" s="4" t="s">
        <v>945</v>
      </c>
      <c r="BT13" s="19" t="s">
        <v>946</v>
      </c>
      <c r="BU13" s="19" t="s">
        <v>947</v>
      </c>
      <c r="BV13" s="19" t="s">
        <v>948</v>
      </c>
      <c r="BW13" s="19" t="s">
        <v>949</v>
      </c>
      <c r="BX13" s="19" t="s">
        <v>950</v>
      </c>
      <c r="BY13" s="19" t="s">
        <v>950</v>
      </c>
      <c r="BZ13" s="19" t="s">
        <v>951</v>
      </c>
      <c r="CA13" s="4" t="s">
        <v>952</v>
      </c>
      <c r="CB13" s="19" t="s">
        <v>953</v>
      </c>
      <c r="CC13" s="19" t="s">
        <v>2596</v>
      </c>
      <c r="CD13" s="19" t="s">
        <v>955</v>
      </c>
      <c r="CE13" s="19" t="s">
        <v>956</v>
      </c>
      <c r="CF13" s="19" t="s">
        <v>956</v>
      </c>
      <c r="CG13" s="19" t="s">
        <v>957</v>
      </c>
      <c r="CH13" s="19" t="s">
        <v>958</v>
      </c>
      <c r="CI13" s="19" t="s">
        <v>958</v>
      </c>
      <c r="CJ13" s="4" t="s">
        <v>959</v>
      </c>
      <c r="CK13" s="19" t="s">
        <v>2597</v>
      </c>
      <c r="CL13" s="19" t="s">
        <v>961</v>
      </c>
      <c r="CM13" s="4" t="s">
        <v>962</v>
      </c>
      <c r="CN13" s="19" t="s">
        <v>963</v>
      </c>
      <c r="CO13" s="19" t="s">
        <v>2598</v>
      </c>
      <c r="CP13" s="19" t="s">
        <v>965</v>
      </c>
      <c r="CQ13" s="19" t="s">
        <v>966</v>
      </c>
      <c r="CR13" s="19" t="s">
        <v>967</v>
      </c>
    </row>
    <row r="14" spans="1:98">
      <c r="A14" s="54" t="s">
        <v>1982</v>
      </c>
      <c r="B14" s="19" t="s">
        <v>1992</v>
      </c>
      <c r="C14" s="19" t="s">
        <v>1992</v>
      </c>
      <c r="D14" s="4" t="s">
        <v>1993</v>
      </c>
      <c r="E14" s="19" t="s">
        <v>1992</v>
      </c>
      <c r="F14" s="19" t="s">
        <v>1992</v>
      </c>
      <c r="G14" s="19" t="s">
        <v>1994</v>
      </c>
      <c r="H14" s="19" t="s">
        <v>1994</v>
      </c>
      <c r="I14" s="19" t="s">
        <v>1994</v>
      </c>
      <c r="J14" s="19" t="s">
        <v>1994</v>
      </c>
      <c r="K14" s="19" t="s">
        <v>1994</v>
      </c>
      <c r="L14" s="4" t="s">
        <v>1994</v>
      </c>
      <c r="M14" s="19" t="s">
        <v>1994</v>
      </c>
      <c r="N14" s="19" t="s">
        <v>1994</v>
      </c>
      <c r="O14" s="19" t="s">
        <v>1994</v>
      </c>
      <c r="P14" s="19" t="s">
        <v>1994</v>
      </c>
      <c r="Q14" s="19" t="s">
        <v>1994</v>
      </c>
      <c r="R14" s="19" t="s">
        <v>1994</v>
      </c>
      <c r="S14" s="19" t="s">
        <v>1994</v>
      </c>
      <c r="T14" s="19" t="s">
        <v>1992</v>
      </c>
      <c r="U14" s="19" t="s">
        <v>1992</v>
      </c>
      <c r="V14" s="19" t="s">
        <v>1992</v>
      </c>
      <c r="W14" s="19" t="s">
        <v>1994</v>
      </c>
      <c r="X14" s="19" t="s">
        <v>1994</v>
      </c>
      <c r="Y14" s="19" t="s">
        <v>1994</v>
      </c>
      <c r="Z14" s="19" t="s">
        <v>1994</v>
      </c>
      <c r="AA14" s="19" t="s">
        <v>1994</v>
      </c>
      <c r="AB14" s="19" t="s">
        <v>1994</v>
      </c>
      <c r="AC14" s="4" t="s">
        <v>1994</v>
      </c>
      <c r="AD14" s="4" t="s">
        <v>1994</v>
      </c>
      <c r="AE14" s="19" t="s">
        <v>1994</v>
      </c>
      <c r="AF14" s="19" t="s">
        <v>1994</v>
      </c>
      <c r="AG14" s="19" t="s">
        <v>1994</v>
      </c>
      <c r="AH14" s="19" t="s">
        <v>1992</v>
      </c>
      <c r="AJ14" s="19" t="s">
        <v>1992</v>
      </c>
      <c r="AK14" s="19" t="s">
        <v>1994</v>
      </c>
      <c r="AL14" s="19" t="s">
        <v>1992</v>
      </c>
      <c r="AM14" s="19" t="s">
        <v>1992</v>
      </c>
      <c r="AN14" s="19" t="s">
        <v>1992</v>
      </c>
      <c r="AO14" s="19" t="s">
        <v>1994</v>
      </c>
      <c r="AP14" s="4" t="s">
        <v>1994</v>
      </c>
      <c r="AQ14" s="4" t="s">
        <v>1992</v>
      </c>
      <c r="AR14" s="19" t="s">
        <v>1992</v>
      </c>
      <c r="AS14" s="4" t="s">
        <v>1992</v>
      </c>
      <c r="AT14" s="4" t="s">
        <v>1993</v>
      </c>
      <c r="AU14" s="4" t="s">
        <v>1993</v>
      </c>
      <c r="AW14" s="4" t="s">
        <v>1993</v>
      </c>
      <c r="AX14" s="4" t="s">
        <v>1993</v>
      </c>
      <c r="AY14" s="4" t="s">
        <v>1993</v>
      </c>
      <c r="AZ14" s="4" t="s">
        <v>1993</v>
      </c>
      <c r="BA14" s="4" t="s">
        <v>1992</v>
      </c>
      <c r="BB14" s="4" t="s">
        <v>1993</v>
      </c>
      <c r="BC14" s="4" t="s">
        <v>1993</v>
      </c>
      <c r="BD14" s="4" t="s">
        <v>1992</v>
      </c>
      <c r="BE14" s="4" t="s">
        <v>1992</v>
      </c>
      <c r="BF14" s="4" t="s">
        <v>1993</v>
      </c>
      <c r="BG14" s="4" t="s">
        <v>1993</v>
      </c>
      <c r="BH14" s="4" t="s">
        <v>1993</v>
      </c>
      <c r="BI14" s="4" t="s">
        <v>1993</v>
      </c>
      <c r="BJ14" s="19" t="s">
        <v>1994</v>
      </c>
      <c r="BL14" s="19" t="s">
        <v>1992</v>
      </c>
      <c r="BM14" s="4" t="s">
        <v>1993</v>
      </c>
      <c r="BN14" s="4" t="s">
        <v>1992</v>
      </c>
      <c r="BO14" s="4" t="s">
        <v>1993</v>
      </c>
      <c r="BP14" s="4" t="s">
        <v>1993</v>
      </c>
      <c r="BQ14" s="19" t="s">
        <v>1992</v>
      </c>
      <c r="BR14" s="19" t="s">
        <v>1992</v>
      </c>
      <c r="BS14" s="4" t="s">
        <v>1994</v>
      </c>
      <c r="BT14" s="19" t="s">
        <v>1994</v>
      </c>
      <c r="BU14" s="19" t="s">
        <v>1994</v>
      </c>
      <c r="BV14" s="19" t="s">
        <v>1994</v>
      </c>
      <c r="BW14" s="19" t="s">
        <v>2599</v>
      </c>
      <c r="BX14" s="19" t="s">
        <v>1992</v>
      </c>
      <c r="BY14" s="19" t="s">
        <v>1992</v>
      </c>
      <c r="CA14" s="4" t="s">
        <v>1992</v>
      </c>
      <c r="CB14" s="19" t="s">
        <v>1993</v>
      </c>
      <c r="CC14" s="19" t="s">
        <v>1992</v>
      </c>
      <c r="CG14" s="19" t="s">
        <v>2599</v>
      </c>
      <c r="CI14" s="19" t="s">
        <v>1992</v>
      </c>
      <c r="CJ14" s="4" t="s">
        <v>1992</v>
      </c>
      <c r="CK14" s="19" t="s">
        <v>1992</v>
      </c>
      <c r="CM14" s="4" t="s">
        <v>1992</v>
      </c>
      <c r="CN14" s="19" t="s">
        <v>1992</v>
      </c>
      <c r="CO14" s="19" t="s">
        <v>1992</v>
      </c>
      <c r="CP14" s="19" t="s">
        <v>1992</v>
      </c>
      <c r="CQ14" s="19" t="s">
        <v>1992</v>
      </c>
      <c r="CR14" s="19" t="s">
        <v>1992</v>
      </c>
    </row>
    <row r="15" spans="1:98">
      <c r="A15" s="54" t="s">
        <v>4925</v>
      </c>
      <c r="B15" s="19">
        <v>24</v>
      </c>
      <c r="C15" s="19">
        <v>24</v>
      </c>
      <c r="D15" s="4">
        <v>44</v>
      </c>
      <c r="E15" s="19">
        <v>50</v>
      </c>
      <c r="G15" s="19">
        <v>0</v>
      </c>
      <c r="H15" s="19">
        <v>0</v>
      </c>
      <c r="I15" s="19">
        <v>0</v>
      </c>
      <c r="J15" s="19">
        <v>0</v>
      </c>
      <c r="L15" s="4">
        <v>0</v>
      </c>
      <c r="M15" s="19">
        <v>0</v>
      </c>
      <c r="N15" s="19">
        <v>0</v>
      </c>
      <c r="O15" s="19">
        <v>0</v>
      </c>
      <c r="P15" s="19">
        <v>0</v>
      </c>
      <c r="Q15" s="19">
        <v>0</v>
      </c>
      <c r="R15" s="19">
        <v>0</v>
      </c>
      <c r="S15" s="19">
        <v>0</v>
      </c>
      <c r="T15" s="19">
        <v>30</v>
      </c>
      <c r="U15" s="19">
        <v>36</v>
      </c>
      <c r="V15" s="19">
        <v>36</v>
      </c>
      <c r="W15" s="19">
        <v>0</v>
      </c>
      <c r="X15" s="19">
        <v>0</v>
      </c>
      <c r="Y15" s="19">
        <v>0</v>
      </c>
      <c r="AA15" s="19">
        <v>0</v>
      </c>
      <c r="AB15" s="19">
        <v>0</v>
      </c>
      <c r="AC15" s="4">
        <v>0</v>
      </c>
      <c r="AD15" s="4">
        <v>0</v>
      </c>
      <c r="AE15" s="19">
        <v>0</v>
      </c>
      <c r="AF15" s="19">
        <v>0</v>
      </c>
      <c r="AG15" s="19">
        <v>0</v>
      </c>
      <c r="AH15" s="19">
        <v>12</v>
      </c>
      <c r="AI15" s="19">
        <v>24</v>
      </c>
      <c r="AJ15" s="19">
        <v>24</v>
      </c>
      <c r="AK15" s="19">
        <v>0</v>
      </c>
      <c r="AL15" s="19">
        <v>0</v>
      </c>
      <c r="AM15" s="19">
        <v>0</v>
      </c>
      <c r="AN15" s="19">
        <v>20</v>
      </c>
      <c r="AO15" s="19">
        <v>0</v>
      </c>
      <c r="AP15" s="4">
        <v>0</v>
      </c>
      <c r="AQ15" s="4">
        <v>24</v>
      </c>
      <c r="AR15" s="19">
        <v>36</v>
      </c>
      <c r="AS15" s="4">
        <v>62</v>
      </c>
      <c r="AT15" s="4">
        <v>44</v>
      </c>
      <c r="AU15" s="4">
        <v>33</v>
      </c>
      <c r="AW15" s="4">
        <v>25</v>
      </c>
      <c r="AX15" s="4">
        <v>36</v>
      </c>
      <c r="AY15" s="4">
        <v>45</v>
      </c>
      <c r="AZ15" s="4">
        <v>32</v>
      </c>
      <c r="BA15" s="4">
        <v>34</v>
      </c>
      <c r="BB15" s="4">
        <v>44</v>
      </c>
      <c r="BC15" s="4">
        <v>44</v>
      </c>
      <c r="BD15" s="4">
        <v>33</v>
      </c>
      <c r="BE15" s="4">
        <v>42</v>
      </c>
      <c r="BF15" s="4">
        <v>48</v>
      </c>
      <c r="BG15" s="4">
        <v>60</v>
      </c>
      <c r="BH15" s="4">
        <v>33</v>
      </c>
      <c r="BI15" s="4">
        <v>48</v>
      </c>
      <c r="BJ15" s="19">
        <v>0</v>
      </c>
      <c r="BK15" s="19">
        <v>0</v>
      </c>
      <c r="BL15" s="19">
        <v>42</v>
      </c>
      <c r="BM15" s="4">
        <v>60</v>
      </c>
      <c r="BN15" s="4">
        <v>36</v>
      </c>
      <c r="BO15" s="4">
        <v>52</v>
      </c>
      <c r="BP15" s="4">
        <v>70</v>
      </c>
      <c r="BQ15" s="19">
        <v>72</v>
      </c>
      <c r="BR15" s="19">
        <v>72</v>
      </c>
      <c r="BT15" s="19">
        <v>0</v>
      </c>
      <c r="BU15" s="19">
        <v>0</v>
      </c>
      <c r="BV15" s="19">
        <v>0</v>
      </c>
      <c r="BW15" s="19">
        <v>12</v>
      </c>
      <c r="BX15" s="19">
        <v>36</v>
      </c>
      <c r="BY15" s="19">
        <v>36</v>
      </c>
      <c r="BZ15" s="19">
        <v>28</v>
      </c>
      <c r="CA15" s="4">
        <v>42</v>
      </c>
      <c r="CB15" s="19">
        <v>42</v>
      </c>
      <c r="CC15" s="19">
        <v>36</v>
      </c>
      <c r="CD15" s="19">
        <v>42</v>
      </c>
      <c r="CE15" s="19">
        <v>42</v>
      </c>
      <c r="CF15" s="19">
        <v>42</v>
      </c>
      <c r="CG15" s="19">
        <v>29</v>
      </c>
      <c r="CH15" s="19">
        <v>36</v>
      </c>
      <c r="CI15" s="19">
        <v>36</v>
      </c>
      <c r="CJ15" s="4">
        <v>36</v>
      </c>
      <c r="CK15" s="19">
        <v>36</v>
      </c>
      <c r="CL15" s="19">
        <v>36</v>
      </c>
      <c r="CM15" s="4">
        <v>36</v>
      </c>
      <c r="CN15" s="19">
        <v>60</v>
      </c>
      <c r="CP15" s="19">
        <v>36</v>
      </c>
      <c r="CR15" s="19">
        <v>23</v>
      </c>
    </row>
    <row r="16" spans="1:98">
      <c r="A16" s="56" t="s">
        <v>5340</v>
      </c>
      <c r="B16" s="19">
        <v>0</v>
      </c>
      <c r="C16" s="19">
        <v>0</v>
      </c>
      <c r="D16" s="4">
        <v>0</v>
      </c>
      <c r="E16" s="19">
        <v>0</v>
      </c>
      <c r="G16" s="19">
        <v>0</v>
      </c>
      <c r="H16" s="19">
        <v>12</v>
      </c>
      <c r="I16" s="19">
        <v>0</v>
      </c>
      <c r="J16" s="19">
        <v>0</v>
      </c>
      <c r="K16" s="19">
        <v>12</v>
      </c>
      <c r="L16" s="4">
        <v>8</v>
      </c>
      <c r="M16" s="19">
        <v>12</v>
      </c>
      <c r="N16" s="19">
        <v>0</v>
      </c>
      <c r="O16" s="19">
        <v>0</v>
      </c>
      <c r="P16" s="19">
        <v>0</v>
      </c>
      <c r="Q16" s="19">
        <v>0</v>
      </c>
      <c r="R16" s="19">
        <v>9</v>
      </c>
      <c r="S16" s="19">
        <v>12</v>
      </c>
      <c r="W16" s="19">
        <v>0</v>
      </c>
      <c r="X16" s="19">
        <v>0</v>
      </c>
      <c r="Y16" s="19">
        <v>12</v>
      </c>
      <c r="AA16" s="19">
        <v>0</v>
      </c>
      <c r="AB16" s="19">
        <v>0</v>
      </c>
      <c r="AC16" s="4">
        <v>8</v>
      </c>
      <c r="AD16" s="4">
        <v>0</v>
      </c>
      <c r="AE16" s="19">
        <v>0</v>
      </c>
      <c r="AF16" s="19">
        <v>0</v>
      </c>
      <c r="AG16" s="19">
        <v>0</v>
      </c>
      <c r="AJ16" s="19">
        <v>0</v>
      </c>
      <c r="AK16" s="19">
        <v>0</v>
      </c>
      <c r="AL16" s="19">
        <v>0</v>
      </c>
      <c r="AM16" s="19">
        <v>36</v>
      </c>
      <c r="AN16" s="19">
        <v>0</v>
      </c>
      <c r="AO16" s="19">
        <v>0</v>
      </c>
      <c r="AP16" s="4">
        <v>0</v>
      </c>
      <c r="AQ16" s="4">
        <v>0</v>
      </c>
      <c r="AS16" s="4">
        <v>0</v>
      </c>
      <c r="AT16" s="4">
        <v>0</v>
      </c>
      <c r="AU16" s="4">
        <v>0</v>
      </c>
      <c r="AW16" s="4">
        <v>0</v>
      </c>
      <c r="AX16" s="4">
        <v>0</v>
      </c>
      <c r="AY16" s="4">
        <v>0</v>
      </c>
      <c r="AZ16" s="4">
        <v>0</v>
      </c>
      <c r="BA16" s="4">
        <v>0</v>
      </c>
      <c r="BB16" s="4">
        <v>0</v>
      </c>
      <c r="BC16" s="4">
        <v>0</v>
      </c>
      <c r="BD16" s="4">
        <v>0</v>
      </c>
      <c r="BE16" s="4">
        <v>0</v>
      </c>
      <c r="BF16" s="4">
        <v>0</v>
      </c>
      <c r="BG16" s="4">
        <v>0</v>
      </c>
      <c r="BH16" s="4">
        <v>0</v>
      </c>
      <c r="BI16" s="4">
        <v>0</v>
      </c>
      <c r="BJ16" s="19">
        <v>0</v>
      </c>
      <c r="BK16" s="19">
        <v>12</v>
      </c>
      <c r="BL16" s="19">
        <v>0</v>
      </c>
      <c r="BM16" s="4">
        <v>0</v>
      </c>
      <c r="BO16" s="4">
        <v>0</v>
      </c>
      <c r="BP16" s="4">
        <v>0</v>
      </c>
      <c r="BR16" s="19">
        <v>0</v>
      </c>
      <c r="BT16" s="19">
        <v>0</v>
      </c>
      <c r="BU16" s="19">
        <v>0</v>
      </c>
      <c r="BV16" s="19">
        <v>0</v>
      </c>
      <c r="BX16" s="19">
        <v>0</v>
      </c>
      <c r="BY16" s="19">
        <v>0</v>
      </c>
      <c r="BZ16" s="19">
        <v>0</v>
      </c>
      <c r="CA16" s="4">
        <v>0</v>
      </c>
      <c r="CC16" s="19">
        <v>0</v>
      </c>
      <c r="CD16" s="19">
        <v>0</v>
      </c>
      <c r="CE16" s="19">
        <v>0</v>
      </c>
      <c r="CF16" s="19">
        <v>0</v>
      </c>
      <c r="CH16" s="19">
        <v>0</v>
      </c>
      <c r="CI16" s="19">
        <v>0</v>
      </c>
      <c r="CL16" s="19">
        <v>0</v>
      </c>
      <c r="CM16" s="4">
        <v>0</v>
      </c>
    </row>
    <row r="17" spans="1:96">
      <c r="A17" s="56" t="s">
        <v>5341</v>
      </c>
      <c r="B17" s="19">
        <v>36</v>
      </c>
      <c r="C17" s="19">
        <v>36</v>
      </c>
      <c r="D17" s="4">
        <v>0</v>
      </c>
      <c r="E17" s="19">
        <v>60</v>
      </c>
      <c r="G17" s="19">
        <v>35</v>
      </c>
      <c r="H17" s="19">
        <v>20</v>
      </c>
      <c r="I17" s="19">
        <v>20</v>
      </c>
      <c r="J17" s="19">
        <v>40</v>
      </c>
      <c r="K17" s="19">
        <v>44</v>
      </c>
      <c r="L17" s="4">
        <v>24</v>
      </c>
      <c r="M17" s="19">
        <v>22</v>
      </c>
      <c r="N17" s="19">
        <v>31</v>
      </c>
      <c r="O17" s="19">
        <v>40</v>
      </c>
      <c r="P17" s="19">
        <v>42</v>
      </c>
      <c r="Q17" s="19">
        <v>42</v>
      </c>
      <c r="R17" s="19">
        <v>45</v>
      </c>
      <c r="S17" s="19">
        <v>40</v>
      </c>
      <c r="T17" s="19">
        <v>34</v>
      </c>
      <c r="U17" s="19">
        <v>50</v>
      </c>
      <c r="V17" s="19">
        <v>50</v>
      </c>
      <c r="W17" s="19">
        <v>34</v>
      </c>
      <c r="X17" s="19">
        <v>20</v>
      </c>
      <c r="Y17" s="19">
        <v>42</v>
      </c>
      <c r="Z17" s="19">
        <v>30</v>
      </c>
      <c r="AA17" s="19">
        <v>30</v>
      </c>
      <c r="AB17" s="19">
        <v>44</v>
      </c>
      <c r="AC17" s="4">
        <v>16</v>
      </c>
      <c r="AD17" s="4">
        <v>41</v>
      </c>
      <c r="AE17" s="19">
        <v>41</v>
      </c>
      <c r="AF17" s="19">
        <v>33</v>
      </c>
      <c r="AG17" s="19">
        <v>31</v>
      </c>
      <c r="AH17" s="19">
        <v>20</v>
      </c>
      <c r="AI17" s="19">
        <v>40</v>
      </c>
      <c r="AJ17" s="19">
        <v>40</v>
      </c>
      <c r="AK17" s="19">
        <v>42</v>
      </c>
      <c r="AL17" s="19">
        <v>35</v>
      </c>
      <c r="AM17" s="19">
        <v>22</v>
      </c>
      <c r="AN17" s="19">
        <v>40</v>
      </c>
      <c r="AO17" s="19">
        <v>44</v>
      </c>
      <c r="AP17" s="4">
        <v>44</v>
      </c>
      <c r="AQ17" s="4">
        <v>17</v>
      </c>
      <c r="AR17" s="19">
        <v>44</v>
      </c>
      <c r="AS17" s="4">
        <v>66</v>
      </c>
      <c r="AT17" s="4">
        <v>0</v>
      </c>
      <c r="AU17" s="4">
        <v>0</v>
      </c>
      <c r="AW17" s="4">
        <v>0</v>
      </c>
      <c r="AX17" s="4">
        <v>0</v>
      </c>
      <c r="AY17" s="4">
        <v>0</v>
      </c>
      <c r="AZ17" s="4">
        <v>0</v>
      </c>
      <c r="BA17" s="4">
        <v>40</v>
      </c>
      <c r="BB17" s="4">
        <v>0</v>
      </c>
      <c r="BC17" s="4">
        <v>0</v>
      </c>
      <c r="BD17" s="4">
        <v>42</v>
      </c>
      <c r="BE17" s="4">
        <v>60</v>
      </c>
      <c r="BF17" s="4">
        <v>0</v>
      </c>
      <c r="BG17" s="4">
        <v>0</v>
      </c>
      <c r="BH17" s="4">
        <v>0</v>
      </c>
      <c r="BI17" s="4">
        <v>0</v>
      </c>
      <c r="BJ17" s="19">
        <v>60</v>
      </c>
      <c r="BK17" s="19">
        <v>44</v>
      </c>
      <c r="BL17" s="19">
        <v>44</v>
      </c>
      <c r="BM17" s="4">
        <v>0</v>
      </c>
      <c r="BN17" s="4">
        <v>44</v>
      </c>
      <c r="BO17" s="4">
        <v>0</v>
      </c>
      <c r="BP17" s="4">
        <v>0</v>
      </c>
      <c r="BQ17" s="19">
        <v>75</v>
      </c>
      <c r="BR17" s="19">
        <v>75</v>
      </c>
      <c r="BS17" s="4">
        <v>41</v>
      </c>
      <c r="BT17" s="19">
        <v>80</v>
      </c>
      <c r="BU17" s="19">
        <v>30</v>
      </c>
      <c r="BV17" s="19">
        <v>90</v>
      </c>
      <c r="BW17" s="19">
        <v>44</v>
      </c>
      <c r="BX17" s="19">
        <v>40</v>
      </c>
      <c r="BY17" s="19">
        <v>40</v>
      </c>
      <c r="BZ17" s="19">
        <v>44</v>
      </c>
      <c r="CA17" s="4">
        <v>66</v>
      </c>
      <c r="CC17" s="19">
        <v>44</v>
      </c>
      <c r="CD17" s="19">
        <v>56</v>
      </c>
      <c r="CE17" s="19">
        <v>56</v>
      </c>
      <c r="CF17" s="19">
        <v>56</v>
      </c>
      <c r="CG17" s="19">
        <v>48</v>
      </c>
      <c r="CH17" s="19">
        <v>69</v>
      </c>
      <c r="CI17" s="19">
        <v>66</v>
      </c>
      <c r="CJ17" s="4">
        <v>44</v>
      </c>
      <c r="CK17" s="19">
        <v>44</v>
      </c>
      <c r="CL17" s="19">
        <v>44</v>
      </c>
      <c r="CM17" s="4">
        <v>44</v>
      </c>
      <c r="CN17" s="19">
        <v>84</v>
      </c>
      <c r="CO17" s="19">
        <v>66</v>
      </c>
      <c r="CP17" s="19">
        <v>44</v>
      </c>
      <c r="CQ17" s="19">
        <v>22</v>
      </c>
      <c r="CR17" s="19">
        <v>60</v>
      </c>
    </row>
    <row r="18" spans="1:96">
      <c r="A18" s="56" t="s">
        <v>5342</v>
      </c>
      <c r="B18" s="19">
        <v>0</v>
      </c>
      <c r="C18" s="19">
        <v>0</v>
      </c>
      <c r="D18" s="4">
        <v>0</v>
      </c>
      <c r="E18" s="19">
        <v>0</v>
      </c>
      <c r="G18" s="19">
        <v>0</v>
      </c>
      <c r="H18" s="19">
        <v>0</v>
      </c>
      <c r="I18" s="19">
        <v>0</v>
      </c>
      <c r="J18" s="19">
        <v>0</v>
      </c>
      <c r="K18" s="19">
        <v>0</v>
      </c>
      <c r="L18" s="4">
        <v>0</v>
      </c>
      <c r="M18" s="19">
        <v>0</v>
      </c>
      <c r="N18" s="19">
        <v>0</v>
      </c>
      <c r="O18" s="19">
        <v>0</v>
      </c>
      <c r="P18" s="19">
        <v>0</v>
      </c>
      <c r="Q18" s="19">
        <v>0</v>
      </c>
      <c r="R18" s="19">
        <v>0</v>
      </c>
      <c r="S18" s="19">
        <v>0</v>
      </c>
      <c r="W18" s="19">
        <v>0</v>
      </c>
      <c r="X18" s="19">
        <v>0</v>
      </c>
      <c r="Y18" s="19">
        <v>0</v>
      </c>
      <c r="AA18" s="19">
        <v>0</v>
      </c>
      <c r="AB18" s="19">
        <v>0</v>
      </c>
      <c r="AC18" s="4">
        <v>0</v>
      </c>
      <c r="AD18" s="4">
        <v>0</v>
      </c>
      <c r="AE18" s="19">
        <v>0</v>
      </c>
      <c r="AF18" s="19">
        <v>0</v>
      </c>
      <c r="AG18" s="19">
        <v>70</v>
      </c>
      <c r="AJ18" s="19">
        <v>111</v>
      </c>
      <c r="AK18" s="19">
        <v>44</v>
      </c>
      <c r="AL18" s="19">
        <v>0</v>
      </c>
      <c r="AM18" s="19">
        <v>0</v>
      </c>
      <c r="AN18" s="19">
        <v>0</v>
      </c>
      <c r="AO18" s="19">
        <v>40</v>
      </c>
      <c r="AP18" s="4">
        <v>132</v>
      </c>
      <c r="AQ18" s="4">
        <v>0</v>
      </c>
      <c r="AS18" s="4">
        <v>0</v>
      </c>
      <c r="AT18" s="4">
        <v>0</v>
      </c>
      <c r="AU18" s="4">
        <v>0</v>
      </c>
      <c r="AW18" s="4">
        <v>0</v>
      </c>
      <c r="AX18" s="4">
        <v>0</v>
      </c>
      <c r="AY18" s="4">
        <v>0</v>
      </c>
      <c r="AZ18" s="4">
        <v>0</v>
      </c>
      <c r="BA18" s="4">
        <v>0</v>
      </c>
      <c r="BB18" s="4">
        <v>0</v>
      </c>
      <c r="BC18" s="4">
        <v>0</v>
      </c>
      <c r="BD18" s="4">
        <v>0</v>
      </c>
      <c r="BE18" s="4">
        <v>0</v>
      </c>
      <c r="BF18" s="4">
        <v>0</v>
      </c>
      <c r="BG18" s="4">
        <v>0</v>
      </c>
      <c r="BH18" s="4">
        <v>0</v>
      </c>
      <c r="BI18" s="4">
        <v>0</v>
      </c>
      <c r="BJ18" s="19">
        <v>0</v>
      </c>
      <c r="BK18" s="19">
        <v>0</v>
      </c>
      <c r="BL18" s="19">
        <v>0</v>
      </c>
      <c r="BM18" s="4">
        <v>0</v>
      </c>
      <c r="BO18" s="4">
        <v>0</v>
      </c>
      <c r="BP18" s="4">
        <v>0</v>
      </c>
      <c r="BR18" s="19">
        <v>0</v>
      </c>
      <c r="BT18" s="19">
        <v>0</v>
      </c>
      <c r="BU18" s="19">
        <v>0</v>
      </c>
      <c r="BV18" s="19">
        <v>0</v>
      </c>
      <c r="BX18" s="19">
        <v>0</v>
      </c>
      <c r="BY18" s="19">
        <v>0</v>
      </c>
      <c r="BZ18" s="19">
        <v>0</v>
      </c>
      <c r="CA18" s="4">
        <v>30</v>
      </c>
      <c r="CC18" s="19">
        <v>0</v>
      </c>
      <c r="CD18" s="19">
        <v>0</v>
      </c>
      <c r="CE18" s="19">
        <v>0</v>
      </c>
      <c r="CF18" s="19">
        <v>0</v>
      </c>
      <c r="CH18" s="19">
        <v>0</v>
      </c>
      <c r="CI18" s="19">
        <v>0</v>
      </c>
      <c r="CL18" s="19">
        <v>0</v>
      </c>
      <c r="CM18" s="4">
        <v>0</v>
      </c>
      <c r="CO18" s="19">
        <v>44</v>
      </c>
      <c r="CP18" s="19">
        <v>44</v>
      </c>
      <c r="CQ18" s="19">
        <v>22</v>
      </c>
    </row>
    <row r="19" spans="1:96">
      <c r="A19" s="56" t="s">
        <v>5343</v>
      </c>
      <c r="B19" s="19">
        <v>0</v>
      </c>
      <c r="C19" s="19">
        <v>0</v>
      </c>
      <c r="D19" s="4">
        <v>0</v>
      </c>
      <c r="E19" s="19">
        <v>0</v>
      </c>
      <c r="G19" s="19">
        <v>0</v>
      </c>
      <c r="H19" s="19">
        <v>0</v>
      </c>
      <c r="I19" s="19">
        <v>0</v>
      </c>
      <c r="J19" s="19">
        <v>0</v>
      </c>
      <c r="K19" s="19">
        <v>0</v>
      </c>
      <c r="L19" s="4">
        <v>0</v>
      </c>
      <c r="M19" s="19">
        <v>0</v>
      </c>
      <c r="N19" s="19">
        <v>0</v>
      </c>
      <c r="O19" s="19">
        <v>0</v>
      </c>
      <c r="P19" s="19">
        <v>0</v>
      </c>
      <c r="Q19" s="19">
        <v>0</v>
      </c>
      <c r="R19" s="19">
        <v>0</v>
      </c>
      <c r="S19" s="19">
        <v>0</v>
      </c>
      <c r="W19" s="19">
        <v>0</v>
      </c>
      <c r="X19" s="19">
        <v>0</v>
      </c>
      <c r="Y19" s="19">
        <v>0</v>
      </c>
      <c r="AA19" s="19">
        <v>0</v>
      </c>
      <c r="AB19" s="19">
        <v>0</v>
      </c>
      <c r="AC19" s="4">
        <v>0</v>
      </c>
      <c r="AD19" s="4">
        <v>0</v>
      </c>
      <c r="AE19" s="19">
        <v>0</v>
      </c>
      <c r="AF19" s="19">
        <v>0</v>
      </c>
      <c r="AG19" s="19">
        <v>0</v>
      </c>
      <c r="AJ19" s="19">
        <v>36</v>
      </c>
      <c r="AK19" s="19">
        <v>0</v>
      </c>
      <c r="AL19" s="19">
        <v>0</v>
      </c>
      <c r="AM19" s="19">
        <v>0</v>
      </c>
      <c r="AN19" s="19">
        <v>0</v>
      </c>
      <c r="AO19" s="19">
        <v>0</v>
      </c>
      <c r="AP19" s="4">
        <v>48</v>
      </c>
      <c r="AQ19" s="4">
        <v>0</v>
      </c>
      <c r="AS19" s="4">
        <v>0</v>
      </c>
      <c r="AT19" s="4">
        <v>0</v>
      </c>
      <c r="AU19" s="4">
        <v>0</v>
      </c>
      <c r="AW19" s="4">
        <v>0</v>
      </c>
      <c r="AX19" s="4">
        <v>0</v>
      </c>
      <c r="AY19" s="4">
        <v>0</v>
      </c>
      <c r="AZ19" s="4">
        <v>0</v>
      </c>
      <c r="BA19" s="4">
        <v>0</v>
      </c>
      <c r="BB19" s="4">
        <v>0</v>
      </c>
      <c r="BC19" s="4">
        <v>0</v>
      </c>
      <c r="BD19" s="4">
        <v>0</v>
      </c>
      <c r="BE19" s="4">
        <v>0</v>
      </c>
      <c r="BF19" s="4">
        <v>0</v>
      </c>
      <c r="BG19" s="4">
        <v>0</v>
      </c>
      <c r="BH19" s="4">
        <v>0</v>
      </c>
      <c r="BI19" s="4">
        <v>0</v>
      </c>
      <c r="BJ19" s="19">
        <v>0</v>
      </c>
      <c r="BK19" s="19">
        <v>0</v>
      </c>
      <c r="BL19" s="19">
        <v>0</v>
      </c>
      <c r="BM19" s="4">
        <v>0</v>
      </c>
      <c r="BO19" s="4">
        <v>0</v>
      </c>
      <c r="BP19" s="4">
        <v>0</v>
      </c>
      <c r="BR19" s="19">
        <v>0</v>
      </c>
      <c r="BT19" s="19">
        <v>0</v>
      </c>
      <c r="BU19" s="19">
        <v>0</v>
      </c>
      <c r="BV19" s="19">
        <v>0</v>
      </c>
      <c r="BX19" s="19">
        <v>0</v>
      </c>
      <c r="BY19" s="19">
        <v>0</v>
      </c>
      <c r="BZ19" s="19">
        <v>0</v>
      </c>
      <c r="CA19" s="4">
        <v>0</v>
      </c>
      <c r="CC19" s="19">
        <v>0</v>
      </c>
      <c r="CD19" s="19">
        <v>0</v>
      </c>
      <c r="CE19" s="19">
        <v>0</v>
      </c>
      <c r="CF19" s="19">
        <v>0</v>
      </c>
      <c r="CH19" s="19">
        <v>0</v>
      </c>
      <c r="CI19" s="19">
        <v>0</v>
      </c>
      <c r="CL19" s="19">
        <v>0</v>
      </c>
      <c r="CM19" s="4">
        <v>0</v>
      </c>
      <c r="CP19" s="19">
        <v>36</v>
      </c>
    </row>
    <row r="20" spans="1:96">
      <c r="A20" s="56" t="s">
        <v>5344</v>
      </c>
      <c r="B20" s="19">
        <v>0</v>
      </c>
      <c r="C20" s="19">
        <v>0</v>
      </c>
      <c r="D20" s="4">
        <v>0</v>
      </c>
      <c r="E20" s="19">
        <v>0</v>
      </c>
      <c r="G20" s="19">
        <v>0</v>
      </c>
      <c r="H20" s="19">
        <v>0</v>
      </c>
      <c r="I20" s="19">
        <v>0</v>
      </c>
      <c r="J20" s="19">
        <v>0</v>
      </c>
      <c r="K20" s="19">
        <v>0</v>
      </c>
      <c r="L20" s="4">
        <v>0</v>
      </c>
      <c r="M20" s="19">
        <v>0</v>
      </c>
      <c r="N20" s="19">
        <v>0</v>
      </c>
      <c r="O20" s="19">
        <v>0</v>
      </c>
      <c r="P20" s="19">
        <v>0</v>
      </c>
      <c r="Q20" s="19">
        <v>0</v>
      </c>
      <c r="R20" s="19">
        <v>0</v>
      </c>
      <c r="S20" s="19">
        <v>0</v>
      </c>
      <c r="W20" s="19">
        <v>0</v>
      </c>
      <c r="X20" s="19">
        <v>0</v>
      </c>
      <c r="Y20" s="19">
        <v>0</v>
      </c>
      <c r="AA20" s="19">
        <v>0</v>
      </c>
      <c r="AB20" s="19">
        <v>0</v>
      </c>
      <c r="AC20" s="4">
        <v>0</v>
      </c>
      <c r="AD20" s="4">
        <v>0</v>
      </c>
      <c r="AE20" s="19">
        <v>0</v>
      </c>
      <c r="AF20" s="19">
        <v>0</v>
      </c>
      <c r="AG20" s="19">
        <v>0</v>
      </c>
      <c r="AJ20" s="19">
        <v>9</v>
      </c>
      <c r="AK20" s="19">
        <v>0</v>
      </c>
      <c r="AL20" s="19">
        <v>0</v>
      </c>
      <c r="AM20" s="19">
        <v>0</v>
      </c>
      <c r="AN20" s="19">
        <v>0</v>
      </c>
      <c r="AO20" s="19">
        <v>0</v>
      </c>
      <c r="AP20" s="4">
        <v>32</v>
      </c>
      <c r="AQ20" s="4">
        <v>0</v>
      </c>
      <c r="AS20" s="4">
        <v>0</v>
      </c>
      <c r="AT20" s="4">
        <v>0</v>
      </c>
      <c r="AU20" s="4">
        <v>0</v>
      </c>
      <c r="AW20" s="4">
        <v>0</v>
      </c>
      <c r="AX20" s="4">
        <v>0</v>
      </c>
      <c r="AY20" s="4">
        <v>0</v>
      </c>
      <c r="AZ20" s="4">
        <v>0</v>
      </c>
      <c r="BA20" s="4">
        <v>0</v>
      </c>
      <c r="BB20" s="4">
        <v>0</v>
      </c>
      <c r="BC20" s="4">
        <v>0</v>
      </c>
      <c r="BD20" s="4">
        <v>0</v>
      </c>
      <c r="BE20" s="4">
        <v>0</v>
      </c>
      <c r="BF20" s="4">
        <v>0</v>
      </c>
      <c r="BG20" s="4">
        <v>0</v>
      </c>
      <c r="BH20" s="4">
        <v>0</v>
      </c>
      <c r="BI20" s="4">
        <v>0</v>
      </c>
      <c r="BJ20" s="19">
        <v>0</v>
      </c>
      <c r="BK20" s="19">
        <v>0</v>
      </c>
      <c r="BL20" s="19">
        <v>0</v>
      </c>
      <c r="BM20" s="4">
        <v>0</v>
      </c>
      <c r="BO20" s="4">
        <v>0</v>
      </c>
      <c r="BP20" s="4">
        <v>0</v>
      </c>
      <c r="BR20" s="19">
        <v>0</v>
      </c>
      <c r="BT20" s="19">
        <v>0</v>
      </c>
      <c r="BU20" s="19">
        <v>0</v>
      </c>
      <c r="BV20" s="19">
        <v>0</v>
      </c>
      <c r="BX20" s="19">
        <v>0</v>
      </c>
      <c r="BY20" s="19">
        <v>0</v>
      </c>
      <c r="BZ20" s="19">
        <v>0</v>
      </c>
      <c r="CA20" s="4">
        <v>0</v>
      </c>
      <c r="CC20" s="19">
        <v>0</v>
      </c>
      <c r="CD20" s="19">
        <v>0</v>
      </c>
      <c r="CE20" s="19">
        <v>0</v>
      </c>
      <c r="CF20" s="19">
        <v>0</v>
      </c>
      <c r="CH20" s="19">
        <v>0</v>
      </c>
      <c r="CI20" s="19">
        <v>0</v>
      </c>
      <c r="CL20" s="19">
        <v>0</v>
      </c>
      <c r="CM20" s="4">
        <v>0</v>
      </c>
      <c r="CP20" s="19">
        <v>24</v>
      </c>
    </row>
    <row r="21" spans="1:96">
      <c r="A21" s="56" t="s">
        <v>5345</v>
      </c>
      <c r="B21" s="19">
        <v>0</v>
      </c>
      <c r="C21" s="19">
        <v>0</v>
      </c>
      <c r="D21" s="4">
        <v>0</v>
      </c>
      <c r="E21" s="19">
        <v>0</v>
      </c>
      <c r="G21" s="19">
        <v>0</v>
      </c>
      <c r="H21" s="19">
        <v>0</v>
      </c>
      <c r="I21" s="19">
        <v>0</v>
      </c>
      <c r="J21" s="19">
        <v>0</v>
      </c>
      <c r="K21" s="19">
        <v>0</v>
      </c>
      <c r="L21" s="4">
        <v>0</v>
      </c>
      <c r="M21" s="19">
        <v>0</v>
      </c>
      <c r="N21" s="19">
        <v>0</v>
      </c>
      <c r="O21" s="19">
        <v>0</v>
      </c>
      <c r="P21" s="19">
        <v>0</v>
      </c>
      <c r="Q21" s="19">
        <v>0</v>
      </c>
      <c r="R21" s="19">
        <v>0</v>
      </c>
      <c r="S21" s="19">
        <v>0</v>
      </c>
      <c r="W21" s="19">
        <v>0</v>
      </c>
      <c r="X21" s="19">
        <v>0</v>
      </c>
      <c r="Y21" s="19">
        <v>0</v>
      </c>
      <c r="AA21" s="19">
        <v>0</v>
      </c>
      <c r="AB21" s="19">
        <v>0</v>
      </c>
      <c r="AC21" s="4">
        <v>0</v>
      </c>
      <c r="AD21" s="4">
        <v>0</v>
      </c>
      <c r="AE21" s="19">
        <v>0</v>
      </c>
      <c r="AF21" s="19">
        <v>0</v>
      </c>
      <c r="AG21" s="19">
        <v>0</v>
      </c>
      <c r="AJ21" s="19">
        <v>0</v>
      </c>
      <c r="AK21" s="19">
        <v>0</v>
      </c>
      <c r="AL21" s="19">
        <v>0</v>
      </c>
      <c r="AM21" s="19">
        <v>0</v>
      </c>
      <c r="AN21" s="19">
        <v>0</v>
      </c>
      <c r="AO21" s="19">
        <v>0</v>
      </c>
      <c r="AP21" s="4">
        <v>0</v>
      </c>
      <c r="AQ21" s="4">
        <v>0</v>
      </c>
      <c r="AS21" s="4">
        <v>0</v>
      </c>
      <c r="AT21" s="4">
        <v>0</v>
      </c>
      <c r="AU21" s="4">
        <v>0</v>
      </c>
      <c r="AW21" s="4">
        <v>0</v>
      </c>
      <c r="AX21" s="4">
        <v>0</v>
      </c>
      <c r="AY21" s="4">
        <v>0</v>
      </c>
      <c r="AZ21" s="4">
        <v>0</v>
      </c>
      <c r="BA21" s="4">
        <v>0</v>
      </c>
      <c r="BB21" s="4">
        <v>0</v>
      </c>
      <c r="BC21" s="4">
        <v>0</v>
      </c>
      <c r="BD21" s="4">
        <v>0</v>
      </c>
      <c r="BE21" s="4">
        <v>0</v>
      </c>
      <c r="BF21" s="4">
        <v>0</v>
      </c>
      <c r="BG21" s="4">
        <v>0</v>
      </c>
      <c r="BH21" s="4">
        <v>0</v>
      </c>
      <c r="BI21" s="4">
        <v>0</v>
      </c>
      <c r="BJ21" s="19">
        <v>0</v>
      </c>
      <c r="BK21" s="19">
        <v>0</v>
      </c>
      <c r="BL21" s="19">
        <v>0</v>
      </c>
      <c r="BM21" s="4">
        <v>0</v>
      </c>
      <c r="BO21" s="4">
        <v>0</v>
      </c>
      <c r="BP21" s="4">
        <v>0</v>
      </c>
      <c r="BR21" s="19">
        <v>0</v>
      </c>
      <c r="BT21" s="19">
        <v>0</v>
      </c>
      <c r="BU21" s="19">
        <v>0</v>
      </c>
      <c r="BV21" s="19">
        <v>0</v>
      </c>
      <c r="BX21" s="19">
        <v>0</v>
      </c>
      <c r="BY21" s="19">
        <v>0</v>
      </c>
      <c r="BZ21" s="19">
        <v>0</v>
      </c>
      <c r="CA21" s="4">
        <v>0</v>
      </c>
      <c r="CC21" s="19">
        <v>0</v>
      </c>
      <c r="CD21" s="19">
        <v>0</v>
      </c>
      <c r="CE21" s="19">
        <v>0</v>
      </c>
      <c r="CF21" s="19">
        <v>0</v>
      </c>
      <c r="CH21" s="19">
        <v>0</v>
      </c>
      <c r="CI21" s="19">
        <v>0</v>
      </c>
      <c r="CL21" s="19">
        <v>0</v>
      </c>
      <c r="CM21" s="4">
        <v>0</v>
      </c>
    </row>
    <row r="22" spans="1:96">
      <c r="A22" s="54" t="s">
        <v>567</v>
      </c>
      <c r="B22" s="19" t="s">
        <v>1995</v>
      </c>
      <c r="C22" s="19" t="s">
        <v>1995</v>
      </c>
      <c r="D22" s="4"/>
      <c r="E22" s="19" t="s">
        <v>1995</v>
      </c>
      <c r="F22" s="19" t="s">
        <v>1995</v>
      </c>
      <c r="G22" s="19" t="s">
        <v>590</v>
      </c>
      <c r="H22" s="19" t="s">
        <v>590</v>
      </c>
      <c r="I22" s="19" t="s">
        <v>590</v>
      </c>
      <c r="J22" s="19" t="s">
        <v>590</v>
      </c>
      <c r="K22" s="19" t="s">
        <v>590</v>
      </c>
      <c r="L22" s="4" t="s">
        <v>590</v>
      </c>
      <c r="M22" s="19" t="s">
        <v>590</v>
      </c>
      <c r="N22" s="19" t="s">
        <v>590</v>
      </c>
      <c r="O22" s="19" t="s">
        <v>590</v>
      </c>
      <c r="P22" s="19" t="s">
        <v>2994</v>
      </c>
      <c r="Q22" s="19" t="s">
        <v>2994</v>
      </c>
      <c r="R22" s="19" t="s">
        <v>590</v>
      </c>
      <c r="S22" s="19" t="s">
        <v>590</v>
      </c>
      <c r="T22" s="19" t="s">
        <v>590</v>
      </c>
      <c r="U22" s="19" t="s">
        <v>1995</v>
      </c>
      <c r="V22" s="19" t="s">
        <v>1995</v>
      </c>
      <c r="W22" s="19" t="s">
        <v>590</v>
      </c>
      <c r="X22" s="19" t="s">
        <v>590</v>
      </c>
      <c r="Y22" s="19" t="s">
        <v>590</v>
      </c>
      <c r="Z22" s="19" t="s">
        <v>590</v>
      </c>
      <c r="AA22" s="19" t="s">
        <v>590</v>
      </c>
      <c r="AB22" s="19" t="s">
        <v>590</v>
      </c>
      <c r="AC22" s="4"/>
      <c r="AD22" s="4" t="s">
        <v>590</v>
      </c>
      <c r="AE22" s="19" t="s">
        <v>590</v>
      </c>
      <c r="AF22" s="19" t="s">
        <v>590</v>
      </c>
      <c r="AH22" s="19" t="s">
        <v>590</v>
      </c>
      <c r="AJ22" s="19" t="s">
        <v>590</v>
      </c>
      <c r="AK22" s="19" t="s">
        <v>1995</v>
      </c>
      <c r="AL22" s="19" t="s">
        <v>1995</v>
      </c>
      <c r="AM22" s="19" t="s">
        <v>1995</v>
      </c>
      <c r="AN22" s="19" t="s">
        <v>590</v>
      </c>
      <c r="AO22" s="19" t="s">
        <v>1995</v>
      </c>
      <c r="AP22" s="4" t="s">
        <v>590</v>
      </c>
      <c r="AQ22" s="4" t="s">
        <v>590</v>
      </c>
      <c r="AR22" s="19" t="s">
        <v>590</v>
      </c>
      <c r="AS22" s="4" t="s">
        <v>590</v>
      </c>
      <c r="AT22" s="4" t="s">
        <v>590</v>
      </c>
      <c r="AU22" s="4" t="s">
        <v>590</v>
      </c>
      <c r="AW22" s="4" t="s">
        <v>590</v>
      </c>
      <c r="AX22" s="4" t="s">
        <v>590</v>
      </c>
      <c r="AY22" s="4" t="s">
        <v>590</v>
      </c>
      <c r="AZ22" s="4" t="s">
        <v>590</v>
      </c>
      <c r="BA22" s="4" t="s">
        <v>590</v>
      </c>
      <c r="BB22" s="4" t="s">
        <v>590</v>
      </c>
      <c r="BC22" s="4" t="s">
        <v>590</v>
      </c>
      <c r="BD22" s="4" t="s">
        <v>590</v>
      </c>
      <c r="BE22" s="4"/>
      <c r="BF22" s="4" t="s">
        <v>590</v>
      </c>
      <c r="BG22" s="4"/>
      <c r="BH22" s="4"/>
      <c r="BJ22" s="19" t="s">
        <v>450</v>
      </c>
      <c r="BK22" s="19" t="s">
        <v>590</v>
      </c>
      <c r="BL22" s="19" t="s">
        <v>450</v>
      </c>
      <c r="BM22" s="4"/>
      <c r="BN22" s="4" t="s">
        <v>590</v>
      </c>
      <c r="BQ22" s="19" t="s">
        <v>450</v>
      </c>
      <c r="BS22" s="4" t="s">
        <v>590</v>
      </c>
      <c r="BT22" s="19" t="s">
        <v>590</v>
      </c>
      <c r="BU22" s="19" t="s">
        <v>590</v>
      </c>
      <c r="BV22" s="19" t="s">
        <v>590</v>
      </c>
      <c r="BX22" s="19" t="s">
        <v>590</v>
      </c>
      <c r="BY22" s="19" t="s">
        <v>590</v>
      </c>
      <c r="BZ22" s="19" t="s">
        <v>450</v>
      </c>
      <c r="CA22" s="4" t="s">
        <v>590</v>
      </c>
      <c r="CB22" s="19" t="s">
        <v>590</v>
      </c>
      <c r="CC22" s="19" t="s">
        <v>590</v>
      </c>
      <c r="CD22" s="19" t="s">
        <v>590</v>
      </c>
      <c r="CE22" s="19" t="s">
        <v>2994</v>
      </c>
      <c r="CF22" s="19" t="s">
        <v>2994</v>
      </c>
      <c r="CH22" s="19" t="s">
        <v>450</v>
      </c>
      <c r="CI22" s="19" t="s">
        <v>590</v>
      </c>
      <c r="CJ22" s="4" t="s">
        <v>590</v>
      </c>
      <c r="CK22" s="19" t="s">
        <v>590</v>
      </c>
      <c r="CL22" s="19" t="s">
        <v>450</v>
      </c>
      <c r="CM22" s="4" t="s">
        <v>590</v>
      </c>
      <c r="CN22" s="19" t="s">
        <v>2994</v>
      </c>
      <c r="CO22" s="19" t="s">
        <v>590</v>
      </c>
      <c r="CQ22" s="19" t="s">
        <v>450</v>
      </c>
      <c r="CR22" s="19" t="s">
        <v>450</v>
      </c>
    </row>
    <row r="23" spans="1:96">
      <c r="A23" s="56" t="s">
        <v>4913</v>
      </c>
      <c r="B23" s="19">
        <v>2</v>
      </c>
      <c r="C23" s="19">
        <v>2</v>
      </c>
      <c r="D23" s="4"/>
      <c r="E23" s="19">
        <v>2</v>
      </c>
      <c r="F23" s="19">
        <v>2</v>
      </c>
      <c r="P23" s="19">
        <v>2</v>
      </c>
      <c r="U23" s="19">
        <v>2</v>
      </c>
      <c r="AC23" s="4"/>
      <c r="AK23" s="19">
        <v>2</v>
      </c>
      <c r="AL23" s="19">
        <v>2</v>
      </c>
      <c r="AM23" s="19">
        <v>2</v>
      </c>
      <c r="AT23" s="4"/>
      <c r="AU23" s="4"/>
      <c r="AW23" s="4"/>
      <c r="AX23" s="4"/>
      <c r="AY23" s="4"/>
      <c r="AZ23" s="4"/>
      <c r="BB23" s="4"/>
      <c r="BC23" s="4"/>
      <c r="BE23" s="4"/>
      <c r="BF23" s="4"/>
      <c r="BG23" s="4"/>
      <c r="BH23" s="4"/>
      <c r="BM23" s="4"/>
      <c r="CE23" s="19">
        <v>2</v>
      </c>
    </row>
    <row r="24" spans="1:96">
      <c r="A24" s="56" t="s">
        <v>568</v>
      </c>
      <c r="B24" s="19">
        <v>1</v>
      </c>
      <c r="C24" s="19">
        <v>1</v>
      </c>
      <c r="D24" s="4"/>
      <c r="E24" s="19">
        <v>1</v>
      </c>
      <c r="F24" s="19">
        <v>2</v>
      </c>
      <c r="P24" s="19">
        <v>1</v>
      </c>
      <c r="Q24" s="19">
        <v>2</v>
      </c>
      <c r="U24" s="19">
        <v>1</v>
      </c>
      <c r="AC24" s="4"/>
      <c r="AL24" s="19">
        <v>1</v>
      </c>
      <c r="AM24" s="19">
        <v>2</v>
      </c>
      <c r="AT24" s="4"/>
      <c r="AU24" s="4"/>
      <c r="AW24" s="4"/>
      <c r="AX24" s="4"/>
      <c r="AY24" s="4"/>
      <c r="AZ24" s="4"/>
      <c r="BB24" s="4"/>
      <c r="BC24" s="4"/>
      <c r="BE24" s="4"/>
      <c r="BF24" s="4"/>
      <c r="BG24" s="4"/>
      <c r="BH24" s="4"/>
      <c r="BM24" s="4"/>
      <c r="CE24" s="19">
        <v>1</v>
      </c>
    </row>
    <row r="25" spans="1:96">
      <c r="A25" s="54" t="s">
        <v>609</v>
      </c>
      <c r="B25" s="58">
        <v>5</v>
      </c>
      <c r="C25" s="58"/>
      <c r="D25" s="6">
        <v>5</v>
      </c>
      <c r="E25" s="58">
        <v>0</v>
      </c>
      <c r="F25" s="58"/>
      <c r="G25" s="58">
        <v>0</v>
      </c>
      <c r="H25" s="58">
        <v>0</v>
      </c>
      <c r="I25" s="58">
        <v>0</v>
      </c>
      <c r="J25" s="58">
        <v>0</v>
      </c>
      <c r="K25" s="58">
        <v>0</v>
      </c>
      <c r="L25" s="6">
        <v>0</v>
      </c>
      <c r="M25" s="58">
        <v>0</v>
      </c>
      <c r="N25" s="58">
        <v>0</v>
      </c>
      <c r="O25" s="58">
        <v>0</v>
      </c>
      <c r="P25" s="58">
        <v>0</v>
      </c>
      <c r="Q25" s="58"/>
      <c r="R25" s="58">
        <v>0</v>
      </c>
      <c r="S25" s="58">
        <v>0</v>
      </c>
      <c r="T25" s="58">
        <v>5</v>
      </c>
      <c r="U25" s="58">
        <v>5</v>
      </c>
      <c r="V25" s="58"/>
      <c r="W25" s="58">
        <v>0</v>
      </c>
      <c r="X25" s="58">
        <v>0</v>
      </c>
      <c r="Y25" s="58">
        <v>0</v>
      </c>
      <c r="Z25" s="58">
        <v>0</v>
      </c>
      <c r="AA25" s="58">
        <v>0</v>
      </c>
      <c r="AB25" s="58">
        <v>0</v>
      </c>
      <c r="AC25" s="6">
        <v>0</v>
      </c>
      <c r="AD25" s="6">
        <v>0</v>
      </c>
      <c r="AE25" s="58">
        <v>0</v>
      </c>
      <c r="AF25" s="58">
        <v>0</v>
      </c>
      <c r="AG25" s="58">
        <v>0</v>
      </c>
      <c r="AH25" s="58">
        <v>5</v>
      </c>
      <c r="AI25" s="58">
        <v>5</v>
      </c>
      <c r="AJ25" s="58">
        <v>5</v>
      </c>
      <c r="AK25" s="58">
        <v>0</v>
      </c>
      <c r="AL25" s="58">
        <v>5</v>
      </c>
      <c r="AM25" s="58"/>
      <c r="AN25" s="58">
        <v>5</v>
      </c>
      <c r="AO25" s="58">
        <v>0</v>
      </c>
      <c r="AP25" s="6">
        <v>0</v>
      </c>
      <c r="AQ25" s="6">
        <v>5</v>
      </c>
      <c r="AR25" s="58">
        <v>5</v>
      </c>
      <c r="AS25" s="6">
        <v>0</v>
      </c>
      <c r="AT25" s="6">
        <v>5</v>
      </c>
      <c r="AU25" s="6">
        <v>5</v>
      </c>
      <c r="AV25" s="58">
        <v>0</v>
      </c>
      <c r="AW25" s="6">
        <v>5</v>
      </c>
      <c r="AX25" s="6">
        <v>5</v>
      </c>
      <c r="AY25" s="6">
        <v>5</v>
      </c>
      <c r="AZ25" s="6">
        <v>0</v>
      </c>
      <c r="BA25" s="6">
        <v>5</v>
      </c>
      <c r="BB25" s="6">
        <v>5</v>
      </c>
      <c r="BC25" s="6">
        <v>5</v>
      </c>
      <c r="BD25" s="6">
        <v>5</v>
      </c>
      <c r="BE25" s="6">
        <v>5</v>
      </c>
      <c r="BF25" s="6">
        <v>5</v>
      </c>
      <c r="BG25" s="6">
        <v>5</v>
      </c>
      <c r="BH25" s="6">
        <v>0</v>
      </c>
      <c r="BI25" s="6">
        <v>5</v>
      </c>
      <c r="BJ25" s="58">
        <v>0</v>
      </c>
      <c r="BK25" s="58">
        <v>0</v>
      </c>
      <c r="BL25" s="58">
        <v>5</v>
      </c>
      <c r="BM25" s="6">
        <v>5</v>
      </c>
      <c r="BN25" s="6">
        <v>5</v>
      </c>
      <c r="BO25" s="6">
        <v>5</v>
      </c>
      <c r="BP25" s="6">
        <v>0</v>
      </c>
      <c r="BQ25" s="58">
        <v>5</v>
      </c>
      <c r="BR25" s="58">
        <v>5</v>
      </c>
      <c r="BS25" s="6">
        <v>0</v>
      </c>
      <c r="BT25" s="58">
        <v>0</v>
      </c>
      <c r="BU25" s="58">
        <v>0</v>
      </c>
      <c r="BV25" s="58">
        <v>0</v>
      </c>
      <c r="BW25" s="58">
        <v>5</v>
      </c>
      <c r="BX25" s="58">
        <v>5</v>
      </c>
      <c r="BY25" s="58">
        <v>5</v>
      </c>
      <c r="BZ25" s="58">
        <v>5</v>
      </c>
      <c r="CA25" s="6">
        <v>5</v>
      </c>
      <c r="CB25" s="58">
        <v>5</v>
      </c>
      <c r="CC25" s="58">
        <v>5</v>
      </c>
      <c r="CD25" s="58">
        <v>5</v>
      </c>
      <c r="CE25" s="58">
        <v>5</v>
      </c>
      <c r="CF25" s="58"/>
      <c r="CG25" s="58">
        <v>5</v>
      </c>
      <c r="CH25" s="58">
        <v>5</v>
      </c>
      <c r="CI25" s="58">
        <v>0</v>
      </c>
      <c r="CJ25" s="6">
        <v>5</v>
      </c>
      <c r="CK25" s="58">
        <v>5</v>
      </c>
      <c r="CL25" s="58">
        <v>5</v>
      </c>
      <c r="CM25" s="6">
        <v>5</v>
      </c>
      <c r="CN25" s="58">
        <v>5</v>
      </c>
      <c r="CO25" s="58">
        <v>0</v>
      </c>
      <c r="CP25" s="58">
        <v>5</v>
      </c>
      <c r="CQ25" s="58">
        <v>0</v>
      </c>
      <c r="CR25" s="58">
        <v>5</v>
      </c>
    </row>
    <row r="26" spans="1:96">
      <c r="A26" s="140" t="s">
        <v>4914</v>
      </c>
      <c r="B26" s="58">
        <v>5</v>
      </c>
      <c r="C26" s="58"/>
      <c r="D26" s="6">
        <v>5</v>
      </c>
      <c r="E26" s="58">
        <v>5</v>
      </c>
      <c r="F26" s="58"/>
      <c r="G26" s="58">
        <v>0</v>
      </c>
      <c r="H26" s="58">
        <v>0</v>
      </c>
      <c r="I26" s="58">
        <v>0</v>
      </c>
      <c r="J26" s="58">
        <v>0</v>
      </c>
      <c r="K26" s="58">
        <v>0</v>
      </c>
      <c r="L26" s="6">
        <v>0</v>
      </c>
      <c r="M26" s="58">
        <v>0</v>
      </c>
      <c r="N26" s="58">
        <v>0</v>
      </c>
      <c r="O26" s="58">
        <v>0</v>
      </c>
      <c r="P26" s="58">
        <v>0</v>
      </c>
      <c r="Q26" s="58"/>
      <c r="R26" s="58">
        <v>0</v>
      </c>
      <c r="S26" s="58">
        <v>0</v>
      </c>
      <c r="T26" s="58">
        <v>5</v>
      </c>
      <c r="U26" s="58">
        <v>5</v>
      </c>
      <c r="V26" s="58"/>
      <c r="W26" s="58">
        <v>0</v>
      </c>
      <c r="X26" s="58">
        <v>0</v>
      </c>
      <c r="Y26" s="58">
        <v>0</v>
      </c>
      <c r="Z26" s="58">
        <v>0</v>
      </c>
      <c r="AA26" s="58">
        <v>0</v>
      </c>
      <c r="AB26" s="58">
        <v>0</v>
      </c>
      <c r="AC26" s="6">
        <v>0</v>
      </c>
      <c r="AD26" s="6">
        <v>0</v>
      </c>
      <c r="AE26" s="58">
        <v>0</v>
      </c>
      <c r="AF26" s="58">
        <v>0</v>
      </c>
      <c r="AG26" s="58">
        <v>0</v>
      </c>
      <c r="AH26" s="58">
        <v>5</v>
      </c>
      <c r="AI26" s="58">
        <v>0</v>
      </c>
      <c r="AJ26" s="58">
        <v>0</v>
      </c>
      <c r="AK26" s="58">
        <v>0</v>
      </c>
      <c r="AL26" s="58">
        <v>5</v>
      </c>
      <c r="AM26" s="58"/>
      <c r="AN26" s="58">
        <v>5</v>
      </c>
      <c r="AO26" s="58">
        <v>0</v>
      </c>
      <c r="AP26" s="6">
        <v>0</v>
      </c>
      <c r="AQ26" s="6">
        <v>5</v>
      </c>
      <c r="AR26" s="58">
        <v>5</v>
      </c>
      <c r="AS26" s="6">
        <v>0</v>
      </c>
      <c r="AT26" s="6">
        <v>5</v>
      </c>
      <c r="AU26" s="6">
        <v>5</v>
      </c>
      <c r="AV26" s="58">
        <v>0</v>
      </c>
      <c r="AW26" s="6">
        <v>5</v>
      </c>
      <c r="AX26" s="6">
        <v>5</v>
      </c>
      <c r="AY26" s="6">
        <v>5</v>
      </c>
      <c r="AZ26" s="6">
        <v>5</v>
      </c>
      <c r="BA26" s="6">
        <v>5</v>
      </c>
      <c r="BB26" s="6">
        <v>5</v>
      </c>
      <c r="BC26" s="6">
        <v>5</v>
      </c>
      <c r="BD26" s="6">
        <v>5</v>
      </c>
      <c r="BE26" s="6">
        <v>5</v>
      </c>
      <c r="BF26" s="6">
        <v>0</v>
      </c>
      <c r="BG26" s="6">
        <v>5</v>
      </c>
      <c r="BH26" s="6">
        <v>5</v>
      </c>
      <c r="BI26" s="6">
        <v>0</v>
      </c>
      <c r="BJ26" s="58">
        <v>0</v>
      </c>
      <c r="BK26" s="58">
        <v>0</v>
      </c>
      <c r="BL26" s="58">
        <v>5</v>
      </c>
      <c r="BM26" s="6">
        <v>5</v>
      </c>
      <c r="BN26" s="6">
        <v>5</v>
      </c>
      <c r="BO26" s="6">
        <v>5</v>
      </c>
      <c r="BP26" s="6">
        <v>5</v>
      </c>
      <c r="BQ26" s="58">
        <v>5</v>
      </c>
      <c r="BR26" s="58">
        <v>5</v>
      </c>
      <c r="BS26" s="6">
        <v>0</v>
      </c>
      <c r="BT26" s="58">
        <v>0</v>
      </c>
      <c r="BU26" s="58">
        <v>0</v>
      </c>
      <c r="BV26" s="58">
        <v>0</v>
      </c>
      <c r="BW26" s="58">
        <v>5</v>
      </c>
      <c r="BX26" s="58">
        <v>5</v>
      </c>
      <c r="BY26" s="58">
        <v>5</v>
      </c>
      <c r="BZ26" s="58">
        <v>0</v>
      </c>
      <c r="CA26" s="6">
        <v>5</v>
      </c>
      <c r="CB26" s="58">
        <v>5</v>
      </c>
      <c r="CC26" s="58">
        <v>5</v>
      </c>
      <c r="CD26" s="58">
        <v>5</v>
      </c>
      <c r="CE26" s="58">
        <v>5</v>
      </c>
      <c r="CF26" s="58"/>
      <c r="CG26" s="58">
        <v>5</v>
      </c>
      <c r="CH26" s="58">
        <v>5</v>
      </c>
      <c r="CI26" s="58">
        <v>0</v>
      </c>
      <c r="CJ26" s="6">
        <v>5</v>
      </c>
      <c r="CK26" s="58">
        <v>5</v>
      </c>
      <c r="CL26" s="58">
        <v>5</v>
      </c>
      <c r="CM26" s="6">
        <v>5</v>
      </c>
      <c r="CN26" s="58">
        <v>5</v>
      </c>
      <c r="CO26" s="58">
        <v>0</v>
      </c>
      <c r="CP26" s="58">
        <v>5</v>
      </c>
      <c r="CQ26" s="58">
        <v>0</v>
      </c>
      <c r="CR26" s="58">
        <v>0</v>
      </c>
    </row>
    <row r="27" spans="1:96">
      <c r="A27" s="56" t="s">
        <v>4915</v>
      </c>
      <c r="B27" s="58">
        <v>5</v>
      </c>
      <c r="C27" s="58"/>
      <c r="D27" s="6">
        <v>5</v>
      </c>
      <c r="E27" s="58">
        <v>3</v>
      </c>
      <c r="F27" s="58"/>
      <c r="G27" s="58">
        <v>0</v>
      </c>
      <c r="H27" s="58">
        <v>0</v>
      </c>
      <c r="I27" s="58">
        <v>0</v>
      </c>
      <c r="J27" s="58">
        <v>0</v>
      </c>
      <c r="K27" s="58">
        <v>0</v>
      </c>
      <c r="L27" s="6">
        <v>0</v>
      </c>
      <c r="M27" s="58">
        <v>0</v>
      </c>
      <c r="N27" s="58">
        <v>0</v>
      </c>
      <c r="O27" s="58">
        <v>0</v>
      </c>
      <c r="P27" s="58">
        <v>0</v>
      </c>
      <c r="Q27" s="58"/>
      <c r="R27" s="58">
        <v>0</v>
      </c>
      <c r="S27" s="58">
        <v>0</v>
      </c>
      <c r="T27" s="58">
        <v>5</v>
      </c>
      <c r="U27" s="58">
        <v>5</v>
      </c>
      <c r="V27" s="58"/>
      <c r="W27" s="58">
        <v>0</v>
      </c>
      <c r="X27" s="58">
        <v>0</v>
      </c>
      <c r="Y27" s="58">
        <v>0</v>
      </c>
      <c r="Z27" s="58">
        <v>0</v>
      </c>
      <c r="AA27" s="58">
        <v>0</v>
      </c>
      <c r="AB27" s="58">
        <v>0</v>
      </c>
      <c r="AC27" s="6">
        <v>0</v>
      </c>
      <c r="AD27" s="6">
        <v>0</v>
      </c>
      <c r="AE27" s="58">
        <v>0</v>
      </c>
      <c r="AF27" s="58">
        <v>0</v>
      </c>
      <c r="AG27" s="58">
        <v>0</v>
      </c>
      <c r="AH27" s="58">
        <v>5</v>
      </c>
      <c r="AI27" s="58">
        <v>5</v>
      </c>
      <c r="AJ27" s="58">
        <v>5</v>
      </c>
      <c r="AK27" s="58">
        <v>0</v>
      </c>
      <c r="AL27" s="58">
        <v>5</v>
      </c>
      <c r="AM27" s="58"/>
      <c r="AN27" s="58">
        <v>5</v>
      </c>
      <c r="AO27" s="58">
        <v>0</v>
      </c>
      <c r="AP27" s="6">
        <v>0</v>
      </c>
      <c r="AQ27" s="6">
        <v>0</v>
      </c>
      <c r="AR27" s="58">
        <v>5</v>
      </c>
      <c r="AS27" s="6">
        <v>5</v>
      </c>
      <c r="AT27" s="6">
        <v>4</v>
      </c>
      <c r="AU27" s="6">
        <v>5</v>
      </c>
      <c r="AV27" s="58">
        <v>0</v>
      </c>
      <c r="AW27" s="6">
        <v>3</v>
      </c>
      <c r="AX27" s="6">
        <v>5</v>
      </c>
      <c r="AY27" s="6">
        <v>4</v>
      </c>
      <c r="AZ27" s="6">
        <v>3</v>
      </c>
      <c r="BA27" s="6">
        <v>5</v>
      </c>
      <c r="BB27" s="6">
        <v>5</v>
      </c>
      <c r="BC27" s="6">
        <v>5</v>
      </c>
      <c r="BD27" s="6">
        <v>5</v>
      </c>
      <c r="BE27" s="6">
        <v>3</v>
      </c>
      <c r="BF27" s="6">
        <v>4</v>
      </c>
      <c r="BG27" s="6">
        <v>5</v>
      </c>
      <c r="BH27" s="6">
        <v>5</v>
      </c>
      <c r="BI27" s="6">
        <v>5</v>
      </c>
      <c r="BJ27" s="58">
        <v>0</v>
      </c>
      <c r="BK27" s="58">
        <v>0</v>
      </c>
      <c r="BL27" s="58">
        <v>5</v>
      </c>
      <c r="BM27" s="6">
        <v>5</v>
      </c>
      <c r="BN27" s="6">
        <v>5</v>
      </c>
      <c r="BO27" s="6">
        <v>5</v>
      </c>
      <c r="BP27" s="6">
        <v>5</v>
      </c>
      <c r="BQ27" s="58">
        <v>4</v>
      </c>
      <c r="BR27" s="58">
        <v>4</v>
      </c>
      <c r="BS27" s="6">
        <v>0</v>
      </c>
      <c r="BT27" s="58">
        <v>0</v>
      </c>
      <c r="BU27" s="58">
        <v>0</v>
      </c>
      <c r="BV27" s="58">
        <v>0</v>
      </c>
      <c r="BW27" s="58">
        <v>3</v>
      </c>
      <c r="BX27" s="58">
        <v>4</v>
      </c>
      <c r="BY27" s="58">
        <v>4</v>
      </c>
      <c r="BZ27" s="58">
        <v>5</v>
      </c>
      <c r="CA27" s="6">
        <v>5</v>
      </c>
      <c r="CB27" s="58">
        <v>5</v>
      </c>
      <c r="CC27" s="58">
        <v>5</v>
      </c>
      <c r="CD27" s="58">
        <v>5</v>
      </c>
      <c r="CE27" s="58">
        <v>4</v>
      </c>
      <c r="CF27" s="58"/>
      <c r="CG27" s="58">
        <v>5</v>
      </c>
      <c r="CH27" s="58">
        <v>4</v>
      </c>
      <c r="CI27" s="58">
        <v>0</v>
      </c>
      <c r="CJ27" s="6">
        <v>1</v>
      </c>
      <c r="CK27" s="58">
        <v>0</v>
      </c>
      <c r="CL27" s="58">
        <v>5</v>
      </c>
      <c r="CM27" s="6">
        <v>5</v>
      </c>
      <c r="CN27" s="58">
        <v>5</v>
      </c>
      <c r="CO27" s="58">
        <v>0</v>
      </c>
      <c r="CP27" s="58">
        <v>5</v>
      </c>
      <c r="CQ27" s="58">
        <v>0</v>
      </c>
      <c r="CR27" s="58">
        <v>5</v>
      </c>
    </row>
    <row r="28" spans="1:96">
      <c r="A28" s="56" t="s">
        <v>4916</v>
      </c>
      <c r="B28" s="58">
        <v>5</v>
      </c>
      <c r="C28" s="58"/>
      <c r="D28" s="6">
        <v>5</v>
      </c>
      <c r="E28" s="58">
        <v>5</v>
      </c>
      <c r="F28" s="58"/>
      <c r="G28" s="58">
        <v>0</v>
      </c>
      <c r="H28" s="58">
        <v>0</v>
      </c>
      <c r="I28" s="58">
        <v>0</v>
      </c>
      <c r="J28" s="58">
        <v>0</v>
      </c>
      <c r="K28" s="58">
        <v>0</v>
      </c>
      <c r="L28" s="6">
        <v>0</v>
      </c>
      <c r="M28" s="58">
        <v>0</v>
      </c>
      <c r="N28" s="58">
        <v>0</v>
      </c>
      <c r="O28" s="58">
        <v>0</v>
      </c>
      <c r="P28" s="58">
        <v>0</v>
      </c>
      <c r="Q28" s="58"/>
      <c r="R28" s="58">
        <v>0</v>
      </c>
      <c r="S28" s="58">
        <v>0</v>
      </c>
      <c r="T28" s="58">
        <v>5</v>
      </c>
      <c r="U28" s="58">
        <v>5</v>
      </c>
      <c r="V28" s="58"/>
      <c r="W28" s="58">
        <v>0</v>
      </c>
      <c r="X28" s="58">
        <v>0</v>
      </c>
      <c r="Y28" s="58">
        <v>0</v>
      </c>
      <c r="Z28" s="58">
        <v>0</v>
      </c>
      <c r="AA28" s="58">
        <v>0</v>
      </c>
      <c r="AB28" s="58">
        <v>0</v>
      </c>
      <c r="AC28" s="6">
        <v>0</v>
      </c>
      <c r="AD28" s="6">
        <v>0</v>
      </c>
      <c r="AE28" s="58">
        <v>0</v>
      </c>
      <c r="AF28" s="58">
        <v>0</v>
      </c>
      <c r="AG28" s="58">
        <v>0</v>
      </c>
      <c r="AH28" s="58">
        <v>5</v>
      </c>
      <c r="AI28" s="58">
        <v>5</v>
      </c>
      <c r="AJ28" s="58">
        <v>5</v>
      </c>
      <c r="AK28" s="58">
        <v>0</v>
      </c>
      <c r="AL28" s="58">
        <v>5</v>
      </c>
      <c r="AM28" s="58"/>
      <c r="AN28" s="58">
        <v>5</v>
      </c>
      <c r="AO28" s="58">
        <v>0</v>
      </c>
      <c r="AP28" s="6">
        <v>0</v>
      </c>
      <c r="AQ28" s="6">
        <v>5</v>
      </c>
      <c r="AR28" s="58">
        <v>5</v>
      </c>
      <c r="AS28" s="6">
        <v>0</v>
      </c>
      <c r="AT28" s="6">
        <v>5</v>
      </c>
      <c r="AU28" s="6">
        <v>5</v>
      </c>
      <c r="AV28" s="58">
        <v>0</v>
      </c>
      <c r="AW28" s="6">
        <v>5</v>
      </c>
      <c r="AX28" s="6">
        <v>5</v>
      </c>
      <c r="AY28" s="6">
        <v>5</v>
      </c>
      <c r="AZ28" s="6">
        <v>5</v>
      </c>
      <c r="BA28" s="6">
        <v>5</v>
      </c>
      <c r="BB28" s="6">
        <v>5</v>
      </c>
      <c r="BC28" s="6">
        <v>5</v>
      </c>
      <c r="BD28" s="6">
        <v>5</v>
      </c>
      <c r="BE28" s="6">
        <v>5</v>
      </c>
      <c r="BF28" s="6">
        <v>5</v>
      </c>
      <c r="BG28" s="6">
        <v>5</v>
      </c>
      <c r="BH28" s="6">
        <v>5</v>
      </c>
      <c r="BI28" s="6">
        <v>5</v>
      </c>
      <c r="BJ28" s="58">
        <v>0</v>
      </c>
      <c r="BK28" s="58">
        <v>0</v>
      </c>
      <c r="BL28" s="58">
        <v>5</v>
      </c>
      <c r="BM28" s="6">
        <v>5</v>
      </c>
      <c r="BN28" s="6">
        <v>5</v>
      </c>
      <c r="BO28" s="6">
        <v>5</v>
      </c>
      <c r="BP28" s="6">
        <v>5</v>
      </c>
      <c r="BQ28" s="58">
        <v>5</v>
      </c>
      <c r="BR28" s="58">
        <v>5</v>
      </c>
      <c r="BS28" s="6">
        <v>0</v>
      </c>
      <c r="BT28" s="58">
        <v>0</v>
      </c>
      <c r="BU28" s="58">
        <v>0</v>
      </c>
      <c r="BV28" s="58">
        <v>0</v>
      </c>
      <c r="BW28" s="58">
        <v>5</v>
      </c>
      <c r="BX28" s="58">
        <v>5</v>
      </c>
      <c r="BY28" s="58">
        <v>5</v>
      </c>
      <c r="BZ28" s="58">
        <v>5</v>
      </c>
      <c r="CA28" s="6">
        <v>5</v>
      </c>
      <c r="CB28" s="58">
        <v>5</v>
      </c>
      <c r="CC28" s="58">
        <v>5</v>
      </c>
      <c r="CD28" s="58">
        <v>5</v>
      </c>
      <c r="CE28" s="58">
        <v>5</v>
      </c>
      <c r="CF28" s="58"/>
      <c r="CG28" s="58">
        <v>5</v>
      </c>
      <c r="CH28" s="58">
        <v>5</v>
      </c>
      <c r="CI28" s="58">
        <v>0</v>
      </c>
      <c r="CJ28" s="6">
        <v>5</v>
      </c>
      <c r="CK28" s="58">
        <v>5</v>
      </c>
      <c r="CL28" s="58">
        <v>5</v>
      </c>
      <c r="CM28" s="6">
        <v>5</v>
      </c>
      <c r="CN28" s="58">
        <v>5</v>
      </c>
      <c r="CO28" s="58">
        <v>0</v>
      </c>
      <c r="CP28" s="58">
        <v>5</v>
      </c>
      <c r="CQ28" s="58">
        <v>0</v>
      </c>
      <c r="CR28" s="58">
        <v>5</v>
      </c>
    </row>
    <row r="29" spans="1:96">
      <c r="A29" s="56" t="s">
        <v>4917</v>
      </c>
      <c r="B29" s="58">
        <v>0</v>
      </c>
      <c r="C29" s="58"/>
      <c r="D29" s="6">
        <v>0</v>
      </c>
      <c r="E29" s="58">
        <v>0</v>
      </c>
      <c r="F29" s="58"/>
      <c r="G29" s="58">
        <v>0</v>
      </c>
      <c r="H29" s="58">
        <v>0</v>
      </c>
      <c r="I29" s="58">
        <v>0</v>
      </c>
      <c r="J29" s="58">
        <v>0</v>
      </c>
      <c r="K29" s="58">
        <v>0</v>
      </c>
      <c r="L29" s="6">
        <v>0</v>
      </c>
      <c r="M29" s="58">
        <v>0</v>
      </c>
      <c r="N29" s="58">
        <v>0</v>
      </c>
      <c r="O29" s="58">
        <v>0</v>
      </c>
      <c r="P29" s="58">
        <v>0</v>
      </c>
      <c r="Q29" s="58"/>
      <c r="R29" s="58">
        <v>0</v>
      </c>
      <c r="S29" s="58">
        <v>0</v>
      </c>
      <c r="T29" s="58">
        <v>0</v>
      </c>
      <c r="U29" s="58">
        <v>0</v>
      </c>
      <c r="V29" s="58"/>
      <c r="W29" s="58">
        <v>0</v>
      </c>
      <c r="X29" s="58">
        <v>0</v>
      </c>
      <c r="Y29" s="58">
        <v>0</v>
      </c>
      <c r="Z29" s="58">
        <v>0</v>
      </c>
      <c r="AA29" s="58">
        <v>0</v>
      </c>
      <c r="AB29" s="58">
        <v>0</v>
      </c>
      <c r="AC29" s="6">
        <v>0</v>
      </c>
      <c r="AD29" s="6">
        <v>0</v>
      </c>
      <c r="AE29" s="58">
        <v>0</v>
      </c>
      <c r="AF29" s="58">
        <v>0</v>
      </c>
      <c r="AG29" s="58">
        <v>0</v>
      </c>
      <c r="AH29" s="58">
        <v>0</v>
      </c>
      <c r="AI29" s="58">
        <v>0</v>
      </c>
      <c r="AJ29" s="58">
        <v>0</v>
      </c>
      <c r="AK29" s="58">
        <v>0</v>
      </c>
      <c r="AL29" s="58">
        <v>0</v>
      </c>
      <c r="AM29" s="58"/>
      <c r="AN29" s="58">
        <v>0</v>
      </c>
      <c r="AO29" s="58">
        <v>0</v>
      </c>
      <c r="AP29" s="6">
        <v>0</v>
      </c>
      <c r="AQ29" s="6">
        <v>0</v>
      </c>
      <c r="AR29" s="58">
        <v>0</v>
      </c>
      <c r="AS29" s="6">
        <v>0</v>
      </c>
      <c r="AT29" s="6">
        <v>0</v>
      </c>
      <c r="AU29" s="6">
        <v>0</v>
      </c>
      <c r="AV29" s="58">
        <v>0</v>
      </c>
      <c r="AW29" s="6">
        <v>0</v>
      </c>
      <c r="AX29" s="6">
        <v>0</v>
      </c>
      <c r="AY29" s="6">
        <v>0</v>
      </c>
      <c r="AZ29" s="6">
        <v>0</v>
      </c>
      <c r="BA29" s="6">
        <v>0</v>
      </c>
      <c r="BB29" s="6">
        <v>0</v>
      </c>
      <c r="BC29" s="6">
        <v>0</v>
      </c>
      <c r="BD29" s="6">
        <v>0</v>
      </c>
      <c r="BE29" s="6">
        <v>0</v>
      </c>
      <c r="BF29" s="6">
        <v>0</v>
      </c>
      <c r="BG29" s="6">
        <v>0</v>
      </c>
      <c r="BH29" s="6">
        <v>0</v>
      </c>
      <c r="BI29" s="6">
        <v>0</v>
      </c>
      <c r="BJ29" s="58">
        <v>0</v>
      </c>
      <c r="BK29" s="58">
        <v>0</v>
      </c>
      <c r="BL29" s="58">
        <v>0</v>
      </c>
      <c r="BM29" s="6">
        <v>0</v>
      </c>
      <c r="BN29" s="6">
        <v>0</v>
      </c>
      <c r="BO29" s="6">
        <v>0</v>
      </c>
      <c r="BP29" s="6">
        <v>0</v>
      </c>
      <c r="BQ29" s="58">
        <v>0</v>
      </c>
      <c r="BR29" s="58">
        <v>0</v>
      </c>
      <c r="BS29" s="6">
        <v>0</v>
      </c>
      <c r="BT29" s="58">
        <v>0</v>
      </c>
      <c r="BU29" s="58">
        <v>0</v>
      </c>
      <c r="BV29" s="58">
        <v>0</v>
      </c>
      <c r="BW29" s="58">
        <v>0</v>
      </c>
      <c r="BX29" s="58">
        <v>0</v>
      </c>
      <c r="BY29" s="58">
        <v>0</v>
      </c>
      <c r="BZ29" s="58">
        <v>0</v>
      </c>
      <c r="CA29" s="6">
        <v>5</v>
      </c>
      <c r="CB29" s="58">
        <v>0</v>
      </c>
      <c r="CC29" s="58">
        <v>0</v>
      </c>
      <c r="CD29" s="58">
        <v>0</v>
      </c>
      <c r="CE29" s="58">
        <v>0</v>
      </c>
      <c r="CF29" s="58"/>
      <c r="CG29" s="58">
        <v>0</v>
      </c>
      <c r="CH29" s="58">
        <v>0</v>
      </c>
      <c r="CI29" s="58">
        <v>0</v>
      </c>
      <c r="CJ29" s="6">
        <v>0</v>
      </c>
      <c r="CK29" s="58">
        <v>0</v>
      </c>
      <c r="CL29" s="58">
        <v>0</v>
      </c>
      <c r="CM29" s="6">
        <v>0</v>
      </c>
      <c r="CN29" s="58">
        <v>0</v>
      </c>
      <c r="CO29" s="58">
        <v>0</v>
      </c>
      <c r="CP29" s="58">
        <v>0</v>
      </c>
      <c r="CQ29" s="58">
        <v>0</v>
      </c>
      <c r="CR29" s="58">
        <v>0</v>
      </c>
    </row>
    <row r="30" spans="1:96">
      <c r="A30" s="54" t="s">
        <v>4918</v>
      </c>
      <c r="B30" s="58">
        <v>5</v>
      </c>
      <c r="C30" s="58"/>
      <c r="D30" s="6">
        <v>0</v>
      </c>
      <c r="E30" s="58">
        <v>0</v>
      </c>
      <c r="F30" s="58"/>
      <c r="G30" s="58">
        <v>5</v>
      </c>
      <c r="H30" s="58">
        <v>5</v>
      </c>
      <c r="I30" s="58">
        <v>5</v>
      </c>
      <c r="J30" s="58">
        <v>5</v>
      </c>
      <c r="K30" s="58">
        <v>5</v>
      </c>
      <c r="L30" s="6">
        <v>5</v>
      </c>
      <c r="M30" s="58">
        <v>5</v>
      </c>
      <c r="N30" s="58">
        <v>0</v>
      </c>
      <c r="O30" s="58">
        <v>5</v>
      </c>
      <c r="P30" s="58">
        <v>5</v>
      </c>
      <c r="Q30" s="58"/>
      <c r="R30" s="58">
        <v>0</v>
      </c>
      <c r="S30" s="58">
        <v>5</v>
      </c>
      <c r="T30" s="58">
        <v>5</v>
      </c>
      <c r="U30" s="58">
        <v>5</v>
      </c>
      <c r="V30" s="58"/>
      <c r="W30" s="58">
        <v>5</v>
      </c>
      <c r="X30" s="58">
        <v>0</v>
      </c>
      <c r="Y30" s="58">
        <v>5</v>
      </c>
      <c r="Z30" s="58">
        <v>5</v>
      </c>
      <c r="AA30" s="58">
        <v>5</v>
      </c>
      <c r="AB30" s="58">
        <v>5</v>
      </c>
      <c r="AC30" s="6">
        <v>5</v>
      </c>
      <c r="AD30" s="6">
        <v>5</v>
      </c>
      <c r="AE30" s="58">
        <v>5</v>
      </c>
      <c r="AF30" s="58">
        <v>5</v>
      </c>
      <c r="AG30" s="58">
        <v>5</v>
      </c>
      <c r="AH30" s="58">
        <v>5</v>
      </c>
      <c r="AI30" s="58">
        <v>5</v>
      </c>
      <c r="AJ30" s="58">
        <v>0</v>
      </c>
      <c r="AK30" s="58">
        <v>5</v>
      </c>
      <c r="AL30" s="58">
        <v>5</v>
      </c>
      <c r="AM30" s="58"/>
      <c r="AN30" s="58">
        <v>5</v>
      </c>
      <c r="AO30" s="58">
        <v>5</v>
      </c>
      <c r="AP30" s="6">
        <v>5</v>
      </c>
      <c r="AQ30" s="6">
        <v>5</v>
      </c>
      <c r="AR30" s="58">
        <v>5</v>
      </c>
      <c r="AS30" s="6">
        <v>0</v>
      </c>
      <c r="AT30" s="6">
        <v>0</v>
      </c>
      <c r="AU30" s="6">
        <v>0</v>
      </c>
      <c r="AV30" s="58">
        <v>0</v>
      </c>
      <c r="AW30" s="6">
        <v>0</v>
      </c>
      <c r="AX30" s="6">
        <v>0</v>
      </c>
      <c r="AY30" s="6">
        <v>0</v>
      </c>
      <c r="AZ30" s="6">
        <v>0</v>
      </c>
      <c r="BA30" s="6">
        <v>5</v>
      </c>
      <c r="BB30" s="6">
        <v>0</v>
      </c>
      <c r="BC30" s="6">
        <v>0</v>
      </c>
      <c r="BD30" s="6">
        <v>5</v>
      </c>
      <c r="BE30" s="6">
        <v>5</v>
      </c>
      <c r="BF30" s="6">
        <v>0</v>
      </c>
      <c r="BG30" s="6">
        <v>0</v>
      </c>
      <c r="BH30" s="6">
        <v>0</v>
      </c>
      <c r="BI30" s="6">
        <v>0</v>
      </c>
      <c r="BJ30" s="58">
        <v>5</v>
      </c>
      <c r="BK30" s="58">
        <v>5</v>
      </c>
      <c r="BL30" s="58">
        <v>5</v>
      </c>
      <c r="BM30" s="6">
        <v>0</v>
      </c>
      <c r="BN30" s="6">
        <v>5</v>
      </c>
      <c r="BO30" s="6">
        <v>0</v>
      </c>
      <c r="BP30" s="6">
        <v>0</v>
      </c>
      <c r="BQ30" s="58">
        <v>5</v>
      </c>
      <c r="BR30" s="58">
        <v>5</v>
      </c>
      <c r="BS30" s="6">
        <v>5</v>
      </c>
      <c r="BT30" s="58">
        <v>5</v>
      </c>
      <c r="BU30" s="58">
        <v>0</v>
      </c>
      <c r="BV30" s="58">
        <v>0</v>
      </c>
      <c r="BW30" s="58">
        <v>5</v>
      </c>
      <c r="BX30" s="58">
        <v>5</v>
      </c>
      <c r="BY30" s="58">
        <v>5</v>
      </c>
      <c r="BZ30" s="58">
        <v>5</v>
      </c>
      <c r="CA30" s="6">
        <v>5</v>
      </c>
      <c r="CB30" s="58">
        <v>0</v>
      </c>
      <c r="CC30" s="58">
        <v>5</v>
      </c>
      <c r="CD30" s="58">
        <v>5</v>
      </c>
      <c r="CE30" s="58">
        <v>5</v>
      </c>
      <c r="CF30" s="58"/>
      <c r="CG30" s="58">
        <v>5</v>
      </c>
      <c r="CH30" s="58">
        <v>5</v>
      </c>
      <c r="CI30" s="58">
        <v>5</v>
      </c>
      <c r="CJ30" s="6">
        <v>5</v>
      </c>
      <c r="CK30" s="58">
        <v>5</v>
      </c>
      <c r="CL30" s="58">
        <v>5</v>
      </c>
      <c r="CM30" s="6">
        <v>5</v>
      </c>
      <c r="CN30" s="58">
        <v>5</v>
      </c>
      <c r="CO30" s="58">
        <v>5</v>
      </c>
      <c r="CP30" s="58">
        <v>5</v>
      </c>
      <c r="CQ30" s="58">
        <v>5</v>
      </c>
      <c r="CR30" s="58">
        <v>5</v>
      </c>
    </row>
    <row r="31" spans="1:96">
      <c r="A31" s="56" t="s">
        <v>4919</v>
      </c>
      <c r="B31" s="58">
        <v>0</v>
      </c>
      <c r="C31" s="58"/>
      <c r="D31" s="6">
        <v>0</v>
      </c>
      <c r="E31" s="58">
        <v>0</v>
      </c>
      <c r="F31" s="58"/>
      <c r="G31" s="58">
        <v>0</v>
      </c>
      <c r="H31" s="58">
        <v>0</v>
      </c>
      <c r="I31" s="58">
        <v>0</v>
      </c>
      <c r="J31" s="58">
        <v>0</v>
      </c>
      <c r="K31" s="58">
        <v>0</v>
      </c>
      <c r="L31" s="6">
        <v>0</v>
      </c>
      <c r="M31" s="58">
        <v>0</v>
      </c>
      <c r="N31" s="58">
        <v>0</v>
      </c>
      <c r="O31" s="58">
        <v>0</v>
      </c>
      <c r="P31" s="58">
        <v>5</v>
      </c>
      <c r="Q31" s="58"/>
      <c r="R31" s="58">
        <v>0</v>
      </c>
      <c r="S31" s="58">
        <v>0</v>
      </c>
      <c r="T31" s="58">
        <v>0</v>
      </c>
      <c r="U31" s="58">
        <v>0</v>
      </c>
      <c r="V31" s="58"/>
      <c r="W31" s="58">
        <v>0</v>
      </c>
      <c r="X31" s="58">
        <v>4</v>
      </c>
      <c r="Y31" s="58">
        <v>0</v>
      </c>
      <c r="Z31" s="58">
        <v>0</v>
      </c>
      <c r="AA31" s="58">
        <v>0</v>
      </c>
      <c r="AB31" s="58">
        <v>0</v>
      </c>
      <c r="AC31" s="6">
        <v>5</v>
      </c>
      <c r="AD31" s="6">
        <v>0</v>
      </c>
      <c r="AE31" s="58">
        <v>0</v>
      </c>
      <c r="AF31" s="58">
        <v>0</v>
      </c>
      <c r="AG31" s="58">
        <v>0</v>
      </c>
      <c r="AH31" s="58">
        <v>0</v>
      </c>
      <c r="AI31" s="58">
        <v>0</v>
      </c>
      <c r="AJ31" s="58">
        <v>0</v>
      </c>
      <c r="AK31" s="58">
        <v>0</v>
      </c>
      <c r="AL31" s="58">
        <v>0</v>
      </c>
      <c r="AM31" s="58"/>
      <c r="AN31" s="58">
        <v>0</v>
      </c>
      <c r="AO31" s="58">
        <v>0</v>
      </c>
      <c r="AP31" s="6">
        <v>0</v>
      </c>
      <c r="AQ31" s="6">
        <v>5</v>
      </c>
      <c r="AR31" s="58">
        <v>0</v>
      </c>
      <c r="AS31" s="6">
        <v>0</v>
      </c>
      <c r="AT31" s="6">
        <v>0</v>
      </c>
      <c r="AU31" s="6">
        <v>0</v>
      </c>
      <c r="AV31" s="58">
        <v>0</v>
      </c>
      <c r="AW31" s="6">
        <v>0</v>
      </c>
      <c r="AX31" s="6">
        <v>0</v>
      </c>
      <c r="AY31" s="6">
        <v>0</v>
      </c>
      <c r="AZ31" s="6">
        <v>0</v>
      </c>
      <c r="BA31" s="6">
        <v>0</v>
      </c>
      <c r="BB31" s="6">
        <v>0</v>
      </c>
      <c r="BC31" s="6">
        <v>0</v>
      </c>
      <c r="BD31" s="6">
        <v>5</v>
      </c>
      <c r="BE31" s="6">
        <v>0</v>
      </c>
      <c r="BF31" s="6">
        <v>0</v>
      </c>
      <c r="BG31" s="6">
        <v>0</v>
      </c>
      <c r="BH31" s="6">
        <v>0</v>
      </c>
      <c r="BI31" s="6">
        <v>0</v>
      </c>
      <c r="BJ31" s="58">
        <v>0</v>
      </c>
      <c r="BK31" s="58">
        <v>5</v>
      </c>
      <c r="BL31" s="58">
        <v>5</v>
      </c>
      <c r="BM31" s="6">
        <v>0</v>
      </c>
      <c r="BN31" s="6">
        <v>5</v>
      </c>
      <c r="BO31" s="6">
        <v>0</v>
      </c>
      <c r="BP31" s="6">
        <v>0</v>
      </c>
      <c r="BQ31" s="58">
        <v>5</v>
      </c>
      <c r="BR31" s="58">
        <v>5</v>
      </c>
      <c r="BS31" s="6">
        <v>0</v>
      </c>
      <c r="BT31" s="58">
        <v>0</v>
      </c>
      <c r="BU31" s="58">
        <v>5</v>
      </c>
      <c r="BV31" s="58">
        <v>0</v>
      </c>
      <c r="BW31" s="58">
        <v>0</v>
      </c>
      <c r="BX31" s="58">
        <v>5</v>
      </c>
      <c r="BY31" s="58">
        <v>5</v>
      </c>
      <c r="BZ31" s="58">
        <v>0</v>
      </c>
      <c r="CA31" s="6">
        <v>0</v>
      </c>
      <c r="CB31" s="58">
        <v>0</v>
      </c>
      <c r="CC31" s="58">
        <v>5</v>
      </c>
      <c r="CD31" s="58">
        <v>5</v>
      </c>
      <c r="CE31" s="58">
        <v>0</v>
      </c>
      <c r="CF31" s="58"/>
      <c r="CG31" s="58">
        <v>0</v>
      </c>
      <c r="CH31" s="58">
        <v>0</v>
      </c>
      <c r="CI31" s="58">
        <v>0</v>
      </c>
      <c r="CJ31" s="6">
        <v>5</v>
      </c>
      <c r="CK31" s="58">
        <v>5</v>
      </c>
      <c r="CL31" s="58">
        <v>5</v>
      </c>
      <c r="CM31" s="6">
        <v>5</v>
      </c>
      <c r="CN31" s="58">
        <v>0</v>
      </c>
      <c r="CO31" s="58">
        <v>0</v>
      </c>
      <c r="CP31" s="58">
        <v>0</v>
      </c>
      <c r="CQ31" s="58">
        <v>0</v>
      </c>
      <c r="CR31" s="58">
        <v>0</v>
      </c>
    </row>
    <row r="32" spans="1:96">
      <c r="A32" s="56" t="s">
        <v>4920</v>
      </c>
      <c r="B32" s="58">
        <v>0</v>
      </c>
      <c r="C32" s="58"/>
      <c r="D32" s="6">
        <v>0</v>
      </c>
      <c r="E32" s="58">
        <v>0</v>
      </c>
      <c r="F32" s="58"/>
      <c r="G32" s="58">
        <v>1</v>
      </c>
      <c r="H32" s="58">
        <v>0</v>
      </c>
      <c r="I32" s="58">
        <v>0</v>
      </c>
      <c r="J32" s="58">
        <v>4</v>
      </c>
      <c r="K32" s="58">
        <v>0</v>
      </c>
      <c r="L32" s="6">
        <v>0</v>
      </c>
      <c r="M32" s="58">
        <v>4</v>
      </c>
      <c r="N32" s="58">
        <v>0</v>
      </c>
      <c r="O32" s="58">
        <v>0</v>
      </c>
      <c r="P32" s="58">
        <v>0</v>
      </c>
      <c r="Q32" s="58"/>
      <c r="R32" s="58">
        <v>5</v>
      </c>
      <c r="S32" s="58">
        <v>0</v>
      </c>
      <c r="T32" s="58">
        <v>1</v>
      </c>
      <c r="U32" s="58">
        <v>0</v>
      </c>
      <c r="V32" s="58"/>
      <c r="W32" s="58">
        <v>0</v>
      </c>
      <c r="X32" s="58">
        <v>4</v>
      </c>
      <c r="Y32" s="58">
        <v>0</v>
      </c>
      <c r="Z32" s="58">
        <v>0</v>
      </c>
      <c r="AA32" s="58">
        <v>0</v>
      </c>
      <c r="AB32" s="58">
        <v>0</v>
      </c>
      <c r="AC32" s="6">
        <v>0</v>
      </c>
      <c r="AD32" s="6">
        <v>0</v>
      </c>
      <c r="AE32" s="58">
        <v>0</v>
      </c>
      <c r="AF32" s="58">
        <v>0</v>
      </c>
      <c r="AG32" s="58">
        <v>0</v>
      </c>
      <c r="AH32" s="58">
        <v>0</v>
      </c>
      <c r="AI32" s="58">
        <v>5</v>
      </c>
      <c r="AJ32" s="58">
        <v>0</v>
      </c>
      <c r="AK32" s="58">
        <v>0</v>
      </c>
      <c r="AL32" s="58">
        <v>0</v>
      </c>
      <c r="AM32" s="58"/>
      <c r="AN32" s="58">
        <v>0</v>
      </c>
      <c r="AO32" s="58">
        <v>0</v>
      </c>
      <c r="AP32" s="6">
        <v>0</v>
      </c>
      <c r="AQ32" s="6">
        <v>0</v>
      </c>
      <c r="AR32" s="58">
        <v>0</v>
      </c>
      <c r="AS32" s="6">
        <v>0</v>
      </c>
      <c r="AT32" s="6">
        <v>0</v>
      </c>
      <c r="AU32" s="6">
        <v>0</v>
      </c>
      <c r="AV32" s="58">
        <v>0</v>
      </c>
      <c r="AW32" s="6">
        <v>0</v>
      </c>
      <c r="AX32" s="6">
        <v>0</v>
      </c>
      <c r="AY32" s="6">
        <v>0</v>
      </c>
      <c r="AZ32" s="6">
        <v>0</v>
      </c>
      <c r="BA32" s="6">
        <v>0</v>
      </c>
      <c r="BB32" s="6">
        <v>0</v>
      </c>
      <c r="BC32" s="6">
        <v>0</v>
      </c>
      <c r="BD32" s="6">
        <v>0</v>
      </c>
      <c r="BE32" s="6">
        <v>0</v>
      </c>
      <c r="BF32" s="6">
        <v>0</v>
      </c>
      <c r="BG32" s="6">
        <v>0</v>
      </c>
      <c r="BH32" s="6">
        <v>0</v>
      </c>
      <c r="BI32" s="6">
        <v>0</v>
      </c>
      <c r="BJ32" s="58">
        <v>0</v>
      </c>
      <c r="BK32" s="58">
        <v>0</v>
      </c>
      <c r="BL32" s="58">
        <v>1</v>
      </c>
      <c r="BM32" s="6">
        <v>0</v>
      </c>
      <c r="BN32" s="6">
        <v>1</v>
      </c>
      <c r="BO32" s="6">
        <v>0</v>
      </c>
      <c r="BP32" s="6">
        <v>0</v>
      </c>
      <c r="BQ32" s="58">
        <v>0</v>
      </c>
      <c r="BR32" s="58">
        <v>0</v>
      </c>
      <c r="BS32" s="6">
        <v>0</v>
      </c>
      <c r="BT32" s="58">
        <v>0</v>
      </c>
      <c r="BU32" s="58">
        <v>0</v>
      </c>
      <c r="BV32" s="58">
        <v>0</v>
      </c>
      <c r="BW32" s="58">
        <v>0</v>
      </c>
      <c r="BX32" s="58">
        <v>0</v>
      </c>
      <c r="BY32" s="58">
        <v>0</v>
      </c>
      <c r="BZ32" s="58">
        <v>1</v>
      </c>
      <c r="CA32" s="6">
        <v>0</v>
      </c>
      <c r="CB32" s="58">
        <v>0</v>
      </c>
      <c r="CC32" s="58">
        <v>0</v>
      </c>
      <c r="CD32" s="58">
        <v>0</v>
      </c>
      <c r="CE32" s="58">
        <v>0</v>
      </c>
      <c r="CF32" s="58"/>
      <c r="CG32" s="58">
        <v>0</v>
      </c>
      <c r="CH32" s="58">
        <v>0</v>
      </c>
      <c r="CI32" s="58">
        <v>0</v>
      </c>
      <c r="CJ32" s="6">
        <v>1</v>
      </c>
      <c r="CK32" s="58">
        <v>0</v>
      </c>
      <c r="CL32" s="58">
        <v>0</v>
      </c>
      <c r="CM32" s="6">
        <v>0</v>
      </c>
      <c r="CN32" s="58">
        <v>0</v>
      </c>
      <c r="CO32" s="58">
        <v>0</v>
      </c>
      <c r="CP32" s="58">
        <v>0</v>
      </c>
      <c r="CQ32" s="58">
        <v>0</v>
      </c>
      <c r="CR32" s="58">
        <v>5</v>
      </c>
    </row>
    <row r="33" spans="1:96">
      <c r="A33" s="56" t="s">
        <v>4921</v>
      </c>
      <c r="B33" s="58">
        <v>5</v>
      </c>
      <c r="C33" s="58"/>
      <c r="D33" s="6">
        <v>0</v>
      </c>
      <c r="E33" s="58">
        <v>0</v>
      </c>
      <c r="F33" s="58"/>
      <c r="G33" s="58">
        <v>5</v>
      </c>
      <c r="H33" s="58">
        <v>5</v>
      </c>
      <c r="I33" s="58">
        <v>5</v>
      </c>
      <c r="J33" s="58">
        <v>0</v>
      </c>
      <c r="K33" s="58">
        <v>5</v>
      </c>
      <c r="L33" s="6">
        <v>5</v>
      </c>
      <c r="M33" s="58">
        <v>5</v>
      </c>
      <c r="N33" s="58">
        <v>5</v>
      </c>
      <c r="O33" s="58">
        <v>5</v>
      </c>
      <c r="P33" s="58">
        <v>5</v>
      </c>
      <c r="Q33" s="58"/>
      <c r="R33" s="58">
        <v>5</v>
      </c>
      <c r="S33" s="58">
        <v>0</v>
      </c>
      <c r="T33" s="58">
        <v>5</v>
      </c>
      <c r="U33" s="58">
        <v>5</v>
      </c>
      <c r="V33" s="58"/>
      <c r="W33" s="58">
        <v>0</v>
      </c>
      <c r="X33" s="58">
        <v>0</v>
      </c>
      <c r="Y33" s="58">
        <v>0</v>
      </c>
      <c r="Z33" s="58">
        <v>5</v>
      </c>
      <c r="AA33" s="58">
        <v>5</v>
      </c>
      <c r="AB33" s="58">
        <v>5</v>
      </c>
      <c r="AC33" s="6">
        <v>5</v>
      </c>
      <c r="AD33" s="6">
        <v>5</v>
      </c>
      <c r="AE33" s="58">
        <v>5</v>
      </c>
      <c r="AF33" s="58">
        <v>5</v>
      </c>
      <c r="AG33" s="58">
        <v>5</v>
      </c>
      <c r="AH33" s="58">
        <v>5</v>
      </c>
      <c r="AI33" s="58">
        <v>0</v>
      </c>
      <c r="AJ33" s="58">
        <v>0</v>
      </c>
      <c r="AK33" s="58">
        <v>5</v>
      </c>
      <c r="AL33" s="58">
        <v>5</v>
      </c>
      <c r="AM33" s="58"/>
      <c r="AN33" s="58">
        <v>5</v>
      </c>
      <c r="AO33" s="58">
        <v>5</v>
      </c>
      <c r="AP33" s="6">
        <v>5</v>
      </c>
      <c r="AQ33" s="6">
        <v>5</v>
      </c>
      <c r="AR33" s="58">
        <v>5</v>
      </c>
      <c r="AS33" s="6">
        <v>0</v>
      </c>
      <c r="AT33" s="6">
        <v>0</v>
      </c>
      <c r="AU33" s="6">
        <v>0</v>
      </c>
      <c r="AV33" s="58">
        <v>0</v>
      </c>
      <c r="AW33" s="6">
        <v>0</v>
      </c>
      <c r="AX33" s="6">
        <v>0</v>
      </c>
      <c r="AY33" s="6">
        <v>0</v>
      </c>
      <c r="AZ33" s="6">
        <v>0</v>
      </c>
      <c r="BA33" s="6">
        <v>5</v>
      </c>
      <c r="BB33" s="6">
        <v>0</v>
      </c>
      <c r="BC33" s="6">
        <v>0</v>
      </c>
      <c r="BD33" s="6">
        <v>5</v>
      </c>
      <c r="BE33" s="6">
        <v>5</v>
      </c>
      <c r="BF33" s="6">
        <v>0</v>
      </c>
      <c r="BG33" s="6">
        <v>0</v>
      </c>
      <c r="BH33" s="6">
        <v>0</v>
      </c>
      <c r="BI33" s="6">
        <v>0</v>
      </c>
      <c r="BJ33" s="58">
        <v>0</v>
      </c>
      <c r="BK33" s="58">
        <v>0</v>
      </c>
      <c r="BL33" s="58">
        <v>5</v>
      </c>
      <c r="BM33" s="6">
        <v>0</v>
      </c>
      <c r="BN33" s="6">
        <v>5</v>
      </c>
      <c r="BO33" s="6">
        <v>0</v>
      </c>
      <c r="BP33" s="6">
        <v>0</v>
      </c>
      <c r="BQ33" s="58">
        <v>5</v>
      </c>
      <c r="BR33" s="58">
        <v>0</v>
      </c>
      <c r="BS33" s="6">
        <v>5</v>
      </c>
      <c r="BT33" s="58">
        <v>0</v>
      </c>
      <c r="BU33" s="58">
        <v>5</v>
      </c>
      <c r="BV33" s="58">
        <v>0</v>
      </c>
      <c r="BW33" s="58">
        <v>5</v>
      </c>
      <c r="BX33" s="58">
        <v>5</v>
      </c>
      <c r="BY33" s="58">
        <v>5</v>
      </c>
      <c r="BZ33" s="58">
        <v>5</v>
      </c>
      <c r="CA33" s="6">
        <v>5</v>
      </c>
      <c r="CB33" s="58">
        <v>0</v>
      </c>
      <c r="CC33" s="58">
        <v>5</v>
      </c>
      <c r="CD33" s="58">
        <v>5</v>
      </c>
      <c r="CE33" s="58">
        <v>5</v>
      </c>
      <c r="CF33" s="58"/>
      <c r="CG33" s="58">
        <v>5</v>
      </c>
      <c r="CH33" s="58">
        <v>5</v>
      </c>
      <c r="CI33" s="58">
        <v>5</v>
      </c>
      <c r="CJ33" s="6">
        <v>5</v>
      </c>
      <c r="CK33" s="58">
        <v>5</v>
      </c>
      <c r="CL33" s="58">
        <v>5</v>
      </c>
      <c r="CM33" s="6">
        <v>5</v>
      </c>
      <c r="CN33" s="58">
        <v>5</v>
      </c>
      <c r="CO33" s="58">
        <v>5</v>
      </c>
      <c r="CP33" s="58">
        <v>0</v>
      </c>
      <c r="CQ33" s="58">
        <v>5</v>
      </c>
      <c r="CR33" s="58">
        <v>5</v>
      </c>
    </row>
    <row r="34" spans="1:96">
      <c r="A34" s="56" t="s">
        <v>4922</v>
      </c>
      <c r="B34" s="58">
        <v>0</v>
      </c>
      <c r="C34" s="58"/>
      <c r="D34" s="6">
        <v>0</v>
      </c>
      <c r="E34" s="58">
        <v>0</v>
      </c>
      <c r="F34" s="58"/>
      <c r="G34" s="58">
        <v>0</v>
      </c>
      <c r="H34" s="58">
        <v>0</v>
      </c>
      <c r="I34" s="58">
        <v>0</v>
      </c>
      <c r="J34" s="58">
        <v>0</v>
      </c>
      <c r="K34" s="58">
        <v>0</v>
      </c>
      <c r="L34" s="6">
        <v>0</v>
      </c>
      <c r="M34" s="58">
        <v>0</v>
      </c>
      <c r="N34" s="58">
        <v>0</v>
      </c>
      <c r="O34" s="58">
        <v>0</v>
      </c>
      <c r="P34" s="58">
        <v>0</v>
      </c>
      <c r="Q34" s="58"/>
      <c r="R34" s="58"/>
      <c r="S34" s="58">
        <v>0</v>
      </c>
      <c r="T34" s="58">
        <v>0</v>
      </c>
      <c r="U34" s="58">
        <v>0</v>
      </c>
      <c r="V34" s="58"/>
      <c r="W34" s="58">
        <v>0</v>
      </c>
      <c r="X34" s="58">
        <v>0</v>
      </c>
      <c r="Y34" s="58">
        <v>0</v>
      </c>
      <c r="Z34" s="58">
        <v>0</v>
      </c>
      <c r="AA34" s="58">
        <v>0</v>
      </c>
      <c r="AB34" s="58">
        <v>0</v>
      </c>
      <c r="AC34" s="6">
        <v>0</v>
      </c>
      <c r="AD34" s="6">
        <v>0</v>
      </c>
      <c r="AE34" s="58">
        <v>0</v>
      </c>
      <c r="AF34" s="58">
        <v>0</v>
      </c>
      <c r="AG34" s="58">
        <v>0</v>
      </c>
      <c r="AH34" s="58">
        <v>0</v>
      </c>
      <c r="AI34" s="58">
        <v>0</v>
      </c>
      <c r="AJ34" s="58">
        <v>0</v>
      </c>
      <c r="AK34" s="58">
        <v>0</v>
      </c>
      <c r="AL34" s="58">
        <v>0</v>
      </c>
      <c r="AM34" s="58"/>
      <c r="AN34" s="58">
        <v>0</v>
      </c>
      <c r="AO34" s="58">
        <v>0</v>
      </c>
      <c r="AP34" s="6">
        <v>0</v>
      </c>
      <c r="AQ34" s="6">
        <v>0</v>
      </c>
      <c r="AR34" s="58">
        <v>0</v>
      </c>
      <c r="AS34" s="6">
        <v>0</v>
      </c>
      <c r="AT34" s="6">
        <v>0</v>
      </c>
      <c r="AU34" s="6">
        <v>0</v>
      </c>
      <c r="AV34" s="58">
        <v>0</v>
      </c>
      <c r="AW34" s="6">
        <v>0</v>
      </c>
      <c r="AX34" s="6">
        <v>0</v>
      </c>
      <c r="AY34" s="6">
        <v>0</v>
      </c>
      <c r="AZ34" s="6">
        <v>0</v>
      </c>
      <c r="BA34" s="6">
        <v>0</v>
      </c>
      <c r="BB34" s="6">
        <v>0</v>
      </c>
      <c r="BC34" s="6">
        <v>0</v>
      </c>
      <c r="BD34" s="6">
        <v>0</v>
      </c>
      <c r="BE34" s="6">
        <v>0</v>
      </c>
      <c r="BF34" s="6">
        <v>0</v>
      </c>
      <c r="BG34" s="6">
        <v>0</v>
      </c>
      <c r="BH34" s="6">
        <v>0</v>
      </c>
      <c r="BI34" s="6">
        <v>0</v>
      </c>
      <c r="BJ34" s="58">
        <v>0</v>
      </c>
      <c r="BK34" s="58">
        <v>0</v>
      </c>
      <c r="BL34" s="58">
        <v>0</v>
      </c>
      <c r="BM34" s="6">
        <v>0</v>
      </c>
      <c r="BN34" s="6">
        <v>0</v>
      </c>
      <c r="BO34" s="6">
        <v>0</v>
      </c>
      <c r="BP34" s="6">
        <v>0</v>
      </c>
      <c r="BQ34" s="58">
        <v>0</v>
      </c>
      <c r="BR34" s="58">
        <v>0</v>
      </c>
      <c r="BS34" s="6">
        <v>0</v>
      </c>
      <c r="BT34" s="58">
        <v>0</v>
      </c>
      <c r="BU34" s="58">
        <v>0</v>
      </c>
      <c r="BV34" s="58">
        <v>0</v>
      </c>
      <c r="BW34" s="58">
        <v>0</v>
      </c>
      <c r="BX34" s="58">
        <v>0</v>
      </c>
      <c r="BY34" s="58">
        <v>0</v>
      </c>
      <c r="BZ34" s="58">
        <v>0</v>
      </c>
      <c r="CA34" s="6">
        <v>0</v>
      </c>
      <c r="CB34" s="58">
        <v>0</v>
      </c>
      <c r="CC34" s="58">
        <v>0</v>
      </c>
      <c r="CD34" s="58">
        <v>0</v>
      </c>
      <c r="CE34" s="58">
        <v>0</v>
      </c>
      <c r="CF34" s="58"/>
      <c r="CG34" s="58">
        <v>0</v>
      </c>
      <c r="CH34" s="58">
        <v>0</v>
      </c>
      <c r="CI34" s="58">
        <v>0</v>
      </c>
      <c r="CJ34" s="6">
        <v>0</v>
      </c>
      <c r="CK34" s="58">
        <v>0</v>
      </c>
      <c r="CL34" s="58">
        <v>0</v>
      </c>
      <c r="CM34" s="6">
        <v>0</v>
      </c>
      <c r="CN34" s="58">
        <v>0</v>
      </c>
      <c r="CO34" s="58">
        <v>0</v>
      </c>
      <c r="CP34" s="58">
        <v>0</v>
      </c>
      <c r="CQ34" s="58">
        <v>0</v>
      </c>
      <c r="CR34" s="58">
        <v>0</v>
      </c>
    </row>
    <row r="35" spans="1:96">
      <c r="A35" s="54" t="s">
        <v>4923</v>
      </c>
      <c r="B35" s="19">
        <v>100000</v>
      </c>
      <c r="D35" s="4">
        <v>122844</v>
      </c>
      <c r="E35" s="19">
        <v>95000</v>
      </c>
      <c r="G35" s="19">
        <v>0</v>
      </c>
      <c r="H35" s="19">
        <v>0</v>
      </c>
      <c r="I35" s="19">
        <v>0</v>
      </c>
      <c r="J35" s="62">
        <v>0</v>
      </c>
      <c r="K35" s="19">
        <v>0</v>
      </c>
      <c r="L35" s="4">
        <v>0</v>
      </c>
      <c r="M35" s="19">
        <v>0</v>
      </c>
      <c r="N35" s="19">
        <v>0</v>
      </c>
      <c r="O35" s="19">
        <v>0</v>
      </c>
      <c r="P35" s="19">
        <v>0</v>
      </c>
      <c r="R35" s="19">
        <v>0</v>
      </c>
      <c r="S35" s="19">
        <v>0</v>
      </c>
      <c r="T35" s="19">
        <v>134000</v>
      </c>
      <c r="U35" s="19">
        <v>15000</v>
      </c>
      <c r="W35" s="19">
        <v>0</v>
      </c>
      <c r="X35" s="19">
        <v>0</v>
      </c>
      <c r="Y35" s="19">
        <v>0</v>
      </c>
      <c r="Z35" s="19">
        <v>0</v>
      </c>
      <c r="AA35" s="19">
        <v>0</v>
      </c>
      <c r="AB35" s="19">
        <v>0</v>
      </c>
      <c r="AC35" s="4">
        <v>0</v>
      </c>
      <c r="AD35" s="1">
        <v>0</v>
      </c>
      <c r="AE35" s="62">
        <v>0</v>
      </c>
      <c r="AF35" s="19">
        <v>0</v>
      </c>
      <c r="AG35" s="19">
        <v>0</v>
      </c>
      <c r="AH35" s="19">
        <v>40000</v>
      </c>
      <c r="AK35" s="19">
        <v>0</v>
      </c>
      <c r="AL35" s="19">
        <v>0</v>
      </c>
      <c r="AN35" s="19">
        <v>165000</v>
      </c>
      <c r="AO35" s="19">
        <v>0</v>
      </c>
      <c r="AP35" s="4">
        <v>0</v>
      </c>
      <c r="AQ35" s="4">
        <v>0</v>
      </c>
      <c r="AR35" s="19">
        <v>230000</v>
      </c>
      <c r="AS35" s="4">
        <v>150000</v>
      </c>
      <c r="AT35" s="4">
        <v>130000</v>
      </c>
      <c r="AU35" s="4">
        <v>90000</v>
      </c>
      <c r="AV35" s="19">
        <v>90000</v>
      </c>
      <c r="AW35" s="4">
        <v>70000</v>
      </c>
      <c r="AX35" s="4">
        <v>100000</v>
      </c>
      <c r="AY35" s="4">
        <v>156000</v>
      </c>
      <c r="AZ35" s="4">
        <v>92000</v>
      </c>
      <c r="BA35" s="4">
        <v>80000</v>
      </c>
      <c r="BB35" s="4">
        <v>130000</v>
      </c>
      <c r="BC35" s="4">
        <v>150000</v>
      </c>
      <c r="BD35" s="4">
        <v>160000</v>
      </c>
      <c r="BE35" s="4">
        <v>120000</v>
      </c>
      <c r="BF35" s="4">
        <v>144000</v>
      </c>
      <c r="BG35" s="4">
        <v>140000</v>
      </c>
      <c r="BH35" s="4">
        <v>118750</v>
      </c>
      <c r="BI35" s="4">
        <v>144000</v>
      </c>
      <c r="BJ35" s="19">
        <v>0</v>
      </c>
      <c r="BK35" s="19">
        <v>0</v>
      </c>
      <c r="BL35" s="19">
        <v>80000</v>
      </c>
      <c r="BM35" s="4">
        <v>210000</v>
      </c>
      <c r="BN35" s="4">
        <v>65000</v>
      </c>
      <c r="BO35" s="4">
        <v>200000</v>
      </c>
      <c r="BP35" s="4">
        <v>240000</v>
      </c>
      <c r="BQ35" s="19">
        <v>400000</v>
      </c>
      <c r="BR35" s="19">
        <v>400000</v>
      </c>
      <c r="BS35" s="4">
        <v>0</v>
      </c>
      <c r="BT35" s="19">
        <v>0</v>
      </c>
      <c r="BU35" s="19">
        <v>0</v>
      </c>
      <c r="BV35" s="19">
        <v>0</v>
      </c>
      <c r="BW35" s="19">
        <v>100000</v>
      </c>
      <c r="BX35" s="19">
        <v>192000</v>
      </c>
      <c r="BY35" s="19">
        <v>0</v>
      </c>
      <c r="BZ35" s="19">
        <v>150000</v>
      </c>
      <c r="CA35" s="4">
        <v>100000</v>
      </c>
      <c r="CB35" s="19">
        <v>93000</v>
      </c>
      <c r="CC35" s="19">
        <v>150000</v>
      </c>
      <c r="CD35" s="19">
        <v>200000</v>
      </c>
      <c r="CE35" s="19">
        <v>500000</v>
      </c>
      <c r="CG35" s="19">
        <v>140000</v>
      </c>
      <c r="CH35" s="19">
        <v>130000</v>
      </c>
      <c r="CI35" s="19">
        <v>130000</v>
      </c>
      <c r="CJ35" s="109">
        <v>55000</v>
      </c>
      <c r="CK35" s="19">
        <v>130000</v>
      </c>
      <c r="CL35" s="19">
        <v>90000</v>
      </c>
      <c r="CM35" s="109">
        <v>120000</v>
      </c>
      <c r="CN35" s="19">
        <v>170000</v>
      </c>
      <c r="CO35" s="19">
        <v>0</v>
      </c>
      <c r="CP35" s="19">
        <v>0</v>
      </c>
      <c r="CQ35" s="19">
        <v>0</v>
      </c>
      <c r="CR35" s="19">
        <v>180000</v>
      </c>
    </row>
    <row r="36" spans="1:96">
      <c r="A36" s="48" t="s">
        <v>4924</v>
      </c>
      <c r="D36" s="4">
        <v>0</v>
      </c>
      <c r="E36" s="19">
        <v>0</v>
      </c>
      <c r="G36" s="19">
        <v>0</v>
      </c>
      <c r="H36" s="19">
        <v>55000</v>
      </c>
      <c r="I36" s="19">
        <v>10000</v>
      </c>
      <c r="J36" s="19">
        <v>110000</v>
      </c>
      <c r="K36" s="19">
        <v>90000</v>
      </c>
      <c r="L36" s="4">
        <v>57000</v>
      </c>
      <c r="M36" s="19">
        <v>60000</v>
      </c>
      <c r="N36" s="19">
        <v>40000</v>
      </c>
      <c r="O36" s="19">
        <v>90000</v>
      </c>
      <c r="P36" s="19">
        <v>67000</v>
      </c>
      <c r="R36" s="19">
        <v>60000</v>
      </c>
      <c r="S36" s="19">
        <v>36000</v>
      </c>
      <c r="T36" s="19">
        <v>134000</v>
      </c>
      <c r="U36" s="19">
        <v>15000</v>
      </c>
      <c r="W36" s="19">
        <v>15000</v>
      </c>
      <c r="X36" s="19">
        <v>40000</v>
      </c>
      <c r="Y36" s="19">
        <v>0</v>
      </c>
      <c r="Z36" s="19">
        <v>37000</v>
      </c>
      <c r="AA36" s="19">
        <v>37000</v>
      </c>
      <c r="AB36" s="19">
        <v>46000</v>
      </c>
      <c r="AC36" s="4">
        <v>12000</v>
      </c>
      <c r="AD36" s="1">
        <v>43256</v>
      </c>
      <c r="AE36" s="62">
        <v>43256</v>
      </c>
      <c r="AF36" s="19">
        <v>40000</v>
      </c>
      <c r="AG36" s="19">
        <v>40000</v>
      </c>
      <c r="AH36" s="19">
        <v>25000</v>
      </c>
      <c r="AK36" s="19">
        <v>35000</v>
      </c>
      <c r="AL36" s="19">
        <v>170000</v>
      </c>
      <c r="AN36" s="19">
        <v>0</v>
      </c>
      <c r="AO36" s="19">
        <v>25000</v>
      </c>
      <c r="AP36" s="4">
        <v>0</v>
      </c>
      <c r="AQ36" s="4">
        <v>0</v>
      </c>
      <c r="AR36" s="19">
        <v>230000</v>
      </c>
      <c r="AS36" s="4">
        <v>30000</v>
      </c>
      <c r="AT36" s="4">
        <v>0</v>
      </c>
      <c r="AU36" s="4">
        <v>0</v>
      </c>
      <c r="AV36" s="19">
        <v>0</v>
      </c>
      <c r="AW36" s="4">
        <v>0</v>
      </c>
      <c r="AX36" s="4">
        <v>0</v>
      </c>
      <c r="AY36" s="4">
        <v>0</v>
      </c>
      <c r="AZ36" s="4">
        <v>0</v>
      </c>
      <c r="BA36" s="4">
        <v>8000</v>
      </c>
      <c r="BB36" s="4">
        <v>0</v>
      </c>
      <c r="BC36" s="4">
        <v>0</v>
      </c>
      <c r="BD36" s="4">
        <v>65000</v>
      </c>
      <c r="BE36" s="4">
        <v>60000</v>
      </c>
      <c r="BF36" s="4">
        <v>0</v>
      </c>
      <c r="BG36" s="4">
        <v>0</v>
      </c>
      <c r="BH36" s="4">
        <v>0</v>
      </c>
      <c r="BI36" s="4">
        <v>0</v>
      </c>
      <c r="BJ36" s="19">
        <v>30000</v>
      </c>
      <c r="BK36" s="19">
        <v>51000</v>
      </c>
      <c r="BL36" s="19">
        <v>50000</v>
      </c>
      <c r="BM36" s="4">
        <v>0</v>
      </c>
      <c r="BN36" s="4">
        <v>35000</v>
      </c>
      <c r="BO36" s="4">
        <v>0</v>
      </c>
      <c r="BP36" s="4">
        <v>0</v>
      </c>
      <c r="BQ36" s="19">
        <v>0</v>
      </c>
      <c r="BR36" s="19">
        <v>0</v>
      </c>
      <c r="BS36" s="109">
        <v>50000</v>
      </c>
      <c r="BT36" s="19">
        <v>60000</v>
      </c>
      <c r="BU36" s="19">
        <v>61000</v>
      </c>
      <c r="BV36" s="19">
        <v>120000</v>
      </c>
      <c r="BW36" s="19">
        <v>70000</v>
      </c>
      <c r="BX36" s="19">
        <v>0</v>
      </c>
      <c r="BY36" s="19">
        <v>0</v>
      </c>
      <c r="BZ36" s="19">
        <v>0</v>
      </c>
      <c r="CA36" s="4">
        <v>0</v>
      </c>
      <c r="CB36" s="19">
        <v>0</v>
      </c>
      <c r="CC36" s="19">
        <v>50000</v>
      </c>
      <c r="CE36" s="19">
        <v>0</v>
      </c>
      <c r="CG36" s="19">
        <v>60000</v>
      </c>
      <c r="CH36" s="19">
        <v>10000</v>
      </c>
      <c r="CI36" s="19">
        <v>10000</v>
      </c>
      <c r="CJ36" s="109">
        <v>55000</v>
      </c>
      <c r="CK36" s="19">
        <v>130000</v>
      </c>
      <c r="CL36" s="19">
        <v>50000</v>
      </c>
      <c r="CN36" s="19">
        <v>70000</v>
      </c>
      <c r="CO36" s="19">
        <v>120000</v>
      </c>
      <c r="CP36" s="19">
        <v>0</v>
      </c>
      <c r="CQ36" s="19" t="s">
        <v>1047</v>
      </c>
      <c r="CR36" s="19">
        <v>180000</v>
      </c>
    </row>
    <row r="37" spans="1:96" s="71" customFormat="1" ht="18">
      <c r="A37" s="65" t="s">
        <v>616</v>
      </c>
      <c r="B37" s="66"/>
      <c r="C37" s="66"/>
      <c r="D37" s="29"/>
      <c r="E37" s="66"/>
      <c r="F37" s="66"/>
      <c r="G37" s="66"/>
      <c r="H37" s="66"/>
      <c r="I37" s="66"/>
      <c r="J37" s="66"/>
      <c r="K37" s="66"/>
      <c r="L37" s="29"/>
      <c r="M37" s="66"/>
      <c r="N37" s="66"/>
      <c r="O37" s="66"/>
      <c r="P37" s="66"/>
      <c r="Q37" s="66"/>
      <c r="R37" s="66"/>
      <c r="S37" s="66"/>
      <c r="T37" s="66"/>
      <c r="U37" s="66"/>
      <c r="V37" s="66"/>
      <c r="W37" s="66"/>
      <c r="X37" s="66"/>
      <c r="Y37" s="66"/>
      <c r="Z37" s="66"/>
      <c r="AA37" s="104"/>
      <c r="AB37" s="66"/>
      <c r="AC37" s="29"/>
      <c r="AD37" s="29"/>
      <c r="AE37" s="104"/>
      <c r="AF37" s="66"/>
      <c r="AG37" s="104"/>
      <c r="AH37" s="66"/>
      <c r="AI37" s="66"/>
      <c r="AJ37" s="104"/>
      <c r="AK37" s="66"/>
      <c r="AL37" s="66"/>
      <c r="AM37" s="66"/>
      <c r="AN37" s="66"/>
      <c r="AO37" s="66"/>
      <c r="AP37" s="29"/>
      <c r="AQ37" s="29"/>
      <c r="AR37" s="66"/>
      <c r="AS37" s="29"/>
      <c r="AT37" s="29"/>
      <c r="AU37" s="29"/>
      <c r="AV37" s="66"/>
      <c r="AW37" s="29"/>
      <c r="AX37" s="29"/>
      <c r="AY37" s="29"/>
      <c r="AZ37" s="29"/>
      <c r="BA37" s="29"/>
      <c r="BB37" s="29"/>
      <c r="BC37" s="29"/>
      <c r="BD37" s="29"/>
      <c r="BE37" s="29"/>
      <c r="BF37" s="29"/>
      <c r="BG37" s="29"/>
      <c r="BH37" s="29"/>
      <c r="BI37" s="29"/>
      <c r="BJ37" s="66"/>
      <c r="BK37" s="66"/>
      <c r="BL37" s="66"/>
      <c r="BM37" s="29"/>
      <c r="BN37" s="29"/>
      <c r="BO37" s="29"/>
      <c r="BP37" s="29"/>
      <c r="BQ37" s="66"/>
      <c r="BR37" s="104"/>
      <c r="BS37" s="29"/>
      <c r="BT37" s="66"/>
      <c r="BU37" s="104"/>
      <c r="BV37" s="104"/>
      <c r="BW37" s="66"/>
      <c r="BX37" s="66"/>
      <c r="BY37" s="104"/>
      <c r="BZ37" s="66"/>
      <c r="CA37" s="29"/>
      <c r="CB37" s="66"/>
      <c r="CC37" s="66"/>
      <c r="CD37" s="66"/>
      <c r="CE37" s="66"/>
      <c r="CF37" s="66"/>
      <c r="CG37" s="66"/>
      <c r="CH37" s="66"/>
      <c r="CI37" s="104"/>
      <c r="CJ37" s="29"/>
      <c r="CK37" s="66"/>
      <c r="CL37" s="66"/>
      <c r="CM37" s="29"/>
      <c r="CN37" s="66"/>
      <c r="CO37" s="66"/>
      <c r="CP37" s="66"/>
      <c r="CQ37" s="66"/>
      <c r="CR37" s="66"/>
    </row>
    <row r="38" spans="1:96">
      <c r="A38" s="46" t="s">
        <v>3063</v>
      </c>
      <c r="B38" s="19" t="s">
        <v>1995</v>
      </c>
      <c r="D38" s="4" t="s">
        <v>1995</v>
      </c>
      <c r="E38" s="19" t="s">
        <v>1995</v>
      </c>
      <c r="G38" s="19" t="s">
        <v>590</v>
      </c>
      <c r="H38" s="19" t="s">
        <v>590</v>
      </c>
      <c r="I38" s="19" t="s">
        <v>590</v>
      </c>
      <c r="J38" s="19" t="s">
        <v>1995</v>
      </c>
      <c r="K38" s="19" t="s">
        <v>1995</v>
      </c>
      <c r="M38" s="19" t="s">
        <v>1995</v>
      </c>
      <c r="O38" s="19" t="s">
        <v>1995</v>
      </c>
      <c r="R38" s="19" t="s">
        <v>1995</v>
      </c>
      <c r="T38" s="19" t="s">
        <v>1995</v>
      </c>
      <c r="U38" s="19" t="s">
        <v>1995</v>
      </c>
      <c r="X38" s="19" t="s">
        <v>1995</v>
      </c>
      <c r="Z38" s="19" t="s">
        <v>590</v>
      </c>
      <c r="AB38" s="19" t="s">
        <v>1995</v>
      </c>
      <c r="AC38" s="4"/>
      <c r="AD38" s="4" t="s">
        <v>1995</v>
      </c>
      <c r="AH38" s="19" t="s">
        <v>1995</v>
      </c>
      <c r="AI38" s="19" t="s">
        <v>1995</v>
      </c>
      <c r="AL38" s="19" t="s">
        <v>1995</v>
      </c>
      <c r="AN38" s="19" t="s">
        <v>1995</v>
      </c>
      <c r="AP38" s="4" t="s">
        <v>590</v>
      </c>
      <c r="AQ38" s="4" t="s">
        <v>590</v>
      </c>
      <c r="AR38" s="19" t="s">
        <v>1995</v>
      </c>
      <c r="AS38" s="4" t="s">
        <v>1995</v>
      </c>
      <c r="AT38" s="4" t="s">
        <v>1995</v>
      </c>
      <c r="AU38" s="4" t="s">
        <v>1995</v>
      </c>
      <c r="AW38" s="4" t="s">
        <v>1995</v>
      </c>
      <c r="AX38" s="4" t="s">
        <v>1995</v>
      </c>
      <c r="AY38" s="4" t="s">
        <v>1995</v>
      </c>
      <c r="AZ38" s="4" t="s">
        <v>1995</v>
      </c>
      <c r="BA38" s="4" t="s">
        <v>1995</v>
      </c>
      <c r="BB38" s="4" t="s">
        <v>1995</v>
      </c>
      <c r="BC38" s="4" t="s">
        <v>1995</v>
      </c>
      <c r="BD38" s="4" t="s">
        <v>1995</v>
      </c>
      <c r="BE38" s="4" t="s">
        <v>1995</v>
      </c>
      <c r="BF38" s="4" t="s">
        <v>1995</v>
      </c>
      <c r="BG38" s="4" t="s">
        <v>1995</v>
      </c>
      <c r="BH38" s="4" t="s">
        <v>1995</v>
      </c>
      <c r="BI38" s="4" t="s">
        <v>1995</v>
      </c>
      <c r="BK38" s="19" t="s">
        <v>2994</v>
      </c>
      <c r="BL38" s="19" t="s">
        <v>1995</v>
      </c>
      <c r="BM38" s="4" t="s">
        <v>1995</v>
      </c>
      <c r="BN38" s="4" t="s">
        <v>1995</v>
      </c>
      <c r="BO38" s="4" t="s">
        <v>1995</v>
      </c>
      <c r="BP38" s="4" t="s">
        <v>1995</v>
      </c>
      <c r="BQ38" s="19" t="s">
        <v>2994</v>
      </c>
      <c r="BT38" s="19" t="s">
        <v>1995</v>
      </c>
      <c r="BW38" s="19" t="s">
        <v>2994</v>
      </c>
      <c r="BX38" s="19" t="s">
        <v>2994</v>
      </c>
      <c r="BZ38" s="19" t="s">
        <v>2994</v>
      </c>
      <c r="CA38" s="4" t="s">
        <v>1995</v>
      </c>
      <c r="CB38" s="19" t="s">
        <v>1995</v>
      </c>
      <c r="CC38" s="19" t="s">
        <v>2994</v>
      </c>
      <c r="CD38" s="19" t="s">
        <v>2994</v>
      </c>
      <c r="CE38" s="19" t="s">
        <v>2994</v>
      </c>
      <c r="CG38" s="19" t="s">
        <v>2994</v>
      </c>
      <c r="CH38" s="19" t="s">
        <v>2994</v>
      </c>
      <c r="CJ38" s="4" t="s">
        <v>1995</v>
      </c>
      <c r="CK38" s="19" t="s">
        <v>590</v>
      </c>
      <c r="CL38" s="19" t="s">
        <v>2994</v>
      </c>
      <c r="CM38" s="4" t="s">
        <v>1995</v>
      </c>
      <c r="CN38" s="19" t="s">
        <v>2994</v>
      </c>
      <c r="CO38" s="19" t="s">
        <v>1995</v>
      </c>
      <c r="CP38" s="19" t="s">
        <v>2994</v>
      </c>
      <c r="CR38" s="19" t="s">
        <v>2994</v>
      </c>
    </row>
    <row r="39" spans="1:96">
      <c r="A39" s="48" t="s">
        <v>3064</v>
      </c>
      <c r="B39" s="19" t="s">
        <v>590</v>
      </c>
      <c r="D39" s="4"/>
      <c r="E39" s="19" t="s">
        <v>590</v>
      </c>
      <c r="G39" s="19" t="s">
        <v>1995</v>
      </c>
      <c r="H39" s="19" t="s">
        <v>590</v>
      </c>
      <c r="I39" s="19" t="s">
        <v>1995</v>
      </c>
      <c r="J39" s="19" t="s">
        <v>590</v>
      </c>
      <c r="K39" s="19" t="s">
        <v>590</v>
      </c>
      <c r="O39" s="19" t="s">
        <v>590</v>
      </c>
      <c r="R39" s="19" t="s">
        <v>590</v>
      </c>
      <c r="X39" s="19" t="s">
        <v>590</v>
      </c>
      <c r="Z39" s="19" t="s">
        <v>1995</v>
      </c>
      <c r="AB39" s="19" t="s">
        <v>590</v>
      </c>
      <c r="AC39" s="4"/>
      <c r="AD39" s="4" t="s">
        <v>590</v>
      </c>
      <c r="AL39" s="19" t="s">
        <v>590</v>
      </c>
      <c r="AN39" s="19" t="s">
        <v>590</v>
      </c>
      <c r="AP39" s="4" t="s">
        <v>590</v>
      </c>
      <c r="AT39" s="4"/>
      <c r="AU39" s="4"/>
      <c r="AW39" s="4"/>
      <c r="AX39" s="4"/>
      <c r="AY39" s="4"/>
      <c r="AZ39" s="4"/>
      <c r="BA39" s="4" t="s">
        <v>590</v>
      </c>
      <c r="BB39" s="4"/>
      <c r="BC39" s="4"/>
      <c r="BD39" s="4" t="s">
        <v>590</v>
      </c>
      <c r="BE39" s="4"/>
      <c r="BF39" s="4"/>
      <c r="BG39" s="4"/>
      <c r="BH39" s="4" t="s">
        <v>590</v>
      </c>
      <c r="BK39" s="19" t="s">
        <v>450</v>
      </c>
      <c r="BL39" s="19" t="s">
        <v>590</v>
      </c>
      <c r="BM39" s="4"/>
      <c r="BZ39" s="19" t="s">
        <v>450</v>
      </c>
      <c r="CC39" s="19" t="s">
        <v>450</v>
      </c>
      <c r="CD39" s="19" t="s">
        <v>450</v>
      </c>
      <c r="CE39" s="19" t="s">
        <v>450</v>
      </c>
      <c r="CH39" s="19" t="s">
        <v>450</v>
      </c>
      <c r="CK39" s="19" t="s">
        <v>1995</v>
      </c>
      <c r="CL39" s="19" t="s">
        <v>450</v>
      </c>
      <c r="CM39" s="4" t="s">
        <v>590</v>
      </c>
    </row>
    <row r="40" spans="1:96">
      <c r="A40" s="46" t="s">
        <v>619</v>
      </c>
      <c r="B40" s="19" t="s">
        <v>4908</v>
      </c>
      <c r="D40" s="4" t="s">
        <v>4945</v>
      </c>
      <c r="E40" s="19" t="s">
        <v>5566</v>
      </c>
      <c r="J40" s="19" t="s">
        <v>5567</v>
      </c>
      <c r="K40" s="19" t="s">
        <v>5568</v>
      </c>
      <c r="L40" s="4">
        <v>0</v>
      </c>
      <c r="M40" s="19" t="s">
        <v>5569</v>
      </c>
      <c r="O40" s="19" t="s">
        <v>5570</v>
      </c>
      <c r="R40" s="19" t="s">
        <v>5571</v>
      </c>
      <c r="T40" s="19" t="s">
        <v>5572</v>
      </c>
      <c r="U40" s="19" t="s">
        <v>5573</v>
      </c>
      <c r="X40" s="19" t="s">
        <v>5574</v>
      </c>
      <c r="AB40" s="19" t="s">
        <v>5575</v>
      </c>
      <c r="AC40" s="4"/>
      <c r="AD40" s="4" t="s">
        <v>240</v>
      </c>
      <c r="AH40" s="19" t="s">
        <v>5576</v>
      </c>
      <c r="AI40" s="19" t="s">
        <v>5577</v>
      </c>
      <c r="AL40" s="19" t="s">
        <v>5578</v>
      </c>
      <c r="AN40" s="19" t="s">
        <v>4505</v>
      </c>
      <c r="AP40" s="4">
        <v>0</v>
      </c>
      <c r="AQ40" s="4">
        <v>0</v>
      </c>
      <c r="AR40" s="19" t="s">
        <v>4506</v>
      </c>
      <c r="AS40" s="4" t="s">
        <v>253</v>
      </c>
      <c r="AT40" s="4" t="s">
        <v>4127</v>
      </c>
      <c r="AU40" s="4" t="s">
        <v>5070</v>
      </c>
      <c r="AW40" s="4" t="s">
        <v>2557</v>
      </c>
      <c r="AX40" s="4" t="s">
        <v>4129</v>
      </c>
      <c r="AY40" s="4" t="s">
        <v>4135</v>
      </c>
      <c r="AZ40" s="4" t="s">
        <v>5068</v>
      </c>
      <c r="BA40" s="4" t="s">
        <v>258</v>
      </c>
      <c r="BB40" s="4" t="s">
        <v>4132</v>
      </c>
      <c r="BC40" s="4" t="s">
        <v>4138</v>
      </c>
      <c r="BD40" s="4" t="s">
        <v>260</v>
      </c>
      <c r="BE40" s="4"/>
      <c r="BF40" s="4" t="s">
        <v>4128</v>
      </c>
      <c r="BG40" s="4" t="s">
        <v>4125</v>
      </c>
      <c r="BH40" s="4" t="s">
        <v>4124</v>
      </c>
      <c r="BI40" s="4" t="s">
        <v>4531</v>
      </c>
      <c r="BK40" s="19" t="s">
        <v>2600</v>
      </c>
      <c r="BL40" s="19" t="s">
        <v>2601</v>
      </c>
      <c r="BM40" s="4" t="s">
        <v>3350</v>
      </c>
      <c r="BN40" s="4" t="s">
        <v>265</v>
      </c>
      <c r="BO40" s="4" t="s">
        <v>3353</v>
      </c>
      <c r="BP40" s="4" t="s">
        <v>3890</v>
      </c>
      <c r="BQ40" s="19" t="s">
        <v>2602</v>
      </c>
      <c r="BT40" s="19" t="s">
        <v>2603</v>
      </c>
      <c r="BW40" s="19" t="s">
        <v>2604</v>
      </c>
      <c r="BX40" s="19" t="s">
        <v>2605</v>
      </c>
      <c r="BZ40" s="19" t="s">
        <v>2606</v>
      </c>
      <c r="CA40" s="4" t="s">
        <v>275</v>
      </c>
      <c r="CB40" s="19" t="s">
        <v>2607</v>
      </c>
      <c r="CC40" s="19" t="s">
        <v>2608</v>
      </c>
      <c r="CD40" s="19" t="s">
        <v>2609</v>
      </c>
      <c r="CE40" s="19" t="s">
        <v>2610</v>
      </c>
      <c r="CG40" s="19" t="s">
        <v>2611</v>
      </c>
      <c r="CH40" s="19" t="s">
        <v>2612</v>
      </c>
      <c r="CJ40" s="4" t="s">
        <v>279</v>
      </c>
      <c r="CL40" s="19" t="s">
        <v>2613</v>
      </c>
      <c r="CM40" s="4" t="s">
        <v>283</v>
      </c>
      <c r="CN40" s="19" t="s">
        <v>2614</v>
      </c>
      <c r="CO40" s="19" t="s">
        <v>2615</v>
      </c>
      <c r="CP40" s="19" t="s">
        <v>4538</v>
      </c>
      <c r="CR40" s="19" t="s">
        <v>4539</v>
      </c>
    </row>
    <row r="41" spans="1:96">
      <c r="A41" s="56" t="s">
        <v>4926</v>
      </c>
      <c r="B41" s="19">
        <v>2004</v>
      </c>
      <c r="D41" s="4"/>
      <c r="E41" s="19">
        <v>2007</v>
      </c>
      <c r="J41" s="19">
        <v>2009</v>
      </c>
      <c r="K41" s="19">
        <v>2008</v>
      </c>
      <c r="M41" s="19">
        <v>1991</v>
      </c>
      <c r="O41" s="19">
        <v>2005</v>
      </c>
      <c r="R41" s="19">
        <v>2001</v>
      </c>
      <c r="T41" s="19">
        <v>2003</v>
      </c>
      <c r="U41" s="19">
        <v>2004</v>
      </c>
      <c r="X41" s="19">
        <v>1996</v>
      </c>
      <c r="AB41" s="19">
        <v>2008</v>
      </c>
      <c r="AC41" s="4"/>
      <c r="AD41" s="4">
        <v>2000</v>
      </c>
      <c r="AH41" s="19">
        <v>2006</v>
      </c>
      <c r="AI41" s="19">
        <v>2008</v>
      </c>
      <c r="AL41" s="19">
        <v>2004</v>
      </c>
      <c r="AN41" s="19">
        <v>2007</v>
      </c>
      <c r="AR41" s="19">
        <v>2006</v>
      </c>
      <c r="AS41" s="4">
        <v>2007</v>
      </c>
      <c r="AT41" s="4"/>
      <c r="AU41" s="4"/>
      <c r="AW41" s="4"/>
      <c r="AX41" s="4"/>
      <c r="AY41" s="4"/>
      <c r="AZ41" s="4"/>
      <c r="BA41" s="4">
        <v>2007</v>
      </c>
      <c r="BB41" s="4"/>
      <c r="BC41" s="4"/>
      <c r="BD41" s="4">
        <v>2009</v>
      </c>
      <c r="BE41" s="4"/>
      <c r="BF41" s="4"/>
      <c r="BG41" s="4"/>
      <c r="BH41" s="4"/>
      <c r="BK41" s="19">
        <v>2007</v>
      </c>
      <c r="BL41" s="19">
        <v>2005</v>
      </c>
      <c r="BM41" s="4"/>
      <c r="BN41" s="4">
        <v>2007</v>
      </c>
      <c r="BO41" s="4">
        <v>2007</v>
      </c>
      <c r="BP41" s="4">
        <v>2008</v>
      </c>
      <c r="BQ41" s="19">
        <v>2005</v>
      </c>
      <c r="BT41" s="19">
        <v>1994</v>
      </c>
      <c r="BW41" s="19">
        <v>2004</v>
      </c>
      <c r="BX41" s="19">
        <v>2007</v>
      </c>
      <c r="BZ41" s="19">
        <v>2003</v>
      </c>
      <c r="CA41" s="4">
        <v>1998</v>
      </c>
      <c r="CB41" s="19">
        <v>2007</v>
      </c>
      <c r="CC41" s="19">
        <v>2007</v>
      </c>
      <c r="CD41" s="19">
        <v>2000</v>
      </c>
      <c r="CE41" s="19">
        <v>2007</v>
      </c>
      <c r="CG41" s="19">
        <v>2001</v>
      </c>
      <c r="CH41" s="19">
        <v>2008</v>
      </c>
      <c r="CJ41" s="4">
        <v>2006</v>
      </c>
      <c r="CL41" s="19">
        <v>2008</v>
      </c>
      <c r="CM41" s="4">
        <v>2008</v>
      </c>
      <c r="CN41" s="19">
        <v>1990</v>
      </c>
      <c r="CO41" s="19">
        <v>2004</v>
      </c>
      <c r="CP41" s="19">
        <v>2005</v>
      </c>
      <c r="CR41" s="19">
        <v>2008</v>
      </c>
    </row>
    <row r="42" spans="1:96">
      <c r="A42" s="56" t="s">
        <v>4927</v>
      </c>
      <c r="B42" s="19">
        <v>21</v>
      </c>
      <c r="D42" s="4">
        <v>31</v>
      </c>
      <c r="E42" s="19">
        <v>37</v>
      </c>
      <c r="J42" s="19">
        <v>20</v>
      </c>
      <c r="K42" s="19">
        <v>10</v>
      </c>
      <c r="M42" s="19">
        <v>15</v>
      </c>
      <c r="O42" s="19">
        <v>10</v>
      </c>
      <c r="R42" s="19">
        <v>20</v>
      </c>
      <c r="T42" s="19">
        <v>31</v>
      </c>
      <c r="U42" s="19">
        <v>37</v>
      </c>
      <c r="X42" s="19">
        <v>14</v>
      </c>
      <c r="AB42" s="19">
        <v>5</v>
      </c>
      <c r="AC42" s="4"/>
      <c r="AD42" s="4">
        <v>15</v>
      </c>
      <c r="AH42" s="19">
        <v>20</v>
      </c>
      <c r="AI42" s="19">
        <v>37</v>
      </c>
      <c r="AL42" s="19">
        <v>37</v>
      </c>
      <c r="AN42" s="19">
        <v>25</v>
      </c>
      <c r="AR42" s="19">
        <v>37</v>
      </c>
      <c r="AS42" s="4">
        <v>37</v>
      </c>
      <c r="AT42" s="4">
        <v>30</v>
      </c>
      <c r="AU42" s="4">
        <v>30</v>
      </c>
      <c r="AW42" s="4">
        <v>24</v>
      </c>
      <c r="AX42" s="4">
        <v>25</v>
      </c>
      <c r="AY42" s="4">
        <v>30</v>
      </c>
      <c r="AZ42" s="4">
        <v>20</v>
      </c>
      <c r="BA42" s="4">
        <v>30</v>
      </c>
      <c r="BB42" s="4">
        <v>37</v>
      </c>
      <c r="BC42" s="4">
        <v>30</v>
      </c>
      <c r="BD42" s="4">
        <v>37</v>
      </c>
      <c r="BE42" s="4">
        <v>20</v>
      </c>
      <c r="BF42" s="4">
        <v>32</v>
      </c>
      <c r="BG42" s="4">
        <v>37</v>
      </c>
      <c r="BH42" s="4">
        <v>31</v>
      </c>
      <c r="BI42" s="4">
        <v>34</v>
      </c>
      <c r="BK42" s="19">
        <v>10</v>
      </c>
      <c r="BL42" s="19">
        <v>35</v>
      </c>
      <c r="BM42" s="4">
        <v>37</v>
      </c>
      <c r="BN42" s="4">
        <v>32</v>
      </c>
      <c r="BO42" s="4">
        <v>35</v>
      </c>
      <c r="BP42" s="4">
        <v>37</v>
      </c>
      <c r="BQ42" s="19">
        <v>37</v>
      </c>
      <c r="BT42" s="19">
        <v>7</v>
      </c>
      <c r="BW42" s="19">
        <v>15</v>
      </c>
      <c r="BX42" s="19">
        <v>30</v>
      </c>
      <c r="BZ42" s="19">
        <v>37</v>
      </c>
      <c r="CA42" s="4">
        <v>35</v>
      </c>
      <c r="CB42" s="19">
        <v>30</v>
      </c>
      <c r="CC42" s="19">
        <v>37</v>
      </c>
      <c r="CD42" s="19">
        <v>36</v>
      </c>
      <c r="CE42" s="19">
        <v>37</v>
      </c>
      <c r="CG42" s="19">
        <v>37</v>
      </c>
      <c r="CH42" s="19">
        <v>37</v>
      </c>
      <c r="CJ42" s="4">
        <v>32</v>
      </c>
      <c r="CL42" s="19">
        <v>32</v>
      </c>
      <c r="CM42" s="4">
        <v>33</v>
      </c>
      <c r="CN42" s="19">
        <v>37</v>
      </c>
      <c r="CO42" s="19">
        <v>23</v>
      </c>
      <c r="CP42" s="19">
        <v>37</v>
      </c>
      <c r="CR42" s="19">
        <v>35</v>
      </c>
    </row>
    <row r="43" spans="1:96" ht="25.5">
      <c r="A43" s="56" t="s">
        <v>3012</v>
      </c>
      <c r="D43" s="4"/>
      <c r="L43" s="4">
        <v>0</v>
      </c>
      <c r="AC43" s="4"/>
      <c r="AD43" s="4">
        <v>0</v>
      </c>
      <c r="AN43" s="19" t="s">
        <v>4507</v>
      </c>
      <c r="AP43" s="4">
        <v>0</v>
      </c>
      <c r="AQ43" s="4">
        <v>0</v>
      </c>
      <c r="AS43" s="4">
        <v>0</v>
      </c>
      <c r="AT43" s="4">
        <v>0</v>
      </c>
      <c r="AU43" s="4">
        <v>0</v>
      </c>
      <c r="AW43" s="4">
        <v>0</v>
      </c>
      <c r="AX43" s="4">
        <v>0</v>
      </c>
      <c r="AY43" s="4">
        <v>0</v>
      </c>
      <c r="AZ43" s="4">
        <v>0</v>
      </c>
      <c r="BA43" s="4">
        <v>0</v>
      </c>
      <c r="BB43" s="4">
        <v>0</v>
      </c>
      <c r="BC43" s="4">
        <v>0</v>
      </c>
      <c r="BD43" s="4">
        <v>0</v>
      </c>
      <c r="BE43" s="8" t="s">
        <v>4116</v>
      </c>
      <c r="BF43" s="4">
        <v>0</v>
      </c>
      <c r="BG43" s="4"/>
      <c r="BH43" s="4">
        <v>0</v>
      </c>
      <c r="BI43" s="4">
        <v>0</v>
      </c>
      <c r="BM43" s="4">
        <v>0</v>
      </c>
      <c r="BO43" s="4">
        <v>0</v>
      </c>
      <c r="CA43" s="4">
        <v>0</v>
      </c>
      <c r="CO43" s="19" t="s">
        <v>4543</v>
      </c>
    </row>
    <row r="44" spans="1:96" ht="38.25">
      <c r="A44" s="139" t="s">
        <v>3013</v>
      </c>
      <c r="B44" s="19" t="s">
        <v>2226</v>
      </c>
      <c r="D44" s="4" t="s">
        <v>4910</v>
      </c>
      <c r="E44" s="19" t="s">
        <v>4508</v>
      </c>
      <c r="J44" s="19" t="s">
        <v>2049</v>
      </c>
      <c r="L44" s="4">
        <v>0</v>
      </c>
      <c r="M44" s="19" t="s">
        <v>2226</v>
      </c>
      <c r="R44" s="19" t="s">
        <v>2049</v>
      </c>
      <c r="T44" s="19" t="s">
        <v>4509</v>
      </c>
      <c r="U44" s="19" t="s">
        <v>3911</v>
      </c>
      <c r="AB44" s="19" t="s">
        <v>4510</v>
      </c>
      <c r="AC44" s="4"/>
      <c r="AD44" s="4" t="s">
        <v>2226</v>
      </c>
      <c r="AH44" s="19" t="s">
        <v>2226</v>
      </c>
      <c r="AI44" s="19" t="s">
        <v>2226</v>
      </c>
      <c r="AL44" s="19" t="s">
        <v>2226</v>
      </c>
      <c r="AN44" s="19" t="s">
        <v>4254</v>
      </c>
      <c r="AP44" s="4">
        <v>0</v>
      </c>
      <c r="AQ44" s="4">
        <v>0</v>
      </c>
      <c r="AR44" s="19" t="s">
        <v>4880</v>
      </c>
      <c r="AS44" s="4" t="s">
        <v>254</v>
      </c>
      <c r="AT44" s="4" t="s">
        <v>2226</v>
      </c>
      <c r="AU44" s="4" t="s">
        <v>2226</v>
      </c>
      <c r="AW44" s="4" t="s">
        <v>3905</v>
      </c>
      <c r="AX44" s="4" t="s">
        <v>474</v>
      </c>
      <c r="AY44" s="4" t="s">
        <v>1213</v>
      </c>
      <c r="AZ44" s="4" t="s">
        <v>2226</v>
      </c>
      <c r="BA44" s="4" t="s">
        <v>2226</v>
      </c>
      <c r="BB44" s="4" t="s">
        <v>3905</v>
      </c>
      <c r="BC44" s="4" t="s">
        <v>2226</v>
      </c>
      <c r="BD44" s="4" t="s">
        <v>2226</v>
      </c>
      <c r="BE44" s="4"/>
      <c r="BF44" s="4" t="s">
        <v>2226</v>
      </c>
      <c r="BG44" s="4" t="s">
        <v>474</v>
      </c>
      <c r="BH44" s="4" t="s">
        <v>2226</v>
      </c>
      <c r="BI44" s="4" t="s">
        <v>4136</v>
      </c>
      <c r="BK44" s="19" t="s">
        <v>3908</v>
      </c>
      <c r="BL44" s="19" t="s">
        <v>4544</v>
      </c>
      <c r="BM44" s="4" t="s">
        <v>3351</v>
      </c>
      <c r="BN44" s="4" t="s">
        <v>2226</v>
      </c>
      <c r="BO44" s="4" t="s">
        <v>3354</v>
      </c>
      <c r="BP44" s="4" t="s">
        <v>3351</v>
      </c>
      <c r="BQ44" s="19" t="s">
        <v>2226</v>
      </c>
      <c r="BT44" s="19" t="s">
        <v>474</v>
      </c>
      <c r="BW44" s="19" t="s">
        <v>2226</v>
      </c>
      <c r="BX44" s="19" t="s">
        <v>3904</v>
      </c>
      <c r="BZ44" s="19" t="s">
        <v>4545</v>
      </c>
      <c r="CA44" s="4" t="s">
        <v>2226</v>
      </c>
      <c r="CB44" s="19" t="s">
        <v>4546</v>
      </c>
      <c r="CC44" s="19" t="s">
        <v>1213</v>
      </c>
      <c r="CD44" s="19" t="s">
        <v>2226</v>
      </c>
      <c r="CE44" s="19" t="s">
        <v>474</v>
      </c>
      <c r="CG44" s="19" t="s">
        <v>1213</v>
      </c>
      <c r="CH44" s="19" t="s">
        <v>4547</v>
      </c>
      <c r="CJ44" s="4" t="s">
        <v>2226</v>
      </c>
      <c r="CL44" s="19" t="s">
        <v>1213</v>
      </c>
      <c r="CM44" s="4" t="s">
        <v>4254</v>
      </c>
      <c r="CN44" s="19" t="s">
        <v>2226</v>
      </c>
      <c r="CO44" s="19" t="s">
        <v>1213</v>
      </c>
      <c r="CP44" s="19" t="s">
        <v>4548</v>
      </c>
      <c r="CR44" s="19" t="s">
        <v>2226</v>
      </c>
    </row>
    <row r="45" spans="1:96" ht="38.25">
      <c r="A45" s="56" t="s">
        <v>3014</v>
      </c>
      <c r="B45" s="19" t="s">
        <v>4511</v>
      </c>
      <c r="D45" s="4"/>
      <c r="E45" s="19" t="s">
        <v>4512</v>
      </c>
      <c r="J45" s="19" t="s">
        <v>4513</v>
      </c>
      <c r="K45" s="19" t="s">
        <v>4514</v>
      </c>
      <c r="L45" s="4">
        <v>0</v>
      </c>
      <c r="M45" s="19" t="s">
        <v>4515</v>
      </c>
      <c r="R45" s="19" t="s">
        <v>3964</v>
      </c>
      <c r="T45" s="19" t="s">
        <v>4516</v>
      </c>
      <c r="U45" s="19" t="s">
        <v>481</v>
      </c>
      <c r="AB45" s="19" t="s">
        <v>4232</v>
      </c>
      <c r="AC45" s="4"/>
      <c r="AD45" s="4" t="s">
        <v>450</v>
      </c>
      <c r="AI45" s="19" t="s">
        <v>4517</v>
      </c>
      <c r="AL45" s="19" t="s">
        <v>4518</v>
      </c>
      <c r="AN45" s="19" t="s">
        <v>4519</v>
      </c>
      <c r="AP45" s="4">
        <v>0</v>
      </c>
      <c r="AQ45" s="4">
        <v>0</v>
      </c>
      <c r="AS45" s="4" t="s">
        <v>255</v>
      </c>
      <c r="AT45" s="4">
        <v>0</v>
      </c>
      <c r="AU45" s="4" t="s">
        <v>4130</v>
      </c>
      <c r="AW45" s="4">
        <v>0</v>
      </c>
      <c r="AX45" s="4">
        <v>0</v>
      </c>
      <c r="AY45" s="4">
        <v>0</v>
      </c>
      <c r="AZ45" s="4">
        <v>0</v>
      </c>
      <c r="BA45" s="4">
        <v>0</v>
      </c>
      <c r="BB45" s="4">
        <v>0</v>
      </c>
      <c r="BC45" s="4">
        <v>0</v>
      </c>
      <c r="BD45" s="4">
        <v>0</v>
      </c>
      <c r="BE45" s="4"/>
      <c r="BF45" s="4">
        <v>0</v>
      </c>
      <c r="BG45" s="4">
        <v>0</v>
      </c>
      <c r="BH45" s="4"/>
      <c r="BI45" s="4">
        <v>0</v>
      </c>
      <c r="BL45" s="19" t="s">
        <v>4550</v>
      </c>
      <c r="BM45" s="4">
        <v>0</v>
      </c>
      <c r="BN45" s="4" t="s">
        <v>3997</v>
      </c>
      <c r="BO45" s="4" t="s">
        <v>3355</v>
      </c>
      <c r="BP45" s="4">
        <v>0</v>
      </c>
      <c r="BQ45" s="19" t="s">
        <v>4551</v>
      </c>
      <c r="BT45" s="19" t="s">
        <v>4552</v>
      </c>
      <c r="BX45" s="19" t="s">
        <v>4553</v>
      </c>
      <c r="CA45" s="4" t="s">
        <v>4059</v>
      </c>
      <c r="CB45" s="19" t="s">
        <v>4554</v>
      </c>
      <c r="CG45" s="19" t="s">
        <v>4555</v>
      </c>
      <c r="CM45" s="4" t="s">
        <v>284</v>
      </c>
      <c r="CN45" s="19" t="s">
        <v>4556</v>
      </c>
      <c r="CO45" s="19" t="s">
        <v>4557</v>
      </c>
      <c r="CP45" s="19" t="s">
        <v>4558</v>
      </c>
    </row>
    <row r="46" spans="1:96" ht="51">
      <c r="A46" s="56" t="s">
        <v>3015</v>
      </c>
      <c r="B46" s="19" t="s">
        <v>4520</v>
      </c>
      <c r="D46" s="4"/>
      <c r="E46" s="19" t="s">
        <v>4521</v>
      </c>
      <c r="H46" s="19" t="s">
        <v>4522</v>
      </c>
      <c r="J46" s="19" t="s">
        <v>4523</v>
      </c>
      <c r="L46" s="4">
        <v>0</v>
      </c>
      <c r="M46" s="19" t="s">
        <v>4524</v>
      </c>
      <c r="R46" s="19" t="s">
        <v>4525</v>
      </c>
      <c r="T46" s="19" t="s">
        <v>4526</v>
      </c>
      <c r="U46" s="19" t="s">
        <v>5579</v>
      </c>
      <c r="AB46" s="19" t="s">
        <v>4527</v>
      </c>
      <c r="AC46" s="4"/>
      <c r="AD46" s="4">
        <v>0</v>
      </c>
      <c r="AH46" s="19" t="s">
        <v>4528</v>
      </c>
      <c r="AI46" s="19" t="s">
        <v>4000</v>
      </c>
      <c r="AL46" s="19" t="s">
        <v>4529</v>
      </c>
      <c r="AN46" s="19" t="s">
        <v>4530</v>
      </c>
      <c r="AP46" s="4">
        <v>0</v>
      </c>
      <c r="AQ46" s="4">
        <v>0</v>
      </c>
      <c r="AS46" s="4">
        <v>0</v>
      </c>
      <c r="AT46" s="4" t="s">
        <v>3358</v>
      </c>
      <c r="AU46" s="4" t="s">
        <v>3358</v>
      </c>
      <c r="AW46" s="4">
        <v>0</v>
      </c>
      <c r="AX46" s="4">
        <v>0</v>
      </c>
      <c r="AY46" s="4">
        <v>0</v>
      </c>
      <c r="AZ46" s="4">
        <v>0</v>
      </c>
      <c r="BA46" s="4" t="s">
        <v>4000</v>
      </c>
      <c r="BB46" s="4">
        <v>0</v>
      </c>
      <c r="BC46" s="4">
        <v>0</v>
      </c>
      <c r="BD46" s="4" t="s">
        <v>261</v>
      </c>
      <c r="BE46" s="4"/>
      <c r="BF46" s="4">
        <v>0</v>
      </c>
      <c r="BG46" s="4">
        <v>0</v>
      </c>
      <c r="BH46" s="4"/>
      <c r="BI46" s="4">
        <v>0</v>
      </c>
      <c r="BL46" s="19" t="s">
        <v>4561</v>
      </c>
      <c r="BM46" s="4">
        <v>0</v>
      </c>
      <c r="BN46" s="4" t="s">
        <v>4000</v>
      </c>
      <c r="BO46" s="4" t="s">
        <v>3356</v>
      </c>
      <c r="BP46" s="4">
        <v>0</v>
      </c>
      <c r="BQ46" s="19" t="s">
        <v>4562</v>
      </c>
      <c r="BW46" s="19" t="s">
        <v>4563</v>
      </c>
      <c r="BX46" s="19" t="s">
        <v>4865</v>
      </c>
      <c r="CA46" s="4">
        <v>0</v>
      </c>
      <c r="CD46" s="19" t="s">
        <v>4564</v>
      </c>
      <c r="CG46" s="19" t="s">
        <v>4565</v>
      </c>
      <c r="CH46" s="19" t="s">
        <v>4566</v>
      </c>
      <c r="CJ46" s="4" t="s">
        <v>3092</v>
      </c>
      <c r="CN46" s="19" t="s">
        <v>4056</v>
      </c>
      <c r="CO46" s="19" t="s">
        <v>4567</v>
      </c>
    </row>
    <row r="47" spans="1:96">
      <c r="A47" s="46" t="s">
        <v>623</v>
      </c>
      <c r="B47" s="19" t="s">
        <v>4531</v>
      </c>
      <c r="D47" s="4"/>
      <c r="E47" s="19" t="s">
        <v>4532</v>
      </c>
      <c r="L47" s="4">
        <v>0</v>
      </c>
      <c r="AC47" s="4"/>
      <c r="AD47" s="4">
        <v>0</v>
      </c>
      <c r="AP47" s="4">
        <v>0</v>
      </c>
      <c r="AQ47" s="4">
        <v>0</v>
      </c>
      <c r="AS47" s="4">
        <v>0</v>
      </c>
      <c r="AT47" s="4">
        <v>0</v>
      </c>
      <c r="AU47" s="4">
        <v>0</v>
      </c>
      <c r="AW47" s="4">
        <v>0</v>
      </c>
      <c r="AX47" s="4">
        <v>0</v>
      </c>
      <c r="AY47" s="4">
        <v>0</v>
      </c>
      <c r="AZ47" s="4">
        <v>0</v>
      </c>
      <c r="BA47" s="4">
        <v>0</v>
      </c>
      <c r="BB47" s="4">
        <v>0</v>
      </c>
      <c r="BC47" s="4">
        <v>0</v>
      </c>
      <c r="BD47" s="4">
        <v>0</v>
      </c>
      <c r="BE47" s="4"/>
      <c r="BF47" s="4">
        <v>0</v>
      </c>
      <c r="BG47" s="4">
        <v>0</v>
      </c>
      <c r="BH47" s="4"/>
      <c r="BI47" s="4">
        <v>0</v>
      </c>
      <c r="BM47" s="4">
        <v>0</v>
      </c>
      <c r="BO47" s="4">
        <v>0</v>
      </c>
      <c r="BP47" s="4">
        <v>0</v>
      </c>
      <c r="CA47" s="4">
        <v>0</v>
      </c>
      <c r="CM47" s="4" t="s">
        <v>285</v>
      </c>
      <c r="CN47" s="19" t="s">
        <v>4570</v>
      </c>
    </row>
    <row r="48" spans="1:96">
      <c r="A48" s="56" t="s">
        <v>3016</v>
      </c>
      <c r="B48" s="19">
        <v>2000</v>
      </c>
      <c r="D48" s="4"/>
      <c r="E48" s="19">
        <v>2008</v>
      </c>
      <c r="AC48" s="4"/>
      <c r="AT48" s="4"/>
      <c r="AU48" s="4"/>
      <c r="AW48" s="4"/>
      <c r="AX48" s="4"/>
      <c r="AY48" s="4"/>
      <c r="AZ48" s="4"/>
      <c r="BB48" s="4"/>
      <c r="BC48" s="4"/>
      <c r="BE48" s="4"/>
      <c r="BF48" s="4"/>
      <c r="BG48" s="4"/>
      <c r="BH48" s="4"/>
      <c r="BM48" s="4"/>
      <c r="CM48" s="4">
        <v>2006</v>
      </c>
      <c r="CN48" s="19">
        <v>2008</v>
      </c>
    </row>
    <row r="49" spans="1:96">
      <c r="A49" s="56" t="s">
        <v>3017</v>
      </c>
      <c r="B49" s="19">
        <v>15</v>
      </c>
      <c r="D49" s="4"/>
      <c r="E49" s="19">
        <v>20</v>
      </c>
      <c r="AC49" s="4"/>
      <c r="AT49" s="4"/>
      <c r="AU49" s="4"/>
      <c r="AW49" s="4"/>
      <c r="AX49" s="4"/>
      <c r="AY49" s="4"/>
      <c r="AZ49" s="4"/>
      <c r="BB49" s="4"/>
      <c r="BC49" s="4"/>
      <c r="BE49" s="4"/>
      <c r="BF49" s="4"/>
      <c r="BG49" s="4"/>
      <c r="BH49" s="4"/>
      <c r="BM49" s="4"/>
      <c r="CM49" s="4">
        <v>15</v>
      </c>
      <c r="CN49" s="19">
        <v>18</v>
      </c>
    </row>
    <row r="50" spans="1:96">
      <c r="A50" s="56" t="s">
        <v>3018</v>
      </c>
      <c r="D50" s="4"/>
      <c r="L50" s="4">
        <v>0</v>
      </c>
      <c r="AC50" s="4"/>
      <c r="AD50" s="4">
        <v>0</v>
      </c>
      <c r="AP50" s="4">
        <v>0</v>
      </c>
      <c r="AQ50" s="4">
        <v>0</v>
      </c>
      <c r="AS50" s="4">
        <v>0</v>
      </c>
      <c r="AT50" s="4">
        <v>0</v>
      </c>
      <c r="AU50" s="4">
        <v>0</v>
      </c>
      <c r="AW50" s="4">
        <v>0</v>
      </c>
      <c r="AX50" s="4">
        <v>0</v>
      </c>
      <c r="AY50" s="4">
        <v>0</v>
      </c>
      <c r="AZ50" s="4">
        <v>0</v>
      </c>
      <c r="BA50" s="4">
        <v>0</v>
      </c>
      <c r="BB50" s="4">
        <v>0</v>
      </c>
      <c r="BC50" s="4">
        <v>0</v>
      </c>
      <c r="BD50" s="4">
        <v>0</v>
      </c>
      <c r="BE50" s="4"/>
      <c r="BF50" s="4">
        <v>0</v>
      </c>
      <c r="BG50" s="4">
        <v>0</v>
      </c>
      <c r="BH50" s="4"/>
      <c r="BI50" s="4">
        <v>0</v>
      </c>
      <c r="BM50" s="4">
        <v>0</v>
      </c>
      <c r="BO50" s="4">
        <v>0</v>
      </c>
      <c r="BP50" s="4">
        <v>0</v>
      </c>
      <c r="CA50" s="4">
        <v>0</v>
      </c>
    </row>
    <row r="51" spans="1:96">
      <c r="A51" s="139" t="s">
        <v>3019</v>
      </c>
      <c r="B51" s="19" t="s">
        <v>4232</v>
      </c>
      <c r="D51" s="4"/>
      <c r="L51" s="4">
        <v>0</v>
      </c>
      <c r="AC51" s="4"/>
      <c r="AD51" s="4">
        <v>0</v>
      </c>
      <c r="AP51" s="4">
        <v>0</v>
      </c>
      <c r="AQ51" s="4">
        <v>0</v>
      </c>
      <c r="AS51" s="4">
        <v>0</v>
      </c>
      <c r="AT51" s="4">
        <v>0</v>
      </c>
      <c r="AU51" s="4">
        <v>0</v>
      </c>
      <c r="AW51" s="4">
        <v>0</v>
      </c>
      <c r="AX51" s="4">
        <v>0</v>
      </c>
      <c r="AY51" s="4">
        <v>0</v>
      </c>
      <c r="AZ51" s="4">
        <v>0</v>
      </c>
      <c r="BA51" s="4">
        <v>0</v>
      </c>
      <c r="BB51" s="4">
        <v>0</v>
      </c>
      <c r="BC51" s="4">
        <v>0</v>
      </c>
      <c r="BD51" s="4">
        <v>0</v>
      </c>
      <c r="BE51" s="4"/>
      <c r="BF51" s="4">
        <v>0</v>
      </c>
      <c r="BG51" s="4">
        <v>0</v>
      </c>
      <c r="BH51" s="4"/>
      <c r="BI51" s="4">
        <v>0</v>
      </c>
      <c r="BM51" s="4">
        <v>0</v>
      </c>
      <c r="BO51" s="4">
        <v>0</v>
      </c>
      <c r="BP51" s="4">
        <v>0</v>
      </c>
      <c r="CA51" s="4">
        <v>0</v>
      </c>
      <c r="CM51" s="4" t="s">
        <v>286</v>
      </c>
      <c r="CN51" s="19" t="s">
        <v>2226</v>
      </c>
    </row>
    <row r="52" spans="1:96">
      <c r="A52" s="56" t="s">
        <v>3020</v>
      </c>
      <c r="B52" s="19" t="s">
        <v>4232</v>
      </c>
      <c r="D52" s="4"/>
      <c r="L52" s="4">
        <v>0</v>
      </c>
      <c r="AC52" s="4"/>
      <c r="AD52" s="4">
        <v>0</v>
      </c>
      <c r="AP52" s="4">
        <v>0</v>
      </c>
      <c r="AQ52" s="4">
        <v>0</v>
      </c>
      <c r="AS52" s="4">
        <v>0</v>
      </c>
      <c r="AT52" s="4">
        <v>0</v>
      </c>
      <c r="AU52" s="4">
        <v>0</v>
      </c>
      <c r="AW52" s="4">
        <v>0</v>
      </c>
      <c r="AX52" s="4">
        <v>0</v>
      </c>
      <c r="AY52" s="4">
        <v>0</v>
      </c>
      <c r="AZ52" s="4">
        <v>0</v>
      </c>
      <c r="BA52" s="4">
        <v>0</v>
      </c>
      <c r="BB52" s="4">
        <v>0</v>
      </c>
      <c r="BC52" s="4">
        <v>0</v>
      </c>
      <c r="BD52" s="4">
        <v>0</v>
      </c>
      <c r="BE52" s="4"/>
      <c r="BF52" s="4">
        <v>0</v>
      </c>
      <c r="BG52" s="4">
        <v>0</v>
      </c>
      <c r="BH52" s="4"/>
      <c r="BI52" s="4">
        <v>0</v>
      </c>
      <c r="BM52" s="4">
        <v>0</v>
      </c>
      <c r="BO52" s="4">
        <v>0</v>
      </c>
      <c r="BP52" s="4">
        <v>0</v>
      </c>
      <c r="CA52" s="4">
        <v>0</v>
      </c>
      <c r="CN52" s="19" t="s">
        <v>4871</v>
      </c>
    </row>
    <row r="53" spans="1:96">
      <c r="A53" s="56" t="s">
        <v>3021</v>
      </c>
      <c r="B53" s="19" t="s">
        <v>4520</v>
      </c>
      <c r="D53" s="4"/>
      <c r="L53" s="4">
        <v>0</v>
      </c>
      <c r="AC53" s="4"/>
      <c r="AD53" s="4">
        <v>0</v>
      </c>
      <c r="AP53" s="4">
        <v>0</v>
      </c>
      <c r="AQ53" s="4">
        <v>0</v>
      </c>
      <c r="AS53" s="4">
        <v>0</v>
      </c>
      <c r="AT53" s="4">
        <v>0</v>
      </c>
      <c r="AU53" s="4">
        <v>0</v>
      </c>
      <c r="AW53" s="4">
        <v>0</v>
      </c>
      <c r="AX53" s="4">
        <v>0</v>
      </c>
      <c r="AY53" s="4">
        <v>0</v>
      </c>
      <c r="AZ53" s="4">
        <v>0</v>
      </c>
      <c r="BA53" s="4">
        <v>0</v>
      </c>
      <c r="BB53" s="4">
        <v>0</v>
      </c>
      <c r="BC53" s="4">
        <v>0</v>
      </c>
      <c r="BD53" s="4">
        <v>0</v>
      </c>
      <c r="BE53" s="4"/>
      <c r="BF53" s="4">
        <v>0</v>
      </c>
      <c r="BG53" s="4">
        <v>0</v>
      </c>
      <c r="BH53" s="4"/>
      <c r="BI53" s="4">
        <v>0</v>
      </c>
      <c r="BM53" s="4">
        <v>0</v>
      </c>
      <c r="BO53" s="4">
        <v>0</v>
      </c>
      <c r="BP53" s="4">
        <v>0</v>
      </c>
      <c r="CA53" s="4">
        <v>0</v>
      </c>
    </row>
    <row r="54" spans="1:96">
      <c r="A54" s="54" t="s">
        <v>3022</v>
      </c>
      <c r="B54" s="19">
        <v>80</v>
      </c>
      <c r="D54" s="4">
        <v>97</v>
      </c>
      <c r="E54" s="19">
        <v>100</v>
      </c>
      <c r="G54" s="19">
        <v>0</v>
      </c>
      <c r="H54" s="19">
        <v>0</v>
      </c>
      <c r="I54" s="19">
        <v>0</v>
      </c>
      <c r="J54" s="19">
        <v>0</v>
      </c>
      <c r="K54" s="19">
        <v>0</v>
      </c>
      <c r="L54" s="4">
        <v>0</v>
      </c>
      <c r="M54" s="19">
        <v>0</v>
      </c>
      <c r="N54" s="19">
        <v>0</v>
      </c>
      <c r="O54" s="19">
        <v>0</v>
      </c>
      <c r="P54" s="19">
        <v>0</v>
      </c>
      <c r="R54" s="19">
        <v>0</v>
      </c>
      <c r="S54" s="19">
        <v>0</v>
      </c>
      <c r="T54" s="19">
        <v>80</v>
      </c>
      <c r="U54" s="19">
        <v>98</v>
      </c>
      <c r="W54" s="19">
        <v>0</v>
      </c>
      <c r="X54" s="19">
        <v>0</v>
      </c>
      <c r="Y54" s="19">
        <v>0</v>
      </c>
      <c r="Z54" s="19">
        <v>0</v>
      </c>
      <c r="AA54" s="19">
        <v>0</v>
      </c>
      <c r="AB54" s="19">
        <v>0</v>
      </c>
      <c r="AC54" s="4">
        <v>0</v>
      </c>
      <c r="AD54" s="4">
        <v>0</v>
      </c>
      <c r="AE54" s="19">
        <v>0</v>
      </c>
      <c r="AF54" s="19">
        <v>0</v>
      </c>
      <c r="AG54" s="19">
        <v>0</v>
      </c>
      <c r="AH54" s="19">
        <v>90</v>
      </c>
      <c r="AI54" s="19">
        <v>100</v>
      </c>
      <c r="AJ54" s="19">
        <v>100</v>
      </c>
      <c r="AK54" s="19">
        <v>0</v>
      </c>
      <c r="AL54" s="19">
        <v>99</v>
      </c>
      <c r="AN54" s="19">
        <v>95</v>
      </c>
      <c r="AO54" s="19">
        <v>0</v>
      </c>
      <c r="AP54" s="4">
        <v>0</v>
      </c>
      <c r="AQ54" s="4">
        <v>80</v>
      </c>
      <c r="AR54" s="19">
        <v>78</v>
      </c>
      <c r="AS54" s="4">
        <v>70</v>
      </c>
      <c r="AT54" s="4">
        <v>85</v>
      </c>
      <c r="AU54" s="4">
        <v>70</v>
      </c>
      <c r="AV54" s="19">
        <v>89</v>
      </c>
      <c r="AW54" s="4">
        <v>98</v>
      </c>
      <c r="AX54" s="4">
        <v>92</v>
      </c>
      <c r="AY54" s="4">
        <v>90</v>
      </c>
      <c r="AZ54" s="4">
        <v>90</v>
      </c>
      <c r="BA54" s="4">
        <v>85</v>
      </c>
      <c r="BB54" s="4">
        <v>75</v>
      </c>
      <c r="BC54" s="4">
        <v>75</v>
      </c>
      <c r="BD54" s="4">
        <v>95</v>
      </c>
      <c r="BE54" s="4">
        <v>75</v>
      </c>
      <c r="BF54" s="4">
        <v>90</v>
      </c>
      <c r="BG54" s="4">
        <v>80</v>
      </c>
      <c r="BH54" s="4">
        <v>92</v>
      </c>
      <c r="BI54" s="4">
        <v>89</v>
      </c>
      <c r="BJ54" s="19">
        <v>0</v>
      </c>
      <c r="BK54" s="19">
        <v>0</v>
      </c>
      <c r="BL54" s="19">
        <v>90</v>
      </c>
      <c r="BM54" s="4">
        <v>98</v>
      </c>
      <c r="BN54" s="4">
        <v>90</v>
      </c>
      <c r="BO54" s="4">
        <v>97</v>
      </c>
      <c r="BP54" s="4">
        <v>95</v>
      </c>
      <c r="BQ54" s="19">
        <v>80</v>
      </c>
      <c r="BR54" s="19">
        <v>80</v>
      </c>
      <c r="BS54" s="4">
        <v>0</v>
      </c>
      <c r="BT54" s="19">
        <v>0</v>
      </c>
      <c r="BU54" s="19">
        <v>0</v>
      </c>
      <c r="BV54" s="19">
        <v>0</v>
      </c>
      <c r="BW54" s="19">
        <v>85</v>
      </c>
      <c r="BX54" s="19">
        <v>97</v>
      </c>
      <c r="BY54" s="19">
        <v>97</v>
      </c>
      <c r="BZ54" s="19">
        <v>60</v>
      </c>
      <c r="CA54" s="4">
        <v>95</v>
      </c>
      <c r="CB54" s="19">
        <v>90</v>
      </c>
      <c r="CC54" s="19">
        <v>95</v>
      </c>
      <c r="CD54" s="19">
        <v>65</v>
      </c>
      <c r="CE54" s="19">
        <v>70</v>
      </c>
      <c r="CG54" s="19">
        <v>97</v>
      </c>
      <c r="CH54" s="19">
        <v>99</v>
      </c>
      <c r="CI54" s="19">
        <v>99</v>
      </c>
      <c r="CJ54" s="4">
        <v>60</v>
      </c>
      <c r="CK54" s="19">
        <v>80</v>
      </c>
      <c r="CL54" s="19">
        <v>75</v>
      </c>
      <c r="CM54" s="4">
        <v>98</v>
      </c>
      <c r="CN54" s="19">
        <v>80</v>
      </c>
      <c r="CO54" s="19">
        <v>0</v>
      </c>
      <c r="CP54" s="19">
        <v>95</v>
      </c>
      <c r="CQ54" s="19">
        <v>0</v>
      </c>
      <c r="CR54" s="19">
        <v>85</v>
      </c>
    </row>
    <row r="55" spans="1:96">
      <c r="A55" s="73" t="s">
        <v>3023</v>
      </c>
      <c r="B55" s="19">
        <v>80</v>
      </c>
      <c r="D55" s="4">
        <v>0</v>
      </c>
      <c r="E55" s="19">
        <v>100</v>
      </c>
      <c r="G55" s="19">
        <v>50</v>
      </c>
      <c r="H55" s="19">
        <v>75</v>
      </c>
      <c r="I55" s="19">
        <v>50</v>
      </c>
      <c r="J55" s="19">
        <v>75</v>
      </c>
      <c r="K55" s="19">
        <v>40</v>
      </c>
      <c r="L55" s="4">
        <v>90</v>
      </c>
      <c r="M55" s="19">
        <v>0</v>
      </c>
      <c r="N55" s="19">
        <v>100</v>
      </c>
      <c r="O55" s="19">
        <v>90</v>
      </c>
      <c r="P55" s="19">
        <v>75</v>
      </c>
      <c r="R55" s="19">
        <v>90</v>
      </c>
      <c r="S55" s="19">
        <v>50</v>
      </c>
      <c r="T55" s="19">
        <v>70</v>
      </c>
      <c r="U55" s="19">
        <v>98</v>
      </c>
      <c r="W55" s="19">
        <v>0</v>
      </c>
      <c r="X55" s="19">
        <v>80</v>
      </c>
      <c r="Y55" s="19">
        <v>80</v>
      </c>
      <c r="Z55" s="19">
        <v>75</v>
      </c>
      <c r="AA55" s="19">
        <v>75</v>
      </c>
      <c r="AB55" s="19">
        <v>60</v>
      </c>
      <c r="AC55" s="4">
        <v>80</v>
      </c>
      <c r="AD55" s="4">
        <v>100</v>
      </c>
      <c r="AE55" s="19">
        <v>100</v>
      </c>
      <c r="AF55" s="19">
        <v>20</v>
      </c>
      <c r="AG55" s="19">
        <v>20</v>
      </c>
      <c r="AH55" s="19">
        <v>90</v>
      </c>
      <c r="AI55" s="19">
        <v>100</v>
      </c>
      <c r="AJ55" s="19">
        <v>100</v>
      </c>
      <c r="AK55" s="19">
        <v>100</v>
      </c>
      <c r="AL55" s="19">
        <v>99</v>
      </c>
      <c r="AN55" s="19">
        <v>95</v>
      </c>
      <c r="AO55" s="19">
        <v>60</v>
      </c>
      <c r="AP55" s="4">
        <v>50</v>
      </c>
      <c r="AQ55" s="4">
        <v>80</v>
      </c>
      <c r="AR55" s="19">
        <v>78</v>
      </c>
      <c r="AS55" s="4">
        <v>70</v>
      </c>
      <c r="AT55" s="4">
        <v>0</v>
      </c>
      <c r="AU55" s="4">
        <v>0</v>
      </c>
      <c r="AV55" s="19">
        <v>0</v>
      </c>
      <c r="AW55" s="4">
        <v>0</v>
      </c>
      <c r="AX55" s="4">
        <v>0</v>
      </c>
      <c r="AY55" s="4">
        <v>0</v>
      </c>
      <c r="AZ55" s="4">
        <v>0</v>
      </c>
      <c r="BA55" s="4">
        <v>25</v>
      </c>
      <c r="BB55" s="4">
        <v>0</v>
      </c>
      <c r="BC55" s="4">
        <v>0</v>
      </c>
      <c r="BD55" s="4">
        <v>25</v>
      </c>
      <c r="BE55" s="4">
        <v>80</v>
      </c>
      <c r="BF55" s="4">
        <v>0</v>
      </c>
      <c r="BG55" s="4">
        <v>0</v>
      </c>
      <c r="BH55" s="4">
        <v>0</v>
      </c>
      <c r="BI55" s="4">
        <v>0</v>
      </c>
      <c r="BJ55" s="19">
        <v>100</v>
      </c>
      <c r="BK55" s="19">
        <v>100</v>
      </c>
      <c r="BL55" s="19">
        <v>90</v>
      </c>
      <c r="BM55" s="4">
        <v>0</v>
      </c>
      <c r="BN55" s="4">
        <v>85</v>
      </c>
      <c r="BO55" s="4">
        <v>0</v>
      </c>
      <c r="BP55" s="4">
        <v>0</v>
      </c>
      <c r="BQ55" s="19">
        <v>80</v>
      </c>
      <c r="BR55" s="19">
        <v>80</v>
      </c>
      <c r="BS55" s="4">
        <v>95</v>
      </c>
      <c r="BT55" s="19">
        <v>95</v>
      </c>
      <c r="BU55" s="19">
        <v>90</v>
      </c>
      <c r="BV55" s="19">
        <v>80</v>
      </c>
      <c r="BW55" s="19">
        <v>100</v>
      </c>
      <c r="BX55" s="19">
        <v>97</v>
      </c>
      <c r="BY55" s="19">
        <v>97</v>
      </c>
      <c r="BZ55" s="19">
        <v>60</v>
      </c>
      <c r="CA55" s="4">
        <v>95</v>
      </c>
      <c r="CB55" s="19">
        <v>0</v>
      </c>
      <c r="CC55" s="19">
        <v>90</v>
      </c>
      <c r="CD55" s="19">
        <v>65</v>
      </c>
      <c r="CE55" s="19">
        <v>70</v>
      </c>
      <c r="CG55" s="19">
        <v>97</v>
      </c>
      <c r="CH55" s="19">
        <v>99</v>
      </c>
      <c r="CI55" s="19">
        <v>99</v>
      </c>
      <c r="CJ55" s="4">
        <v>60</v>
      </c>
      <c r="CK55" s="19">
        <v>80</v>
      </c>
      <c r="CL55" s="19">
        <v>75</v>
      </c>
      <c r="CM55" s="4">
        <v>98</v>
      </c>
      <c r="CN55" s="19">
        <v>80</v>
      </c>
      <c r="CO55" s="19">
        <v>80</v>
      </c>
      <c r="CP55" s="19">
        <v>95</v>
      </c>
      <c r="CQ55" s="19">
        <v>95</v>
      </c>
      <c r="CR55" s="19">
        <v>85</v>
      </c>
    </row>
    <row r="56" spans="1:96">
      <c r="A56" s="46" t="s">
        <v>627</v>
      </c>
      <c r="B56" s="19">
        <v>2</v>
      </c>
      <c r="D56" s="4">
        <v>2</v>
      </c>
      <c r="E56" s="19">
        <v>3</v>
      </c>
      <c r="H56" s="19">
        <v>0</v>
      </c>
      <c r="L56" s="4">
        <v>0</v>
      </c>
      <c r="P56" s="19">
        <v>0</v>
      </c>
      <c r="T56" s="19">
        <v>2</v>
      </c>
      <c r="U56" s="19">
        <v>1</v>
      </c>
      <c r="X56" s="19">
        <v>0</v>
      </c>
      <c r="AC56" s="4">
        <v>0</v>
      </c>
      <c r="AD56" s="4">
        <v>0</v>
      </c>
      <c r="AG56" s="19">
        <v>0</v>
      </c>
      <c r="AH56" s="19">
        <v>2</v>
      </c>
      <c r="AI56" s="19">
        <v>0</v>
      </c>
      <c r="AK56" s="19">
        <v>0</v>
      </c>
      <c r="AL56" s="19">
        <v>2</v>
      </c>
      <c r="AN56" s="19">
        <v>3</v>
      </c>
      <c r="AP56" s="4">
        <v>0</v>
      </c>
      <c r="AQ56" s="4">
        <v>1</v>
      </c>
      <c r="AR56" s="19">
        <v>1</v>
      </c>
      <c r="AS56" s="4">
        <v>2</v>
      </c>
      <c r="AT56" s="4">
        <v>1</v>
      </c>
      <c r="AU56" s="4">
        <v>1</v>
      </c>
      <c r="AW56" s="4">
        <v>1</v>
      </c>
      <c r="AX56" s="4">
        <v>1</v>
      </c>
      <c r="AY56" s="4">
        <v>2</v>
      </c>
      <c r="AZ56" s="4">
        <v>1</v>
      </c>
      <c r="BA56" s="4">
        <v>3</v>
      </c>
      <c r="BB56" s="4">
        <v>1</v>
      </c>
      <c r="BC56" s="4">
        <v>2</v>
      </c>
      <c r="BD56" s="4">
        <v>0</v>
      </c>
      <c r="BE56" s="4">
        <v>2</v>
      </c>
      <c r="BF56" s="4">
        <v>1</v>
      </c>
      <c r="BG56" s="4">
        <v>1</v>
      </c>
      <c r="BH56" s="4">
        <v>2</v>
      </c>
      <c r="BI56" s="4">
        <v>1</v>
      </c>
      <c r="BJ56" s="19">
        <v>0</v>
      </c>
      <c r="BL56" s="19">
        <v>1</v>
      </c>
      <c r="BM56" s="4">
        <v>2</v>
      </c>
      <c r="BN56" s="4">
        <v>2</v>
      </c>
      <c r="BO56" s="4">
        <v>1</v>
      </c>
      <c r="BP56" s="4">
        <v>1</v>
      </c>
      <c r="BQ56" s="19">
        <v>2</v>
      </c>
      <c r="BU56" s="19">
        <v>0</v>
      </c>
      <c r="BV56" s="19">
        <v>0</v>
      </c>
      <c r="BW56" s="19">
        <v>2</v>
      </c>
      <c r="BX56" s="19">
        <v>2</v>
      </c>
      <c r="BZ56" s="19">
        <v>2</v>
      </c>
      <c r="CA56" s="4">
        <v>2</v>
      </c>
      <c r="CB56" s="19">
        <v>2</v>
      </c>
      <c r="CC56" s="19">
        <v>1</v>
      </c>
      <c r="CD56" s="19">
        <v>1</v>
      </c>
      <c r="CE56" s="19">
        <v>1</v>
      </c>
      <c r="CG56" s="19">
        <v>1</v>
      </c>
      <c r="CH56" s="19">
        <v>2</v>
      </c>
      <c r="CJ56" s="4">
        <v>2</v>
      </c>
      <c r="CK56" s="19">
        <v>1</v>
      </c>
      <c r="CL56" s="19">
        <v>2</v>
      </c>
      <c r="CM56" s="4">
        <v>1</v>
      </c>
      <c r="CN56" s="19">
        <v>3</v>
      </c>
      <c r="CP56" s="19">
        <v>1</v>
      </c>
      <c r="CR56" s="19">
        <v>2</v>
      </c>
    </row>
    <row r="57" spans="1:96">
      <c r="A57" s="73" t="s">
        <v>3024</v>
      </c>
      <c r="B57" s="19">
        <v>2</v>
      </c>
      <c r="D57" s="4"/>
      <c r="E57" s="19">
        <v>3</v>
      </c>
      <c r="G57" s="19">
        <v>2</v>
      </c>
      <c r="H57" s="19">
        <v>2</v>
      </c>
      <c r="I57" s="19">
        <v>2</v>
      </c>
      <c r="J57" s="19">
        <v>2</v>
      </c>
      <c r="K57" s="19">
        <v>2</v>
      </c>
      <c r="L57" s="4">
        <v>1</v>
      </c>
      <c r="M57" s="19">
        <v>1</v>
      </c>
      <c r="N57" s="19">
        <v>1</v>
      </c>
      <c r="O57" s="19">
        <v>2</v>
      </c>
      <c r="P57" s="19">
        <v>0</v>
      </c>
      <c r="R57" s="19">
        <v>1</v>
      </c>
      <c r="S57" s="19">
        <v>2</v>
      </c>
      <c r="T57" s="19">
        <v>2</v>
      </c>
      <c r="U57" s="19">
        <v>1</v>
      </c>
      <c r="X57" s="19">
        <v>0</v>
      </c>
      <c r="Z57" s="19">
        <v>1</v>
      </c>
      <c r="AB57" s="19">
        <v>2</v>
      </c>
      <c r="AC57" s="4">
        <v>1</v>
      </c>
      <c r="AD57" s="4">
        <v>2</v>
      </c>
      <c r="AF57" s="19">
        <v>1</v>
      </c>
      <c r="AG57" s="19">
        <v>2</v>
      </c>
      <c r="AH57" s="19">
        <v>0</v>
      </c>
      <c r="AI57" s="19">
        <v>0</v>
      </c>
      <c r="AK57" s="19">
        <v>2</v>
      </c>
      <c r="AL57" s="19">
        <v>1</v>
      </c>
      <c r="AN57" s="19">
        <v>3</v>
      </c>
      <c r="AO57" s="19">
        <v>2</v>
      </c>
      <c r="AP57" s="4">
        <v>1</v>
      </c>
      <c r="AQ57" s="4">
        <v>1</v>
      </c>
      <c r="AR57" s="19">
        <v>1</v>
      </c>
      <c r="AS57" s="4">
        <v>1</v>
      </c>
      <c r="AT57" s="4">
        <v>0</v>
      </c>
      <c r="AU57" s="4">
        <v>0</v>
      </c>
      <c r="AW57" s="4">
        <v>0</v>
      </c>
      <c r="AX57" s="4">
        <v>0</v>
      </c>
      <c r="AY57" s="4">
        <v>0</v>
      </c>
      <c r="AZ57" s="4">
        <v>0</v>
      </c>
      <c r="BA57" s="4">
        <v>3</v>
      </c>
      <c r="BB57" s="4">
        <v>0</v>
      </c>
      <c r="BC57" s="4">
        <v>0</v>
      </c>
      <c r="BD57" s="4">
        <v>0</v>
      </c>
      <c r="BE57" s="4">
        <v>1</v>
      </c>
      <c r="BF57" s="4">
        <v>0</v>
      </c>
      <c r="BG57" s="4">
        <v>0</v>
      </c>
      <c r="BH57" s="4">
        <v>0</v>
      </c>
      <c r="BI57" s="4">
        <v>0</v>
      </c>
      <c r="BJ57" s="19">
        <v>2</v>
      </c>
      <c r="BK57" s="19">
        <v>2</v>
      </c>
      <c r="BL57" s="19">
        <v>1</v>
      </c>
      <c r="BM57" s="4">
        <v>0</v>
      </c>
      <c r="BN57" s="4">
        <v>2</v>
      </c>
      <c r="BO57" s="4">
        <v>0</v>
      </c>
      <c r="BP57" s="4">
        <v>0</v>
      </c>
      <c r="BQ57" s="19">
        <v>2</v>
      </c>
      <c r="BS57" s="4">
        <v>1</v>
      </c>
      <c r="BT57" s="19">
        <v>2</v>
      </c>
      <c r="BU57" s="19">
        <v>0</v>
      </c>
      <c r="BV57" s="19">
        <v>1</v>
      </c>
      <c r="BW57" s="19">
        <v>2</v>
      </c>
      <c r="BX57" s="19">
        <v>2</v>
      </c>
      <c r="BZ57" s="19">
        <v>2</v>
      </c>
      <c r="CA57" s="4">
        <v>1</v>
      </c>
      <c r="CC57" s="19">
        <v>1</v>
      </c>
      <c r="CD57" s="19">
        <v>1</v>
      </c>
      <c r="CE57" s="19">
        <v>1</v>
      </c>
      <c r="CG57" s="19">
        <v>2</v>
      </c>
      <c r="CH57" s="19">
        <v>1</v>
      </c>
      <c r="CJ57" s="4">
        <v>2</v>
      </c>
      <c r="CK57" s="19">
        <v>1</v>
      </c>
      <c r="CL57" s="19">
        <v>2</v>
      </c>
      <c r="CM57" s="4">
        <v>1</v>
      </c>
      <c r="CN57" s="19">
        <v>3</v>
      </c>
      <c r="CO57" s="19">
        <v>2</v>
      </c>
      <c r="CP57" s="19">
        <v>1</v>
      </c>
      <c r="CQ57" s="19">
        <v>1</v>
      </c>
      <c r="CR57" s="19">
        <v>2</v>
      </c>
    </row>
    <row r="58" spans="1:96">
      <c r="A58" s="46" t="s">
        <v>569</v>
      </c>
      <c r="B58" s="19" t="s">
        <v>590</v>
      </c>
      <c r="D58" s="4" t="s">
        <v>1995</v>
      </c>
      <c r="E58" s="19" t="s">
        <v>590</v>
      </c>
      <c r="G58" s="19" t="s">
        <v>1995</v>
      </c>
      <c r="H58" s="19" t="s">
        <v>1995</v>
      </c>
      <c r="I58" s="19" t="s">
        <v>1995</v>
      </c>
      <c r="J58" s="19" t="s">
        <v>1995</v>
      </c>
      <c r="K58" s="19" t="s">
        <v>590</v>
      </c>
      <c r="L58" s="4" t="s">
        <v>1995</v>
      </c>
      <c r="M58" s="19" t="s">
        <v>590</v>
      </c>
      <c r="N58" s="19" t="s">
        <v>1995</v>
      </c>
      <c r="O58" s="19" t="s">
        <v>1995</v>
      </c>
      <c r="P58" s="19" t="s">
        <v>1995</v>
      </c>
      <c r="R58" s="19" t="s">
        <v>1995</v>
      </c>
      <c r="S58" s="19" t="s">
        <v>1995</v>
      </c>
      <c r="T58" s="19" t="s">
        <v>1995</v>
      </c>
      <c r="U58" s="19" t="s">
        <v>1995</v>
      </c>
      <c r="X58" s="19" t="s">
        <v>1995</v>
      </c>
      <c r="Y58" s="19" t="s">
        <v>1995</v>
      </c>
      <c r="Z58" s="19" t="s">
        <v>1995</v>
      </c>
      <c r="AB58" s="19" t="s">
        <v>1995</v>
      </c>
      <c r="AC58" s="4" t="s">
        <v>1995</v>
      </c>
      <c r="AD58" s="4" t="s">
        <v>1995</v>
      </c>
      <c r="AF58" s="19" t="s">
        <v>1995</v>
      </c>
      <c r="AG58" s="19" t="s">
        <v>590</v>
      </c>
      <c r="AH58" s="19" t="s">
        <v>1995</v>
      </c>
      <c r="AI58" s="19" t="s">
        <v>1995</v>
      </c>
      <c r="AK58" s="19" t="s">
        <v>1995</v>
      </c>
      <c r="AL58" s="19" t="s">
        <v>1995</v>
      </c>
      <c r="AN58" s="19" t="s">
        <v>590</v>
      </c>
      <c r="AO58" s="19" t="s">
        <v>590</v>
      </c>
      <c r="AP58" s="4" t="s">
        <v>1995</v>
      </c>
      <c r="AQ58" s="4" t="s">
        <v>1995</v>
      </c>
      <c r="AR58" s="19" t="s">
        <v>1995</v>
      </c>
      <c r="AS58" s="4" t="s">
        <v>1995</v>
      </c>
      <c r="AT58" s="4" t="s">
        <v>1995</v>
      </c>
      <c r="AU58" s="4" t="s">
        <v>1995</v>
      </c>
      <c r="AW58" s="4" t="s">
        <v>1995</v>
      </c>
      <c r="AX58" s="4" t="s">
        <v>1995</v>
      </c>
      <c r="AY58" s="4" t="s">
        <v>1995</v>
      </c>
      <c r="AZ58" s="4" t="s">
        <v>1995</v>
      </c>
      <c r="BA58" s="4" t="s">
        <v>1995</v>
      </c>
      <c r="BB58" s="4" t="s">
        <v>1995</v>
      </c>
      <c r="BC58" s="4" t="s">
        <v>1995</v>
      </c>
      <c r="BD58" s="4" t="s">
        <v>1995</v>
      </c>
      <c r="BE58" s="4" t="s">
        <v>590</v>
      </c>
      <c r="BF58" s="4" t="s">
        <v>1995</v>
      </c>
      <c r="BG58" s="4" t="s">
        <v>1995</v>
      </c>
      <c r="BH58" s="4" t="s">
        <v>1995</v>
      </c>
      <c r="BI58" s="4" t="s">
        <v>1995</v>
      </c>
      <c r="BJ58" s="19" t="s">
        <v>2994</v>
      </c>
      <c r="BK58" s="19" t="s">
        <v>2994</v>
      </c>
      <c r="BL58" s="19" t="s">
        <v>2994</v>
      </c>
      <c r="BM58" s="4" t="s">
        <v>1995</v>
      </c>
      <c r="BN58" s="4" t="s">
        <v>1995</v>
      </c>
      <c r="BO58" s="4" t="s">
        <v>1995</v>
      </c>
      <c r="BP58" s="4" t="s">
        <v>1995</v>
      </c>
      <c r="BQ58" s="19" t="s">
        <v>2994</v>
      </c>
      <c r="BS58" s="4" t="s">
        <v>1995</v>
      </c>
      <c r="BT58" s="19" t="s">
        <v>1995</v>
      </c>
      <c r="BU58" s="19" t="s">
        <v>590</v>
      </c>
      <c r="BV58" s="19" t="s">
        <v>1995</v>
      </c>
      <c r="BW58" s="19" t="s">
        <v>2994</v>
      </c>
      <c r="BX58" s="19" t="s">
        <v>450</v>
      </c>
      <c r="BZ58" s="19" t="s">
        <v>2994</v>
      </c>
      <c r="CA58" s="4" t="s">
        <v>1995</v>
      </c>
      <c r="CB58" s="19" t="s">
        <v>1995</v>
      </c>
      <c r="CC58" s="19" t="s">
        <v>2994</v>
      </c>
      <c r="CD58" s="19" t="s">
        <v>2994</v>
      </c>
      <c r="CE58" s="19" t="s">
        <v>2994</v>
      </c>
      <c r="CG58" s="19" t="s">
        <v>2994</v>
      </c>
      <c r="CH58" s="19" t="s">
        <v>2994</v>
      </c>
      <c r="CJ58" s="4" t="s">
        <v>1995</v>
      </c>
      <c r="CK58" s="19" t="s">
        <v>1995</v>
      </c>
      <c r="CL58" s="19" t="s">
        <v>2994</v>
      </c>
      <c r="CM58" s="4" t="s">
        <v>1995</v>
      </c>
      <c r="CN58" s="19" t="s">
        <v>2994</v>
      </c>
      <c r="CO58" s="19" t="s">
        <v>1995</v>
      </c>
      <c r="CP58" s="19" t="s">
        <v>2994</v>
      </c>
      <c r="CQ58" s="19" t="s">
        <v>450</v>
      </c>
      <c r="CR58" s="19" t="s">
        <v>2994</v>
      </c>
    </row>
    <row r="59" spans="1:96">
      <c r="A59" s="46" t="s">
        <v>570</v>
      </c>
      <c r="B59" s="19" t="s">
        <v>590</v>
      </c>
      <c r="D59" s="4" t="s">
        <v>590</v>
      </c>
      <c r="E59" s="19" t="s">
        <v>1995</v>
      </c>
      <c r="G59" s="19" t="s">
        <v>590</v>
      </c>
      <c r="H59" s="19" t="s">
        <v>590</v>
      </c>
      <c r="I59" s="19" t="s">
        <v>590</v>
      </c>
      <c r="J59" s="19" t="s">
        <v>590</v>
      </c>
      <c r="K59" s="19" t="s">
        <v>590</v>
      </c>
      <c r="L59" s="4" t="s">
        <v>590</v>
      </c>
      <c r="M59" s="19" t="s">
        <v>590</v>
      </c>
      <c r="N59" s="19" t="s">
        <v>590</v>
      </c>
      <c r="O59" s="19" t="s">
        <v>590</v>
      </c>
      <c r="P59" s="19" t="s">
        <v>590</v>
      </c>
      <c r="R59" s="19" t="s">
        <v>590</v>
      </c>
      <c r="S59" s="19" t="s">
        <v>1995</v>
      </c>
      <c r="T59" s="19" t="s">
        <v>590</v>
      </c>
      <c r="U59" s="19" t="s">
        <v>590</v>
      </c>
      <c r="X59" s="19" t="s">
        <v>590</v>
      </c>
      <c r="Y59" s="19" t="s">
        <v>590</v>
      </c>
      <c r="Z59" s="19" t="s">
        <v>590</v>
      </c>
      <c r="AB59" s="19" t="s">
        <v>590</v>
      </c>
      <c r="AC59" s="4" t="s">
        <v>590</v>
      </c>
      <c r="AD59" s="4" t="s">
        <v>590</v>
      </c>
      <c r="AF59" s="19" t="s">
        <v>590</v>
      </c>
      <c r="AG59" s="19" t="s">
        <v>590</v>
      </c>
      <c r="AH59" s="19" t="s">
        <v>590</v>
      </c>
      <c r="AI59" s="19" t="s">
        <v>590</v>
      </c>
      <c r="AK59" s="19" t="s">
        <v>590</v>
      </c>
      <c r="AL59" s="19" t="s">
        <v>590</v>
      </c>
      <c r="AN59" s="19" t="s">
        <v>1995</v>
      </c>
      <c r="AO59" s="19" t="s">
        <v>590</v>
      </c>
      <c r="AP59" s="4" t="s">
        <v>590</v>
      </c>
      <c r="AQ59" s="4" t="s">
        <v>1995</v>
      </c>
      <c r="AR59" s="19" t="s">
        <v>1995</v>
      </c>
      <c r="AS59" s="4" t="s">
        <v>1995</v>
      </c>
      <c r="AT59" s="4" t="s">
        <v>1995</v>
      </c>
      <c r="AU59" s="4" t="s">
        <v>590</v>
      </c>
      <c r="AW59" s="4" t="s">
        <v>590</v>
      </c>
      <c r="AX59" s="4" t="s">
        <v>1995</v>
      </c>
      <c r="AY59" s="4" t="s">
        <v>1995</v>
      </c>
      <c r="AZ59" s="4" t="s">
        <v>1995</v>
      </c>
      <c r="BA59" s="4" t="s">
        <v>1995</v>
      </c>
      <c r="BB59" s="4" t="s">
        <v>590</v>
      </c>
      <c r="BC59" s="4" t="s">
        <v>590</v>
      </c>
      <c r="BD59" s="4" t="s">
        <v>1995</v>
      </c>
      <c r="BE59" s="4" t="s">
        <v>590</v>
      </c>
      <c r="BF59" s="4" t="s">
        <v>590</v>
      </c>
      <c r="BG59" s="4" t="s">
        <v>1995</v>
      </c>
      <c r="BH59" s="4" t="s">
        <v>590</v>
      </c>
      <c r="BI59" s="4" t="s">
        <v>590</v>
      </c>
      <c r="BJ59" s="19" t="s">
        <v>450</v>
      </c>
      <c r="BK59" s="19" t="s">
        <v>450</v>
      </c>
      <c r="BL59" s="19" t="s">
        <v>2994</v>
      </c>
      <c r="BM59" s="4" t="s">
        <v>1995</v>
      </c>
      <c r="BN59" s="4" t="s">
        <v>590</v>
      </c>
      <c r="BO59" s="4" t="s">
        <v>590</v>
      </c>
      <c r="BP59" s="4" t="s">
        <v>1995</v>
      </c>
      <c r="BQ59" s="19" t="s">
        <v>450</v>
      </c>
      <c r="BS59" s="4" t="s">
        <v>590</v>
      </c>
      <c r="BT59" s="19" t="s">
        <v>590</v>
      </c>
      <c r="BU59" s="19" t="s">
        <v>590</v>
      </c>
      <c r="BV59" s="19" t="s">
        <v>1995</v>
      </c>
      <c r="BW59" s="19" t="s">
        <v>450</v>
      </c>
      <c r="BX59" s="19" t="s">
        <v>2994</v>
      </c>
      <c r="BZ59" s="19" t="s">
        <v>450</v>
      </c>
      <c r="CA59" s="4" t="s">
        <v>590</v>
      </c>
      <c r="CB59" s="19" t="s">
        <v>1995</v>
      </c>
      <c r="CC59" s="19" t="s">
        <v>2994</v>
      </c>
      <c r="CD59" s="19" t="s">
        <v>450</v>
      </c>
      <c r="CE59" s="19" t="s">
        <v>2994</v>
      </c>
      <c r="CG59" s="19" t="s">
        <v>2994</v>
      </c>
      <c r="CH59" s="19" t="s">
        <v>450</v>
      </c>
      <c r="CJ59" s="4" t="s">
        <v>590</v>
      </c>
      <c r="CK59" s="19" t="s">
        <v>1995</v>
      </c>
      <c r="CL59" s="19" t="s">
        <v>450</v>
      </c>
      <c r="CM59" s="4" t="s">
        <v>1995</v>
      </c>
      <c r="CN59" s="19" t="s">
        <v>450</v>
      </c>
      <c r="CO59" s="19" t="s">
        <v>590</v>
      </c>
      <c r="CP59" s="19" t="s">
        <v>2994</v>
      </c>
      <c r="CQ59" s="19" t="s">
        <v>450</v>
      </c>
      <c r="CR59" s="19" t="s">
        <v>2994</v>
      </c>
    </row>
    <row r="60" spans="1:96">
      <c r="A60" s="46" t="s">
        <v>571</v>
      </c>
      <c r="B60" s="19" t="s">
        <v>590</v>
      </c>
      <c r="D60" s="4" t="s">
        <v>1995</v>
      </c>
      <c r="E60" s="19" t="s">
        <v>590</v>
      </c>
      <c r="G60" s="19" t="s">
        <v>1995</v>
      </c>
      <c r="H60" s="19" t="s">
        <v>1995</v>
      </c>
      <c r="I60" s="19" t="s">
        <v>1995</v>
      </c>
      <c r="J60" s="19" t="s">
        <v>1995</v>
      </c>
      <c r="K60" s="19" t="s">
        <v>1995</v>
      </c>
      <c r="L60" s="4" t="s">
        <v>1995</v>
      </c>
      <c r="M60" s="19" t="s">
        <v>1995</v>
      </c>
      <c r="N60" s="19" t="s">
        <v>590</v>
      </c>
      <c r="O60" s="19" t="s">
        <v>1995</v>
      </c>
      <c r="P60" s="19" t="s">
        <v>590</v>
      </c>
      <c r="R60" s="19" t="s">
        <v>1995</v>
      </c>
      <c r="S60" s="19" t="s">
        <v>1995</v>
      </c>
      <c r="T60" s="19" t="s">
        <v>1995</v>
      </c>
      <c r="U60" s="19" t="s">
        <v>1995</v>
      </c>
      <c r="X60" s="19" t="s">
        <v>1995</v>
      </c>
      <c r="Y60" s="19" t="s">
        <v>590</v>
      </c>
      <c r="Z60" s="19" t="s">
        <v>590</v>
      </c>
      <c r="AB60" s="19" t="s">
        <v>590</v>
      </c>
      <c r="AC60" s="4" t="s">
        <v>590</v>
      </c>
      <c r="AD60" s="4" t="s">
        <v>1995</v>
      </c>
      <c r="AF60" s="19" t="s">
        <v>1995</v>
      </c>
      <c r="AG60" s="19" t="s">
        <v>1995</v>
      </c>
      <c r="AH60" s="19" t="s">
        <v>1995</v>
      </c>
      <c r="AI60" s="19" t="s">
        <v>1995</v>
      </c>
      <c r="AK60" s="19" t="s">
        <v>1995</v>
      </c>
      <c r="AL60" s="19" t="s">
        <v>1995</v>
      </c>
      <c r="AN60" s="19" t="s">
        <v>1995</v>
      </c>
      <c r="AO60" s="19" t="s">
        <v>590</v>
      </c>
      <c r="AP60" s="4" t="s">
        <v>590</v>
      </c>
      <c r="AQ60" s="4" t="s">
        <v>590</v>
      </c>
      <c r="AR60" s="19" t="s">
        <v>1995</v>
      </c>
      <c r="AS60" s="4" t="s">
        <v>1995</v>
      </c>
      <c r="AT60" s="4" t="s">
        <v>1995</v>
      </c>
      <c r="AU60" s="4" t="s">
        <v>1995</v>
      </c>
      <c r="AW60" s="4" t="s">
        <v>1995</v>
      </c>
      <c r="AX60" s="4" t="s">
        <v>1995</v>
      </c>
      <c r="AY60" s="4" t="s">
        <v>1995</v>
      </c>
      <c r="AZ60" s="4" t="s">
        <v>1995</v>
      </c>
      <c r="BA60" s="4" t="s">
        <v>1995</v>
      </c>
      <c r="BB60" s="4" t="s">
        <v>1995</v>
      </c>
      <c r="BC60" s="4" t="s">
        <v>1995</v>
      </c>
      <c r="BD60" s="4" t="s">
        <v>1995</v>
      </c>
      <c r="BE60" s="4" t="s">
        <v>1995</v>
      </c>
      <c r="BF60" s="4" t="s">
        <v>1995</v>
      </c>
      <c r="BG60" s="4" t="s">
        <v>1995</v>
      </c>
      <c r="BH60" s="4" t="s">
        <v>1995</v>
      </c>
      <c r="BI60" s="4" t="s">
        <v>1995</v>
      </c>
      <c r="BJ60" s="19" t="s">
        <v>2994</v>
      </c>
      <c r="BK60" s="19" t="s">
        <v>450</v>
      </c>
      <c r="BL60" s="19" t="s">
        <v>2994</v>
      </c>
      <c r="BM60" s="4" t="s">
        <v>1995</v>
      </c>
      <c r="BN60" s="4" t="s">
        <v>1995</v>
      </c>
      <c r="BO60" s="4" t="s">
        <v>1995</v>
      </c>
      <c r="BP60" s="4" t="s">
        <v>1995</v>
      </c>
      <c r="BQ60" s="19" t="s">
        <v>2994</v>
      </c>
      <c r="BS60" s="4" t="s">
        <v>1995</v>
      </c>
      <c r="BT60" s="19" t="s">
        <v>590</v>
      </c>
      <c r="BU60" s="19" t="s">
        <v>1995</v>
      </c>
      <c r="BW60" s="19" t="s">
        <v>2994</v>
      </c>
      <c r="BX60" s="19" t="s">
        <v>2994</v>
      </c>
      <c r="BZ60" s="19" t="s">
        <v>2994</v>
      </c>
      <c r="CA60" s="4" t="s">
        <v>1995</v>
      </c>
      <c r="CB60" s="19" t="s">
        <v>1995</v>
      </c>
      <c r="CC60" s="19" t="s">
        <v>450</v>
      </c>
      <c r="CD60" s="19" t="s">
        <v>2994</v>
      </c>
      <c r="CE60" s="19" t="s">
        <v>2994</v>
      </c>
      <c r="CG60" s="19" t="s">
        <v>2994</v>
      </c>
      <c r="CH60" s="19" t="s">
        <v>2994</v>
      </c>
      <c r="CJ60" s="4" t="s">
        <v>1995</v>
      </c>
      <c r="CK60" s="19" t="s">
        <v>590</v>
      </c>
      <c r="CL60" s="19" t="s">
        <v>450</v>
      </c>
      <c r="CM60" s="4" t="s">
        <v>590</v>
      </c>
      <c r="CN60" s="19" t="s">
        <v>2994</v>
      </c>
      <c r="CO60" s="19" t="s">
        <v>1995</v>
      </c>
      <c r="CP60" s="19" t="s">
        <v>2994</v>
      </c>
      <c r="CQ60" s="19" t="s">
        <v>450</v>
      </c>
      <c r="CR60" s="19" t="s">
        <v>2994</v>
      </c>
    </row>
    <row r="61" spans="1:96">
      <c r="A61" s="46" t="s">
        <v>628</v>
      </c>
      <c r="B61" s="19" t="s">
        <v>1995</v>
      </c>
      <c r="D61" s="4"/>
      <c r="E61" s="19" t="s">
        <v>1995</v>
      </c>
      <c r="G61" s="19" t="s">
        <v>1995</v>
      </c>
      <c r="H61" s="19" t="s">
        <v>590</v>
      </c>
      <c r="I61" s="19" t="s">
        <v>590</v>
      </c>
      <c r="J61" s="19" t="s">
        <v>1995</v>
      </c>
      <c r="K61" s="19" t="s">
        <v>1995</v>
      </c>
      <c r="L61" s="4" t="s">
        <v>1995</v>
      </c>
      <c r="N61" s="19" t="s">
        <v>590</v>
      </c>
      <c r="O61" s="19" t="s">
        <v>1995</v>
      </c>
      <c r="P61" s="19" t="s">
        <v>2994</v>
      </c>
      <c r="R61" s="19" t="s">
        <v>1995</v>
      </c>
      <c r="S61" s="19" t="s">
        <v>590</v>
      </c>
      <c r="T61" s="19" t="s">
        <v>1995</v>
      </c>
      <c r="U61" s="19" t="s">
        <v>1995</v>
      </c>
      <c r="X61" s="19" t="s">
        <v>1995</v>
      </c>
      <c r="Y61" s="19" t="s">
        <v>1995</v>
      </c>
      <c r="Z61" s="19" t="s">
        <v>1995</v>
      </c>
      <c r="AB61" s="19" t="s">
        <v>1995</v>
      </c>
      <c r="AC61" s="4" t="s">
        <v>590</v>
      </c>
      <c r="AD61" s="4" t="s">
        <v>1995</v>
      </c>
      <c r="AF61" s="19" t="s">
        <v>1995</v>
      </c>
      <c r="AG61" s="19" t="s">
        <v>1995</v>
      </c>
      <c r="AH61" s="19" t="s">
        <v>1995</v>
      </c>
      <c r="AI61" s="19" t="s">
        <v>1995</v>
      </c>
      <c r="AK61" s="19" t="s">
        <v>1995</v>
      </c>
      <c r="AL61" s="19" t="s">
        <v>1995</v>
      </c>
      <c r="AN61" s="19" t="s">
        <v>1995</v>
      </c>
      <c r="AO61" s="19" t="s">
        <v>1995</v>
      </c>
      <c r="AP61" s="4" t="s">
        <v>1995</v>
      </c>
      <c r="AQ61" s="4" t="s">
        <v>1995</v>
      </c>
      <c r="AR61" s="19" t="s">
        <v>1995</v>
      </c>
      <c r="AS61" s="4" t="s">
        <v>1995</v>
      </c>
      <c r="AT61" s="4"/>
      <c r="AU61" s="4"/>
      <c r="AW61" s="4"/>
      <c r="AX61" s="4"/>
      <c r="AY61" s="4"/>
      <c r="AZ61" s="4"/>
      <c r="BA61" s="4" t="s">
        <v>1995</v>
      </c>
      <c r="BB61" s="4"/>
      <c r="BC61" s="4"/>
      <c r="BD61" s="4" t="s">
        <v>1995</v>
      </c>
      <c r="BE61" s="4" t="s">
        <v>1995</v>
      </c>
      <c r="BF61" s="4"/>
      <c r="BG61" s="4"/>
      <c r="BH61" s="4"/>
      <c r="BJ61" s="19" t="s">
        <v>450</v>
      </c>
      <c r="BK61" s="19" t="s">
        <v>2994</v>
      </c>
      <c r="BL61" s="19" t="s">
        <v>2994</v>
      </c>
      <c r="BM61" s="4"/>
      <c r="BN61" s="4" t="s">
        <v>1995</v>
      </c>
      <c r="BQ61" s="19" t="s">
        <v>2994</v>
      </c>
      <c r="BS61" s="4" t="s">
        <v>590</v>
      </c>
      <c r="BT61" s="19" t="s">
        <v>1995</v>
      </c>
      <c r="BU61" s="19" t="s">
        <v>1995</v>
      </c>
      <c r="BV61" s="19" t="s">
        <v>1995</v>
      </c>
      <c r="BW61" s="19" t="s">
        <v>2994</v>
      </c>
      <c r="BX61" s="19" t="s">
        <v>2994</v>
      </c>
      <c r="BZ61" s="19" t="s">
        <v>2994</v>
      </c>
      <c r="CA61" s="4" t="s">
        <v>590</v>
      </c>
      <c r="CC61" s="19" t="s">
        <v>2994</v>
      </c>
      <c r="CD61" s="19" t="s">
        <v>2994</v>
      </c>
      <c r="CE61" s="19" t="s">
        <v>2994</v>
      </c>
      <c r="CG61" s="19" t="s">
        <v>2994</v>
      </c>
      <c r="CH61" s="19" t="s">
        <v>2994</v>
      </c>
      <c r="CJ61" s="4" t="s">
        <v>1995</v>
      </c>
      <c r="CK61" s="19" t="s">
        <v>1995</v>
      </c>
      <c r="CL61" s="19" t="s">
        <v>2994</v>
      </c>
      <c r="CM61" s="4" t="s">
        <v>1995</v>
      </c>
      <c r="CN61" s="19" t="s">
        <v>2994</v>
      </c>
      <c r="CO61" s="19" t="s">
        <v>1995</v>
      </c>
      <c r="CP61" s="19" t="s">
        <v>2994</v>
      </c>
      <c r="CQ61" s="19" t="s">
        <v>2994</v>
      </c>
      <c r="CR61" s="19" t="s">
        <v>2994</v>
      </c>
    </row>
    <row r="62" spans="1:96" ht="63.75">
      <c r="A62" s="56" t="s">
        <v>3057</v>
      </c>
      <c r="B62" s="19" t="s">
        <v>4533</v>
      </c>
      <c r="D62" s="4"/>
      <c r="E62" s="19" t="s">
        <v>4534</v>
      </c>
      <c r="G62" s="19" t="s">
        <v>4535</v>
      </c>
      <c r="H62" s="19" t="s">
        <v>4536</v>
      </c>
      <c r="L62" s="4" t="s">
        <v>235</v>
      </c>
      <c r="N62" s="19" t="s">
        <v>4537</v>
      </c>
      <c r="S62" s="19" t="s">
        <v>5463</v>
      </c>
      <c r="T62" s="19" t="s">
        <v>5464</v>
      </c>
      <c r="U62" s="19" t="s">
        <v>5465</v>
      </c>
      <c r="Z62" s="19" t="s">
        <v>5466</v>
      </c>
      <c r="AC62" s="4">
        <v>0</v>
      </c>
      <c r="AD62" s="4">
        <v>0</v>
      </c>
      <c r="AG62" s="19">
        <v>0</v>
      </c>
      <c r="AH62" s="19" t="s">
        <v>5467</v>
      </c>
      <c r="AL62" s="19" t="s">
        <v>5468</v>
      </c>
      <c r="AP62" s="4">
        <v>0</v>
      </c>
      <c r="AQ62" s="4" t="s">
        <v>245</v>
      </c>
      <c r="AS62" s="4">
        <v>0</v>
      </c>
      <c r="AT62" s="4"/>
      <c r="AU62" s="4"/>
      <c r="AW62" s="4"/>
      <c r="AX62" s="4"/>
      <c r="AY62" s="4"/>
      <c r="AZ62" s="4"/>
      <c r="BA62" s="4">
        <v>0</v>
      </c>
      <c r="BB62" s="4"/>
      <c r="BC62" s="4"/>
      <c r="BD62" s="4">
        <v>0</v>
      </c>
      <c r="BE62" s="4">
        <v>0</v>
      </c>
      <c r="BF62" s="4"/>
      <c r="BG62" s="4"/>
      <c r="BH62" s="4"/>
      <c r="BJ62" s="19" t="s">
        <v>4571</v>
      </c>
      <c r="BM62" s="4"/>
      <c r="BS62" s="4" t="s">
        <v>269</v>
      </c>
      <c r="BU62" s="19">
        <v>0</v>
      </c>
      <c r="BV62" s="73" t="s">
        <v>1582</v>
      </c>
      <c r="CA62" s="4">
        <v>0</v>
      </c>
      <c r="CC62" s="19" t="s">
        <v>4572</v>
      </c>
      <c r="CE62" s="19" t="s">
        <v>3570</v>
      </c>
      <c r="CM62" s="4" t="s">
        <v>287</v>
      </c>
      <c r="CO62" s="19" t="s">
        <v>4573</v>
      </c>
    </row>
    <row r="63" spans="1:96">
      <c r="A63" s="98" t="s">
        <v>630</v>
      </c>
      <c r="B63" s="19" t="s">
        <v>1995</v>
      </c>
      <c r="D63" s="4"/>
      <c r="E63" s="19" t="s">
        <v>1995</v>
      </c>
      <c r="G63" s="19" t="s">
        <v>1995</v>
      </c>
      <c r="H63" s="19" t="s">
        <v>590</v>
      </c>
      <c r="I63" s="19" t="s">
        <v>590</v>
      </c>
      <c r="J63" s="19" t="s">
        <v>1995</v>
      </c>
      <c r="K63" s="19" t="s">
        <v>1995</v>
      </c>
      <c r="L63" s="4" t="s">
        <v>1995</v>
      </c>
      <c r="O63" s="19" t="s">
        <v>1995</v>
      </c>
      <c r="P63" s="19" t="s">
        <v>2994</v>
      </c>
      <c r="R63" s="19" t="s">
        <v>1995</v>
      </c>
      <c r="T63" s="19" t="s">
        <v>1995</v>
      </c>
      <c r="U63" s="19" t="s">
        <v>1995</v>
      </c>
      <c r="X63" s="19" t="s">
        <v>1995</v>
      </c>
      <c r="Y63" s="19" t="s">
        <v>1995</v>
      </c>
      <c r="Z63" s="19" t="s">
        <v>1995</v>
      </c>
      <c r="AB63" s="19" t="s">
        <v>1995</v>
      </c>
      <c r="AC63" s="4"/>
      <c r="AD63" s="4" t="s">
        <v>1995</v>
      </c>
      <c r="AF63" s="19" t="s">
        <v>1995</v>
      </c>
      <c r="AG63" s="19" t="s">
        <v>1995</v>
      </c>
      <c r="AH63" s="19" t="s">
        <v>1995</v>
      </c>
      <c r="AI63" s="19" t="s">
        <v>1995</v>
      </c>
      <c r="AK63" s="19" t="s">
        <v>1995</v>
      </c>
      <c r="AL63" s="19" t="s">
        <v>1995</v>
      </c>
      <c r="AN63" s="19" t="s">
        <v>1995</v>
      </c>
      <c r="AO63" s="19" t="s">
        <v>1995</v>
      </c>
      <c r="AP63" s="4" t="s">
        <v>1995</v>
      </c>
      <c r="AQ63" s="4" t="s">
        <v>1995</v>
      </c>
      <c r="AR63" s="19" t="s">
        <v>1995</v>
      </c>
      <c r="AS63" s="4" t="s">
        <v>1995</v>
      </c>
      <c r="AT63" s="4"/>
      <c r="AU63" s="4"/>
      <c r="AW63" s="4"/>
      <c r="AX63" s="4"/>
      <c r="AY63" s="4"/>
      <c r="AZ63" s="4"/>
      <c r="BA63" s="4" t="s">
        <v>1995</v>
      </c>
      <c r="BB63" s="4"/>
      <c r="BC63" s="4"/>
      <c r="BD63" s="4" t="s">
        <v>1995</v>
      </c>
      <c r="BE63" s="4" t="s">
        <v>1995</v>
      </c>
      <c r="BF63" s="4"/>
      <c r="BG63" s="4"/>
      <c r="BH63" s="4"/>
      <c r="BK63" s="19" t="s">
        <v>2994</v>
      </c>
      <c r="BL63" s="19" t="s">
        <v>2994</v>
      </c>
      <c r="BM63" s="4"/>
      <c r="BN63" s="4" t="s">
        <v>1995</v>
      </c>
      <c r="BQ63" s="19" t="s">
        <v>2994</v>
      </c>
      <c r="BS63" s="4" t="s">
        <v>590</v>
      </c>
      <c r="BT63" s="19" t="s">
        <v>2994</v>
      </c>
      <c r="BV63" s="19" t="s">
        <v>1995</v>
      </c>
      <c r="BW63" s="19" t="s">
        <v>2994</v>
      </c>
      <c r="BX63" s="19" t="s">
        <v>2994</v>
      </c>
      <c r="BZ63" s="19" t="s">
        <v>2994</v>
      </c>
      <c r="CA63" s="4" t="s">
        <v>590</v>
      </c>
      <c r="CC63" s="19" t="s">
        <v>2994</v>
      </c>
      <c r="CD63" s="19" t="s">
        <v>2994</v>
      </c>
      <c r="CE63" s="19" t="s">
        <v>2994</v>
      </c>
      <c r="CG63" s="19" t="s">
        <v>2994</v>
      </c>
      <c r="CH63" s="19" t="s">
        <v>2994</v>
      </c>
      <c r="CJ63" s="4" t="s">
        <v>1995</v>
      </c>
      <c r="CK63" s="19" t="s">
        <v>1995</v>
      </c>
      <c r="CL63" s="19" t="s">
        <v>2994</v>
      </c>
      <c r="CM63" s="4" t="s">
        <v>1995</v>
      </c>
      <c r="CN63" s="19" t="s">
        <v>2994</v>
      </c>
      <c r="CP63" s="19" t="s">
        <v>2994</v>
      </c>
    </row>
    <row r="64" spans="1:96" ht="38.25">
      <c r="A64" s="56" t="s">
        <v>3058</v>
      </c>
      <c r="B64" s="19" t="s">
        <v>5469</v>
      </c>
      <c r="D64" s="4"/>
      <c r="G64" s="19" t="s">
        <v>5470</v>
      </c>
      <c r="H64" s="19" t="s">
        <v>5471</v>
      </c>
      <c r="L64" s="4">
        <v>0</v>
      </c>
      <c r="N64" s="19" t="s">
        <v>5472</v>
      </c>
      <c r="P64" s="19" t="s">
        <v>5473</v>
      </c>
      <c r="S64" s="19" t="s">
        <v>5472</v>
      </c>
      <c r="U64" s="19" t="s">
        <v>5474</v>
      </c>
      <c r="AB64" s="19" t="s">
        <v>5475</v>
      </c>
      <c r="AC64" s="8" t="s">
        <v>3964</v>
      </c>
      <c r="AD64" s="4">
        <v>0</v>
      </c>
      <c r="AG64" s="19">
        <v>0</v>
      </c>
      <c r="AP64" s="4">
        <v>0</v>
      </c>
      <c r="AQ64" s="4">
        <v>0</v>
      </c>
      <c r="AS64" s="4">
        <v>0</v>
      </c>
      <c r="AT64" s="4"/>
      <c r="AU64" s="4"/>
      <c r="AW64" s="4"/>
      <c r="AX64" s="4"/>
      <c r="AY64" s="4"/>
      <c r="AZ64" s="4"/>
      <c r="BA64" s="4">
        <v>0</v>
      </c>
      <c r="BB64" s="4"/>
      <c r="BC64" s="4"/>
      <c r="BD64" s="4">
        <v>0</v>
      </c>
      <c r="BE64" s="4">
        <v>0</v>
      </c>
      <c r="BF64" s="4"/>
      <c r="BG64" s="4"/>
      <c r="BH64" s="4"/>
      <c r="BJ64" s="19" t="s">
        <v>4575</v>
      </c>
      <c r="BM64" s="4"/>
      <c r="BS64" s="4" t="s">
        <v>270</v>
      </c>
      <c r="BT64" s="19" t="s">
        <v>4576</v>
      </c>
      <c r="BU64" s="73" t="s">
        <v>594</v>
      </c>
      <c r="BV64" s="73" t="s">
        <v>1586</v>
      </c>
      <c r="CA64" s="4" t="s">
        <v>276</v>
      </c>
      <c r="CE64" s="19" t="s">
        <v>2908</v>
      </c>
      <c r="CR64" s="19" t="s">
        <v>2907</v>
      </c>
    </row>
    <row r="65" spans="1:96">
      <c r="A65" s="138" t="s">
        <v>631</v>
      </c>
      <c r="B65" s="19" t="s">
        <v>1995</v>
      </c>
      <c r="D65" s="4"/>
      <c r="E65" s="19" t="s">
        <v>1995</v>
      </c>
      <c r="G65" s="19" t="s">
        <v>1995</v>
      </c>
      <c r="H65" s="19" t="s">
        <v>590</v>
      </c>
      <c r="I65" s="19" t="s">
        <v>590</v>
      </c>
      <c r="J65" s="19" t="s">
        <v>1995</v>
      </c>
      <c r="K65" s="19" t="s">
        <v>1995</v>
      </c>
      <c r="L65" s="4" t="s">
        <v>1995</v>
      </c>
      <c r="O65" s="19" t="s">
        <v>1995</v>
      </c>
      <c r="P65" s="19" t="s">
        <v>2994</v>
      </c>
      <c r="R65" s="19" t="s">
        <v>1995</v>
      </c>
      <c r="S65" s="19" t="s">
        <v>1995</v>
      </c>
      <c r="T65" s="19" t="s">
        <v>1995</v>
      </c>
      <c r="U65" s="19" t="s">
        <v>590</v>
      </c>
      <c r="X65" s="19" t="s">
        <v>1995</v>
      </c>
      <c r="Y65" s="19" t="s">
        <v>1995</v>
      </c>
      <c r="Z65" s="19" t="s">
        <v>1995</v>
      </c>
      <c r="AB65" s="19" t="s">
        <v>1995</v>
      </c>
      <c r="AC65" s="4" t="s">
        <v>590</v>
      </c>
      <c r="AD65" s="4" t="s">
        <v>1995</v>
      </c>
      <c r="AF65" s="19" t="s">
        <v>1995</v>
      </c>
      <c r="AG65" s="19" t="s">
        <v>1995</v>
      </c>
      <c r="AH65" s="19" t="s">
        <v>1995</v>
      </c>
      <c r="AI65" s="19" t="s">
        <v>1995</v>
      </c>
      <c r="AK65" s="19" t="s">
        <v>1995</v>
      </c>
      <c r="AL65" s="19" t="s">
        <v>1995</v>
      </c>
      <c r="AN65" s="19" t="s">
        <v>1995</v>
      </c>
      <c r="AO65" s="19" t="s">
        <v>1995</v>
      </c>
      <c r="AP65" s="4" t="s">
        <v>1995</v>
      </c>
      <c r="AQ65" s="4" t="s">
        <v>1995</v>
      </c>
      <c r="AR65" s="19" t="s">
        <v>1995</v>
      </c>
      <c r="AS65" s="4" t="s">
        <v>1995</v>
      </c>
      <c r="AT65" s="4"/>
      <c r="AU65" s="4"/>
      <c r="AW65" s="4"/>
      <c r="AX65" s="4"/>
      <c r="AY65" s="4"/>
      <c r="AZ65" s="4"/>
      <c r="BA65" s="4" t="s">
        <v>1995</v>
      </c>
      <c r="BB65" s="4"/>
      <c r="BC65" s="4"/>
      <c r="BD65" s="4" t="s">
        <v>1995</v>
      </c>
      <c r="BE65" s="4" t="s">
        <v>1995</v>
      </c>
      <c r="BF65" s="4"/>
      <c r="BG65" s="4"/>
      <c r="BH65" s="4"/>
      <c r="BJ65" s="19" t="s">
        <v>450</v>
      </c>
      <c r="BK65" s="19" t="s">
        <v>2994</v>
      </c>
      <c r="BL65" s="19" t="s">
        <v>2994</v>
      </c>
      <c r="BM65" s="4"/>
      <c r="BN65" s="4" t="s">
        <v>1995</v>
      </c>
      <c r="BQ65" s="19" t="s">
        <v>2994</v>
      </c>
      <c r="BS65" s="4" t="s">
        <v>590</v>
      </c>
      <c r="BT65" s="19" t="s">
        <v>2994</v>
      </c>
      <c r="BU65" s="19" t="s">
        <v>590</v>
      </c>
      <c r="BV65" s="19" t="s">
        <v>1995</v>
      </c>
      <c r="BW65" s="19" t="s">
        <v>2994</v>
      </c>
      <c r="BX65" s="19" t="s">
        <v>2994</v>
      </c>
      <c r="BZ65" s="19" t="s">
        <v>2994</v>
      </c>
      <c r="CA65" s="4" t="s">
        <v>590</v>
      </c>
      <c r="CC65" s="19" t="s">
        <v>2994</v>
      </c>
      <c r="CD65" s="19" t="s">
        <v>2994</v>
      </c>
      <c r="CE65" s="19" t="s">
        <v>2994</v>
      </c>
      <c r="CG65" s="19" t="s">
        <v>2994</v>
      </c>
      <c r="CH65" s="19" t="s">
        <v>2994</v>
      </c>
      <c r="CJ65" s="4" t="s">
        <v>1995</v>
      </c>
      <c r="CK65" s="19" t="s">
        <v>1995</v>
      </c>
      <c r="CL65" s="19" t="s">
        <v>2994</v>
      </c>
      <c r="CM65" s="4" t="s">
        <v>1995</v>
      </c>
      <c r="CN65" s="19" t="s">
        <v>2994</v>
      </c>
      <c r="CO65" s="19" t="s">
        <v>1995</v>
      </c>
      <c r="CP65" s="19" t="s">
        <v>2994</v>
      </c>
      <c r="CQ65" s="19" t="s">
        <v>2994</v>
      </c>
      <c r="CR65" s="19" t="s">
        <v>2994</v>
      </c>
    </row>
    <row r="66" spans="1:96" ht="76.5">
      <c r="A66" s="56" t="s">
        <v>3059</v>
      </c>
      <c r="D66" s="4"/>
      <c r="G66" s="19" t="s">
        <v>5470</v>
      </c>
      <c r="L66" s="4">
        <v>0</v>
      </c>
      <c r="N66" s="19" t="s">
        <v>594</v>
      </c>
      <c r="P66" s="19" t="s">
        <v>5473</v>
      </c>
      <c r="S66" s="19" t="s">
        <v>5476</v>
      </c>
      <c r="U66" s="19" t="s">
        <v>5477</v>
      </c>
      <c r="AC66" s="4">
        <v>0</v>
      </c>
      <c r="AD66" s="4">
        <v>0</v>
      </c>
      <c r="AG66" s="19">
        <v>0</v>
      </c>
      <c r="AP66" s="4">
        <v>0</v>
      </c>
      <c r="AQ66" s="4">
        <v>0</v>
      </c>
      <c r="AS66" s="4">
        <v>0</v>
      </c>
      <c r="AT66" s="4"/>
      <c r="AU66" s="4"/>
      <c r="AW66" s="4"/>
      <c r="AX66" s="4"/>
      <c r="AY66" s="4"/>
      <c r="AZ66" s="4"/>
      <c r="BA66" s="4">
        <v>0</v>
      </c>
      <c r="BB66" s="4"/>
      <c r="BC66" s="4"/>
      <c r="BD66" s="4">
        <v>0</v>
      </c>
      <c r="BE66" s="4">
        <v>0</v>
      </c>
      <c r="BF66" s="4"/>
      <c r="BG66" s="4"/>
      <c r="BH66" s="4"/>
      <c r="BM66" s="4"/>
      <c r="BS66" s="4" t="s">
        <v>271</v>
      </c>
      <c r="BT66" s="19" t="s">
        <v>2994</v>
      </c>
      <c r="BU66" s="19">
        <v>0</v>
      </c>
      <c r="BV66" s="19">
        <v>0</v>
      </c>
      <c r="CA66" s="4">
        <v>0</v>
      </c>
      <c r="CC66" s="19" t="s">
        <v>4577</v>
      </c>
      <c r="CE66" s="19" t="s">
        <v>2908</v>
      </c>
      <c r="CG66" s="19" t="s">
        <v>4578</v>
      </c>
      <c r="CN66" s="19" t="s">
        <v>4579</v>
      </c>
    </row>
    <row r="67" spans="1:96">
      <c r="A67" s="138" t="s">
        <v>632</v>
      </c>
      <c r="B67" s="19" t="s">
        <v>590</v>
      </c>
      <c r="D67" s="4"/>
      <c r="E67" s="19" t="s">
        <v>590</v>
      </c>
      <c r="G67" s="19" t="s">
        <v>1995</v>
      </c>
      <c r="H67" s="19" t="s">
        <v>590</v>
      </c>
      <c r="I67" s="19" t="s">
        <v>1995</v>
      </c>
      <c r="J67" s="19" t="s">
        <v>1995</v>
      </c>
      <c r="L67" s="4" t="s">
        <v>590</v>
      </c>
      <c r="N67" s="19" t="s">
        <v>590</v>
      </c>
      <c r="P67" s="19" t="s">
        <v>450</v>
      </c>
      <c r="R67" s="19" t="s">
        <v>1995</v>
      </c>
      <c r="S67" s="19" t="s">
        <v>590</v>
      </c>
      <c r="T67" s="19" t="s">
        <v>590</v>
      </c>
      <c r="U67" s="19" t="s">
        <v>590</v>
      </c>
      <c r="Y67" s="19" t="s">
        <v>590</v>
      </c>
      <c r="Z67" s="19" t="s">
        <v>590</v>
      </c>
      <c r="AB67" s="19" t="s">
        <v>590</v>
      </c>
      <c r="AC67" s="4" t="s">
        <v>590</v>
      </c>
      <c r="AD67" s="4" t="s">
        <v>1995</v>
      </c>
      <c r="AF67" s="19" t="s">
        <v>1995</v>
      </c>
      <c r="AG67" s="19" t="s">
        <v>1995</v>
      </c>
      <c r="AI67" s="19" t="s">
        <v>590</v>
      </c>
      <c r="AL67" s="19" t="s">
        <v>590</v>
      </c>
      <c r="AO67" s="19" t="s">
        <v>590</v>
      </c>
      <c r="AP67" s="4" t="s">
        <v>590</v>
      </c>
      <c r="AQ67" s="4" t="s">
        <v>1995</v>
      </c>
      <c r="AR67" s="19" t="s">
        <v>590</v>
      </c>
      <c r="AS67" s="4" t="s">
        <v>1995</v>
      </c>
      <c r="AT67" s="4"/>
      <c r="AU67" s="4"/>
      <c r="AW67" s="4"/>
      <c r="AX67" s="4"/>
      <c r="AY67" s="4"/>
      <c r="AZ67" s="4"/>
      <c r="BA67" s="4" t="s">
        <v>1995</v>
      </c>
      <c r="BB67" s="4"/>
      <c r="BC67" s="4"/>
      <c r="BD67" s="4" t="s">
        <v>1995</v>
      </c>
      <c r="BE67" s="4" t="s">
        <v>590</v>
      </c>
      <c r="BF67" s="4"/>
      <c r="BG67" s="4"/>
      <c r="BH67" s="4"/>
      <c r="BJ67" s="19" t="s">
        <v>450</v>
      </c>
      <c r="BK67" s="19" t="s">
        <v>2994</v>
      </c>
      <c r="BL67" s="19" t="s">
        <v>2994</v>
      </c>
      <c r="BM67" s="4"/>
      <c r="BN67" s="4" t="s">
        <v>1995</v>
      </c>
      <c r="BQ67" s="19" t="s">
        <v>450</v>
      </c>
      <c r="BR67" s="19" t="s">
        <v>590</v>
      </c>
      <c r="BS67" s="4" t="s">
        <v>590</v>
      </c>
      <c r="BT67" s="19" t="s">
        <v>2994</v>
      </c>
      <c r="BU67" s="19" t="s">
        <v>1995</v>
      </c>
      <c r="BW67" s="19" t="s">
        <v>450</v>
      </c>
      <c r="BZ67" s="19" t="s">
        <v>2994</v>
      </c>
      <c r="CA67" s="4" t="s">
        <v>590</v>
      </c>
      <c r="CC67" s="19" t="s">
        <v>450</v>
      </c>
      <c r="CD67" s="19" t="s">
        <v>450</v>
      </c>
      <c r="CE67" s="19" t="s">
        <v>450</v>
      </c>
      <c r="CG67" s="19" t="s">
        <v>450</v>
      </c>
      <c r="CH67" s="19" t="s">
        <v>450</v>
      </c>
      <c r="CJ67" s="4" t="s">
        <v>590</v>
      </c>
      <c r="CK67" s="19" t="s">
        <v>590</v>
      </c>
      <c r="CL67" s="19" t="s">
        <v>450</v>
      </c>
      <c r="CM67" s="4" t="s">
        <v>1995</v>
      </c>
      <c r="CN67" s="19" t="s">
        <v>2994</v>
      </c>
      <c r="CO67" s="19" t="s">
        <v>590</v>
      </c>
      <c r="CP67" s="19" t="s">
        <v>450</v>
      </c>
      <c r="CQ67" s="19" t="s">
        <v>450</v>
      </c>
      <c r="CR67" s="19" t="s">
        <v>450</v>
      </c>
    </row>
    <row r="68" spans="1:96" ht="63.75">
      <c r="A68" s="56" t="s">
        <v>3065</v>
      </c>
      <c r="D68" s="4"/>
      <c r="G68" s="19" t="s">
        <v>5478</v>
      </c>
      <c r="K68" s="19" t="s">
        <v>5479</v>
      </c>
      <c r="L68" s="4" t="s">
        <v>2471</v>
      </c>
      <c r="O68" s="19" t="s">
        <v>4835</v>
      </c>
      <c r="R68" s="19" t="s">
        <v>5480</v>
      </c>
      <c r="S68" s="19" t="s">
        <v>5481</v>
      </c>
      <c r="U68" s="19" t="s">
        <v>5482</v>
      </c>
      <c r="X68" s="19" t="s">
        <v>5483</v>
      </c>
      <c r="Y68" s="19" t="s">
        <v>5484</v>
      </c>
      <c r="Z68" s="19" t="s">
        <v>4271</v>
      </c>
      <c r="AC68" s="8" t="s">
        <v>2471</v>
      </c>
      <c r="AD68" s="4" t="s">
        <v>241</v>
      </c>
      <c r="AF68" s="19" t="s">
        <v>4271</v>
      </c>
      <c r="AG68" s="19">
        <v>0</v>
      </c>
      <c r="AI68" s="19" t="s">
        <v>5485</v>
      </c>
      <c r="AK68" s="19" t="s">
        <v>5486</v>
      </c>
      <c r="AN68" s="19" t="s">
        <v>5487</v>
      </c>
      <c r="AO68" s="19" t="s">
        <v>5488</v>
      </c>
      <c r="AP68" s="4">
        <v>0</v>
      </c>
      <c r="AQ68" s="4" t="s">
        <v>246</v>
      </c>
      <c r="AR68" s="19" t="s">
        <v>5489</v>
      </c>
      <c r="AS68" s="4">
        <v>0</v>
      </c>
      <c r="AT68" s="4"/>
      <c r="AU68" s="4"/>
      <c r="AW68" s="4"/>
      <c r="AX68" s="4"/>
      <c r="AY68" s="4"/>
      <c r="AZ68" s="4"/>
      <c r="BA68" s="4">
        <v>0</v>
      </c>
      <c r="BB68" s="4"/>
      <c r="BC68" s="4"/>
      <c r="BD68" s="4" t="s">
        <v>262</v>
      </c>
      <c r="BE68" s="8" t="s">
        <v>2471</v>
      </c>
      <c r="BF68" s="4"/>
      <c r="BG68" s="4"/>
      <c r="BH68" s="4"/>
      <c r="BM68" s="4"/>
      <c r="BQ68" s="19" t="s">
        <v>4580</v>
      </c>
      <c r="BU68" s="19">
        <v>0</v>
      </c>
      <c r="BV68" s="73" t="s">
        <v>5032</v>
      </c>
      <c r="BX68" s="19" t="s">
        <v>2908</v>
      </c>
      <c r="CA68" s="4">
        <v>0</v>
      </c>
      <c r="CG68" s="19" t="s">
        <v>2471</v>
      </c>
      <c r="CH68" s="19" t="s">
        <v>5050</v>
      </c>
      <c r="CJ68" s="4" t="s">
        <v>280</v>
      </c>
      <c r="CK68" s="19" t="s">
        <v>1201</v>
      </c>
      <c r="CL68" s="19" t="s">
        <v>2469</v>
      </c>
      <c r="CO68" s="19" t="s">
        <v>4581</v>
      </c>
      <c r="CQ68" s="19" t="s">
        <v>4582</v>
      </c>
      <c r="CR68" s="19" t="s">
        <v>4583</v>
      </c>
    </row>
    <row r="69" spans="1:96" s="71" customFormat="1" ht="18">
      <c r="A69" s="65" t="s">
        <v>633</v>
      </c>
      <c r="B69" s="66"/>
      <c r="C69" s="66"/>
      <c r="D69" s="29"/>
      <c r="E69" s="66"/>
      <c r="F69" s="66"/>
      <c r="G69" s="66"/>
      <c r="H69" s="66"/>
      <c r="I69" s="66"/>
      <c r="J69" s="66"/>
      <c r="K69" s="66"/>
      <c r="L69" s="29"/>
      <c r="M69" s="66"/>
      <c r="N69" s="66"/>
      <c r="O69" s="66"/>
      <c r="P69" s="66"/>
      <c r="Q69" s="66"/>
      <c r="R69" s="66"/>
      <c r="S69" s="66"/>
      <c r="T69" s="66"/>
      <c r="U69" s="66"/>
      <c r="V69" s="66"/>
      <c r="W69" s="66"/>
      <c r="X69" s="66"/>
      <c r="Y69" s="66"/>
      <c r="Z69" s="66"/>
      <c r="AA69" s="104"/>
      <c r="AB69" s="66"/>
      <c r="AC69" s="29"/>
      <c r="AD69" s="29"/>
      <c r="AE69" s="104"/>
      <c r="AF69" s="66"/>
      <c r="AG69" s="104"/>
      <c r="AH69" s="66"/>
      <c r="AI69" s="66"/>
      <c r="AJ69" s="104"/>
      <c r="AK69" s="66"/>
      <c r="AL69" s="66"/>
      <c r="AM69" s="66"/>
      <c r="AN69" s="66"/>
      <c r="AO69" s="66"/>
      <c r="AP69" s="29"/>
      <c r="AQ69" s="29"/>
      <c r="AR69" s="66"/>
      <c r="AS69" s="29"/>
      <c r="AT69" s="29"/>
      <c r="AU69" s="29"/>
      <c r="AV69" s="66"/>
      <c r="AW69" s="29"/>
      <c r="AX69" s="29"/>
      <c r="AY69" s="29"/>
      <c r="AZ69" s="29"/>
      <c r="BA69" s="29"/>
      <c r="BB69" s="29"/>
      <c r="BC69" s="29"/>
      <c r="BD69" s="29"/>
      <c r="BE69" s="29"/>
      <c r="BF69" s="29"/>
      <c r="BG69" s="29"/>
      <c r="BH69" s="29"/>
      <c r="BI69" s="29"/>
      <c r="BJ69" s="66"/>
      <c r="BK69" s="66"/>
      <c r="BL69" s="66"/>
      <c r="BM69" s="29"/>
      <c r="BN69" s="29"/>
      <c r="BO69" s="29"/>
      <c r="BP69" s="29"/>
      <c r="BQ69" s="66"/>
      <c r="BR69" s="104"/>
      <c r="BS69" s="29"/>
      <c r="BT69" s="66"/>
      <c r="BU69" s="104"/>
      <c r="BV69" s="104"/>
      <c r="BW69" s="66"/>
      <c r="BX69" s="66"/>
      <c r="BY69" s="104"/>
      <c r="BZ69" s="66"/>
      <c r="CA69" s="29"/>
      <c r="CB69" s="66"/>
      <c r="CC69" s="66"/>
      <c r="CD69" s="66"/>
      <c r="CE69" s="66"/>
      <c r="CF69" s="66"/>
      <c r="CG69" s="66"/>
      <c r="CH69" s="66"/>
      <c r="CI69" s="104"/>
      <c r="CJ69" s="29"/>
      <c r="CK69" s="66"/>
      <c r="CL69" s="66"/>
      <c r="CM69" s="29"/>
      <c r="CN69" s="66"/>
      <c r="CO69" s="66"/>
      <c r="CP69" s="66"/>
      <c r="CQ69" s="66"/>
      <c r="CR69" s="66"/>
    </row>
    <row r="70" spans="1:96" ht="25.5">
      <c r="A70" s="46" t="s">
        <v>572</v>
      </c>
      <c r="B70" s="19" t="s">
        <v>597</v>
      </c>
      <c r="C70" s="19" t="s">
        <v>589</v>
      </c>
      <c r="D70" s="4" t="s">
        <v>589</v>
      </c>
      <c r="E70" s="19" t="s">
        <v>589</v>
      </c>
      <c r="F70" s="19" t="s">
        <v>599</v>
      </c>
      <c r="G70" s="19" t="s">
        <v>599</v>
      </c>
      <c r="H70" s="19" t="s">
        <v>597</v>
      </c>
      <c r="I70" s="19" t="s">
        <v>597</v>
      </c>
      <c r="J70" s="19" t="s">
        <v>593</v>
      </c>
      <c r="K70" s="19" t="s">
        <v>599</v>
      </c>
      <c r="L70" s="4" t="s">
        <v>597</v>
      </c>
      <c r="M70" s="19" t="s">
        <v>589</v>
      </c>
      <c r="N70" s="19" t="s">
        <v>597</v>
      </c>
      <c r="O70" s="19" t="s">
        <v>597</v>
      </c>
      <c r="P70" s="19" t="s">
        <v>593</v>
      </c>
      <c r="Q70" s="19" t="s">
        <v>599</v>
      </c>
      <c r="R70" s="19" t="s">
        <v>589</v>
      </c>
      <c r="S70" s="19" t="s">
        <v>597</v>
      </c>
      <c r="T70" s="19" t="s">
        <v>589</v>
      </c>
      <c r="U70" s="19" t="s">
        <v>589</v>
      </c>
      <c r="V70" s="19" t="s">
        <v>597</v>
      </c>
      <c r="X70" s="19" t="s">
        <v>597</v>
      </c>
      <c r="Y70" s="19" t="s">
        <v>589</v>
      </c>
      <c r="Z70" s="19" t="s">
        <v>597</v>
      </c>
      <c r="AA70" s="19" t="s">
        <v>597</v>
      </c>
      <c r="AB70" s="19" t="s">
        <v>597</v>
      </c>
      <c r="AC70" s="4" t="s">
        <v>597</v>
      </c>
      <c r="AD70" s="4" t="s">
        <v>597</v>
      </c>
      <c r="AF70" s="19" t="s">
        <v>589</v>
      </c>
      <c r="AG70" s="19" t="s">
        <v>589</v>
      </c>
      <c r="AH70" s="19" t="s">
        <v>589</v>
      </c>
      <c r="AI70" s="19" t="s">
        <v>589</v>
      </c>
      <c r="AJ70" s="19" t="s">
        <v>599</v>
      </c>
      <c r="AK70" s="19" t="s">
        <v>597</v>
      </c>
      <c r="AL70" s="19" t="s">
        <v>597</v>
      </c>
      <c r="AM70" s="19" t="s">
        <v>589</v>
      </c>
      <c r="AN70" s="19" t="s">
        <v>589</v>
      </c>
      <c r="AO70" s="19" t="s">
        <v>599</v>
      </c>
      <c r="AP70" s="4" t="s">
        <v>593</v>
      </c>
      <c r="AQ70" s="4" t="s">
        <v>599</v>
      </c>
      <c r="AR70" s="19" t="s">
        <v>589</v>
      </c>
      <c r="AS70" s="4" t="s">
        <v>593</v>
      </c>
      <c r="AT70" s="4" t="s">
        <v>589</v>
      </c>
      <c r="AU70" s="4" t="s">
        <v>589</v>
      </c>
      <c r="AW70" s="4" t="s">
        <v>589</v>
      </c>
      <c r="AX70" s="4" t="s">
        <v>589</v>
      </c>
      <c r="AY70" s="4" t="s">
        <v>589</v>
      </c>
      <c r="AZ70" s="4" t="s">
        <v>589</v>
      </c>
      <c r="BA70" s="4" t="s">
        <v>589</v>
      </c>
      <c r="BB70" s="4" t="s">
        <v>589</v>
      </c>
      <c r="BC70" s="4" t="s">
        <v>589</v>
      </c>
      <c r="BD70" s="4" t="s">
        <v>589</v>
      </c>
      <c r="BE70" s="4" t="s">
        <v>589</v>
      </c>
      <c r="BF70" s="4" t="s">
        <v>589</v>
      </c>
      <c r="BG70" s="4" t="s">
        <v>589</v>
      </c>
      <c r="BH70" s="4" t="s">
        <v>589</v>
      </c>
      <c r="BI70" s="4" t="s">
        <v>589</v>
      </c>
      <c r="BJ70" s="19" t="s">
        <v>593</v>
      </c>
      <c r="BK70" s="19" t="s">
        <v>589</v>
      </c>
      <c r="BL70" s="19" t="s">
        <v>589</v>
      </c>
      <c r="BM70" s="4" t="s">
        <v>589</v>
      </c>
      <c r="BN70" s="4" t="s">
        <v>589</v>
      </c>
      <c r="BO70" s="4" t="s">
        <v>589</v>
      </c>
      <c r="BP70" s="4" t="s">
        <v>589</v>
      </c>
      <c r="BQ70" s="19" t="s">
        <v>589</v>
      </c>
      <c r="BR70" s="19" t="s">
        <v>594</v>
      </c>
      <c r="BS70" s="4" t="s">
        <v>597</v>
      </c>
      <c r="BT70" s="19" t="s">
        <v>589</v>
      </c>
      <c r="BU70" s="19" t="s">
        <v>589</v>
      </c>
      <c r="BV70" s="19" t="s">
        <v>599</v>
      </c>
      <c r="BW70" s="19" t="s">
        <v>589</v>
      </c>
      <c r="BX70" s="19" t="s">
        <v>589</v>
      </c>
      <c r="BZ70" s="19" t="s">
        <v>589</v>
      </c>
      <c r="CA70" s="4" t="s">
        <v>593</v>
      </c>
      <c r="CB70" s="19" t="s">
        <v>589</v>
      </c>
      <c r="CC70" s="19" t="s">
        <v>593</v>
      </c>
      <c r="CD70" s="19" t="s">
        <v>589</v>
      </c>
      <c r="CE70" s="19" t="s">
        <v>589</v>
      </c>
      <c r="CF70" s="19" t="s">
        <v>589</v>
      </c>
      <c r="CG70" s="19" t="s">
        <v>589</v>
      </c>
      <c r="CH70" s="19" t="s">
        <v>589</v>
      </c>
      <c r="CI70" s="19" t="s">
        <v>599</v>
      </c>
      <c r="CJ70" s="4" t="s">
        <v>589</v>
      </c>
      <c r="CK70" s="19" t="s">
        <v>589</v>
      </c>
      <c r="CL70" s="19" t="s">
        <v>589</v>
      </c>
      <c r="CM70" s="4" t="s">
        <v>593</v>
      </c>
      <c r="CN70" s="19" t="s">
        <v>589</v>
      </c>
      <c r="CO70" s="19" t="s">
        <v>593</v>
      </c>
      <c r="CP70" s="19" t="s">
        <v>589</v>
      </c>
      <c r="CQ70" s="19" t="s">
        <v>593</v>
      </c>
      <c r="CR70" s="19" t="s">
        <v>589</v>
      </c>
    </row>
    <row r="71" spans="1:96">
      <c r="A71" s="46" t="s">
        <v>3025</v>
      </c>
      <c r="B71" s="19" t="s">
        <v>590</v>
      </c>
      <c r="C71" s="19" t="s">
        <v>1995</v>
      </c>
      <c r="D71" s="4"/>
      <c r="E71" s="19" t="s">
        <v>590</v>
      </c>
      <c r="F71" s="19" t="s">
        <v>590</v>
      </c>
      <c r="G71" s="19" t="s">
        <v>590</v>
      </c>
      <c r="J71" s="19" t="s">
        <v>590</v>
      </c>
      <c r="L71" s="4" t="s">
        <v>590</v>
      </c>
      <c r="R71" s="19" t="s">
        <v>590</v>
      </c>
      <c r="T71" s="19" t="s">
        <v>590</v>
      </c>
      <c r="U71" s="19" t="s">
        <v>590</v>
      </c>
      <c r="V71" s="19" t="s">
        <v>590</v>
      </c>
      <c r="Y71" s="19" t="s">
        <v>590</v>
      </c>
      <c r="AB71" s="19" t="s">
        <v>590</v>
      </c>
      <c r="AC71" s="4" t="s">
        <v>590</v>
      </c>
      <c r="AD71" s="4" t="s">
        <v>590</v>
      </c>
      <c r="AF71" s="19" t="s">
        <v>590</v>
      </c>
      <c r="AH71" s="19" t="s">
        <v>590</v>
      </c>
      <c r="AI71" s="19" t="s">
        <v>1995</v>
      </c>
      <c r="AK71" s="19" t="s">
        <v>590</v>
      </c>
      <c r="AM71" s="19" t="s">
        <v>590</v>
      </c>
      <c r="AN71" s="19" t="s">
        <v>590</v>
      </c>
      <c r="AO71" s="19" t="s">
        <v>590</v>
      </c>
      <c r="AP71" s="4" t="s">
        <v>590</v>
      </c>
      <c r="AQ71" s="4" t="s">
        <v>590</v>
      </c>
      <c r="AR71" s="19" t="s">
        <v>590</v>
      </c>
      <c r="AS71" s="4" t="s">
        <v>1995</v>
      </c>
      <c r="AT71" s="4"/>
      <c r="AU71" s="4"/>
      <c r="AW71" s="4"/>
      <c r="AX71" s="4"/>
      <c r="AY71" s="4"/>
      <c r="AZ71" s="4"/>
      <c r="BA71" s="4" t="s">
        <v>590</v>
      </c>
      <c r="BB71" s="4"/>
      <c r="BC71" s="4"/>
      <c r="BD71" s="4" t="s">
        <v>1995</v>
      </c>
      <c r="BE71" s="4" t="s">
        <v>1995</v>
      </c>
      <c r="BF71" s="4"/>
      <c r="BG71" s="4"/>
      <c r="BH71" s="4"/>
      <c r="BK71" s="19" t="s">
        <v>450</v>
      </c>
      <c r="BL71" s="19" t="s">
        <v>590</v>
      </c>
      <c r="BM71" s="4"/>
      <c r="BN71" s="4" t="s">
        <v>590</v>
      </c>
      <c r="BQ71" s="19" t="s">
        <v>1995</v>
      </c>
      <c r="BT71" s="19" t="s">
        <v>450</v>
      </c>
      <c r="BW71" s="19" t="s">
        <v>2994</v>
      </c>
      <c r="BX71" s="19" t="s">
        <v>450</v>
      </c>
      <c r="BZ71" s="19" t="s">
        <v>2994</v>
      </c>
      <c r="CC71" s="19" t="s">
        <v>590</v>
      </c>
      <c r="CD71" s="19" t="s">
        <v>450</v>
      </c>
      <c r="CE71" s="19" t="s">
        <v>450</v>
      </c>
      <c r="CF71" s="19" t="s">
        <v>450</v>
      </c>
      <c r="CG71" s="19" t="s">
        <v>450</v>
      </c>
      <c r="CH71" s="19" t="s">
        <v>450</v>
      </c>
      <c r="CJ71" s="4" t="s">
        <v>590</v>
      </c>
      <c r="CL71" s="19" t="s">
        <v>2994</v>
      </c>
      <c r="CM71" s="4" t="s">
        <v>590</v>
      </c>
      <c r="CN71" s="19" t="s">
        <v>2994</v>
      </c>
      <c r="CP71" s="19" t="s">
        <v>450</v>
      </c>
      <c r="CR71" s="19" t="s">
        <v>450</v>
      </c>
    </row>
    <row r="72" spans="1:96">
      <c r="A72" s="136" t="s">
        <v>3026</v>
      </c>
      <c r="D72" s="4"/>
      <c r="E72" s="19" t="s">
        <v>587</v>
      </c>
      <c r="F72" s="19" t="s">
        <v>587</v>
      </c>
      <c r="G72" s="19" t="s">
        <v>591</v>
      </c>
      <c r="J72" s="19" t="s">
        <v>591</v>
      </c>
      <c r="N72" s="19" t="s">
        <v>587</v>
      </c>
      <c r="R72" s="19" t="s">
        <v>587</v>
      </c>
      <c r="T72" s="19" t="s">
        <v>587</v>
      </c>
      <c r="U72" s="19" t="s">
        <v>595</v>
      </c>
      <c r="V72" s="19" t="s">
        <v>587</v>
      </c>
      <c r="Y72" s="19" t="s">
        <v>591</v>
      </c>
      <c r="AB72" s="19" t="s">
        <v>591</v>
      </c>
      <c r="AC72" s="4"/>
      <c r="AF72" s="19" t="s">
        <v>591</v>
      </c>
      <c r="AH72" s="19" t="s">
        <v>587</v>
      </c>
      <c r="AI72" s="19" t="s">
        <v>587</v>
      </c>
      <c r="AK72" s="19" t="s">
        <v>587</v>
      </c>
      <c r="AN72" s="19" t="s">
        <v>591</v>
      </c>
      <c r="AO72" s="19" t="s">
        <v>587</v>
      </c>
      <c r="AQ72" s="4" t="s">
        <v>587</v>
      </c>
      <c r="AR72" s="19" t="s">
        <v>587</v>
      </c>
      <c r="AS72" s="4" t="s">
        <v>591</v>
      </c>
      <c r="AT72" s="4"/>
      <c r="AU72" s="4"/>
      <c r="AW72" s="4"/>
      <c r="AX72" s="4"/>
      <c r="AY72" s="4"/>
      <c r="AZ72" s="4"/>
      <c r="BB72" s="4"/>
      <c r="BC72" s="4"/>
      <c r="BD72" s="4" t="s">
        <v>591</v>
      </c>
      <c r="BE72" s="4"/>
      <c r="BF72" s="4"/>
      <c r="BG72" s="4"/>
      <c r="BH72" s="4"/>
      <c r="BK72" s="19" t="s">
        <v>587</v>
      </c>
      <c r="BL72" s="19" t="s">
        <v>587</v>
      </c>
      <c r="BM72" s="4"/>
      <c r="BN72" s="4" t="s">
        <v>587</v>
      </c>
      <c r="BQ72" s="19" t="s">
        <v>2476</v>
      </c>
      <c r="BT72" s="19" t="s">
        <v>591</v>
      </c>
      <c r="BW72" s="19" t="s">
        <v>587</v>
      </c>
      <c r="BX72" s="19" t="s">
        <v>591</v>
      </c>
      <c r="BZ72" s="19" t="s">
        <v>587</v>
      </c>
      <c r="CC72" s="19" t="s">
        <v>591</v>
      </c>
      <c r="CD72" s="19" t="s">
        <v>591</v>
      </c>
      <c r="CE72" s="19" t="s">
        <v>591</v>
      </c>
      <c r="CF72" s="19" t="s">
        <v>595</v>
      </c>
      <c r="CG72" s="19" t="s">
        <v>587</v>
      </c>
      <c r="CH72" s="19" t="s">
        <v>1889</v>
      </c>
      <c r="CJ72" s="4" t="s">
        <v>587</v>
      </c>
      <c r="CK72" s="19" t="s">
        <v>591</v>
      </c>
      <c r="CN72" s="19" t="s">
        <v>2476</v>
      </c>
      <c r="CP72" s="19" t="s">
        <v>2476</v>
      </c>
      <c r="CR72" s="19" t="s">
        <v>2476</v>
      </c>
    </row>
    <row r="73" spans="1:96">
      <c r="A73" s="136" t="s">
        <v>3027</v>
      </c>
      <c r="D73" s="4"/>
      <c r="E73" s="19" t="s">
        <v>587</v>
      </c>
      <c r="F73" s="19" t="s">
        <v>587</v>
      </c>
      <c r="G73" s="19" t="s">
        <v>587</v>
      </c>
      <c r="J73" s="19" t="s">
        <v>595</v>
      </c>
      <c r="N73" s="19" t="s">
        <v>591</v>
      </c>
      <c r="R73" s="19" t="s">
        <v>595</v>
      </c>
      <c r="T73" s="19" t="s">
        <v>587</v>
      </c>
      <c r="U73" s="19" t="s">
        <v>595</v>
      </c>
      <c r="V73" s="19" t="s">
        <v>587</v>
      </c>
      <c r="Y73" s="19" t="s">
        <v>591</v>
      </c>
      <c r="AB73" s="19" t="s">
        <v>591</v>
      </c>
      <c r="AC73" s="4"/>
      <c r="AF73" s="19" t="s">
        <v>591</v>
      </c>
      <c r="AH73" s="19" t="s">
        <v>591</v>
      </c>
      <c r="AI73" s="19" t="s">
        <v>595</v>
      </c>
      <c r="AK73" s="19" t="s">
        <v>587</v>
      </c>
      <c r="AN73" s="19" t="s">
        <v>591</v>
      </c>
      <c r="AO73" s="19" t="s">
        <v>587</v>
      </c>
      <c r="AQ73" s="4" t="s">
        <v>587</v>
      </c>
      <c r="AR73" s="19" t="s">
        <v>595</v>
      </c>
      <c r="AS73" s="4" t="s">
        <v>591</v>
      </c>
      <c r="AT73" s="4"/>
      <c r="AU73" s="4"/>
      <c r="AW73" s="4"/>
      <c r="AX73" s="4"/>
      <c r="AY73" s="4"/>
      <c r="AZ73" s="4"/>
      <c r="BB73" s="4"/>
      <c r="BC73" s="4"/>
      <c r="BD73" s="4" t="s">
        <v>595</v>
      </c>
      <c r="BE73" s="4"/>
      <c r="BF73" s="4"/>
      <c r="BG73" s="4"/>
      <c r="BH73" s="4"/>
      <c r="BK73" s="19" t="s">
        <v>591</v>
      </c>
      <c r="BL73" s="19" t="s">
        <v>591</v>
      </c>
      <c r="BM73" s="4"/>
      <c r="BT73" s="19" t="s">
        <v>595</v>
      </c>
      <c r="BX73" s="19" t="s">
        <v>591</v>
      </c>
      <c r="BZ73" s="19" t="s">
        <v>595</v>
      </c>
      <c r="CC73" s="19" t="s">
        <v>595</v>
      </c>
      <c r="CD73" s="19" t="s">
        <v>591</v>
      </c>
      <c r="CE73" s="19" t="s">
        <v>595</v>
      </c>
      <c r="CF73" s="19" t="s">
        <v>587</v>
      </c>
      <c r="CH73" s="19" t="s">
        <v>2476</v>
      </c>
      <c r="CJ73" s="4" t="s">
        <v>595</v>
      </c>
      <c r="CK73" s="19" t="s">
        <v>595</v>
      </c>
      <c r="CP73" s="19" t="s">
        <v>2476</v>
      </c>
      <c r="CR73" s="19" t="s">
        <v>2476</v>
      </c>
    </row>
    <row r="74" spans="1:96">
      <c r="A74" s="136" t="s">
        <v>3028</v>
      </c>
      <c r="D74" s="4"/>
      <c r="R74" s="19" t="s">
        <v>590</v>
      </c>
      <c r="T74" s="19" t="s">
        <v>590</v>
      </c>
      <c r="V74" s="19" t="s">
        <v>1995</v>
      </c>
      <c r="X74" s="19" t="s">
        <v>1995</v>
      </c>
      <c r="Y74" s="19" t="s">
        <v>590</v>
      </c>
      <c r="AC74" s="4" t="s">
        <v>1995</v>
      </c>
      <c r="AK74" s="19" t="s">
        <v>1995</v>
      </c>
      <c r="AN74" s="19" t="s">
        <v>590</v>
      </c>
      <c r="AS74" s="4" t="s">
        <v>590</v>
      </c>
      <c r="AT74" s="4"/>
      <c r="AU74" s="4"/>
      <c r="AW74" s="4"/>
      <c r="AX74" s="4"/>
      <c r="AY74" s="4"/>
      <c r="AZ74" s="4"/>
      <c r="BB74" s="4"/>
      <c r="BC74" s="4"/>
      <c r="BD74" s="4" t="s">
        <v>590</v>
      </c>
      <c r="BE74" s="4"/>
      <c r="BF74" s="4"/>
      <c r="BG74" s="4"/>
      <c r="BH74" s="4"/>
      <c r="BM74" s="4"/>
      <c r="BT74" s="19" t="s">
        <v>450</v>
      </c>
      <c r="CC74" s="19" t="s">
        <v>590</v>
      </c>
      <c r="CD74" s="19" t="s">
        <v>590</v>
      </c>
      <c r="CH74" s="19" t="s">
        <v>2994</v>
      </c>
    </row>
    <row r="75" spans="1:96" ht="140.25">
      <c r="A75" s="137" t="s">
        <v>3029</v>
      </c>
      <c r="C75" s="19" t="s">
        <v>5490</v>
      </c>
      <c r="D75" s="4"/>
      <c r="E75" s="19" t="s">
        <v>5491</v>
      </c>
      <c r="F75" s="19" t="s">
        <v>5492</v>
      </c>
      <c r="G75" s="19" t="s">
        <v>5493</v>
      </c>
      <c r="J75" s="19" t="s">
        <v>5494</v>
      </c>
      <c r="M75" s="19" t="s">
        <v>5495</v>
      </c>
      <c r="N75" s="19" t="s">
        <v>5496</v>
      </c>
      <c r="R75" s="19" t="s">
        <v>2961</v>
      </c>
      <c r="T75" s="19" t="s">
        <v>2962</v>
      </c>
      <c r="U75" s="19" t="s">
        <v>2963</v>
      </c>
      <c r="V75" s="19" t="s">
        <v>2964</v>
      </c>
      <c r="Y75" s="19" t="s">
        <v>2965</v>
      </c>
      <c r="AB75" s="19" t="s">
        <v>2966</v>
      </c>
      <c r="AC75" s="8" t="s">
        <v>4115</v>
      </c>
      <c r="AD75" s="4">
        <v>0</v>
      </c>
      <c r="AF75" s="19" t="s">
        <v>2967</v>
      </c>
      <c r="AH75" s="19" t="s">
        <v>2968</v>
      </c>
      <c r="AI75" s="19" t="s">
        <v>2969</v>
      </c>
      <c r="AK75" s="19" t="s">
        <v>2970</v>
      </c>
      <c r="AL75" s="19" t="s">
        <v>2971</v>
      </c>
      <c r="AM75" s="19" t="s">
        <v>2972</v>
      </c>
      <c r="AN75" s="19" t="s">
        <v>2973</v>
      </c>
      <c r="AO75" s="19" t="s">
        <v>2974</v>
      </c>
      <c r="AP75" s="4">
        <v>0</v>
      </c>
      <c r="AQ75" s="4" t="s">
        <v>247</v>
      </c>
      <c r="AR75" s="19" t="s">
        <v>2975</v>
      </c>
      <c r="AS75" s="4" t="s">
        <v>256</v>
      </c>
      <c r="AT75" s="4"/>
      <c r="AU75" s="4"/>
      <c r="AW75" s="4"/>
      <c r="AX75" s="4"/>
      <c r="AY75" s="4"/>
      <c r="AZ75" s="4"/>
      <c r="BA75" s="4" t="s">
        <v>259</v>
      </c>
      <c r="BB75" s="4"/>
      <c r="BC75" s="4"/>
      <c r="BD75" s="4" t="s">
        <v>263</v>
      </c>
      <c r="BE75" s="4"/>
      <c r="BF75" s="4"/>
      <c r="BG75" s="4"/>
      <c r="BH75" s="4"/>
      <c r="BK75" s="19" t="s">
        <v>4586</v>
      </c>
      <c r="BL75" s="19" t="s">
        <v>4587</v>
      </c>
      <c r="BM75" s="4"/>
      <c r="BN75" s="4" t="s">
        <v>266</v>
      </c>
      <c r="BQ75" s="19" t="s">
        <v>4588</v>
      </c>
      <c r="BT75" s="19" t="s">
        <v>4589</v>
      </c>
      <c r="BW75" s="19" t="s">
        <v>4590</v>
      </c>
      <c r="BX75" s="19" t="s">
        <v>4591</v>
      </c>
      <c r="BZ75" s="19" t="s">
        <v>4592</v>
      </c>
      <c r="CC75" s="19" t="s">
        <v>4593</v>
      </c>
      <c r="CD75" s="19" t="s">
        <v>2662</v>
      </c>
      <c r="CF75" s="19" t="s">
        <v>2663</v>
      </c>
      <c r="CG75" s="19" t="s">
        <v>2664</v>
      </c>
      <c r="CH75" s="19" t="s">
        <v>2665</v>
      </c>
      <c r="CJ75" s="4" t="s">
        <v>281</v>
      </c>
      <c r="CK75" s="19" t="s">
        <v>2666</v>
      </c>
      <c r="CN75" s="19" t="s">
        <v>2667</v>
      </c>
      <c r="CP75" s="19" t="s">
        <v>2668</v>
      </c>
      <c r="CR75" s="19" t="s">
        <v>2669</v>
      </c>
    </row>
    <row r="76" spans="1:96">
      <c r="A76" s="85" t="s">
        <v>3031</v>
      </c>
      <c r="B76" s="19" t="s">
        <v>587</v>
      </c>
      <c r="D76" s="4"/>
      <c r="L76" s="4" t="s">
        <v>591</v>
      </c>
      <c r="P76" s="19" t="s">
        <v>591</v>
      </c>
      <c r="Q76" s="19" t="s">
        <v>587</v>
      </c>
      <c r="V76" s="19" t="s">
        <v>587</v>
      </c>
      <c r="AC76" s="4"/>
      <c r="AD76" s="4" t="s">
        <v>587</v>
      </c>
      <c r="AT76" s="4"/>
      <c r="AU76" s="4"/>
      <c r="AW76" s="4"/>
      <c r="AX76" s="4"/>
      <c r="AY76" s="4"/>
      <c r="AZ76" s="4"/>
      <c r="BB76" s="4"/>
      <c r="BC76" s="4"/>
      <c r="BE76" s="4"/>
      <c r="BF76" s="4"/>
      <c r="BG76" s="4"/>
      <c r="BH76" s="4"/>
      <c r="BJ76" s="19" t="s">
        <v>591</v>
      </c>
      <c r="BM76" s="4"/>
      <c r="BV76" s="19" t="s">
        <v>587</v>
      </c>
      <c r="CA76" s="4" t="s">
        <v>587</v>
      </c>
      <c r="CM76" s="4" t="s">
        <v>591</v>
      </c>
      <c r="CQ76" s="19" t="s">
        <v>591</v>
      </c>
    </row>
    <row r="77" spans="1:96">
      <c r="A77" s="98" t="s">
        <v>3030</v>
      </c>
      <c r="B77" s="19" t="s">
        <v>587</v>
      </c>
      <c r="D77" s="4"/>
      <c r="L77" s="4" t="s">
        <v>591</v>
      </c>
      <c r="P77" s="19" t="s">
        <v>595</v>
      </c>
      <c r="Q77" s="19" t="s">
        <v>587</v>
      </c>
      <c r="V77" s="19" t="s">
        <v>587</v>
      </c>
      <c r="AC77" s="4"/>
      <c r="AD77" s="4" t="s">
        <v>587</v>
      </c>
      <c r="AT77" s="4"/>
      <c r="AU77" s="4"/>
      <c r="AW77" s="4"/>
      <c r="AX77" s="4"/>
      <c r="AY77" s="4"/>
      <c r="AZ77" s="4"/>
      <c r="BB77" s="4"/>
      <c r="BC77" s="4"/>
      <c r="BE77" s="4"/>
      <c r="BF77" s="4"/>
      <c r="BG77" s="4"/>
      <c r="BH77" s="4"/>
      <c r="BJ77" s="19" t="s">
        <v>587</v>
      </c>
      <c r="BM77" s="4"/>
      <c r="BV77" s="19" t="s">
        <v>587</v>
      </c>
      <c r="CA77" s="4" t="s">
        <v>591</v>
      </c>
      <c r="CM77" s="4" t="s">
        <v>591</v>
      </c>
      <c r="CQ77" s="19" t="s">
        <v>595</v>
      </c>
    </row>
    <row r="78" spans="1:96">
      <c r="A78" s="98" t="s">
        <v>3032</v>
      </c>
      <c r="D78" s="4"/>
      <c r="H78" s="19" t="s">
        <v>1995</v>
      </c>
      <c r="L78" s="4" t="s">
        <v>590</v>
      </c>
      <c r="P78" s="19" t="s">
        <v>450</v>
      </c>
      <c r="Q78" s="19" t="s">
        <v>1995</v>
      </c>
      <c r="V78" s="19" t="s">
        <v>1995</v>
      </c>
      <c r="X78" s="19" t="s">
        <v>1995</v>
      </c>
      <c r="AC78" s="4"/>
      <c r="AD78" s="4" t="s">
        <v>590</v>
      </c>
      <c r="AT78" s="4"/>
      <c r="AU78" s="4"/>
      <c r="AW78" s="4"/>
      <c r="AX78" s="4"/>
      <c r="AY78" s="4"/>
      <c r="AZ78" s="4"/>
      <c r="BB78" s="4"/>
      <c r="BC78" s="4"/>
      <c r="BE78" s="4"/>
      <c r="BF78" s="4"/>
      <c r="BG78" s="4"/>
      <c r="BH78" s="4"/>
      <c r="BM78" s="4"/>
      <c r="BT78" s="19" t="s">
        <v>1995</v>
      </c>
      <c r="CA78" s="4" t="s">
        <v>590</v>
      </c>
    </row>
    <row r="79" spans="1:96" ht="127.5">
      <c r="A79" s="98" t="s">
        <v>3033</v>
      </c>
      <c r="B79" s="19" t="s">
        <v>2976</v>
      </c>
      <c r="D79" s="4"/>
      <c r="L79" s="4" t="s">
        <v>236</v>
      </c>
      <c r="P79" s="19" t="s">
        <v>2977</v>
      </c>
      <c r="Q79" s="19" t="s">
        <v>2978</v>
      </c>
      <c r="AC79" s="4"/>
      <c r="AD79" s="4" t="s">
        <v>242</v>
      </c>
      <c r="AJ79" s="73" t="s">
        <v>1604</v>
      </c>
      <c r="AP79" s="4" t="s">
        <v>248</v>
      </c>
      <c r="AS79" s="4">
        <v>0</v>
      </c>
      <c r="AT79" s="4"/>
      <c r="AU79" s="4"/>
      <c r="AW79" s="4"/>
      <c r="AX79" s="4"/>
      <c r="AY79" s="4"/>
      <c r="AZ79" s="4"/>
      <c r="BA79" s="4">
        <v>0</v>
      </c>
      <c r="BB79" s="4"/>
      <c r="BC79" s="4"/>
      <c r="BD79" s="4">
        <v>0</v>
      </c>
      <c r="BE79" s="4"/>
      <c r="BF79" s="4"/>
      <c r="BG79" s="4"/>
      <c r="BH79" s="4"/>
      <c r="BJ79" s="19" t="s">
        <v>2671</v>
      </c>
      <c r="BM79" s="4"/>
      <c r="BT79" s="19" t="s">
        <v>2203</v>
      </c>
      <c r="BV79" s="73" t="s">
        <v>1605</v>
      </c>
      <c r="CA79" s="4" t="s">
        <v>277</v>
      </c>
      <c r="CM79" s="4" t="s">
        <v>288</v>
      </c>
      <c r="CQ79" s="19" t="s">
        <v>2204</v>
      </c>
    </row>
    <row r="80" spans="1:96">
      <c r="A80" s="87" t="s">
        <v>3034</v>
      </c>
      <c r="D80" s="4"/>
      <c r="I80" s="19" t="s">
        <v>587</v>
      </c>
      <c r="L80" s="4" t="s">
        <v>591</v>
      </c>
      <c r="S80" s="19" t="s">
        <v>587</v>
      </c>
      <c r="AC80" s="4"/>
      <c r="AT80" s="4"/>
      <c r="AU80" s="4"/>
      <c r="AW80" s="4"/>
      <c r="AX80" s="4"/>
      <c r="AY80" s="4"/>
      <c r="AZ80" s="4"/>
      <c r="BB80" s="4"/>
      <c r="BC80" s="4"/>
      <c r="BE80" s="4"/>
      <c r="BF80" s="4"/>
      <c r="BG80" s="4"/>
      <c r="BH80" s="4"/>
      <c r="BM80" s="4"/>
    </row>
    <row r="81" spans="1:96" ht="38.25">
      <c r="A81" s="98" t="s">
        <v>3035</v>
      </c>
      <c r="D81" s="4"/>
      <c r="H81" s="19" t="s">
        <v>2979</v>
      </c>
      <c r="I81" s="19" t="s">
        <v>2980</v>
      </c>
      <c r="L81" s="4" t="s">
        <v>237</v>
      </c>
      <c r="S81" s="19" t="s">
        <v>2981</v>
      </c>
      <c r="AC81" s="4"/>
      <c r="AD81" s="4">
        <v>0</v>
      </c>
      <c r="AP81" s="4">
        <v>0</v>
      </c>
      <c r="AS81" s="4">
        <v>0</v>
      </c>
      <c r="AT81" s="4"/>
      <c r="AU81" s="4"/>
      <c r="AW81" s="4"/>
      <c r="AX81" s="4"/>
      <c r="AY81" s="4"/>
      <c r="AZ81" s="4"/>
      <c r="BA81" s="4">
        <v>0</v>
      </c>
      <c r="BB81" s="4"/>
      <c r="BC81" s="4"/>
      <c r="BD81" s="4">
        <v>0</v>
      </c>
      <c r="BE81" s="4"/>
      <c r="BF81" s="4"/>
      <c r="BG81" s="4"/>
      <c r="BH81" s="4"/>
      <c r="BM81" s="4"/>
      <c r="CA81" s="4">
        <v>0</v>
      </c>
    </row>
    <row r="82" spans="1:96">
      <c r="A82" s="87" t="s">
        <v>3036</v>
      </c>
      <c r="D82" s="4"/>
      <c r="H82" s="19" t="s">
        <v>587</v>
      </c>
      <c r="K82" s="19" t="s">
        <v>587</v>
      </c>
      <c r="Z82" s="19" t="s">
        <v>587</v>
      </c>
      <c r="AC82" s="4"/>
      <c r="AK82" s="19" t="s">
        <v>587</v>
      </c>
      <c r="AT82" s="4"/>
      <c r="AU82" s="4"/>
      <c r="AW82" s="4"/>
      <c r="AX82" s="4"/>
      <c r="AY82" s="4"/>
      <c r="AZ82" s="4"/>
      <c r="BB82" s="4"/>
      <c r="BC82" s="4"/>
      <c r="BE82" s="4"/>
      <c r="BF82" s="4"/>
      <c r="BG82" s="4"/>
      <c r="BH82" s="4"/>
      <c r="BM82" s="4"/>
      <c r="BS82" s="4" t="s">
        <v>587</v>
      </c>
      <c r="CO82" s="19" t="s">
        <v>587</v>
      </c>
    </row>
    <row r="83" spans="1:96" ht="38.25">
      <c r="A83" s="98" t="s">
        <v>3037</v>
      </c>
      <c r="D83" s="4"/>
      <c r="H83" s="19" t="s">
        <v>2982</v>
      </c>
      <c r="AC83" s="4"/>
      <c r="AD83" s="4">
        <v>0</v>
      </c>
      <c r="AP83" s="4">
        <v>0</v>
      </c>
      <c r="AS83" s="4">
        <v>0</v>
      </c>
      <c r="AT83" s="4"/>
      <c r="AU83" s="4"/>
      <c r="AW83" s="4"/>
      <c r="AX83" s="4"/>
      <c r="AY83" s="4"/>
      <c r="AZ83" s="4"/>
      <c r="BA83" s="4">
        <v>0</v>
      </c>
      <c r="BB83" s="4"/>
      <c r="BC83" s="4"/>
      <c r="BD83" s="4">
        <v>0</v>
      </c>
      <c r="BE83" s="4"/>
      <c r="BF83" s="4"/>
      <c r="BG83" s="4"/>
      <c r="BH83" s="4"/>
      <c r="BM83" s="4"/>
      <c r="BS83" s="4" t="s">
        <v>272</v>
      </c>
      <c r="CA83" s="4">
        <v>0</v>
      </c>
      <c r="CO83" s="19" t="s">
        <v>2206</v>
      </c>
    </row>
    <row r="84" spans="1:96" ht="89.25">
      <c r="A84" s="87" t="s">
        <v>3056</v>
      </c>
      <c r="B84" s="19" t="s">
        <v>2983</v>
      </c>
      <c r="D84" s="4" t="s">
        <v>3349</v>
      </c>
      <c r="K84" s="19" t="s">
        <v>1160</v>
      </c>
      <c r="L84" s="4" t="s">
        <v>238</v>
      </c>
      <c r="O84" s="19" t="s">
        <v>1161</v>
      </c>
      <c r="X84" s="19" t="s">
        <v>1162</v>
      </c>
      <c r="Z84" s="19" t="s">
        <v>3066</v>
      </c>
      <c r="AC84" s="4"/>
      <c r="AD84" s="4">
        <v>0</v>
      </c>
      <c r="AK84" s="19" t="s">
        <v>3067</v>
      </c>
      <c r="AP84" s="4" t="s">
        <v>249</v>
      </c>
      <c r="AQ84" s="4" t="s">
        <v>250</v>
      </c>
      <c r="AS84" s="4">
        <v>0</v>
      </c>
      <c r="AT84" s="4"/>
      <c r="AU84" s="4"/>
      <c r="AW84" s="4"/>
      <c r="AX84" s="4"/>
      <c r="AY84" s="4"/>
      <c r="AZ84" s="4"/>
      <c r="BA84" s="4">
        <v>0</v>
      </c>
      <c r="BB84" s="4"/>
      <c r="BC84" s="4"/>
      <c r="BD84" s="4">
        <v>0</v>
      </c>
      <c r="BE84" s="8" t="s">
        <v>4118</v>
      </c>
      <c r="BF84" s="4"/>
      <c r="BG84" s="4"/>
      <c r="BH84" s="4"/>
      <c r="BM84" s="4" t="s">
        <v>3352</v>
      </c>
      <c r="BS84" s="4" t="s">
        <v>273</v>
      </c>
      <c r="BX84" s="19" t="s">
        <v>2207</v>
      </c>
      <c r="BZ84" s="19" t="s">
        <v>2208</v>
      </c>
      <c r="CA84" s="4">
        <v>0</v>
      </c>
      <c r="CD84" s="19" t="s">
        <v>2209</v>
      </c>
      <c r="CH84" s="19" t="s">
        <v>2210</v>
      </c>
      <c r="CL84" s="19" t="s">
        <v>2211</v>
      </c>
      <c r="CO84" s="19" t="s">
        <v>2212</v>
      </c>
    </row>
    <row r="85" spans="1:96">
      <c r="A85" s="85" t="s">
        <v>574</v>
      </c>
      <c r="B85" s="19" t="s">
        <v>3068</v>
      </c>
      <c r="C85" s="19" t="s">
        <v>3068</v>
      </c>
      <c r="D85" s="10">
        <v>39973</v>
      </c>
      <c r="E85" s="19" t="s">
        <v>3069</v>
      </c>
      <c r="F85" s="19" t="s">
        <v>3069</v>
      </c>
      <c r="G85" s="19" t="s">
        <v>3070</v>
      </c>
      <c r="H85" s="19" t="s">
        <v>3071</v>
      </c>
      <c r="I85" s="19" t="s">
        <v>3072</v>
      </c>
      <c r="J85" s="19" t="s">
        <v>4251</v>
      </c>
      <c r="K85" s="19" t="s">
        <v>3070</v>
      </c>
      <c r="L85" s="4" t="s">
        <v>2298</v>
      </c>
      <c r="M85" s="19" t="s">
        <v>4911</v>
      </c>
      <c r="N85" s="19" t="s">
        <v>4410</v>
      </c>
      <c r="O85" s="19" t="s">
        <v>3005</v>
      </c>
      <c r="P85" s="19" t="s">
        <v>4911</v>
      </c>
      <c r="Q85" s="19" t="s">
        <v>4911</v>
      </c>
      <c r="R85" s="19" t="s">
        <v>4410</v>
      </c>
      <c r="S85" s="19" t="s">
        <v>3070</v>
      </c>
      <c r="T85" s="19" t="s">
        <v>1884</v>
      </c>
      <c r="U85" s="19" t="s">
        <v>1884</v>
      </c>
      <c r="V85" s="19" t="s">
        <v>1884</v>
      </c>
      <c r="X85" s="19" t="s">
        <v>3073</v>
      </c>
      <c r="Y85" s="19" t="s">
        <v>3069</v>
      </c>
      <c r="Z85" s="19" t="s">
        <v>1884</v>
      </c>
      <c r="AA85" s="73" t="s">
        <v>4216</v>
      </c>
      <c r="AB85" s="19" t="s">
        <v>3069</v>
      </c>
      <c r="AC85" s="8" t="s">
        <v>4223</v>
      </c>
      <c r="AD85" s="4" t="s">
        <v>2295</v>
      </c>
      <c r="AE85" s="73" t="s">
        <v>4216</v>
      </c>
      <c r="AF85" s="19" t="s">
        <v>4239</v>
      </c>
      <c r="AG85" s="73" t="s">
        <v>4223</v>
      </c>
      <c r="AH85" s="19" t="s">
        <v>1884</v>
      </c>
      <c r="AJ85" s="73" t="s">
        <v>4216</v>
      </c>
      <c r="AK85" s="19" t="s">
        <v>4239</v>
      </c>
      <c r="AL85" s="19" t="s">
        <v>4410</v>
      </c>
      <c r="AM85" s="19" t="s">
        <v>4410</v>
      </c>
      <c r="AN85" s="19" t="s">
        <v>3074</v>
      </c>
      <c r="AO85" s="19" t="s">
        <v>3075</v>
      </c>
      <c r="AP85" s="4" t="s">
        <v>2299</v>
      </c>
      <c r="AQ85" s="4" t="s">
        <v>2299</v>
      </c>
      <c r="AR85" s="19" t="s">
        <v>1884</v>
      </c>
      <c r="AS85" s="4" t="s">
        <v>2299</v>
      </c>
      <c r="AT85" s="4" t="s">
        <v>5550</v>
      </c>
      <c r="AU85" s="4" t="s">
        <v>5550</v>
      </c>
      <c r="AW85" s="4" t="s">
        <v>5550</v>
      </c>
      <c r="AX85" s="4" t="s">
        <v>5550</v>
      </c>
      <c r="AY85" s="4" t="s">
        <v>5550</v>
      </c>
      <c r="AZ85" s="4" t="s">
        <v>5550</v>
      </c>
      <c r="BA85" s="4" t="s">
        <v>3992</v>
      </c>
      <c r="BB85" s="4" t="s">
        <v>5550</v>
      </c>
      <c r="BC85" s="4" t="s">
        <v>5550</v>
      </c>
      <c r="BD85" s="4" t="s">
        <v>3992</v>
      </c>
      <c r="BE85" s="8" t="s">
        <v>4223</v>
      </c>
      <c r="BF85" s="4" t="s">
        <v>5550</v>
      </c>
      <c r="BG85" s="4" t="s">
        <v>5550</v>
      </c>
      <c r="BH85" s="4" t="s">
        <v>5550</v>
      </c>
      <c r="BI85" s="4" t="s">
        <v>5550</v>
      </c>
      <c r="BJ85" s="19" t="s">
        <v>2214</v>
      </c>
      <c r="BK85" s="19" t="s">
        <v>2985</v>
      </c>
      <c r="BL85" s="19" t="s">
        <v>2985</v>
      </c>
      <c r="BM85" s="4" t="s">
        <v>5550</v>
      </c>
      <c r="BN85" s="4" t="s">
        <v>1884</v>
      </c>
      <c r="BO85" s="4" t="s">
        <v>4896</v>
      </c>
      <c r="BP85" s="4" t="s">
        <v>5550</v>
      </c>
      <c r="BQ85" s="19" t="s">
        <v>4206</v>
      </c>
      <c r="BR85" s="73" t="s">
        <v>4223</v>
      </c>
      <c r="BS85" s="4" t="s">
        <v>1884</v>
      </c>
      <c r="BT85" s="19" t="s">
        <v>2215</v>
      </c>
      <c r="BU85" s="73" t="s">
        <v>4223</v>
      </c>
      <c r="BV85" s="73" t="s">
        <v>4216</v>
      </c>
      <c r="BW85" s="19" t="s">
        <v>4206</v>
      </c>
      <c r="BX85" s="19" t="s">
        <v>2214</v>
      </c>
      <c r="BY85" s="73" t="s">
        <v>4216</v>
      </c>
      <c r="BZ85" s="19" t="s">
        <v>4876</v>
      </c>
      <c r="CA85" s="4" t="s">
        <v>2299</v>
      </c>
      <c r="CB85" s="19" t="s">
        <v>1884</v>
      </c>
      <c r="CC85" s="19" t="s">
        <v>2985</v>
      </c>
      <c r="CD85" s="19" t="s">
        <v>2985</v>
      </c>
      <c r="CE85" s="19" t="s">
        <v>2985</v>
      </c>
      <c r="CF85" s="19" t="s">
        <v>2985</v>
      </c>
      <c r="CG85" s="19" t="s">
        <v>4216</v>
      </c>
      <c r="CH85" s="19" t="s">
        <v>4876</v>
      </c>
      <c r="CI85" s="73" t="s">
        <v>4223</v>
      </c>
      <c r="CJ85" s="4" t="s">
        <v>1884</v>
      </c>
      <c r="CK85" s="19" t="s">
        <v>1884</v>
      </c>
      <c r="CL85" s="19" t="s">
        <v>4876</v>
      </c>
      <c r="CM85" s="4" t="s">
        <v>4410</v>
      </c>
      <c r="CN85" s="19" t="s">
        <v>4223</v>
      </c>
      <c r="CO85" s="19" t="s">
        <v>1884</v>
      </c>
      <c r="CP85" s="19" t="s">
        <v>4216</v>
      </c>
      <c r="CQ85" s="19" t="s">
        <v>4223</v>
      </c>
      <c r="CR85" s="19" t="s">
        <v>4223</v>
      </c>
    </row>
    <row r="86" spans="1:96">
      <c r="A86" s="85" t="s">
        <v>575</v>
      </c>
      <c r="B86" s="19">
        <v>39903</v>
      </c>
      <c r="C86" s="19">
        <v>39903</v>
      </c>
      <c r="D86" s="4" t="s">
        <v>5550</v>
      </c>
      <c r="E86" s="19">
        <v>39898</v>
      </c>
      <c r="F86" s="19">
        <v>39899</v>
      </c>
      <c r="G86" s="19">
        <v>39895</v>
      </c>
      <c r="H86" s="19">
        <v>39897</v>
      </c>
      <c r="J86" s="19">
        <v>39904</v>
      </c>
      <c r="K86" s="19">
        <v>39896</v>
      </c>
      <c r="L86" s="10">
        <v>39926</v>
      </c>
      <c r="M86" s="19" t="s">
        <v>2584</v>
      </c>
      <c r="N86" s="19">
        <v>39898</v>
      </c>
      <c r="O86" s="19">
        <v>39903</v>
      </c>
      <c r="P86" s="19" t="s">
        <v>2227</v>
      </c>
      <c r="Q86" s="19" t="s">
        <v>2227</v>
      </c>
      <c r="R86" s="19">
        <v>39898</v>
      </c>
      <c r="S86" s="19">
        <v>39903</v>
      </c>
      <c r="T86" s="19" t="s">
        <v>3076</v>
      </c>
      <c r="U86" s="19" t="s">
        <v>2583</v>
      </c>
      <c r="V86" s="19" t="s">
        <v>2583</v>
      </c>
      <c r="X86" s="19">
        <v>39906</v>
      </c>
      <c r="Y86" s="19">
        <v>39897</v>
      </c>
      <c r="Z86" s="19" t="s">
        <v>3077</v>
      </c>
      <c r="AA86" s="91"/>
      <c r="AB86" s="19">
        <v>39902</v>
      </c>
      <c r="AC86" s="4"/>
      <c r="AD86" s="10">
        <v>39887</v>
      </c>
      <c r="AE86" s="91"/>
      <c r="AG86" s="91"/>
      <c r="AH86" s="19" t="s">
        <v>3077</v>
      </c>
      <c r="AJ86" s="91">
        <v>39932</v>
      </c>
      <c r="AL86" s="19">
        <v>39902</v>
      </c>
      <c r="AM86" s="19">
        <v>39902</v>
      </c>
      <c r="AN86" s="19">
        <v>39895</v>
      </c>
      <c r="AO86" s="19">
        <v>39905</v>
      </c>
      <c r="AP86" s="10">
        <v>39933</v>
      </c>
      <c r="AQ86" s="10">
        <v>39917</v>
      </c>
      <c r="AR86" s="19" t="s">
        <v>2583</v>
      </c>
      <c r="AS86" s="10">
        <v>39917</v>
      </c>
      <c r="AT86" s="10">
        <v>39986</v>
      </c>
      <c r="AU86" s="10">
        <v>39986</v>
      </c>
      <c r="AW86" s="10">
        <v>39986</v>
      </c>
      <c r="AX86" s="10">
        <v>39986</v>
      </c>
      <c r="AY86" s="10">
        <v>39986</v>
      </c>
      <c r="AZ86" s="10">
        <v>39986</v>
      </c>
      <c r="BA86" s="10">
        <v>39918</v>
      </c>
      <c r="BB86" s="10">
        <v>39986</v>
      </c>
      <c r="BC86" s="10">
        <v>39986</v>
      </c>
      <c r="BD86" s="10">
        <v>39918</v>
      </c>
      <c r="BE86" s="4"/>
      <c r="BF86" s="10">
        <v>39986</v>
      </c>
      <c r="BG86" s="10">
        <v>39986</v>
      </c>
      <c r="BH86" s="10">
        <v>39986</v>
      </c>
      <c r="BI86" s="10">
        <v>39986</v>
      </c>
      <c r="BJ86" s="19" t="s">
        <v>2216</v>
      </c>
      <c r="BK86" s="19" t="s">
        <v>2217</v>
      </c>
      <c r="BL86" s="19" t="s">
        <v>2227</v>
      </c>
      <c r="BM86" s="10">
        <v>39960</v>
      </c>
      <c r="BN86" s="4" t="s">
        <v>267</v>
      </c>
      <c r="BP86" s="10">
        <v>39960</v>
      </c>
      <c r="BQ86" s="19" t="s">
        <v>1885</v>
      </c>
      <c r="BR86" s="91"/>
      <c r="BS86" s="4" t="s">
        <v>1891</v>
      </c>
      <c r="BT86" s="19" t="s">
        <v>2228</v>
      </c>
      <c r="BU86" s="91"/>
      <c r="BV86" s="91">
        <v>39932</v>
      </c>
      <c r="BW86" s="19" t="s">
        <v>2583</v>
      </c>
      <c r="BX86" s="19" t="s">
        <v>2229</v>
      </c>
      <c r="BY86" s="91">
        <v>39931</v>
      </c>
      <c r="BZ86" s="19" t="s">
        <v>2227</v>
      </c>
      <c r="CA86" s="10">
        <v>39919</v>
      </c>
      <c r="CB86" s="19" t="s">
        <v>2230</v>
      </c>
      <c r="CC86" s="19" t="s">
        <v>2231</v>
      </c>
      <c r="CD86" s="19" t="s">
        <v>2216</v>
      </c>
      <c r="CE86" s="19" t="s">
        <v>2232</v>
      </c>
      <c r="CF86" s="19" t="s">
        <v>2232</v>
      </c>
      <c r="CG86" s="19" t="s">
        <v>2233</v>
      </c>
      <c r="CH86" s="19" t="s">
        <v>2234</v>
      </c>
      <c r="CI86" s="91"/>
      <c r="CJ86" s="4" t="s">
        <v>2583</v>
      </c>
      <c r="CK86" s="19" t="s">
        <v>2235</v>
      </c>
      <c r="CL86" s="19" t="s">
        <v>2227</v>
      </c>
      <c r="CM86" s="10">
        <v>39904</v>
      </c>
      <c r="CN86" s="19" t="s">
        <v>2236</v>
      </c>
      <c r="CO86" s="19" t="s">
        <v>2235</v>
      </c>
      <c r="CP86" s="19" t="s">
        <v>2233</v>
      </c>
      <c r="CQ86" s="19" t="s">
        <v>3964</v>
      </c>
      <c r="CR86" s="19" t="s">
        <v>2584</v>
      </c>
    </row>
    <row r="87" spans="1:96" s="71" customFormat="1" ht="18.75">
      <c r="A87" s="93" t="s">
        <v>644</v>
      </c>
      <c r="B87" s="66"/>
      <c r="C87" s="66"/>
      <c r="D87" s="29"/>
      <c r="E87" s="66"/>
      <c r="F87" s="66"/>
      <c r="G87" s="66"/>
      <c r="H87" s="66"/>
      <c r="I87" s="66"/>
      <c r="J87" s="66"/>
      <c r="K87" s="66"/>
      <c r="L87" s="29"/>
      <c r="M87" s="66"/>
      <c r="N87" s="66"/>
      <c r="O87" s="66"/>
      <c r="P87" s="66"/>
      <c r="Q87" s="66"/>
      <c r="R87" s="66"/>
      <c r="S87" s="66"/>
      <c r="T87" s="66"/>
      <c r="U87" s="66"/>
      <c r="V87" s="66"/>
      <c r="W87" s="66"/>
      <c r="X87" s="66"/>
      <c r="Y87" s="66"/>
      <c r="Z87" s="66"/>
      <c r="AA87" s="104"/>
      <c r="AB87" s="66"/>
      <c r="AC87" s="29"/>
      <c r="AD87" s="29"/>
      <c r="AE87" s="104"/>
      <c r="AF87" s="66"/>
      <c r="AG87" s="104"/>
      <c r="AH87" s="66"/>
      <c r="AI87" s="66"/>
      <c r="AJ87" s="104"/>
      <c r="AK87" s="66"/>
      <c r="AL87" s="66"/>
      <c r="AM87" s="66"/>
      <c r="AN87" s="66"/>
      <c r="AO87" s="66"/>
      <c r="AP87" s="29"/>
      <c r="AQ87" s="29"/>
      <c r="AR87" s="66"/>
      <c r="AS87" s="29"/>
      <c r="AT87" s="29"/>
      <c r="AU87" s="29"/>
      <c r="AV87" s="66"/>
      <c r="AW87" s="29"/>
      <c r="AX87" s="29"/>
      <c r="AY87" s="29"/>
      <c r="AZ87" s="29"/>
      <c r="BA87" s="29"/>
      <c r="BB87" s="29"/>
      <c r="BC87" s="29"/>
      <c r="BD87" s="29"/>
      <c r="BE87" s="29"/>
      <c r="BF87" s="29"/>
      <c r="BG87" s="29"/>
      <c r="BH87" s="29"/>
      <c r="BI87" s="29"/>
      <c r="BJ87" s="66"/>
      <c r="BK87" s="66"/>
      <c r="BL87" s="66"/>
      <c r="BM87" s="29"/>
      <c r="BN87" s="29"/>
      <c r="BO87" s="29"/>
      <c r="BP87" s="29"/>
      <c r="BQ87" s="66"/>
      <c r="BR87" s="104"/>
      <c r="BS87" s="29"/>
      <c r="BT87" s="66"/>
      <c r="BU87" s="104"/>
      <c r="BV87" s="104"/>
      <c r="BW87" s="66"/>
      <c r="BX87" s="66"/>
      <c r="BY87" s="104"/>
      <c r="BZ87" s="66"/>
      <c r="CA87" s="29"/>
      <c r="CB87" s="66"/>
      <c r="CC87" s="66"/>
      <c r="CD87" s="66"/>
      <c r="CE87" s="66"/>
      <c r="CF87" s="66"/>
      <c r="CG87" s="66"/>
      <c r="CH87" s="66"/>
      <c r="CI87" s="104"/>
      <c r="CJ87" s="29"/>
      <c r="CK87" s="66"/>
      <c r="CL87" s="66"/>
      <c r="CM87" s="29"/>
      <c r="CN87" s="66"/>
      <c r="CO87" s="66"/>
      <c r="CP87" s="66"/>
      <c r="CQ87" s="66"/>
      <c r="CR87" s="66"/>
    </row>
    <row r="88" spans="1:96">
      <c r="A88" s="94" t="s">
        <v>576</v>
      </c>
      <c r="B88" s="19">
        <v>1</v>
      </c>
      <c r="C88" s="19">
        <v>1</v>
      </c>
      <c r="D88" s="4"/>
      <c r="E88" s="19">
        <v>0</v>
      </c>
      <c r="F88" s="19">
        <v>1</v>
      </c>
      <c r="G88" s="19">
        <v>1</v>
      </c>
      <c r="H88" s="19">
        <v>1</v>
      </c>
      <c r="I88" s="19">
        <v>1</v>
      </c>
      <c r="J88" s="19">
        <v>0</v>
      </c>
      <c r="K88" s="19">
        <v>0</v>
      </c>
      <c r="L88" s="4">
        <v>1</v>
      </c>
      <c r="M88" s="19">
        <v>1</v>
      </c>
      <c r="N88" s="19">
        <v>1</v>
      </c>
      <c r="O88" s="19">
        <v>1</v>
      </c>
      <c r="P88" s="19">
        <v>1</v>
      </c>
      <c r="Q88" s="19">
        <v>1</v>
      </c>
      <c r="R88" s="19">
        <v>0</v>
      </c>
      <c r="S88" s="19">
        <v>1</v>
      </c>
      <c r="T88" s="19">
        <v>1</v>
      </c>
      <c r="V88" s="19">
        <v>1</v>
      </c>
      <c r="X88" s="19">
        <v>1</v>
      </c>
      <c r="Y88" s="19">
        <v>0</v>
      </c>
      <c r="Z88" s="19">
        <v>1</v>
      </c>
      <c r="AA88" s="19">
        <v>1</v>
      </c>
      <c r="AB88" s="19">
        <v>0</v>
      </c>
      <c r="AC88" s="4">
        <v>1</v>
      </c>
      <c r="AD88" s="4">
        <v>1</v>
      </c>
      <c r="AE88" s="19">
        <v>1</v>
      </c>
      <c r="AF88" s="19">
        <v>1</v>
      </c>
      <c r="AG88" s="19">
        <v>1</v>
      </c>
      <c r="AH88" s="19">
        <v>1</v>
      </c>
      <c r="AJ88" s="19">
        <v>1</v>
      </c>
      <c r="AK88" s="19">
        <v>1</v>
      </c>
      <c r="AL88" s="19">
        <v>1</v>
      </c>
      <c r="AM88" s="19">
        <v>0</v>
      </c>
      <c r="AN88" s="19">
        <v>0</v>
      </c>
      <c r="AO88" s="19">
        <v>1</v>
      </c>
      <c r="AP88" s="4">
        <v>1</v>
      </c>
      <c r="AS88" s="4">
        <v>0</v>
      </c>
      <c r="AT88" s="4"/>
      <c r="AU88" s="4"/>
      <c r="AW88" s="4"/>
      <c r="AX88" s="4"/>
      <c r="AY88" s="4"/>
      <c r="AZ88" s="4"/>
      <c r="BA88" s="4">
        <v>0</v>
      </c>
      <c r="BB88" s="4"/>
      <c r="BC88" s="4"/>
      <c r="BD88" s="4">
        <v>0</v>
      </c>
      <c r="BE88" s="4"/>
      <c r="BF88" s="4"/>
      <c r="BG88" s="4"/>
      <c r="BH88" s="4"/>
      <c r="BK88" s="19">
        <v>1</v>
      </c>
      <c r="BM88" s="4"/>
      <c r="BS88" s="4">
        <v>1</v>
      </c>
      <c r="BU88" s="19">
        <v>0</v>
      </c>
      <c r="BV88" s="19">
        <v>1</v>
      </c>
      <c r="BW88" s="19">
        <v>1</v>
      </c>
      <c r="CA88" s="4">
        <v>0</v>
      </c>
      <c r="CI88" s="19">
        <v>0</v>
      </c>
      <c r="CM88" s="4">
        <v>0</v>
      </c>
      <c r="CP88" s="19">
        <v>1</v>
      </c>
      <c r="CQ88" s="19">
        <v>1</v>
      </c>
    </row>
    <row r="89" spans="1:96" ht="15">
      <c r="A89" s="95" t="s">
        <v>645</v>
      </c>
      <c r="B89" s="19">
        <v>0</v>
      </c>
      <c r="C89" s="19">
        <v>0</v>
      </c>
      <c r="D89" s="4"/>
      <c r="E89" s="19">
        <v>1</v>
      </c>
      <c r="F89" s="19">
        <v>0</v>
      </c>
      <c r="G89" s="19">
        <v>0</v>
      </c>
      <c r="H89" s="19">
        <v>0</v>
      </c>
      <c r="I89" s="19">
        <v>0</v>
      </c>
      <c r="J89" s="19">
        <v>1</v>
      </c>
      <c r="K89" s="19">
        <v>1</v>
      </c>
      <c r="L89" s="4">
        <v>0</v>
      </c>
      <c r="N89" s="19">
        <v>0</v>
      </c>
      <c r="O89" s="19">
        <v>0</v>
      </c>
      <c r="R89" s="19">
        <v>1</v>
      </c>
      <c r="S89" s="19">
        <v>0</v>
      </c>
      <c r="U89" s="19">
        <v>1</v>
      </c>
      <c r="X89" s="19">
        <v>0</v>
      </c>
      <c r="Y89" s="19">
        <v>1</v>
      </c>
      <c r="AA89" s="19">
        <v>0</v>
      </c>
      <c r="AB89" s="19">
        <v>1</v>
      </c>
      <c r="AC89" s="4">
        <v>0</v>
      </c>
      <c r="AD89" s="4">
        <v>0</v>
      </c>
      <c r="AE89" s="19">
        <v>0</v>
      </c>
      <c r="AF89" s="19">
        <v>0</v>
      </c>
      <c r="AG89" s="19">
        <v>0</v>
      </c>
      <c r="AI89" s="19">
        <v>1</v>
      </c>
      <c r="AJ89" s="19">
        <v>0</v>
      </c>
      <c r="AK89" s="19">
        <v>0</v>
      </c>
      <c r="AL89" s="19">
        <v>0</v>
      </c>
      <c r="AM89" s="19">
        <v>1</v>
      </c>
      <c r="AN89" s="19">
        <v>1</v>
      </c>
      <c r="AO89" s="19">
        <v>0</v>
      </c>
      <c r="AP89" s="4">
        <v>0</v>
      </c>
      <c r="AR89" s="19">
        <v>1</v>
      </c>
      <c r="AS89" s="4">
        <v>1</v>
      </c>
      <c r="AT89" s="4"/>
      <c r="AU89" s="4"/>
      <c r="AW89" s="4"/>
      <c r="AX89" s="4"/>
      <c r="AY89" s="4"/>
      <c r="AZ89" s="4"/>
      <c r="BA89" s="4">
        <v>1</v>
      </c>
      <c r="BB89" s="4"/>
      <c r="BC89" s="4"/>
      <c r="BD89" s="4">
        <v>1</v>
      </c>
      <c r="BE89" s="4"/>
      <c r="BF89" s="4"/>
      <c r="BG89" s="4"/>
      <c r="BH89" s="4"/>
      <c r="BJ89" s="19">
        <v>1</v>
      </c>
      <c r="BL89" s="19">
        <v>1</v>
      </c>
      <c r="BM89" s="4"/>
      <c r="BN89" s="4">
        <v>1</v>
      </c>
      <c r="BO89" s="4">
        <v>1</v>
      </c>
      <c r="BQ89" s="19">
        <v>1</v>
      </c>
      <c r="BT89" s="19">
        <v>1</v>
      </c>
      <c r="BU89" s="19">
        <v>1</v>
      </c>
      <c r="BV89" s="19">
        <v>0</v>
      </c>
      <c r="BX89" s="19">
        <v>1</v>
      </c>
      <c r="BZ89" s="19">
        <v>1</v>
      </c>
      <c r="CA89" s="4">
        <v>1</v>
      </c>
      <c r="CB89" s="19">
        <v>1</v>
      </c>
      <c r="CC89" s="19">
        <v>1</v>
      </c>
      <c r="CD89" s="19">
        <v>1</v>
      </c>
      <c r="CE89" s="19">
        <v>1</v>
      </c>
      <c r="CF89" s="19">
        <v>1</v>
      </c>
      <c r="CG89" s="19">
        <v>1</v>
      </c>
      <c r="CH89" s="19">
        <v>1</v>
      </c>
      <c r="CI89" s="19">
        <v>1</v>
      </c>
      <c r="CJ89" s="4">
        <v>1</v>
      </c>
      <c r="CK89" s="19">
        <v>1</v>
      </c>
      <c r="CL89" s="19">
        <v>1</v>
      </c>
      <c r="CM89" s="4">
        <v>1</v>
      </c>
      <c r="CN89" s="19">
        <v>1</v>
      </c>
      <c r="CO89" s="19">
        <v>1</v>
      </c>
      <c r="CP89" s="19">
        <v>5</v>
      </c>
      <c r="CR89" s="19">
        <v>1</v>
      </c>
    </row>
    <row r="90" spans="1:96" ht="15">
      <c r="A90" s="141" t="s">
        <v>577</v>
      </c>
      <c r="B90" s="19">
        <v>0</v>
      </c>
      <c r="C90" s="19">
        <v>0</v>
      </c>
      <c r="D90" s="4"/>
      <c r="E90" s="19">
        <v>5</v>
      </c>
      <c r="F90" s="19">
        <v>0</v>
      </c>
      <c r="G90" s="19">
        <v>0</v>
      </c>
      <c r="H90" s="19">
        <v>0</v>
      </c>
      <c r="I90" s="19">
        <v>0</v>
      </c>
      <c r="J90" s="19">
        <v>4</v>
      </c>
      <c r="K90" s="19">
        <v>5</v>
      </c>
      <c r="L90" s="4">
        <v>4</v>
      </c>
      <c r="N90" s="19">
        <v>0</v>
      </c>
      <c r="O90" s="19">
        <v>0</v>
      </c>
      <c r="R90" s="19">
        <v>5</v>
      </c>
      <c r="S90" s="19">
        <v>0</v>
      </c>
      <c r="U90" s="19">
        <v>4</v>
      </c>
      <c r="X90" s="19">
        <v>0</v>
      </c>
      <c r="Y90" s="19">
        <v>4</v>
      </c>
      <c r="AA90" s="19">
        <v>4</v>
      </c>
      <c r="AB90" s="19">
        <v>4</v>
      </c>
      <c r="AC90" s="4">
        <v>4</v>
      </c>
      <c r="AD90" s="4">
        <v>4</v>
      </c>
      <c r="AE90" s="19">
        <v>4</v>
      </c>
      <c r="AF90" s="19">
        <v>0</v>
      </c>
      <c r="AG90" s="19">
        <v>4</v>
      </c>
      <c r="AI90" s="19">
        <v>4</v>
      </c>
      <c r="AJ90" s="19">
        <v>4</v>
      </c>
      <c r="AK90" s="19">
        <v>0</v>
      </c>
      <c r="AL90" s="19">
        <v>0</v>
      </c>
      <c r="AM90" s="19">
        <v>5</v>
      </c>
      <c r="AN90" s="19">
        <v>5</v>
      </c>
      <c r="AO90" s="19">
        <v>0</v>
      </c>
      <c r="AP90" s="4">
        <v>4</v>
      </c>
      <c r="AR90" s="19">
        <v>5</v>
      </c>
      <c r="AS90" s="4">
        <v>5</v>
      </c>
      <c r="AT90" s="4"/>
      <c r="AU90" s="4"/>
      <c r="AW90" s="4"/>
      <c r="AX90" s="4"/>
      <c r="AY90" s="4"/>
      <c r="AZ90" s="4"/>
      <c r="BA90" s="4">
        <v>4</v>
      </c>
      <c r="BB90" s="4"/>
      <c r="BC90" s="4"/>
      <c r="BD90" s="4">
        <v>4</v>
      </c>
      <c r="BE90" s="4"/>
      <c r="BF90" s="4"/>
      <c r="BG90" s="4"/>
      <c r="BH90" s="4"/>
      <c r="BJ90" s="19">
        <v>4</v>
      </c>
      <c r="BL90" s="19">
        <v>5</v>
      </c>
      <c r="BM90" s="4"/>
      <c r="BN90" s="4">
        <v>4</v>
      </c>
      <c r="BO90" s="4">
        <v>4</v>
      </c>
      <c r="BQ90" s="19">
        <v>5</v>
      </c>
      <c r="BT90" s="19">
        <v>6</v>
      </c>
      <c r="BU90" s="19">
        <v>4</v>
      </c>
      <c r="BV90" s="19">
        <v>4</v>
      </c>
      <c r="BX90" s="19">
        <v>4</v>
      </c>
      <c r="BZ90" s="19">
        <v>5</v>
      </c>
      <c r="CA90" s="4">
        <v>5</v>
      </c>
      <c r="CB90" s="19">
        <v>5</v>
      </c>
      <c r="CC90" s="19">
        <v>5</v>
      </c>
      <c r="CD90" s="19">
        <v>5</v>
      </c>
      <c r="CE90" s="19">
        <v>5</v>
      </c>
      <c r="CF90" s="19">
        <v>5</v>
      </c>
      <c r="CG90" s="19">
        <v>5</v>
      </c>
      <c r="CH90" s="19">
        <v>5</v>
      </c>
      <c r="CI90" s="19">
        <v>4</v>
      </c>
      <c r="CJ90" s="4">
        <v>5</v>
      </c>
      <c r="CK90" s="19">
        <v>5</v>
      </c>
      <c r="CL90" s="19">
        <v>5</v>
      </c>
      <c r="CM90" s="4">
        <v>5</v>
      </c>
      <c r="CN90" s="19">
        <v>6</v>
      </c>
      <c r="CO90" s="19">
        <v>4</v>
      </c>
      <c r="CR90" s="19">
        <v>4</v>
      </c>
    </row>
    <row r="91" spans="1:96">
      <c r="A91" s="85" t="s">
        <v>3038</v>
      </c>
      <c r="B91" s="19">
        <v>0</v>
      </c>
      <c r="C91" s="19">
        <v>0</v>
      </c>
      <c r="D91" s="4"/>
      <c r="E91" s="19">
        <v>0</v>
      </c>
      <c r="F91" s="19">
        <v>0</v>
      </c>
      <c r="G91" s="19">
        <v>0</v>
      </c>
      <c r="H91" s="19">
        <v>1</v>
      </c>
      <c r="I91" s="19">
        <v>0</v>
      </c>
      <c r="J91" s="19">
        <v>0</v>
      </c>
      <c r="K91" s="19">
        <v>0</v>
      </c>
      <c r="L91" s="4">
        <v>1</v>
      </c>
      <c r="N91" s="19">
        <v>0</v>
      </c>
      <c r="O91" s="19">
        <v>0</v>
      </c>
      <c r="R91" s="19">
        <v>1</v>
      </c>
      <c r="S91" s="19">
        <v>0</v>
      </c>
      <c r="X91" s="19">
        <v>0</v>
      </c>
      <c r="Y91" s="19">
        <v>0</v>
      </c>
      <c r="AA91" s="19">
        <v>1</v>
      </c>
      <c r="AB91" s="19">
        <v>0</v>
      </c>
      <c r="AC91" s="4">
        <v>1</v>
      </c>
      <c r="AD91" s="4">
        <v>1</v>
      </c>
      <c r="AE91" s="19">
        <v>1</v>
      </c>
      <c r="AF91" s="19">
        <v>0</v>
      </c>
      <c r="AG91" s="19">
        <v>1</v>
      </c>
      <c r="AJ91" s="19">
        <v>1</v>
      </c>
      <c r="AK91" s="19">
        <v>0</v>
      </c>
      <c r="AL91" s="19">
        <v>0</v>
      </c>
      <c r="AM91" s="19">
        <v>0</v>
      </c>
      <c r="AN91" s="19">
        <v>0</v>
      </c>
      <c r="AO91" s="19">
        <v>0</v>
      </c>
      <c r="AP91" s="4">
        <v>0</v>
      </c>
      <c r="AS91" s="4">
        <v>0</v>
      </c>
      <c r="AT91" s="4"/>
      <c r="AU91" s="4"/>
      <c r="AW91" s="4"/>
      <c r="AX91" s="4"/>
      <c r="AY91" s="4"/>
      <c r="AZ91" s="4"/>
      <c r="BA91" s="4">
        <v>0</v>
      </c>
      <c r="BB91" s="4"/>
      <c r="BC91" s="4"/>
      <c r="BD91" s="4">
        <v>0</v>
      </c>
      <c r="BE91" s="4"/>
      <c r="BF91" s="4"/>
      <c r="BG91" s="4"/>
      <c r="BH91" s="4"/>
      <c r="BJ91" s="19">
        <v>2</v>
      </c>
      <c r="BM91" s="4"/>
      <c r="BO91" s="4">
        <v>0</v>
      </c>
      <c r="BT91" s="19">
        <v>3</v>
      </c>
      <c r="BU91" s="19">
        <v>0</v>
      </c>
      <c r="BV91" s="19">
        <v>1</v>
      </c>
      <c r="BZ91" s="19">
        <v>0</v>
      </c>
      <c r="CA91" s="4">
        <v>0</v>
      </c>
      <c r="CH91" s="19">
        <v>2</v>
      </c>
      <c r="CI91" s="19">
        <v>1</v>
      </c>
      <c r="CM91" s="4">
        <v>0</v>
      </c>
    </row>
    <row r="92" spans="1:96">
      <c r="A92" s="98" t="s">
        <v>3039</v>
      </c>
      <c r="B92" s="19">
        <v>0</v>
      </c>
      <c r="C92" s="19">
        <v>0</v>
      </c>
      <c r="D92" s="4"/>
      <c r="E92" s="19">
        <v>2</v>
      </c>
      <c r="F92" s="19">
        <v>1</v>
      </c>
      <c r="G92" s="19">
        <v>1</v>
      </c>
      <c r="H92" s="19">
        <v>0</v>
      </c>
      <c r="I92" s="19">
        <v>0</v>
      </c>
      <c r="J92" s="19">
        <v>1</v>
      </c>
      <c r="K92" s="19">
        <v>2</v>
      </c>
      <c r="L92" s="4">
        <v>0</v>
      </c>
      <c r="M92" s="19">
        <v>1</v>
      </c>
      <c r="N92" s="19">
        <v>0</v>
      </c>
      <c r="O92" s="19">
        <v>2</v>
      </c>
      <c r="R92" s="19">
        <v>2</v>
      </c>
      <c r="S92" s="19">
        <v>1</v>
      </c>
      <c r="X92" s="19">
        <v>0</v>
      </c>
      <c r="Y92" s="19">
        <v>1</v>
      </c>
      <c r="AA92" s="19">
        <v>0</v>
      </c>
      <c r="AB92" s="19">
        <v>1</v>
      </c>
      <c r="AC92" s="4">
        <v>0</v>
      </c>
      <c r="AD92" s="4">
        <v>0</v>
      </c>
      <c r="AE92" s="19">
        <v>0</v>
      </c>
      <c r="AF92" s="19">
        <v>1</v>
      </c>
      <c r="AG92" s="19">
        <v>0</v>
      </c>
      <c r="AI92" s="19">
        <v>2</v>
      </c>
      <c r="AJ92" s="19">
        <v>0</v>
      </c>
      <c r="AK92" s="19">
        <v>1</v>
      </c>
      <c r="AL92" s="19">
        <v>0</v>
      </c>
      <c r="AM92" s="19">
        <v>0</v>
      </c>
      <c r="AN92" s="19">
        <v>2</v>
      </c>
      <c r="AO92" s="19">
        <v>0</v>
      </c>
      <c r="AP92" s="4">
        <v>1</v>
      </c>
      <c r="AR92" s="19">
        <v>2</v>
      </c>
      <c r="AS92" s="4">
        <v>0</v>
      </c>
      <c r="AT92" s="4"/>
      <c r="AU92" s="4"/>
      <c r="AW92" s="4"/>
      <c r="AX92" s="4"/>
      <c r="AY92" s="4"/>
      <c r="AZ92" s="4"/>
      <c r="BA92" s="4">
        <v>2</v>
      </c>
      <c r="BB92" s="4"/>
      <c r="BC92" s="4"/>
      <c r="BD92" s="4">
        <v>2</v>
      </c>
      <c r="BE92" s="4"/>
      <c r="BF92" s="4"/>
      <c r="BG92" s="4"/>
      <c r="BH92" s="4"/>
      <c r="BK92" s="19">
        <v>2</v>
      </c>
      <c r="BL92" s="19">
        <v>2</v>
      </c>
      <c r="BM92" s="4"/>
      <c r="BN92" s="4">
        <v>2</v>
      </c>
      <c r="BO92" s="4">
        <v>2</v>
      </c>
      <c r="BQ92" s="19">
        <v>3</v>
      </c>
      <c r="BT92" s="19">
        <v>3</v>
      </c>
      <c r="BU92" s="19">
        <v>1</v>
      </c>
      <c r="BV92" s="19">
        <v>0</v>
      </c>
      <c r="BW92" s="19">
        <v>1</v>
      </c>
      <c r="BX92" s="19">
        <v>2</v>
      </c>
      <c r="BZ92" s="19">
        <v>2</v>
      </c>
      <c r="CA92" s="4">
        <v>2</v>
      </c>
      <c r="CB92" s="19">
        <v>2</v>
      </c>
      <c r="CC92" s="19">
        <v>2</v>
      </c>
      <c r="CG92" s="19">
        <v>2</v>
      </c>
      <c r="CH92" s="19">
        <v>2</v>
      </c>
      <c r="CI92" s="19">
        <v>0</v>
      </c>
      <c r="CJ92" s="4">
        <v>2</v>
      </c>
      <c r="CK92" s="19">
        <v>2</v>
      </c>
      <c r="CM92" s="4">
        <v>2</v>
      </c>
      <c r="CN92" s="19">
        <v>3</v>
      </c>
      <c r="CO92" s="19">
        <v>2</v>
      </c>
      <c r="CP92" s="19">
        <v>2</v>
      </c>
      <c r="CR92" s="19">
        <v>2</v>
      </c>
    </row>
    <row r="93" spans="1:96">
      <c r="A93" s="98" t="s">
        <v>3040</v>
      </c>
      <c r="B93" s="19">
        <v>0</v>
      </c>
      <c r="C93" s="19">
        <v>0</v>
      </c>
      <c r="D93" s="4"/>
      <c r="E93" s="19">
        <v>0</v>
      </c>
      <c r="F93" s="19">
        <v>0</v>
      </c>
      <c r="G93" s="19">
        <v>0</v>
      </c>
      <c r="H93" s="19">
        <v>0</v>
      </c>
      <c r="I93" s="19">
        <v>0</v>
      </c>
      <c r="J93" s="19">
        <v>0</v>
      </c>
      <c r="K93" s="19">
        <v>0</v>
      </c>
      <c r="L93" s="4">
        <v>0</v>
      </c>
      <c r="N93" s="19">
        <v>0</v>
      </c>
      <c r="O93" s="19">
        <v>0</v>
      </c>
      <c r="R93" s="19">
        <v>0</v>
      </c>
      <c r="S93" s="19">
        <v>0</v>
      </c>
      <c r="U93" s="19">
        <v>1</v>
      </c>
      <c r="X93" s="19">
        <v>0</v>
      </c>
      <c r="Y93" s="19">
        <v>0</v>
      </c>
      <c r="AA93" s="19">
        <v>0</v>
      </c>
      <c r="AB93" s="19">
        <v>0</v>
      </c>
      <c r="AC93" s="4">
        <v>0</v>
      </c>
      <c r="AD93" s="4">
        <v>0</v>
      </c>
      <c r="AE93" s="19">
        <v>0</v>
      </c>
      <c r="AF93" s="19">
        <v>0</v>
      </c>
      <c r="AG93" s="19">
        <v>0</v>
      </c>
      <c r="AJ93" s="19">
        <v>0</v>
      </c>
      <c r="AK93" s="19">
        <v>0</v>
      </c>
      <c r="AL93" s="19">
        <v>0</v>
      </c>
      <c r="AM93" s="19">
        <v>0</v>
      </c>
      <c r="AN93" s="19">
        <v>0</v>
      </c>
      <c r="AO93" s="19">
        <v>0</v>
      </c>
      <c r="AP93" s="4">
        <v>0</v>
      </c>
      <c r="AS93" s="4">
        <v>1</v>
      </c>
      <c r="AT93" s="4"/>
      <c r="AU93" s="4"/>
      <c r="AW93" s="4"/>
      <c r="AX93" s="4"/>
      <c r="AY93" s="4"/>
      <c r="AZ93" s="4"/>
      <c r="BA93" s="4">
        <v>0</v>
      </c>
      <c r="BB93" s="4"/>
      <c r="BC93" s="4"/>
      <c r="BD93" s="4">
        <v>0</v>
      </c>
      <c r="BE93" s="4"/>
      <c r="BF93" s="4"/>
      <c r="BG93" s="4"/>
      <c r="BH93" s="4"/>
      <c r="BM93" s="4"/>
      <c r="BO93" s="4">
        <v>0</v>
      </c>
      <c r="BT93" s="19">
        <v>0</v>
      </c>
      <c r="BU93" s="19">
        <v>0</v>
      </c>
      <c r="BV93" s="19">
        <v>0</v>
      </c>
      <c r="CA93" s="4">
        <v>0</v>
      </c>
      <c r="CC93" s="19">
        <v>0</v>
      </c>
      <c r="CI93" s="19">
        <v>0</v>
      </c>
      <c r="CL93" s="19">
        <v>1</v>
      </c>
      <c r="CM93" s="4">
        <v>0</v>
      </c>
    </row>
    <row r="94" spans="1:96">
      <c r="A94" s="98" t="s">
        <v>3041</v>
      </c>
      <c r="B94" s="19">
        <v>0</v>
      </c>
      <c r="C94" s="19">
        <v>0</v>
      </c>
      <c r="D94" s="4"/>
      <c r="E94" s="19">
        <v>0</v>
      </c>
      <c r="F94" s="19">
        <v>0</v>
      </c>
      <c r="G94" s="19">
        <v>0</v>
      </c>
      <c r="H94" s="19">
        <v>0</v>
      </c>
      <c r="I94" s="19">
        <v>0</v>
      </c>
      <c r="J94" s="19">
        <v>0</v>
      </c>
      <c r="K94" s="19">
        <v>0</v>
      </c>
      <c r="L94" s="4">
        <v>0</v>
      </c>
      <c r="N94" s="19">
        <v>0</v>
      </c>
      <c r="O94" s="19">
        <v>0</v>
      </c>
      <c r="R94" s="19">
        <v>0</v>
      </c>
      <c r="S94" s="19">
        <v>0</v>
      </c>
      <c r="X94" s="19">
        <v>0</v>
      </c>
      <c r="Y94" s="19">
        <v>0</v>
      </c>
      <c r="AA94" s="19">
        <v>0</v>
      </c>
      <c r="AB94" s="19">
        <v>0</v>
      </c>
      <c r="AC94" s="4">
        <v>0</v>
      </c>
      <c r="AD94" s="4">
        <v>0</v>
      </c>
      <c r="AE94" s="19">
        <v>0</v>
      </c>
      <c r="AF94" s="19">
        <v>0</v>
      </c>
      <c r="AG94" s="19">
        <v>0</v>
      </c>
      <c r="AJ94" s="19">
        <v>0</v>
      </c>
      <c r="AK94" s="19">
        <v>0</v>
      </c>
      <c r="AL94" s="19">
        <v>0</v>
      </c>
      <c r="AM94" s="19">
        <v>1</v>
      </c>
      <c r="AN94" s="19">
        <v>0</v>
      </c>
      <c r="AO94" s="19">
        <v>0</v>
      </c>
      <c r="AP94" s="4">
        <v>0</v>
      </c>
      <c r="AS94" s="4">
        <v>0</v>
      </c>
      <c r="AT94" s="4"/>
      <c r="AU94" s="4"/>
      <c r="AW94" s="4"/>
      <c r="AX94" s="4"/>
      <c r="AY94" s="4"/>
      <c r="AZ94" s="4"/>
      <c r="BA94" s="4">
        <v>0</v>
      </c>
      <c r="BB94" s="4"/>
      <c r="BC94" s="4"/>
      <c r="BD94" s="4">
        <v>0</v>
      </c>
      <c r="BE94" s="4"/>
      <c r="BF94" s="4"/>
      <c r="BG94" s="4"/>
      <c r="BH94" s="4"/>
      <c r="BM94" s="4"/>
      <c r="BO94" s="4">
        <v>0</v>
      </c>
      <c r="BT94" s="19">
        <v>0</v>
      </c>
      <c r="BU94" s="19">
        <v>0</v>
      </c>
      <c r="BV94" s="19">
        <v>0</v>
      </c>
      <c r="CA94" s="4">
        <v>0</v>
      </c>
      <c r="CC94" s="19">
        <v>0</v>
      </c>
      <c r="CD94" s="19">
        <v>1</v>
      </c>
      <c r="CE94" s="19">
        <v>1</v>
      </c>
      <c r="CF94" s="19">
        <v>1</v>
      </c>
      <c r="CI94" s="19">
        <v>0</v>
      </c>
      <c r="CM94" s="4">
        <v>0</v>
      </c>
    </row>
    <row r="95" spans="1:96">
      <c r="A95" s="135" t="s">
        <v>578</v>
      </c>
      <c r="B95" s="19">
        <v>0</v>
      </c>
      <c r="C95" s="19">
        <v>0</v>
      </c>
      <c r="D95" s="4"/>
      <c r="E95" s="19">
        <v>0</v>
      </c>
      <c r="F95" s="19">
        <v>0</v>
      </c>
      <c r="G95" s="19">
        <v>0</v>
      </c>
      <c r="H95" s="19">
        <v>0</v>
      </c>
      <c r="I95" s="19">
        <v>0</v>
      </c>
      <c r="J95" s="19">
        <v>0</v>
      </c>
      <c r="K95" s="19">
        <v>0</v>
      </c>
      <c r="L95" s="4">
        <v>0</v>
      </c>
      <c r="N95" s="19">
        <v>0</v>
      </c>
      <c r="O95" s="19">
        <v>0</v>
      </c>
      <c r="R95" s="19">
        <v>0</v>
      </c>
      <c r="S95" s="19">
        <v>0</v>
      </c>
      <c r="U95" s="19">
        <v>5</v>
      </c>
      <c r="X95" s="19">
        <v>0</v>
      </c>
      <c r="Y95" s="19">
        <v>0</v>
      </c>
      <c r="AA95" s="19">
        <v>0</v>
      </c>
      <c r="AB95" s="19">
        <v>0</v>
      </c>
      <c r="AC95" s="4">
        <v>0</v>
      </c>
      <c r="AD95" s="4">
        <v>0</v>
      </c>
      <c r="AE95" s="19">
        <v>0</v>
      </c>
      <c r="AF95" s="19">
        <v>0</v>
      </c>
      <c r="AG95" s="19">
        <v>0</v>
      </c>
      <c r="AJ95" s="19">
        <v>0</v>
      </c>
      <c r="AK95" s="19">
        <v>0</v>
      </c>
      <c r="AL95" s="19">
        <v>0</v>
      </c>
      <c r="AM95" s="19">
        <v>10</v>
      </c>
      <c r="AN95" s="19">
        <v>0</v>
      </c>
      <c r="AO95" s="19">
        <v>0</v>
      </c>
      <c r="AP95" s="4">
        <v>0</v>
      </c>
      <c r="AS95" s="4">
        <v>0</v>
      </c>
      <c r="AT95" s="4"/>
      <c r="AU95" s="4"/>
      <c r="AW95" s="4"/>
      <c r="AX95" s="4"/>
      <c r="AY95" s="4"/>
      <c r="AZ95" s="4"/>
      <c r="BA95" s="4">
        <v>0</v>
      </c>
      <c r="BB95" s="4"/>
      <c r="BC95" s="4"/>
      <c r="BD95" s="4">
        <v>0</v>
      </c>
      <c r="BE95" s="4"/>
      <c r="BF95" s="4"/>
      <c r="BG95" s="4"/>
      <c r="BH95" s="4"/>
      <c r="BM95" s="4"/>
      <c r="BO95" s="4">
        <v>0</v>
      </c>
      <c r="BU95" s="19">
        <v>0</v>
      </c>
      <c r="BV95" s="19">
        <v>0</v>
      </c>
      <c r="CA95" s="4">
        <v>0</v>
      </c>
      <c r="CC95" s="19">
        <v>0</v>
      </c>
      <c r="CD95" s="19">
        <v>5</v>
      </c>
      <c r="CE95" s="19">
        <v>10</v>
      </c>
      <c r="CF95" s="19">
        <v>10</v>
      </c>
      <c r="CI95" s="19">
        <v>0</v>
      </c>
      <c r="CL95" s="19">
        <v>5</v>
      </c>
      <c r="CM95" s="4">
        <v>0</v>
      </c>
    </row>
    <row r="96" spans="1:96">
      <c r="A96" s="85" t="s">
        <v>3042</v>
      </c>
      <c r="B96" s="19">
        <v>3</v>
      </c>
      <c r="C96" s="19">
        <v>1</v>
      </c>
      <c r="D96" s="4"/>
      <c r="E96" s="19">
        <v>1</v>
      </c>
      <c r="F96" s="19">
        <v>2</v>
      </c>
      <c r="G96" s="19">
        <v>1</v>
      </c>
      <c r="H96" s="19">
        <v>0</v>
      </c>
      <c r="I96" s="19">
        <v>1</v>
      </c>
      <c r="J96" s="19">
        <v>2</v>
      </c>
      <c r="K96" s="19">
        <v>0</v>
      </c>
      <c r="L96" s="4">
        <v>1</v>
      </c>
      <c r="M96" s="19">
        <v>2</v>
      </c>
      <c r="N96" s="19">
        <v>1</v>
      </c>
      <c r="O96" s="19">
        <v>0</v>
      </c>
      <c r="P96" s="19">
        <v>2</v>
      </c>
      <c r="Q96" s="19">
        <v>1</v>
      </c>
      <c r="R96" s="19">
        <v>1</v>
      </c>
      <c r="S96" s="19">
        <v>1</v>
      </c>
      <c r="T96" s="19">
        <v>2</v>
      </c>
      <c r="X96" s="19">
        <v>1</v>
      </c>
      <c r="Y96" s="19">
        <v>3</v>
      </c>
      <c r="Z96" s="19">
        <v>2</v>
      </c>
      <c r="AA96" s="19">
        <v>0</v>
      </c>
      <c r="AB96" s="19">
        <v>1</v>
      </c>
      <c r="AC96" s="4">
        <v>1</v>
      </c>
      <c r="AD96" s="4">
        <v>0</v>
      </c>
      <c r="AE96" s="19">
        <v>0</v>
      </c>
      <c r="AF96" s="19">
        <v>1</v>
      </c>
      <c r="AG96" s="19">
        <v>0</v>
      </c>
      <c r="AI96" s="19">
        <v>1</v>
      </c>
      <c r="AJ96" s="19">
        <v>0</v>
      </c>
      <c r="AK96" s="19">
        <v>0</v>
      </c>
      <c r="AL96" s="19">
        <v>1</v>
      </c>
      <c r="AM96" s="19">
        <v>1</v>
      </c>
      <c r="AN96" s="19">
        <v>0</v>
      </c>
      <c r="AO96" s="19">
        <v>1</v>
      </c>
      <c r="AP96" s="4">
        <v>1</v>
      </c>
      <c r="AS96" s="4">
        <v>0</v>
      </c>
      <c r="AT96" s="4"/>
      <c r="AU96" s="4"/>
      <c r="AW96" s="4"/>
      <c r="AX96" s="4"/>
      <c r="AY96" s="4"/>
      <c r="AZ96" s="4"/>
      <c r="BA96" s="4">
        <v>0</v>
      </c>
      <c r="BB96" s="4"/>
      <c r="BC96" s="4"/>
      <c r="BD96" s="4">
        <v>0</v>
      </c>
      <c r="BE96" s="4"/>
      <c r="BF96" s="4"/>
      <c r="BG96" s="4"/>
      <c r="BH96" s="4"/>
      <c r="BJ96" s="19">
        <v>1</v>
      </c>
      <c r="BM96" s="4"/>
      <c r="BO96" s="4">
        <v>0</v>
      </c>
      <c r="BQ96" s="19">
        <v>1</v>
      </c>
      <c r="BS96" s="4">
        <v>2</v>
      </c>
      <c r="BT96" s="19">
        <v>1</v>
      </c>
      <c r="BU96" s="19">
        <v>0</v>
      </c>
      <c r="BV96" s="19">
        <v>0</v>
      </c>
      <c r="BW96" s="19">
        <v>2</v>
      </c>
      <c r="CA96" s="4">
        <v>0</v>
      </c>
      <c r="CC96" s="19">
        <v>1</v>
      </c>
      <c r="CG96" s="19">
        <v>1</v>
      </c>
      <c r="CH96" s="19">
        <v>2</v>
      </c>
      <c r="CI96" s="19">
        <v>1</v>
      </c>
      <c r="CM96" s="4">
        <v>0</v>
      </c>
      <c r="CO96" s="19">
        <v>1</v>
      </c>
      <c r="CQ96" s="19">
        <v>1</v>
      </c>
      <c r="CR96" s="19">
        <v>1</v>
      </c>
    </row>
    <row r="97" spans="1:96">
      <c r="A97" s="98" t="s">
        <v>3043</v>
      </c>
      <c r="B97" s="19">
        <v>0</v>
      </c>
      <c r="C97" s="19">
        <v>1</v>
      </c>
      <c r="D97" s="4"/>
      <c r="E97" s="19">
        <v>1</v>
      </c>
      <c r="F97" s="19">
        <v>0</v>
      </c>
      <c r="G97" s="19">
        <v>2</v>
      </c>
      <c r="H97" s="19">
        <v>1</v>
      </c>
      <c r="I97" s="19">
        <v>0</v>
      </c>
      <c r="J97" s="19">
        <v>0</v>
      </c>
      <c r="K97" s="19">
        <v>1</v>
      </c>
      <c r="L97" s="4">
        <v>0</v>
      </c>
      <c r="N97" s="19">
        <v>1</v>
      </c>
      <c r="O97" s="19">
        <v>1</v>
      </c>
      <c r="R97" s="19">
        <v>0</v>
      </c>
      <c r="S97" s="19">
        <v>1</v>
      </c>
      <c r="U97" s="19">
        <v>1</v>
      </c>
      <c r="V97" s="19">
        <v>1</v>
      </c>
      <c r="X97" s="19">
        <v>0</v>
      </c>
      <c r="Y97" s="19">
        <v>0</v>
      </c>
      <c r="AA97" s="19">
        <v>1</v>
      </c>
      <c r="AB97" s="19">
        <v>0</v>
      </c>
      <c r="AC97" s="4">
        <v>0</v>
      </c>
      <c r="AD97" s="4">
        <v>1</v>
      </c>
      <c r="AE97" s="19">
        <v>1</v>
      </c>
      <c r="AF97" s="19">
        <v>0</v>
      </c>
      <c r="AG97" s="19">
        <v>1</v>
      </c>
      <c r="AH97" s="19">
        <v>1</v>
      </c>
      <c r="AI97" s="19">
        <v>2</v>
      </c>
      <c r="AJ97" s="19">
        <v>1</v>
      </c>
      <c r="AK97" s="19">
        <v>0</v>
      </c>
      <c r="AL97" s="19">
        <v>0</v>
      </c>
      <c r="AM97" s="19">
        <v>1</v>
      </c>
      <c r="AN97" s="19">
        <v>3</v>
      </c>
      <c r="AO97" s="19">
        <v>0</v>
      </c>
      <c r="AP97" s="4">
        <v>3</v>
      </c>
      <c r="AR97" s="19">
        <v>2</v>
      </c>
      <c r="AS97" s="4">
        <v>0</v>
      </c>
      <c r="AT97" s="4"/>
      <c r="AU97" s="4"/>
      <c r="AW97" s="4"/>
      <c r="AX97" s="4"/>
      <c r="AY97" s="4"/>
      <c r="AZ97" s="4"/>
      <c r="BA97" s="4">
        <v>2</v>
      </c>
      <c r="BB97" s="4"/>
      <c r="BC97" s="4"/>
      <c r="BD97" s="4">
        <v>2</v>
      </c>
      <c r="BE97" s="4"/>
      <c r="BF97" s="4"/>
      <c r="BG97" s="4"/>
      <c r="BH97" s="4"/>
      <c r="BJ97" s="19">
        <v>1</v>
      </c>
      <c r="BK97" s="19">
        <v>2</v>
      </c>
      <c r="BL97" s="19">
        <v>2</v>
      </c>
      <c r="BM97" s="4"/>
      <c r="BN97" s="4">
        <v>2</v>
      </c>
      <c r="BO97" s="4">
        <v>2</v>
      </c>
      <c r="BQ97" s="19">
        <v>3</v>
      </c>
      <c r="BT97" s="19">
        <v>0</v>
      </c>
      <c r="BU97" s="19">
        <v>1</v>
      </c>
      <c r="BV97" s="19">
        <v>2</v>
      </c>
      <c r="BX97" s="19">
        <v>3</v>
      </c>
      <c r="BZ97" s="19">
        <v>2</v>
      </c>
      <c r="CA97" s="4">
        <v>3</v>
      </c>
      <c r="CB97" s="19">
        <v>2</v>
      </c>
      <c r="CC97" s="19">
        <v>0</v>
      </c>
      <c r="CD97" s="19">
        <v>2</v>
      </c>
      <c r="CI97" s="19">
        <v>0</v>
      </c>
      <c r="CJ97" s="4">
        <v>3</v>
      </c>
      <c r="CK97" s="19">
        <v>2</v>
      </c>
      <c r="CL97" s="19">
        <v>1</v>
      </c>
      <c r="CM97" s="4">
        <v>2</v>
      </c>
      <c r="CN97" s="19">
        <v>1</v>
      </c>
      <c r="CO97" s="19">
        <v>1</v>
      </c>
      <c r="CQ97" s="19">
        <v>1</v>
      </c>
      <c r="CR97" s="19">
        <v>1</v>
      </c>
    </row>
    <row r="98" spans="1:96">
      <c r="A98" s="98" t="s">
        <v>3044</v>
      </c>
      <c r="B98" s="19">
        <v>0</v>
      </c>
      <c r="C98" s="19">
        <v>0</v>
      </c>
      <c r="D98" s="4"/>
      <c r="E98" s="19">
        <v>1</v>
      </c>
      <c r="F98" s="19">
        <v>0</v>
      </c>
      <c r="G98" s="19">
        <v>0</v>
      </c>
      <c r="H98" s="19">
        <v>0</v>
      </c>
      <c r="I98" s="19">
        <v>0</v>
      </c>
      <c r="J98" s="19">
        <v>0</v>
      </c>
      <c r="K98" s="19">
        <v>0</v>
      </c>
      <c r="L98" s="4">
        <v>0</v>
      </c>
      <c r="N98" s="19">
        <v>0</v>
      </c>
      <c r="O98" s="19">
        <v>0</v>
      </c>
      <c r="R98" s="19">
        <v>0</v>
      </c>
      <c r="S98" s="19">
        <v>0</v>
      </c>
      <c r="X98" s="19">
        <v>0</v>
      </c>
      <c r="Y98" s="19">
        <v>1</v>
      </c>
      <c r="AA98" s="19">
        <v>0</v>
      </c>
      <c r="AB98" s="19">
        <v>1</v>
      </c>
      <c r="AC98" s="4">
        <v>0</v>
      </c>
      <c r="AD98" s="4">
        <v>0</v>
      </c>
      <c r="AE98" s="19">
        <v>0</v>
      </c>
      <c r="AF98" s="19">
        <v>0</v>
      </c>
      <c r="AG98" s="19">
        <v>0</v>
      </c>
      <c r="AJ98" s="19">
        <v>0</v>
      </c>
      <c r="AK98" s="19">
        <v>0</v>
      </c>
      <c r="AL98" s="19">
        <v>0</v>
      </c>
      <c r="AM98" s="19">
        <v>0</v>
      </c>
      <c r="AN98" s="19">
        <v>0</v>
      </c>
      <c r="AO98" s="19">
        <v>0</v>
      </c>
      <c r="AP98" s="4">
        <v>0</v>
      </c>
      <c r="AS98" s="4">
        <v>2</v>
      </c>
      <c r="AT98" s="4"/>
      <c r="AU98" s="4"/>
      <c r="AW98" s="4"/>
      <c r="AX98" s="4"/>
      <c r="AY98" s="4"/>
      <c r="AZ98" s="4"/>
      <c r="BA98" s="4">
        <v>0</v>
      </c>
      <c r="BB98" s="4"/>
      <c r="BC98" s="4"/>
      <c r="BD98" s="4">
        <v>0</v>
      </c>
      <c r="BE98" s="4"/>
      <c r="BF98" s="4"/>
      <c r="BG98" s="4"/>
      <c r="BH98" s="4"/>
      <c r="BM98" s="4"/>
      <c r="BO98" s="4">
        <v>0</v>
      </c>
      <c r="BT98" s="19">
        <v>1</v>
      </c>
      <c r="BU98" s="19">
        <v>0</v>
      </c>
      <c r="BV98" s="19">
        <v>0</v>
      </c>
      <c r="CA98" s="4">
        <v>0</v>
      </c>
      <c r="CC98" s="19">
        <v>1</v>
      </c>
      <c r="CE98" s="19">
        <v>2</v>
      </c>
      <c r="CF98" s="19">
        <v>3</v>
      </c>
      <c r="CG98" s="19">
        <v>2</v>
      </c>
      <c r="CI98" s="19">
        <v>0</v>
      </c>
      <c r="CM98" s="4">
        <v>0</v>
      </c>
      <c r="CP98" s="19">
        <v>2</v>
      </c>
    </row>
    <row r="99" spans="1:96">
      <c r="A99" s="85" t="s">
        <v>3045</v>
      </c>
      <c r="B99" s="19">
        <v>0</v>
      </c>
      <c r="C99" s="19">
        <v>0</v>
      </c>
      <c r="D99" s="4"/>
      <c r="E99" s="19">
        <v>0</v>
      </c>
      <c r="F99" s="19">
        <v>0</v>
      </c>
      <c r="G99" s="19">
        <v>0</v>
      </c>
      <c r="H99" s="19">
        <v>0</v>
      </c>
      <c r="I99" s="19">
        <v>1</v>
      </c>
      <c r="J99" s="19">
        <v>0</v>
      </c>
      <c r="K99" s="19">
        <v>0</v>
      </c>
      <c r="L99" s="4">
        <v>0</v>
      </c>
      <c r="N99" s="19">
        <v>0</v>
      </c>
      <c r="O99" s="19">
        <v>0</v>
      </c>
      <c r="R99" s="19">
        <v>0</v>
      </c>
      <c r="S99" s="19">
        <v>0</v>
      </c>
      <c r="V99" s="19">
        <v>1</v>
      </c>
      <c r="X99" s="19">
        <v>0</v>
      </c>
      <c r="Y99" s="19">
        <v>0</v>
      </c>
      <c r="AA99" s="19">
        <v>0</v>
      </c>
      <c r="AB99" s="19">
        <v>0</v>
      </c>
      <c r="AC99" s="4">
        <v>0</v>
      </c>
      <c r="AD99" s="4">
        <v>0</v>
      </c>
      <c r="AE99" s="19">
        <v>0</v>
      </c>
      <c r="AF99" s="19">
        <v>0</v>
      </c>
      <c r="AG99" s="19">
        <v>0</v>
      </c>
      <c r="AJ99" s="19">
        <v>0</v>
      </c>
      <c r="AK99" s="19">
        <v>1</v>
      </c>
      <c r="AL99" s="19">
        <v>0</v>
      </c>
      <c r="AM99" s="19">
        <v>0</v>
      </c>
      <c r="AN99" s="19">
        <v>0</v>
      </c>
      <c r="AO99" s="19">
        <v>0</v>
      </c>
      <c r="AP99" s="4">
        <v>0</v>
      </c>
      <c r="AS99" s="4">
        <v>0</v>
      </c>
      <c r="AT99" s="4"/>
      <c r="AU99" s="4"/>
      <c r="AW99" s="4"/>
      <c r="AX99" s="4"/>
      <c r="AY99" s="4"/>
      <c r="AZ99" s="4"/>
      <c r="BA99" s="4">
        <v>0</v>
      </c>
      <c r="BB99" s="4"/>
      <c r="BC99" s="4"/>
      <c r="BD99" s="4">
        <v>0</v>
      </c>
      <c r="BE99" s="4"/>
      <c r="BF99" s="4"/>
      <c r="BG99" s="4"/>
      <c r="BH99" s="4"/>
      <c r="BM99" s="4"/>
      <c r="BO99" s="4">
        <v>0</v>
      </c>
      <c r="BT99" s="19">
        <v>0</v>
      </c>
      <c r="BU99" s="19">
        <v>0</v>
      </c>
      <c r="BV99" s="19">
        <v>0</v>
      </c>
      <c r="CA99" s="4">
        <v>0</v>
      </c>
      <c r="CC99" s="19">
        <v>0</v>
      </c>
      <c r="CI99" s="19">
        <v>0</v>
      </c>
      <c r="CM99" s="4">
        <v>0</v>
      </c>
    </row>
    <row r="100" spans="1:96">
      <c r="A100" s="98" t="s">
        <v>3046</v>
      </c>
      <c r="B100" s="19">
        <v>0</v>
      </c>
      <c r="C100" s="19">
        <v>0</v>
      </c>
      <c r="D100" s="4"/>
      <c r="E100" s="19">
        <v>0</v>
      </c>
      <c r="F100" s="19">
        <v>1</v>
      </c>
      <c r="G100" s="19">
        <v>0</v>
      </c>
      <c r="H100" s="19">
        <v>0</v>
      </c>
      <c r="I100" s="19">
        <v>0</v>
      </c>
      <c r="J100" s="19">
        <v>0</v>
      </c>
      <c r="K100" s="19">
        <v>0</v>
      </c>
      <c r="L100" s="4">
        <v>0</v>
      </c>
      <c r="N100" s="19">
        <v>0</v>
      </c>
      <c r="O100" s="19">
        <v>0</v>
      </c>
      <c r="R100" s="19">
        <v>0</v>
      </c>
      <c r="S100" s="19">
        <v>0</v>
      </c>
      <c r="X100" s="19">
        <v>0</v>
      </c>
      <c r="Y100" s="19">
        <v>1</v>
      </c>
      <c r="AA100" s="19">
        <v>0</v>
      </c>
      <c r="AB100" s="19">
        <v>0</v>
      </c>
      <c r="AC100" s="4">
        <v>0</v>
      </c>
      <c r="AD100" s="4">
        <v>0</v>
      </c>
      <c r="AE100" s="19">
        <v>0</v>
      </c>
      <c r="AF100" s="19">
        <v>0</v>
      </c>
      <c r="AG100" s="19">
        <v>0</v>
      </c>
      <c r="AJ100" s="19">
        <v>0</v>
      </c>
      <c r="AK100" s="19">
        <v>1</v>
      </c>
      <c r="AL100" s="19">
        <v>0</v>
      </c>
      <c r="AM100" s="19">
        <v>1</v>
      </c>
      <c r="AN100" s="19">
        <v>0</v>
      </c>
      <c r="AO100" s="19">
        <v>0</v>
      </c>
      <c r="AP100" s="4">
        <v>0</v>
      </c>
      <c r="AR100" s="19">
        <v>1</v>
      </c>
      <c r="AS100" s="4">
        <v>0</v>
      </c>
      <c r="AT100" s="4"/>
      <c r="AU100" s="4"/>
      <c r="AW100" s="4"/>
      <c r="AX100" s="4"/>
      <c r="AY100" s="4"/>
      <c r="AZ100" s="4"/>
      <c r="BA100" s="4">
        <v>0</v>
      </c>
      <c r="BB100" s="4"/>
      <c r="BC100" s="4"/>
      <c r="BD100" s="4">
        <v>0</v>
      </c>
      <c r="BE100" s="4"/>
      <c r="BF100" s="4"/>
      <c r="BG100" s="4"/>
      <c r="BH100" s="4"/>
      <c r="BM100" s="4"/>
      <c r="BO100" s="4">
        <v>0</v>
      </c>
      <c r="BT100" s="19">
        <v>0</v>
      </c>
      <c r="BU100" s="19">
        <v>0</v>
      </c>
      <c r="BV100" s="19">
        <v>0</v>
      </c>
      <c r="CA100" s="4">
        <v>0</v>
      </c>
      <c r="CC100" s="19">
        <v>1</v>
      </c>
      <c r="CD100" s="19">
        <v>1</v>
      </c>
      <c r="CH100" s="19">
        <v>1</v>
      </c>
      <c r="CI100" s="19">
        <v>0</v>
      </c>
      <c r="CM100" s="4">
        <v>1</v>
      </c>
      <c r="CN100" s="19">
        <v>1</v>
      </c>
    </row>
    <row r="101" spans="1:96">
      <c r="A101" s="98" t="s">
        <v>3047</v>
      </c>
      <c r="B101" s="19">
        <v>0</v>
      </c>
      <c r="C101" s="19">
        <v>0</v>
      </c>
      <c r="D101" s="4"/>
      <c r="E101" s="19">
        <v>0</v>
      </c>
      <c r="F101" s="19">
        <v>0</v>
      </c>
      <c r="G101" s="19">
        <v>0</v>
      </c>
      <c r="H101" s="19">
        <v>0</v>
      </c>
      <c r="I101" s="19">
        <v>0</v>
      </c>
      <c r="J101" s="19">
        <v>0</v>
      </c>
      <c r="K101" s="19">
        <v>0</v>
      </c>
      <c r="L101" s="4">
        <v>0</v>
      </c>
      <c r="N101" s="19">
        <v>0</v>
      </c>
      <c r="O101" s="19">
        <v>0</v>
      </c>
      <c r="R101" s="19">
        <v>0</v>
      </c>
      <c r="S101" s="19">
        <v>0</v>
      </c>
      <c r="X101" s="19">
        <v>0</v>
      </c>
      <c r="Y101" s="19">
        <v>0</v>
      </c>
      <c r="AA101" s="19">
        <v>0</v>
      </c>
      <c r="AB101" s="19">
        <v>0</v>
      </c>
      <c r="AC101" s="4">
        <v>0</v>
      </c>
      <c r="AD101" s="4">
        <v>0</v>
      </c>
      <c r="AE101" s="19">
        <v>0</v>
      </c>
      <c r="AF101" s="19">
        <v>0</v>
      </c>
      <c r="AG101" s="19">
        <v>0</v>
      </c>
      <c r="AJ101" s="19">
        <v>0</v>
      </c>
      <c r="AK101" s="19">
        <v>0</v>
      </c>
      <c r="AL101" s="19">
        <v>0</v>
      </c>
      <c r="AM101" s="19">
        <v>0</v>
      </c>
      <c r="AN101" s="19">
        <v>0</v>
      </c>
      <c r="AO101" s="19">
        <v>0</v>
      </c>
      <c r="AP101" s="4">
        <v>0</v>
      </c>
      <c r="AS101" s="4">
        <v>1</v>
      </c>
      <c r="AT101" s="4"/>
      <c r="AU101" s="4"/>
      <c r="AW101" s="4"/>
      <c r="AX101" s="4"/>
      <c r="AY101" s="4"/>
      <c r="AZ101" s="4"/>
      <c r="BA101" s="4">
        <v>0</v>
      </c>
      <c r="BB101" s="4"/>
      <c r="BC101" s="4"/>
      <c r="BD101" s="4">
        <v>0</v>
      </c>
      <c r="BE101" s="4"/>
      <c r="BF101" s="4"/>
      <c r="BG101" s="4"/>
      <c r="BH101" s="4"/>
      <c r="BM101" s="4"/>
      <c r="BO101" s="4">
        <v>0</v>
      </c>
      <c r="BT101" s="19">
        <v>0</v>
      </c>
      <c r="BU101" s="19">
        <v>0</v>
      </c>
      <c r="BV101" s="19">
        <v>0</v>
      </c>
      <c r="CA101" s="4">
        <v>0</v>
      </c>
      <c r="CC101" s="19">
        <v>0</v>
      </c>
      <c r="CI101" s="19">
        <v>0</v>
      </c>
      <c r="CM101" s="4">
        <v>0</v>
      </c>
    </row>
    <row r="102" spans="1:96">
      <c r="A102" s="85" t="s">
        <v>3048</v>
      </c>
      <c r="B102" s="19">
        <v>1</v>
      </c>
      <c r="C102" s="19">
        <v>0</v>
      </c>
      <c r="D102" s="4"/>
      <c r="E102" s="19">
        <v>0</v>
      </c>
      <c r="F102" s="19">
        <v>1</v>
      </c>
      <c r="G102" s="19">
        <v>1</v>
      </c>
      <c r="H102" s="19">
        <v>1</v>
      </c>
      <c r="I102" s="19">
        <v>0</v>
      </c>
      <c r="J102" s="19">
        <v>1</v>
      </c>
      <c r="K102" s="19">
        <v>0</v>
      </c>
      <c r="L102" s="4">
        <v>0</v>
      </c>
      <c r="M102" s="19">
        <v>1</v>
      </c>
      <c r="N102" s="19">
        <v>0</v>
      </c>
      <c r="O102" s="19">
        <v>0</v>
      </c>
      <c r="P102" s="19">
        <v>1</v>
      </c>
      <c r="Q102" s="19">
        <v>1</v>
      </c>
      <c r="R102" s="19">
        <v>1</v>
      </c>
      <c r="S102" s="19">
        <v>1</v>
      </c>
      <c r="U102" s="19">
        <v>1</v>
      </c>
      <c r="X102" s="19">
        <v>1</v>
      </c>
      <c r="Y102" s="19">
        <v>0</v>
      </c>
      <c r="Z102" s="19">
        <v>1</v>
      </c>
      <c r="AA102" s="19">
        <v>0</v>
      </c>
      <c r="AB102" s="19">
        <v>1</v>
      </c>
      <c r="AC102" s="4">
        <v>1</v>
      </c>
      <c r="AD102" s="4">
        <v>1</v>
      </c>
      <c r="AE102" s="19">
        <v>1</v>
      </c>
      <c r="AF102" s="19">
        <v>1</v>
      </c>
      <c r="AG102" s="19">
        <v>1</v>
      </c>
      <c r="AH102" s="19">
        <v>1</v>
      </c>
      <c r="AI102" s="19">
        <v>1</v>
      </c>
      <c r="AJ102" s="19">
        <v>1</v>
      </c>
      <c r="AK102" s="19">
        <v>1</v>
      </c>
      <c r="AL102" s="19">
        <v>1</v>
      </c>
      <c r="AM102" s="19">
        <v>0</v>
      </c>
      <c r="AN102" s="19">
        <v>0</v>
      </c>
      <c r="AO102" s="19">
        <v>1</v>
      </c>
      <c r="AP102" s="4">
        <v>0</v>
      </c>
      <c r="AR102" s="19">
        <v>1</v>
      </c>
      <c r="AS102" s="4">
        <v>0</v>
      </c>
      <c r="AT102" s="4"/>
      <c r="AU102" s="4"/>
      <c r="AW102" s="4"/>
      <c r="AX102" s="4"/>
      <c r="AY102" s="4"/>
      <c r="AZ102" s="4"/>
      <c r="BA102" s="4">
        <v>2</v>
      </c>
      <c r="BB102" s="4"/>
      <c r="BC102" s="4"/>
      <c r="BD102" s="4">
        <v>0</v>
      </c>
      <c r="BE102" s="4"/>
      <c r="BF102" s="4"/>
      <c r="BG102" s="4"/>
      <c r="BH102" s="4"/>
      <c r="BK102" s="19">
        <v>1</v>
      </c>
      <c r="BM102" s="4"/>
      <c r="BO102" s="4">
        <v>0</v>
      </c>
      <c r="BT102" s="19">
        <v>1</v>
      </c>
      <c r="BU102" s="19">
        <v>1</v>
      </c>
      <c r="BV102" s="19">
        <v>0</v>
      </c>
      <c r="BW102" s="19">
        <v>2</v>
      </c>
      <c r="CA102" s="4">
        <v>0</v>
      </c>
      <c r="CC102" s="19">
        <v>1</v>
      </c>
      <c r="CG102" s="19">
        <v>1</v>
      </c>
      <c r="CH102" s="19">
        <v>1</v>
      </c>
      <c r="CI102" s="19">
        <v>0</v>
      </c>
      <c r="CM102" s="4">
        <v>0</v>
      </c>
      <c r="CQ102" s="19">
        <v>1</v>
      </c>
      <c r="CR102" s="19">
        <v>1</v>
      </c>
    </row>
    <row r="103" spans="1:96">
      <c r="A103" s="98" t="s">
        <v>3049</v>
      </c>
      <c r="B103" s="19">
        <v>0</v>
      </c>
      <c r="C103" s="19">
        <v>0</v>
      </c>
      <c r="D103" s="4"/>
      <c r="E103" s="19">
        <v>0</v>
      </c>
      <c r="F103" s="19">
        <v>0</v>
      </c>
      <c r="G103" s="19">
        <v>0</v>
      </c>
      <c r="H103" s="19">
        <v>0</v>
      </c>
      <c r="I103" s="19">
        <v>0</v>
      </c>
      <c r="J103" s="19">
        <v>0</v>
      </c>
      <c r="K103" s="19">
        <v>1</v>
      </c>
      <c r="L103" s="4">
        <v>0</v>
      </c>
      <c r="N103" s="19">
        <v>0</v>
      </c>
      <c r="O103" s="19">
        <v>0</v>
      </c>
      <c r="R103" s="19">
        <v>0</v>
      </c>
      <c r="S103" s="19">
        <v>0</v>
      </c>
      <c r="X103" s="19">
        <v>0</v>
      </c>
      <c r="Y103" s="19">
        <v>0</v>
      </c>
      <c r="AA103" s="19">
        <v>0</v>
      </c>
      <c r="AB103" s="19">
        <v>0</v>
      </c>
      <c r="AC103" s="4">
        <v>0</v>
      </c>
      <c r="AD103" s="4">
        <v>0</v>
      </c>
      <c r="AE103" s="19">
        <v>0</v>
      </c>
      <c r="AF103" s="19">
        <v>0</v>
      </c>
      <c r="AG103" s="19">
        <v>0</v>
      </c>
      <c r="AJ103" s="19">
        <v>0</v>
      </c>
      <c r="AK103" s="19">
        <v>0</v>
      </c>
      <c r="AL103" s="19">
        <v>0</v>
      </c>
      <c r="AM103" s="19">
        <v>0</v>
      </c>
      <c r="AN103" s="19">
        <v>2</v>
      </c>
      <c r="AO103" s="19">
        <v>0</v>
      </c>
      <c r="AP103" s="4">
        <v>0</v>
      </c>
      <c r="AR103" s="19">
        <v>1</v>
      </c>
      <c r="AS103" s="4">
        <v>0</v>
      </c>
      <c r="AT103" s="4"/>
      <c r="AU103" s="4"/>
      <c r="AW103" s="4"/>
      <c r="AX103" s="4"/>
      <c r="AY103" s="4"/>
      <c r="AZ103" s="4"/>
      <c r="BA103" s="4">
        <v>0</v>
      </c>
      <c r="BB103" s="4"/>
      <c r="BC103" s="4"/>
      <c r="BD103" s="4">
        <v>1</v>
      </c>
      <c r="BE103" s="4"/>
      <c r="BF103" s="4"/>
      <c r="BG103" s="4"/>
      <c r="BH103" s="4"/>
      <c r="BJ103" s="19">
        <v>1</v>
      </c>
      <c r="BL103" s="19">
        <v>2</v>
      </c>
      <c r="BM103" s="4"/>
      <c r="BN103" s="4">
        <v>2</v>
      </c>
      <c r="BO103" s="4">
        <v>1</v>
      </c>
      <c r="BQ103" s="19">
        <v>2</v>
      </c>
      <c r="BS103" s="4">
        <v>1</v>
      </c>
      <c r="BT103" s="19">
        <v>0</v>
      </c>
      <c r="BU103" s="19">
        <v>0</v>
      </c>
      <c r="BV103" s="19">
        <v>2</v>
      </c>
      <c r="BX103" s="19">
        <v>1</v>
      </c>
      <c r="BZ103" s="19">
        <v>1</v>
      </c>
      <c r="CA103" s="4">
        <v>1</v>
      </c>
      <c r="CB103" s="19">
        <v>1</v>
      </c>
      <c r="CD103" s="19">
        <v>2</v>
      </c>
      <c r="CF103" s="19">
        <v>1</v>
      </c>
      <c r="CI103" s="19">
        <v>0</v>
      </c>
      <c r="CJ103" s="4">
        <v>1</v>
      </c>
      <c r="CK103" s="19">
        <v>1</v>
      </c>
      <c r="CM103" s="4">
        <v>1</v>
      </c>
      <c r="CN103" s="19">
        <v>2</v>
      </c>
      <c r="CO103" s="19">
        <v>1</v>
      </c>
      <c r="CR103" s="19">
        <v>1</v>
      </c>
    </row>
    <row r="104" spans="1:96">
      <c r="A104" s="98" t="s">
        <v>3050</v>
      </c>
      <c r="B104" s="19">
        <v>0</v>
      </c>
      <c r="C104" s="19">
        <v>0</v>
      </c>
      <c r="D104" s="4"/>
      <c r="E104" s="19">
        <v>1</v>
      </c>
      <c r="F104" s="19">
        <v>0</v>
      </c>
      <c r="G104" s="19">
        <v>0</v>
      </c>
      <c r="H104" s="19">
        <v>0</v>
      </c>
      <c r="I104" s="19">
        <v>0</v>
      </c>
      <c r="J104" s="19">
        <v>0</v>
      </c>
      <c r="K104" s="19">
        <v>0</v>
      </c>
      <c r="L104" s="4">
        <v>0</v>
      </c>
      <c r="N104" s="19">
        <v>0</v>
      </c>
      <c r="O104" s="19">
        <v>0</v>
      </c>
      <c r="R104" s="19">
        <v>0</v>
      </c>
      <c r="S104" s="19">
        <v>0</v>
      </c>
      <c r="X104" s="19">
        <v>0</v>
      </c>
      <c r="Y104" s="19">
        <v>0</v>
      </c>
      <c r="AA104" s="19">
        <v>0</v>
      </c>
      <c r="AB104" s="19">
        <v>0</v>
      </c>
      <c r="AC104" s="4">
        <v>0</v>
      </c>
      <c r="AD104" s="4">
        <v>0</v>
      </c>
      <c r="AE104" s="19">
        <v>0</v>
      </c>
      <c r="AF104" s="19">
        <v>0</v>
      </c>
      <c r="AG104" s="19">
        <v>0</v>
      </c>
      <c r="AJ104" s="19">
        <v>0</v>
      </c>
      <c r="AK104" s="19">
        <v>0</v>
      </c>
      <c r="AL104" s="19">
        <v>0</v>
      </c>
      <c r="AM104" s="19">
        <v>0</v>
      </c>
      <c r="AN104" s="19">
        <v>0</v>
      </c>
      <c r="AO104" s="19">
        <v>0</v>
      </c>
      <c r="AP104" s="4">
        <v>0</v>
      </c>
      <c r="AS104" s="4">
        <v>2</v>
      </c>
      <c r="AT104" s="4"/>
      <c r="AU104" s="4"/>
      <c r="AW104" s="4"/>
      <c r="AX104" s="4"/>
      <c r="AY104" s="4"/>
      <c r="AZ104" s="4"/>
      <c r="BA104" s="4">
        <v>0</v>
      </c>
      <c r="BB104" s="4"/>
      <c r="BC104" s="4"/>
      <c r="BD104" s="4">
        <v>0</v>
      </c>
      <c r="BE104" s="4"/>
      <c r="BF104" s="4"/>
      <c r="BG104" s="4"/>
      <c r="BH104" s="4"/>
      <c r="BM104" s="4"/>
      <c r="BO104" s="4">
        <v>0</v>
      </c>
      <c r="BT104" s="19">
        <v>1</v>
      </c>
      <c r="BU104" s="19">
        <v>0</v>
      </c>
      <c r="BV104" s="19">
        <v>0</v>
      </c>
      <c r="CA104" s="4">
        <v>0</v>
      </c>
      <c r="CH104" s="19">
        <v>1</v>
      </c>
      <c r="CI104" s="19">
        <v>0</v>
      </c>
      <c r="CM104" s="4">
        <v>0</v>
      </c>
    </row>
    <row r="105" spans="1:96">
      <c r="A105" s="85" t="s">
        <v>579</v>
      </c>
      <c r="B105" s="19">
        <v>0</v>
      </c>
      <c r="C105" s="19">
        <v>1</v>
      </c>
      <c r="D105" s="4"/>
      <c r="E105" s="19">
        <v>0</v>
      </c>
      <c r="F105" s="19">
        <v>0</v>
      </c>
      <c r="G105" s="19">
        <v>0</v>
      </c>
      <c r="H105" s="19">
        <v>0</v>
      </c>
      <c r="I105" s="19">
        <v>0</v>
      </c>
      <c r="J105" s="19">
        <v>0</v>
      </c>
      <c r="K105" s="19">
        <v>1</v>
      </c>
      <c r="L105" s="4">
        <v>0</v>
      </c>
      <c r="M105" s="19">
        <v>1</v>
      </c>
      <c r="N105" s="19">
        <v>0</v>
      </c>
      <c r="O105" s="19">
        <v>1</v>
      </c>
      <c r="R105" s="19">
        <v>0</v>
      </c>
      <c r="S105" s="19">
        <v>0</v>
      </c>
      <c r="T105" s="19">
        <v>1</v>
      </c>
      <c r="X105" s="19">
        <v>0</v>
      </c>
      <c r="Y105" s="19">
        <v>0</v>
      </c>
      <c r="AA105" s="19">
        <v>0</v>
      </c>
      <c r="AB105" s="19">
        <v>1</v>
      </c>
      <c r="AC105" s="4">
        <v>0</v>
      </c>
      <c r="AD105" s="4">
        <v>0</v>
      </c>
      <c r="AE105" s="19">
        <v>0</v>
      </c>
      <c r="AF105" s="19">
        <v>0</v>
      </c>
      <c r="AG105" s="19">
        <v>0</v>
      </c>
      <c r="AI105" s="19">
        <v>1</v>
      </c>
      <c r="AJ105" s="19">
        <v>0</v>
      </c>
      <c r="AK105" s="19">
        <v>0</v>
      </c>
      <c r="AL105" s="19">
        <v>0</v>
      </c>
      <c r="AM105" s="19">
        <v>0</v>
      </c>
      <c r="AN105" s="19">
        <v>0</v>
      </c>
      <c r="AO105" s="19">
        <v>0</v>
      </c>
      <c r="AP105" s="4">
        <v>1</v>
      </c>
      <c r="AS105" s="4">
        <v>0</v>
      </c>
      <c r="AT105" s="4"/>
      <c r="AU105" s="4"/>
      <c r="AW105" s="4"/>
      <c r="AX105" s="4"/>
      <c r="AY105" s="4"/>
      <c r="AZ105" s="4"/>
      <c r="BA105" s="4">
        <v>0</v>
      </c>
      <c r="BB105" s="4"/>
      <c r="BC105" s="4"/>
      <c r="BD105" s="4">
        <v>0</v>
      </c>
      <c r="BE105" s="4"/>
      <c r="BF105" s="4"/>
      <c r="BG105" s="4"/>
      <c r="BH105" s="4"/>
      <c r="BM105" s="4"/>
      <c r="BO105" s="4">
        <v>0</v>
      </c>
      <c r="BT105" s="19">
        <v>0</v>
      </c>
      <c r="BU105" s="19">
        <v>0</v>
      </c>
      <c r="BV105" s="19">
        <v>0</v>
      </c>
      <c r="BZ105" s="19">
        <v>1</v>
      </c>
      <c r="CA105" s="4">
        <v>0</v>
      </c>
      <c r="CB105" s="19">
        <v>1</v>
      </c>
      <c r="CC105" s="19">
        <v>1</v>
      </c>
      <c r="CG105" s="19">
        <v>1</v>
      </c>
      <c r="CI105" s="19">
        <v>0</v>
      </c>
      <c r="CJ105" s="4">
        <v>1</v>
      </c>
      <c r="CK105" s="19">
        <v>1</v>
      </c>
      <c r="CL105" s="19">
        <v>1</v>
      </c>
      <c r="CM105" s="4">
        <v>0</v>
      </c>
      <c r="CP105" s="19">
        <v>1</v>
      </c>
    </row>
    <row r="106" spans="1:96">
      <c r="A106" s="85" t="s">
        <v>1991</v>
      </c>
      <c r="B106" s="19">
        <v>0</v>
      </c>
      <c r="C106" s="19">
        <v>1</v>
      </c>
      <c r="D106" s="4"/>
      <c r="E106" s="19">
        <v>1</v>
      </c>
      <c r="F106" s="19">
        <v>1</v>
      </c>
      <c r="G106" s="19">
        <v>1</v>
      </c>
      <c r="H106" s="19">
        <v>1</v>
      </c>
      <c r="I106" s="19">
        <v>1</v>
      </c>
      <c r="J106" s="19">
        <v>1</v>
      </c>
      <c r="K106" s="19">
        <v>1</v>
      </c>
      <c r="L106" s="4">
        <v>1</v>
      </c>
      <c r="M106" s="19">
        <v>1</v>
      </c>
      <c r="N106" s="19">
        <v>1</v>
      </c>
      <c r="O106" s="19">
        <v>1</v>
      </c>
      <c r="P106" s="19">
        <v>1</v>
      </c>
      <c r="Q106" s="19">
        <v>1</v>
      </c>
      <c r="R106" s="19">
        <v>1</v>
      </c>
      <c r="S106" s="19">
        <v>1</v>
      </c>
      <c r="T106" s="19">
        <v>1</v>
      </c>
      <c r="U106" s="19">
        <v>1</v>
      </c>
      <c r="V106" s="19">
        <v>1</v>
      </c>
      <c r="X106" s="19">
        <v>1</v>
      </c>
      <c r="Y106" s="19">
        <v>1</v>
      </c>
      <c r="Z106" s="19">
        <v>1</v>
      </c>
      <c r="AA106" s="19">
        <v>1</v>
      </c>
      <c r="AB106" s="19">
        <v>1</v>
      </c>
      <c r="AC106" s="4">
        <v>1</v>
      </c>
      <c r="AD106" s="4">
        <v>1</v>
      </c>
      <c r="AF106" s="19">
        <v>1</v>
      </c>
      <c r="AG106" s="19">
        <v>1</v>
      </c>
      <c r="AH106" s="19">
        <v>1</v>
      </c>
      <c r="AI106" s="19">
        <v>1</v>
      </c>
      <c r="AJ106" s="19">
        <v>0</v>
      </c>
      <c r="AK106" s="19">
        <v>1</v>
      </c>
      <c r="AL106" s="19">
        <v>1</v>
      </c>
      <c r="AM106" s="19">
        <v>1</v>
      </c>
      <c r="AN106" s="19">
        <v>1</v>
      </c>
      <c r="AO106" s="19">
        <v>1</v>
      </c>
      <c r="AP106" s="4">
        <v>1</v>
      </c>
      <c r="AR106" s="19">
        <v>1</v>
      </c>
      <c r="AS106" s="4">
        <v>1</v>
      </c>
      <c r="AT106" s="4"/>
      <c r="AU106" s="4"/>
      <c r="AW106" s="4"/>
      <c r="AX106" s="4"/>
      <c r="AY106" s="4"/>
      <c r="AZ106" s="4"/>
      <c r="BA106" s="4">
        <v>1</v>
      </c>
      <c r="BB106" s="4"/>
      <c r="BC106" s="4"/>
      <c r="BD106" s="4">
        <v>1</v>
      </c>
      <c r="BE106" s="4"/>
      <c r="BF106" s="4"/>
      <c r="BG106" s="4"/>
      <c r="BH106" s="4"/>
      <c r="BJ106" s="19">
        <v>1</v>
      </c>
      <c r="BK106" s="19">
        <v>1</v>
      </c>
      <c r="BL106" s="19">
        <v>1</v>
      </c>
      <c r="BM106" s="4"/>
      <c r="BN106" s="4">
        <v>1</v>
      </c>
      <c r="BO106" s="4">
        <v>1</v>
      </c>
      <c r="BQ106" s="19">
        <v>1</v>
      </c>
      <c r="BS106" s="4">
        <v>1</v>
      </c>
      <c r="BT106" s="19">
        <v>1</v>
      </c>
      <c r="BU106" s="19">
        <v>1</v>
      </c>
      <c r="BV106" s="19">
        <v>1</v>
      </c>
      <c r="BW106" s="19">
        <v>1</v>
      </c>
      <c r="BX106" s="19">
        <v>1</v>
      </c>
      <c r="BZ106" s="19">
        <v>1</v>
      </c>
      <c r="CA106" s="4">
        <v>1</v>
      </c>
      <c r="CB106" s="19">
        <v>1</v>
      </c>
      <c r="CC106" s="19">
        <v>1</v>
      </c>
      <c r="CD106" s="19">
        <v>1</v>
      </c>
      <c r="CE106" s="19">
        <v>1</v>
      </c>
      <c r="CF106" s="19">
        <v>1</v>
      </c>
      <c r="CG106" s="19">
        <v>1</v>
      </c>
      <c r="CH106" s="19">
        <v>1</v>
      </c>
      <c r="CI106" s="19">
        <v>1</v>
      </c>
      <c r="CJ106" s="4">
        <v>1</v>
      </c>
      <c r="CK106" s="19">
        <v>1</v>
      </c>
      <c r="CL106" s="19">
        <v>1</v>
      </c>
      <c r="CM106" s="4">
        <v>1</v>
      </c>
      <c r="CN106" s="19">
        <v>1</v>
      </c>
      <c r="CO106" s="19">
        <v>1</v>
      </c>
      <c r="CP106" s="19">
        <v>1</v>
      </c>
      <c r="CQ106" s="19">
        <v>1</v>
      </c>
      <c r="CR106" s="19">
        <v>1</v>
      </c>
    </row>
    <row r="107" spans="1:96">
      <c r="A107" s="98" t="s">
        <v>3051</v>
      </c>
      <c r="B107" s="19">
        <v>0</v>
      </c>
      <c r="C107" s="19">
        <v>25</v>
      </c>
      <c r="D107" s="4"/>
      <c r="E107" s="19">
        <v>3</v>
      </c>
      <c r="F107" s="19">
        <v>20</v>
      </c>
      <c r="G107" s="19">
        <v>17</v>
      </c>
      <c r="H107" s="19">
        <v>25</v>
      </c>
      <c r="I107" s="19">
        <v>124</v>
      </c>
      <c r="J107" s="19">
        <v>25</v>
      </c>
      <c r="K107" s="19">
        <v>20</v>
      </c>
      <c r="L107" s="4">
        <v>65</v>
      </c>
      <c r="M107" s="19">
        <v>60</v>
      </c>
      <c r="N107" s="19">
        <v>25</v>
      </c>
      <c r="O107" s="19">
        <v>20</v>
      </c>
      <c r="P107" s="19">
        <v>90</v>
      </c>
      <c r="Q107" s="19">
        <v>90</v>
      </c>
      <c r="R107" s="19">
        <v>25</v>
      </c>
      <c r="S107" s="19">
        <v>20</v>
      </c>
      <c r="T107" s="19">
        <v>20</v>
      </c>
      <c r="U107" s="19">
        <v>20</v>
      </c>
      <c r="V107" s="19">
        <v>20</v>
      </c>
      <c r="X107" s="19">
        <v>25</v>
      </c>
      <c r="Y107" s="19">
        <v>20</v>
      </c>
      <c r="Z107" s="19">
        <v>20</v>
      </c>
      <c r="AA107" s="19">
        <v>60</v>
      </c>
      <c r="AB107" s="19">
        <v>20</v>
      </c>
      <c r="AC107" s="4">
        <v>20</v>
      </c>
      <c r="AD107" s="4">
        <v>20</v>
      </c>
      <c r="AF107" s="19">
        <v>20</v>
      </c>
      <c r="AH107" s="19">
        <v>20</v>
      </c>
      <c r="AI107" s="19">
        <v>2</v>
      </c>
      <c r="AK107" s="19">
        <v>20</v>
      </c>
      <c r="AL107" s="19">
        <v>45</v>
      </c>
      <c r="AM107" s="19">
        <v>2</v>
      </c>
      <c r="AN107" s="19">
        <v>10</v>
      </c>
      <c r="AO107" s="19">
        <v>20</v>
      </c>
      <c r="AP107" s="4">
        <v>30</v>
      </c>
      <c r="AR107" s="19">
        <v>20</v>
      </c>
      <c r="AS107" s="4">
        <v>4</v>
      </c>
      <c r="AT107" s="4"/>
      <c r="AU107" s="4"/>
      <c r="AW107" s="4"/>
      <c r="AX107" s="4"/>
      <c r="AY107" s="4"/>
      <c r="AZ107" s="4"/>
      <c r="BA107" s="4">
        <v>20</v>
      </c>
      <c r="BB107" s="4"/>
      <c r="BC107" s="4"/>
      <c r="BD107" s="4">
        <v>20</v>
      </c>
      <c r="BE107" s="4"/>
      <c r="BF107" s="4"/>
      <c r="BG107" s="4"/>
      <c r="BH107" s="4"/>
      <c r="BJ107" s="19">
        <v>20</v>
      </c>
      <c r="BK107" s="19">
        <v>25</v>
      </c>
      <c r="BL107" s="19">
        <v>19</v>
      </c>
      <c r="BM107" s="4"/>
      <c r="BN107" s="4">
        <v>20</v>
      </c>
      <c r="BO107" s="4">
        <v>20</v>
      </c>
      <c r="BQ107" s="19">
        <v>2</v>
      </c>
      <c r="BS107" s="4">
        <v>2</v>
      </c>
      <c r="BT107" s="19">
        <v>120</v>
      </c>
      <c r="BU107" s="19">
        <v>20</v>
      </c>
      <c r="BV107" s="19">
        <v>5</v>
      </c>
      <c r="BW107" s="19">
        <v>20</v>
      </c>
      <c r="BX107" s="19">
        <v>20</v>
      </c>
      <c r="BZ107" s="19">
        <v>20</v>
      </c>
      <c r="CA107" s="4">
        <v>2</v>
      </c>
      <c r="CB107" s="19">
        <v>30</v>
      </c>
      <c r="CC107" s="19">
        <v>3</v>
      </c>
      <c r="CD107" s="19">
        <v>2</v>
      </c>
      <c r="CE107" s="19">
        <v>2</v>
      </c>
      <c r="CF107" s="19">
        <v>2</v>
      </c>
      <c r="CG107" s="19">
        <v>3</v>
      </c>
      <c r="CH107" s="19">
        <v>20</v>
      </c>
      <c r="CI107" s="19">
        <v>20</v>
      </c>
      <c r="CJ107" s="4">
        <v>20</v>
      </c>
      <c r="CK107" s="19">
        <v>4</v>
      </c>
      <c r="CL107" s="19">
        <v>3</v>
      </c>
      <c r="CM107" s="4">
        <v>7</v>
      </c>
      <c r="CN107" s="19">
        <v>6</v>
      </c>
      <c r="CO107" s="19">
        <v>20</v>
      </c>
      <c r="CP107" s="19">
        <v>2</v>
      </c>
      <c r="CQ107" s="19">
        <v>20</v>
      </c>
      <c r="CR107" s="19">
        <v>2</v>
      </c>
    </row>
    <row r="108" spans="1:96" ht="25.5">
      <c r="A108" s="98" t="s">
        <v>3052</v>
      </c>
      <c r="B108" s="19">
        <v>0</v>
      </c>
      <c r="C108" s="19" t="s">
        <v>2993</v>
      </c>
      <c r="D108" s="4"/>
      <c r="E108" s="19" t="s">
        <v>2585</v>
      </c>
      <c r="F108" s="19" t="s">
        <v>4806</v>
      </c>
      <c r="G108" s="19" t="s">
        <v>4806</v>
      </c>
      <c r="H108" s="19" t="s">
        <v>4806</v>
      </c>
      <c r="I108" s="19" t="s">
        <v>3078</v>
      </c>
      <c r="J108" s="19" t="s">
        <v>2993</v>
      </c>
      <c r="K108" s="19" t="s">
        <v>4806</v>
      </c>
      <c r="L108" s="4" t="s">
        <v>4806</v>
      </c>
      <c r="M108" s="19" t="s">
        <v>2306</v>
      </c>
      <c r="N108" s="19" t="s">
        <v>3079</v>
      </c>
      <c r="O108" s="19" t="s">
        <v>4806</v>
      </c>
      <c r="P108" s="19" t="s">
        <v>4806</v>
      </c>
      <c r="Q108" s="19" t="s">
        <v>4806</v>
      </c>
      <c r="R108" s="19" t="s">
        <v>3080</v>
      </c>
      <c r="S108" s="19" t="s">
        <v>4806</v>
      </c>
      <c r="T108" s="19" t="s">
        <v>4806</v>
      </c>
      <c r="U108" s="19" t="s">
        <v>4806</v>
      </c>
      <c r="V108" s="19" t="s">
        <v>4806</v>
      </c>
      <c r="X108" s="19" t="s">
        <v>4806</v>
      </c>
      <c r="Y108" s="19" t="s">
        <v>4806</v>
      </c>
      <c r="Z108" s="19" t="s">
        <v>4806</v>
      </c>
      <c r="AA108" s="73" t="s">
        <v>2908</v>
      </c>
      <c r="AB108" s="19" t="s">
        <v>2899</v>
      </c>
      <c r="AC108" s="8" t="s">
        <v>4806</v>
      </c>
      <c r="AD108" s="4" t="s">
        <v>4806</v>
      </c>
      <c r="AF108" s="19" t="s">
        <v>4806</v>
      </c>
      <c r="AG108" s="73" t="s">
        <v>1622</v>
      </c>
      <c r="AH108" s="19" t="s">
        <v>4806</v>
      </c>
      <c r="AI108" s="19" t="s">
        <v>3081</v>
      </c>
      <c r="AK108" s="19" t="s">
        <v>4806</v>
      </c>
      <c r="AL108" s="19" t="s">
        <v>4806</v>
      </c>
      <c r="AM108" s="19" t="s">
        <v>4755</v>
      </c>
      <c r="AN108" s="19" t="s">
        <v>4806</v>
      </c>
      <c r="AO108" s="19" t="s">
        <v>4806</v>
      </c>
      <c r="AP108" s="4" t="s">
        <v>4806</v>
      </c>
      <c r="AR108" s="19" t="s">
        <v>4806</v>
      </c>
      <c r="AS108" s="4" t="s">
        <v>2302</v>
      </c>
      <c r="AT108" s="4"/>
      <c r="AU108" s="4"/>
      <c r="AW108" s="4"/>
      <c r="AX108" s="4"/>
      <c r="AY108" s="4"/>
      <c r="AZ108" s="4"/>
      <c r="BA108" s="4" t="s">
        <v>4806</v>
      </c>
      <c r="BB108" s="4"/>
      <c r="BC108" s="4"/>
      <c r="BD108" s="4" t="s">
        <v>4806</v>
      </c>
      <c r="BE108" s="4"/>
      <c r="BF108" s="4"/>
      <c r="BG108" s="4"/>
      <c r="BH108" s="4"/>
      <c r="BJ108" s="19" t="s">
        <v>2899</v>
      </c>
      <c r="BK108" s="19" t="s">
        <v>2993</v>
      </c>
      <c r="BL108" s="19" t="s">
        <v>2993</v>
      </c>
      <c r="BM108" s="4"/>
      <c r="BN108" s="4" t="s">
        <v>4806</v>
      </c>
      <c r="BO108" s="4" t="s">
        <v>4806</v>
      </c>
      <c r="BQ108" s="19" t="s">
        <v>4240</v>
      </c>
      <c r="BS108" s="4" t="s">
        <v>2242</v>
      </c>
      <c r="BT108" s="19" t="s">
        <v>2306</v>
      </c>
      <c r="BU108" s="73" t="s">
        <v>4806</v>
      </c>
      <c r="BV108" s="73" t="s">
        <v>1623</v>
      </c>
      <c r="BW108" s="19" t="s">
        <v>4806</v>
      </c>
      <c r="BX108" s="19" t="s">
        <v>2899</v>
      </c>
      <c r="BZ108" s="19" t="s">
        <v>4806</v>
      </c>
      <c r="CA108" s="4" t="s">
        <v>4806</v>
      </c>
      <c r="CB108" s="19" t="s">
        <v>4806</v>
      </c>
      <c r="CC108" s="19" t="s">
        <v>2238</v>
      </c>
      <c r="CD108" s="19" t="s">
        <v>2308</v>
      </c>
      <c r="CE108" s="19" t="s">
        <v>4304</v>
      </c>
      <c r="CF108" s="19" t="s">
        <v>2239</v>
      </c>
      <c r="CG108" s="19" t="s">
        <v>4806</v>
      </c>
      <c r="CH108" s="19" t="s">
        <v>4806</v>
      </c>
      <c r="CI108" s="73" t="s">
        <v>4806</v>
      </c>
      <c r="CJ108" s="4" t="s">
        <v>4806</v>
      </c>
      <c r="CK108" s="19" t="s">
        <v>2240</v>
      </c>
      <c r="CL108" s="19" t="s">
        <v>2241</v>
      </c>
      <c r="CM108" s="4" t="s">
        <v>289</v>
      </c>
      <c r="CN108" s="19" t="s">
        <v>2242</v>
      </c>
      <c r="CO108" s="19" t="s">
        <v>4806</v>
      </c>
      <c r="CP108" s="19" t="s">
        <v>4755</v>
      </c>
      <c r="CQ108" s="19" t="s">
        <v>4806</v>
      </c>
      <c r="CR108" s="19" t="s">
        <v>4755</v>
      </c>
    </row>
    <row r="109" spans="1:96">
      <c r="A109" s="94" t="s">
        <v>580</v>
      </c>
      <c r="C109" s="19">
        <v>4</v>
      </c>
      <c r="D109" s="4"/>
      <c r="E109" s="19">
        <v>9</v>
      </c>
      <c r="F109" s="19">
        <v>4</v>
      </c>
      <c r="G109" s="19">
        <v>1.5</v>
      </c>
      <c r="H109" s="19">
        <v>3.5</v>
      </c>
      <c r="I109" s="19">
        <v>5</v>
      </c>
      <c r="J109" s="19">
        <v>3</v>
      </c>
      <c r="K109" s="19">
        <v>3</v>
      </c>
      <c r="L109" s="4">
        <v>2</v>
      </c>
      <c r="N109" s="19">
        <v>3</v>
      </c>
      <c r="O109" s="19">
        <v>4</v>
      </c>
      <c r="P109" s="19">
        <v>4</v>
      </c>
      <c r="Q109" s="19">
        <v>4</v>
      </c>
      <c r="R109" s="19">
        <v>4</v>
      </c>
      <c r="S109" s="19">
        <v>5</v>
      </c>
      <c r="T109" s="19">
        <v>3</v>
      </c>
      <c r="U109" s="19">
        <v>3</v>
      </c>
      <c r="V109" s="19">
        <v>3</v>
      </c>
      <c r="X109" s="19">
        <v>3</v>
      </c>
      <c r="Y109" s="19">
        <v>8</v>
      </c>
      <c r="AA109" s="19">
        <v>2</v>
      </c>
      <c r="AB109" s="19">
        <v>5</v>
      </c>
      <c r="AC109" s="4">
        <v>2</v>
      </c>
      <c r="AD109" s="4">
        <v>4</v>
      </c>
      <c r="AE109" s="19">
        <v>5</v>
      </c>
      <c r="AF109" s="19">
        <v>3</v>
      </c>
      <c r="AG109" s="19">
        <v>4</v>
      </c>
      <c r="AH109" s="19">
        <v>3</v>
      </c>
      <c r="AI109" s="19">
        <v>10</v>
      </c>
      <c r="AJ109" s="19">
        <v>2</v>
      </c>
      <c r="AK109" s="19">
        <v>2.5</v>
      </c>
      <c r="AL109" s="19">
        <v>2</v>
      </c>
      <c r="AM109" s="19">
        <v>6</v>
      </c>
      <c r="AN109" s="19">
        <v>3.5</v>
      </c>
      <c r="AO109" s="19">
        <v>2</v>
      </c>
      <c r="AP109" s="4">
        <v>4</v>
      </c>
      <c r="AR109" s="19">
        <v>5</v>
      </c>
      <c r="AS109" s="4">
        <v>5</v>
      </c>
      <c r="AT109" s="4"/>
      <c r="AU109" s="4"/>
      <c r="AW109" s="4"/>
      <c r="AX109" s="4"/>
      <c r="AY109" s="4"/>
      <c r="AZ109" s="4"/>
      <c r="BA109" s="4">
        <v>5</v>
      </c>
      <c r="BB109" s="4"/>
      <c r="BC109" s="4"/>
      <c r="BD109" s="4">
        <v>5</v>
      </c>
      <c r="BE109" s="4"/>
      <c r="BF109" s="4"/>
      <c r="BG109" s="4"/>
      <c r="BH109" s="4"/>
      <c r="BJ109" s="19">
        <v>4</v>
      </c>
      <c r="BK109" s="19">
        <v>4</v>
      </c>
      <c r="BL109" s="19">
        <v>5</v>
      </c>
      <c r="BM109" s="4"/>
      <c r="BN109" s="4">
        <v>3</v>
      </c>
      <c r="BO109" s="4">
        <v>10</v>
      </c>
      <c r="BQ109" s="19">
        <v>10</v>
      </c>
      <c r="BS109" s="4">
        <v>4</v>
      </c>
      <c r="BT109" s="19">
        <v>9</v>
      </c>
      <c r="BU109" s="19">
        <v>2</v>
      </c>
      <c r="BX109" s="19">
        <v>4</v>
      </c>
      <c r="BZ109" s="19">
        <v>4</v>
      </c>
      <c r="CA109" s="4">
        <v>5</v>
      </c>
      <c r="CB109" s="19">
        <v>3</v>
      </c>
      <c r="CC109" s="19">
        <v>4</v>
      </c>
      <c r="CD109" s="19">
        <v>5</v>
      </c>
      <c r="CE109" s="19">
        <v>10</v>
      </c>
      <c r="CF109" s="19">
        <v>4</v>
      </c>
      <c r="CG109" s="19">
        <v>10</v>
      </c>
      <c r="CH109" s="19">
        <v>3</v>
      </c>
      <c r="CI109" s="19">
        <v>2</v>
      </c>
      <c r="CJ109" s="4">
        <v>5</v>
      </c>
      <c r="CK109" s="19">
        <v>4</v>
      </c>
      <c r="CL109" s="19">
        <v>4</v>
      </c>
      <c r="CM109" s="4">
        <v>5</v>
      </c>
      <c r="CO109" s="19">
        <v>4</v>
      </c>
      <c r="CP109" s="19">
        <v>7</v>
      </c>
      <c r="CR109" s="19">
        <v>4</v>
      </c>
    </row>
    <row r="110" spans="1:96">
      <c r="A110" s="85" t="s">
        <v>3053</v>
      </c>
      <c r="B110" s="19" t="s">
        <v>590</v>
      </c>
      <c r="C110" s="19" t="s">
        <v>590</v>
      </c>
      <c r="D110" s="4"/>
      <c r="E110" s="19" t="s">
        <v>1995</v>
      </c>
      <c r="F110" s="19" t="s">
        <v>590</v>
      </c>
      <c r="G110" s="19" t="s">
        <v>590</v>
      </c>
      <c r="H110" s="19" t="s">
        <v>590</v>
      </c>
      <c r="I110" s="19" t="s">
        <v>590</v>
      </c>
      <c r="J110" s="19" t="s">
        <v>1995</v>
      </c>
      <c r="K110" s="19" t="s">
        <v>1995</v>
      </c>
      <c r="L110" s="4" t="s">
        <v>590</v>
      </c>
      <c r="N110" s="19" t="s">
        <v>590</v>
      </c>
      <c r="O110" s="19" t="s">
        <v>590</v>
      </c>
      <c r="P110" s="19" t="s">
        <v>450</v>
      </c>
      <c r="Q110" s="19" t="s">
        <v>450</v>
      </c>
      <c r="R110" s="19" t="s">
        <v>590</v>
      </c>
      <c r="S110" s="19" t="s">
        <v>590</v>
      </c>
      <c r="X110" s="19" t="s">
        <v>590</v>
      </c>
      <c r="Y110" s="19" t="s">
        <v>590</v>
      </c>
      <c r="AA110" s="19" t="s">
        <v>590</v>
      </c>
      <c r="AB110" s="19" t="s">
        <v>590</v>
      </c>
      <c r="AC110" s="4" t="s">
        <v>590</v>
      </c>
      <c r="AD110" s="4" t="s">
        <v>1995</v>
      </c>
      <c r="AE110" s="19" t="s">
        <v>590</v>
      </c>
      <c r="AF110" s="19" t="s">
        <v>590</v>
      </c>
      <c r="AG110" s="19" t="s">
        <v>590</v>
      </c>
      <c r="AI110" s="19" t="s">
        <v>1995</v>
      </c>
      <c r="AJ110" s="19" t="s">
        <v>590</v>
      </c>
      <c r="AK110" s="19" t="s">
        <v>590</v>
      </c>
      <c r="AL110" s="19" t="s">
        <v>590</v>
      </c>
      <c r="AM110" s="19" t="s">
        <v>1995</v>
      </c>
      <c r="AN110" s="19" t="s">
        <v>1995</v>
      </c>
      <c r="AO110" s="19" t="s">
        <v>590</v>
      </c>
      <c r="AP110" s="4" t="s">
        <v>590</v>
      </c>
      <c r="AS110" s="4" t="s">
        <v>1995</v>
      </c>
      <c r="AT110" s="4"/>
      <c r="AU110" s="4"/>
      <c r="AW110" s="4"/>
      <c r="AX110" s="4"/>
      <c r="AY110" s="4"/>
      <c r="AZ110" s="4"/>
      <c r="BA110" s="4" t="s">
        <v>590</v>
      </c>
      <c r="BB110" s="4"/>
      <c r="BC110" s="4"/>
      <c r="BD110" s="4" t="s">
        <v>590</v>
      </c>
      <c r="BE110" s="4"/>
      <c r="BF110" s="4"/>
      <c r="BG110" s="4"/>
      <c r="BH110" s="4"/>
      <c r="BJ110" s="19" t="s">
        <v>450</v>
      </c>
      <c r="BK110" s="19" t="s">
        <v>590</v>
      </c>
      <c r="BL110" s="19" t="s">
        <v>450</v>
      </c>
      <c r="BM110" s="4"/>
      <c r="BN110" s="4" t="s">
        <v>1995</v>
      </c>
      <c r="BO110" s="4" t="s">
        <v>1995</v>
      </c>
      <c r="BQ110" s="19" t="s">
        <v>2994</v>
      </c>
      <c r="BT110" s="19" t="s">
        <v>2994</v>
      </c>
      <c r="BU110" s="19" t="s">
        <v>590</v>
      </c>
      <c r="BV110" s="19" t="s">
        <v>590</v>
      </c>
      <c r="BX110" s="19" t="s">
        <v>1995</v>
      </c>
      <c r="BZ110" s="19" t="s">
        <v>1995</v>
      </c>
      <c r="CA110" s="4" t="s">
        <v>1995</v>
      </c>
      <c r="CC110" s="19" t="s">
        <v>2994</v>
      </c>
      <c r="CD110" s="19" t="s">
        <v>2994</v>
      </c>
      <c r="CE110" s="19" t="s">
        <v>1995</v>
      </c>
      <c r="CF110" s="19" t="s">
        <v>1995</v>
      </c>
      <c r="CH110" s="19" t="s">
        <v>590</v>
      </c>
      <c r="CI110" s="19" t="s">
        <v>590</v>
      </c>
      <c r="CL110" s="19" t="s">
        <v>2994</v>
      </c>
      <c r="CM110" s="4" t="s">
        <v>1995</v>
      </c>
      <c r="CN110" s="19" t="s">
        <v>2994</v>
      </c>
      <c r="CR110" s="19" t="s">
        <v>2994</v>
      </c>
    </row>
    <row r="111" spans="1:96">
      <c r="A111" s="98" t="s">
        <v>3054</v>
      </c>
      <c r="D111" s="4"/>
      <c r="E111" s="19">
        <v>4</v>
      </c>
      <c r="K111" s="19">
        <v>4</v>
      </c>
      <c r="L111" s="4">
        <v>0</v>
      </c>
      <c r="O111" s="19">
        <v>0</v>
      </c>
      <c r="AA111" s="19">
        <v>0</v>
      </c>
      <c r="AC111" s="4">
        <v>0</v>
      </c>
      <c r="AD111" s="4">
        <v>8</v>
      </c>
      <c r="AE111" s="19">
        <v>0</v>
      </c>
      <c r="AG111" s="19">
        <v>0</v>
      </c>
      <c r="AI111" s="19">
        <v>20</v>
      </c>
      <c r="AJ111" s="19">
        <v>0</v>
      </c>
      <c r="AM111" s="19">
        <v>7</v>
      </c>
      <c r="AP111" s="4">
        <v>0</v>
      </c>
      <c r="AS111" s="4">
        <v>18</v>
      </c>
      <c r="AT111" s="4"/>
      <c r="AU111" s="4"/>
      <c r="AW111" s="4"/>
      <c r="AX111" s="4"/>
      <c r="AY111" s="4"/>
      <c r="AZ111" s="4"/>
      <c r="BA111" s="4">
        <v>0</v>
      </c>
      <c r="BB111" s="4"/>
      <c r="BC111" s="4"/>
      <c r="BD111" s="4">
        <v>0</v>
      </c>
      <c r="BE111" s="4"/>
      <c r="BF111" s="4"/>
      <c r="BG111" s="4"/>
      <c r="BH111" s="4"/>
      <c r="BN111" s="4">
        <v>30</v>
      </c>
      <c r="BQ111" s="19">
        <v>20</v>
      </c>
      <c r="BT111" s="19">
        <v>20</v>
      </c>
      <c r="BU111" s="19">
        <v>0</v>
      </c>
      <c r="BV111" s="19">
        <v>0</v>
      </c>
      <c r="BX111" s="19">
        <v>15</v>
      </c>
      <c r="BZ111" s="19">
        <v>10</v>
      </c>
      <c r="CA111" s="4">
        <v>10</v>
      </c>
      <c r="CC111" s="19">
        <v>10</v>
      </c>
      <c r="CD111" s="19">
        <v>15</v>
      </c>
      <c r="CE111" s="19">
        <v>8</v>
      </c>
      <c r="CF111" s="19">
        <v>20</v>
      </c>
      <c r="CI111" s="19">
        <v>0</v>
      </c>
      <c r="CL111" s="19">
        <v>10</v>
      </c>
      <c r="CM111" s="4">
        <v>10</v>
      </c>
      <c r="CN111" s="19">
        <v>20</v>
      </c>
      <c r="CR111" s="19">
        <v>10</v>
      </c>
    </row>
    <row r="112" spans="1:96">
      <c r="A112" s="85" t="s">
        <v>581</v>
      </c>
      <c r="B112" s="19" t="s">
        <v>590</v>
      </c>
      <c r="C112" s="19" t="s">
        <v>1995</v>
      </c>
      <c r="D112" s="4"/>
      <c r="E112" s="19" t="s">
        <v>590</v>
      </c>
      <c r="F112" s="19" t="s">
        <v>590</v>
      </c>
      <c r="G112" s="19" t="s">
        <v>590</v>
      </c>
      <c r="H112" s="19" t="s">
        <v>590</v>
      </c>
      <c r="I112" s="19" t="s">
        <v>590</v>
      </c>
      <c r="J112" s="19" t="s">
        <v>590</v>
      </c>
      <c r="K112" s="19" t="s">
        <v>1995</v>
      </c>
      <c r="L112" s="4" t="s">
        <v>1995</v>
      </c>
      <c r="M112" s="19" t="s">
        <v>1995</v>
      </c>
      <c r="N112" s="19" t="s">
        <v>590</v>
      </c>
      <c r="O112" s="19" t="s">
        <v>1995</v>
      </c>
      <c r="P112" s="19" t="s">
        <v>450</v>
      </c>
      <c r="Q112" s="19" t="s">
        <v>450</v>
      </c>
      <c r="R112" s="19" t="s">
        <v>1995</v>
      </c>
      <c r="S112" s="19" t="s">
        <v>590</v>
      </c>
      <c r="T112" s="19" t="s">
        <v>1995</v>
      </c>
      <c r="U112" s="19" t="s">
        <v>1995</v>
      </c>
      <c r="X112" s="19" t="s">
        <v>590</v>
      </c>
      <c r="Y112" s="19" t="s">
        <v>590</v>
      </c>
      <c r="Z112" s="19" t="s">
        <v>1995</v>
      </c>
      <c r="AA112" s="19" t="s">
        <v>590</v>
      </c>
      <c r="AB112" s="19" t="s">
        <v>1995</v>
      </c>
      <c r="AC112" s="4" t="s">
        <v>590</v>
      </c>
      <c r="AD112" s="4" t="s">
        <v>590</v>
      </c>
      <c r="AE112" s="19" t="s">
        <v>590</v>
      </c>
      <c r="AF112" s="19" t="s">
        <v>590</v>
      </c>
      <c r="AG112" s="19" t="s">
        <v>590</v>
      </c>
      <c r="AH112" s="19" t="s">
        <v>1995</v>
      </c>
      <c r="AJ112" s="19" t="s">
        <v>590</v>
      </c>
      <c r="AK112" s="19" t="s">
        <v>590</v>
      </c>
      <c r="AL112" s="19" t="s">
        <v>1995</v>
      </c>
      <c r="AM112" s="19" t="s">
        <v>590</v>
      </c>
      <c r="AN112" s="19" t="s">
        <v>590</v>
      </c>
      <c r="AO112" s="19" t="s">
        <v>590</v>
      </c>
      <c r="AP112" s="4" t="s">
        <v>590</v>
      </c>
      <c r="AR112" s="19" t="s">
        <v>1995</v>
      </c>
      <c r="AS112" s="4" t="s">
        <v>1995</v>
      </c>
      <c r="AT112" s="4"/>
      <c r="AU112" s="4"/>
      <c r="AW112" s="4"/>
      <c r="AX112" s="4"/>
      <c r="AY112" s="4"/>
      <c r="AZ112" s="4"/>
      <c r="BA112" s="4" t="s">
        <v>1995</v>
      </c>
      <c r="BB112" s="4"/>
      <c r="BC112" s="4"/>
      <c r="BD112" s="4" t="s">
        <v>590</v>
      </c>
      <c r="BE112" s="4"/>
      <c r="BF112" s="4"/>
      <c r="BG112" s="4"/>
      <c r="BH112" s="4"/>
      <c r="BJ112" s="19" t="s">
        <v>450</v>
      </c>
      <c r="BK112" s="19" t="s">
        <v>590</v>
      </c>
      <c r="BL112" s="19" t="s">
        <v>2994</v>
      </c>
      <c r="BO112" s="4" t="s">
        <v>590</v>
      </c>
      <c r="BT112" s="19" t="s">
        <v>450</v>
      </c>
      <c r="BU112" s="19" t="s">
        <v>590</v>
      </c>
      <c r="BV112" s="19" t="s">
        <v>590</v>
      </c>
      <c r="BW112" s="19" t="s">
        <v>2994</v>
      </c>
      <c r="BX112" s="19" t="s">
        <v>590</v>
      </c>
      <c r="CA112" s="4" t="s">
        <v>590</v>
      </c>
      <c r="CB112" s="19" t="s">
        <v>1995</v>
      </c>
      <c r="CC112" s="19" t="s">
        <v>450</v>
      </c>
      <c r="CG112" s="19" t="s">
        <v>2994</v>
      </c>
      <c r="CH112" s="19" t="s">
        <v>1995</v>
      </c>
      <c r="CI112" s="19" t="s">
        <v>1995</v>
      </c>
      <c r="CJ112" s="4" t="s">
        <v>1995</v>
      </c>
      <c r="CK112" s="19" t="s">
        <v>1995</v>
      </c>
      <c r="CL112" s="19" t="s">
        <v>450</v>
      </c>
      <c r="CM112" s="4" t="s">
        <v>590</v>
      </c>
      <c r="CO112" s="19" t="s">
        <v>1995</v>
      </c>
      <c r="CP112" s="19" t="s">
        <v>2994</v>
      </c>
    </row>
    <row r="113" spans="1:96">
      <c r="A113" s="85" t="s">
        <v>582</v>
      </c>
      <c r="B113" s="19" t="s">
        <v>590</v>
      </c>
      <c r="C113" s="19" t="s">
        <v>1995</v>
      </c>
      <c r="D113" s="4"/>
      <c r="E113" s="19" t="s">
        <v>590</v>
      </c>
      <c r="F113" s="19" t="s">
        <v>590</v>
      </c>
      <c r="G113" s="19" t="s">
        <v>590</v>
      </c>
      <c r="H113" s="19" t="s">
        <v>590</v>
      </c>
      <c r="I113" s="19" t="s">
        <v>590</v>
      </c>
      <c r="J113" s="19" t="s">
        <v>1995</v>
      </c>
      <c r="K113" s="19" t="s">
        <v>1995</v>
      </c>
      <c r="L113" s="4" t="s">
        <v>590</v>
      </c>
      <c r="N113" s="19" t="s">
        <v>590</v>
      </c>
      <c r="O113" s="19" t="s">
        <v>590</v>
      </c>
      <c r="P113" s="19" t="s">
        <v>450</v>
      </c>
      <c r="Q113" s="19" t="s">
        <v>450</v>
      </c>
      <c r="R113" s="19" t="s">
        <v>590</v>
      </c>
      <c r="S113" s="19" t="s">
        <v>590</v>
      </c>
      <c r="T113" s="19" t="s">
        <v>1995</v>
      </c>
      <c r="U113" s="19" t="s">
        <v>1995</v>
      </c>
      <c r="X113" s="19" t="s">
        <v>1995</v>
      </c>
      <c r="Y113" s="19" t="s">
        <v>1995</v>
      </c>
      <c r="AA113" s="19" t="s">
        <v>590</v>
      </c>
      <c r="AB113" s="19" t="s">
        <v>1995</v>
      </c>
      <c r="AC113" s="4" t="s">
        <v>590</v>
      </c>
      <c r="AD113" s="4" t="s">
        <v>590</v>
      </c>
      <c r="AE113" s="19" t="s">
        <v>590</v>
      </c>
      <c r="AF113" s="19" t="s">
        <v>590</v>
      </c>
      <c r="AG113" s="19" t="s">
        <v>590</v>
      </c>
      <c r="AH113" s="19" t="s">
        <v>1995</v>
      </c>
      <c r="AI113" s="19" t="s">
        <v>1995</v>
      </c>
      <c r="AJ113" s="19" t="s">
        <v>590</v>
      </c>
      <c r="AK113" s="19" t="s">
        <v>590</v>
      </c>
      <c r="AL113" s="19" t="s">
        <v>590</v>
      </c>
      <c r="AM113" s="19" t="s">
        <v>590</v>
      </c>
      <c r="AN113" s="19" t="s">
        <v>590</v>
      </c>
      <c r="AO113" s="19" t="s">
        <v>1995</v>
      </c>
      <c r="AP113" s="4" t="s">
        <v>590</v>
      </c>
      <c r="AS113" s="4" t="s">
        <v>1995</v>
      </c>
      <c r="AT113" s="4"/>
      <c r="AU113" s="4"/>
      <c r="AW113" s="4"/>
      <c r="AX113" s="4"/>
      <c r="AY113" s="4"/>
      <c r="AZ113" s="4"/>
      <c r="BA113" s="4" t="s">
        <v>1995</v>
      </c>
      <c r="BB113" s="4"/>
      <c r="BC113" s="4"/>
      <c r="BD113" s="4" t="s">
        <v>590</v>
      </c>
      <c r="BE113" s="4"/>
      <c r="BF113" s="4"/>
      <c r="BG113" s="4"/>
      <c r="BH113" s="4"/>
      <c r="BJ113" s="19" t="s">
        <v>450</v>
      </c>
      <c r="BK113" s="19" t="s">
        <v>590</v>
      </c>
      <c r="BO113" s="4" t="s">
        <v>1995</v>
      </c>
      <c r="BQ113" s="19" t="s">
        <v>2994</v>
      </c>
      <c r="BT113" s="19" t="s">
        <v>2994</v>
      </c>
      <c r="BU113" s="19" t="s">
        <v>590</v>
      </c>
      <c r="BV113" s="19" t="s">
        <v>590</v>
      </c>
      <c r="BW113" s="19" t="s">
        <v>2994</v>
      </c>
      <c r="BX113" s="19" t="s">
        <v>590</v>
      </c>
      <c r="BZ113" s="19" t="s">
        <v>2994</v>
      </c>
      <c r="CA113" s="4" t="s">
        <v>1995</v>
      </c>
      <c r="CB113" s="19" t="s">
        <v>1995</v>
      </c>
      <c r="CC113" s="19" t="s">
        <v>590</v>
      </c>
      <c r="CE113" s="19" t="s">
        <v>450</v>
      </c>
      <c r="CF113" s="19" t="s">
        <v>2994</v>
      </c>
      <c r="CG113" s="19" t="s">
        <v>2994</v>
      </c>
      <c r="CH113" s="19" t="s">
        <v>590</v>
      </c>
      <c r="CI113" s="19" t="s">
        <v>590</v>
      </c>
      <c r="CL113" s="19" t="s">
        <v>450</v>
      </c>
      <c r="CM113" s="4" t="s">
        <v>590</v>
      </c>
      <c r="CP113" s="19" t="s">
        <v>2994</v>
      </c>
      <c r="CQ113" s="19" t="s">
        <v>2994</v>
      </c>
    </row>
    <row r="114" spans="1:96">
      <c r="A114" s="85" t="s">
        <v>583</v>
      </c>
      <c r="B114" s="19" t="s">
        <v>590</v>
      </c>
      <c r="C114" s="19" t="s">
        <v>590</v>
      </c>
      <c r="D114" s="4"/>
      <c r="E114" s="19" t="s">
        <v>590</v>
      </c>
      <c r="F114" s="19" t="s">
        <v>590</v>
      </c>
      <c r="G114" s="19" t="s">
        <v>590</v>
      </c>
      <c r="H114" s="19" t="s">
        <v>590</v>
      </c>
      <c r="I114" s="19" t="s">
        <v>590</v>
      </c>
      <c r="J114" s="19" t="s">
        <v>590</v>
      </c>
      <c r="K114" s="19" t="s">
        <v>590</v>
      </c>
      <c r="L114" s="4" t="s">
        <v>590</v>
      </c>
      <c r="N114" s="19" t="s">
        <v>590</v>
      </c>
      <c r="O114" s="19" t="s">
        <v>590</v>
      </c>
      <c r="P114" s="19" t="s">
        <v>450</v>
      </c>
      <c r="Q114" s="19" t="s">
        <v>450</v>
      </c>
      <c r="R114" s="19" t="s">
        <v>590</v>
      </c>
      <c r="S114" s="19" t="s">
        <v>590</v>
      </c>
      <c r="X114" s="19" t="s">
        <v>590</v>
      </c>
      <c r="Y114" s="19" t="s">
        <v>590</v>
      </c>
      <c r="AA114" s="19" t="s">
        <v>590</v>
      </c>
      <c r="AB114" s="19" t="s">
        <v>590</v>
      </c>
      <c r="AC114" s="4" t="s">
        <v>590</v>
      </c>
      <c r="AD114" s="4" t="s">
        <v>590</v>
      </c>
      <c r="AE114" s="19" t="s">
        <v>590</v>
      </c>
      <c r="AF114" s="19" t="s">
        <v>590</v>
      </c>
      <c r="AG114" s="19" t="s">
        <v>590</v>
      </c>
      <c r="AJ114" s="19" t="s">
        <v>590</v>
      </c>
      <c r="AK114" s="19" t="s">
        <v>590</v>
      </c>
      <c r="AL114" s="19" t="s">
        <v>590</v>
      </c>
      <c r="AM114" s="19" t="s">
        <v>590</v>
      </c>
      <c r="AN114" s="19" t="s">
        <v>590</v>
      </c>
      <c r="AO114" s="19" t="s">
        <v>590</v>
      </c>
      <c r="AP114" s="4" t="s">
        <v>590</v>
      </c>
      <c r="AS114" s="4" t="s">
        <v>1995</v>
      </c>
      <c r="AT114" s="4"/>
      <c r="AU114" s="4"/>
      <c r="AW114" s="4"/>
      <c r="AX114" s="4"/>
      <c r="AY114" s="4"/>
      <c r="AZ114" s="4"/>
      <c r="BA114" s="4" t="s">
        <v>590</v>
      </c>
      <c r="BB114" s="4"/>
      <c r="BC114" s="4"/>
      <c r="BD114" s="4" t="s">
        <v>590</v>
      </c>
      <c r="BE114" s="4"/>
      <c r="BF114" s="4"/>
      <c r="BG114" s="4"/>
      <c r="BH114" s="4"/>
      <c r="BJ114" s="19" t="s">
        <v>450</v>
      </c>
      <c r="BK114" s="19" t="s">
        <v>590</v>
      </c>
      <c r="BN114" s="4" t="s">
        <v>1995</v>
      </c>
      <c r="BO114" s="4" t="s">
        <v>590</v>
      </c>
      <c r="BT114" s="19" t="s">
        <v>450</v>
      </c>
      <c r="BU114" s="19" t="s">
        <v>590</v>
      </c>
      <c r="BV114" s="19" t="s">
        <v>590</v>
      </c>
      <c r="BX114" s="19" t="s">
        <v>1995</v>
      </c>
      <c r="BZ114" s="19" t="s">
        <v>450</v>
      </c>
      <c r="CA114" s="4" t="s">
        <v>590</v>
      </c>
      <c r="CC114" s="19" t="s">
        <v>590</v>
      </c>
      <c r="CD114" s="19" t="s">
        <v>2994</v>
      </c>
      <c r="CE114" s="19" t="s">
        <v>450</v>
      </c>
      <c r="CF114" s="19" t="s">
        <v>2994</v>
      </c>
      <c r="CH114" s="19" t="s">
        <v>1995</v>
      </c>
      <c r="CI114" s="19" t="s">
        <v>590</v>
      </c>
      <c r="CJ114" s="4" t="s">
        <v>1995</v>
      </c>
      <c r="CK114" s="19" t="s">
        <v>1995</v>
      </c>
      <c r="CL114" s="19" t="s">
        <v>2994</v>
      </c>
      <c r="CM114" s="4" t="s">
        <v>1995</v>
      </c>
      <c r="CN114" s="19" t="s">
        <v>2994</v>
      </c>
    </row>
    <row r="115" spans="1:96">
      <c r="A115" s="85" t="s">
        <v>584</v>
      </c>
      <c r="B115" s="19">
        <v>1</v>
      </c>
      <c r="C115" s="19">
        <v>2</v>
      </c>
      <c r="D115" s="4"/>
      <c r="E115" s="19">
        <v>2</v>
      </c>
      <c r="F115" s="19">
        <v>1</v>
      </c>
      <c r="G115" s="19">
        <v>1</v>
      </c>
      <c r="H115" s="19">
        <v>2</v>
      </c>
      <c r="I115" s="19">
        <v>1</v>
      </c>
      <c r="J115" s="19">
        <v>2</v>
      </c>
      <c r="K115" s="19">
        <v>1</v>
      </c>
      <c r="L115" s="4">
        <v>2</v>
      </c>
      <c r="M115" s="19">
        <v>1</v>
      </c>
      <c r="N115" s="19">
        <v>1</v>
      </c>
      <c r="O115" s="19">
        <v>2</v>
      </c>
      <c r="P115" s="19">
        <v>1</v>
      </c>
      <c r="Q115" s="19">
        <v>1</v>
      </c>
      <c r="R115" s="19">
        <v>2</v>
      </c>
      <c r="S115" s="19">
        <v>1</v>
      </c>
      <c r="T115" s="19">
        <v>1</v>
      </c>
      <c r="U115" s="19">
        <v>2</v>
      </c>
      <c r="V115" s="19">
        <v>2</v>
      </c>
      <c r="X115" s="19">
        <v>1</v>
      </c>
      <c r="Y115" s="19">
        <v>1</v>
      </c>
      <c r="Z115" s="19">
        <v>1</v>
      </c>
      <c r="AA115" s="19">
        <v>1</v>
      </c>
      <c r="AB115" s="19">
        <v>1</v>
      </c>
      <c r="AC115" s="4">
        <v>1</v>
      </c>
      <c r="AD115" s="4">
        <v>1</v>
      </c>
      <c r="AE115" s="19">
        <v>1</v>
      </c>
      <c r="AF115" s="19">
        <v>2</v>
      </c>
      <c r="AG115" s="19">
        <v>2</v>
      </c>
      <c r="AH115" s="19">
        <v>2</v>
      </c>
      <c r="AI115" s="19">
        <v>4</v>
      </c>
      <c r="AJ115" s="19">
        <v>1</v>
      </c>
      <c r="AK115" s="19">
        <v>1</v>
      </c>
      <c r="AL115" s="19">
        <v>1</v>
      </c>
      <c r="AM115" s="19">
        <v>2</v>
      </c>
      <c r="AN115" s="19">
        <v>2</v>
      </c>
      <c r="AO115" s="19">
        <v>1</v>
      </c>
      <c r="AP115" s="4">
        <v>1</v>
      </c>
      <c r="AR115" s="19">
        <v>3</v>
      </c>
      <c r="AS115" s="4">
        <v>3</v>
      </c>
      <c r="AT115" s="4"/>
      <c r="AU115" s="4"/>
      <c r="AW115" s="4"/>
      <c r="AX115" s="4"/>
      <c r="AY115" s="4"/>
      <c r="AZ115" s="4"/>
      <c r="BA115" s="4">
        <v>3</v>
      </c>
      <c r="BB115" s="4"/>
      <c r="BC115" s="4"/>
      <c r="BD115" s="4">
        <v>3</v>
      </c>
      <c r="BE115" s="4"/>
      <c r="BF115" s="4"/>
      <c r="BG115" s="4"/>
      <c r="BH115" s="4"/>
      <c r="BJ115" s="19">
        <v>2</v>
      </c>
      <c r="BK115" s="19">
        <v>2</v>
      </c>
      <c r="BL115" s="19">
        <v>2</v>
      </c>
      <c r="BN115" s="4">
        <v>3</v>
      </c>
      <c r="BO115" s="4">
        <v>3</v>
      </c>
      <c r="BQ115" s="19">
        <v>3</v>
      </c>
      <c r="BS115" s="4">
        <v>1</v>
      </c>
      <c r="BT115" s="19">
        <v>2</v>
      </c>
      <c r="BU115" s="19">
        <v>1</v>
      </c>
      <c r="BV115" s="19">
        <v>3</v>
      </c>
      <c r="BW115" s="19">
        <v>2</v>
      </c>
      <c r="BX115" s="19">
        <v>3</v>
      </c>
      <c r="BZ115" s="19">
        <v>1</v>
      </c>
      <c r="CA115" s="4">
        <v>1</v>
      </c>
      <c r="CB115" s="19">
        <v>3</v>
      </c>
      <c r="CC115" s="19">
        <v>2</v>
      </c>
      <c r="CD115" s="19">
        <v>2</v>
      </c>
      <c r="CE115" s="19">
        <v>3</v>
      </c>
      <c r="CG115" s="19">
        <v>2</v>
      </c>
      <c r="CH115" s="19">
        <v>2</v>
      </c>
      <c r="CI115" s="19">
        <v>1</v>
      </c>
      <c r="CJ115" s="4">
        <v>2</v>
      </c>
      <c r="CK115" s="19">
        <v>2</v>
      </c>
      <c r="CL115" s="19">
        <v>2</v>
      </c>
      <c r="CM115" s="4">
        <v>1</v>
      </c>
      <c r="CN115" s="19">
        <v>3</v>
      </c>
      <c r="CO115" s="19">
        <v>1</v>
      </c>
      <c r="CP115" s="19">
        <v>1</v>
      </c>
      <c r="CQ115" s="19">
        <v>2</v>
      </c>
      <c r="CR115" s="19">
        <v>2</v>
      </c>
    </row>
    <row r="116" spans="1:96">
      <c r="A116" s="85" t="s">
        <v>585</v>
      </c>
      <c r="B116" s="19" t="s">
        <v>596</v>
      </c>
      <c r="C116" s="19" t="s">
        <v>592</v>
      </c>
      <c r="D116" s="4"/>
      <c r="E116" s="19" t="s">
        <v>592</v>
      </c>
      <c r="F116" s="19" t="s">
        <v>596</v>
      </c>
      <c r="G116" s="19" t="s">
        <v>592</v>
      </c>
      <c r="H116" s="19" t="s">
        <v>596</v>
      </c>
      <c r="I116" s="19" t="s">
        <v>596</v>
      </c>
      <c r="J116" s="19" t="s">
        <v>596</v>
      </c>
      <c r="K116" s="19" t="s">
        <v>592</v>
      </c>
      <c r="L116" s="4" t="s">
        <v>592</v>
      </c>
      <c r="M116" s="19" t="s">
        <v>592</v>
      </c>
      <c r="N116" s="19" t="s">
        <v>596</v>
      </c>
      <c r="O116" s="19" t="s">
        <v>596</v>
      </c>
      <c r="P116" s="19" t="s">
        <v>596</v>
      </c>
      <c r="Q116" s="19" t="s">
        <v>596</v>
      </c>
      <c r="R116" s="19" t="s">
        <v>596</v>
      </c>
      <c r="S116" s="19" t="s">
        <v>592</v>
      </c>
      <c r="T116" s="19" t="s">
        <v>592</v>
      </c>
      <c r="U116" s="19" t="s">
        <v>592</v>
      </c>
      <c r="V116" s="19" t="s">
        <v>592</v>
      </c>
      <c r="X116" s="19" t="s">
        <v>596</v>
      </c>
      <c r="Y116" s="19" t="s">
        <v>592</v>
      </c>
      <c r="Z116" s="19" t="s">
        <v>592</v>
      </c>
      <c r="AA116" s="19" t="s">
        <v>596</v>
      </c>
      <c r="AC116" s="4" t="s">
        <v>596</v>
      </c>
      <c r="AD116" s="4" t="s">
        <v>596</v>
      </c>
      <c r="AE116" s="19" t="s">
        <v>596</v>
      </c>
      <c r="AF116" s="19" t="s">
        <v>592</v>
      </c>
      <c r="AG116" s="19" t="s">
        <v>588</v>
      </c>
      <c r="AH116" s="19" t="s">
        <v>592</v>
      </c>
      <c r="AI116" s="19" t="s">
        <v>588</v>
      </c>
      <c r="AJ116" s="19" t="s">
        <v>596</v>
      </c>
      <c r="AK116" s="19" t="s">
        <v>592</v>
      </c>
      <c r="AL116" s="19" t="s">
        <v>596</v>
      </c>
      <c r="AM116" s="19" t="s">
        <v>588</v>
      </c>
      <c r="AN116" s="19" t="s">
        <v>592</v>
      </c>
      <c r="AO116" s="19" t="s">
        <v>588</v>
      </c>
      <c r="AP116" s="4" t="s">
        <v>592</v>
      </c>
      <c r="AR116" s="19" t="s">
        <v>588</v>
      </c>
      <c r="AS116" s="4" t="s">
        <v>596</v>
      </c>
      <c r="AT116" s="4"/>
      <c r="AU116" s="4"/>
      <c r="AW116" s="4"/>
      <c r="AX116" s="4"/>
      <c r="AY116" s="4"/>
      <c r="AZ116" s="4"/>
      <c r="BA116" s="4" t="s">
        <v>588</v>
      </c>
      <c r="BB116" s="4"/>
      <c r="BC116" s="4"/>
      <c r="BD116" s="4" t="s">
        <v>588</v>
      </c>
      <c r="BE116" s="4"/>
      <c r="BF116" s="4"/>
      <c r="BG116" s="4"/>
      <c r="BH116" s="4"/>
      <c r="BJ116" s="19" t="s">
        <v>592</v>
      </c>
      <c r="BK116" s="19" t="s">
        <v>588</v>
      </c>
      <c r="BL116" s="19" t="s">
        <v>592</v>
      </c>
      <c r="BN116" s="4" t="s">
        <v>588</v>
      </c>
      <c r="BO116" s="4" t="s">
        <v>588</v>
      </c>
      <c r="BQ116" s="19" t="s">
        <v>4311</v>
      </c>
      <c r="BS116" s="4" t="s">
        <v>592</v>
      </c>
      <c r="BT116" s="19" t="s">
        <v>592</v>
      </c>
      <c r="BV116" s="19" t="s">
        <v>588</v>
      </c>
      <c r="BW116" s="19" t="s">
        <v>5323</v>
      </c>
      <c r="BX116" s="19" t="s">
        <v>592</v>
      </c>
      <c r="BZ116" s="19" t="s">
        <v>592</v>
      </c>
      <c r="CA116" s="4" t="s">
        <v>592</v>
      </c>
      <c r="CB116" s="19" t="s">
        <v>588</v>
      </c>
      <c r="CC116" s="19" t="s">
        <v>588</v>
      </c>
      <c r="CD116" s="19" t="s">
        <v>588</v>
      </c>
      <c r="CE116" s="19" t="s">
        <v>588</v>
      </c>
      <c r="CF116" s="19" t="s">
        <v>592</v>
      </c>
      <c r="CG116" s="19" t="s">
        <v>4311</v>
      </c>
      <c r="CH116" s="19" t="s">
        <v>592</v>
      </c>
      <c r="CI116" s="19" t="s">
        <v>592</v>
      </c>
      <c r="CJ116" s="4" t="s">
        <v>588</v>
      </c>
      <c r="CK116" s="19" t="s">
        <v>588</v>
      </c>
      <c r="CL116" s="19" t="s">
        <v>4311</v>
      </c>
      <c r="CM116" s="4" t="s">
        <v>592</v>
      </c>
      <c r="CN116" s="19" t="s">
        <v>5323</v>
      </c>
      <c r="CO116" s="19" t="s">
        <v>592</v>
      </c>
      <c r="CP116" s="19" t="s">
        <v>4311</v>
      </c>
      <c r="CQ116" s="19" t="s">
        <v>5323</v>
      </c>
      <c r="CR116" s="19" t="s">
        <v>5323</v>
      </c>
    </row>
    <row r="117" spans="1:96" ht="175.5" customHeight="1">
      <c r="A117" s="85" t="s">
        <v>3055</v>
      </c>
      <c r="B117" s="19" t="s">
        <v>3082</v>
      </c>
      <c r="C117" s="19" t="s">
        <v>3083</v>
      </c>
      <c r="D117" s="4"/>
      <c r="E117" s="19" t="s">
        <v>4789</v>
      </c>
      <c r="G117" s="19" t="s">
        <v>4790</v>
      </c>
      <c r="H117" s="19" t="s">
        <v>4791</v>
      </c>
      <c r="I117" s="19" t="s">
        <v>3585</v>
      </c>
      <c r="J117" s="19" t="s">
        <v>3586</v>
      </c>
      <c r="K117" s="19" t="s">
        <v>3587</v>
      </c>
      <c r="L117" s="4" t="s">
        <v>239</v>
      </c>
      <c r="M117" s="19" t="s">
        <v>3588</v>
      </c>
      <c r="N117" s="19" t="s">
        <v>3589</v>
      </c>
      <c r="P117" s="19" t="s">
        <v>3590</v>
      </c>
      <c r="R117" s="19" t="s">
        <v>3591</v>
      </c>
      <c r="T117" s="19" t="s">
        <v>3592</v>
      </c>
      <c r="U117" s="19" t="s">
        <v>3593</v>
      </c>
      <c r="Y117" s="19" t="s">
        <v>5346</v>
      </c>
      <c r="AA117" s="73" t="s">
        <v>1626</v>
      </c>
      <c r="AB117" s="19" t="s">
        <v>5347</v>
      </c>
      <c r="AC117" s="4"/>
      <c r="AD117" s="9" t="s">
        <v>243</v>
      </c>
      <c r="AF117" s="19" t="s">
        <v>5348</v>
      </c>
      <c r="AH117" s="19" t="s">
        <v>5349</v>
      </c>
      <c r="AL117" s="19" t="s">
        <v>5350</v>
      </c>
      <c r="AM117" s="19" t="s">
        <v>5351</v>
      </c>
      <c r="AN117" s="19" t="s">
        <v>5352</v>
      </c>
      <c r="AO117" s="19" t="s">
        <v>5353</v>
      </c>
      <c r="AP117" s="4" t="s">
        <v>251</v>
      </c>
      <c r="AQ117" s="4" t="s">
        <v>252</v>
      </c>
      <c r="AS117" s="4" t="s">
        <v>257</v>
      </c>
      <c r="AT117" s="4"/>
      <c r="AU117" s="4"/>
      <c r="AW117" s="4"/>
      <c r="AX117" s="4"/>
      <c r="AY117" s="4"/>
      <c r="AZ117" s="4"/>
      <c r="BB117" s="4"/>
      <c r="BC117" s="4"/>
      <c r="BD117" s="4" t="s">
        <v>264</v>
      </c>
      <c r="BE117" s="8" t="s">
        <v>4117</v>
      </c>
      <c r="BF117" s="4"/>
      <c r="BG117" s="4"/>
      <c r="BH117" s="4"/>
      <c r="BK117" s="19" t="s">
        <v>2243</v>
      </c>
      <c r="BN117" s="4" t="s">
        <v>268</v>
      </c>
      <c r="BQ117" s="19" t="s">
        <v>2244</v>
      </c>
      <c r="BS117" s="4" t="s">
        <v>274</v>
      </c>
      <c r="BT117" s="19" t="s">
        <v>2254</v>
      </c>
      <c r="BU117" s="73" t="s">
        <v>1051</v>
      </c>
      <c r="BX117" s="19" t="s">
        <v>2255</v>
      </c>
      <c r="CA117" s="4" t="s">
        <v>278</v>
      </c>
      <c r="CF117" s="19" t="s">
        <v>2256</v>
      </c>
      <c r="CJ117" s="4" t="s">
        <v>2587</v>
      </c>
      <c r="CM117" s="4" t="s">
        <v>290</v>
      </c>
      <c r="CO117" s="19" t="s">
        <v>2257</v>
      </c>
      <c r="CP117" s="19" t="s">
        <v>2258</v>
      </c>
    </row>
    <row r="118" spans="1:96">
      <c r="A118" s="101" t="s">
        <v>4766</v>
      </c>
    </row>
    <row r="119" spans="1:96" s="45" customFormat="1">
      <c r="A119" s="102" t="s">
        <v>4848</v>
      </c>
      <c r="B119" s="103">
        <f t="shared" ref="B119:AG119" si="3">SUM( ISBLANK(B15), ISBLANK(B16), ISBLANK(B17), ISBLANK(B18), ISBLANK(B19), ISBLANK(B20), ISBLANK(B21), ISBLANK(B22), ISBLANK(B23), ISBLANK(B24), ISBLANK(B38), ISBLANK(B39), ISBLANK(B40), ISBLANK(B41), ISBLANK(B42), ISBLANK(B43), ISBLANK(B44), ISBLANK(B45), ISBLANK(B46))</f>
        <v>1</v>
      </c>
      <c r="C119" s="103">
        <f t="shared" si="3"/>
        <v>9</v>
      </c>
      <c r="D119" s="103">
        <f t="shared" si="3"/>
        <v>8</v>
      </c>
      <c r="E119" s="103">
        <f t="shared" si="3"/>
        <v>1</v>
      </c>
      <c r="F119" s="103">
        <f t="shared" si="3"/>
        <v>16</v>
      </c>
      <c r="G119" s="103">
        <f t="shared" si="3"/>
        <v>9</v>
      </c>
      <c r="H119" s="103">
        <f t="shared" si="3"/>
        <v>8</v>
      </c>
      <c r="I119" s="103">
        <f t="shared" si="3"/>
        <v>9</v>
      </c>
      <c r="J119" s="103">
        <f t="shared" si="3"/>
        <v>3</v>
      </c>
      <c r="K119" s="103">
        <f t="shared" si="3"/>
        <v>6</v>
      </c>
      <c r="L119" s="103">
        <f t="shared" si="3"/>
        <v>6</v>
      </c>
      <c r="M119" s="103">
        <f t="shared" si="3"/>
        <v>4</v>
      </c>
      <c r="N119" s="103">
        <f t="shared" si="3"/>
        <v>11</v>
      </c>
      <c r="O119" s="103">
        <f t="shared" si="3"/>
        <v>6</v>
      </c>
      <c r="P119" s="103">
        <f t="shared" si="3"/>
        <v>9</v>
      </c>
      <c r="Q119" s="103">
        <f t="shared" si="3"/>
        <v>10</v>
      </c>
      <c r="R119" s="103">
        <f t="shared" si="3"/>
        <v>3</v>
      </c>
      <c r="S119" s="103">
        <f t="shared" si="3"/>
        <v>11</v>
      </c>
      <c r="T119" s="103">
        <f t="shared" si="3"/>
        <v>9</v>
      </c>
      <c r="U119" s="103">
        <f t="shared" si="3"/>
        <v>7</v>
      </c>
      <c r="V119" s="103">
        <f t="shared" si="3"/>
        <v>16</v>
      </c>
      <c r="W119" s="103">
        <f t="shared" si="3"/>
        <v>11</v>
      </c>
      <c r="X119" s="103">
        <f t="shared" si="3"/>
        <v>6</v>
      </c>
      <c r="Y119" s="103">
        <f t="shared" si="3"/>
        <v>11</v>
      </c>
      <c r="Z119" s="103">
        <f t="shared" si="3"/>
        <v>15</v>
      </c>
      <c r="AA119" s="103">
        <f t="shared" si="3"/>
        <v>11</v>
      </c>
      <c r="AB119" s="103">
        <f t="shared" si="3"/>
        <v>3</v>
      </c>
      <c r="AC119" s="103">
        <f t="shared" si="3"/>
        <v>12</v>
      </c>
      <c r="AD119" s="103">
        <f t="shared" si="3"/>
        <v>2</v>
      </c>
      <c r="AE119" s="103">
        <f t="shared" si="3"/>
        <v>11</v>
      </c>
      <c r="AF119" s="103">
        <f t="shared" si="3"/>
        <v>11</v>
      </c>
      <c r="AG119" s="103">
        <f t="shared" si="3"/>
        <v>12</v>
      </c>
      <c r="AH119" s="103">
        <f t="shared" ref="AH119:BL119" si="4">SUM( ISBLANK(AH15), ISBLANK(AH16), ISBLANK(AH17), ISBLANK(AH18), ISBLANK(AH19), ISBLANK(AH20), ISBLANK(AH21), ISBLANK(AH22), ISBLANK(AH23), ISBLANK(AH24), ISBLANK(AH38), ISBLANK(AH39), ISBLANK(AH40), ISBLANK(AH41), ISBLANK(AH42), ISBLANK(AH43), ISBLANK(AH44), ISBLANK(AH45), ISBLANK(AH46))</f>
        <v>10</v>
      </c>
      <c r="AI119" s="103">
        <f t="shared" si="4"/>
        <v>10</v>
      </c>
      <c r="AJ119" s="103">
        <f t="shared" si="4"/>
        <v>11</v>
      </c>
      <c r="AK119" s="103">
        <f t="shared" si="4"/>
        <v>10</v>
      </c>
      <c r="AL119" s="103">
        <f t="shared" si="4"/>
        <v>1</v>
      </c>
      <c r="AM119" s="103">
        <f t="shared" si="4"/>
        <v>9</v>
      </c>
      <c r="AN119" s="103">
        <f t="shared" si="4"/>
        <v>2</v>
      </c>
      <c r="AO119" s="103">
        <f t="shared" si="4"/>
        <v>11</v>
      </c>
      <c r="AP119" s="103">
        <f t="shared" si="4"/>
        <v>4</v>
      </c>
      <c r="AQ119" s="103">
        <f t="shared" si="4"/>
        <v>5</v>
      </c>
      <c r="AR119" s="103">
        <f t="shared" si="4"/>
        <v>11</v>
      </c>
      <c r="AS119" s="103">
        <f t="shared" si="4"/>
        <v>3</v>
      </c>
      <c r="AT119" s="103">
        <f t="shared" si="4"/>
        <v>4</v>
      </c>
      <c r="AU119" s="103">
        <f t="shared" si="4"/>
        <v>4</v>
      </c>
      <c r="AV119" s="103">
        <f t="shared" si="4"/>
        <v>19</v>
      </c>
      <c r="AW119" s="103">
        <f t="shared" si="4"/>
        <v>4</v>
      </c>
      <c r="AX119" s="103">
        <f t="shared" si="4"/>
        <v>4</v>
      </c>
      <c r="AY119" s="103">
        <f t="shared" si="4"/>
        <v>4</v>
      </c>
      <c r="AZ119" s="103">
        <f t="shared" si="4"/>
        <v>4</v>
      </c>
      <c r="BA119" s="103">
        <f t="shared" si="4"/>
        <v>2</v>
      </c>
      <c r="BB119" s="103">
        <f t="shared" si="4"/>
        <v>4</v>
      </c>
      <c r="BC119" s="103">
        <f t="shared" si="4"/>
        <v>4</v>
      </c>
      <c r="BD119" s="103">
        <f t="shared" si="4"/>
        <v>2</v>
      </c>
      <c r="BE119" s="103">
        <f t="shared" si="4"/>
        <v>9</v>
      </c>
      <c r="BF119" s="103">
        <f t="shared" si="4"/>
        <v>4</v>
      </c>
      <c r="BG119" s="103">
        <f t="shared" si="4"/>
        <v>6</v>
      </c>
      <c r="BH119" s="103">
        <f t="shared" si="4"/>
        <v>6</v>
      </c>
      <c r="BI119" s="103">
        <f t="shared" si="4"/>
        <v>5</v>
      </c>
      <c r="BJ119" s="103">
        <f t="shared" si="4"/>
        <v>11</v>
      </c>
      <c r="BK119" s="103">
        <f t="shared" si="4"/>
        <v>5</v>
      </c>
      <c r="BL119" s="103">
        <f t="shared" si="4"/>
        <v>3</v>
      </c>
      <c r="BM119" s="103">
        <f t="shared" ref="BM119:CR119" si="5">SUM( ISBLANK(BM15), ISBLANK(BM16), ISBLANK(BM17), ISBLANK(BM18), ISBLANK(BM19), ISBLANK(BM20), ISBLANK(BM21), ISBLANK(BM22), ISBLANK(BM23), ISBLANK(BM24), ISBLANK(BM38), ISBLANK(BM39), ISBLANK(BM40), ISBLANK(BM41), ISBLANK(BM42), ISBLANK(BM43), ISBLANK(BM44), ISBLANK(BM45), ISBLANK(BM46))</f>
        <v>5</v>
      </c>
      <c r="BN119" s="103">
        <f t="shared" si="5"/>
        <v>9</v>
      </c>
      <c r="BO119" s="103">
        <f t="shared" si="5"/>
        <v>4</v>
      </c>
      <c r="BP119" s="103">
        <f t="shared" si="5"/>
        <v>5</v>
      </c>
      <c r="BQ119" s="103">
        <f t="shared" si="5"/>
        <v>9</v>
      </c>
      <c r="BR119" s="103">
        <f t="shared" si="5"/>
        <v>12</v>
      </c>
      <c r="BS119" s="103">
        <f t="shared" si="5"/>
        <v>17</v>
      </c>
      <c r="BT119" s="103">
        <f t="shared" si="5"/>
        <v>5</v>
      </c>
      <c r="BU119" s="103">
        <f t="shared" si="5"/>
        <v>11</v>
      </c>
      <c r="BV119" s="103">
        <f t="shared" si="5"/>
        <v>11</v>
      </c>
      <c r="BW119" s="103">
        <f t="shared" si="5"/>
        <v>11</v>
      </c>
      <c r="BX119" s="103">
        <f t="shared" si="5"/>
        <v>4</v>
      </c>
      <c r="BY119" s="103">
        <f t="shared" si="5"/>
        <v>11</v>
      </c>
      <c r="BZ119" s="103">
        <f t="shared" si="5"/>
        <v>5</v>
      </c>
      <c r="CA119" s="103">
        <f t="shared" si="5"/>
        <v>3</v>
      </c>
      <c r="CB119" s="103">
        <f t="shared" si="5"/>
        <v>11</v>
      </c>
      <c r="CC119" s="103">
        <f t="shared" si="5"/>
        <v>5</v>
      </c>
      <c r="CD119" s="103">
        <f t="shared" si="5"/>
        <v>4</v>
      </c>
      <c r="CE119" s="103">
        <f t="shared" si="5"/>
        <v>3</v>
      </c>
      <c r="CF119" s="103">
        <f t="shared" si="5"/>
        <v>11</v>
      </c>
      <c r="CG119" s="103">
        <f t="shared" si="5"/>
        <v>10</v>
      </c>
      <c r="CH119" s="103">
        <f t="shared" si="5"/>
        <v>4</v>
      </c>
      <c r="CI119" s="103">
        <f t="shared" si="5"/>
        <v>11</v>
      </c>
      <c r="CJ119" s="103">
        <f t="shared" si="5"/>
        <v>10</v>
      </c>
      <c r="CK119" s="103">
        <f t="shared" si="5"/>
        <v>14</v>
      </c>
      <c r="CL119" s="103">
        <f t="shared" si="5"/>
        <v>5</v>
      </c>
      <c r="CM119" s="103">
        <f t="shared" si="5"/>
        <v>4</v>
      </c>
      <c r="CN119" s="103">
        <f t="shared" si="5"/>
        <v>9</v>
      </c>
      <c r="CO119" s="103">
        <f t="shared" si="5"/>
        <v>8</v>
      </c>
      <c r="CP119" s="103">
        <f t="shared" si="5"/>
        <v>8</v>
      </c>
      <c r="CQ119" s="103">
        <f t="shared" si="5"/>
        <v>16</v>
      </c>
      <c r="CR119" s="103">
        <f t="shared" si="5"/>
        <v>11</v>
      </c>
    </row>
    <row r="120" spans="1:96" s="45" customFormat="1">
      <c r="A120" s="102" t="s">
        <v>4849</v>
      </c>
      <c r="B120" s="103">
        <f t="shared" ref="B120:AG120" si="6">SUM(ISBLANK(B47), ISBLANK(B48), ISBLANK(B49), ISBLANK(B50), ISBLANK(B51), ISBLANK(B52), ISBLANK(B53), ISBLANK(B54), ISBLANK(B55), ISBLANK(B56), ISBLANK(B57), ISBLANK(B58), ISBLANK(B59), ISBLANK(B60), ISBLANK(B61), ISBLANK(B62), ISBLANK(B63), ISBLANK(B64), ISBLANK(B65))</f>
        <v>1</v>
      </c>
      <c r="C120" s="103">
        <f t="shared" si="6"/>
        <v>19</v>
      </c>
      <c r="D120" s="103">
        <f t="shared" si="6"/>
        <v>13</v>
      </c>
      <c r="E120" s="103">
        <f t="shared" si="6"/>
        <v>5</v>
      </c>
      <c r="F120" s="103">
        <f t="shared" si="6"/>
        <v>19</v>
      </c>
      <c r="G120" s="103">
        <f t="shared" si="6"/>
        <v>8</v>
      </c>
      <c r="H120" s="103">
        <f t="shared" si="6"/>
        <v>7</v>
      </c>
      <c r="I120" s="103">
        <f t="shared" si="6"/>
        <v>10</v>
      </c>
      <c r="J120" s="103">
        <f t="shared" si="6"/>
        <v>10</v>
      </c>
      <c r="K120" s="103">
        <f t="shared" si="6"/>
        <v>10</v>
      </c>
      <c r="L120" s="103">
        <f t="shared" si="6"/>
        <v>2</v>
      </c>
      <c r="M120" s="103">
        <f t="shared" si="6"/>
        <v>13</v>
      </c>
      <c r="N120" s="103">
        <f t="shared" si="6"/>
        <v>10</v>
      </c>
      <c r="O120" s="103">
        <f t="shared" si="6"/>
        <v>10</v>
      </c>
      <c r="P120" s="103">
        <f t="shared" si="6"/>
        <v>8</v>
      </c>
      <c r="Q120" s="103">
        <f t="shared" si="6"/>
        <v>19</v>
      </c>
      <c r="R120" s="103">
        <f t="shared" si="6"/>
        <v>10</v>
      </c>
      <c r="S120" s="103">
        <f t="shared" si="6"/>
        <v>9</v>
      </c>
      <c r="T120" s="103">
        <f t="shared" si="6"/>
        <v>8</v>
      </c>
      <c r="U120" s="103">
        <f t="shared" si="6"/>
        <v>7</v>
      </c>
      <c r="V120" s="103">
        <f t="shared" si="6"/>
        <v>19</v>
      </c>
      <c r="W120" s="103">
        <f t="shared" si="6"/>
        <v>17</v>
      </c>
      <c r="X120" s="103">
        <f t="shared" si="6"/>
        <v>9</v>
      </c>
      <c r="Y120" s="103">
        <f t="shared" si="6"/>
        <v>11</v>
      </c>
      <c r="Z120" s="103">
        <f t="shared" si="6"/>
        <v>9</v>
      </c>
      <c r="AA120" s="103">
        <f t="shared" si="6"/>
        <v>17</v>
      </c>
      <c r="AB120" s="103">
        <f t="shared" si="6"/>
        <v>9</v>
      </c>
      <c r="AC120" s="103">
        <f t="shared" si="6"/>
        <v>8</v>
      </c>
      <c r="AD120" s="103">
        <f t="shared" si="6"/>
        <v>2</v>
      </c>
      <c r="AE120" s="103">
        <f t="shared" si="6"/>
        <v>17</v>
      </c>
      <c r="AF120" s="103">
        <f t="shared" si="6"/>
        <v>10</v>
      </c>
      <c r="AG120" s="103">
        <f t="shared" si="6"/>
        <v>7</v>
      </c>
      <c r="AH120" s="103">
        <f t="shared" ref="AH120:BL120" si="7">SUM(ISBLANK(AH47), ISBLANK(AH48), ISBLANK(AH49), ISBLANK(AH50), ISBLANK(AH51), ISBLANK(AH52), ISBLANK(AH53), ISBLANK(AH54), ISBLANK(AH55), ISBLANK(AH56), ISBLANK(AH57), ISBLANK(AH58), ISBLANK(AH59), ISBLANK(AH60), ISBLANK(AH61), ISBLANK(AH62), ISBLANK(AH63), ISBLANK(AH64), ISBLANK(AH65))</f>
        <v>8</v>
      </c>
      <c r="AI120" s="103">
        <f t="shared" si="7"/>
        <v>9</v>
      </c>
      <c r="AJ120" s="103">
        <f t="shared" si="7"/>
        <v>17</v>
      </c>
      <c r="AK120" s="103">
        <f t="shared" si="7"/>
        <v>9</v>
      </c>
      <c r="AL120" s="103">
        <f t="shared" si="7"/>
        <v>8</v>
      </c>
      <c r="AM120" s="103">
        <f t="shared" si="7"/>
        <v>19</v>
      </c>
      <c r="AN120" s="103">
        <f t="shared" si="7"/>
        <v>9</v>
      </c>
      <c r="AO120" s="103">
        <f t="shared" si="7"/>
        <v>10</v>
      </c>
      <c r="AP120" s="103">
        <f t="shared" si="7"/>
        <v>2</v>
      </c>
      <c r="AQ120" s="103">
        <f t="shared" si="7"/>
        <v>2</v>
      </c>
      <c r="AR120" s="103">
        <f t="shared" si="7"/>
        <v>9</v>
      </c>
      <c r="AS120" s="103">
        <f t="shared" si="7"/>
        <v>2</v>
      </c>
      <c r="AT120" s="103">
        <f t="shared" si="7"/>
        <v>7</v>
      </c>
      <c r="AU120" s="103">
        <f t="shared" si="7"/>
        <v>7</v>
      </c>
      <c r="AV120" s="103">
        <f t="shared" si="7"/>
        <v>17</v>
      </c>
      <c r="AW120" s="103">
        <f t="shared" si="7"/>
        <v>7</v>
      </c>
      <c r="AX120" s="103">
        <f t="shared" si="7"/>
        <v>7</v>
      </c>
      <c r="AY120" s="103">
        <f t="shared" si="7"/>
        <v>7</v>
      </c>
      <c r="AZ120" s="103">
        <f t="shared" si="7"/>
        <v>7</v>
      </c>
      <c r="BA120" s="103">
        <f t="shared" si="7"/>
        <v>2</v>
      </c>
      <c r="BB120" s="103">
        <f t="shared" si="7"/>
        <v>7</v>
      </c>
      <c r="BC120" s="103">
        <f t="shared" si="7"/>
        <v>7</v>
      </c>
      <c r="BD120" s="103">
        <f t="shared" si="7"/>
        <v>2</v>
      </c>
      <c r="BE120" s="103">
        <f t="shared" si="7"/>
        <v>7</v>
      </c>
      <c r="BF120" s="103">
        <f t="shared" si="7"/>
        <v>7</v>
      </c>
      <c r="BG120" s="103">
        <f t="shared" si="7"/>
        <v>7</v>
      </c>
      <c r="BH120" s="103">
        <f t="shared" si="7"/>
        <v>12</v>
      </c>
      <c r="BI120" s="103">
        <f t="shared" si="7"/>
        <v>7</v>
      </c>
      <c r="BJ120" s="103">
        <f t="shared" si="7"/>
        <v>8</v>
      </c>
      <c r="BK120" s="103">
        <f t="shared" si="7"/>
        <v>10</v>
      </c>
      <c r="BL120" s="103">
        <f t="shared" si="7"/>
        <v>9</v>
      </c>
      <c r="BM120" s="103">
        <f t="shared" ref="BM120:CR120" si="8">SUM(ISBLANK(BM47), ISBLANK(BM48), ISBLANK(BM49), ISBLANK(BM50), ISBLANK(BM51), ISBLANK(BM52), ISBLANK(BM53), ISBLANK(BM54), ISBLANK(BM55), ISBLANK(BM56), ISBLANK(BM57), ISBLANK(BM58), ISBLANK(BM59), ISBLANK(BM60), ISBLANK(BM61), ISBLANK(BM62), ISBLANK(BM63), ISBLANK(BM64), ISBLANK(BM65))</f>
        <v>7</v>
      </c>
      <c r="BN120" s="103">
        <f t="shared" si="8"/>
        <v>9</v>
      </c>
      <c r="BO120" s="103">
        <f t="shared" si="8"/>
        <v>7</v>
      </c>
      <c r="BP120" s="103">
        <f t="shared" si="8"/>
        <v>7</v>
      </c>
      <c r="BQ120" s="103">
        <f t="shared" si="8"/>
        <v>9</v>
      </c>
      <c r="BR120" s="103">
        <f t="shared" si="8"/>
        <v>17</v>
      </c>
      <c r="BS120" s="103">
        <f t="shared" si="8"/>
        <v>8</v>
      </c>
      <c r="BT120" s="103">
        <f t="shared" si="8"/>
        <v>9</v>
      </c>
      <c r="BU120" s="103">
        <f t="shared" si="8"/>
        <v>8</v>
      </c>
      <c r="BV120" s="103">
        <f t="shared" si="8"/>
        <v>8</v>
      </c>
      <c r="BW120" s="103">
        <f t="shared" si="8"/>
        <v>9</v>
      </c>
      <c r="BX120" s="103">
        <f t="shared" si="8"/>
        <v>9</v>
      </c>
      <c r="BY120" s="103">
        <f t="shared" si="8"/>
        <v>17</v>
      </c>
      <c r="BZ120" s="103">
        <f t="shared" si="8"/>
        <v>9</v>
      </c>
      <c r="CA120" s="103">
        <f t="shared" si="8"/>
        <v>2</v>
      </c>
      <c r="CB120" s="103">
        <f t="shared" si="8"/>
        <v>13</v>
      </c>
      <c r="CC120" s="103">
        <f t="shared" si="8"/>
        <v>8</v>
      </c>
      <c r="CD120" s="103">
        <f t="shared" si="8"/>
        <v>9</v>
      </c>
      <c r="CE120" s="103">
        <f t="shared" si="8"/>
        <v>7</v>
      </c>
      <c r="CF120" s="103">
        <f t="shared" si="8"/>
        <v>19</v>
      </c>
      <c r="CG120" s="103">
        <f t="shared" si="8"/>
        <v>9</v>
      </c>
      <c r="CH120" s="103">
        <f t="shared" si="8"/>
        <v>9</v>
      </c>
      <c r="CI120" s="103">
        <f t="shared" si="8"/>
        <v>17</v>
      </c>
      <c r="CJ120" s="103">
        <f t="shared" si="8"/>
        <v>9</v>
      </c>
      <c r="CK120" s="103">
        <f t="shared" si="8"/>
        <v>9</v>
      </c>
      <c r="CL120" s="103">
        <f t="shared" si="8"/>
        <v>9</v>
      </c>
      <c r="CM120" s="103">
        <f t="shared" si="8"/>
        <v>4</v>
      </c>
      <c r="CN120" s="103">
        <f t="shared" si="8"/>
        <v>4</v>
      </c>
      <c r="CO120" s="103">
        <f t="shared" si="8"/>
        <v>10</v>
      </c>
      <c r="CP120" s="103">
        <f t="shared" si="8"/>
        <v>9</v>
      </c>
      <c r="CQ120" s="103">
        <f t="shared" si="8"/>
        <v>11</v>
      </c>
      <c r="CR120" s="103">
        <f t="shared" si="8"/>
        <v>9</v>
      </c>
    </row>
    <row r="121" spans="1:96" s="45" customFormat="1">
      <c r="A121" s="102" t="s">
        <v>4850</v>
      </c>
      <c r="B121" s="103">
        <f t="shared" ref="B121:AG121" si="9">SUM(ISBLANK(B66), ISBLANK(B67), ISBLANK(B68), ISBLANK(B69), ISBLANK(B70), ISBLANK(B71), ISBLANK(B72), ISBLANK(B73), ISBLANK(B74), ISBLANK(B75), ISBLANK(B76), ISBLANK(B77), ISBLANK(B78), ISBLANK(B79), ISBLANK(B80), ISBLANK(B81), ISBLANK(B82), ISBLANK(B83), ISBLANK(B84))</f>
        <v>12</v>
      </c>
      <c r="C121" s="103">
        <f t="shared" si="9"/>
        <v>16</v>
      </c>
      <c r="D121" s="103">
        <f t="shared" si="9"/>
        <v>17</v>
      </c>
      <c r="E121" s="103">
        <f t="shared" si="9"/>
        <v>13</v>
      </c>
      <c r="F121" s="103">
        <f t="shared" si="9"/>
        <v>14</v>
      </c>
      <c r="G121" s="103">
        <f t="shared" si="9"/>
        <v>11</v>
      </c>
      <c r="H121" s="103">
        <f t="shared" si="9"/>
        <v>13</v>
      </c>
      <c r="I121" s="103">
        <f t="shared" si="9"/>
        <v>15</v>
      </c>
      <c r="J121" s="103">
        <f t="shared" si="9"/>
        <v>13</v>
      </c>
      <c r="K121" s="103">
        <f t="shared" si="9"/>
        <v>15</v>
      </c>
      <c r="L121" s="103">
        <f t="shared" si="9"/>
        <v>7</v>
      </c>
      <c r="M121" s="103">
        <f t="shared" si="9"/>
        <v>17</v>
      </c>
      <c r="N121" s="103">
        <f t="shared" si="9"/>
        <v>13</v>
      </c>
      <c r="O121" s="103">
        <f t="shared" si="9"/>
        <v>16</v>
      </c>
      <c r="P121" s="103">
        <f t="shared" si="9"/>
        <v>12</v>
      </c>
      <c r="Q121" s="103">
        <f t="shared" si="9"/>
        <v>14</v>
      </c>
      <c r="R121" s="103">
        <f t="shared" si="9"/>
        <v>11</v>
      </c>
      <c r="S121" s="103">
        <f t="shared" si="9"/>
        <v>13</v>
      </c>
      <c r="T121" s="103">
        <f t="shared" si="9"/>
        <v>12</v>
      </c>
      <c r="U121" s="103">
        <f t="shared" si="9"/>
        <v>11</v>
      </c>
      <c r="V121" s="103">
        <f t="shared" si="9"/>
        <v>10</v>
      </c>
      <c r="W121" s="103">
        <f t="shared" si="9"/>
        <v>19</v>
      </c>
      <c r="X121" s="103">
        <f t="shared" si="9"/>
        <v>14</v>
      </c>
      <c r="Y121" s="103">
        <f t="shared" si="9"/>
        <v>11</v>
      </c>
      <c r="Z121" s="103">
        <f t="shared" si="9"/>
        <v>14</v>
      </c>
      <c r="AA121" s="103">
        <f t="shared" si="9"/>
        <v>18</v>
      </c>
      <c r="AB121" s="103">
        <f t="shared" si="9"/>
        <v>13</v>
      </c>
      <c r="AC121" s="103">
        <f t="shared" si="9"/>
        <v>12</v>
      </c>
      <c r="AD121" s="103">
        <f t="shared" si="9"/>
        <v>6</v>
      </c>
      <c r="AE121" s="103">
        <f t="shared" si="9"/>
        <v>19</v>
      </c>
      <c r="AF121" s="103">
        <f t="shared" si="9"/>
        <v>12</v>
      </c>
      <c r="AG121" s="103">
        <f t="shared" si="9"/>
        <v>15</v>
      </c>
      <c r="AH121" s="103">
        <f t="shared" ref="AH121:BL121" si="10">SUM(ISBLANK(AH66), ISBLANK(AH67), ISBLANK(AH68), ISBLANK(AH69), ISBLANK(AH70), ISBLANK(AH71), ISBLANK(AH72), ISBLANK(AH73), ISBLANK(AH74), ISBLANK(AH75), ISBLANK(AH76), ISBLANK(AH77), ISBLANK(AH78), ISBLANK(AH79), ISBLANK(AH80), ISBLANK(AH81), ISBLANK(AH82), ISBLANK(AH83), ISBLANK(AH84))</f>
        <v>14</v>
      </c>
      <c r="AI121" s="103">
        <f t="shared" si="10"/>
        <v>12</v>
      </c>
      <c r="AJ121" s="103">
        <f t="shared" si="10"/>
        <v>17</v>
      </c>
      <c r="AK121" s="103">
        <f t="shared" si="10"/>
        <v>10</v>
      </c>
      <c r="AL121" s="103">
        <f t="shared" si="10"/>
        <v>16</v>
      </c>
      <c r="AM121" s="103">
        <f t="shared" si="10"/>
        <v>16</v>
      </c>
      <c r="AN121" s="103">
        <f t="shared" si="10"/>
        <v>12</v>
      </c>
      <c r="AO121" s="103">
        <f t="shared" si="10"/>
        <v>12</v>
      </c>
      <c r="AP121" s="103">
        <f t="shared" si="10"/>
        <v>9</v>
      </c>
      <c r="AQ121" s="103">
        <f t="shared" si="10"/>
        <v>10</v>
      </c>
      <c r="AR121" s="103">
        <f t="shared" si="10"/>
        <v>12</v>
      </c>
      <c r="AS121" s="103">
        <f t="shared" si="10"/>
        <v>6</v>
      </c>
      <c r="AT121" s="103">
        <f t="shared" si="10"/>
        <v>18</v>
      </c>
      <c r="AU121" s="103">
        <f t="shared" si="10"/>
        <v>18</v>
      </c>
      <c r="AV121" s="103">
        <f t="shared" si="10"/>
        <v>19</v>
      </c>
      <c r="AW121" s="103">
        <f t="shared" si="10"/>
        <v>18</v>
      </c>
      <c r="AX121" s="103">
        <f t="shared" si="10"/>
        <v>18</v>
      </c>
      <c r="AY121" s="103">
        <f t="shared" si="10"/>
        <v>18</v>
      </c>
      <c r="AZ121" s="103">
        <f t="shared" si="10"/>
        <v>18</v>
      </c>
      <c r="BA121" s="103">
        <f t="shared" si="10"/>
        <v>9</v>
      </c>
      <c r="BB121" s="103">
        <f t="shared" si="10"/>
        <v>18</v>
      </c>
      <c r="BC121" s="103">
        <f t="shared" si="10"/>
        <v>18</v>
      </c>
      <c r="BD121" s="103">
        <f t="shared" si="10"/>
        <v>6</v>
      </c>
      <c r="BE121" s="103">
        <f t="shared" si="10"/>
        <v>13</v>
      </c>
      <c r="BF121" s="103">
        <f t="shared" si="10"/>
        <v>18</v>
      </c>
      <c r="BG121" s="103">
        <f t="shared" si="10"/>
        <v>18</v>
      </c>
      <c r="BH121" s="103">
        <f t="shared" si="10"/>
        <v>18</v>
      </c>
      <c r="BI121" s="103">
        <f t="shared" si="10"/>
        <v>18</v>
      </c>
      <c r="BJ121" s="103">
        <f t="shared" si="10"/>
        <v>14</v>
      </c>
      <c r="BK121" s="103">
        <f t="shared" si="10"/>
        <v>13</v>
      </c>
      <c r="BL121" s="103">
        <f t="shared" si="10"/>
        <v>13</v>
      </c>
      <c r="BM121" s="103">
        <f t="shared" ref="BM121:CR121" si="11">SUM(ISBLANK(BM66), ISBLANK(BM67), ISBLANK(BM68), ISBLANK(BM69), ISBLANK(BM70), ISBLANK(BM71), ISBLANK(BM72), ISBLANK(BM73), ISBLANK(BM74), ISBLANK(BM75), ISBLANK(BM76), ISBLANK(BM77), ISBLANK(BM78), ISBLANK(BM79), ISBLANK(BM80), ISBLANK(BM81), ISBLANK(BM82), ISBLANK(BM83), ISBLANK(BM84))</f>
        <v>17</v>
      </c>
      <c r="BN121" s="103">
        <f t="shared" si="11"/>
        <v>14</v>
      </c>
      <c r="BO121" s="103">
        <f t="shared" si="11"/>
        <v>18</v>
      </c>
      <c r="BP121" s="103">
        <f t="shared" si="11"/>
        <v>18</v>
      </c>
      <c r="BQ121" s="103">
        <f t="shared" si="11"/>
        <v>13</v>
      </c>
      <c r="BR121" s="103">
        <f t="shared" si="11"/>
        <v>17</v>
      </c>
      <c r="BS121" s="103">
        <f t="shared" si="11"/>
        <v>13</v>
      </c>
      <c r="BT121" s="103">
        <f t="shared" si="11"/>
        <v>9</v>
      </c>
      <c r="BU121" s="103">
        <f t="shared" si="11"/>
        <v>15</v>
      </c>
      <c r="BV121" s="103">
        <f t="shared" si="11"/>
        <v>13</v>
      </c>
      <c r="BW121" s="103">
        <f t="shared" si="11"/>
        <v>14</v>
      </c>
      <c r="BX121" s="103">
        <f t="shared" si="11"/>
        <v>12</v>
      </c>
      <c r="BY121" s="103">
        <f t="shared" si="11"/>
        <v>19</v>
      </c>
      <c r="BZ121" s="103">
        <f t="shared" si="11"/>
        <v>12</v>
      </c>
      <c r="CA121" s="103">
        <f t="shared" si="11"/>
        <v>8</v>
      </c>
      <c r="CB121" s="103">
        <f t="shared" si="11"/>
        <v>18</v>
      </c>
      <c r="CC121" s="103">
        <f t="shared" si="11"/>
        <v>11</v>
      </c>
      <c r="CD121" s="103">
        <f t="shared" si="11"/>
        <v>11</v>
      </c>
      <c r="CE121" s="103">
        <f t="shared" si="11"/>
        <v>13</v>
      </c>
      <c r="CF121" s="103">
        <f t="shared" si="11"/>
        <v>14</v>
      </c>
      <c r="CG121" s="103">
        <f t="shared" si="11"/>
        <v>12</v>
      </c>
      <c r="CH121" s="103">
        <f t="shared" si="11"/>
        <v>10</v>
      </c>
      <c r="CI121" s="103">
        <f t="shared" si="11"/>
        <v>18</v>
      </c>
      <c r="CJ121" s="103">
        <f t="shared" si="11"/>
        <v>12</v>
      </c>
      <c r="CK121" s="103">
        <f t="shared" si="11"/>
        <v>13</v>
      </c>
      <c r="CL121" s="103">
        <f t="shared" si="11"/>
        <v>14</v>
      </c>
      <c r="CM121" s="103">
        <f t="shared" si="11"/>
        <v>13</v>
      </c>
      <c r="CN121" s="103">
        <f t="shared" si="11"/>
        <v>13</v>
      </c>
      <c r="CO121" s="103">
        <f t="shared" si="11"/>
        <v>13</v>
      </c>
      <c r="CP121" s="103">
        <f t="shared" si="11"/>
        <v>13</v>
      </c>
      <c r="CQ121" s="103">
        <f t="shared" si="11"/>
        <v>13</v>
      </c>
      <c r="CR121" s="103">
        <f t="shared" si="11"/>
        <v>12</v>
      </c>
    </row>
    <row r="122" spans="1:96" s="45" customFormat="1">
      <c r="A122" s="102" t="s">
        <v>4851</v>
      </c>
      <c r="B122" s="103">
        <f t="shared" ref="B122:AG122" si="12">SUM(ISBLANK(B85), ISBLANK(B86), ISBLANK(B87), ISBLANK(B88), ISBLANK(B89), ISBLANK(B90), ISBLANK(B91), ISBLANK(B92), ISBLANK(B93), ISBLANK(B94), ISBLANK(B95), ISBLANK(B96), ISBLANK(B97), ISBLANK(B98), ISBLANK(B99), ISBLANK(B100), ISBLANK(B101), ISBLANK(B102), ISBLANK(B103))</f>
        <v>1</v>
      </c>
      <c r="C122" s="103">
        <f t="shared" si="12"/>
        <v>1</v>
      </c>
      <c r="D122" s="103">
        <f t="shared" si="12"/>
        <v>17</v>
      </c>
      <c r="E122" s="103">
        <f t="shared" si="12"/>
        <v>1</v>
      </c>
      <c r="F122" s="103">
        <f t="shared" si="12"/>
        <v>1</v>
      </c>
      <c r="G122" s="103">
        <f t="shared" si="12"/>
        <v>1</v>
      </c>
      <c r="H122" s="103">
        <f t="shared" si="12"/>
        <v>1</v>
      </c>
      <c r="I122" s="103">
        <f t="shared" si="12"/>
        <v>2</v>
      </c>
      <c r="J122" s="103">
        <f t="shared" si="12"/>
        <v>1</v>
      </c>
      <c r="K122" s="103">
        <f t="shared" si="12"/>
        <v>1</v>
      </c>
      <c r="L122" s="103">
        <f t="shared" si="12"/>
        <v>1</v>
      </c>
      <c r="M122" s="103">
        <f t="shared" si="12"/>
        <v>13</v>
      </c>
      <c r="N122" s="103">
        <f t="shared" si="12"/>
        <v>1</v>
      </c>
      <c r="O122" s="103">
        <f t="shared" si="12"/>
        <v>1</v>
      </c>
      <c r="P122" s="103">
        <f t="shared" si="12"/>
        <v>14</v>
      </c>
      <c r="Q122" s="103">
        <f t="shared" si="12"/>
        <v>14</v>
      </c>
      <c r="R122" s="103">
        <f t="shared" si="12"/>
        <v>1</v>
      </c>
      <c r="S122" s="103">
        <f t="shared" si="12"/>
        <v>1</v>
      </c>
      <c r="T122" s="103">
        <f t="shared" si="12"/>
        <v>15</v>
      </c>
      <c r="U122" s="103">
        <f t="shared" si="12"/>
        <v>11</v>
      </c>
      <c r="V122" s="103">
        <f t="shared" si="12"/>
        <v>14</v>
      </c>
      <c r="W122" s="103">
        <f t="shared" si="12"/>
        <v>19</v>
      </c>
      <c r="X122" s="103">
        <f t="shared" si="12"/>
        <v>1</v>
      </c>
      <c r="Y122" s="103">
        <f t="shared" si="12"/>
        <v>1</v>
      </c>
      <c r="Z122" s="103">
        <f t="shared" si="12"/>
        <v>14</v>
      </c>
      <c r="AA122" s="103">
        <f t="shared" si="12"/>
        <v>2</v>
      </c>
      <c r="AB122" s="103">
        <f t="shared" si="12"/>
        <v>1</v>
      </c>
      <c r="AC122" s="103">
        <f t="shared" si="12"/>
        <v>2</v>
      </c>
      <c r="AD122" s="103">
        <f t="shared" si="12"/>
        <v>1</v>
      </c>
      <c r="AE122" s="103">
        <f t="shared" si="12"/>
        <v>2</v>
      </c>
      <c r="AF122" s="103">
        <f t="shared" si="12"/>
        <v>2</v>
      </c>
      <c r="AG122" s="103">
        <f t="shared" si="12"/>
        <v>2</v>
      </c>
      <c r="AH122" s="103">
        <f t="shared" ref="AH122:BL122" si="13">SUM(ISBLANK(AH85), ISBLANK(AH86), ISBLANK(AH87), ISBLANK(AH88), ISBLANK(AH89), ISBLANK(AH90), ISBLANK(AH91), ISBLANK(AH92), ISBLANK(AH93), ISBLANK(AH94), ISBLANK(AH95), ISBLANK(AH96), ISBLANK(AH97), ISBLANK(AH98), ISBLANK(AH99), ISBLANK(AH100), ISBLANK(AH101), ISBLANK(AH102), ISBLANK(AH103))</f>
        <v>14</v>
      </c>
      <c r="AI122" s="103">
        <f t="shared" si="13"/>
        <v>13</v>
      </c>
      <c r="AJ122" s="103">
        <f t="shared" si="13"/>
        <v>1</v>
      </c>
      <c r="AK122" s="103">
        <f t="shared" si="13"/>
        <v>2</v>
      </c>
      <c r="AL122" s="103">
        <f t="shared" si="13"/>
        <v>1</v>
      </c>
      <c r="AM122" s="103">
        <f t="shared" si="13"/>
        <v>1</v>
      </c>
      <c r="AN122" s="103">
        <f t="shared" si="13"/>
        <v>1</v>
      </c>
      <c r="AO122" s="103">
        <f t="shared" si="13"/>
        <v>1</v>
      </c>
      <c r="AP122" s="103">
        <f t="shared" si="13"/>
        <v>1</v>
      </c>
      <c r="AQ122" s="103">
        <f t="shared" si="13"/>
        <v>17</v>
      </c>
      <c r="AR122" s="103">
        <f t="shared" si="13"/>
        <v>10</v>
      </c>
      <c r="AS122" s="103">
        <f t="shared" si="13"/>
        <v>1</v>
      </c>
      <c r="AT122" s="103">
        <f t="shared" si="13"/>
        <v>17</v>
      </c>
      <c r="AU122" s="103">
        <f t="shared" si="13"/>
        <v>17</v>
      </c>
      <c r="AV122" s="103">
        <f t="shared" si="13"/>
        <v>19</v>
      </c>
      <c r="AW122" s="103">
        <f t="shared" si="13"/>
        <v>17</v>
      </c>
      <c r="AX122" s="103">
        <f t="shared" si="13"/>
        <v>17</v>
      </c>
      <c r="AY122" s="103">
        <f t="shared" si="13"/>
        <v>17</v>
      </c>
      <c r="AZ122" s="103">
        <f t="shared" si="13"/>
        <v>17</v>
      </c>
      <c r="BA122" s="103">
        <f t="shared" si="13"/>
        <v>1</v>
      </c>
      <c r="BB122" s="103">
        <f t="shared" si="13"/>
        <v>17</v>
      </c>
      <c r="BC122" s="103">
        <f t="shared" si="13"/>
        <v>17</v>
      </c>
      <c r="BD122" s="103">
        <f t="shared" si="13"/>
        <v>1</v>
      </c>
      <c r="BE122" s="103">
        <f t="shared" si="13"/>
        <v>18</v>
      </c>
      <c r="BF122" s="103">
        <f t="shared" si="13"/>
        <v>17</v>
      </c>
      <c r="BG122" s="103">
        <f t="shared" si="13"/>
        <v>17</v>
      </c>
      <c r="BH122" s="103">
        <f t="shared" si="13"/>
        <v>17</v>
      </c>
      <c r="BI122" s="103">
        <f t="shared" si="13"/>
        <v>17</v>
      </c>
      <c r="BJ122" s="103">
        <f t="shared" si="13"/>
        <v>11</v>
      </c>
      <c r="BK122" s="103">
        <f t="shared" si="13"/>
        <v>13</v>
      </c>
      <c r="BL122" s="103">
        <f t="shared" si="13"/>
        <v>12</v>
      </c>
      <c r="BM122" s="103">
        <f t="shared" ref="BM122:CR122" si="14">SUM(ISBLANK(BM85), ISBLANK(BM86), ISBLANK(BM87), ISBLANK(BM88), ISBLANK(BM89), ISBLANK(BM90), ISBLANK(BM91), ISBLANK(BM92), ISBLANK(BM93), ISBLANK(BM94), ISBLANK(BM95), ISBLANK(BM96), ISBLANK(BM97), ISBLANK(BM98), ISBLANK(BM99), ISBLANK(BM100), ISBLANK(BM101), ISBLANK(BM102), ISBLANK(BM103))</f>
        <v>17</v>
      </c>
      <c r="BN122" s="103">
        <f t="shared" si="14"/>
        <v>12</v>
      </c>
      <c r="BO122" s="103">
        <f t="shared" si="14"/>
        <v>3</v>
      </c>
      <c r="BP122" s="103">
        <f t="shared" si="14"/>
        <v>17</v>
      </c>
      <c r="BQ122" s="103">
        <f t="shared" si="14"/>
        <v>11</v>
      </c>
      <c r="BR122" s="103">
        <f t="shared" si="14"/>
        <v>18</v>
      </c>
      <c r="BS122" s="103">
        <f t="shared" si="14"/>
        <v>14</v>
      </c>
      <c r="BT122" s="103">
        <f t="shared" si="14"/>
        <v>3</v>
      </c>
      <c r="BU122" s="103">
        <f t="shared" si="14"/>
        <v>2</v>
      </c>
      <c r="BV122" s="103">
        <f t="shared" si="14"/>
        <v>1</v>
      </c>
      <c r="BW122" s="103">
        <f t="shared" si="14"/>
        <v>13</v>
      </c>
      <c r="BX122" s="103">
        <f t="shared" si="14"/>
        <v>12</v>
      </c>
      <c r="BY122" s="103">
        <f t="shared" si="14"/>
        <v>17</v>
      </c>
      <c r="BZ122" s="103">
        <f t="shared" si="14"/>
        <v>11</v>
      </c>
      <c r="CA122" s="103">
        <f t="shared" si="14"/>
        <v>1</v>
      </c>
      <c r="CB122" s="103">
        <f t="shared" si="14"/>
        <v>12</v>
      </c>
      <c r="CC122" s="103">
        <f t="shared" si="14"/>
        <v>4</v>
      </c>
      <c r="CD122" s="103">
        <f t="shared" si="14"/>
        <v>10</v>
      </c>
      <c r="CE122" s="103">
        <f t="shared" si="14"/>
        <v>12</v>
      </c>
      <c r="CF122" s="103">
        <f t="shared" si="14"/>
        <v>11</v>
      </c>
      <c r="CG122" s="103">
        <f t="shared" si="14"/>
        <v>11</v>
      </c>
      <c r="CH122" s="103">
        <f t="shared" si="14"/>
        <v>10</v>
      </c>
      <c r="CI122" s="103">
        <f t="shared" si="14"/>
        <v>2</v>
      </c>
      <c r="CJ122" s="103">
        <f t="shared" si="14"/>
        <v>12</v>
      </c>
      <c r="CK122" s="103">
        <f t="shared" si="14"/>
        <v>12</v>
      </c>
      <c r="CL122" s="103">
        <f t="shared" si="14"/>
        <v>12</v>
      </c>
      <c r="CM122" s="103">
        <f t="shared" si="14"/>
        <v>1</v>
      </c>
      <c r="CN122" s="103">
        <f t="shared" si="14"/>
        <v>11</v>
      </c>
      <c r="CO122" s="103">
        <f t="shared" si="14"/>
        <v>11</v>
      </c>
      <c r="CP122" s="103">
        <f t="shared" si="14"/>
        <v>13</v>
      </c>
      <c r="CQ122" s="103">
        <f t="shared" si="14"/>
        <v>13</v>
      </c>
      <c r="CR122" s="103">
        <f t="shared" si="14"/>
        <v>10</v>
      </c>
    </row>
    <row r="123" spans="1:96" s="45" customFormat="1">
      <c r="A123" s="102" t="s">
        <v>4852</v>
      </c>
      <c r="B123" s="103">
        <f t="shared" ref="B123:AG123" si="15">SUM(ISBLANK(B104), ISBLANK(B105), ISBLANK(B106), ISBLANK(B107), ISBLANK(B108), ISBLANK(B109), ISBLANK(B110), ISBLANK(B111), ISBLANK(B112), ISBLANK(B113), ISBLANK(B114), ISBLANK(B115), ISBLANK(B116), ISBLANK(B117), ISBLANK(B118))</f>
        <v>3</v>
      </c>
      <c r="C123" s="103">
        <f t="shared" si="15"/>
        <v>2</v>
      </c>
      <c r="D123" s="103">
        <f t="shared" si="15"/>
        <v>15</v>
      </c>
      <c r="E123" s="103">
        <f t="shared" si="15"/>
        <v>1</v>
      </c>
      <c r="F123" s="103">
        <f t="shared" si="15"/>
        <v>3</v>
      </c>
      <c r="G123" s="103">
        <f t="shared" si="15"/>
        <v>2</v>
      </c>
      <c r="H123" s="103">
        <f t="shared" si="15"/>
        <v>2</v>
      </c>
      <c r="I123" s="103">
        <f t="shared" si="15"/>
        <v>2</v>
      </c>
      <c r="J123" s="103">
        <f t="shared" si="15"/>
        <v>2</v>
      </c>
      <c r="K123" s="103">
        <f t="shared" si="15"/>
        <v>1</v>
      </c>
      <c r="L123" s="103">
        <f t="shared" si="15"/>
        <v>1</v>
      </c>
      <c r="M123" s="103">
        <f t="shared" si="15"/>
        <v>7</v>
      </c>
      <c r="N123" s="103">
        <f t="shared" si="15"/>
        <v>2</v>
      </c>
      <c r="O123" s="103">
        <f t="shared" si="15"/>
        <v>2</v>
      </c>
      <c r="P123" s="103">
        <f t="shared" si="15"/>
        <v>4</v>
      </c>
      <c r="Q123" s="103">
        <f t="shared" si="15"/>
        <v>5</v>
      </c>
      <c r="R123" s="103">
        <f t="shared" si="15"/>
        <v>2</v>
      </c>
      <c r="S123" s="103">
        <f t="shared" si="15"/>
        <v>3</v>
      </c>
      <c r="T123" s="103">
        <f t="shared" si="15"/>
        <v>5</v>
      </c>
      <c r="U123" s="103">
        <f t="shared" si="15"/>
        <v>6</v>
      </c>
      <c r="V123" s="103">
        <f t="shared" si="15"/>
        <v>9</v>
      </c>
      <c r="W123" s="103">
        <f t="shared" si="15"/>
        <v>15</v>
      </c>
      <c r="X123" s="103">
        <f t="shared" si="15"/>
        <v>3</v>
      </c>
      <c r="Y123" s="103">
        <f t="shared" si="15"/>
        <v>2</v>
      </c>
      <c r="Z123" s="103">
        <f t="shared" si="15"/>
        <v>9</v>
      </c>
      <c r="AA123" s="103">
        <f t="shared" si="15"/>
        <v>1</v>
      </c>
      <c r="AB123" s="103">
        <f t="shared" si="15"/>
        <v>3</v>
      </c>
      <c r="AC123" s="103">
        <f t="shared" si="15"/>
        <v>2</v>
      </c>
      <c r="AD123" s="103">
        <f t="shared" si="15"/>
        <v>1</v>
      </c>
      <c r="AE123" s="103">
        <f t="shared" si="15"/>
        <v>5</v>
      </c>
      <c r="AF123" s="103">
        <f t="shared" si="15"/>
        <v>2</v>
      </c>
      <c r="AG123" s="103">
        <f t="shared" si="15"/>
        <v>3</v>
      </c>
      <c r="AH123" s="103">
        <f t="shared" ref="AH123:BL123" si="16">SUM(ISBLANK(AH104), ISBLANK(AH105), ISBLANK(AH106), ISBLANK(AH107), ISBLANK(AH108), ISBLANK(AH109), ISBLANK(AH110), ISBLANK(AH111), ISBLANK(AH112), ISBLANK(AH113), ISBLANK(AH114), ISBLANK(AH115), ISBLANK(AH116), ISBLANK(AH117), ISBLANK(AH118))</f>
        <v>6</v>
      </c>
      <c r="AI123" s="103">
        <f t="shared" si="16"/>
        <v>5</v>
      </c>
      <c r="AJ123" s="103">
        <f t="shared" si="16"/>
        <v>4</v>
      </c>
      <c r="AK123" s="103">
        <f t="shared" si="16"/>
        <v>3</v>
      </c>
      <c r="AL123" s="103">
        <f t="shared" si="16"/>
        <v>2</v>
      </c>
      <c r="AM123" s="103">
        <f t="shared" si="16"/>
        <v>1</v>
      </c>
      <c r="AN123" s="103">
        <f t="shared" si="16"/>
        <v>2</v>
      </c>
      <c r="AO123" s="103">
        <f t="shared" si="16"/>
        <v>2</v>
      </c>
      <c r="AP123" s="103">
        <f t="shared" si="16"/>
        <v>1</v>
      </c>
      <c r="AQ123" s="103">
        <f t="shared" si="16"/>
        <v>14</v>
      </c>
      <c r="AR123" s="103">
        <f t="shared" si="16"/>
        <v>8</v>
      </c>
      <c r="AS123" s="103">
        <f t="shared" si="16"/>
        <v>1</v>
      </c>
      <c r="AT123" s="103">
        <f t="shared" si="16"/>
        <v>15</v>
      </c>
      <c r="AU123" s="103">
        <f t="shared" si="16"/>
        <v>15</v>
      </c>
      <c r="AV123" s="103">
        <f t="shared" si="16"/>
        <v>15</v>
      </c>
      <c r="AW123" s="103">
        <f t="shared" si="16"/>
        <v>15</v>
      </c>
      <c r="AX123" s="103">
        <f t="shared" si="16"/>
        <v>15</v>
      </c>
      <c r="AY123" s="103">
        <f t="shared" si="16"/>
        <v>15</v>
      </c>
      <c r="AZ123" s="103">
        <f t="shared" si="16"/>
        <v>15</v>
      </c>
      <c r="BA123" s="103">
        <f t="shared" si="16"/>
        <v>2</v>
      </c>
      <c r="BB123" s="103">
        <f t="shared" si="16"/>
        <v>15</v>
      </c>
      <c r="BC123" s="103">
        <f t="shared" si="16"/>
        <v>15</v>
      </c>
      <c r="BD123" s="103">
        <f t="shared" si="16"/>
        <v>1</v>
      </c>
      <c r="BE123" s="103">
        <f t="shared" si="16"/>
        <v>14</v>
      </c>
      <c r="BF123" s="103">
        <f t="shared" si="16"/>
        <v>15</v>
      </c>
      <c r="BG123" s="103">
        <f t="shared" si="16"/>
        <v>15</v>
      </c>
      <c r="BH123" s="103">
        <f t="shared" si="16"/>
        <v>15</v>
      </c>
      <c r="BI123" s="103">
        <f t="shared" si="16"/>
        <v>15</v>
      </c>
      <c r="BJ123" s="103">
        <f t="shared" si="16"/>
        <v>5</v>
      </c>
      <c r="BK123" s="103">
        <f t="shared" si="16"/>
        <v>4</v>
      </c>
      <c r="BL123" s="103">
        <f t="shared" si="16"/>
        <v>7</v>
      </c>
      <c r="BM123" s="103">
        <f t="shared" ref="BM123:CR123" si="17">SUM(ISBLANK(BM104), ISBLANK(BM105), ISBLANK(BM106), ISBLANK(BM107), ISBLANK(BM108), ISBLANK(BM109), ISBLANK(BM110), ISBLANK(BM111), ISBLANK(BM112), ISBLANK(BM113), ISBLANK(BM114), ISBLANK(BM115), ISBLANK(BM116), ISBLANK(BM117), ISBLANK(BM118))</f>
        <v>15</v>
      </c>
      <c r="BN123" s="103">
        <f t="shared" si="17"/>
        <v>5</v>
      </c>
      <c r="BO123" s="103">
        <f t="shared" si="17"/>
        <v>3</v>
      </c>
      <c r="BP123" s="103">
        <f t="shared" si="17"/>
        <v>15</v>
      </c>
      <c r="BQ123" s="103">
        <f t="shared" si="17"/>
        <v>5</v>
      </c>
      <c r="BR123" s="103">
        <f t="shared" si="17"/>
        <v>15</v>
      </c>
      <c r="BS123" s="103">
        <f t="shared" si="17"/>
        <v>8</v>
      </c>
      <c r="BT123" s="103">
        <f t="shared" si="17"/>
        <v>1</v>
      </c>
      <c r="BU123" s="103">
        <f t="shared" si="17"/>
        <v>2</v>
      </c>
      <c r="BV123" s="103">
        <f t="shared" si="17"/>
        <v>3</v>
      </c>
      <c r="BW123" s="103">
        <f t="shared" si="17"/>
        <v>8</v>
      </c>
      <c r="BX123" s="103">
        <f t="shared" si="17"/>
        <v>3</v>
      </c>
      <c r="BY123" s="103">
        <f t="shared" si="17"/>
        <v>15</v>
      </c>
      <c r="BZ123" s="103">
        <f t="shared" si="17"/>
        <v>4</v>
      </c>
      <c r="CA123" s="103">
        <f t="shared" si="17"/>
        <v>1</v>
      </c>
      <c r="CB123" s="103">
        <f t="shared" si="17"/>
        <v>6</v>
      </c>
      <c r="CC123" s="103">
        <f t="shared" si="17"/>
        <v>3</v>
      </c>
      <c r="CD123" s="103">
        <f t="shared" si="17"/>
        <v>6</v>
      </c>
      <c r="CE123" s="103">
        <f t="shared" si="17"/>
        <v>5</v>
      </c>
      <c r="CF123" s="103">
        <f t="shared" si="17"/>
        <v>5</v>
      </c>
      <c r="CG123" s="103">
        <f t="shared" si="17"/>
        <v>6</v>
      </c>
      <c r="CH123" s="103">
        <f t="shared" si="17"/>
        <v>4</v>
      </c>
      <c r="CI123" s="103">
        <f t="shared" si="17"/>
        <v>2</v>
      </c>
      <c r="CJ123" s="103">
        <f t="shared" si="17"/>
        <v>5</v>
      </c>
      <c r="CK123" s="103">
        <f t="shared" si="17"/>
        <v>6</v>
      </c>
      <c r="CL123" s="103">
        <f t="shared" si="17"/>
        <v>3</v>
      </c>
      <c r="CM123" s="103">
        <f t="shared" si="17"/>
        <v>1</v>
      </c>
      <c r="CN123" s="103">
        <f t="shared" si="17"/>
        <v>7</v>
      </c>
      <c r="CO123" s="103">
        <f t="shared" si="17"/>
        <v>7</v>
      </c>
      <c r="CP123" s="103">
        <f t="shared" si="17"/>
        <v>5</v>
      </c>
      <c r="CQ123" s="103">
        <f t="shared" si="17"/>
        <v>9</v>
      </c>
      <c r="CR123" s="103">
        <f t="shared" si="17"/>
        <v>7</v>
      </c>
    </row>
    <row r="124" spans="1:96" s="45" customFormat="1">
      <c r="A124" s="102" t="s">
        <v>4853</v>
      </c>
      <c r="B124" s="103">
        <f t="shared" ref="B124:AG124" si="18">(SUM(B119:B123)-89)*-1</f>
        <v>71</v>
      </c>
      <c r="C124" s="103">
        <f t="shared" si="18"/>
        <v>42</v>
      </c>
      <c r="D124" s="103">
        <f t="shared" si="18"/>
        <v>19</v>
      </c>
      <c r="E124" s="103">
        <f t="shared" si="18"/>
        <v>68</v>
      </c>
      <c r="F124" s="103">
        <f t="shared" si="18"/>
        <v>36</v>
      </c>
      <c r="G124" s="103">
        <f t="shared" si="18"/>
        <v>58</v>
      </c>
      <c r="H124" s="103">
        <f t="shared" si="18"/>
        <v>58</v>
      </c>
      <c r="I124" s="103">
        <f t="shared" si="18"/>
        <v>51</v>
      </c>
      <c r="J124" s="103">
        <f t="shared" si="18"/>
        <v>60</v>
      </c>
      <c r="K124" s="103">
        <f t="shared" si="18"/>
        <v>56</v>
      </c>
      <c r="L124" s="103">
        <f t="shared" si="18"/>
        <v>72</v>
      </c>
      <c r="M124" s="103">
        <f t="shared" si="18"/>
        <v>35</v>
      </c>
      <c r="N124" s="103">
        <f t="shared" si="18"/>
        <v>52</v>
      </c>
      <c r="O124" s="103">
        <f t="shared" si="18"/>
        <v>54</v>
      </c>
      <c r="P124" s="103">
        <f t="shared" si="18"/>
        <v>42</v>
      </c>
      <c r="Q124" s="103">
        <f t="shared" si="18"/>
        <v>27</v>
      </c>
      <c r="R124" s="103">
        <f t="shared" si="18"/>
        <v>62</v>
      </c>
      <c r="S124" s="103">
        <f t="shared" si="18"/>
        <v>52</v>
      </c>
      <c r="T124" s="103">
        <f t="shared" si="18"/>
        <v>40</v>
      </c>
      <c r="U124" s="103">
        <f t="shared" si="18"/>
        <v>47</v>
      </c>
      <c r="V124" s="103">
        <f t="shared" si="18"/>
        <v>21</v>
      </c>
      <c r="W124" s="103">
        <f t="shared" si="18"/>
        <v>8</v>
      </c>
      <c r="X124" s="103">
        <f t="shared" si="18"/>
        <v>56</v>
      </c>
      <c r="Y124" s="103">
        <f t="shared" si="18"/>
        <v>53</v>
      </c>
      <c r="Z124" s="103">
        <f t="shared" si="18"/>
        <v>28</v>
      </c>
      <c r="AA124" s="103">
        <f t="shared" si="18"/>
        <v>40</v>
      </c>
      <c r="AB124" s="103">
        <f t="shared" si="18"/>
        <v>60</v>
      </c>
      <c r="AC124" s="103">
        <f t="shared" si="18"/>
        <v>53</v>
      </c>
      <c r="AD124" s="103">
        <f t="shared" si="18"/>
        <v>77</v>
      </c>
      <c r="AE124" s="103">
        <f t="shared" si="18"/>
        <v>35</v>
      </c>
      <c r="AF124" s="103">
        <f t="shared" si="18"/>
        <v>52</v>
      </c>
      <c r="AG124" s="103">
        <f t="shared" si="18"/>
        <v>50</v>
      </c>
      <c r="AH124" s="103">
        <f t="shared" ref="AH124:BL124" si="19">(SUM(AH119:AH123)-89)*-1</f>
        <v>37</v>
      </c>
      <c r="AI124" s="103">
        <f t="shared" si="19"/>
        <v>40</v>
      </c>
      <c r="AJ124" s="103">
        <f t="shared" si="19"/>
        <v>39</v>
      </c>
      <c r="AK124" s="103">
        <f t="shared" si="19"/>
        <v>55</v>
      </c>
      <c r="AL124" s="103">
        <f t="shared" si="19"/>
        <v>61</v>
      </c>
      <c r="AM124" s="103">
        <f t="shared" si="19"/>
        <v>43</v>
      </c>
      <c r="AN124" s="103">
        <f t="shared" si="19"/>
        <v>63</v>
      </c>
      <c r="AO124" s="103">
        <f t="shared" si="19"/>
        <v>53</v>
      </c>
      <c r="AP124" s="103">
        <f t="shared" si="19"/>
        <v>72</v>
      </c>
      <c r="AQ124" s="103">
        <f t="shared" si="19"/>
        <v>41</v>
      </c>
      <c r="AR124" s="103">
        <f t="shared" si="19"/>
        <v>39</v>
      </c>
      <c r="AS124" s="103">
        <f t="shared" si="19"/>
        <v>76</v>
      </c>
      <c r="AT124" s="103">
        <f t="shared" si="19"/>
        <v>28</v>
      </c>
      <c r="AU124" s="103">
        <f t="shared" si="19"/>
        <v>28</v>
      </c>
      <c r="AV124" s="103">
        <f t="shared" si="19"/>
        <v>0</v>
      </c>
      <c r="AW124" s="103">
        <f t="shared" si="19"/>
        <v>28</v>
      </c>
      <c r="AX124" s="103">
        <f t="shared" si="19"/>
        <v>28</v>
      </c>
      <c r="AY124" s="103">
        <f t="shared" si="19"/>
        <v>28</v>
      </c>
      <c r="AZ124" s="103">
        <f t="shared" si="19"/>
        <v>28</v>
      </c>
      <c r="BA124" s="103">
        <f t="shared" si="19"/>
        <v>73</v>
      </c>
      <c r="BB124" s="103">
        <f t="shared" si="19"/>
        <v>28</v>
      </c>
      <c r="BC124" s="103">
        <f t="shared" si="19"/>
        <v>28</v>
      </c>
      <c r="BD124" s="103">
        <f t="shared" si="19"/>
        <v>77</v>
      </c>
      <c r="BE124" s="103">
        <f t="shared" si="19"/>
        <v>28</v>
      </c>
      <c r="BF124" s="103">
        <f t="shared" si="19"/>
        <v>28</v>
      </c>
      <c r="BG124" s="103">
        <f t="shared" si="19"/>
        <v>26</v>
      </c>
      <c r="BH124" s="103">
        <f t="shared" si="19"/>
        <v>21</v>
      </c>
      <c r="BI124" s="103">
        <f t="shared" si="19"/>
        <v>27</v>
      </c>
      <c r="BJ124" s="103">
        <f t="shared" si="19"/>
        <v>40</v>
      </c>
      <c r="BK124" s="103">
        <f t="shared" si="19"/>
        <v>44</v>
      </c>
      <c r="BL124" s="103">
        <f t="shared" si="19"/>
        <v>45</v>
      </c>
      <c r="BM124" s="103">
        <f t="shared" ref="BM124:CR124" si="20">(SUM(BM119:BM123)-89)*-1</f>
        <v>28</v>
      </c>
      <c r="BN124" s="103">
        <f t="shared" si="20"/>
        <v>40</v>
      </c>
      <c r="BO124" s="103">
        <f t="shared" si="20"/>
        <v>54</v>
      </c>
      <c r="BP124" s="103">
        <f t="shared" si="20"/>
        <v>27</v>
      </c>
      <c r="BQ124" s="103">
        <f t="shared" si="20"/>
        <v>42</v>
      </c>
      <c r="BR124" s="103">
        <f t="shared" si="20"/>
        <v>10</v>
      </c>
      <c r="BS124" s="103">
        <f t="shared" si="20"/>
        <v>29</v>
      </c>
      <c r="BT124" s="103">
        <f t="shared" si="20"/>
        <v>62</v>
      </c>
      <c r="BU124" s="103">
        <f t="shared" si="20"/>
        <v>51</v>
      </c>
      <c r="BV124" s="103">
        <f t="shared" si="20"/>
        <v>53</v>
      </c>
      <c r="BW124" s="103">
        <f t="shared" si="20"/>
        <v>34</v>
      </c>
      <c r="BX124" s="103">
        <f t="shared" si="20"/>
        <v>49</v>
      </c>
      <c r="BY124" s="103">
        <f t="shared" si="20"/>
        <v>10</v>
      </c>
      <c r="BZ124" s="103">
        <f t="shared" si="20"/>
        <v>48</v>
      </c>
      <c r="CA124" s="103">
        <f t="shared" si="20"/>
        <v>74</v>
      </c>
      <c r="CB124" s="103">
        <f t="shared" si="20"/>
        <v>29</v>
      </c>
      <c r="CC124" s="103">
        <f t="shared" si="20"/>
        <v>58</v>
      </c>
      <c r="CD124" s="103">
        <f t="shared" si="20"/>
        <v>49</v>
      </c>
      <c r="CE124" s="103">
        <f t="shared" si="20"/>
        <v>49</v>
      </c>
      <c r="CF124" s="103">
        <f t="shared" si="20"/>
        <v>29</v>
      </c>
      <c r="CG124" s="103">
        <f t="shared" si="20"/>
        <v>41</v>
      </c>
      <c r="CH124" s="103">
        <f t="shared" si="20"/>
        <v>52</v>
      </c>
      <c r="CI124" s="103">
        <f t="shared" si="20"/>
        <v>39</v>
      </c>
      <c r="CJ124" s="103">
        <f t="shared" si="20"/>
        <v>41</v>
      </c>
      <c r="CK124" s="103">
        <f t="shared" si="20"/>
        <v>35</v>
      </c>
      <c r="CL124" s="103">
        <f t="shared" si="20"/>
        <v>46</v>
      </c>
      <c r="CM124" s="103">
        <f t="shared" si="20"/>
        <v>66</v>
      </c>
      <c r="CN124" s="103">
        <f t="shared" si="20"/>
        <v>45</v>
      </c>
      <c r="CO124" s="103">
        <f t="shared" si="20"/>
        <v>40</v>
      </c>
      <c r="CP124" s="103">
        <f t="shared" si="20"/>
        <v>41</v>
      </c>
      <c r="CQ124" s="103">
        <f t="shared" si="20"/>
        <v>27</v>
      </c>
      <c r="CR124" s="103">
        <f t="shared" si="20"/>
        <v>40</v>
      </c>
    </row>
    <row r="125" spans="1:96" s="45" customFormat="1">
      <c r="A125" s="44" t="s">
        <v>4854</v>
      </c>
      <c r="B125" s="45" t="s">
        <v>4855</v>
      </c>
      <c r="C125" s="45" t="s">
        <v>4855</v>
      </c>
      <c r="D125" s="45" t="s">
        <v>4855</v>
      </c>
      <c r="E125" s="45" t="s">
        <v>4855</v>
      </c>
      <c r="F125" s="45" t="s">
        <v>4855</v>
      </c>
      <c r="G125" s="45" t="s">
        <v>4855</v>
      </c>
      <c r="H125" s="45" t="s">
        <v>4855</v>
      </c>
      <c r="I125" s="45" t="s">
        <v>4855</v>
      </c>
      <c r="J125" s="45" t="s">
        <v>4855</v>
      </c>
      <c r="K125" s="45" t="s">
        <v>4855</v>
      </c>
      <c r="L125" s="110" t="s">
        <v>4855</v>
      </c>
      <c r="M125" s="45" t="s">
        <v>4855</v>
      </c>
      <c r="N125" s="45" t="s">
        <v>4855</v>
      </c>
      <c r="O125" s="45" t="s">
        <v>4855</v>
      </c>
      <c r="P125" s="45" t="s">
        <v>4855</v>
      </c>
      <c r="Q125" s="45" t="s">
        <v>4855</v>
      </c>
      <c r="R125" s="45" t="s">
        <v>4855</v>
      </c>
      <c r="S125" s="45" t="s">
        <v>4855</v>
      </c>
      <c r="T125" s="45" t="s">
        <v>4855</v>
      </c>
      <c r="U125" s="45" t="s">
        <v>4855</v>
      </c>
      <c r="V125" s="45" t="s">
        <v>4855</v>
      </c>
      <c r="W125" s="45" t="s">
        <v>4855</v>
      </c>
      <c r="X125" s="45" t="s">
        <v>4855</v>
      </c>
      <c r="Y125" s="45" t="s">
        <v>4855</v>
      </c>
      <c r="Z125" s="45" t="s">
        <v>4855</v>
      </c>
      <c r="AA125" s="45" t="s">
        <v>4855</v>
      </c>
      <c r="AB125" s="45" t="s">
        <v>4855</v>
      </c>
      <c r="AC125" s="45" t="s">
        <v>4855</v>
      </c>
      <c r="AD125" s="110" t="s">
        <v>4855</v>
      </c>
      <c r="AE125" s="45" t="s">
        <v>4855</v>
      </c>
      <c r="AF125" s="45" t="s">
        <v>4855</v>
      </c>
      <c r="AG125" s="45" t="s">
        <v>4855</v>
      </c>
      <c r="AH125" s="45" t="s">
        <v>4855</v>
      </c>
      <c r="AI125" s="45" t="s">
        <v>4855</v>
      </c>
      <c r="AJ125" s="45" t="s">
        <v>4855</v>
      </c>
      <c r="AK125" s="45" t="s">
        <v>4855</v>
      </c>
      <c r="AL125" s="45" t="s">
        <v>4855</v>
      </c>
      <c r="AM125" s="45" t="s">
        <v>4855</v>
      </c>
      <c r="AN125" s="45" t="s">
        <v>4855</v>
      </c>
      <c r="AO125" s="45" t="s">
        <v>4855</v>
      </c>
      <c r="AP125" s="110" t="s">
        <v>4855</v>
      </c>
      <c r="AQ125" s="110" t="s">
        <v>4855</v>
      </c>
      <c r="AR125" s="45" t="s">
        <v>4855</v>
      </c>
      <c r="AS125" s="110" t="s">
        <v>4855</v>
      </c>
      <c r="AT125" s="45" t="s">
        <v>4855</v>
      </c>
      <c r="AU125" s="45" t="s">
        <v>4855</v>
      </c>
      <c r="AW125" s="45" t="s">
        <v>4855</v>
      </c>
      <c r="AX125" s="45" t="s">
        <v>4855</v>
      </c>
      <c r="AY125" s="45" t="s">
        <v>4855</v>
      </c>
      <c r="AZ125" s="45" t="s">
        <v>4855</v>
      </c>
      <c r="BA125" s="110" t="s">
        <v>4855</v>
      </c>
      <c r="BB125" s="45" t="s">
        <v>4855</v>
      </c>
      <c r="BC125" s="45" t="s">
        <v>4855</v>
      </c>
      <c r="BD125" s="110" t="s">
        <v>4855</v>
      </c>
      <c r="BE125" s="45" t="s">
        <v>4855</v>
      </c>
      <c r="BF125" s="45" t="s">
        <v>4855</v>
      </c>
      <c r="BG125" s="45" t="s">
        <v>4855</v>
      </c>
      <c r="BH125" s="45" t="s">
        <v>4855</v>
      </c>
      <c r="BI125" s="110" t="s">
        <v>4855</v>
      </c>
      <c r="BJ125" s="45" t="s">
        <v>4855</v>
      </c>
      <c r="BK125" s="45" t="s">
        <v>4855</v>
      </c>
      <c r="BL125" s="45" t="s">
        <v>4855</v>
      </c>
      <c r="BM125" s="45" t="s">
        <v>4855</v>
      </c>
      <c r="BN125" s="110" t="s">
        <v>4855</v>
      </c>
      <c r="BO125" s="110" t="s">
        <v>4855</v>
      </c>
      <c r="BP125" s="110" t="s">
        <v>4855</v>
      </c>
      <c r="BQ125" s="45" t="s">
        <v>4855</v>
      </c>
      <c r="BR125" s="45" t="s">
        <v>4855</v>
      </c>
      <c r="BS125" s="110" t="s">
        <v>4855</v>
      </c>
      <c r="BT125" s="45" t="s">
        <v>4855</v>
      </c>
      <c r="BU125" s="45" t="s">
        <v>4855</v>
      </c>
      <c r="BV125" s="45" t="s">
        <v>4855</v>
      </c>
      <c r="BW125" s="45" t="s">
        <v>4855</v>
      </c>
      <c r="BX125" s="45" t="s">
        <v>4855</v>
      </c>
      <c r="BY125" s="45" t="s">
        <v>4855</v>
      </c>
      <c r="BZ125" s="45" t="s">
        <v>4855</v>
      </c>
      <c r="CA125" s="110" t="s">
        <v>4855</v>
      </c>
      <c r="CB125" s="45" t="s">
        <v>4855</v>
      </c>
      <c r="CC125" s="45" t="s">
        <v>4855</v>
      </c>
      <c r="CD125" s="45" t="s">
        <v>4855</v>
      </c>
      <c r="CE125" s="45" t="s">
        <v>4855</v>
      </c>
      <c r="CF125" s="45" t="s">
        <v>4855</v>
      </c>
      <c r="CG125" s="45" t="s">
        <v>4855</v>
      </c>
      <c r="CH125" s="45" t="s">
        <v>4855</v>
      </c>
      <c r="CI125" s="45" t="s">
        <v>4855</v>
      </c>
      <c r="CJ125" s="110" t="s">
        <v>4855</v>
      </c>
      <c r="CK125" s="45" t="s">
        <v>4855</v>
      </c>
      <c r="CL125" s="45" t="s">
        <v>4855</v>
      </c>
      <c r="CM125" s="110" t="s">
        <v>4855</v>
      </c>
      <c r="CN125" s="45" t="s">
        <v>4855</v>
      </c>
      <c r="CO125" s="45" t="s">
        <v>4855</v>
      </c>
      <c r="CP125" s="45" t="s">
        <v>4855</v>
      </c>
      <c r="CQ125" s="45" t="s">
        <v>4855</v>
      </c>
      <c r="CR125" s="45" t="s">
        <v>4855</v>
      </c>
    </row>
    <row r="127" spans="1:96">
      <c r="B127" s="62" t="s">
        <v>2130</v>
      </c>
      <c r="C127" s="62"/>
      <c r="D127" s="47" t="s">
        <v>1995</v>
      </c>
      <c r="E127" s="47">
        <v>0</v>
      </c>
      <c r="F127" s="47"/>
      <c r="G127" s="47" t="s">
        <v>587</v>
      </c>
      <c r="H127" s="62" t="s">
        <v>588</v>
      </c>
      <c r="I127" s="47" t="s">
        <v>589</v>
      </c>
      <c r="J127" s="19" t="s">
        <v>1993</v>
      </c>
    </row>
    <row r="128" spans="1:96">
      <c r="B128" s="62" t="s">
        <v>2939</v>
      </c>
      <c r="C128" s="62"/>
      <c r="D128" s="47" t="s">
        <v>590</v>
      </c>
      <c r="E128" s="47">
        <v>1</v>
      </c>
      <c r="F128" s="47"/>
      <c r="G128" s="47" t="s">
        <v>591</v>
      </c>
      <c r="H128" s="62" t="s">
        <v>592</v>
      </c>
      <c r="I128" s="47" t="s">
        <v>593</v>
      </c>
      <c r="J128" s="19" t="s">
        <v>1994</v>
      </c>
    </row>
    <row r="129" spans="2:10">
      <c r="B129" s="62" t="s">
        <v>4617</v>
      </c>
      <c r="C129" s="62"/>
      <c r="D129" s="47" t="s">
        <v>594</v>
      </c>
      <c r="E129" s="47">
        <v>2</v>
      </c>
      <c r="F129" s="47"/>
      <c r="G129" s="47" t="s">
        <v>595</v>
      </c>
      <c r="H129" s="62" t="s">
        <v>596</v>
      </c>
      <c r="I129" s="47" t="s">
        <v>597</v>
      </c>
      <c r="J129" s="19" t="s">
        <v>1992</v>
      </c>
    </row>
    <row r="130" spans="2:10">
      <c r="B130" s="62" t="s">
        <v>4287</v>
      </c>
      <c r="C130" s="62"/>
      <c r="D130" s="47" t="s">
        <v>598</v>
      </c>
      <c r="E130" s="47">
        <v>3</v>
      </c>
      <c r="F130" s="47"/>
      <c r="G130" s="47" t="s">
        <v>594</v>
      </c>
      <c r="H130" s="62" t="s">
        <v>594</v>
      </c>
      <c r="I130" s="47" t="s">
        <v>599</v>
      </c>
    </row>
    <row r="131" spans="2:10">
      <c r="B131" s="62" t="s">
        <v>2027</v>
      </c>
      <c r="C131" s="62"/>
      <c r="D131" s="47"/>
      <c r="E131" s="47">
        <v>4</v>
      </c>
      <c r="F131" s="47"/>
      <c r="G131" s="47" t="s">
        <v>598</v>
      </c>
      <c r="H131" s="62" t="s">
        <v>598</v>
      </c>
      <c r="I131" s="47" t="s">
        <v>594</v>
      </c>
    </row>
    <row r="132" spans="2:10">
      <c r="B132" s="62" t="s">
        <v>3166</v>
      </c>
      <c r="C132" s="62"/>
      <c r="D132" s="47"/>
      <c r="E132" s="47">
        <v>5</v>
      </c>
      <c r="F132" s="47"/>
      <c r="G132" s="47"/>
      <c r="H132" s="62"/>
      <c r="I132" s="47" t="s">
        <v>598</v>
      </c>
    </row>
    <row r="133" spans="2:10">
      <c r="B133" s="62" t="s">
        <v>3436</v>
      </c>
      <c r="C133" s="62"/>
      <c r="D133" s="47"/>
      <c r="E133" s="47">
        <v>6</v>
      </c>
      <c r="F133" s="47"/>
      <c r="G133" s="47"/>
      <c r="H133" s="62"/>
      <c r="I133" s="62"/>
    </row>
    <row r="134" spans="2:10">
      <c r="B134" s="62" t="s">
        <v>3583</v>
      </c>
      <c r="C134" s="62"/>
      <c r="D134" s="47"/>
      <c r="E134" s="47">
        <v>7</v>
      </c>
      <c r="F134" s="47"/>
      <c r="G134" s="47"/>
      <c r="H134" s="62"/>
      <c r="I134" s="62"/>
    </row>
    <row r="135" spans="2:10">
      <c r="B135" s="47"/>
      <c r="C135" s="47"/>
      <c r="D135" s="47"/>
      <c r="E135" s="47" t="s">
        <v>594</v>
      </c>
      <c r="F135" s="47"/>
      <c r="G135" s="47"/>
      <c r="H135" s="62"/>
      <c r="I135" s="62"/>
    </row>
    <row r="136" spans="2:10">
      <c r="B136" s="47"/>
      <c r="C136" s="47"/>
      <c r="D136" s="47"/>
      <c r="E136" s="47" t="s">
        <v>598</v>
      </c>
      <c r="F136" s="47"/>
      <c r="G136" s="47"/>
      <c r="H136" s="62"/>
      <c r="I136" s="62"/>
    </row>
  </sheetData>
  <phoneticPr fontId="2" type="noConversion"/>
  <dataValidations count="39">
    <dataValidation type="list" allowBlank="1" showInputMessage="1" showErrorMessage="1" prompt="Vælg en tekst" sqref="CB116:CI116 CN116:CR116 CK116:CL116 BT116:BZ116 BQ116:BR116 BJ116:BM116 AE116:AO116 M116:AC116 AR116 AT116:AZ116 BB116:BC116 BE116:BH116 E116:K116 B116:C116">
      <formula1>$H$127:$H$129</formula1>
    </dataValidation>
    <dataValidation type="list" allowBlank="1" showInputMessage="1" showErrorMessage="1" errorTitle="Ja eller Nej" error="Der kan kun tastes Ja eller Nej" prompt="Ja / Nej" sqref="CN38:CR39 CN110:CR110 CN78:CR78 CN74:CR74 CN71:CR71 CN67:CR67 CN65:CR65 CN63:CR63 CN58:CR61 CN22:CR22 CN112:CR114 BW67:BX67 BW71:BX71 BW74:BX74 BW78:BX78 BW110:BX110 BW38:BX39 BW112:BX114 BW22:BX22 BW58:BX61 BW63:BX63 BW65:BX65 BT63 BT65 BT67 BT71 BT74 BT78 BT110 BT38:BT39 BT112:BT114 BT22 BT58:BT61 CK112:CL114 CK38:CL39 CK110:CL110 CK78:CL78 CK74:CL74 CK71:CL71 CK67:CL67 CK65:CL65 CK63:CL63 CK58:CL61 CK22:CL22 BZ67 CB22:CH22 CB112:CH114 CB38:CH39 CB110:CH110 CB78:CH78 CB74:CH74 CB71:CH71 CB67:CH67 CB65:CH65 CB63:CH63 BQ67 BZ65 BZ63 BZ58:BZ61 BZ22 BZ112:BZ114 BZ38:BZ39 BZ110 BZ78 BZ74 BZ71 BJ67:BL67 BQ65 BQ63 BQ58:BQ61 BQ22 BQ112:BQ114 BQ38:BQ39 BQ110 BQ78 BQ74 BJ65:BL65 BJ63:BL63 BJ58:BL61 BJ112:BM114 BJ22:BL22 BJ38:BL39 BJ110:BL110 BJ78:BL78 BJ74:BL74 BJ71:BL71 BQ71 CB58:CH61 E63:K63 E65:K65 E67:K67 E71:K71 E74:K74 E78:K78 E110:K110 E38:K39 E112:K114 AB22:AC22 AB58:AC61 AB63:AC63 AB65:AC65 AB67:AC67 AB71:AC71 AB74:AC74 AB78:AC78 AB110:AC110 AB38:AC39 AK22:AO22 AK58:AO61 AK63:AO63 AK65:AO65 AK67:AO67 AK71:AO71 AK74:AO74 AK78:AO78 AK110:AO110 AK38:AO39 AB112:AC114 AR110 AR38:AR39 AR112:AR114 AR22 AR58:AR61 AR63 AR65 AR67 AR71 AR74 AR78 AT78:AZ78 AT110:AZ110 AT38:AZ39 AT112:AZ114 AT22:AZ22 AT58:AZ61 AT63:AZ63 AT65:AZ65 AT67:AZ67 AT71:AZ71 AT74:AZ74 BB74:BC74 BB78:BC78 BB110:BC110 BB38:BC39 BB112:BC114 BB22:BC22 BB58:BC61 BB63:BC63 BB65:BC65 BB67:BC67 BB71:BC71 BE71:BH71 BE74:BH74 BE78:BH78 BE110:BH110 BE38:BH39 BE112:BH114 BE22:BH22 BE58:BH61 BE63:BH63 BE65:BH65 BE67:BH67 E22:K22 AK112:AO114 B112:C114 B38:C39 B110:C110 B78:C78 B74:C74 B71:C71 B67:C67 B65:C65 B63:C63 B58:C61 B22:C22 M38:Z39 M110:Z110 M78:Z78 M74:Z74 M71:Z71 M67:Z67 M65:Z65 M63:Z63 M58:Z61 M22:Z22 M112:Z114 AF110 AF78 AF74 AF71 AF67 AF65 AF63 AF58:AF61 AF22 AF112:AF114 AF38:AF39 AH38:AI39 AH110:AI110 AH78:AI78 AH74:AI74 AH71:AI71 AH67:AI67 AH65:AI65 AH63:AI63 AH58:AI61 AH22:AI22 AH112:AI114 E58:K61">
      <formula1>$D$127:$D$128</formula1>
    </dataValidation>
    <dataValidation type="whole" allowBlank="1" showInputMessage="1" showErrorMessage="1" error="Hele procenter 0 til 100" prompt="Hele procenter 0 til 100" sqref="CJ55:CR55 BZ55:CH55 BW55:BX55 BS55:BT55 AB55:AD55 AF55 AH55:AI55 AK55:BQ55 B55:Z55">
      <formula1>0</formula1>
      <formula2>100</formula2>
    </dataValidation>
    <dataValidation type="whole" allowBlank="1" showInputMessage="1" showErrorMessage="1" error="Hele procenter 0 til 100" prompt="procent 0 til 100" sqref="CJ54:CR54 BZ54:CH54 BW54:BX54 BS54:BT54 AB54:AD54 AF54 AH54:AI54 AK54:BQ54 B54:Z54">
      <formula1>0</formula1>
      <formula2>100</formula2>
    </dataValidation>
    <dataValidation type="list" allowBlank="1" showInputMessage="1" showErrorMessage="1" error="Vælg en tekst" prompt="Vælg en tekst" sqref="CB70:CH70 CN70:CR70 BW70:BX70 BT70 CK70:CL70 BZ70 BQ70 BJ70:BL70 AK70:AO70 AB70:AC70 AR70 AT70:AZ70 BB70:BC70 BE70:BH70 E70:K70 B70:C70 M70:Z70 AF70 AH70:AI70">
      <formula1>$I$127:$I$130</formula1>
    </dataValidation>
    <dataValidation type="list" allowBlank="1" showInputMessage="1" showErrorMessage="1" error="Antal 0 til 5" prompt="Antal 0 til 5" sqref="CB56:CH57 CN56:CR57 BW56:BX57 BT56:BT57 CK56:CL57 BZ56:BZ57 BQ56:BQ57 BJ56:BL57 AK56:AO57 AB56:AC57 AR56:AR57 AT56:AZ57 BB56:BC57 BE56:BH57 E56:K57 B56:C57 M56:Z57 AF56:AF57 AH56:AI57">
      <formula1>$E$127:$E$132</formula1>
    </dataValidation>
    <dataValidation type="list" allowBlank="1" showInputMessage="1" showErrorMessage="1" prompt="Vælg en tekst" sqref="CN82:CR82 CN72:CR73 CN76:CR77 CN80:CR80 BT82:BZ82 BT80:BZ80 BT76:BZ77 CK82:CL82 CK72:CL73 CK76:CL77 CK80:CL80 BT72:BZ73 CB80:CI80 CB82:CI82 CB72:CI73 BQ80:BR80 BJ80:BL80 BQ82:BR82 BQ72:BR73 BJ82:BL82 BJ72:BL73 BJ76:BL77 BQ76:BR77 CB76:CI77 E76:K77 E72:K73 M72:AC73 AR80 AR76:AR77 AR72:AR73 AR82 AT82:AZ82 AT80:AZ80 AT76:AZ77 AT72:AZ73 BB72:BC73 BB82:BC82 BB80:BC80 BB76:BC77 BE76:BH77 BE72:BH73 BE82:BH82 BE80:BH80 E82:K82 AE80:AO80 B72:C73 B76:C77 B80:C80 B82:C82 M76:AC77 M80:AC80 M82:AC82 AE76:AO77 AE72:AO73 AE82:AO82 E80:K80">
      <formula1>$G$127:$G$129</formula1>
    </dataValidation>
    <dataValidation type="list" allowBlank="1" showInputMessage="1" showErrorMessage="1" error="Kun Værdierne 0 til 7 accepteres" prompt="dage 0 - 7" sqref="CB25:CH34 CN25:CR34 BW25:BX34 BT25:BT34 CK25:CL34 BZ25:BZ34 BQ25:BQ34 BJ25:BL34 AK25:AO34 AB25:AC34 AR25:AR34 AT25:AZ34 BB25:BC34 BE25:BH34 E25:K34 B25:C34 M25:Z34 AF25:AF34 AH25:AI34">
      <formula1>$E$127:$E$134</formula1>
    </dataValidation>
    <dataValidation type="list" allowBlank="1" showInputMessage="1" showErrorMessage="1" prompt="Vælg et Distrikt" sqref="CJ4:CR4 BZ4:CH4 BW4:BX4 BS4:BT4 AB4:AD4 AF4 AH4:AI4 AK4:BQ4 B4:Z4">
      <formula1>$B$127:$B$134</formula1>
    </dataValidation>
    <dataValidation type="list" allowBlank="1" showInputMessage="1" showErrorMessage="1" sqref="CB14:CH14 CN14:CR14 BW14:BX14 BT14 CK14:CL14 BZ14 BQ14 BJ14:BL14 AK14:AO14 AB14:AC14 AR14 AT14:AZ14 BB14:BC14 BE14:BH14 E14:K14 B14:C14 M14:Z14 AF14 AH14:AI14">
      <formula1>$J$127:$J$131</formula1>
    </dataValidation>
    <dataValidation type="list" allowBlank="1" showInputMessage="1" showErrorMessage="1" sqref="CM14 CJ14 CA14 BS14 BM14:BP14 BI14 D14 AP14:AQ14 AS14 BA14 BD14 AD14 L14">
      <formula1>$H$127:$H$131</formula1>
    </dataValidation>
    <dataValidation type="list" allowBlank="1" showInputMessage="1" showErrorMessage="1" error="Kun Værdierne 0 til 7 accepteres" prompt="dage 0 - 7" sqref="CM25:CM34 CJ25:CJ34 CA25:CA34 BS25:BS34 BM25:BP34 BI25:BI34 D25:D34 AP25:AQ34 AS25:AS34 BA25:BA34 BD25:BD34 AD25:AD34 L25:L34">
      <formula1>$D$127:$D$134</formula1>
    </dataValidation>
    <dataValidation type="list" allowBlank="1" showInputMessage="1" showErrorMessage="1" prompt="Vælg en tekst" sqref="CM82 CM80 CM76:CM77 CM72:CM73 CJ82 CJ80 CJ76:CJ77 CJ72:CJ73 CA82 CA80 CA76:CA77 CA72:CA73 BS82 BS80 BS76:BS77 BS72:BS73 BM82:BP82 BM80:BP80 BM76:BP77 BM72:BP73 BI82 BI80 BI76:BI77 BI72:BI73 L76:L77 L80 L82 AD76:AD77 AD80 AD82 D76:D77 AP72:AQ73 AP76:AQ77 AP80:AQ80 AP82:AQ82 AS72:AS73 AS76:AS77 AS80 AS82 BA72:BA73 BA76:BA77 BA80 BA82 BD72:BD73 BD76:BD77 BD80 BD82 D72:D73 D82 D80 AD72:AD73 L72:L73">
      <formula1>$E$127:$E$129</formula1>
    </dataValidation>
    <dataValidation type="list" allowBlank="1" showInputMessage="1" showErrorMessage="1" error="Antal 0 til 5" prompt="Antal 0 til 5" sqref="CM56:CM57 CJ56:CJ57 CA56:CA57 BS56:BS57 BM56:BP57 BI56:BI57 D56:D57 AP56:AQ57 AS56:AS57 BA56:BA57 BD56:BD57 AD56:AD57 L56:L57">
      <formula1>$D$127:$D$132</formula1>
    </dataValidation>
    <dataValidation type="list" allowBlank="1" showInputMessage="1" showErrorMessage="1" error="Vælg en tekst" prompt="Vælg en tekst" sqref="CM70 CJ70 CA70 BS70 BM70:BP70 BI70 D70 AP70:AQ70 AS70 BA70 BD70 AD70 L70">
      <formula1>$G$127:$G$130</formula1>
    </dataValidation>
    <dataValidation type="list" allowBlank="1" showInputMessage="1" showErrorMessage="1" errorTitle="Ja eller Nej" error="Der kan kun tastes Ja eller Nej" prompt="Ja / Nej" sqref="CM38:CM39 CM110 CM78 CM74 CM71 CM67 CM65 CM63 CM58:CM61 CM22 CM112:CM114 CJ38:CJ39 CJ110 CJ78 CJ74 CJ71 CJ67 CJ65 CJ63 CJ58:CJ61 CJ22 CJ112:CJ114 CA38:CA39 CA110 CA78 CA74 CA71 CA67 CA65 CA63 CA58:CA61 CA22 CA112:CA114 BS38:BS39 BS110 BS78 BS74 BS71 BS67 BS65 BS63 BS58:BS61 BS22 BS112:BS114 BM38:BP39 BM110:BP110 BM78:BP78 BM74:BP74 BM71:BP71 BM67:BP67 BM65:BP65 BM63:BP63 BM58:BP61 BM22:BP22 BN112:BP114 BI38:BI39 BI110 BI78 BI74 BI71 BI67 BI65 BI63 BI58:BI61 BI22 BI112:BI114 L22 L58:L61 L63 L65 L67 L71 L74 L78 L110 L38:L39 AD22 AD58:AD61 AD63 AD65 AD67 AD71 AD74 AD78 AD110 AD38:AD39 D22 AP112:AQ114 AP22:AQ22 AP58:AQ61 AP63:AQ63 AP65:AQ65 AP67:AQ67 AP71:AQ71 AP74:AQ74 AP78:AQ78 AP110:AQ110 AP38:AQ39 AS112:AS114 AS22 AS58:AS61 AS63 AS65 AS67 AS71 AS74 AS78 AS110 AS38:AS39 BA112:BA114 BA22 BA58:BA61 BA63 BA65 BA67 BA71 BA74 BA78 BA110 BA38:BA39 BD112:BD114 BD22 BD58:BD61 BD63 BD65 BD67 BD71 BD74 BD78 BD110 BD38:BD39 D112:D114 D38:D39 D110 D78 D74 D71 D67 D65 D63 D58:D61 AD112:AD114 L112:L114">
      <formula1>$C$127:$C$128</formula1>
    </dataValidation>
    <dataValidation type="list" allowBlank="1" showInputMessage="1" showErrorMessage="1" prompt="Vælg en tekst" sqref="CM116 CJ116 CA116 BS116 BN116:BP116 BI116 D116 AP116:AQ116 AS116 BA116 BD116 AD116 L116">
      <formula1>$F$127:$F$129</formula1>
    </dataValidation>
    <dataValidation type="whole" allowBlank="1" showInputMessage="1" showErrorMessage="1" prompt="Antal" sqref="CI56:CI57 BY56:BY57 BU56:BV57 BR56:BR57 AE56:AE57 AG56:AG57 AJ56:AJ57 AA56:AA57">
      <formula1>0</formula1>
      <formula2>5</formula2>
    </dataValidation>
    <dataValidation type="whole" allowBlank="1" showInputMessage="1" showErrorMessage="1" prompt="Procent" sqref="CI54:CI55 BY54:BY55 BU54:BV55 BR54:BR55 AE54:AE55 AG54:AG55 AJ54:AJ55 AA54:AA55">
      <formula1>0</formula1>
      <formula2>100</formula2>
    </dataValidation>
    <dataValidation type="whole" allowBlank="1" showInputMessage="1" showErrorMessage="1" prompt="Antal dage" sqref="CI25:CI34 BY25:BY34 BU25:BV34 BR25:BR34 AE25:AE34 AG25:AG34 AJ25:AJ34 AA25:AA34">
      <formula1>0</formula1>
      <formula2>7</formula2>
    </dataValidation>
    <dataValidation type="list" allowBlank="1" showInputMessage="1" showErrorMessage="1" prompt="Vælg et distrikt" sqref="CI4 BY4 BU4:BV4 BR4 AE4 AG4 AJ4 AA4">
      <formula1>$K$127:$K$134</formula1>
    </dataValidation>
    <dataValidation type="list" allowBlank="1" showInputMessage="1" showErrorMessage="1" prompt="Institutionstype" sqref="CI14 BY14 BU14:BV14 BR14 AE14 AG14 AJ14 AA14">
      <formula1>$I$127:$I$129</formula1>
    </dataValidation>
    <dataValidation type="list" allowBlank="1" showInputMessage="1" showErrorMessage="1" error="Vælg en tekst" prompt="Vælg en tekst" sqref="CI70 BY70 BU70:BV70 BR70 AE70 AG70 AJ70 AA70">
      <formula1>$F$127:$F$132</formula1>
    </dataValidation>
    <dataValidation type="list" allowBlank="1" showInputMessage="1" showErrorMessage="1" errorTitle="Ja eller Nej" error="Der kan kun tastes Ja eller Nej" prompt="Ja / Nej" sqref="CI22 CI67 BY22 BY67 BU22:BV22 BU67:BV67 BR22 BR67 AA22 AE67 AE22 AG67 AG22 AJ67 AJ22 AA67">
      <formula1>$E$127:$E$128</formula1>
    </dataValidation>
    <dataValidation type="list" allowBlank="1" showInputMessage="1" showErrorMessage="1" sqref="CI78 BY78 BU78:BV78 BR78 AE78 AG78 AJ78 AA78">
      <formula1>$E$127:$E$128</formula1>
    </dataValidation>
    <dataValidation type="list" allowBlank="1" showInputMessage="1" showErrorMessage="1" prompt="Ja/Nej" sqref="CI112:CI114 CI74 CI63 CI110 CI65 CI38:CI39 CI58:CI61 CI71 BY112:BY114 BY74 BY63 BY110 BY65 BY38:BY39 BY58:BY61 BY71 BU112:BV114 BU74:BV74 BU63:BV63 BU110:BV110 BU65:BV65 BU38:BV39 BU58:BV61 BU71:BV71 BR112:BR114 BR74 BR63 BR110 BR65 BR38:BR39 BR58:BR61 BR71 AA58:AA61 AA38:AA39 AA65 AA110 AA63 AA74 AA112:AA114 AE71 AE58:AE61 AE38:AE39 AE65 AE110 AE63 AE74 AE112:AE114 AG71 AG58:AG61 AG38:AG39 AG65 AG110 AG63 AG74 AG112:AG114 AJ71 AJ58:AJ61 AJ38:AJ39 AJ65 AJ110 AJ63 AJ74 AJ112:AJ114 AA71">
      <formula1>$E$127:$E$128</formula1>
    </dataValidation>
    <dataValidation type="whole" allowBlank="1" showInputMessage="1" showErrorMessage="1" error="Antal Litter 0 til 250" prompt="Antal litter" sqref="B111:CR111">
      <formula1>0</formula1>
      <formula2>250</formula2>
    </dataValidation>
    <dataValidation type="decimal" allowBlank="1" showInputMessage="1" showErrorMessage="1" error="Antal Meter 0 til 100" prompt="Antal Meter" sqref="B109:CR109">
      <formula1>0</formula1>
      <formula2>100</formula2>
    </dataValidation>
    <dataValidation type="whole" allowBlank="1" showInputMessage="1" showErrorMessage="1" error="Antal vaske 0 til 10" prompt="Antal vaske" sqref="B115:CR115">
      <formula1>0</formula1>
      <formula2>10</formula2>
    </dataValidation>
    <dataValidation type="whole" allowBlank="1" showInputMessage="1" showErrorMessage="1" error="Helt Antal 0 til 10" prompt="Antal" sqref="B88:CR106">
      <formula1>0</formula1>
      <formula2>10</formula2>
    </dataValidation>
    <dataValidation type="whole" allowBlank="1" showInputMessage="1" showErrorMessage="1" error="Antal Minutter 0 til 250" prompt="Antal Minutter" sqref="B107:CR107">
      <formula1>0</formula1>
      <formula2>250</formula2>
    </dataValidation>
    <dataValidation type="whole" allowBlank="1" showInputMessage="1" showErrorMessage="1" error="Årstal, 4 cifre" prompt="Årstal, 4 cifre" sqref="B41:CR41 B48:CR48">
      <formula1>1950</formula1>
      <formula2>2009</formula2>
    </dataValidation>
    <dataValidation type="whole" allowBlank="1" showInputMessage="1" showErrorMessage="1" prompt="Hele timer" sqref="B42:CR42 B49:CR49">
      <formula1>1</formula1>
      <formula2>99</formula2>
    </dataValidation>
    <dataValidation type="whole" allowBlank="1" showInputMessage="1" showErrorMessage="1" error="Beløb, kun tal" prompt="Beløb" sqref="B35:CR36">
      <formula1>0</formula1>
      <formula2>9999999</formula2>
    </dataValidation>
    <dataValidation type="whole" allowBlank="1" showInputMessage="1" showErrorMessage="1" error="Postnummer skal ligge mellem 1110 og 4623" prompt="Postnummer 1110-4623" sqref="B6:CR6">
      <formula1>1110</formula1>
      <formula2>4623</formula2>
    </dataValidation>
    <dataValidation type="whole" allowBlank="1" showInputMessage="1" showErrorMessage="1" error="Telefin nummer 8 cifre uden mellemrum" prompt="Telefon nummer 8 cifre" sqref="B11:CR12 B8:CR8">
      <formula1>10000000</formula1>
      <formula2>99999999</formula2>
    </dataValidation>
    <dataValidation type="whole" allowBlank="1" showInputMessage="1" showErrorMessage="1" error="Antal Køkner mellem 1 og 9" prompt="Antal" sqref="B23:CR23">
      <formula1>1</formula1>
      <formula2>9</formula2>
    </dataValidation>
    <dataValidation type="whole" allowBlank="1" showInputMessage="1" showErrorMessage="1" error="Skema mellem 1 og 9" prompt="Skema Nr.:" sqref="B24:CR24">
      <formula1>1</formula1>
      <formula2>9</formula2>
    </dataValidation>
    <dataValidation type="whole" allowBlank="1" showInputMessage="1" showErrorMessage="1" error="Normering mellem 0 og 250" prompt="Normering" sqref="B15:CR21">
      <formula1>0</formula1>
      <formula2>250</formula2>
    </dataValidation>
  </dataValidations>
  <pageMargins left="0.75" right="0.75" top="1" bottom="1" header="0" footer="0"/>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dimension ref="A1:AX136"/>
  <sheetViews>
    <sheetView workbookViewId="0">
      <pane xSplit="1" ySplit="2" topLeftCell="J3" activePane="bottomRight" state="frozen"/>
      <selection activeCell="A25" sqref="A25:IV34"/>
      <selection pane="topRight" activeCell="A25" sqref="A25:IV34"/>
      <selection pane="bottomLeft" activeCell="A25" sqref="A25:IV34"/>
      <selection pane="bottomRight" activeCell="N31" sqref="N31"/>
    </sheetView>
  </sheetViews>
  <sheetFormatPr defaultRowHeight="12.75"/>
  <cols>
    <col min="1" max="1" width="33.140625" style="47" bestFit="1" customWidth="1"/>
    <col min="2" max="15" width="26.42578125" style="19" customWidth="1"/>
    <col min="16" max="16" width="18.7109375" customWidth="1"/>
    <col min="17" max="25" width="26.42578125" style="19" customWidth="1"/>
    <col min="26" max="26" width="18.7109375" style="19" customWidth="1"/>
    <col min="27" max="27" width="26.42578125" style="4" customWidth="1"/>
    <col min="28" max="45" width="26.42578125" style="19" customWidth="1"/>
    <col min="46" max="46" width="18.7109375" style="19" customWidth="1"/>
    <col min="47" max="48" width="26.42578125" style="19" customWidth="1"/>
    <col min="49" max="49" width="18.7109375" customWidth="1"/>
    <col min="50" max="50" width="26.42578125" style="4" customWidth="1"/>
    <col min="51" max="16384" width="9.140625" style="47"/>
  </cols>
  <sheetData>
    <row r="1" spans="1:50" s="45" customFormat="1">
      <c r="A1" s="44" t="s">
        <v>4854</v>
      </c>
      <c r="B1" s="45" t="str">
        <f>B125</f>
        <v>x</v>
      </c>
      <c r="C1" s="45" t="str">
        <f t="shared" ref="C1:AR1" si="0">C125</f>
        <v>x</v>
      </c>
      <c r="D1" s="45" t="str">
        <f t="shared" si="0"/>
        <v>x</v>
      </c>
      <c r="E1" s="45" t="str">
        <f t="shared" si="0"/>
        <v>x</v>
      </c>
      <c r="F1" s="45" t="str">
        <f t="shared" si="0"/>
        <v>x</v>
      </c>
      <c r="G1" s="45" t="str">
        <f t="shared" si="0"/>
        <v>x</v>
      </c>
      <c r="H1" s="45" t="str">
        <f t="shared" si="0"/>
        <v>x</v>
      </c>
      <c r="I1" s="45" t="str">
        <f t="shared" si="0"/>
        <v>x</v>
      </c>
      <c r="J1" s="45" t="str">
        <f t="shared" si="0"/>
        <v>x</v>
      </c>
      <c r="K1" s="45" t="str">
        <f t="shared" si="0"/>
        <v>x</v>
      </c>
      <c r="L1" s="45" t="str">
        <f t="shared" si="0"/>
        <v>x</v>
      </c>
      <c r="M1" s="45" t="str">
        <f t="shared" si="0"/>
        <v>x</v>
      </c>
      <c r="N1" s="45" t="str">
        <f t="shared" si="0"/>
        <v>x</v>
      </c>
      <c r="O1" s="45" t="str">
        <f t="shared" si="0"/>
        <v>x</v>
      </c>
      <c r="P1" s="45" t="str">
        <f t="shared" si="0"/>
        <v>x</v>
      </c>
      <c r="Q1" s="45" t="str">
        <f t="shared" si="0"/>
        <v>x</v>
      </c>
      <c r="R1" s="45" t="str">
        <f t="shared" si="0"/>
        <v>x</v>
      </c>
      <c r="S1" s="45" t="str">
        <f t="shared" si="0"/>
        <v>x</v>
      </c>
      <c r="T1" s="45" t="str">
        <f t="shared" si="0"/>
        <v>x</v>
      </c>
      <c r="U1" s="45" t="str">
        <f t="shared" si="0"/>
        <v>x</v>
      </c>
      <c r="V1" s="45" t="str">
        <f t="shared" si="0"/>
        <v>x</v>
      </c>
      <c r="W1" s="45" t="str">
        <f t="shared" si="0"/>
        <v>x</v>
      </c>
      <c r="X1" s="45" t="str">
        <f t="shared" si="0"/>
        <v>x</v>
      </c>
      <c r="Y1" s="45" t="str">
        <f t="shared" si="0"/>
        <v>x</v>
      </c>
      <c r="Z1" s="45" t="str">
        <f t="shared" si="0"/>
        <v>x</v>
      </c>
      <c r="AA1" s="45" t="str">
        <f t="shared" si="0"/>
        <v>x</v>
      </c>
      <c r="AB1" s="45" t="str">
        <f t="shared" si="0"/>
        <v>x</v>
      </c>
      <c r="AC1" s="45" t="str">
        <f t="shared" si="0"/>
        <v>x</v>
      </c>
      <c r="AD1" s="45" t="str">
        <f t="shared" si="0"/>
        <v>x</v>
      </c>
      <c r="AE1" s="45" t="str">
        <f t="shared" si="0"/>
        <v>x</v>
      </c>
      <c r="AF1" s="45" t="str">
        <f t="shared" si="0"/>
        <v>x</v>
      </c>
      <c r="AG1" s="45" t="str">
        <f t="shared" si="0"/>
        <v>x</v>
      </c>
      <c r="AH1" s="45" t="str">
        <f t="shared" si="0"/>
        <v>x</v>
      </c>
      <c r="AI1" s="45" t="str">
        <f t="shared" si="0"/>
        <v>x</v>
      </c>
      <c r="AJ1" s="45" t="str">
        <f t="shared" si="0"/>
        <v>x</v>
      </c>
      <c r="AK1" s="45" t="str">
        <f t="shared" si="0"/>
        <v>x</v>
      </c>
      <c r="AL1" s="45" t="str">
        <f t="shared" si="0"/>
        <v>x</v>
      </c>
      <c r="AM1" s="45" t="str">
        <f t="shared" si="0"/>
        <v>x</v>
      </c>
      <c r="AN1" s="45" t="str">
        <f t="shared" si="0"/>
        <v>x</v>
      </c>
      <c r="AO1" s="45" t="str">
        <f t="shared" si="0"/>
        <v>x</v>
      </c>
      <c r="AP1" s="45" t="str">
        <f t="shared" si="0"/>
        <v>x</v>
      </c>
      <c r="AQ1" s="45" t="str">
        <f t="shared" si="0"/>
        <v>x</v>
      </c>
      <c r="AR1" s="45" t="str">
        <f t="shared" si="0"/>
        <v>x</v>
      </c>
      <c r="AS1" s="45" t="str">
        <f t="shared" ref="AS1:AX1" si="1">AS125</f>
        <v>x</v>
      </c>
      <c r="AT1" s="45" t="str">
        <f t="shared" si="1"/>
        <v>x</v>
      </c>
      <c r="AU1" s="45" t="str">
        <f t="shared" si="1"/>
        <v>x</v>
      </c>
      <c r="AV1" s="45" t="str">
        <f t="shared" si="1"/>
        <v>x</v>
      </c>
      <c r="AW1" s="45" t="str">
        <f t="shared" si="1"/>
        <v>x</v>
      </c>
      <c r="AX1" s="45" t="str">
        <f t="shared" si="1"/>
        <v>x</v>
      </c>
    </row>
    <row r="2" spans="1:50" s="43" customFormat="1" ht="18">
      <c r="A2" s="41" t="s">
        <v>600</v>
      </c>
      <c r="B2" s="5">
        <v>35266</v>
      </c>
      <c r="C2" s="41">
        <v>35311</v>
      </c>
      <c r="D2" s="41">
        <v>35332</v>
      </c>
      <c r="E2" s="41" t="s">
        <v>4348</v>
      </c>
      <c r="F2" s="41">
        <v>35338</v>
      </c>
      <c r="G2" s="41">
        <v>35360</v>
      </c>
      <c r="H2" s="41">
        <v>35362</v>
      </c>
      <c r="I2" s="41">
        <v>35380</v>
      </c>
      <c r="J2" s="41">
        <v>35389</v>
      </c>
      <c r="K2" s="41">
        <v>35428</v>
      </c>
      <c r="L2" s="41">
        <v>35430</v>
      </c>
      <c r="M2" s="41">
        <v>35467</v>
      </c>
      <c r="N2" s="41">
        <v>35523</v>
      </c>
      <c r="O2" s="41" t="s">
        <v>4355</v>
      </c>
      <c r="P2" s="41" t="s">
        <v>1111</v>
      </c>
      <c r="Q2" s="41">
        <v>35528</v>
      </c>
      <c r="R2" s="41">
        <v>35534</v>
      </c>
      <c r="S2" s="41" t="s">
        <v>4356</v>
      </c>
      <c r="T2" s="41">
        <v>35547</v>
      </c>
      <c r="U2" s="41">
        <v>35548</v>
      </c>
      <c r="V2" s="41">
        <v>35556</v>
      </c>
      <c r="W2" s="41">
        <v>35557</v>
      </c>
      <c r="X2" s="108">
        <v>35564</v>
      </c>
      <c r="Y2" s="41">
        <v>35578</v>
      </c>
      <c r="Z2" s="41" t="s">
        <v>1112</v>
      </c>
      <c r="AA2" s="5">
        <v>37237</v>
      </c>
      <c r="AB2" s="5">
        <v>37240</v>
      </c>
      <c r="AC2" s="41">
        <v>37264</v>
      </c>
      <c r="AD2" s="5">
        <v>37267</v>
      </c>
      <c r="AE2" s="41">
        <v>37310</v>
      </c>
      <c r="AF2" s="5">
        <v>37319</v>
      </c>
      <c r="AG2" s="41">
        <v>37418</v>
      </c>
      <c r="AH2" s="41">
        <v>37425</v>
      </c>
      <c r="AI2" s="41">
        <v>37429</v>
      </c>
      <c r="AJ2" s="41">
        <v>37443</v>
      </c>
      <c r="AK2" s="41">
        <v>37456</v>
      </c>
      <c r="AL2" s="41">
        <v>37494</v>
      </c>
      <c r="AM2" s="41">
        <v>37495</v>
      </c>
      <c r="AN2" s="41">
        <v>37528</v>
      </c>
      <c r="AO2" s="41">
        <v>37530</v>
      </c>
      <c r="AP2" s="41">
        <v>37555</v>
      </c>
      <c r="AQ2" s="41">
        <v>37580</v>
      </c>
      <c r="AR2" s="41" t="s">
        <v>4357</v>
      </c>
      <c r="AS2" s="41">
        <v>37578</v>
      </c>
      <c r="AT2" s="41" t="s">
        <v>1109</v>
      </c>
      <c r="AU2" s="41">
        <v>37582</v>
      </c>
      <c r="AV2" s="41">
        <v>37591</v>
      </c>
      <c r="AW2" s="41" t="s">
        <v>1110</v>
      </c>
      <c r="AX2" s="5">
        <v>37592</v>
      </c>
    </row>
    <row r="3" spans="1:50" ht="25.5" customHeight="1">
      <c r="A3" s="46" t="s">
        <v>564</v>
      </c>
      <c r="B3" s="4" t="s">
        <v>1048</v>
      </c>
      <c r="C3" s="19" t="s">
        <v>1049</v>
      </c>
      <c r="D3" s="19" t="s">
        <v>1050</v>
      </c>
      <c r="E3" s="19" t="s">
        <v>1050</v>
      </c>
      <c r="F3" s="19" t="s">
        <v>2910</v>
      </c>
      <c r="G3" s="19" t="s">
        <v>2911</v>
      </c>
      <c r="H3" s="19" t="s">
        <v>2912</v>
      </c>
      <c r="I3" s="19" t="s">
        <v>2913</v>
      </c>
      <c r="J3" s="19" t="s">
        <v>2914</v>
      </c>
      <c r="K3" s="19">
        <v>0</v>
      </c>
      <c r="L3" s="19" t="s">
        <v>2915</v>
      </c>
      <c r="M3" s="19" t="s">
        <v>2916</v>
      </c>
      <c r="N3" s="19" t="s">
        <v>2917</v>
      </c>
      <c r="O3" s="19" t="s">
        <v>2917</v>
      </c>
      <c r="P3" s="19" t="s">
        <v>2917</v>
      </c>
      <c r="Q3" s="19" t="s">
        <v>2918</v>
      </c>
      <c r="R3" s="19" t="s">
        <v>2919</v>
      </c>
      <c r="S3" s="19" t="s">
        <v>2919</v>
      </c>
      <c r="T3" s="19">
        <v>0</v>
      </c>
      <c r="U3" s="19">
        <v>0</v>
      </c>
      <c r="V3" s="19" t="s">
        <v>2920</v>
      </c>
      <c r="W3" s="19" t="s">
        <v>2921</v>
      </c>
      <c r="X3" s="19" t="s">
        <v>2922</v>
      </c>
      <c r="Y3" s="19" t="s">
        <v>2923</v>
      </c>
      <c r="Z3" s="19" t="s">
        <v>2924</v>
      </c>
      <c r="AA3" s="4" t="s">
        <v>2925</v>
      </c>
      <c r="AB3" s="4" t="s">
        <v>2083</v>
      </c>
      <c r="AC3" s="19" t="s">
        <v>2926</v>
      </c>
      <c r="AD3" s="4" t="s">
        <v>2927</v>
      </c>
      <c r="AE3" s="19" t="s">
        <v>2928</v>
      </c>
      <c r="AF3" s="4" t="s">
        <v>2929</v>
      </c>
      <c r="AG3" s="19" t="s">
        <v>2930</v>
      </c>
      <c r="AH3" s="19" t="s">
        <v>2931</v>
      </c>
      <c r="AI3" s="19" t="s">
        <v>2932</v>
      </c>
      <c r="AJ3" s="19" t="s">
        <v>3303</v>
      </c>
      <c r="AK3" s="19" t="s">
        <v>2933</v>
      </c>
      <c r="AL3" s="19" t="s">
        <v>3304</v>
      </c>
      <c r="AM3" s="19" t="s">
        <v>2934</v>
      </c>
      <c r="AN3" s="19" t="s">
        <v>2935</v>
      </c>
      <c r="AO3" s="19" t="s">
        <v>2936</v>
      </c>
      <c r="AP3" s="19" t="s">
        <v>2937</v>
      </c>
      <c r="AQ3" s="19" t="s">
        <v>2938</v>
      </c>
      <c r="AR3" s="19" t="s">
        <v>2938</v>
      </c>
      <c r="AS3" s="19" t="s">
        <v>2126</v>
      </c>
      <c r="AT3" s="19" t="s">
        <v>2126</v>
      </c>
      <c r="AU3" s="19" t="s">
        <v>2127</v>
      </c>
      <c r="AV3" s="19" t="s">
        <v>2128</v>
      </c>
      <c r="AW3" s="19" t="s">
        <v>2128</v>
      </c>
      <c r="AX3" s="4" t="s">
        <v>2129</v>
      </c>
    </row>
    <row r="4" spans="1:50">
      <c r="A4" s="48" t="s">
        <v>601</v>
      </c>
      <c r="B4" s="4" t="s">
        <v>2939</v>
      </c>
      <c r="C4" s="19" t="s">
        <v>2939</v>
      </c>
      <c r="D4" s="19" t="s">
        <v>2939</v>
      </c>
      <c r="E4" s="19" t="s">
        <v>2939</v>
      </c>
      <c r="F4" s="19" t="s">
        <v>2939</v>
      </c>
      <c r="G4" s="19" t="s">
        <v>2939</v>
      </c>
      <c r="H4" s="19" t="s">
        <v>2939</v>
      </c>
      <c r="I4" s="19" t="s">
        <v>2939</v>
      </c>
      <c r="J4" s="19" t="s">
        <v>2939</v>
      </c>
      <c r="K4" s="19" t="s">
        <v>2939</v>
      </c>
      <c r="L4" s="19" t="s">
        <v>2939</v>
      </c>
      <c r="M4" s="19" t="s">
        <v>2939</v>
      </c>
      <c r="N4" s="19" t="s">
        <v>2939</v>
      </c>
      <c r="O4" s="19" t="s">
        <v>2939</v>
      </c>
      <c r="P4" s="19" t="s">
        <v>2939</v>
      </c>
      <c r="Q4" s="19" t="s">
        <v>2939</v>
      </c>
      <c r="R4" s="19" t="s">
        <v>2939</v>
      </c>
      <c r="S4" s="19" t="s">
        <v>2939</v>
      </c>
      <c r="T4" s="19" t="s">
        <v>2939</v>
      </c>
      <c r="U4" s="19" t="s">
        <v>2939</v>
      </c>
      <c r="V4" s="19" t="s">
        <v>2939</v>
      </c>
      <c r="W4" s="19" t="s">
        <v>2939</v>
      </c>
      <c r="X4" s="19" t="s">
        <v>2939</v>
      </c>
      <c r="Y4" s="19" t="s">
        <v>2939</v>
      </c>
      <c r="Z4" s="19" t="s">
        <v>2939</v>
      </c>
      <c r="AA4" s="4" t="s">
        <v>2939</v>
      </c>
      <c r="AB4" s="4" t="s">
        <v>2939</v>
      </c>
      <c r="AC4" s="19" t="s">
        <v>2939</v>
      </c>
      <c r="AD4" s="4" t="s">
        <v>2939</v>
      </c>
      <c r="AE4" s="19" t="s">
        <v>2939</v>
      </c>
      <c r="AF4" s="4" t="s">
        <v>2939</v>
      </c>
      <c r="AG4" s="19" t="s">
        <v>2939</v>
      </c>
      <c r="AH4" s="19" t="s">
        <v>2939</v>
      </c>
      <c r="AI4" s="19" t="s">
        <v>2939</v>
      </c>
      <c r="AJ4" s="19" t="s">
        <v>2939</v>
      </c>
      <c r="AK4" s="19" t="s">
        <v>2939</v>
      </c>
      <c r="AL4" s="19" t="s">
        <v>2939</v>
      </c>
      <c r="AM4" s="19" t="s">
        <v>2939</v>
      </c>
      <c r="AN4" s="19" t="s">
        <v>2939</v>
      </c>
      <c r="AO4" s="19" t="s">
        <v>2939</v>
      </c>
      <c r="AP4" s="19" t="s">
        <v>2939</v>
      </c>
      <c r="AQ4" s="19" t="s">
        <v>2939</v>
      </c>
      <c r="AR4" s="19" t="s">
        <v>2939</v>
      </c>
      <c r="AS4" s="19" t="s">
        <v>2130</v>
      </c>
      <c r="AT4" s="19" t="s">
        <v>2130</v>
      </c>
      <c r="AU4" s="19" t="s">
        <v>2130</v>
      </c>
      <c r="AV4" s="19" t="s">
        <v>2130</v>
      </c>
      <c r="AW4" s="19" t="s">
        <v>2130</v>
      </c>
      <c r="AX4" s="4" t="s">
        <v>2130</v>
      </c>
    </row>
    <row r="5" spans="1:50" ht="25.5">
      <c r="A5" s="48" t="s">
        <v>602</v>
      </c>
      <c r="B5" s="4" t="s">
        <v>2940</v>
      </c>
      <c r="C5" s="19" t="s">
        <v>2941</v>
      </c>
      <c r="D5" s="19" t="s">
        <v>2942</v>
      </c>
      <c r="E5" s="19" t="s">
        <v>2942</v>
      </c>
      <c r="F5" s="19" t="s">
        <v>2943</v>
      </c>
      <c r="G5" s="19" t="s">
        <v>2944</v>
      </c>
      <c r="H5" s="19" t="s">
        <v>2945</v>
      </c>
      <c r="I5" s="19" t="s">
        <v>2946</v>
      </c>
      <c r="J5" s="19" t="s">
        <v>2947</v>
      </c>
      <c r="K5" s="19" t="s">
        <v>2948</v>
      </c>
      <c r="L5" s="19" t="s">
        <v>2949</v>
      </c>
      <c r="M5" s="19" t="s">
        <v>2950</v>
      </c>
      <c r="N5" s="19" t="s">
        <v>2951</v>
      </c>
      <c r="O5" s="19" t="s">
        <v>2951</v>
      </c>
      <c r="P5" s="19" t="s">
        <v>2951</v>
      </c>
      <c r="Q5" s="19" t="s">
        <v>2950</v>
      </c>
      <c r="R5" s="19" t="s">
        <v>2952</v>
      </c>
      <c r="S5" s="19" t="s">
        <v>2952</v>
      </c>
      <c r="T5" s="19" t="s">
        <v>2953</v>
      </c>
      <c r="U5" s="19" t="s">
        <v>2954</v>
      </c>
      <c r="V5" s="19" t="s">
        <v>3690</v>
      </c>
      <c r="W5" s="19" t="s">
        <v>2955</v>
      </c>
      <c r="X5" s="19" t="s">
        <v>2956</v>
      </c>
      <c r="Y5" s="19" t="s">
        <v>2957</v>
      </c>
      <c r="Z5" s="19" t="s">
        <v>2958</v>
      </c>
      <c r="AA5" s="4" t="s">
        <v>2959</v>
      </c>
      <c r="AB5" s="4" t="s">
        <v>2960</v>
      </c>
      <c r="AC5" s="19" t="s">
        <v>3450</v>
      </c>
      <c r="AD5" s="4" t="s">
        <v>3451</v>
      </c>
      <c r="AE5" s="19" t="s">
        <v>3452</v>
      </c>
      <c r="AF5" s="4" t="s">
        <v>3453</v>
      </c>
      <c r="AG5" s="19" t="s">
        <v>3454</v>
      </c>
      <c r="AH5" s="19" t="s">
        <v>3455</v>
      </c>
      <c r="AI5" s="19" t="s">
        <v>3456</v>
      </c>
      <c r="AJ5" s="19" t="s">
        <v>3457</v>
      </c>
      <c r="AK5" s="19" t="s">
        <v>3458</v>
      </c>
      <c r="AL5" s="19" t="s">
        <v>3459</v>
      </c>
      <c r="AM5" s="19" t="s">
        <v>3460</v>
      </c>
      <c r="AN5" s="19" t="s">
        <v>3461</v>
      </c>
      <c r="AO5" s="19" t="s">
        <v>3462</v>
      </c>
      <c r="AP5" s="19" t="s">
        <v>3463</v>
      </c>
      <c r="AQ5" s="19" t="s">
        <v>3464</v>
      </c>
      <c r="AR5" s="19" t="s">
        <v>3464</v>
      </c>
      <c r="AS5" s="19" t="s">
        <v>4376</v>
      </c>
      <c r="AT5" s="19" t="s">
        <v>4376</v>
      </c>
      <c r="AU5" s="19" t="s">
        <v>4377</v>
      </c>
      <c r="AV5" s="19" t="s">
        <v>4378</v>
      </c>
      <c r="AW5" s="19" t="s">
        <v>4378</v>
      </c>
      <c r="AX5" s="4" t="s">
        <v>4379</v>
      </c>
    </row>
    <row r="6" spans="1:50">
      <c r="A6" s="48" t="s">
        <v>603</v>
      </c>
      <c r="B6" s="4">
        <v>2400</v>
      </c>
      <c r="C6" s="19">
        <v>2400</v>
      </c>
      <c r="D6" s="19">
        <v>2400</v>
      </c>
      <c r="E6" s="19">
        <v>2400</v>
      </c>
      <c r="F6" s="19">
        <v>2400</v>
      </c>
      <c r="G6" s="19">
        <v>2200</v>
      </c>
      <c r="H6" s="19">
        <v>2400</v>
      </c>
      <c r="I6" s="19">
        <v>2400</v>
      </c>
      <c r="J6" s="19">
        <v>2400</v>
      </c>
      <c r="K6" s="19">
        <v>2400</v>
      </c>
      <c r="L6" s="19">
        <v>2400</v>
      </c>
      <c r="M6" s="19">
        <v>2400</v>
      </c>
      <c r="N6" s="19">
        <v>2400</v>
      </c>
      <c r="O6" s="19">
        <v>2400</v>
      </c>
      <c r="P6" s="19">
        <v>2400</v>
      </c>
      <c r="Q6" s="19">
        <v>2400</v>
      </c>
      <c r="R6" s="19">
        <v>2400</v>
      </c>
      <c r="S6" s="19">
        <v>2400</v>
      </c>
      <c r="T6" s="19">
        <v>2400</v>
      </c>
      <c r="U6" s="19">
        <v>2100</v>
      </c>
      <c r="V6" s="19">
        <v>2100</v>
      </c>
      <c r="W6" s="19">
        <v>2400</v>
      </c>
      <c r="X6" s="19">
        <v>2400</v>
      </c>
      <c r="Y6" s="19">
        <v>2100</v>
      </c>
      <c r="Z6" s="19">
        <v>2400</v>
      </c>
      <c r="AA6" s="4">
        <v>2400</v>
      </c>
      <c r="AB6" s="4">
        <v>2400</v>
      </c>
      <c r="AC6" s="19">
        <v>2100</v>
      </c>
      <c r="AD6" s="4">
        <v>2400</v>
      </c>
      <c r="AE6" s="19">
        <v>2400</v>
      </c>
      <c r="AF6" s="4">
        <v>2400</v>
      </c>
      <c r="AG6" s="19">
        <v>2100</v>
      </c>
      <c r="AH6" s="19">
        <v>2100</v>
      </c>
      <c r="AI6" s="19">
        <v>2860</v>
      </c>
      <c r="AJ6" s="19">
        <v>2400</v>
      </c>
      <c r="AK6" s="19">
        <v>2400</v>
      </c>
      <c r="AL6" s="19">
        <v>2400</v>
      </c>
      <c r="AM6" s="19">
        <v>2400</v>
      </c>
      <c r="AN6" s="19">
        <v>2400</v>
      </c>
      <c r="AO6" s="19">
        <v>2900</v>
      </c>
      <c r="AP6" s="19">
        <v>2400</v>
      </c>
      <c r="AQ6" s="19">
        <v>2400</v>
      </c>
      <c r="AR6" s="19">
        <v>2400</v>
      </c>
      <c r="AS6" s="19">
        <v>2300</v>
      </c>
      <c r="AT6" s="19">
        <v>2300</v>
      </c>
      <c r="AU6" s="19">
        <v>2300</v>
      </c>
      <c r="AV6" s="19">
        <v>2300</v>
      </c>
      <c r="AW6" s="19">
        <v>2300</v>
      </c>
      <c r="AX6" s="4">
        <v>2300</v>
      </c>
    </row>
    <row r="7" spans="1:50">
      <c r="A7" s="48" t="s">
        <v>604</v>
      </c>
      <c r="B7" s="4" t="s">
        <v>3465</v>
      </c>
      <c r="C7" s="19" t="s">
        <v>3465</v>
      </c>
      <c r="D7" s="19" t="s">
        <v>3465</v>
      </c>
      <c r="E7" s="19" t="s">
        <v>3465</v>
      </c>
      <c r="F7" s="19" t="s">
        <v>3465</v>
      </c>
      <c r="G7" s="19" t="s">
        <v>3466</v>
      </c>
      <c r="H7" s="19" t="s">
        <v>3465</v>
      </c>
      <c r="I7" s="19" t="s">
        <v>3465</v>
      </c>
      <c r="J7" s="19" t="s">
        <v>3465</v>
      </c>
      <c r="K7" s="19" t="s">
        <v>3465</v>
      </c>
      <c r="L7" s="19" t="s">
        <v>3465</v>
      </c>
      <c r="M7" s="19" t="s">
        <v>3465</v>
      </c>
      <c r="N7" s="19" t="s">
        <v>3465</v>
      </c>
      <c r="O7" s="19" t="s">
        <v>3465</v>
      </c>
      <c r="P7" s="19" t="s">
        <v>3465</v>
      </c>
      <c r="Q7" s="19" t="s">
        <v>3465</v>
      </c>
      <c r="R7" s="19" t="s">
        <v>3465</v>
      </c>
      <c r="S7" s="19" t="s">
        <v>3465</v>
      </c>
      <c r="T7" s="19" t="s">
        <v>3465</v>
      </c>
      <c r="U7" s="19" t="s">
        <v>3467</v>
      </c>
      <c r="V7" s="19" t="s">
        <v>3467</v>
      </c>
      <c r="W7" s="19" t="s">
        <v>3465</v>
      </c>
      <c r="X7" s="19" t="s">
        <v>3465</v>
      </c>
      <c r="Y7" s="19" t="s">
        <v>3467</v>
      </c>
      <c r="Z7" s="19" t="s">
        <v>3465</v>
      </c>
      <c r="AA7" s="4" t="s">
        <v>3465</v>
      </c>
      <c r="AB7" s="4" t="s">
        <v>3465</v>
      </c>
      <c r="AC7" s="19" t="s">
        <v>3467</v>
      </c>
      <c r="AD7" s="4" t="s">
        <v>3465</v>
      </c>
      <c r="AE7" s="19" t="s">
        <v>3465</v>
      </c>
      <c r="AF7" s="4" t="s">
        <v>3465</v>
      </c>
      <c r="AG7" s="19" t="s">
        <v>3467</v>
      </c>
      <c r="AH7" s="19" t="s">
        <v>3467</v>
      </c>
      <c r="AI7" s="19" t="s">
        <v>3468</v>
      </c>
      <c r="AJ7" s="19" t="s">
        <v>3465</v>
      </c>
      <c r="AK7" s="19" t="s">
        <v>3465</v>
      </c>
      <c r="AL7" s="19" t="s">
        <v>3465</v>
      </c>
      <c r="AM7" s="19" t="s">
        <v>3465</v>
      </c>
      <c r="AN7" s="19" t="s">
        <v>3465</v>
      </c>
      <c r="AO7" s="19" t="s">
        <v>3469</v>
      </c>
      <c r="AP7" s="19" t="s">
        <v>3465</v>
      </c>
      <c r="AQ7" s="19" t="s">
        <v>3465</v>
      </c>
      <c r="AR7" s="19" t="s">
        <v>3465</v>
      </c>
      <c r="AS7" s="19" t="s">
        <v>4381</v>
      </c>
      <c r="AT7" s="19" t="s">
        <v>4381</v>
      </c>
      <c r="AU7" s="19" t="s">
        <v>4381</v>
      </c>
      <c r="AV7" s="19" t="s">
        <v>4381</v>
      </c>
      <c r="AW7" s="19" t="s">
        <v>4381</v>
      </c>
      <c r="AX7" s="4" t="s">
        <v>4381</v>
      </c>
    </row>
    <row r="8" spans="1:50" s="51" customFormat="1">
      <c r="A8" s="49" t="s">
        <v>605</v>
      </c>
      <c r="B8" s="7">
        <v>35812008</v>
      </c>
      <c r="C8" s="50">
        <v>35811645</v>
      </c>
      <c r="D8" s="50" t="s">
        <v>3470</v>
      </c>
      <c r="E8" s="50" t="s">
        <v>3470</v>
      </c>
      <c r="F8" s="50" t="s">
        <v>3471</v>
      </c>
      <c r="G8" s="50" t="s">
        <v>3472</v>
      </c>
      <c r="H8" s="50" t="s">
        <v>3473</v>
      </c>
      <c r="I8" s="50" t="s">
        <v>3474</v>
      </c>
      <c r="J8" s="50" t="s">
        <v>3475</v>
      </c>
      <c r="K8" s="50" t="s">
        <v>3476</v>
      </c>
      <c r="L8" s="50" t="s">
        <v>3477</v>
      </c>
      <c r="M8" s="50">
        <v>35816800</v>
      </c>
      <c r="N8" s="50" t="s">
        <v>3478</v>
      </c>
      <c r="O8" s="50" t="s">
        <v>3478</v>
      </c>
      <c r="P8" s="50" t="s">
        <v>3478</v>
      </c>
      <c r="Q8" s="50">
        <v>35814822</v>
      </c>
      <c r="R8" s="50" t="s">
        <v>3479</v>
      </c>
      <c r="S8" s="50" t="s">
        <v>3479</v>
      </c>
      <c r="T8" s="50" t="s">
        <v>3480</v>
      </c>
      <c r="U8" s="50" t="s">
        <v>3481</v>
      </c>
      <c r="V8" s="50" t="s">
        <v>3482</v>
      </c>
      <c r="W8" s="50" t="s">
        <v>3483</v>
      </c>
      <c r="X8" s="50" t="s">
        <v>3484</v>
      </c>
      <c r="Y8" s="50" t="s">
        <v>3485</v>
      </c>
      <c r="Z8" s="50">
        <v>35810243</v>
      </c>
      <c r="AA8" s="7" t="s">
        <v>3486</v>
      </c>
      <c r="AB8" s="7" t="s">
        <v>3487</v>
      </c>
      <c r="AC8" s="50" t="s">
        <v>3488</v>
      </c>
      <c r="AD8" s="7">
        <v>35811572</v>
      </c>
      <c r="AE8" s="50">
        <v>35314070</v>
      </c>
      <c r="AF8" s="7">
        <v>35314600</v>
      </c>
      <c r="AG8" s="50" t="s">
        <v>3489</v>
      </c>
      <c r="AH8" s="50" t="s">
        <v>3490</v>
      </c>
      <c r="AI8" s="50" t="s">
        <v>3491</v>
      </c>
      <c r="AJ8" s="50" t="s">
        <v>3492</v>
      </c>
      <c r="AK8" s="50" t="s">
        <v>3493</v>
      </c>
      <c r="AL8" s="50" t="s">
        <v>3494</v>
      </c>
      <c r="AM8" s="50"/>
      <c r="AN8" s="50" t="s">
        <v>3495</v>
      </c>
      <c r="AO8" s="50" t="s">
        <v>3496</v>
      </c>
      <c r="AP8" s="50">
        <v>38168180</v>
      </c>
      <c r="AQ8" s="50">
        <v>38102566</v>
      </c>
      <c r="AR8" s="50">
        <v>38102566</v>
      </c>
      <c r="AS8" s="50" t="s">
        <v>2752</v>
      </c>
      <c r="AT8" s="50" t="s">
        <v>2752</v>
      </c>
      <c r="AU8" s="50" t="s">
        <v>2753</v>
      </c>
      <c r="AV8" s="50" t="s">
        <v>2754</v>
      </c>
      <c r="AW8" s="50" t="s">
        <v>2754</v>
      </c>
      <c r="AX8" s="7" t="s">
        <v>2755</v>
      </c>
    </row>
    <row r="9" spans="1:50" ht="25.5">
      <c r="A9" s="48" t="s">
        <v>606</v>
      </c>
      <c r="B9" s="4" t="s">
        <v>4142</v>
      </c>
      <c r="C9" s="52" t="s">
        <v>5427</v>
      </c>
      <c r="D9" s="19" t="s">
        <v>5289</v>
      </c>
      <c r="E9" s="19" t="s">
        <v>5289</v>
      </c>
      <c r="F9" s="52" t="s">
        <v>5433</v>
      </c>
      <c r="G9" s="19" t="s">
        <v>5291</v>
      </c>
      <c r="H9" s="19" t="s">
        <v>5292</v>
      </c>
      <c r="I9" s="19" t="s">
        <v>5293</v>
      </c>
      <c r="J9" s="52" t="s">
        <v>5439</v>
      </c>
      <c r="K9" s="19" t="s">
        <v>5295</v>
      </c>
      <c r="L9" s="19" t="s">
        <v>5296</v>
      </c>
      <c r="M9" s="19" t="s">
        <v>5297</v>
      </c>
      <c r="N9" s="19" t="s">
        <v>5298</v>
      </c>
      <c r="O9" s="19" t="s">
        <v>5298</v>
      </c>
      <c r="P9" s="19" t="s">
        <v>5298</v>
      </c>
      <c r="Q9" s="52" t="s">
        <v>5450</v>
      </c>
      <c r="R9" s="19" t="s">
        <v>5300</v>
      </c>
      <c r="S9" s="19" t="s">
        <v>5300</v>
      </c>
      <c r="T9" s="19" t="s">
        <v>5301</v>
      </c>
      <c r="U9" s="19" t="s">
        <v>5302</v>
      </c>
      <c r="V9" s="19" t="s">
        <v>5303</v>
      </c>
      <c r="W9" s="19" t="s">
        <v>5304</v>
      </c>
      <c r="X9" s="19" t="s">
        <v>5497</v>
      </c>
      <c r="Y9" s="19" t="s">
        <v>5498</v>
      </c>
      <c r="Z9" s="52" t="s">
        <v>1561</v>
      </c>
      <c r="AA9" s="4" t="s">
        <v>5500</v>
      </c>
      <c r="AB9" s="4" t="s">
        <v>4139</v>
      </c>
      <c r="AC9" s="19" t="s">
        <v>5502</v>
      </c>
      <c r="AD9" s="4" t="s">
        <v>5503</v>
      </c>
      <c r="AE9" s="19" t="s">
        <v>5504</v>
      </c>
      <c r="AF9" s="4" t="s">
        <v>5505</v>
      </c>
      <c r="AG9" s="19" t="s">
        <v>5506</v>
      </c>
      <c r="AH9" s="19" t="s">
        <v>5507</v>
      </c>
      <c r="AI9" s="19" t="s">
        <v>5508</v>
      </c>
      <c r="AJ9" s="19" t="s">
        <v>5509</v>
      </c>
      <c r="AK9" s="19" t="s">
        <v>5510</v>
      </c>
      <c r="AL9" s="19" t="s">
        <v>5511</v>
      </c>
      <c r="AM9" s="19" t="s">
        <v>5512</v>
      </c>
      <c r="AN9" s="19" t="s">
        <v>5513</v>
      </c>
      <c r="AO9" s="19" t="s">
        <v>5514</v>
      </c>
      <c r="AP9" s="19" t="s">
        <v>5515</v>
      </c>
      <c r="AQ9" s="19" t="s">
        <v>5516</v>
      </c>
      <c r="AR9" s="19" t="s">
        <v>5516</v>
      </c>
      <c r="AS9" s="19" t="s">
        <v>968</v>
      </c>
      <c r="AT9" s="19" t="s">
        <v>968</v>
      </c>
      <c r="AU9" s="19" t="s">
        <v>969</v>
      </c>
      <c r="AV9" s="19" t="s">
        <v>2591</v>
      </c>
      <c r="AW9" s="19" t="s">
        <v>2591</v>
      </c>
      <c r="AX9" s="4" t="s">
        <v>971</v>
      </c>
    </row>
    <row r="10" spans="1:50" ht="25.5">
      <c r="A10" s="46" t="s">
        <v>565</v>
      </c>
      <c r="B10" s="4" t="s">
        <v>5517</v>
      </c>
      <c r="C10" s="19" t="s">
        <v>5518</v>
      </c>
      <c r="D10" s="19" t="s">
        <v>5519</v>
      </c>
      <c r="E10" s="19" t="s">
        <v>5519</v>
      </c>
      <c r="F10" s="19" t="s">
        <v>5520</v>
      </c>
      <c r="G10" s="73" t="s">
        <v>5521</v>
      </c>
      <c r="H10" s="19" t="s">
        <v>5522</v>
      </c>
      <c r="I10" s="19" t="s">
        <v>5523</v>
      </c>
      <c r="J10" s="19" t="s">
        <v>5524</v>
      </c>
      <c r="K10" s="19" t="s">
        <v>5525</v>
      </c>
      <c r="L10" s="19" t="s">
        <v>5526</v>
      </c>
      <c r="M10" s="19" t="s">
        <v>5527</v>
      </c>
      <c r="N10" s="19" t="s">
        <v>5528</v>
      </c>
      <c r="O10" s="19" t="s">
        <v>5528</v>
      </c>
      <c r="P10" s="19" t="s">
        <v>5528</v>
      </c>
      <c r="Q10" s="19" t="s">
        <v>5529</v>
      </c>
      <c r="R10" s="19" t="s">
        <v>5530</v>
      </c>
      <c r="S10" s="19" t="s">
        <v>5530</v>
      </c>
      <c r="T10" s="19" t="s">
        <v>5531</v>
      </c>
      <c r="U10" s="19" t="s">
        <v>5532</v>
      </c>
      <c r="V10" s="19">
        <v>0</v>
      </c>
      <c r="W10" s="19" t="s">
        <v>5533</v>
      </c>
      <c r="X10" s="19" t="s">
        <v>3691</v>
      </c>
      <c r="Y10" s="19" t="s">
        <v>5534</v>
      </c>
      <c r="Z10" s="19" t="s">
        <v>5535</v>
      </c>
      <c r="AA10" s="4" t="s">
        <v>5536</v>
      </c>
      <c r="AB10" s="4" t="s">
        <v>5537</v>
      </c>
      <c r="AC10" s="19" t="s">
        <v>5538</v>
      </c>
      <c r="AD10" s="4" t="s">
        <v>5539</v>
      </c>
      <c r="AE10" s="19" t="s">
        <v>5540</v>
      </c>
      <c r="AF10" s="4" t="s">
        <v>5541</v>
      </c>
      <c r="AG10" s="19" t="s">
        <v>5542</v>
      </c>
      <c r="AH10" s="19" t="s">
        <v>5543</v>
      </c>
      <c r="AI10" s="19" t="s">
        <v>5544</v>
      </c>
      <c r="AJ10" s="19" t="s">
        <v>5545</v>
      </c>
      <c r="AK10" s="19" t="s">
        <v>2557</v>
      </c>
      <c r="AL10" s="19" t="s">
        <v>4594</v>
      </c>
      <c r="AM10" s="19" t="s">
        <v>4595</v>
      </c>
      <c r="AN10" s="19" t="s">
        <v>4596</v>
      </c>
      <c r="AO10" s="19" t="s">
        <v>4597</v>
      </c>
      <c r="AP10" s="19" t="s">
        <v>4598</v>
      </c>
      <c r="AQ10" s="19" t="s">
        <v>4599</v>
      </c>
      <c r="AR10" s="19" t="s">
        <v>4599</v>
      </c>
      <c r="AS10" s="19" t="s">
        <v>1042</v>
      </c>
      <c r="AT10" s="19" t="s">
        <v>1042</v>
      </c>
      <c r="AU10" s="19" t="s">
        <v>1043</v>
      </c>
      <c r="AV10" s="19" t="s">
        <v>1044</v>
      </c>
      <c r="AW10" s="19" t="s">
        <v>1044</v>
      </c>
      <c r="AX10" s="4" t="s">
        <v>1045</v>
      </c>
    </row>
    <row r="11" spans="1:50" s="51" customFormat="1">
      <c r="A11" s="49" t="s">
        <v>566</v>
      </c>
      <c r="B11" s="7">
        <v>38606248</v>
      </c>
      <c r="C11" s="50">
        <v>39201016</v>
      </c>
      <c r="D11" s="50">
        <v>44680065</v>
      </c>
      <c r="E11" s="50">
        <v>44680065</v>
      </c>
      <c r="F11" s="50">
        <v>35380151</v>
      </c>
      <c r="G11" s="50"/>
      <c r="H11" s="50">
        <v>35550648</v>
      </c>
      <c r="I11" s="50">
        <v>39698060</v>
      </c>
      <c r="J11" s="50">
        <v>35399204</v>
      </c>
      <c r="K11" s="50">
        <v>22135654</v>
      </c>
      <c r="L11" s="50">
        <v>38600867</v>
      </c>
      <c r="M11" s="50"/>
      <c r="N11" s="50">
        <v>44911960</v>
      </c>
      <c r="O11" s="50">
        <v>44911960</v>
      </c>
      <c r="P11" s="50">
        <v>44911960</v>
      </c>
      <c r="Q11" s="50">
        <v>35430712</v>
      </c>
      <c r="R11" s="50">
        <v>43739495</v>
      </c>
      <c r="S11" s="50">
        <v>43739495</v>
      </c>
      <c r="T11" s="50">
        <v>38603946</v>
      </c>
      <c r="U11" s="50">
        <v>35380328</v>
      </c>
      <c r="V11" s="50" t="s">
        <v>3688</v>
      </c>
      <c r="W11" s="50">
        <v>38280017</v>
      </c>
      <c r="X11" s="50">
        <v>26798631</v>
      </c>
      <c r="Y11" s="50">
        <v>39565180</v>
      </c>
      <c r="Z11" s="50">
        <v>38609921</v>
      </c>
      <c r="AA11" s="7">
        <v>35851525</v>
      </c>
      <c r="AB11" s="7">
        <v>27597214</v>
      </c>
      <c r="AC11" s="50">
        <v>39297616</v>
      </c>
      <c r="AD11" s="7">
        <v>36171601</v>
      </c>
      <c r="AE11" s="50"/>
      <c r="AF11" s="7">
        <v>35826616</v>
      </c>
      <c r="AG11" s="50"/>
      <c r="AH11" s="50">
        <v>27527088</v>
      </c>
      <c r="AI11" s="50">
        <v>35645424</v>
      </c>
      <c r="AJ11" s="50">
        <v>38810542</v>
      </c>
      <c r="AK11" s="50">
        <v>35387701</v>
      </c>
      <c r="AL11" s="50">
        <v>35818685</v>
      </c>
      <c r="AM11" s="50">
        <v>38341976</v>
      </c>
      <c r="AN11" s="50">
        <v>35395276</v>
      </c>
      <c r="AO11" s="50">
        <v>33242107</v>
      </c>
      <c r="AP11" s="50">
        <v>36307157</v>
      </c>
      <c r="AQ11" s="50">
        <v>36307472</v>
      </c>
      <c r="AR11" s="50">
        <v>36307472</v>
      </c>
      <c r="AS11" s="50">
        <v>32451817</v>
      </c>
      <c r="AT11" s="50">
        <v>32451817</v>
      </c>
      <c r="AU11" s="50">
        <v>32519227</v>
      </c>
      <c r="AV11" s="50">
        <v>32500053</v>
      </c>
      <c r="AW11" s="50">
        <v>32500053</v>
      </c>
      <c r="AX11" s="7">
        <v>32571928</v>
      </c>
    </row>
    <row r="12" spans="1:50" s="51" customFormat="1">
      <c r="A12" s="49" t="s">
        <v>607</v>
      </c>
      <c r="B12" s="7">
        <v>0</v>
      </c>
      <c r="C12" s="50">
        <v>0</v>
      </c>
      <c r="D12" s="50">
        <v>0</v>
      </c>
      <c r="E12" s="50">
        <v>0</v>
      </c>
      <c r="F12" s="50">
        <v>0</v>
      </c>
      <c r="G12" s="50">
        <v>0</v>
      </c>
      <c r="H12" s="50">
        <v>0</v>
      </c>
      <c r="I12" s="50">
        <v>0</v>
      </c>
      <c r="J12" s="50">
        <v>0</v>
      </c>
      <c r="K12" s="50">
        <v>0</v>
      </c>
      <c r="L12" s="50">
        <v>0</v>
      </c>
      <c r="M12" s="50">
        <v>0</v>
      </c>
      <c r="N12" s="50">
        <v>0</v>
      </c>
      <c r="O12" s="50">
        <v>0</v>
      </c>
      <c r="P12" s="50">
        <v>0</v>
      </c>
      <c r="Q12" s="50">
        <v>0</v>
      </c>
      <c r="R12" s="50">
        <v>0</v>
      </c>
      <c r="S12" s="50">
        <v>0</v>
      </c>
      <c r="T12" s="50">
        <v>0</v>
      </c>
      <c r="U12" s="50">
        <v>0</v>
      </c>
      <c r="V12" s="50" t="s">
        <v>3688</v>
      </c>
      <c r="W12" s="50">
        <v>0</v>
      </c>
      <c r="X12" s="50">
        <v>0</v>
      </c>
      <c r="Y12" s="50">
        <v>0</v>
      </c>
      <c r="Z12" s="50">
        <v>0</v>
      </c>
      <c r="AA12" s="7">
        <v>0</v>
      </c>
      <c r="AB12" s="7">
        <v>0</v>
      </c>
      <c r="AC12" s="50">
        <v>0</v>
      </c>
      <c r="AD12" s="7">
        <v>0</v>
      </c>
      <c r="AE12" s="50">
        <v>0</v>
      </c>
      <c r="AF12" s="7">
        <v>0</v>
      </c>
      <c r="AG12" s="50">
        <v>0</v>
      </c>
      <c r="AH12" s="50"/>
      <c r="AI12" s="50">
        <v>0</v>
      </c>
      <c r="AJ12" s="50">
        <v>0</v>
      </c>
      <c r="AK12" s="50">
        <v>0</v>
      </c>
      <c r="AL12" s="50">
        <v>0</v>
      </c>
      <c r="AM12" s="50">
        <v>38341172</v>
      </c>
      <c r="AN12" s="50">
        <v>0</v>
      </c>
      <c r="AO12" s="50">
        <v>0</v>
      </c>
      <c r="AP12" s="50">
        <v>0</v>
      </c>
      <c r="AQ12" s="50">
        <v>0</v>
      </c>
      <c r="AR12" s="50">
        <v>0</v>
      </c>
      <c r="AS12" s="50">
        <v>0</v>
      </c>
      <c r="AT12" s="50">
        <v>0</v>
      </c>
      <c r="AU12" s="50">
        <v>0</v>
      </c>
      <c r="AV12" s="50">
        <v>0</v>
      </c>
      <c r="AW12" s="50">
        <v>0</v>
      </c>
      <c r="AX12" s="7">
        <v>0</v>
      </c>
    </row>
    <row r="13" spans="1:50" ht="25.5">
      <c r="A13" s="48" t="s">
        <v>606</v>
      </c>
      <c r="B13" s="4" t="s">
        <v>5287</v>
      </c>
      <c r="C13" s="19" t="s">
        <v>5288</v>
      </c>
      <c r="D13" s="53" t="s">
        <v>4966</v>
      </c>
      <c r="E13" s="53" t="s">
        <v>4966</v>
      </c>
      <c r="F13" s="19" t="s">
        <v>5290</v>
      </c>
      <c r="G13" s="53" t="s">
        <v>4967</v>
      </c>
      <c r="H13" s="53" t="s">
        <v>4968</v>
      </c>
      <c r="I13" s="19" t="s">
        <v>5293</v>
      </c>
      <c r="J13" s="19" t="s">
        <v>5294</v>
      </c>
      <c r="K13" s="19" t="s">
        <v>5295</v>
      </c>
      <c r="L13" s="19" t="s">
        <v>5296</v>
      </c>
      <c r="M13" s="53" t="s">
        <v>4969</v>
      </c>
      <c r="N13" s="19" t="s">
        <v>5298</v>
      </c>
      <c r="O13" s="19" t="s">
        <v>5298</v>
      </c>
      <c r="P13" s="19" t="s">
        <v>5298</v>
      </c>
      <c r="Q13" s="19" t="s">
        <v>5299</v>
      </c>
      <c r="R13" s="19" t="s">
        <v>5300</v>
      </c>
      <c r="S13" s="19" t="s">
        <v>5300</v>
      </c>
      <c r="T13" s="19" t="s">
        <v>5301</v>
      </c>
      <c r="U13" s="19" t="s">
        <v>5302</v>
      </c>
      <c r="V13" s="19" t="s">
        <v>5303</v>
      </c>
      <c r="W13" s="53" t="s">
        <v>4970</v>
      </c>
      <c r="X13" s="52" t="s">
        <v>4971</v>
      </c>
      <c r="Y13" s="53" t="s">
        <v>4972</v>
      </c>
      <c r="Z13" s="19" t="s">
        <v>5499</v>
      </c>
      <c r="AA13" s="4" t="s">
        <v>5500</v>
      </c>
      <c r="AB13" s="4" t="s">
        <v>5501</v>
      </c>
      <c r="AC13" s="19" t="s">
        <v>5502</v>
      </c>
      <c r="AD13" s="4" t="s">
        <v>5503</v>
      </c>
      <c r="AE13" s="19" t="s">
        <v>5504</v>
      </c>
      <c r="AF13" s="4" t="s">
        <v>5505</v>
      </c>
      <c r="AG13" s="53" t="s">
        <v>4973</v>
      </c>
      <c r="AH13" s="19" t="s">
        <v>5507</v>
      </c>
      <c r="AI13" s="19" t="s">
        <v>4600</v>
      </c>
      <c r="AJ13" s="19" t="s">
        <v>5509</v>
      </c>
      <c r="AK13" s="19" t="s">
        <v>5510</v>
      </c>
      <c r="AL13" s="19" t="s">
        <v>5511</v>
      </c>
      <c r="AM13" s="19" t="s">
        <v>3692</v>
      </c>
      <c r="AN13" s="19" t="s">
        <v>5513</v>
      </c>
      <c r="AO13" s="19" t="s">
        <v>5514</v>
      </c>
      <c r="AP13" s="19" t="s">
        <v>5515</v>
      </c>
      <c r="AQ13" s="19" t="s">
        <v>5516</v>
      </c>
      <c r="AR13" s="19" t="s">
        <v>5516</v>
      </c>
      <c r="AS13" s="19" t="s">
        <v>968</v>
      </c>
      <c r="AT13" s="19" t="s">
        <v>968</v>
      </c>
      <c r="AU13" s="19" t="s">
        <v>969</v>
      </c>
      <c r="AV13" s="19" t="s">
        <v>970</v>
      </c>
      <c r="AW13" s="19" t="s">
        <v>970</v>
      </c>
      <c r="AX13" s="4" t="s">
        <v>971</v>
      </c>
    </row>
    <row r="14" spans="1:50">
      <c r="A14" s="54" t="s">
        <v>1982</v>
      </c>
      <c r="B14" s="4" t="s">
        <v>1993</v>
      </c>
      <c r="C14" s="19" t="s">
        <v>1994</v>
      </c>
      <c r="D14" s="19" t="s">
        <v>1992</v>
      </c>
      <c r="E14" s="19" t="s">
        <v>1992</v>
      </c>
      <c r="F14" s="19" t="s">
        <v>1994</v>
      </c>
      <c r="G14" s="19" t="s">
        <v>1994</v>
      </c>
      <c r="H14" s="19" t="s">
        <v>1994</v>
      </c>
      <c r="I14" s="19" t="s">
        <v>1994</v>
      </c>
      <c r="J14" s="19" t="s">
        <v>1994</v>
      </c>
      <c r="K14" s="19" t="s">
        <v>1994</v>
      </c>
      <c r="L14" s="19" t="s">
        <v>1994</v>
      </c>
      <c r="M14" s="19" t="s">
        <v>1994</v>
      </c>
      <c r="N14" s="19" t="s">
        <v>1994</v>
      </c>
      <c r="O14" s="19" t="s">
        <v>1994</v>
      </c>
      <c r="P14" s="19" t="s">
        <v>1994</v>
      </c>
      <c r="Q14" s="19" t="s">
        <v>1994</v>
      </c>
      <c r="R14" s="19" t="s">
        <v>1992</v>
      </c>
      <c r="S14" s="19" t="s">
        <v>1992</v>
      </c>
      <c r="T14" s="19" t="s">
        <v>1992</v>
      </c>
      <c r="U14" s="19" t="s">
        <v>1992</v>
      </c>
      <c r="V14" s="19" t="s">
        <v>1994</v>
      </c>
      <c r="W14" s="19" t="s">
        <v>1992</v>
      </c>
      <c r="X14" s="19" t="s">
        <v>1992</v>
      </c>
      <c r="Y14" s="19" t="s">
        <v>1992</v>
      </c>
      <c r="Z14" s="19" t="s">
        <v>1994</v>
      </c>
      <c r="AA14" s="4" t="s">
        <v>1993</v>
      </c>
      <c r="AB14" s="4" t="s">
        <v>1993</v>
      </c>
      <c r="AC14" s="19" t="s">
        <v>1992</v>
      </c>
      <c r="AD14" s="4" t="s">
        <v>1993</v>
      </c>
      <c r="AE14" s="19" t="s">
        <v>1992</v>
      </c>
      <c r="AF14" s="4" t="s">
        <v>1993</v>
      </c>
      <c r="AG14" s="19" t="s">
        <v>1992</v>
      </c>
      <c r="AH14" s="19" t="s">
        <v>1992</v>
      </c>
      <c r="AI14" s="19" t="s">
        <v>1992</v>
      </c>
      <c r="AJ14" s="19" t="s">
        <v>1992</v>
      </c>
      <c r="AK14" s="19" t="s">
        <v>1992</v>
      </c>
      <c r="AL14" s="19" t="s">
        <v>1992</v>
      </c>
      <c r="AM14" s="19" t="s">
        <v>1994</v>
      </c>
      <c r="AN14" s="19" t="s">
        <v>1992</v>
      </c>
      <c r="AO14" s="19" t="s">
        <v>1994</v>
      </c>
      <c r="AP14" s="19" t="s">
        <v>1992</v>
      </c>
      <c r="AQ14" s="19" t="s">
        <v>1992</v>
      </c>
      <c r="AR14" s="19" t="s">
        <v>1992</v>
      </c>
      <c r="AS14" s="19" t="s">
        <v>1992</v>
      </c>
      <c r="AT14" s="19" t="s">
        <v>1992</v>
      </c>
      <c r="AU14" s="19" t="s">
        <v>1992</v>
      </c>
      <c r="AW14" s="19" t="s">
        <v>1992</v>
      </c>
      <c r="AX14" s="4" t="s">
        <v>1992</v>
      </c>
    </row>
    <row r="15" spans="1:50">
      <c r="A15" s="54" t="s">
        <v>1989</v>
      </c>
      <c r="B15" s="4">
        <v>22</v>
      </c>
      <c r="C15" s="19">
        <v>0</v>
      </c>
      <c r="D15" s="19">
        <v>21</v>
      </c>
      <c r="E15" s="19">
        <v>21</v>
      </c>
      <c r="F15" s="19">
        <v>0</v>
      </c>
      <c r="G15" s="19">
        <v>0</v>
      </c>
      <c r="H15" s="19">
        <v>0</v>
      </c>
      <c r="I15" s="19">
        <v>0</v>
      </c>
      <c r="J15" s="19">
        <v>0</v>
      </c>
      <c r="K15" s="19">
        <v>0</v>
      </c>
      <c r="L15" s="19">
        <v>0</v>
      </c>
      <c r="M15" s="19">
        <v>0</v>
      </c>
      <c r="N15" s="19">
        <v>0</v>
      </c>
      <c r="O15" s="19">
        <v>0</v>
      </c>
      <c r="P15" s="19">
        <v>0</v>
      </c>
      <c r="Q15" s="19">
        <v>0</v>
      </c>
      <c r="R15" s="19">
        <v>36</v>
      </c>
      <c r="S15" s="19">
        <v>36</v>
      </c>
      <c r="T15" s="19">
        <v>20</v>
      </c>
      <c r="U15" s="19">
        <v>28</v>
      </c>
      <c r="V15" s="19">
        <v>0</v>
      </c>
      <c r="W15" s="19">
        <v>21</v>
      </c>
      <c r="X15" s="19">
        <v>10</v>
      </c>
      <c r="Y15" s="19">
        <v>20</v>
      </c>
      <c r="Z15" s="19">
        <v>0</v>
      </c>
      <c r="AA15" s="4">
        <v>66</v>
      </c>
      <c r="AB15" s="4">
        <v>70</v>
      </c>
      <c r="AC15" s="19">
        <v>48</v>
      </c>
      <c r="AD15" s="4">
        <v>86</v>
      </c>
      <c r="AE15" s="19">
        <v>72</v>
      </c>
      <c r="AF15" s="4">
        <v>70</v>
      </c>
      <c r="AG15" s="19">
        <v>36</v>
      </c>
      <c r="AH15" s="19">
        <v>20</v>
      </c>
      <c r="AI15" s="19">
        <v>36</v>
      </c>
      <c r="AJ15" s="19">
        <v>42</v>
      </c>
      <c r="AK15" s="19">
        <v>36</v>
      </c>
      <c r="AL15" s="19">
        <v>48</v>
      </c>
      <c r="AM15" s="19">
        <v>0</v>
      </c>
      <c r="AN15" s="19">
        <v>48</v>
      </c>
      <c r="AO15" s="19">
        <v>0</v>
      </c>
      <c r="AP15" s="19">
        <v>22</v>
      </c>
      <c r="AQ15" s="19">
        <v>45</v>
      </c>
      <c r="AR15" s="19">
        <v>45</v>
      </c>
      <c r="AS15" s="19">
        <v>41</v>
      </c>
      <c r="AT15" s="19">
        <v>41</v>
      </c>
      <c r="AU15" s="19">
        <v>0</v>
      </c>
      <c r="AV15" s="19">
        <v>21</v>
      </c>
      <c r="AW15" s="19">
        <v>21</v>
      </c>
      <c r="AX15" s="4">
        <v>42</v>
      </c>
    </row>
    <row r="16" spans="1:50">
      <c r="A16" s="55" t="s">
        <v>1983</v>
      </c>
      <c r="B16" s="4">
        <v>0</v>
      </c>
      <c r="C16" s="19">
        <v>12</v>
      </c>
      <c r="D16" s="19">
        <v>0</v>
      </c>
      <c r="E16" s="19">
        <v>0</v>
      </c>
      <c r="F16" s="19">
        <v>0</v>
      </c>
      <c r="G16" s="19">
        <v>0</v>
      </c>
      <c r="H16" s="19">
        <v>10</v>
      </c>
      <c r="I16" s="19">
        <v>12</v>
      </c>
      <c r="J16" s="19">
        <v>6</v>
      </c>
      <c r="K16" s="19">
        <v>0</v>
      </c>
      <c r="L16" s="19">
        <v>0</v>
      </c>
      <c r="M16" s="19">
        <v>12</v>
      </c>
      <c r="N16" s="19">
        <v>0</v>
      </c>
      <c r="O16" s="19">
        <v>0</v>
      </c>
      <c r="P16" s="19">
        <v>0</v>
      </c>
      <c r="Q16" s="19">
        <v>0</v>
      </c>
      <c r="R16" s="19">
        <v>0</v>
      </c>
      <c r="S16" s="19">
        <v>0</v>
      </c>
      <c r="T16" s="19">
        <v>0</v>
      </c>
      <c r="U16" s="19">
        <v>0</v>
      </c>
      <c r="V16" s="19">
        <v>0</v>
      </c>
      <c r="W16" s="19">
        <v>0</v>
      </c>
      <c r="X16" s="19">
        <v>0</v>
      </c>
      <c r="Y16" s="19">
        <v>0</v>
      </c>
      <c r="Z16" s="19">
        <v>0</v>
      </c>
      <c r="AA16" s="4">
        <v>0</v>
      </c>
      <c r="AB16" s="4">
        <v>0</v>
      </c>
      <c r="AC16" s="19">
        <v>0</v>
      </c>
      <c r="AD16" s="4">
        <v>0</v>
      </c>
      <c r="AE16" s="19">
        <v>0</v>
      </c>
      <c r="AF16" s="4">
        <v>0</v>
      </c>
      <c r="AG16" s="19">
        <v>0</v>
      </c>
      <c r="AH16" s="19">
        <v>0</v>
      </c>
      <c r="AI16" s="19">
        <v>0</v>
      </c>
      <c r="AJ16" s="19">
        <v>0</v>
      </c>
      <c r="AK16" s="19">
        <v>0</v>
      </c>
      <c r="AL16" s="19">
        <v>0</v>
      </c>
      <c r="AM16" s="19">
        <v>0</v>
      </c>
      <c r="AN16" s="19">
        <v>0</v>
      </c>
      <c r="AO16" s="19">
        <v>0</v>
      </c>
      <c r="AP16" s="19">
        <v>0</v>
      </c>
      <c r="AQ16" s="19">
        <v>0</v>
      </c>
      <c r="AR16" s="19">
        <v>0</v>
      </c>
      <c r="AT16" s="19">
        <v>0</v>
      </c>
      <c r="AU16" s="19">
        <v>0</v>
      </c>
      <c r="AV16" s="19">
        <v>0</v>
      </c>
      <c r="AW16" s="19">
        <v>0</v>
      </c>
    </row>
    <row r="17" spans="1:50">
      <c r="A17" s="55" t="s">
        <v>1984</v>
      </c>
      <c r="B17" s="4">
        <v>0</v>
      </c>
      <c r="C17" s="19">
        <v>44</v>
      </c>
      <c r="D17" s="19">
        <v>24</v>
      </c>
      <c r="E17" s="19">
        <v>24</v>
      </c>
      <c r="F17" s="19">
        <v>23</v>
      </c>
      <c r="G17" s="19">
        <v>22</v>
      </c>
      <c r="H17" s="19">
        <v>31</v>
      </c>
      <c r="I17" s="19">
        <v>28</v>
      </c>
      <c r="J17" s="19">
        <v>32</v>
      </c>
      <c r="K17" s="19">
        <v>30</v>
      </c>
      <c r="L17" s="19">
        <v>22</v>
      </c>
      <c r="M17" s="19">
        <v>40</v>
      </c>
      <c r="N17" s="19">
        <v>114</v>
      </c>
      <c r="O17" s="19">
        <v>114</v>
      </c>
      <c r="P17" s="19">
        <v>114</v>
      </c>
      <c r="Q17" s="19">
        <v>22</v>
      </c>
      <c r="R17" s="19">
        <v>60</v>
      </c>
      <c r="S17" s="19">
        <v>60</v>
      </c>
      <c r="T17" s="19">
        <v>32</v>
      </c>
      <c r="U17" s="19">
        <v>42</v>
      </c>
      <c r="V17" s="19">
        <v>49</v>
      </c>
      <c r="W17" s="19">
        <v>41</v>
      </c>
      <c r="X17" s="19">
        <v>22</v>
      </c>
      <c r="Y17" s="19">
        <v>24</v>
      </c>
      <c r="Z17" s="19">
        <v>30</v>
      </c>
      <c r="AA17" s="4">
        <v>0</v>
      </c>
      <c r="AB17" s="4">
        <v>0</v>
      </c>
      <c r="AC17" s="19">
        <v>60</v>
      </c>
      <c r="AD17" s="4">
        <v>0</v>
      </c>
      <c r="AE17" s="19">
        <v>44</v>
      </c>
      <c r="AF17" s="4">
        <v>0</v>
      </c>
      <c r="AG17" s="19">
        <v>30</v>
      </c>
      <c r="AH17" s="19">
        <v>40</v>
      </c>
      <c r="AI17" s="19">
        <v>44</v>
      </c>
      <c r="AJ17" s="19">
        <v>44</v>
      </c>
      <c r="AK17" s="19">
        <v>44</v>
      </c>
      <c r="AL17" s="19">
        <v>46</v>
      </c>
      <c r="AM17" s="19">
        <v>22</v>
      </c>
      <c r="AN17" s="19">
        <v>60</v>
      </c>
      <c r="AO17" s="19">
        <v>25</v>
      </c>
      <c r="AP17" s="19">
        <v>40</v>
      </c>
      <c r="AQ17" s="19">
        <v>40</v>
      </c>
      <c r="AR17" s="19">
        <v>40</v>
      </c>
      <c r="AS17" s="19">
        <v>98</v>
      </c>
      <c r="AT17" s="19">
        <v>98</v>
      </c>
      <c r="AU17" s="19">
        <v>21</v>
      </c>
      <c r="AV17" s="19">
        <v>32</v>
      </c>
      <c r="AW17" s="19">
        <v>32</v>
      </c>
      <c r="AX17" s="4">
        <v>66</v>
      </c>
    </row>
    <row r="18" spans="1:50">
      <c r="A18" s="55" t="s">
        <v>1985</v>
      </c>
      <c r="B18" s="4">
        <v>0</v>
      </c>
      <c r="C18" s="19">
        <v>0</v>
      </c>
      <c r="D18" s="19">
        <v>0</v>
      </c>
      <c r="E18" s="19">
        <v>0</v>
      </c>
      <c r="F18" s="19">
        <v>0</v>
      </c>
      <c r="G18" s="19">
        <v>0</v>
      </c>
      <c r="H18" s="19">
        <v>0</v>
      </c>
      <c r="I18" s="19">
        <v>0</v>
      </c>
      <c r="J18" s="19">
        <v>0</v>
      </c>
      <c r="K18" s="19">
        <v>0</v>
      </c>
      <c r="L18" s="19">
        <v>0</v>
      </c>
      <c r="M18" s="19">
        <v>0</v>
      </c>
      <c r="N18" s="19">
        <v>0</v>
      </c>
      <c r="O18" s="19">
        <v>0</v>
      </c>
      <c r="P18" s="19">
        <v>0</v>
      </c>
      <c r="Q18" s="19">
        <v>50</v>
      </c>
      <c r="R18" s="19">
        <v>40</v>
      </c>
      <c r="S18" s="19">
        <v>40</v>
      </c>
      <c r="T18" s="19">
        <v>0</v>
      </c>
      <c r="U18" s="19">
        <v>0</v>
      </c>
      <c r="V18" s="19">
        <v>44</v>
      </c>
      <c r="W18" s="19">
        <v>0</v>
      </c>
      <c r="X18" s="19">
        <v>0</v>
      </c>
      <c r="Y18" s="19">
        <v>0</v>
      </c>
      <c r="Z18" s="19">
        <v>96</v>
      </c>
      <c r="AA18" s="4">
        <v>0</v>
      </c>
      <c r="AB18" s="4">
        <v>0</v>
      </c>
      <c r="AC18" s="19">
        <v>0</v>
      </c>
      <c r="AD18" s="4">
        <v>0</v>
      </c>
      <c r="AE18" s="19">
        <v>0</v>
      </c>
      <c r="AF18" s="4">
        <v>0</v>
      </c>
      <c r="AG18" s="19">
        <v>0</v>
      </c>
      <c r="AH18" s="19">
        <v>0</v>
      </c>
      <c r="AI18" s="19">
        <v>0</v>
      </c>
      <c r="AJ18" s="19">
        <v>0</v>
      </c>
      <c r="AK18" s="19">
        <v>0</v>
      </c>
      <c r="AL18" s="19">
        <v>0</v>
      </c>
      <c r="AM18" s="19">
        <v>44</v>
      </c>
      <c r="AN18" s="19">
        <v>54</v>
      </c>
      <c r="AO18" s="19">
        <v>45</v>
      </c>
      <c r="AP18" s="19">
        <v>0</v>
      </c>
      <c r="AQ18" s="19">
        <v>0</v>
      </c>
      <c r="AR18" s="19">
        <v>0</v>
      </c>
      <c r="AS18" s="19">
        <v>40</v>
      </c>
      <c r="AT18" s="19">
        <v>40</v>
      </c>
      <c r="AU18" s="19">
        <v>40</v>
      </c>
      <c r="AV18" s="19">
        <v>0</v>
      </c>
      <c r="AW18" s="19">
        <v>0</v>
      </c>
    </row>
    <row r="19" spans="1:50">
      <c r="A19" s="55" t="s">
        <v>1986</v>
      </c>
      <c r="B19" s="4">
        <v>0</v>
      </c>
      <c r="C19" s="19">
        <v>0</v>
      </c>
      <c r="D19" s="19">
        <v>0</v>
      </c>
      <c r="E19" s="19">
        <v>0</v>
      </c>
      <c r="F19" s="19">
        <v>0</v>
      </c>
      <c r="G19" s="19">
        <v>0</v>
      </c>
      <c r="H19" s="19">
        <v>0</v>
      </c>
      <c r="I19" s="19">
        <v>0</v>
      </c>
      <c r="J19" s="19">
        <v>0</v>
      </c>
      <c r="K19" s="19">
        <v>0</v>
      </c>
      <c r="L19" s="19">
        <v>0</v>
      </c>
      <c r="M19" s="19">
        <v>0</v>
      </c>
      <c r="N19" s="19">
        <v>0</v>
      </c>
      <c r="O19" s="19">
        <v>0</v>
      </c>
      <c r="P19" s="19">
        <v>0</v>
      </c>
      <c r="Q19" s="19">
        <v>0</v>
      </c>
      <c r="R19" s="19">
        <v>0</v>
      </c>
      <c r="S19" s="19">
        <v>0</v>
      </c>
      <c r="T19" s="19">
        <v>0</v>
      </c>
      <c r="U19" s="19">
        <v>0</v>
      </c>
      <c r="V19" s="19">
        <v>120</v>
      </c>
      <c r="W19" s="19">
        <v>0</v>
      </c>
      <c r="X19" s="19">
        <v>0</v>
      </c>
      <c r="Y19" s="19">
        <v>0</v>
      </c>
      <c r="Z19" s="19">
        <v>90</v>
      </c>
      <c r="AA19" s="4">
        <v>0</v>
      </c>
      <c r="AB19" s="4">
        <v>0</v>
      </c>
      <c r="AC19" s="19">
        <v>0</v>
      </c>
      <c r="AD19" s="4">
        <v>0</v>
      </c>
      <c r="AE19" s="19">
        <v>0</v>
      </c>
      <c r="AF19" s="4">
        <v>0</v>
      </c>
      <c r="AG19" s="19">
        <v>0</v>
      </c>
      <c r="AH19" s="19">
        <v>0</v>
      </c>
      <c r="AI19" s="19">
        <v>0</v>
      </c>
      <c r="AJ19" s="19">
        <v>0</v>
      </c>
      <c r="AK19" s="19">
        <v>0</v>
      </c>
      <c r="AL19" s="19">
        <v>0</v>
      </c>
      <c r="AM19" s="19">
        <v>66</v>
      </c>
      <c r="AN19" s="19">
        <v>0</v>
      </c>
      <c r="AO19" s="19">
        <v>0</v>
      </c>
      <c r="AP19" s="19">
        <v>0</v>
      </c>
      <c r="AQ19" s="19">
        <v>0</v>
      </c>
      <c r="AR19" s="19">
        <v>0</v>
      </c>
      <c r="AS19" s="19">
        <v>18</v>
      </c>
      <c r="AT19" s="19">
        <v>18</v>
      </c>
      <c r="AU19" s="19">
        <v>0</v>
      </c>
      <c r="AV19" s="19">
        <v>0</v>
      </c>
      <c r="AW19" s="19">
        <v>0</v>
      </c>
    </row>
    <row r="20" spans="1:50">
      <c r="A20" s="55" t="s">
        <v>1988</v>
      </c>
      <c r="B20" s="4">
        <v>0</v>
      </c>
      <c r="C20" s="19">
        <v>0</v>
      </c>
      <c r="D20" s="19">
        <v>0</v>
      </c>
      <c r="E20" s="19">
        <v>0</v>
      </c>
      <c r="F20" s="19">
        <v>0</v>
      </c>
      <c r="G20" s="19">
        <v>0</v>
      </c>
      <c r="H20" s="19">
        <v>0</v>
      </c>
      <c r="I20" s="19">
        <v>0</v>
      </c>
      <c r="J20" s="19">
        <v>0</v>
      </c>
      <c r="K20" s="19">
        <v>0</v>
      </c>
      <c r="L20" s="19">
        <v>0</v>
      </c>
      <c r="M20" s="19">
        <v>0</v>
      </c>
      <c r="N20" s="19">
        <v>0</v>
      </c>
      <c r="O20" s="19">
        <v>0</v>
      </c>
      <c r="P20" s="19">
        <v>0</v>
      </c>
      <c r="Q20" s="19">
        <v>0</v>
      </c>
      <c r="R20" s="19">
        <v>0</v>
      </c>
      <c r="S20" s="19">
        <v>0</v>
      </c>
      <c r="T20" s="19">
        <v>0</v>
      </c>
      <c r="U20" s="19">
        <v>0</v>
      </c>
      <c r="V20" s="19">
        <v>55</v>
      </c>
      <c r="W20" s="19">
        <v>0</v>
      </c>
      <c r="X20" s="19">
        <v>0</v>
      </c>
      <c r="Y20" s="19">
        <v>0</v>
      </c>
      <c r="Z20" s="19">
        <v>60</v>
      </c>
      <c r="AA20" s="4">
        <v>0</v>
      </c>
      <c r="AB20" s="4">
        <v>0</v>
      </c>
      <c r="AC20" s="19">
        <v>0</v>
      </c>
      <c r="AD20" s="4">
        <v>0</v>
      </c>
      <c r="AE20" s="19">
        <v>0</v>
      </c>
      <c r="AF20" s="4">
        <v>0</v>
      </c>
      <c r="AG20" s="19">
        <v>0</v>
      </c>
      <c r="AH20" s="19">
        <v>0</v>
      </c>
      <c r="AI20" s="19">
        <v>0</v>
      </c>
      <c r="AJ20" s="19">
        <v>0</v>
      </c>
      <c r="AK20" s="19">
        <v>0</v>
      </c>
      <c r="AL20" s="19">
        <v>0</v>
      </c>
      <c r="AM20" s="19">
        <v>44</v>
      </c>
      <c r="AN20" s="19">
        <v>0</v>
      </c>
      <c r="AO20" s="19">
        <v>0</v>
      </c>
      <c r="AP20" s="19">
        <v>0</v>
      </c>
      <c r="AQ20" s="19">
        <v>0</v>
      </c>
      <c r="AR20" s="19">
        <v>0</v>
      </c>
      <c r="AS20" s="19">
        <v>12</v>
      </c>
      <c r="AT20" s="19">
        <v>12</v>
      </c>
      <c r="AU20" s="19">
        <v>0</v>
      </c>
      <c r="AV20" s="19">
        <v>0</v>
      </c>
      <c r="AW20" s="19">
        <v>0</v>
      </c>
    </row>
    <row r="21" spans="1:50">
      <c r="A21" s="55" t="s">
        <v>1987</v>
      </c>
      <c r="B21" s="4">
        <v>0</v>
      </c>
      <c r="C21" s="19">
        <v>0</v>
      </c>
      <c r="D21" s="19">
        <v>0</v>
      </c>
      <c r="E21" s="19">
        <v>0</v>
      </c>
      <c r="F21" s="19">
        <v>0</v>
      </c>
      <c r="G21" s="19">
        <v>0</v>
      </c>
      <c r="H21" s="19">
        <v>0</v>
      </c>
      <c r="I21" s="19">
        <v>0</v>
      </c>
      <c r="J21" s="19">
        <v>0</v>
      </c>
      <c r="K21" s="19">
        <v>0</v>
      </c>
      <c r="L21" s="19">
        <v>0</v>
      </c>
      <c r="M21" s="19">
        <v>0</v>
      </c>
      <c r="N21" s="19">
        <v>0</v>
      </c>
      <c r="O21" s="19">
        <v>0</v>
      </c>
      <c r="P21" s="19">
        <v>0</v>
      </c>
      <c r="Q21" s="19">
        <v>0</v>
      </c>
      <c r="R21" s="19">
        <v>0</v>
      </c>
      <c r="S21" s="19">
        <v>0</v>
      </c>
      <c r="T21" s="19">
        <v>0</v>
      </c>
      <c r="U21" s="19">
        <v>0</v>
      </c>
      <c r="V21" s="19">
        <v>115</v>
      </c>
      <c r="W21" s="19">
        <v>0</v>
      </c>
      <c r="X21" s="19">
        <v>0</v>
      </c>
      <c r="Y21" s="19">
        <v>0</v>
      </c>
      <c r="Z21" s="19">
        <v>145</v>
      </c>
      <c r="AA21" s="4">
        <v>0</v>
      </c>
      <c r="AB21" s="4">
        <v>0</v>
      </c>
      <c r="AC21" s="19">
        <v>0</v>
      </c>
      <c r="AD21" s="4">
        <v>0</v>
      </c>
      <c r="AE21" s="19">
        <v>0</v>
      </c>
      <c r="AF21" s="4">
        <v>0</v>
      </c>
      <c r="AG21" s="19">
        <v>0</v>
      </c>
      <c r="AH21" s="19">
        <v>0</v>
      </c>
      <c r="AI21" s="19">
        <v>0</v>
      </c>
      <c r="AJ21" s="19">
        <v>0</v>
      </c>
      <c r="AK21" s="19">
        <v>0</v>
      </c>
      <c r="AL21" s="19">
        <v>0</v>
      </c>
      <c r="AM21" s="19">
        <v>90</v>
      </c>
      <c r="AN21" s="19">
        <v>0</v>
      </c>
      <c r="AO21" s="19">
        <v>0</v>
      </c>
      <c r="AP21" s="19">
        <v>0</v>
      </c>
      <c r="AQ21" s="19">
        <v>0</v>
      </c>
      <c r="AR21" s="19">
        <v>0</v>
      </c>
      <c r="AT21" s="19">
        <v>0</v>
      </c>
      <c r="AU21" s="19">
        <v>0</v>
      </c>
      <c r="AV21" s="19">
        <v>0</v>
      </c>
      <c r="AW21" s="19">
        <v>0</v>
      </c>
    </row>
    <row r="22" spans="1:50">
      <c r="A22" s="54" t="s">
        <v>567</v>
      </c>
      <c r="B22" s="4"/>
      <c r="C22" s="19" t="s">
        <v>590</v>
      </c>
      <c r="D22" s="19" t="s">
        <v>1995</v>
      </c>
      <c r="E22" s="19" t="s">
        <v>1995</v>
      </c>
      <c r="F22" s="19" t="s">
        <v>590</v>
      </c>
      <c r="G22" s="19" t="s">
        <v>590</v>
      </c>
      <c r="I22" s="19" t="s">
        <v>590</v>
      </c>
      <c r="J22" s="19" t="s">
        <v>590</v>
      </c>
      <c r="K22" s="19" t="s">
        <v>590</v>
      </c>
      <c r="L22" s="19" t="s">
        <v>590</v>
      </c>
      <c r="M22" s="19" t="s">
        <v>590</v>
      </c>
      <c r="N22" s="19" t="s">
        <v>1995</v>
      </c>
      <c r="O22" s="19" t="s">
        <v>1995</v>
      </c>
      <c r="P22" s="19"/>
      <c r="Q22" s="19" t="s">
        <v>590</v>
      </c>
      <c r="R22" s="19" t="s">
        <v>1995</v>
      </c>
      <c r="S22" s="19" t="s">
        <v>1995</v>
      </c>
      <c r="T22" s="19" t="s">
        <v>590</v>
      </c>
      <c r="U22" s="19" t="s">
        <v>590</v>
      </c>
      <c r="V22" s="19" t="s">
        <v>590</v>
      </c>
      <c r="W22" s="19" t="s">
        <v>590</v>
      </c>
      <c r="X22" s="19" t="s">
        <v>590</v>
      </c>
      <c r="Y22" s="19" t="s">
        <v>590</v>
      </c>
      <c r="AB22" s="4"/>
      <c r="AC22" s="19" t="s">
        <v>590</v>
      </c>
      <c r="AD22" s="4"/>
      <c r="AE22" s="19" t="s">
        <v>590</v>
      </c>
      <c r="AF22" s="4"/>
      <c r="AG22" s="19" t="s">
        <v>590</v>
      </c>
      <c r="AH22" s="19" t="s">
        <v>590</v>
      </c>
      <c r="AI22" s="19" t="s">
        <v>590</v>
      </c>
      <c r="AJ22" s="19" t="s">
        <v>590</v>
      </c>
      <c r="AK22" s="19" t="s">
        <v>590</v>
      </c>
      <c r="AL22" s="19" t="s">
        <v>590</v>
      </c>
      <c r="AM22" s="19" t="s">
        <v>590</v>
      </c>
      <c r="AN22" s="19" t="s">
        <v>1995</v>
      </c>
      <c r="AO22" s="19" t="s">
        <v>590</v>
      </c>
      <c r="AP22" s="19" t="s">
        <v>590</v>
      </c>
      <c r="AQ22" s="19" t="s">
        <v>1995</v>
      </c>
      <c r="AR22" s="19" t="s">
        <v>1995</v>
      </c>
      <c r="AT22" s="19" t="s">
        <v>590</v>
      </c>
      <c r="AU22" s="19" t="s">
        <v>590</v>
      </c>
      <c r="AV22" s="19" t="s">
        <v>450</v>
      </c>
      <c r="AW22" s="19"/>
      <c r="AX22" s="4" t="s">
        <v>590</v>
      </c>
    </row>
    <row r="23" spans="1:50">
      <c r="A23" s="56" t="s">
        <v>608</v>
      </c>
      <c r="B23" s="4"/>
      <c r="D23" s="19">
        <v>2</v>
      </c>
      <c r="N23" s="19">
        <v>2</v>
      </c>
      <c r="P23" s="19"/>
      <c r="R23" s="19">
        <v>2</v>
      </c>
      <c r="AB23" s="4"/>
      <c r="AD23" s="4"/>
      <c r="AF23" s="4"/>
      <c r="AQ23" s="19">
        <v>2</v>
      </c>
      <c r="AW23" s="19"/>
    </row>
    <row r="24" spans="1:50">
      <c r="A24" s="56" t="s">
        <v>568</v>
      </c>
      <c r="B24" s="4"/>
      <c r="N24" s="19">
        <v>1</v>
      </c>
      <c r="P24" s="19"/>
      <c r="R24" s="19">
        <v>1</v>
      </c>
      <c r="AB24" s="4"/>
      <c r="AD24" s="4"/>
      <c r="AF24" s="4"/>
      <c r="AQ24" s="19">
        <v>1</v>
      </c>
      <c r="AW24" s="19"/>
    </row>
    <row r="25" spans="1:50">
      <c r="A25" s="54" t="s">
        <v>609</v>
      </c>
      <c r="B25" s="6">
        <v>5</v>
      </c>
      <c r="C25" s="58">
        <v>0</v>
      </c>
      <c r="D25" s="58">
        <v>5</v>
      </c>
      <c r="E25" s="58"/>
      <c r="F25" s="58">
        <v>0</v>
      </c>
      <c r="G25" s="58">
        <v>0</v>
      </c>
      <c r="H25" s="58">
        <v>0</v>
      </c>
      <c r="I25" s="58">
        <v>0</v>
      </c>
      <c r="J25" s="58">
        <v>0</v>
      </c>
      <c r="K25" s="58">
        <v>0</v>
      </c>
      <c r="L25" s="58">
        <v>0</v>
      </c>
      <c r="M25" s="58">
        <v>0</v>
      </c>
      <c r="N25" s="58">
        <v>0</v>
      </c>
      <c r="O25" s="58"/>
      <c r="P25" s="58">
        <v>0</v>
      </c>
      <c r="Q25" s="58">
        <v>0</v>
      </c>
      <c r="R25" s="58">
        <v>5</v>
      </c>
      <c r="S25" s="58"/>
      <c r="T25" s="58">
        <v>5</v>
      </c>
      <c r="U25" s="58">
        <v>5</v>
      </c>
      <c r="V25" s="58">
        <v>0</v>
      </c>
      <c r="W25" s="58">
        <v>5</v>
      </c>
      <c r="X25" s="58">
        <v>5</v>
      </c>
      <c r="Y25" s="58">
        <v>5</v>
      </c>
      <c r="Z25" s="58">
        <v>0</v>
      </c>
      <c r="AA25" s="6">
        <v>5</v>
      </c>
      <c r="AB25" s="6">
        <v>5</v>
      </c>
      <c r="AC25" s="58">
        <v>5</v>
      </c>
      <c r="AD25" s="6">
        <v>5</v>
      </c>
      <c r="AE25" s="58">
        <v>5</v>
      </c>
      <c r="AF25" s="6">
        <v>5</v>
      </c>
      <c r="AG25" s="58">
        <v>5</v>
      </c>
      <c r="AH25" s="58">
        <v>5</v>
      </c>
      <c r="AI25" s="58">
        <v>5</v>
      </c>
      <c r="AJ25" s="58">
        <v>5</v>
      </c>
      <c r="AK25" s="58">
        <v>5</v>
      </c>
      <c r="AL25" s="58">
        <v>0</v>
      </c>
      <c r="AM25" s="58">
        <v>0</v>
      </c>
      <c r="AN25" s="58">
        <v>5</v>
      </c>
      <c r="AO25" s="58">
        <v>0</v>
      </c>
      <c r="AP25" s="58">
        <v>5</v>
      </c>
      <c r="AQ25" s="58">
        <v>5</v>
      </c>
      <c r="AR25" s="58"/>
      <c r="AS25" s="58">
        <v>5</v>
      </c>
      <c r="AT25" s="58">
        <v>5</v>
      </c>
      <c r="AU25" s="58">
        <v>0</v>
      </c>
      <c r="AV25" s="58">
        <v>5</v>
      </c>
      <c r="AW25" s="58">
        <v>5</v>
      </c>
      <c r="AX25" s="6">
        <v>5</v>
      </c>
    </row>
    <row r="26" spans="1:50">
      <c r="A26" s="60" t="s">
        <v>610</v>
      </c>
      <c r="B26" s="6">
        <v>5</v>
      </c>
      <c r="C26" s="58">
        <v>0</v>
      </c>
      <c r="D26" s="58">
        <v>0</v>
      </c>
      <c r="E26" s="58"/>
      <c r="F26" s="58">
        <v>0</v>
      </c>
      <c r="G26" s="58">
        <v>0</v>
      </c>
      <c r="H26" s="58">
        <v>0</v>
      </c>
      <c r="I26" s="58">
        <v>0</v>
      </c>
      <c r="J26" s="58">
        <v>0</v>
      </c>
      <c r="K26" s="58">
        <v>0</v>
      </c>
      <c r="L26" s="58">
        <v>0</v>
      </c>
      <c r="M26" s="58">
        <v>0</v>
      </c>
      <c r="N26" s="58">
        <v>0</v>
      </c>
      <c r="O26" s="58"/>
      <c r="P26" s="58">
        <v>0</v>
      </c>
      <c r="Q26" s="58">
        <v>0</v>
      </c>
      <c r="R26" s="58">
        <v>5</v>
      </c>
      <c r="S26" s="58"/>
      <c r="T26" s="58">
        <v>0</v>
      </c>
      <c r="U26" s="58">
        <v>5</v>
      </c>
      <c r="V26" s="58">
        <v>0</v>
      </c>
      <c r="W26" s="58">
        <v>5</v>
      </c>
      <c r="X26" s="58">
        <v>5</v>
      </c>
      <c r="Y26" s="58">
        <v>5</v>
      </c>
      <c r="Z26" s="58">
        <v>0</v>
      </c>
      <c r="AA26" s="6">
        <v>5</v>
      </c>
      <c r="AB26" s="6">
        <v>5</v>
      </c>
      <c r="AC26" s="58">
        <v>5</v>
      </c>
      <c r="AD26" s="6">
        <v>5</v>
      </c>
      <c r="AE26" s="58">
        <v>5</v>
      </c>
      <c r="AF26" s="6">
        <v>5</v>
      </c>
      <c r="AG26" s="58">
        <v>5</v>
      </c>
      <c r="AH26" s="58">
        <v>5</v>
      </c>
      <c r="AI26" s="58">
        <v>5</v>
      </c>
      <c r="AJ26" s="58">
        <v>5</v>
      </c>
      <c r="AK26" s="58">
        <v>5</v>
      </c>
      <c r="AL26" s="58">
        <v>0</v>
      </c>
      <c r="AM26" s="58">
        <v>0</v>
      </c>
      <c r="AN26" s="58">
        <v>0</v>
      </c>
      <c r="AO26" s="58">
        <v>0</v>
      </c>
      <c r="AP26" s="58">
        <v>5</v>
      </c>
      <c r="AQ26" s="58">
        <v>0</v>
      </c>
      <c r="AR26" s="58"/>
      <c r="AS26" s="58">
        <v>5</v>
      </c>
      <c r="AT26" s="58">
        <v>5</v>
      </c>
      <c r="AU26" s="58">
        <v>0</v>
      </c>
      <c r="AV26" s="58">
        <v>5</v>
      </c>
      <c r="AW26" s="58">
        <v>5</v>
      </c>
      <c r="AX26" s="6">
        <v>5</v>
      </c>
    </row>
    <row r="27" spans="1:50">
      <c r="A27" s="60" t="s">
        <v>611</v>
      </c>
      <c r="B27" s="6">
        <v>5</v>
      </c>
      <c r="C27" s="58">
        <v>0</v>
      </c>
      <c r="D27" s="58">
        <v>5</v>
      </c>
      <c r="E27" s="58"/>
      <c r="F27" s="58">
        <v>0</v>
      </c>
      <c r="G27" s="58">
        <v>0</v>
      </c>
      <c r="H27" s="58">
        <v>0</v>
      </c>
      <c r="I27" s="58">
        <v>0</v>
      </c>
      <c r="J27" s="58">
        <v>0</v>
      </c>
      <c r="K27" s="58">
        <v>0</v>
      </c>
      <c r="L27" s="58">
        <v>0</v>
      </c>
      <c r="M27" s="58">
        <v>0</v>
      </c>
      <c r="N27" s="58">
        <v>0</v>
      </c>
      <c r="O27" s="58"/>
      <c r="P27" s="58">
        <v>0</v>
      </c>
      <c r="Q27" s="58">
        <v>0</v>
      </c>
      <c r="R27" s="58">
        <v>5</v>
      </c>
      <c r="S27" s="58"/>
      <c r="T27" s="58">
        <v>0</v>
      </c>
      <c r="U27" s="58">
        <v>5</v>
      </c>
      <c r="V27" s="58">
        <v>0</v>
      </c>
      <c r="W27" s="58">
        <v>0</v>
      </c>
      <c r="X27" s="58">
        <v>5</v>
      </c>
      <c r="Y27" s="58">
        <v>4</v>
      </c>
      <c r="Z27" s="58">
        <v>0</v>
      </c>
      <c r="AA27" s="6">
        <v>5</v>
      </c>
      <c r="AB27" s="6">
        <v>5</v>
      </c>
      <c r="AC27" s="58">
        <v>4</v>
      </c>
      <c r="AD27" s="6">
        <v>5</v>
      </c>
      <c r="AE27" s="58">
        <v>4</v>
      </c>
      <c r="AF27" s="6">
        <v>5</v>
      </c>
      <c r="AG27" s="58">
        <v>5</v>
      </c>
      <c r="AH27" s="58">
        <v>4</v>
      </c>
      <c r="AI27" s="58">
        <v>5</v>
      </c>
      <c r="AJ27" s="58">
        <v>5</v>
      </c>
      <c r="AK27" s="58">
        <v>4</v>
      </c>
      <c r="AL27" s="58">
        <v>0</v>
      </c>
      <c r="AM27" s="58">
        <v>0</v>
      </c>
      <c r="AN27" s="58">
        <v>4</v>
      </c>
      <c r="AO27" s="58">
        <v>0</v>
      </c>
      <c r="AP27" s="58">
        <v>5</v>
      </c>
      <c r="AQ27" s="58">
        <v>0</v>
      </c>
      <c r="AR27" s="58"/>
      <c r="AS27" s="58">
        <v>5</v>
      </c>
      <c r="AT27" s="58">
        <v>5</v>
      </c>
      <c r="AU27" s="58">
        <v>0</v>
      </c>
      <c r="AV27" s="58">
        <v>5</v>
      </c>
      <c r="AW27" s="58">
        <v>5</v>
      </c>
      <c r="AX27" s="6">
        <v>3</v>
      </c>
    </row>
    <row r="28" spans="1:50">
      <c r="A28" s="60" t="s">
        <v>612</v>
      </c>
      <c r="B28" s="6">
        <v>5</v>
      </c>
      <c r="C28" s="58">
        <v>0</v>
      </c>
      <c r="D28" s="58">
        <v>5</v>
      </c>
      <c r="E28" s="58"/>
      <c r="F28" s="58">
        <v>0</v>
      </c>
      <c r="G28" s="58">
        <v>0</v>
      </c>
      <c r="H28" s="58">
        <v>0</v>
      </c>
      <c r="I28" s="58">
        <v>0</v>
      </c>
      <c r="J28" s="58">
        <v>0</v>
      </c>
      <c r="K28" s="58">
        <v>0</v>
      </c>
      <c r="L28" s="58">
        <v>0</v>
      </c>
      <c r="M28" s="58">
        <v>0</v>
      </c>
      <c r="N28" s="58">
        <v>0</v>
      </c>
      <c r="O28" s="58"/>
      <c r="P28" s="58">
        <v>0</v>
      </c>
      <c r="Q28" s="58">
        <v>0</v>
      </c>
      <c r="R28" s="58">
        <v>5</v>
      </c>
      <c r="S28" s="58"/>
      <c r="T28" s="58">
        <v>0</v>
      </c>
      <c r="U28" s="58">
        <v>5</v>
      </c>
      <c r="V28" s="58">
        <v>0</v>
      </c>
      <c r="W28" s="58">
        <v>5</v>
      </c>
      <c r="X28" s="58">
        <v>5</v>
      </c>
      <c r="Y28" s="58">
        <v>5</v>
      </c>
      <c r="Z28" s="58">
        <v>0</v>
      </c>
      <c r="AA28" s="6">
        <v>5</v>
      </c>
      <c r="AB28" s="6">
        <v>5</v>
      </c>
      <c r="AC28" s="58">
        <v>5</v>
      </c>
      <c r="AD28" s="6">
        <v>5</v>
      </c>
      <c r="AE28" s="58">
        <v>5</v>
      </c>
      <c r="AF28" s="6">
        <v>5</v>
      </c>
      <c r="AG28" s="58">
        <v>5</v>
      </c>
      <c r="AH28" s="58">
        <v>5</v>
      </c>
      <c r="AI28" s="58">
        <v>5</v>
      </c>
      <c r="AJ28" s="58">
        <v>5</v>
      </c>
      <c r="AK28" s="58">
        <v>5</v>
      </c>
      <c r="AL28" s="58">
        <v>5</v>
      </c>
      <c r="AM28" s="58">
        <v>0</v>
      </c>
      <c r="AN28" s="58">
        <v>5</v>
      </c>
      <c r="AO28" s="58">
        <v>0</v>
      </c>
      <c r="AP28" s="58">
        <v>5</v>
      </c>
      <c r="AQ28" s="58">
        <v>5</v>
      </c>
      <c r="AR28" s="58"/>
      <c r="AS28" s="58">
        <v>5</v>
      </c>
      <c r="AT28" s="58">
        <v>5</v>
      </c>
      <c r="AU28" s="58">
        <v>0</v>
      </c>
      <c r="AV28" s="58">
        <v>5</v>
      </c>
      <c r="AW28" s="58">
        <v>5</v>
      </c>
      <c r="AX28" s="6">
        <v>5</v>
      </c>
    </row>
    <row r="29" spans="1:50">
      <c r="A29" s="60" t="s">
        <v>658</v>
      </c>
      <c r="B29" s="6">
        <v>0</v>
      </c>
      <c r="C29" s="58">
        <v>0</v>
      </c>
      <c r="D29" s="58">
        <v>0</v>
      </c>
      <c r="E29" s="58"/>
      <c r="F29" s="58">
        <v>0</v>
      </c>
      <c r="G29" s="58">
        <v>0</v>
      </c>
      <c r="H29" s="58">
        <v>0</v>
      </c>
      <c r="I29" s="58">
        <v>0</v>
      </c>
      <c r="J29" s="58">
        <v>0</v>
      </c>
      <c r="K29" s="58">
        <v>0</v>
      </c>
      <c r="L29" s="58">
        <v>0</v>
      </c>
      <c r="M29" s="58">
        <v>0</v>
      </c>
      <c r="N29" s="58">
        <v>0</v>
      </c>
      <c r="O29" s="58"/>
      <c r="P29" s="58">
        <v>0</v>
      </c>
      <c r="Q29" s="58">
        <v>0</v>
      </c>
      <c r="R29" s="58">
        <v>0</v>
      </c>
      <c r="S29" s="58"/>
      <c r="T29" s="58">
        <v>0</v>
      </c>
      <c r="U29" s="58">
        <v>0</v>
      </c>
      <c r="V29" s="58">
        <v>0</v>
      </c>
      <c r="W29" s="58">
        <v>0</v>
      </c>
      <c r="X29" s="58">
        <v>0</v>
      </c>
      <c r="Y29" s="58">
        <v>0</v>
      </c>
      <c r="Z29" s="58">
        <v>0</v>
      </c>
      <c r="AA29" s="6">
        <v>0</v>
      </c>
      <c r="AB29" s="6">
        <v>0</v>
      </c>
      <c r="AC29" s="58">
        <v>0</v>
      </c>
      <c r="AD29" s="6">
        <v>0</v>
      </c>
      <c r="AE29" s="58">
        <v>0</v>
      </c>
      <c r="AF29" s="6">
        <v>0</v>
      </c>
      <c r="AG29" s="58">
        <v>0</v>
      </c>
      <c r="AH29" s="58">
        <v>0</v>
      </c>
      <c r="AI29" s="58">
        <v>0</v>
      </c>
      <c r="AJ29" s="58">
        <v>0</v>
      </c>
      <c r="AK29" s="58">
        <v>0</v>
      </c>
      <c r="AL29" s="58">
        <v>0</v>
      </c>
      <c r="AM29" s="58">
        <v>0</v>
      </c>
      <c r="AN29" s="58">
        <v>0</v>
      </c>
      <c r="AO29" s="58">
        <v>0</v>
      </c>
      <c r="AP29" s="58">
        <v>0</v>
      </c>
      <c r="AQ29" s="58">
        <v>0</v>
      </c>
      <c r="AR29" s="58"/>
      <c r="AS29" s="58">
        <v>0</v>
      </c>
      <c r="AT29" s="58">
        <v>0</v>
      </c>
      <c r="AU29" s="58">
        <v>0</v>
      </c>
      <c r="AV29" s="58">
        <v>0</v>
      </c>
      <c r="AW29" s="58">
        <v>0</v>
      </c>
      <c r="AX29" s="6">
        <v>0</v>
      </c>
    </row>
    <row r="30" spans="1:50">
      <c r="A30" s="54" t="s">
        <v>613</v>
      </c>
      <c r="B30" s="6">
        <v>0</v>
      </c>
      <c r="C30" s="58">
        <v>5</v>
      </c>
      <c r="D30" s="58">
        <v>5</v>
      </c>
      <c r="E30" s="58"/>
      <c r="F30" s="58">
        <v>0</v>
      </c>
      <c r="G30" s="58">
        <v>5</v>
      </c>
      <c r="H30" s="58">
        <v>0</v>
      </c>
      <c r="I30" s="58">
        <v>1</v>
      </c>
      <c r="J30" s="58">
        <v>5</v>
      </c>
      <c r="K30" s="58">
        <v>5</v>
      </c>
      <c r="L30" s="58">
        <v>5</v>
      </c>
      <c r="M30" s="58">
        <v>5</v>
      </c>
      <c r="N30" s="58">
        <v>5</v>
      </c>
      <c r="O30" s="58"/>
      <c r="P30" s="58">
        <v>5</v>
      </c>
      <c r="Q30" s="58">
        <v>5</v>
      </c>
      <c r="R30" s="58">
        <v>5</v>
      </c>
      <c r="S30" s="58"/>
      <c r="T30" s="58">
        <v>5</v>
      </c>
      <c r="U30" s="58">
        <v>5</v>
      </c>
      <c r="V30" s="58">
        <v>5</v>
      </c>
      <c r="W30" s="58">
        <v>5</v>
      </c>
      <c r="X30" s="58">
        <v>5</v>
      </c>
      <c r="Y30" s="58">
        <v>5</v>
      </c>
      <c r="Z30" s="58">
        <v>5</v>
      </c>
      <c r="AA30" s="6">
        <v>0</v>
      </c>
      <c r="AB30" s="6">
        <v>0</v>
      </c>
      <c r="AC30" s="58">
        <v>5</v>
      </c>
      <c r="AD30" s="6">
        <v>0</v>
      </c>
      <c r="AE30" s="58">
        <v>5</v>
      </c>
      <c r="AF30" s="6">
        <v>0</v>
      </c>
      <c r="AG30" s="58">
        <v>0</v>
      </c>
      <c r="AH30" s="58">
        <v>5</v>
      </c>
      <c r="AI30" s="58">
        <v>5</v>
      </c>
      <c r="AJ30" s="58">
        <v>5</v>
      </c>
      <c r="AK30" s="58">
        <v>5</v>
      </c>
      <c r="AL30" s="58">
        <v>0</v>
      </c>
      <c r="AM30" s="58">
        <v>5</v>
      </c>
      <c r="AN30" s="58">
        <v>5</v>
      </c>
      <c r="AO30" s="58">
        <v>5</v>
      </c>
      <c r="AP30" s="58">
        <v>5</v>
      </c>
      <c r="AQ30" s="58">
        <v>5</v>
      </c>
      <c r="AR30" s="58"/>
      <c r="AS30" s="58">
        <v>5</v>
      </c>
      <c r="AT30" s="58">
        <v>5</v>
      </c>
      <c r="AU30" s="58">
        <v>5</v>
      </c>
      <c r="AV30" s="58">
        <v>5</v>
      </c>
      <c r="AW30" s="58">
        <v>5</v>
      </c>
      <c r="AX30" s="6">
        <v>5</v>
      </c>
    </row>
    <row r="31" spans="1:50">
      <c r="A31" s="60" t="s">
        <v>610</v>
      </c>
      <c r="B31" s="6">
        <v>0</v>
      </c>
      <c r="C31" s="58">
        <v>0</v>
      </c>
      <c r="D31" s="58">
        <v>0</v>
      </c>
      <c r="E31" s="58"/>
      <c r="F31" s="58">
        <v>0</v>
      </c>
      <c r="G31" s="58">
        <v>0</v>
      </c>
      <c r="H31" s="58">
        <v>0</v>
      </c>
      <c r="I31" s="58">
        <v>0</v>
      </c>
      <c r="J31" s="58">
        <v>0</v>
      </c>
      <c r="K31" s="58">
        <v>0</v>
      </c>
      <c r="L31" s="58">
        <v>5</v>
      </c>
      <c r="M31" s="58">
        <v>0</v>
      </c>
      <c r="N31" s="58">
        <v>5</v>
      </c>
      <c r="O31" s="58"/>
      <c r="P31" s="58">
        <v>5</v>
      </c>
      <c r="Q31" s="58">
        <v>5</v>
      </c>
      <c r="R31" s="58">
        <v>0</v>
      </c>
      <c r="S31" s="58"/>
      <c r="T31" s="58">
        <v>0</v>
      </c>
      <c r="U31" s="58">
        <v>5</v>
      </c>
      <c r="V31" s="58">
        <v>0</v>
      </c>
      <c r="W31" s="58">
        <v>5</v>
      </c>
      <c r="X31" s="58">
        <v>0</v>
      </c>
      <c r="Y31" s="58">
        <v>5</v>
      </c>
      <c r="Z31" s="58">
        <v>0</v>
      </c>
      <c r="AA31" s="6">
        <v>0</v>
      </c>
      <c r="AB31" s="6">
        <v>0</v>
      </c>
      <c r="AC31" s="58">
        <v>0</v>
      </c>
      <c r="AD31" s="6">
        <v>0</v>
      </c>
      <c r="AE31" s="58">
        <v>0</v>
      </c>
      <c r="AF31" s="6">
        <v>0</v>
      </c>
      <c r="AG31" s="58">
        <v>0</v>
      </c>
      <c r="AH31" s="58">
        <v>0</v>
      </c>
      <c r="AI31" s="58">
        <v>0</v>
      </c>
      <c r="AJ31" s="58">
        <v>5</v>
      </c>
      <c r="AK31" s="58">
        <v>0</v>
      </c>
      <c r="AL31" s="58">
        <v>0</v>
      </c>
      <c r="AM31" s="58">
        <v>0</v>
      </c>
      <c r="AN31" s="58">
        <v>0</v>
      </c>
      <c r="AO31" s="58">
        <v>0</v>
      </c>
      <c r="AP31" s="58">
        <v>0</v>
      </c>
      <c r="AQ31" s="58">
        <v>0</v>
      </c>
      <c r="AR31" s="58"/>
      <c r="AS31" s="58">
        <v>5</v>
      </c>
      <c r="AT31" s="58">
        <v>0</v>
      </c>
      <c r="AU31" s="58">
        <v>5</v>
      </c>
      <c r="AV31" s="58">
        <v>5</v>
      </c>
      <c r="AW31" s="58">
        <v>5</v>
      </c>
      <c r="AX31" s="6">
        <v>0</v>
      </c>
    </row>
    <row r="32" spans="1:50">
      <c r="A32" s="60" t="s">
        <v>611</v>
      </c>
      <c r="B32" s="6">
        <v>0</v>
      </c>
      <c r="C32" s="58">
        <v>0</v>
      </c>
      <c r="D32" s="58">
        <v>1</v>
      </c>
      <c r="E32" s="58"/>
      <c r="F32" s="58">
        <v>0</v>
      </c>
      <c r="G32" s="58">
        <v>0</v>
      </c>
      <c r="H32" s="58">
        <v>0</v>
      </c>
      <c r="I32" s="58">
        <v>1</v>
      </c>
      <c r="J32" s="58">
        <v>0</v>
      </c>
      <c r="K32" s="58">
        <v>0</v>
      </c>
      <c r="L32" s="58">
        <v>2</v>
      </c>
      <c r="M32" s="58">
        <v>0</v>
      </c>
      <c r="N32" s="58">
        <v>0</v>
      </c>
      <c r="O32" s="58"/>
      <c r="P32" s="58">
        <v>0</v>
      </c>
      <c r="Q32" s="58">
        <v>1</v>
      </c>
      <c r="R32" s="58">
        <v>0</v>
      </c>
      <c r="S32" s="58"/>
      <c r="T32" s="58">
        <v>0</v>
      </c>
      <c r="U32" s="58">
        <v>5</v>
      </c>
      <c r="V32" s="58">
        <v>0</v>
      </c>
      <c r="W32" s="58">
        <v>0</v>
      </c>
      <c r="X32" s="58">
        <v>0</v>
      </c>
      <c r="Y32" s="58">
        <v>0</v>
      </c>
      <c r="Z32" s="58">
        <v>0</v>
      </c>
      <c r="AA32" s="6">
        <v>0</v>
      </c>
      <c r="AB32" s="6">
        <v>0</v>
      </c>
      <c r="AC32" s="58">
        <v>2</v>
      </c>
      <c r="AD32" s="6">
        <v>0</v>
      </c>
      <c r="AE32" s="58">
        <v>1</v>
      </c>
      <c r="AF32" s="6">
        <v>0</v>
      </c>
      <c r="AG32" s="58">
        <v>1</v>
      </c>
      <c r="AH32" s="58">
        <v>0</v>
      </c>
      <c r="AI32" s="58">
        <v>5</v>
      </c>
      <c r="AJ32" s="58">
        <v>1</v>
      </c>
      <c r="AK32" s="58">
        <v>0</v>
      </c>
      <c r="AL32" s="58">
        <v>0</v>
      </c>
      <c r="AM32" s="58">
        <v>0</v>
      </c>
      <c r="AN32" s="58">
        <v>0</v>
      </c>
      <c r="AO32" s="58">
        <v>0</v>
      </c>
      <c r="AP32" s="58">
        <v>0</v>
      </c>
      <c r="AQ32" s="58">
        <v>0</v>
      </c>
      <c r="AR32" s="58"/>
      <c r="AS32" s="58">
        <v>0</v>
      </c>
      <c r="AT32" s="58">
        <v>0</v>
      </c>
      <c r="AU32" s="58">
        <v>3</v>
      </c>
      <c r="AV32" s="58">
        <v>5</v>
      </c>
      <c r="AW32" s="58">
        <v>1</v>
      </c>
      <c r="AX32" s="6">
        <v>0</v>
      </c>
    </row>
    <row r="33" spans="1:50">
      <c r="A33" s="60" t="s">
        <v>612</v>
      </c>
      <c r="B33" s="6">
        <v>0</v>
      </c>
      <c r="C33" s="58">
        <v>0</v>
      </c>
      <c r="D33" s="58">
        <v>5</v>
      </c>
      <c r="E33" s="58"/>
      <c r="F33" s="58">
        <v>0</v>
      </c>
      <c r="G33" s="58">
        <v>5</v>
      </c>
      <c r="H33" s="58">
        <v>0</v>
      </c>
      <c r="I33" s="58">
        <v>0</v>
      </c>
      <c r="J33" s="58">
        <v>5</v>
      </c>
      <c r="K33" s="58">
        <v>5</v>
      </c>
      <c r="L33" s="58">
        <v>5</v>
      </c>
      <c r="M33" s="58">
        <v>0</v>
      </c>
      <c r="N33" s="58">
        <v>5</v>
      </c>
      <c r="O33" s="58"/>
      <c r="P33" s="58">
        <v>5</v>
      </c>
      <c r="Q33" s="58">
        <v>5</v>
      </c>
      <c r="R33" s="58">
        <v>5</v>
      </c>
      <c r="S33" s="58"/>
      <c r="T33" s="58">
        <v>0</v>
      </c>
      <c r="U33" s="58">
        <v>5</v>
      </c>
      <c r="V33" s="58">
        <v>5</v>
      </c>
      <c r="W33" s="58">
        <v>5</v>
      </c>
      <c r="X33" s="58">
        <v>5</v>
      </c>
      <c r="Y33" s="58">
        <v>5</v>
      </c>
      <c r="Z33" s="58">
        <v>5</v>
      </c>
      <c r="AA33" s="6">
        <v>0</v>
      </c>
      <c r="AB33" s="6">
        <v>0</v>
      </c>
      <c r="AC33" s="58">
        <v>0</v>
      </c>
      <c r="AD33" s="6">
        <v>0</v>
      </c>
      <c r="AE33" s="58">
        <v>5</v>
      </c>
      <c r="AF33" s="6">
        <v>0</v>
      </c>
      <c r="AG33" s="58">
        <v>1</v>
      </c>
      <c r="AH33" s="58">
        <v>5</v>
      </c>
      <c r="AI33" s="58">
        <v>5</v>
      </c>
      <c r="AJ33" s="58">
        <v>5</v>
      </c>
      <c r="AK33" s="58">
        <v>5</v>
      </c>
      <c r="AL33" s="58">
        <v>5</v>
      </c>
      <c r="AM33" s="58">
        <v>5</v>
      </c>
      <c r="AN33" s="58">
        <v>5</v>
      </c>
      <c r="AO33" s="58">
        <v>5</v>
      </c>
      <c r="AP33" s="58">
        <v>5</v>
      </c>
      <c r="AQ33" s="58">
        <v>5</v>
      </c>
      <c r="AR33" s="58"/>
      <c r="AS33" s="58">
        <v>5</v>
      </c>
      <c r="AT33" s="58">
        <v>5</v>
      </c>
      <c r="AU33" s="58">
        <v>5</v>
      </c>
      <c r="AV33" s="58">
        <v>5</v>
      </c>
      <c r="AW33" s="58">
        <v>5</v>
      </c>
      <c r="AX33" s="6">
        <v>5</v>
      </c>
    </row>
    <row r="34" spans="1:50">
      <c r="A34" s="60" t="s">
        <v>658</v>
      </c>
      <c r="B34" s="6">
        <v>0</v>
      </c>
      <c r="C34" s="58">
        <v>0</v>
      </c>
      <c r="D34" s="58">
        <v>0</v>
      </c>
      <c r="E34" s="58"/>
      <c r="F34" s="58">
        <v>0</v>
      </c>
      <c r="G34" s="58">
        <v>0</v>
      </c>
      <c r="H34" s="58">
        <v>0</v>
      </c>
      <c r="I34" s="58">
        <v>0</v>
      </c>
      <c r="J34" s="58">
        <v>0</v>
      </c>
      <c r="K34" s="58">
        <v>0</v>
      </c>
      <c r="L34" s="58">
        <v>0</v>
      </c>
      <c r="M34" s="58">
        <v>0</v>
      </c>
      <c r="N34" s="58">
        <v>0</v>
      </c>
      <c r="O34" s="58"/>
      <c r="P34" s="58">
        <v>0</v>
      </c>
      <c r="Q34" s="58">
        <v>0</v>
      </c>
      <c r="R34" s="58">
        <v>0</v>
      </c>
      <c r="S34" s="58"/>
      <c r="T34" s="58">
        <v>0</v>
      </c>
      <c r="U34" s="58">
        <v>0</v>
      </c>
      <c r="V34" s="58">
        <v>0</v>
      </c>
      <c r="W34" s="58">
        <v>0</v>
      </c>
      <c r="X34" s="58">
        <v>0</v>
      </c>
      <c r="Y34" s="58">
        <v>0</v>
      </c>
      <c r="Z34" s="58">
        <v>0</v>
      </c>
      <c r="AA34" s="6">
        <v>0</v>
      </c>
      <c r="AB34" s="6">
        <v>0</v>
      </c>
      <c r="AC34" s="58">
        <v>0</v>
      </c>
      <c r="AD34" s="6">
        <v>0</v>
      </c>
      <c r="AE34" s="58">
        <v>0</v>
      </c>
      <c r="AF34" s="6">
        <v>0</v>
      </c>
      <c r="AG34" s="58">
        <v>0</v>
      </c>
      <c r="AH34" s="58">
        <v>0</v>
      </c>
      <c r="AI34" s="58">
        <v>0</v>
      </c>
      <c r="AJ34" s="58">
        <v>0</v>
      </c>
      <c r="AK34" s="58">
        <v>0</v>
      </c>
      <c r="AL34" s="58">
        <v>0</v>
      </c>
      <c r="AM34" s="58">
        <v>0</v>
      </c>
      <c r="AN34" s="58">
        <v>0</v>
      </c>
      <c r="AO34" s="58">
        <v>0</v>
      </c>
      <c r="AP34" s="58">
        <v>0</v>
      </c>
      <c r="AQ34" s="58">
        <v>0</v>
      </c>
      <c r="AR34" s="58"/>
      <c r="AS34" s="58">
        <v>0</v>
      </c>
      <c r="AT34" s="58">
        <v>0</v>
      </c>
      <c r="AU34" s="58">
        <v>0</v>
      </c>
      <c r="AV34" s="58">
        <v>0</v>
      </c>
      <c r="AW34" s="58">
        <v>0</v>
      </c>
      <c r="AX34" s="6">
        <v>0</v>
      </c>
    </row>
    <row r="35" spans="1:50">
      <c r="A35" s="54" t="s">
        <v>614</v>
      </c>
      <c r="B35" s="4">
        <v>78000</v>
      </c>
      <c r="C35" s="19">
        <v>0</v>
      </c>
      <c r="D35" s="19">
        <v>120000</v>
      </c>
      <c r="F35" s="19">
        <v>0</v>
      </c>
      <c r="G35" s="19">
        <v>0</v>
      </c>
      <c r="H35" s="19">
        <v>0</v>
      </c>
      <c r="I35" s="62">
        <v>0</v>
      </c>
      <c r="J35" s="19">
        <v>0</v>
      </c>
      <c r="K35" s="19">
        <v>0</v>
      </c>
      <c r="L35" s="19">
        <v>0</v>
      </c>
      <c r="M35" s="19">
        <v>0</v>
      </c>
      <c r="N35" s="19">
        <v>0</v>
      </c>
      <c r="P35" s="19">
        <v>0</v>
      </c>
      <c r="Q35" s="19">
        <v>0</v>
      </c>
      <c r="R35" s="19">
        <v>75000</v>
      </c>
      <c r="T35" s="19">
        <v>0</v>
      </c>
      <c r="U35" s="19">
        <v>0</v>
      </c>
      <c r="V35" s="19">
        <v>0</v>
      </c>
      <c r="W35" s="19">
        <v>70000</v>
      </c>
      <c r="X35" s="19">
        <v>50000</v>
      </c>
      <c r="Y35" s="19">
        <v>60000</v>
      </c>
      <c r="Z35" s="19">
        <v>0</v>
      </c>
      <c r="AA35" s="4">
        <v>168923</v>
      </c>
      <c r="AB35" s="4">
        <v>204178</v>
      </c>
      <c r="AC35" s="62">
        <v>0</v>
      </c>
      <c r="AD35" s="4">
        <v>191000</v>
      </c>
      <c r="AE35" s="19">
        <v>125000</v>
      </c>
      <c r="AF35" s="4">
        <v>145000</v>
      </c>
      <c r="AG35" s="19">
        <v>116000</v>
      </c>
      <c r="AH35" s="19">
        <v>110000</v>
      </c>
      <c r="AI35" s="19">
        <v>125000</v>
      </c>
      <c r="AJ35" s="19">
        <v>138253</v>
      </c>
      <c r="AK35" s="19">
        <v>144000</v>
      </c>
      <c r="AL35" s="19">
        <v>268000</v>
      </c>
      <c r="AM35" s="19">
        <v>0</v>
      </c>
      <c r="AN35" s="19">
        <v>80000</v>
      </c>
      <c r="AO35" s="19">
        <v>0</v>
      </c>
      <c r="AP35" s="19">
        <v>150000</v>
      </c>
      <c r="AQ35" s="19">
        <v>65000</v>
      </c>
      <c r="AS35" s="19">
        <v>0</v>
      </c>
      <c r="AT35" s="19">
        <v>0</v>
      </c>
      <c r="AU35" s="19">
        <v>0</v>
      </c>
      <c r="AV35" s="19">
        <v>100000</v>
      </c>
      <c r="AW35" s="19">
        <v>100000</v>
      </c>
      <c r="AX35" s="109">
        <v>200000</v>
      </c>
    </row>
    <row r="36" spans="1:50">
      <c r="A36" s="64" t="s">
        <v>615</v>
      </c>
      <c r="B36" s="4">
        <v>0</v>
      </c>
      <c r="C36" s="19">
        <v>104000</v>
      </c>
      <c r="D36" s="19">
        <v>0</v>
      </c>
      <c r="F36" s="19">
        <v>0</v>
      </c>
      <c r="G36" s="19">
        <v>17000</v>
      </c>
      <c r="H36" s="19">
        <v>55000</v>
      </c>
      <c r="J36" s="19">
        <v>60000</v>
      </c>
      <c r="K36" s="19">
        <v>32000</v>
      </c>
      <c r="L36" s="19">
        <v>35000</v>
      </c>
      <c r="M36" s="19">
        <v>43000</v>
      </c>
      <c r="N36" s="19">
        <v>175000</v>
      </c>
      <c r="P36" s="19">
        <v>175000</v>
      </c>
      <c r="Q36" s="19">
        <v>50000</v>
      </c>
      <c r="R36" s="19">
        <v>0</v>
      </c>
      <c r="T36" s="19">
        <v>0</v>
      </c>
      <c r="U36" s="19">
        <v>0</v>
      </c>
      <c r="V36" s="19">
        <v>25000</v>
      </c>
      <c r="W36" s="19">
        <v>110000</v>
      </c>
      <c r="X36" s="19">
        <v>0</v>
      </c>
      <c r="Y36" s="19">
        <v>24000</v>
      </c>
      <c r="Z36" s="61">
        <v>28000</v>
      </c>
      <c r="AA36" s="4">
        <v>0</v>
      </c>
      <c r="AB36" s="4">
        <v>0</v>
      </c>
      <c r="AC36" s="62">
        <v>0</v>
      </c>
      <c r="AD36" s="4">
        <v>0</v>
      </c>
      <c r="AE36" s="19">
        <v>50400</v>
      </c>
      <c r="AF36" s="4">
        <v>0</v>
      </c>
      <c r="AG36" s="19">
        <v>0</v>
      </c>
      <c r="AI36" s="19">
        <v>75000</v>
      </c>
      <c r="AJ36" s="19">
        <v>0</v>
      </c>
      <c r="AK36" s="19">
        <v>0</v>
      </c>
      <c r="AL36" s="19">
        <v>0</v>
      </c>
      <c r="AM36" s="19">
        <v>45000</v>
      </c>
      <c r="AN36" s="19">
        <v>0</v>
      </c>
      <c r="AO36" s="19">
        <v>70000</v>
      </c>
      <c r="AP36" s="19">
        <v>0</v>
      </c>
      <c r="AQ36" s="19">
        <v>65000</v>
      </c>
      <c r="AS36" s="19">
        <v>0</v>
      </c>
      <c r="AT36" s="19">
        <v>0</v>
      </c>
      <c r="AU36" s="19">
        <v>65000</v>
      </c>
      <c r="AV36" s="19">
        <v>70000</v>
      </c>
      <c r="AW36" s="19">
        <v>70000</v>
      </c>
      <c r="AX36" s="109">
        <v>200000</v>
      </c>
    </row>
    <row r="37" spans="1:50" s="71" customFormat="1" ht="18">
      <c r="A37" s="65" t="s">
        <v>616</v>
      </c>
      <c r="B37" s="29"/>
      <c r="C37" s="67"/>
      <c r="D37" s="67"/>
      <c r="E37" s="67"/>
      <c r="F37" s="67"/>
      <c r="G37" s="67"/>
      <c r="H37" s="67"/>
      <c r="I37" s="67"/>
      <c r="J37" s="67"/>
      <c r="K37" s="67"/>
      <c r="L37" s="67"/>
      <c r="M37" s="67"/>
      <c r="N37" s="67"/>
      <c r="O37" s="67"/>
      <c r="P37" s="104"/>
      <c r="Q37" s="67"/>
      <c r="R37" s="67"/>
      <c r="S37" s="67"/>
      <c r="T37" s="67"/>
      <c r="U37" s="67"/>
      <c r="V37" s="67"/>
      <c r="W37" s="67"/>
      <c r="X37" s="67"/>
      <c r="Y37" s="67"/>
      <c r="Z37" s="104"/>
      <c r="AA37" s="29"/>
      <c r="AB37" s="29"/>
      <c r="AC37" s="67"/>
      <c r="AD37" s="29"/>
      <c r="AE37" s="67"/>
      <c r="AF37" s="29"/>
      <c r="AG37" s="67"/>
      <c r="AH37" s="67"/>
      <c r="AI37" s="67"/>
      <c r="AJ37" s="67"/>
      <c r="AK37" s="67"/>
      <c r="AL37" s="67"/>
      <c r="AM37" s="67"/>
      <c r="AN37" s="67"/>
      <c r="AO37" s="67"/>
      <c r="AP37" s="67"/>
      <c r="AQ37" s="67"/>
      <c r="AR37" s="67"/>
      <c r="AS37" s="66"/>
      <c r="AT37" s="104"/>
      <c r="AU37" s="66"/>
      <c r="AV37" s="66"/>
      <c r="AW37" s="104"/>
      <c r="AX37" s="29"/>
    </row>
    <row r="38" spans="1:50">
      <c r="A38" s="46" t="s">
        <v>617</v>
      </c>
      <c r="B38" s="4" t="s">
        <v>1995</v>
      </c>
      <c r="D38" s="19" t="s">
        <v>1995</v>
      </c>
      <c r="F38" s="19" t="s">
        <v>590</v>
      </c>
      <c r="K38" s="19" t="s">
        <v>590</v>
      </c>
      <c r="L38" s="19" t="s">
        <v>1995</v>
      </c>
      <c r="P38" s="19"/>
      <c r="Q38" s="19" t="s">
        <v>590</v>
      </c>
      <c r="R38" s="19" t="s">
        <v>1995</v>
      </c>
      <c r="X38" s="19" t="s">
        <v>1995</v>
      </c>
      <c r="Y38" s="19" t="s">
        <v>1995</v>
      </c>
      <c r="AA38" s="4" t="s">
        <v>1995</v>
      </c>
      <c r="AB38" s="4" t="s">
        <v>1995</v>
      </c>
      <c r="AC38" s="19" t="s">
        <v>1995</v>
      </c>
      <c r="AD38" s="4" t="s">
        <v>1995</v>
      </c>
      <c r="AE38" s="19" t="s">
        <v>1995</v>
      </c>
      <c r="AF38" s="4" t="s">
        <v>1995</v>
      </c>
      <c r="AG38" s="19" t="s">
        <v>1995</v>
      </c>
      <c r="AH38" s="19" t="s">
        <v>1995</v>
      </c>
      <c r="AI38" s="19" t="s">
        <v>1995</v>
      </c>
      <c r="AJ38" s="19" t="s">
        <v>1995</v>
      </c>
      <c r="AK38" s="19" t="s">
        <v>1995</v>
      </c>
      <c r="AL38" s="19" t="s">
        <v>1995</v>
      </c>
      <c r="AN38" s="19" t="s">
        <v>1995</v>
      </c>
      <c r="AP38" s="19" t="s">
        <v>1995</v>
      </c>
      <c r="AS38" s="19" t="s">
        <v>1995</v>
      </c>
      <c r="AU38" s="19" t="s">
        <v>1995</v>
      </c>
      <c r="AV38" s="19" t="s">
        <v>2994</v>
      </c>
      <c r="AW38" s="19"/>
      <c r="AX38" s="4" t="s">
        <v>1995</v>
      </c>
    </row>
    <row r="39" spans="1:50">
      <c r="A39" s="72" t="s">
        <v>618</v>
      </c>
      <c r="B39" s="4"/>
      <c r="F39" s="19" t="s">
        <v>590</v>
      </c>
      <c r="K39" s="19" t="s">
        <v>590</v>
      </c>
      <c r="L39" s="19" t="s">
        <v>590</v>
      </c>
      <c r="P39" s="19"/>
      <c r="Q39" s="19" t="s">
        <v>1995</v>
      </c>
      <c r="R39" s="19" t="s">
        <v>590</v>
      </c>
      <c r="U39" s="19" t="s">
        <v>1995</v>
      </c>
      <c r="X39" s="19" t="s">
        <v>590</v>
      </c>
      <c r="AB39" s="4"/>
      <c r="AC39" s="19" t="s">
        <v>590</v>
      </c>
      <c r="AD39" s="4"/>
      <c r="AF39" s="4"/>
      <c r="AJ39" s="19" t="s">
        <v>590</v>
      </c>
      <c r="AL39" s="19" t="s">
        <v>590</v>
      </c>
      <c r="AM39" s="19" t="s">
        <v>1995</v>
      </c>
      <c r="AN39" s="19" t="s">
        <v>590</v>
      </c>
      <c r="AP39" s="19" t="s">
        <v>590</v>
      </c>
      <c r="AU39" s="19" t="s">
        <v>590</v>
      </c>
      <c r="AV39" s="19" t="s">
        <v>450</v>
      </c>
      <c r="AW39" s="19"/>
    </row>
    <row r="40" spans="1:50">
      <c r="A40" s="46" t="s">
        <v>619</v>
      </c>
      <c r="B40" s="4" t="s">
        <v>4143</v>
      </c>
      <c r="C40" s="19">
        <v>0</v>
      </c>
      <c r="D40" s="73" t="s">
        <v>4974</v>
      </c>
      <c r="E40" s="73"/>
      <c r="F40" s="19">
        <v>0</v>
      </c>
      <c r="J40" s="19">
        <v>0</v>
      </c>
      <c r="K40" s="19">
        <v>0</v>
      </c>
      <c r="L40" s="19" t="s">
        <v>5443</v>
      </c>
      <c r="P40" s="19"/>
      <c r="Q40" s="19" t="s">
        <v>5451</v>
      </c>
      <c r="R40" s="19" t="s">
        <v>5452</v>
      </c>
      <c r="X40" s="19" t="s">
        <v>4975</v>
      </c>
      <c r="Y40" s="73" t="s">
        <v>4976</v>
      </c>
      <c r="Z40" s="73"/>
      <c r="AA40" s="4" t="s">
        <v>3357</v>
      </c>
      <c r="AB40" s="4" t="s">
        <v>4140</v>
      </c>
      <c r="AC40" s="73" t="s">
        <v>4977</v>
      </c>
      <c r="AD40" s="4" t="s">
        <v>4145</v>
      </c>
      <c r="AE40" s="73" t="s">
        <v>4978</v>
      </c>
      <c r="AF40" s="4" t="s">
        <v>2387</v>
      </c>
      <c r="AG40" s="73" t="s">
        <v>4979</v>
      </c>
      <c r="AH40" s="73" t="s">
        <v>4980</v>
      </c>
      <c r="AI40" s="73" t="s">
        <v>4981</v>
      </c>
      <c r="AJ40" s="19" t="s">
        <v>3305</v>
      </c>
      <c r="AK40" s="19" t="s">
        <v>3306</v>
      </c>
      <c r="AL40" s="19" t="s">
        <v>3307</v>
      </c>
      <c r="AN40" s="19" t="s">
        <v>3308</v>
      </c>
      <c r="AP40" s="19" t="s">
        <v>1421</v>
      </c>
      <c r="AQ40" s="19">
        <v>0</v>
      </c>
      <c r="AS40" s="19" t="s">
        <v>4540</v>
      </c>
      <c r="AU40" s="19" t="s">
        <v>4541</v>
      </c>
      <c r="AV40" s="19" t="s">
        <v>4542</v>
      </c>
      <c r="AW40" s="19"/>
      <c r="AX40" s="4" t="s">
        <v>978</v>
      </c>
    </row>
    <row r="41" spans="1:50">
      <c r="A41" s="55" t="s">
        <v>620</v>
      </c>
      <c r="B41" s="4"/>
      <c r="D41" s="19">
        <v>2008</v>
      </c>
      <c r="L41" s="19">
        <v>2000</v>
      </c>
      <c r="P41" s="19"/>
      <c r="R41" s="19">
        <v>2001</v>
      </c>
      <c r="X41" s="19">
        <v>2009</v>
      </c>
      <c r="Y41" s="19">
        <v>2000</v>
      </c>
      <c r="AA41" s="4">
        <v>1997</v>
      </c>
      <c r="AB41" s="4"/>
      <c r="AC41" s="19">
        <v>2007</v>
      </c>
      <c r="AD41" s="4"/>
      <c r="AE41" s="19">
        <v>2007</v>
      </c>
      <c r="AF41" s="4"/>
      <c r="AG41" s="19">
        <v>1999</v>
      </c>
      <c r="AH41" s="19">
        <v>2005</v>
      </c>
      <c r="AI41" s="19">
        <v>2006</v>
      </c>
      <c r="AJ41" s="19">
        <v>2008</v>
      </c>
      <c r="AK41" s="19">
        <v>2008</v>
      </c>
      <c r="AL41" s="19">
        <v>2008</v>
      </c>
      <c r="AN41" s="19">
        <v>2003</v>
      </c>
      <c r="AP41" s="19">
        <v>2008</v>
      </c>
      <c r="AS41" s="19">
        <v>2008</v>
      </c>
      <c r="AU41" s="19">
        <v>1996</v>
      </c>
      <c r="AV41" s="19">
        <v>1999</v>
      </c>
      <c r="AW41" s="19"/>
      <c r="AX41" s="4">
        <v>2009</v>
      </c>
    </row>
    <row r="42" spans="1:50">
      <c r="A42" s="55" t="s">
        <v>621</v>
      </c>
      <c r="B42" s="4">
        <v>20</v>
      </c>
      <c r="D42" s="19">
        <v>30</v>
      </c>
      <c r="L42" s="19">
        <v>20</v>
      </c>
      <c r="P42" s="19"/>
      <c r="R42" s="19">
        <v>26</v>
      </c>
      <c r="X42" s="19">
        <v>20</v>
      </c>
      <c r="Y42" s="19">
        <v>22</v>
      </c>
      <c r="AA42" s="4">
        <v>37</v>
      </c>
      <c r="AB42" s="4">
        <v>37</v>
      </c>
      <c r="AC42" s="19">
        <v>34</v>
      </c>
      <c r="AD42" s="4">
        <v>37</v>
      </c>
      <c r="AE42" s="19">
        <v>37</v>
      </c>
      <c r="AF42" s="4">
        <v>37</v>
      </c>
      <c r="AG42" s="19">
        <v>33</v>
      </c>
      <c r="AH42" s="19">
        <v>30</v>
      </c>
      <c r="AI42" s="19">
        <v>37</v>
      </c>
      <c r="AJ42" s="19">
        <v>37</v>
      </c>
      <c r="AK42" s="19">
        <v>37</v>
      </c>
      <c r="AL42" s="19">
        <v>37</v>
      </c>
      <c r="AN42" s="19">
        <v>37</v>
      </c>
      <c r="AP42" s="19">
        <v>30</v>
      </c>
      <c r="AS42" s="19">
        <v>35</v>
      </c>
      <c r="AU42" s="19">
        <v>19</v>
      </c>
      <c r="AV42" s="19">
        <v>36</v>
      </c>
      <c r="AW42" s="19"/>
      <c r="AX42" s="4">
        <v>21</v>
      </c>
    </row>
    <row r="43" spans="1:50">
      <c r="A43" s="55" t="s">
        <v>622</v>
      </c>
      <c r="B43" s="4">
        <v>0</v>
      </c>
      <c r="C43" s="19">
        <v>0</v>
      </c>
      <c r="F43" s="19">
        <v>0</v>
      </c>
      <c r="J43" s="19">
        <v>0</v>
      </c>
      <c r="K43" s="19">
        <v>0</v>
      </c>
      <c r="L43" s="19">
        <v>0</v>
      </c>
      <c r="P43" s="19"/>
      <c r="AB43" s="4">
        <v>0</v>
      </c>
      <c r="AD43" s="4">
        <v>0</v>
      </c>
      <c r="AF43" s="4">
        <v>0</v>
      </c>
      <c r="AK43" s="52" t="s">
        <v>3309</v>
      </c>
      <c r="AN43" s="19">
        <v>0</v>
      </c>
      <c r="AQ43" s="19">
        <v>0</v>
      </c>
      <c r="AW43" s="19"/>
    </row>
    <row r="44" spans="1:50" ht="51">
      <c r="A44" s="74" t="s">
        <v>1792</v>
      </c>
      <c r="B44" s="4" t="s">
        <v>3908</v>
      </c>
      <c r="C44" s="19">
        <v>0</v>
      </c>
      <c r="D44" s="73" t="s">
        <v>4982</v>
      </c>
      <c r="E44" s="73"/>
      <c r="F44" s="19">
        <v>0</v>
      </c>
      <c r="J44" s="19">
        <v>0</v>
      </c>
      <c r="K44" s="19">
        <v>0</v>
      </c>
      <c r="L44" s="19">
        <v>0</v>
      </c>
      <c r="P44" s="19"/>
      <c r="Q44" s="19" t="s">
        <v>5453</v>
      </c>
      <c r="R44" s="19" t="s">
        <v>4059</v>
      </c>
      <c r="X44" s="19" t="s">
        <v>4983</v>
      </c>
      <c r="AA44" s="4" t="s">
        <v>2049</v>
      </c>
      <c r="AB44" s="4" t="s">
        <v>2226</v>
      </c>
      <c r="AC44" s="73" t="s">
        <v>4984</v>
      </c>
      <c r="AD44" s="4" t="s">
        <v>3908</v>
      </c>
      <c r="AE44" s="73" t="s">
        <v>4059</v>
      </c>
      <c r="AF44" s="4" t="s">
        <v>474</v>
      </c>
      <c r="AG44" s="73" t="s">
        <v>4985</v>
      </c>
      <c r="AH44" s="73" t="s">
        <v>4986</v>
      </c>
      <c r="AJ44" s="19" t="s">
        <v>474</v>
      </c>
      <c r="AK44" s="19">
        <v>0</v>
      </c>
      <c r="AL44" s="19" t="s">
        <v>3310</v>
      </c>
      <c r="AN44" s="19">
        <v>0</v>
      </c>
      <c r="AP44" s="19" t="s">
        <v>3911</v>
      </c>
      <c r="AQ44" s="19">
        <v>0</v>
      </c>
      <c r="AS44" s="19" t="s">
        <v>4549</v>
      </c>
      <c r="AW44" s="19"/>
      <c r="AX44" s="4" t="s">
        <v>291</v>
      </c>
    </row>
    <row r="45" spans="1:50" ht="38.25">
      <c r="A45" s="55" t="s">
        <v>624</v>
      </c>
      <c r="B45" s="4" t="s">
        <v>4144</v>
      </c>
      <c r="C45" s="19">
        <v>0</v>
      </c>
      <c r="F45" s="19">
        <v>0</v>
      </c>
      <c r="J45" s="19">
        <v>0</v>
      </c>
      <c r="K45" s="19">
        <v>0</v>
      </c>
      <c r="L45" s="19">
        <v>0</v>
      </c>
      <c r="P45" s="19"/>
      <c r="Q45" s="19">
        <v>0</v>
      </c>
      <c r="R45" s="19" t="s">
        <v>5454</v>
      </c>
      <c r="U45" s="73" t="s">
        <v>4987</v>
      </c>
      <c r="X45" s="19" t="s">
        <v>4988</v>
      </c>
      <c r="Y45" s="73" t="s">
        <v>4989</v>
      </c>
      <c r="AB45" s="4">
        <v>0</v>
      </c>
      <c r="AD45" s="4">
        <v>0</v>
      </c>
      <c r="AE45" s="73" t="s">
        <v>4990</v>
      </c>
      <c r="AF45" s="4">
        <v>0</v>
      </c>
      <c r="AG45" s="73" t="s">
        <v>4991</v>
      </c>
      <c r="AJ45" s="19">
        <v>0</v>
      </c>
      <c r="AK45" s="19" t="s">
        <v>3311</v>
      </c>
      <c r="AL45" s="19" t="s">
        <v>3312</v>
      </c>
      <c r="AN45" s="19" t="s">
        <v>3313</v>
      </c>
      <c r="AP45" s="19" t="s">
        <v>1422</v>
      </c>
      <c r="AQ45" s="19">
        <v>0</v>
      </c>
      <c r="AS45" s="19" t="s">
        <v>4559</v>
      </c>
      <c r="AV45" s="19" t="s">
        <v>4560</v>
      </c>
      <c r="AW45" s="19"/>
      <c r="AX45" s="4" t="s">
        <v>292</v>
      </c>
    </row>
    <row r="46" spans="1:50" ht="38.25">
      <c r="A46" s="55" t="s">
        <v>625</v>
      </c>
      <c r="B46" s="4">
        <v>0</v>
      </c>
      <c r="C46" s="19">
        <v>0</v>
      </c>
      <c r="F46" s="19">
        <v>0</v>
      </c>
      <c r="J46" s="19">
        <v>0</v>
      </c>
      <c r="K46" s="19">
        <v>0</v>
      </c>
      <c r="L46" s="19">
        <v>0</v>
      </c>
      <c r="P46" s="19"/>
      <c r="Q46" s="19">
        <v>0</v>
      </c>
      <c r="R46" s="19" t="s">
        <v>5455</v>
      </c>
      <c r="X46" s="19" t="s">
        <v>4992</v>
      </c>
      <c r="Y46" s="73" t="s">
        <v>4421</v>
      </c>
      <c r="Z46" s="73"/>
      <c r="AA46" s="4" t="s">
        <v>3358</v>
      </c>
      <c r="AB46" s="4" t="s">
        <v>4141</v>
      </c>
      <c r="AD46" s="4">
        <v>0</v>
      </c>
      <c r="AE46" s="73" t="s">
        <v>4422</v>
      </c>
      <c r="AF46" s="4">
        <v>0</v>
      </c>
      <c r="AG46" s="73" t="s">
        <v>4423</v>
      </c>
      <c r="AI46" s="73" t="s">
        <v>4424</v>
      </c>
      <c r="AJ46" s="19" t="s">
        <v>3314</v>
      </c>
      <c r="AK46" s="19">
        <v>0</v>
      </c>
      <c r="AL46" s="19">
        <v>0</v>
      </c>
      <c r="AN46" s="19" t="s">
        <v>3315</v>
      </c>
      <c r="AQ46" s="19">
        <v>0</v>
      </c>
      <c r="AU46" s="19" t="s">
        <v>4568</v>
      </c>
      <c r="AV46" s="19" t="s">
        <v>4569</v>
      </c>
      <c r="AW46" s="19"/>
    </row>
    <row r="47" spans="1:50">
      <c r="A47" s="46" t="s">
        <v>623</v>
      </c>
      <c r="B47" s="4">
        <v>0</v>
      </c>
      <c r="C47" s="19">
        <v>0</v>
      </c>
      <c r="F47" s="19">
        <v>0</v>
      </c>
      <c r="J47" s="19">
        <v>0</v>
      </c>
      <c r="K47" s="19">
        <v>0</v>
      </c>
      <c r="L47" s="19">
        <v>0</v>
      </c>
      <c r="P47" s="19"/>
      <c r="Q47" s="19">
        <v>0</v>
      </c>
      <c r="R47" s="19">
        <v>0</v>
      </c>
      <c r="AB47" s="4">
        <v>0</v>
      </c>
      <c r="AC47" s="73" t="s">
        <v>4425</v>
      </c>
      <c r="AD47" s="4">
        <v>0</v>
      </c>
      <c r="AE47" s="73" t="s">
        <v>4426</v>
      </c>
      <c r="AF47" s="4" t="s">
        <v>4146</v>
      </c>
      <c r="AI47" s="73" t="s">
        <v>4427</v>
      </c>
      <c r="AJ47" s="19">
        <v>0</v>
      </c>
      <c r="AK47" s="19">
        <v>0</v>
      </c>
      <c r="AL47" s="19">
        <v>0</v>
      </c>
      <c r="AN47" s="19">
        <v>0</v>
      </c>
      <c r="AP47" s="19">
        <v>0</v>
      </c>
      <c r="AQ47" s="19">
        <v>0</v>
      </c>
      <c r="AW47" s="19"/>
    </row>
    <row r="48" spans="1:50">
      <c r="A48" s="55" t="s">
        <v>620</v>
      </c>
      <c r="B48" s="4"/>
      <c r="P48" s="19"/>
      <c r="AB48" s="4"/>
      <c r="AD48" s="4"/>
      <c r="AE48" s="19">
        <v>2006</v>
      </c>
      <c r="AF48" s="4"/>
      <c r="AI48" s="19">
        <v>2006</v>
      </c>
      <c r="AW48" s="19"/>
    </row>
    <row r="49" spans="1:50">
      <c r="A49" s="55" t="s">
        <v>621</v>
      </c>
      <c r="B49" s="4"/>
      <c r="P49" s="19"/>
      <c r="AB49" s="4"/>
      <c r="AC49" s="19">
        <v>25</v>
      </c>
      <c r="AD49" s="4"/>
      <c r="AE49" s="19">
        <v>21</v>
      </c>
      <c r="AF49" s="4">
        <v>20</v>
      </c>
      <c r="AI49" s="19">
        <v>25</v>
      </c>
      <c r="AW49" s="19"/>
    </row>
    <row r="50" spans="1:50">
      <c r="A50" s="55" t="s">
        <v>622</v>
      </c>
      <c r="B50" s="4">
        <v>0</v>
      </c>
      <c r="C50" s="19">
        <v>0</v>
      </c>
      <c r="F50" s="19">
        <v>0</v>
      </c>
      <c r="J50" s="19">
        <v>0</v>
      </c>
      <c r="K50" s="19">
        <v>0</v>
      </c>
      <c r="L50" s="19">
        <v>0</v>
      </c>
      <c r="P50" s="19"/>
      <c r="Q50" s="19">
        <v>0</v>
      </c>
      <c r="R50" s="19">
        <v>0</v>
      </c>
      <c r="AB50" s="4">
        <v>0</v>
      </c>
      <c r="AD50" s="4">
        <v>0</v>
      </c>
      <c r="AF50" s="4">
        <v>0</v>
      </c>
      <c r="AJ50" s="19">
        <v>0</v>
      </c>
      <c r="AK50" s="19">
        <v>0</v>
      </c>
      <c r="AL50" s="19">
        <v>0</v>
      </c>
      <c r="AN50" s="19">
        <v>0</v>
      </c>
      <c r="AP50" s="19">
        <v>0</v>
      </c>
      <c r="AQ50" s="19">
        <v>0</v>
      </c>
      <c r="AW50" s="19"/>
    </row>
    <row r="51" spans="1:50">
      <c r="A51" s="74" t="s">
        <v>1792</v>
      </c>
      <c r="B51" s="4">
        <v>0</v>
      </c>
      <c r="C51" s="19">
        <v>0</v>
      </c>
      <c r="F51" s="19">
        <v>0</v>
      </c>
      <c r="J51" s="19">
        <v>0</v>
      </c>
      <c r="K51" s="19">
        <v>0</v>
      </c>
      <c r="L51" s="19">
        <v>0</v>
      </c>
      <c r="P51" s="19"/>
      <c r="Q51" s="19">
        <v>0</v>
      </c>
      <c r="R51" s="19">
        <v>0</v>
      </c>
      <c r="AB51" s="4">
        <v>0</v>
      </c>
      <c r="AD51" s="4">
        <v>0</v>
      </c>
      <c r="AE51" s="73" t="s">
        <v>4059</v>
      </c>
      <c r="AF51" s="4" t="s">
        <v>2226</v>
      </c>
      <c r="AJ51" s="19">
        <v>0</v>
      </c>
      <c r="AK51" s="19">
        <v>0</v>
      </c>
      <c r="AL51" s="19">
        <v>0</v>
      </c>
      <c r="AN51" s="19">
        <v>0</v>
      </c>
      <c r="AP51" s="19">
        <v>0</v>
      </c>
      <c r="AQ51" s="19">
        <v>0</v>
      </c>
      <c r="AW51" s="19"/>
    </row>
    <row r="52" spans="1:50">
      <c r="A52" s="55" t="s">
        <v>624</v>
      </c>
      <c r="B52" s="4">
        <v>0</v>
      </c>
      <c r="C52" s="19">
        <v>0</v>
      </c>
      <c r="F52" s="19">
        <v>0</v>
      </c>
      <c r="J52" s="19">
        <v>0</v>
      </c>
      <c r="K52" s="19">
        <v>0</v>
      </c>
      <c r="L52" s="19">
        <v>0</v>
      </c>
      <c r="P52" s="19"/>
      <c r="Q52" s="19">
        <v>0</v>
      </c>
      <c r="R52" s="19">
        <v>0</v>
      </c>
      <c r="AB52" s="4">
        <v>0</v>
      </c>
      <c r="AC52" s="73" t="s">
        <v>4428</v>
      </c>
      <c r="AD52" s="4">
        <v>0</v>
      </c>
      <c r="AE52" s="73" t="s">
        <v>4429</v>
      </c>
      <c r="AF52" s="4">
        <v>0</v>
      </c>
      <c r="AJ52" s="19">
        <v>0</v>
      </c>
      <c r="AK52" s="19">
        <v>0</v>
      </c>
      <c r="AL52" s="19">
        <v>0</v>
      </c>
      <c r="AN52" s="19">
        <v>0</v>
      </c>
      <c r="AP52" s="19">
        <v>0</v>
      </c>
      <c r="AQ52" s="19">
        <v>0</v>
      </c>
      <c r="AW52" s="19"/>
    </row>
    <row r="53" spans="1:50">
      <c r="A53" s="55" t="s">
        <v>625</v>
      </c>
      <c r="B53" s="4">
        <v>0</v>
      </c>
      <c r="C53" s="19">
        <v>0</v>
      </c>
      <c r="F53" s="19">
        <v>0</v>
      </c>
      <c r="J53" s="19">
        <v>0</v>
      </c>
      <c r="K53" s="19">
        <v>0</v>
      </c>
      <c r="L53" s="19">
        <v>0</v>
      </c>
      <c r="P53" s="19"/>
      <c r="Q53" s="19">
        <v>0</v>
      </c>
      <c r="R53" s="19">
        <v>0</v>
      </c>
      <c r="AB53" s="4">
        <v>0</v>
      </c>
      <c r="AC53" s="73" t="s">
        <v>4056</v>
      </c>
      <c r="AD53" s="4">
        <v>0</v>
      </c>
      <c r="AE53" s="73" t="s">
        <v>4430</v>
      </c>
      <c r="AF53" s="4">
        <v>0</v>
      </c>
      <c r="AJ53" s="19">
        <v>0</v>
      </c>
      <c r="AK53" s="19">
        <v>0</v>
      </c>
      <c r="AL53" s="19">
        <v>0</v>
      </c>
      <c r="AN53" s="19">
        <v>0</v>
      </c>
      <c r="AP53" s="19">
        <v>0</v>
      </c>
      <c r="AQ53" s="19">
        <v>0</v>
      </c>
      <c r="AW53" s="19"/>
    </row>
    <row r="54" spans="1:50">
      <c r="A54" s="54" t="s">
        <v>626</v>
      </c>
      <c r="B54" s="4">
        <v>75</v>
      </c>
      <c r="C54" s="19">
        <v>0</v>
      </c>
      <c r="D54" s="19">
        <v>80</v>
      </c>
      <c r="F54" s="19">
        <v>0</v>
      </c>
      <c r="G54" s="19">
        <v>0</v>
      </c>
      <c r="H54" s="19">
        <v>0</v>
      </c>
      <c r="I54" s="19">
        <v>0</v>
      </c>
      <c r="J54" s="19">
        <v>0</v>
      </c>
      <c r="K54" s="19">
        <v>0</v>
      </c>
      <c r="L54" s="19">
        <v>0</v>
      </c>
      <c r="M54" s="19">
        <v>0</v>
      </c>
      <c r="N54" s="19">
        <v>0</v>
      </c>
      <c r="P54" s="19">
        <v>0</v>
      </c>
      <c r="Q54" s="19">
        <v>0</v>
      </c>
      <c r="R54" s="19">
        <v>85</v>
      </c>
      <c r="T54" s="19">
        <v>100</v>
      </c>
      <c r="U54" s="19">
        <v>0</v>
      </c>
      <c r="V54" s="19">
        <v>0</v>
      </c>
      <c r="W54" s="19">
        <v>85</v>
      </c>
      <c r="X54" s="19">
        <v>50</v>
      </c>
      <c r="Y54" s="19">
        <v>75</v>
      </c>
      <c r="Z54" s="19">
        <v>0</v>
      </c>
      <c r="AA54" s="4">
        <v>97</v>
      </c>
      <c r="AB54" s="4">
        <v>99</v>
      </c>
      <c r="AC54" s="19">
        <v>90</v>
      </c>
      <c r="AD54" s="4">
        <v>75</v>
      </c>
      <c r="AE54" s="19">
        <v>86</v>
      </c>
      <c r="AF54" s="4">
        <v>99</v>
      </c>
      <c r="AG54" s="19">
        <v>92</v>
      </c>
      <c r="AH54" s="19">
        <v>90</v>
      </c>
      <c r="AI54" s="19">
        <v>97</v>
      </c>
      <c r="AJ54" s="19">
        <v>75</v>
      </c>
      <c r="AK54" s="19">
        <v>99</v>
      </c>
      <c r="AL54" s="19">
        <v>100</v>
      </c>
      <c r="AM54" s="19">
        <v>0</v>
      </c>
      <c r="AN54" s="19">
        <v>0</v>
      </c>
      <c r="AO54" s="19">
        <v>0</v>
      </c>
      <c r="AP54" s="19">
        <v>95</v>
      </c>
      <c r="AQ54" s="19">
        <v>80</v>
      </c>
      <c r="AS54" s="19">
        <v>60</v>
      </c>
      <c r="AT54" s="19">
        <v>60</v>
      </c>
      <c r="AU54" s="19">
        <v>0</v>
      </c>
      <c r="AV54" s="19">
        <v>88</v>
      </c>
      <c r="AW54" s="19">
        <v>88</v>
      </c>
      <c r="AX54" s="4">
        <v>90</v>
      </c>
    </row>
    <row r="55" spans="1:50">
      <c r="A55" s="75" t="s">
        <v>615</v>
      </c>
      <c r="B55" s="4">
        <v>0</v>
      </c>
      <c r="C55" s="19">
        <v>45</v>
      </c>
      <c r="D55" s="19">
        <v>80</v>
      </c>
      <c r="F55" s="19">
        <v>0</v>
      </c>
      <c r="G55" s="19">
        <v>0</v>
      </c>
      <c r="H55" s="19">
        <v>85</v>
      </c>
      <c r="I55" s="19">
        <v>78</v>
      </c>
      <c r="J55" s="19">
        <v>70</v>
      </c>
      <c r="K55" s="19">
        <v>0</v>
      </c>
      <c r="L55" s="19">
        <v>72</v>
      </c>
      <c r="M55" s="19">
        <v>75</v>
      </c>
      <c r="N55" s="19">
        <v>75</v>
      </c>
      <c r="P55" s="19">
        <v>75</v>
      </c>
      <c r="Q55" s="19">
        <v>50</v>
      </c>
      <c r="R55" s="19">
        <v>85</v>
      </c>
      <c r="T55" s="19">
        <v>100</v>
      </c>
      <c r="U55" s="19">
        <v>0</v>
      </c>
      <c r="V55" s="19">
        <v>80</v>
      </c>
      <c r="W55" s="19">
        <v>85</v>
      </c>
      <c r="X55" s="19">
        <v>50</v>
      </c>
      <c r="Y55" s="19">
        <v>75</v>
      </c>
      <c r="Z55" s="19">
        <v>50</v>
      </c>
      <c r="AA55" s="4">
        <v>0</v>
      </c>
      <c r="AB55" s="4">
        <v>0</v>
      </c>
      <c r="AC55" s="19">
        <v>90</v>
      </c>
      <c r="AD55" s="4">
        <v>0</v>
      </c>
      <c r="AE55" s="19">
        <v>86</v>
      </c>
      <c r="AF55" s="4">
        <v>0</v>
      </c>
      <c r="AG55" s="19">
        <v>92</v>
      </c>
      <c r="AH55" s="19">
        <v>85</v>
      </c>
      <c r="AI55" s="19">
        <v>97</v>
      </c>
      <c r="AJ55" s="19">
        <v>75</v>
      </c>
      <c r="AK55" s="19">
        <v>99</v>
      </c>
      <c r="AL55" s="19">
        <v>100</v>
      </c>
      <c r="AM55" s="19">
        <v>60</v>
      </c>
      <c r="AN55" s="19">
        <v>25</v>
      </c>
      <c r="AO55" s="19">
        <v>75</v>
      </c>
      <c r="AP55" s="19">
        <v>90</v>
      </c>
      <c r="AQ55" s="19">
        <v>80</v>
      </c>
      <c r="AS55" s="19">
        <v>75</v>
      </c>
      <c r="AT55" s="19">
        <v>75</v>
      </c>
      <c r="AU55" s="19">
        <v>99</v>
      </c>
      <c r="AV55" s="19">
        <v>88</v>
      </c>
      <c r="AW55" s="19">
        <v>88</v>
      </c>
      <c r="AX55" s="4">
        <v>90</v>
      </c>
    </row>
    <row r="56" spans="1:50">
      <c r="A56" s="46" t="s">
        <v>627</v>
      </c>
      <c r="B56" s="4">
        <v>1</v>
      </c>
      <c r="C56" s="19">
        <v>0</v>
      </c>
      <c r="D56" s="19">
        <v>2</v>
      </c>
      <c r="F56" s="19">
        <v>0</v>
      </c>
      <c r="J56" s="19">
        <v>0</v>
      </c>
      <c r="K56" s="19">
        <v>0</v>
      </c>
      <c r="L56" s="19">
        <v>0</v>
      </c>
      <c r="P56" s="19"/>
      <c r="Q56" s="19">
        <v>0</v>
      </c>
      <c r="R56" s="19">
        <v>2</v>
      </c>
      <c r="T56" s="19">
        <v>2</v>
      </c>
      <c r="U56" s="19">
        <v>1</v>
      </c>
      <c r="V56" s="19">
        <v>0</v>
      </c>
      <c r="X56" s="19">
        <v>2</v>
      </c>
      <c r="Y56" s="19">
        <v>2</v>
      </c>
      <c r="Z56" s="19">
        <v>0</v>
      </c>
      <c r="AA56" s="4">
        <v>1</v>
      </c>
      <c r="AB56" s="4">
        <v>1</v>
      </c>
      <c r="AC56" s="19">
        <v>1</v>
      </c>
      <c r="AD56" s="4">
        <v>1</v>
      </c>
      <c r="AE56" s="19">
        <v>1</v>
      </c>
      <c r="AF56" s="4">
        <v>1</v>
      </c>
      <c r="AG56" s="19">
        <v>1</v>
      </c>
      <c r="AH56" s="19">
        <v>2</v>
      </c>
      <c r="AI56" s="19">
        <v>2</v>
      </c>
      <c r="AJ56" s="19">
        <v>2</v>
      </c>
      <c r="AK56" s="19">
        <v>2</v>
      </c>
      <c r="AL56" s="19">
        <v>2</v>
      </c>
      <c r="AN56" s="19">
        <v>1</v>
      </c>
      <c r="AP56" s="19">
        <v>2</v>
      </c>
      <c r="AQ56" s="19">
        <v>1</v>
      </c>
      <c r="AS56" s="19">
        <v>2</v>
      </c>
      <c r="AV56" s="19">
        <v>1</v>
      </c>
      <c r="AW56" s="19"/>
      <c r="AX56" s="4">
        <v>2</v>
      </c>
    </row>
    <row r="57" spans="1:50">
      <c r="A57" s="76" t="s">
        <v>615</v>
      </c>
      <c r="B57" s="4">
        <v>0</v>
      </c>
      <c r="C57" s="19">
        <v>2</v>
      </c>
      <c r="D57" s="19">
        <v>2</v>
      </c>
      <c r="F57" s="19">
        <v>0</v>
      </c>
      <c r="G57" s="19">
        <v>1</v>
      </c>
      <c r="H57" s="19">
        <v>1</v>
      </c>
      <c r="I57" s="19">
        <v>2</v>
      </c>
      <c r="J57" s="19">
        <v>2</v>
      </c>
      <c r="K57" s="19">
        <v>1</v>
      </c>
      <c r="L57" s="19">
        <v>1</v>
      </c>
      <c r="M57" s="19">
        <v>2</v>
      </c>
      <c r="N57" s="19">
        <v>2</v>
      </c>
      <c r="P57" s="19"/>
      <c r="Q57" s="19">
        <v>1</v>
      </c>
      <c r="R57" s="19">
        <v>2</v>
      </c>
      <c r="T57" s="19">
        <v>2</v>
      </c>
      <c r="U57" s="19">
        <v>1</v>
      </c>
      <c r="V57" s="19">
        <v>2</v>
      </c>
      <c r="X57" s="19">
        <v>1</v>
      </c>
      <c r="Y57" s="19">
        <v>2</v>
      </c>
      <c r="Z57" s="19">
        <v>1</v>
      </c>
      <c r="AA57" s="4">
        <v>0</v>
      </c>
      <c r="AB57" s="4">
        <v>0</v>
      </c>
      <c r="AC57" s="19">
        <v>1</v>
      </c>
      <c r="AD57" s="4">
        <v>0</v>
      </c>
      <c r="AE57" s="19">
        <v>1</v>
      </c>
      <c r="AF57" s="4">
        <v>0</v>
      </c>
      <c r="AG57" s="19">
        <v>1</v>
      </c>
      <c r="AH57" s="19">
        <v>1</v>
      </c>
      <c r="AI57" s="19">
        <v>2</v>
      </c>
      <c r="AJ57" s="19">
        <v>1</v>
      </c>
      <c r="AK57" s="19">
        <v>2</v>
      </c>
      <c r="AL57" s="19">
        <v>2</v>
      </c>
      <c r="AM57" s="19">
        <v>2</v>
      </c>
      <c r="AN57" s="19">
        <v>1</v>
      </c>
      <c r="AO57" s="19">
        <v>1</v>
      </c>
      <c r="AP57" s="19">
        <v>2</v>
      </c>
      <c r="AQ57" s="19">
        <v>1</v>
      </c>
      <c r="AS57" s="19">
        <v>2</v>
      </c>
      <c r="AU57" s="19">
        <v>2</v>
      </c>
      <c r="AV57" s="19">
        <v>1</v>
      </c>
      <c r="AW57" s="19"/>
      <c r="AX57" s="4">
        <v>2</v>
      </c>
    </row>
    <row r="58" spans="1:50">
      <c r="A58" s="46" t="s">
        <v>569</v>
      </c>
      <c r="B58" s="4" t="s">
        <v>590</v>
      </c>
      <c r="C58" s="19" t="s">
        <v>1995</v>
      </c>
      <c r="D58" s="19" t="s">
        <v>590</v>
      </c>
      <c r="F58" s="19" t="s">
        <v>1995</v>
      </c>
      <c r="G58" s="19" t="s">
        <v>590</v>
      </c>
      <c r="H58" s="19" t="s">
        <v>590</v>
      </c>
      <c r="I58" s="19" t="s">
        <v>590</v>
      </c>
      <c r="J58" s="19" t="s">
        <v>1995</v>
      </c>
      <c r="K58" s="19" t="s">
        <v>1995</v>
      </c>
      <c r="L58" s="19" t="s">
        <v>1995</v>
      </c>
      <c r="M58" s="19" t="s">
        <v>1995</v>
      </c>
      <c r="N58" s="19" t="s">
        <v>1995</v>
      </c>
      <c r="P58" s="19"/>
      <c r="Q58" s="19" t="s">
        <v>590</v>
      </c>
      <c r="R58" s="19" t="s">
        <v>1995</v>
      </c>
      <c r="T58" s="19" t="s">
        <v>1995</v>
      </c>
      <c r="U58" s="19" t="s">
        <v>1995</v>
      </c>
      <c r="V58" s="19" t="s">
        <v>1995</v>
      </c>
      <c r="X58" s="19" t="s">
        <v>1995</v>
      </c>
      <c r="Y58" s="19" t="s">
        <v>1995</v>
      </c>
      <c r="Z58" s="19" t="s">
        <v>590</v>
      </c>
      <c r="AA58" s="4" t="s">
        <v>1995</v>
      </c>
      <c r="AB58" s="4" t="s">
        <v>1995</v>
      </c>
      <c r="AC58" s="19" t="s">
        <v>1995</v>
      </c>
      <c r="AD58" s="4" t="s">
        <v>1995</v>
      </c>
      <c r="AE58" s="19" t="s">
        <v>1995</v>
      </c>
      <c r="AF58" s="4" t="s">
        <v>1995</v>
      </c>
      <c r="AG58" s="19" t="s">
        <v>1995</v>
      </c>
      <c r="AH58" s="19" t="s">
        <v>1995</v>
      </c>
      <c r="AI58" s="19" t="s">
        <v>1995</v>
      </c>
      <c r="AJ58" s="19" t="s">
        <v>1995</v>
      </c>
      <c r="AK58" s="19" t="s">
        <v>1995</v>
      </c>
      <c r="AL58" s="19" t="s">
        <v>590</v>
      </c>
      <c r="AM58" s="19" t="s">
        <v>1995</v>
      </c>
      <c r="AN58" s="19" t="s">
        <v>1995</v>
      </c>
      <c r="AO58" s="19" t="s">
        <v>1995</v>
      </c>
      <c r="AP58" s="19" t="s">
        <v>1995</v>
      </c>
      <c r="AQ58" s="19" t="s">
        <v>1995</v>
      </c>
      <c r="AS58" s="19" t="s">
        <v>2994</v>
      </c>
      <c r="AU58" s="19" t="s">
        <v>2994</v>
      </c>
      <c r="AV58" s="19" t="s">
        <v>450</v>
      </c>
      <c r="AW58" s="19"/>
      <c r="AX58" s="4" t="s">
        <v>1995</v>
      </c>
    </row>
    <row r="59" spans="1:50">
      <c r="A59" s="46" t="s">
        <v>570</v>
      </c>
      <c r="B59" s="4" t="s">
        <v>590</v>
      </c>
      <c r="C59" s="19" t="s">
        <v>590</v>
      </c>
      <c r="D59" s="19" t="s">
        <v>1995</v>
      </c>
      <c r="F59" s="19" t="s">
        <v>590</v>
      </c>
      <c r="G59" s="19" t="s">
        <v>590</v>
      </c>
      <c r="H59" s="19" t="s">
        <v>590</v>
      </c>
      <c r="I59" s="19" t="s">
        <v>590</v>
      </c>
      <c r="J59" s="19" t="s">
        <v>590</v>
      </c>
      <c r="K59" s="19" t="s">
        <v>590</v>
      </c>
      <c r="L59" s="19" t="s">
        <v>590</v>
      </c>
      <c r="M59" s="19" t="s">
        <v>590</v>
      </c>
      <c r="N59" s="19" t="s">
        <v>590</v>
      </c>
      <c r="P59" s="19"/>
      <c r="Q59" s="19" t="s">
        <v>590</v>
      </c>
      <c r="R59" s="19" t="s">
        <v>1995</v>
      </c>
      <c r="T59" s="19" t="s">
        <v>1995</v>
      </c>
      <c r="U59" s="19" t="s">
        <v>1995</v>
      </c>
      <c r="V59" s="19" t="s">
        <v>590</v>
      </c>
      <c r="X59" s="19" t="s">
        <v>1995</v>
      </c>
      <c r="Y59" s="19" t="s">
        <v>590</v>
      </c>
      <c r="Z59" s="19" t="s">
        <v>590</v>
      </c>
      <c r="AA59" s="4" t="s">
        <v>590</v>
      </c>
      <c r="AB59" s="4" t="s">
        <v>590</v>
      </c>
      <c r="AC59" s="19" t="s">
        <v>1995</v>
      </c>
      <c r="AD59" s="4" t="s">
        <v>590</v>
      </c>
      <c r="AE59" s="19" t="s">
        <v>1995</v>
      </c>
      <c r="AF59" s="4" t="s">
        <v>1995</v>
      </c>
      <c r="AG59" s="19" t="s">
        <v>590</v>
      </c>
      <c r="AH59" s="19" t="s">
        <v>1995</v>
      </c>
      <c r="AI59" s="19" t="s">
        <v>1995</v>
      </c>
      <c r="AJ59" s="19" t="s">
        <v>590</v>
      </c>
      <c r="AK59" s="19" t="s">
        <v>1995</v>
      </c>
      <c r="AL59" s="19" t="s">
        <v>590</v>
      </c>
      <c r="AM59" s="19" t="s">
        <v>590</v>
      </c>
      <c r="AN59" s="19" t="s">
        <v>590</v>
      </c>
      <c r="AO59" s="19" t="s">
        <v>590</v>
      </c>
      <c r="AP59" s="19" t="s">
        <v>1995</v>
      </c>
      <c r="AQ59" s="19" t="s">
        <v>590</v>
      </c>
      <c r="AS59" s="19" t="s">
        <v>2994</v>
      </c>
      <c r="AU59" s="19" t="s">
        <v>450</v>
      </c>
      <c r="AV59" s="19" t="s">
        <v>2994</v>
      </c>
      <c r="AW59" s="19"/>
      <c r="AX59" s="4" t="s">
        <v>590</v>
      </c>
    </row>
    <row r="60" spans="1:50">
      <c r="A60" s="46" t="s">
        <v>571</v>
      </c>
      <c r="B60" s="4" t="s">
        <v>1995</v>
      </c>
      <c r="C60" s="19" t="s">
        <v>590</v>
      </c>
      <c r="D60" s="19" t="s">
        <v>1995</v>
      </c>
      <c r="F60" s="19" t="s">
        <v>590</v>
      </c>
      <c r="H60" s="19" t="s">
        <v>590</v>
      </c>
      <c r="J60" s="19" t="s">
        <v>590</v>
      </c>
      <c r="K60" s="19" t="s">
        <v>590</v>
      </c>
      <c r="L60" s="19" t="s">
        <v>1995</v>
      </c>
      <c r="M60" s="19" t="s">
        <v>590</v>
      </c>
      <c r="N60" s="19" t="s">
        <v>1995</v>
      </c>
      <c r="P60" s="19"/>
      <c r="Q60" s="19" t="s">
        <v>590</v>
      </c>
      <c r="R60" s="19" t="s">
        <v>1995</v>
      </c>
      <c r="T60" s="19" t="s">
        <v>1995</v>
      </c>
      <c r="U60" s="19" t="s">
        <v>1995</v>
      </c>
      <c r="V60" s="19" t="s">
        <v>590</v>
      </c>
      <c r="X60" s="19" t="s">
        <v>1995</v>
      </c>
      <c r="Y60" s="19" t="s">
        <v>1995</v>
      </c>
      <c r="Z60" s="19" t="s">
        <v>1995</v>
      </c>
      <c r="AA60" s="4" t="s">
        <v>1995</v>
      </c>
      <c r="AB60" s="4" t="s">
        <v>1995</v>
      </c>
      <c r="AC60" s="19" t="s">
        <v>1995</v>
      </c>
      <c r="AD60" s="4" t="s">
        <v>1995</v>
      </c>
      <c r="AE60" s="19" t="s">
        <v>1995</v>
      </c>
      <c r="AF60" s="4" t="s">
        <v>1995</v>
      </c>
      <c r="AG60" s="19" t="s">
        <v>1995</v>
      </c>
      <c r="AH60" s="19" t="s">
        <v>1995</v>
      </c>
      <c r="AI60" s="19" t="s">
        <v>1995</v>
      </c>
      <c r="AJ60" s="19" t="s">
        <v>1995</v>
      </c>
      <c r="AK60" s="19" t="s">
        <v>1995</v>
      </c>
      <c r="AL60" s="19" t="s">
        <v>1995</v>
      </c>
      <c r="AM60" s="19" t="s">
        <v>590</v>
      </c>
      <c r="AN60" s="19" t="s">
        <v>1995</v>
      </c>
      <c r="AP60" s="19" t="s">
        <v>1995</v>
      </c>
      <c r="AQ60" s="19" t="s">
        <v>590</v>
      </c>
      <c r="AS60" s="19" t="s">
        <v>2994</v>
      </c>
      <c r="AU60" s="19" t="s">
        <v>2994</v>
      </c>
      <c r="AV60" s="19" t="s">
        <v>2994</v>
      </c>
      <c r="AW60" s="19"/>
      <c r="AX60" s="4" t="s">
        <v>1995</v>
      </c>
    </row>
    <row r="61" spans="1:50">
      <c r="A61" s="46" t="s">
        <v>628</v>
      </c>
      <c r="B61" s="4"/>
      <c r="C61" s="19" t="s">
        <v>1995</v>
      </c>
      <c r="D61" s="19" t="s">
        <v>1995</v>
      </c>
      <c r="F61" s="19" t="s">
        <v>1995</v>
      </c>
      <c r="G61" s="19" t="s">
        <v>1995</v>
      </c>
      <c r="H61" s="19" t="s">
        <v>1995</v>
      </c>
      <c r="J61" s="19" t="s">
        <v>590</v>
      </c>
      <c r="K61" s="19" t="s">
        <v>1995</v>
      </c>
      <c r="L61" s="19" t="s">
        <v>1995</v>
      </c>
      <c r="M61" s="19" t="s">
        <v>1995</v>
      </c>
      <c r="N61" s="19" t="s">
        <v>1995</v>
      </c>
      <c r="P61" s="19"/>
      <c r="Q61" s="19" t="s">
        <v>1995</v>
      </c>
      <c r="R61" s="19" t="s">
        <v>1995</v>
      </c>
      <c r="T61" s="19" t="s">
        <v>1995</v>
      </c>
      <c r="V61" s="19" t="s">
        <v>590</v>
      </c>
      <c r="W61" s="19" t="s">
        <v>1995</v>
      </c>
      <c r="X61" s="19" t="s">
        <v>1995</v>
      </c>
      <c r="Y61" s="19" t="s">
        <v>1995</v>
      </c>
      <c r="AB61" s="4"/>
      <c r="AC61" s="19" t="s">
        <v>1995</v>
      </c>
      <c r="AD61" s="4"/>
      <c r="AE61" s="19" t="s">
        <v>1995</v>
      </c>
      <c r="AF61" s="4"/>
      <c r="AG61" s="19" t="s">
        <v>1995</v>
      </c>
      <c r="AH61" s="19" t="s">
        <v>1995</v>
      </c>
      <c r="AI61" s="19" t="s">
        <v>1995</v>
      </c>
      <c r="AK61" s="19" t="s">
        <v>1995</v>
      </c>
      <c r="AL61" s="19" t="s">
        <v>1995</v>
      </c>
      <c r="AM61" s="19" t="s">
        <v>1995</v>
      </c>
      <c r="AN61" s="19" t="s">
        <v>1995</v>
      </c>
      <c r="AO61" s="19" t="s">
        <v>1995</v>
      </c>
      <c r="AP61" s="19" t="s">
        <v>1995</v>
      </c>
      <c r="AQ61" s="19" t="s">
        <v>1995</v>
      </c>
      <c r="AS61" s="19" t="s">
        <v>2994</v>
      </c>
      <c r="AU61" s="19" t="s">
        <v>2994</v>
      </c>
      <c r="AV61" s="19" t="s">
        <v>2994</v>
      </c>
      <c r="AW61" s="19"/>
      <c r="AX61" s="4" t="s">
        <v>1995</v>
      </c>
    </row>
    <row r="62" spans="1:50" ht="76.5">
      <c r="A62" s="55" t="s">
        <v>629</v>
      </c>
      <c r="B62" s="4"/>
      <c r="C62" s="19" t="s">
        <v>5428</v>
      </c>
      <c r="D62" s="73" t="s">
        <v>4431</v>
      </c>
      <c r="E62" s="73"/>
      <c r="F62" s="19" t="s">
        <v>5434</v>
      </c>
      <c r="H62" s="73" t="s">
        <v>4432</v>
      </c>
      <c r="I62" s="73" t="s">
        <v>4433</v>
      </c>
      <c r="J62" s="19" t="s">
        <v>5440</v>
      </c>
      <c r="K62" s="19">
        <v>0</v>
      </c>
      <c r="L62" s="19">
        <v>0</v>
      </c>
      <c r="M62" s="73" t="s">
        <v>4434</v>
      </c>
      <c r="P62" s="19"/>
      <c r="Q62" s="19">
        <v>0</v>
      </c>
      <c r="R62" s="19" t="s">
        <v>5456</v>
      </c>
      <c r="T62" s="73" t="s">
        <v>4435</v>
      </c>
      <c r="W62" s="73" t="s">
        <v>4436</v>
      </c>
      <c r="Y62" s="73" t="s">
        <v>4437</v>
      </c>
      <c r="AB62" s="4"/>
      <c r="AC62" s="73" t="s">
        <v>4438</v>
      </c>
      <c r="AD62" s="4"/>
      <c r="AF62" s="4"/>
      <c r="AG62" s="73" t="s">
        <v>4439</v>
      </c>
      <c r="AH62" s="73" t="s">
        <v>4440</v>
      </c>
      <c r="AJ62" s="19">
        <v>0</v>
      </c>
      <c r="AK62" s="19">
        <v>0</v>
      </c>
      <c r="AL62" s="19" t="s">
        <v>3316</v>
      </c>
      <c r="AN62" s="19">
        <v>0</v>
      </c>
      <c r="AO62" s="19" t="s">
        <v>4441</v>
      </c>
      <c r="AP62" s="19" t="s">
        <v>1423</v>
      </c>
      <c r="AQ62" s="19" t="s">
        <v>1427</v>
      </c>
      <c r="AV62" s="19" t="s">
        <v>4574</v>
      </c>
      <c r="AW62" s="19"/>
    </row>
    <row r="63" spans="1:50">
      <c r="A63" s="86" t="s">
        <v>630</v>
      </c>
      <c r="B63" s="4"/>
      <c r="C63" s="19" t="s">
        <v>1995</v>
      </c>
      <c r="D63" s="19" t="s">
        <v>1995</v>
      </c>
      <c r="F63" s="19" t="s">
        <v>590</v>
      </c>
      <c r="I63" s="19" t="s">
        <v>1995</v>
      </c>
      <c r="K63" s="19" t="s">
        <v>590</v>
      </c>
      <c r="L63" s="19" t="s">
        <v>1995</v>
      </c>
      <c r="N63" s="19" t="s">
        <v>1995</v>
      </c>
      <c r="P63" s="19"/>
      <c r="Q63" s="19" t="s">
        <v>1995</v>
      </c>
      <c r="R63" s="19" t="s">
        <v>1995</v>
      </c>
      <c r="T63" s="19" t="s">
        <v>590</v>
      </c>
      <c r="V63" s="19" t="s">
        <v>590</v>
      </c>
      <c r="X63" s="19" t="s">
        <v>1995</v>
      </c>
      <c r="Y63" s="19" t="s">
        <v>1995</v>
      </c>
      <c r="AB63" s="4"/>
      <c r="AC63" s="19" t="s">
        <v>1995</v>
      </c>
      <c r="AD63" s="4"/>
      <c r="AE63" s="19" t="s">
        <v>1995</v>
      </c>
      <c r="AF63" s="4"/>
      <c r="AG63" s="19" t="s">
        <v>1995</v>
      </c>
      <c r="AH63" s="73" t="s">
        <v>2994</v>
      </c>
      <c r="AI63" s="19" t="s">
        <v>1995</v>
      </c>
      <c r="AK63" s="19" t="s">
        <v>1995</v>
      </c>
      <c r="AL63" s="19" t="s">
        <v>1995</v>
      </c>
      <c r="AM63" s="19" t="s">
        <v>1995</v>
      </c>
      <c r="AN63" s="19" t="s">
        <v>590</v>
      </c>
      <c r="AO63" s="19" t="s">
        <v>1995</v>
      </c>
      <c r="AP63" s="19" t="s">
        <v>1995</v>
      </c>
      <c r="AQ63" s="19" t="s">
        <v>1995</v>
      </c>
      <c r="AS63" s="19" t="s">
        <v>2994</v>
      </c>
      <c r="AU63" s="19" t="s">
        <v>2994</v>
      </c>
      <c r="AV63" s="19" t="s">
        <v>2994</v>
      </c>
      <c r="AW63" s="19"/>
      <c r="AX63" s="4" t="s">
        <v>1995</v>
      </c>
    </row>
    <row r="64" spans="1:50" ht="38.25">
      <c r="A64" s="55" t="s">
        <v>629</v>
      </c>
      <c r="B64" s="4"/>
      <c r="C64" s="19" t="s">
        <v>5429</v>
      </c>
      <c r="D64" s="73" t="s">
        <v>4442</v>
      </c>
      <c r="E64" s="73"/>
      <c r="F64" s="19" t="s">
        <v>5435</v>
      </c>
      <c r="G64" s="73" t="s">
        <v>4443</v>
      </c>
      <c r="I64" s="73" t="s">
        <v>4444</v>
      </c>
      <c r="J64" s="19" t="s">
        <v>2990</v>
      </c>
      <c r="K64" s="19" t="s">
        <v>5444</v>
      </c>
      <c r="L64" s="19">
        <v>0</v>
      </c>
      <c r="M64" s="73" t="s">
        <v>4113</v>
      </c>
      <c r="P64" s="19"/>
      <c r="Q64" s="19">
        <v>0</v>
      </c>
      <c r="R64" s="19" t="s">
        <v>5457</v>
      </c>
      <c r="T64" s="73" t="s">
        <v>4445</v>
      </c>
      <c r="X64" s="19" t="s">
        <v>4446</v>
      </c>
      <c r="Y64" s="73" t="s">
        <v>530</v>
      </c>
      <c r="AB64" s="4"/>
      <c r="AD64" s="4"/>
      <c r="AE64" s="73" t="s">
        <v>4447</v>
      </c>
      <c r="AF64" s="4"/>
      <c r="AG64" s="73" t="s">
        <v>4448</v>
      </c>
      <c r="AH64" s="73" t="s">
        <v>4449</v>
      </c>
      <c r="AI64" s="73" t="s">
        <v>4449</v>
      </c>
      <c r="AJ64" s="19">
        <v>0</v>
      </c>
      <c r="AK64" s="19">
        <v>0</v>
      </c>
      <c r="AL64" s="19">
        <v>0</v>
      </c>
      <c r="AM64" s="19" t="s">
        <v>5546</v>
      </c>
      <c r="AN64" s="19" t="s">
        <v>594</v>
      </c>
      <c r="AP64" s="19">
        <v>0</v>
      </c>
      <c r="AQ64" s="19" t="s">
        <v>1428</v>
      </c>
      <c r="AW64" s="19"/>
    </row>
    <row r="65" spans="1:50">
      <c r="A65" s="105" t="s">
        <v>631</v>
      </c>
      <c r="B65" s="4"/>
      <c r="C65" s="19" t="s">
        <v>1995</v>
      </c>
      <c r="D65" s="19" t="s">
        <v>1995</v>
      </c>
      <c r="F65" s="19" t="s">
        <v>1995</v>
      </c>
      <c r="G65" s="19" t="s">
        <v>1995</v>
      </c>
      <c r="H65" s="19" t="s">
        <v>590</v>
      </c>
      <c r="I65" s="19" t="s">
        <v>1995</v>
      </c>
      <c r="J65" s="19" t="s">
        <v>590</v>
      </c>
      <c r="K65" s="19" t="s">
        <v>1995</v>
      </c>
      <c r="L65" s="19" t="s">
        <v>1995</v>
      </c>
      <c r="M65" s="19" t="s">
        <v>1995</v>
      </c>
      <c r="N65" s="19" t="s">
        <v>1995</v>
      </c>
      <c r="P65" s="19"/>
      <c r="Q65" s="19" t="s">
        <v>1995</v>
      </c>
      <c r="R65" s="19" t="s">
        <v>1995</v>
      </c>
      <c r="T65" s="19" t="s">
        <v>590</v>
      </c>
      <c r="V65" s="19" t="s">
        <v>590</v>
      </c>
      <c r="W65" s="19" t="s">
        <v>1995</v>
      </c>
      <c r="X65" s="19" t="s">
        <v>1995</v>
      </c>
      <c r="Y65" s="19" t="s">
        <v>1995</v>
      </c>
      <c r="AB65" s="4"/>
      <c r="AC65" s="19" t="s">
        <v>1995</v>
      </c>
      <c r="AD65" s="4"/>
      <c r="AE65" s="19" t="s">
        <v>590</v>
      </c>
      <c r="AF65" s="4"/>
      <c r="AG65" s="19" t="s">
        <v>1995</v>
      </c>
      <c r="AH65" s="73" t="s">
        <v>2994</v>
      </c>
      <c r="AI65" s="19" t="s">
        <v>1995</v>
      </c>
      <c r="AK65" s="19" t="s">
        <v>1995</v>
      </c>
      <c r="AL65" s="19" t="s">
        <v>1995</v>
      </c>
      <c r="AM65" s="19" t="s">
        <v>1995</v>
      </c>
      <c r="AN65" s="19" t="s">
        <v>1995</v>
      </c>
      <c r="AO65" s="19" t="s">
        <v>1995</v>
      </c>
      <c r="AP65" s="19" t="s">
        <v>1995</v>
      </c>
      <c r="AQ65" s="19" t="s">
        <v>1995</v>
      </c>
      <c r="AS65" s="19" t="s">
        <v>2994</v>
      </c>
      <c r="AU65" s="19" t="s">
        <v>2994</v>
      </c>
      <c r="AV65" s="19" t="s">
        <v>2994</v>
      </c>
      <c r="AW65" s="19"/>
      <c r="AX65" s="4" t="s">
        <v>1995</v>
      </c>
    </row>
    <row r="66" spans="1:50" ht="63.75">
      <c r="A66" s="55" t="s">
        <v>629</v>
      </c>
      <c r="B66" s="4"/>
      <c r="C66" s="19">
        <v>0</v>
      </c>
      <c r="F66" s="19" t="s">
        <v>5436</v>
      </c>
      <c r="H66" s="73" t="s">
        <v>4450</v>
      </c>
      <c r="I66" s="73" t="s">
        <v>4451</v>
      </c>
      <c r="K66" s="19">
        <v>0</v>
      </c>
      <c r="L66" s="19">
        <v>0</v>
      </c>
      <c r="N66" s="73" t="s">
        <v>4452</v>
      </c>
      <c r="O66" s="73"/>
      <c r="P66" s="19"/>
      <c r="Q66" s="19">
        <v>0</v>
      </c>
      <c r="R66" s="19">
        <v>0</v>
      </c>
      <c r="T66" s="73" t="s">
        <v>4453</v>
      </c>
      <c r="V66" s="19" t="s">
        <v>3299</v>
      </c>
      <c r="W66" s="73" t="s">
        <v>4454</v>
      </c>
      <c r="Y66" s="73" t="s">
        <v>4437</v>
      </c>
      <c r="AB66" s="4"/>
      <c r="AD66" s="4"/>
      <c r="AF66" s="4"/>
      <c r="AJ66" s="19">
        <v>0</v>
      </c>
      <c r="AK66" s="19">
        <v>0</v>
      </c>
      <c r="AL66" s="19">
        <v>0</v>
      </c>
      <c r="AN66" s="19">
        <v>0</v>
      </c>
      <c r="AP66" s="19">
        <v>0</v>
      </c>
      <c r="AQ66" s="19">
        <v>0</v>
      </c>
      <c r="AW66" s="19"/>
    </row>
    <row r="67" spans="1:50">
      <c r="A67" s="105" t="s">
        <v>632</v>
      </c>
      <c r="B67" s="4"/>
      <c r="C67" s="19" t="s">
        <v>590</v>
      </c>
      <c r="F67" s="19" t="s">
        <v>590</v>
      </c>
      <c r="G67" s="19" t="s">
        <v>590</v>
      </c>
      <c r="H67" s="19" t="s">
        <v>1995</v>
      </c>
      <c r="I67" s="19" t="s">
        <v>1995</v>
      </c>
      <c r="J67" s="19" t="s">
        <v>590</v>
      </c>
      <c r="K67" s="19" t="s">
        <v>1995</v>
      </c>
      <c r="L67" s="19" t="s">
        <v>1995</v>
      </c>
      <c r="M67" s="19" t="s">
        <v>590</v>
      </c>
      <c r="N67" s="19" t="s">
        <v>590</v>
      </c>
      <c r="P67" s="19"/>
      <c r="Q67" s="19" t="s">
        <v>1995</v>
      </c>
      <c r="T67" s="19" t="s">
        <v>590</v>
      </c>
      <c r="V67" s="19" t="s">
        <v>590</v>
      </c>
      <c r="W67" s="19" t="s">
        <v>1995</v>
      </c>
      <c r="X67" s="19" t="s">
        <v>1995</v>
      </c>
      <c r="Y67" s="19" t="s">
        <v>1995</v>
      </c>
      <c r="AB67" s="4"/>
      <c r="AC67" s="19" t="s">
        <v>1995</v>
      </c>
      <c r="AD67" s="4"/>
      <c r="AE67" s="19" t="s">
        <v>1995</v>
      </c>
      <c r="AF67" s="4"/>
      <c r="AK67" s="19" t="s">
        <v>590</v>
      </c>
      <c r="AL67" s="19" t="s">
        <v>1995</v>
      </c>
      <c r="AM67" s="19" t="s">
        <v>590</v>
      </c>
      <c r="AN67" s="19" t="s">
        <v>590</v>
      </c>
      <c r="AP67" s="19" t="s">
        <v>590</v>
      </c>
      <c r="AQ67" s="19" t="s">
        <v>590</v>
      </c>
      <c r="AS67" s="19" t="s">
        <v>450</v>
      </c>
      <c r="AU67" s="19" t="s">
        <v>450</v>
      </c>
      <c r="AV67" s="19" t="s">
        <v>2994</v>
      </c>
      <c r="AW67" s="19"/>
      <c r="AX67" s="4" t="s">
        <v>590</v>
      </c>
    </row>
    <row r="68" spans="1:50" ht="38.25">
      <c r="A68" s="55" t="s">
        <v>629</v>
      </c>
      <c r="B68" s="4"/>
      <c r="C68" s="19" t="s">
        <v>5430</v>
      </c>
      <c r="F68" s="19">
        <v>0</v>
      </c>
      <c r="I68" s="73" t="s">
        <v>4455</v>
      </c>
      <c r="K68" s="19" t="s">
        <v>5445</v>
      </c>
      <c r="L68" s="19" t="s">
        <v>5446</v>
      </c>
      <c r="N68" s="73" t="s">
        <v>5042</v>
      </c>
      <c r="O68" s="73"/>
      <c r="P68" s="73"/>
      <c r="Q68" s="19" t="s">
        <v>5458</v>
      </c>
      <c r="R68" s="19">
        <v>0</v>
      </c>
      <c r="T68" s="73" t="s">
        <v>4271</v>
      </c>
      <c r="U68" s="73" t="s">
        <v>4456</v>
      </c>
      <c r="V68" s="19" t="s">
        <v>3300</v>
      </c>
      <c r="W68" s="73" t="s">
        <v>81</v>
      </c>
      <c r="X68" s="19" t="s">
        <v>82</v>
      </c>
      <c r="Y68" s="73" t="s">
        <v>83</v>
      </c>
      <c r="AB68" s="4"/>
      <c r="AC68" s="73" t="s">
        <v>84</v>
      </c>
      <c r="AD68" s="4"/>
      <c r="AE68" s="73" t="s">
        <v>85</v>
      </c>
      <c r="AF68" s="4"/>
      <c r="AG68" s="73" t="s">
        <v>86</v>
      </c>
      <c r="AH68" s="73" t="s">
        <v>87</v>
      </c>
      <c r="AI68" s="73" t="s">
        <v>88</v>
      </c>
      <c r="AJ68" s="19">
        <v>0</v>
      </c>
      <c r="AK68" s="19" t="s">
        <v>4271</v>
      </c>
      <c r="AL68" s="19">
        <v>0</v>
      </c>
      <c r="AM68" s="19" t="s">
        <v>4271</v>
      </c>
      <c r="AN68" s="19" t="s">
        <v>3317</v>
      </c>
      <c r="AO68" s="19" t="s">
        <v>89</v>
      </c>
      <c r="AP68" s="19">
        <v>0</v>
      </c>
      <c r="AQ68" s="19">
        <v>0</v>
      </c>
      <c r="AS68" s="19" t="s">
        <v>4584</v>
      </c>
      <c r="AU68" s="19" t="s">
        <v>4585</v>
      </c>
      <c r="AW68" s="19"/>
      <c r="AX68" s="4" t="s">
        <v>293</v>
      </c>
    </row>
    <row r="69" spans="1:50" s="71" customFormat="1" ht="18">
      <c r="A69" s="65" t="s">
        <v>633</v>
      </c>
      <c r="B69" s="29"/>
      <c r="C69" s="67"/>
      <c r="D69" s="67"/>
      <c r="E69" s="67"/>
      <c r="F69" s="67"/>
      <c r="G69" s="67"/>
      <c r="H69" s="67"/>
      <c r="I69" s="67"/>
      <c r="J69" s="67"/>
      <c r="K69" s="67"/>
      <c r="L69" s="67"/>
      <c r="M69" s="67"/>
      <c r="N69" s="67"/>
      <c r="O69" s="67"/>
      <c r="P69" s="104"/>
      <c r="Q69" s="67"/>
      <c r="R69" s="67"/>
      <c r="S69" s="67"/>
      <c r="T69" s="67"/>
      <c r="U69" s="67"/>
      <c r="V69" s="67"/>
      <c r="W69" s="67"/>
      <c r="X69" s="67"/>
      <c r="Y69" s="67"/>
      <c r="Z69" s="104"/>
      <c r="AA69" s="29"/>
      <c r="AB69" s="29"/>
      <c r="AC69" s="67"/>
      <c r="AD69" s="29"/>
      <c r="AE69" s="67"/>
      <c r="AF69" s="29"/>
      <c r="AG69" s="67"/>
      <c r="AH69" s="67"/>
      <c r="AI69" s="67"/>
      <c r="AJ69" s="67"/>
      <c r="AK69" s="67"/>
      <c r="AL69" s="67"/>
      <c r="AM69" s="67"/>
      <c r="AN69" s="67"/>
      <c r="AO69" s="67"/>
      <c r="AP69" s="67"/>
      <c r="AQ69" s="67"/>
      <c r="AR69" s="67"/>
      <c r="AS69" s="66"/>
      <c r="AT69" s="104"/>
      <c r="AU69" s="66"/>
      <c r="AV69" s="66"/>
      <c r="AW69" s="104"/>
      <c r="AX69" s="29"/>
    </row>
    <row r="70" spans="1:50" ht="25.5">
      <c r="A70" s="46" t="s">
        <v>572</v>
      </c>
      <c r="B70" s="4" t="s">
        <v>589</v>
      </c>
      <c r="C70" s="19" t="s">
        <v>597</v>
      </c>
      <c r="D70" s="19" t="s">
        <v>589</v>
      </c>
      <c r="F70" s="19" t="s">
        <v>597</v>
      </c>
      <c r="G70" s="19" t="s">
        <v>593</v>
      </c>
      <c r="H70" s="19" t="s">
        <v>597</v>
      </c>
      <c r="I70" s="19" t="s">
        <v>589</v>
      </c>
      <c r="J70" s="19" t="s">
        <v>597</v>
      </c>
      <c r="K70" s="19" t="s">
        <v>589</v>
      </c>
      <c r="L70" s="19" t="s">
        <v>589</v>
      </c>
      <c r="M70" s="19" t="s">
        <v>597</v>
      </c>
      <c r="N70" s="19" t="s">
        <v>589</v>
      </c>
      <c r="O70" s="19" t="s">
        <v>597</v>
      </c>
      <c r="P70" s="19" t="s">
        <v>597</v>
      </c>
      <c r="Q70" s="19" t="s">
        <v>589</v>
      </c>
      <c r="R70" s="19" t="s">
        <v>589</v>
      </c>
      <c r="T70" s="19" t="s">
        <v>589</v>
      </c>
      <c r="U70" s="19" t="s">
        <v>589</v>
      </c>
      <c r="V70" s="19" t="s">
        <v>597</v>
      </c>
      <c r="W70" s="19" t="s">
        <v>589</v>
      </c>
      <c r="X70" s="19" t="s">
        <v>589</v>
      </c>
      <c r="Y70" s="19" t="s">
        <v>589</v>
      </c>
      <c r="Z70" s="19" t="s">
        <v>589</v>
      </c>
      <c r="AA70" s="4" t="s">
        <v>589</v>
      </c>
      <c r="AB70" s="4" t="s">
        <v>589</v>
      </c>
      <c r="AC70" s="19" t="s">
        <v>589</v>
      </c>
      <c r="AD70" s="4" t="s">
        <v>589</v>
      </c>
      <c r="AE70" s="19" t="s">
        <v>589</v>
      </c>
      <c r="AF70" s="4" t="s">
        <v>589</v>
      </c>
      <c r="AG70" s="19" t="s">
        <v>589</v>
      </c>
      <c r="AH70" s="19" t="s">
        <v>593</v>
      </c>
      <c r="AI70" s="19" t="s">
        <v>589</v>
      </c>
      <c r="AJ70" s="19" t="s">
        <v>589</v>
      </c>
      <c r="AK70" s="19" t="s">
        <v>589</v>
      </c>
      <c r="AL70" s="19" t="s">
        <v>589</v>
      </c>
      <c r="AM70" s="19" t="s">
        <v>589</v>
      </c>
      <c r="AN70" s="19" t="s">
        <v>589</v>
      </c>
      <c r="AO70" s="19" t="s">
        <v>589</v>
      </c>
      <c r="AP70" s="19" t="s">
        <v>589</v>
      </c>
      <c r="AQ70" s="19" t="s">
        <v>589</v>
      </c>
      <c r="AR70" s="19" t="s">
        <v>597</v>
      </c>
      <c r="AS70" s="19" t="s">
        <v>589</v>
      </c>
      <c r="AT70" s="19" t="s">
        <v>594</v>
      </c>
      <c r="AU70" s="19" t="s">
        <v>597</v>
      </c>
      <c r="AV70" s="19" t="s">
        <v>589</v>
      </c>
      <c r="AW70" s="19" t="s">
        <v>594</v>
      </c>
      <c r="AX70" s="4" t="s">
        <v>589</v>
      </c>
    </row>
    <row r="71" spans="1:50">
      <c r="A71" s="46" t="s">
        <v>634</v>
      </c>
      <c r="B71" s="4"/>
      <c r="C71" s="19" t="s">
        <v>590</v>
      </c>
      <c r="F71" s="19" t="s">
        <v>590</v>
      </c>
      <c r="I71" s="19" t="s">
        <v>1995</v>
      </c>
      <c r="K71" s="19" t="s">
        <v>590</v>
      </c>
      <c r="L71" s="19" t="s">
        <v>1995</v>
      </c>
      <c r="N71" s="19" t="s">
        <v>590</v>
      </c>
      <c r="P71" s="19"/>
      <c r="Q71" s="19" t="s">
        <v>1995</v>
      </c>
      <c r="R71" s="19" t="s">
        <v>590</v>
      </c>
      <c r="T71" s="19" t="s">
        <v>590</v>
      </c>
      <c r="U71" s="19" t="s">
        <v>1995</v>
      </c>
      <c r="V71" s="19" t="s">
        <v>590</v>
      </c>
      <c r="W71" s="19" t="s">
        <v>590</v>
      </c>
      <c r="X71" s="19" t="s">
        <v>1995</v>
      </c>
      <c r="Y71" s="19" t="s">
        <v>1995</v>
      </c>
      <c r="AB71" s="4"/>
      <c r="AC71" s="19" t="s">
        <v>1995</v>
      </c>
      <c r="AD71" s="4"/>
      <c r="AE71" s="19" t="s">
        <v>1995</v>
      </c>
      <c r="AF71" s="4"/>
      <c r="AI71" s="19" t="s">
        <v>1995</v>
      </c>
      <c r="AJ71" s="19" t="s">
        <v>1995</v>
      </c>
      <c r="AK71" s="19" t="s">
        <v>1995</v>
      </c>
      <c r="AL71" s="19" t="s">
        <v>590</v>
      </c>
      <c r="AM71" s="19" t="s">
        <v>590</v>
      </c>
      <c r="AO71" s="19" t="s">
        <v>1995</v>
      </c>
      <c r="AP71" s="19" t="s">
        <v>590</v>
      </c>
      <c r="AQ71" s="19" t="s">
        <v>590</v>
      </c>
      <c r="AR71" s="19" t="s">
        <v>590</v>
      </c>
      <c r="AV71" s="19" t="s">
        <v>2994</v>
      </c>
      <c r="AW71" s="19"/>
      <c r="AX71" s="4" t="s">
        <v>590</v>
      </c>
    </row>
    <row r="72" spans="1:50">
      <c r="A72" s="84" t="s">
        <v>635</v>
      </c>
      <c r="B72" s="4"/>
      <c r="D72" s="19" t="s">
        <v>591</v>
      </c>
      <c r="G72" s="19" t="s">
        <v>591</v>
      </c>
      <c r="I72" s="19" t="s">
        <v>591</v>
      </c>
      <c r="K72" s="19" t="s">
        <v>591</v>
      </c>
      <c r="N72" s="19" t="s">
        <v>587</v>
      </c>
      <c r="P72" s="19"/>
      <c r="Q72" s="19" t="s">
        <v>595</v>
      </c>
      <c r="R72" s="19" t="s">
        <v>587</v>
      </c>
      <c r="T72" s="19" t="s">
        <v>587</v>
      </c>
      <c r="V72" s="19" t="s">
        <v>587</v>
      </c>
      <c r="W72" s="19" t="s">
        <v>587</v>
      </c>
      <c r="Y72" s="19" t="s">
        <v>591</v>
      </c>
      <c r="AB72" s="4"/>
      <c r="AC72" s="19" t="s">
        <v>595</v>
      </c>
      <c r="AD72" s="4"/>
      <c r="AF72" s="4"/>
      <c r="AH72" s="19" t="s">
        <v>587</v>
      </c>
      <c r="AI72" s="19" t="s">
        <v>591</v>
      </c>
      <c r="AJ72" s="19" t="s">
        <v>591</v>
      </c>
      <c r="AK72" s="19" t="s">
        <v>591</v>
      </c>
      <c r="AL72" s="19" t="s">
        <v>587</v>
      </c>
      <c r="AM72" s="19" t="s">
        <v>591</v>
      </c>
      <c r="AO72" s="19" t="s">
        <v>591</v>
      </c>
      <c r="AP72" s="19" t="s">
        <v>587</v>
      </c>
      <c r="AQ72" s="19" t="s">
        <v>587</v>
      </c>
      <c r="AW72" s="19"/>
      <c r="AX72" s="4" t="s">
        <v>587</v>
      </c>
    </row>
    <row r="73" spans="1:50">
      <c r="A73" s="84" t="s">
        <v>636</v>
      </c>
      <c r="B73" s="4"/>
      <c r="G73" s="19" t="s">
        <v>591</v>
      </c>
      <c r="K73" s="19" t="s">
        <v>587</v>
      </c>
      <c r="N73" s="19" t="s">
        <v>591</v>
      </c>
      <c r="P73" s="19"/>
      <c r="Q73" s="19" t="s">
        <v>591</v>
      </c>
      <c r="R73" s="19" t="s">
        <v>587</v>
      </c>
      <c r="T73" s="19" t="s">
        <v>591</v>
      </c>
      <c r="V73" s="19" t="s">
        <v>587</v>
      </c>
      <c r="W73" s="19" t="s">
        <v>591</v>
      </c>
      <c r="Y73" s="19" t="s">
        <v>595</v>
      </c>
      <c r="AB73" s="4"/>
      <c r="AC73" s="19" t="s">
        <v>595</v>
      </c>
      <c r="AD73" s="4"/>
      <c r="AF73" s="4"/>
      <c r="AH73" s="19" t="s">
        <v>591</v>
      </c>
      <c r="AJ73" s="19" t="s">
        <v>595</v>
      </c>
      <c r="AL73" s="19" t="s">
        <v>595</v>
      </c>
      <c r="AO73" s="19" t="s">
        <v>591</v>
      </c>
      <c r="AP73" s="19" t="s">
        <v>595</v>
      </c>
      <c r="AQ73" s="19" t="s">
        <v>595</v>
      </c>
      <c r="AW73" s="19"/>
      <c r="AX73" s="4" t="s">
        <v>595</v>
      </c>
    </row>
    <row r="74" spans="1:50">
      <c r="A74" s="84" t="s">
        <v>637</v>
      </c>
      <c r="B74" s="4"/>
      <c r="K74" s="19" t="s">
        <v>590</v>
      </c>
      <c r="P74" s="19"/>
      <c r="Q74" s="19" t="s">
        <v>590</v>
      </c>
      <c r="R74" s="19" t="s">
        <v>1995</v>
      </c>
      <c r="T74" s="19" t="s">
        <v>1995</v>
      </c>
      <c r="W74" s="19" t="s">
        <v>1995</v>
      </c>
      <c r="AB74" s="4"/>
      <c r="AD74" s="4"/>
      <c r="AF74" s="4"/>
      <c r="AJ74" s="19" t="s">
        <v>590</v>
      </c>
      <c r="AK74" s="19" t="s">
        <v>590</v>
      </c>
      <c r="AL74" s="19" t="s">
        <v>590</v>
      </c>
      <c r="AO74" s="19" t="s">
        <v>1995</v>
      </c>
      <c r="AP74" s="19" t="s">
        <v>590</v>
      </c>
      <c r="AV74" s="19" t="s">
        <v>450</v>
      </c>
      <c r="AW74" s="19"/>
    </row>
    <row r="75" spans="1:50" ht="140.25">
      <c r="A75" s="88" t="s">
        <v>638</v>
      </c>
      <c r="B75" s="4"/>
      <c r="D75" s="73" t="s">
        <v>90</v>
      </c>
      <c r="E75" s="73"/>
      <c r="G75" s="73" t="s">
        <v>91</v>
      </c>
      <c r="I75" s="73" t="s">
        <v>92</v>
      </c>
      <c r="K75" s="19" t="s">
        <v>5447</v>
      </c>
      <c r="L75" s="19" t="s">
        <v>5448</v>
      </c>
      <c r="N75" s="73" t="s">
        <v>93</v>
      </c>
      <c r="O75" s="73"/>
      <c r="P75" s="19"/>
      <c r="Q75" s="19" t="s">
        <v>5459</v>
      </c>
      <c r="R75" s="19" t="s">
        <v>5460</v>
      </c>
      <c r="T75" s="73" t="s">
        <v>2566</v>
      </c>
      <c r="V75" s="19" t="s">
        <v>3301</v>
      </c>
      <c r="W75" s="73" t="s">
        <v>3098</v>
      </c>
      <c r="Y75" s="73" t="s">
        <v>3099</v>
      </c>
      <c r="AB75" s="4"/>
      <c r="AD75" s="4"/>
      <c r="AE75" s="73" t="s">
        <v>3100</v>
      </c>
      <c r="AF75" s="4"/>
      <c r="AG75" s="73" t="s">
        <v>3101</v>
      </c>
      <c r="AH75" s="73" t="s">
        <v>3102</v>
      </c>
      <c r="AI75" s="73" t="s">
        <v>3103</v>
      </c>
      <c r="AJ75" s="19" t="s">
        <v>3318</v>
      </c>
      <c r="AK75" s="19" t="s">
        <v>3319</v>
      </c>
      <c r="AL75" s="19" t="s">
        <v>3320</v>
      </c>
      <c r="AM75" s="19" t="s">
        <v>1413</v>
      </c>
      <c r="AN75" s="19">
        <v>0</v>
      </c>
      <c r="AO75" s="19" t="s">
        <v>3104</v>
      </c>
      <c r="AP75" s="19" t="s">
        <v>1424</v>
      </c>
      <c r="AQ75" s="19" t="s">
        <v>1429</v>
      </c>
      <c r="AR75" s="19">
        <v>0</v>
      </c>
      <c r="AS75" s="19" t="s">
        <v>2670</v>
      </c>
      <c r="AW75" s="19"/>
      <c r="AX75" s="4" t="s">
        <v>294</v>
      </c>
    </row>
    <row r="76" spans="1:50">
      <c r="A76" s="85" t="s">
        <v>639</v>
      </c>
      <c r="B76" s="4"/>
      <c r="F76" s="19" t="s">
        <v>587</v>
      </c>
      <c r="P76" s="19"/>
      <c r="V76" s="19" t="s">
        <v>587</v>
      </c>
      <c r="AB76" s="4"/>
      <c r="AD76" s="4"/>
      <c r="AF76" s="4"/>
      <c r="AH76" s="19" t="s">
        <v>591</v>
      </c>
      <c r="AR76" s="19" t="s">
        <v>587</v>
      </c>
      <c r="AW76" s="19"/>
    </row>
    <row r="77" spans="1:50">
      <c r="A77" s="86" t="s">
        <v>636</v>
      </c>
      <c r="B77" s="4"/>
      <c r="C77" s="19" t="s">
        <v>587</v>
      </c>
      <c r="F77" s="19" t="s">
        <v>591</v>
      </c>
      <c r="M77" s="19" t="s">
        <v>587</v>
      </c>
      <c r="P77" s="19" t="s">
        <v>587</v>
      </c>
      <c r="V77" s="19" t="s">
        <v>587</v>
      </c>
      <c r="AB77" s="4"/>
      <c r="AD77" s="4"/>
      <c r="AF77" s="4"/>
      <c r="AR77" s="19" t="s">
        <v>595</v>
      </c>
      <c r="AW77" s="19"/>
    </row>
    <row r="78" spans="1:50">
      <c r="A78" s="86" t="s">
        <v>637</v>
      </c>
      <c r="B78" s="4"/>
      <c r="C78" s="19" t="s">
        <v>1995</v>
      </c>
      <c r="H78" s="19" t="s">
        <v>1995</v>
      </c>
      <c r="M78" s="19" t="s">
        <v>590</v>
      </c>
      <c r="P78" s="19"/>
      <c r="AB78" s="4"/>
      <c r="AD78" s="4"/>
      <c r="AF78" s="4"/>
      <c r="AR78" s="19" t="s">
        <v>590</v>
      </c>
      <c r="AW78" s="19"/>
    </row>
    <row r="79" spans="1:50" ht="63.75">
      <c r="A79" s="86" t="s">
        <v>640</v>
      </c>
      <c r="B79" s="4"/>
      <c r="C79" s="19" t="s">
        <v>5431</v>
      </c>
      <c r="F79" s="19" t="s">
        <v>5437</v>
      </c>
      <c r="H79" s="73" t="s">
        <v>3105</v>
      </c>
      <c r="K79" s="19">
        <v>0</v>
      </c>
      <c r="L79" s="19">
        <v>0</v>
      </c>
      <c r="M79" s="73" t="s">
        <v>3106</v>
      </c>
      <c r="O79" s="19" t="s">
        <v>3107</v>
      </c>
      <c r="P79" s="73" t="s">
        <v>1603</v>
      </c>
      <c r="R79" s="19">
        <v>0</v>
      </c>
      <c r="V79" s="19" t="s">
        <v>3302</v>
      </c>
      <c r="AB79" s="4"/>
      <c r="AD79" s="4"/>
      <c r="AF79" s="4"/>
      <c r="AH79" s="73" t="s">
        <v>3108</v>
      </c>
      <c r="AJ79" s="19">
        <v>0</v>
      </c>
      <c r="AK79" s="19">
        <v>0</v>
      </c>
      <c r="AL79" s="19">
        <v>0</v>
      </c>
      <c r="AN79" s="19">
        <v>0</v>
      </c>
      <c r="AP79" s="19">
        <v>0</v>
      </c>
      <c r="AQ79" s="19">
        <v>0</v>
      </c>
      <c r="AR79" s="19" t="s">
        <v>1430</v>
      </c>
      <c r="AW79" s="19"/>
    </row>
    <row r="80" spans="1:50">
      <c r="A80" s="87" t="s">
        <v>641</v>
      </c>
      <c r="B80" s="4"/>
      <c r="P80" s="19"/>
      <c r="AB80" s="4"/>
      <c r="AD80" s="4"/>
      <c r="AF80" s="4"/>
      <c r="AH80" s="19" t="s">
        <v>591</v>
      </c>
      <c r="AU80" s="19" t="s">
        <v>591</v>
      </c>
      <c r="AW80" s="19"/>
    </row>
    <row r="81" spans="1:50" ht="38.25">
      <c r="A81" s="88" t="s">
        <v>642</v>
      </c>
      <c r="B81" s="4"/>
      <c r="C81" s="19">
        <v>0</v>
      </c>
      <c r="F81" s="19">
        <v>0</v>
      </c>
      <c r="L81" s="19">
        <v>0</v>
      </c>
      <c r="P81" s="19">
        <v>0</v>
      </c>
      <c r="R81" s="19">
        <v>0</v>
      </c>
      <c r="AB81" s="4"/>
      <c r="AD81" s="4"/>
      <c r="AF81" s="4"/>
      <c r="AH81" s="73" t="s">
        <v>3109</v>
      </c>
      <c r="AJ81" s="19">
        <v>0</v>
      </c>
      <c r="AK81" s="19">
        <v>0</v>
      </c>
      <c r="AL81" s="19">
        <v>0</v>
      </c>
      <c r="AN81" s="19">
        <v>0</v>
      </c>
      <c r="AP81" s="19">
        <v>0</v>
      </c>
      <c r="AQ81" s="19">
        <v>0</v>
      </c>
      <c r="AR81" s="19">
        <v>0</v>
      </c>
      <c r="AU81" s="19" t="s">
        <v>2205</v>
      </c>
      <c r="AW81" s="19"/>
    </row>
    <row r="82" spans="1:50">
      <c r="A82" s="87" t="s">
        <v>643</v>
      </c>
      <c r="B82" s="4"/>
      <c r="H82" s="19" t="s">
        <v>587</v>
      </c>
      <c r="J82" s="19" t="s">
        <v>587</v>
      </c>
      <c r="M82" s="19" t="s">
        <v>587</v>
      </c>
      <c r="P82" s="19"/>
      <c r="AB82" s="4"/>
      <c r="AD82" s="4"/>
      <c r="AF82" s="4"/>
      <c r="AW82" s="19"/>
    </row>
    <row r="83" spans="1:50" ht="38.25">
      <c r="A83" s="89" t="s">
        <v>642</v>
      </c>
      <c r="B83" s="4"/>
      <c r="C83" s="19">
        <v>0</v>
      </c>
      <c r="F83" s="19">
        <v>0</v>
      </c>
      <c r="J83" s="19" t="s">
        <v>5441</v>
      </c>
      <c r="L83" s="19">
        <v>0</v>
      </c>
      <c r="M83" s="73" t="s">
        <v>3110</v>
      </c>
      <c r="P83" s="73" t="s">
        <v>1611</v>
      </c>
      <c r="R83" s="19">
        <v>0</v>
      </c>
      <c r="AB83" s="4"/>
      <c r="AD83" s="4"/>
      <c r="AF83" s="4"/>
      <c r="AK83" s="19">
        <v>0</v>
      </c>
      <c r="AL83" s="19">
        <v>0</v>
      </c>
      <c r="AN83" s="19">
        <v>0</v>
      </c>
      <c r="AP83" s="19">
        <v>0</v>
      </c>
      <c r="AQ83" s="19">
        <v>0</v>
      </c>
      <c r="AR83" s="19">
        <v>0</v>
      </c>
      <c r="AW83" s="19"/>
    </row>
    <row r="84" spans="1:50" ht="51">
      <c r="A84" s="87" t="s">
        <v>573</v>
      </c>
      <c r="B84" s="4"/>
      <c r="C84" s="19" t="s">
        <v>5432</v>
      </c>
      <c r="D84" s="73" t="s">
        <v>3111</v>
      </c>
      <c r="E84" s="73"/>
      <c r="F84" s="19">
        <v>0</v>
      </c>
      <c r="G84" s="73" t="s">
        <v>3112</v>
      </c>
      <c r="H84" s="73" t="s">
        <v>3113</v>
      </c>
      <c r="L84" s="19">
        <v>0</v>
      </c>
      <c r="M84" s="73" t="s">
        <v>3114</v>
      </c>
      <c r="O84" s="19" t="s">
        <v>3115</v>
      </c>
      <c r="P84" s="73" t="s">
        <v>1617</v>
      </c>
      <c r="R84" s="19">
        <v>0</v>
      </c>
      <c r="T84" s="73" t="s">
        <v>3116</v>
      </c>
      <c r="U84" s="73" t="s">
        <v>3117</v>
      </c>
      <c r="AB84" s="4"/>
      <c r="AD84" s="4"/>
      <c r="AF84" s="4"/>
      <c r="AH84" s="73" t="s">
        <v>3118</v>
      </c>
      <c r="AI84" s="19" t="s">
        <v>3119</v>
      </c>
      <c r="AJ84" s="19" t="s">
        <v>1414</v>
      </c>
      <c r="AK84" s="19" t="s">
        <v>1415</v>
      </c>
      <c r="AM84" s="19" t="s">
        <v>1416</v>
      </c>
      <c r="AN84" s="19" t="s">
        <v>1417</v>
      </c>
      <c r="AP84" s="19" t="s">
        <v>1425</v>
      </c>
      <c r="AR84" s="19" t="s">
        <v>1431</v>
      </c>
      <c r="AV84" s="19" t="s">
        <v>2213</v>
      </c>
      <c r="AW84" s="19"/>
    </row>
    <row r="85" spans="1:50">
      <c r="A85" s="85" t="s">
        <v>574</v>
      </c>
      <c r="B85" s="4" t="s">
        <v>5550</v>
      </c>
      <c r="C85" s="19" t="s">
        <v>3989</v>
      </c>
      <c r="D85" s="73" t="s">
        <v>3989</v>
      </c>
      <c r="E85" s="73"/>
      <c r="F85" s="91" t="s">
        <v>5321</v>
      </c>
      <c r="H85" s="73" t="s">
        <v>3989</v>
      </c>
      <c r="I85" s="73" t="s">
        <v>3992</v>
      </c>
      <c r="K85" s="19" t="s">
        <v>2295</v>
      </c>
      <c r="L85" s="19" t="s">
        <v>3989</v>
      </c>
      <c r="M85" s="73" t="s">
        <v>3989</v>
      </c>
      <c r="N85" s="73" t="s">
        <v>3992</v>
      </c>
      <c r="O85" s="73"/>
      <c r="P85" s="73" t="s">
        <v>4206</v>
      </c>
      <c r="T85" s="73" t="s">
        <v>3992</v>
      </c>
      <c r="U85" s="73" t="s">
        <v>3992</v>
      </c>
      <c r="V85" s="19" t="s">
        <v>3992</v>
      </c>
      <c r="W85" s="73" t="s">
        <v>3992</v>
      </c>
      <c r="X85" s="19" t="s">
        <v>2295</v>
      </c>
      <c r="Y85" s="73" t="s">
        <v>3992</v>
      </c>
      <c r="Z85" s="73" t="s">
        <v>4223</v>
      </c>
      <c r="AA85" s="4" t="s">
        <v>5550</v>
      </c>
      <c r="AB85" s="4" t="s">
        <v>5550</v>
      </c>
      <c r="AC85" s="73" t="s">
        <v>3992</v>
      </c>
      <c r="AD85" s="4" t="s">
        <v>5550</v>
      </c>
      <c r="AE85" s="73" t="s">
        <v>5321</v>
      </c>
      <c r="AF85" s="4" t="s">
        <v>5550</v>
      </c>
      <c r="AH85" s="73" t="s">
        <v>5321</v>
      </c>
      <c r="AI85" s="73" t="s">
        <v>3989</v>
      </c>
      <c r="AJ85" s="19" t="s">
        <v>3989</v>
      </c>
      <c r="AK85" s="19" t="s">
        <v>3989</v>
      </c>
      <c r="AL85" s="19" t="s">
        <v>5321</v>
      </c>
      <c r="AM85" s="19" t="s">
        <v>2985</v>
      </c>
      <c r="AN85" s="19" t="s">
        <v>3989</v>
      </c>
      <c r="AO85" s="19" t="s">
        <v>3992</v>
      </c>
      <c r="AP85" s="19" t="s">
        <v>2985</v>
      </c>
      <c r="AQ85" s="19" t="s">
        <v>2985</v>
      </c>
      <c r="AR85" s="19" t="s">
        <v>2985</v>
      </c>
      <c r="AS85" s="19" t="s">
        <v>4876</v>
      </c>
      <c r="AT85" s="73" t="s">
        <v>4216</v>
      </c>
      <c r="AU85" s="19" t="s">
        <v>2214</v>
      </c>
      <c r="AV85" s="19" t="s">
        <v>2985</v>
      </c>
      <c r="AW85" s="73" t="s">
        <v>4216</v>
      </c>
      <c r="AX85" s="4" t="s">
        <v>1884</v>
      </c>
    </row>
    <row r="86" spans="1:50">
      <c r="A86" s="85" t="s">
        <v>575</v>
      </c>
      <c r="B86" s="10">
        <v>39986</v>
      </c>
      <c r="C86" s="91">
        <v>39883</v>
      </c>
      <c r="D86" s="91">
        <v>39864</v>
      </c>
      <c r="E86" s="91"/>
      <c r="F86" s="91">
        <v>39871</v>
      </c>
      <c r="H86" s="91">
        <v>39870</v>
      </c>
      <c r="I86" s="91">
        <v>39862</v>
      </c>
      <c r="K86" s="91">
        <v>39881</v>
      </c>
      <c r="L86" s="91">
        <v>39883</v>
      </c>
      <c r="M86" s="91">
        <v>39870</v>
      </c>
      <c r="N86" s="91">
        <v>39869</v>
      </c>
      <c r="O86" s="91"/>
      <c r="P86" s="91">
        <v>39931</v>
      </c>
      <c r="T86" s="91">
        <v>39869</v>
      </c>
      <c r="U86" s="92">
        <v>39870</v>
      </c>
      <c r="V86" s="91">
        <v>39884</v>
      </c>
      <c r="W86" s="91">
        <v>39863</v>
      </c>
      <c r="X86" s="92">
        <v>39870</v>
      </c>
      <c r="Y86" s="91">
        <v>39863</v>
      </c>
      <c r="Z86" s="91"/>
      <c r="AA86" s="10">
        <v>39959</v>
      </c>
      <c r="AB86" s="10">
        <v>39986</v>
      </c>
      <c r="AC86" s="73" t="s">
        <v>3120</v>
      </c>
      <c r="AD86" s="10">
        <v>39986</v>
      </c>
      <c r="AE86" s="91">
        <v>39861</v>
      </c>
      <c r="AF86" s="10">
        <v>39986</v>
      </c>
      <c r="AH86" s="91">
        <v>39861</v>
      </c>
      <c r="AI86" s="91">
        <v>39864</v>
      </c>
      <c r="AJ86" s="91">
        <v>39883</v>
      </c>
      <c r="AK86" s="91">
        <v>39883</v>
      </c>
      <c r="AL86" s="91">
        <v>39877</v>
      </c>
      <c r="AM86" s="91">
        <v>39876</v>
      </c>
      <c r="AO86" s="19" t="s">
        <v>3121</v>
      </c>
      <c r="AR86" s="91">
        <v>39869</v>
      </c>
      <c r="AS86" s="19" t="s">
        <v>2237</v>
      </c>
      <c r="AT86" s="91">
        <v>39931</v>
      </c>
      <c r="AU86" s="19" t="s">
        <v>2229</v>
      </c>
      <c r="AV86" s="19" t="s">
        <v>2227</v>
      </c>
      <c r="AW86" s="91"/>
      <c r="AX86" s="4" t="s">
        <v>2583</v>
      </c>
    </row>
    <row r="87" spans="1:50" s="71" customFormat="1" ht="18.75">
      <c r="A87" s="93" t="s">
        <v>644</v>
      </c>
      <c r="B87" s="29"/>
      <c r="C87" s="67"/>
      <c r="D87" s="67"/>
      <c r="E87" s="67"/>
      <c r="F87" s="67"/>
      <c r="G87" s="67"/>
      <c r="H87" s="67"/>
      <c r="I87" s="67"/>
      <c r="J87" s="67"/>
      <c r="K87" s="67"/>
      <c r="L87" s="67"/>
      <c r="M87" s="67"/>
      <c r="N87" s="67"/>
      <c r="O87" s="67"/>
      <c r="P87" s="104"/>
      <c r="Q87" s="67"/>
      <c r="R87" s="67"/>
      <c r="S87" s="67"/>
      <c r="T87" s="67"/>
      <c r="U87" s="67"/>
      <c r="V87" s="67"/>
      <c r="W87" s="67"/>
      <c r="X87" s="67"/>
      <c r="Y87" s="67"/>
      <c r="Z87" s="104"/>
      <c r="AA87" s="29"/>
      <c r="AB87" s="29"/>
      <c r="AC87" s="67"/>
      <c r="AD87" s="29"/>
      <c r="AE87" s="67"/>
      <c r="AF87" s="29"/>
      <c r="AG87" s="67"/>
      <c r="AH87" s="67"/>
      <c r="AI87" s="67"/>
      <c r="AJ87" s="67"/>
      <c r="AK87" s="67"/>
      <c r="AL87" s="67"/>
      <c r="AM87" s="67"/>
      <c r="AN87" s="67"/>
      <c r="AO87" s="67"/>
      <c r="AP87" s="67"/>
      <c r="AQ87" s="67"/>
      <c r="AR87" s="67"/>
      <c r="AS87" s="66"/>
      <c r="AT87" s="104"/>
      <c r="AU87" s="66"/>
      <c r="AV87" s="66"/>
      <c r="AW87" s="104"/>
      <c r="AX87" s="29"/>
    </row>
    <row r="88" spans="1:50">
      <c r="A88" s="94" t="s">
        <v>576</v>
      </c>
      <c r="B88" s="4"/>
      <c r="C88" s="19">
        <v>1</v>
      </c>
      <c r="E88" s="19">
        <v>1</v>
      </c>
      <c r="F88" s="19">
        <v>1</v>
      </c>
      <c r="G88" s="19">
        <v>1</v>
      </c>
      <c r="H88" s="19">
        <v>1</v>
      </c>
      <c r="I88" s="19">
        <v>1</v>
      </c>
      <c r="J88" s="19">
        <v>1</v>
      </c>
      <c r="K88" s="19">
        <v>1</v>
      </c>
      <c r="L88" s="19">
        <v>0</v>
      </c>
      <c r="M88" s="19">
        <v>1</v>
      </c>
      <c r="O88" s="19">
        <v>1</v>
      </c>
      <c r="P88" s="19">
        <v>2</v>
      </c>
      <c r="Q88" s="19">
        <v>1</v>
      </c>
      <c r="R88" s="19">
        <v>0</v>
      </c>
      <c r="S88" s="19">
        <v>1</v>
      </c>
      <c r="T88" s="19">
        <v>1</v>
      </c>
      <c r="V88" s="19">
        <v>1</v>
      </c>
      <c r="W88" s="19">
        <v>1</v>
      </c>
      <c r="Z88" s="19">
        <v>1</v>
      </c>
      <c r="AB88" s="4"/>
      <c r="AD88" s="4"/>
      <c r="AF88" s="4"/>
      <c r="AH88" s="19">
        <v>1</v>
      </c>
      <c r="AJ88" s="19">
        <v>0</v>
      </c>
      <c r="AK88" s="19">
        <v>0</v>
      </c>
      <c r="AL88" s="19">
        <v>0</v>
      </c>
      <c r="AO88" s="19">
        <v>1</v>
      </c>
      <c r="AP88" s="19">
        <v>0</v>
      </c>
      <c r="AQ88" s="19">
        <v>0</v>
      </c>
      <c r="AR88" s="19">
        <v>1</v>
      </c>
      <c r="AT88" s="19">
        <v>0</v>
      </c>
      <c r="AU88" s="19">
        <v>1</v>
      </c>
      <c r="AW88" s="19">
        <v>1</v>
      </c>
    </row>
    <row r="89" spans="1:50" ht="15">
      <c r="A89" s="95" t="s">
        <v>645</v>
      </c>
      <c r="B89" s="4"/>
      <c r="C89" s="19">
        <v>0</v>
      </c>
      <c r="D89" s="19">
        <v>1</v>
      </c>
      <c r="F89" s="19">
        <v>0</v>
      </c>
      <c r="J89" s="19">
        <v>0</v>
      </c>
      <c r="K89" s="19">
        <v>0</v>
      </c>
      <c r="L89" s="19">
        <v>1</v>
      </c>
      <c r="P89" s="19">
        <v>0</v>
      </c>
      <c r="Q89" s="19">
        <v>0</v>
      </c>
      <c r="R89" s="19">
        <v>1</v>
      </c>
      <c r="S89" s="19">
        <v>0</v>
      </c>
      <c r="U89" s="19">
        <v>1</v>
      </c>
      <c r="V89" s="19">
        <v>0</v>
      </c>
      <c r="Z89" s="19">
        <v>0</v>
      </c>
      <c r="AB89" s="4"/>
      <c r="AC89" s="19">
        <v>1</v>
      </c>
      <c r="AD89" s="4"/>
      <c r="AE89" s="19">
        <v>2</v>
      </c>
      <c r="AF89" s="4"/>
      <c r="AI89" s="19">
        <v>1</v>
      </c>
      <c r="AJ89" s="19">
        <v>1</v>
      </c>
      <c r="AK89" s="19">
        <v>1</v>
      </c>
      <c r="AL89" s="19">
        <v>1</v>
      </c>
      <c r="AM89" s="19">
        <v>1</v>
      </c>
      <c r="AP89" s="19">
        <v>1</v>
      </c>
      <c r="AQ89" s="19">
        <v>1</v>
      </c>
      <c r="AR89" s="19">
        <v>0</v>
      </c>
      <c r="AS89" s="19">
        <v>1</v>
      </c>
      <c r="AT89" s="19">
        <v>1</v>
      </c>
      <c r="AV89" s="19">
        <v>1</v>
      </c>
      <c r="AW89" s="19">
        <v>0</v>
      </c>
      <c r="AX89" s="4">
        <v>1</v>
      </c>
    </row>
    <row r="90" spans="1:50" ht="15">
      <c r="A90" s="96" t="s">
        <v>577</v>
      </c>
      <c r="B90" s="4"/>
      <c r="C90" s="19">
        <v>4</v>
      </c>
      <c r="D90" s="19">
        <v>4</v>
      </c>
      <c r="F90" s="19">
        <v>4</v>
      </c>
      <c r="J90" s="19">
        <v>4</v>
      </c>
      <c r="K90" s="19">
        <v>4</v>
      </c>
      <c r="L90" s="19">
        <v>4</v>
      </c>
      <c r="N90" s="19">
        <v>4</v>
      </c>
      <c r="P90" s="19">
        <v>0</v>
      </c>
      <c r="Q90" s="19">
        <v>4</v>
      </c>
      <c r="R90" s="19">
        <v>4</v>
      </c>
      <c r="S90" s="19">
        <v>4</v>
      </c>
      <c r="U90" s="19">
        <v>6</v>
      </c>
      <c r="V90" s="19">
        <v>0</v>
      </c>
      <c r="X90" s="19">
        <v>4</v>
      </c>
      <c r="Z90" s="19">
        <v>4</v>
      </c>
      <c r="AB90" s="4"/>
      <c r="AC90" s="19">
        <v>5</v>
      </c>
      <c r="AD90" s="4"/>
      <c r="AE90" s="19">
        <v>4</v>
      </c>
      <c r="AF90" s="4"/>
      <c r="AI90" s="19">
        <v>5</v>
      </c>
      <c r="AJ90" s="19">
        <v>5</v>
      </c>
      <c r="AK90" s="19">
        <v>5</v>
      </c>
      <c r="AL90" s="19">
        <v>4</v>
      </c>
      <c r="AM90" s="19">
        <v>4</v>
      </c>
      <c r="AP90" s="19">
        <v>6</v>
      </c>
      <c r="AQ90" s="19">
        <v>5</v>
      </c>
      <c r="AR90" s="19">
        <v>4</v>
      </c>
      <c r="AS90" s="19">
        <v>5</v>
      </c>
      <c r="AT90" s="19">
        <v>4</v>
      </c>
      <c r="AV90" s="19">
        <v>4</v>
      </c>
      <c r="AW90" s="19">
        <v>4</v>
      </c>
      <c r="AX90" s="4">
        <v>5</v>
      </c>
    </row>
    <row r="91" spans="1:50">
      <c r="A91" s="85" t="s">
        <v>646</v>
      </c>
      <c r="B91" s="4"/>
      <c r="C91" s="19">
        <v>0</v>
      </c>
      <c r="E91" s="19">
        <v>1</v>
      </c>
      <c r="F91" s="19">
        <v>0</v>
      </c>
      <c r="J91" s="19">
        <v>1</v>
      </c>
      <c r="K91" s="19">
        <v>1</v>
      </c>
      <c r="L91" s="19">
        <v>0</v>
      </c>
      <c r="P91" s="19">
        <v>0</v>
      </c>
      <c r="Q91" s="19">
        <v>1</v>
      </c>
      <c r="R91" s="19">
        <v>0</v>
      </c>
      <c r="S91" s="19">
        <v>1</v>
      </c>
      <c r="V91" s="19">
        <v>0</v>
      </c>
      <c r="Z91" s="19">
        <v>1</v>
      </c>
      <c r="AB91" s="4"/>
      <c r="AD91" s="4"/>
      <c r="AF91" s="4"/>
      <c r="AJ91" s="19">
        <v>0</v>
      </c>
      <c r="AK91" s="19">
        <v>0</v>
      </c>
      <c r="AL91" s="19">
        <v>0</v>
      </c>
      <c r="AP91" s="19">
        <v>2</v>
      </c>
      <c r="AQ91" s="19">
        <v>0</v>
      </c>
      <c r="AR91" s="19">
        <v>1</v>
      </c>
      <c r="AT91" s="19">
        <v>0</v>
      </c>
      <c r="AW91" s="19">
        <v>1</v>
      </c>
    </row>
    <row r="92" spans="1:50">
      <c r="A92" s="97" t="s">
        <v>647</v>
      </c>
      <c r="B92" s="4"/>
      <c r="C92" s="19">
        <v>0</v>
      </c>
      <c r="D92" s="19">
        <v>2</v>
      </c>
      <c r="F92" s="19">
        <v>0</v>
      </c>
      <c r="J92" s="19">
        <v>0</v>
      </c>
      <c r="K92" s="19">
        <v>0</v>
      </c>
      <c r="L92" s="19">
        <v>1</v>
      </c>
      <c r="M92" s="19">
        <v>1</v>
      </c>
      <c r="P92" s="19">
        <v>0</v>
      </c>
      <c r="Q92" s="19">
        <v>0</v>
      </c>
      <c r="R92" s="19">
        <v>0</v>
      </c>
      <c r="S92" s="19">
        <v>0</v>
      </c>
      <c r="U92" s="19">
        <v>2</v>
      </c>
      <c r="V92" s="19">
        <v>0</v>
      </c>
      <c r="W92" s="19">
        <v>1</v>
      </c>
      <c r="X92" s="19">
        <v>1</v>
      </c>
      <c r="Y92" s="19">
        <v>1</v>
      </c>
      <c r="Z92" s="19">
        <v>0</v>
      </c>
      <c r="AB92" s="4"/>
      <c r="AC92" s="19">
        <v>2</v>
      </c>
      <c r="AD92" s="4"/>
      <c r="AF92" s="4"/>
      <c r="AH92" s="19">
        <v>1</v>
      </c>
      <c r="AI92" s="19">
        <v>2</v>
      </c>
      <c r="AJ92" s="19">
        <v>2</v>
      </c>
      <c r="AK92" s="19">
        <v>2</v>
      </c>
      <c r="AL92" s="19">
        <v>2</v>
      </c>
      <c r="AO92" s="19">
        <v>1</v>
      </c>
      <c r="AP92" s="19">
        <v>0</v>
      </c>
      <c r="AQ92" s="19">
        <v>2</v>
      </c>
      <c r="AR92" s="19">
        <v>0</v>
      </c>
      <c r="AS92" s="19">
        <v>2</v>
      </c>
      <c r="AT92" s="19">
        <v>2</v>
      </c>
      <c r="AV92" s="19">
        <v>2</v>
      </c>
      <c r="AW92" s="19">
        <v>0</v>
      </c>
      <c r="AX92" s="4">
        <v>3</v>
      </c>
    </row>
    <row r="93" spans="1:50">
      <c r="A93" s="97" t="s">
        <v>648</v>
      </c>
      <c r="B93" s="4"/>
      <c r="C93" s="19">
        <v>0</v>
      </c>
      <c r="F93" s="19">
        <v>0</v>
      </c>
      <c r="J93" s="19">
        <v>1</v>
      </c>
      <c r="K93" s="19">
        <v>0</v>
      </c>
      <c r="L93" s="19">
        <v>0</v>
      </c>
      <c r="N93" s="19">
        <v>1</v>
      </c>
      <c r="P93" s="19">
        <v>0</v>
      </c>
      <c r="Q93" s="19">
        <v>0</v>
      </c>
      <c r="R93" s="19">
        <v>2</v>
      </c>
      <c r="S93" s="19">
        <v>0</v>
      </c>
      <c r="U93" s="19">
        <v>0</v>
      </c>
      <c r="V93" s="19">
        <v>0</v>
      </c>
      <c r="Z93" s="19">
        <v>0</v>
      </c>
      <c r="AB93" s="4"/>
      <c r="AD93" s="4"/>
      <c r="AF93" s="4"/>
      <c r="AJ93" s="19">
        <v>0</v>
      </c>
      <c r="AK93" s="19">
        <v>0</v>
      </c>
      <c r="AL93" s="19">
        <v>0</v>
      </c>
      <c r="AM93" s="19">
        <v>2</v>
      </c>
      <c r="AP93" s="19">
        <v>0</v>
      </c>
      <c r="AQ93" s="19">
        <v>0</v>
      </c>
      <c r="AR93" s="19">
        <v>0</v>
      </c>
      <c r="AT93" s="19">
        <v>0</v>
      </c>
      <c r="AW93" s="19">
        <v>0</v>
      </c>
    </row>
    <row r="94" spans="1:50">
      <c r="A94" s="97" t="s">
        <v>649</v>
      </c>
      <c r="B94" s="4"/>
      <c r="C94" s="19">
        <v>0</v>
      </c>
      <c r="F94" s="19">
        <v>0</v>
      </c>
      <c r="J94" s="19">
        <v>0</v>
      </c>
      <c r="K94" s="19">
        <v>0</v>
      </c>
      <c r="L94" s="19">
        <v>0</v>
      </c>
      <c r="P94" s="19">
        <v>0</v>
      </c>
      <c r="Q94" s="19">
        <v>0</v>
      </c>
      <c r="R94" s="19">
        <v>0</v>
      </c>
      <c r="S94" s="19">
        <v>0</v>
      </c>
      <c r="U94" s="19">
        <v>0</v>
      </c>
      <c r="V94" s="19">
        <v>0</v>
      </c>
      <c r="Z94" s="19">
        <v>0</v>
      </c>
      <c r="AB94" s="4"/>
      <c r="AC94" s="19">
        <v>1</v>
      </c>
      <c r="AD94" s="4"/>
      <c r="AF94" s="4"/>
      <c r="AJ94" s="19">
        <v>0</v>
      </c>
      <c r="AK94" s="19">
        <v>0</v>
      </c>
      <c r="AL94" s="19">
        <v>0</v>
      </c>
      <c r="AP94" s="19">
        <v>0</v>
      </c>
      <c r="AQ94" s="19">
        <v>0</v>
      </c>
      <c r="AR94" s="19">
        <v>0</v>
      </c>
      <c r="AT94" s="19">
        <v>0</v>
      </c>
      <c r="AW94" s="19">
        <v>0</v>
      </c>
    </row>
    <row r="95" spans="1:50">
      <c r="A95" s="98" t="s">
        <v>578</v>
      </c>
      <c r="B95" s="4"/>
      <c r="C95" s="19">
        <v>0</v>
      </c>
      <c r="F95" s="19">
        <v>0</v>
      </c>
      <c r="J95" s="19">
        <v>0</v>
      </c>
      <c r="K95" s="19">
        <v>0</v>
      </c>
      <c r="L95" s="19">
        <v>0</v>
      </c>
      <c r="P95" s="19">
        <v>0</v>
      </c>
      <c r="Q95" s="19">
        <v>0</v>
      </c>
      <c r="R95" s="19">
        <v>0</v>
      </c>
      <c r="S95" s="19">
        <v>0</v>
      </c>
      <c r="V95" s="19">
        <v>0</v>
      </c>
      <c r="Z95" s="19">
        <v>0</v>
      </c>
      <c r="AB95" s="4"/>
      <c r="AD95" s="4"/>
      <c r="AE95" s="19">
        <v>10</v>
      </c>
      <c r="AF95" s="4"/>
      <c r="AJ95" s="19">
        <v>0</v>
      </c>
      <c r="AK95" s="19">
        <v>0</v>
      </c>
      <c r="AL95" s="19">
        <v>0</v>
      </c>
      <c r="AP95" s="19">
        <v>0</v>
      </c>
      <c r="AQ95" s="19">
        <v>0</v>
      </c>
      <c r="AR95" s="19">
        <v>0</v>
      </c>
      <c r="AT95" s="19">
        <v>0</v>
      </c>
      <c r="AW95" s="19">
        <v>0</v>
      </c>
    </row>
    <row r="96" spans="1:50">
      <c r="A96" s="85" t="s">
        <v>650</v>
      </c>
      <c r="B96" s="4"/>
      <c r="C96" s="19">
        <v>0</v>
      </c>
      <c r="D96" s="19">
        <v>2</v>
      </c>
      <c r="F96" s="19">
        <v>1</v>
      </c>
      <c r="G96" s="19">
        <v>1</v>
      </c>
      <c r="H96" s="19">
        <v>4</v>
      </c>
      <c r="I96" s="19">
        <v>1</v>
      </c>
      <c r="J96" s="19">
        <v>1</v>
      </c>
      <c r="K96" s="19">
        <v>1</v>
      </c>
      <c r="L96" s="19">
        <v>1</v>
      </c>
      <c r="M96" s="19">
        <v>1</v>
      </c>
      <c r="N96" s="19">
        <v>3</v>
      </c>
      <c r="O96" s="19">
        <v>1</v>
      </c>
      <c r="P96" s="19">
        <v>0</v>
      </c>
      <c r="Q96" s="19">
        <v>0</v>
      </c>
      <c r="R96" s="19">
        <v>0</v>
      </c>
      <c r="S96" s="19">
        <v>1</v>
      </c>
      <c r="T96" s="19">
        <v>3</v>
      </c>
      <c r="U96" s="19">
        <v>2</v>
      </c>
      <c r="V96" s="19">
        <v>2</v>
      </c>
      <c r="Y96" s="19">
        <v>1</v>
      </c>
      <c r="Z96" s="19">
        <v>0</v>
      </c>
      <c r="AB96" s="4"/>
      <c r="AD96" s="4"/>
      <c r="AF96" s="4"/>
      <c r="AH96" s="19">
        <v>1</v>
      </c>
      <c r="AJ96" s="19">
        <v>0</v>
      </c>
      <c r="AK96" s="19">
        <v>0</v>
      </c>
      <c r="AL96" s="19">
        <v>4</v>
      </c>
      <c r="AO96" s="19">
        <v>1</v>
      </c>
      <c r="AP96" s="19">
        <v>0</v>
      </c>
      <c r="AQ96" s="19">
        <v>3</v>
      </c>
      <c r="AR96" s="19">
        <v>0</v>
      </c>
      <c r="AT96" s="19">
        <v>0</v>
      </c>
      <c r="AU96" s="19">
        <v>2</v>
      </c>
      <c r="AW96" s="19">
        <v>1</v>
      </c>
      <c r="AX96" s="4">
        <v>2</v>
      </c>
    </row>
    <row r="97" spans="1:50">
      <c r="A97" s="88" t="s">
        <v>651</v>
      </c>
      <c r="B97" s="4"/>
      <c r="C97" s="19">
        <v>1</v>
      </c>
      <c r="E97" s="19">
        <v>1</v>
      </c>
      <c r="F97" s="19">
        <v>1</v>
      </c>
      <c r="H97" s="19">
        <v>0</v>
      </c>
      <c r="J97" s="19">
        <v>1</v>
      </c>
      <c r="K97" s="19">
        <v>1</v>
      </c>
      <c r="L97" s="19">
        <v>0</v>
      </c>
      <c r="M97" s="19">
        <v>0</v>
      </c>
      <c r="N97" s="19">
        <v>1</v>
      </c>
      <c r="P97" s="19">
        <v>2</v>
      </c>
      <c r="Q97" s="19">
        <v>1</v>
      </c>
      <c r="R97" s="19">
        <v>2</v>
      </c>
      <c r="S97" s="19">
        <v>0</v>
      </c>
      <c r="U97" s="19">
        <v>2</v>
      </c>
      <c r="V97" s="19">
        <v>1</v>
      </c>
      <c r="W97" s="19">
        <v>1</v>
      </c>
      <c r="X97" s="19">
        <v>1</v>
      </c>
      <c r="Y97" s="19">
        <v>1</v>
      </c>
      <c r="Z97" s="19">
        <v>1</v>
      </c>
      <c r="AB97" s="4"/>
      <c r="AC97" s="19">
        <v>2</v>
      </c>
      <c r="AD97" s="4"/>
      <c r="AF97" s="4"/>
      <c r="AH97" s="19">
        <v>2</v>
      </c>
      <c r="AI97" s="19">
        <v>2</v>
      </c>
      <c r="AJ97" s="19">
        <v>2</v>
      </c>
      <c r="AK97" s="19">
        <v>2</v>
      </c>
      <c r="AL97" s="19">
        <v>1</v>
      </c>
      <c r="AM97" s="19">
        <v>2</v>
      </c>
      <c r="AO97" s="19">
        <v>1</v>
      </c>
      <c r="AP97" s="19">
        <v>3</v>
      </c>
      <c r="AQ97" s="19">
        <v>0</v>
      </c>
      <c r="AR97" s="19">
        <v>1</v>
      </c>
      <c r="AS97" s="19">
        <v>2</v>
      </c>
      <c r="AT97" s="19">
        <v>0</v>
      </c>
      <c r="AW97" s="19">
        <v>0</v>
      </c>
      <c r="AX97" s="4">
        <v>3</v>
      </c>
    </row>
    <row r="98" spans="1:50">
      <c r="A98" s="88" t="s">
        <v>652</v>
      </c>
      <c r="B98" s="4"/>
      <c r="C98" s="19">
        <v>0</v>
      </c>
      <c r="F98" s="19">
        <v>0</v>
      </c>
      <c r="H98" s="19">
        <v>0</v>
      </c>
      <c r="J98" s="19">
        <v>0</v>
      </c>
      <c r="K98" s="19">
        <v>0</v>
      </c>
      <c r="L98" s="19">
        <v>0</v>
      </c>
      <c r="M98" s="19">
        <v>0</v>
      </c>
      <c r="P98" s="19">
        <v>0</v>
      </c>
      <c r="Q98" s="19">
        <v>0</v>
      </c>
      <c r="R98" s="19">
        <v>0</v>
      </c>
      <c r="S98" s="19">
        <v>0</v>
      </c>
      <c r="U98" s="19">
        <v>0</v>
      </c>
      <c r="V98" s="19">
        <v>0</v>
      </c>
      <c r="Z98" s="19">
        <v>0</v>
      </c>
      <c r="AB98" s="4"/>
      <c r="AD98" s="4"/>
      <c r="AE98" s="19">
        <v>2</v>
      </c>
      <c r="AF98" s="4"/>
      <c r="AJ98" s="19">
        <v>0</v>
      </c>
      <c r="AK98" s="19">
        <v>0</v>
      </c>
      <c r="AL98" s="19">
        <v>0</v>
      </c>
      <c r="AP98" s="19">
        <v>0</v>
      </c>
      <c r="AQ98" s="19">
        <v>0</v>
      </c>
      <c r="AR98" s="19">
        <v>0</v>
      </c>
      <c r="AT98" s="19">
        <v>2</v>
      </c>
      <c r="AV98" s="19">
        <v>2</v>
      </c>
      <c r="AW98" s="19">
        <v>0</v>
      </c>
    </row>
    <row r="99" spans="1:50">
      <c r="A99" s="85" t="s">
        <v>653</v>
      </c>
      <c r="B99" s="4"/>
      <c r="C99" s="19">
        <v>0</v>
      </c>
      <c r="D99" s="19">
        <v>1</v>
      </c>
      <c r="E99" s="19">
        <v>1</v>
      </c>
      <c r="F99" s="19">
        <v>0</v>
      </c>
      <c r="H99" s="19">
        <v>0</v>
      </c>
      <c r="J99" s="19">
        <v>0</v>
      </c>
      <c r="K99" s="19">
        <v>0</v>
      </c>
      <c r="L99" s="19">
        <v>0</v>
      </c>
      <c r="M99" s="19">
        <v>0</v>
      </c>
      <c r="P99" s="19">
        <v>0</v>
      </c>
      <c r="Q99" s="19">
        <v>0</v>
      </c>
      <c r="R99" s="19">
        <v>0</v>
      </c>
      <c r="S99" s="19">
        <v>0</v>
      </c>
      <c r="U99" s="19">
        <v>0</v>
      </c>
      <c r="V99" s="19">
        <v>0</v>
      </c>
      <c r="Z99" s="19">
        <v>0</v>
      </c>
      <c r="AB99" s="4"/>
      <c r="AD99" s="4"/>
      <c r="AF99" s="4"/>
      <c r="AJ99" s="19">
        <v>0</v>
      </c>
      <c r="AK99" s="19">
        <v>0</v>
      </c>
      <c r="AL99" s="19">
        <v>0</v>
      </c>
      <c r="AP99" s="19">
        <v>0</v>
      </c>
      <c r="AQ99" s="19">
        <v>1</v>
      </c>
      <c r="AR99" s="19">
        <v>0</v>
      </c>
      <c r="AT99" s="19">
        <v>0</v>
      </c>
      <c r="AW99" s="19">
        <v>0</v>
      </c>
    </row>
    <row r="100" spans="1:50">
      <c r="A100" s="88" t="s">
        <v>651</v>
      </c>
      <c r="B100" s="4"/>
      <c r="C100" s="19">
        <v>0</v>
      </c>
      <c r="F100" s="19">
        <v>0</v>
      </c>
      <c r="H100" s="19">
        <v>0</v>
      </c>
      <c r="J100" s="19">
        <v>0</v>
      </c>
      <c r="K100" s="19">
        <v>0</v>
      </c>
      <c r="L100" s="19">
        <v>0</v>
      </c>
      <c r="M100" s="19">
        <v>0</v>
      </c>
      <c r="P100" s="19">
        <v>0</v>
      </c>
      <c r="Q100" s="19">
        <v>1</v>
      </c>
      <c r="R100" s="19">
        <v>0</v>
      </c>
      <c r="S100" s="19">
        <v>0</v>
      </c>
      <c r="U100" s="19">
        <v>0</v>
      </c>
      <c r="V100" s="19">
        <v>0</v>
      </c>
      <c r="Z100" s="19">
        <v>0</v>
      </c>
      <c r="AB100" s="4"/>
      <c r="AD100" s="4"/>
      <c r="AF100" s="4"/>
      <c r="AJ100" s="19">
        <v>0</v>
      </c>
      <c r="AK100" s="19">
        <v>0</v>
      </c>
      <c r="AL100" s="19">
        <v>0</v>
      </c>
      <c r="AP100" s="19">
        <v>0</v>
      </c>
      <c r="AQ100" s="19">
        <v>0</v>
      </c>
      <c r="AR100" s="19">
        <v>0</v>
      </c>
      <c r="AT100" s="19">
        <v>0</v>
      </c>
      <c r="AV100" s="19">
        <v>1</v>
      </c>
      <c r="AW100" s="19">
        <v>0</v>
      </c>
    </row>
    <row r="101" spans="1:50">
      <c r="A101" s="88" t="s">
        <v>652</v>
      </c>
      <c r="B101" s="4"/>
      <c r="C101" s="19">
        <v>0</v>
      </c>
      <c r="F101" s="19">
        <v>0</v>
      </c>
      <c r="H101" s="19">
        <v>0</v>
      </c>
      <c r="J101" s="19">
        <v>0</v>
      </c>
      <c r="K101" s="19">
        <v>0</v>
      </c>
      <c r="L101" s="19">
        <v>0</v>
      </c>
      <c r="M101" s="19">
        <v>0</v>
      </c>
      <c r="P101" s="19">
        <v>0</v>
      </c>
      <c r="Q101" s="19">
        <v>0</v>
      </c>
      <c r="R101" s="19">
        <v>0</v>
      </c>
      <c r="S101" s="19">
        <v>0</v>
      </c>
      <c r="U101" s="19">
        <v>0</v>
      </c>
      <c r="V101" s="19">
        <v>0</v>
      </c>
      <c r="Z101" s="19">
        <v>0</v>
      </c>
      <c r="AB101" s="4"/>
      <c r="AD101" s="4"/>
      <c r="AE101" s="19">
        <v>1</v>
      </c>
      <c r="AF101" s="4"/>
      <c r="AJ101" s="19">
        <v>0</v>
      </c>
      <c r="AK101" s="19">
        <v>0</v>
      </c>
      <c r="AL101" s="19">
        <v>0</v>
      </c>
      <c r="AP101" s="19">
        <v>0</v>
      </c>
      <c r="AQ101" s="19">
        <v>0</v>
      </c>
      <c r="AR101" s="19">
        <v>0</v>
      </c>
      <c r="AT101" s="19">
        <v>0</v>
      </c>
      <c r="AW101" s="19">
        <v>0</v>
      </c>
    </row>
    <row r="102" spans="1:50">
      <c r="A102" s="85" t="s">
        <v>654</v>
      </c>
      <c r="B102" s="4"/>
      <c r="C102" s="19">
        <v>0</v>
      </c>
      <c r="D102" s="19">
        <v>1</v>
      </c>
      <c r="E102" s="19">
        <v>1</v>
      </c>
      <c r="F102" s="19">
        <v>0</v>
      </c>
      <c r="G102" s="19">
        <v>1</v>
      </c>
      <c r="H102" s="19">
        <v>1</v>
      </c>
      <c r="I102" s="19">
        <v>1</v>
      </c>
      <c r="J102" s="19">
        <v>1</v>
      </c>
      <c r="K102" s="19">
        <v>1</v>
      </c>
      <c r="L102" s="19">
        <v>1</v>
      </c>
      <c r="M102" s="19">
        <v>1</v>
      </c>
      <c r="O102" s="19">
        <v>1</v>
      </c>
      <c r="P102" s="19">
        <v>0</v>
      </c>
      <c r="Q102" s="19">
        <v>0</v>
      </c>
      <c r="R102" s="19">
        <v>0</v>
      </c>
      <c r="S102" s="19">
        <v>0</v>
      </c>
      <c r="T102" s="19">
        <v>1</v>
      </c>
      <c r="U102" s="19">
        <v>0</v>
      </c>
      <c r="V102" s="19">
        <v>0</v>
      </c>
      <c r="Z102" s="19">
        <v>1</v>
      </c>
      <c r="AB102" s="4"/>
      <c r="AD102" s="4"/>
      <c r="AF102" s="4"/>
      <c r="AJ102" s="19">
        <v>0</v>
      </c>
      <c r="AK102" s="19">
        <v>0</v>
      </c>
      <c r="AL102" s="19">
        <v>2</v>
      </c>
      <c r="AP102" s="19">
        <v>0</v>
      </c>
      <c r="AQ102" s="19">
        <v>1</v>
      </c>
      <c r="AR102" s="19">
        <v>0</v>
      </c>
      <c r="AT102" s="19">
        <v>1</v>
      </c>
      <c r="AU102" s="19">
        <v>1</v>
      </c>
      <c r="AW102" s="19">
        <v>1</v>
      </c>
    </row>
    <row r="103" spans="1:50">
      <c r="A103" s="88" t="s">
        <v>651</v>
      </c>
      <c r="B103" s="4"/>
      <c r="C103" s="19">
        <v>1</v>
      </c>
      <c r="F103" s="19">
        <v>0</v>
      </c>
      <c r="H103" s="19">
        <v>0</v>
      </c>
      <c r="J103" s="19">
        <v>0</v>
      </c>
      <c r="K103" s="19">
        <v>0</v>
      </c>
      <c r="L103" s="19">
        <v>0</v>
      </c>
      <c r="M103" s="19">
        <v>0</v>
      </c>
      <c r="N103" s="19">
        <v>1</v>
      </c>
      <c r="P103" s="19">
        <v>0</v>
      </c>
      <c r="Q103" s="19">
        <v>0</v>
      </c>
      <c r="R103" s="19">
        <v>1</v>
      </c>
      <c r="S103" s="19">
        <v>0</v>
      </c>
      <c r="U103" s="19">
        <v>2</v>
      </c>
      <c r="V103" s="19">
        <v>0</v>
      </c>
      <c r="X103" s="19">
        <v>1</v>
      </c>
      <c r="Y103" s="19">
        <v>1</v>
      </c>
      <c r="Z103" s="19">
        <v>0</v>
      </c>
      <c r="AB103" s="4"/>
      <c r="AC103" s="19">
        <v>1</v>
      </c>
      <c r="AD103" s="4"/>
      <c r="AF103" s="4"/>
      <c r="AI103" s="19">
        <v>1</v>
      </c>
      <c r="AJ103" s="19">
        <v>1</v>
      </c>
      <c r="AK103" s="19">
        <v>2</v>
      </c>
      <c r="AL103" s="19">
        <v>1</v>
      </c>
      <c r="AM103" s="19">
        <v>1</v>
      </c>
      <c r="AP103" s="19">
        <v>1</v>
      </c>
      <c r="AQ103" s="19">
        <v>0</v>
      </c>
      <c r="AR103" s="19">
        <v>0</v>
      </c>
      <c r="AS103" s="19">
        <v>1</v>
      </c>
      <c r="AT103" s="19">
        <v>0</v>
      </c>
      <c r="AV103" s="19">
        <v>2</v>
      </c>
      <c r="AW103" s="19">
        <v>0</v>
      </c>
      <c r="AX103" s="4">
        <v>1</v>
      </c>
    </row>
    <row r="104" spans="1:50">
      <c r="A104" s="88" t="s">
        <v>652</v>
      </c>
      <c r="B104" s="4"/>
      <c r="C104" s="19">
        <v>0</v>
      </c>
      <c r="F104" s="19">
        <v>0</v>
      </c>
      <c r="H104" s="19">
        <v>0</v>
      </c>
      <c r="J104" s="19">
        <v>0</v>
      </c>
      <c r="K104" s="19">
        <v>0</v>
      </c>
      <c r="L104" s="19">
        <v>0</v>
      </c>
      <c r="M104" s="19">
        <v>0</v>
      </c>
      <c r="P104" s="19">
        <v>0</v>
      </c>
      <c r="Q104" s="19">
        <v>0</v>
      </c>
      <c r="R104" s="19">
        <v>0</v>
      </c>
      <c r="S104" s="19">
        <v>0</v>
      </c>
      <c r="U104" s="19">
        <v>0</v>
      </c>
      <c r="V104" s="19">
        <v>0</v>
      </c>
      <c r="Z104" s="19">
        <v>0</v>
      </c>
      <c r="AB104" s="4"/>
      <c r="AD104" s="4"/>
      <c r="AE104" s="19">
        <v>2</v>
      </c>
      <c r="AF104" s="4"/>
      <c r="AJ104" s="19">
        <v>0</v>
      </c>
      <c r="AK104" s="19">
        <v>0</v>
      </c>
      <c r="AL104" s="19">
        <v>0</v>
      </c>
      <c r="AP104" s="19">
        <v>0</v>
      </c>
      <c r="AQ104" s="19">
        <v>0</v>
      </c>
      <c r="AR104" s="19">
        <v>0</v>
      </c>
      <c r="AT104" s="19">
        <v>0</v>
      </c>
      <c r="AW104" s="19">
        <v>0</v>
      </c>
    </row>
    <row r="105" spans="1:50">
      <c r="A105" s="85" t="s">
        <v>579</v>
      </c>
      <c r="B105" s="4"/>
      <c r="C105" s="19">
        <v>0</v>
      </c>
      <c r="F105" s="19">
        <v>0</v>
      </c>
      <c r="J105" s="19">
        <v>0</v>
      </c>
      <c r="K105" s="19">
        <v>0</v>
      </c>
      <c r="L105" s="19">
        <v>0</v>
      </c>
      <c r="M105" s="19">
        <v>0</v>
      </c>
      <c r="P105" s="19">
        <v>1</v>
      </c>
      <c r="Q105" s="19">
        <v>1</v>
      </c>
      <c r="R105" s="19">
        <v>1</v>
      </c>
      <c r="S105" s="19">
        <v>0</v>
      </c>
      <c r="U105" s="19">
        <v>0</v>
      </c>
      <c r="V105" s="19">
        <v>0</v>
      </c>
      <c r="Z105" s="19">
        <v>0</v>
      </c>
      <c r="AB105" s="4"/>
      <c r="AC105" s="19">
        <v>2</v>
      </c>
      <c r="AD105" s="4"/>
      <c r="AF105" s="4"/>
      <c r="AI105" s="19">
        <v>1</v>
      </c>
      <c r="AJ105" s="19">
        <v>1</v>
      </c>
      <c r="AK105" s="19">
        <v>0</v>
      </c>
      <c r="AL105" s="19">
        <v>0</v>
      </c>
      <c r="AO105" s="19">
        <v>1</v>
      </c>
      <c r="AP105" s="19">
        <v>1</v>
      </c>
      <c r="AQ105" s="19">
        <v>0</v>
      </c>
      <c r="AR105" s="19">
        <v>0</v>
      </c>
      <c r="AT105" s="19">
        <v>0</v>
      </c>
      <c r="AW105" s="19">
        <v>0</v>
      </c>
    </row>
    <row r="106" spans="1:50">
      <c r="A106" s="85" t="s">
        <v>1991</v>
      </c>
      <c r="B106" s="4"/>
      <c r="C106" s="19">
        <v>1</v>
      </c>
      <c r="F106" s="19">
        <v>1</v>
      </c>
      <c r="J106" s="19">
        <v>1</v>
      </c>
      <c r="K106" s="19">
        <v>1</v>
      </c>
      <c r="L106" s="19">
        <v>1</v>
      </c>
      <c r="N106" s="19">
        <v>2</v>
      </c>
      <c r="P106" s="19">
        <v>1</v>
      </c>
      <c r="Q106" s="19">
        <v>1</v>
      </c>
      <c r="R106" s="19">
        <v>1</v>
      </c>
      <c r="S106" s="19">
        <v>1</v>
      </c>
      <c r="V106" s="19">
        <v>1</v>
      </c>
      <c r="Z106" s="19">
        <v>1</v>
      </c>
      <c r="AB106" s="4"/>
      <c r="AD106" s="4"/>
      <c r="AF106" s="4"/>
      <c r="AJ106" s="19">
        <v>1</v>
      </c>
      <c r="AK106" s="19">
        <v>1</v>
      </c>
      <c r="AL106" s="19">
        <v>1</v>
      </c>
      <c r="AM106" s="19">
        <v>1</v>
      </c>
      <c r="AP106" s="19">
        <v>1</v>
      </c>
      <c r="AQ106" s="19">
        <v>1</v>
      </c>
      <c r="AR106" s="19">
        <v>1</v>
      </c>
      <c r="AS106" s="19">
        <v>1</v>
      </c>
      <c r="AT106" s="19">
        <v>1</v>
      </c>
      <c r="AU106" s="19">
        <v>1</v>
      </c>
      <c r="AV106" s="19">
        <v>1</v>
      </c>
      <c r="AW106" s="19">
        <v>0</v>
      </c>
      <c r="AX106" s="4">
        <v>1</v>
      </c>
    </row>
    <row r="107" spans="1:50">
      <c r="A107" s="99" t="s">
        <v>1990</v>
      </c>
      <c r="B107" s="4"/>
      <c r="C107" s="19">
        <v>20</v>
      </c>
      <c r="F107" s="19">
        <v>45</v>
      </c>
      <c r="G107" s="19">
        <v>25</v>
      </c>
      <c r="H107" s="19">
        <v>60</v>
      </c>
      <c r="I107" s="19">
        <v>25</v>
      </c>
      <c r="J107" s="19">
        <v>25</v>
      </c>
      <c r="K107" s="19">
        <v>20</v>
      </c>
      <c r="L107" s="19">
        <v>20</v>
      </c>
      <c r="M107" s="19">
        <v>25</v>
      </c>
      <c r="N107" s="19">
        <v>25</v>
      </c>
      <c r="O107" s="19">
        <v>25</v>
      </c>
      <c r="P107" s="19">
        <v>20</v>
      </c>
      <c r="Q107" s="19">
        <v>25</v>
      </c>
      <c r="R107" s="19">
        <v>3</v>
      </c>
      <c r="S107" s="19">
        <v>4</v>
      </c>
      <c r="T107" s="19">
        <v>30</v>
      </c>
      <c r="U107" s="19">
        <v>30</v>
      </c>
      <c r="V107" s="19">
        <v>20</v>
      </c>
      <c r="W107" s="19">
        <v>30</v>
      </c>
      <c r="X107" s="19">
        <v>20</v>
      </c>
      <c r="Y107" s="19">
        <v>40</v>
      </c>
      <c r="Z107" s="19">
        <v>20</v>
      </c>
      <c r="AB107" s="4"/>
      <c r="AC107" s="19">
        <v>3</v>
      </c>
      <c r="AD107" s="4"/>
      <c r="AE107" s="19">
        <v>3</v>
      </c>
      <c r="AF107" s="4"/>
      <c r="AH107" s="19">
        <v>25</v>
      </c>
      <c r="AI107" s="19">
        <v>3</v>
      </c>
      <c r="AJ107" s="19">
        <v>20</v>
      </c>
      <c r="AK107" s="19">
        <v>25</v>
      </c>
      <c r="AL107" s="19">
        <v>2</v>
      </c>
      <c r="AM107" s="19">
        <v>25</v>
      </c>
      <c r="AO107" s="19">
        <v>30</v>
      </c>
      <c r="AP107" s="19">
        <v>7</v>
      </c>
      <c r="AQ107" s="19">
        <v>25</v>
      </c>
      <c r="AR107" s="19">
        <v>25</v>
      </c>
      <c r="AS107" s="19">
        <v>2</v>
      </c>
      <c r="AT107" s="19">
        <v>20</v>
      </c>
      <c r="AU107" s="19">
        <v>20</v>
      </c>
      <c r="AV107" s="19">
        <v>25</v>
      </c>
      <c r="AW107" s="19"/>
      <c r="AX107" s="4">
        <v>4</v>
      </c>
    </row>
    <row r="108" spans="1:50">
      <c r="A108" s="100" t="s">
        <v>655</v>
      </c>
      <c r="B108" s="4"/>
      <c r="C108" s="19" t="s">
        <v>4806</v>
      </c>
      <c r="D108" s="73" t="s">
        <v>4806</v>
      </c>
      <c r="E108" s="73" t="s">
        <v>4806</v>
      </c>
      <c r="F108" s="19" t="s">
        <v>4806</v>
      </c>
      <c r="G108" s="73" t="s">
        <v>4806</v>
      </c>
      <c r="H108" s="73" t="s">
        <v>3122</v>
      </c>
      <c r="I108" s="73" t="s">
        <v>4806</v>
      </c>
      <c r="J108" s="19" t="s">
        <v>4806</v>
      </c>
      <c r="K108" s="19" t="s">
        <v>4806</v>
      </c>
      <c r="L108" s="19" t="s">
        <v>4806</v>
      </c>
      <c r="M108" s="73" t="s">
        <v>4806</v>
      </c>
      <c r="N108" s="73" t="s">
        <v>4806</v>
      </c>
      <c r="O108" s="73" t="s">
        <v>4806</v>
      </c>
      <c r="P108" s="73" t="s">
        <v>4806</v>
      </c>
      <c r="Q108" s="19" t="s">
        <v>4806</v>
      </c>
      <c r="R108" s="19" t="s">
        <v>5461</v>
      </c>
      <c r="S108" s="19" t="s">
        <v>4806</v>
      </c>
      <c r="T108" s="73" t="s">
        <v>4806</v>
      </c>
      <c r="U108" s="73" t="s">
        <v>4806</v>
      </c>
      <c r="V108" s="19" t="s">
        <v>4806</v>
      </c>
      <c r="W108" s="73" t="s">
        <v>4806</v>
      </c>
      <c r="X108" s="19" t="s">
        <v>4806</v>
      </c>
      <c r="Y108" s="73" t="s">
        <v>4806</v>
      </c>
      <c r="Z108" s="73" t="s">
        <v>4806</v>
      </c>
      <c r="AB108" s="4"/>
      <c r="AC108" s="73" t="s">
        <v>4806</v>
      </c>
      <c r="AD108" s="4"/>
      <c r="AE108" s="73" t="s">
        <v>3123</v>
      </c>
      <c r="AF108" s="4"/>
      <c r="AH108" s="73" t="s">
        <v>4806</v>
      </c>
      <c r="AI108" s="73" t="s">
        <v>4806</v>
      </c>
      <c r="AJ108" s="19" t="s">
        <v>4806</v>
      </c>
      <c r="AK108" s="19" t="s">
        <v>4806</v>
      </c>
      <c r="AL108" s="19" t="s">
        <v>4806</v>
      </c>
      <c r="AM108" s="19" t="s">
        <v>4806</v>
      </c>
      <c r="AO108" s="19" t="s">
        <v>4806</v>
      </c>
      <c r="AP108" s="19" t="s">
        <v>4806</v>
      </c>
      <c r="AQ108" s="19" t="s">
        <v>4806</v>
      </c>
      <c r="AR108" s="19" t="s">
        <v>4806</v>
      </c>
      <c r="AT108" s="73" t="s">
        <v>4806</v>
      </c>
      <c r="AU108" s="19" t="s">
        <v>2899</v>
      </c>
      <c r="AV108" s="19" t="s">
        <v>2993</v>
      </c>
      <c r="AW108" s="19"/>
      <c r="AX108" s="4" t="s">
        <v>4806</v>
      </c>
    </row>
    <row r="109" spans="1:50">
      <c r="A109" s="94" t="s">
        <v>580</v>
      </c>
      <c r="B109" s="4"/>
      <c r="C109" s="19">
        <v>2</v>
      </c>
      <c r="D109" s="19">
        <v>2</v>
      </c>
      <c r="F109" s="19">
        <v>2.5</v>
      </c>
      <c r="G109" s="19">
        <v>4</v>
      </c>
      <c r="H109" s="19">
        <v>1</v>
      </c>
      <c r="I109" s="19">
        <v>2.5</v>
      </c>
      <c r="J109" s="19">
        <v>3</v>
      </c>
      <c r="K109" s="19">
        <v>0</v>
      </c>
      <c r="L109" s="19">
        <v>2</v>
      </c>
      <c r="M109" s="19">
        <v>1.5</v>
      </c>
      <c r="N109" s="19">
        <v>2.5</v>
      </c>
      <c r="O109" s="19">
        <v>2</v>
      </c>
      <c r="P109" s="19">
        <v>5</v>
      </c>
      <c r="Q109" s="19">
        <v>4</v>
      </c>
      <c r="R109" s="19">
        <v>4</v>
      </c>
      <c r="S109" s="19">
        <v>3</v>
      </c>
      <c r="T109" s="19">
        <v>3.5</v>
      </c>
      <c r="U109" s="19">
        <v>4</v>
      </c>
      <c r="V109" s="19">
        <v>2</v>
      </c>
      <c r="W109" s="19">
        <v>2</v>
      </c>
      <c r="X109" s="19">
        <v>5</v>
      </c>
      <c r="Y109" s="19">
        <v>2</v>
      </c>
      <c r="Z109" s="19">
        <v>2</v>
      </c>
      <c r="AB109" s="4"/>
      <c r="AC109" s="19">
        <v>5</v>
      </c>
      <c r="AD109" s="4"/>
      <c r="AF109" s="4"/>
      <c r="AH109" s="19">
        <v>6</v>
      </c>
      <c r="AI109" s="19">
        <v>4</v>
      </c>
      <c r="AJ109" s="19">
        <v>7.5</v>
      </c>
      <c r="AK109" s="19">
        <v>5</v>
      </c>
      <c r="AL109" s="19">
        <v>5</v>
      </c>
      <c r="AM109" s="19">
        <v>4</v>
      </c>
      <c r="AP109" s="19">
        <v>5</v>
      </c>
      <c r="AQ109" s="19">
        <v>4</v>
      </c>
      <c r="AR109" s="19">
        <v>5</v>
      </c>
      <c r="AS109" s="19">
        <v>3</v>
      </c>
      <c r="AT109" s="19">
        <v>5</v>
      </c>
      <c r="AU109" s="19">
        <v>2</v>
      </c>
      <c r="AV109" s="19">
        <v>3</v>
      </c>
      <c r="AW109" s="19">
        <v>1.5</v>
      </c>
      <c r="AX109" s="4">
        <v>5</v>
      </c>
    </row>
    <row r="110" spans="1:50">
      <c r="A110" s="85" t="s">
        <v>656</v>
      </c>
      <c r="B110" s="4"/>
      <c r="C110" s="19" t="s">
        <v>590</v>
      </c>
      <c r="D110" s="19" t="s">
        <v>590</v>
      </c>
      <c r="E110" s="19" t="s">
        <v>1995</v>
      </c>
      <c r="F110" s="19" t="s">
        <v>590</v>
      </c>
      <c r="G110" s="19" t="s">
        <v>590</v>
      </c>
      <c r="H110" s="19" t="s">
        <v>590</v>
      </c>
      <c r="I110" s="19" t="s">
        <v>590</v>
      </c>
      <c r="J110" s="19" t="s">
        <v>590</v>
      </c>
      <c r="K110" s="19" t="s">
        <v>590</v>
      </c>
      <c r="L110" s="19" t="s">
        <v>590</v>
      </c>
      <c r="M110" s="19" t="s">
        <v>590</v>
      </c>
      <c r="N110" s="19" t="s">
        <v>590</v>
      </c>
      <c r="O110" s="19" t="s">
        <v>590</v>
      </c>
      <c r="P110" s="19" t="s">
        <v>590</v>
      </c>
      <c r="Q110" s="19" t="s">
        <v>590</v>
      </c>
      <c r="R110" s="19" t="s">
        <v>1995</v>
      </c>
      <c r="S110" s="19" t="s">
        <v>590</v>
      </c>
      <c r="V110" s="19" t="s">
        <v>590</v>
      </c>
      <c r="W110" s="19" t="s">
        <v>590</v>
      </c>
      <c r="Z110" s="19" t="s">
        <v>590</v>
      </c>
      <c r="AB110" s="4"/>
      <c r="AC110" s="19" t="s">
        <v>1995</v>
      </c>
      <c r="AD110" s="4"/>
      <c r="AE110" s="19" t="s">
        <v>1995</v>
      </c>
      <c r="AF110" s="4"/>
      <c r="AI110" s="19" t="s">
        <v>1995</v>
      </c>
      <c r="AJ110" s="19" t="s">
        <v>1995</v>
      </c>
      <c r="AK110" s="19" t="s">
        <v>1995</v>
      </c>
      <c r="AL110" s="19" t="s">
        <v>1995</v>
      </c>
      <c r="AM110" s="19" t="s">
        <v>590</v>
      </c>
      <c r="AP110" s="19" t="s">
        <v>1995</v>
      </c>
      <c r="AQ110" s="19" t="s">
        <v>590</v>
      </c>
      <c r="AR110" s="19" t="s">
        <v>590</v>
      </c>
      <c r="AT110" s="19" t="s">
        <v>1995</v>
      </c>
      <c r="AU110" s="19" t="s">
        <v>450</v>
      </c>
      <c r="AV110" s="19" t="s">
        <v>1995</v>
      </c>
      <c r="AW110" s="19" t="s">
        <v>590</v>
      </c>
    </row>
    <row r="111" spans="1:50">
      <c r="A111" s="100" t="s">
        <v>657</v>
      </c>
      <c r="B111" s="4"/>
      <c r="E111" s="19">
        <v>3</v>
      </c>
      <c r="F111" s="19">
        <v>0</v>
      </c>
      <c r="J111" s="19">
        <v>0</v>
      </c>
      <c r="K111" s="19">
        <v>0</v>
      </c>
      <c r="L111" s="19">
        <v>0</v>
      </c>
      <c r="P111" s="19">
        <v>0</v>
      </c>
      <c r="Q111" s="19">
        <v>0</v>
      </c>
      <c r="Z111" s="19">
        <v>0</v>
      </c>
      <c r="AB111" s="4"/>
      <c r="AD111" s="4"/>
      <c r="AE111" s="19">
        <v>20</v>
      </c>
      <c r="AF111" s="4"/>
      <c r="AI111" s="19">
        <v>10</v>
      </c>
      <c r="AJ111" s="19">
        <v>10</v>
      </c>
      <c r="AK111" s="19">
        <v>10</v>
      </c>
      <c r="AL111" s="19">
        <v>10</v>
      </c>
      <c r="AP111" s="19">
        <v>10</v>
      </c>
      <c r="AQ111" s="19">
        <v>0</v>
      </c>
      <c r="AR111" s="19">
        <v>0</v>
      </c>
      <c r="AT111" s="19">
        <v>10</v>
      </c>
      <c r="AV111" s="19">
        <v>20</v>
      </c>
      <c r="AW111" s="19">
        <v>0</v>
      </c>
    </row>
    <row r="112" spans="1:50">
      <c r="A112" s="85" t="s">
        <v>581</v>
      </c>
      <c r="B112" s="4"/>
      <c r="C112" s="19" t="s">
        <v>590</v>
      </c>
      <c r="D112" s="19" t="s">
        <v>1995</v>
      </c>
      <c r="F112" s="19" t="s">
        <v>590</v>
      </c>
      <c r="G112" s="19" t="s">
        <v>590</v>
      </c>
      <c r="H112" s="19" t="s">
        <v>590</v>
      </c>
      <c r="J112" s="19" t="s">
        <v>1995</v>
      </c>
      <c r="K112" s="19" t="s">
        <v>590</v>
      </c>
      <c r="L112" s="19" t="s">
        <v>1995</v>
      </c>
      <c r="M112" s="19" t="s">
        <v>590</v>
      </c>
      <c r="N112" s="19" t="s">
        <v>590</v>
      </c>
      <c r="O112" s="19" t="s">
        <v>590</v>
      </c>
      <c r="P112" s="19" t="s">
        <v>590</v>
      </c>
      <c r="Q112" s="19" t="s">
        <v>1995</v>
      </c>
      <c r="R112" s="19" t="s">
        <v>590</v>
      </c>
      <c r="S112" s="19" t="s">
        <v>590</v>
      </c>
      <c r="U112" s="19" t="s">
        <v>1995</v>
      </c>
      <c r="V112" s="19" t="s">
        <v>590</v>
      </c>
      <c r="W112" s="19" t="s">
        <v>590</v>
      </c>
      <c r="X112" s="19" t="s">
        <v>1995</v>
      </c>
      <c r="Y112" s="19" t="s">
        <v>1995</v>
      </c>
      <c r="Z112" s="19" t="s">
        <v>1995</v>
      </c>
      <c r="AB112" s="4"/>
      <c r="AC112" s="19" t="s">
        <v>590</v>
      </c>
      <c r="AD112" s="4"/>
      <c r="AF112" s="4"/>
      <c r="AH112" s="19" t="s">
        <v>1995</v>
      </c>
      <c r="AJ112" s="19" t="s">
        <v>590</v>
      </c>
      <c r="AK112" s="19" t="s">
        <v>590</v>
      </c>
      <c r="AL112" s="19" t="s">
        <v>590</v>
      </c>
      <c r="AP112" s="19" t="s">
        <v>590</v>
      </c>
      <c r="AQ112" s="19" t="s">
        <v>1995</v>
      </c>
      <c r="AR112" s="19" t="s">
        <v>590</v>
      </c>
      <c r="AT112" s="19" t="s">
        <v>590</v>
      </c>
      <c r="AU112" s="19" t="s">
        <v>450</v>
      </c>
      <c r="AW112" s="19" t="s">
        <v>590</v>
      </c>
      <c r="AX112" s="4" t="s">
        <v>1995</v>
      </c>
    </row>
    <row r="113" spans="1:50">
      <c r="A113" s="85" t="s">
        <v>582</v>
      </c>
      <c r="B113" s="4"/>
      <c r="C113" s="19" t="s">
        <v>1995</v>
      </c>
      <c r="F113" s="19" t="s">
        <v>590</v>
      </c>
      <c r="G113" s="19" t="s">
        <v>590</v>
      </c>
      <c r="H113" s="19" t="s">
        <v>590</v>
      </c>
      <c r="I113" s="19" t="s">
        <v>1995</v>
      </c>
      <c r="J113" s="19" t="s">
        <v>590</v>
      </c>
      <c r="K113" s="19" t="s">
        <v>590</v>
      </c>
      <c r="L113" s="19" t="s">
        <v>590</v>
      </c>
      <c r="M113" s="19" t="s">
        <v>590</v>
      </c>
      <c r="N113" s="19" t="s">
        <v>590</v>
      </c>
      <c r="O113" s="19" t="s">
        <v>590</v>
      </c>
      <c r="P113" s="19" t="s">
        <v>590</v>
      </c>
      <c r="Q113" s="19" t="s">
        <v>590</v>
      </c>
      <c r="R113" s="19" t="s">
        <v>1995</v>
      </c>
      <c r="S113" s="19" t="s">
        <v>590</v>
      </c>
      <c r="U113" s="19" t="s">
        <v>1995</v>
      </c>
      <c r="V113" s="19" t="s">
        <v>590</v>
      </c>
      <c r="W113" s="19" t="s">
        <v>590</v>
      </c>
      <c r="X113" s="19" t="s">
        <v>1995</v>
      </c>
      <c r="Y113" s="19" t="s">
        <v>1995</v>
      </c>
      <c r="Z113" s="19" t="s">
        <v>590</v>
      </c>
      <c r="AB113" s="4"/>
      <c r="AC113" s="19" t="s">
        <v>1995</v>
      </c>
      <c r="AD113" s="4"/>
      <c r="AE113" s="19" t="s">
        <v>590</v>
      </c>
      <c r="AF113" s="4"/>
      <c r="AH113" s="19" t="s">
        <v>1995</v>
      </c>
      <c r="AJ113" s="19" t="s">
        <v>590</v>
      </c>
      <c r="AK113" s="19" t="s">
        <v>590</v>
      </c>
      <c r="AL113" s="19" t="s">
        <v>590</v>
      </c>
      <c r="AM113" s="19" t="s">
        <v>1995</v>
      </c>
      <c r="AP113" s="19" t="s">
        <v>590</v>
      </c>
      <c r="AQ113" s="19" t="s">
        <v>590</v>
      </c>
      <c r="AR113" s="19" t="s">
        <v>590</v>
      </c>
      <c r="AT113" s="19" t="s">
        <v>1995</v>
      </c>
      <c r="AU113" s="19" t="s">
        <v>2994</v>
      </c>
      <c r="AV113" s="19" t="s">
        <v>2994</v>
      </c>
      <c r="AW113" s="19" t="s">
        <v>590</v>
      </c>
      <c r="AX113" s="4" t="s">
        <v>1995</v>
      </c>
    </row>
    <row r="114" spans="1:50">
      <c r="A114" s="85" t="s">
        <v>583</v>
      </c>
      <c r="B114" s="4"/>
      <c r="C114" s="19" t="s">
        <v>590</v>
      </c>
      <c r="F114" s="19" t="s">
        <v>590</v>
      </c>
      <c r="H114" s="19" t="s">
        <v>590</v>
      </c>
      <c r="I114" s="19" t="s">
        <v>590</v>
      </c>
      <c r="J114" s="19" t="s">
        <v>590</v>
      </c>
      <c r="K114" s="19" t="s">
        <v>590</v>
      </c>
      <c r="L114" s="19" t="s">
        <v>590</v>
      </c>
      <c r="M114" s="19" t="s">
        <v>590</v>
      </c>
      <c r="N114" s="19" t="s">
        <v>590</v>
      </c>
      <c r="O114" s="19" t="s">
        <v>590</v>
      </c>
      <c r="P114" s="19" t="s">
        <v>590</v>
      </c>
      <c r="Q114" s="19" t="s">
        <v>590</v>
      </c>
      <c r="R114" s="19" t="s">
        <v>590</v>
      </c>
      <c r="S114" s="19" t="s">
        <v>590</v>
      </c>
      <c r="V114" s="19" t="s">
        <v>590</v>
      </c>
      <c r="W114" s="19" t="s">
        <v>590</v>
      </c>
      <c r="X114" s="19" t="s">
        <v>590</v>
      </c>
      <c r="Z114" s="19" t="s">
        <v>590</v>
      </c>
      <c r="AB114"/>
      <c r="AC114" s="19" t="s">
        <v>1995</v>
      </c>
      <c r="AD114"/>
      <c r="AE114" s="19" t="s">
        <v>1995</v>
      </c>
      <c r="AF114"/>
      <c r="AH114" s="19" t="s">
        <v>590</v>
      </c>
      <c r="AI114" s="19" t="s">
        <v>1995</v>
      </c>
      <c r="AJ114" s="19" t="s">
        <v>1995</v>
      </c>
      <c r="AK114" s="19" t="s">
        <v>1995</v>
      </c>
      <c r="AL114" s="19" t="s">
        <v>1995</v>
      </c>
      <c r="AM114" s="19" t="s">
        <v>590</v>
      </c>
      <c r="AP114" s="19" t="s">
        <v>590</v>
      </c>
      <c r="AQ114" s="19" t="s">
        <v>590</v>
      </c>
      <c r="AR114" s="19" t="s">
        <v>590</v>
      </c>
      <c r="AT114" s="19" t="s">
        <v>590</v>
      </c>
      <c r="AU114" s="19" t="s">
        <v>450</v>
      </c>
      <c r="AV114" s="19" t="s">
        <v>2994</v>
      </c>
      <c r="AW114" s="19" t="s">
        <v>590</v>
      </c>
    </row>
    <row r="115" spans="1:50">
      <c r="A115" s="85" t="s">
        <v>584</v>
      </c>
      <c r="B115" s="4"/>
      <c r="C115" s="19">
        <v>1</v>
      </c>
      <c r="D115" s="19">
        <v>2</v>
      </c>
      <c r="E115" s="19">
        <v>1</v>
      </c>
      <c r="F115" s="19">
        <v>1</v>
      </c>
      <c r="G115" s="19">
        <v>2</v>
      </c>
      <c r="H115" s="19">
        <v>1</v>
      </c>
      <c r="I115" s="19">
        <v>2</v>
      </c>
      <c r="J115" s="19">
        <v>1</v>
      </c>
      <c r="K115" s="19">
        <v>1</v>
      </c>
      <c r="L115" s="19">
        <v>1</v>
      </c>
      <c r="M115" s="19">
        <v>1</v>
      </c>
      <c r="N115" s="19">
        <v>1</v>
      </c>
      <c r="O115" s="19">
        <v>2</v>
      </c>
      <c r="P115" s="19">
        <v>3</v>
      </c>
      <c r="Q115" s="19">
        <v>1</v>
      </c>
      <c r="R115" s="19">
        <v>2</v>
      </c>
      <c r="S115" s="19">
        <v>1</v>
      </c>
      <c r="T115" s="19">
        <v>2</v>
      </c>
      <c r="U115" s="19">
        <v>3</v>
      </c>
      <c r="V115" s="19">
        <v>1</v>
      </c>
      <c r="W115" s="19">
        <v>2</v>
      </c>
      <c r="X115" s="19">
        <v>2</v>
      </c>
      <c r="Y115" s="19">
        <v>2</v>
      </c>
      <c r="Z115" s="19">
        <v>1</v>
      </c>
      <c r="AB115"/>
      <c r="AC115" s="19">
        <v>4</v>
      </c>
      <c r="AD115"/>
      <c r="AE115" s="19">
        <v>3</v>
      </c>
      <c r="AF115"/>
      <c r="AH115" s="19">
        <v>2</v>
      </c>
      <c r="AI115" s="19">
        <v>3</v>
      </c>
      <c r="AJ115" s="19">
        <v>3</v>
      </c>
      <c r="AK115" s="19">
        <v>3</v>
      </c>
      <c r="AL115" s="19">
        <v>2</v>
      </c>
      <c r="AM115" s="19">
        <v>2</v>
      </c>
      <c r="AO115" s="19">
        <v>3</v>
      </c>
      <c r="AP115" s="19">
        <v>2</v>
      </c>
      <c r="AQ115" s="19">
        <v>1</v>
      </c>
      <c r="AR115" s="19">
        <v>0</v>
      </c>
      <c r="AS115" s="19">
        <v>2</v>
      </c>
      <c r="AT115" s="19">
        <v>3</v>
      </c>
      <c r="AU115" s="19">
        <v>1</v>
      </c>
      <c r="AV115" s="19">
        <v>2</v>
      </c>
      <c r="AW115" s="19">
        <v>1</v>
      </c>
      <c r="AX115" s="4">
        <v>3</v>
      </c>
    </row>
    <row r="116" spans="1:50">
      <c r="A116" s="85" t="s">
        <v>585</v>
      </c>
      <c r="B116" s="4"/>
      <c r="C116" s="19" t="s">
        <v>592</v>
      </c>
      <c r="D116" s="19" t="s">
        <v>592</v>
      </c>
      <c r="F116" s="19" t="s">
        <v>596</v>
      </c>
      <c r="G116" s="19" t="s">
        <v>592</v>
      </c>
      <c r="H116" s="19" t="s">
        <v>592</v>
      </c>
      <c r="I116" s="19" t="s">
        <v>592</v>
      </c>
      <c r="J116" s="19" t="s">
        <v>596</v>
      </c>
      <c r="K116" s="19" t="s">
        <v>596</v>
      </c>
      <c r="L116" s="19" t="s">
        <v>592</v>
      </c>
      <c r="M116" s="19" t="s">
        <v>588</v>
      </c>
      <c r="N116" s="19" t="s">
        <v>592</v>
      </c>
      <c r="O116" s="19" t="s">
        <v>592</v>
      </c>
      <c r="P116" s="19" t="s">
        <v>592</v>
      </c>
      <c r="Q116" s="19" t="s">
        <v>588</v>
      </c>
      <c r="T116" s="19" t="s">
        <v>592</v>
      </c>
      <c r="U116" s="19" t="s">
        <v>588</v>
      </c>
      <c r="V116" s="19" t="s">
        <v>592</v>
      </c>
      <c r="W116" s="19" t="s">
        <v>588</v>
      </c>
      <c r="X116" s="19" t="s">
        <v>588</v>
      </c>
      <c r="Y116" s="19" t="s">
        <v>592</v>
      </c>
      <c r="Z116" s="19" t="s">
        <v>596</v>
      </c>
      <c r="AB116"/>
      <c r="AC116" s="19" t="s">
        <v>588</v>
      </c>
      <c r="AD116"/>
      <c r="AE116" s="19" t="s">
        <v>588</v>
      </c>
      <c r="AF116"/>
      <c r="AH116" s="19" t="s">
        <v>592</v>
      </c>
      <c r="AI116" s="19" t="s">
        <v>588</v>
      </c>
      <c r="AJ116" s="19" t="s">
        <v>588</v>
      </c>
      <c r="AK116" s="19" t="s">
        <v>588</v>
      </c>
      <c r="AL116" s="19" t="s">
        <v>588</v>
      </c>
      <c r="AM116" s="19" t="s">
        <v>588</v>
      </c>
      <c r="AO116" s="19" t="s">
        <v>592</v>
      </c>
      <c r="AP116" s="19" t="s">
        <v>588</v>
      </c>
      <c r="AQ116" s="19" t="s">
        <v>592</v>
      </c>
      <c r="AR116" s="19">
        <v>0</v>
      </c>
      <c r="AS116" s="19" t="s">
        <v>592</v>
      </c>
      <c r="AT116" s="19" t="s">
        <v>596</v>
      </c>
      <c r="AU116" s="19" t="s">
        <v>592</v>
      </c>
      <c r="AV116" s="19" t="s">
        <v>588</v>
      </c>
      <c r="AW116" s="19" t="s">
        <v>596</v>
      </c>
      <c r="AX116" s="4" t="s">
        <v>588</v>
      </c>
    </row>
    <row r="117" spans="1:50" ht="153">
      <c r="A117" s="85" t="s">
        <v>586</v>
      </c>
      <c r="B117" s="4"/>
      <c r="D117" s="73" t="s">
        <v>3124</v>
      </c>
      <c r="E117" s="73" t="s">
        <v>3125</v>
      </c>
      <c r="F117" s="19" t="s">
        <v>5438</v>
      </c>
      <c r="I117" s="73" t="s">
        <v>3126</v>
      </c>
      <c r="J117" s="19" t="s">
        <v>5442</v>
      </c>
      <c r="K117" s="19" t="s">
        <v>5449</v>
      </c>
      <c r="M117" s="73" t="s">
        <v>3127</v>
      </c>
      <c r="N117" s="73" t="s">
        <v>3128</v>
      </c>
      <c r="O117" s="73"/>
      <c r="P117" s="19"/>
      <c r="Q117" s="19" t="s">
        <v>5462</v>
      </c>
      <c r="R117" s="19" t="s">
        <v>3297</v>
      </c>
      <c r="S117" s="19" t="s">
        <v>3298</v>
      </c>
      <c r="T117" s="73" t="s">
        <v>5420</v>
      </c>
      <c r="U117" s="73" t="s">
        <v>5421</v>
      </c>
      <c r="W117" s="73" t="s">
        <v>5422</v>
      </c>
      <c r="Y117" s="73" t="s">
        <v>5423</v>
      </c>
      <c r="AB117"/>
      <c r="AD117"/>
      <c r="AF117"/>
      <c r="AH117" s="73" t="s">
        <v>5424</v>
      </c>
      <c r="AI117" s="73" t="s">
        <v>5425</v>
      </c>
      <c r="AK117" s="19" t="s">
        <v>1418</v>
      </c>
      <c r="AM117" s="19" t="s">
        <v>1419</v>
      </c>
      <c r="AN117" s="19" t="s">
        <v>1420</v>
      </c>
      <c r="AO117" s="19" t="s">
        <v>5426</v>
      </c>
      <c r="AP117" s="19" t="s">
        <v>1426</v>
      </c>
      <c r="AQ117" s="19" t="s">
        <v>685</v>
      </c>
      <c r="AR117" s="19" t="s">
        <v>686</v>
      </c>
      <c r="AT117" s="73" t="s">
        <v>1059</v>
      </c>
      <c r="AU117" s="19" t="s">
        <v>2259</v>
      </c>
      <c r="AW117" s="19"/>
      <c r="AX117" s="4" t="s">
        <v>295</v>
      </c>
    </row>
    <row r="118" spans="1:50">
      <c r="A118" s="101" t="s">
        <v>4766</v>
      </c>
      <c r="P118" s="19"/>
      <c r="AW118" s="19"/>
    </row>
    <row r="119" spans="1:50" s="45" customFormat="1">
      <c r="A119" s="102" t="s">
        <v>4848</v>
      </c>
      <c r="B119" s="103">
        <f>SUM( ISBLANK(B15), ISBLANK(B16), ISBLANK(B17), ISBLANK(B18), ISBLANK(B19), ISBLANK(B20), ISBLANK(B21), ISBLANK(B22), ISBLANK(B23), ISBLANK(B24), ISBLANK(B38), ISBLANK(B39), ISBLANK(B40), ISBLANK(B41), ISBLANK(B42), ISBLANK(B43), ISBLANK(B44), ISBLANK(B45), ISBLANK(B46))</f>
        <v>5</v>
      </c>
      <c r="C119" s="103">
        <f t="shared" ref="C119:AR119" si="2">SUM( ISBLANK(C15), ISBLANK(C16), ISBLANK(C17), ISBLANK(C18), ISBLANK(C19), ISBLANK(C20), ISBLANK(C21), ISBLANK(C22), ISBLANK(C23), ISBLANK(C24), ISBLANK(C38), ISBLANK(C39), ISBLANK(C40), ISBLANK(C41), ISBLANK(C42), ISBLANK(C43), ISBLANK(C44), ISBLANK(C45), ISBLANK(C46))</f>
        <v>6</v>
      </c>
      <c r="D119" s="103">
        <f t="shared" si="2"/>
        <v>5</v>
      </c>
      <c r="E119" s="103">
        <f t="shared" si="2"/>
        <v>11</v>
      </c>
      <c r="F119" s="103">
        <f t="shared" si="2"/>
        <v>4</v>
      </c>
      <c r="G119" s="103">
        <f t="shared" si="2"/>
        <v>11</v>
      </c>
      <c r="H119" s="103">
        <f t="shared" si="2"/>
        <v>12</v>
      </c>
      <c r="I119" s="103">
        <f t="shared" si="2"/>
        <v>11</v>
      </c>
      <c r="J119" s="103">
        <f t="shared" si="2"/>
        <v>6</v>
      </c>
      <c r="K119" s="103">
        <f t="shared" si="2"/>
        <v>4</v>
      </c>
      <c r="L119" s="103">
        <f t="shared" si="2"/>
        <v>2</v>
      </c>
      <c r="M119" s="103">
        <f t="shared" si="2"/>
        <v>11</v>
      </c>
      <c r="N119" s="103">
        <f t="shared" si="2"/>
        <v>9</v>
      </c>
      <c r="O119" s="103">
        <f t="shared" si="2"/>
        <v>11</v>
      </c>
      <c r="P119" s="103">
        <f>SUM( ISBLANK(P15), ISBLANK(P16), ISBLANK(P17), ISBLANK(P18), ISBLANK(P19), ISBLANK(P20), ISBLANK(P21), ISBLANK(P22), ISBLANK(P23), ISBLANK(P24), ISBLANK(P38), ISBLANK(P39), ISBLANK(P40), ISBLANK(P41), ISBLANK(P42), ISBLANK(P43), ISBLANK(P44), ISBLANK(P45), ISBLANK(P46))</f>
        <v>12</v>
      </c>
      <c r="Q119" s="103">
        <f t="shared" si="2"/>
        <v>5</v>
      </c>
      <c r="R119" s="103">
        <f t="shared" si="2"/>
        <v>1</v>
      </c>
      <c r="S119" s="103">
        <f t="shared" si="2"/>
        <v>11</v>
      </c>
      <c r="T119" s="103">
        <f t="shared" si="2"/>
        <v>11</v>
      </c>
      <c r="U119" s="103">
        <f t="shared" si="2"/>
        <v>9</v>
      </c>
      <c r="V119" s="103">
        <f t="shared" si="2"/>
        <v>11</v>
      </c>
      <c r="W119" s="103">
        <f t="shared" si="2"/>
        <v>11</v>
      </c>
      <c r="X119" s="103">
        <f t="shared" si="2"/>
        <v>3</v>
      </c>
      <c r="Y119" s="103">
        <f t="shared" si="2"/>
        <v>5</v>
      </c>
      <c r="Z119" s="103">
        <f>SUM( ISBLANK(Z15), ISBLANK(Z16), ISBLANK(Z17), ISBLANK(Z18), ISBLANK(Z19), ISBLANK(Z20), ISBLANK(Z21), ISBLANK(Z22), ISBLANK(Z23), ISBLANK(Z24), ISBLANK(Z38), ISBLANK(Z39), ISBLANK(Z40), ISBLANK(Z41), ISBLANK(Z42), ISBLANK(Z43), ISBLANK(Z44), ISBLANK(Z45), ISBLANK(Z46))</f>
        <v>12</v>
      </c>
      <c r="AA119" s="103">
        <f t="shared" si="2"/>
        <v>6</v>
      </c>
      <c r="AB119" s="103">
        <f t="shared" si="2"/>
        <v>5</v>
      </c>
      <c r="AC119" s="103">
        <f t="shared" si="2"/>
        <v>5</v>
      </c>
      <c r="AD119" s="103">
        <f t="shared" si="2"/>
        <v>5</v>
      </c>
      <c r="AE119" s="103">
        <f t="shared" si="2"/>
        <v>4</v>
      </c>
      <c r="AF119" s="103">
        <f t="shared" si="2"/>
        <v>5</v>
      </c>
      <c r="AG119" s="103">
        <f t="shared" si="2"/>
        <v>4</v>
      </c>
      <c r="AH119" s="103">
        <f t="shared" si="2"/>
        <v>6</v>
      </c>
      <c r="AI119" s="103">
        <f t="shared" si="2"/>
        <v>6</v>
      </c>
      <c r="AJ119" s="103">
        <f t="shared" si="2"/>
        <v>3</v>
      </c>
      <c r="AK119" s="103">
        <f t="shared" si="2"/>
        <v>3</v>
      </c>
      <c r="AL119" s="103">
        <f t="shared" si="2"/>
        <v>3</v>
      </c>
      <c r="AM119" s="103">
        <f t="shared" si="2"/>
        <v>10</v>
      </c>
      <c r="AN119" s="103">
        <f t="shared" si="2"/>
        <v>2</v>
      </c>
      <c r="AO119" s="103">
        <f t="shared" si="2"/>
        <v>11</v>
      </c>
      <c r="AP119" s="103">
        <f t="shared" si="2"/>
        <v>4</v>
      </c>
      <c r="AQ119" s="103">
        <f t="shared" si="2"/>
        <v>4</v>
      </c>
      <c r="AR119" s="103">
        <f t="shared" si="2"/>
        <v>11</v>
      </c>
      <c r="AS119" s="103">
        <f t="shared" ref="AS119:AX119" si="3">SUM( ISBLANK(AS15), ISBLANK(AS16), ISBLANK(AS17), ISBLANK(AS18), ISBLANK(AS19), ISBLANK(AS20), ISBLANK(AS21), ISBLANK(AS22), ISBLANK(AS23), ISBLANK(AS24), ISBLANK(AS38), ISBLANK(AS39), ISBLANK(AS40), ISBLANK(AS41), ISBLANK(AS42), ISBLANK(AS43), ISBLANK(AS44), ISBLANK(AS45), ISBLANK(AS46))</f>
        <v>8</v>
      </c>
      <c r="AT119" s="103">
        <f t="shared" si="3"/>
        <v>11</v>
      </c>
      <c r="AU119" s="103">
        <f t="shared" si="3"/>
        <v>5</v>
      </c>
      <c r="AV119" s="103">
        <f t="shared" si="3"/>
        <v>4</v>
      </c>
      <c r="AW119" s="103">
        <f t="shared" si="3"/>
        <v>12</v>
      </c>
      <c r="AX119" s="103">
        <f t="shared" si="3"/>
        <v>10</v>
      </c>
    </row>
    <row r="120" spans="1:50" s="45" customFormat="1">
      <c r="A120" s="102" t="s">
        <v>4849</v>
      </c>
      <c r="B120" s="103">
        <f>SUM(ISBLANK(B47), ISBLANK(B48), ISBLANK(B49), ISBLANK(B50), ISBLANK(B51), ISBLANK(B52), ISBLANK(B53), ISBLANK(B54), ISBLANK(B55), ISBLANK(B56), ISBLANK(B57), ISBLANK(B58), ISBLANK(B59), ISBLANK(B60), ISBLANK(B61), ISBLANK(B62), ISBLANK(B63), ISBLANK(B64), ISBLANK(B65))</f>
        <v>7</v>
      </c>
      <c r="C120" s="103">
        <f t="shared" ref="C120:AR120" si="4">SUM(ISBLANK(C47), ISBLANK(C48), ISBLANK(C49), ISBLANK(C50), ISBLANK(C51), ISBLANK(C52), ISBLANK(C53), ISBLANK(C54), ISBLANK(C55), ISBLANK(C56), ISBLANK(C57), ISBLANK(C58), ISBLANK(C59), ISBLANK(C60), ISBLANK(C61), ISBLANK(C62), ISBLANK(C63), ISBLANK(C64), ISBLANK(C65))</f>
        <v>2</v>
      </c>
      <c r="D120" s="103">
        <f t="shared" si="4"/>
        <v>7</v>
      </c>
      <c r="E120" s="103">
        <f t="shared" si="4"/>
        <v>19</v>
      </c>
      <c r="F120" s="103">
        <f t="shared" si="4"/>
        <v>2</v>
      </c>
      <c r="G120" s="103">
        <f t="shared" si="4"/>
        <v>11</v>
      </c>
      <c r="H120" s="103">
        <f t="shared" si="4"/>
        <v>10</v>
      </c>
      <c r="I120" s="103">
        <f t="shared" si="4"/>
        <v>10</v>
      </c>
      <c r="J120" s="103">
        <f t="shared" si="4"/>
        <v>3</v>
      </c>
      <c r="K120" s="103">
        <f t="shared" si="4"/>
        <v>2</v>
      </c>
      <c r="L120" s="103">
        <f t="shared" si="4"/>
        <v>2</v>
      </c>
      <c r="M120" s="103">
        <f t="shared" si="4"/>
        <v>9</v>
      </c>
      <c r="N120" s="103">
        <f t="shared" si="4"/>
        <v>10</v>
      </c>
      <c r="O120" s="103">
        <f t="shared" si="4"/>
        <v>19</v>
      </c>
      <c r="P120" s="103">
        <f>SUM(ISBLANK(P47), ISBLANK(P48), ISBLANK(P49), ISBLANK(P50), ISBLANK(P51), ISBLANK(P52), ISBLANK(P53), ISBLANK(P54), ISBLANK(P55), ISBLANK(P56), ISBLANK(P57), ISBLANK(P58), ISBLANK(P59), ISBLANK(P60), ISBLANK(P61), ISBLANK(P62), ISBLANK(P63), ISBLANK(P64), ISBLANK(P65))</f>
        <v>17</v>
      </c>
      <c r="Q120" s="103">
        <f t="shared" si="4"/>
        <v>2</v>
      </c>
      <c r="R120" s="103">
        <f t="shared" si="4"/>
        <v>2</v>
      </c>
      <c r="S120" s="103">
        <f t="shared" si="4"/>
        <v>19</v>
      </c>
      <c r="T120" s="103">
        <f t="shared" si="4"/>
        <v>7</v>
      </c>
      <c r="U120" s="103">
        <f t="shared" si="4"/>
        <v>12</v>
      </c>
      <c r="V120" s="103">
        <f t="shared" si="4"/>
        <v>9</v>
      </c>
      <c r="W120" s="103">
        <f t="shared" si="4"/>
        <v>14</v>
      </c>
      <c r="X120" s="103">
        <f t="shared" si="4"/>
        <v>8</v>
      </c>
      <c r="Y120" s="103">
        <f t="shared" si="4"/>
        <v>7</v>
      </c>
      <c r="Z120" s="103">
        <f>SUM(ISBLANK(Z47), ISBLANK(Z48), ISBLANK(Z49), ISBLANK(Z50), ISBLANK(Z51), ISBLANK(Z52), ISBLANK(Z53), ISBLANK(Z54), ISBLANK(Z55), ISBLANK(Z56), ISBLANK(Z57), ISBLANK(Z58), ISBLANK(Z59), ISBLANK(Z60), ISBLANK(Z61), ISBLANK(Z62), ISBLANK(Z63), ISBLANK(Z64), ISBLANK(Z65))</f>
        <v>12</v>
      </c>
      <c r="AA120" s="103">
        <f t="shared" si="4"/>
        <v>12</v>
      </c>
      <c r="AB120" s="103">
        <f t="shared" si="4"/>
        <v>7</v>
      </c>
      <c r="AC120" s="103">
        <f t="shared" si="4"/>
        <v>4</v>
      </c>
      <c r="AD120" s="103">
        <f t="shared" si="4"/>
        <v>7</v>
      </c>
      <c r="AE120" s="103">
        <f t="shared" si="4"/>
        <v>2</v>
      </c>
      <c r="AF120" s="103">
        <f t="shared" si="4"/>
        <v>6</v>
      </c>
      <c r="AG120" s="103">
        <f t="shared" si="4"/>
        <v>7</v>
      </c>
      <c r="AH120" s="103">
        <f t="shared" si="4"/>
        <v>7</v>
      </c>
      <c r="AI120" s="103">
        <f t="shared" si="4"/>
        <v>5</v>
      </c>
      <c r="AJ120" s="103">
        <f t="shared" si="4"/>
        <v>5</v>
      </c>
      <c r="AK120" s="103">
        <f t="shared" si="4"/>
        <v>2</v>
      </c>
      <c r="AL120" s="103">
        <f t="shared" si="4"/>
        <v>2</v>
      </c>
      <c r="AM120" s="103">
        <f t="shared" si="4"/>
        <v>9</v>
      </c>
      <c r="AN120" s="103">
        <f t="shared" si="4"/>
        <v>2</v>
      </c>
      <c r="AO120" s="103">
        <f t="shared" si="4"/>
        <v>10</v>
      </c>
      <c r="AP120" s="103">
        <f t="shared" si="4"/>
        <v>2</v>
      </c>
      <c r="AQ120" s="103">
        <f t="shared" si="4"/>
        <v>2</v>
      </c>
      <c r="AR120" s="103">
        <f t="shared" si="4"/>
        <v>19</v>
      </c>
      <c r="AS120" s="103">
        <f t="shared" ref="AS120:AX120" si="5">SUM(ISBLANK(AS47), ISBLANK(AS48), ISBLANK(AS49), ISBLANK(AS50), ISBLANK(AS51), ISBLANK(AS52), ISBLANK(AS53), ISBLANK(AS54), ISBLANK(AS55), ISBLANK(AS56), ISBLANK(AS57), ISBLANK(AS58), ISBLANK(AS59), ISBLANK(AS60), ISBLANK(AS61), ISBLANK(AS62), ISBLANK(AS63), ISBLANK(AS64), ISBLANK(AS65))</f>
        <v>9</v>
      </c>
      <c r="AT120" s="103">
        <f t="shared" si="5"/>
        <v>17</v>
      </c>
      <c r="AU120" s="103">
        <f t="shared" si="5"/>
        <v>10</v>
      </c>
      <c r="AV120" s="103">
        <f t="shared" si="5"/>
        <v>8</v>
      </c>
      <c r="AW120" s="103">
        <f t="shared" si="5"/>
        <v>17</v>
      </c>
      <c r="AX120" s="103">
        <f t="shared" si="5"/>
        <v>9</v>
      </c>
    </row>
    <row r="121" spans="1:50" s="45" customFormat="1">
      <c r="A121" s="102" t="s">
        <v>4850</v>
      </c>
      <c r="B121" s="103">
        <f>SUM(ISBLANK(B66), ISBLANK(B67), ISBLANK(B68), ISBLANK(B69), ISBLANK(B70), ISBLANK(B71), ISBLANK(B72), ISBLANK(B73), ISBLANK(B74), ISBLANK(B75), ISBLANK(B76), ISBLANK(B77), ISBLANK(B78), ISBLANK(B79), ISBLANK(B80), ISBLANK(B81), ISBLANK(B82), ISBLANK(B83), ISBLANK(B84))</f>
        <v>18</v>
      </c>
      <c r="C121" s="103">
        <f t="shared" ref="C121:AR121" si="6">SUM(ISBLANK(C66), ISBLANK(C67), ISBLANK(C68), ISBLANK(C69), ISBLANK(C70), ISBLANK(C71), ISBLANK(C72), ISBLANK(C73), ISBLANK(C74), ISBLANK(C75), ISBLANK(C76), ISBLANK(C77), ISBLANK(C78), ISBLANK(C79), ISBLANK(C80), ISBLANK(C81), ISBLANK(C82), ISBLANK(C83), ISBLANK(C84))</f>
        <v>8</v>
      </c>
      <c r="D121" s="103">
        <f t="shared" si="6"/>
        <v>15</v>
      </c>
      <c r="E121" s="103">
        <f t="shared" si="6"/>
        <v>19</v>
      </c>
      <c r="F121" s="103">
        <f t="shared" si="6"/>
        <v>8</v>
      </c>
      <c r="G121" s="103">
        <f t="shared" si="6"/>
        <v>13</v>
      </c>
      <c r="H121" s="103">
        <f t="shared" si="6"/>
        <v>12</v>
      </c>
      <c r="I121" s="103">
        <f t="shared" si="6"/>
        <v>12</v>
      </c>
      <c r="J121" s="103">
        <f t="shared" si="6"/>
        <v>15</v>
      </c>
      <c r="K121" s="103">
        <f t="shared" si="6"/>
        <v>9</v>
      </c>
      <c r="L121" s="103">
        <f t="shared" si="6"/>
        <v>9</v>
      </c>
      <c r="M121" s="103">
        <f t="shared" si="6"/>
        <v>11</v>
      </c>
      <c r="N121" s="103">
        <f t="shared" si="6"/>
        <v>11</v>
      </c>
      <c r="O121" s="103">
        <f t="shared" si="6"/>
        <v>16</v>
      </c>
      <c r="P121" s="103">
        <f>SUM(ISBLANK(P66), ISBLANK(P67), ISBLANK(P68), ISBLANK(P69), ISBLANK(P70), ISBLANK(P71), ISBLANK(P72), ISBLANK(P73), ISBLANK(P74), ISBLANK(P75), ISBLANK(P76), ISBLANK(P77), ISBLANK(P78), ISBLANK(P79), ISBLANK(P80), ISBLANK(P81), ISBLANK(P82), ISBLANK(P83), ISBLANK(P84))</f>
        <v>13</v>
      </c>
      <c r="Q121" s="103">
        <f t="shared" si="6"/>
        <v>10</v>
      </c>
      <c r="R121" s="103">
        <f t="shared" si="6"/>
        <v>7</v>
      </c>
      <c r="S121" s="103">
        <f t="shared" si="6"/>
        <v>19</v>
      </c>
      <c r="T121" s="103">
        <f t="shared" si="6"/>
        <v>9</v>
      </c>
      <c r="U121" s="103">
        <f t="shared" si="6"/>
        <v>15</v>
      </c>
      <c r="V121" s="103">
        <f t="shared" si="6"/>
        <v>8</v>
      </c>
      <c r="W121" s="103">
        <f t="shared" si="6"/>
        <v>10</v>
      </c>
      <c r="X121" s="103">
        <f t="shared" si="6"/>
        <v>15</v>
      </c>
      <c r="Y121" s="103">
        <f t="shared" si="6"/>
        <v>11</v>
      </c>
      <c r="Z121" s="103">
        <f>SUM(ISBLANK(Z66), ISBLANK(Z67), ISBLANK(Z68), ISBLANK(Z69), ISBLANK(Z70), ISBLANK(Z71), ISBLANK(Z72), ISBLANK(Z73), ISBLANK(Z74), ISBLANK(Z75), ISBLANK(Z76), ISBLANK(Z77), ISBLANK(Z78), ISBLANK(Z79), ISBLANK(Z80), ISBLANK(Z81), ISBLANK(Z82), ISBLANK(Z83), ISBLANK(Z84))</f>
        <v>18</v>
      </c>
      <c r="AA121" s="103">
        <f t="shared" si="6"/>
        <v>18</v>
      </c>
      <c r="AB121" s="103">
        <f t="shared" si="6"/>
        <v>18</v>
      </c>
      <c r="AC121" s="103">
        <f t="shared" si="6"/>
        <v>13</v>
      </c>
      <c r="AD121" s="103">
        <f t="shared" si="6"/>
        <v>18</v>
      </c>
      <c r="AE121" s="103">
        <f t="shared" si="6"/>
        <v>14</v>
      </c>
      <c r="AF121" s="103">
        <f t="shared" si="6"/>
        <v>18</v>
      </c>
      <c r="AG121" s="103">
        <f t="shared" si="6"/>
        <v>16</v>
      </c>
      <c r="AH121" s="103">
        <f t="shared" si="6"/>
        <v>9</v>
      </c>
      <c r="AI121" s="103">
        <f t="shared" si="6"/>
        <v>13</v>
      </c>
      <c r="AJ121" s="103">
        <f t="shared" si="6"/>
        <v>8</v>
      </c>
      <c r="AK121" s="103">
        <f t="shared" si="6"/>
        <v>7</v>
      </c>
      <c r="AL121" s="103">
        <f t="shared" si="6"/>
        <v>7</v>
      </c>
      <c r="AM121" s="103">
        <f t="shared" si="6"/>
        <v>12</v>
      </c>
      <c r="AN121" s="103">
        <f t="shared" si="6"/>
        <v>10</v>
      </c>
      <c r="AO121" s="103">
        <f t="shared" si="6"/>
        <v>12</v>
      </c>
      <c r="AP121" s="103">
        <f t="shared" si="6"/>
        <v>6</v>
      </c>
      <c r="AQ121" s="103">
        <f t="shared" si="6"/>
        <v>8</v>
      </c>
      <c r="AR121" s="103">
        <f t="shared" si="6"/>
        <v>9</v>
      </c>
      <c r="AS121" s="103">
        <f t="shared" ref="AS121:AX121" si="7">SUM(ISBLANK(AS66), ISBLANK(AS67), ISBLANK(AS68), ISBLANK(AS69), ISBLANK(AS70), ISBLANK(AS71), ISBLANK(AS72), ISBLANK(AS73), ISBLANK(AS74), ISBLANK(AS75), ISBLANK(AS76), ISBLANK(AS77), ISBLANK(AS78), ISBLANK(AS79), ISBLANK(AS80), ISBLANK(AS81), ISBLANK(AS82), ISBLANK(AS83), ISBLANK(AS84))</f>
        <v>15</v>
      </c>
      <c r="AT121" s="103">
        <f t="shared" si="7"/>
        <v>18</v>
      </c>
      <c r="AU121" s="103">
        <f t="shared" si="7"/>
        <v>14</v>
      </c>
      <c r="AV121" s="103">
        <f t="shared" si="7"/>
        <v>14</v>
      </c>
      <c r="AW121" s="103">
        <f t="shared" si="7"/>
        <v>18</v>
      </c>
      <c r="AX121" s="103">
        <f t="shared" si="7"/>
        <v>12</v>
      </c>
    </row>
    <row r="122" spans="1:50" s="45" customFormat="1">
      <c r="A122" s="102" t="s">
        <v>4851</v>
      </c>
      <c r="B122" s="103">
        <f>SUM(ISBLANK(B85), ISBLANK(B86), ISBLANK(B87), ISBLANK(B88), ISBLANK(B89), ISBLANK(B90), ISBLANK(B91), ISBLANK(B92), ISBLANK(B93), ISBLANK(B94), ISBLANK(B95), ISBLANK(B96), ISBLANK(B97), ISBLANK(B98), ISBLANK(B99), ISBLANK(B100), ISBLANK(B101), ISBLANK(B102), ISBLANK(B103))</f>
        <v>17</v>
      </c>
      <c r="C122" s="103">
        <f t="shared" ref="C122:AR122" si="8">SUM(ISBLANK(C85), ISBLANK(C86), ISBLANK(C87), ISBLANK(C88), ISBLANK(C89), ISBLANK(C90), ISBLANK(C91), ISBLANK(C92), ISBLANK(C93), ISBLANK(C94), ISBLANK(C95), ISBLANK(C96), ISBLANK(C97), ISBLANK(C98), ISBLANK(C99), ISBLANK(C100), ISBLANK(C101), ISBLANK(C102), ISBLANK(C103))</f>
        <v>1</v>
      </c>
      <c r="D122" s="103">
        <f t="shared" si="8"/>
        <v>11</v>
      </c>
      <c r="E122" s="103">
        <f t="shared" si="8"/>
        <v>14</v>
      </c>
      <c r="F122" s="103">
        <f t="shared" si="8"/>
        <v>1</v>
      </c>
      <c r="G122" s="103">
        <f t="shared" si="8"/>
        <v>16</v>
      </c>
      <c r="H122" s="103">
        <f t="shared" si="8"/>
        <v>8</v>
      </c>
      <c r="I122" s="103">
        <f t="shared" si="8"/>
        <v>14</v>
      </c>
      <c r="J122" s="103">
        <f t="shared" si="8"/>
        <v>3</v>
      </c>
      <c r="K122" s="103">
        <f t="shared" si="8"/>
        <v>1</v>
      </c>
      <c r="L122" s="103">
        <f t="shared" si="8"/>
        <v>1</v>
      </c>
      <c r="M122" s="103">
        <f t="shared" si="8"/>
        <v>7</v>
      </c>
      <c r="N122" s="103">
        <f t="shared" si="8"/>
        <v>12</v>
      </c>
      <c r="O122" s="103">
        <f t="shared" si="8"/>
        <v>16</v>
      </c>
      <c r="P122" s="103">
        <f>SUM(ISBLANK(P85), ISBLANK(P86), ISBLANK(P87), ISBLANK(P88), ISBLANK(P89), ISBLANK(P90), ISBLANK(P91), ISBLANK(P92), ISBLANK(P93), ISBLANK(P94), ISBLANK(P95), ISBLANK(P96), ISBLANK(P97), ISBLANK(P98), ISBLANK(P99), ISBLANK(P100), ISBLANK(P101), ISBLANK(P102), ISBLANK(P103))</f>
        <v>1</v>
      </c>
      <c r="Q122" s="103">
        <f t="shared" si="8"/>
        <v>3</v>
      </c>
      <c r="R122" s="103">
        <f t="shared" si="8"/>
        <v>3</v>
      </c>
      <c r="S122" s="103">
        <f t="shared" si="8"/>
        <v>3</v>
      </c>
      <c r="T122" s="103">
        <f t="shared" si="8"/>
        <v>14</v>
      </c>
      <c r="U122" s="103">
        <f t="shared" si="8"/>
        <v>4</v>
      </c>
      <c r="V122" s="103">
        <f t="shared" si="8"/>
        <v>1</v>
      </c>
      <c r="W122" s="103">
        <f t="shared" si="8"/>
        <v>14</v>
      </c>
      <c r="X122" s="103">
        <f t="shared" si="8"/>
        <v>13</v>
      </c>
      <c r="Y122" s="103">
        <f t="shared" si="8"/>
        <v>13</v>
      </c>
      <c r="Z122" s="103">
        <f>SUM(ISBLANK(Z85), ISBLANK(Z86), ISBLANK(Z87), ISBLANK(Z88), ISBLANK(Z89), ISBLANK(Z90), ISBLANK(Z91), ISBLANK(Z92), ISBLANK(Z93), ISBLANK(Z94), ISBLANK(Z95), ISBLANK(Z96), ISBLANK(Z97), ISBLANK(Z98), ISBLANK(Z99), ISBLANK(Z100), ISBLANK(Z101), ISBLANK(Z102), ISBLANK(Z103))</f>
        <v>2</v>
      </c>
      <c r="AA122" s="103">
        <f t="shared" si="8"/>
        <v>17</v>
      </c>
      <c r="AB122" s="103">
        <f t="shared" si="8"/>
        <v>17</v>
      </c>
      <c r="AC122" s="103">
        <f t="shared" si="8"/>
        <v>11</v>
      </c>
      <c r="AD122" s="103">
        <f t="shared" si="8"/>
        <v>17</v>
      </c>
      <c r="AE122" s="103">
        <f t="shared" si="8"/>
        <v>12</v>
      </c>
      <c r="AF122" s="103">
        <f t="shared" si="8"/>
        <v>17</v>
      </c>
      <c r="AG122" s="103">
        <f t="shared" si="8"/>
        <v>19</v>
      </c>
      <c r="AH122" s="103">
        <f t="shared" si="8"/>
        <v>13</v>
      </c>
      <c r="AI122" s="103">
        <f t="shared" si="8"/>
        <v>12</v>
      </c>
      <c r="AJ122" s="103">
        <f t="shared" si="8"/>
        <v>1</v>
      </c>
      <c r="AK122" s="103">
        <f t="shared" si="8"/>
        <v>1</v>
      </c>
      <c r="AL122" s="103">
        <f t="shared" si="8"/>
        <v>1</v>
      </c>
      <c r="AM122" s="103">
        <f t="shared" si="8"/>
        <v>12</v>
      </c>
      <c r="AN122" s="103">
        <f t="shared" si="8"/>
        <v>18</v>
      </c>
      <c r="AO122" s="103">
        <f t="shared" si="8"/>
        <v>13</v>
      </c>
      <c r="AP122" s="103">
        <f t="shared" si="8"/>
        <v>2</v>
      </c>
      <c r="AQ122" s="103">
        <f t="shared" si="8"/>
        <v>2</v>
      </c>
      <c r="AR122" s="103">
        <f t="shared" si="8"/>
        <v>1</v>
      </c>
      <c r="AS122" s="103">
        <f t="shared" ref="AS122:AX122" si="9">SUM(ISBLANK(AS85), ISBLANK(AS86), ISBLANK(AS87), ISBLANK(AS88), ISBLANK(AS89), ISBLANK(AS90), ISBLANK(AS91), ISBLANK(AS92), ISBLANK(AS93), ISBLANK(AS94), ISBLANK(AS95), ISBLANK(AS96), ISBLANK(AS97), ISBLANK(AS98), ISBLANK(AS99), ISBLANK(AS100), ISBLANK(AS101), ISBLANK(AS102), ISBLANK(AS103))</f>
        <v>12</v>
      </c>
      <c r="AT122" s="103">
        <f t="shared" si="9"/>
        <v>1</v>
      </c>
      <c r="AU122" s="103">
        <f t="shared" si="9"/>
        <v>14</v>
      </c>
      <c r="AV122" s="103">
        <f t="shared" si="9"/>
        <v>11</v>
      </c>
      <c r="AW122" s="103">
        <f t="shared" si="9"/>
        <v>2</v>
      </c>
      <c r="AX122" s="103">
        <f t="shared" si="9"/>
        <v>11</v>
      </c>
    </row>
    <row r="123" spans="1:50" s="45" customFormat="1">
      <c r="A123" s="102" t="s">
        <v>4852</v>
      </c>
      <c r="B123" s="103">
        <f>SUM(ISBLANK(B104), ISBLANK(B105), ISBLANK(B106), ISBLANK(B107), ISBLANK(B108), ISBLANK(B109), ISBLANK(B110), ISBLANK(B111), ISBLANK(B112), ISBLANK(B113), ISBLANK(B114), ISBLANK(B115), ISBLANK(B116), ISBLANK(B117), ISBLANK(B118))</f>
        <v>15</v>
      </c>
      <c r="C123" s="103">
        <f t="shared" ref="C123:AR123" si="10">SUM(ISBLANK(C104), ISBLANK(C105), ISBLANK(C106), ISBLANK(C107), ISBLANK(C108), ISBLANK(C109), ISBLANK(C110), ISBLANK(C111), ISBLANK(C112), ISBLANK(C113), ISBLANK(C114), ISBLANK(C115), ISBLANK(C116), ISBLANK(C117), ISBLANK(C118))</f>
        <v>3</v>
      </c>
      <c r="D123" s="103">
        <f t="shared" si="10"/>
        <v>8</v>
      </c>
      <c r="E123" s="103">
        <f t="shared" si="10"/>
        <v>10</v>
      </c>
      <c r="F123" s="103">
        <f t="shared" si="10"/>
        <v>1</v>
      </c>
      <c r="G123" s="103">
        <f t="shared" si="10"/>
        <v>7</v>
      </c>
      <c r="H123" s="103">
        <f t="shared" si="10"/>
        <v>5</v>
      </c>
      <c r="I123" s="103">
        <f t="shared" si="10"/>
        <v>6</v>
      </c>
      <c r="J123" s="103">
        <f t="shared" si="10"/>
        <v>1</v>
      </c>
      <c r="K123" s="103">
        <f t="shared" si="10"/>
        <v>1</v>
      </c>
      <c r="L123" s="103">
        <f t="shared" si="10"/>
        <v>2</v>
      </c>
      <c r="M123" s="103">
        <f t="shared" si="10"/>
        <v>3</v>
      </c>
      <c r="N123" s="103">
        <f t="shared" si="10"/>
        <v>4</v>
      </c>
      <c r="O123" s="103">
        <f t="shared" si="10"/>
        <v>6</v>
      </c>
      <c r="P123" s="103">
        <f>SUM(ISBLANK(P104), ISBLANK(P105), ISBLANK(P106), ISBLANK(P107), ISBLANK(P108), ISBLANK(P109), ISBLANK(P110), ISBLANK(P111), ISBLANK(P112), ISBLANK(P113), ISBLANK(P114), ISBLANK(P115), ISBLANK(P116), ISBLANK(P117), ISBLANK(P118))</f>
        <v>2</v>
      </c>
      <c r="Q123" s="103">
        <f t="shared" si="10"/>
        <v>1</v>
      </c>
      <c r="R123" s="103">
        <f t="shared" si="10"/>
        <v>3</v>
      </c>
      <c r="S123" s="103">
        <f t="shared" si="10"/>
        <v>3</v>
      </c>
      <c r="T123" s="103">
        <f t="shared" si="10"/>
        <v>9</v>
      </c>
      <c r="U123" s="103">
        <f t="shared" si="10"/>
        <v>5</v>
      </c>
      <c r="V123" s="103">
        <f t="shared" si="10"/>
        <v>3</v>
      </c>
      <c r="W123" s="103">
        <f t="shared" si="10"/>
        <v>5</v>
      </c>
      <c r="X123" s="103">
        <f t="shared" si="10"/>
        <v>7</v>
      </c>
      <c r="Y123" s="103">
        <f t="shared" si="10"/>
        <v>7</v>
      </c>
      <c r="Z123" s="103">
        <f>SUM(ISBLANK(Z104), ISBLANK(Z105), ISBLANK(Z106), ISBLANK(Z107), ISBLANK(Z108), ISBLANK(Z109), ISBLANK(Z110), ISBLANK(Z111), ISBLANK(Z112), ISBLANK(Z113), ISBLANK(Z114), ISBLANK(Z115), ISBLANK(Z116), ISBLANK(Z117), ISBLANK(Z118))</f>
        <v>2</v>
      </c>
      <c r="AA123" s="103">
        <f t="shared" si="10"/>
        <v>15</v>
      </c>
      <c r="AB123" s="103">
        <f t="shared" si="10"/>
        <v>15</v>
      </c>
      <c r="AC123" s="103">
        <f t="shared" si="10"/>
        <v>5</v>
      </c>
      <c r="AD123" s="103">
        <f t="shared" si="10"/>
        <v>15</v>
      </c>
      <c r="AE123" s="103">
        <f t="shared" si="10"/>
        <v>6</v>
      </c>
      <c r="AF123" s="103">
        <f t="shared" si="10"/>
        <v>15</v>
      </c>
      <c r="AG123" s="103">
        <f t="shared" si="10"/>
        <v>15</v>
      </c>
      <c r="AH123" s="103">
        <f t="shared" si="10"/>
        <v>6</v>
      </c>
      <c r="AI123" s="103">
        <f t="shared" si="10"/>
        <v>5</v>
      </c>
      <c r="AJ123" s="103">
        <f t="shared" si="10"/>
        <v>2</v>
      </c>
      <c r="AK123" s="103">
        <f t="shared" si="10"/>
        <v>1</v>
      </c>
      <c r="AL123" s="103">
        <f t="shared" si="10"/>
        <v>2</v>
      </c>
      <c r="AM123" s="103">
        <f t="shared" si="10"/>
        <v>5</v>
      </c>
      <c r="AN123" s="103">
        <f t="shared" si="10"/>
        <v>14</v>
      </c>
      <c r="AO123" s="103">
        <f t="shared" si="10"/>
        <v>9</v>
      </c>
      <c r="AP123" s="103">
        <f t="shared" si="10"/>
        <v>1</v>
      </c>
      <c r="AQ123" s="103">
        <f t="shared" si="10"/>
        <v>1</v>
      </c>
      <c r="AR123" s="103">
        <f t="shared" si="10"/>
        <v>1</v>
      </c>
      <c r="AS123" s="103">
        <f t="shared" ref="AS123:AX123" si="11">SUM(ISBLANK(AS104), ISBLANK(AS105), ISBLANK(AS106), ISBLANK(AS107), ISBLANK(AS108), ISBLANK(AS109), ISBLANK(AS110), ISBLANK(AS111), ISBLANK(AS112), ISBLANK(AS113), ISBLANK(AS114), ISBLANK(AS115), ISBLANK(AS116), ISBLANK(AS117), ISBLANK(AS118))</f>
        <v>10</v>
      </c>
      <c r="AT123" s="103">
        <f t="shared" si="11"/>
        <v>1</v>
      </c>
      <c r="AU123" s="103">
        <f t="shared" si="11"/>
        <v>4</v>
      </c>
      <c r="AV123" s="103">
        <f t="shared" si="11"/>
        <v>5</v>
      </c>
      <c r="AW123" s="103">
        <f t="shared" si="11"/>
        <v>4</v>
      </c>
      <c r="AX123" s="103">
        <f t="shared" si="11"/>
        <v>6</v>
      </c>
    </row>
    <row r="124" spans="1:50" s="45" customFormat="1">
      <c r="A124" s="102" t="s">
        <v>4853</v>
      </c>
      <c r="B124" s="103">
        <f>(SUM(B119:B123)-89)*-1</f>
        <v>27</v>
      </c>
      <c r="C124" s="103">
        <f t="shared" ref="C124:AR124" si="12">(SUM(C119:C123)-89)*-1</f>
        <v>69</v>
      </c>
      <c r="D124" s="103">
        <f t="shared" si="12"/>
        <v>43</v>
      </c>
      <c r="E124" s="103">
        <f t="shared" si="12"/>
        <v>16</v>
      </c>
      <c r="F124" s="103">
        <f t="shared" si="12"/>
        <v>73</v>
      </c>
      <c r="G124" s="103">
        <f t="shared" si="12"/>
        <v>31</v>
      </c>
      <c r="H124" s="103">
        <f t="shared" si="12"/>
        <v>42</v>
      </c>
      <c r="I124" s="103">
        <f t="shared" si="12"/>
        <v>36</v>
      </c>
      <c r="J124" s="103">
        <f t="shared" si="12"/>
        <v>61</v>
      </c>
      <c r="K124" s="103">
        <f t="shared" si="12"/>
        <v>72</v>
      </c>
      <c r="L124" s="103">
        <f t="shared" si="12"/>
        <v>73</v>
      </c>
      <c r="M124" s="103">
        <f t="shared" si="12"/>
        <v>48</v>
      </c>
      <c r="N124" s="103">
        <f t="shared" si="12"/>
        <v>43</v>
      </c>
      <c r="O124" s="103">
        <f t="shared" si="12"/>
        <v>21</v>
      </c>
      <c r="P124" s="103">
        <f>(SUM(P119:P123)-89)*-1</f>
        <v>44</v>
      </c>
      <c r="Q124" s="103">
        <f t="shared" si="12"/>
        <v>68</v>
      </c>
      <c r="R124" s="103">
        <f t="shared" si="12"/>
        <v>73</v>
      </c>
      <c r="S124" s="103">
        <f t="shared" si="12"/>
        <v>34</v>
      </c>
      <c r="T124" s="103">
        <f t="shared" si="12"/>
        <v>39</v>
      </c>
      <c r="U124" s="103">
        <f t="shared" si="12"/>
        <v>44</v>
      </c>
      <c r="V124" s="103">
        <f t="shared" si="12"/>
        <v>57</v>
      </c>
      <c r="W124" s="103">
        <f t="shared" si="12"/>
        <v>35</v>
      </c>
      <c r="X124" s="103">
        <f t="shared" si="12"/>
        <v>43</v>
      </c>
      <c r="Y124" s="103">
        <f t="shared" si="12"/>
        <v>46</v>
      </c>
      <c r="Z124" s="103">
        <f>(SUM(Z119:Z123)-89)*-1</f>
        <v>43</v>
      </c>
      <c r="AA124" s="103">
        <f t="shared" si="12"/>
        <v>21</v>
      </c>
      <c r="AB124" s="103">
        <f t="shared" si="12"/>
        <v>27</v>
      </c>
      <c r="AC124" s="103">
        <f t="shared" si="12"/>
        <v>51</v>
      </c>
      <c r="AD124" s="103">
        <f t="shared" si="12"/>
        <v>27</v>
      </c>
      <c r="AE124" s="103">
        <f t="shared" si="12"/>
        <v>51</v>
      </c>
      <c r="AF124" s="103">
        <f t="shared" si="12"/>
        <v>28</v>
      </c>
      <c r="AG124" s="103">
        <f t="shared" si="12"/>
        <v>28</v>
      </c>
      <c r="AH124" s="103">
        <f t="shared" si="12"/>
        <v>48</v>
      </c>
      <c r="AI124" s="103">
        <f t="shared" si="12"/>
        <v>48</v>
      </c>
      <c r="AJ124" s="103">
        <f t="shared" si="12"/>
        <v>70</v>
      </c>
      <c r="AK124" s="103">
        <f t="shared" si="12"/>
        <v>75</v>
      </c>
      <c r="AL124" s="103">
        <f t="shared" si="12"/>
        <v>74</v>
      </c>
      <c r="AM124" s="103">
        <f t="shared" si="12"/>
        <v>41</v>
      </c>
      <c r="AN124" s="103">
        <f t="shared" si="12"/>
        <v>43</v>
      </c>
      <c r="AO124" s="103">
        <f t="shared" si="12"/>
        <v>34</v>
      </c>
      <c r="AP124" s="103">
        <f t="shared" si="12"/>
        <v>74</v>
      </c>
      <c r="AQ124" s="103">
        <f t="shared" si="12"/>
        <v>72</v>
      </c>
      <c r="AR124" s="103">
        <f t="shared" si="12"/>
        <v>48</v>
      </c>
      <c r="AS124" s="103">
        <f t="shared" ref="AS124:AX124" si="13">(SUM(AS119:AS123)-89)*-1</f>
        <v>35</v>
      </c>
      <c r="AT124" s="103">
        <f t="shared" si="13"/>
        <v>41</v>
      </c>
      <c r="AU124" s="103">
        <f t="shared" si="13"/>
        <v>42</v>
      </c>
      <c r="AV124" s="103">
        <f t="shared" si="13"/>
        <v>47</v>
      </c>
      <c r="AW124" s="103">
        <f t="shared" si="13"/>
        <v>36</v>
      </c>
      <c r="AX124" s="103">
        <f t="shared" si="13"/>
        <v>41</v>
      </c>
    </row>
    <row r="125" spans="1:50" s="45" customFormat="1">
      <c r="A125" s="44" t="s">
        <v>4854</v>
      </c>
      <c r="B125" s="45" t="s">
        <v>4855</v>
      </c>
      <c r="C125" s="45" t="s">
        <v>4855</v>
      </c>
      <c r="D125" s="45" t="s">
        <v>4855</v>
      </c>
      <c r="E125" s="45" t="s">
        <v>4855</v>
      </c>
      <c r="F125" s="45" t="s">
        <v>4855</v>
      </c>
      <c r="G125" s="45" t="s">
        <v>4855</v>
      </c>
      <c r="H125" s="45" t="s">
        <v>4855</v>
      </c>
      <c r="I125" s="45" t="s">
        <v>4855</v>
      </c>
      <c r="J125" s="45" t="s">
        <v>4855</v>
      </c>
      <c r="K125" s="45" t="s">
        <v>4855</v>
      </c>
      <c r="L125" s="45" t="s">
        <v>4855</v>
      </c>
      <c r="M125" s="45" t="s">
        <v>4855</v>
      </c>
      <c r="N125" s="45" t="s">
        <v>4855</v>
      </c>
      <c r="O125" s="45" t="s">
        <v>4855</v>
      </c>
      <c r="P125" s="45" t="s">
        <v>4855</v>
      </c>
      <c r="Q125" s="45" t="s">
        <v>4855</v>
      </c>
      <c r="R125" s="45" t="s">
        <v>4855</v>
      </c>
      <c r="S125" s="45" t="s">
        <v>4855</v>
      </c>
      <c r="T125" s="45" t="s">
        <v>4855</v>
      </c>
      <c r="U125" s="45" t="s">
        <v>4855</v>
      </c>
      <c r="V125" s="45" t="s">
        <v>4855</v>
      </c>
      <c r="W125" s="45" t="s">
        <v>4855</v>
      </c>
      <c r="X125" s="45" t="s">
        <v>4855</v>
      </c>
      <c r="Y125" s="45" t="s">
        <v>4855</v>
      </c>
      <c r="Z125" s="45" t="s">
        <v>4855</v>
      </c>
      <c r="AA125" s="110" t="s">
        <v>4855</v>
      </c>
      <c r="AB125" s="45" t="s">
        <v>4855</v>
      </c>
      <c r="AC125" s="45" t="s">
        <v>4855</v>
      </c>
      <c r="AD125" s="45" t="s">
        <v>4855</v>
      </c>
      <c r="AE125" s="45" t="s">
        <v>4855</v>
      </c>
      <c r="AF125" s="45" t="s">
        <v>4855</v>
      </c>
      <c r="AG125" s="45" t="s">
        <v>4855</v>
      </c>
      <c r="AH125" s="45" t="s">
        <v>4855</v>
      </c>
      <c r="AI125" s="45" t="s">
        <v>4855</v>
      </c>
      <c r="AJ125" s="45" t="s">
        <v>4855</v>
      </c>
      <c r="AK125" s="45" t="s">
        <v>4855</v>
      </c>
      <c r="AL125" s="45" t="s">
        <v>4855</v>
      </c>
      <c r="AM125" s="45" t="s">
        <v>4855</v>
      </c>
      <c r="AN125" s="45" t="s">
        <v>4855</v>
      </c>
      <c r="AO125" s="45" t="s">
        <v>4855</v>
      </c>
      <c r="AP125" s="45" t="s">
        <v>4855</v>
      </c>
      <c r="AQ125" s="45" t="s">
        <v>4855</v>
      </c>
      <c r="AR125" s="45" t="s">
        <v>4855</v>
      </c>
      <c r="AS125" s="45" t="s">
        <v>4855</v>
      </c>
      <c r="AT125" s="45" t="s">
        <v>4855</v>
      </c>
      <c r="AU125" s="45" t="s">
        <v>4855</v>
      </c>
      <c r="AV125" s="45" t="s">
        <v>4855</v>
      </c>
      <c r="AW125" s="45" t="s">
        <v>4855</v>
      </c>
      <c r="AX125" s="110" t="s">
        <v>4855</v>
      </c>
    </row>
    <row r="126" spans="1:50">
      <c r="P126" s="19"/>
      <c r="AT126" s="103"/>
    </row>
    <row r="127" spans="1:50">
      <c r="B127" s="62" t="s">
        <v>2130</v>
      </c>
      <c r="C127" s="47" t="s">
        <v>1995</v>
      </c>
      <c r="D127" s="47">
        <v>0</v>
      </c>
      <c r="E127" s="47" t="s">
        <v>587</v>
      </c>
      <c r="F127" s="47" t="s">
        <v>587</v>
      </c>
      <c r="G127" s="47" t="s">
        <v>589</v>
      </c>
      <c r="H127" s="73" t="s">
        <v>1993</v>
      </c>
    </row>
    <row r="128" spans="1:50">
      <c r="B128" s="62" t="s">
        <v>2939</v>
      </c>
      <c r="C128" s="47" t="s">
        <v>590</v>
      </c>
      <c r="D128" s="47">
        <v>1</v>
      </c>
      <c r="E128" s="47" t="s">
        <v>591</v>
      </c>
      <c r="F128" s="47" t="s">
        <v>591</v>
      </c>
      <c r="G128" s="47" t="s">
        <v>593</v>
      </c>
      <c r="H128" s="73" t="s">
        <v>1994</v>
      </c>
    </row>
    <row r="129" spans="2:8">
      <c r="B129" s="62" t="s">
        <v>4617</v>
      </c>
      <c r="C129" s="47" t="s">
        <v>594</v>
      </c>
      <c r="D129" s="47">
        <v>2</v>
      </c>
      <c r="E129" s="47" t="s">
        <v>595</v>
      </c>
      <c r="F129" s="47" t="s">
        <v>595</v>
      </c>
      <c r="G129" s="47" t="s">
        <v>597</v>
      </c>
      <c r="H129" s="73" t="s">
        <v>1992</v>
      </c>
    </row>
    <row r="130" spans="2:8">
      <c r="B130" s="62" t="s">
        <v>4287</v>
      </c>
      <c r="C130" s="47" t="s">
        <v>598</v>
      </c>
      <c r="D130" s="47">
        <v>3</v>
      </c>
      <c r="E130" s="47" t="s">
        <v>594</v>
      </c>
      <c r="F130" s="47" t="s">
        <v>594</v>
      </c>
      <c r="G130" s="47" t="s">
        <v>599</v>
      </c>
      <c r="H130" s="73"/>
    </row>
    <row r="131" spans="2:8">
      <c r="B131" s="62" t="s">
        <v>2027</v>
      </c>
      <c r="C131" s="47"/>
      <c r="D131" s="47">
        <v>4</v>
      </c>
      <c r="E131" s="47" t="s">
        <v>598</v>
      </c>
      <c r="F131" s="47" t="s">
        <v>598</v>
      </c>
      <c r="G131" s="47" t="s">
        <v>594</v>
      </c>
      <c r="H131" s="73"/>
    </row>
    <row r="132" spans="2:8">
      <c r="B132" s="62" t="s">
        <v>3166</v>
      </c>
      <c r="C132" s="47"/>
      <c r="D132" s="47">
        <v>5</v>
      </c>
      <c r="E132" s="47"/>
      <c r="F132" s="47"/>
      <c r="G132" s="47" t="s">
        <v>598</v>
      </c>
    </row>
    <row r="133" spans="2:8">
      <c r="B133" s="62" t="s">
        <v>3436</v>
      </c>
      <c r="C133" s="47"/>
      <c r="D133" s="47">
        <v>6</v>
      </c>
      <c r="E133" s="47"/>
      <c r="F133" s="47"/>
      <c r="G133" s="62"/>
    </row>
    <row r="134" spans="2:8">
      <c r="B134" s="62" t="s">
        <v>3583</v>
      </c>
      <c r="C134" s="47"/>
      <c r="D134" s="47">
        <v>7</v>
      </c>
      <c r="E134" s="47"/>
      <c r="F134" s="47"/>
      <c r="G134" s="62"/>
    </row>
    <row r="135" spans="2:8">
      <c r="B135" s="47"/>
      <c r="C135" s="47"/>
      <c r="D135" s="47" t="s">
        <v>594</v>
      </c>
      <c r="E135" s="47"/>
      <c r="F135" s="47"/>
      <c r="G135" s="62"/>
    </row>
    <row r="136" spans="2:8">
      <c r="B136" s="47"/>
      <c r="C136" s="47"/>
      <c r="D136" s="47" t="s">
        <v>598</v>
      </c>
      <c r="E136" s="47"/>
      <c r="F136" s="47"/>
      <c r="G136" s="62"/>
    </row>
  </sheetData>
  <phoneticPr fontId="2" type="noConversion"/>
  <dataValidations count="41">
    <dataValidation type="whole" allowBlank="1" showInputMessage="1" showErrorMessage="1" error="Antal Litter 0 til 250" prompt="Antal litter" sqref="B111:AQ111 AS111:AX111">
      <formula1>0</formula1>
      <formula2>250</formula2>
    </dataValidation>
    <dataValidation type="whole" allowBlank="1" showInputMessage="1" showErrorMessage="1" error="Antal vaske 0 til 10" prompt="Antal vaske" sqref="B115:AQ115 AS115:AX115">
      <formula1>0</formula1>
      <formula2>10</formula2>
    </dataValidation>
    <dataValidation type="whole" allowBlank="1" showInputMessage="1" showErrorMessage="1" error="Helt Antal 0 til 10" prompt="Antal" sqref="B88:AQ106 AS88:AX106">
      <formula1>0</formula1>
      <formula2>10</formula2>
    </dataValidation>
    <dataValidation type="whole" allowBlank="1" showInputMessage="1" showErrorMessage="1" error="Antal Minutter 0 til 250" prompt="Antal Minutter" sqref="B107:AQ107 AS107:AX107">
      <formula1>0</formula1>
      <formula2>250</formula2>
    </dataValidation>
    <dataValidation type="list" allowBlank="1" showInputMessage="1" showErrorMessage="1" prompt="Vælg en tekst" sqref="AA82:AR82 AA80:AR80 AA76:AR77 B80:O80 B82:O82 B72:O73 B76:O77 Q76:Y77 Q80:Y80 Q82:Y82 Q72:Y73 AA72:AR73 AX116">
      <formula1>$F$127:$F$129</formula1>
    </dataValidation>
    <dataValidation type="list" allowBlank="1" showInputMessage="1" showErrorMessage="1" errorTitle="Ja eller Nej" error="Der kan kun tastes Ja eller Nej" prompt="Ja / Nej" sqref="AA71:AR71 AA67:AR67 AA65:AR65 AA63:AR63 AA58:AR61 AA78:AR78 AA112:AQ114 AA110:AQ110 AA38:AR39 AA22:AR22 B38:O39 B110:O110 B112:O114 B78:O78 B58:O61 B63:O63 B65:O65 B67:O67 B71:O71 B74:O74 B22:O22 Q22:Y22 Q38:Y39 Q110:Y110 Q112:Y114 Q78:Y78 Q58:Y61 Q63:Y63 Q65:Y65 Q67:Y67 Q71:Y71 Q74:Y74 AA74:AR74 AX112:AX114 AX22 AX58:AX61 AX63 AX65 AX67 AX71 AX74 AX78 AX110 AX38:AX39">
      <formula1>$C$127:$C$128</formula1>
    </dataValidation>
    <dataValidation type="whole" allowBlank="1" showInputMessage="1" showErrorMessage="1" error="Hele procenter 0 til 100" prompt="Hele procenter 0 til 100" sqref="Q55:V55 B55:O55 X55:Y55 AA55:AS55 AU55:AV55 AX55">
      <formula1>0</formula1>
      <formula2>100</formula2>
    </dataValidation>
    <dataValidation type="whole" allowBlank="1" showInputMessage="1" showErrorMessage="1" error="Hele procenter 0 til 100" prompt="procent 0 til 100" sqref="W55 B54:O54 Q54:Y54 AA54:AS54 AU54:AV54 AX54">
      <formula1>0</formula1>
      <formula2>100</formula2>
    </dataValidation>
    <dataValidation type="list" allowBlank="1" showInputMessage="1" showErrorMessage="1" error="Antal 0 til 5" prompt="Antal 0 til 5" sqref="B56:O57 Q56:Y57 AA56:AR57 AX56:AX57">
      <formula1>$D$127:$D$132</formula1>
    </dataValidation>
    <dataValidation type="whole" allowBlank="1" showInputMessage="1" showErrorMessage="1" error="Årstal, 4 cifre" prompt="Årstal, 4 cifre" sqref="B48:AX48 B41:AX41">
      <formula1>1950</formula1>
      <formula2>2009</formula2>
    </dataValidation>
    <dataValidation type="whole" allowBlank="1" showInputMessage="1" showErrorMessage="1" prompt="Hele timer" sqref="B49:AX49 B42:AX42">
      <formula1>1</formula1>
      <formula2>99</formula2>
    </dataValidation>
    <dataValidation type="whole" allowBlank="1" showInputMessage="1" showErrorMessage="1" error="Beløb, kun tal" prompt="Beløb" sqref="B35:AX36">
      <formula1>0</formula1>
      <formula2>9999999</formula2>
    </dataValidation>
    <dataValidation type="whole" allowBlank="1" showInputMessage="1" showErrorMessage="1" error="Postnummer skal ligge mellem 1110 og 4623" prompt="Postnummer 1110-4623" sqref="B6:AX6">
      <formula1>1110</formula1>
      <formula2>4623</formula2>
    </dataValidation>
    <dataValidation type="whole" allowBlank="1" showInputMessage="1" showErrorMessage="1" error="Telefin nummer 8 cifre uden mellemrum" prompt="Telefon nummer 8 cifre" sqref="B8:AX8 B11:AX12">
      <formula1>10000000</formula1>
      <formula2>99999999</formula2>
    </dataValidation>
    <dataValidation type="whole" allowBlank="1" showInputMessage="1" showErrorMessage="1" error="Antal Køkner mellem 1 og 9" prompt="Antal" sqref="B23:AX23">
      <formula1>1</formula1>
      <formula2>9</formula2>
    </dataValidation>
    <dataValidation type="whole" allowBlank="1" showInputMessage="1" showErrorMessage="1" error="Skema mellem 1 og 9" prompt="Skema Nr.:" sqref="B24:AX24">
      <formula1>1</formula1>
      <formula2>9</formula2>
    </dataValidation>
    <dataValidation type="list" allowBlank="1" showInputMessage="1" showErrorMessage="1" error="Kun Værdierne 0 til 7 accepteres" prompt="dage 0 - 7" sqref="B25:O34 Q25:Y34 AA25:AR34 AX25:AX34">
      <formula1>$D$127:$D$134</formula1>
    </dataValidation>
    <dataValidation type="list" allowBlank="1" showInputMessage="1" showErrorMessage="1" prompt="Vælg et Distrikt" sqref="B4:O4 Q4:Y4 AA4:AS4 AU4:AV4 AX4">
      <formula1>$B$127:$B$134</formula1>
    </dataValidation>
    <dataValidation type="decimal" allowBlank="1" showInputMessage="1" showErrorMessage="1" error="Antal Meter 0 til 100" prompt="Antal Meter" sqref="B109:AQ109 AS109:AX109">
      <formula1>0</formula1>
      <formula2>100</formula2>
    </dataValidation>
    <dataValidation type="whole" allowBlank="1" showInputMessage="1" showErrorMessage="1" error="Normering mellem 0 og 250" prompt="Normering" sqref="B15:AX21">
      <formula1>0</formula1>
      <formula2>250</formula2>
    </dataValidation>
    <dataValidation type="list" allowBlank="1" showInputMessage="1" showErrorMessage="1" sqref="B14:O14 Q14:Y14 AA14:AR14">
      <formula1>$I$127:$I$131</formula1>
    </dataValidation>
    <dataValidation type="list" allowBlank="1" showInputMessage="1" showErrorMessage="1" error="Vælg en tekst" prompt="Vælg en tekst" sqref="B70:O70 Q70:Y70 AA70:AR70">
      <formula1>$H$127:$H$130</formula1>
    </dataValidation>
    <dataValidation type="list" allowBlank="1" showInputMessage="1" showErrorMessage="1" prompt="Vælg en tekst" sqref="B116:O116 P72:P73 P76:P77 P82 P80 Q116:Y116 AA116:AQ116 Z76:Z77 Z82 Z80 Z72:Z73 AS80:AW80 AS76:AW77 AS72:AW73 AS82:AW82">
      <formula1>$G$127:$G$129</formula1>
    </dataValidation>
    <dataValidation type="whole" allowBlank="1" showInputMessage="1" showErrorMessage="1" prompt="Antal" sqref="P56:P57 Z56:Z57 AT56:AT57 AW56:AW57">
      <formula1>0</formula1>
      <formula2>5</formula2>
    </dataValidation>
    <dataValidation type="whole" allowBlank="1" showInputMessage="1" showErrorMessage="1" prompt="Procent" sqref="P54:P55 Z54:Z55 AT54:AT55 AW54:AW55">
      <formula1>0</formula1>
      <formula2>100</formula2>
    </dataValidation>
    <dataValidation type="whole" allowBlank="1" showInputMessage="1" showErrorMessage="1" prompt="Antal dage" sqref="P25:P34 Z25:Z34 AT25:AT34 AW25:AW34">
      <formula1>0</formula1>
      <formula2>7</formula2>
    </dataValidation>
    <dataValidation type="list" allowBlank="1" showInputMessage="1" showErrorMessage="1" prompt="Vælg et distrikt" sqref="P4 Z4 AT4 AW4">
      <formula1>$K$127:$K$134</formula1>
    </dataValidation>
    <dataValidation type="list" allowBlank="1" showInputMessage="1" showErrorMessage="1" prompt="Institutionstype" sqref="P14 Z14 AT14 AW14">
      <formula1>$I$127:$I$129</formula1>
    </dataValidation>
    <dataValidation type="list" allowBlank="1" showInputMessage="1" showErrorMessage="1" error="Vælg en tekst" prompt="Vælg en tekst" sqref="P70 Z70 AT70 AW70">
      <formula1>$F$127:$F$132</formula1>
    </dataValidation>
    <dataValidation type="list" allowBlank="1" showInputMessage="1" showErrorMessage="1" errorTitle="Ja eller Nej" error="Der kan kun tastes Ja eller Nej" prompt="Ja / Nej" sqref="P67 P22 Z67 Z22 AT67 AT22 AW67 AW22">
      <formula1>$E$127:$E$128</formula1>
    </dataValidation>
    <dataValidation type="list" allowBlank="1" showInputMessage="1" showErrorMessage="1" sqref="P78 Z78 AT78 AW78">
      <formula1>$E$127:$E$128</formula1>
    </dataValidation>
    <dataValidation type="list" allowBlank="1" showInputMessage="1" showErrorMessage="1" prompt="Ja/Nej" sqref="P71 P58:P61 P38:P39 P65 P110 P63 P74 P112:P114 Z71 Z58:Z61 Z38:Z39 Z65 Z110 Z63 Z74 Z112:Z114 AT71 AT58:AT61 AT38:AT39 AT65 AT110 AT63 AT74 AT112:AT114 AW71 AW58:AW61 AW38:AW39 AW65 AW110 AW63 AW74 AW112:AW114">
      <formula1>$E$127:$E$128</formula1>
    </dataValidation>
    <dataValidation type="list" allowBlank="1" showInputMessage="1" showErrorMessage="1" prompt="Vælg en tekst" sqref="P116 Z116 AS116:AW116">
      <formula1>$H$127:$H$129</formula1>
    </dataValidation>
    <dataValidation type="list" allowBlank="1" showInputMessage="1" showErrorMessage="1" error="Vælg en tekst" prompt="Vælg en tekst" sqref="AX70">
      <formula1>$G$127:$G$130</formula1>
    </dataValidation>
    <dataValidation type="list" allowBlank="1" showInputMessage="1" showErrorMessage="1" prompt="Vælg en tekst" sqref="AX72:AX73 AX76:AX77 AX80 AX82">
      <formula1>$E$127:$E$129</formula1>
    </dataValidation>
    <dataValidation type="list" allowBlank="1" showInputMessage="1" showErrorMessage="1" sqref="AX14">
      <formula1>$H$127:$H$131</formula1>
    </dataValidation>
    <dataValidation type="list" allowBlank="1" showInputMessage="1" showErrorMessage="1" sqref="AS14 AU14:AV14">
      <formula1>$J$127:$J$131</formula1>
    </dataValidation>
    <dataValidation type="list" allowBlank="1" showInputMessage="1" showErrorMessage="1" error="Kun Værdierne 0 til 7 accepteres" prompt="dage 0 - 7" sqref="AS25:AS34 AU25:AV34">
      <formula1>$E$127:$E$134</formula1>
    </dataValidation>
    <dataValidation type="list" allowBlank="1" showInputMessage="1" showErrorMessage="1" error="Antal 0 til 5" prompt="Antal 0 til 5" sqref="AS56:AS57 AU56:AV57">
      <formula1>$E$127:$E$132</formula1>
    </dataValidation>
    <dataValidation type="list" allowBlank="1" showInputMessage="1" showErrorMessage="1" error="Vælg en tekst" prompt="Vælg en tekst" sqref="AS70 AU70:AV70">
      <formula1>$I$127:$I$130</formula1>
    </dataValidation>
    <dataValidation type="list" allowBlank="1" showInputMessage="1" showErrorMessage="1" errorTitle="Ja eller Nej" error="Der kan kun tastes Ja eller Nej" prompt="Ja / Nej" sqref="AU78:AV78 AU74:AV74 AU71:AV71 AU67:AV67 AU65:AV65 AU63:AV63 AU58:AV61 AU22:AV22 AU112:AV114 AU38:AV39 AS112:AS114 AS22 AS58:AS61 AS63 AS65 AS67 AS71 AS74 AS78 AS110 AS38:AS39 AU110:AV110">
      <formula1>$D$127:$D$128</formula1>
    </dataValidation>
  </dataValidations>
  <hyperlinks>
    <hyperlink ref="X13" r:id="rId1"/>
    <hyperlink ref="H13" r:id="rId2"/>
    <hyperlink ref="M13" r:id="rId3"/>
    <hyperlink ref="D13" r:id="rId4"/>
    <hyperlink ref="Y13" r:id="rId5"/>
    <hyperlink ref="W13" r:id="rId6"/>
    <hyperlink ref="AG13" r:id="rId7"/>
    <hyperlink ref="G13" r:id="rId8"/>
    <hyperlink ref="C9" r:id="rId9"/>
    <hyperlink ref="F9" r:id="rId10"/>
    <hyperlink ref="J9" r:id="rId11"/>
    <hyperlink ref="Q9" r:id="rId12"/>
    <hyperlink ref="AK43" r:id="rId13"/>
    <hyperlink ref="E13" r:id="rId14"/>
    <hyperlink ref="Z9" r:id="rId15"/>
  </hyperlinks>
  <pageMargins left="0.75" right="0.75" top="1" bottom="1" header="0" footer="0"/>
  <pageSetup paperSize="9" orientation="portrait" r:id="rId16"/>
  <headerFooter alignWithMargins="0"/>
</worksheet>
</file>

<file path=xl/worksheets/sheet16.xml><?xml version="1.0" encoding="utf-8"?>
<worksheet xmlns="http://schemas.openxmlformats.org/spreadsheetml/2006/main" xmlns:r="http://schemas.openxmlformats.org/officeDocument/2006/relationships">
  <dimension ref="A1:BL136"/>
  <sheetViews>
    <sheetView workbookViewId="0">
      <pane xSplit="1" ySplit="2" topLeftCell="B116" activePane="bottomRight" state="frozen"/>
      <selection activeCell="A25" sqref="A25:IV34"/>
      <selection pane="topRight" activeCell="A25" sqref="A25:IV34"/>
      <selection pane="bottomLeft" activeCell="A25" sqref="A25:IV34"/>
      <selection pane="bottomRight" activeCell="B125" sqref="B125"/>
    </sheetView>
  </sheetViews>
  <sheetFormatPr defaultRowHeight="12.75"/>
  <cols>
    <col min="1" max="1" width="33.140625" style="47" bestFit="1" customWidth="1"/>
    <col min="2" max="9" width="26.42578125" style="19" customWidth="1"/>
    <col min="10" max="10" width="26.42578125" style="4" customWidth="1"/>
    <col min="11" max="13" width="26.42578125" style="19" customWidth="1"/>
    <col min="14" max="14" width="26.42578125" style="4" customWidth="1"/>
    <col min="15" max="17" width="26.42578125" style="19" customWidth="1"/>
    <col min="18" max="18" width="26.42578125" style="4" customWidth="1"/>
    <col min="19" max="21" width="26.42578125" style="19" customWidth="1"/>
    <col min="22" max="22" width="19.140625" style="19" customWidth="1"/>
    <col min="23" max="23" width="26.42578125" style="19" customWidth="1"/>
    <col min="24" max="25" width="19.140625" style="19" customWidth="1"/>
    <col min="26" max="27" width="26.42578125" style="19" customWidth="1"/>
    <col min="28" max="28" width="19.140625" style="19" customWidth="1"/>
    <col min="29" max="31" width="26.42578125" style="19" customWidth="1"/>
    <col min="32" max="33" width="26.42578125" style="4" customWidth="1"/>
    <col min="34" max="34" width="26.42578125" style="19" customWidth="1"/>
    <col min="35" max="35" width="19.140625" style="19" customWidth="1"/>
    <col min="36" max="37" width="26.42578125" style="4" customWidth="1"/>
    <col min="38" max="38" width="26.42578125" style="19" customWidth="1"/>
    <col min="39" max="41" width="26.42578125" style="4" customWidth="1"/>
    <col min="42" max="43" width="26.42578125" style="19" customWidth="1"/>
    <col min="44" max="44" width="19.140625" customWidth="1"/>
    <col min="45" max="45" width="19.140625" style="19" customWidth="1"/>
    <col min="46" max="47" width="26.42578125" style="19" customWidth="1"/>
    <col min="48" max="48" width="19.140625" style="19" customWidth="1"/>
    <col min="49" max="49" width="26.42578125" style="19" customWidth="1"/>
    <col min="50" max="52" width="26.42578125" style="4" customWidth="1"/>
    <col min="53" max="53" width="26.42578125" style="19" customWidth="1"/>
    <col min="54" max="54" width="19.140625" style="19" customWidth="1"/>
    <col min="55" max="55" width="9.140625" style="47"/>
    <col min="56" max="56" width="19.140625" style="47" customWidth="1"/>
    <col min="57" max="61" width="26.5703125" style="47" customWidth="1"/>
    <col min="62" max="62" width="24.5703125" style="47" customWidth="1"/>
    <col min="65" max="16384" width="9.140625" style="47"/>
  </cols>
  <sheetData>
    <row r="1" spans="1:62" s="45" customFormat="1">
      <c r="A1" s="44" t="s">
        <v>4854</v>
      </c>
      <c r="B1" s="45" t="str">
        <f>B125</f>
        <v>x</v>
      </c>
      <c r="C1" s="45" t="str">
        <f t="shared" ref="C1:BJ1" si="0">C125</f>
        <v>x</v>
      </c>
      <c r="D1" s="45" t="str">
        <f t="shared" si="0"/>
        <v>x</v>
      </c>
      <c r="E1" s="45" t="str">
        <f t="shared" si="0"/>
        <v>x</v>
      </c>
      <c r="F1" s="45" t="str">
        <f t="shared" si="0"/>
        <v>x</v>
      </c>
      <c r="G1" s="45">
        <f t="shared" si="0"/>
        <v>0</v>
      </c>
      <c r="H1" s="45" t="str">
        <f t="shared" si="0"/>
        <v>x</v>
      </c>
      <c r="I1" s="45" t="str">
        <f t="shared" si="0"/>
        <v>x</v>
      </c>
      <c r="J1" s="45" t="str">
        <f t="shared" si="0"/>
        <v>x</v>
      </c>
      <c r="K1" s="45" t="str">
        <f t="shared" si="0"/>
        <v>x</v>
      </c>
      <c r="L1" s="45" t="str">
        <f t="shared" si="0"/>
        <v>x</v>
      </c>
      <c r="M1" s="45" t="str">
        <f t="shared" si="0"/>
        <v>x</v>
      </c>
      <c r="N1" s="45" t="str">
        <f t="shared" si="0"/>
        <v>x</v>
      </c>
      <c r="O1" s="45" t="str">
        <f t="shared" si="0"/>
        <v>x</v>
      </c>
      <c r="P1" s="45" t="str">
        <f t="shared" si="0"/>
        <v>x</v>
      </c>
      <c r="Q1" s="45">
        <f t="shared" si="0"/>
        <v>0</v>
      </c>
      <c r="R1" s="45" t="str">
        <f t="shared" si="0"/>
        <v>x</v>
      </c>
      <c r="S1" s="45" t="str">
        <f t="shared" si="0"/>
        <v>x</v>
      </c>
      <c r="T1" s="45" t="str">
        <f t="shared" si="0"/>
        <v>x</v>
      </c>
      <c r="U1" s="45" t="str">
        <f t="shared" si="0"/>
        <v>x</v>
      </c>
      <c r="V1" s="45" t="str">
        <f t="shared" si="0"/>
        <v>x</v>
      </c>
      <c r="W1" s="45" t="str">
        <f t="shared" si="0"/>
        <v>x</v>
      </c>
      <c r="X1" s="45" t="str">
        <f t="shared" si="0"/>
        <v>x</v>
      </c>
      <c r="Y1" s="45" t="str">
        <f t="shared" si="0"/>
        <v>x</v>
      </c>
      <c r="Z1" s="45" t="str">
        <f t="shared" si="0"/>
        <v>x</v>
      </c>
      <c r="AA1" s="45" t="str">
        <f t="shared" si="0"/>
        <v>x</v>
      </c>
      <c r="AB1" s="45" t="str">
        <f t="shared" si="0"/>
        <v>x</v>
      </c>
      <c r="AC1" s="45" t="str">
        <f t="shared" si="0"/>
        <v>x</v>
      </c>
      <c r="AD1" s="45" t="str">
        <f t="shared" si="0"/>
        <v>x</v>
      </c>
      <c r="AE1" s="45" t="str">
        <f t="shared" si="0"/>
        <v>x</v>
      </c>
      <c r="AF1" s="45" t="str">
        <f t="shared" si="0"/>
        <v>x</v>
      </c>
      <c r="AG1" s="45" t="str">
        <f t="shared" si="0"/>
        <v>x</v>
      </c>
      <c r="AH1" s="45" t="str">
        <f t="shared" si="0"/>
        <v>x</v>
      </c>
      <c r="AI1" s="45" t="str">
        <f t="shared" si="0"/>
        <v>x</v>
      </c>
      <c r="AJ1" s="45" t="str">
        <f t="shared" si="0"/>
        <v>x</v>
      </c>
      <c r="AK1" s="45" t="str">
        <f t="shared" si="0"/>
        <v>x</v>
      </c>
      <c r="AL1" s="45" t="str">
        <f t="shared" si="0"/>
        <v>x</v>
      </c>
      <c r="AM1" s="45" t="str">
        <f t="shared" si="0"/>
        <v>x</v>
      </c>
      <c r="AN1" s="45" t="str">
        <f t="shared" si="0"/>
        <v>x</v>
      </c>
      <c r="AO1" s="45" t="str">
        <f t="shared" si="0"/>
        <v>x</v>
      </c>
      <c r="AP1" s="45" t="str">
        <f t="shared" si="0"/>
        <v>x</v>
      </c>
      <c r="AQ1" s="45" t="str">
        <f t="shared" si="0"/>
        <v>x</v>
      </c>
      <c r="AR1" s="45" t="str">
        <f t="shared" si="0"/>
        <v>x</v>
      </c>
      <c r="AS1" s="45" t="str">
        <f t="shared" si="0"/>
        <v>x</v>
      </c>
      <c r="AT1" s="45" t="str">
        <f t="shared" si="0"/>
        <v>x</v>
      </c>
      <c r="AU1" s="45" t="str">
        <f t="shared" si="0"/>
        <v>x</v>
      </c>
      <c r="AV1" s="45" t="str">
        <f t="shared" si="0"/>
        <v>x</v>
      </c>
      <c r="AW1" s="45" t="str">
        <f t="shared" si="0"/>
        <v>x</v>
      </c>
      <c r="AX1" s="45" t="str">
        <f t="shared" si="0"/>
        <v>x</v>
      </c>
      <c r="AY1" s="45" t="str">
        <f t="shared" si="0"/>
        <v>x</v>
      </c>
      <c r="AZ1" s="45" t="str">
        <f t="shared" si="0"/>
        <v>x</v>
      </c>
      <c r="BA1" s="45" t="str">
        <f t="shared" si="0"/>
        <v>x</v>
      </c>
      <c r="BB1" s="45" t="str">
        <f t="shared" si="0"/>
        <v>x</v>
      </c>
      <c r="BC1" s="45" t="str">
        <f t="shared" si="0"/>
        <v>x</v>
      </c>
      <c r="BD1" s="45" t="str">
        <f t="shared" si="0"/>
        <v>x</v>
      </c>
      <c r="BE1" s="45" t="str">
        <f t="shared" si="0"/>
        <v>x</v>
      </c>
      <c r="BF1" s="45" t="str">
        <f t="shared" si="0"/>
        <v>x</v>
      </c>
      <c r="BG1" s="45" t="str">
        <f t="shared" si="0"/>
        <v>x</v>
      </c>
      <c r="BH1" s="45" t="str">
        <f t="shared" si="0"/>
        <v>x</v>
      </c>
      <c r="BI1" s="45" t="str">
        <f t="shared" si="0"/>
        <v>x</v>
      </c>
      <c r="BJ1" s="45" t="str">
        <f t="shared" si="0"/>
        <v>x</v>
      </c>
    </row>
    <row r="2" spans="1:62" s="43" customFormat="1" ht="18">
      <c r="A2" s="41" t="s">
        <v>600</v>
      </c>
      <c r="B2" s="41">
        <v>35236</v>
      </c>
      <c r="C2" s="5">
        <v>35249</v>
      </c>
      <c r="D2" s="41">
        <v>35250</v>
      </c>
      <c r="E2" s="41" t="s">
        <v>4347</v>
      </c>
      <c r="F2" s="41" t="s">
        <v>1063</v>
      </c>
      <c r="G2" s="41">
        <v>35257</v>
      </c>
      <c r="H2" s="5">
        <v>35258</v>
      </c>
      <c r="I2" s="5">
        <v>35262</v>
      </c>
      <c r="J2" s="41">
        <v>35282</v>
      </c>
      <c r="K2" s="5">
        <v>35283</v>
      </c>
      <c r="L2" s="41">
        <v>35330</v>
      </c>
      <c r="M2" s="41">
        <v>35335</v>
      </c>
      <c r="N2" s="41">
        <v>35337</v>
      </c>
      <c r="O2" s="5">
        <v>35361</v>
      </c>
      <c r="P2" s="41">
        <v>35427</v>
      </c>
      <c r="Q2" s="41">
        <v>35434</v>
      </c>
      <c r="R2" s="41">
        <v>35435</v>
      </c>
      <c r="S2" s="5">
        <v>35448</v>
      </c>
      <c r="T2" s="41">
        <v>35462</v>
      </c>
      <c r="U2" s="41">
        <v>35483</v>
      </c>
      <c r="V2" s="41" t="s">
        <v>1064</v>
      </c>
      <c r="W2" s="5">
        <v>35509</v>
      </c>
      <c r="X2" s="41" t="s">
        <v>1065</v>
      </c>
      <c r="Y2" s="41" t="s">
        <v>1066</v>
      </c>
      <c r="Z2" s="5">
        <v>35518</v>
      </c>
      <c r="AA2" s="41">
        <v>35544</v>
      </c>
      <c r="AB2" s="41" t="s">
        <v>1067</v>
      </c>
      <c r="AC2" s="41">
        <v>35560</v>
      </c>
      <c r="AD2" s="41">
        <v>35571</v>
      </c>
      <c r="AE2" s="41">
        <v>35576</v>
      </c>
      <c r="AF2" s="41">
        <v>35599</v>
      </c>
      <c r="AG2" s="5">
        <v>35687</v>
      </c>
      <c r="AH2" s="5">
        <v>37204</v>
      </c>
      <c r="AI2" s="41" t="s">
        <v>1068</v>
      </c>
      <c r="AJ2" s="5">
        <v>37233</v>
      </c>
      <c r="AK2" s="5">
        <v>37238</v>
      </c>
      <c r="AL2" s="5">
        <v>37252</v>
      </c>
      <c r="AM2" s="41">
        <v>37259</v>
      </c>
      <c r="AN2" s="5">
        <v>37273</v>
      </c>
      <c r="AO2" s="5" t="s">
        <v>2344</v>
      </c>
      <c r="AP2" s="5">
        <v>37288</v>
      </c>
      <c r="AQ2" s="41">
        <v>37351</v>
      </c>
      <c r="AR2" s="41" t="s">
        <v>1073</v>
      </c>
      <c r="AS2" s="41" t="s">
        <v>1069</v>
      </c>
      <c r="AT2" s="41">
        <v>37447</v>
      </c>
      <c r="AU2" s="41">
        <v>37452</v>
      </c>
      <c r="AV2" s="41" t="s">
        <v>1070</v>
      </c>
      <c r="AW2" s="41">
        <v>37464</v>
      </c>
      <c r="AX2" s="41">
        <v>37483</v>
      </c>
      <c r="AY2" s="5">
        <v>37511</v>
      </c>
      <c r="AZ2" s="5" t="s">
        <v>2354</v>
      </c>
      <c r="BA2" s="5" t="s">
        <v>361</v>
      </c>
      <c r="BB2" s="41" t="s">
        <v>1071</v>
      </c>
      <c r="BC2" s="5">
        <v>37553</v>
      </c>
      <c r="BD2" s="5" t="s">
        <v>1072</v>
      </c>
      <c r="BE2" s="41">
        <v>37573</v>
      </c>
      <c r="BF2" s="41" t="s">
        <v>1682</v>
      </c>
      <c r="BG2" s="43">
        <v>37585</v>
      </c>
      <c r="BH2" s="43" t="s">
        <v>4345</v>
      </c>
      <c r="BI2" s="43">
        <v>37587</v>
      </c>
      <c r="BJ2" s="43" t="s">
        <v>4346</v>
      </c>
    </row>
    <row r="3" spans="1:62" ht="25.5" customHeight="1">
      <c r="A3" s="46" t="s">
        <v>564</v>
      </c>
      <c r="B3" s="19" t="s">
        <v>4601</v>
      </c>
      <c r="C3" s="4" t="s">
        <v>3359</v>
      </c>
      <c r="D3" s="19" t="s">
        <v>2369</v>
      </c>
      <c r="E3" s="19" t="s">
        <v>2369</v>
      </c>
      <c r="F3" s="19" t="s">
        <v>2369</v>
      </c>
      <c r="G3" s="19">
        <v>0</v>
      </c>
      <c r="H3" s="4" t="s">
        <v>3362</v>
      </c>
      <c r="I3" s="4" t="s">
        <v>3366</v>
      </c>
      <c r="J3" s="19">
        <v>0</v>
      </c>
      <c r="K3" s="4" t="s">
        <v>3367</v>
      </c>
      <c r="L3" s="19" t="s">
        <v>4602</v>
      </c>
      <c r="M3" s="19" t="s">
        <v>4603</v>
      </c>
      <c r="N3" s="19" t="s">
        <v>2370</v>
      </c>
      <c r="O3" s="4">
        <v>0</v>
      </c>
      <c r="P3" s="73" t="s">
        <v>2371</v>
      </c>
      <c r="Q3" s="19" t="s">
        <v>4604</v>
      </c>
      <c r="R3" s="19" t="s">
        <v>3693</v>
      </c>
      <c r="S3" s="4">
        <v>0</v>
      </c>
      <c r="T3" s="19">
        <v>0</v>
      </c>
      <c r="U3" s="19" t="s">
        <v>4605</v>
      </c>
      <c r="V3" s="19" t="s">
        <v>4606</v>
      </c>
      <c r="W3" s="4" t="s">
        <v>4119</v>
      </c>
      <c r="X3" s="19" t="s">
        <v>4607</v>
      </c>
      <c r="Y3" s="73" t="s">
        <v>221</v>
      </c>
      <c r="Z3" s="4" t="s">
        <v>2316</v>
      </c>
      <c r="AA3" s="19" t="s">
        <v>4608</v>
      </c>
      <c r="AB3" s="19" t="s">
        <v>4608</v>
      </c>
      <c r="AC3" s="19">
        <v>0</v>
      </c>
      <c r="AD3" s="19">
        <v>0</v>
      </c>
      <c r="AE3" s="19">
        <v>0</v>
      </c>
      <c r="AF3" s="73" t="s">
        <v>2372</v>
      </c>
      <c r="AG3" s="4" t="s">
        <v>4609</v>
      </c>
      <c r="AH3" s="4" t="s">
        <v>2325</v>
      </c>
      <c r="AI3" s="73" t="s">
        <v>223</v>
      </c>
      <c r="AJ3" s="8" t="s">
        <v>4165</v>
      </c>
      <c r="AK3" s="4" t="s">
        <v>4610</v>
      </c>
      <c r="AL3" s="4" t="s">
        <v>4611</v>
      </c>
      <c r="AM3" s="19" t="s">
        <v>4612</v>
      </c>
      <c r="AN3" s="4" t="s">
        <v>4613</v>
      </c>
      <c r="AO3" s="4" t="s">
        <v>4613</v>
      </c>
      <c r="AP3" s="4" t="s">
        <v>4614</v>
      </c>
      <c r="AQ3" s="73" t="s">
        <v>2373</v>
      </c>
      <c r="AR3" s="73" t="s">
        <v>225</v>
      </c>
      <c r="AS3" s="73" t="s">
        <v>227</v>
      </c>
      <c r="AT3" s="19">
        <v>0</v>
      </c>
      <c r="AU3" s="19" t="s">
        <v>4615</v>
      </c>
      <c r="AV3" s="19" t="s">
        <v>4615</v>
      </c>
      <c r="AW3" s="19" t="s">
        <v>4616</v>
      </c>
      <c r="AX3" s="73" t="s">
        <v>2374</v>
      </c>
      <c r="AY3" s="4" t="s">
        <v>2355</v>
      </c>
      <c r="AZ3" s="4" t="s">
        <v>2355</v>
      </c>
      <c r="BA3" s="4" t="s">
        <v>2355</v>
      </c>
      <c r="BB3" s="19" t="s">
        <v>231</v>
      </c>
      <c r="BC3" s="4" t="s">
        <v>1685</v>
      </c>
      <c r="BD3" s="4" t="s">
        <v>1685</v>
      </c>
      <c r="BE3" s="19">
        <v>0</v>
      </c>
      <c r="BF3" s="19">
        <v>0</v>
      </c>
      <c r="BG3" s="47" t="s">
        <v>1892</v>
      </c>
      <c r="BH3" s="47" t="s">
        <v>1892</v>
      </c>
      <c r="BI3" s="47">
        <v>0</v>
      </c>
      <c r="BJ3" s="47">
        <v>0</v>
      </c>
    </row>
    <row r="4" spans="1:62">
      <c r="A4" s="48" t="s">
        <v>601</v>
      </c>
      <c r="B4" s="19" t="s">
        <v>4617</v>
      </c>
      <c r="C4" s="4" t="s">
        <v>4617</v>
      </c>
      <c r="D4" s="19" t="s">
        <v>4617</v>
      </c>
      <c r="E4" s="19" t="s">
        <v>4617</v>
      </c>
      <c r="F4" s="19" t="s">
        <v>4617</v>
      </c>
      <c r="G4" s="19" t="s">
        <v>4617</v>
      </c>
      <c r="H4" s="4" t="s">
        <v>4617</v>
      </c>
      <c r="I4" s="4" t="s">
        <v>4617</v>
      </c>
      <c r="J4" s="19" t="s">
        <v>4617</v>
      </c>
      <c r="K4" s="4" t="s">
        <v>4617</v>
      </c>
      <c r="L4" s="19" t="s">
        <v>4617</v>
      </c>
      <c r="M4" s="19" t="s">
        <v>4617</v>
      </c>
      <c r="N4" s="19" t="s">
        <v>4617</v>
      </c>
      <c r="O4" s="4" t="s">
        <v>4617</v>
      </c>
      <c r="P4" s="19" t="s">
        <v>4617</v>
      </c>
      <c r="Q4" s="19" t="s">
        <v>4617</v>
      </c>
      <c r="R4" s="19" t="s">
        <v>4617</v>
      </c>
      <c r="S4" s="4" t="s">
        <v>4617</v>
      </c>
      <c r="T4" s="19" t="s">
        <v>4617</v>
      </c>
      <c r="U4" s="19" t="s">
        <v>4617</v>
      </c>
      <c r="V4" s="19" t="s">
        <v>4617</v>
      </c>
      <c r="W4" s="4" t="s">
        <v>4617</v>
      </c>
      <c r="X4" s="19" t="s">
        <v>4617</v>
      </c>
      <c r="Y4" s="19" t="s">
        <v>4617</v>
      </c>
      <c r="Z4" s="4" t="s">
        <v>4617</v>
      </c>
      <c r="AA4" s="19" t="s">
        <v>4617</v>
      </c>
      <c r="AB4" s="19" t="s">
        <v>4617</v>
      </c>
      <c r="AC4" s="19" t="s">
        <v>4617</v>
      </c>
      <c r="AD4" s="19" t="s">
        <v>4617</v>
      </c>
      <c r="AE4" s="19" t="s">
        <v>4617</v>
      </c>
      <c r="AF4" s="19" t="s">
        <v>4617</v>
      </c>
      <c r="AG4" s="4" t="s">
        <v>4617</v>
      </c>
      <c r="AH4" s="4" t="s">
        <v>4617</v>
      </c>
      <c r="AI4" s="19" t="s">
        <v>4617</v>
      </c>
      <c r="AJ4" s="4" t="s">
        <v>4617</v>
      </c>
      <c r="AK4" s="4" t="s">
        <v>4617</v>
      </c>
      <c r="AL4" s="4" t="s">
        <v>4617</v>
      </c>
      <c r="AM4" s="19" t="s">
        <v>4617</v>
      </c>
      <c r="AN4" s="4" t="s">
        <v>4617</v>
      </c>
      <c r="AO4" s="4" t="s">
        <v>4617</v>
      </c>
      <c r="AP4" s="4" t="s">
        <v>4617</v>
      </c>
      <c r="AQ4" s="19" t="s">
        <v>4617</v>
      </c>
      <c r="AR4" s="19" t="s">
        <v>4617</v>
      </c>
      <c r="AS4" s="19" t="s">
        <v>4617</v>
      </c>
      <c r="AT4" s="19" t="s">
        <v>4617</v>
      </c>
      <c r="AU4" s="19" t="s">
        <v>4617</v>
      </c>
      <c r="AV4" s="19" t="s">
        <v>4617</v>
      </c>
      <c r="AW4" s="19" t="s">
        <v>4617</v>
      </c>
      <c r="AX4" s="19" t="s">
        <v>4617</v>
      </c>
      <c r="AY4" s="4" t="s">
        <v>4617</v>
      </c>
      <c r="AZ4" s="4" t="s">
        <v>4617</v>
      </c>
      <c r="BA4" s="4" t="s">
        <v>4617</v>
      </c>
      <c r="BB4" s="19" t="s">
        <v>4617</v>
      </c>
      <c r="BC4" s="4" t="s">
        <v>4617</v>
      </c>
      <c r="BD4" s="4" t="s">
        <v>4617</v>
      </c>
      <c r="BE4" s="19" t="s">
        <v>4617</v>
      </c>
      <c r="BF4" s="19" t="s">
        <v>4617</v>
      </c>
      <c r="BG4" s="47" t="s">
        <v>4617</v>
      </c>
      <c r="BH4" s="47" t="s">
        <v>4617</v>
      </c>
      <c r="BI4" s="47" t="s">
        <v>4617</v>
      </c>
      <c r="BJ4" s="47" t="s">
        <v>4617</v>
      </c>
    </row>
    <row r="5" spans="1:62" ht="25.5">
      <c r="A5" s="48" t="s">
        <v>602</v>
      </c>
      <c r="B5" s="19" t="s">
        <v>4618</v>
      </c>
      <c r="C5" s="4" t="s">
        <v>4619</v>
      </c>
      <c r="D5" s="19" t="s">
        <v>4620</v>
      </c>
      <c r="E5" s="19" t="s">
        <v>4620</v>
      </c>
      <c r="F5" s="19" t="s">
        <v>4620</v>
      </c>
      <c r="G5" s="19" t="s">
        <v>4621</v>
      </c>
      <c r="H5" s="4" t="s">
        <v>4622</v>
      </c>
      <c r="I5" s="4" t="s">
        <v>4623</v>
      </c>
      <c r="J5" s="19" t="s">
        <v>4624</v>
      </c>
      <c r="K5" s="4" t="s">
        <v>4625</v>
      </c>
      <c r="L5" s="19" t="s">
        <v>4626</v>
      </c>
      <c r="M5" s="19" t="s">
        <v>4627</v>
      </c>
      <c r="N5" s="19" t="s">
        <v>4628</v>
      </c>
      <c r="O5" s="4" t="s">
        <v>4629</v>
      </c>
      <c r="P5" s="19" t="s">
        <v>4630</v>
      </c>
      <c r="Q5" s="19" t="s">
        <v>4631</v>
      </c>
      <c r="R5" s="19" t="s">
        <v>4632</v>
      </c>
      <c r="S5" s="4" t="s">
        <v>4633</v>
      </c>
      <c r="T5" s="19" t="s">
        <v>4634</v>
      </c>
      <c r="U5" s="19" t="s">
        <v>4635</v>
      </c>
      <c r="V5" s="19" t="s">
        <v>4636</v>
      </c>
      <c r="W5" s="4" t="s">
        <v>3694</v>
      </c>
      <c r="X5" s="19" t="s">
        <v>3695</v>
      </c>
      <c r="Y5" s="19" t="s">
        <v>4637</v>
      </c>
      <c r="Z5" s="4" t="s">
        <v>4638</v>
      </c>
      <c r="AA5" s="19" t="s">
        <v>4639</v>
      </c>
      <c r="AB5" s="19" t="s">
        <v>4639</v>
      </c>
      <c r="AC5" s="19" t="s">
        <v>4640</v>
      </c>
      <c r="AD5" s="19" t="s">
        <v>4641</v>
      </c>
      <c r="AE5" s="19" t="s">
        <v>4642</v>
      </c>
      <c r="AF5" s="19" t="s">
        <v>4643</v>
      </c>
      <c r="AG5" s="4" t="s">
        <v>4644</v>
      </c>
      <c r="AH5" s="4" t="s">
        <v>4645</v>
      </c>
      <c r="AI5" s="19" t="s">
        <v>4646</v>
      </c>
      <c r="AJ5" s="4" t="s">
        <v>4647</v>
      </c>
      <c r="AK5" s="4" t="s">
        <v>4648</v>
      </c>
      <c r="AL5" s="4" t="s">
        <v>4649</v>
      </c>
      <c r="AM5" s="19" t="s">
        <v>4650</v>
      </c>
      <c r="AN5" s="4" t="s">
        <v>4651</v>
      </c>
      <c r="AO5" s="4" t="s">
        <v>4651</v>
      </c>
      <c r="AP5" s="4" t="s">
        <v>4652</v>
      </c>
      <c r="AQ5" s="19" t="s">
        <v>4653</v>
      </c>
      <c r="AR5" s="19" t="s">
        <v>4654</v>
      </c>
      <c r="AS5" s="19" t="s">
        <v>4655</v>
      </c>
      <c r="AT5" s="19" t="s">
        <v>4656</v>
      </c>
      <c r="AU5" s="19" t="s">
        <v>4657</v>
      </c>
      <c r="AV5" s="19" t="s">
        <v>4657</v>
      </c>
      <c r="AW5" s="19" t="s">
        <v>4658</v>
      </c>
      <c r="AX5" s="73" t="s">
        <v>2375</v>
      </c>
      <c r="AY5" s="4" t="s">
        <v>4659</v>
      </c>
      <c r="AZ5" s="4" t="s">
        <v>4659</v>
      </c>
      <c r="BA5" s="4" t="s">
        <v>4659</v>
      </c>
      <c r="BB5" s="19" t="s">
        <v>4659</v>
      </c>
      <c r="BC5" s="4" t="s">
        <v>1686</v>
      </c>
      <c r="BD5" s="4" t="s">
        <v>1686</v>
      </c>
      <c r="BE5" s="19" t="s">
        <v>4646</v>
      </c>
      <c r="BF5" s="19" t="s">
        <v>4646</v>
      </c>
      <c r="BG5" s="47" t="s">
        <v>1893</v>
      </c>
      <c r="BH5" s="47" t="s">
        <v>1893</v>
      </c>
      <c r="BI5" s="47" t="s">
        <v>1894</v>
      </c>
      <c r="BJ5" s="47" t="s">
        <v>1894</v>
      </c>
    </row>
    <row r="6" spans="1:62">
      <c r="A6" s="48" t="s">
        <v>603</v>
      </c>
      <c r="B6" s="19">
        <v>1552</v>
      </c>
      <c r="C6" s="4">
        <v>1172</v>
      </c>
      <c r="D6" s="19">
        <v>1150</v>
      </c>
      <c r="E6" s="19">
        <v>1150</v>
      </c>
      <c r="F6" s="19">
        <v>1150</v>
      </c>
      <c r="G6" s="19">
        <v>1165</v>
      </c>
      <c r="H6" s="4">
        <v>1415</v>
      </c>
      <c r="I6" s="4">
        <v>1316</v>
      </c>
      <c r="J6" s="19">
        <v>1307</v>
      </c>
      <c r="K6" s="4">
        <v>1110</v>
      </c>
      <c r="L6" s="19">
        <v>1424</v>
      </c>
      <c r="M6" s="19">
        <v>1463</v>
      </c>
      <c r="N6" s="19">
        <v>1310</v>
      </c>
      <c r="O6" s="4">
        <v>1323</v>
      </c>
      <c r="P6" s="19">
        <v>1362</v>
      </c>
      <c r="Q6" s="19">
        <v>1250</v>
      </c>
      <c r="R6" s="19">
        <v>1129</v>
      </c>
      <c r="S6" s="4">
        <v>1418</v>
      </c>
      <c r="T6" s="19">
        <v>1307</v>
      </c>
      <c r="U6" s="19">
        <v>1151</v>
      </c>
      <c r="V6" s="19">
        <v>3540</v>
      </c>
      <c r="W6" s="4">
        <v>2800</v>
      </c>
      <c r="X6" s="19">
        <v>3460</v>
      </c>
      <c r="Y6" s="19">
        <v>2750</v>
      </c>
      <c r="Z6" s="4">
        <v>1423</v>
      </c>
      <c r="AA6" s="19">
        <v>1304</v>
      </c>
      <c r="AB6" s="19">
        <v>1304</v>
      </c>
      <c r="AC6" s="19">
        <v>1264</v>
      </c>
      <c r="AD6" s="19">
        <v>1453</v>
      </c>
      <c r="AE6" s="19">
        <v>1453</v>
      </c>
      <c r="AF6" s="19">
        <v>1411</v>
      </c>
      <c r="AG6" s="4">
        <v>1169</v>
      </c>
      <c r="AH6" s="4">
        <v>1704</v>
      </c>
      <c r="AI6" s="19">
        <v>2100</v>
      </c>
      <c r="AJ6" s="4">
        <v>1424</v>
      </c>
      <c r="AK6" s="4">
        <v>1355</v>
      </c>
      <c r="AL6" s="4">
        <v>1422</v>
      </c>
      <c r="AM6" s="19">
        <v>1602</v>
      </c>
      <c r="AN6" s="4">
        <v>2100</v>
      </c>
      <c r="AO6" s="4">
        <v>2100</v>
      </c>
      <c r="AP6" s="4">
        <v>1704</v>
      </c>
      <c r="AQ6" s="19">
        <v>1434</v>
      </c>
      <c r="AR6" s="19">
        <v>2800</v>
      </c>
      <c r="AS6" s="19">
        <v>2970</v>
      </c>
      <c r="AT6" s="19">
        <v>1422</v>
      </c>
      <c r="AU6" s="19">
        <v>1125</v>
      </c>
      <c r="AV6" s="19">
        <v>1125</v>
      </c>
      <c r="AW6" s="19">
        <v>1432</v>
      </c>
      <c r="AX6" s="19">
        <v>1422</v>
      </c>
      <c r="AY6" s="4">
        <v>1366</v>
      </c>
      <c r="AZ6" s="4">
        <v>1366</v>
      </c>
      <c r="BA6" s="4">
        <v>1366</v>
      </c>
      <c r="BB6" s="19">
        <v>1366</v>
      </c>
      <c r="BC6" s="4">
        <v>1463</v>
      </c>
      <c r="BD6" s="4">
        <v>1463</v>
      </c>
      <c r="BE6" s="19">
        <v>2100</v>
      </c>
      <c r="BF6" s="19">
        <v>2100</v>
      </c>
      <c r="BG6" s="47">
        <v>2100</v>
      </c>
      <c r="BH6" s="47">
        <v>2100</v>
      </c>
      <c r="BI6" s="47">
        <v>1322</v>
      </c>
      <c r="BJ6" s="47">
        <v>1322</v>
      </c>
    </row>
    <row r="7" spans="1:62" ht="25.5">
      <c r="A7" s="48" t="s">
        <v>604</v>
      </c>
      <c r="B7" s="19" t="s">
        <v>4660</v>
      </c>
      <c r="C7" s="4" t="s">
        <v>4660</v>
      </c>
      <c r="D7" s="19" t="s">
        <v>4660</v>
      </c>
      <c r="E7" s="19" t="s">
        <v>4660</v>
      </c>
      <c r="F7" s="19" t="s">
        <v>4660</v>
      </c>
      <c r="G7" s="19" t="s">
        <v>4660</v>
      </c>
      <c r="H7" s="4" t="s">
        <v>4660</v>
      </c>
      <c r="I7" s="4" t="s">
        <v>4660</v>
      </c>
      <c r="J7" s="19" t="s">
        <v>4660</v>
      </c>
      <c r="K7" s="4" t="s">
        <v>4660</v>
      </c>
      <c r="L7" s="19" t="s">
        <v>4660</v>
      </c>
      <c r="M7" s="19" t="s">
        <v>4660</v>
      </c>
      <c r="N7" s="19" t="s">
        <v>4660</v>
      </c>
      <c r="O7" s="4" t="s">
        <v>4660</v>
      </c>
      <c r="P7" s="19" t="s">
        <v>4660</v>
      </c>
      <c r="Q7" s="19" t="s">
        <v>4660</v>
      </c>
      <c r="R7" s="19" t="s">
        <v>4660</v>
      </c>
      <c r="S7" s="4" t="s">
        <v>4660</v>
      </c>
      <c r="T7" s="19" t="s">
        <v>4660</v>
      </c>
      <c r="U7" s="19" t="s">
        <v>4660</v>
      </c>
      <c r="V7" s="19" t="s">
        <v>4661</v>
      </c>
      <c r="W7" s="4" t="s">
        <v>4662</v>
      </c>
      <c r="X7" s="19" t="s">
        <v>4663</v>
      </c>
      <c r="Y7" s="19" t="s">
        <v>4664</v>
      </c>
      <c r="Z7" s="4" t="s">
        <v>4660</v>
      </c>
      <c r="AA7" s="19" t="s">
        <v>4660</v>
      </c>
      <c r="AB7" s="19" t="s">
        <v>4660</v>
      </c>
      <c r="AC7" s="19" t="s">
        <v>4660</v>
      </c>
      <c r="AD7" s="19" t="s">
        <v>4660</v>
      </c>
      <c r="AE7" s="19" t="s">
        <v>4660</v>
      </c>
      <c r="AF7" s="19" t="s">
        <v>4660</v>
      </c>
      <c r="AG7" s="4" t="s">
        <v>4660</v>
      </c>
      <c r="AH7" s="4" t="s">
        <v>4665</v>
      </c>
      <c r="AI7" s="19" t="s">
        <v>3467</v>
      </c>
      <c r="AJ7" s="4" t="s">
        <v>4660</v>
      </c>
      <c r="AK7" s="4" t="s">
        <v>4660</v>
      </c>
      <c r="AL7" s="4" t="s">
        <v>4660</v>
      </c>
      <c r="AM7" s="19" t="s">
        <v>4665</v>
      </c>
      <c r="AN7" s="4" t="s">
        <v>3467</v>
      </c>
      <c r="AO7" s="4" t="s">
        <v>3467</v>
      </c>
      <c r="AP7" s="4" t="s">
        <v>4666</v>
      </c>
      <c r="AQ7" s="19" t="s">
        <v>4660</v>
      </c>
      <c r="AR7" s="19" t="s">
        <v>4662</v>
      </c>
      <c r="AS7" s="19" t="s">
        <v>4667</v>
      </c>
      <c r="AT7" s="19" t="s">
        <v>4660</v>
      </c>
      <c r="AU7" s="19" t="s">
        <v>4668</v>
      </c>
      <c r="AV7" s="19" t="s">
        <v>4668</v>
      </c>
      <c r="AW7" s="19" t="s">
        <v>4660</v>
      </c>
      <c r="AX7" s="19" t="s">
        <v>4660</v>
      </c>
      <c r="AY7" s="4" t="s">
        <v>4660</v>
      </c>
      <c r="AZ7" s="4" t="s">
        <v>4660</v>
      </c>
      <c r="BA7" s="4" t="s">
        <v>4660</v>
      </c>
      <c r="BB7" s="19" t="s">
        <v>4660</v>
      </c>
      <c r="BC7" s="4" t="s">
        <v>4660</v>
      </c>
      <c r="BD7" s="4" t="s">
        <v>4660</v>
      </c>
      <c r="BE7" s="19" t="s">
        <v>3467</v>
      </c>
      <c r="BF7" s="19" t="s">
        <v>3467</v>
      </c>
      <c r="BG7" s="47" t="s">
        <v>3467</v>
      </c>
      <c r="BH7" s="47" t="s">
        <v>3467</v>
      </c>
      <c r="BI7" s="47" t="s">
        <v>4660</v>
      </c>
      <c r="BJ7" s="47" t="s">
        <v>4660</v>
      </c>
    </row>
    <row r="8" spans="1:62" s="51" customFormat="1" ht="25.5">
      <c r="A8" s="49" t="s">
        <v>605</v>
      </c>
      <c r="B8" s="50" t="s">
        <v>4669</v>
      </c>
      <c r="C8" s="7" t="s">
        <v>4670</v>
      </c>
      <c r="D8" s="50" t="s">
        <v>4671</v>
      </c>
      <c r="E8" s="50" t="s">
        <v>4671</v>
      </c>
      <c r="F8" s="50" t="s">
        <v>4671</v>
      </c>
      <c r="G8" s="50" t="s">
        <v>4672</v>
      </c>
      <c r="H8" s="7" t="s">
        <v>4673</v>
      </c>
      <c r="I8" s="7" t="s">
        <v>4674</v>
      </c>
      <c r="J8" s="50" t="s">
        <v>4675</v>
      </c>
      <c r="K8" s="7" t="s">
        <v>4676</v>
      </c>
      <c r="L8" s="50" t="s">
        <v>4677</v>
      </c>
      <c r="M8" s="50" t="s">
        <v>4678</v>
      </c>
      <c r="N8" s="50" t="s">
        <v>4679</v>
      </c>
      <c r="O8" s="7" t="s">
        <v>4680</v>
      </c>
      <c r="P8" s="50" t="s">
        <v>4681</v>
      </c>
      <c r="Q8" s="50" t="s">
        <v>4682</v>
      </c>
      <c r="R8" s="50" t="s">
        <v>4683</v>
      </c>
      <c r="S8" s="7" t="s">
        <v>4684</v>
      </c>
      <c r="T8" s="50" t="s">
        <v>4685</v>
      </c>
      <c r="U8" s="50" t="s">
        <v>4686</v>
      </c>
      <c r="V8" s="50">
        <v>48187561</v>
      </c>
      <c r="W8" s="7" t="s">
        <v>4687</v>
      </c>
      <c r="X8" s="50" t="s">
        <v>4688</v>
      </c>
      <c r="Y8" s="50" t="s">
        <v>4689</v>
      </c>
      <c r="Z8" s="7" t="s">
        <v>4690</v>
      </c>
      <c r="AA8" s="50" t="s">
        <v>4691</v>
      </c>
      <c r="AB8" s="50" t="s">
        <v>4691</v>
      </c>
      <c r="AC8" s="50" t="s">
        <v>4692</v>
      </c>
      <c r="AD8" s="50" t="s">
        <v>4693</v>
      </c>
      <c r="AE8" s="50" t="s">
        <v>4694</v>
      </c>
      <c r="AF8" s="50" t="s">
        <v>4695</v>
      </c>
      <c r="AG8" s="7" t="s">
        <v>4696</v>
      </c>
      <c r="AH8" s="7" t="s">
        <v>4697</v>
      </c>
      <c r="AI8" s="50" t="s">
        <v>4698</v>
      </c>
      <c r="AJ8" s="7" t="s">
        <v>4699</v>
      </c>
      <c r="AK8" s="7" t="s">
        <v>4700</v>
      </c>
      <c r="AL8" s="7" t="s">
        <v>4701</v>
      </c>
      <c r="AM8" s="50"/>
      <c r="AN8" s="7" t="s">
        <v>2781</v>
      </c>
      <c r="AO8" s="7" t="s">
        <v>2781</v>
      </c>
      <c r="AP8" s="7"/>
      <c r="AQ8" s="50">
        <v>32638821</v>
      </c>
      <c r="AR8" s="50" t="s">
        <v>2782</v>
      </c>
      <c r="AS8" s="50" t="s">
        <v>2783</v>
      </c>
      <c r="AT8" s="50" t="s">
        <v>2784</v>
      </c>
      <c r="AU8" s="50" t="s">
        <v>2785</v>
      </c>
      <c r="AV8" s="50" t="s">
        <v>2785</v>
      </c>
      <c r="AW8" s="50" t="s">
        <v>2786</v>
      </c>
      <c r="AX8" s="50" t="s">
        <v>2787</v>
      </c>
      <c r="AY8" s="7" t="s">
        <v>2788</v>
      </c>
      <c r="AZ8" s="7" t="s">
        <v>2788</v>
      </c>
      <c r="BA8" s="7" t="s">
        <v>2788</v>
      </c>
      <c r="BB8" s="50" t="s">
        <v>2788</v>
      </c>
      <c r="BC8" s="7" t="s">
        <v>1687</v>
      </c>
      <c r="BD8" s="7" t="s">
        <v>1687</v>
      </c>
      <c r="BE8" s="50" t="s">
        <v>1895</v>
      </c>
      <c r="BF8" s="50" t="s">
        <v>1895</v>
      </c>
      <c r="BG8" s="51" t="s">
        <v>1896</v>
      </c>
      <c r="BH8" s="51" t="s">
        <v>1896</v>
      </c>
      <c r="BI8" s="51">
        <v>33145004</v>
      </c>
      <c r="BJ8" s="51">
        <v>33145004</v>
      </c>
    </row>
    <row r="9" spans="1:62" ht="25.5">
      <c r="A9" s="48" t="s">
        <v>606</v>
      </c>
      <c r="B9" s="19" t="s">
        <v>2789</v>
      </c>
      <c r="C9" s="4" t="s">
        <v>2790</v>
      </c>
      <c r="D9" s="19" t="s">
        <v>2791</v>
      </c>
      <c r="E9" s="19" t="s">
        <v>2791</v>
      </c>
      <c r="F9" s="19" t="s">
        <v>2791</v>
      </c>
      <c r="G9" s="19" t="s">
        <v>2792</v>
      </c>
      <c r="H9" s="4" t="s">
        <v>2793</v>
      </c>
      <c r="I9" s="4" t="s">
        <v>2794</v>
      </c>
      <c r="J9" s="19" t="s">
        <v>2795</v>
      </c>
      <c r="K9" s="4" t="s">
        <v>2796</v>
      </c>
      <c r="L9" s="19" t="s">
        <v>2797</v>
      </c>
      <c r="M9" s="73" t="s">
        <v>2376</v>
      </c>
      <c r="N9" s="19" t="s">
        <v>2799</v>
      </c>
      <c r="O9" s="4" t="s">
        <v>2800</v>
      </c>
      <c r="P9" s="19" t="s">
        <v>2801</v>
      </c>
      <c r="Q9" s="19" t="s">
        <v>2802</v>
      </c>
      <c r="R9" s="19" t="s">
        <v>2803</v>
      </c>
      <c r="S9" s="4" t="s">
        <v>2804</v>
      </c>
      <c r="T9" s="19" t="s">
        <v>2805</v>
      </c>
      <c r="U9" s="19" t="s">
        <v>2806</v>
      </c>
      <c r="V9" s="52" t="s">
        <v>234</v>
      </c>
      <c r="W9" s="4" t="s">
        <v>2808</v>
      </c>
      <c r="X9" s="19" t="s">
        <v>2809</v>
      </c>
      <c r="Y9" s="52" t="s">
        <v>1560</v>
      </c>
      <c r="Z9" s="4" t="s">
        <v>2317</v>
      </c>
      <c r="AA9" s="19" t="s">
        <v>2812</v>
      </c>
      <c r="AB9" s="19" t="s">
        <v>2812</v>
      </c>
      <c r="AC9" s="19" t="s">
        <v>2813</v>
      </c>
      <c r="AD9" s="19" t="s">
        <v>2814</v>
      </c>
      <c r="AE9" s="19" t="s">
        <v>2377</v>
      </c>
      <c r="AF9" s="73" t="s">
        <v>2378</v>
      </c>
      <c r="AG9" s="111" t="s">
        <v>1694</v>
      </c>
      <c r="AH9" s="4" t="s">
        <v>2818</v>
      </c>
      <c r="AI9" s="19" t="s">
        <v>2819</v>
      </c>
      <c r="AJ9" s="4" t="s">
        <v>2820</v>
      </c>
      <c r="AK9" s="4" t="s">
        <v>2821</v>
      </c>
      <c r="AL9" s="4" t="s">
        <v>3370</v>
      </c>
      <c r="AM9" s="52" t="s">
        <v>2379</v>
      </c>
      <c r="AN9" s="4" t="s">
        <v>2823</v>
      </c>
      <c r="AO9" s="4" t="s">
        <v>2823</v>
      </c>
      <c r="AP9" s="4" t="s">
        <v>2824</v>
      </c>
      <c r="AQ9" s="19" t="s">
        <v>2825</v>
      </c>
      <c r="AR9" s="19" t="s">
        <v>2826</v>
      </c>
      <c r="AS9" s="19" t="s">
        <v>2827</v>
      </c>
      <c r="AT9" s="19" t="s">
        <v>2828</v>
      </c>
      <c r="AU9" s="19" t="s">
        <v>2829</v>
      </c>
      <c r="AV9" s="19" t="s">
        <v>2829</v>
      </c>
      <c r="AW9" s="19" t="s">
        <v>2830</v>
      </c>
      <c r="AX9" s="19" t="s">
        <v>2831</v>
      </c>
      <c r="AY9" s="4" t="s">
        <v>2832</v>
      </c>
      <c r="AZ9" s="4" t="s">
        <v>2832</v>
      </c>
      <c r="BA9" s="4" t="s">
        <v>2832</v>
      </c>
      <c r="BB9" s="19" t="s">
        <v>2832</v>
      </c>
      <c r="BC9" s="4" t="s">
        <v>1688</v>
      </c>
      <c r="BD9" s="4" t="s">
        <v>1688</v>
      </c>
      <c r="BE9" s="19" t="s">
        <v>1897</v>
      </c>
      <c r="BF9" s="19" t="s">
        <v>1897</v>
      </c>
      <c r="BG9" s="47" t="s">
        <v>1898</v>
      </c>
      <c r="BH9" s="47" t="s">
        <v>1898</v>
      </c>
      <c r="BI9" s="47" t="s">
        <v>1899</v>
      </c>
      <c r="BJ9" s="47" t="s">
        <v>1899</v>
      </c>
    </row>
    <row r="10" spans="1:62" ht="25.5">
      <c r="A10" s="46" t="s">
        <v>565</v>
      </c>
      <c r="B10" s="19" t="s">
        <v>2833</v>
      </c>
      <c r="C10" s="4" t="s">
        <v>2834</v>
      </c>
      <c r="D10" s="19" t="s">
        <v>2835</v>
      </c>
      <c r="E10" s="19" t="s">
        <v>2835</v>
      </c>
      <c r="F10" s="19" t="s">
        <v>2835</v>
      </c>
      <c r="G10" s="19" t="s">
        <v>2836</v>
      </c>
      <c r="H10" s="4" t="s">
        <v>2837</v>
      </c>
      <c r="I10" s="4" t="s">
        <v>2838</v>
      </c>
      <c r="J10" s="19" t="s">
        <v>2839</v>
      </c>
      <c r="K10" s="4" t="s">
        <v>3368</v>
      </c>
      <c r="L10" s="19" t="s">
        <v>2840</v>
      </c>
      <c r="M10" s="19" t="s">
        <v>2841</v>
      </c>
      <c r="N10" s="19" t="s">
        <v>2842</v>
      </c>
      <c r="O10" s="4" t="s">
        <v>2843</v>
      </c>
      <c r="P10" s="19" t="s">
        <v>2844</v>
      </c>
      <c r="Q10" s="19" t="s">
        <v>2845</v>
      </c>
      <c r="R10" s="19" t="s">
        <v>2846</v>
      </c>
      <c r="S10" s="4" t="s">
        <v>2847</v>
      </c>
      <c r="T10" s="19" t="s">
        <v>2848</v>
      </c>
      <c r="U10" s="19" t="s">
        <v>2849</v>
      </c>
      <c r="V10" s="19" t="s">
        <v>2850</v>
      </c>
      <c r="W10" s="4" t="s">
        <v>2851</v>
      </c>
      <c r="X10" s="19" t="s">
        <v>2852</v>
      </c>
      <c r="Y10" s="19" t="s">
        <v>2853</v>
      </c>
      <c r="Z10" s="4" t="s">
        <v>2854</v>
      </c>
      <c r="AA10" s="19" t="s">
        <v>2855</v>
      </c>
      <c r="AB10" s="19" t="s">
        <v>2855</v>
      </c>
      <c r="AC10" s="19" t="s">
        <v>2856</v>
      </c>
      <c r="AD10" s="19" t="s">
        <v>2857</v>
      </c>
      <c r="AE10" s="19" t="s">
        <v>2858</v>
      </c>
      <c r="AF10" s="19" t="s">
        <v>2859</v>
      </c>
      <c r="AG10" s="4" t="s">
        <v>2860</v>
      </c>
      <c r="AH10" s="4" t="s">
        <v>2861</v>
      </c>
      <c r="AI10" s="19" t="s">
        <v>2862</v>
      </c>
      <c r="AJ10" s="4" t="s">
        <v>2863</v>
      </c>
      <c r="AK10" s="4" t="s">
        <v>2864</v>
      </c>
      <c r="AL10" s="4" t="s">
        <v>2865</v>
      </c>
      <c r="AM10" s="19" t="s">
        <v>2866</v>
      </c>
      <c r="AN10" s="4" t="s">
        <v>2867</v>
      </c>
      <c r="AO10" s="4" t="s">
        <v>2867</v>
      </c>
      <c r="AP10" s="4" t="s">
        <v>2868</v>
      </c>
      <c r="AQ10" s="73" t="s">
        <v>2380</v>
      </c>
      <c r="AR10" s="19" t="s">
        <v>2869</v>
      </c>
      <c r="AS10" s="19" t="s">
        <v>2870</v>
      </c>
      <c r="AT10" s="19" t="s">
        <v>2871</v>
      </c>
      <c r="AU10" s="19" t="s">
        <v>2872</v>
      </c>
      <c r="AV10" s="19" t="s">
        <v>2872</v>
      </c>
      <c r="AW10" s="19" t="s">
        <v>2873</v>
      </c>
      <c r="AX10" s="19" t="s">
        <v>2874</v>
      </c>
      <c r="AY10" s="4" t="s">
        <v>2875</v>
      </c>
      <c r="AZ10" s="4" t="s">
        <v>2875</v>
      </c>
      <c r="BA10" s="4" t="s">
        <v>2875</v>
      </c>
      <c r="BB10" s="19" t="s">
        <v>2875</v>
      </c>
      <c r="BC10" s="4" t="s">
        <v>1689</v>
      </c>
      <c r="BD10" s="4" t="s">
        <v>1689</v>
      </c>
      <c r="BE10" s="19" t="s">
        <v>1900</v>
      </c>
      <c r="BF10" s="19" t="s">
        <v>1900</v>
      </c>
      <c r="BG10" s="47" t="s">
        <v>1901</v>
      </c>
      <c r="BH10" s="47" t="s">
        <v>1901</v>
      </c>
      <c r="BI10" s="47" t="s">
        <v>1902</v>
      </c>
      <c r="BJ10" s="47" t="s">
        <v>1902</v>
      </c>
    </row>
    <row r="11" spans="1:62" s="51" customFormat="1">
      <c r="A11" s="49" t="s">
        <v>566</v>
      </c>
      <c r="B11" s="50">
        <v>0</v>
      </c>
      <c r="C11" s="7">
        <v>0</v>
      </c>
      <c r="D11" s="50">
        <v>35380931</v>
      </c>
      <c r="E11" s="50">
        <v>35380931</v>
      </c>
      <c r="F11" s="50">
        <v>35380931</v>
      </c>
      <c r="G11" s="50">
        <v>35398199</v>
      </c>
      <c r="H11" s="7">
        <v>38339835</v>
      </c>
      <c r="I11" s="7">
        <v>0</v>
      </c>
      <c r="J11" s="50">
        <v>33230138</v>
      </c>
      <c r="K11" s="7">
        <v>35357359</v>
      </c>
      <c r="L11" s="50">
        <v>21575044</v>
      </c>
      <c r="M11" s="50">
        <v>0</v>
      </c>
      <c r="N11" s="50">
        <v>0</v>
      </c>
      <c r="O11" s="7">
        <v>35378812</v>
      </c>
      <c r="P11" s="50">
        <v>38286922</v>
      </c>
      <c r="Q11" s="50">
        <v>0</v>
      </c>
      <c r="R11" s="50">
        <v>33323842</v>
      </c>
      <c r="S11" s="7">
        <v>32955390</v>
      </c>
      <c r="T11" s="50">
        <v>33151958</v>
      </c>
      <c r="U11" s="50">
        <v>0</v>
      </c>
      <c r="V11" s="50">
        <v>38715283</v>
      </c>
      <c r="W11" s="7">
        <v>0</v>
      </c>
      <c r="X11" s="50">
        <v>35350772</v>
      </c>
      <c r="Y11" s="50">
        <v>36497454</v>
      </c>
      <c r="Z11" s="7">
        <v>32500831</v>
      </c>
      <c r="AA11" s="50">
        <v>0</v>
      </c>
      <c r="AB11" s="50">
        <v>0</v>
      </c>
      <c r="AC11" s="50">
        <v>33322659</v>
      </c>
      <c r="AD11" s="50">
        <v>39621212</v>
      </c>
      <c r="AE11" s="50">
        <v>0</v>
      </c>
      <c r="AF11" s="50"/>
      <c r="AG11" s="7">
        <v>35340416</v>
      </c>
      <c r="AH11" s="7">
        <v>39632578</v>
      </c>
      <c r="AI11" s="50">
        <v>0</v>
      </c>
      <c r="AJ11" s="7">
        <v>32556043</v>
      </c>
      <c r="AK11" s="7">
        <v>0</v>
      </c>
      <c r="AL11" s="7">
        <v>32841502</v>
      </c>
      <c r="AM11" s="50">
        <v>33137782</v>
      </c>
      <c r="AN11" s="7">
        <v>0</v>
      </c>
      <c r="AO11" s="7">
        <v>0</v>
      </c>
      <c r="AP11" s="7">
        <v>0</v>
      </c>
      <c r="AQ11" s="50"/>
      <c r="AR11" s="50">
        <v>0</v>
      </c>
      <c r="AS11" s="50">
        <v>31534264</v>
      </c>
      <c r="AT11" s="50">
        <v>32540347</v>
      </c>
      <c r="AU11" s="50">
        <v>0</v>
      </c>
      <c r="AV11" s="50">
        <v>0</v>
      </c>
      <c r="AW11" s="50">
        <v>0</v>
      </c>
      <c r="AX11" s="50">
        <v>32504797</v>
      </c>
      <c r="AY11" s="7">
        <v>0</v>
      </c>
      <c r="AZ11" s="7">
        <v>0</v>
      </c>
      <c r="BA11" s="7">
        <v>0</v>
      </c>
      <c r="BB11" s="50">
        <v>0</v>
      </c>
      <c r="BC11" s="7">
        <v>33110315</v>
      </c>
      <c r="BD11" s="7">
        <v>33110315</v>
      </c>
      <c r="BE11" s="50">
        <v>0</v>
      </c>
      <c r="BF11" s="50">
        <v>0</v>
      </c>
      <c r="BG11" s="51">
        <v>0</v>
      </c>
      <c r="BH11" s="51">
        <v>0</v>
      </c>
      <c r="BI11" s="51">
        <v>0</v>
      </c>
      <c r="BJ11" s="51">
        <v>0</v>
      </c>
    </row>
    <row r="12" spans="1:62" s="51" customFormat="1">
      <c r="A12" s="49" t="s">
        <v>607</v>
      </c>
      <c r="B12" s="50">
        <v>0</v>
      </c>
      <c r="C12" s="7">
        <v>33144911</v>
      </c>
      <c r="D12" s="50">
        <v>0</v>
      </c>
      <c r="E12" s="50">
        <v>0</v>
      </c>
      <c r="F12" s="50">
        <v>0</v>
      </c>
      <c r="G12" s="50">
        <v>0</v>
      </c>
      <c r="H12" s="7">
        <v>0</v>
      </c>
      <c r="I12" s="7">
        <v>0</v>
      </c>
      <c r="J12" s="50">
        <v>0</v>
      </c>
      <c r="K12" s="7">
        <v>0</v>
      </c>
      <c r="L12" s="50">
        <v>32541113</v>
      </c>
      <c r="M12" s="50">
        <v>0</v>
      </c>
      <c r="N12" s="50">
        <v>33152842</v>
      </c>
      <c r="O12" s="7">
        <v>0</v>
      </c>
      <c r="P12" s="50">
        <v>0</v>
      </c>
      <c r="Q12" s="50">
        <v>0</v>
      </c>
      <c r="R12" s="50">
        <v>0</v>
      </c>
      <c r="S12" s="7">
        <v>0</v>
      </c>
      <c r="T12" s="50">
        <v>0</v>
      </c>
      <c r="U12" s="50">
        <v>0</v>
      </c>
      <c r="V12" s="50">
        <v>0</v>
      </c>
      <c r="W12" s="7">
        <v>0</v>
      </c>
      <c r="X12" s="50">
        <v>0</v>
      </c>
      <c r="Y12" s="50">
        <v>0</v>
      </c>
      <c r="Z12" s="7">
        <v>0</v>
      </c>
      <c r="AA12" s="50">
        <v>0</v>
      </c>
      <c r="AB12" s="50">
        <v>0</v>
      </c>
      <c r="AC12" s="50">
        <v>33147996</v>
      </c>
      <c r="AD12" s="50">
        <v>0</v>
      </c>
      <c r="AE12" s="50">
        <v>0</v>
      </c>
      <c r="AF12" s="50">
        <v>0</v>
      </c>
      <c r="AG12" s="7">
        <v>0</v>
      </c>
      <c r="AH12" s="7">
        <v>0</v>
      </c>
      <c r="AI12" s="50">
        <v>0</v>
      </c>
      <c r="AJ12" s="7">
        <v>0</v>
      </c>
      <c r="AK12" s="7">
        <v>0</v>
      </c>
      <c r="AL12" s="7">
        <v>0</v>
      </c>
      <c r="AM12" s="50">
        <v>0</v>
      </c>
      <c r="AN12" s="7">
        <v>0</v>
      </c>
      <c r="AO12" s="7">
        <v>0</v>
      </c>
      <c r="AP12" s="7">
        <v>33177900</v>
      </c>
      <c r="AQ12" s="50"/>
      <c r="AR12" s="50">
        <v>0</v>
      </c>
      <c r="AS12" s="50">
        <v>0</v>
      </c>
      <c r="AT12" s="50">
        <v>0</v>
      </c>
      <c r="AU12" s="50">
        <v>0</v>
      </c>
      <c r="AV12" s="50">
        <v>0</v>
      </c>
      <c r="AW12" s="50">
        <v>0</v>
      </c>
      <c r="AX12" s="50">
        <v>0</v>
      </c>
      <c r="AY12" s="7">
        <v>0</v>
      </c>
      <c r="AZ12" s="7">
        <v>0</v>
      </c>
      <c r="BA12" s="7">
        <v>0</v>
      </c>
      <c r="BB12" s="50">
        <v>0</v>
      </c>
      <c r="BC12" s="7">
        <v>0</v>
      </c>
      <c r="BD12" s="7">
        <v>0</v>
      </c>
      <c r="BE12" s="50">
        <v>0</v>
      </c>
      <c r="BF12" s="50">
        <v>0</v>
      </c>
      <c r="BG12" s="51">
        <v>0</v>
      </c>
      <c r="BH12" s="51">
        <v>0</v>
      </c>
      <c r="BI12" s="51">
        <v>0</v>
      </c>
      <c r="BJ12" s="51">
        <v>0</v>
      </c>
    </row>
    <row r="13" spans="1:62" ht="25.5">
      <c r="A13" s="48" t="s">
        <v>606</v>
      </c>
      <c r="B13" s="19" t="s">
        <v>2789</v>
      </c>
      <c r="C13" s="4" t="s">
        <v>2790</v>
      </c>
      <c r="D13" s="52" t="s">
        <v>2381</v>
      </c>
      <c r="E13" s="52" t="s">
        <v>2381</v>
      </c>
      <c r="F13" s="52" t="s">
        <v>2381</v>
      </c>
      <c r="G13" s="19" t="s">
        <v>2792</v>
      </c>
      <c r="H13" s="4" t="s">
        <v>2793</v>
      </c>
      <c r="I13" s="4" t="s">
        <v>2794</v>
      </c>
      <c r="J13" s="19" t="s">
        <v>2795</v>
      </c>
      <c r="K13" s="4" t="s">
        <v>2796</v>
      </c>
      <c r="L13" s="52" t="s">
        <v>2382</v>
      </c>
      <c r="M13" s="19" t="s">
        <v>2798</v>
      </c>
      <c r="N13" s="19" t="s">
        <v>2799</v>
      </c>
      <c r="O13" s="4" t="s">
        <v>2800</v>
      </c>
      <c r="P13" s="52" t="s">
        <v>2383</v>
      </c>
      <c r="Q13" s="19" t="s">
        <v>2802</v>
      </c>
      <c r="R13" s="19" t="s">
        <v>2803</v>
      </c>
      <c r="S13" s="4" t="s">
        <v>2804</v>
      </c>
      <c r="T13" s="19" t="s">
        <v>2805</v>
      </c>
      <c r="U13" s="19" t="s">
        <v>2806</v>
      </c>
      <c r="V13" s="19" t="s">
        <v>2807</v>
      </c>
      <c r="W13" s="4" t="s">
        <v>2808</v>
      </c>
      <c r="X13" s="19" t="s">
        <v>2809</v>
      </c>
      <c r="Y13" s="19" t="s">
        <v>2810</v>
      </c>
      <c r="Z13" s="4" t="s">
        <v>2811</v>
      </c>
      <c r="AA13" s="19" t="s">
        <v>2812</v>
      </c>
      <c r="AB13" s="19" t="s">
        <v>2812</v>
      </c>
      <c r="AC13" s="19" t="s">
        <v>2813</v>
      </c>
      <c r="AD13" s="19" t="s">
        <v>2814</v>
      </c>
      <c r="AE13" s="19" t="s">
        <v>2815</v>
      </c>
      <c r="AF13" s="19" t="s">
        <v>2816</v>
      </c>
      <c r="AG13" s="4" t="s">
        <v>2817</v>
      </c>
      <c r="AH13" s="4" t="s">
        <v>2818</v>
      </c>
      <c r="AI13" s="19" t="s">
        <v>3696</v>
      </c>
      <c r="AJ13" s="4" t="s">
        <v>2820</v>
      </c>
      <c r="AK13" s="4" t="s">
        <v>2821</v>
      </c>
      <c r="AL13" s="4" t="s">
        <v>2822</v>
      </c>
      <c r="AM13" s="19" t="s">
        <v>3697</v>
      </c>
      <c r="AN13" s="4" t="s">
        <v>2823</v>
      </c>
      <c r="AO13" s="4" t="s">
        <v>2823</v>
      </c>
      <c r="AP13" s="4" t="s">
        <v>2824</v>
      </c>
      <c r="AQ13" s="19" t="s">
        <v>2825</v>
      </c>
      <c r="AR13" s="19" t="s">
        <v>2826</v>
      </c>
      <c r="AS13" s="19" t="s">
        <v>2827</v>
      </c>
      <c r="AT13" s="52" t="s">
        <v>2435</v>
      </c>
      <c r="AU13" s="19" t="s">
        <v>2829</v>
      </c>
      <c r="AV13" s="19" t="s">
        <v>2829</v>
      </c>
      <c r="AW13" s="19" t="s">
        <v>2830</v>
      </c>
      <c r="AX13" s="19" t="s">
        <v>2831</v>
      </c>
      <c r="AY13" s="4" t="s">
        <v>2832</v>
      </c>
      <c r="AZ13" s="4" t="s">
        <v>2832</v>
      </c>
      <c r="BA13" s="4" t="s">
        <v>2832</v>
      </c>
      <c r="BB13" s="19" t="s">
        <v>2832</v>
      </c>
      <c r="BC13" s="4" t="s">
        <v>1688</v>
      </c>
      <c r="BD13" s="4" t="s">
        <v>1688</v>
      </c>
      <c r="BE13" s="19" t="s">
        <v>1897</v>
      </c>
      <c r="BF13" s="19" t="s">
        <v>1897</v>
      </c>
      <c r="BG13" s="47" t="s">
        <v>1898</v>
      </c>
      <c r="BH13" s="47" t="s">
        <v>1898</v>
      </c>
      <c r="BI13" s="47" t="s">
        <v>1899</v>
      </c>
      <c r="BJ13" s="47" t="s">
        <v>1899</v>
      </c>
    </row>
    <row r="14" spans="1:62">
      <c r="A14" s="54" t="s">
        <v>1982</v>
      </c>
      <c r="B14" s="19" t="s">
        <v>1992</v>
      </c>
      <c r="C14" s="4" t="s">
        <v>1993</v>
      </c>
      <c r="D14" s="19" t="s">
        <v>1992</v>
      </c>
      <c r="E14" s="19" t="s">
        <v>1992</v>
      </c>
      <c r="F14" s="19" t="s">
        <v>1992</v>
      </c>
      <c r="H14" s="4" t="s">
        <v>1993</v>
      </c>
      <c r="I14" s="4" t="s">
        <v>1993</v>
      </c>
      <c r="J14" s="19"/>
      <c r="K14" s="4" t="s">
        <v>1993</v>
      </c>
      <c r="L14" s="19" t="s">
        <v>1994</v>
      </c>
      <c r="M14" s="19" t="s">
        <v>1994</v>
      </c>
      <c r="N14" s="19" t="s">
        <v>1994</v>
      </c>
      <c r="O14" s="4" t="s">
        <v>1994</v>
      </c>
      <c r="P14" s="19" t="s">
        <v>1994</v>
      </c>
      <c r="R14" s="19" t="s">
        <v>1994</v>
      </c>
      <c r="S14" s="4" t="s">
        <v>1994</v>
      </c>
      <c r="T14" s="19" t="s">
        <v>1994</v>
      </c>
      <c r="U14" s="19" t="s">
        <v>1994</v>
      </c>
      <c r="V14" s="19" t="s">
        <v>1994</v>
      </c>
      <c r="W14" s="4" t="s">
        <v>1994</v>
      </c>
      <c r="X14" s="19" t="s">
        <v>1994</v>
      </c>
      <c r="Y14" s="19" t="s">
        <v>1994</v>
      </c>
      <c r="Z14" s="4" t="s">
        <v>1992</v>
      </c>
      <c r="AA14" s="19" t="s">
        <v>1992</v>
      </c>
      <c r="AB14" s="19" t="s">
        <v>1992</v>
      </c>
      <c r="AC14" s="19" t="s">
        <v>1992</v>
      </c>
      <c r="AD14" s="19" t="s">
        <v>1994</v>
      </c>
      <c r="AF14" s="19" t="s">
        <v>1992</v>
      </c>
      <c r="AG14" s="4" t="s">
        <v>1992</v>
      </c>
      <c r="AH14" s="4" t="s">
        <v>1992</v>
      </c>
      <c r="AI14" s="19" t="s">
        <v>1992</v>
      </c>
      <c r="AJ14" s="4" t="s">
        <v>1993</v>
      </c>
      <c r="AK14" s="4" t="s">
        <v>1992</v>
      </c>
      <c r="AL14" s="4" t="s">
        <v>1993</v>
      </c>
      <c r="AM14" s="19" t="s">
        <v>1993</v>
      </c>
      <c r="AN14" s="4" t="s">
        <v>1992</v>
      </c>
      <c r="AO14" s="4" t="s">
        <v>1992</v>
      </c>
      <c r="AP14" s="4" t="s">
        <v>1993</v>
      </c>
      <c r="AQ14" s="19" t="s">
        <v>1992</v>
      </c>
      <c r="AR14" s="19" t="s">
        <v>1994</v>
      </c>
      <c r="AS14" s="19" t="s">
        <v>1992</v>
      </c>
      <c r="AT14" s="19" t="s">
        <v>1992</v>
      </c>
      <c r="AU14" s="19" t="s">
        <v>1992</v>
      </c>
      <c r="AV14" s="19" t="s">
        <v>1992</v>
      </c>
      <c r="AW14" s="19" t="s">
        <v>1992</v>
      </c>
      <c r="AX14" s="19" t="s">
        <v>1992</v>
      </c>
      <c r="AY14" s="4" t="s">
        <v>1992</v>
      </c>
      <c r="AZ14" s="4" t="s">
        <v>1992</v>
      </c>
      <c r="BA14" s="4" t="s">
        <v>1992</v>
      </c>
      <c r="BB14" s="19" t="s">
        <v>1992</v>
      </c>
      <c r="BC14" s="4" t="s">
        <v>1992</v>
      </c>
      <c r="BD14" s="4" t="s">
        <v>1992</v>
      </c>
      <c r="BE14" s="19"/>
      <c r="BF14" s="19"/>
    </row>
    <row r="15" spans="1:62">
      <c r="A15" s="54" t="s">
        <v>1989</v>
      </c>
      <c r="B15" s="19">
        <v>38</v>
      </c>
      <c r="C15" s="4">
        <v>32</v>
      </c>
      <c r="D15" s="19">
        <v>24</v>
      </c>
      <c r="E15" s="19">
        <v>24</v>
      </c>
      <c r="F15" s="19">
        <v>24</v>
      </c>
      <c r="H15" s="4">
        <v>43</v>
      </c>
      <c r="I15" s="4">
        <v>89</v>
      </c>
      <c r="J15" s="19"/>
      <c r="K15" s="4">
        <v>30</v>
      </c>
      <c r="L15" s="19">
        <v>0</v>
      </c>
      <c r="M15" s="19">
        <v>0</v>
      </c>
      <c r="N15" s="19">
        <v>0</v>
      </c>
      <c r="O15" s="4">
        <v>0</v>
      </c>
      <c r="P15" s="19">
        <v>0</v>
      </c>
      <c r="R15" s="19">
        <v>0</v>
      </c>
      <c r="S15" s="4">
        <v>0</v>
      </c>
      <c r="T15" s="19">
        <v>0</v>
      </c>
      <c r="U15" s="19">
        <v>0</v>
      </c>
      <c r="V15" s="19">
        <v>0</v>
      </c>
      <c r="W15" s="4">
        <v>0</v>
      </c>
      <c r="X15" s="19">
        <v>0</v>
      </c>
      <c r="Y15" s="19">
        <v>0</v>
      </c>
      <c r="Z15" s="4">
        <v>12</v>
      </c>
      <c r="AA15" s="19">
        <v>36</v>
      </c>
      <c r="AB15" s="19">
        <v>36</v>
      </c>
      <c r="AC15" s="19">
        <v>12</v>
      </c>
      <c r="AD15" s="19">
        <v>0</v>
      </c>
      <c r="AE15" s="19">
        <v>24</v>
      </c>
      <c r="AF15" s="19">
        <v>11</v>
      </c>
      <c r="AG15" s="4">
        <v>7</v>
      </c>
      <c r="AH15" s="4">
        <v>44</v>
      </c>
      <c r="AI15" s="19">
        <v>42</v>
      </c>
      <c r="AJ15" s="4">
        <v>22</v>
      </c>
      <c r="AK15" s="4">
        <v>32</v>
      </c>
      <c r="AL15" s="4">
        <v>45</v>
      </c>
      <c r="AM15" s="19">
        <v>32</v>
      </c>
      <c r="AN15" s="4">
        <v>42</v>
      </c>
      <c r="AO15" s="4">
        <v>42</v>
      </c>
      <c r="AP15" s="4">
        <v>70</v>
      </c>
      <c r="AQ15" s="19">
        <v>36</v>
      </c>
      <c r="AR15" s="19">
        <v>0</v>
      </c>
      <c r="AS15" s="19">
        <v>24</v>
      </c>
      <c r="AT15" s="19">
        <v>28</v>
      </c>
      <c r="AU15" s="19">
        <v>24</v>
      </c>
      <c r="AV15" s="19">
        <v>24</v>
      </c>
      <c r="AW15" s="19">
        <v>35</v>
      </c>
      <c r="AX15" s="19">
        <v>20</v>
      </c>
      <c r="AY15" s="4">
        <v>72</v>
      </c>
      <c r="AZ15" s="4">
        <v>72</v>
      </c>
      <c r="BA15" s="4">
        <v>72</v>
      </c>
      <c r="BB15" s="19">
        <v>72</v>
      </c>
      <c r="BC15" s="4">
        <v>22</v>
      </c>
      <c r="BD15" s="4">
        <v>22</v>
      </c>
      <c r="BE15" s="19">
        <v>42</v>
      </c>
      <c r="BF15" s="19">
        <v>42</v>
      </c>
      <c r="BG15" s="47">
        <v>44</v>
      </c>
      <c r="BH15" s="47">
        <v>44</v>
      </c>
    </row>
    <row r="16" spans="1:62">
      <c r="A16" s="55" t="s">
        <v>1983</v>
      </c>
      <c r="B16" s="19">
        <v>0</v>
      </c>
      <c r="C16" s="4">
        <v>0</v>
      </c>
      <c r="D16" s="19">
        <v>0</v>
      </c>
      <c r="E16" s="19">
        <v>0</v>
      </c>
      <c r="F16" s="19">
        <v>0</v>
      </c>
      <c r="H16" s="4">
        <v>0</v>
      </c>
      <c r="I16" s="4">
        <v>0</v>
      </c>
      <c r="J16" s="19"/>
      <c r="K16" s="4">
        <v>0</v>
      </c>
      <c r="L16" s="19">
        <v>0</v>
      </c>
      <c r="M16" s="19">
        <v>0</v>
      </c>
      <c r="N16" s="19">
        <v>0</v>
      </c>
      <c r="O16" s="4">
        <v>0</v>
      </c>
      <c r="P16" s="19">
        <v>0</v>
      </c>
      <c r="R16" s="19">
        <v>0</v>
      </c>
      <c r="S16" s="4">
        <v>0</v>
      </c>
      <c r="T16" s="19">
        <v>0</v>
      </c>
      <c r="U16" s="19">
        <v>6</v>
      </c>
      <c r="V16" s="19">
        <v>0</v>
      </c>
      <c r="W16" s="4">
        <v>0</v>
      </c>
      <c r="X16" s="19">
        <v>0</v>
      </c>
      <c r="Y16" s="19">
        <v>0</v>
      </c>
      <c r="Z16" s="4">
        <v>0</v>
      </c>
      <c r="AA16" s="19">
        <v>0</v>
      </c>
      <c r="AB16" s="19">
        <v>0</v>
      </c>
      <c r="AC16" s="19">
        <v>0</v>
      </c>
      <c r="AD16" s="19">
        <v>0</v>
      </c>
      <c r="AE16" s="19">
        <v>0</v>
      </c>
      <c r="AF16" s="19">
        <v>0</v>
      </c>
      <c r="AG16" s="4">
        <v>0</v>
      </c>
      <c r="AH16" s="4">
        <v>0</v>
      </c>
      <c r="AI16" s="19">
        <v>0</v>
      </c>
      <c r="AJ16" s="4">
        <v>0</v>
      </c>
      <c r="AK16" s="4">
        <v>0</v>
      </c>
      <c r="AL16" s="4">
        <v>0</v>
      </c>
      <c r="AM16" s="19">
        <v>0</v>
      </c>
      <c r="AN16" s="4">
        <v>0</v>
      </c>
      <c r="AO16" s="4">
        <v>0</v>
      </c>
      <c r="AP16" s="4">
        <v>0</v>
      </c>
      <c r="AQ16" s="19">
        <v>0</v>
      </c>
      <c r="AR16" s="19">
        <v>0</v>
      </c>
      <c r="AS16" s="19">
        <v>0</v>
      </c>
      <c r="AT16" s="19">
        <v>0</v>
      </c>
      <c r="AU16" s="19">
        <v>0</v>
      </c>
      <c r="AV16" s="19">
        <v>0</v>
      </c>
      <c r="AX16" s="19">
        <v>0</v>
      </c>
      <c r="AY16" s="4">
        <v>0</v>
      </c>
      <c r="AZ16" s="4">
        <v>0</v>
      </c>
      <c r="BA16" s="4">
        <v>0</v>
      </c>
      <c r="BB16" s="19">
        <v>0</v>
      </c>
      <c r="BC16" s="4">
        <v>0</v>
      </c>
      <c r="BD16" s="4">
        <v>0</v>
      </c>
      <c r="BE16" s="19"/>
      <c r="BF16" s="19"/>
    </row>
    <row r="17" spans="1:62">
      <c r="A17" s="55" t="s">
        <v>1984</v>
      </c>
      <c r="B17" s="19">
        <v>60</v>
      </c>
      <c r="C17" s="4">
        <v>0</v>
      </c>
      <c r="D17" s="19">
        <v>20</v>
      </c>
      <c r="E17" s="19">
        <v>20</v>
      </c>
      <c r="F17" s="19">
        <v>20</v>
      </c>
      <c r="H17" s="4">
        <v>0</v>
      </c>
      <c r="I17" s="4">
        <v>0</v>
      </c>
      <c r="J17" s="19"/>
      <c r="K17" s="4">
        <v>0</v>
      </c>
      <c r="L17" s="19">
        <v>48</v>
      </c>
      <c r="M17" s="19">
        <v>45</v>
      </c>
      <c r="N17" s="19">
        <v>21</v>
      </c>
      <c r="O17" s="4">
        <v>20</v>
      </c>
      <c r="P17" s="19">
        <v>28</v>
      </c>
      <c r="R17" s="19">
        <v>24</v>
      </c>
      <c r="S17" s="4">
        <v>20</v>
      </c>
      <c r="T17" s="19">
        <v>34</v>
      </c>
      <c r="U17" s="19">
        <v>24</v>
      </c>
      <c r="V17" s="19">
        <v>42</v>
      </c>
      <c r="W17" s="4">
        <v>66</v>
      </c>
      <c r="X17" s="19">
        <v>31</v>
      </c>
      <c r="Y17" s="19">
        <v>30</v>
      </c>
      <c r="Z17" s="4">
        <v>33</v>
      </c>
      <c r="AA17" s="19">
        <v>50</v>
      </c>
      <c r="AB17" s="19">
        <v>50</v>
      </c>
      <c r="AC17" s="19">
        <v>24</v>
      </c>
      <c r="AD17" s="19">
        <v>22</v>
      </c>
      <c r="AE17" s="19">
        <v>40</v>
      </c>
      <c r="AF17" s="19">
        <v>20</v>
      </c>
      <c r="AG17" s="4">
        <v>14</v>
      </c>
      <c r="AH17" s="4">
        <v>44</v>
      </c>
      <c r="AI17" s="19">
        <v>50</v>
      </c>
      <c r="AJ17" s="4">
        <v>0</v>
      </c>
      <c r="AK17" s="4">
        <v>42</v>
      </c>
      <c r="AL17" s="4">
        <v>0</v>
      </c>
      <c r="AM17" s="19">
        <v>0</v>
      </c>
      <c r="AN17" s="4">
        <v>44</v>
      </c>
      <c r="AO17" s="4">
        <v>44</v>
      </c>
      <c r="AP17" s="4">
        <v>0</v>
      </c>
      <c r="AQ17" s="19">
        <v>44</v>
      </c>
      <c r="AR17" s="19">
        <v>66</v>
      </c>
      <c r="AS17" s="19">
        <v>44</v>
      </c>
      <c r="AT17" s="19">
        <v>44</v>
      </c>
      <c r="AV17" s="19">
        <v>44</v>
      </c>
      <c r="AW17" s="19">
        <v>44</v>
      </c>
      <c r="AX17" s="19">
        <v>42</v>
      </c>
      <c r="AY17" s="4">
        <v>106</v>
      </c>
      <c r="AZ17" s="4">
        <v>106</v>
      </c>
      <c r="BA17" s="4">
        <v>106</v>
      </c>
      <c r="BB17" s="19">
        <v>106</v>
      </c>
      <c r="BC17" s="4">
        <v>40</v>
      </c>
      <c r="BD17" s="4">
        <v>40</v>
      </c>
      <c r="BE17" s="19">
        <v>53</v>
      </c>
      <c r="BF17" s="19">
        <v>53</v>
      </c>
      <c r="BG17" s="47">
        <v>66</v>
      </c>
      <c r="BH17" s="47">
        <v>66</v>
      </c>
      <c r="BI17" s="47">
        <v>40</v>
      </c>
      <c r="BJ17" s="47">
        <v>40</v>
      </c>
    </row>
    <row r="18" spans="1:62">
      <c r="A18" s="55" t="s">
        <v>1985</v>
      </c>
      <c r="B18" s="19">
        <v>0</v>
      </c>
      <c r="C18" s="4">
        <v>0</v>
      </c>
      <c r="D18" s="19">
        <v>0</v>
      </c>
      <c r="E18" s="19">
        <v>0</v>
      </c>
      <c r="F18" s="19">
        <v>0</v>
      </c>
      <c r="H18" s="4">
        <v>0</v>
      </c>
      <c r="I18" s="4">
        <v>0</v>
      </c>
      <c r="J18" s="19"/>
      <c r="K18" s="4">
        <v>0</v>
      </c>
      <c r="L18" s="19">
        <v>0</v>
      </c>
      <c r="M18" s="19">
        <v>0</v>
      </c>
      <c r="N18" s="19">
        <v>0</v>
      </c>
      <c r="O18" s="4">
        <v>0</v>
      </c>
      <c r="P18" s="19">
        <v>0</v>
      </c>
      <c r="R18" s="19">
        <v>0</v>
      </c>
      <c r="S18" s="4">
        <v>0</v>
      </c>
      <c r="T18" s="19">
        <v>0</v>
      </c>
      <c r="U18" s="19">
        <v>0</v>
      </c>
      <c r="V18" s="19">
        <v>0</v>
      </c>
      <c r="W18" s="4">
        <v>0</v>
      </c>
      <c r="X18" s="19">
        <v>0</v>
      </c>
      <c r="Y18" s="19">
        <v>0</v>
      </c>
      <c r="Z18" s="4">
        <v>0</v>
      </c>
      <c r="AA18" s="19">
        <v>0</v>
      </c>
      <c r="AB18" s="19">
        <v>0</v>
      </c>
      <c r="AC18" s="19">
        <v>24</v>
      </c>
      <c r="AD18" s="19">
        <v>60</v>
      </c>
      <c r="AE18" s="19">
        <v>0</v>
      </c>
      <c r="AF18" s="19">
        <v>0</v>
      </c>
      <c r="AG18" s="4">
        <v>0</v>
      </c>
      <c r="AH18" s="4">
        <v>0</v>
      </c>
      <c r="AI18" s="19">
        <v>0</v>
      </c>
      <c r="AJ18" s="4">
        <v>0</v>
      </c>
      <c r="AK18" s="4">
        <v>0</v>
      </c>
      <c r="AL18" s="4">
        <v>0</v>
      </c>
      <c r="AM18" s="19">
        <v>0</v>
      </c>
      <c r="AN18" s="4">
        <v>0</v>
      </c>
      <c r="AO18" s="4">
        <v>0</v>
      </c>
      <c r="AP18" s="4">
        <v>0</v>
      </c>
      <c r="AQ18" s="19">
        <v>0</v>
      </c>
      <c r="AR18" s="19">
        <v>0</v>
      </c>
      <c r="AS18" s="19">
        <v>0</v>
      </c>
      <c r="AT18" s="19">
        <v>0</v>
      </c>
      <c r="AV18" s="19">
        <v>0</v>
      </c>
      <c r="AX18" s="19">
        <v>0</v>
      </c>
      <c r="AY18" s="4">
        <v>0</v>
      </c>
      <c r="AZ18" s="4">
        <v>0</v>
      </c>
      <c r="BA18" s="4">
        <v>0</v>
      </c>
      <c r="BB18" s="19">
        <v>0</v>
      </c>
      <c r="BC18" s="4">
        <v>0</v>
      </c>
      <c r="BD18" s="4">
        <v>0</v>
      </c>
      <c r="BE18" s="19"/>
      <c r="BF18" s="19"/>
      <c r="BI18" s="47">
        <v>60</v>
      </c>
      <c r="BJ18" s="47">
        <v>60</v>
      </c>
    </row>
    <row r="19" spans="1:62">
      <c r="A19" s="55" t="s">
        <v>1986</v>
      </c>
      <c r="B19" s="19">
        <v>0</v>
      </c>
      <c r="C19" s="4">
        <v>0</v>
      </c>
      <c r="D19" s="19">
        <v>0</v>
      </c>
      <c r="E19" s="19">
        <v>0</v>
      </c>
      <c r="F19" s="19">
        <v>0</v>
      </c>
      <c r="H19" s="4">
        <v>0</v>
      </c>
      <c r="I19" s="4">
        <v>0</v>
      </c>
      <c r="J19" s="19"/>
      <c r="K19" s="4">
        <v>0</v>
      </c>
      <c r="L19" s="19">
        <v>0</v>
      </c>
      <c r="M19" s="19">
        <v>0</v>
      </c>
      <c r="N19" s="19">
        <v>0</v>
      </c>
      <c r="O19" s="4">
        <v>0</v>
      </c>
      <c r="P19" s="19">
        <v>0</v>
      </c>
      <c r="R19" s="19">
        <v>0</v>
      </c>
      <c r="S19" s="4">
        <v>0</v>
      </c>
      <c r="T19" s="19">
        <v>0</v>
      </c>
      <c r="U19" s="19">
        <v>0</v>
      </c>
      <c r="V19" s="19">
        <v>0</v>
      </c>
      <c r="W19" s="4">
        <v>0</v>
      </c>
      <c r="X19" s="19">
        <v>0</v>
      </c>
      <c r="Y19" s="19">
        <v>0</v>
      </c>
      <c r="Z19" s="4">
        <v>0</v>
      </c>
      <c r="AA19" s="19">
        <v>0</v>
      </c>
      <c r="AB19" s="19">
        <v>0</v>
      </c>
      <c r="AC19" s="19">
        <v>0</v>
      </c>
      <c r="AD19" s="19">
        <v>0</v>
      </c>
      <c r="AE19" s="19">
        <v>0</v>
      </c>
      <c r="AF19" s="19">
        <v>0</v>
      </c>
      <c r="AG19" s="4">
        <v>0</v>
      </c>
      <c r="AH19" s="4">
        <v>0</v>
      </c>
      <c r="AI19" s="19">
        <v>0</v>
      </c>
      <c r="AJ19" s="4">
        <v>0</v>
      </c>
      <c r="AK19" s="4">
        <v>0</v>
      </c>
      <c r="AL19" s="4">
        <v>0</v>
      </c>
      <c r="AM19" s="19">
        <v>0</v>
      </c>
      <c r="AN19" s="4">
        <v>0</v>
      </c>
      <c r="AO19" s="4">
        <v>0</v>
      </c>
      <c r="AP19" s="4">
        <v>0</v>
      </c>
      <c r="AQ19" s="19">
        <v>0</v>
      </c>
      <c r="AR19" s="19">
        <v>0</v>
      </c>
      <c r="AS19" s="19">
        <v>0</v>
      </c>
      <c r="AT19" s="19">
        <v>0</v>
      </c>
      <c r="AV19" s="19">
        <v>0</v>
      </c>
      <c r="AX19" s="19">
        <v>0</v>
      </c>
      <c r="AY19" s="4">
        <v>0</v>
      </c>
      <c r="AZ19" s="4">
        <v>0</v>
      </c>
      <c r="BA19" s="4">
        <v>0</v>
      </c>
      <c r="BB19" s="19">
        <v>0</v>
      </c>
      <c r="BC19" s="4">
        <v>0</v>
      </c>
      <c r="BD19" s="4">
        <v>0</v>
      </c>
      <c r="BE19" s="19"/>
      <c r="BF19" s="19"/>
      <c r="BI19" s="47">
        <v>54</v>
      </c>
      <c r="BJ19" s="47">
        <v>54</v>
      </c>
    </row>
    <row r="20" spans="1:62">
      <c r="A20" s="55" t="s">
        <v>1988</v>
      </c>
      <c r="B20" s="19">
        <v>0</v>
      </c>
      <c r="C20" s="4">
        <v>0</v>
      </c>
      <c r="D20" s="19">
        <v>0</v>
      </c>
      <c r="E20" s="19">
        <v>0</v>
      </c>
      <c r="F20" s="19">
        <v>0</v>
      </c>
      <c r="H20" s="4">
        <v>0</v>
      </c>
      <c r="I20" s="4">
        <v>0</v>
      </c>
      <c r="J20" s="19"/>
      <c r="K20" s="4">
        <v>0</v>
      </c>
      <c r="L20" s="19">
        <v>0</v>
      </c>
      <c r="M20" s="19">
        <v>0</v>
      </c>
      <c r="N20" s="19">
        <v>0</v>
      </c>
      <c r="O20" s="4">
        <v>0</v>
      </c>
      <c r="P20" s="19">
        <v>0</v>
      </c>
      <c r="R20" s="19">
        <v>0</v>
      </c>
      <c r="S20" s="4">
        <v>0</v>
      </c>
      <c r="T20" s="19">
        <v>0</v>
      </c>
      <c r="U20" s="19">
        <v>0</v>
      </c>
      <c r="V20" s="19">
        <v>0</v>
      </c>
      <c r="W20" s="4">
        <v>0</v>
      </c>
      <c r="X20" s="19">
        <v>0</v>
      </c>
      <c r="Y20" s="19">
        <v>0</v>
      </c>
      <c r="Z20" s="4">
        <v>0</v>
      </c>
      <c r="AA20" s="19">
        <v>0</v>
      </c>
      <c r="AB20" s="19">
        <v>0</v>
      </c>
      <c r="AC20" s="19">
        <v>0</v>
      </c>
      <c r="AD20" s="19">
        <v>0</v>
      </c>
      <c r="AE20" s="19">
        <v>0</v>
      </c>
      <c r="AF20" s="19">
        <v>0</v>
      </c>
      <c r="AG20" s="4">
        <v>0</v>
      </c>
      <c r="AH20" s="4">
        <v>0</v>
      </c>
      <c r="AI20" s="19">
        <v>0</v>
      </c>
      <c r="AJ20" s="4">
        <v>0</v>
      </c>
      <c r="AK20" s="4">
        <v>0</v>
      </c>
      <c r="AL20" s="4">
        <v>0</v>
      </c>
      <c r="AM20" s="19">
        <v>0</v>
      </c>
      <c r="AN20" s="4">
        <v>0</v>
      </c>
      <c r="AO20" s="4">
        <v>0</v>
      </c>
      <c r="AP20" s="4">
        <v>0</v>
      </c>
      <c r="AQ20" s="19">
        <v>0</v>
      </c>
      <c r="AR20" s="19">
        <v>0</v>
      </c>
      <c r="AS20" s="19">
        <v>0</v>
      </c>
      <c r="AT20" s="19">
        <v>0</v>
      </c>
      <c r="AV20" s="19">
        <v>0</v>
      </c>
      <c r="AX20" s="19">
        <v>0</v>
      </c>
      <c r="AY20" s="4">
        <v>0</v>
      </c>
      <c r="AZ20" s="4">
        <v>0</v>
      </c>
      <c r="BA20" s="4">
        <v>0</v>
      </c>
      <c r="BB20" s="19">
        <v>0</v>
      </c>
      <c r="BC20" s="4">
        <v>0</v>
      </c>
      <c r="BD20" s="4">
        <v>0</v>
      </c>
      <c r="BE20" s="19"/>
      <c r="BF20" s="19"/>
    </row>
    <row r="21" spans="1:62">
      <c r="A21" s="55" t="s">
        <v>1987</v>
      </c>
      <c r="B21" s="19">
        <v>0</v>
      </c>
      <c r="C21" s="4">
        <v>0</v>
      </c>
      <c r="D21" s="19">
        <v>0</v>
      </c>
      <c r="E21" s="19">
        <v>0</v>
      </c>
      <c r="F21" s="19">
        <v>0</v>
      </c>
      <c r="H21" s="4">
        <v>0</v>
      </c>
      <c r="I21" s="4">
        <v>0</v>
      </c>
      <c r="J21" s="19"/>
      <c r="K21" s="4">
        <v>0</v>
      </c>
      <c r="L21" s="19">
        <v>0</v>
      </c>
      <c r="M21" s="19">
        <v>0</v>
      </c>
      <c r="N21" s="19">
        <v>0</v>
      </c>
      <c r="O21" s="4">
        <v>0</v>
      </c>
      <c r="P21" s="19">
        <v>0</v>
      </c>
      <c r="R21" s="19">
        <v>0</v>
      </c>
      <c r="S21" s="4">
        <v>0</v>
      </c>
      <c r="T21" s="19">
        <v>0</v>
      </c>
      <c r="U21" s="19">
        <v>0</v>
      </c>
      <c r="V21" s="19">
        <v>0</v>
      </c>
      <c r="W21" s="4">
        <v>0</v>
      </c>
      <c r="X21" s="19">
        <v>0</v>
      </c>
      <c r="Y21" s="19">
        <v>0</v>
      </c>
      <c r="Z21" s="4">
        <v>0</v>
      </c>
      <c r="AA21" s="19">
        <v>0</v>
      </c>
      <c r="AB21" s="19">
        <v>0</v>
      </c>
      <c r="AC21" s="19">
        <v>0</v>
      </c>
      <c r="AD21" s="19">
        <v>0</v>
      </c>
      <c r="AE21" s="19">
        <v>0</v>
      </c>
      <c r="AF21" s="19">
        <v>0</v>
      </c>
      <c r="AG21" s="4">
        <v>0</v>
      </c>
      <c r="AH21" s="4">
        <v>0</v>
      </c>
      <c r="AI21" s="19">
        <v>0</v>
      </c>
      <c r="AJ21" s="4">
        <v>0</v>
      </c>
      <c r="AK21" s="4">
        <v>0</v>
      </c>
      <c r="AL21" s="4">
        <v>0</v>
      </c>
      <c r="AM21" s="19">
        <v>0</v>
      </c>
      <c r="AN21" s="4">
        <v>0</v>
      </c>
      <c r="AO21" s="4">
        <v>0</v>
      </c>
      <c r="AP21" s="4">
        <v>0</v>
      </c>
      <c r="AQ21" s="19">
        <v>0</v>
      </c>
      <c r="AR21" s="19">
        <v>0</v>
      </c>
      <c r="AS21" s="19">
        <v>0</v>
      </c>
      <c r="AT21" s="19">
        <v>0</v>
      </c>
      <c r="AV21" s="19">
        <v>0</v>
      </c>
      <c r="AX21" s="19">
        <v>0</v>
      </c>
      <c r="AY21" s="4">
        <v>0</v>
      </c>
      <c r="AZ21" s="4">
        <v>0</v>
      </c>
      <c r="BA21" s="4">
        <v>0</v>
      </c>
      <c r="BB21" s="19">
        <v>0</v>
      </c>
      <c r="BC21" s="4">
        <v>0</v>
      </c>
      <c r="BD21" s="4">
        <v>0</v>
      </c>
      <c r="BE21" s="19"/>
      <c r="BF21" s="19"/>
    </row>
    <row r="22" spans="1:62">
      <c r="A22" s="54" t="s">
        <v>567</v>
      </c>
      <c r="B22" s="19" t="s">
        <v>590</v>
      </c>
      <c r="C22" s="4" t="s">
        <v>590</v>
      </c>
      <c r="D22" s="19" t="s">
        <v>1995</v>
      </c>
      <c r="E22" s="19" t="s">
        <v>1995</v>
      </c>
      <c r="H22" s="4" t="s">
        <v>590</v>
      </c>
      <c r="I22" s="4" t="s">
        <v>1995</v>
      </c>
      <c r="J22" s="19"/>
      <c r="K22" s="4" t="s">
        <v>590</v>
      </c>
      <c r="L22" s="19" t="s">
        <v>590</v>
      </c>
      <c r="M22" s="19" t="s">
        <v>590</v>
      </c>
      <c r="N22" s="19" t="s">
        <v>590</v>
      </c>
      <c r="O22" s="4" t="s">
        <v>590</v>
      </c>
      <c r="P22" s="19" t="s">
        <v>590</v>
      </c>
      <c r="R22" s="19" t="s">
        <v>590</v>
      </c>
      <c r="S22" s="4" t="s">
        <v>590</v>
      </c>
      <c r="T22" s="19" t="s">
        <v>590</v>
      </c>
      <c r="U22" s="19" t="s">
        <v>590</v>
      </c>
      <c r="V22" s="19" t="s">
        <v>590</v>
      </c>
      <c r="W22" s="4" t="s">
        <v>590</v>
      </c>
      <c r="Y22" s="19" t="s">
        <v>590</v>
      </c>
      <c r="Z22" s="4" t="s">
        <v>590</v>
      </c>
      <c r="AA22" s="19" t="s">
        <v>590</v>
      </c>
      <c r="AC22" s="19" t="s">
        <v>590</v>
      </c>
      <c r="AD22" s="19" t="s">
        <v>1995</v>
      </c>
      <c r="AE22" s="19" t="s">
        <v>450</v>
      </c>
      <c r="AF22" s="19" t="s">
        <v>590</v>
      </c>
      <c r="AG22" s="4" t="s">
        <v>1995</v>
      </c>
      <c r="AH22" s="4" t="s">
        <v>450</v>
      </c>
      <c r="AJ22" s="4" t="s">
        <v>590</v>
      </c>
      <c r="AK22" s="4" t="s">
        <v>590</v>
      </c>
      <c r="AL22" s="4"/>
      <c r="AM22" s="19" t="s">
        <v>590</v>
      </c>
      <c r="AN22" s="4" t="s">
        <v>1995</v>
      </c>
      <c r="AO22" s="4" t="s">
        <v>1995</v>
      </c>
      <c r="AP22" s="4"/>
      <c r="AQ22" s="19" t="s">
        <v>590</v>
      </c>
      <c r="AR22" s="19"/>
      <c r="AS22" s="19" t="s">
        <v>590</v>
      </c>
      <c r="AT22" s="19" t="s">
        <v>590</v>
      </c>
      <c r="AW22" s="19" t="s">
        <v>450</v>
      </c>
      <c r="AX22" s="19" t="s">
        <v>590</v>
      </c>
      <c r="AY22" s="4" t="s">
        <v>1995</v>
      </c>
      <c r="AZ22" s="4" t="s">
        <v>1995</v>
      </c>
      <c r="BA22" s="4" t="s">
        <v>1995</v>
      </c>
      <c r="BC22" s="4" t="s">
        <v>590</v>
      </c>
      <c r="BD22" s="19"/>
      <c r="BE22" s="19" t="s">
        <v>1995</v>
      </c>
      <c r="BG22" s="47" t="s">
        <v>1995</v>
      </c>
      <c r="BH22" s="47" t="s">
        <v>1995</v>
      </c>
      <c r="BI22" s="47" t="s">
        <v>1995</v>
      </c>
      <c r="BJ22" s="47" t="s">
        <v>1995</v>
      </c>
    </row>
    <row r="23" spans="1:62">
      <c r="A23" s="56" t="s">
        <v>608</v>
      </c>
      <c r="C23" s="4"/>
      <c r="D23" s="19">
        <v>2</v>
      </c>
      <c r="E23" s="19">
        <v>2</v>
      </c>
      <c r="H23" s="4"/>
      <c r="I23" s="4">
        <v>3</v>
      </c>
      <c r="J23" s="19"/>
      <c r="K23" s="4"/>
      <c r="N23" s="19"/>
      <c r="O23" s="4"/>
      <c r="R23" s="19"/>
      <c r="S23" s="4"/>
      <c r="W23" s="4"/>
      <c r="Z23" s="4"/>
      <c r="AF23" s="19"/>
      <c r="AH23" s="4"/>
      <c r="AL23" s="4"/>
      <c r="AM23" s="19"/>
      <c r="AN23" s="4">
        <v>2</v>
      </c>
      <c r="AO23" s="4">
        <v>2</v>
      </c>
      <c r="AP23" s="4"/>
      <c r="AR23" s="19"/>
      <c r="AX23" s="19"/>
      <c r="AY23" s="4">
        <v>3</v>
      </c>
      <c r="AZ23" s="4">
        <v>3</v>
      </c>
      <c r="BA23" s="4">
        <v>3</v>
      </c>
      <c r="BC23" s="4"/>
      <c r="BD23" s="4"/>
      <c r="BE23" s="19">
        <v>2</v>
      </c>
      <c r="BG23" s="47">
        <v>2</v>
      </c>
      <c r="BI23" s="47">
        <v>2</v>
      </c>
    </row>
    <row r="24" spans="1:62">
      <c r="A24" s="56" t="s">
        <v>568</v>
      </c>
      <c r="C24" s="4"/>
      <c r="D24" s="19">
        <v>1</v>
      </c>
      <c r="E24" s="19">
        <v>2</v>
      </c>
      <c r="H24" s="4"/>
      <c r="I24" s="4">
        <v>1</v>
      </c>
      <c r="J24" s="19"/>
      <c r="K24" s="4"/>
      <c r="N24" s="19"/>
      <c r="O24" s="4"/>
      <c r="R24" s="19"/>
      <c r="S24" s="4"/>
      <c r="W24" s="4"/>
      <c r="Z24" s="4"/>
      <c r="AF24" s="19"/>
      <c r="AH24" s="4"/>
      <c r="AL24" s="4"/>
      <c r="AM24" s="19"/>
      <c r="AN24" s="4">
        <v>1</v>
      </c>
      <c r="AO24" s="4">
        <v>2</v>
      </c>
      <c r="AP24" s="4"/>
      <c r="AR24" s="19"/>
      <c r="AX24" s="19"/>
      <c r="AY24" s="4">
        <v>1</v>
      </c>
      <c r="AZ24" s="4">
        <v>2</v>
      </c>
      <c r="BA24" s="4">
        <v>3</v>
      </c>
      <c r="BC24" s="4"/>
      <c r="BD24" s="4"/>
      <c r="BE24" s="19">
        <v>1</v>
      </c>
      <c r="BG24" s="47">
        <v>1</v>
      </c>
      <c r="BI24" s="47">
        <v>1</v>
      </c>
    </row>
    <row r="25" spans="1:62">
      <c r="A25" s="54" t="s">
        <v>609</v>
      </c>
      <c r="B25" s="58">
        <v>5</v>
      </c>
      <c r="C25" s="6">
        <v>0</v>
      </c>
      <c r="D25" s="58">
        <v>5</v>
      </c>
      <c r="E25" s="58"/>
      <c r="F25" s="58">
        <v>0</v>
      </c>
      <c r="G25" s="58">
        <v>0</v>
      </c>
      <c r="H25" s="6">
        <v>5</v>
      </c>
      <c r="I25" s="6">
        <v>5</v>
      </c>
      <c r="J25" s="58">
        <v>5</v>
      </c>
      <c r="K25" s="6">
        <v>0</v>
      </c>
      <c r="L25" s="58">
        <v>0</v>
      </c>
      <c r="M25" s="58">
        <v>0</v>
      </c>
      <c r="N25" s="58">
        <v>0</v>
      </c>
      <c r="O25" s="6">
        <v>0</v>
      </c>
      <c r="P25" s="58">
        <v>0</v>
      </c>
      <c r="Q25" s="58">
        <v>0</v>
      </c>
      <c r="R25" s="58">
        <v>0</v>
      </c>
      <c r="S25" s="6">
        <v>0</v>
      </c>
      <c r="T25" s="58">
        <v>0</v>
      </c>
      <c r="U25" s="58">
        <v>0</v>
      </c>
      <c r="V25" s="58">
        <v>0</v>
      </c>
      <c r="W25" s="6">
        <v>0</v>
      </c>
      <c r="X25" s="58">
        <v>0</v>
      </c>
      <c r="Y25" s="58">
        <v>0</v>
      </c>
      <c r="Z25" s="6">
        <v>5</v>
      </c>
      <c r="AA25" s="58">
        <v>5</v>
      </c>
      <c r="AB25" s="58">
        <v>0</v>
      </c>
      <c r="AC25" s="58">
        <v>5</v>
      </c>
      <c r="AD25" s="58">
        <v>0</v>
      </c>
      <c r="AE25" s="58">
        <v>5</v>
      </c>
      <c r="AF25" s="58">
        <v>5</v>
      </c>
      <c r="AG25" s="6">
        <v>5</v>
      </c>
      <c r="AH25" s="6">
        <v>5</v>
      </c>
      <c r="AI25" s="58">
        <v>0</v>
      </c>
      <c r="AJ25" s="6">
        <v>5</v>
      </c>
      <c r="AK25" s="6">
        <v>5</v>
      </c>
      <c r="AL25" s="6">
        <v>5</v>
      </c>
      <c r="AM25" s="58">
        <v>5</v>
      </c>
      <c r="AN25" s="6">
        <v>5</v>
      </c>
      <c r="AO25" s="6"/>
      <c r="AP25" s="6">
        <v>5</v>
      </c>
      <c r="AQ25" s="58">
        <v>5</v>
      </c>
      <c r="AR25" s="58">
        <v>0</v>
      </c>
      <c r="AS25" s="58">
        <v>0</v>
      </c>
      <c r="AT25" s="58">
        <v>5</v>
      </c>
      <c r="AU25" s="58">
        <v>5</v>
      </c>
      <c r="AV25" s="58">
        <v>5</v>
      </c>
      <c r="AW25" s="58">
        <v>5</v>
      </c>
      <c r="AX25" s="58">
        <v>5</v>
      </c>
      <c r="AY25" s="6">
        <v>5</v>
      </c>
      <c r="AZ25" s="6"/>
      <c r="BA25" s="6"/>
      <c r="BB25" s="58">
        <v>0</v>
      </c>
      <c r="BC25" s="6">
        <v>7</v>
      </c>
      <c r="BD25" s="6">
        <v>0</v>
      </c>
      <c r="BE25" s="58">
        <v>5</v>
      </c>
      <c r="BG25" s="47">
        <v>5</v>
      </c>
      <c r="BI25" s="47">
        <v>0</v>
      </c>
    </row>
    <row r="26" spans="1:62">
      <c r="A26" s="60" t="s">
        <v>610</v>
      </c>
      <c r="B26" s="58">
        <v>5</v>
      </c>
      <c r="C26" s="6">
        <v>5</v>
      </c>
      <c r="D26" s="58">
        <v>5</v>
      </c>
      <c r="E26" s="58"/>
      <c r="F26" s="58">
        <v>0</v>
      </c>
      <c r="G26" s="58">
        <v>0</v>
      </c>
      <c r="H26" s="6">
        <v>5</v>
      </c>
      <c r="I26" s="6">
        <v>5</v>
      </c>
      <c r="J26" s="58">
        <v>5</v>
      </c>
      <c r="K26" s="6">
        <v>5</v>
      </c>
      <c r="L26" s="58">
        <v>0</v>
      </c>
      <c r="M26" s="58">
        <v>0</v>
      </c>
      <c r="N26" s="58">
        <v>0</v>
      </c>
      <c r="O26" s="6">
        <v>0</v>
      </c>
      <c r="P26" s="58">
        <v>0</v>
      </c>
      <c r="Q26" s="58">
        <v>0</v>
      </c>
      <c r="R26" s="58">
        <v>0</v>
      </c>
      <c r="S26" s="6">
        <v>0</v>
      </c>
      <c r="T26" s="58">
        <v>0</v>
      </c>
      <c r="U26" s="58">
        <v>0</v>
      </c>
      <c r="V26" s="58">
        <v>0</v>
      </c>
      <c r="W26" s="6">
        <v>0</v>
      </c>
      <c r="X26" s="58">
        <v>0</v>
      </c>
      <c r="Y26" s="58">
        <v>0</v>
      </c>
      <c r="Z26" s="6">
        <v>5</v>
      </c>
      <c r="AA26" s="58">
        <v>5</v>
      </c>
      <c r="AB26" s="58">
        <v>0</v>
      </c>
      <c r="AC26" s="58">
        <v>0</v>
      </c>
      <c r="AD26" s="58">
        <v>0</v>
      </c>
      <c r="AE26" s="58">
        <v>5</v>
      </c>
      <c r="AF26" s="58">
        <v>5</v>
      </c>
      <c r="AG26" s="6">
        <v>5</v>
      </c>
      <c r="AH26" s="6">
        <v>5</v>
      </c>
      <c r="AI26" s="58">
        <v>0</v>
      </c>
      <c r="AJ26" s="6">
        <v>5</v>
      </c>
      <c r="AK26" s="6">
        <v>5</v>
      </c>
      <c r="AL26" s="6">
        <v>5</v>
      </c>
      <c r="AM26" s="58">
        <v>5</v>
      </c>
      <c r="AN26" s="6">
        <v>5</v>
      </c>
      <c r="AO26" s="6"/>
      <c r="AP26" s="6">
        <v>5</v>
      </c>
      <c r="AQ26" s="58">
        <v>5</v>
      </c>
      <c r="AR26" s="58">
        <v>0</v>
      </c>
      <c r="AS26" s="58">
        <v>0</v>
      </c>
      <c r="AT26" s="58">
        <v>5</v>
      </c>
      <c r="AU26" s="58">
        <v>5</v>
      </c>
      <c r="AV26" s="58">
        <v>5</v>
      </c>
      <c r="AW26" s="58">
        <v>5</v>
      </c>
      <c r="AX26" s="58">
        <v>5</v>
      </c>
      <c r="AY26" s="6">
        <v>5</v>
      </c>
      <c r="AZ26" s="6"/>
      <c r="BA26" s="6"/>
      <c r="BB26" s="58">
        <v>0</v>
      </c>
      <c r="BC26" s="6">
        <v>7</v>
      </c>
      <c r="BD26" s="6">
        <v>0</v>
      </c>
      <c r="BE26" s="58">
        <v>5</v>
      </c>
      <c r="BG26" s="47">
        <v>5</v>
      </c>
      <c r="BI26" s="47">
        <v>0</v>
      </c>
    </row>
    <row r="27" spans="1:62">
      <c r="A27" s="60" t="s">
        <v>611</v>
      </c>
      <c r="B27" s="58">
        <v>5</v>
      </c>
      <c r="C27" s="6">
        <v>5</v>
      </c>
      <c r="D27" s="58">
        <v>5</v>
      </c>
      <c r="E27" s="58"/>
      <c r="F27" s="58">
        <v>0</v>
      </c>
      <c r="G27" s="58">
        <v>0</v>
      </c>
      <c r="H27" s="6">
        <v>4</v>
      </c>
      <c r="I27" s="6">
        <v>5</v>
      </c>
      <c r="J27" s="58">
        <v>5</v>
      </c>
      <c r="K27" s="6">
        <v>5</v>
      </c>
      <c r="L27" s="58">
        <v>0</v>
      </c>
      <c r="M27" s="58">
        <v>0</v>
      </c>
      <c r="N27" s="58">
        <v>0</v>
      </c>
      <c r="O27" s="6">
        <v>0</v>
      </c>
      <c r="P27" s="58">
        <v>0</v>
      </c>
      <c r="Q27" s="58">
        <v>0</v>
      </c>
      <c r="R27" s="58">
        <v>0</v>
      </c>
      <c r="S27" s="6">
        <v>0</v>
      </c>
      <c r="T27" s="58">
        <v>0</v>
      </c>
      <c r="U27" s="58">
        <v>0</v>
      </c>
      <c r="V27" s="58">
        <v>0</v>
      </c>
      <c r="W27" s="6">
        <v>0</v>
      </c>
      <c r="X27" s="58">
        <v>0</v>
      </c>
      <c r="Y27" s="58">
        <v>0</v>
      </c>
      <c r="Z27" s="6">
        <v>4</v>
      </c>
      <c r="AA27" s="58">
        <v>5</v>
      </c>
      <c r="AB27" s="58">
        <v>0</v>
      </c>
      <c r="AC27" s="58">
        <v>0</v>
      </c>
      <c r="AD27" s="58">
        <v>0</v>
      </c>
      <c r="AE27" s="58">
        <v>4</v>
      </c>
      <c r="AF27" s="58">
        <v>4</v>
      </c>
      <c r="AG27" s="6">
        <v>1</v>
      </c>
      <c r="AH27" s="6">
        <v>5</v>
      </c>
      <c r="AI27" s="58">
        <v>0</v>
      </c>
      <c r="AJ27" s="6">
        <v>5</v>
      </c>
      <c r="AK27" s="6">
        <v>3</v>
      </c>
      <c r="AL27" s="6">
        <v>4</v>
      </c>
      <c r="AM27" s="58">
        <v>5</v>
      </c>
      <c r="AN27" s="6">
        <v>5</v>
      </c>
      <c r="AO27" s="6"/>
      <c r="AP27" s="6">
        <v>5</v>
      </c>
      <c r="AQ27" s="58">
        <v>4</v>
      </c>
      <c r="AR27" s="58">
        <v>0</v>
      </c>
      <c r="AS27" s="58">
        <v>0</v>
      </c>
      <c r="AT27" s="58">
        <v>4</v>
      </c>
      <c r="AU27" s="58">
        <v>5</v>
      </c>
      <c r="AV27" s="58">
        <v>5</v>
      </c>
      <c r="AW27" s="58">
        <v>4</v>
      </c>
      <c r="AX27" s="58">
        <v>4</v>
      </c>
      <c r="AY27" s="6">
        <v>3</v>
      </c>
      <c r="AZ27" s="6"/>
      <c r="BA27" s="6"/>
      <c r="BB27" s="58">
        <v>0</v>
      </c>
      <c r="BC27" s="6">
        <v>7</v>
      </c>
      <c r="BD27" s="6">
        <v>0</v>
      </c>
      <c r="BE27" s="58">
        <v>5</v>
      </c>
      <c r="BG27" s="47">
        <v>5</v>
      </c>
      <c r="BI27" s="47">
        <v>0</v>
      </c>
    </row>
    <row r="28" spans="1:62">
      <c r="A28" s="60" t="s">
        <v>612</v>
      </c>
      <c r="B28" s="58">
        <v>5</v>
      </c>
      <c r="C28" s="6">
        <v>5</v>
      </c>
      <c r="D28" s="58">
        <v>5</v>
      </c>
      <c r="E28" s="58"/>
      <c r="F28" s="58">
        <v>0</v>
      </c>
      <c r="G28" s="58">
        <v>0</v>
      </c>
      <c r="H28" s="6">
        <v>5</v>
      </c>
      <c r="I28" s="6">
        <v>5</v>
      </c>
      <c r="J28" s="58">
        <v>5</v>
      </c>
      <c r="K28" s="6">
        <v>5</v>
      </c>
      <c r="L28" s="58">
        <v>0</v>
      </c>
      <c r="M28" s="58">
        <v>0</v>
      </c>
      <c r="N28" s="58">
        <v>0</v>
      </c>
      <c r="O28" s="6">
        <v>0</v>
      </c>
      <c r="P28" s="58">
        <v>0</v>
      </c>
      <c r="Q28" s="58">
        <v>0</v>
      </c>
      <c r="R28" s="58">
        <v>0</v>
      </c>
      <c r="S28" s="6">
        <v>0</v>
      </c>
      <c r="T28" s="58">
        <v>0</v>
      </c>
      <c r="U28" s="58">
        <v>0</v>
      </c>
      <c r="V28" s="58">
        <v>0</v>
      </c>
      <c r="W28" s="6">
        <v>0</v>
      </c>
      <c r="X28" s="58">
        <v>0</v>
      </c>
      <c r="Y28" s="58">
        <v>0</v>
      </c>
      <c r="Z28" s="6">
        <v>5</v>
      </c>
      <c r="AA28" s="58">
        <v>5</v>
      </c>
      <c r="AB28" s="58">
        <v>0</v>
      </c>
      <c r="AC28" s="58">
        <v>5</v>
      </c>
      <c r="AD28" s="58">
        <v>0</v>
      </c>
      <c r="AE28" s="58">
        <v>5</v>
      </c>
      <c r="AF28" s="58">
        <v>5</v>
      </c>
      <c r="AG28" s="6">
        <v>5</v>
      </c>
      <c r="AH28" s="6">
        <v>5</v>
      </c>
      <c r="AI28" s="58">
        <v>0</v>
      </c>
      <c r="AJ28" s="6">
        <v>5</v>
      </c>
      <c r="AK28" s="6">
        <v>3</v>
      </c>
      <c r="AL28" s="6">
        <v>5</v>
      </c>
      <c r="AM28" s="58">
        <v>5</v>
      </c>
      <c r="AN28" s="6">
        <v>5</v>
      </c>
      <c r="AO28" s="6"/>
      <c r="AP28" s="6">
        <v>5</v>
      </c>
      <c r="AQ28" s="58">
        <v>5</v>
      </c>
      <c r="AR28" s="58">
        <v>0</v>
      </c>
      <c r="AS28" s="58">
        <v>0</v>
      </c>
      <c r="AT28" s="58">
        <v>5</v>
      </c>
      <c r="AU28" s="58">
        <v>5</v>
      </c>
      <c r="AV28" s="58">
        <v>5</v>
      </c>
      <c r="AW28" s="58">
        <v>5</v>
      </c>
      <c r="AX28" s="58">
        <v>5</v>
      </c>
      <c r="AY28" s="6">
        <v>5</v>
      </c>
      <c r="AZ28" s="6"/>
      <c r="BA28" s="6"/>
      <c r="BB28" s="58">
        <v>0</v>
      </c>
      <c r="BC28" s="6">
        <v>7</v>
      </c>
      <c r="BD28" s="6">
        <v>0</v>
      </c>
      <c r="BE28" s="58">
        <v>5</v>
      </c>
      <c r="BG28" s="47">
        <v>5</v>
      </c>
      <c r="BI28" s="47">
        <v>0</v>
      </c>
    </row>
    <row r="29" spans="1:62">
      <c r="A29" s="60" t="s">
        <v>658</v>
      </c>
      <c r="B29" s="58">
        <v>0</v>
      </c>
      <c r="C29" s="6">
        <v>0</v>
      </c>
      <c r="D29" s="58">
        <v>0</v>
      </c>
      <c r="E29" s="58"/>
      <c r="F29" s="58">
        <v>0</v>
      </c>
      <c r="G29" s="58">
        <v>0</v>
      </c>
      <c r="H29" s="6">
        <v>0</v>
      </c>
      <c r="I29" s="6">
        <v>0</v>
      </c>
      <c r="J29" s="58">
        <v>0</v>
      </c>
      <c r="K29" s="6">
        <v>0</v>
      </c>
      <c r="L29" s="58">
        <v>0</v>
      </c>
      <c r="M29" s="58">
        <v>0</v>
      </c>
      <c r="N29" s="58">
        <v>0</v>
      </c>
      <c r="O29" s="6">
        <v>0</v>
      </c>
      <c r="P29" s="58">
        <v>0</v>
      </c>
      <c r="Q29" s="58">
        <v>0</v>
      </c>
      <c r="R29" s="58">
        <v>0</v>
      </c>
      <c r="S29" s="6">
        <v>0</v>
      </c>
      <c r="T29" s="58">
        <v>0</v>
      </c>
      <c r="U29" s="58">
        <v>0</v>
      </c>
      <c r="V29" s="58">
        <v>0</v>
      </c>
      <c r="W29" s="6">
        <v>0</v>
      </c>
      <c r="X29" s="58">
        <v>0</v>
      </c>
      <c r="Y29" s="58">
        <v>0</v>
      </c>
      <c r="Z29" s="6">
        <v>0</v>
      </c>
      <c r="AA29" s="58">
        <v>0</v>
      </c>
      <c r="AB29" s="58">
        <v>0</v>
      </c>
      <c r="AC29" s="58">
        <v>0</v>
      </c>
      <c r="AD29" s="58">
        <v>0</v>
      </c>
      <c r="AE29" s="58">
        <v>0</v>
      </c>
      <c r="AF29" s="58">
        <v>0</v>
      </c>
      <c r="AG29" s="6">
        <v>0</v>
      </c>
      <c r="AH29" s="6">
        <v>0</v>
      </c>
      <c r="AI29" s="58">
        <v>0</v>
      </c>
      <c r="AJ29" s="6">
        <v>0</v>
      </c>
      <c r="AK29" s="6">
        <v>0</v>
      </c>
      <c r="AL29" s="6">
        <v>0</v>
      </c>
      <c r="AM29" s="58">
        <v>0</v>
      </c>
      <c r="AN29" s="6">
        <v>0</v>
      </c>
      <c r="AO29" s="6"/>
      <c r="AP29" s="6">
        <v>0</v>
      </c>
      <c r="AQ29" s="58">
        <v>0</v>
      </c>
      <c r="AR29" s="58">
        <v>0</v>
      </c>
      <c r="AS29" s="58">
        <v>0</v>
      </c>
      <c r="AT29" s="58">
        <v>0</v>
      </c>
      <c r="AU29" s="58">
        <v>0</v>
      </c>
      <c r="AV29" s="58">
        <v>0</v>
      </c>
      <c r="AW29" s="58">
        <v>0</v>
      </c>
      <c r="AX29" s="58">
        <v>0</v>
      </c>
      <c r="AY29" s="6">
        <v>0</v>
      </c>
      <c r="AZ29" s="6"/>
      <c r="BA29" s="6"/>
      <c r="BB29" s="58">
        <v>0</v>
      </c>
      <c r="BC29" s="6">
        <v>7</v>
      </c>
      <c r="BD29" s="6">
        <v>0</v>
      </c>
      <c r="BE29" s="58">
        <v>0</v>
      </c>
      <c r="BG29" s="47">
        <v>0</v>
      </c>
      <c r="BI29" s="47">
        <v>0</v>
      </c>
    </row>
    <row r="30" spans="1:62">
      <c r="A30" s="54" t="s">
        <v>613</v>
      </c>
      <c r="B30" s="58">
        <v>5</v>
      </c>
      <c r="C30" s="6">
        <v>0</v>
      </c>
      <c r="D30" s="58">
        <v>5</v>
      </c>
      <c r="E30" s="58"/>
      <c r="F30" s="58">
        <v>0</v>
      </c>
      <c r="G30" s="58">
        <v>0</v>
      </c>
      <c r="H30" s="6">
        <v>0</v>
      </c>
      <c r="I30" s="6">
        <v>0</v>
      </c>
      <c r="J30" s="58">
        <v>0</v>
      </c>
      <c r="K30" s="6">
        <v>0</v>
      </c>
      <c r="L30" s="58">
        <v>5</v>
      </c>
      <c r="M30" s="58">
        <v>5</v>
      </c>
      <c r="N30" s="58">
        <v>5</v>
      </c>
      <c r="O30" s="6">
        <v>0</v>
      </c>
      <c r="P30" s="58">
        <v>5</v>
      </c>
      <c r="Q30" s="58">
        <v>0</v>
      </c>
      <c r="R30" s="58">
        <v>0</v>
      </c>
      <c r="S30" s="6">
        <v>5</v>
      </c>
      <c r="T30" s="58">
        <v>5</v>
      </c>
      <c r="U30" s="58">
        <v>0</v>
      </c>
      <c r="V30" s="58">
        <v>0</v>
      </c>
      <c r="W30" s="6">
        <v>0</v>
      </c>
      <c r="X30" s="58">
        <v>5</v>
      </c>
      <c r="Y30" s="58">
        <v>5</v>
      </c>
      <c r="Z30" s="6">
        <v>5</v>
      </c>
      <c r="AA30" s="58">
        <v>5</v>
      </c>
      <c r="AB30" s="58">
        <v>5</v>
      </c>
      <c r="AC30" s="58">
        <v>5</v>
      </c>
      <c r="AD30" s="58">
        <v>0</v>
      </c>
      <c r="AE30" s="58">
        <v>5</v>
      </c>
      <c r="AF30" s="58">
        <v>5</v>
      </c>
      <c r="AG30" s="6">
        <v>5</v>
      </c>
      <c r="AH30" s="6">
        <v>5</v>
      </c>
      <c r="AI30" s="58">
        <v>0</v>
      </c>
      <c r="AJ30" s="6">
        <v>0</v>
      </c>
      <c r="AK30" s="6">
        <v>5</v>
      </c>
      <c r="AL30" s="6">
        <v>0</v>
      </c>
      <c r="AM30" s="58">
        <v>0</v>
      </c>
      <c r="AN30" s="6">
        <v>5</v>
      </c>
      <c r="AO30" s="6"/>
      <c r="AP30" s="6">
        <v>0</v>
      </c>
      <c r="AQ30" s="58">
        <v>5</v>
      </c>
      <c r="AR30" s="58">
        <v>5</v>
      </c>
      <c r="AS30" s="58">
        <v>5</v>
      </c>
      <c r="AT30" s="58">
        <v>5</v>
      </c>
      <c r="AU30" s="58">
        <v>5</v>
      </c>
      <c r="AV30" s="58">
        <v>5</v>
      </c>
      <c r="AW30" s="58">
        <v>5</v>
      </c>
      <c r="AX30" s="58">
        <v>5</v>
      </c>
      <c r="AY30" s="6">
        <v>5</v>
      </c>
      <c r="AZ30" s="6"/>
      <c r="BA30" s="6"/>
      <c r="BB30" s="58">
        <v>0</v>
      </c>
      <c r="BC30" s="6">
        <v>7</v>
      </c>
      <c r="BD30" s="58">
        <v>0</v>
      </c>
      <c r="BE30" s="58">
        <v>5</v>
      </c>
      <c r="BG30" s="47">
        <v>0</v>
      </c>
      <c r="BI30" s="47">
        <v>5</v>
      </c>
    </row>
    <row r="31" spans="1:62">
      <c r="A31" s="60" t="s">
        <v>610</v>
      </c>
      <c r="B31" s="58">
        <v>0</v>
      </c>
      <c r="C31" s="6">
        <v>0</v>
      </c>
      <c r="D31" s="58">
        <v>0</v>
      </c>
      <c r="E31" s="58"/>
      <c r="F31" s="58">
        <v>0</v>
      </c>
      <c r="G31" s="58">
        <v>0</v>
      </c>
      <c r="H31" s="6">
        <v>0</v>
      </c>
      <c r="I31" s="6">
        <v>0</v>
      </c>
      <c r="J31" s="58">
        <v>0</v>
      </c>
      <c r="K31" s="6">
        <v>0</v>
      </c>
      <c r="L31" s="58">
        <v>5</v>
      </c>
      <c r="M31" s="58">
        <v>0</v>
      </c>
      <c r="N31" s="58">
        <v>5</v>
      </c>
      <c r="O31" s="6">
        <v>0</v>
      </c>
      <c r="P31" s="58">
        <v>0</v>
      </c>
      <c r="Q31" s="58">
        <v>5</v>
      </c>
      <c r="R31" s="58">
        <v>4</v>
      </c>
      <c r="S31" s="6">
        <v>0</v>
      </c>
      <c r="T31" s="58">
        <v>5</v>
      </c>
      <c r="U31" s="58">
        <v>4</v>
      </c>
      <c r="V31" s="58">
        <v>0</v>
      </c>
      <c r="W31" s="6">
        <v>0</v>
      </c>
      <c r="X31" s="58">
        <v>0</v>
      </c>
      <c r="Y31" s="58">
        <v>0</v>
      </c>
      <c r="Z31" s="6">
        <v>0</v>
      </c>
      <c r="AA31" s="58">
        <v>5</v>
      </c>
      <c r="AB31" s="58">
        <v>5</v>
      </c>
      <c r="AC31" s="58">
        <v>0</v>
      </c>
      <c r="AD31" s="58">
        <v>0</v>
      </c>
      <c r="AE31" s="58">
        <v>0</v>
      </c>
      <c r="AF31" s="58">
        <v>5</v>
      </c>
      <c r="AG31" s="6">
        <v>5</v>
      </c>
      <c r="AH31" s="6">
        <v>5</v>
      </c>
      <c r="AI31" s="58">
        <v>0</v>
      </c>
      <c r="AJ31" s="6">
        <v>0</v>
      </c>
      <c r="AK31" s="6">
        <v>0</v>
      </c>
      <c r="AL31" s="6">
        <v>0</v>
      </c>
      <c r="AM31" s="58">
        <v>0</v>
      </c>
      <c r="AN31" s="6">
        <v>0</v>
      </c>
      <c r="AO31" s="6"/>
      <c r="AP31" s="6">
        <v>0</v>
      </c>
      <c r="AQ31" s="58">
        <v>0</v>
      </c>
      <c r="AR31" s="58">
        <v>5</v>
      </c>
      <c r="AS31" s="58">
        <v>0</v>
      </c>
      <c r="AT31" s="58">
        <v>0</v>
      </c>
      <c r="AU31" s="58">
        <v>5</v>
      </c>
      <c r="AV31" s="58">
        <v>5</v>
      </c>
      <c r="AW31" s="58">
        <v>0</v>
      </c>
      <c r="AX31" s="58">
        <v>0</v>
      </c>
      <c r="AY31" s="6">
        <v>5</v>
      </c>
      <c r="AZ31" s="6"/>
      <c r="BA31" s="6"/>
      <c r="BB31" s="58">
        <v>0</v>
      </c>
      <c r="BC31" s="6">
        <v>7</v>
      </c>
      <c r="BD31" s="6">
        <v>0</v>
      </c>
      <c r="BE31" s="58">
        <v>0</v>
      </c>
      <c r="BG31" s="47">
        <v>5</v>
      </c>
      <c r="BI31" s="47">
        <v>0</v>
      </c>
    </row>
    <row r="32" spans="1:62">
      <c r="A32" s="60" t="s">
        <v>611</v>
      </c>
      <c r="B32" s="58">
        <v>0</v>
      </c>
      <c r="C32" s="6">
        <v>0</v>
      </c>
      <c r="D32" s="58">
        <v>0</v>
      </c>
      <c r="E32" s="58"/>
      <c r="F32" s="58">
        <v>0</v>
      </c>
      <c r="G32" s="58">
        <v>0</v>
      </c>
      <c r="H32" s="6">
        <v>0</v>
      </c>
      <c r="I32" s="6">
        <v>0</v>
      </c>
      <c r="J32" s="58">
        <v>0</v>
      </c>
      <c r="K32" s="6">
        <v>0</v>
      </c>
      <c r="L32" s="58">
        <v>0</v>
      </c>
      <c r="M32" s="58">
        <v>0</v>
      </c>
      <c r="N32" s="58">
        <v>1</v>
      </c>
      <c r="O32" s="6">
        <v>0</v>
      </c>
      <c r="P32" s="58">
        <v>5</v>
      </c>
      <c r="Q32" s="58">
        <v>0</v>
      </c>
      <c r="R32" s="58">
        <v>5</v>
      </c>
      <c r="S32" s="6">
        <v>0</v>
      </c>
      <c r="T32" s="58">
        <v>0</v>
      </c>
      <c r="U32" s="58">
        <v>0</v>
      </c>
      <c r="V32" s="58">
        <v>0</v>
      </c>
      <c r="W32" s="6">
        <v>0</v>
      </c>
      <c r="X32" s="58">
        <v>0</v>
      </c>
      <c r="Y32" s="58">
        <v>0</v>
      </c>
      <c r="Z32" s="6">
        <v>0</v>
      </c>
      <c r="AA32" s="58">
        <v>0</v>
      </c>
      <c r="AB32" s="58">
        <v>0</v>
      </c>
      <c r="AC32" s="58">
        <v>0</v>
      </c>
      <c r="AD32" s="58">
        <v>0</v>
      </c>
      <c r="AE32" s="58">
        <v>0</v>
      </c>
      <c r="AF32" s="58">
        <v>1</v>
      </c>
      <c r="AG32" s="6">
        <v>2</v>
      </c>
      <c r="AH32" s="6">
        <v>5</v>
      </c>
      <c r="AI32" s="58">
        <v>0</v>
      </c>
      <c r="AJ32" s="6">
        <v>0</v>
      </c>
      <c r="AK32" s="6">
        <v>0</v>
      </c>
      <c r="AL32" s="6">
        <v>0</v>
      </c>
      <c r="AM32" s="58">
        <v>0</v>
      </c>
      <c r="AN32" s="6">
        <v>0</v>
      </c>
      <c r="AO32" s="6"/>
      <c r="AP32" s="6">
        <v>0</v>
      </c>
      <c r="AQ32" s="58">
        <v>0</v>
      </c>
      <c r="AR32" s="58">
        <v>0</v>
      </c>
      <c r="AS32" s="58">
        <v>0</v>
      </c>
      <c r="AT32" s="58">
        <v>0</v>
      </c>
      <c r="AU32" s="58">
        <v>0</v>
      </c>
      <c r="AV32" s="58">
        <v>0</v>
      </c>
      <c r="AW32" s="58">
        <v>0</v>
      </c>
      <c r="AX32" s="58">
        <v>0</v>
      </c>
      <c r="AY32" s="6">
        <v>0</v>
      </c>
      <c r="AZ32" s="6"/>
      <c r="BA32" s="6"/>
      <c r="BB32" s="58">
        <v>0</v>
      </c>
      <c r="BC32" s="6">
        <v>7</v>
      </c>
      <c r="BD32" s="6">
        <v>0</v>
      </c>
      <c r="BE32" s="58">
        <v>0</v>
      </c>
      <c r="BG32" s="47">
        <v>0</v>
      </c>
      <c r="BI32" s="47">
        <v>0</v>
      </c>
    </row>
    <row r="33" spans="1:61">
      <c r="A33" s="60" t="s">
        <v>612</v>
      </c>
      <c r="B33" s="58">
        <v>5</v>
      </c>
      <c r="C33" s="6">
        <v>0</v>
      </c>
      <c r="D33" s="58">
        <v>5</v>
      </c>
      <c r="E33" s="58"/>
      <c r="F33" s="58">
        <v>0</v>
      </c>
      <c r="G33" s="58">
        <v>0</v>
      </c>
      <c r="H33" s="6">
        <v>0</v>
      </c>
      <c r="I33" s="6">
        <v>0</v>
      </c>
      <c r="J33" s="58">
        <v>0</v>
      </c>
      <c r="K33" s="6">
        <v>0</v>
      </c>
      <c r="L33" s="58">
        <v>5</v>
      </c>
      <c r="M33" s="58">
        <v>5</v>
      </c>
      <c r="N33" s="58">
        <v>5</v>
      </c>
      <c r="O33" s="6">
        <v>0</v>
      </c>
      <c r="P33" s="58">
        <v>5</v>
      </c>
      <c r="Q33" s="58">
        <v>0</v>
      </c>
      <c r="R33" s="58">
        <v>1</v>
      </c>
      <c r="S33" s="6">
        <v>5</v>
      </c>
      <c r="T33" s="58">
        <v>5</v>
      </c>
      <c r="U33" s="58">
        <v>5</v>
      </c>
      <c r="V33" s="58">
        <v>0</v>
      </c>
      <c r="W33" s="6">
        <v>5</v>
      </c>
      <c r="X33" s="58">
        <v>5</v>
      </c>
      <c r="Y33" s="58">
        <v>5</v>
      </c>
      <c r="Z33" s="6">
        <v>5</v>
      </c>
      <c r="AA33" s="58">
        <v>5</v>
      </c>
      <c r="AB33" s="58">
        <v>5</v>
      </c>
      <c r="AC33" s="58">
        <v>5</v>
      </c>
      <c r="AD33" s="58">
        <v>0</v>
      </c>
      <c r="AE33" s="58">
        <v>5</v>
      </c>
      <c r="AF33" s="58">
        <v>5</v>
      </c>
      <c r="AG33" s="6">
        <v>5</v>
      </c>
      <c r="AH33" s="6">
        <v>5</v>
      </c>
      <c r="AI33" s="58">
        <v>0</v>
      </c>
      <c r="AJ33" s="6">
        <v>0</v>
      </c>
      <c r="AK33" s="6">
        <v>5</v>
      </c>
      <c r="AL33" s="6">
        <v>0</v>
      </c>
      <c r="AM33" s="58">
        <v>0</v>
      </c>
      <c r="AN33" s="6">
        <v>5</v>
      </c>
      <c r="AO33" s="6"/>
      <c r="AP33" s="6">
        <v>0</v>
      </c>
      <c r="AQ33" s="58">
        <v>5</v>
      </c>
      <c r="AR33" s="58">
        <v>5</v>
      </c>
      <c r="AS33" s="58">
        <v>0</v>
      </c>
      <c r="AT33" s="58">
        <v>5</v>
      </c>
      <c r="AU33" s="58">
        <v>5</v>
      </c>
      <c r="AV33" s="58">
        <v>5</v>
      </c>
      <c r="AW33" s="58">
        <v>5</v>
      </c>
      <c r="AX33" s="58">
        <v>5</v>
      </c>
      <c r="AY33" s="6">
        <v>5</v>
      </c>
      <c r="AZ33" s="6"/>
      <c r="BA33" s="6"/>
      <c r="BB33" s="58">
        <v>0</v>
      </c>
      <c r="BC33" s="6">
        <v>7</v>
      </c>
      <c r="BD33" s="6">
        <v>0</v>
      </c>
      <c r="BE33" s="58">
        <v>5</v>
      </c>
      <c r="BG33" s="47">
        <v>5</v>
      </c>
      <c r="BI33" s="47">
        <v>5</v>
      </c>
    </row>
    <row r="34" spans="1:61">
      <c r="A34" s="60" t="s">
        <v>658</v>
      </c>
      <c r="B34" s="58">
        <v>0</v>
      </c>
      <c r="C34" s="6">
        <v>0</v>
      </c>
      <c r="D34" s="58">
        <v>0</v>
      </c>
      <c r="E34" s="58"/>
      <c r="F34" s="58">
        <v>0</v>
      </c>
      <c r="G34" s="58">
        <v>0</v>
      </c>
      <c r="H34" s="6">
        <v>0</v>
      </c>
      <c r="I34" s="6">
        <v>0</v>
      </c>
      <c r="J34" s="58">
        <v>0</v>
      </c>
      <c r="K34" s="6">
        <v>0</v>
      </c>
      <c r="L34" s="58">
        <v>0</v>
      </c>
      <c r="M34" s="58">
        <v>0</v>
      </c>
      <c r="N34" s="58">
        <v>0</v>
      </c>
      <c r="O34" s="6">
        <v>0</v>
      </c>
      <c r="P34" s="58">
        <v>0</v>
      </c>
      <c r="Q34" s="58">
        <v>0</v>
      </c>
      <c r="R34" s="58">
        <v>0</v>
      </c>
      <c r="S34" s="6">
        <v>0</v>
      </c>
      <c r="T34" s="58">
        <v>0</v>
      </c>
      <c r="U34" s="58">
        <v>0</v>
      </c>
      <c r="V34" s="58">
        <v>0</v>
      </c>
      <c r="W34" s="6">
        <v>0</v>
      </c>
      <c r="X34" s="58">
        <v>0</v>
      </c>
      <c r="Y34" s="58">
        <v>0</v>
      </c>
      <c r="Z34" s="6">
        <v>0</v>
      </c>
      <c r="AA34" s="58">
        <v>0</v>
      </c>
      <c r="AB34" s="58">
        <v>0</v>
      </c>
      <c r="AC34" s="58">
        <v>0</v>
      </c>
      <c r="AD34" s="58">
        <v>0</v>
      </c>
      <c r="AE34" s="58">
        <v>0</v>
      </c>
      <c r="AF34" s="58">
        <v>0</v>
      </c>
      <c r="AG34" s="6">
        <v>0</v>
      </c>
      <c r="AH34" s="6">
        <v>0</v>
      </c>
      <c r="AI34" s="58">
        <v>0</v>
      </c>
      <c r="AJ34" s="6">
        <v>0</v>
      </c>
      <c r="AK34" s="6">
        <v>0</v>
      </c>
      <c r="AL34" s="6">
        <v>0</v>
      </c>
      <c r="AM34" s="58">
        <v>0</v>
      </c>
      <c r="AN34" s="6">
        <v>0</v>
      </c>
      <c r="AO34" s="6"/>
      <c r="AP34" s="6">
        <v>0</v>
      </c>
      <c r="AQ34" s="58">
        <v>0</v>
      </c>
      <c r="AR34" s="58">
        <v>0</v>
      </c>
      <c r="AS34" s="58">
        <v>0</v>
      </c>
      <c r="AT34" s="58">
        <v>0</v>
      </c>
      <c r="AU34" s="58">
        <v>0</v>
      </c>
      <c r="AV34" s="58">
        <v>0</v>
      </c>
      <c r="AW34" s="58">
        <v>0</v>
      </c>
      <c r="AX34" s="58">
        <v>0</v>
      </c>
      <c r="AY34" s="6">
        <v>0</v>
      </c>
      <c r="AZ34" s="6"/>
      <c r="BA34" s="6"/>
      <c r="BB34" s="58">
        <v>0</v>
      </c>
      <c r="BC34" s="6">
        <v>7</v>
      </c>
      <c r="BD34" s="6">
        <v>0</v>
      </c>
      <c r="BE34" s="58">
        <v>0</v>
      </c>
      <c r="BG34" s="47">
        <v>0</v>
      </c>
      <c r="BI34" s="47">
        <v>0</v>
      </c>
    </row>
    <row r="35" spans="1:61">
      <c r="A35" s="54" t="s">
        <v>614</v>
      </c>
      <c r="B35" s="19">
        <v>180000</v>
      </c>
      <c r="C35" s="4">
        <v>120000</v>
      </c>
      <c r="D35" s="19">
        <v>120000</v>
      </c>
      <c r="F35" s="19">
        <v>0</v>
      </c>
      <c r="G35" s="19">
        <v>0</v>
      </c>
      <c r="H35" s="4">
        <v>120000</v>
      </c>
      <c r="I35" s="4">
        <v>0</v>
      </c>
      <c r="J35" s="62">
        <v>90000</v>
      </c>
      <c r="K35" s="4">
        <v>80000</v>
      </c>
      <c r="L35" s="19">
        <v>0</v>
      </c>
      <c r="M35" s="19">
        <v>0</v>
      </c>
      <c r="N35" s="19">
        <v>0</v>
      </c>
      <c r="O35" s="4">
        <v>0</v>
      </c>
      <c r="P35" s="19">
        <v>0</v>
      </c>
      <c r="Q35" s="19">
        <v>0</v>
      </c>
      <c r="R35" s="19">
        <v>0</v>
      </c>
      <c r="S35" s="4">
        <v>0</v>
      </c>
      <c r="T35" s="61">
        <v>70000</v>
      </c>
      <c r="U35" s="19">
        <v>0</v>
      </c>
      <c r="V35" s="19">
        <v>0</v>
      </c>
      <c r="W35" s="4">
        <v>0</v>
      </c>
      <c r="X35" s="19">
        <v>0</v>
      </c>
      <c r="Y35" s="19">
        <v>0</v>
      </c>
      <c r="Z35" s="4">
        <v>91000</v>
      </c>
      <c r="AA35" s="107">
        <v>200000</v>
      </c>
      <c r="AB35" s="107">
        <v>200000</v>
      </c>
      <c r="AC35" s="19">
        <v>0</v>
      </c>
      <c r="AD35" s="19">
        <v>0</v>
      </c>
      <c r="AE35" s="19">
        <v>0</v>
      </c>
      <c r="AF35" s="19">
        <v>90000</v>
      </c>
      <c r="AG35" s="4">
        <v>15000</v>
      </c>
      <c r="AH35" s="109">
        <v>125000</v>
      </c>
      <c r="AI35" s="19">
        <v>0</v>
      </c>
      <c r="AJ35" s="4">
        <v>60000</v>
      </c>
      <c r="AK35" s="4">
        <v>75000</v>
      </c>
      <c r="AL35" s="4">
        <v>144000</v>
      </c>
      <c r="AM35" s="19">
        <v>0</v>
      </c>
      <c r="AN35" s="4">
        <v>105000</v>
      </c>
      <c r="AP35" s="4">
        <v>240000</v>
      </c>
      <c r="AQ35" s="19">
        <v>0</v>
      </c>
      <c r="AR35" s="19">
        <v>0</v>
      </c>
      <c r="AS35" s="19">
        <v>0</v>
      </c>
      <c r="AT35" s="61">
        <v>110000</v>
      </c>
      <c r="AU35" s="19">
        <v>0</v>
      </c>
      <c r="AV35" s="19">
        <v>0</v>
      </c>
      <c r="AW35" s="19">
        <v>120000</v>
      </c>
      <c r="AX35" s="19">
        <v>0</v>
      </c>
      <c r="AY35" s="4">
        <v>275000</v>
      </c>
      <c r="BA35" s="4"/>
      <c r="BB35" s="19">
        <v>0</v>
      </c>
      <c r="BC35" s="4">
        <v>100000</v>
      </c>
      <c r="BD35" s="4">
        <v>100000</v>
      </c>
      <c r="BE35" s="19">
        <v>100000</v>
      </c>
      <c r="BG35" s="47">
        <v>200000</v>
      </c>
      <c r="BI35" s="47">
        <v>0</v>
      </c>
    </row>
    <row r="36" spans="1:61">
      <c r="A36" s="64" t="s">
        <v>615</v>
      </c>
      <c r="B36" s="19">
        <v>180000</v>
      </c>
      <c r="C36" s="4">
        <v>0</v>
      </c>
      <c r="D36" s="19">
        <v>0</v>
      </c>
      <c r="F36" s="19">
        <v>0</v>
      </c>
      <c r="G36" s="19">
        <v>0</v>
      </c>
      <c r="H36" s="4">
        <v>0</v>
      </c>
      <c r="I36" s="4">
        <v>0</v>
      </c>
      <c r="J36" s="19">
        <v>0</v>
      </c>
      <c r="K36" s="4">
        <v>0</v>
      </c>
      <c r="L36" s="19">
        <v>100000</v>
      </c>
      <c r="M36" s="19">
        <v>50000</v>
      </c>
      <c r="N36" s="19">
        <v>50000</v>
      </c>
      <c r="O36" s="4">
        <v>0</v>
      </c>
      <c r="P36" s="19">
        <v>145800</v>
      </c>
      <c r="Q36" s="19">
        <v>72000</v>
      </c>
      <c r="R36" s="61">
        <v>70000</v>
      </c>
      <c r="S36" s="109">
        <v>32500</v>
      </c>
      <c r="T36" s="19">
        <v>0</v>
      </c>
      <c r="U36" s="61">
        <v>25000</v>
      </c>
      <c r="V36" s="19">
        <v>0</v>
      </c>
      <c r="W36" s="4">
        <v>5000</v>
      </c>
      <c r="X36" s="19">
        <v>70000</v>
      </c>
      <c r="Y36" s="19">
        <v>40000</v>
      </c>
      <c r="Z36" s="4">
        <v>0</v>
      </c>
      <c r="AA36" s="62">
        <v>0</v>
      </c>
      <c r="AB36" s="62">
        <v>0</v>
      </c>
      <c r="AC36" s="19">
        <v>0</v>
      </c>
      <c r="AD36" s="19">
        <v>0</v>
      </c>
      <c r="AE36" s="19">
        <v>0</v>
      </c>
      <c r="AF36" s="19">
        <v>0</v>
      </c>
      <c r="AG36" s="4">
        <v>15000</v>
      </c>
      <c r="AH36" s="109">
        <v>125000</v>
      </c>
      <c r="AI36" s="19">
        <v>0</v>
      </c>
      <c r="AJ36" s="4">
        <v>0</v>
      </c>
      <c r="AK36" s="4">
        <v>25000</v>
      </c>
      <c r="AL36" s="4">
        <v>0</v>
      </c>
      <c r="AM36" s="19">
        <v>0</v>
      </c>
      <c r="AN36" s="4">
        <v>35000</v>
      </c>
      <c r="AP36" s="4">
        <v>0</v>
      </c>
      <c r="AQ36" s="19">
        <v>0</v>
      </c>
      <c r="AR36" s="19">
        <v>80000</v>
      </c>
      <c r="AS36" s="19">
        <v>0</v>
      </c>
      <c r="AT36" s="19">
        <v>0</v>
      </c>
      <c r="AU36" s="19">
        <v>0</v>
      </c>
      <c r="AV36" s="19">
        <v>0</v>
      </c>
      <c r="AW36" s="19">
        <v>120000</v>
      </c>
      <c r="AX36" s="19">
        <v>0</v>
      </c>
      <c r="AY36" s="4">
        <v>0</v>
      </c>
      <c r="BA36" s="4"/>
      <c r="BB36" s="19">
        <v>0</v>
      </c>
      <c r="BC36" s="4">
        <v>100000</v>
      </c>
      <c r="BD36" s="4">
        <v>100000</v>
      </c>
      <c r="BE36" s="19">
        <v>100000</v>
      </c>
      <c r="BG36" s="47">
        <v>200000</v>
      </c>
      <c r="BI36" s="47">
        <v>142000</v>
      </c>
    </row>
    <row r="37" spans="1:61" s="71" customFormat="1" ht="18">
      <c r="A37" s="65" t="s">
        <v>616</v>
      </c>
      <c r="B37" s="104"/>
      <c r="C37" s="29"/>
      <c r="D37" s="104"/>
      <c r="E37" s="104"/>
      <c r="F37" s="104"/>
      <c r="G37" s="104"/>
      <c r="H37" s="29"/>
      <c r="I37" s="29"/>
      <c r="J37" s="104"/>
      <c r="K37" s="29"/>
      <c r="L37" s="104"/>
      <c r="M37" s="104"/>
      <c r="N37" s="104"/>
      <c r="O37" s="29"/>
      <c r="P37" s="104"/>
      <c r="Q37" s="104"/>
      <c r="R37" s="67"/>
      <c r="S37" s="29"/>
      <c r="T37" s="67"/>
      <c r="U37" s="67"/>
      <c r="V37" s="104"/>
      <c r="W37" s="29"/>
      <c r="X37" s="104"/>
      <c r="Y37" s="104"/>
      <c r="Z37" s="29"/>
      <c r="AA37" s="67"/>
      <c r="AB37" s="104"/>
      <c r="AC37" s="67"/>
      <c r="AD37" s="67"/>
      <c r="AE37" s="104"/>
      <c r="AF37" s="104"/>
      <c r="AG37" s="29"/>
      <c r="AH37" s="29"/>
      <c r="AI37" s="104"/>
      <c r="AJ37" s="29"/>
      <c r="AK37" s="29"/>
      <c r="AL37" s="29"/>
      <c r="AM37" s="104"/>
      <c r="AN37" s="29"/>
      <c r="AO37" s="29"/>
      <c r="AP37" s="29"/>
      <c r="AQ37" s="104"/>
      <c r="AR37" s="104"/>
      <c r="AS37" s="104"/>
      <c r="AT37" s="67"/>
      <c r="AU37" s="104"/>
      <c r="AV37" s="104"/>
      <c r="AW37" s="104"/>
      <c r="AX37" s="104"/>
      <c r="AY37" s="29"/>
      <c r="AZ37" s="29"/>
      <c r="BA37" s="29"/>
      <c r="BB37" s="104"/>
      <c r="BC37" s="29"/>
      <c r="BD37" s="29"/>
      <c r="BE37" s="104"/>
    </row>
    <row r="38" spans="1:61">
      <c r="A38" s="46" t="s">
        <v>617</v>
      </c>
      <c r="B38" s="19" t="s">
        <v>1995</v>
      </c>
      <c r="C38" s="4" t="s">
        <v>1995</v>
      </c>
      <c r="D38" s="19" t="s">
        <v>1995</v>
      </c>
      <c r="H38" s="4" t="s">
        <v>1995</v>
      </c>
      <c r="I38" s="4"/>
      <c r="J38" s="19" t="s">
        <v>1995</v>
      </c>
      <c r="K38" s="4" t="s">
        <v>1995</v>
      </c>
      <c r="M38" s="19" t="s">
        <v>590</v>
      </c>
      <c r="N38" s="19"/>
      <c r="O38" s="4"/>
      <c r="R38" s="19" t="s">
        <v>590</v>
      </c>
      <c r="S38" s="4"/>
      <c r="V38" s="19" t="s">
        <v>1995</v>
      </c>
      <c r="W38" s="4" t="s">
        <v>590</v>
      </c>
      <c r="Z38" s="4" t="s">
        <v>1995</v>
      </c>
      <c r="AA38" s="19" t="s">
        <v>1995</v>
      </c>
      <c r="AD38" s="19" t="s">
        <v>590</v>
      </c>
      <c r="AE38" s="19" t="s">
        <v>2994</v>
      </c>
      <c r="AF38" s="19" t="s">
        <v>1995</v>
      </c>
      <c r="AG38" s="4" t="s">
        <v>590</v>
      </c>
      <c r="AH38" s="4" t="s">
        <v>2994</v>
      </c>
      <c r="AJ38" s="4" t="s">
        <v>1995</v>
      </c>
      <c r="AK38" s="4" t="s">
        <v>2994</v>
      </c>
      <c r="AL38" s="4" t="s">
        <v>1995</v>
      </c>
      <c r="AM38" s="19" t="s">
        <v>1995</v>
      </c>
      <c r="AN38" s="4" t="s">
        <v>1995</v>
      </c>
      <c r="AP38" s="4" t="s">
        <v>1995</v>
      </c>
      <c r="AQ38" s="19" t="s">
        <v>1995</v>
      </c>
      <c r="AR38" s="19" t="s">
        <v>1995</v>
      </c>
      <c r="AT38" s="19" t="s">
        <v>590</v>
      </c>
      <c r="AW38" s="19" t="s">
        <v>2994</v>
      </c>
      <c r="AX38" s="19" t="s">
        <v>1995</v>
      </c>
      <c r="AY38" s="4" t="s">
        <v>1995</v>
      </c>
      <c r="BA38" s="4"/>
      <c r="BC38" s="4" t="s">
        <v>1995</v>
      </c>
      <c r="BD38" s="19"/>
      <c r="BE38" s="19" t="s">
        <v>1995</v>
      </c>
      <c r="BG38" s="47" t="s">
        <v>1995</v>
      </c>
    </row>
    <row r="39" spans="1:61">
      <c r="A39" s="72" t="s">
        <v>618</v>
      </c>
      <c r="C39" s="4"/>
      <c r="H39" s="4"/>
      <c r="I39" s="4"/>
      <c r="J39" s="19"/>
      <c r="K39" s="4"/>
      <c r="N39" s="19"/>
      <c r="O39" s="4"/>
      <c r="R39" s="19" t="s">
        <v>1995</v>
      </c>
      <c r="S39" s="4"/>
      <c r="W39" s="4"/>
      <c r="Z39" s="4"/>
      <c r="AA39" s="19" t="s">
        <v>590</v>
      </c>
      <c r="AD39" s="19" t="s">
        <v>590</v>
      </c>
      <c r="AF39" s="19"/>
      <c r="AG39" s="4" t="s">
        <v>590</v>
      </c>
      <c r="AH39" s="4"/>
      <c r="AL39" s="4"/>
      <c r="AM39" s="19"/>
      <c r="AN39" s="4" t="s">
        <v>590</v>
      </c>
      <c r="AP39" s="4"/>
      <c r="AR39" s="19"/>
      <c r="AT39" s="19" t="s">
        <v>590</v>
      </c>
      <c r="AX39" s="19"/>
      <c r="BA39" s="4"/>
      <c r="BC39" s="4"/>
      <c r="BD39" s="19"/>
      <c r="BE39" s="19"/>
    </row>
    <row r="40" spans="1:61" ht="25.5">
      <c r="A40" s="46" t="s">
        <v>619</v>
      </c>
      <c r="B40" s="19" t="s">
        <v>2384</v>
      </c>
      <c r="C40" s="4" t="s">
        <v>3360</v>
      </c>
      <c r="D40" s="19" t="s">
        <v>2385</v>
      </c>
      <c r="H40" s="4" t="s">
        <v>3363</v>
      </c>
      <c r="I40" s="4"/>
      <c r="J40" s="19" t="s">
        <v>1881</v>
      </c>
      <c r="K40" s="4" t="s">
        <v>3369</v>
      </c>
      <c r="M40" s="19">
        <v>0</v>
      </c>
      <c r="N40" s="19"/>
      <c r="O40" s="4">
        <v>0</v>
      </c>
      <c r="P40" s="19" t="s">
        <v>2386</v>
      </c>
      <c r="R40" s="19" t="s">
        <v>5331</v>
      </c>
      <c r="S40" s="4"/>
      <c r="V40" s="73" t="s">
        <v>1564</v>
      </c>
      <c r="W40" s="4"/>
      <c r="Z40" s="4" t="s">
        <v>2318</v>
      </c>
      <c r="AA40" s="19" t="s">
        <v>2426</v>
      </c>
      <c r="AE40" s="19" t="s">
        <v>2387</v>
      </c>
      <c r="AF40" s="73" t="s">
        <v>2388</v>
      </c>
      <c r="AH40" s="4" t="s">
        <v>2326</v>
      </c>
      <c r="AJ40" s="8" t="s">
        <v>4166</v>
      </c>
      <c r="AK40" s="4" t="s">
        <v>2337</v>
      </c>
      <c r="AL40" s="4" t="s">
        <v>3371</v>
      </c>
      <c r="AM40" s="19" t="s">
        <v>2389</v>
      </c>
      <c r="AN40" s="4" t="s">
        <v>2345</v>
      </c>
      <c r="AP40" s="4" t="s">
        <v>3372</v>
      </c>
      <c r="AQ40" s="73" t="s">
        <v>2390</v>
      </c>
      <c r="AR40" s="73" t="s">
        <v>1568</v>
      </c>
      <c r="AT40" s="19">
        <v>0</v>
      </c>
      <c r="AW40" s="19" t="s">
        <v>1887</v>
      </c>
      <c r="AX40" s="73" t="s">
        <v>2391</v>
      </c>
      <c r="AY40" s="4" t="s">
        <v>2356</v>
      </c>
      <c r="BA40" s="4"/>
      <c r="BC40" s="8" t="s">
        <v>1690</v>
      </c>
      <c r="BD40" s="8"/>
      <c r="BE40" s="73" t="s">
        <v>1903</v>
      </c>
      <c r="BG40" s="47" t="s">
        <v>1904</v>
      </c>
    </row>
    <row r="41" spans="1:61">
      <c r="A41" s="55" t="s">
        <v>620</v>
      </c>
      <c r="B41" s="19">
        <v>2008</v>
      </c>
      <c r="C41" s="4">
        <v>2008</v>
      </c>
      <c r="D41" s="19">
        <v>2009</v>
      </c>
      <c r="H41" s="4">
        <v>2006</v>
      </c>
      <c r="I41" s="4"/>
      <c r="J41" s="19">
        <v>2008</v>
      </c>
      <c r="K41" s="4"/>
      <c r="N41" s="19"/>
      <c r="O41" s="4"/>
      <c r="P41" s="19">
        <v>2008</v>
      </c>
      <c r="R41" s="19">
        <v>2008</v>
      </c>
      <c r="S41" s="4"/>
      <c r="V41" s="19">
        <v>2006</v>
      </c>
      <c r="W41" s="4"/>
      <c r="Z41" s="4">
        <v>2008</v>
      </c>
      <c r="AA41" s="19">
        <v>2005</v>
      </c>
      <c r="AE41" s="19">
        <v>2008</v>
      </c>
      <c r="AF41" s="19">
        <v>2009</v>
      </c>
      <c r="AH41" s="4">
        <v>2004</v>
      </c>
      <c r="AK41" s="4">
        <v>2008</v>
      </c>
      <c r="AL41" s="4">
        <v>1981</v>
      </c>
      <c r="AM41" s="19"/>
      <c r="AN41" s="4">
        <v>2001</v>
      </c>
      <c r="AP41" s="4">
        <v>2006</v>
      </c>
      <c r="AQ41" s="19">
        <v>2006</v>
      </c>
      <c r="AR41" s="19">
        <v>2009</v>
      </c>
      <c r="AW41" s="19">
        <v>2008</v>
      </c>
      <c r="AX41" s="19">
        <v>2002</v>
      </c>
      <c r="AY41" s="4">
        <v>2004</v>
      </c>
      <c r="BA41" s="4"/>
      <c r="BC41" s="4">
        <v>2007</v>
      </c>
      <c r="BD41" s="4"/>
      <c r="BE41" s="19">
        <v>2007</v>
      </c>
      <c r="BG41" s="47">
        <v>2006</v>
      </c>
    </row>
    <row r="42" spans="1:61">
      <c r="A42" s="55" t="s">
        <v>621</v>
      </c>
      <c r="B42" s="19">
        <v>37</v>
      </c>
      <c r="C42" s="4">
        <v>34</v>
      </c>
      <c r="D42" s="19">
        <v>25</v>
      </c>
      <c r="H42" s="4">
        <v>33</v>
      </c>
      <c r="I42" s="4"/>
      <c r="J42" s="19">
        <v>20</v>
      </c>
      <c r="K42" s="4">
        <v>25</v>
      </c>
      <c r="N42" s="19"/>
      <c r="O42" s="4"/>
      <c r="P42" s="19">
        <v>5</v>
      </c>
      <c r="R42" s="19">
        <v>21</v>
      </c>
      <c r="S42" s="4"/>
      <c r="V42" s="19">
        <v>15</v>
      </c>
      <c r="W42" s="4"/>
      <c r="Z42" s="4">
        <v>20</v>
      </c>
      <c r="AA42" s="19">
        <v>30</v>
      </c>
      <c r="AE42" s="19">
        <v>16</v>
      </c>
      <c r="AF42" s="19">
        <v>20</v>
      </c>
      <c r="AH42" s="4">
        <v>37</v>
      </c>
      <c r="AJ42" s="4">
        <v>22</v>
      </c>
      <c r="AK42" s="4">
        <v>33</v>
      </c>
      <c r="AL42" s="4">
        <v>30</v>
      </c>
      <c r="AM42" s="19">
        <v>30</v>
      </c>
      <c r="AN42" s="4">
        <v>37</v>
      </c>
      <c r="AP42" s="4">
        <v>35</v>
      </c>
      <c r="AQ42" s="19">
        <v>32</v>
      </c>
      <c r="AR42" s="19">
        <v>25</v>
      </c>
      <c r="AW42" s="19">
        <v>30</v>
      </c>
      <c r="AX42" s="19">
        <v>28</v>
      </c>
      <c r="AY42" s="4">
        <v>37</v>
      </c>
      <c r="BA42" s="4"/>
      <c r="BC42" s="4">
        <v>34</v>
      </c>
      <c r="BD42" s="4"/>
      <c r="BE42" s="19">
        <v>25</v>
      </c>
      <c r="BG42" s="47">
        <v>35</v>
      </c>
    </row>
    <row r="43" spans="1:61">
      <c r="A43" s="55" t="s">
        <v>622</v>
      </c>
      <c r="C43" s="4"/>
      <c r="H43" s="4">
        <v>0</v>
      </c>
      <c r="I43" s="4"/>
      <c r="J43" s="19"/>
      <c r="K43" s="4">
        <v>0</v>
      </c>
      <c r="M43" s="19">
        <v>0</v>
      </c>
      <c r="N43" s="19"/>
      <c r="O43" s="4">
        <v>0</v>
      </c>
      <c r="R43" s="19"/>
      <c r="S43" s="4"/>
      <c r="V43" s="19">
        <v>0</v>
      </c>
      <c r="W43" s="4"/>
      <c r="Z43" s="4">
        <v>0</v>
      </c>
      <c r="AF43" s="19">
        <v>0</v>
      </c>
      <c r="AH43" s="4"/>
      <c r="AJ43" s="4">
        <v>0</v>
      </c>
      <c r="AL43" s="4">
        <v>0</v>
      </c>
      <c r="AM43" s="19"/>
      <c r="AN43" s="4">
        <v>0</v>
      </c>
      <c r="AP43" s="4">
        <v>0</v>
      </c>
      <c r="AQ43" s="19">
        <v>0</v>
      </c>
      <c r="AR43" s="19">
        <v>0</v>
      </c>
      <c r="AT43" s="19">
        <v>0</v>
      </c>
      <c r="AX43" s="19">
        <v>0</v>
      </c>
      <c r="AY43" s="4">
        <v>0</v>
      </c>
      <c r="BA43" s="4"/>
      <c r="BC43" s="4">
        <v>0</v>
      </c>
      <c r="BD43" s="4"/>
      <c r="BE43" s="19"/>
    </row>
    <row r="44" spans="1:61" ht="25.5">
      <c r="A44" s="74" t="s">
        <v>1792</v>
      </c>
      <c r="B44" s="19" t="s">
        <v>4059</v>
      </c>
      <c r="C44" s="4" t="s">
        <v>3361</v>
      </c>
      <c r="H44" s="4"/>
      <c r="I44" s="4"/>
      <c r="J44" s="19" t="s">
        <v>1882</v>
      </c>
      <c r="K44" s="4">
        <v>0</v>
      </c>
      <c r="M44" s="19">
        <v>0</v>
      </c>
      <c r="N44" s="19"/>
      <c r="O44" s="4">
        <v>0</v>
      </c>
      <c r="P44" s="73" t="s">
        <v>2226</v>
      </c>
      <c r="R44" s="19" t="s">
        <v>2549</v>
      </c>
      <c r="S44" s="4"/>
      <c r="V44" s="19">
        <v>0</v>
      </c>
      <c r="W44" s="4"/>
      <c r="Z44" s="4" t="s">
        <v>2226</v>
      </c>
      <c r="AA44" s="19" t="s">
        <v>2427</v>
      </c>
      <c r="AE44" s="19" t="s">
        <v>2226</v>
      </c>
      <c r="AF44" s="73" t="s">
        <v>2392</v>
      </c>
      <c r="AH44" s="4" t="s">
        <v>2327</v>
      </c>
      <c r="AJ44" s="8" t="s">
        <v>2226</v>
      </c>
      <c r="AK44" s="4" t="s">
        <v>2338</v>
      </c>
      <c r="AL44" s="4">
        <v>0</v>
      </c>
      <c r="AM44" s="19"/>
      <c r="AN44" s="4" t="s">
        <v>1213</v>
      </c>
      <c r="AP44" s="4" t="s">
        <v>3373</v>
      </c>
      <c r="AQ44" s="73" t="s">
        <v>1906</v>
      </c>
      <c r="AR44" s="73" t="s">
        <v>1576</v>
      </c>
      <c r="AT44" s="19">
        <v>0</v>
      </c>
      <c r="AW44" s="19" t="s">
        <v>2226</v>
      </c>
      <c r="AX44" s="19">
        <v>0</v>
      </c>
      <c r="AY44" s="4" t="s">
        <v>2226</v>
      </c>
      <c r="BA44" s="4"/>
      <c r="BC44" s="4">
        <v>0</v>
      </c>
      <c r="BD44" s="4"/>
      <c r="BE44" s="19" t="s">
        <v>2226</v>
      </c>
      <c r="BG44" s="47" t="s">
        <v>1905</v>
      </c>
    </row>
    <row r="45" spans="1:61" ht="25.5">
      <c r="A45" s="55" t="s">
        <v>624</v>
      </c>
      <c r="B45" s="19" t="s">
        <v>1907</v>
      </c>
      <c r="C45" s="4">
        <v>0</v>
      </c>
      <c r="D45" s="19" t="s">
        <v>1908</v>
      </c>
      <c r="H45" s="4"/>
      <c r="I45" s="4"/>
      <c r="J45" s="19" t="s">
        <v>1883</v>
      </c>
      <c r="K45" s="4">
        <v>0</v>
      </c>
      <c r="M45" s="19">
        <v>0</v>
      </c>
      <c r="N45" s="19"/>
      <c r="O45" s="4">
        <v>0</v>
      </c>
      <c r="P45" s="19">
        <v>0</v>
      </c>
      <c r="R45" s="19" t="s">
        <v>5332</v>
      </c>
      <c r="S45" s="4"/>
      <c r="V45" s="19">
        <v>0</v>
      </c>
      <c r="W45" s="4"/>
      <c r="Z45" s="4">
        <v>0</v>
      </c>
      <c r="AA45" s="19" t="s">
        <v>2428</v>
      </c>
      <c r="AF45" s="73" t="s">
        <v>1909</v>
      </c>
      <c r="AH45" s="4" t="s">
        <v>2328</v>
      </c>
      <c r="AJ45" s="4">
        <v>0</v>
      </c>
      <c r="AL45" s="4">
        <v>0</v>
      </c>
      <c r="AM45" s="19" t="s">
        <v>1910</v>
      </c>
      <c r="AN45" s="4" t="s">
        <v>2346</v>
      </c>
      <c r="AP45" s="4">
        <v>0</v>
      </c>
      <c r="AQ45" s="73" t="s">
        <v>3964</v>
      </c>
      <c r="AR45" s="19">
        <v>0</v>
      </c>
      <c r="AT45" s="19">
        <v>0</v>
      </c>
      <c r="AX45" s="73" t="s">
        <v>1911</v>
      </c>
      <c r="AY45" s="4">
        <v>0</v>
      </c>
      <c r="BA45" s="4"/>
      <c r="BC45" s="8" t="s">
        <v>1691</v>
      </c>
      <c r="BD45" s="8"/>
      <c r="BE45" s="73" t="s">
        <v>2568</v>
      </c>
    </row>
    <row r="46" spans="1:61" ht="51">
      <c r="A46" s="55" t="s">
        <v>625</v>
      </c>
      <c r="B46" s="19" t="s">
        <v>4000</v>
      </c>
      <c r="C46" s="4">
        <v>0</v>
      </c>
      <c r="D46" s="19" t="s">
        <v>1912</v>
      </c>
      <c r="H46" s="4" t="s">
        <v>3364</v>
      </c>
      <c r="I46" s="4"/>
      <c r="J46" s="19"/>
      <c r="K46" s="4">
        <v>0</v>
      </c>
      <c r="M46" s="19">
        <v>0</v>
      </c>
      <c r="N46" s="19"/>
      <c r="O46" s="4">
        <v>0</v>
      </c>
      <c r="P46" s="19" t="s">
        <v>1913</v>
      </c>
      <c r="R46" s="19" t="s">
        <v>5333</v>
      </c>
      <c r="S46" s="4"/>
      <c r="V46" s="19">
        <v>0</v>
      </c>
      <c r="W46" s="4"/>
      <c r="Z46" s="4" t="s">
        <v>2319</v>
      </c>
      <c r="AA46" s="19" t="s">
        <v>2429</v>
      </c>
      <c r="AF46" s="73" t="s">
        <v>1914</v>
      </c>
      <c r="AH46" s="4" t="s">
        <v>2329</v>
      </c>
      <c r="AJ46" s="8" t="s">
        <v>4141</v>
      </c>
      <c r="AL46" s="4">
        <v>0</v>
      </c>
      <c r="AM46" s="19"/>
      <c r="AN46" s="4" t="s">
        <v>2347</v>
      </c>
      <c r="AP46" s="4">
        <v>0</v>
      </c>
      <c r="AQ46" s="73" t="s">
        <v>3964</v>
      </c>
      <c r="AR46" s="19">
        <v>0</v>
      </c>
      <c r="AT46" s="19">
        <v>0</v>
      </c>
      <c r="AW46" s="19" t="s">
        <v>1888</v>
      </c>
      <c r="AX46" s="73" t="s">
        <v>1915</v>
      </c>
      <c r="AY46" s="4" t="s">
        <v>2357</v>
      </c>
      <c r="BA46" s="4"/>
      <c r="BC46" s="8" t="s">
        <v>1692</v>
      </c>
      <c r="BD46" s="8"/>
      <c r="BE46" s="73" t="s">
        <v>3092</v>
      </c>
    </row>
    <row r="47" spans="1:61" ht="25.5">
      <c r="A47" s="46" t="s">
        <v>623</v>
      </c>
      <c r="B47" s="19" t="s">
        <v>1916</v>
      </c>
      <c r="C47" s="4">
        <v>0</v>
      </c>
      <c r="H47" s="4">
        <v>0</v>
      </c>
      <c r="I47" s="4"/>
      <c r="J47" s="19"/>
      <c r="K47" s="4">
        <v>0</v>
      </c>
      <c r="M47" s="19">
        <v>0</v>
      </c>
      <c r="N47" s="19"/>
      <c r="O47" s="4">
        <v>0</v>
      </c>
      <c r="P47" s="19">
        <v>0</v>
      </c>
      <c r="R47" s="19"/>
      <c r="S47" s="4"/>
      <c r="V47" s="19">
        <v>0</v>
      </c>
      <c r="W47" s="4"/>
      <c r="Z47" s="4">
        <v>0</v>
      </c>
      <c r="AF47" s="19">
        <v>0</v>
      </c>
      <c r="AH47" s="4" t="s">
        <v>2330</v>
      </c>
      <c r="AJ47" s="4">
        <v>0</v>
      </c>
      <c r="AL47" s="4">
        <v>0</v>
      </c>
      <c r="AM47" s="19"/>
      <c r="AN47" s="4">
        <v>0</v>
      </c>
      <c r="AP47" s="4" t="s">
        <v>3374</v>
      </c>
      <c r="AQ47" s="73" t="s">
        <v>1917</v>
      </c>
      <c r="AR47" s="19">
        <v>0</v>
      </c>
      <c r="AT47" s="19">
        <v>0</v>
      </c>
      <c r="AX47" s="19">
        <v>0</v>
      </c>
      <c r="AY47" s="4" t="s">
        <v>4757</v>
      </c>
      <c r="BA47" s="4"/>
      <c r="BC47" s="8" t="s">
        <v>1693</v>
      </c>
      <c r="BD47" s="8"/>
      <c r="BE47" s="73"/>
      <c r="BG47" s="47" t="s">
        <v>2569</v>
      </c>
    </row>
    <row r="48" spans="1:61">
      <c r="A48" s="55" t="s">
        <v>620</v>
      </c>
      <c r="C48" s="4"/>
      <c r="H48" s="4"/>
      <c r="I48" s="4"/>
      <c r="J48" s="19"/>
      <c r="K48" s="4"/>
      <c r="N48" s="19"/>
      <c r="O48" s="4"/>
      <c r="R48" s="19"/>
      <c r="S48" s="4"/>
      <c r="W48" s="4"/>
      <c r="Z48" s="4"/>
      <c r="AF48" s="19"/>
      <c r="AH48" s="4">
        <v>2009</v>
      </c>
      <c r="AL48" s="4"/>
      <c r="AM48" s="19"/>
      <c r="AP48" s="4"/>
      <c r="AQ48" s="19">
        <v>2008</v>
      </c>
      <c r="AR48" s="19"/>
      <c r="AX48" s="19"/>
      <c r="AY48" s="4">
        <v>2008</v>
      </c>
      <c r="BA48" s="4"/>
      <c r="BC48" s="4">
        <v>1976</v>
      </c>
      <c r="BD48" s="4"/>
      <c r="BE48" s="19"/>
      <c r="BG48" s="47">
        <v>2004</v>
      </c>
    </row>
    <row r="49" spans="1:61">
      <c r="A49" s="55" t="s">
        <v>621</v>
      </c>
      <c r="B49" s="19">
        <v>20</v>
      </c>
      <c r="C49" s="4"/>
      <c r="H49" s="4"/>
      <c r="I49" s="4"/>
      <c r="J49" s="19"/>
      <c r="K49" s="4"/>
      <c r="N49" s="19"/>
      <c r="O49" s="4"/>
      <c r="R49" s="19"/>
      <c r="S49" s="4"/>
      <c r="W49" s="4"/>
      <c r="Z49" s="4"/>
      <c r="AF49" s="19"/>
      <c r="AH49" s="4">
        <v>20</v>
      </c>
      <c r="AL49" s="4"/>
      <c r="AM49" s="19"/>
      <c r="AP49" s="4">
        <v>15</v>
      </c>
      <c r="AQ49" s="19">
        <v>32</v>
      </c>
      <c r="AR49" s="19"/>
      <c r="AX49" s="19"/>
      <c r="AY49" s="4">
        <v>35</v>
      </c>
      <c r="BA49" s="4"/>
      <c r="BC49" s="4">
        <v>12</v>
      </c>
      <c r="BD49" s="4"/>
      <c r="BE49" s="19"/>
      <c r="BG49" s="47">
        <v>25</v>
      </c>
    </row>
    <row r="50" spans="1:61">
      <c r="A50" s="55" t="s">
        <v>622</v>
      </c>
      <c r="C50" s="4">
        <v>0</v>
      </c>
      <c r="H50" s="4">
        <v>0</v>
      </c>
      <c r="I50" s="4"/>
      <c r="J50" s="19"/>
      <c r="K50" s="4">
        <v>0</v>
      </c>
      <c r="M50" s="19">
        <v>0</v>
      </c>
      <c r="N50" s="19"/>
      <c r="O50" s="4">
        <v>0</v>
      </c>
      <c r="P50" s="19">
        <v>0</v>
      </c>
      <c r="R50" s="19"/>
      <c r="S50" s="4"/>
      <c r="V50" s="19">
        <v>0</v>
      </c>
      <c r="W50" s="4"/>
      <c r="Z50" s="4">
        <v>0</v>
      </c>
      <c r="AF50" s="19">
        <v>0</v>
      </c>
      <c r="AH50" s="4"/>
      <c r="AJ50" s="4">
        <v>0</v>
      </c>
      <c r="AL50" s="4">
        <v>0</v>
      </c>
      <c r="AM50" s="19"/>
      <c r="AN50" s="4">
        <v>0</v>
      </c>
      <c r="AP50" s="4"/>
      <c r="AQ50" s="19">
        <v>0</v>
      </c>
      <c r="AR50" s="19">
        <v>0</v>
      </c>
      <c r="AX50" s="19">
        <v>0</v>
      </c>
      <c r="AY50" s="4">
        <v>0</v>
      </c>
      <c r="BA50" s="4"/>
      <c r="BC50" s="4">
        <v>0</v>
      </c>
      <c r="BD50" s="4"/>
      <c r="BE50" s="19"/>
    </row>
    <row r="51" spans="1:61" ht="25.5">
      <c r="A51" s="74" t="s">
        <v>1792</v>
      </c>
      <c r="C51" s="4">
        <v>0</v>
      </c>
      <c r="H51" s="4">
        <v>0</v>
      </c>
      <c r="I51" s="4"/>
      <c r="J51" s="19"/>
      <c r="K51" s="4">
        <v>0</v>
      </c>
      <c r="M51" s="19">
        <v>0</v>
      </c>
      <c r="N51" s="19"/>
      <c r="O51" s="4">
        <v>0</v>
      </c>
      <c r="P51" s="19">
        <v>0</v>
      </c>
      <c r="R51" s="19"/>
      <c r="S51" s="4"/>
      <c r="V51" s="19">
        <v>0</v>
      </c>
      <c r="W51" s="4"/>
      <c r="Z51" s="4">
        <v>0</v>
      </c>
      <c r="AF51" s="19">
        <v>0</v>
      </c>
      <c r="AH51" s="4" t="s">
        <v>2226</v>
      </c>
      <c r="AJ51" s="4">
        <v>0</v>
      </c>
      <c r="AL51" s="4">
        <v>0</v>
      </c>
      <c r="AM51" s="19"/>
      <c r="AN51" s="4">
        <v>0</v>
      </c>
      <c r="AP51" s="4"/>
      <c r="AQ51" s="73" t="s">
        <v>1918</v>
      </c>
      <c r="AR51" s="19">
        <v>0</v>
      </c>
      <c r="AX51" s="19">
        <v>0</v>
      </c>
      <c r="AY51" s="4" t="s">
        <v>2358</v>
      </c>
      <c r="BA51" s="4"/>
      <c r="BC51" s="4">
        <v>0</v>
      </c>
      <c r="BD51" s="4"/>
      <c r="BE51" s="19"/>
      <c r="BG51" s="47" t="s">
        <v>2226</v>
      </c>
    </row>
    <row r="52" spans="1:61" ht="25.5">
      <c r="A52" s="55" t="s">
        <v>624</v>
      </c>
      <c r="C52" s="4">
        <v>0</v>
      </c>
      <c r="H52" s="4">
        <v>0</v>
      </c>
      <c r="I52" s="4"/>
      <c r="J52" s="19"/>
      <c r="K52" s="4">
        <v>0</v>
      </c>
      <c r="M52" s="19">
        <v>0</v>
      </c>
      <c r="N52" s="19"/>
      <c r="O52" s="4">
        <v>0</v>
      </c>
      <c r="P52" s="19">
        <v>0</v>
      </c>
      <c r="R52" s="19"/>
      <c r="S52" s="4"/>
      <c r="V52" s="19">
        <v>0</v>
      </c>
      <c r="W52" s="4"/>
      <c r="Z52" s="4">
        <v>0</v>
      </c>
      <c r="AF52" s="19">
        <v>0</v>
      </c>
      <c r="AH52" s="4" t="s">
        <v>2331</v>
      </c>
      <c r="AJ52" s="4">
        <v>0</v>
      </c>
      <c r="AL52" s="4">
        <v>0</v>
      </c>
      <c r="AM52" s="19"/>
      <c r="AN52" s="4">
        <v>0</v>
      </c>
      <c r="AP52" s="4"/>
      <c r="AQ52" s="73" t="s">
        <v>1919</v>
      </c>
      <c r="AR52" s="19">
        <v>0</v>
      </c>
      <c r="AX52" s="19">
        <v>0</v>
      </c>
      <c r="AY52" s="4">
        <v>0</v>
      </c>
      <c r="BA52" s="4"/>
      <c r="BC52" s="8" t="s">
        <v>1691</v>
      </c>
      <c r="BD52" s="8"/>
      <c r="BE52" s="73"/>
      <c r="BG52" s="47" t="s">
        <v>2570</v>
      </c>
    </row>
    <row r="53" spans="1:61">
      <c r="A53" s="55" t="s">
        <v>625</v>
      </c>
      <c r="C53" s="4">
        <v>0</v>
      </c>
      <c r="H53" s="4">
        <v>0</v>
      </c>
      <c r="I53" s="4"/>
      <c r="J53" s="19"/>
      <c r="K53" s="4">
        <v>0</v>
      </c>
      <c r="M53" s="19">
        <v>0</v>
      </c>
      <c r="N53" s="19"/>
      <c r="O53" s="4">
        <v>0</v>
      </c>
      <c r="P53" s="19">
        <v>0</v>
      </c>
      <c r="R53" s="19"/>
      <c r="S53" s="4"/>
      <c r="V53" s="19">
        <v>0</v>
      </c>
      <c r="W53" s="4"/>
      <c r="Z53" s="4">
        <v>0</v>
      </c>
      <c r="AF53" s="19">
        <v>0</v>
      </c>
      <c r="AH53" s="4" t="s">
        <v>2332</v>
      </c>
      <c r="AJ53" s="4">
        <v>0</v>
      </c>
      <c r="AL53" s="4">
        <v>0</v>
      </c>
      <c r="AM53" s="19"/>
      <c r="AN53" s="4">
        <v>0</v>
      </c>
      <c r="AP53" s="4"/>
      <c r="AQ53" s="73" t="s">
        <v>1914</v>
      </c>
      <c r="AR53" s="19">
        <v>0</v>
      </c>
      <c r="AX53" s="19">
        <v>0</v>
      </c>
      <c r="AY53" s="4">
        <v>0</v>
      </c>
      <c r="BA53" s="4"/>
      <c r="BC53" s="8" t="s">
        <v>4865</v>
      </c>
      <c r="BD53" s="8"/>
      <c r="BE53" s="73"/>
    </row>
    <row r="54" spans="1:61">
      <c r="A54" s="54" t="s">
        <v>626</v>
      </c>
      <c r="B54" s="19">
        <v>90</v>
      </c>
      <c r="C54" s="4">
        <v>85</v>
      </c>
      <c r="D54" s="19">
        <v>95</v>
      </c>
      <c r="F54" s="19">
        <v>95</v>
      </c>
      <c r="G54" s="19">
        <v>0</v>
      </c>
      <c r="H54" s="4">
        <v>85</v>
      </c>
      <c r="I54" s="4">
        <v>0</v>
      </c>
      <c r="J54" s="19">
        <v>90</v>
      </c>
      <c r="K54" s="4">
        <v>80</v>
      </c>
      <c r="L54" s="19">
        <v>0</v>
      </c>
      <c r="M54" s="19">
        <v>0</v>
      </c>
      <c r="N54" s="19">
        <v>0</v>
      </c>
      <c r="O54" s="4">
        <v>0</v>
      </c>
      <c r="P54" s="19">
        <v>0</v>
      </c>
      <c r="Q54" s="19">
        <v>0</v>
      </c>
      <c r="R54" s="19">
        <v>0</v>
      </c>
      <c r="S54" s="4">
        <v>0</v>
      </c>
      <c r="T54" s="19">
        <v>0</v>
      </c>
      <c r="U54" s="19">
        <v>0</v>
      </c>
      <c r="V54" s="19">
        <v>0</v>
      </c>
      <c r="W54" s="4">
        <v>0</v>
      </c>
      <c r="X54" s="19">
        <v>0</v>
      </c>
      <c r="Y54" s="19">
        <v>0</v>
      </c>
      <c r="Z54" s="4">
        <v>75</v>
      </c>
      <c r="AA54" s="19">
        <v>80</v>
      </c>
      <c r="AB54" s="19">
        <v>80</v>
      </c>
      <c r="AC54" s="19">
        <v>55</v>
      </c>
      <c r="AD54" s="19">
        <v>0</v>
      </c>
      <c r="AE54" s="19">
        <v>85</v>
      </c>
      <c r="AF54" s="19">
        <v>99</v>
      </c>
      <c r="AG54" s="4">
        <v>75</v>
      </c>
      <c r="AH54" s="4">
        <v>90</v>
      </c>
      <c r="AI54" s="19">
        <v>0</v>
      </c>
      <c r="AJ54" s="4">
        <v>95</v>
      </c>
      <c r="AK54" s="4">
        <v>99</v>
      </c>
      <c r="AL54" s="4">
        <v>97</v>
      </c>
      <c r="AM54" s="19">
        <v>99</v>
      </c>
      <c r="AN54" s="4">
        <v>98</v>
      </c>
      <c r="AP54" s="4">
        <v>100</v>
      </c>
      <c r="AQ54" s="19">
        <v>85</v>
      </c>
      <c r="AR54" s="19">
        <v>0</v>
      </c>
      <c r="AS54" s="19">
        <v>0</v>
      </c>
      <c r="AT54" s="19">
        <v>95</v>
      </c>
      <c r="AU54" s="19">
        <v>95</v>
      </c>
      <c r="AV54" s="19">
        <v>95</v>
      </c>
      <c r="AW54" s="19">
        <v>80</v>
      </c>
      <c r="AX54" s="19">
        <v>70</v>
      </c>
      <c r="AY54" s="4">
        <v>92</v>
      </c>
      <c r="BA54" s="4"/>
      <c r="BB54" s="19">
        <v>0</v>
      </c>
      <c r="BC54" s="4">
        <v>95</v>
      </c>
      <c r="BD54" s="4">
        <v>95</v>
      </c>
      <c r="BE54" s="19">
        <v>75</v>
      </c>
      <c r="BG54" s="47">
        <v>100</v>
      </c>
      <c r="BI54" s="47">
        <v>0</v>
      </c>
    </row>
    <row r="55" spans="1:61">
      <c r="A55" s="75" t="s">
        <v>615</v>
      </c>
      <c r="B55" s="19">
        <v>90</v>
      </c>
      <c r="C55" s="4">
        <v>0</v>
      </c>
      <c r="D55" s="19">
        <v>95</v>
      </c>
      <c r="F55" s="19">
        <v>95</v>
      </c>
      <c r="G55" s="19">
        <v>0</v>
      </c>
      <c r="H55" s="4">
        <v>0</v>
      </c>
      <c r="I55" s="4">
        <v>0</v>
      </c>
      <c r="J55" s="19">
        <v>0</v>
      </c>
      <c r="K55" s="4">
        <v>0</v>
      </c>
      <c r="L55" s="19">
        <v>100</v>
      </c>
      <c r="M55" s="19">
        <v>95</v>
      </c>
      <c r="N55" s="19">
        <v>87</v>
      </c>
      <c r="O55" s="4">
        <v>0</v>
      </c>
      <c r="P55" s="19">
        <v>85</v>
      </c>
      <c r="Q55" s="19">
        <v>0</v>
      </c>
      <c r="R55" s="19">
        <v>100</v>
      </c>
      <c r="S55" s="4">
        <v>0</v>
      </c>
      <c r="T55" s="19">
        <v>75</v>
      </c>
      <c r="U55" s="19">
        <v>75</v>
      </c>
      <c r="V55" s="19">
        <v>0</v>
      </c>
      <c r="W55" s="4">
        <v>0</v>
      </c>
      <c r="X55" s="19">
        <v>100</v>
      </c>
      <c r="Y55" s="19">
        <v>90</v>
      </c>
      <c r="Z55" s="4">
        <v>75</v>
      </c>
      <c r="AA55" s="19">
        <v>80</v>
      </c>
      <c r="AB55" s="19">
        <v>80</v>
      </c>
      <c r="AC55" s="19">
        <v>55</v>
      </c>
      <c r="AD55" s="19">
        <v>0</v>
      </c>
      <c r="AE55" s="19">
        <v>85</v>
      </c>
      <c r="AF55" s="19">
        <v>99</v>
      </c>
      <c r="AG55" s="4">
        <v>75</v>
      </c>
      <c r="AH55" s="4">
        <v>90</v>
      </c>
      <c r="AI55" s="19">
        <v>0</v>
      </c>
      <c r="AJ55" s="4">
        <v>0</v>
      </c>
      <c r="AK55" s="4">
        <v>50</v>
      </c>
      <c r="AL55" s="4">
        <v>0</v>
      </c>
      <c r="AM55" s="19">
        <v>0</v>
      </c>
      <c r="AN55" s="4">
        <v>98</v>
      </c>
      <c r="AP55" s="4">
        <v>0</v>
      </c>
      <c r="AQ55" s="19">
        <v>85</v>
      </c>
      <c r="AR55" s="19">
        <v>90</v>
      </c>
      <c r="AS55" s="19">
        <v>0</v>
      </c>
      <c r="AT55" s="19">
        <v>95</v>
      </c>
      <c r="AU55" s="19">
        <v>95</v>
      </c>
      <c r="AV55" s="19">
        <v>95</v>
      </c>
      <c r="AW55" s="19">
        <v>80</v>
      </c>
      <c r="AX55" s="19">
        <v>0</v>
      </c>
      <c r="AY55" s="4">
        <v>92</v>
      </c>
      <c r="BA55" s="4"/>
      <c r="BB55" s="19">
        <v>0</v>
      </c>
      <c r="BC55" s="4">
        <v>95</v>
      </c>
      <c r="BD55" s="4">
        <v>95</v>
      </c>
      <c r="BE55" s="19">
        <v>75</v>
      </c>
      <c r="BG55" s="47">
        <v>100</v>
      </c>
      <c r="BI55" s="47">
        <v>95</v>
      </c>
    </row>
    <row r="56" spans="1:61">
      <c r="A56" s="46" t="s">
        <v>627</v>
      </c>
      <c r="B56" s="19">
        <v>1</v>
      </c>
      <c r="C56" s="4">
        <v>0</v>
      </c>
      <c r="D56" s="19">
        <v>2</v>
      </c>
      <c r="H56" s="4">
        <v>1</v>
      </c>
      <c r="I56" s="4"/>
      <c r="J56" s="19">
        <v>2</v>
      </c>
      <c r="K56" s="4">
        <v>0</v>
      </c>
      <c r="M56" s="19">
        <v>0</v>
      </c>
      <c r="N56" s="19"/>
      <c r="O56" s="4">
        <v>0</v>
      </c>
      <c r="P56" s="19">
        <v>0</v>
      </c>
      <c r="R56" s="19">
        <v>0</v>
      </c>
      <c r="S56" s="4"/>
      <c r="T56" s="19">
        <v>0</v>
      </c>
      <c r="U56" s="19">
        <v>0</v>
      </c>
      <c r="V56" s="19">
        <v>0</v>
      </c>
      <c r="W56" s="4">
        <v>0</v>
      </c>
      <c r="X56" s="19">
        <v>0</v>
      </c>
      <c r="Y56" s="19">
        <v>0</v>
      </c>
      <c r="Z56" s="4">
        <v>1</v>
      </c>
      <c r="AA56" s="19">
        <v>2</v>
      </c>
      <c r="AC56" s="19">
        <v>1</v>
      </c>
      <c r="AD56" s="19">
        <v>0</v>
      </c>
      <c r="AE56" s="19">
        <v>1</v>
      </c>
      <c r="AF56" s="19">
        <v>1</v>
      </c>
      <c r="AG56" s="4">
        <v>1</v>
      </c>
      <c r="AH56" s="4">
        <v>1</v>
      </c>
      <c r="AJ56" s="4">
        <v>1</v>
      </c>
      <c r="AK56" s="4">
        <v>1</v>
      </c>
      <c r="AL56" s="4"/>
      <c r="AM56" s="19">
        <v>2</v>
      </c>
      <c r="AN56" s="4">
        <v>1</v>
      </c>
      <c r="AP56" s="4">
        <v>1</v>
      </c>
      <c r="AQ56" s="19">
        <v>1</v>
      </c>
      <c r="AR56" s="19">
        <v>0</v>
      </c>
      <c r="AS56" s="19">
        <v>0</v>
      </c>
      <c r="AT56" s="19">
        <v>1</v>
      </c>
      <c r="AW56" s="19">
        <v>1</v>
      </c>
      <c r="AX56" s="19">
        <v>2</v>
      </c>
      <c r="AY56" s="4">
        <v>2</v>
      </c>
      <c r="BA56" s="4"/>
      <c r="BC56" s="4">
        <v>2</v>
      </c>
      <c r="BD56" s="19"/>
      <c r="BE56" s="19">
        <v>1</v>
      </c>
      <c r="BG56" s="47">
        <v>1</v>
      </c>
    </row>
    <row r="57" spans="1:61">
      <c r="A57" s="76" t="s">
        <v>615</v>
      </c>
      <c r="B57" s="19">
        <v>1</v>
      </c>
      <c r="C57" s="4">
        <v>0</v>
      </c>
      <c r="D57" s="19">
        <v>1</v>
      </c>
      <c r="H57" s="4">
        <v>0</v>
      </c>
      <c r="I57" s="4"/>
      <c r="J57" s="19"/>
      <c r="K57" s="4">
        <v>0</v>
      </c>
      <c r="L57" s="19">
        <v>1</v>
      </c>
      <c r="M57" s="19">
        <v>1</v>
      </c>
      <c r="N57" s="19">
        <v>2</v>
      </c>
      <c r="O57" s="4">
        <v>1</v>
      </c>
      <c r="P57" s="19">
        <v>2</v>
      </c>
      <c r="R57" s="19">
        <v>0</v>
      </c>
      <c r="S57" s="4">
        <v>1</v>
      </c>
      <c r="T57" s="19">
        <v>2</v>
      </c>
      <c r="U57" s="19">
        <v>2</v>
      </c>
      <c r="V57" s="19">
        <v>0</v>
      </c>
      <c r="W57" s="4">
        <v>0</v>
      </c>
      <c r="X57" s="19">
        <v>0</v>
      </c>
      <c r="Y57" s="19">
        <v>0</v>
      </c>
      <c r="Z57" s="4">
        <v>1</v>
      </c>
      <c r="AA57" s="19">
        <v>2</v>
      </c>
      <c r="AC57" s="19">
        <v>1</v>
      </c>
      <c r="AD57" s="19">
        <v>1</v>
      </c>
      <c r="AE57" s="19">
        <v>1</v>
      </c>
      <c r="AF57" s="19">
        <v>1</v>
      </c>
      <c r="AG57" s="4">
        <v>1</v>
      </c>
      <c r="AH57" s="4">
        <v>1</v>
      </c>
      <c r="AJ57" s="4">
        <v>0</v>
      </c>
      <c r="AK57" s="4">
        <v>2</v>
      </c>
      <c r="AL57" s="4">
        <v>0</v>
      </c>
      <c r="AM57" s="19"/>
      <c r="AN57" s="4">
        <v>1</v>
      </c>
      <c r="AP57" s="4">
        <v>0</v>
      </c>
      <c r="AQ57" s="19">
        <v>1</v>
      </c>
      <c r="AR57" s="19">
        <v>1</v>
      </c>
      <c r="AS57" s="19">
        <v>1</v>
      </c>
      <c r="AT57" s="19">
        <v>1</v>
      </c>
      <c r="AW57" s="19">
        <v>1</v>
      </c>
      <c r="AX57" s="19">
        <v>2</v>
      </c>
      <c r="AY57" s="4">
        <v>2</v>
      </c>
      <c r="BA57" s="4"/>
      <c r="BC57" s="4">
        <v>2</v>
      </c>
      <c r="BD57" s="19"/>
      <c r="BE57" s="19">
        <v>0</v>
      </c>
      <c r="BG57" s="47">
        <v>1</v>
      </c>
      <c r="BI57" s="47">
        <v>1</v>
      </c>
    </row>
    <row r="58" spans="1:61">
      <c r="A58" s="46" t="s">
        <v>569</v>
      </c>
      <c r="B58" s="19" t="s">
        <v>590</v>
      </c>
      <c r="C58" s="4" t="s">
        <v>590</v>
      </c>
      <c r="D58" s="19" t="s">
        <v>1995</v>
      </c>
      <c r="H58" s="4" t="s">
        <v>1995</v>
      </c>
      <c r="I58" s="4"/>
      <c r="J58" s="19" t="s">
        <v>1995</v>
      </c>
      <c r="K58" s="4" t="s">
        <v>1995</v>
      </c>
      <c r="L58" s="19" t="s">
        <v>1995</v>
      </c>
      <c r="M58" s="19" t="s">
        <v>1995</v>
      </c>
      <c r="N58" s="19" t="s">
        <v>590</v>
      </c>
      <c r="O58" s="4" t="s">
        <v>1995</v>
      </c>
      <c r="P58" s="19" t="s">
        <v>1995</v>
      </c>
      <c r="R58" s="19" t="s">
        <v>1995</v>
      </c>
      <c r="S58" s="4" t="s">
        <v>2994</v>
      </c>
      <c r="T58" s="19" t="s">
        <v>1995</v>
      </c>
      <c r="U58" s="19" t="s">
        <v>1995</v>
      </c>
      <c r="V58" s="19" t="s">
        <v>590</v>
      </c>
      <c r="W58" s="4" t="s">
        <v>590</v>
      </c>
      <c r="X58" s="19" t="s">
        <v>1995</v>
      </c>
      <c r="Y58" s="19" t="s">
        <v>590</v>
      </c>
      <c r="Z58" s="4" t="s">
        <v>1995</v>
      </c>
      <c r="AA58" s="19" t="s">
        <v>1995</v>
      </c>
      <c r="AC58" s="19" t="s">
        <v>1995</v>
      </c>
      <c r="AD58" s="19" t="s">
        <v>1995</v>
      </c>
      <c r="AE58" s="19" t="s">
        <v>450</v>
      </c>
      <c r="AF58" s="19" t="s">
        <v>1995</v>
      </c>
      <c r="AG58" s="4" t="s">
        <v>1995</v>
      </c>
      <c r="AH58" s="4" t="s">
        <v>2994</v>
      </c>
      <c r="AJ58" s="4" t="s">
        <v>1995</v>
      </c>
      <c r="AK58" s="4" t="s">
        <v>2994</v>
      </c>
      <c r="AL58" s="4" t="s">
        <v>590</v>
      </c>
      <c r="AM58" s="19" t="s">
        <v>1995</v>
      </c>
      <c r="AN58" s="4" t="s">
        <v>1995</v>
      </c>
      <c r="AP58" s="4" t="s">
        <v>1995</v>
      </c>
      <c r="AQ58" s="19" t="s">
        <v>590</v>
      </c>
      <c r="AR58" s="19" t="s">
        <v>1995</v>
      </c>
      <c r="AS58" s="19" t="s">
        <v>1995</v>
      </c>
      <c r="AT58" s="19" t="s">
        <v>1995</v>
      </c>
      <c r="AW58" s="19" t="s">
        <v>2994</v>
      </c>
      <c r="AX58" s="19" t="s">
        <v>1995</v>
      </c>
      <c r="AY58" s="4" t="s">
        <v>1995</v>
      </c>
      <c r="BA58" s="4"/>
      <c r="BC58" s="4" t="s">
        <v>1995</v>
      </c>
      <c r="BD58" s="19"/>
      <c r="BE58" s="19" t="s">
        <v>1995</v>
      </c>
      <c r="BG58" s="47" t="s">
        <v>1995</v>
      </c>
      <c r="BI58" s="47" t="s">
        <v>1995</v>
      </c>
    </row>
    <row r="59" spans="1:61">
      <c r="A59" s="46" t="s">
        <v>570</v>
      </c>
      <c r="B59" s="19" t="s">
        <v>1995</v>
      </c>
      <c r="C59" s="4" t="s">
        <v>590</v>
      </c>
      <c r="D59" s="19" t="s">
        <v>590</v>
      </c>
      <c r="H59" s="4" t="s">
        <v>590</v>
      </c>
      <c r="I59" s="4"/>
      <c r="J59" s="19" t="s">
        <v>590</v>
      </c>
      <c r="K59" s="4" t="s">
        <v>590</v>
      </c>
      <c r="L59" s="19" t="s">
        <v>590</v>
      </c>
      <c r="M59" s="19" t="s">
        <v>590</v>
      </c>
      <c r="N59" s="19" t="s">
        <v>590</v>
      </c>
      <c r="O59" s="4" t="s">
        <v>590</v>
      </c>
      <c r="P59" s="19" t="s">
        <v>1995</v>
      </c>
      <c r="R59" s="19" t="s">
        <v>590</v>
      </c>
      <c r="S59" s="4" t="s">
        <v>450</v>
      </c>
      <c r="T59" s="19" t="s">
        <v>590</v>
      </c>
      <c r="U59" s="19" t="s">
        <v>590</v>
      </c>
      <c r="V59" s="19" t="s">
        <v>590</v>
      </c>
      <c r="W59" s="4" t="s">
        <v>590</v>
      </c>
      <c r="X59" s="19" t="s">
        <v>590</v>
      </c>
      <c r="Y59" s="19" t="s">
        <v>590</v>
      </c>
      <c r="Z59" s="4" t="s">
        <v>1995</v>
      </c>
      <c r="AA59" s="19" t="s">
        <v>590</v>
      </c>
      <c r="AC59" s="19" t="s">
        <v>590</v>
      </c>
      <c r="AD59" s="19" t="s">
        <v>590</v>
      </c>
      <c r="AE59" s="19" t="s">
        <v>450</v>
      </c>
      <c r="AF59" s="19" t="s">
        <v>1995</v>
      </c>
      <c r="AG59" s="4" t="s">
        <v>590</v>
      </c>
      <c r="AH59" s="4" t="s">
        <v>450</v>
      </c>
      <c r="AJ59" s="4" t="s">
        <v>590</v>
      </c>
      <c r="AK59" s="4" t="s">
        <v>2994</v>
      </c>
      <c r="AL59" s="4" t="s">
        <v>590</v>
      </c>
      <c r="AM59" s="19" t="s">
        <v>1995</v>
      </c>
      <c r="AN59" s="4" t="s">
        <v>1995</v>
      </c>
      <c r="AP59" s="4" t="s">
        <v>1995</v>
      </c>
      <c r="AQ59" s="19" t="s">
        <v>1995</v>
      </c>
      <c r="AR59" s="19"/>
      <c r="AS59" s="19" t="s">
        <v>590</v>
      </c>
      <c r="AT59" s="19" t="s">
        <v>1995</v>
      </c>
      <c r="AW59" s="19" t="s">
        <v>450</v>
      </c>
      <c r="AX59" s="19" t="s">
        <v>590</v>
      </c>
      <c r="AY59" s="4" t="s">
        <v>590</v>
      </c>
      <c r="BA59" s="4"/>
      <c r="BC59" s="4" t="s">
        <v>1995</v>
      </c>
      <c r="BD59" s="19"/>
      <c r="BE59" s="19" t="s">
        <v>590</v>
      </c>
      <c r="BG59" s="47" t="s">
        <v>590</v>
      </c>
      <c r="BI59" s="47" t="s">
        <v>590</v>
      </c>
    </row>
    <row r="60" spans="1:61">
      <c r="A60" s="46" t="s">
        <v>571</v>
      </c>
      <c r="B60" s="19" t="s">
        <v>1995</v>
      </c>
      <c r="C60" s="4" t="s">
        <v>1995</v>
      </c>
      <c r="D60" s="19" t="s">
        <v>1995</v>
      </c>
      <c r="H60" s="4" t="s">
        <v>1995</v>
      </c>
      <c r="I60" s="4"/>
      <c r="J60" s="19" t="s">
        <v>1995</v>
      </c>
      <c r="K60" s="4" t="s">
        <v>1995</v>
      </c>
      <c r="M60" s="19" t="s">
        <v>590</v>
      </c>
      <c r="N60" s="19"/>
      <c r="O60" s="4" t="s">
        <v>1995</v>
      </c>
      <c r="P60" s="19" t="s">
        <v>1995</v>
      </c>
      <c r="R60" s="19" t="s">
        <v>1995</v>
      </c>
      <c r="S60" s="4" t="s">
        <v>450</v>
      </c>
      <c r="T60" s="19" t="s">
        <v>1995</v>
      </c>
      <c r="U60" s="19" t="s">
        <v>1995</v>
      </c>
      <c r="V60" s="19" t="s">
        <v>590</v>
      </c>
      <c r="W60" s="4" t="s">
        <v>590</v>
      </c>
      <c r="Y60" s="19" t="s">
        <v>590</v>
      </c>
      <c r="Z60" s="4" t="s">
        <v>1995</v>
      </c>
      <c r="AA60" s="19" t="s">
        <v>1995</v>
      </c>
      <c r="AC60" s="19" t="s">
        <v>1995</v>
      </c>
      <c r="AD60" s="19" t="s">
        <v>1995</v>
      </c>
      <c r="AE60" s="19" t="s">
        <v>2994</v>
      </c>
      <c r="AF60" s="19" t="s">
        <v>1995</v>
      </c>
      <c r="AG60" s="4" t="s">
        <v>590</v>
      </c>
      <c r="AH60" s="4" t="s">
        <v>2994</v>
      </c>
      <c r="AJ60" s="4" t="s">
        <v>590</v>
      </c>
      <c r="AK60" s="4" t="s">
        <v>2994</v>
      </c>
      <c r="AL60" s="4" t="s">
        <v>1995</v>
      </c>
      <c r="AM60" s="19" t="s">
        <v>1995</v>
      </c>
      <c r="AN60" s="4" t="s">
        <v>1995</v>
      </c>
      <c r="AP60" s="4" t="s">
        <v>590</v>
      </c>
      <c r="AQ60" s="19" t="s">
        <v>1995</v>
      </c>
      <c r="AR60" s="19"/>
      <c r="AS60" s="19" t="s">
        <v>590</v>
      </c>
      <c r="AT60" s="19" t="s">
        <v>1995</v>
      </c>
      <c r="AW60" s="19" t="s">
        <v>2994</v>
      </c>
      <c r="AX60" s="19" t="s">
        <v>1995</v>
      </c>
      <c r="AY60" s="4" t="s">
        <v>1995</v>
      </c>
      <c r="BA60" s="4"/>
      <c r="BC60" s="4" t="s">
        <v>1995</v>
      </c>
      <c r="BD60" s="19"/>
      <c r="BE60" s="19" t="s">
        <v>1995</v>
      </c>
      <c r="BG60" s="47" t="s">
        <v>1995</v>
      </c>
      <c r="BI60" s="47" t="s">
        <v>1995</v>
      </c>
    </row>
    <row r="61" spans="1:61">
      <c r="A61" s="46" t="s">
        <v>628</v>
      </c>
      <c r="B61" s="19" t="s">
        <v>1995</v>
      </c>
      <c r="C61" s="4"/>
      <c r="D61" s="19" t="s">
        <v>1995</v>
      </c>
      <c r="H61" s="4" t="s">
        <v>1995</v>
      </c>
      <c r="I61" s="4"/>
      <c r="J61" s="19" t="s">
        <v>1995</v>
      </c>
      <c r="K61" s="4"/>
      <c r="L61" s="19" t="s">
        <v>1995</v>
      </c>
      <c r="M61" s="19" t="s">
        <v>590</v>
      </c>
      <c r="N61" s="19" t="s">
        <v>1995</v>
      </c>
      <c r="O61" s="4"/>
      <c r="R61" s="19" t="s">
        <v>1995</v>
      </c>
      <c r="S61" s="4" t="s">
        <v>2994</v>
      </c>
      <c r="T61" s="19" t="s">
        <v>1995</v>
      </c>
      <c r="U61" s="19" t="s">
        <v>1995</v>
      </c>
      <c r="V61" s="19" t="s">
        <v>1995</v>
      </c>
      <c r="W61" s="4"/>
      <c r="Y61" s="19" t="s">
        <v>1995</v>
      </c>
      <c r="Z61" s="4" t="s">
        <v>1995</v>
      </c>
      <c r="AA61" s="19" t="s">
        <v>1995</v>
      </c>
      <c r="AC61" s="19" t="s">
        <v>1995</v>
      </c>
      <c r="AD61" s="19" t="s">
        <v>1995</v>
      </c>
      <c r="AE61" s="19" t="s">
        <v>2994</v>
      </c>
      <c r="AF61" s="19" t="s">
        <v>1995</v>
      </c>
      <c r="AG61" s="4" t="s">
        <v>1995</v>
      </c>
      <c r="AH61" s="4"/>
      <c r="AI61" s="19" t="s">
        <v>1995</v>
      </c>
      <c r="AK61" s="4" t="s">
        <v>2994</v>
      </c>
      <c r="AL61" s="4"/>
      <c r="AM61" s="19"/>
      <c r="AN61" s="4" t="s">
        <v>1995</v>
      </c>
      <c r="AP61" s="4"/>
      <c r="AQ61" s="19" t="s">
        <v>1995</v>
      </c>
      <c r="AR61" s="19" t="s">
        <v>1995</v>
      </c>
      <c r="AS61" s="19" t="s">
        <v>1995</v>
      </c>
      <c r="AT61" s="19" t="s">
        <v>1995</v>
      </c>
      <c r="AW61" s="19" t="s">
        <v>2994</v>
      </c>
      <c r="AX61" s="19" t="s">
        <v>1995</v>
      </c>
      <c r="AY61" s="4" t="s">
        <v>1995</v>
      </c>
      <c r="BA61" s="4"/>
      <c r="BC61" s="4"/>
      <c r="BD61" s="19"/>
      <c r="BE61" s="19" t="s">
        <v>1995</v>
      </c>
      <c r="BG61" s="47" t="s">
        <v>1995</v>
      </c>
    </row>
    <row r="62" spans="1:61" ht="51">
      <c r="A62" s="55" t="s">
        <v>629</v>
      </c>
      <c r="B62" s="19" t="s">
        <v>1920</v>
      </c>
      <c r="C62" s="4"/>
      <c r="H62" s="4">
        <v>0</v>
      </c>
      <c r="I62" s="4"/>
      <c r="J62" s="19"/>
      <c r="K62" s="4"/>
      <c r="M62" s="73" t="s">
        <v>1921</v>
      </c>
      <c r="N62" s="19" t="s">
        <v>529</v>
      </c>
      <c r="O62" s="4">
        <v>0</v>
      </c>
      <c r="P62" s="19">
        <v>0</v>
      </c>
      <c r="R62" s="19"/>
      <c r="S62" s="4" t="s">
        <v>2313</v>
      </c>
      <c r="T62" s="19" t="s">
        <v>5335</v>
      </c>
      <c r="U62" s="19" t="s">
        <v>5336</v>
      </c>
      <c r="V62" s="19">
        <v>0</v>
      </c>
      <c r="W62" s="4">
        <v>0</v>
      </c>
      <c r="X62" s="73" t="s">
        <v>2908</v>
      </c>
      <c r="Y62" s="73" t="s">
        <v>1581</v>
      </c>
      <c r="Z62" s="4" t="s">
        <v>2320</v>
      </c>
      <c r="AA62" s="19" t="s">
        <v>2430</v>
      </c>
      <c r="AC62" s="19" t="s">
        <v>4236</v>
      </c>
      <c r="AD62" s="19" t="s">
        <v>2431</v>
      </c>
      <c r="AF62" s="19">
        <v>0</v>
      </c>
      <c r="AH62" s="4" t="s">
        <v>2333</v>
      </c>
      <c r="AL62" s="4"/>
      <c r="AM62" s="19"/>
      <c r="AN62" s="4">
        <v>0</v>
      </c>
      <c r="AP62" s="4"/>
      <c r="AQ62" s="19">
        <v>0</v>
      </c>
      <c r="AR62" s="19">
        <v>0</v>
      </c>
      <c r="AS62" s="19">
        <v>0</v>
      </c>
      <c r="AX62" s="19">
        <v>0</v>
      </c>
      <c r="AY62" s="4">
        <v>0</v>
      </c>
      <c r="BA62" s="4"/>
      <c r="BC62" s="4">
        <v>0</v>
      </c>
      <c r="BD62" s="19"/>
      <c r="BE62" s="19"/>
      <c r="BI62" s="47" t="s">
        <v>2571</v>
      </c>
    </row>
    <row r="63" spans="1:61">
      <c r="A63" s="86" t="s">
        <v>630</v>
      </c>
      <c r="B63" s="19" t="s">
        <v>1995</v>
      </c>
      <c r="C63" s="4"/>
      <c r="D63" s="19" t="s">
        <v>1995</v>
      </c>
      <c r="H63" s="4" t="s">
        <v>1995</v>
      </c>
      <c r="I63" s="4"/>
      <c r="J63" s="19" t="s">
        <v>1995</v>
      </c>
      <c r="K63" s="4"/>
      <c r="M63" s="19" t="s">
        <v>590</v>
      </c>
      <c r="N63" s="19" t="s">
        <v>1995</v>
      </c>
      <c r="O63" s="4"/>
      <c r="R63" s="19" t="s">
        <v>1995</v>
      </c>
      <c r="S63" s="4" t="s">
        <v>2994</v>
      </c>
      <c r="T63" s="19" t="s">
        <v>1995</v>
      </c>
      <c r="U63" s="19" t="s">
        <v>1995</v>
      </c>
      <c r="W63" s="4"/>
      <c r="Y63" s="19" t="s">
        <v>1995</v>
      </c>
      <c r="Z63" s="4" t="s">
        <v>1995</v>
      </c>
      <c r="AA63" s="19" t="s">
        <v>1995</v>
      </c>
      <c r="AC63" s="19" t="s">
        <v>1995</v>
      </c>
      <c r="AD63" s="19" t="s">
        <v>1995</v>
      </c>
      <c r="AE63" s="19" t="s">
        <v>2994</v>
      </c>
      <c r="AF63" s="19" t="s">
        <v>1995</v>
      </c>
      <c r="AG63" s="4" t="s">
        <v>1995</v>
      </c>
      <c r="AH63" s="4"/>
      <c r="AK63" s="4" t="s">
        <v>2994</v>
      </c>
      <c r="AL63" s="4"/>
      <c r="AM63" s="19"/>
      <c r="AN63" s="4" t="s">
        <v>1995</v>
      </c>
      <c r="AP63" s="4"/>
      <c r="AQ63" s="19" t="s">
        <v>1995</v>
      </c>
      <c r="AR63" s="19" t="s">
        <v>1995</v>
      </c>
      <c r="AS63" s="19" t="s">
        <v>1995</v>
      </c>
      <c r="AT63" s="19" t="s">
        <v>1995</v>
      </c>
      <c r="AW63" s="19" t="s">
        <v>2994</v>
      </c>
      <c r="AX63" s="19" t="s">
        <v>1995</v>
      </c>
      <c r="AY63" s="4" t="s">
        <v>1995</v>
      </c>
      <c r="BA63" s="4"/>
      <c r="BC63" s="4"/>
      <c r="BD63" s="19"/>
      <c r="BE63" s="19" t="s">
        <v>1995</v>
      </c>
      <c r="BG63" s="47" t="s">
        <v>1995</v>
      </c>
      <c r="BI63" s="47" t="s">
        <v>1995</v>
      </c>
    </row>
    <row r="64" spans="1:61" ht="25.5">
      <c r="A64" s="55" t="s">
        <v>629</v>
      </c>
      <c r="B64" s="19" t="s">
        <v>530</v>
      </c>
      <c r="C64" s="4"/>
      <c r="H64" s="4">
        <v>0</v>
      </c>
      <c r="I64" s="4"/>
      <c r="J64" s="19"/>
      <c r="K64" s="4"/>
      <c r="L64" s="19" t="s">
        <v>531</v>
      </c>
      <c r="M64" s="73" t="s">
        <v>532</v>
      </c>
      <c r="N64" s="19"/>
      <c r="O64" s="4">
        <v>0</v>
      </c>
      <c r="P64" s="19">
        <v>0</v>
      </c>
      <c r="R64" s="19"/>
      <c r="S64" s="4"/>
      <c r="T64" s="19" t="s">
        <v>5335</v>
      </c>
      <c r="V64" s="73" t="s">
        <v>2908</v>
      </c>
      <c r="W64" s="4">
        <v>0</v>
      </c>
      <c r="X64" s="73" t="s">
        <v>2908</v>
      </c>
      <c r="Y64" s="19">
        <v>0</v>
      </c>
      <c r="Z64" s="4" t="s">
        <v>2321</v>
      </c>
      <c r="AA64" s="19" t="s">
        <v>2432</v>
      </c>
      <c r="AC64" s="19" t="s">
        <v>4236</v>
      </c>
      <c r="AD64" s="19" t="s">
        <v>2432</v>
      </c>
      <c r="AF64" s="19">
        <v>0</v>
      </c>
      <c r="AH64" s="4"/>
      <c r="AL64" s="4"/>
      <c r="AM64" s="19"/>
      <c r="AN64" s="4" t="s">
        <v>5473</v>
      </c>
      <c r="AP64" s="4"/>
      <c r="AQ64" s="19">
        <v>0</v>
      </c>
      <c r="AR64" s="73" t="s">
        <v>5473</v>
      </c>
      <c r="AS64" s="19">
        <v>0</v>
      </c>
      <c r="AT64" s="19" t="s">
        <v>2436</v>
      </c>
      <c r="AX64" s="19">
        <v>0</v>
      </c>
      <c r="AY64" s="4">
        <v>0</v>
      </c>
      <c r="BA64" s="4"/>
      <c r="BC64" s="4">
        <v>0</v>
      </c>
      <c r="BD64" s="19"/>
      <c r="BE64" s="19"/>
    </row>
    <row r="65" spans="1:62">
      <c r="A65" s="105" t="s">
        <v>631</v>
      </c>
      <c r="B65" s="19" t="s">
        <v>1995</v>
      </c>
      <c r="C65" s="4"/>
      <c r="D65" s="19" t="s">
        <v>1995</v>
      </c>
      <c r="H65" s="4" t="s">
        <v>1995</v>
      </c>
      <c r="I65" s="4"/>
      <c r="J65" s="19" t="s">
        <v>1995</v>
      </c>
      <c r="K65" s="4"/>
      <c r="L65" s="19" t="s">
        <v>1995</v>
      </c>
      <c r="M65" s="19" t="s">
        <v>590</v>
      </c>
      <c r="N65" s="19" t="s">
        <v>1995</v>
      </c>
      <c r="O65" s="4"/>
      <c r="R65" s="19" t="s">
        <v>1995</v>
      </c>
      <c r="S65" s="4" t="s">
        <v>2994</v>
      </c>
      <c r="T65" s="19" t="s">
        <v>1995</v>
      </c>
      <c r="U65" s="19" t="s">
        <v>1995</v>
      </c>
      <c r="V65" s="19" t="s">
        <v>1995</v>
      </c>
      <c r="W65" s="4"/>
      <c r="Y65" s="19" t="s">
        <v>1995</v>
      </c>
      <c r="Z65" s="4" t="s">
        <v>1995</v>
      </c>
      <c r="AA65" s="19" t="s">
        <v>1995</v>
      </c>
      <c r="AC65" s="19" t="s">
        <v>1995</v>
      </c>
      <c r="AD65" s="19" t="s">
        <v>1995</v>
      </c>
      <c r="AE65" s="19" t="s">
        <v>2994</v>
      </c>
      <c r="AF65" s="19" t="s">
        <v>1995</v>
      </c>
      <c r="AG65" s="4" t="s">
        <v>1995</v>
      </c>
      <c r="AH65" s="4"/>
      <c r="AK65" s="4" t="s">
        <v>2994</v>
      </c>
      <c r="AL65" s="4"/>
      <c r="AM65" s="19"/>
      <c r="AN65" s="4" t="s">
        <v>1995</v>
      </c>
      <c r="AP65" s="4"/>
      <c r="AQ65" s="19" t="s">
        <v>1995</v>
      </c>
      <c r="AR65" s="19" t="s">
        <v>1995</v>
      </c>
      <c r="AS65" s="19" t="s">
        <v>1995</v>
      </c>
      <c r="AT65" s="19" t="s">
        <v>1995</v>
      </c>
      <c r="AW65" s="19" t="s">
        <v>2994</v>
      </c>
      <c r="AX65" s="19" t="s">
        <v>1995</v>
      </c>
      <c r="AY65" s="4" t="s">
        <v>1995</v>
      </c>
      <c r="BA65" s="4"/>
      <c r="BC65" s="4"/>
      <c r="BD65" s="19"/>
      <c r="BE65" s="19" t="s">
        <v>1995</v>
      </c>
      <c r="BG65" s="47" t="s">
        <v>1995</v>
      </c>
    </row>
    <row r="66" spans="1:62" ht="25.5">
      <c r="A66" s="55" t="s">
        <v>629</v>
      </c>
      <c r="B66" s="19" t="s">
        <v>4112</v>
      </c>
      <c r="C66" s="4"/>
      <c r="H66" s="4">
        <v>0</v>
      </c>
      <c r="I66" s="4"/>
      <c r="J66" s="19"/>
      <c r="K66" s="4"/>
      <c r="M66" s="73" t="s">
        <v>532</v>
      </c>
      <c r="N66" s="19"/>
      <c r="O66" s="4">
        <v>0</v>
      </c>
      <c r="P66" s="19">
        <v>0</v>
      </c>
      <c r="R66" s="19"/>
      <c r="S66" s="4"/>
      <c r="T66" s="19" t="s">
        <v>5337</v>
      </c>
      <c r="V66" s="19">
        <v>0</v>
      </c>
      <c r="W66" s="4">
        <v>0</v>
      </c>
      <c r="X66" s="73" t="s">
        <v>2908</v>
      </c>
      <c r="Y66" s="19">
        <v>0</v>
      </c>
      <c r="Z66" s="4">
        <v>0</v>
      </c>
      <c r="AA66" s="19" t="s">
        <v>2432</v>
      </c>
      <c r="AC66" s="19" t="s">
        <v>4236</v>
      </c>
      <c r="AD66" s="19" t="s">
        <v>2432</v>
      </c>
      <c r="AE66" s="19" t="s">
        <v>533</v>
      </c>
      <c r="AF66" s="19">
        <v>0</v>
      </c>
      <c r="AH66" s="4"/>
      <c r="AL66" s="4"/>
      <c r="AM66" s="19"/>
      <c r="AN66" s="4">
        <v>0</v>
      </c>
      <c r="AP66" s="4"/>
      <c r="AQ66" s="19">
        <v>0</v>
      </c>
      <c r="AR66" s="19">
        <v>0</v>
      </c>
      <c r="AS66" s="19">
        <v>0</v>
      </c>
      <c r="AX66" s="19">
        <v>0</v>
      </c>
      <c r="AY66" s="4">
        <v>0</v>
      </c>
      <c r="BA66" s="4"/>
      <c r="BC66" s="4">
        <v>0</v>
      </c>
      <c r="BD66" s="19"/>
      <c r="BE66" s="19"/>
    </row>
    <row r="67" spans="1:62">
      <c r="A67" s="105" t="s">
        <v>632</v>
      </c>
      <c r="B67" s="19" t="s">
        <v>1995</v>
      </c>
      <c r="C67" s="4"/>
      <c r="D67" s="19" t="s">
        <v>1995</v>
      </c>
      <c r="H67" s="4"/>
      <c r="I67" s="4"/>
      <c r="J67" s="19" t="s">
        <v>1995</v>
      </c>
      <c r="K67" s="4"/>
      <c r="L67" s="19" t="s">
        <v>1995</v>
      </c>
      <c r="M67" s="19" t="s">
        <v>590</v>
      </c>
      <c r="N67" s="19"/>
      <c r="O67" s="4"/>
      <c r="R67" s="19" t="s">
        <v>1995</v>
      </c>
      <c r="S67" s="4"/>
      <c r="T67" s="19" t="s">
        <v>590</v>
      </c>
      <c r="U67" s="19" t="s">
        <v>1995</v>
      </c>
      <c r="V67" s="19" t="s">
        <v>1995</v>
      </c>
      <c r="W67" s="4"/>
      <c r="Y67" s="19" t="s">
        <v>590</v>
      </c>
      <c r="Z67" s="4" t="s">
        <v>590</v>
      </c>
      <c r="AA67" s="19" t="s">
        <v>590</v>
      </c>
      <c r="AC67" s="19" t="s">
        <v>590</v>
      </c>
      <c r="AD67" s="19" t="s">
        <v>590</v>
      </c>
      <c r="AE67" s="19" t="s">
        <v>450</v>
      </c>
      <c r="AF67" s="19" t="s">
        <v>1995</v>
      </c>
      <c r="AG67" s="4" t="s">
        <v>590</v>
      </c>
      <c r="AH67" s="4" t="s">
        <v>2994</v>
      </c>
      <c r="AI67" s="19" t="s">
        <v>590</v>
      </c>
      <c r="AL67" s="4"/>
      <c r="AM67" s="19"/>
      <c r="AP67" s="4"/>
      <c r="AQ67" s="19" t="s">
        <v>590</v>
      </c>
      <c r="AR67" s="19" t="s">
        <v>590</v>
      </c>
      <c r="AS67" s="19" t="s">
        <v>590</v>
      </c>
      <c r="AT67" s="19" t="s">
        <v>590</v>
      </c>
      <c r="AW67" s="19" t="s">
        <v>450</v>
      </c>
      <c r="AX67" s="19" t="s">
        <v>590</v>
      </c>
      <c r="AY67" s="4" t="s">
        <v>1995</v>
      </c>
      <c r="BA67" s="4"/>
      <c r="BC67" s="4"/>
      <c r="BD67" s="19"/>
      <c r="BE67" s="19" t="s">
        <v>590</v>
      </c>
      <c r="BI67" s="47" t="s">
        <v>590</v>
      </c>
    </row>
    <row r="68" spans="1:62" ht="51">
      <c r="A68" s="55" t="s">
        <v>629</v>
      </c>
      <c r="B68" s="19" t="s">
        <v>534</v>
      </c>
      <c r="C68" s="4"/>
      <c r="H68" s="4"/>
      <c r="I68" s="4"/>
      <c r="J68" s="19"/>
      <c r="K68" s="4"/>
      <c r="L68" s="19" t="s">
        <v>535</v>
      </c>
      <c r="M68" s="19">
        <v>0</v>
      </c>
      <c r="N68" s="19" t="s">
        <v>536</v>
      </c>
      <c r="O68" s="4">
        <v>0</v>
      </c>
      <c r="P68" s="19">
        <v>0</v>
      </c>
      <c r="R68" s="19"/>
      <c r="S68" s="4"/>
      <c r="T68" s="19" t="s">
        <v>5338</v>
      </c>
      <c r="V68" s="19">
        <v>0</v>
      </c>
      <c r="W68" s="4" t="s">
        <v>4120</v>
      </c>
      <c r="X68" s="73" t="s">
        <v>2908</v>
      </c>
      <c r="Y68" s="73" t="s">
        <v>2471</v>
      </c>
      <c r="Z68" s="4">
        <v>0</v>
      </c>
      <c r="AA68" s="19" t="s">
        <v>2433</v>
      </c>
      <c r="AC68" s="19" t="s">
        <v>537</v>
      </c>
      <c r="AD68" s="19" t="s">
        <v>4271</v>
      </c>
      <c r="AF68" s="73" t="s">
        <v>538</v>
      </c>
      <c r="AG68" s="4" t="s">
        <v>1695</v>
      </c>
      <c r="AH68" s="4" t="s">
        <v>5048</v>
      </c>
      <c r="AK68" s="4" t="s">
        <v>2339</v>
      </c>
      <c r="AL68" s="4"/>
      <c r="AM68" s="19"/>
      <c r="AN68" s="4" t="s">
        <v>2348</v>
      </c>
      <c r="AP68" s="4"/>
      <c r="AQ68" s="73" t="s">
        <v>539</v>
      </c>
      <c r="AR68" s="73" t="s">
        <v>1590</v>
      </c>
      <c r="AS68" s="19">
        <v>0</v>
      </c>
      <c r="AW68" s="19" t="s">
        <v>2471</v>
      </c>
      <c r="AX68" s="19">
        <v>0</v>
      </c>
      <c r="AY68" s="4">
        <v>0</v>
      </c>
      <c r="BA68" s="4"/>
      <c r="BC68" s="4">
        <v>0</v>
      </c>
      <c r="BD68" s="4"/>
      <c r="BE68" s="19" t="s">
        <v>2572</v>
      </c>
      <c r="BI68" s="47" t="s">
        <v>2573</v>
      </c>
    </row>
    <row r="69" spans="1:62" s="71" customFormat="1" ht="18">
      <c r="A69" s="65" t="s">
        <v>633</v>
      </c>
      <c r="B69" s="104"/>
      <c r="C69" s="29"/>
      <c r="D69" s="104"/>
      <c r="E69" s="104"/>
      <c r="F69" s="104"/>
      <c r="G69" s="104"/>
      <c r="H69" s="29"/>
      <c r="I69" s="29"/>
      <c r="J69" s="104"/>
      <c r="K69" s="29"/>
      <c r="L69" s="104"/>
      <c r="M69" s="104"/>
      <c r="N69" s="104"/>
      <c r="O69" s="29"/>
      <c r="P69" s="104"/>
      <c r="Q69" s="104"/>
      <c r="R69" s="67"/>
      <c r="S69" s="29"/>
      <c r="T69" s="67"/>
      <c r="U69" s="67"/>
      <c r="V69" s="104"/>
      <c r="W69" s="29"/>
      <c r="X69" s="104"/>
      <c r="Y69" s="104"/>
      <c r="Z69" s="29"/>
      <c r="AA69" s="67"/>
      <c r="AB69" s="104"/>
      <c r="AC69" s="67"/>
      <c r="AD69" s="67"/>
      <c r="AE69" s="104"/>
      <c r="AF69" s="104"/>
      <c r="AG69" s="29"/>
      <c r="AH69" s="29"/>
      <c r="AI69" s="104"/>
      <c r="AJ69" s="29"/>
      <c r="AK69" s="29"/>
      <c r="AL69" s="29"/>
      <c r="AM69" s="104"/>
      <c r="AN69" s="29"/>
      <c r="AO69" s="29"/>
      <c r="AP69" s="29"/>
      <c r="AQ69" s="104"/>
      <c r="AR69" s="104"/>
      <c r="AS69" s="104"/>
      <c r="AT69" s="67"/>
      <c r="AU69" s="104"/>
      <c r="AV69" s="104"/>
      <c r="AW69" s="104"/>
      <c r="AX69" s="104"/>
      <c r="AY69" s="29"/>
      <c r="AZ69" s="29"/>
      <c r="BA69" s="29"/>
      <c r="BB69" s="104"/>
      <c r="BC69" s="29"/>
      <c r="BD69" s="29"/>
      <c r="BE69" s="104"/>
    </row>
    <row r="70" spans="1:62" ht="25.5">
      <c r="A70" s="46" t="s">
        <v>572</v>
      </c>
      <c r="B70" s="19" t="s">
        <v>589</v>
      </c>
      <c r="C70" s="4" t="s">
        <v>589</v>
      </c>
      <c r="D70" s="19" t="s">
        <v>589</v>
      </c>
      <c r="F70" s="19" t="s">
        <v>599</v>
      </c>
      <c r="H70" s="4" t="s">
        <v>589</v>
      </c>
      <c r="I70" s="4"/>
      <c r="J70" s="19" t="s">
        <v>589</v>
      </c>
      <c r="K70" s="4" t="s">
        <v>589</v>
      </c>
      <c r="M70" s="19" t="s">
        <v>597</v>
      </c>
      <c r="N70" s="19" t="s">
        <v>589</v>
      </c>
      <c r="O70" s="4" t="s">
        <v>599</v>
      </c>
      <c r="P70" s="19" t="s">
        <v>589</v>
      </c>
      <c r="R70" s="19" t="s">
        <v>589</v>
      </c>
      <c r="S70" s="4" t="s">
        <v>599</v>
      </c>
      <c r="T70" s="19" t="s">
        <v>589</v>
      </c>
      <c r="U70" s="19" t="s">
        <v>589</v>
      </c>
      <c r="W70" s="4" t="s">
        <v>597</v>
      </c>
      <c r="X70" s="19" t="s">
        <v>593</v>
      </c>
      <c r="Z70" s="4" t="s">
        <v>593</v>
      </c>
      <c r="AA70" s="19" t="s">
        <v>589</v>
      </c>
      <c r="AB70" s="19" t="s">
        <v>599</v>
      </c>
      <c r="AC70" s="19" t="s">
        <v>589</v>
      </c>
      <c r="AD70" s="19" t="s">
        <v>589</v>
      </c>
      <c r="AE70" s="19" t="s">
        <v>589</v>
      </c>
      <c r="AF70" s="19" t="s">
        <v>589</v>
      </c>
      <c r="AG70" s="4" t="s">
        <v>597</v>
      </c>
      <c r="AH70" s="4" t="s">
        <v>589</v>
      </c>
      <c r="AI70" s="19" t="s">
        <v>589</v>
      </c>
      <c r="AJ70" s="4" t="s">
        <v>589</v>
      </c>
      <c r="AK70" s="4" t="s">
        <v>589</v>
      </c>
      <c r="AL70" s="4" t="s">
        <v>589</v>
      </c>
      <c r="AM70" s="19" t="s">
        <v>589</v>
      </c>
      <c r="AN70" s="4" t="s">
        <v>589</v>
      </c>
      <c r="AO70" s="4" t="s">
        <v>597</v>
      </c>
      <c r="AP70" s="4" t="s">
        <v>589</v>
      </c>
      <c r="AQ70" s="19" t="s">
        <v>589</v>
      </c>
      <c r="AR70" s="19" t="s">
        <v>589</v>
      </c>
      <c r="AS70" s="19" t="s">
        <v>597</v>
      </c>
      <c r="AT70" s="19" t="s">
        <v>589</v>
      </c>
      <c r="AV70" s="19" t="s">
        <v>599</v>
      </c>
      <c r="AW70" s="19" t="s">
        <v>589</v>
      </c>
      <c r="AX70" s="19" t="s">
        <v>589</v>
      </c>
      <c r="AY70" s="4" t="s">
        <v>593</v>
      </c>
      <c r="BA70" s="4"/>
      <c r="BC70" s="4" t="s">
        <v>589</v>
      </c>
      <c r="BD70" s="19" t="s">
        <v>597</v>
      </c>
      <c r="BE70" s="19" t="s">
        <v>589</v>
      </c>
      <c r="BF70" s="47" t="s">
        <v>597</v>
      </c>
      <c r="BG70" s="47" t="s">
        <v>589</v>
      </c>
      <c r="BH70" s="47" t="s">
        <v>597</v>
      </c>
      <c r="BI70" s="47" t="s">
        <v>597</v>
      </c>
      <c r="BJ70" s="47" t="s">
        <v>589</v>
      </c>
    </row>
    <row r="71" spans="1:62">
      <c r="A71" s="46" t="s">
        <v>634</v>
      </c>
      <c r="B71" s="19" t="s">
        <v>590</v>
      </c>
      <c r="C71" s="4" t="s">
        <v>1995</v>
      </c>
      <c r="D71" s="19" t="s">
        <v>590</v>
      </c>
      <c r="H71" s="4" t="s">
        <v>1995</v>
      </c>
      <c r="I71" s="4"/>
      <c r="J71" s="19" t="s">
        <v>1995</v>
      </c>
      <c r="K71" s="4"/>
      <c r="N71" s="19" t="s">
        <v>1995</v>
      </c>
      <c r="O71" s="4"/>
      <c r="P71" s="19" t="s">
        <v>590</v>
      </c>
      <c r="R71" s="19" t="s">
        <v>1995</v>
      </c>
      <c r="S71" s="4"/>
      <c r="T71" s="19" t="s">
        <v>590</v>
      </c>
      <c r="U71" s="19" t="s">
        <v>590</v>
      </c>
      <c r="W71" s="4"/>
      <c r="Z71" s="4"/>
      <c r="AA71" s="19" t="s">
        <v>1995</v>
      </c>
      <c r="AB71" s="19" t="s">
        <v>590</v>
      </c>
      <c r="AC71" s="19" t="s">
        <v>1995</v>
      </c>
      <c r="AD71" s="19" t="s">
        <v>590</v>
      </c>
      <c r="AE71" s="19" t="s">
        <v>590</v>
      </c>
      <c r="AF71" s="19" t="s">
        <v>590</v>
      </c>
      <c r="AG71" s="4" t="s">
        <v>590</v>
      </c>
      <c r="AH71" s="4" t="s">
        <v>450</v>
      </c>
      <c r="AI71" s="19" t="s">
        <v>590</v>
      </c>
      <c r="AK71" s="4" t="s">
        <v>450</v>
      </c>
      <c r="AL71" s="4"/>
      <c r="AM71" s="19"/>
      <c r="AN71" s="4" t="s">
        <v>590</v>
      </c>
      <c r="AP71" s="4"/>
      <c r="AQ71" s="19" t="s">
        <v>590</v>
      </c>
      <c r="AR71" s="19" t="s">
        <v>590</v>
      </c>
      <c r="AT71" s="19" t="s">
        <v>590</v>
      </c>
      <c r="AX71" s="19" t="s">
        <v>590</v>
      </c>
      <c r="AY71" s="4" t="s">
        <v>590</v>
      </c>
      <c r="BA71" s="4"/>
      <c r="BC71" s="4" t="s">
        <v>1995</v>
      </c>
      <c r="BD71" s="19"/>
      <c r="BE71" s="19" t="s">
        <v>1995</v>
      </c>
      <c r="BG71" s="47" t="s">
        <v>590</v>
      </c>
      <c r="BJ71" s="47" t="s">
        <v>1995</v>
      </c>
    </row>
    <row r="72" spans="1:62">
      <c r="A72" s="84" t="s">
        <v>635</v>
      </c>
      <c r="B72" s="19" t="s">
        <v>587</v>
      </c>
      <c r="C72" s="4"/>
      <c r="D72" s="19" t="s">
        <v>591</v>
      </c>
      <c r="H72" s="4" t="s">
        <v>591</v>
      </c>
      <c r="I72" s="4"/>
      <c r="J72" s="19"/>
      <c r="K72" s="4"/>
      <c r="L72" s="19" t="s">
        <v>587</v>
      </c>
      <c r="N72" s="19" t="s">
        <v>595</v>
      </c>
      <c r="O72" s="4"/>
      <c r="P72" s="19" t="s">
        <v>591</v>
      </c>
      <c r="R72" s="19" t="s">
        <v>595</v>
      </c>
      <c r="S72" s="4"/>
      <c r="T72" s="19" t="s">
        <v>591</v>
      </c>
      <c r="U72" s="19" t="s">
        <v>587</v>
      </c>
      <c r="W72" s="4"/>
      <c r="Z72" s="4"/>
      <c r="AA72" s="19" t="s">
        <v>595</v>
      </c>
      <c r="AB72" s="19" t="s">
        <v>595</v>
      </c>
      <c r="AC72" s="19" t="s">
        <v>591</v>
      </c>
      <c r="AD72" s="19" t="s">
        <v>587</v>
      </c>
      <c r="AF72" s="19" t="s">
        <v>591</v>
      </c>
      <c r="AH72" s="4" t="s">
        <v>1889</v>
      </c>
      <c r="AI72" s="19" t="s">
        <v>591</v>
      </c>
      <c r="AK72" s="4" t="s">
        <v>1889</v>
      </c>
      <c r="AL72" s="4"/>
      <c r="AM72" s="19"/>
      <c r="AN72" s="4" t="s">
        <v>591</v>
      </c>
      <c r="AP72" s="4"/>
      <c r="AQ72" s="19" t="s">
        <v>595</v>
      </c>
      <c r="AR72" s="19" t="s">
        <v>591</v>
      </c>
      <c r="AT72" s="19" t="s">
        <v>591</v>
      </c>
      <c r="AW72" s="19" t="s">
        <v>1889</v>
      </c>
      <c r="AX72" s="19" t="s">
        <v>587</v>
      </c>
      <c r="AY72" s="4" t="s">
        <v>587</v>
      </c>
      <c r="BA72" s="4"/>
      <c r="BC72" s="4" t="s">
        <v>595</v>
      </c>
      <c r="BD72" s="19"/>
      <c r="BE72" s="19" t="s">
        <v>591</v>
      </c>
      <c r="BG72" s="47" t="s">
        <v>587</v>
      </c>
      <c r="BJ72" s="47" t="s">
        <v>595</v>
      </c>
    </row>
    <row r="73" spans="1:62">
      <c r="A73" s="84" t="s">
        <v>636</v>
      </c>
      <c r="B73" s="19" t="s">
        <v>591</v>
      </c>
      <c r="C73" s="4"/>
      <c r="H73" s="4"/>
      <c r="I73" s="4"/>
      <c r="J73" s="19"/>
      <c r="K73" s="4"/>
      <c r="L73" s="19" t="s">
        <v>591</v>
      </c>
      <c r="N73" s="19" t="s">
        <v>595</v>
      </c>
      <c r="O73" s="4"/>
      <c r="P73" s="19" t="s">
        <v>595</v>
      </c>
      <c r="R73" s="19" t="s">
        <v>595</v>
      </c>
      <c r="S73" s="4"/>
      <c r="T73" s="19" t="s">
        <v>595</v>
      </c>
      <c r="U73" s="19" t="s">
        <v>587</v>
      </c>
      <c r="W73" s="4"/>
      <c r="Z73" s="4"/>
      <c r="AA73" s="19" t="s">
        <v>595</v>
      </c>
      <c r="AB73" s="19" t="s">
        <v>587</v>
      </c>
      <c r="AD73" s="19" t="s">
        <v>591</v>
      </c>
      <c r="AF73" s="19" t="s">
        <v>595</v>
      </c>
      <c r="AH73" s="4" t="s">
        <v>4059</v>
      </c>
      <c r="AL73" s="4"/>
      <c r="AM73" s="19"/>
      <c r="AN73" s="4" t="s">
        <v>595</v>
      </c>
      <c r="AP73" s="4"/>
      <c r="AQ73" s="19" t="s">
        <v>587</v>
      </c>
      <c r="AR73" s="19" t="s">
        <v>595</v>
      </c>
      <c r="AT73" s="19" t="s">
        <v>595</v>
      </c>
      <c r="AX73" s="19" t="s">
        <v>595</v>
      </c>
      <c r="AY73" s="4" t="s">
        <v>595</v>
      </c>
      <c r="BA73" s="4"/>
      <c r="BC73" s="4" t="s">
        <v>595</v>
      </c>
      <c r="BD73" s="19"/>
      <c r="BE73" s="19" t="s">
        <v>595</v>
      </c>
      <c r="BG73" s="47" t="s">
        <v>595</v>
      </c>
    </row>
    <row r="74" spans="1:62">
      <c r="A74" s="84" t="s">
        <v>637</v>
      </c>
      <c r="C74" s="4"/>
      <c r="H74" s="4"/>
      <c r="I74" s="4"/>
      <c r="J74" s="19"/>
      <c r="K74" s="4"/>
      <c r="L74" s="19" t="s">
        <v>1995</v>
      </c>
      <c r="N74" s="19"/>
      <c r="O74" s="4" t="s">
        <v>1995</v>
      </c>
      <c r="P74" s="19" t="s">
        <v>590</v>
      </c>
      <c r="R74" s="19"/>
      <c r="S74" s="4"/>
      <c r="T74" s="19" t="s">
        <v>590</v>
      </c>
      <c r="U74" s="19" t="s">
        <v>590</v>
      </c>
      <c r="W74" s="4"/>
      <c r="Z74" s="4"/>
      <c r="AA74" s="19" t="s">
        <v>590</v>
      </c>
      <c r="AD74" s="19" t="s">
        <v>590</v>
      </c>
      <c r="AF74" s="19" t="s">
        <v>590</v>
      </c>
      <c r="AH74" s="4"/>
      <c r="AL74" s="4"/>
      <c r="AM74" s="19"/>
      <c r="AN74" s="4" t="s">
        <v>590</v>
      </c>
      <c r="AP74" s="4"/>
      <c r="AQ74" s="19" t="s">
        <v>1995</v>
      </c>
      <c r="AR74" s="19" t="s">
        <v>590</v>
      </c>
      <c r="AT74" s="19" t="s">
        <v>590</v>
      </c>
      <c r="AX74" s="19" t="s">
        <v>590</v>
      </c>
      <c r="AY74" s="4" t="s">
        <v>590</v>
      </c>
      <c r="BA74" s="4"/>
      <c r="BC74" s="4" t="s">
        <v>590</v>
      </c>
      <c r="BD74" s="19"/>
      <c r="BE74" s="19"/>
      <c r="BG74" s="47" t="s">
        <v>1995</v>
      </c>
    </row>
    <row r="75" spans="1:62" ht="127.5">
      <c r="A75" s="88" t="s">
        <v>638</v>
      </c>
      <c r="B75" s="19" t="s">
        <v>5305</v>
      </c>
      <c r="C75" s="4"/>
      <c r="D75" s="19" t="s">
        <v>5306</v>
      </c>
      <c r="H75" s="4" t="s">
        <v>3365</v>
      </c>
      <c r="I75" s="4"/>
      <c r="J75" s="19"/>
      <c r="K75" s="4"/>
      <c r="L75" s="19" t="s">
        <v>5307</v>
      </c>
      <c r="M75" s="19">
        <v>0</v>
      </c>
      <c r="N75" s="19" t="s">
        <v>5308</v>
      </c>
      <c r="O75" s="4">
        <v>0</v>
      </c>
      <c r="P75" s="19" t="s">
        <v>5309</v>
      </c>
      <c r="R75" s="19"/>
      <c r="S75" s="4"/>
      <c r="T75" s="19" t="s">
        <v>5339</v>
      </c>
      <c r="U75" s="19" t="s">
        <v>2422</v>
      </c>
      <c r="W75" s="4">
        <v>0</v>
      </c>
      <c r="X75" s="73" t="s">
        <v>1594</v>
      </c>
      <c r="Z75" s="4" t="s">
        <v>2322</v>
      </c>
      <c r="AB75" s="19" t="s">
        <v>1595</v>
      </c>
      <c r="AC75" s="19" t="s">
        <v>5310</v>
      </c>
      <c r="AD75" s="19" t="s">
        <v>2434</v>
      </c>
      <c r="AE75" s="19" t="s">
        <v>5311</v>
      </c>
      <c r="AF75" s="73" t="s">
        <v>5312</v>
      </c>
      <c r="AH75" s="4" t="s">
        <v>2334</v>
      </c>
      <c r="AI75" s="73" t="s">
        <v>1596</v>
      </c>
      <c r="AK75" s="4" t="s">
        <v>2340</v>
      </c>
      <c r="AL75" s="4"/>
      <c r="AM75" s="19"/>
      <c r="AN75" s="4" t="s">
        <v>2349</v>
      </c>
      <c r="AP75" s="4"/>
      <c r="AQ75" s="73" t="s">
        <v>5313</v>
      </c>
      <c r="AR75" s="73" t="s">
        <v>1598</v>
      </c>
      <c r="AT75" s="19" t="s">
        <v>2437</v>
      </c>
      <c r="AW75" s="19" t="s">
        <v>1890</v>
      </c>
      <c r="AX75" s="73" t="s">
        <v>5314</v>
      </c>
      <c r="AY75" s="4" t="s">
        <v>2359</v>
      </c>
      <c r="BA75" s="4"/>
      <c r="BC75" s="4">
        <v>0</v>
      </c>
      <c r="BD75" s="19"/>
      <c r="BE75" s="19" t="s">
        <v>2574</v>
      </c>
      <c r="BG75" s="47" t="s">
        <v>2575</v>
      </c>
    </row>
    <row r="76" spans="1:62">
      <c r="A76" s="85" t="s">
        <v>639</v>
      </c>
      <c r="C76" s="4"/>
      <c r="H76" s="4"/>
      <c r="I76" s="4"/>
      <c r="J76" s="19"/>
      <c r="K76" s="4"/>
      <c r="M76" s="19" t="s">
        <v>591</v>
      </c>
      <c r="N76" s="19"/>
      <c r="O76" s="4"/>
      <c r="R76" s="19"/>
      <c r="S76" s="4"/>
      <c r="U76" s="19" t="s">
        <v>591</v>
      </c>
      <c r="W76" s="4" t="s">
        <v>587</v>
      </c>
      <c r="Z76" s="4"/>
      <c r="AF76" s="19"/>
      <c r="AH76" s="4"/>
      <c r="AL76" s="4"/>
      <c r="AM76" s="19"/>
      <c r="AP76" s="4"/>
      <c r="AR76" s="19"/>
      <c r="AX76" s="19"/>
      <c r="BA76" s="4"/>
      <c r="BC76" s="4"/>
      <c r="BD76" s="19"/>
      <c r="BE76" s="19"/>
      <c r="BG76" s="47" t="s">
        <v>587</v>
      </c>
    </row>
    <row r="77" spans="1:62">
      <c r="A77" s="86" t="s">
        <v>636</v>
      </c>
      <c r="B77" s="19" t="s">
        <v>591</v>
      </c>
      <c r="C77" s="4"/>
      <c r="H77" s="4"/>
      <c r="I77" s="4"/>
      <c r="J77" s="19"/>
      <c r="K77" s="4"/>
      <c r="L77" s="19" t="s">
        <v>591</v>
      </c>
      <c r="M77" s="19" t="s">
        <v>591</v>
      </c>
      <c r="N77" s="19"/>
      <c r="O77" s="4"/>
      <c r="R77" s="19"/>
      <c r="S77" s="4"/>
      <c r="U77" s="19" t="s">
        <v>587</v>
      </c>
      <c r="W77" s="4" t="s">
        <v>595</v>
      </c>
      <c r="Z77" s="4"/>
      <c r="AF77" s="19"/>
      <c r="AH77" s="4"/>
      <c r="AL77" s="4"/>
      <c r="AM77" s="19"/>
      <c r="AP77" s="4"/>
      <c r="AR77" s="19"/>
      <c r="AX77" s="19"/>
      <c r="BA77" s="4"/>
      <c r="BC77" s="4"/>
      <c r="BD77" s="19"/>
      <c r="BE77" s="19"/>
      <c r="BG77" s="47" t="s">
        <v>595</v>
      </c>
    </row>
    <row r="78" spans="1:62">
      <c r="A78" s="86" t="s">
        <v>637</v>
      </c>
      <c r="C78" s="4"/>
      <c r="H78" s="4"/>
      <c r="I78" s="4"/>
      <c r="J78" s="19"/>
      <c r="K78" s="4"/>
      <c r="M78" s="19" t="s">
        <v>590</v>
      </c>
      <c r="N78" s="19"/>
      <c r="O78" s="4"/>
      <c r="R78" s="19"/>
      <c r="S78" s="4"/>
      <c r="U78" s="19" t="s">
        <v>590</v>
      </c>
      <c r="W78" s="4" t="s">
        <v>590</v>
      </c>
      <c r="Z78" s="4"/>
      <c r="AF78" s="19"/>
      <c r="AH78" s="4"/>
      <c r="AL78" s="4"/>
      <c r="AM78" s="19"/>
      <c r="AP78" s="4"/>
      <c r="AR78" s="19"/>
      <c r="AX78" s="19"/>
      <c r="BA78" s="4"/>
      <c r="BC78" s="4"/>
      <c r="BD78" s="19"/>
      <c r="BE78" s="19"/>
      <c r="BG78" s="47" t="s">
        <v>1995</v>
      </c>
    </row>
    <row r="79" spans="1:62" ht="153">
      <c r="A79" s="86" t="s">
        <v>640</v>
      </c>
      <c r="B79" s="19" t="s">
        <v>5315</v>
      </c>
      <c r="C79" s="4"/>
      <c r="H79" s="4"/>
      <c r="I79" s="4"/>
      <c r="J79" s="19"/>
      <c r="K79" s="4"/>
      <c r="M79" s="73" t="s">
        <v>5316</v>
      </c>
      <c r="N79" s="19"/>
      <c r="O79" s="4">
        <v>0</v>
      </c>
      <c r="R79" s="19"/>
      <c r="S79" s="4"/>
      <c r="U79" s="19" t="s">
        <v>2423</v>
      </c>
      <c r="W79" s="4" t="s">
        <v>4121</v>
      </c>
      <c r="Z79" s="4">
        <v>0</v>
      </c>
      <c r="AF79" s="19">
        <v>0</v>
      </c>
      <c r="AH79" s="4"/>
      <c r="AL79" s="4"/>
      <c r="AM79" s="19"/>
      <c r="AN79" s="4">
        <v>0</v>
      </c>
      <c r="AP79" s="4"/>
      <c r="AQ79" s="19">
        <v>0</v>
      </c>
      <c r="AR79" s="19"/>
      <c r="AX79" s="19">
        <v>0</v>
      </c>
      <c r="AY79" s="4">
        <v>0</v>
      </c>
      <c r="BA79" s="4"/>
      <c r="BC79" s="4">
        <v>0</v>
      </c>
      <c r="BD79" s="19"/>
      <c r="BE79" s="19"/>
    </row>
    <row r="80" spans="1:62">
      <c r="A80" s="87" t="s">
        <v>641</v>
      </c>
      <c r="C80" s="4"/>
      <c r="H80" s="4"/>
      <c r="I80" s="4"/>
      <c r="J80" s="19"/>
      <c r="K80" s="4"/>
      <c r="N80" s="19"/>
      <c r="O80" s="4"/>
      <c r="R80" s="19"/>
      <c r="S80" s="4"/>
      <c r="W80" s="4"/>
      <c r="Z80" s="4"/>
      <c r="AF80" s="19"/>
      <c r="AG80" s="4" t="s">
        <v>591</v>
      </c>
      <c r="AH80" s="4"/>
      <c r="AL80" s="4"/>
      <c r="AM80" s="19"/>
      <c r="AP80" s="4"/>
      <c r="AR80" s="19"/>
      <c r="AX80" s="19"/>
      <c r="BA80" s="4"/>
      <c r="BC80" s="4"/>
      <c r="BD80" s="19"/>
      <c r="BE80" s="19"/>
    </row>
    <row r="81" spans="1:62">
      <c r="A81" s="88" t="s">
        <v>642</v>
      </c>
      <c r="C81" s="4"/>
      <c r="H81" s="4"/>
      <c r="I81" s="4"/>
      <c r="J81" s="19"/>
      <c r="K81" s="4"/>
      <c r="M81" s="19">
        <v>0</v>
      </c>
      <c r="N81" s="19"/>
      <c r="O81" s="4">
        <v>0</v>
      </c>
      <c r="R81" s="19"/>
      <c r="S81" s="4"/>
      <c r="W81" s="4"/>
      <c r="Z81" s="4">
        <v>0</v>
      </c>
      <c r="AF81" s="19">
        <v>0</v>
      </c>
      <c r="AG81" s="4" t="s">
        <v>1696</v>
      </c>
      <c r="AH81" s="4"/>
      <c r="AL81" s="4"/>
      <c r="AM81" s="19"/>
      <c r="AN81" s="4">
        <v>0</v>
      </c>
      <c r="AP81" s="4"/>
      <c r="AQ81" s="19">
        <v>0</v>
      </c>
      <c r="AR81" s="19"/>
      <c r="AX81" s="19">
        <v>0</v>
      </c>
      <c r="AY81" s="4">
        <v>0</v>
      </c>
      <c r="BA81" s="4"/>
      <c r="BC81" s="4">
        <v>0</v>
      </c>
      <c r="BD81" s="19"/>
      <c r="BE81" s="19"/>
    </row>
    <row r="82" spans="1:62">
      <c r="A82" s="87" t="s">
        <v>643</v>
      </c>
      <c r="C82" s="4"/>
      <c r="H82" s="4"/>
      <c r="I82" s="4"/>
      <c r="J82" s="19"/>
      <c r="K82" s="4"/>
      <c r="N82" s="19"/>
      <c r="O82" s="4"/>
      <c r="R82" s="19"/>
      <c r="S82" s="4" t="s">
        <v>591</v>
      </c>
      <c r="W82" s="4"/>
      <c r="Z82" s="4"/>
      <c r="AF82" s="19"/>
      <c r="AH82" s="4"/>
      <c r="AL82" s="4"/>
      <c r="AM82" s="19"/>
      <c r="AP82" s="4"/>
      <c r="AR82" s="19"/>
      <c r="AX82" s="19"/>
      <c r="BA82" s="4"/>
      <c r="BC82" s="4"/>
      <c r="BD82" s="19"/>
      <c r="BE82" s="19"/>
      <c r="BF82" s="47" t="s">
        <v>587</v>
      </c>
      <c r="BH82" s="47" t="s">
        <v>587</v>
      </c>
      <c r="BI82" s="47" t="s">
        <v>587</v>
      </c>
    </row>
    <row r="83" spans="1:62">
      <c r="A83" s="89" t="s">
        <v>642</v>
      </c>
      <c r="C83" s="4"/>
      <c r="H83" s="4"/>
      <c r="I83" s="4"/>
      <c r="J83" s="19"/>
      <c r="K83" s="4"/>
      <c r="M83" s="19">
        <v>0</v>
      </c>
      <c r="N83" s="19"/>
      <c r="O83" s="4">
        <v>0</v>
      </c>
      <c r="R83" s="19"/>
      <c r="S83" s="4"/>
      <c r="W83" s="4"/>
      <c r="Z83" s="4">
        <v>0</v>
      </c>
      <c r="AF83" s="19">
        <v>0</v>
      </c>
      <c r="AH83" s="4"/>
      <c r="AL83" s="4"/>
      <c r="AM83" s="19"/>
      <c r="AN83" s="4">
        <v>0</v>
      </c>
      <c r="AP83" s="4"/>
      <c r="AQ83" s="19">
        <v>0</v>
      </c>
      <c r="AR83" s="19"/>
      <c r="AX83" s="19">
        <v>0</v>
      </c>
      <c r="AY83" s="4">
        <v>0</v>
      </c>
      <c r="BA83" s="4"/>
      <c r="BC83" s="4">
        <v>0</v>
      </c>
      <c r="BD83" s="19"/>
      <c r="BE83" s="19"/>
      <c r="BF83" s="47" t="s">
        <v>2576</v>
      </c>
      <c r="BH83" s="47" t="s">
        <v>2577</v>
      </c>
      <c r="BI83" s="47" t="s">
        <v>2578</v>
      </c>
    </row>
    <row r="84" spans="1:62" ht="89.25">
      <c r="A84" s="87" t="s">
        <v>573</v>
      </c>
      <c r="B84" s="19" t="s">
        <v>5317</v>
      </c>
      <c r="C84" s="4"/>
      <c r="H84" s="4"/>
      <c r="I84" s="4"/>
      <c r="J84" s="19"/>
      <c r="K84" s="4"/>
      <c r="M84" s="19">
        <v>0</v>
      </c>
      <c r="N84" s="19"/>
      <c r="O84" s="4">
        <v>0</v>
      </c>
      <c r="R84" s="19"/>
      <c r="S84" s="4" t="s">
        <v>2314</v>
      </c>
      <c r="W84" s="4" t="s">
        <v>4122</v>
      </c>
      <c r="X84" s="73"/>
      <c r="Y84" s="73" t="s">
        <v>1616</v>
      </c>
      <c r="Z84" s="4" t="s">
        <v>2323</v>
      </c>
      <c r="AC84" s="19" t="s">
        <v>5318</v>
      </c>
      <c r="AE84" s="19" t="s">
        <v>5319</v>
      </c>
      <c r="AF84" s="19">
        <v>0</v>
      </c>
      <c r="AG84" s="4" t="s">
        <v>1697</v>
      </c>
      <c r="AH84" s="4"/>
      <c r="AL84" s="4"/>
      <c r="AM84" s="19"/>
      <c r="AN84" s="4">
        <v>0</v>
      </c>
      <c r="AO84" s="4" t="s">
        <v>2350</v>
      </c>
      <c r="AP84" s="4" t="s">
        <v>3375</v>
      </c>
      <c r="AQ84" s="19">
        <v>0</v>
      </c>
      <c r="AR84" s="19"/>
      <c r="AX84" s="19">
        <v>0</v>
      </c>
      <c r="AY84" s="4" t="s">
        <v>2360</v>
      </c>
      <c r="BA84" s="4"/>
      <c r="BC84" s="4">
        <v>0</v>
      </c>
      <c r="BD84" s="19"/>
      <c r="BE84" s="19"/>
      <c r="BF84" s="47" t="s">
        <v>2579</v>
      </c>
      <c r="BH84" s="47" t="s">
        <v>2580</v>
      </c>
      <c r="BI84" s="47" t="s">
        <v>2581</v>
      </c>
      <c r="BJ84" s="47" t="s">
        <v>2582</v>
      </c>
    </row>
    <row r="85" spans="1:62" ht="38.25">
      <c r="A85" s="85" t="s">
        <v>574</v>
      </c>
      <c r="B85" s="19" t="s">
        <v>5320</v>
      </c>
      <c r="C85" s="4" t="s">
        <v>4896</v>
      </c>
      <c r="D85" s="19" t="s">
        <v>3989</v>
      </c>
      <c r="H85" s="4" t="s">
        <v>4206</v>
      </c>
      <c r="I85" s="4"/>
      <c r="J85" s="19" t="s">
        <v>1884</v>
      </c>
      <c r="K85" s="4" t="s">
        <v>5550</v>
      </c>
      <c r="L85" s="19" t="s">
        <v>3992</v>
      </c>
      <c r="M85" s="73" t="s">
        <v>2299</v>
      </c>
      <c r="N85" s="19" t="s">
        <v>3992</v>
      </c>
      <c r="O85" s="4" t="s">
        <v>2301</v>
      </c>
      <c r="P85" s="19" t="s">
        <v>3992</v>
      </c>
      <c r="R85" s="19" t="s">
        <v>4102</v>
      </c>
      <c r="S85" s="4"/>
      <c r="T85" s="19" t="s">
        <v>5581</v>
      </c>
      <c r="U85" s="19" t="s">
        <v>5581</v>
      </c>
      <c r="V85" s="73" t="s">
        <v>4876</v>
      </c>
      <c r="W85" s="4" t="s">
        <v>4123</v>
      </c>
      <c r="X85" s="73" t="s">
        <v>4216</v>
      </c>
      <c r="Y85" s="73" t="s">
        <v>4223</v>
      </c>
      <c r="Z85" s="4" t="s">
        <v>2299</v>
      </c>
      <c r="AA85" s="19" t="s">
        <v>5581</v>
      </c>
      <c r="AB85" s="73" t="s">
        <v>4216</v>
      </c>
      <c r="AC85" s="19" t="s">
        <v>3992</v>
      </c>
      <c r="AD85" s="19" t="s">
        <v>5581</v>
      </c>
      <c r="AE85" s="19" t="s">
        <v>2985</v>
      </c>
      <c r="AF85" s="73" t="s">
        <v>2299</v>
      </c>
      <c r="AG85" s="4" t="s">
        <v>3005</v>
      </c>
      <c r="AH85" s="4" t="s">
        <v>4216</v>
      </c>
      <c r="AI85" s="73" t="s">
        <v>4223</v>
      </c>
      <c r="AJ85" s="8" t="s">
        <v>5550</v>
      </c>
      <c r="AK85" s="4" t="s">
        <v>4206</v>
      </c>
      <c r="AL85" s="4" t="s">
        <v>5550</v>
      </c>
      <c r="AM85" s="19" t="s">
        <v>5321</v>
      </c>
      <c r="AN85" s="4" t="s">
        <v>2351</v>
      </c>
      <c r="AO85" s="4" t="s">
        <v>2297</v>
      </c>
      <c r="AP85" s="4" t="s">
        <v>5550</v>
      </c>
      <c r="AQ85" s="73" t="s">
        <v>2299</v>
      </c>
      <c r="AR85" s="73" t="s">
        <v>4216</v>
      </c>
      <c r="AS85" s="73" t="s">
        <v>4223</v>
      </c>
      <c r="AT85" s="19" t="s">
        <v>4102</v>
      </c>
      <c r="AW85" s="19" t="s">
        <v>4206</v>
      </c>
      <c r="AX85" s="73" t="s">
        <v>2298</v>
      </c>
      <c r="AY85" s="4" t="s">
        <v>2299</v>
      </c>
      <c r="BA85" s="4"/>
      <c r="BC85" s="8" t="s">
        <v>2298</v>
      </c>
      <c r="BD85" s="19"/>
      <c r="BE85" s="73" t="s">
        <v>1884</v>
      </c>
      <c r="BF85" s="47" t="s">
        <v>1884</v>
      </c>
      <c r="BG85" s="47" t="s">
        <v>1884</v>
      </c>
      <c r="BH85" s="47" t="s">
        <v>1884</v>
      </c>
      <c r="BI85" s="47" t="s">
        <v>1884</v>
      </c>
    </row>
    <row r="86" spans="1:62">
      <c r="A86" s="85" t="s">
        <v>575</v>
      </c>
      <c r="B86" s="91">
        <v>39860</v>
      </c>
      <c r="C86" s="4"/>
      <c r="D86" s="91">
        <v>39861</v>
      </c>
      <c r="E86" s="91"/>
      <c r="F86" s="91"/>
      <c r="H86" s="10">
        <v>39905</v>
      </c>
      <c r="I86" s="4"/>
      <c r="J86" s="19" t="s">
        <v>1885</v>
      </c>
      <c r="K86" s="10">
        <v>39952</v>
      </c>
      <c r="L86" s="91">
        <v>39860</v>
      </c>
      <c r="M86" s="91">
        <v>39896</v>
      </c>
      <c r="N86" s="91">
        <v>39863</v>
      </c>
      <c r="O86" s="10">
        <v>39917</v>
      </c>
      <c r="P86" s="91">
        <v>39861</v>
      </c>
      <c r="R86" s="91">
        <v>39881</v>
      </c>
      <c r="S86" s="4"/>
      <c r="T86" s="91">
        <v>39878</v>
      </c>
      <c r="U86" s="91">
        <v>39878</v>
      </c>
      <c r="V86" s="91"/>
      <c r="W86" s="10">
        <v>39937</v>
      </c>
      <c r="X86" s="91">
        <v>39927</v>
      </c>
      <c r="Y86" s="91"/>
      <c r="Z86" s="10">
        <v>39918</v>
      </c>
      <c r="AA86" s="91">
        <v>39881</v>
      </c>
      <c r="AB86" s="91">
        <v>39927</v>
      </c>
      <c r="AC86" s="91">
        <v>39870</v>
      </c>
      <c r="AD86" s="91">
        <v>39881</v>
      </c>
      <c r="AE86" s="91">
        <v>39899</v>
      </c>
      <c r="AF86" s="91">
        <v>39898</v>
      </c>
      <c r="AG86" s="10">
        <v>39892</v>
      </c>
      <c r="AH86" s="4" t="s">
        <v>2335</v>
      </c>
      <c r="AI86" s="91"/>
      <c r="AJ86" s="10">
        <v>39986</v>
      </c>
      <c r="AK86" s="4" t="s">
        <v>2341</v>
      </c>
      <c r="AL86" s="10">
        <v>39952</v>
      </c>
      <c r="AM86" s="91">
        <v>39849</v>
      </c>
      <c r="AN86" s="10">
        <v>39923</v>
      </c>
      <c r="AO86" s="10">
        <v>39923</v>
      </c>
      <c r="AP86" s="10">
        <v>39952</v>
      </c>
      <c r="AQ86" s="91">
        <v>39898</v>
      </c>
      <c r="AR86" s="91">
        <v>39927</v>
      </c>
      <c r="AS86" s="91"/>
      <c r="AT86" s="91">
        <v>39891</v>
      </c>
      <c r="AV86" s="91"/>
      <c r="AW86" s="19" t="s">
        <v>1891</v>
      </c>
      <c r="AX86" s="19"/>
      <c r="BA86" s="4"/>
      <c r="BB86" s="91"/>
      <c r="BC86" s="4"/>
      <c r="BD86" s="91"/>
      <c r="BE86" s="19" t="s">
        <v>2583</v>
      </c>
      <c r="BF86" s="47" t="s">
        <v>2583</v>
      </c>
      <c r="BG86" s="47" t="s">
        <v>2584</v>
      </c>
      <c r="BH86" s="47" t="s">
        <v>2584</v>
      </c>
      <c r="BI86" s="47" t="s">
        <v>2584</v>
      </c>
    </row>
    <row r="87" spans="1:62" s="71" customFormat="1" ht="18.75">
      <c r="A87" s="93" t="s">
        <v>644</v>
      </c>
      <c r="B87" s="104"/>
      <c r="C87" s="29"/>
      <c r="D87" s="104"/>
      <c r="E87" s="104"/>
      <c r="F87" s="104"/>
      <c r="G87" s="104"/>
      <c r="H87" s="29"/>
      <c r="I87" s="29"/>
      <c r="J87" s="104"/>
      <c r="K87" s="29"/>
      <c r="L87" s="104"/>
      <c r="M87" s="104"/>
      <c r="N87" s="104"/>
      <c r="O87" s="29"/>
      <c r="P87" s="104"/>
      <c r="Q87" s="104"/>
      <c r="R87" s="67"/>
      <c r="S87" s="29"/>
      <c r="T87" s="67"/>
      <c r="U87" s="67"/>
      <c r="V87" s="104"/>
      <c r="W87" s="29"/>
      <c r="X87" s="104"/>
      <c r="Y87" s="104"/>
      <c r="Z87" s="29"/>
      <c r="AA87" s="67"/>
      <c r="AB87" s="104"/>
      <c r="AC87" s="67"/>
      <c r="AD87" s="67"/>
      <c r="AE87" s="104"/>
      <c r="AF87" s="104"/>
      <c r="AG87" s="29"/>
      <c r="AH87" s="29"/>
      <c r="AI87" s="104"/>
      <c r="AJ87" s="29"/>
      <c r="AK87" s="29"/>
      <c r="AL87" s="29"/>
      <c r="AM87" s="104"/>
      <c r="AN87" s="29"/>
      <c r="AO87" s="29"/>
      <c r="AP87" s="29"/>
      <c r="AQ87" s="104"/>
      <c r="AR87" s="104"/>
      <c r="AS87" s="104"/>
      <c r="AT87" s="67"/>
      <c r="AU87" s="104"/>
      <c r="AV87" s="104"/>
      <c r="AW87" s="104"/>
      <c r="AX87" s="104"/>
      <c r="AY87" s="29"/>
      <c r="AZ87" s="29"/>
      <c r="BA87" s="29"/>
      <c r="BB87" s="104"/>
      <c r="BC87" s="29"/>
      <c r="BD87" s="104"/>
      <c r="BE87" s="104"/>
    </row>
    <row r="88" spans="1:62">
      <c r="A88" s="94" t="s">
        <v>576</v>
      </c>
      <c r="C88" s="4">
        <v>0</v>
      </c>
      <c r="E88" s="19">
        <v>1</v>
      </c>
      <c r="F88" s="19">
        <v>1</v>
      </c>
      <c r="H88" s="4">
        <v>0</v>
      </c>
      <c r="I88" s="4"/>
      <c r="J88" s="19">
        <v>1</v>
      </c>
      <c r="K88" s="4"/>
      <c r="M88" s="19">
        <v>0</v>
      </c>
      <c r="N88" s="19">
        <v>1</v>
      </c>
      <c r="O88" s="4">
        <v>1</v>
      </c>
      <c r="P88" s="19">
        <v>1</v>
      </c>
      <c r="R88" s="19">
        <v>0</v>
      </c>
      <c r="S88" s="4"/>
      <c r="T88" s="19">
        <v>1</v>
      </c>
      <c r="U88" s="19">
        <v>1</v>
      </c>
      <c r="V88" s="19">
        <v>1</v>
      </c>
      <c r="W88" s="4">
        <v>0</v>
      </c>
      <c r="X88" s="19">
        <v>1</v>
      </c>
      <c r="Y88" s="19">
        <v>0</v>
      </c>
      <c r="Z88" s="4">
        <v>0</v>
      </c>
      <c r="AA88" s="19">
        <v>0</v>
      </c>
      <c r="AB88" s="19">
        <v>0</v>
      </c>
      <c r="AC88" s="19">
        <v>1</v>
      </c>
      <c r="AD88" s="19">
        <v>1</v>
      </c>
      <c r="AF88" s="19">
        <v>0</v>
      </c>
      <c r="AG88" s="4">
        <v>0</v>
      </c>
      <c r="AH88" s="4"/>
      <c r="AI88" s="19">
        <v>0</v>
      </c>
      <c r="AL88" s="4"/>
      <c r="AM88" s="19"/>
      <c r="AN88" s="4">
        <v>0</v>
      </c>
      <c r="AO88" s="4">
        <v>0</v>
      </c>
      <c r="AP88" s="4"/>
      <c r="AQ88" s="19">
        <v>0</v>
      </c>
      <c r="AR88" s="19">
        <v>0</v>
      </c>
      <c r="AS88" s="19">
        <v>1</v>
      </c>
      <c r="AT88" s="19">
        <v>0</v>
      </c>
      <c r="AV88" s="19">
        <v>1</v>
      </c>
      <c r="AX88" s="19">
        <v>0</v>
      </c>
      <c r="AY88" s="4">
        <v>0</v>
      </c>
      <c r="AZ88" s="4">
        <v>0</v>
      </c>
      <c r="BA88" s="4">
        <v>0</v>
      </c>
      <c r="BC88" s="4">
        <v>0</v>
      </c>
      <c r="BD88" s="19">
        <v>0</v>
      </c>
      <c r="BE88" s="19"/>
      <c r="BH88" s="47">
        <v>1</v>
      </c>
    </row>
    <row r="89" spans="1:62" ht="15">
      <c r="A89" s="95" t="s">
        <v>645</v>
      </c>
      <c r="C89" s="4">
        <v>1</v>
      </c>
      <c r="D89" s="19">
        <v>1</v>
      </c>
      <c r="F89" s="19">
        <v>0</v>
      </c>
      <c r="H89" s="4">
        <v>1</v>
      </c>
      <c r="I89" s="4"/>
      <c r="J89" s="19"/>
      <c r="K89" s="4"/>
      <c r="M89" s="19">
        <v>1</v>
      </c>
      <c r="N89" s="19"/>
      <c r="O89" s="4">
        <v>0</v>
      </c>
      <c r="R89" s="19">
        <v>1</v>
      </c>
      <c r="S89" s="4"/>
      <c r="T89" s="19">
        <v>0</v>
      </c>
      <c r="U89" s="19">
        <v>0</v>
      </c>
      <c r="V89" s="19">
        <v>0</v>
      </c>
      <c r="W89" s="4">
        <v>1</v>
      </c>
      <c r="X89" s="19">
        <v>0</v>
      </c>
      <c r="Y89" s="19">
        <v>1</v>
      </c>
      <c r="Z89" s="4">
        <v>1</v>
      </c>
      <c r="AA89" s="19">
        <v>1</v>
      </c>
      <c r="AB89" s="19">
        <v>1</v>
      </c>
      <c r="AC89" s="19">
        <v>0</v>
      </c>
      <c r="AD89" s="19">
        <v>0</v>
      </c>
      <c r="AE89" s="19">
        <v>1</v>
      </c>
      <c r="AF89" s="19">
        <v>1</v>
      </c>
      <c r="AG89" s="4">
        <v>1</v>
      </c>
      <c r="AH89" s="4">
        <v>1</v>
      </c>
      <c r="AI89" s="19">
        <v>1</v>
      </c>
      <c r="AK89" s="4">
        <v>1</v>
      </c>
      <c r="AL89" s="4"/>
      <c r="AM89" s="19">
        <v>1</v>
      </c>
      <c r="AN89" s="4">
        <v>1</v>
      </c>
      <c r="AO89" s="4">
        <v>1</v>
      </c>
      <c r="AP89" s="4"/>
      <c r="AQ89" s="19">
        <v>1</v>
      </c>
      <c r="AR89" s="19">
        <v>1</v>
      </c>
      <c r="AS89" s="19">
        <v>0</v>
      </c>
      <c r="AT89" s="19">
        <v>1</v>
      </c>
      <c r="AV89" s="19">
        <v>0</v>
      </c>
      <c r="AW89" s="19">
        <v>1</v>
      </c>
      <c r="AX89" s="19">
        <v>1</v>
      </c>
      <c r="AY89" s="4">
        <v>1</v>
      </c>
      <c r="AZ89" s="4">
        <v>1</v>
      </c>
      <c r="BA89" s="4">
        <v>1</v>
      </c>
      <c r="BC89" s="4">
        <v>1</v>
      </c>
      <c r="BD89" s="19">
        <v>1</v>
      </c>
      <c r="BE89" s="19">
        <v>1</v>
      </c>
      <c r="BG89" s="47">
        <v>1</v>
      </c>
    </row>
    <row r="90" spans="1:62" ht="15">
      <c r="A90" s="96" t="s">
        <v>577</v>
      </c>
      <c r="B90" s="19">
        <v>4</v>
      </c>
      <c r="C90" s="4">
        <v>4</v>
      </c>
      <c r="D90" s="19">
        <v>4</v>
      </c>
      <c r="F90" s="19">
        <v>4</v>
      </c>
      <c r="H90" s="4">
        <v>4</v>
      </c>
      <c r="I90" s="4"/>
      <c r="J90" s="19"/>
      <c r="K90" s="4"/>
      <c r="L90" s="19">
        <v>4</v>
      </c>
      <c r="M90" s="19">
        <v>4</v>
      </c>
      <c r="N90" s="19"/>
      <c r="O90" s="4">
        <v>4</v>
      </c>
      <c r="R90" s="19">
        <v>5</v>
      </c>
      <c r="S90" s="4"/>
      <c r="T90" s="19">
        <v>0</v>
      </c>
      <c r="U90" s="19">
        <v>0</v>
      </c>
      <c r="V90" s="19">
        <v>4</v>
      </c>
      <c r="W90" s="4">
        <v>4</v>
      </c>
      <c r="X90" s="19">
        <v>4</v>
      </c>
      <c r="Y90" s="19">
        <v>4</v>
      </c>
      <c r="Z90" s="4">
        <v>4</v>
      </c>
      <c r="AA90" s="19">
        <v>4</v>
      </c>
      <c r="AB90" s="19">
        <v>4</v>
      </c>
      <c r="AC90" s="19">
        <v>0</v>
      </c>
      <c r="AD90" s="19">
        <v>0</v>
      </c>
      <c r="AE90" s="19">
        <v>4</v>
      </c>
      <c r="AF90" s="19">
        <v>5</v>
      </c>
      <c r="AG90" s="4">
        <v>4</v>
      </c>
      <c r="AH90" s="4">
        <v>5</v>
      </c>
      <c r="AI90" s="19">
        <v>4</v>
      </c>
      <c r="AK90" s="4">
        <v>2</v>
      </c>
      <c r="AL90" s="4"/>
      <c r="AM90" s="19">
        <v>4</v>
      </c>
      <c r="AN90" s="4">
        <v>5</v>
      </c>
      <c r="AO90" s="4">
        <v>4</v>
      </c>
      <c r="AP90" s="4"/>
      <c r="AQ90" s="19">
        <v>5</v>
      </c>
      <c r="AR90" s="19">
        <v>4</v>
      </c>
      <c r="AS90" s="19">
        <v>4</v>
      </c>
      <c r="AT90" s="19">
        <v>4</v>
      </c>
      <c r="AV90" s="19">
        <v>4</v>
      </c>
      <c r="AW90" s="19">
        <v>5</v>
      </c>
      <c r="AX90" s="19">
        <v>4</v>
      </c>
      <c r="AY90" s="4">
        <v>4</v>
      </c>
      <c r="AZ90" s="4">
        <v>4</v>
      </c>
      <c r="BA90" s="4">
        <v>4</v>
      </c>
      <c r="BC90" s="4">
        <v>5</v>
      </c>
      <c r="BD90" s="19">
        <v>4</v>
      </c>
      <c r="BE90" s="19">
        <v>4</v>
      </c>
      <c r="BF90" s="47">
        <v>4</v>
      </c>
      <c r="BG90" s="47">
        <v>5</v>
      </c>
      <c r="BI90" s="47">
        <v>4</v>
      </c>
      <c r="BJ90" s="47">
        <v>4</v>
      </c>
    </row>
    <row r="91" spans="1:62">
      <c r="A91" s="85" t="s">
        <v>646</v>
      </c>
      <c r="C91" s="4">
        <v>0</v>
      </c>
      <c r="F91" s="19">
        <v>1</v>
      </c>
      <c r="H91" s="4">
        <v>0</v>
      </c>
      <c r="I91" s="4"/>
      <c r="J91" s="19"/>
      <c r="K91" s="4"/>
      <c r="M91" s="19">
        <v>1</v>
      </c>
      <c r="N91" s="19"/>
      <c r="O91" s="4">
        <v>1</v>
      </c>
      <c r="R91" s="19">
        <v>0</v>
      </c>
      <c r="S91" s="4"/>
      <c r="T91" s="19">
        <v>0</v>
      </c>
      <c r="U91" s="19">
        <v>0</v>
      </c>
      <c r="V91" s="19">
        <v>1</v>
      </c>
      <c r="W91" s="4">
        <v>0</v>
      </c>
      <c r="X91" s="19">
        <v>1</v>
      </c>
      <c r="Y91" s="19">
        <v>1</v>
      </c>
      <c r="Z91" s="4">
        <v>0</v>
      </c>
      <c r="AA91" s="19">
        <v>0</v>
      </c>
      <c r="AB91" s="19">
        <v>0</v>
      </c>
      <c r="AC91" s="19">
        <v>0</v>
      </c>
      <c r="AD91" s="19">
        <v>0</v>
      </c>
      <c r="AF91" s="19">
        <v>0</v>
      </c>
      <c r="AG91" s="4">
        <v>0</v>
      </c>
      <c r="AH91" s="4"/>
      <c r="AI91" s="19">
        <v>0</v>
      </c>
      <c r="AL91" s="4"/>
      <c r="AM91" s="19"/>
      <c r="AN91" s="4">
        <v>0</v>
      </c>
      <c r="AO91" s="4">
        <v>2</v>
      </c>
      <c r="AP91" s="4"/>
      <c r="AQ91" s="19">
        <v>0</v>
      </c>
      <c r="AR91" s="19">
        <v>0</v>
      </c>
      <c r="AS91" s="19">
        <v>1</v>
      </c>
      <c r="AT91" s="19">
        <v>0</v>
      </c>
      <c r="AV91" s="19">
        <v>1</v>
      </c>
      <c r="AX91" s="19">
        <v>0</v>
      </c>
      <c r="AY91" s="4">
        <v>0</v>
      </c>
      <c r="AZ91" s="4">
        <v>0</v>
      </c>
      <c r="BA91" s="4">
        <v>0</v>
      </c>
      <c r="BC91" s="4">
        <v>0</v>
      </c>
      <c r="BD91" s="19">
        <v>1</v>
      </c>
      <c r="BE91" s="19"/>
    </row>
    <row r="92" spans="1:62">
      <c r="A92" s="97" t="s">
        <v>647</v>
      </c>
      <c r="C92" s="4">
        <v>2</v>
      </c>
      <c r="D92" s="19">
        <v>1</v>
      </c>
      <c r="E92" s="19">
        <v>1</v>
      </c>
      <c r="F92" s="19">
        <v>0</v>
      </c>
      <c r="H92" s="4">
        <v>0</v>
      </c>
      <c r="I92" s="4"/>
      <c r="J92" s="19"/>
      <c r="K92" s="4"/>
      <c r="L92" s="19">
        <v>1</v>
      </c>
      <c r="M92" s="19">
        <v>0</v>
      </c>
      <c r="N92" s="19">
        <v>1</v>
      </c>
      <c r="O92" s="4">
        <v>0</v>
      </c>
      <c r="P92" s="19">
        <v>1</v>
      </c>
      <c r="R92" s="19">
        <v>1</v>
      </c>
      <c r="S92" s="4"/>
      <c r="T92" s="19">
        <v>0</v>
      </c>
      <c r="U92" s="19">
        <v>0</v>
      </c>
      <c r="V92" s="19">
        <v>0</v>
      </c>
      <c r="W92" s="4">
        <v>1</v>
      </c>
      <c r="X92" s="19">
        <v>0</v>
      </c>
      <c r="Y92" s="19">
        <v>0</v>
      </c>
      <c r="Z92" s="4">
        <v>1</v>
      </c>
      <c r="AA92" s="19">
        <v>2</v>
      </c>
      <c r="AB92" s="19">
        <v>1</v>
      </c>
      <c r="AC92" s="19">
        <v>0</v>
      </c>
      <c r="AD92" s="19">
        <v>1</v>
      </c>
      <c r="AE92" s="19">
        <v>2</v>
      </c>
      <c r="AF92" s="19">
        <v>1</v>
      </c>
      <c r="AG92" s="4">
        <v>1</v>
      </c>
      <c r="AH92" s="4">
        <v>2</v>
      </c>
      <c r="AI92" s="19">
        <v>1</v>
      </c>
      <c r="AK92" s="4">
        <v>2</v>
      </c>
      <c r="AL92" s="4"/>
      <c r="AM92" s="19"/>
      <c r="AN92" s="4">
        <v>2</v>
      </c>
      <c r="AO92" s="4">
        <v>0</v>
      </c>
      <c r="AP92" s="4"/>
      <c r="AQ92" s="19">
        <v>2</v>
      </c>
      <c r="AR92" s="19">
        <v>1</v>
      </c>
      <c r="AS92" s="19">
        <v>0</v>
      </c>
      <c r="AT92" s="19">
        <v>2</v>
      </c>
      <c r="AV92" s="19">
        <v>0</v>
      </c>
      <c r="AW92" s="19">
        <v>2</v>
      </c>
      <c r="AX92" s="19">
        <v>2</v>
      </c>
      <c r="AY92" s="4">
        <v>2</v>
      </c>
      <c r="AZ92" s="4">
        <v>2</v>
      </c>
      <c r="BA92" s="4">
        <v>2</v>
      </c>
      <c r="BC92" s="4">
        <v>2</v>
      </c>
      <c r="BD92" s="19">
        <v>0</v>
      </c>
      <c r="BE92" s="19">
        <v>2</v>
      </c>
      <c r="BF92" s="47">
        <v>2</v>
      </c>
      <c r="BG92" s="47">
        <v>2</v>
      </c>
      <c r="BI92" s="47">
        <v>1</v>
      </c>
      <c r="BJ92" s="47">
        <v>1</v>
      </c>
    </row>
    <row r="93" spans="1:62">
      <c r="A93" s="97" t="s">
        <v>648</v>
      </c>
      <c r="B93" s="19">
        <v>1</v>
      </c>
      <c r="C93" s="4">
        <v>0</v>
      </c>
      <c r="F93" s="19">
        <v>0</v>
      </c>
      <c r="H93" s="4">
        <v>0</v>
      </c>
      <c r="I93" s="4"/>
      <c r="J93" s="19"/>
      <c r="K93" s="4"/>
      <c r="M93" s="19">
        <v>0</v>
      </c>
      <c r="N93" s="19"/>
      <c r="O93" s="4">
        <v>0</v>
      </c>
      <c r="R93" s="19">
        <v>0</v>
      </c>
      <c r="S93" s="4"/>
      <c r="T93" s="19">
        <v>1</v>
      </c>
      <c r="U93" s="19">
        <v>0</v>
      </c>
      <c r="V93" s="19">
        <v>0</v>
      </c>
      <c r="W93" s="4">
        <v>0</v>
      </c>
      <c r="X93" s="19">
        <v>0</v>
      </c>
      <c r="Y93" s="19">
        <v>0</v>
      </c>
      <c r="Z93" s="4">
        <v>0</v>
      </c>
      <c r="AA93" s="19">
        <v>0</v>
      </c>
      <c r="AB93" s="19">
        <v>0</v>
      </c>
      <c r="AC93" s="19">
        <v>0</v>
      </c>
      <c r="AD93" s="19">
        <v>0</v>
      </c>
      <c r="AF93" s="19">
        <v>0</v>
      </c>
      <c r="AG93" s="4">
        <v>0</v>
      </c>
      <c r="AH93" s="4"/>
      <c r="AI93" s="19">
        <v>0</v>
      </c>
      <c r="AL93" s="4"/>
      <c r="AM93" s="19">
        <v>2</v>
      </c>
      <c r="AN93" s="4">
        <v>0</v>
      </c>
      <c r="AO93" s="4">
        <v>0</v>
      </c>
      <c r="AP93" s="4"/>
      <c r="AQ93" s="19">
        <v>0</v>
      </c>
      <c r="AR93" s="19">
        <v>0</v>
      </c>
      <c r="AS93" s="19">
        <v>0</v>
      </c>
      <c r="AT93" s="19">
        <v>0</v>
      </c>
      <c r="AV93" s="19">
        <v>0</v>
      </c>
      <c r="AX93" s="19">
        <v>0</v>
      </c>
      <c r="AY93" s="4">
        <v>0</v>
      </c>
      <c r="AZ93" s="4">
        <v>0</v>
      </c>
      <c r="BA93" s="4">
        <v>0</v>
      </c>
      <c r="BC93" s="4">
        <v>0</v>
      </c>
      <c r="BD93" s="19">
        <v>0</v>
      </c>
      <c r="BE93" s="19"/>
    </row>
    <row r="94" spans="1:62">
      <c r="A94" s="97" t="s">
        <v>649</v>
      </c>
      <c r="C94" s="4">
        <v>0</v>
      </c>
      <c r="F94" s="19">
        <v>0</v>
      </c>
      <c r="H94" s="4">
        <v>0</v>
      </c>
      <c r="I94" s="4"/>
      <c r="J94" s="19"/>
      <c r="K94" s="4"/>
      <c r="M94" s="19">
        <v>0</v>
      </c>
      <c r="N94" s="19"/>
      <c r="O94" s="4">
        <v>0</v>
      </c>
      <c r="R94" s="19">
        <v>0</v>
      </c>
      <c r="S94" s="4"/>
      <c r="T94" s="19">
        <v>0</v>
      </c>
      <c r="U94" s="19">
        <v>0</v>
      </c>
      <c r="V94" s="19">
        <v>0</v>
      </c>
      <c r="W94" s="4">
        <v>0</v>
      </c>
      <c r="X94" s="19">
        <v>0</v>
      </c>
      <c r="Y94" s="19">
        <v>0</v>
      </c>
      <c r="Z94" s="4">
        <v>0</v>
      </c>
      <c r="AA94" s="19">
        <v>0</v>
      </c>
      <c r="AB94" s="19">
        <v>0</v>
      </c>
      <c r="AC94" s="19">
        <v>0</v>
      </c>
      <c r="AD94" s="19">
        <v>0</v>
      </c>
      <c r="AF94" s="19">
        <v>0</v>
      </c>
      <c r="AG94" s="4">
        <v>0</v>
      </c>
      <c r="AH94" s="4"/>
      <c r="AI94" s="19">
        <v>0</v>
      </c>
      <c r="AL94" s="4"/>
      <c r="AM94" s="19"/>
      <c r="AN94" s="4">
        <v>0</v>
      </c>
      <c r="AO94" s="4">
        <v>0</v>
      </c>
      <c r="AP94" s="4"/>
      <c r="AQ94" s="19">
        <v>0</v>
      </c>
      <c r="AR94" s="19">
        <v>0</v>
      </c>
      <c r="AS94" s="19">
        <v>0</v>
      </c>
      <c r="AT94" s="19">
        <v>0</v>
      </c>
      <c r="AV94" s="19">
        <v>0</v>
      </c>
      <c r="AX94" s="19">
        <v>0</v>
      </c>
      <c r="AY94" s="4">
        <v>0</v>
      </c>
      <c r="AZ94" s="4">
        <v>0</v>
      </c>
      <c r="BA94" s="4">
        <v>0</v>
      </c>
      <c r="BC94" s="4">
        <v>0</v>
      </c>
      <c r="BD94" s="19">
        <v>0</v>
      </c>
      <c r="BE94" s="19"/>
    </row>
    <row r="95" spans="1:62">
      <c r="A95" s="98" t="s">
        <v>578</v>
      </c>
      <c r="C95" s="4">
        <v>0</v>
      </c>
      <c r="F95" s="19">
        <v>0</v>
      </c>
      <c r="H95" s="4">
        <v>0</v>
      </c>
      <c r="I95" s="4"/>
      <c r="J95" s="19"/>
      <c r="K95" s="4"/>
      <c r="M95" s="19">
        <v>0</v>
      </c>
      <c r="N95" s="19"/>
      <c r="O95" s="4">
        <v>0</v>
      </c>
      <c r="R95" s="19">
        <v>0</v>
      </c>
      <c r="S95" s="4"/>
      <c r="T95" s="19">
        <v>0</v>
      </c>
      <c r="U95" s="19">
        <v>0</v>
      </c>
      <c r="V95" s="19">
        <v>0</v>
      </c>
      <c r="W95" s="4">
        <v>0</v>
      </c>
      <c r="X95" s="19">
        <v>0</v>
      </c>
      <c r="Y95" s="19">
        <v>0</v>
      </c>
      <c r="Z95" s="4">
        <v>0</v>
      </c>
      <c r="AA95" s="19">
        <v>0</v>
      </c>
      <c r="AB95" s="19">
        <v>0</v>
      </c>
      <c r="AC95" s="19">
        <v>0</v>
      </c>
      <c r="AD95" s="19">
        <v>0</v>
      </c>
      <c r="AF95" s="19">
        <v>0</v>
      </c>
      <c r="AG95" s="4">
        <v>0</v>
      </c>
      <c r="AH95" s="4"/>
      <c r="AI95" s="19">
        <v>0</v>
      </c>
      <c r="AL95" s="4"/>
      <c r="AM95" s="19"/>
      <c r="AN95" s="4">
        <v>0</v>
      </c>
      <c r="AO95" s="4">
        <v>0</v>
      </c>
      <c r="AP95" s="4"/>
      <c r="AQ95" s="19">
        <v>0</v>
      </c>
      <c r="AR95" s="19">
        <v>0</v>
      </c>
      <c r="AS95" s="19">
        <v>0</v>
      </c>
      <c r="AT95" s="19">
        <v>0</v>
      </c>
      <c r="AV95" s="19">
        <v>0</v>
      </c>
      <c r="AX95" s="19">
        <v>0</v>
      </c>
      <c r="AY95" s="4">
        <v>0</v>
      </c>
      <c r="AZ95" s="4">
        <v>0</v>
      </c>
      <c r="BA95" s="4">
        <v>0</v>
      </c>
      <c r="BC95" s="4">
        <v>0</v>
      </c>
      <c r="BD95" s="19">
        <v>0</v>
      </c>
      <c r="BE95" s="19"/>
    </row>
    <row r="96" spans="1:62">
      <c r="A96" s="85" t="s">
        <v>650</v>
      </c>
      <c r="C96" s="4">
        <v>0</v>
      </c>
      <c r="F96" s="19">
        <v>1</v>
      </c>
      <c r="H96" s="4">
        <v>2</v>
      </c>
      <c r="I96" s="4"/>
      <c r="J96" s="19">
        <v>1</v>
      </c>
      <c r="K96" s="4"/>
      <c r="M96" s="19">
        <v>1</v>
      </c>
      <c r="N96" s="19">
        <v>1</v>
      </c>
      <c r="O96" s="4">
        <v>1</v>
      </c>
      <c r="R96" s="19">
        <v>0</v>
      </c>
      <c r="S96" s="4">
        <v>1</v>
      </c>
      <c r="T96" s="19">
        <v>3</v>
      </c>
      <c r="U96" s="19">
        <v>1</v>
      </c>
      <c r="V96" s="19">
        <v>0</v>
      </c>
      <c r="W96" s="4">
        <v>0</v>
      </c>
      <c r="X96" s="19">
        <v>1</v>
      </c>
      <c r="Y96" s="19">
        <v>1</v>
      </c>
      <c r="Z96" s="4">
        <v>0</v>
      </c>
      <c r="AA96" s="19">
        <v>0</v>
      </c>
      <c r="AB96" s="19">
        <v>0</v>
      </c>
      <c r="AC96" s="19">
        <v>0</v>
      </c>
      <c r="AD96" s="19">
        <v>1</v>
      </c>
      <c r="AE96" s="19">
        <v>1</v>
      </c>
      <c r="AF96" s="19">
        <v>0</v>
      </c>
      <c r="AG96" s="4">
        <v>1</v>
      </c>
      <c r="AH96" s="4"/>
      <c r="AI96" s="19">
        <v>0</v>
      </c>
      <c r="AK96" s="4">
        <v>1</v>
      </c>
      <c r="AL96" s="4"/>
      <c r="AM96" s="19"/>
      <c r="AN96" s="4">
        <v>2</v>
      </c>
      <c r="AO96" s="4">
        <v>3</v>
      </c>
      <c r="AP96" s="4"/>
      <c r="AQ96" s="19">
        <v>0</v>
      </c>
      <c r="AR96" s="19">
        <v>0</v>
      </c>
      <c r="AS96" s="19">
        <v>0</v>
      </c>
      <c r="AT96" s="19">
        <v>0</v>
      </c>
      <c r="AV96" s="19">
        <v>0</v>
      </c>
      <c r="AX96" s="19">
        <v>2</v>
      </c>
      <c r="AY96" s="4">
        <v>2</v>
      </c>
      <c r="AZ96" s="4">
        <v>0</v>
      </c>
      <c r="BA96" s="4">
        <v>0</v>
      </c>
      <c r="BC96" s="4">
        <v>2</v>
      </c>
      <c r="BD96" s="19">
        <v>1</v>
      </c>
      <c r="BE96" s="19">
        <v>1</v>
      </c>
      <c r="BG96" s="47">
        <v>2</v>
      </c>
      <c r="BH96" s="47">
        <v>2</v>
      </c>
      <c r="BI96" s="47">
        <v>2</v>
      </c>
      <c r="BJ96" s="47">
        <v>1</v>
      </c>
    </row>
    <row r="97" spans="1:62">
      <c r="A97" s="88" t="s">
        <v>651</v>
      </c>
      <c r="B97" s="19">
        <v>1</v>
      </c>
      <c r="C97" s="4">
        <v>2</v>
      </c>
      <c r="D97" s="19">
        <v>1</v>
      </c>
      <c r="E97" s="19">
        <v>1</v>
      </c>
      <c r="F97" s="19">
        <v>0</v>
      </c>
      <c r="H97" s="4">
        <v>0</v>
      </c>
      <c r="I97" s="4"/>
      <c r="J97" s="19"/>
      <c r="K97" s="4"/>
      <c r="L97" s="19">
        <v>1</v>
      </c>
      <c r="M97" s="19">
        <v>1</v>
      </c>
      <c r="N97" s="19">
        <v>1</v>
      </c>
      <c r="O97" s="4">
        <v>0</v>
      </c>
      <c r="P97" s="19">
        <v>1</v>
      </c>
      <c r="R97" s="19">
        <v>1</v>
      </c>
      <c r="S97" s="4"/>
      <c r="T97" s="19">
        <v>1</v>
      </c>
      <c r="U97" s="19">
        <v>1</v>
      </c>
      <c r="V97" s="19">
        <v>1</v>
      </c>
      <c r="W97" s="4">
        <v>1</v>
      </c>
      <c r="X97" s="19">
        <v>1</v>
      </c>
      <c r="Y97" s="19">
        <v>0</v>
      </c>
      <c r="Z97" s="4">
        <v>2</v>
      </c>
      <c r="AA97" s="19">
        <v>2</v>
      </c>
      <c r="AB97" s="19">
        <v>0</v>
      </c>
      <c r="AC97" s="19">
        <v>2</v>
      </c>
      <c r="AD97" s="19">
        <v>1</v>
      </c>
      <c r="AE97" s="19">
        <v>1</v>
      </c>
      <c r="AF97" s="19">
        <v>1</v>
      </c>
      <c r="AG97" s="4">
        <v>0</v>
      </c>
      <c r="AH97" s="4">
        <v>1</v>
      </c>
      <c r="AI97" s="19">
        <v>2</v>
      </c>
      <c r="AK97" s="4">
        <v>1</v>
      </c>
      <c r="AL97" s="4"/>
      <c r="AM97" s="19">
        <v>2</v>
      </c>
      <c r="AN97" s="4">
        <v>0</v>
      </c>
      <c r="AO97" s="4">
        <v>0</v>
      </c>
      <c r="AP97" s="4"/>
      <c r="AQ97" s="19">
        <v>2</v>
      </c>
      <c r="AR97" s="19">
        <v>3</v>
      </c>
      <c r="AS97" s="19">
        <v>1</v>
      </c>
      <c r="AT97" s="19">
        <v>0</v>
      </c>
      <c r="AV97" s="19">
        <v>1</v>
      </c>
      <c r="AW97" s="19">
        <v>2</v>
      </c>
      <c r="AX97" s="19">
        <v>0</v>
      </c>
      <c r="AY97" s="4">
        <v>1</v>
      </c>
      <c r="AZ97" s="4">
        <v>1</v>
      </c>
      <c r="BA97" s="4">
        <v>1</v>
      </c>
      <c r="BC97" s="4">
        <v>1</v>
      </c>
      <c r="BD97" s="19">
        <v>1</v>
      </c>
      <c r="BE97" s="19">
        <v>1</v>
      </c>
      <c r="BF97" s="47">
        <v>1</v>
      </c>
      <c r="BG97" s="47">
        <v>1</v>
      </c>
      <c r="BH97" s="47">
        <v>1</v>
      </c>
      <c r="BI97" s="47">
        <v>1</v>
      </c>
    </row>
    <row r="98" spans="1:62">
      <c r="A98" s="88" t="s">
        <v>652</v>
      </c>
      <c r="C98" s="4">
        <v>0</v>
      </c>
      <c r="F98" s="19">
        <v>0</v>
      </c>
      <c r="H98" s="4">
        <v>0</v>
      </c>
      <c r="I98" s="4"/>
      <c r="J98" s="19"/>
      <c r="K98" s="4"/>
      <c r="M98" s="19">
        <v>0</v>
      </c>
      <c r="N98" s="19"/>
      <c r="O98" s="4">
        <v>0</v>
      </c>
      <c r="R98" s="19">
        <v>0</v>
      </c>
      <c r="S98" s="4"/>
      <c r="T98" s="19">
        <v>0</v>
      </c>
      <c r="U98" s="19">
        <v>0</v>
      </c>
      <c r="V98" s="19">
        <v>0</v>
      </c>
      <c r="W98" s="4">
        <v>0</v>
      </c>
      <c r="X98" s="19">
        <v>0</v>
      </c>
      <c r="Y98" s="19">
        <v>0</v>
      </c>
      <c r="Z98" s="4">
        <v>0</v>
      </c>
      <c r="AA98" s="19">
        <v>0</v>
      </c>
      <c r="AB98" s="19">
        <v>1</v>
      </c>
      <c r="AC98" s="19">
        <v>0</v>
      </c>
      <c r="AD98" s="19">
        <v>0</v>
      </c>
      <c r="AF98" s="19">
        <v>0</v>
      </c>
      <c r="AG98" s="4">
        <v>0</v>
      </c>
      <c r="AH98" s="4">
        <v>1</v>
      </c>
      <c r="AI98" s="19">
        <v>0</v>
      </c>
      <c r="AL98" s="4"/>
      <c r="AM98" s="19"/>
      <c r="AN98" s="4">
        <v>0</v>
      </c>
      <c r="AO98" s="4">
        <v>0</v>
      </c>
      <c r="AP98" s="4"/>
      <c r="AQ98" s="19">
        <v>0</v>
      </c>
      <c r="AR98" s="19">
        <v>0</v>
      </c>
      <c r="AS98" s="19">
        <v>0</v>
      </c>
      <c r="AT98" s="19">
        <v>2</v>
      </c>
      <c r="AV98" s="19">
        <v>0</v>
      </c>
      <c r="AX98" s="19">
        <v>0</v>
      </c>
      <c r="AY98" s="4">
        <v>0</v>
      </c>
      <c r="AZ98" s="4">
        <v>0</v>
      </c>
      <c r="BA98" s="4">
        <v>0</v>
      </c>
      <c r="BC98" s="4">
        <v>0</v>
      </c>
      <c r="BD98" s="19">
        <v>0</v>
      </c>
      <c r="BE98" s="19"/>
    </row>
    <row r="99" spans="1:62">
      <c r="A99" s="85" t="s">
        <v>653</v>
      </c>
      <c r="C99" s="4">
        <v>0</v>
      </c>
      <c r="F99" s="19">
        <v>0</v>
      </c>
      <c r="H99" s="4">
        <v>0</v>
      </c>
      <c r="I99" s="4"/>
      <c r="J99" s="19">
        <v>1</v>
      </c>
      <c r="K99" s="4"/>
      <c r="L99" s="19">
        <v>1</v>
      </c>
      <c r="M99" s="19">
        <v>0</v>
      </c>
      <c r="N99" s="19"/>
      <c r="O99" s="4">
        <v>0</v>
      </c>
      <c r="R99" s="19">
        <v>0</v>
      </c>
      <c r="S99" s="4"/>
      <c r="T99" s="19">
        <v>0</v>
      </c>
      <c r="U99" s="19">
        <v>0</v>
      </c>
      <c r="V99" s="19">
        <v>0</v>
      </c>
      <c r="W99" s="4">
        <v>0</v>
      </c>
      <c r="X99" s="19">
        <v>0</v>
      </c>
      <c r="Y99" s="19">
        <v>0</v>
      </c>
      <c r="Z99" s="4">
        <v>0</v>
      </c>
      <c r="AA99" s="19">
        <v>0</v>
      </c>
      <c r="AB99" s="19">
        <v>1</v>
      </c>
      <c r="AC99" s="19">
        <v>0</v>
      </c>
      <c r="AD99" s="19">
        <v>0</v>
      </c>
      <c r="AF99" s="19">
        <v>0</v>
      </c>
      <c r="AG99" s="4">
        <v>0</v>
      </c>
      <c r="AH99" s="4"/>
      <c r="AI99" s="19">
        <v>0</v>
      </c>
      <c r="AL99" s="4"/>
      <c r="AM99" s="19"/>
      <c r="AN99" s="4">
        <v>0</v>
      </c>
      <c r="AO99" s="4">
        <v>0</v>
      </c>
      <c r="AP99" s="4"/>
      <c r="AQ99" s="19">
        <v>0</v>
      </c>
      <c r="AR99" s="19">
        <v>0</v>
      </c>
      <c r="AS99" s="19">
        <v>0</v>
      </c>
      <c r="AT99" s="19">
        <v>0</v>
      </c>
      <c r="AV99" s="19">
        <v>0</v>
      </c>
      <c r="AW99" s="19">
        <v>3</v>
      </c>
      <c r="AX99" s="19">
        <v>0</v>
      </c>
      <c r="AY99" s="4">
        <v>0</v>
      </c>
      <c r="AZ99" s="4">
        <v>0</v>
      </c>
      <c r="BA99" s="4">
        <v>0</v>
      </c>
      <c r="BC99" s="4">
        <v>0</v>
      </c>
      <c r="BD99" s="19">
        <v>0</v>
      </c>
      <c r="BE99" s="19">
        <v>2</v>
      </c>
    </row>
    <row r="100" spans="1:62">
      <c r="A100" s="88" t="s">
        <v>651</v>
      </c>
      <c r="C100" s="4">
        <v>0</v>
      </c>
      <c r="F100" s="19">
        <v>0</v>
      </c>
      <c r="H100" s="4">
        <v>0</v>
      </c>
      <c r="I100" s="4"/>
      <c r="J100" s="19"/>
      <c r="K100" s="4"/>
      <c r="M100" s="19">
        <v>0</v>
      </c>
      <c r="N100" s="19"/>
      <c r="O100" s="4">
        <v>0</v>
      </c>
      <c r="R100" s="19">
        <v>0</v>
      </c>
      <c r="S100" s="4"/>
      <c r="T100" s="19">
        <v>0</v>
      </c>
      <c r="U100" s="19">
        <v>0</v>
      </c>
      <c r="V100" s="19">
        <v>0</v>
      </c>
      <c r="W100" s="4">
        <v>1</v>
      </c>
      <c r="X100" s="19">
        <v>0</v>
      </c>
      <c r="Y100" s="19">
        <v>0</v>
      </c>
      <c r="Z100" s="4">
        <v>0</v>
      </c>
      <c r="AA100" s="19">
        <v>0</v>
      </c>
      <c r="AB100" s="19">
        <v>1</v>
      </c>
      <c r="AC100" s="19">
        <v>0</v>
      </c>
      <c r="AD100" s="19">
        <v>0</v>
      </c>
      <c r="AF100" s="19">
        <v>1</v>
      </c>
      <c r="AG100" s="4">
        <v>0</v>
      </c>
      <c r="AH100" s="4">
        <v>1</v>
      </c>
      <c r="AI100" s="19">
        <v>0</v>
      </c>
      <c r="AL100" s="4"/>
      <c r="AM100" s="19"/>
      <c r="AN100" s="4">
        <v>0</v>
      </c>
      <c r="AO100" s="4">
        <v>0</v>
      </c>
      <c r="AP100" s="4"/>
      <c r="AQ100" s="19">
        <v>1</v>
      </c>
      <c r="AR100" s="19">
        <v>0</v>
      </c>
      <c r="AS100" s="19">
        <v>0</v>
      </c>
      <c r="AT100" s="19">
        <v>0</v>
      </c>
      <c r="AV100" s="19">
        <v>0</v>
      </c>
      <c r="AX100" s="19">
        <v>0</v>
      </c>
      <c r="AY100" s="4">
        <v>0</v>
      </c>
      <c r="AZ100" s="4">
        <v>0</v>
      </c>
      <c r="BA100" s="4">
        <v>0</v>
      </c>
      <c r="BC100" s="4">
        <v>0</v>
      </c>
      <c r="BD100" s="19">
        <v>0</v>
      </c>
      <c r="BE100" s="19"/>
    </row>
    <row r="101" spans="1:62">
      <c r="A101" s="88" t="s">
        <v>652</v>
      </c>
      <c r="C101" s="4">
        <v>0</v>
      </c>
      <c r="F101" s="19">
        <v>0</v>
      </c>
      <c r="H101" s="4">
        <v>0</v>
      </c>
      <c r="I101" s="4"/>
      <c r="J101" s="19"/>
      <c r="K101" s="4"/>
      <c r="M101" s="19">
        <v>0</v>
      </c>
      <c r="N101" s="19"/>
      <c r="O101" s="4">
        <v>0</v>
      </c>
      <c r="R101" s="19">
        <v>0</v>
      </c>
      <c r="S101" s="4"/>
      <c r="T101" s="19">
        <v>0</v>
      </c>
      <c r="U101" s="19">
        <v>0</v>
      </c>
      <c r="V101" s="19">
        <v>0</v>
      </c>
      <c r="W101" s="4">
        <v>0</v>
      </c>
      <c r="X101" s="19">
        <v>0</v>
      </c>
      <c r="Y101" s="19">
        <v>0</v>
      </c>
      <c r="Z101" s="4">
        <v>0</v>
      </c>
      <c r="AA101" s="19">
        <v>0</v>
      </c>
      <c r="AB101" s="19">
        <v>0</v>
      </c>
      <c r="AC101" s="19">
        <v>0</v>
      </c>
      <c r="AD101" s="19">
        <v>0</v>
      </c>
      <c r="AF101" s="19">
        <v>0</v>
      </c>
      <c r="AG101" s="4">
        <v>0</v>
      </c>
      <c r="AH101" s="4">
        <v>1</v>
      </c>
      <c r="AI101" s="19">
        <v>0</v>
      </c>
      <c r="AL101" s="4"/>
      <c r="AM101" s="19"/>
      <c r="AN101" s="4">
        <v>0</v>
      </c>
      <c r="AO101" s="4">
        <v>0</v>
      </c>
      <c r="AP101" s="4"/>
      <c r="AQ101" s="19">
        <v>0</v>
      </c>
      <c r="AR101" s="19">
        <v>0</v>
      </c>
      <c r="AS101" s="19">
        <v>0</v>
      </c>
      <c r="AT101" s="19">
        <v>0</v>
      </c>
      <c r="AV101" s="19">
        <v>0</v>
      </c>
      <c r="AX101" s="19">
        <v>0</v>
      </c>
      <c r="AY101" s="4">
        <v>0</v>
      </c>
      <c r="AZ101" s="4">
        <v>0</v>
      </c>
      <c r="BA101" s="4">
        <v>0</v>
      </c>
      <c r="BC101" s="4">
        <v>0</v>
      </c>
      <c r="BD101" s="19">
        <v>0</v>
      </c>
      <c r="BE101" s="19"/>
    </row>
    <row r="102" spans="1:62">
      <c r="A102" s="85" t="s">
        <v>654</v>
      </c>
      <c r="C102" s="4">
        <v>0</v>
      </c>
      <c r="D102" s="19">
        <v>1</v>
      </c>
      <c r="E102" s="19">
        <v>1</v>
      </c>
      <c r="F102" s="19">
        <v>0</v>
      </c>
      <c r="H102" s="4">
        <v>2</v>
      </c>
      <c r="I102" s="4"/>
      <c r="J102" s="19"/>
      <c r="K102" s="4"/>
      <c r="M102" s="19">
        <v>1</v>
      </c>
      <c r="N102" s="19"/>
      <c r="O102" s="4">
        <v>0</v>
      </c>
      <c r="P102" s="19">
        <v>1</v>
      </c>
      <c r="R102" s="19">
        <v>0</v>
      </c>
      <c r="S102" s="4">
        <v>1</v>
      </c>
      <c r="T102" s="19">
        <v>1</v>
      </c>
      <c r="U102" s="19">
        <v>1</v>
      </c>
      <c r="V102" s="19">
        <v>0</v>
      </c>
      <c r="W102" s="4">
        <v>1</v>
      </c>
      <c r="X102" s="19">
        <v>1</v>
      </c>
      <c r="Y102" s="19">
        <v>1</v>
      </c>
      <c r="Z102" s="4">
        <v>1</v>
      </c>
      <c r="AA102" s="19">
        <v>0</v>
      </c>
      <c r="AB102" s="19">
        <v>0</v>
      </c>
      <c r="AC102" s="19">
        <v>0</v>
      </c>
      <c r="AD102" s="19">
        <v>1</v>
      </c>
      <c r="AE102" s="19">
        <v>1</v>
      </c>
      <c r="AF102" s="19">
        <v>0</v>
      </c>
      <c r="AG102" s="4">
        <v>1</v>
      </c>
      <c r="AH102" s="4"/>
      <c r="AI102" s="19">
        <v>0</v>
      </c>
      <c r="AK102" s="4">
        <v>2</v>
      </c>
      <c r="AL102" s="4"/>
      <c r="AM102" s="19"/>
      <c r="AN102" s="4">
        <v>0</v>
      </c>
      <c r="AO102" s="4">
        <v>1</v>
      </c>
      <c r="AP102" s="4"/>
      <c r="AQ102" s="19">
        <v>1</v>
      </c>
      <c r="AR102" s="19">
        <v>0</v>
      </c>
      <c r="AS102" s="19">
        <v>0</v>
      </c>
      <c r="AT102" s="19">
        <v>0</v>
      </c>
      <c r="AV102" s="19">
        <v>0</v>
      </c>
      <c r="AW102" s="19">
        <v>1</v>
      </c>
      <c r="AX102" s="19">
        <v>0</v>
      </c>
      <c r="AY102" s="4">
        <v>1</v>
      </c>
      <c r="AZ102" s="4">
        <v>1</v>
      </c>
      <c r="BA102" s="4">
        <v>1</v>
      </c>
      <c r="BC102" s="4">
        <v>1</v>
      </c>
      <c r="BD102" s="19">
        <v>1</v>
      </c>
      <c r="BE102" s="19"/>
      <c r="BG102" s="47">
        <v>1</v>
      </c>
      <c r="BI102" s="47">
        <v>1</v>
      </c>
      <c r="BJ102" s="47">
        <v>1</v>
      </c>
    </row>
    <row r="103" spans="1:62">
      <c r="A103" s="88" t="s">
        <v>651</v>
      </c>
      <c r="B103" s="19">
        <v>1</v>
      </c>
      <c r="C103" s="4">
        <v>1</v>
      </c>
      <c r="F103" s="19">
        <v>0</v>
      </c>
      <c r="H103" s="4">
        <v>0</v>
      </c>
      <c r="I103" s="4"/>
      <c r="J103" s="19"/>
      <c r="K103" s="4"/>
      <c r="M103" s="19">
        <v>0</v>
      </c>
      <c r="N103" s="19"/>
      <c r="O103" s="4">
        <v>0</v>
      </c>
      <c r="R103" s="19">
        <v>0</v>
      </c>
      <c r="S103" s="4"/>
      <c r="T103" s="19">
        <v>0</v>
      </c>
      <c r="U103" s="19">
        <v>0</v>
      </c>
      <c r="V103" s="19">
        <v>1</v>
      </c>
      <c r="W103" s="4">
        <v>0</v>
      </c>
      <c r="X103" s="19">
        <v>0</v>
      </c>
      <c r="Y103" s="19">
        <v>0</v>
      </c>
      <c r="Z103" s="4">
        <v>0</v>
      </c>
      <c r="AA103" s="19">
        <v>1</v>
      </c>
      <c r="AB103" s="19">
        <v>0</v>
      </c>
      <c r="AC103" s="19">
        <v>1</v>
      </c>
      <c r="AD103" s="19">
        <v>0</v>
      </c>
      <c r="AF103" s="19">
        <v>1</v>
      </c>
      <c r="AG103" s="4">
        <v>0</v>
      </c>
      <c r="AH103" s="4"/>
      <c r="AI103" s="19">
        <v>1</v>
      </c>
      <c r="AL103" s="4"/>
      <c r="AM103" s="19">
        <v>1</v>
      </c>
      <c r="AN103" s="4">
        <v>2</v>
      </c>
      <c r="AO103" s="4">
        <v>0</v>
      </c>
      <c r="AP103" s="4"/>
      <c r="AQ103" s="19">
        <v>1</v>
      </c>
      <c r="AR103" s="19">
        <v>0</v>
      </c>
      <c r="AS103" s="19">
        <v>1</v>
      </c>
      <c r="AT103" s="19">
        <v>0</v>
      </c>
      <c r="AV103" s="19">
        <v>0</v>
      </c>
      <c r="AW103" s="19">
        <v>1</v>
      </c>
      <c r="AX103" s="19">
        <v>1</v>
      </c>
      <c r="AY103" s="4">
        <v>0</v>
      </c>
      <c r="AZ103" s="4">
        <v>0</v>
      </c>
      <c r="BA103" s="4">
        <v>0</v>
      </c>
      <c r="BC103" s="4">
        <v>0</v>
      </c>
      <c r="BD103" s="19">
        <v>0</v>
      </c>
      <c r="BE103" s="19">
        <v>1</v>
      </c>
      <c r="BG103" s="47">
        <v>3</v>
      </c>
      <c r="BI103" s="47">
        <v>1</v>
      </c>
    </row>
    <row r="104" spans="1:62">
      <c r="A104" s="88" t="s">
        <v>652</v>
      </c>
      <c r="C104" s="4">
        <v>0</v>
      </c>
      <c r="F104" s="19">
        <v>0</v>
      </c>
      <c r="H104" s="4">
        <v>0</v>
      </c>
      <c r="I104" s="4"/>
      <c r="J104" s="19"/>
      <c r="K104" s="4"/>
      <c r="M104" s="19">
        <v>0</v>
      </c>
      <c r="N104" s="19"/>
      <c r="O104" s="4">
        <v>0</v>
      </c>
      <c r="R104" s="19">
        <v>0</v>
      </c>
      <c r="S104" s="4"/>
      <c r="T104" s="19">
        <v>0</v>
      </c>
      <c r="U104" s="19">
        <v>0</v>
      </c>
      <c r="V104" s="19">
        <v>0</v>
      </c>
      <c r="W104" s="4">
        <v>0</v>
      </c>
      <c r="X104" s="19">
        <v>0</v>
      </c>
      <c r="Y104" s="19">
        <v>0</v>
      </c>
      <c r="Z104" s="4">
        <v>0</v>
      </c>
      <c r="AA104" s="19">
        <v>0</v>
      </c>
      <c r="AB104" s="19">
        <v>1</v>
      </c>
      <c r="AC104" s="19">
        <v>0</v>
      </c>
      <c r="AD104" s="19">
        <v>0</v>
      </c>
      <c r="AF104" s="19">
        <v>0</v>
      </c>
      <c r="AG104" s="4">
        <v>0</v>
      </c>
      <c r="AH104" s="4">
        <v>2</v>
      </c>
      <c r="AI104" s="19">
        <v>0</v>
      </c>
      <c r="AL104" s="4"/>
      <c r="AM104" s="19"/>
      <c r="AN104" s="4">
        <v>0</v>
      </c>
      <c r="AO104" s="4">
        <v>0</v>
      </c>
      <c r="AP104" s="4"/>
      <c r="AQ104" s="19">
        <v>0</v>
      </c>
      <c r="AR104" s="19">
        <v>0</v>
      </c>
      <c r="AS104" s="19">
        <v>0</v>
      </c>
      <c r="AT104" s="19">
        <v>1</v>
      </c>
      <c r="AV104" s="19">
        <v>0</v>
      </c>
      <c r="AX104" s="19">
        <v>0</v>
      </c>
      <c r="AY104" s="4">
        <v>0</v>
      </c>
      <c r="AZ104" s="4">
        <v>0</v>
      </c>
      <c r="BA104" s="4">
        <v>0</v>
      </c>
      <c r="BC104" s="4">
        <v>0</v>
      </c>
      <c r="BD104" s="19">
        <v>0</v>
      </c>
      <c r="BE104" s="19"/>
    </row>
    <row r="105" spans="1:62">
      <c r="A105" s="85" t="s">
        <v>579</v>
      </c>
      <c r="C105" s="4">
        <v>0</v>
      </c>
      <c r="F105" s="19">
        <v>0</v>
      </c>
      <c r="H105" s="4">
        <v>0</v>
      </c>
      <c r="I105" s="4"/>
      <c r="J105" s="19">
        <v>1</v>
      </c>
      <c r="K105" s="4"/>
      <c r="L105" s="19">
        <v>1</v>
      </c>
      <c r="M105" s="19">
        <v>0</v>
      </c>
      <c r="N105" s="19"/>
      <c r="O105" s="4">
        <v>0</v>
      </c>
      <c r="R105" s="19">
        <v>0</v>
      </c>
      <c r="S105" s="4"/>
      <c r="T105" s="19">
        <v>1</v>
      </c>
      <c r="U105" s="19">
        <v>0</v>
      </c>
      <c r="V105" s="19">
        <v>0</v>
      </c>
      <c r="W105" s="4">
        <v>0</v>
      </c>
      <c r="X105" s="19">
        <v>0</v>
      </c>
      <c r="Y105" s="19">
        <v>0</v>
      </c>
      <c r="Z105" s="4">
        <v>0</v>
      </c>
      <c r="AA105" s="19">
        <v>0</v>
      </c>
      <c r="AB105" s="19">
        <v>0</v>
      </c>
      <c r="AC105" s="19">
        <v>0</v>
      </c>
      <c r="AD105" s="19">
        <v>0</v>
      </c>
      <c r="AF105" s="19">
        <v>0</v>
      </c>
      <c r="AG105" s="4">
        <v>0</v>
      </c>
      <c r="AH105" s="4"/>
      <c r="AI105" s="19">
        <v>0</v>
      </c>
      <c r="AL105" s="4"/>
      <c r="AM105" s="19"/>
      <c r="AN105" s="4">
        <v>0</v>
      </c>
      <c r="AO105" s="4">
        <v>0</v>
      </c>
      <c r="AP105" s="4"/>
      <c r="AQ105" s="19">
        <v>0</v>
      </c>
      <c r="AR105" s="19">
        <v>1</v>
      </c>
      <c r="AS105" s="19">
        <v>0</v>
      </c>
      <c r="AT105" s="19">
        <v>0</v>
      </c>
      <c r="AV105" s="19">
        <v>0</v>
      </c>
      <c r="AW105" s="19">
        <v>1</v>
      </c>
      <c r="AX105" s="19">
        <v>0</v>
      </c>
      <c r="AY105" s="4">
        <v>0</v>
      </c>
      <c r="AZ105" s="4">
        <v>0</v>
      </c>
      <c r="BA105" s="4">
        <v>0</v>
      </c>
      <c r="BC105" s="4">
        <v>1</v>
      </c>
      <c r="BD105" s="19">
        <v>0</v>
      </c>
      <c r="BE105" s="19">
        <v>1</v>
      </c>
    </row>
    <row r="106" spans="1:62">
      <c r="A106" s="85" t="s">
        <v>1991</v>
      </c>
      <c r="C106" s="4">
        <v>1</v>
      </c>
      <c r="H106" s="4">
        <v>1</v>
      </c>
      <c r="I106" s="4"/>
      <c r="J106" s="19">
        <v>1</v>
      </c>
      <c r="K106" s="4"/>
      <c r="M106" s="19">
        <v>1</v>
      </c>
      <c r="N106" s="19"/>
      <c r="O106" s="4">
        <v>1</v>
      </c>
      <c r="R106" s="19">
        <v>1</v>
      </c>
      <c r="S106" s="4">
        <v>1</v>
      </c>
      <c r="T106" s="19">
        <v>1</v>
      </c>
      <c r="U106" s="19">
        <v>1</v>
      </c>
      <c r="V106" s="19">
        <v>1</v>
      </c>
      <c r="W106" s="4">
        <v>1</v>
      </c>
      <c r="X106" s="19">
        <v>1</v>
      </c>
      <c r="Y106" s="19">
        <v>1</v>
      </c>
      <c r="Z106" s="4">
        <v>1</v>
      </c>
      <c r="AA106" s="19">
        <v>1</v>
      </c>
      <c r="AB106" s="19">
        <v>1</v>
      </c>
      <c r="AC106" s="19">
        <v>0</v>
      </c>
      <c r="AD106" s="19">
        <v>1</v>
      </c>
      <c r="AE106" s="19">
        <v>1</v>
      </c>
      <c r="AF106" s="19">
        <v>1</v>
      </c>
      <c r="AG106" s="4">
        <v>1</v>
      </c>
      <c r="AH106" s="4">
        <v>1</v>
      </c>
      <c r="AI106" s="19">
        <v>1</v>
      </c>
      <c r="AK106" s="4">
        <v>1</v>
      </c>
      <c r="AL106" s="4"/>
      <c r="AM106" s="19"/>
      <c r="AN106" s="4">
        <v>1</v>
      </c>
      <c r="AO106" s="4">
        <v>1</v>
      </c>
      <c r="AP106" s="4"/>
      <c r="AQ106" s="19">
        <v>1</v>
      </c>
      <c r="AR106" s="19">
        <v>1</v>
      </c>
      <c r="AS106" s="19">
        <v>1</v>
      </c>
      <c r="AT106" s="19">
        <v>1</v>
      </c>
      <c r="AV106" s="19">
        <v>1</v>
      </c>
      <c r="AW106" s="19">
        <v>1</v>
      </c>
      <c r="AX106" s="19">
        <v>1</v>
      </c>
      <c r="AY106" s="4">
        <v>1</v>
      </c>
      <c r="AZ106" s="4">
        <v>1</v>
      </c>
      <c r="BA106" s="4">
        <v>1</v>
      </c>
      <c r="BC106" s="4">
        <v>1</v>
      </c>
      <c r="BD106" s="19">
        <v>1</v>
      </c>
      <c r="BE106" s="19">
        <v>1</v>
      </c>
      <c r="BF106" s="47">
        <v>1</v>
      </c>
      <c r="BG106" s="47">
        <v>1</v>
      </c>
      <c r="BH106" s="47">
        <v>1</v>
      </c>
      <c r="BI106" s="47">
        <v>1</v>
      </c>
      <c r="BJ106" s="47">
        <v>1</v>
      </c>
    </row>
    <row r="107" spans="1:62">
      <c r="A107" s="99" t="s">
        <v>1990</v>
      </c>
      <c r="B107" s="19">
        <v>20</v>
      </c>
      <c r="C107" s="4">
        <v>20</v>
      </c>
      <c r="D107" s="19">
        <v>20</v>
      </c>
      <c r="E107" s="19">
        <v>20</v>
      </c>
      <c r="H107" s="4">
        <v>20</v>
      </c>
      <c r="I107" s="4"/>
      <c r="J107" s="19">
        <v>20</v>
      </c>
      <c r="K107" s="4"/>
      <c r="L107" s="19">
        <v>25</v>
      </c>
      <c r="M107" s="19">
        <v>25</v>
      </c>
      <c r="N107" s="19">
        <v>25</v>
      </c>
      <c r="O107" s="4">
        <v>20</v>
      </c>
      <c r="P107" s="19">
        <v>25</v>
      </c>
      <c r="R107" s="19">
        <v>60</v>
      </c>
      <c r="S107" s="4">
        <v>60</v>
      </c>
      <c r="T107" s="19">
        <v>40</v>
      </c>
      <c r="U107" s="19">
        <v>25</v>
      </c>
      <c r="V107" s="19">
        <v>20</v>
      </c>
      <c r="W107" s="4">
        <v>30</v>
      </c>
      <c r="X107" s="19">
        <v>20</v>
      </c>
      <c r="Y107" s="19">
        <v>3</v>
      </c>
      <c r="Z107" s="4">
        <v>25</v>
      </c>
      <c r="AA107" s="19">
        <v>20</v>
      </c>
      <c r="AB107" s="19">
        <v>20</v>
      </c>
      <c r="AC107" s="19">
        <v>25</v>
      </c>
      <c r="AD107" s="19">
        <v>20</v>
      </c>
      <c r="AE107" s="19">
        <v>25</v>
      </c>
      <c r="AF107" s="19">
        <v>25</v>
      </c>
      <c r="AG107" s="4">
        <v>20</v>
      </c>
      <c r="AH107" s="4">
        <v>20</v>
      </c>
      <c r="AI107" s="19">
        <v>20</v>
      </c>
      <c r="AK107" s="4">
        <v>20</v>
      </c>
      <c r="AL107" s="4"/>
      <c r="AM107" s="19">
        <v>25</v>
      </c>
      <c r="AN107" s="4">
        <v>20</v>
      </c>
      <c r="AO107" s="4">
        <v>20</v>
      </c>
      <c r="AP107" s="4"/>
      <c r="AQ107" s="19">
        <v>3</v>
      </c>
      <c r="AR107" s="19">
        <v>20</v>
      </c>
      <c r="AS107" s="19">
        <v>20</v>
      </c>
      <c r="AT107" s="19">
        <v>2</v>
      </c>
      <c r="AV107" s="19">
        <v>20</v>
      </c>
      <c r="AW107" s="19">
        <v>25</v>
      </c>
      <c r="AX107" s="19">
        <v>20</v>
      </c>
      <c r="AY107" s="4">
        <v>25</v>
      </c>
      <c r="AZ107" s="4">
        <v>25</v>
      </c>
      <c r="BA107" s="4">
        <v>25</v>
      </c>
      <c r="BC107" s="4">
        <v>20</v>
      </c>
      <c r="BD107" s="19">
        <v>20</v>
      </c>
      <c r="BE107" s="19">
        <v>2</v>
      </c>
      <c r="BF107" s="47">
        <v>20</v>
      </c>
      <c r="BG107" s="47">
        <v>2</v>
      </c>
      <c r="BH107" s="47">
        <v>20</v>
      </c>
      <c r="BI107" s="47">
        <v>20</v>
      </c>
      <c r="BJ107" s="47">
        <v>2</v>
      </c>
    </row>
    <row r="108" spans="1:62">
      <c r="A108" s="100" t="s">
        <v>655</v>
      </c>
      <c r="B108" s="19" t="s">
        <v>4806</v>
      </c>
      <c r="C108" s="4" t="s">
        <v>4806</v>
      </c>
      <c r="D108" s="19" t="s">
        <v>4806</v>
      </c>
      <c r="E108" s="19" t="s">
        <v>4806</v>
      </c>
      <c r="H108" s="4" t="s">
        <v>4806</v>
      </c>
      <c r="I108" s="4"/>
      <c r="J108" s="19" t="s">
        <v>4806</v>
      </c>
      <c r="K108" s="4"/>
      <c r="L108" s="19" t="s">
        <v>4806</v>
      </c>
      <c r="M108" s="73" t="s">
        <v>4806</v>
      </c>
      <c r="N108" s="19" t="s">
        <v>4806</v>
      </c>
      <c r="O108" s="4" t="s">
        <v>4806</v>
      </c>
      <c r="P108" s="19" t="s">
        <v>4806</v>
      </c>
      <c r="R108" s="19" t="s">
        <v>4806</v>
      </c>
      <c r="S108" s="4" t="s">
        <v>4806</v>
      </c>
      <c r="T108" s="19" t="s">
        <v>4806</v>
      </c>
      <c r="U108" s="19" t="s">
        <v>4806</v>
      </c>
      <c r="V108" s="73" t="s">
        <v>4806</v>
      </c>
      <c r="W108" s="4" t="s">
        <v>4806</v>
      </c>
      <c r="X108" s="73" t="s">
        <v>4806</v>
      </c>
      <c r="Y108" s="73" t="s">
        <v>1621</v>
      </c>
      <c r="Z108" s="4" t="s">
        <v>4806</v>
      </c>
      <c r="AA108" s="19" t="s">
        <v>4806</v>
      </c>
      <c r="AB108" s="73" t="s">
        <v>4806</v>
      </c>
      <c r="AC108" s="19" t="s">
        <v>4806</v>
      </c>
      <c r="AD108" s="19" t="s">
        <v>4806</v>
      </c>
      <c r="AE108" s="19" t="s">
        <v>2993</v>
      </c>
      <c r="AF108" s="73" t="s">
        <v>4806</v>
      </c>
      <c r="AG108" s="4" t="s">
        <v>4806</v>
      </c>
      <c r="AH108" s="4" t="s">
        <v>4806</v>
      </c>
      <c r="AI108" s="73" t="s">
        <v>4806</v>
      </c>
      <c r="AK108" s="4" t="s">
        <v>4806</v>
      </c>
      <c r="AL108" s="4"/>
      <c r="AM108" s="19" t="s">
        <v>4806</v>
      </c>
      <c r="AN108" s="4" t="s">
        <v>4806</v>
      </c>
      <c r="AO108" s="4" t="s">
        <v>4806</v>
      </c>
      <c r="AP108" s="4"/>
      <c r="AQ108" s="73" t="s">
        <v>5322</v>
      </c>
      <c r="AR108" s="73" t="s">
        <v>4806</v>
      </c>
      <c r="AS108" s="73" t="s">
        <v>4806</v>
      </c>
      <c r="AT108" s="19" t="s">
        <v>2438</v>
      </c>
      <c r="AV108" s="73" t="s">
        <v>4806</v>
      </c>
      <c r="AW108" s="19" t="s">
        <v>4806</v>
      </c>
      <c r="AX108" s="73" t="s">
        <v>4806</v>
      </c>
      <c r="AY108" s="4" t="s">
        <v>4806</v>
      </c>
      <c r="AZ108" s="4" t="s">
        <v>4806</v>
      </c>
      <c r="BA108" s="4" t="s">
        <v>4806</v>
      </c>
      <c r="BC108" s="8" t="s">
        <v>4806</v>
      </c>
      <c r="BD108" s="73" t="s">
        <v>4806</v>
      </c>
      <c r="BE108" s="73" t="s">
        <v>4755</v>
      </c>
      <c r="BF108" s="47" t="s">
        <v>4806</v>
      </c>
      <c r="BG108" s="47" t="s">
        <v>2308</v>
      </c>
      <c r="BH108" s="47" t="s">
        <v>4806</v>
      </c>
      <c r="BI108" s="47" t="s">
        <v>4806</v>
      </c>
      <c r="BJ108" s="47" t="s">
        <v>2585</v>
      </c>
    </row>
    <row r="109" spans="1:62">
      <c r="A109" s="94" t="s">
        <v>580</v>
      </c>
      <c r="B109" s="19">
        <v>4</v>
      </c>
      <c r="C109" s="4">
        <v>3.5</v>
      </c>
      <c r="D109" s="19">
        <v>3</v>
      </c>
      <c r="E109" s="19">
        <v>1.5</v>
      </c>
      <c r="H109" s="4">
        <v>3</v>
      </c>
      <c r="I109" s="4"/>
      <c r="J109" s="19">
        <v>4</v>
      </c>
      <c r="K109" s="4"/>
      <c r="L109" s="19">
        <v>2</v>
      </c>
      <c r="M109" s="19">
        <v>3</v>
      </c>
      <c r="N109" s="19">
        <v>1.5</v>
      </c>
      <c r="O109" s="4">
        <v>2</v>
      </c>
      <c r="P109" s="19">
        <v>4</v>
      </c>
      <c r="R109" s="19">
        <v>6</v>
      </c>
      <c r="S109" s="4"/>
      <c r="T109" s="19">
        <v>3</v>
      </c>
      <c r="U109" s="19">
        <v>4</v>
      </c>
      <c r="V109" s="19">
        <v>2</v>
      </c>
      <c r="W109" s="4">
        <v>8</v>
      </c>
      <c r="X109" s="19">
        <v>3</v>
      </c>
      <c r="Y109" s="19">
        <v>4</v>
      </c>
      <c r="Z109" s="4">
        <v>4</v>
      </c>
      <c r="AA109" s="19">
        <v>4.5</v>
      </c>
      <c r="AB109" s="19">
        <v>6</v>
      </c>
      <c r="AC109" s="19">
        <v>4</v>
      </c>
      <c r="AD109" s="19">
        <v>3.5</v>
      </c>
      <c r="AE109" s="19">
        <v>3</v>
      </c>
      <c r="AF109" s="19">
        <v>4</v>
      </c>
      <c r="AG109" s="4">
        <v>0.5</v>
      </c>
      <c r="AH109" s="4">
        <v>8</v>
      </c>
      <c r="AI109" s="19">
        <v>2</v>
      </c>
      <c r="AK109" s="4">
        <v>4</v>
      </c>
      <c r="AL109" s="4"/>
      <c r="AM109" s="19">
        <v>3</v>
      </c>
      <c r="AN109" s="4">
        <v>8</v>
      </c>
      <c r="AO109" s="4">
        <v>6</v>
      </c>
      <c r="AP109" s="4"/>
      <c r="AQ109" s="19">
        <v>5</v>
      </c>
      <c r="AR109" s="19">
        <v>4</v>
      </c>
      <c r="AS109" s="19">
        <v>4</v>
      </c>
      <c r="AT109" s="19">
        <v>12</v>
      </c>
      <c r="AV109" s="19">
        <v>1.5</v>
      </c>
      <c r="AW109" s="19">
        <v>4</v>
      </c>
      <c r="AX109" s="19"/>
      <c r="AY109" s="4">
        <v>3</v>
      </c>
      <c r="AZ109" s="4">
        <v>4</v>
      </c>
      <c r="BA109" s="4">
        <v>3</v>
      </c>
      <c r="BC109" s="4">
        <v>6</v>
      </c>
      <c r="BD109" s="19">
        <v>2</v>
      </c>
      <c r="BE109" s="19">
        <v>5</v>
      </c>
      <c r="BF109" s="47">
        <v>5</v>
      </c>
      <c r="BG109" s="47">
        <v>4</v>
      </c>
      <c r="BH109" s="47">
        <v>3</v>
      </c>
      <c r="BI109" s="47">
        <v>3</v>
      </c>
      <c r="BJ109" s="47">
        <v>5</v>
      </c>
    </row>
    <row r="110" spans="1:62">
      <c r="A110" s="85" t="s">
        <v>656</v>
      </c>
      <c r="B110" s="19" t="s">
        <v>590</v>
      </c>
      <c r="C110" s="4" t="s">
        <v>590</v>
      </c>
      <c r="F110" s="19" t="s">
        <v>590</v>
      </c>
      <c r="H110" s="4" t="s">
        <v>590</v>
      </c>
      <c r="I110" s="4"/>
      <c r="J110" s="19"/>
      <c r="K110" s="4"/>
      <c r="M110" s="19" t="s">
        <v>590</v>
      </c>
      <c r="N110" s="19"/>
      <c r="O110" s="4" t="s">
        <v>590</v>
      </c>
      <c r="R110" s="19" t="s">
        <v>590</v>
      </c>
      <c r="S110" s="4"/>
      <c r="T110" s="19" t="s">
        <v>590</v>
      </c>
      <c r="U110" s="19" t="s">
        <v>590</v>
      </c>
      <c r="V110" s="19" t="s">
        <v>590</v>
      </c>
      <c r="W110" s="4" t="s">
        <v>590</v>
      </c>
      <c r="X110" s="19" t="s">
        <v>1995</v>
      </c>
      <c r="Y110" s="19" t="s">
        <v>590</v>
      </c>
      <c r="Z110" s="4" t="s">
        <v>590</v>
      </c>
      <c r="AA110" s="19" t="s">
        <v>1995</v>
      </c>
      <c r="AB110" s="19" t="s">
        <v>1995</v>
      </c>
      <c r="AC110" s="19" t="s">
        <v>590</v>
      </c>
      <c r="AD110" s="19" t="s">
        <v>590</v>
      </c>
      <c r="AF110" s="19" t="s">
        <v>590</v>
      </c>
      <c r="AG110" s="4" t="s">
        <v>590</v>
      </c>
      <c r="AH110" s="4" t="s">
        <v>2994</v>
      </c>
      <c r="AI110" s="19" t="s">
        <v>590</v>
      </c>
      <c r="AL110" s="4"/>
      <c r="AM110" s="19" t="s">
        <v>1995</v>
      </c>
      <c r="AN110" s="4" t="s">
        <v>1995</v>
      </c>
      <c r="AO110" s="4" t="s">
        <v>590</v>
      </c>
      <c r="AP110" s="4"/>
      <c r="AQ110" s="19" t="s">
        <v>1995</v>
      </c>
      <c r="AR110" s="19" t="s">
        <v>1995</v>
      </c>
      <c r="AS110" s="19" t="s">
        <v>590</v>
      </c>
      <c r="AT110" s="19" t="s">
        <v>1995</v>
      </c>
      <c r="AV110" s="19" t="s">
        <v>590</v>
      </c>
      <c r="AX110" s="19" t="s">
        <v>1995</v>
      </c>
      <c r="AY110" s="4" t="s">
        <v>1995</v>
      </c>
      <c r="AZ110" s="4" t="s">
        <v>1995</v>
      </c>
      <c r="BA110" s="4" t="s">
        <v>590</v>
      </c>
      <c r="BC110" s="4" t="s">
        <v>1995</v>
      </c>
      <c r="BD110" s="19"/>
      <c r="BE110" s="19"/>
      <c r="BG110" s="47" t="s">
        <v>1995</v>
      </c>
      <c r="BH110" s="47" t="s">
        <v>590</v>
      </c>
    </row>
    <row r="111" spans="1:62">
      <c r="A111" s="100" t="s">
        <v>657</v>
      </c>
      <c r="C111" s="4">
        <v>0</v>
      </c>
      <c r="F111" s="19">
        <v>0</v>
      </c>
      <c r="H111" s="4">
        <v>0</v>
      </c>
      <c r="I111" s="4"/>
      <c r="J111" s="19"/>
      <c r="K111" s="4"/>
      <c r="M111" s="19">
        <v>0</v>
      </c>
      <c r="N111" s="19"/>
      <c r="O111" s="4">
        <v>0</v>
      </c>
      <c r="R111" s="19"/>
      <c r="S111" s="4"/>
      <c r="V111" s="19">
        <v>0</v>
      </c>
      <c r="W111" s="4">
        <v>0</v>
      </c>
      <c r="X111" s="19">
        <v>10</v>
      </c>
      <c r="Y111" s="19">
        <v>0</v>
      </c>
      <c r="Z111" s="4">
        <v>0</v>
      </c>
      <c r="AB111" s="19">
        <v>10</v>
      </c>
      <c r="AF111" s="19">
        <v>0</v>
      </c>
      <c r="AG111" s="4" t="s">
        <v>590</v>
      </c>
      <c r="AH111" s="4">
        <v>8</v>
      </c>
      <c r="AI111" s="19">
        <v>0</v>
      </c>
      <c r="AL111" s="4"/>
      <c r="AM111" s="19">
        <v>8</v>
      </c>
      <c r="AN111" s="4">
        <v>8</v>
      </c>
      <c r="AO111" s="4">
        <v>0</v>
      </c>
      <c r="AP111" s="4"/>
      <c r="AQ111" s="19">
        <v>8</v>
      </c>
      <c r="AR111" s="19">
        <v>10</v>
      </c>
      <c r="AS111" s="19">
        <v>0</v>
      </c>
      <c r="AT111" s="19">
        <v>15</v>
      </c>
      <c r="AV111" s="19">
        <v>0</v>
      </c>
      <c r="AX111" s="19"/>
      <c r="AY111" s="4">
        <v>8</v>
      </c>
      <c r="AZ111" s="4">
        <v>8</v>
      </c>
      <c r="BA111" s="4">
        <v>0</v>
      </c>
      <c r="BC111" s="4"/>
      <c r="BD111" s="19"/>
      <c r="BE111" s="19"/>
      <c r="BG111" s="47">
        <v>20</v>
      </c>
    </row>
    <row r="112" spans="1:62">
      <c r="A112" s="85" t="s">
        <v>581</v>
      </c>
      <c r="B112" s="19" t="s">
        <v>590</v>
      </c>
      <c r="C112" s="4" t="s">
        <v>1995</v>
      </c>
      <c r="D112" s="19" t="s">
        <v>1995</v>
      </c>
      <c r="H112" s="4" t="s">
        <v>1995</v>
      </c>
      <c r="I112" s="4"/>
      <c r="J112" s="19"/>
      <c r="K112" s="4"/>
      <c r="M112" s="19" t="s">
        <v>1995</v>
      </c>
      <c r="N112" s="19" t="s">
        <v>1995</v>
      </c>
      <c r="O112" s="4" t="s">
        <v>590</v>
      </c>
      <c r="P112" s="19" t="s">
        <v>1995</v>
      </c>
      <c r="R112" s="19" t="s">
        <v>590</v>
      </c>
      <c r="S112" s="4"/>
      <c r="T112" s="19" t="s">
        <v>1995</v>
      </c>
      <c r="U112" s="19" t="s">
        <v>1995</v>
      </c>
      <c r="V112" s="19" t="s">
        <v>590</v>
      </c>
      <c r="W112" s="4" t="s">
        <v>590</v>
      </c>
      <c r="X112" s="19" t="s">
        <v>590</v>
      </c>
      <c r="Y112" s="19" t="s">
        <v>1995</v>
      </c>
      <c r="Z112" s="4" t="s">
        <v>1995</v>
      </c>
      <c r="AA112" s="19" t="s">
        <v>1995</v>
      </c>
      <c r="AB112" s="19" t="s">
        <v>590</v>
      </c>
      <c r="AC112" s="19" t="s">
        <v>590</v>
      </c>
      <c r="AD112" s="19" t="s">
        <v>590</v>
      </c>
      <c r="AE112" s="19" t="s">
        <v>2994</v>
      </c>
      <c r="AF112" s="19" t="s">
        <v>1995</v>
      </c>
      <c r="AG112" s="4" t="s">
        <v>590</v>
      </c>
      <c r="AH112" s="4"/>
      <c r="AI112" s="19" t="s">
        <v>590</v>
      </c>
      <c r="AK112" s="4" t="s">
        <v>2994</v>
      </c>
      <c r="AL112" s="4"/>
      <c r="AM112" s="19"/>
      <c r="AN112" s="4" t="s">
        <v>590</v>
      </c>
      <c r="AO112" s="4" t="s">
        <v>590</v>
      </c>
      <c r="AP112" s="4"/>
      <c r="AQ112" s="19" t="s">
        <v>590</v>
      </c>
      <c r="AR112" s="19" t="s">
        <v>590</v>
      </c>
      <c r="AS112" s="19" t="s">
        <v>1995</v>
      </c>
      <c r="AT112" s="19" t="s">
        <v>590</v>
      </c>
      <c r="AV112" s="19" t="s">
        <v>590</v>
      </c>
      <c r="AW112" s="19" t="s">
        <v>2994</v>
      </c>
      <c r="AX112" s="19" t="s">
        <v>590</v>
      </c>
      <c r="AY112" s="4" t="s">
        <v>590</v>
      </c>
      <c r="AZ112" s="4" t="s">
        <v>590</v>
      </c>
      <c r="BA112" s="4" t="s">
        <v>1995</v>
      </c>
      <c r="BC112" s="4" t="s">
        <v>590</v>
      </c>
      <c r="BD112" s="19"/>
      <c r="BE112" s="19" t="s">
        <v>1995</v>
      </c>
      <c r="BG112" s="47" t="s">
        <v>590</v>
      </c>
    </row>
    <row r="113" spans="1:62">
      <c r="A113" s="85" t="s">
        <v>582</v>
      </c>
      <c r="B113" s="19" t="s">
        <v>590</v>
      </c>
      <c r="C113" s="4" t="s">
        <v>1995</v>
      </c>
      <c r="D113" s="19" t="s">
        <v>1995</v>
      </c>
      <c r="H113" s="4" t="s">
        <v>1995</v>
      </c>
      <c r="I113" s="4"/>
      <c r="J113" s="19" t="s">
        <v>1995</v>
      </c>
      <c r="K113" s="4"/>
      <c r="M113" s="19" t="s">
        <v>1995</v>
      </c>
      <c r="N113" s="19" t="s">
        <v>1995</v>
      </c>
      <c r="O113" s="4" t="s">
        <v>590</v>
      </c>
      <c r="P113" s="19" t="s">
        <v>1995</v>
      </c>
      <c r="R113" s="19" t="s">
        <v>590</v>
      </c>
      <c r="S113" s="4"/>
      <c r="T113" s="19" t="s">
        <v>1995</v>
      </c>
      <c r="U113" s="19" t="s">
        <v>1995</v>
      </c>
      <c r="V113" s="19" t="s">
        <v>590</v>
      </c>
      <c r="W113" s="4" t="s">
        <v>590</v>
      </c>
      <c r="X113" s="19" t="s">
        <v>590</v>
      </c>
      <c r="Y113" s="19" t="s">
        <v>1995</v>
      </c>
      <c r="Z113" s="4" t="s">
        <v>590</v>
      </c>
      <c r="AA113" s="19" t="s">
        <v>590</v>
      </c>
      <c r="AB113" s="19" t="s">
        <v>590</v>
      </c>
      <c r="AC113" s="19" t="s">
        <v>590</v>
      </c>
      <c r="AD113" s="19" t="s">
        <v>590</v>
      </c>
      <c r="AE113" s="19" t="s">
        <v>450</v>
      </c>
      <c r="AF113" s="19" t="s">
        <v>590</v>
      </c>
      <c r="AG113" s="4" t="s">
        <v>590</v>
      </c>
      <c r="AH113" s="4" t="s">
        <v>2994</v>
      </c>
      <c r="AI113" s="19" t="s">
        <v>590</v>
      </c>
      <c r="AL113" s="4"/>
      <c r="AM113" s="19"/>
      <c r="AN113" s="4" t="s">
        <v>1995</v>
      </c>
      <c r="AO113" s="4" t="s">
        <v>590</v>
      </c>
      <c r="AP113" s="4"/>
      <c r="AQ113" s="19" t="s">
        <v>590</v>
      </c>
      <c r="AR113" s="19" t="s">
        <v>590</v>
      </c>
      <c r="AS113" s="19" t="s">
        <v>590</v>
      </c>
      <c r="AT113" s="19" t="s">
        <v>590</v>
      </c>
      <c r="AV113" s="19" t="s">
        <v>590</v>
      </c>
      <c r="AW113" s="19" t="s">
        <v>2994</v>
      </c>
      <c r="AX113" s="19" t="s">
        <v>1995</v>
      </c>
      <c r="AY113" s="4" t="s">
        <v>590</v>
      </c>
      <c r="AZ113" s="4" t="s">
        <v>590</v>
      </c>
      <c r="BA113" s="4" t="s">
        <v>590</v>
      </c>
      <c r="BC113" s="4" t="s">
        <v>590</v>
      </c>
      <c r="BD113" s="19"/>
      <c r="BE113" s="19" t="s">
        <v>1995</v>
      </c>
      <c r="BG113" s="47" t="s">
        <v>1995</v>
      </c>
      <c r="BH113" s="47" t="s">
        <v>590</v>
      </c>
      <c r="BJ113" s="47" t="s">
        <v>1995</v>
      </c>
    </row>
    <row r="114" spans="1:62">
      <c r="A114" s="85" t="s">
        <v>583</v>
      </c>
      <c r="B114" s="19" t="s">
        <v>590</v>
      </c>
      <c r="C114" s="4" t="s">
        <v>590</v>
      </c>
      <c r="D114" s="19" t="s">
        <v>590</v>
      </c>
      <c r="H114" s="4"/>
      <c r="I114" s="4"/>
      <c r="J114" s="19"/>
      <c r="K114" s="4"/>
      <c r="M114" s="19" t="s">
        <v>590</v>
      </c>
      <c r="N114" s="19"/>
      <c r="O114" s="4" t="s">
        <v>590</v>
      </c>
      <c r="P114" s="19" t="s">
        <v>1995</v>
      </c>
      <c r="R114" s="19" t="s">
        <v>590</v>
      </c>
      <c r="S114" s="4"/>
      <c r="T114" s="19" t="s">
        <v>590</v>
      </c>
      <c r="U114" s="19" t="s">
        <v>590</v>
      </c>
      <c r="V114" s="19" t="s">
        <v>590</v>
      </c>
      <c r="W114" s="4" t="s">
        <v>590</v>
      </c>
      <c r="X114" s="19" t="s">
        <v>590</v>
      </c>
      <c r="Y114" s="19" t="s">
        <v>590</v>
      </c>
      <c r="Z114" s="4" t="s">
        <v>590</v>
      </c>
      <c r="AA114" s="19" t="s">
        <v>590</v>
      </c>
      <c r="AB114" s="19" t="s">
        <v>590</v>
      </c>
      <c r="AC114" s="19" t="s">
        <v>590</v>
      </c>
      <c r="AD114" s="19" t="s">
        <v>590</v>
      </c>
      <c r="AE114" s="19" t="s">
        <v>450</v>
      </c>
      <c r="AF114" s="19" t="s">
        <v>590</v>
      </c>
      <c r="AG114" s="4" t="s">
        <v>590</v>
      </c>
      <c r="AH114" s="4" t="s">
        <v>450</v>
      </c>
      <c r="AI114" s="19" t="s">
        <v>590</v>
      </c>
      <c r="AL114" s="4"/>
      <c r="AM114" s="19" t="s">
        <v>1995</v>
      </c>
      <c r="AN114" s="4" t="s">
        <v>590</v>
      </c>
      <c r="AO114" s="4" t="s">
        <v>590</v>
      </c>
      <c r="AP114" s="4"/>
      <c r="AQ114" s="19" t="s">
        <v>1995</v>
      </c>
      <c r="AR114" s="19" t="s">
        <v>590</v>
      </c>
      <c r="AS114" s="19" t="s">
        <v>590</v>
      </c>
      <c r="AT114" s="19" t="s">
        <v>590</v>
      </c>
      <c r="AV114" s="19" t="s">
        <v>590</v>
      </c>
      <c r="AX114" s="19" t="s">
        <v>590</v>
      </c>
      <c r="AY114" s="4" t="s">
        <v>590</v>
      </c>
      <c r="AZ114" s="4" t="s">
        <v>590</v>
      </c>
      <c r="BA114" s="4" t="s">
        <v>590</v>
      </c>
      <c r="BC114" s="4" t="s">
        <v>590</v>
      </c>
      <c r="BD114" s="19"/>
      <c r="BE114" s="19"/>
      <c r="BG114" s="47" t="s">
        <v>590</v>
      </c>
      <c r="BH114" s="47" t="s">
        <v>590</v>
      </c>
    </row>
    <row r="115" spans="1:62">
      <c r="A115" s="85" t="s">
        <v>584</v>
      </c>
      <c r="B115" s="19">
        <v>3</v>
      </c>
      <c r="C115" s="4">
        <v>2</v>
      </c>
      <c r="D115" s="19">
        <v>2</v>
      </c>
      <c r="E115" s="19">
        <v>1</v>
      </c>
      <c r="F115" s="19">
        <v>1</v>
      </c>
      <c r="H115" s="4">
        <v>2</v>
      </c>
      <c r="I115" s="4"/>
      <c r="J115" s="19">
        <v>2</v>
      </c>
      <c r="K115" s="4"/>
      <c r="L115" s="19">
        <v>1</v>
      </c>
      <c r="M115" s="19">
        <v>1</v>
      </c>
      <c r="N115" s="19">
        <v>2</v>
      </c>
      <c r="O115" s="4">
        <v>1</v>
      </c>
      <c r="P115" s="19">
        <v>2</v>
      </c>
      <c r="R115" s="19">
        <v>1</v>
      </c>
      <c r="S115" s="4">
        <v>1</v>
      </c>
      <c r="T115" s="19">
        <v>3</v>
      </c>
      <c r="U115" s="19">
        <v>1</v>
      </c>
      <c r="V115" s="19">
        <v>2</v>
      </c>
      <c r="W115" s="4">
        <v>2</v>
      </c>
      <c r="X115" s="19">
        <v>2</v>
      </c>
      <c r="Y115" s="19">
        <v>1</v>
      </c>
      <c r="Z115" s="4">
        <v>2</v>
      </c>
      <c r="AA115" s="19">
        <v>2</v>
      </c>
      <c r="AB115" s="19">
        <v>2</v>
      </c>
      <c r="AC115" s="19">
        <v>2</v>
      </c>
      <c r="AD115" s="19">
        <v>2</v>
      </c>
      <c r="AE115" s="19">
        <v>2</v>
      </c>
      <c r="AF115" s="19"/>
      <c r="AG115" s="4">
        <v>1</v>
      </c>
      <c r="AH115" s="4">
        <v>4</v>
      </c>
      <c r="AI115" s="19">
        <v>1</v>
      </c>
      <c r="AK115" s="4">
        <v>3</v>
      </c>
      <c r="AL115" s="4"/>
      <c r="AM115" s="19">
        <v>3</v>
      </c>
      <c r="AN115" s="4">
        <v>1</v>
      </c>
      <c r="AO115" s="4">
        <v>1</v>
      </c>
      <c r="AP115" s="4"/>
      <c r="AQ115" s="19">
        <v>3</v>
      </c>
      <c r="AR115" s="19">
        <v>2</v>
      </c>
      <c r="AS115" s="19">
        <v>2</v>
      </c>
      <c r="AV115" s="19">
        <v>1</v>
      </c>
      <c r="AW115" s="19">
        <v>2</v>
      </c>
      <c r="AX115" s="19">
        <v>1</v>
      </c>
      <c r="AY115" s="4">
        <v>1</v>
      </c>
      <c r="AZ115" s="4">
        <v>1</v>
      </c>
      <c r="BA115" s="4">
        <v>1</v>
      </c>
      <c r="BC115" s="4">
        <v>2</v>
      </c>
      <c r="BD115" s="19">
        <v>1</v>
      </c>
      <c r="BE115" s="19">
        <v>4</v>
      </c>
      <c r="BF115" s="47">
        <v>2</v>
      </c>
      <c r="BG115" s="47">
        <v>2</v>
      </c>
      <c r="BH115" s="47">
        <v>1</v>
      </c>
      <c r="BI115" s="47">
        <v>1</v>
      </c>
      <c r="BJ115" s="47">
        <v>2</v>
      </c>
    </row>
    <row r="116" spans="1:62" ht="25.5">
      <c r="A116" s="85" t="s">
        <v>585</v>
      </c>
      <c r="B116" s="19" t="s">
        <v>592</v>
      </c>
      <c r="C116" s="4" t="s">
        <v>588</v>
      </c>
      <c r="D116" s="19" t="s">
        <v>592</v>
      </c>
      <c r="H116" s="4" t="s">
        <v>588</v>
      </c>
      <c r="I116" s="4"/>
      <c r="J116" s="19" t="s">
        <v>592</v>
      </c>
      <c r="K116" s="4"/>
      <c r="L116" s="19" t="s">
        <v>592</v>
      </c>
      <c r="M116" s="19" t="s">
        <v>592</v>
      </c>
      <c r="N116" s="19" t="s">
        <v>592</v>
      </c>
      <c r="O116" s="4" t="s">
        <v>596</v>
      </c>
      <c r="P116" s="19" t="s">
        <v>592</v>
      </c>
      <c r="R116" s="19" t="s">
        <v>592</v>
      </c>
      <c r="S116" s="4" t="s">
        <v>592</v>
      </c>
      <c r="T116" s="19" t="s">
        <v>588</v>
      </c>
      <c r="U116" s="19" t="s">
        <v>588</v>
      </c>
      <c r="V116" s="19" t="s">
        <v>588</v>
      </c>
      <c r="W116" s="4" t="s">
        <v>596</v>
      </c>
      <c r="Y116" s="19" t="s">
        <v>596</v>
      </c>
      <c r="Z116" s="4" t="s">
        <v>596</v>
      </c>
      <c r="AA116" s="19" t="s">
        <v>588</v>
      </c>
      <c r="AB116" s="19" t="s">
        <v>596</v>
      </c>
      <c r="AC116" s="19" t="s">
        <v>592</v>
      </c>
      <c r="AD116" s="19" t="s">
        <v>588</v>
      </c>
      <c r="AE116" s="19" t="s">
        <v>5323</v>
      </c>
      <c r="AF116" s="19" t="s">
        <v>592</v>
      </c>
      <c r="AG116" s="4" t="s">
        <v>596</v>
      </c>
      <c r="AH116" s="4" t="s">
        <v>588</v>
      </c>
      <c r="AI116" s="19" t="s">
        <v>588</v>
      </c>
      <c r="AK116" s="4" t="s">
        <v>4311</v>
      </c>
      <c r="AL116" s="4"/>
      <c r="AM116" s="19"/>
      <c r="AN116" s="4" t="s">
        <v>588</v>
      </c>
      <c r="AO116" s="4" t="s">
        <v>596</v>
      </c>
      <c r="AP116" s="4"/>
      <c r="AQ116" s="19" t="s">
        <v>588</v>
      </c>
      <c r="AR116" s="19" t="s">
        <v>592</v>
      </c>
      <c r="AS116" s="19" t="s">
        <v>592</v>
      </c>
      <c r="AT116" s="19" t="s">
        <v>588</v>
      </c>
      <c r="AV116" s="19" t="s">
        <v>596</v>
      </c>
      <c r="AW116" s="19" t="s">
        <v>4311</v>
      </c>
      <c r="AX116" s="19" t="s">
        <v>592</v>
      </c>
      <c r="AY116" s="4" t="s">
        <v>592</v>
      </c>
      <c r="AZ116" s="4" t="s">
        <v>592</v>
      </c>
      <c r="BA116" s="4" t="s">
        <v>592</v>
      </c>
      <c r="BC116" s="4" t="s">
        <v>588</v>
      </c>
      <c r="BD116" s="19" t="s">
        <v>592</v>
      </c>
      <c r="BE116" s="19" t="s">
        <v>588</v>
      </c>
      <c r="BF116" s="47" t="s">
        <v>592</v>
      </c>
      <c r="BG116" s="47" t="s">
        <v>588</v>
      </c>
      <c r="BH116" s="47" t="s">
        <v>592</v>
      </c>
      <c r="BI116" s="47" t="s">
        <v>592</v>
      </c>
      <c r="BJ116" s="47" t="s">
        <v>588</v>
      </c>
    </row>
    <row r="117" spans="1:62" ht="153">
      <c r="A117" s="85" t="s">
        <v>586</v>
      </c>
      <c r="B117" s="19" t="s">
        <v>5324</v>
      </c>
      <c r="C117" s="4"/>
      <c r="D117" s="19" t="s">
        <v>5325</v>
      </c>
      <c r="F117" s="73" t="s">
        <v>1624</v>
      </c>
      <c r="H117" s="4"/>
      <c r="I117" s="4"/>
      <c r="J117" s="19" t="s">
        <v>1886</v>
      </c>
      <c r="K117" s="4"/>
      <c r="M117" s="19">
        <v>0</v>
      </c>
      <c r="N117" s="19" t="s">
        <v>5326</v>
      </c>
      <c r="O117" s="4" t="s">
        <v>296</v>
      </c>
      <c r="R117" s="19" t="s">
        <v>5334</v>
      </c>
      <c r="S117" s="4"/>
      <c r="T117" s="19" t="s">
        <v>2424</v>
      </c>
      <c r="U117" s="19" t="s">
        <v>2425</v>
      </c>
      <c r="W117" s="4" t="s">
        <v>4172</v>
      </c>
      <c r="X117" s="73" t="s">
        <v>1628</v>
      </c>
      <c r="Y117" s="73" t="s">
        <v>1596</v>
      </c>
      <c r="Z117" s="4" t="s">
        <v>2324</v>
      </c>
      <c r="AC117" s="19" t="s">
        <v>5327</v>
      </c>
      <c r="AE117" s="19" t="s">
        <v>5328</v>
      </c>
      <c r="AF117" s="73" t="s">
        <v>5329</v>
      </c>
      <c r="AH117" s="4" t="s">
        <v>2336</v>
      </c>
      <c r="AK117" s="4" t="s">
        <v>2342</v>
      </c>
      <c r="AL117" s="4"/>
      <c r="AM117" s="19"/>
      <c r="AN117" s="4" t="s">
        <v>2352</v>
      </c>
      <c r="AO117" s="4" t="s">
        <v>2353</v>
      </c>
      <c r="AP117" s="4"/>
      <c r="AQ117" s="73" t="s">
        <v>5330</v>
      </c>
      <c r="AR117" s="19"/>
      <c r="AT117" s="19" t="s">
        <v>2439</v>
      </c>
      <c r="AX117" s="19">
        <v>0</v>
      </c>
      <c r="AY117" s="4" t="s">
        <v>360</v>
      </c>
      <c r="BA117" s="4"/>
      <c r="BC117" s="4">
        <v>0</v>
      </c>
      <c r="BD117" s="19"/>
      <c r="BE117" s="19"/>
      <c r="BF117" s="47" t="s">
        <v>2586</v>
      </c>
      <c r="BG117" s="47" t="s">
        <v>2587</v>
      </c>
      <c r="BI117" s="47" t="s">
        <v>2588</v>
      </c>
    </row>
    <row r="118" spans="1:62" ht="63.75">
      <c r="A118" s="101" t="s">
        <v>4766</v>
      </c>
      <c r="J118" s="19"/>
      <c r="K118" s="4"/>
      <c r="N118" s="19"/>
      <c r="O118" s="4"/>
      <c r="R118" s="19"/>
      <c r="S118" s="4" t="s">
        <v>2315</v>
      </c>
      <c r="W118" s="4"/>
      <c r="Z118" s="4"/>
      <c r="AF118" s="19"/>
      <c r="AH118" s="4"/>
      <c r="AK118" s="4" t="s">
        <v>2343</v>
      </c>
      <c r="AL118" s="4"/>
      <c r="AM118" s="19"/>
      <c r="AP118" s="4"/>
      <c r="AR118" s="19"/>
      <c r="AX118" s="19"/>
      <c r="BA118" s="4"/>
      <c r="BD118" s="19"/>
      <c r="BE118" s="19"/>
    </row>
    <row r="119" spans="1:62" s="45" customFormat="1">
      <c r="A119" s="102" t="s">
        <v>4848</v>
      </c>
      <c r="B119" s="103">
        <f>SUM( ISBLANK(B15), ISBLANK(B16), ISBLANK(B17), ISBLANK(B18), ISBLANK(B19), ISBLANK(B20), ISBLANK(B21), ISBLANK(B22), ISBLANK(B23), ISBLANK(B24), ISBLANK(B38), ISBLANK(B39), ISBLANK(B40), ISBLANK(B41), ISBLANK(B42), ISBLANK(B43), ISBLANK(B44), ISBLANK(B45), ISBLANK(B46))</f>
        <v>4</v>
      </c>
      <c r="C119" s="103">
        <f t="shared" ref="C119:BJ119" si="1">SUM( ISBLANK(C15), ISBLANK(C16), ISBLANK(C17), ISBLANK(C18), ISBLANK(C19), ISBLANK(C20), ISBLANK(C21), ISBLANK(C22), ISBLANK(C23), ISBLANK(C24), ISBLANK(C38), ISBLANK(C39), ISBLANK(C40), ISBLANK(C41), ISBLANK(C42), ISBLANK(C43), ISBLANK(C44), ISBLANK(C45), ISBLANK(C46))</f>
        <v>4</v>
      </c>
      <c r="D119" s="103">
        <f t="shared" si="1"/>
        <v>3</v>
      </c>
      <c r="E119" s="103">
        <f t="shared" si="1"/>
        <v>9</v>
      </c>
      <c r="F119" s="103">
        <f>SUM( ISBLANK(F15), ISBLANK(F16), ISBLANK(F17), ISBLANK(F18), ISBLANK(F19), ISBLANK(F20), ISBLANK(F21), ISBLANK(F22), ISBLANK(F23), ISBLANK(F24), ISBLANK(F38), ISBLANK(F39), ISBLANK(F40), ISBLANK(F41), ISBLANK(F42), ISBLANK(F43), ISBLANK(F44), ISBLANK(F45), ISBLANK(F46))</f>
        <v>12</v>
      </c>
      <c r="G119" s="103">
        <f t="shared" si="1"/>
        <v>19</v>
      </c>
      <c r="H119" s="103">
        <f t="shared" si="1"/>
        <v>5</v>
      </c>
      <c r="I119" s="103">
        <f t="shared" si="1"/>
        <v>9</v>
      </c>
      <c r="J119" s="103">
        <f t="shared" si="1"/>
        <v>13</v>
      </c>
      <c r="K119" s="103">
        <f t="shared" si="1"/>
        <v>4</v>
      </c>
      <c r="L119" s="103">
        <f t="shared" si="1"/>
        <v>11</v>
      </c>
      <c r="M119" s="103">
        <f t="shared" si="1"/>
        <v>5</v>
      </c>
      <c r="N119" s="103">
        <f t="shared" si="1"/>
        <v>11</v>
      </c>
      <c r="O119" s="103">
        <f t="shared" si="1"/>
        <v>6</v>
      </c>
      <c r="P119" s="103">
        <f t="shared" si="1"/>
        <v>5</v>
      </c>
      <c r="Q119" s="103">
        <f t="shared" si="1"/>
        <v>19</v>
      </c>
      <c r="R119" s="103">
        <f t="shared" si="1"/>
        <v>3</v>
      </c>
      <c r="S119" s="103">
        <f t="shared" si="1"/>
        <v>11</v>
      </c>
      <c r="T119" s="103">
        <f t="shared" si="1"/>
        <v>11</v>
      </c>
      <c r="U119" s="103">
        <f t="shared" si="1"/>
        <v>11</v>
      </c>
      <c r="V119" s="103">
        <f>SUM( ISBLANK(V15), ISBLANK(V16), ISBLANK(V17), ISBLANK(V18), ISBLANK(V19), ISBLANK(V20), ISBLANK(V21), ISBLANK(V22), ISBLANK(V23), ISBLANK(V24), ISBLANK(V38), ISBLANK(V39), ISBLANK(V40), ISBLANK(V41), ISBLANK(V42), ISBLANK(V43), ISBLANK(V44), ISBLANK(V45), ISBLANK(V46))</f>
        <v>3</v>
      </c>
      <c r="W119" s="103">
        <f t="shared" si="1"/>
        <v>10</v>
      </c>
      <c r="X119" s="103">
        <f>SUM( ISBLANK(X15), ISBLANK(X16), ISBLANK(X17), ISBLANK(X18), ISBLANK(X19), ISBLANK(X20), ISBLANK(X21), ISBLANK(X22), ISBLANK(X23), ISBLANK(X24), ISBLANK(X38), ISBLANK(X39), ISBLANK(X40), ISBLANK(X41), ISBLANK(X42), ISBLANK(X43), ISBLANK(X44), ISBLANK(X45), ISBLANK(X46))</f>
        <v>12</v>
      </c>
      <c r="Y119" s="103">
        <f>SUM( ISBLANK(Y15), ISBLANK(Y16), ISBLANK(Y17), ISBLANK(Y18), ISBLANK(Y19), ISBLANK(Y20), ISBLANK(Y21), ISBLANK(Y22), ISBLANK(Y23), ISBLANK(Y24), ISBLANK(Y38), ISBLANK(Y39), ISBLANK(Y40), ISBLANK(Y41), ISBLANK(Y42), ISBLANK(Y43), ISBLANK(Y44), ISBLANK(Y45), ISBLANK(Y46))</f>
        <v>11</v>
      </c>
      <c r="Z119" s="103">
        <f t="shared" si="1"/>
        <v>3</v>
      </c>
      <c r="AA119" s="103">
        <f t="shared" si="1"/>
        <v>3</v>
      </c>
      <c r="AB119" s="103">
        <f>SUM( ISBLANK(AB15), ISBLANK(AB16), ISBLANK(AB17), ISBLANK(AB18), ISBLANK(AB19), ISBLANK(AB20), ISBLANK(AB21), ISBLANK(AB22), ISBLANK(AB23), ISBLANK(AB24), ISBLANK(AB38), ISBLANK(AB39), ISBLANK(AB40), ISBLANK(AB41), ISBLANK(AB42), ISBLANK(AB43), ISBLANK(AB44), ISBLANK(AB45), ISBLANK(AB46))</f>
        <v>12</v>
      </c>
      <c r="AC119" s="103">
        <f t="shared" si="1"/>
        <v>11</v>
      </c>
      <c r="AD119" s="103">
        <f t="shared" si="1"/>
        <v>9</v>
      </c>
      <c r="AE119" s="103">
        <f t="shared" si="1"/>
        <v>6</v>
      </c>
      <c r="AF119" s="103">
        <f t="shared" si="1"/>
        <v>3</v>
      </c>
      <c r="AG119" s="103">
        <f t="shared" si="1"/>
        <v>9</v>
      </c>
      <c r="AH119" s="103">
        <f t="shared" si="1"/>
        <v>4</v>
      </c>
      <c r="AI119" s="103">
        <f>SUM( ISBLANK(AI15), ISBLANK(AI16), ISBLANK(AI17), ISBLANK(AI18), ISBLANK(AI19), ISBLANK(AI20), ISBLANK(AI21), ISBLANK(AI22), ISBLANK(AI23), ISBLANK(AI24), ISBLANK(AI38), ISBLANK(AI39), ISBLANK(AI40), ISBLANK(AI41), ISBLANK(AI42), ISBLANK(AI43), ISBLANK(AI44), ISBLANK(AI45), ISBLANK(AI46))</f>
        <v>12</v>
      </c>
      <c r="AJ119" s="103">
        <f t="shared" si="1"/>
        <v>4</v>
      </c>
      <c r="AK119" s="103">
        <f t="shared" si="1"/>
        <v>6</v>
      </c>
      <c r="AL119" s="103">
        <f t="shared" si="1"/>
        <v>4</v>
      </c>
      <c r="AM119" s="103">
        <f t="shared" si="1"/>
        <v>7</v>
      </c>
      <c r="AN119" s="103">
        <f t="shared" si="1"/>
        <v>0</v>
      </c>
      <c r="AO119" s="103">
        <f t="shared" si="1"/>
        <v>9</v>
      </c>
      <c r="AP119" s="103">
        <f t="shared" si="1"/>
        <v>4</v>
      </c>
      <c r="AQ119" s="103">
        <f t="shared" si="1"/>
        <v>3</v>
      </c>
      <c r="AR119" s="103">
        <f>SUM( ISBLANK(AR15), ISBLANK(AR16), ISBLANK(AR17), ISBLANK(AR18), ISBLANK(AR19), ISBLANK(AR20), ISBLANK(AR21), ISBLANK(AR22), ISBLANK(AR23), ISBLANK(AR24), ISBLANK(AR38), ISBLANK(AR39), ISBLANK(AR40), ISBLANK(AR41), ISBLANK(AR42), ISBLANK(AR43), ISBLANK(AR44), ISBLANK(AR45), ISBLANK(AR46))</f>
        <v>4</v>
      </c>
      <c r="AS119" s="103">
        <f>SUM( ISBLANK(AS15), ISBLANK(AS16), ISBLANK(AS17), ISBLANK(AS18), ISBLANK(AS19), ISBLANK(AS20), ISBLANK(AS21), ISBLANK(AS22), ISBLANK(AS23), ISBLANK(AS24), ISBLANK(AS38), ISBLANK(AS39), ISBLANK(AS40), ISBLANK(AS41), ISBLANK(AS42), ISBLANK(AS43), ISBLANK(AS44), ISBLANK(AS45), ISBLANK(AS46))</f>
        <v>11</v>
      </c>
      <c r="AT119" s="103">
        <f t="shared" si="1"/>
        <v>4</v>
      </c>
      <c r="AU119" s="103">
        <f t="shared" si="1"/>
        <v>17</v>
      </c>
      <c r="AV119" s="103">
        <f>SUM( ISBLANK(AV15), ISBLANK(AV16), ISBLANK(AV17), ISBLANK(AV18), ISBLANK(AV19), ISBLANK(AV20), ISBLANK(AV21), ISBLANK(AV22), ISBLANK(AV23), ISBLANK(AV24), ISBLANK(AV38), ISBLANK(AV39), ISBLANK(AV40), ISBLANK(AV41), ISBLANK(AV42), ISBLANK(AV43), ISBLANK(AV44), ISBLANK(AV45), ISBLANK(AV46))</f>
        <v>12</v>
      </c>
      <c r="AW119" s="103">
        <f t="shared" si="1"/>
        <v>10</v>
      </c>
      <c r="AX119" s="103">
        <f t="shared" si="1"/>
        <v>3</v>
      </c>
      <c r="AY119" s="103">
        <f t="shared" si="1"/>
        <v>1</v>
      </c>
      <c r="AZ119" s="103">
        <f t="shared" si="1"/>
        <v>9</v>
      </c>
      <c r="BA119" s="103">
        <f t="shared" si="1"/>
        <v>9</v>
      </c>
      <c r="BB119" s="103">
        <f>SUM( ISBLANK(BB15), ISBLANK(BB16), ISBLANK(BB17), ISBLANK(BB18), ISBLANK(BB19), ISBLANK(BB20), ISBLANK(BB21), ISBLANK(BB22), ISBLANK(BB23), ISBLANK(BB24), ISBLANK(BB38), ISBLANK(BB39), ISBLANK(BB40), ISBLANK(BB41), ISBLANK(BB42), ISBLANK(BB43), ISBLANK(BB44), ISBLANK(BB45), ISBLANK(BB46))</f>
        <v>12</v>
      </c>
      <c r="BC119" s="103">
        <f>SUM( ISBLANK(BC15), ISBLANK(BC16), ISBLANK(BC17), ISBLANK(BC18), ISBLANK(BC19), ISBLANK(BC20), ISBLANK(BC21), ISBLANK(BC22), ISBLANK(BC23), ISBLANK(BC24), ISBLANK(BC38), ISBLANK(BC39), ISBLANK(BC40), ISBLANK(BC41), ISBLANK(BC42), ISBLANK(BC43), ISBLANK(BC44), ISBLANK(BC45), ISBLANK(BC46))</f>
        <v>3</v>
      </c>
      <c r="BD119" s="103">
        <f>SUM( ISBLANK(BD15), ISBLANK(BD16), ISBLANK(BD17), ISBLANK(BD18), ISBLANK(BD19), ISBLANK(BD20), ISBLANK(BD21), ISBLANK(BD22), ISBLANK(BD23), ISBLANK(BD24), ISBLANK(BD38), ISBLANK(BD39), ISBLANK(BD40), ISBLANK(BD41), ISBLANK(BD42), ISBLANK(BD43), ISBLANK(BD44), ISBLANK(BD45), ISBLANK(BD46))</f>
        <v>12</v>
      </c>
      <c r="BE119" s="103">
        <f t="shared" si="1"/>
        <v>7</v>
      </c>
      <c r="BF119" s="103">
        <f t="shared" si="1"/>
        <v>17</v>
      </c>
      <c r="BG119" s="103">
        <f t="shared" si="1"/>
        <v>9</v>
      </c>
      <c r="BH119" s="103">
        <f t="shared" si="1"/>
        <v>16</v>
      </c>
      <c r="BI119" s="103">
        <f t="shared" si="1"/>
        <v>13</v>
      </c>
      <c r="BJ119" s="103">
        <f t="shared" si="1"/>
        <v>15</v>
      </c>
    </row>
    <row r="120" spans="1:62" s="45" customFormat="1">
      <c r="A120" s="102" t="s">
        <v>4849</v>
      </c>
      <c r="B120" s="103">
        <f>SUM(ISBLANK(B47), ISBLANK(B48), ISBLANK(B49), ISBLANK(B50), ISBLANK(B51), ISBLANK(B52), ISBLANK(B53), ISBLANK(B54), ISBLANK(B55), ISBLANK(B56), ISBLANK(B57), ISBLANK(B58), ISBLANK(B59), ISBLANK(B60), ISBLANK(B61), ISBLANK(B62), ISBLANK(B63), ISBLANK(B64), ISBLANK(B65))</f>
        <v>5</v>
      </c>
      <c r="C120" s="103">
        <f t="shared" ref="C120:BJ120" si="2">SUM(ISBLANK(C47), ISBLANK(C48), ISBLANK(C49), ISBLANK(C50), ISBLANK(C51), ISBLANK(C52), ISBLANK(C53), ISBLANK(C54), ISBLANK(C55), ISBLANK(C56), ISBLANK(C57), ISBLANK(C58), ISBLANK(C59), ISBLANK(C60), ISBLANK(C61), ISBLANK(C62), ISBLANK(C63), ISBLANK(C64), ISBLANK(C65))</f>
        <v>7</v>
      </c>
      <c r="D120" s="103">
        <f t="shared" si="2"/>
        <v>9</v>
      </c>
      <c r="E120" s="103">
        <f t="shared" si="2"/>
        <v>19</v>
      </c>
      <c r="F120" s="103">
        <f>SUM(ISBLANK(F47), ISBLANK(F48), ISBLANK(F49), ISBLANK(F50), ISBLANK(F51), ISBLANK(F52), ISBLANK(F53), ISBLANK(F54), ISBLANK(F55), ISBLANK(F56), ISBLANK(F57), ISBLANK(F58), ISBLANK(F59), ISBLANK(F60), ISBLANK(F61), ISBLANK(F62), ISBLANK(F63), ISBLANK(F64), ISBLANK(F65))</f>
        <v>17</v>
      </c>
      <c r="G120" s="103">
        <f t="shared" si="2"/>
        <v>17</v>
      </c>
      <c r="H120" s="103">
        <f t="shared" si="2"/>
        <v>2</v>
      </c>
      <c r="I120" s="103">
        <f t="shared" si="2"/>
        <v>17</v>
      </c>
      <c r="J120" s="103">
        <f t="shared" si="2"/>
        <v>10</v>
      </c>
      <c r="K120" s="103">
        <f t="shared" si="2"/>
        <v>7</v>
      </c>
      <c r="L120" s="103">
        <f t="shared" si="2"/>
        <v>11</v>
      </c>
      <c r="M120" s="103">
        <f t="shared" si="2"/>
        <v>2</v>
      </c>
      <c r="N120" s="103">
        <f t="shared" si="2"/>
        <v>10</v>
      </c>
      <c r="O120" s="103">
        <f t="shared" si="2"/>
        <v>5</v>
      </c>
      <c r="P120" s="103">
        <f t="shared" si="2"/>
        <v>5</v>
      </c>
      <c r="Q120" s="103">
        <f t="shared" si="2"/>
        <v>17</v>
      </c>
      <c r="R120" s="103">
        <f t="shared" si="2"/>
        <v>9</v>
      </c>
      <c r="S120" s="103">
        <f t="shared" si="2"/>
        <v>9</v>
      </c>
      <c r="T120" s="103">
        <f t="shared" si="2"/>
        <v>7</v>
      </c>
      <c r="U120" s="103">
        <f t="shared" si="2"/>
        <v>8</v>
      </c>
      <c r="V120" s="103">
        <f>SUM(ISBLANK(V47), ISBLANK(V48), ISBLANK(V49), ISBLANK(V50), ISBLANK(V51), ISBLANK(V52), ISBLANK(V53), ISBLANK(V54), ISBLANK(V55), ISBLANK(V56), ISBLANK(V57), ISBLANK(V58), ISBLANK(V59), ISBLANK(V60), ISBLANK(V61), ISBLANK(V62), ISBLANK(V63), ISBLANK(V64), ISBLANK(V65))</f>
        <v>3</v>
      </c>
      <c r="W120" s="103">
        <f t="shared" si="2"/>
        <v>10</v>
      </c>
      <c r="X120" s="103">
        <f>SUM(ISBLANK(X47), ISBLANK(X48), ISBLANK(X49), ISBLANK(X50), ISBLANK(X51), ISBLANK(X52), ISBLANK(X53), ISBLANK(X54), ISBLANK(X55), ISBLANK(X56), ISBLANK(X57), ISBLANK(X58), ISBLANK(X59), ISBLANK(X60), ISBLANK(X61), ISBLANK(X62), ISBLANK(X63), ISBLANK(X64), ISBLANK(X65))</f>
        <v>11</v>
      </c>
      <c r="Y120" s="103">
        <f>SUM(ISBLANK(Y47), ISBLANK(Y48), ISBLANK(Y49), ISBLANK(Y50), ISBLANK(Y51), ISBLANK(Y52), ISBLANK(Y53), ISBLANK(Y54), ISBLANK(Y55), ISBLANK(Y56), ISBLANK(Y57), ISBLANK(Y58), ISBLANK(Y59), ISBLANK(Y60), ISBLANK(Y61), ISBLANK(Y62), ISBLANK(Y63), ISBLANK(Y64), ISBLANK(Y65))</f>
        <v>7</v>
      </c>
      <c r="Z120" s="103">
        <f t="shared" si="2"/>
        <v>2</v>
      </c>
      <c r="AA120" s="103">
        <f t="shared" si="2"/>
        <v>7</v>
      </c>
      <c r="AB120" s="103">
        <f>SUM(ISBLANK(AB47), ISBLANK(AB48), ISBLANK(AB49), ISBLANK(AB50), ISBLANK(AB51), ISBLANK(AB52), ISBLANK(AB53), ISBLANK(AB54), ISBLANK(AB55), ISBLANK(AB56), ISBLANK(AB57), ISBLANK(AB58), ISBLANK(AB59), ISBLANK(AB60), ISBLANK(AB61), ISBLANK(AB62), ISBLANK(AB63), ISBLANK(AB64), ISBLANK(AB65))</f>
        <v>17</v>
      </c>
      <c r="AC120" s="103">
        <f t="shared" si="2"/>
        <v>7</v>
      </c>
      <c r="AD120" s="103">
        <f t="shared" si="2"/>
        <v>7</v>
      </c>
      <c r="AE120" s="103">
        <f t="shared" si="2"/>
        <v>9</v>
      </c>
      <c r="AF120" s="103">
        <f t="shared" si="2"/>
        <v>2</v>
      </c>
      <c r="AG120" s="103">
        <f t="shared" si="2"/>
        <v>9</v>
      </c>
      <c r="AH120" s="103">
        <f t="shared" si="2"/>
        <v>5</v>
      </c>
      <c r="AI120" s="103">
        <f>SUM(ISBLANK(AI47), ISBLANK(AI48), ISBLANK(AI49), ISBLANK(AI50), ISBLANK(AI51), ISBLANK(AI52), ISBLANK(AI53), ISBLANK(AI54), ISBLANK(AI55), ISBLANK(AI56), ISBLANK(AI57), ISBLANK(AI58), ISBLANK(AI59), ISBLANK(AI60), ISBLANK(AI61), ISBLANK(AI62), ISBLANK(AI63), ISBLANK(AI64), ISBLANK(AI65))</f>
        <v>16</v>
      </c>
      <c r="AJ120" s="103">
        <f t="shared" si="2"/>
        <v>7</v>
      </c>
      <c r="AK120" s="103">
        <f t="shared" si="2"/>
        <v>9</v>
      </c>
      <c r="AL120" s="103">
        <f t="shared" si="2"/>
        <v>8</v>
      </c>
      <c r="AM120" s="103">
        <f t="shared" si="2"/>
        <v>13</v>
      </c>
      <c r="AN120" s="103">
        <f t="shared" si="2"/>
        <v>2</v>
      </c>
      <c r="AO120" s="103">
        <f t="shared" si="2"/>
        <v>19</v>
      </c>
      <c r="AP120" s="103">
        <f t="shared" si="2"/>
        <v>10</v>
      </c>
      <c r="AQ120" s="103">
        <f t="shared" si="2"/>
        <v>0</v>
      </c>
      <c r="AR120" s="103">
        <f>SUM(ISBLANK(AR47), ISBLANK(AR48), ISBLANK(AR49), ISBLANK(AR50), ISBLANK(AR51), ISBLANK(AR52), ISBLANK(AR53), ISBLANK(AR54), ISBLANK(AR55), ISBLANK(AR56), ISBLANK(AR57), ISBLANK(AR58), ISBLANK(AR59), ISBLANK(AR60), ISBLANK(AR61), ISBLANK(AR62), ISBLANK(AR63), ISBLANK(AR64), ISBLANK(AR65))</f>
        <v>4</v>
      </c>
      <c r="AS120" s="103">
        <f>SUM(ISBLANK(AS47), ISBLANK(AS48), ISBLANK(AS49), ISBLANK(AS50), ISBLANK(AS51), ISBLANK(AS52), ISBLANK(AS53), ISBLANK(AS54), ISBLANK(AS55), ISBLANK(AS56), ISBLANK(AS57), ISBLANK(AS58), ISBLANK(AS59), ISBLANK(AS60), ISBLANK(AS61), ISBLANK(AS62), ISBLANK(AS63), ISBLANK(AS64), ISBLANK(AS65))</f>
        <v>7</v>
      </c>
      <c r="AT120" s="103">
        <f t="shared" si="2"/>
        <v>7</v>
      </c>
      <c r="AU120" s="103">
        <f t="shared" si="2"/>
        <v>17</v>
      </c>
      <c r="AV120" s="103">
        <f>SUM(ISBLANK(AV47), ISBLANK(AV48), ISBLANK(AV49), ISBLANK(AV50), ISBLANK(AV51), ISBLANK(AV52), ISBLANK(AV53), ISBLANK(AV54), ISBLANK(AV55), ISBLANK(AV56), ISBLANK(AV57), ISBLANK(AV58), ISBLANK(AV59), ISBLANK(AV60), ISBLANK(AV61), ISBLANK(AV62), ISBLANK(AV63), ISBLANK(AV64), ISBLANK(AV65))</f>
        <v>17</v>
      </c>
      <c r="AW120" s="103">
        <f t="shared" si="2"/>
        <v>9</v>
      </c>
      <c r="AX120" s="103">
        <f t="shared" si="2"/>
        <v>2</v>
      </c>
      <c r="AY120" s="103">
        <f t="shared" si="2"/>
        <v>0</v>
      </c>
      <c r="AZ120" s="103">
        <f t="shared" si="2"/>
        <v>19</v>
      </c>
      <c r="BA120" s="103">
        <f t="shared" si="2"/>
        <v>19</v>
      </c>
      <c r="BB120" s="103">
        <f>SUM(ISBLANK(BB47), ISBLANK(BB48), ISBLANK(BB49), ISBLANK(BB50), ISBLANK(BB51), ISBLANK(BB52), ISBLANK(BB53), ISBLANK(BB54), ISBLANK(BB55), ISBLANK(BB56), ISBLANK(BB57), ISBLANK(BB58), ISBLANK(BB59), ISBLANK(BB60), ISBLANK(BB61), ISBLANK(BB62), ISBLANK(BB63), ISBLANK(BB64), ISBLANK(BB65))</f>
        <v>17</v>
      </c>
      <c r="BC120" s="103">
        <f>SUM(ISBLANK(BC47), ISBLANK(BC48), ISBLANK(BC49), ISBLANK(BC50), ISBLANK(BC51), ISBLANK(BC52), ISBLANK(BC53), ISBLANK(BC54), ISBLANK(BC55), ISBLANK(BC56), ISBLANK(BC57), ISBLANK(BC58), ISBLANK(BC59), ISBLANK(BC60), ISBLANK(BC61), ISBLANK(BC62), ISBLANK(BC63), ISBLANK(BC64), ISBLANK(BC65))</f>
        <v>3</v>
      </c>
      <c r="BD120" s="103">
        <f>SUM(ISBLANK(BD47), ISBLANK(BD48), ISBLANK(BD49), ISBLANK(BD50), ISBLANK(BD51), ISBLANK(BD52), ISBLANK(BD53), ISBLANK(BD54), ISBLANK(BD55), ISBLANK(BD56), ISBLANK(BD57), ISBLANK(BD58), ISBLANK(BD59), ISBLANK(BD60), ISBLANK(BD61), ISBLANK(BD62), ISBLANK(BD63), ISBLANK(BD64), ISBLANK(BD65))</f>
        <v>17</v>
      </c>
      <c r="BE120" s="103">
        <f t="shared" si="2"/>
        <v>9</v>
      </c>
      <c r="BF120" s="103">
        <f t="shared" si="2"/>
        <v>19</v>
      </c>
      <c r="BG120" s="103">
        <f t="shared" si="2"/>
        <v>4</v>
      </c>
      <c r="BH120" s="103">
        <f t="shared" si="2"/>
        <v>19</v>
      </c>
      <c r="BI120" s="103">
        <f t="shared" si="2"/>
        <v>11</v>
      </c>
      <c r="BJ120" s="103">
        <f t="shared" si="2"/>
        <v>19</v>
      </c>
    </row>
    <row r="121" spans="1:62" s="45" customFormat="1">
      <c r="A121" s="102" t="s">
        <v>4850</v>
      </c>
      <c r="B121" s="103">
        <f>SUM(ISBLANK(B66), ISBLANK(B67), ISBLANK(B68), ISBLANK(B69), ISBLANK(B70), ISBLANK(B71), ISBLANK(B72), ISBLANK(B73), ISBLANK(B74), ISBLANK(B75), ISBLANK(B76), ISBLANK(B77), ISBLANK(B78), ISBLANK(B79), ISBLANK(B80), ISBLANK(B81), ISBLANK(B82), ISBLANK(B83), ISBLANK(B84))</f>
        <v>8</v>
      </c>
      <c r="C121" s="103">
        <f t="shared" ref="C121:BJ121" si="3">SUM(ISBLANK(C66), ISBLANK(C67), ISBLANK(C68), ISBLANK(C69), ISBLANK(C70), ISBLANK(C71), ISBLANK(C72), ISBLANK(C73), ISBLANK(C74), ISBLANK(C75), ISBLANK(C76), ISBLANK(C77), ISBLANK(C78), ISBLANK(C79), ISBLANK(C80), ISBLANK(C81), ISBLANK(C82), ISBLANK(C83), ISBLANK(C84))</f>
        <v>17</v>
      </c>
      <c r="D121" s="103">
        <f t="shared" si="3"/>
        <v>14</v>
      </c>
      <c r="E121" s="103">
        <f t="shared" si="3"/>
        <v>19</v>
      </c>
      <c r="F121" s="103">
        <f>SUM(ISBLANK(F66), ISBLANK(F67), ISBLANK(F68), ISBLANK(F69), ISBLANK(F70), ISBLANK(F71), ISBLANK(F72), ISBLANK(F73), ISBLANK(F74), ISBLANK(F75), ISBLANK(F76), ISBLANK(F77), ISBLANK(F78), ISBLANK(F79), ISBLANK(F80), ISBLANK(F81), ISBLANK(F82), ISBLANK(F83), ISBLANK(F84))</f>
        <v>18</v>
      </c>
      <c r="G121" s="103">
        <f t="shared" si="3"/>
        <v>19</v>
      </c>
      <c r="H121" s="103">
        <f t="shared" si="3"/>
        <v>14</v>
      </c>
      <c r="I121" s="103">
        <f t="shared" si="3"/>
        <v>19</v>
      </c>
      <c r="J121" s="103">
        <f t="shared" si="3"/>
        <v>16</v>
      </c>
      <c r="K121" s="103">
        <f t="shared" si="3"/>
        <v>18</v>
      </c>
      <c r="L121" s="103">
        <f t="shared" si="3"/>
        <v>12</v>
      </c>
      <c r="M121" s="103">
        <f t="shared" si="3"/>
        <v>7</v>
      </c>
      <c r="N121" s="103">
        <f t="shared" si="3"/>
        <v>13</v>
      </c>
      <c r="O121" s="103">
        <f t="shared" si="3"/>
        <v>10</v>
      </c>
      <c r="P121" s="103">
        <f t="shared" si="3"/>
        <v>11</v>
      </c>
      <c r="Q121" s="103">
        <f t="shared" si="3"/>
        <v>19</v>
      </c>
      <c r="R121" s="103">
        <f t="shared" si="3"/>
        <v>14</v>
      </c>
      <c r="S121" s="103">
        <f t="shared" si="3"/>
        <v>16</v>
      </c>
      <c r="T121" s="103">
        <f t="shared" si="3"/>
        <v>10</v>
      </c>
      <c r="U121" s="103">
        <f t="shared" si="3"/>
        <v>8</v>
      </c>
      <c r="V121" s="103">
        <f>SUM(ISBLANK(V66), ISBLANK(V67), ISBLANK(V68), ISBLANK(V69), ISBLANK(V70), ISBLANK(V71), ISBLANK(V72), ISBLANK(V73), ISBLANK(V74), ISBLANK(V75), ISBLANK(V76), ISBLANK(V77), ISBLANK(V78), ISBLANK(V79), ISBLANK(V80), ISBLANK(V81), ISBLANK(V82), ISBLANK(V83), ISBLANK(V84))</f>
        <v>16</v>
      </c>
      <c r="W121" s="103">
        <f t="shared" si="3"/>
        <v>10</v>
      </c>
      <c r="X121" s="103">
        <f>SUM(ISBLANK(X66), ISBLANK(X67), ISBLANK(X68), ISBLANK(X69), ISBLANK(X70), ISBLANK(X71), ISBLANK(X72), ISBLANK(X73), ISBLANK(X74), ISBLANK(X75), ISBLANK(X76), ISBLANK(X77), ISBLANK(X78), ISBLANK(X79), ISBLANK(X80), ISBLANK(X81), ISBLANK(X82), ISBLANK(X83), ISBLANK(X84))</f>
        <v>15</v>
      </c>
      <c r="Y121" s="103">
        <f>SUM(ISBLANK(Y66), ISBLANK(Y67), ISBLANK(Y68), ISBLANK(Y69), ISBLANK(Y70), ISBLANK(Y71), ISBLANK(Y72), ISBLANK(Y73), ISBLANK(Y74), ISBLANK(Y75), ISBLANK(Y76), ISBLANK(Y77), ISBLANK(Y78), ISBLANK(Y79), ISBLANK(Y80), ISBLANK(Y81), ISBLANK(Y82), ISBLANK(Y83), ISBLANK(Y84))</f>
        <v>15</v>
      </c>
      <c r="Z121" s="103">
        <f t="shared" si="3"/>
        <v>10</v>
      </c>
      <c r="AA121" s="103">
        <f t="shared" si="3"/>
        <v>11</v>
      </c>
      <c r="AB121" s="103">
        <f>SUM(ISBLANK(AB66), ISBLANK(AB67), ISBLANK(AB68), ISBLANK(AB69), ISBLANK(AB70), ISBLANK(AB71), ISBLANK(AB72), ISBLANK(AB73), ISBLANK(AB74), ISBLANK(AB75), ISBLANK(AB76), ISBLANK(AB77), ISBLANK(AB78), ISBLANK(AB79), ISBLANK(AB80), ISBLANK(AB81), ISBLANK(AB82), ISBLANK(AB83), ISBLANK(AB84))</f>
        <v>14</v>
      </c>
      <c r="AC121" s="103">
        <f t="shared" si="3"/>
        <v>11</v>
      </c>
      <c r="AD121" s="103">
        <f t="shared" si="3"/>
        <v>10</v>
      </c>
      <c r="AE121" s="103">
        <f t="shared" si="3"/>
        <v>13</v>
      </c>
      <c r="AF121" s="103">
        <f t="shared" si="3"/>
        <v>6</v>
      </c>
      <c r="AG121" s="103">
        <f t="shared" si="3"/>
        <v>12</v>
      </c>
      <c r="AH121" s="103">
        <f t="shared" si="3"/>
        <v>12</v>
      </c>
      <c r="AI121" s="103">
        <f>SUM(ISBLANK(AI66), ISBLANK(AI67), ISBLANK(AI68), ISBLANK(AI69), ISBLANK(AI70), ISBLANK(AI71), ISBLANK(AI72), ISBLANK(AI73), ISBLANK(AI74), ISBLANK(AI75), ISBLANK(AI76), ISBLANK(AI77), ISBLANK(AI78), ISBLANK(AI79), ISBLANK(AI80), ISBLANK(AI81), ISBLANK(AI82), ISBLANK(AI83), ISBLANK(AI84))</f>
        <v>14</v>
      </c>
      <c r="AJ121" s="103">
        <f t="shared" si="3"/>
        <v>18</v>
      </c>
      <c r="AK121" s="103">
        <f t="shared" si="3"/>
        <v>14</v>
      </c>
      <c r="AL121" s="103">
        <f t="shared" si="3"/>
        <v>18</v>
      </c>
      <c r="AM121" s="103">
        <f t="shared" si="3"/>
        <v>18</v>
      </c>
      <c r="AN121" s="103">
        <f t="shared" si="3"/>
        <v>7</v>
      </c>
      <c r="AO121" s="103">
        <f t="shared" si="3"/>
        <v>17</v>
      </c>
      <c r="AP121" s="103">
        <f t="shared" si="3"/>
        <v>17</v>
      </c>
      <c r="AQ121" s="103">
        <f t="shared" si="3"/>
        <v>6</v>
      </c>
      <c r="AR121" s="103">
        <f>SUM(ISBLANK(AR66), ISBLANK(AR67), ISBLANK(AR68), ISBLANK(AR69), ISBLANK(AR70), ISBLANK(AR71), ISBLANK(AR72), ISBLANK(AR73), ISBLANK(AR74), ISBLANK(AR75), ISBLANK(AR76), ISBLANK(AR77), ISBLANK(AR78), ISBLANK(AR79), ISBLANK(AR80), ISBLANK(AR81), ISBLANK(AR82), ISBLANK(AR83), ISBLANK(AR84))</f>
        <v>10</v>
      </c>
      <c r="AS121" s="103">
        <f>SUM(ISBLANK(AS66), ISBLANK(AS67), ISBLANK(AS68), ISBLANK(AS69), ISBLANK(AS70), ISBLANK(AS71), ISBLANK(AS72), ISBLANK(AS73), ISBLANK(AS74), ISBLANK(AS75), ISBLANK(AS76), ISBLANK(AS77), ISBLANK(AS78), ISBLANK(AS79), ISBLANK(AS80), ISBLANK(AS81), ISBLANK(AS82), ISBLANK(AS83), ISBLANK(AS84))</f>
        <v>15</v>
      </c>
      <c r="AT121" s="103">
        <f t="shared" si="3"/>
        <v>12</v>
      </c>
      <c r="AU121" s="103">
        <f t="shared" si="3"/>
        <v>19</v>
      </c>
      <c r="AV121" s="103">
        <f>SUM(ISBLANK(AV66), ISBLANK(AV67), ISBLANK(AV68), ISBLANK(AV69), ISBLANK(AV70), ISBLANK(AV71), ISBLANK(AV72), ISBLANK(AV73), ISBLANK(AV74), ISBLANK(AV75), ISBLANK(AV76), ISBLANK(AV77), ISBLANK(AV78), ISBLANK(AV79), ISBLANK(AV80), ISBLANK(AV81), ISBLANK(AV82), ISBLANK(AV83), ISBLANK(AV84))</f>
        <v>18</v>
      </c>
      <c r="AW121" s="103">
        <f t="shared" si="3"/>
        <v>14</v>
      </c>
      <c r="AX121" s="103">
        <f t="shared" si="3"/>
        <v>6</v>
      </c>
      <c r="AY121" s="103">
        <f t="shared" si="3"/>
        <v>6</v>
      </c>
      <c r="AZ121" s="103">
        <f t="shared" si="3"/>
        <v>19</v>
      </c>
      <c r="BA121" s="103">
        <f t="shared" si="3"/>
        <v>19</v>
      </c>
      <c r="BB121" s="103">
        <f>SUM(ISBLANK(BB66), ISBLANK(BB67), ISBLANK(BB68), ISBLANK(BB69), ISBLANK(BB70), ISBLANK(BB71), ISBLANK(BB72), ISBLANK(BB73), ISBLANK(BB74), ISBLANK(BB75), ISBLANK(BB76), ISBLANK(BB77), ISBLANK(BB78), ISBLANK(BB79), ISBLANK(BB80), ISBLANK(BB81), ISBLANK(BB82), ISBLANK(BB83), ISBLANK(BB84))</f>
        <v>19</v>
      </c>
      <c r="BC121" s="103">
        <f>SUM(ISBLANK(BC66), ISBLANK(BC67), ISBLANK(BC68), ISBLANK(BC69), ISBLANK(BC70), ISBLANK(BC71), ISBLANK(BC72), ISBLANK(BC73), ISBLANK(BC74), ISBLANK(BC75), ISBLANK(BC76), ISBLANK(BC77), ISBLANK(BC78), ISBLANK(BC79), ISBLANK(BC80), ISBLANK(BC81), ISBLANK(BC82), ISBLANK(BC83), ISBLANK(BC84))</f>
        <v>7</v>
      </c>
      <c r="BD121" s="103">
        <f>SUM(ISBLANK(BD66), ISBLANK(BD67), ISBLANK(BD68), ISBLANK(BD69), ISBLANK(BD70), ISBLANK(BD71), ISBLANK(BD72), ISBLANK(BD73), ISBLANK(BD74), ISBLANK(BD75), ISBLANK(BD76), ISBLANK(BD77), ISBLANK(BD78), ISBLANK(BD79), ISBLANK(BD80), ISBLANK(BD81), ISBLANK(BD82), ISBLANK(BD83), ISBLANK(BD84))</f>
        <v>18</v>
      </c>
      <c r="BE121" s="103">
        <f t="shared" si="3"/>
        <v>12</v>
      </c>
      <c r="BF121" s="103">
        <f t="shared" si="3"/>
        <v>15</v>
      </c>
      <c r="BG121" s="103">
        <f t="shared" si="3"/>
        <v>10</v>
      </c>
      <c r="BH121" s="103">
        <f t="shared" si="3"/>
        <v>15</v>
      </c>
      <c r="BI121" s="103">
        <f t="shared" si="3"/>
        <v>13</v>
      </c>
      <c r="BJ121" s="103">
        <f t="shared" si="3"/>
        <v>15</v>
      </c>
    </row>
    <row r="122" spans="1:62" s="45" customFormat="1">
      <c r="A122" s="102" t="s">
        <v>4851</v>
      </c>
      <c r="B122" s="103">
        <f>SUM(ISBLANK(B85), ISBLANK(B86), ISBLANK(B87), ISBLANK(B88), ISBLANK(B89), ISBLANK(B90), ISBLANK(B91), ISBLANK(B92), ISBLANK(B93), ISBLANK(B94), ISBLANK(B95), ISBLANK(B96), ISBLANK(B97), ISBLANK(B98), ISBLANK(B99), ISBLANK(B100), ISBLANK(B101), ISBLANK(B102), ISBLANK(B103))</f>
        <v>13</v>
      </c>
      <c r="C122" s="103">
        <f t="shared" ref="C122:BJ122" si="4">SUM(ISBLANK(C85), ISBLANK(C86), ISBLANK(C87), ISBLANK(C88), ISBLANK(C89), ISBLANK(C90), ISBLANK(C91), ISBLANK(C92), ISBLANK(C93), ISBLANK(C94), ISBLANK(C95), ISBLANK(C96), ISBLANK(C97), ISBLANK(C98), ISBLANK(C99), ISBLANK(C100), ISBLANK(C101), ISBLANK(C102), ISBLANK(C103))</f>
        <v>2</v>
      </c>
      <c r="D122" s="103">
        <f t="shared" si="4"/>
        <v>12</v>
      </c>
      <c r="E122" s="103">
        <f t="shared" si="4"/>
        <v>15</v>
      </c>
      <c r="F122" s="103">
        <f>SUM(ISBLANK(F85), ISBLANK(F86), ISBLANK(F87), ISBLANK(F88), ISBLANK(F89), ISBLANK(F90), ISBLANK(F91), ISBLANK(F92), ISBLANK(F93), ISBLANK(F94), ISBLANK(F95), ISBLANK(F96), ISBLANK(F97), ISBLANK(F98), ISBLANK(F99), ISBLANK(F100), ISBLANK(F101), ISBLANK(F102), ISBLANK(F103))</f>
        <v>3</v>
      </c>
      <c r="G122" s="103">
        <f t="shared" si="4"/>
        <v>19</v>
      </c>
      <c r="H122" s="103">
        <f t="shared" si="4"/>
        <v>1</v>
      </c>
      <c r="I122" s="103">
        <f t="shared" si="4"/>
        <v>19</v>
      </c>
      <c r="J122" s="103">
        <f t="shared" si="4"/>
        <v>14</v>
      </c>
      <c r="K122" s="103">
        <f t="shared" si="4"/>
        <v>17</v>
      </c>
      <c r="L122" s="103">
        <f t="shared" si="4"/>
        <v>13</v>
      </c>
      <c r="M122" s="103">
        <f t="shared" si="4"/>
        <v>1</v>
      </c>
      <c r="N122" s="103">
        <f t="shared" si="4"/>
        <v>13</v>
      </c>
      <c r="O122" s="103">
        <f t="shared" si="4"/>
        <v>1</v>
      </c>
      <c r="P122" s="103">
        <f t="shared" si="4"/>
        <v>13</v>
      </c>
      <c r="Q122" s="103">
        <f t="shared" si="4"/>
        <v>19</v>
      </c>
      <c r="R122" s="103">
        <f t="shared" si="4"/>
        <v>1</v>
      </c>
      <c r="S122" s="103">
        <f t="shared" si="4"/>
        <v>17</v>
      </c>
      <c r="T122" s="103">
        <f t="shared" si="4"/>
        <v>1</v>
      </c>
      <c r="U122" s="103">
        <f t="shared" si="4"/>
        <v>1</v>
      </c>
      <c r="V122" s="103">
        <f>SUM(ISBLANK(V85), ISBLANK(V86), ISBLANK(V87), ISBLANK(V88), ISBLANK(V89), ISBLANK(V90), ISBLANK(V91), ISBLANK(V92), ISBLANK(V93), ISBLANK(V94), ISBLANK(V95), ISBLANK(V96), ISBLANK(V97), ISBLANK(V98), ISBLANK(V99), ISBLANK(V100), ISBLANK(V101), ISBLANK(V102), ISBLANK(V103))</f>
        <v>2</v>
      </c>
      <c r="W122" s="103">
        <f t="shared" si="4"/>
        <v>1</v>
      </c>
      <c r="X122" s="103">
        <f>SUM(ISBLANK(X85), ISBLANK(X86), ISBLANK(X87), ISBLANK(X88), ISBLANK(X89), ISBLANK(X90), ISBLANK(X91), ISBLANK(X92), ISBLANK(X93), ISBLANK(X94), ISBLANK(X95), ISBLANK(X96), ISBLANK(X97), ISBLANK(X98), ISBLANK(X99), ISBLANK(X100), ISBLANK(X101), ISBLANK(X102), ISBLANK(X103))</f>
        <v>1</v>
      </c>
      <c r="Y122" s="103">
        <f>SUM(ISBLANK(Y85), ISBLANK(Y86), ISBLANK(Y87), ISBLANK(Y88), ISBLANK(Y89), ISBLANK(Y90), ISBLANK(Y91), ISBLANK(Y92), ISBLANK(Y93), ISBLANK(Y94), ISBLANK(Y95), ISBLANK(Y96), ISBLANK(Y97), ISBLANK(Y98), ISBLANK(Y99), ISBLANK(Y100), ISBLANK(Y101), ISBLANK(Y102), ISBLANK(Y103))</f>
        <v>2</v>
      </c>
      <c r="Z122" s="103">
        <f t="shared" si="4"/>
        <v>1</v>
      </c>
      <c r="AA122" s="103">
        <f t="shared" si="4"/>
        <v>1</v>
      </c>
      <c r="AB122" s="103">
        <f>SUM(ISBLANK(AB85), ISBLANK(AB86), ISBLANK(AB87), ISBLANK(AB88), ISBLANK(AB89), ISBLANK(AB90), ISBLANK(AB91), ISBLANK(AB92), ISBLANK(AB93), ISBLANK(AB94), ISBLANK(AB95), ISBLANK(AB96), ISBLANK(AB97), ISBLANK(AB98), ISBLANK(AB99), ISBLANK(AB100), ISBLANK(AB101), ISBLANK(AB102), ISBLANK(AB103))</f>
        <v>1</v>
      </c>
      <c r="AC122" s="103">
        <f t="shared" si="4"/>
        <v>1</v>
      </c>
      <c r="AD122" s="103">
        <f t="shared" si="4"/>
        <v>1</v>
      </c>
      <c r="AE122" s="103">
        <f t="shared" si="4"/>
        <v>11</v>
      </c>
      <c r="AF122" s="103">
        <f t="shared" si="4"/>
        <v>1</v>
      </c>
      <c r="AG122" s="103">
        <f t="shared" si="4"/>
        <v>1</v>
      </c>
      <c r="AH122" s="103">
        <f t="shared" si="4"/>
        <v>10</v>
      </c>
      <c r="AI122" s="103">
        <f>SUM(ISBLANK(AI85), ISBLANK(AI86), ISBLANK(AI87), ISBLANK(AI88), ISBLANK(AI89), ISBLANK(AI90), ISBLANK(AI91), ISBLANK(AI92), ISBLANK(AI93), ISBLANK(AI94), ISBLANK(AI95), ISBLANK(AI96), ISBLANK(AI97), ISBLANK(AI98), ISBLANK(AI99), ISBLANK(AI100), ISBLANK(AI101), ISBLANK(AI102), ISBLANK(AI103))</f>
        <v>2</v>
      </c>
      <c r="AJ122" s="103">
        <f t="shared" si="4"/>
        <v>17</v>
      </c>
      <c r="AK122" s="103">
        <f t="shared" si="4"/>
        <v>11</v>
      </c>
      <c r="AL122" s="103">
        <f t="shared" si="4"/>
        <v>17</v>
      </c>
      <c r="AM122" s="103">
        <f t="shared" si="4"/>
        <v>12</v>
      </c>
      <c r="AN122" s="103">
        <f t="shared" si="4"/>
        <v>1</v>
      </c>
      <c r="AO122" s="103">
        <f t="shared" si="4"/>
        <v>1</v>
      </c>
      <c r="AP122" s="103">
        <f t="shared" si="4"/>
        <v>17</v>
      </c>
      <c r="AQ122" s="103">
        <f t="shared" si="4"/>
        <v>1</v>
      </c>
      <c r="AR122" s="103">
        <f>SUM(ISBLANK(AR85), ISBLANK(AR86), ISBLANK(AR87), ISBLANK(AR88), ISBLANK(AR89), ISBLANK(AR90), ISBLANK(AR91), ISBLANK(AR92), ISBLANK(AR93), ISBLANK(AR94), ISBLANK(AR95), ISBLANK(AR96), ISBLANK(AR97), ISBLANK(AR98), ISBLANK(AR99), ISBLANK(AR100), ISBLANK(AR101), ISBLANK(AR102), ISBLANK(AR103))</f>
        <v>1</v>
      </c>
      <c r="AS122" s="103">
        <f>SUM(ISBLANK(AS85), ISBLANK(AS86), ISBLANK(AS87), ISBLANK(AS88), ISBLANK(AS89), ISBLANK(AS90), ISBLANK(AS91), ISBLANK(AS92), ISBLANK(AS93), ISBLANK(AS94), ISBLANK(AS95), ISBLANK(AS96), ISBLANK(AS97), ISBLANK(AS98), ISBLANK(AS99), ISBLANK(AS100), ISBLANK(AS101), ISBLANK(AS102), ISBLANK(AS103))</f>
        <v>2</v>
      </c>
      <c r="AT122" s="103">
        <f t="shared" si="4"/>
        <v>1</v>
      </c>
      <c r="AU122" s="103">
        <f t="shared" si="4"/>
        <v>19</v>
      </c>
      <c r="AV122" s="103">
        <f>SUM(ISBLANK(AV85), ISBLANK(AV86), ISBLANK(AV87), ISBLANK(AV88), ISBLANK(AV89), ISBLANK(AV90), ISBLANK(AV91), ISBLANK(AV92), ISBLANK(AV93), ISBLANK(AV94), ISBLANK(AV95), ISBLANK(AV96), ISBLANK(AV97), ISBLANK(AV98), ISBLANK(AV99), ISBLANK(AV100), ISBLANK(AV101), ISBLANK(AV102), ISBLANK(AV103))</f>
        <v>3</v>
      </c>
      <c r="AW122" s="103">
        <f t="shared" si="4"/>
        <v>10</v>
      </c>
      <c r="AX122" s="103">
        <f t="shared" si="4"/>
        <v>2</v>
      </c>
      <c r="AY122" s="103">
        <f t="shared" si="4"/>
        <v>2</v>
      </c>
      <c r="AZ122" s="103">
        <f t="shared" si="4"/>
        <v>3</v>
      </c>
      <c r="BA122" s="103">
        <f t="shared" si="4"/>
        <v>3</v>
      </c>
      <c r="BB122" s="103">
        <f>SUM(ISBLANK(BB85), ISBLANK(BB86), ISBLANK(BB87), ISBLANK(BB88), ISBLANK(BB89), ISBLANK(BB90), ISBLANK(BB91), ISBLANK(BB92), ISBLANK(BB93), ISBLANK(BB94), ISBLANK(BB95), ISBLANK(BB96), ISBLANK(BB97), ISBLANK(BB98), ISBLANK(BB99), ISBLANK(BB100), ISBLANK(BB101), ISBLANK(BB102), ISBLANK(BB103))</f>
        <v>19</v>
      </c>
      <c r="BC122" s="103">
        <f>SUM(ISBLANK(BC85), ISBLANK(BC86), ISBLANK(BC87), ISBLANK(BC88), ISBLANK(BC89), ISBLANK(BC90), ISBLANK(BC91), ISBLANK(BC92), ISBLANK(BC93), ISBLANK(BC94), ISBLANK(BC95), ISBLANK(BC96), ISBLANK(BC97), ISBLANK(BC98), ISBLANK(BC99), ISBLANK(BC100), ISBLANK(BC101), ISBLANK(BC102), ISBLANK(BC103))</f>
        <v>2</v>
      </c>
      <c r="BD122" s="103">
        <f>SUM(ISBLANK(BD85), ISBLANK(BD86), ISBLANK(BD87), ISBLANK(BD88), ISBLANK(BD89), ISBLANK(BD90), ISBLANK(BD91), ISBLANK(BD92), ISBLANK(BD93), ISBLANK(BD94), ISBLANK(BD95), ISBLANK(BD96), ISBLANK(BD97), ISBLANK(BD98), ISBLANK(BD99), ISBLANK(BD100), ISBLANK(BD101), ISBLANK(BD102), ISBLANK(BD103))</f>
        <v>3</v>
      </c>
      <c r="BE122" s="103">
        <f t="shared" si="4"/>
        <v>10</v>
      </c>
      <c r="BF122" s="103">
        <f t="shared" si="4"/>
        <v>14</v>
      </c>
      <c r="BG122" s="103">
        <f t="shared" si="4"/>
        <v>10</v>
      </c>
      <c r="BH122" s="103">
        <f t="shared" si="4"/>
        <v>14</v>
      </c>
      <c r="BI122" s="103">
        <f t="shared" si="4"/>
        <v>11</v>
      </c>
      <c r="BJ122" s="103">
        <f t="shared" si="4"/>
        <v>15</v>
      </c>
    </row>
    <row r="123" spans="1:62" s="45" customFormat="1">
      <c r="A123" s="102" t="s">
        <v>4852</v>
      </c>
      <c r="B123" s="103">
        <f>SUM(ISBLANK(B104), ISBLANK(B105), ISBLANK(B106), ISBLANK(B107), ISBLANK(B108), ISBLANK(B109), ISBLANK(B110), ISBLANK(B111), ISBLANK(B112), ISBLANK(B113), ISBLANK(B114), ISBLANK(B115), ISBLANK(B116), ISBLANK(B117), ISBLANK(B118))</f>
        <v>5</v>
      </c>
      <c r="C123" s="103">
        <f t="shared" ref="C123:BJ123" si="5">SUM(ISBLANK(C104), ISBLANK(C105), ISBLANK(C106), ISBLANK(C107), ISBLANK(C108), ISBLANK(C109), ISBLANK(C110), ISBLANK(C111), ISBLANK(C112), ISBLANK(C113), ISBLANK(C114), ISBLANK(C115), ISBLANK(C116), ISBLANK(C117), ISBLANK(C118))</f>
        <v>2</v>
      </c>
      <c r="D123" s="103">
        <f t="shared" si="5"/>
        <v>6</v>
      </c>
      <c r="E123" s="103">
        <f t="shared" si="5"/>
        <v>11</v>
      </c>
      <c r="F123" s="103">
        <f>SUM(ISBLANK(F104), ISBLANK(F105), ISBLANK(F106), ISBLANK(F107), ISBLANK(F108), ISBLANK(F109), ISBLANK(F110), ISBLANK(F111), ISBLANK(F112), ISBLANK(F113), ISBLANK(F114), ISBLANK(F115), ISBLANK(F116), ISBLANK(F117), ISBLANK(F118))</f>
        <v>9</v>
      </c>
      <c r="G123" s="103">
        <f t="shared" si="5"/>
        <v>15</v>
      </c>
      <c r="H123" s="103">
        <f t="shared" si="5"/>
        <v>3</v>
      </c>
      <c r="I123" s="103">
        <f t="shared" si="5"/>
        <v>15</v>
      </c>
      <c r="J123" s="103">
        <f t="shared" si="5"/>
        <v>6</v>
      </c>
      <c r="K123" s="103">
        <f t="shared" si="5"/>
        <v>15</v>
      </c>
      <c r="L123" s="103">
        <f t="shared" si="5"/>
        <v>9</v>
      </c>
      <c r="M123" s="103">
        <f t="shared" si="5"/>
        <v>1</v>
      </c>
      <c r="N123" s="103">
        <f t="shared" si="5"/>
        <v>7</v>
      </c>
      <c r="O123" s="103">
        <f t="shared" si="5"/>
        <v>1</v>
      </c>
      <c r="P123" s="103">
        <f t="shared" si="5"/>
        <v>7</v>
      </c>
      <c r="Q123" s="103">
        <f t="shared" si="5"/>
        <v>15</v>
      </c>
      <c r="R123" s="103">
        <f t="shared" si="5"/>
        <v>2</v>
      </c>
      <c r="S123" s="103">
        <f t="shared" si="5"/>
        <v>9</v>
      </c>
      <c r="T123" s="103">
        <f t="shared" si="5"/>
        <v>2</v>
      </c>
      <c r="U123" s="103">
        <f t="shared" si="5"/>
        <v>2</v>
      </c>
      <c r="V123" s="103">
        <f>SUM(ISBLANK(V104), ISBLANK(V105), ISBLANK(V106), ISBLANK(V107), ISBLANK(V108), ISBLANK(V109), ISBLANK(V110), ISBLANK(V111), ISBLANK(V112), ISBLANK(V113), ISBLANK(V114), ISBLANK(V115), ISBLANK(V116), ISBLANK(V117), ISBLANK(V118))</f>
        <v>2</v>
      </c>
      <c r="W123" s="103">
        <f t="shared" si="5"/>
        <v>1</v>
      </c>
      <c r="X123" s="103">
        <f>SUM(ISBLANK(X104), ISBLANK(X105), ISBLANK(X106), ISBLANK(X107), ISBLANK(X108), ISBLANK(X109), ISBLANK(X110), ISBLANK(X111), ISBLANK(X112), ISBLANK(X113), ISBLANK(X114), ISBLANK(X115), ISBLANK(X116), ISBLANK(X117), ISBLANK(X118))</f>
        <v>2</v>
      </c>
      <c r="Y123" s="103">
        <f>SUM(ISBLANK(Y104), ISBLANK(Y105), ISBLANK(Y106), ISBLANK(Y107), ISBLANK(Y108), ISBLANK(Y109), ISBLANK(Y110), ISBLANK(Y111), ISBLANK(Y112), ISBLANK(Y113), ISBLANK(Y114), ISBLANK(Y115), ISBLANK(Y116), ISBLANK(Y117), ISBLANK(Y118))</f>
        <v>1</v>
      </c>
      <c r="Z123" s="103">
        <f t="shared" si="5"/>
        <v>1</v>
      </c>
      <c r="AA123" s="103">
        <f t="shared" si="5"/>
        <v>3</v>
      </c>
      <c r="AB123" s="103">
        <f>SUM(ISBLANK(AB104), ISBLANK(AB105), ISBLANK(AB106), ISBLANK(AB107), ISBLANK(AB108), ISBLANK(AB109), ISBLANK(AB110), ISBLANK(AB111), ISBLANK(AB112), ISBLANK(AB113), ISBLANK(AB114), ISBLANK(AB115), ISBLANK(AB116), ISBLANK(AB117), ISBLANK(AB118))</f>
        <v>2</v>
      </c>
      <c r="AC123" s="103">
        <f t="shared" si="5"/>
        <v>2</v>
      </c>
      <c r="AD123" s="103">
        <f t="shared" si="5"/>
        <v>3</v>
      </c>
      <c r="AE123" s="103">
        <f t="shared" si="5"/>
        <v>5</v>
      </c>
      <c r="AF123" s="103">
        <f t="shared" si="5"/>
        <v>2</v>
      </c>
      <c r="AG123" s="103">
        <f t="shared" si="5"/>
        <v>2</v>
      </c>
      <c r="AH123" s="103">
        <f t="shared" si="5"/>
        <v>3</v>
      </c>
      <c r="AI123" s="103">
        <f>SUM(ISBLANK(AI104), ISBLANK(AI105), ISBLANK(AI106), ISBLANK(AI107), ISBLANK(AI108), ISBLANK(AI109), ISBLANK(AI110), ISBLANK(AI111), ISBLANK(AI112), ISBLANK(AI113), ISBLANK(AI114), ISBLANK(AI115), ISBLANK(AI116), ISBLANK(AI117), ISBLANK(AI118))</f>
        <v>2</v>
      </c>
      <c r="AJ123" s="103">
        <f t="shared" si="5"/>
        <v>15</v>
      </c>
      <c r="AK123" s="103">
        <f t="shared" si="5"/>
        <v>6</v>
      </c>
      <c r="AL123" s="103">
        <f t="shared" si="5"/>
        <v>15</v>
      </c>
      <c r="AM123" s="103">
        <f t="shared" si="5"/>
        <v>8</v>
      </c>
      <c r="AN123" s="103">
        <f t="shared" si="5"/>
        <v>1</v>
      </c>
      <c r="AO123" s="103">
        <f t="shared" si="5"/>
        <v>1</v>
      </c>
      <c r="AP123" s="103">
        <f t="shared" si="5"/>
        <v>15</v>
      </c>
      <c r="AQ123" s="103">
        <f t="shared" si="5"/>
        <v>1</v>
      </c>
      <c r="AR123" s="103">
        <f>SUM(ISBLANK(AR104), ISBLANK(AR105), ISBLANK(AR106), ISBLANK(AR107), ISBLANK(AR108), ISBLANK(AR109), ISBLANK(AR110), ISBLANK(AR111), ISBLANK(AR112), ISBLANK(AR113), ISBLANK(AR114), ISBLANK(AR115), ISBLANK(AR116), ISBLANK(AR117), ISBLANK(AR118))</f>
        <v>2</v>
      </c>
      <c r="AS123" s="103">
        <f>SUM(ISBLANK(AS104), ISBLANK(AS105), ISBLANK(AS106), ISBLANK(AS107), ISBLANK(AS108), ISBLANK(AS109), ISBLANK(AS110), ISBLANK(AS111), ISBLANK(AS112), ISBLANK(AS113), ISBLANK(AS114), ISBLANK(AS115), ISBLANK(AS116), ISBLANK(AS117), ISBLANK(AS118))</f>
        <v>2</v>
      </c>
      <c r="AT123" s="103">
        <f t="shared" si="5"/>
        <v>2</v>
      </c>
      <c r="AU123" s="103">
        <f t="shared" si="5"/>
        <v>15</v>
      </c>
      <c r="AV123" s="103">
        <f>SUM(ISBLANK(AV104), ISBLANK(AV105), ISBLANK(AV106), ISBLANK(AV107), ISBLANK(AV108), ISBLANK(AV109), ISBLANK(AV110), ISBLANK(AV111), ISBLANK(AV112), ISBLANK(AV113), ISBLANK(AV114), ISBLANK(AV115), ISBLANK(AV116), ISBLANK(AV117), ISBLANK(AV118))</f>
        <v>2</v>
      </c>
      <c r="AW123" s="103">
        <f t="shared" si="5"/>
        <v>6</v>
      </c>
      <c r="AX123" s="103">
        <f t="shared" si="5"/>
        <v>3</v>
      </c>
      <c r="AY123" s="103">
        <f t="shared" si="5"/>
        <v>1</v>
      </c>
      <c r="AZ123" s="103">
        <f t="shared" si="5"/>
        <v>2</v>
      </c>
      <c r="BA123" s="103">
        <f t="shared" si="5"/>
        <v>2</v>
      </c>
      <c r="BB123" s="103">
        <f>SUM(ISBLANK(BB104), ISBLANK(BB105), ISBLANK(BB106), ISBLANK(BB107), ISBLANK(BB108), ISBLANK(BB109), ISBLANK(BB110), ISBLANK(BB111), ISBLANK(BB112), ISBLANK(BB113), ISBLANK(BB114), ISBLANK(BB115), ISBLANK(BB116), ISBLANK(BB117), ISBLANK(BB118))</f>
        <v>15</v>
      </c>
      <c r="BC123" s="103">
        <f>SUM(ISBLANK(BC104), ISBLANK(BC105), ISBLANK(BC106), ISBLANK(BC107), ISBLANK(BC108), ISBLANK(BC109), ISBLANK(BC110), ISBLANK(BC111), ISBLANK(BC112), ISBLANK(BC113), ISBLANK(BC114), ISBLANK(BC115), ISBLANK(BC116), ISBLANK(BC117), ISBLANK(BC118))</f>
        <v>2</v>
      </c>
      <c r="BD123" s="103">
        <f>SUM(ISBLANK(BD104), ISBLANK(BD105), ISBLANK(BD106), ISBLANK(BD107), ISBLANK(BD108), ISBLANK(BD109), ISBLANK(BD110), ISBLANK(BD111), ISBLANK(BD112), ISBLANK(BD113), ISBLANK(BD114), ISBLANK(BD115), ISBLANK(BD116), ISBLANK(BD117), ISBLANK(BD118))</f>
        <v>7</v>
      </c>
      <c r="BE123" s="103">
        <f t="shared" si="5"/>
        <v>6</v>
      </c>
      <c r="BF123" s="103">
        <f t="shared" si="5"/>
        <v>8</v>
      </c>
      <c r="BG123" s="103">
        <f t="shared" si="5"/>
        <v>3</v>
      </c>
      <c r="BH123" s="103">
        <f t="shared" si="5"/>
        <v>6</v>
      </c>
      <c r="BI123" s="103">
        <f t="shared" si="5"/>
        <v>8</v>
      </c>
      <c r="BJ123" s="103">
        <f t="shared" si="5"/>
        <v>8</v>
      </c>
    </row>
    <row r="124" spans="1:62" s="45" customFormat="1">
      <c r="A124" s="102" t="s">
        <v>4853</v>
      </c>
      <c r="B124" s="103">
        <f>(SUM(B119:B123)-89)*-1</f>
        <v>54</v>
      </c>
      <c r="C124" s="103">
        <f t="shared" ref="C124:BJ124" si="6">(SUM(C119:C123)-89)*-1</f>
        <v>57</v>
      </c>
      <c r="D124" s="103">
        <f t="shared" si="6"/>
        <v>45</v>
      </c>
      <c r="E124" s="103">
        <f t="shared" si="6"/>
        <v>16</v>
      </c>
      <c r="F124" s="103">
        <f>(SUM(F119:F123)-89)*-1</f>
        <v>30</v>
      </c>
      <c r="G124" s="103">
        <f t="shared" si="6"/>
        <v>0</v>
      </c>
      <c r="H124" s="103">
        <f t="shared" si="6"/>
        <v>64</v>
      </c>
      <c r="I124" s="103">
        <f t="shared" si="6"/>
        <v>10</v>
      </c>
      <c r="J124" s="103">
        <f t="shared" si="6"/>
        <v>30</v>
      </c>
      <c r="K124" s="103">
        <f t="shared" si="6"/>
        <v>28</v>
      </c>
      <c r="L124" s="103">
        <f t="shared" si="6"/>
        <v>33</v>
      </c>
      <c r="M124" s="103">
        <f t="shared" si="6"/>
        <v>73</v>
      </c>
      <c r="N124" s="103">
        <f t="shared" si="6"/>
        <v>35</v>
      </c>
      <c r="O124" s="103">
        <f t="shared" si="6"/>
        <v>66</v>
      </c>
      <c r="P124" s="103">
        <f t="shared" si="6"/>
        <v>48</v>
      </c>
      <c r="Q124" s="103">
        <f t="shared" si="6"/>
        <v>0</v>
      </c>
      <c r="R124" s="103">
        <f t="shared" si="6"/>
        <v>60</v>
      </c>
      <c r="S124" s="103">
        <f t="shared" si="6"/>
        <v>27</v>
      </c>
      <c r="T124" s="103">
        <f t="shared" si="6"/>
        <v>58</v>
      </c>
      <c r="U124" s="103">
        <f t="shared" si="6"/>
        <v>59</v>
      </c>
      <c r="V124" s="103">
        <f>(SUM(V119:V123)-89)*-1</f>
        <v>63</v>
      </c>
      <c r="W124" s="103">
        <f t="shared" si="6"/>
        <v>57</v>
      </c>
      <c r="X124" s="103">
        <f>(SUM(X119:X123)-89)*-1</f>
        <v>48</v>
      </c>
      <c r="Y124" s="103">
        <f>(SUM(Y119:Y123)-89)*-1</f>
        <v>53</v>
      </c>
      <c r="Z124" s="103">
        <f t="shared" si="6"/>
        <v>72</v>
      </c>
      <c r="AA124" s="103">
        <f t="shared" si="6"/>
        <v>64</v>
      </c>
      <c r="AB124" s="103">
        <f>(SUM(AB119:AB123)-89)*-1</f>
        <v>43</v>
      </c>
      <c r="AC124" s="103">
        <f t="shared" si="6"/>
        <v>57</v>
      </c>
      <c r="AD124" s="103">
        <f t="shared" si="6"/>
        <v>59</v>
      </c>
      <c r="AE124" s="103">
        <f t="shared" si="6"/>
        <v>45</v>
      </c>
      <c r="AF124" s="103">
        <f t="shared" si="6"/>
        <v>75</v>
      </c>
      <c r="AG124" s="103">
        <f t="shared" si="6"/>
        <v>56</v>
      </c>
      <c r="AH124" s="103">
        <f t="shared" si="6"/>
        <v>55</v>
      </c>
      <c r="AI124" s="103">
        <f>(SUM(AI119:AI123)-89)*-1</f>
        <v>43</v>
      </c>
      <c r="AJ124" s="103">
        <f t="shared" si="6"/>
        <v>28</v>
      </c>
      <c r="AK124" s="103">
        <f t="shared" si="6"/>
        <v>43</v>
      </c>
      <c r="AL124" s="103">
        <f t="shared" si="6"/>
        <v>27</v>
      </c>
      <c r="AM124" s="103">
        <f t="shared" si="6"/>
        <v>31</v>
      </c>
      <c r="AN124" s="103">
        <f t="shared" si="6"/>
        <v>78</v>
      </c>
      <c r="AO124" s="103">
        <f t="shared" si="6"/>
        <v>42</v>
      </c>
      <c r="AP124" s="103">
        <f t="shared" si="6"/>
        <v>26</v>
      </c>
      <c r="AQ124" s="103">
        <f t="shared" si="6"/>
        <v>78</v>
      </c>
      <c r="AR124" s="103">
        <f>(SUM(AR119:AR123)-89)*-1</f>
        <v>68</v>
      </c>
      <c r="AS124" s="103">
        <f>(SUM(AS119:AS123)-89)*-1</f>
        <v>52</v>
      </c>
      <c r="AT124" s="103">
        <f t="shared" si="6"/>
        <v>63</v>
      </c>
      <c r="AU124" s="103">
        <f t="shared" si="6"/>
        <v>2</v>
      </c>
      <c r="AV124" s="103">
        <f>(SUM(AV119:AV123)-89)*-1</f>
        <v>37</v>
      </c>
      <c r="AW124" s="103">
        <f t="shared" si="6"/>
        <v>40</v>
      </c>
      <c r="AX124" s="103">
        <f t="shared" si="6"/>
        <v>73</v>
      </c>
      <c r="AY124" s="103">
        <f t="shared" si="6"/>
        <v>79</v>
      </c>
      <c r="AZ124" s="103">
        <f t="shared" si="6"/>
        <v>37</v>
      </c>
      <c r="BA124" s="103">
        <f t="shared" si="6"/>
        <v>37</v>
      </c>
      <c r="BB124" s="103">
        <f>(SUM(BB119:BB123)-89)*-1</f>
        <v>7</v>
      </c>
      <c r="BC124" s="103">
        <f>(SUM(BC119:BC123)-89)*-1</f>
        <v>72</v>
      </c>
      <c r="BD124" s="103">
        <f>(SUM(BD119:BD123)-89)*-1</f>
        <v>32</v>
      </c>
      <c r="BE124" s="103">
        <f t="shared" si="6"/>
        <v>45</v>
      </c>
      <c r="BF124" s="103">
        <f t="shared" si="6"/>
        <v>16</v>
      </c>
      <c r="BG124" s="103">
        <f t="shared" si="6"/>
        <v>53</v>
      </c>
      <c r="BH124" s="103">
        <f t="shared" si="6"/>
        <v>19</v>
      </c>
      <c r="BI124" s="103">
        <f t="shared" si="6"/>
        <v>33</v>
      </c>
      <c r="BJ124" s="103">
        <f t="shared" si="6"/>
        <v>17</v>
      </c>
    </row>
    <row r="125" spans="1:62" s="45" customFormat="1">
      <c r="A125" s="44" t="s">
        <v>4854</v>
      </c>
      <c r="B125" s="45" t="s">
        <v>4855</v>
      </c>
      <c r="C125" s="45" t="s">
        <v>4855</v>
      </c>
      <c r="D125" s="45" t="s">
        <v>4855</v>
      </c>
      <c r="E125" s="45" t="s">
        <v>4855</v>
      </c>
      <c r="F125" s="45" t="s">
        <v>4855</v>
      </c>
      <c r="H125" s="45" t="s">
        <v>4855</v>
      </c>
      <c r="I125" s="45" t="s">
        <v>4855</v>
      </c>
      <c r="J125" s="45" t="s">
        <v>4855</v>
      </c>
      <c r="K125" s="110" t="s">
        <v>4855</v>
      </c>
      <c r="L125" s="45" t="s">
        <v>4855</v>
      </c>
      <c r="M125" s="45" t="s">
        <v>4855</v>
      </c>
      <c r="N125" s="45" t="s">
        <v>4855</v>
      </c>
      <c r="O125" s="110" t="s">
        <v>4855</v>
      </c>
      <c r="P125" s="45" t="s">
        <v>4855</v>
      </c>
      <c r="R125" s="45" t="s">
        <v>4855</v>
      </c>
      <c r="S125" s="110" t="s">
        <v>4855</v>
      </c>
      <c r="T125" s="45" t="s">
        <v>4855</v>
      </c>
      <c r="U125" s="45" t="s">
        <v>4855</v>
      </c>
      <c r="V125" s="45" t="s">
        <v>4855</v>
      </c>
      <c r="W125" s="45" t="s">
        <v>4855</v>
      </c>
      <c r="X125" s="45" t="s">
        <v>4855</v>
      </c>
      <c r="Y125" s="45" t="s">
        <v>4855</v>
      </c>
      <c r="Z125" s="110" t="s">
        <v>4855</v>
      </c>
      <c r="AA125" s="45" t="s">
        <v>4855</v>
      </c>
      <c r="AB125" s="45" t="s">
        <v>4855</v>
      </c>
      <c r="AC125" s="45" t="s">
        <v>4855</v>
      </c>
      <c r="AD125" s="45" t="s">
        <v>4855</v>
      </c>
      <c r="AE125" s="45" t="s">
        <v>4855</v>
      </c>
      <c r="AF125" s="45" t="s">
        <v>4855</v>
      </c>
      <c r="AG125" s="110" t="s">
        <v>4855</v>
      </c>
      <c r="AH125" s="110" t="s">
        <v>4855</v>
      </c>
      <c r="AI125" s="45" t="s">
        <v>4855</v>
      </c>
      <c r="AJ125" s="45" t="s">
        <v>4855</v>
      </c>
      <c r="AK125" s="110" t="s">
        <v>4855</v>
      </c>
      <c r="AL125" s="110" t="s">
        <v>4855</v>
      </c>
      <c r="AM125" s="45" t="s">
        <v>4855</v>
      </c>
      <c r="AN125" s="110" t="s">
        <v>4855</v>
      </c>
      <c r="AO125" s="110" t="s">
        <v>4855</v>
      </c>
      <c r="AP125" s="110" t="s">
        <v>4855</v>
      </c>
      <c r="AQ125" s="45" t="s">
        <v>4855</v>
      </c>
      <c r="AR125" s="45" t="s">
        <v>4855</v>
      </c>
      <c r="AS125" s="45" t="s">
        <v>4855</v>
      </c>
      <c r="AT125" s="45" t="s">
        <v>4855</v>
      </c>
      <c r="AU125" s="45" t="s">
        <v>4855</v>
      </c>
      <c r="AV125" s="45" t="s">
        <v>4855</v>
      </c>
      <c r="AW125" s="45" t="s">
        <v>4855</v>
      </c>
      <c r="AX125" s="45" t="s">
        <v>4855</v>
      </c>
      <c r="AY125" s="110" t="s">
        <v>4855</v>
      </c>
      <c r="AZ125" s="110" t="s">
        <v>4855</v>
      </c>
      <c r="BA125" s="110" t="s">
        <v>4855</v>
      </c>
      <c r="BB125" s="45" t="s">
        <v>4855</v>
      </c>
      <c r="BC125" s="45" t="s">
        <v>4855</v>
      </c>
      <c r="BD125" s="45" t="s">
        <v>4855</v>
      </c>
      <c r="BE125" s="45" t="s">
        <v>4855</v>
      </c>
      <c r="BF125" s="45" t="s">
        <v>4855</v>
      </c>
      <c r="BG125" s="45" t="s">
        <v>4855</v>
      </c>
      <c r="BH125" s="45" t="s">
        <v>4855</v>
      </c>
      <c r="BI125" s="45" t="s">
        <v>4855</v>
      </c>
      <c r="BJ125" s="45" t="s">
        <v>4855</v>
      </c>
    </row>
    <row r="126" spans="1:62">
      <c r="BD126"/>
    </row>
    <row r="127" spans="1:62">
      <c r="B127" s="62" t="s">
        <v>2130</v>
      </c>
      <c r="C127" s="47" t="s">
        <v>1995</v>
      </c>
      <c r="D127" s="47">
        <v>0</v>
      </c>
      <c r="E127" s="47" t="s">
        <v>587</v>
      </c>
      <c r="F127" s="62" t="s">
        <v>588</v>
      </c>
      <c r="G127" s="47" t="s">
        <v>589</v>
      </c>
      <c r="H127" s="73" t="s">
        <v>1993</v>
      </c>
      <c r="V127" s="62" t="s">
        <v>2130</v>
      </c>
    </row>
    <row r="128" spans="1:62">
      <c r="B128" s="62" t="s">
        <v>2939</v>
      </c>
      <c r="C128" s="47" t="s">
        <v>590</v>
      </c>
      <c r="D128" s="47">
        <v>1</v>
      </c>
      <c r="E128" s="47" t="s">
        <v>591</v>
      </c>
      <c r="F128" s="62" t="s">
        <v>592</v>
      </c>
      <c r="G128" s="47" t="s">
        <v>593</v>
      </c>
      <c r="H128" s="73" t="s">
        <v>1994</v>
      </c>
      <c r="V128" s="62" t="s">
        <v>2939</v>
      </c>
    </row>
    <row r="129" spans="2:22">
      <c r="B129" s="62" t="s">
        <v>4617</v>
      </c>
      <c r="C129" s="47" t="s">
        <v>594</v>
      </c>
      <c r="D129" s="47">
        <v>2</v>
      </c>
      <c r="E129" s="47" t="s">
        <v>595</v>
      </c>
      <c r="F129" s="62" t="s">
        <v>596</v>
      </c>
      <c r="G129" s="47" t="s">
        <v>597</v>
      </c>
      <c r="H129" s="73" t="s">
        <v>1992</v>
      </c>
      <c r="V129" s="62" t="s">
        <v>4617</v>
      </c>
    </row>
    <row r="130" spans="2:22">
      <c r="B130" s="62" t="s">
        <v>4287</v>
      </c>
      <c r="C130" s="47" t="s">
        <v>598</v>
      </c>
      <c r="D130" s="47">
        <v>3</v>
      </c>
      <c r="E130" s="47" t="s">
        <v>594</v>
      </c>
      <c r="F130" s="62" t="s">
        <v>594</v>
      </c>
      <c r="G130" s="47" t="s">
        <v>599</v>
      </c>
      <c r="H130" s="73"/>
      <c r="V130" s="62" t="s">
        <v>4287</v>
      </c>
    </row>
    <row r="131" spans="2:22">
      <c r="B131" s="62" t="s">
        <v>2027</v>
      </c>
      <c r="C131" s="47"/>
      <c r="D131" s="47">
        <v>4</v>
      </c>
      <c r="E131" s="47" t="s">
        <v>598</v>
      </c>
      <c r="F131" s="62" t="s">
        <v>598</v>
      </c>
      <c r="G131" s="47" t="s">
        <v>594</v>
      </c>
      <c r="H131" s="73"/>
      <c r="V131" s="62" t="s">
        <v>2027</v>
      </c>
    </row>
    <row r="132" spans="2:22">
      <c r="B132" s="62" t="s">
        <v>3166</v>
      </c>
      <c r="C132" s="47"/>
      <c r="D132" s="47">
        <v>5</v>
      </c>
      <c r="E132" s="47"/>
      <c r="F132" s="62"/>
      <c r="G132" s="47" t="s">
        <v>598</v>
      </c>
      <c r="V132" s="62" t="s">
        <v>3166</v>
      </c>
    </row>
    <row r="133" spans="2:22">
      <c r="B133" s="62" t="s">
        <v>3436</v>
      </c>
      <c r="C133" s="47"/>
      <c r="D133" s="47">
        <v>6</v>
      </c>
      <c r="E133" s="47"/>
      <c r="F133" s="62"/>
      <c r="G133" s="62"/>
      <c r="V133" s="62" t="s">
        <v>3436</v>
      </c>
    </row>
    <row r="134" spans="2:22">
      <c r="B134" s="62" t="s">
        <v>3583</v>
      </c>
      <c r="C134" s="47"/>
      <c r="D134" s="47">
        <v>7</v>
      </c>
      <c r="E134" s="47"/>
      <c r="F134" s="62"/>
      <c r="G134" s="62"/>
      <c r="V134" s="62" t="s">
        <v>3583</v>
      </c>
    </row>
    <row r="135" spans="2:22">
      <c r="B135" s="47"/>
      <c r="C135" s="47"/>
      <c r="D135" s="47" t="s">
        <v>594</v>
      </c>
      <c r="E135" s="47"/>
      <c r="F135" s="62"/>
      <c r="G135" s="62"/>
    </row>
    <row r="136" spans="2:22">
      <c r="B136" s="47"/>
      <c r="C136" s="47"/>
      <c r="D136" s="47" t="s">
        <v>598</v>
      </c>
      <c r="E136" s="47"/>
      <c r="F136" s="62"/>
      <c r="G136" s="62"/>
    </row>
  </sheetData>
  <phoneticPr fontId="2" type="noConversion"/>
  <dataValidations count="44">
    <dataValidation type="whole" allowBlank="1" showInputMessage="1" showErrorMessage="1" error="Antal Litter 0 til 250" prompt="Antal litter" sqref="B111:BE111">
      <formula1>0</formula1>
      <formula2>250</formula2>
    </dataValidation>
    <dataValidation type="whole" allowBlank="1" showInputMessage="1" showErrorMessage="1" error="Antal vaske 0 til 10" prompt="Antal vaske" sqref="B115:BE115">
      <formula1>0</formula1>
      <formula2>10</formula2>
    </dataValidation>
    <dataValidation type="whole" allowBlank="1" showInputMessage="1" showErrorMessage="1" error="Helt Antal 0 til 10" prompt="Antal" sqref="B88:BE106">
      <formula1>0</formula1>
      <formula2>10</formula2>
    </dataValidation>
    <dataValidation type="whole" allowBlank="1" showInputMessage="1" showErrorMessage="1" error="Antal Minutter 0 til 250" prompt="Antal Minutter" sqref="B107:BE107">
      <formula1>0</formula1>
      <formula2>250</formula2>
    </dataValidation>
    <dataValidation type="whole" allowBlank="1" showInputMessage="1" showErrorMessage="1" error="Hele procenter 0 til 100" prompt="Hele procenter 0 til 100" sqref="BC55 AJ55:AQ55 AW55:BA55 AT55:AU55 BE55 AC55:AH55 Z55:AA55 W55 G55:U55 B55:E55">
      <formula1>0</formula1>
      <formula2>100</formula2>
    </dataValidation>
    <dataValidation type="whole" allowBlank="1" showInputMessage="1" showErrorMessage="1" error="Hele procenter 0 til 100" prompt="procent 0 til 100" sqref="BC54 AJ54:AQ54 AW54:BA54 AT54:AU54 BE54 AC54:AH54 Z54:AA54 W54 G54:U54 B54:E54">
      <formula1>0</formula1>
      <formula2>100</formula2>
    </dataValidation>
    <dataValidation type="whole" allowBlank="1" showInputMessage="1" showErrorMessage="1" error="Årstal, 4 cifre" prompt="Årstal, 4 cifre" sqref="B48:BE48 B41:BE41">
      <formula1>1950</formula1>
      <formula2>2009</formula2>
    </dataValidation>
    <dataValidation type="whole" allowBlank="1" showInputMessage="1" showErrorMessage="1" prompt="Hele timer" sqref="B49:BE49 B42:BE42">
      <formula1>1</formula1>
      <formula2>99</formula2>
    </dataValidation>
    <dataValidation type="whole" allowBlank="1" showInputMessage="1" showErrorMessage="1" error="Beløb, kun tal" prompt="Beløb" sqref="B35:BE36">
      <formula1>0</formula1>
      <formula2>9999999</formula2>
    </dataValidation>
    <dataValidation type="whole" allowBlank="1" showInputMessage="1" showErrorMessage="1" error="Postnummer skal ligge mellem 1110 og 4623" prompt="Postnummer 1110-4623" sqref="B6:BF6">
      <formula1>1110</formula1>
      <formula2>4623</formula2>
    </dataValidation>
    <dataValidation type="whole" allowBlank="1" showInputMessage="1" showErrorMessage="1" error="Telefin nummer 8 cifre uden mellemrum" prompt="Telefon nummer 8 cifre" sqref="B8:BF8 B11:BF12">
      <formula1>10000000</formula1>
      <formula2>99999999</formula2>
    </dataValidation>
    <dataValidation type="whole" allowBlank="1" showInputMessage="1" showErrorMessage="1" error="Antal Køkner mellem 1 og 9" prompt="Antal" sqref="B23:BE23">
      <formula1>1</formula1>
      <formula2>9</formula2>
    </dataValidation>
    <dataValidation type="whole" allowBlank="1" showInputMessage="1" showErrorMessage="1" error="Skema mellem 1 og 9" prompt="Skema Nr.:" sqref="B24:BE24">
      <formula1>1</formula1>
      <formula2>9</formula2>
    </dataValidation>
    <dataValidation type="decimal" allowBlank="1" showInputMessage="1" showErrorMessage="1" error="Antal Meter 0 til 100" prompt="Antal Meter" sqref="B109:BE109">
      <formula1>0</formula1>
      <formula2>100</formula2>
    </dataValidation>
    <dataValidation type="whole" allowBlank="1" showInputMessage="1" showErrorMessage="1" error="Normering mellem 0 og 250" prompt="Normering" sqref="B15:BF21">
      <formula1>0</formula1>
      <formula2>250</formula2>
    </dataValidation>
    <dataValidation type="list" allowBlank="1" showInputMessage="1" showErrorMessage="1" prompt="Vælg en tekst" sqref="BD72:BD73 BD76:BD77 BD82 BD80 BB76:BB77 AP116:AQ116 BB72:BB73 BB80 BB82 AV72:AV73 AV80 AV82 AV76:AV77 AW116:AX116 AU116 AR80:AS80 AR82:AS82 AR76:AS77 AI80 AI82 AI76:AI77 AJ116 AB80 AB82 AB76:AB77 X80:Y80 X82:Y82 X76:Y77 X72:Y73 W116 V80 V82 V76:V77 V72:V73 F80 F82 F76:F77 G116:N116 B116:E116 AL116:AM116 P116:Q116 BE116 AE116:AF116 AB72:AB73 AR72:AS73 AI72:AI73 F72:F73">
      <formula1>$G$127:$G$129</formula1>
    </dataValidation>
    <dataValidation type="list" allowBlank="1" showInputMessage="1" showErrorMessage="1" sqref="BC14">
      <formula1>$I$126:$I$130</formula1>
    </dataValidation>
    <dataValidation type="list" allowBlank="1" showInputMessage="1" showErrorMessage="1" prompt="Vælg et Distrikt" sqref="BC4">
      <formula1>$B$126:$B$133</formula1>
    </dataValidation>
    <dataValidation type="list" allowBlank="1" showInputMessage="1" showErrorMessage="1" error="Kun Værdierne 0 til 7 accepteres" prompt="dage 0 - 7" sqref="BC25:BC34">
      <formula1>$D$126:$D$133</formula1>
    </dataValidation>
    <dataValidation type="list" allowBlank="1" showInputMessage="1" showErrorMessage="1" prompt="Vælg en tekst" sqref="BC82 BC80 BC76:BC77 BC72:BC73">
      <formula1>$F$126:$F$128</formula1>
    </dataValidation>
    <dataValidation type="list" allowBlank="1" showInputMessage="1" showErrorMessage="1" error="Antal 0 til 5" prompt="Antal 0 til 5" sqref="BC56:BC57">
      <formula1>$D$126:$D$131</formula1>
    </dataValidation>
    <dataValidation type="list" allowBlank="1" showInputMessage="1" showErrorMessage="1" error="Vælg en tekst" prompt="Vælg en tekst" sqref="BC70">
      <formula1>$H$126:$H$129</formula1>
    </dataValidation>
    <dataValidation type="list" allowBlank="1" showInputMessage="1" showErrorMessage="1" errorTitle="Ja eller Nej" error="Der kan kun tastes Ja eller Nej" prompt="Ja / Nej" sqref="BC110 BC112:BC114 BC22 BC58:BC61 BC63 BC65 BC67 BC71 BC74 BC78 BC38:BC39">
      <formula1>$C$126:$C$127</formula1>
    </dataValidation>
    <dataValidation type="list" allowBlank="1" showInputMessage="1" showErrorMessage="1" prompt="Vælg en tekst" sqref="BC116">
      <formula1>$G$126:$G$128</formula1>
    </dataValidation>
    <dataValidation type="whole" allowBlank="1" showInputMessage="1" showErrorMessage="1" prompt="Antal" sqref="BD56:BD57 BB56:BB57 AV56:AV57 AR56:AS57 AI56:AI57 AB56:AB57 X56:Y57 V56:V57 F56:F57">
      <formula1>0</formula1>
      <formula2>5</formula2>
    </dataValidation>
    <dataValidation type="whole" allowBlank="1" showInputMessage="1" showErrorMessage="1" prompt="Procent" sqref="BD54:BD55 BB54:BB55 AV54:AV55 AR54:AS55 AI54:AI55 AB54:AB55 X54:Y55 V54:V55 F54:F55">
      <formula1>0</formula1>
      <formula2>100</formula2>
    </dataValidation>
    <dataValidation type="whole" allowBlank="1" showInputMessage="1" showErrorMessage="1" prompt="Antal dage" sqref="BD25:BD34 BB25:BB34 AV25:AV34 AR25:AS34 AI25:AI34 AB25:AB34 X25:Y34 V25:V34 F25:F34">
      <formula1>0</formula1>
      <formula2>7</formula2>
    </dataValidation>
    <dataValidation type="list" allowBlank="1" showInputMessage="1" showErrorMessage="1" prompt="Vælg et distrikt" sqref="BD4 BB4 AV4 AR4:AS4 AI4 AB4 X4:Y4 V4 F4">
      <formula1>$K$127:$K$134</formula1>
    </dataValidation>
    <dataValidation type="list" allowBlank="1" showInputMessage="1" showErrorMessage="1" prompt="Institutionstype" sqref="BD14 BB14 AV14 AR14:AS14 AI14 AB14 X14:Y14 V14 F14">
      <formula1>$I$127:$I$129</formula1>
    </dataValidation>
    <dataValidation type="list" allowBlank="1" showInputMessage="1" showErrorMessage="1" error="Vælg en tekst" prompt="Vælg en tekst" sqref="BD70 BB70 AV70 AR70:AS70 AI70 AB70 X70:Y70 V70 F70">
      <formula1>$F$127:$F$132</formula1>
    </dataValidation>
    <dataValidation type="list" allowBlank="1" showInputMessage="1" showErrorMessage="1" errorTitle="Ja eller Nej" error="Der kan kun tastes Ja eller Nej" prompt="Ja / Nej" sqref="BD22 BD67 BB67 BB22 AV22 AV67 AR22:AS22 AR67:AS67 AI22 AI67 AB22 AB67 X22:Y22 X67:Y67 V22 V67 F22 F67">
      <formula1>$E$127:$E$128</formula1>
    </dataValidation>
    <dataValidation type="list" allowBlank="1" showInputMessage="1" showErrorMessage="1" sqref="BD78 BB78 AV78 AR78:AS78 AI78 AB78 X78:Y78 V78 F78">
      <formula1>$E$127:$E$128</formula1>
    </dataValidation>
    <dataValidation type="list" allowBlank="1" showInputMessage="1" showErrorMessage="1" prompt="Ja/Nej" sqref="BD112:BD114 BD71 BD58:BD61 BD38:BD39 BD65 BD110 BD63 BD74 BB71 BB112:BB114 BB74 BB63 BB110 BB65 BB38:BB39 BB58:BB61 AV112:AV114 AV74 AV63 AV110 AV65 AV38:AV39 AV58:AV61 AV71 AR112:AS114 AR74:AS74 AR63:AS63 AR110:AS110 AR65:AS65 AR38:AS39 AR58:AS61 AR71:AS71 AI112:AI114 AI74 AI63 AI110 AI65 AI38:AI39 AI58:AI61 AI71 AB112:AB114 AB74 AB63 AB110 AB65 AB38:AB39 AB58:AB61 AB71 X112:Y114 X74:Y74 X63:Y63 X110:Y110 X65:Y65 X38:Y39 X58:Y61 X71:Y71 V112:V114 V74 V63 V110 V65 V38:V39 V58:V61 V71 F112:F114 F74 F63 F110 F65 F38:F39 F58:F61 F71">
      <formula1>$E$127:$E$128</formula1>
    </dataValidation>
    <dataValidation type="list" allowBlank="1" showInputMessage="1" showErrorMessage="1" prompt="Vælg en tekst" sqref="BD116 BB116 AV116 AR116:AS116 AI116 AB116 X116:Y116 V116 F116">
      <formula1>$H$127:$H$129</formula1>
    </dataValidation>
    <dataValidation type="list" allowBlank="1" showInputMessage="1" showErrorMessage="1" prompt="Vælg en tekst" sqref="BE80 AP76:AQ77 AU82 AU80 AU72:AU73 AU76:AU77 Z116:AA116 B80:E80 B76:E77 B72:E73 B82:E82 G82:N82 G72:N73 G76:N77 AT116 BE72:BE73 AJ72:AJ73 AY116:BA116 AP82:AQ82 BE76:BE77 W76:W77 G80:N80 W72:W73 W82 P82:Q82 O116 R116:U116 P72:Q73 P76:Q77 P80:Q80 W80 AN116:AO116 AE76:AF77 AE72:AF73 AE82:AF82 AE80:AF80 AW82:AX82 AG116:AH116 AC116:AD116 AJ82 AJ80 AJ76:AJ77 AK116 AL82:AM82 AL80:AM80 AL76:AM77 AL72:AM73 AP72:AQ73 AW76:AX77 AW72:AX73 AW80:AX80 BE82 AP80:AQ80">
      <formula1>$F$127:$F$129</formula1>
    </dataValidation>
    <dataValidation type="list" allowBlank="1" showInputMessage="1" showErrorMessage="1" error="Vælg en tekst" prompt="Vælg en tekst" sqref="AT70 AY70:BA70 Z70:AA70 R70:U70 O70 AG70:AH70 AK70 AN70:AO70 AC70:AD70">
      <formula1>$G$127:$G$130</formula1>
    </dataValidation>
    <dataValidation type="list" allowBlank="1" showInputMessage="1" showErrorMessage="1" prompt="Vælg en tekst" sqref="AT72:AT73 AY82:BA82 Z82:AA82 Z80:AA80 Z76:AA77 Z72:AA73 AT80 AT82 AT76:AT77 AC72:AD73 AC76:AD77 AC80:AD80 R82:U82 R72:U73 R76:U77 R80:U80 O82 O80 O76:O77 O72:O73 AG82:AH82 AG80:AH80 AG76:AH77 AG72:AH73 AK82 AK80 AK76:AK77 AK72:AK73 AN82:AO82 AN80:AO80 AN76:AO77 AN72:AO73 AC82:AD82 AY80:BA80 AY76:BA77 AY72:BA73">
      <formula1>$E$127:$E$129</formula1>
    </dataValidation>
    <dataValidation type="list" allowBlank="1" showInputMessage="1" showErrorMessage="1" sqref="AT14 AY14:BA14 Z14:AA14 R14:U14 O14 AG14:AH14 AK14 AN14:AO14 AC14:AD14">
      <formula1>$H$127:$H$131</formula1>
    </dataValidation>
    <dataValidation type="list" allowBlank="1" showInputMessage="1" showErrorMessage="1" sqref="P14:Q14 AP14:AQ14 AU14 B14:E14 AL14:AM14 G14:N14 BE14:BF14 AE14:AF14 W14 AW14:AX14 AJ14">
      <formula1>$I$127:$I$131</formula1>
    </dataValidation>
    <dataValidation type="list" allowBlank="1" showInputMessage="1" showErrorMessage="1" error="Vælg en tekst" prompt="Vælg en tekst" sqref="G70:N70 AP70:AQ70 AU70 B70:E70 AL70:AM70 P70:Q70 BE70 AE70:AF70 W70 AW70:AX70 AJ70">
      <formula1>$H$127:$H$130</formula1>
    </dataValidation>
    <dataValidation type="list" allowBlank="1" showInputMessage="1" showErrorMessage="1" errorTitle="Ja eller Nej" error="Der kan kun tastes Ja eller Nej" prompt="Ja / Nej" sqref="BE110 AJ65:AQ65 AW74:BA74 AW110:BA110 AW22:BA22 AW38:BA39 AW112:BA114 AW78:BA78 AW58:BA61 AW63:BA63 AW65:BA65 AW67:BA67 AW71:BA71 AT71:AU71 AT74:AU74 AT110:AU110 AT22:AU22 AT38:AU39 AT112:AU114 AT78:AU78 AT58:AU61 AT63:AU63 AT65:AU65 AT67:AU67 BE74 AJ67:AQ67 AJ71:AQ71 AJ74:AQ74 AJ110:AQ110 AJ22:AQ22 AJ38:AQ39 AJ112:AQ114 AJ78:AQ78 AJ58:AQ61 AJ63:AQ63 AC65:AH65 AC67:AH67 AC71:AH71 AC74:AH74 AC110:AH110 AC22:AH22 AC38:AH39 AC112:AH114 AC78:AH78 AC58:AH61 AC63:AH63 Z63:AA63 Z65:AA65 Z67:AA67 Z71:AA71 Z74:AA74 Z110:AA110 Z22:AA22 Z38:AA39 Z112:AA114 Z78:AA78 Z58:AA61 W78 W58:W61 W63 W65 W67 W71 W74 W110 W22 W38:W39 W112:W114 G112:U114 G78:U78 G58:U61 G63:U63 G65:U65 G67:U67 G71:U71 G74:U74 G110:U110 G22:U22 G38:U39 B38:E39 B112:E114 B78:E78 B58:E61 B63:E63 B65:E65 B67:E67 B71:E71 B74:E74 B110:E110 B22:E22 BE71 BE67 BE65 BE63 BE58:BE61 BE78 BE112:BE114 BE38:BE39 BE22">
      <formula1>$C$127:$C$128</formula1>
    </dataValidation>
    <dataValidation type="list" allowBlank="1" showInputMessage="1" showErrorMessage="1" error="Antal 0 til 5" prompt="Antal 0 til 5" sqref="B56:E57 AJ56:AQ57 AW56:BA57 AT56:AU57 BE56:BE57 AC56:AH57 Z56:AA57 W56:W57 G56:U57">
      <formula1>$D$127:$D$132</formula1>
    </dataValidation>
    <dataValidation type="list" allowBlank="1" showInputMessage="1" showErrorMessage="1" error="Kun Værdierne 0 til 7 accepteres" prompt="dage 0 - 7" sqref="B25:E34 AJ25:AQ34 AW25:BA34 AT25:AU34 BE25:BE34 AC25:AH34 Z25:AA34 W25:W34 G25:U34">
      <formula1>$D$127:$D$134</formula1>
    </dataValidation>
    <dataValidation type="list" allowBlank="1" showInputMessage="1" showErrorMessage="1" prompt="Vælg et Distrikt" sqref="B4:E4 AJ4:AQ4 AW4:BA4 AT4:AU4 BE4:BF4 AC4:AH4 Z4:AA4 W4 G4:U4">
      <formula1>$B$127:$B$134</formula1>
    </dataValidation>
  </dataValidations>
  <hyperlinks>
    <hyperlink ref="AM9" r:id="rId1"/>
    <hyperlink ref="P13" r:id="rId2"/>
    <hyperlink ref="D13" r:id="rId3"/>
    <hyperlink ref="L13" r:id="rId4"/>
    <hyperlink ref="AT13" r:id="rId5"/>
    <hyperlink ref="E13" r:id="rId6"/>
    <hyperlink ref="AG9" r:id="rId7"/>
    <hyperlink ref="F13" r:id="rId8"/>
    <hyperlink ref="V9" r:id="rId9"/>
    <hyperlink ref="Y9" r:id="rId10"/>
  </hyperlinks>
  <pageMargins left="0.75" right="0.75" top="1" bottom="1" header="0" footer="0"/>
  <pageSetup paperSize="9" orientation="portrait" r:id="rId11"/>
  <headerFooter alignWithMargins="0"/>
</worksheet>
</file>

<file path=xl/worksheets/sheet17.xml><?xml version="1.0" encoding="utf-8"?>
<worksheet xmlns="http://schemas.openxmlformats.org/spreadsheetml/2006/main" xmlns:r="http://schemas.openxmlformats.org/officeDocument/2006/relationships">
  <dimension ref="A1:CB136"/>
  <sheetViews>
    <sheetView workbookViewId="0">
      <pane xSplit="1" ySplit="2" topLeftCell="AF117" activePane="bottomRight" state="frozen"/>
      <selection activeCell="A25" sqref="A25:IV34"/>
      <selection pane="topRight" activeCell="A25" sqref="A25:IV34"/>
      <selection pane="bottomLeft" activeCell="A25" sqref="A25:IV34"/>
      <selection pane="bottomRight" activeCell="A125" sqref="A125"/>
    </sheetView>
  </sheetViews>
  <sheetFormatPr defaultRowHeight="12.75"/>
  <cols>
    <col min="1" max="1" width="33.140625" style="47" bestFit="1" customWidth="1"/>
    <col min="2" max="16" width="26.42578125" style="19" customWidth="1"/>
    <col min="17" max="20" width="18.7109375" style="19" customWidth="1"/>
    <col min="21" max="22" width="26.42578125" style="19" customWidth="1"/>
    <col min="23" max="23" width="18.7109375" style="19" customWidth="1"/>
    <col min="24" max="30" width="26.42578125" style="19" customWidth="1"/>
    <col min="31" max="31" width="26.42578125" style="4" customWidth="1"/>
    <col min="32" max="32" width="29.28515625" style="4" customWidth="1"/>
    <col min="33" max="33" width="26.42578125" style="19" customWidth="1"/>
    <col min="34" max="34" width="26.42578125" style="4" customWidth="1"/>
    <col min="35" max="37" width="26.42578125" style="19" customWidth="1"/>
    <col min="38" max="49" width="26.42578125" style="4" customWidth="1"/>
    <col min="50" max="50" width="26.42578125" style="19" customWidth="1"/>
    <col min="51" max="55" width="18.7109375" style="19" customWidth="1"/>
    <col min="56" max="60" width="26.42578125" style="19" customWidth="1"/>
    <col min="61" max="61" width="18.7109375" style="19" customWidth="1"/>
    <col min="62" max="62" width="26.42578125" style="4" customWidth="1"/>
    <col min="63" max="63" width="26.42578125" style="19" customWidth="1"/>
    <col min="64" max="64" width="18.7109375" style="19" customWidth="1"/>
    <col min="65" max="65" width="26.42578125" style="19" customWidth="1"/>
    <col min="66" max="66" width="18.7109375" style="47" customWidth="1"/>
    <col min="67" max="70" width="26.42578125" style="19" customWidth="1"/>
    <col min="71" max="71" width="18.7109375" style="19" customWidth="1"/>
    <col min="72" max="72" width="26.42578125" style="4" customWidth="1"/>
    <col min="73" max="73" width="18.7109375" style="19" customWidth="1"/>
    <col min="74" max="77" width="26.42578125" style="19" customWidth="1"/>
    <col min="78" max="78" width="18.7109375" customWidth="1"/>
    <col min="79" max="80" width="26.42578125" style="19" customWidth="1"/>
    <col min="81" max="16384" width="9.140625" style="47"/>
  </cols>
  <sheetData>
    <row r="1" spans="1:80" s="45" customFormat="1">
      <c r="A1" s="44" t="s">
        <v>4854</v>
      </c>
      <c r="B1" s="45" t="str">
        <f>B125</f>
        <v>x</v>
      </c>
      <c r="C1" s="45" t="str">
        <f t="shared" ref="C1:BQ1" si="0">C125</f>
        <v>x</v>
      </c>
      <c r="D1" s="45" t="str">
        <f t="shared" si="0"/>
        <v>x</v>
      </c>
      <c r="E1" s="45" t="str">
        <f t="shared" si="0"/>
        <v>x</v>
      </c>
      <c r="F1" s="45" t="str">
        <f t="shared" si="0"/>
        <v>x</v>
      </c>
      <c r="G1" s="45" t="str">
        <f t="shared" si="0"/>
        <v>x</v>
      </c>
      <c r="H1" s="45" t="str">
        <f t="shared" si="0"/>
        <v>x</v>
      </c>
      <c r="I1" s="45" t="str">
        <f t="shared" si="0"/>
        <v>x</v>
      </c>
      <c r="J1" s="45" t="str">
        <f t="shared" si="0"/>
        <v>x</v>
      </c>
      <c r="K1" s="45" t="str">
        <f t="shared" si="0"/>
        <v>x</v>
      </c>
      <c r="L1" s="45" t="str">
        <f t="shared" si="0"/>
        <v>x</v>
      </c>
      <c r="M1" s="45" t="str">
        <f t="shared" si="0"/>
        <v>x</v>
      </c>
      <c r="N1" s="45" t="str">
        <f t="shared" si="0"/>
        <v>x</v>
      </c>
      <c r="O1" s="45" t="str">
        <f t="shared" si="0"/>
        <v>x</v>
      </c>
      <c r="P1" s="45" t="str">
        <f t="shared" si="0"/>
        <v>x</v>
      </c>
      <c r="Q1" s="45" t="str">
        <f t="shared" si="0"/>
        <v>x</v>
      </c>
      <c r="R1" s="45" t="str">
        <f t="shared" si="0"/>
        <v>x</v>
      </c>
      <c r="S1" s="45" t="str">
        <f t="shared" si="0"/>
        <v>x</v>
      </c>
      <c r="T1" s="45" t="str">
        <f t="shared" si="0"/>
        <v>x</v>
      </c>
      <c r="U1" s="45" t="str">
        <f t="shared" si="0"/>
        <v>x</v>
      </c>
      <c r="V1" s="45" t="str">
        <f t="shared" si="0"/>
        <v>x</v>
      </c>
      <c r="W1" s="45" t="str">
        <f t="shared" si="0"/>
        <v>x</v>
      </c>
      <c r="X1" s="45" t="str">
        <f t="shared" si="0"/>
        <v>x</v>
      </c>
      <c r="Y1" s="45" t="str">
        <f t="shared" si="0"/>
        <v>x</v>
      </c>
      <c r="Z1" s="45" t="str">
        <f t="shared" si="0"/>
        <v>x</v>
      </c>
      <c r="AA1" s="45" t="str">
        <f t="shared" si="0"/>
        <v>x</v>
      </c>
      <c r="AB1" s="45" t="str">
        <f t="shared" si="0"/>
        <v>x</v>
      </c>
      <c r="AC1" s="45" t="str">
        <f t="shared" si="0"/>
        <v>x</v>
      </c>
      <c r="AD1" s="45" t="str">
        <f t="shared" si="0"/>
        <v>x</v>
      </c>
      <c r="AE1" s="45" t="str">
        <f t="shared" si="0"/>
        <v>x</v>
      </c>
      <c r="AF1" s="45" t="str">
        <f t="shared" si="0"/>
        <v>x</v>
      </c>
      <c r="AG1" s="45">
        <f t="shared" si="0"/>
        <v>0</v>
      </c>
      <c r="AH1" s="45" t="str">
        <f t="shared" si="0"/>
        <v>x</v>
      </c>
      <c r="AI1" s="45">
        <f t="shared" si="0"/>
        <v>0</v>
      </c>
      <c r="AJ1" s="45">
        <f t="shared" si="0"/>
        <v>0</v>
      </c>
      <c r="AK1" s="45">
        <f t="shared" si="0"/>
        <v>0</v>
      </c>
      <c r="AL1" s="45" t="str">
        <f t="shared" si="0"/>
        <v>x</v>
      </c>
      <c r="AM1" s="45" t="str">
        <f t="shared" si="0"/>
        <v>x</v>
      </c>
      <c r="AN1" s="45" t="str">
        <f t="shared" si="0"/>
        <v>x</v>
      </c>
      <c r="AO1" s="45" t="str">
        <f t="shared" si="0"/>
        <v>x</v>
      </c>
      <c r="AP1" s="45" t="str">
        <f t="shared" si="0"/>
        <v>x</v>
      </c>
      <c r="AQ1" s="45" t="str">
        <f t="shared" si="0"/>
        <v>x</v>
      </c>
      <c r="AR1" s="45" t="str">
        <f t="shared" si="0"/>
        <v>x</v>
      </c>
      <c r="AS1" s="45" t="str">
        <f t="shared" si="0"/>
        <v>x</v>
      </c>
      <c r="AT1" s="45" t="str">
        <f t="shared" si="0"/>
        <v>x</v>
      </c>
      <c r="AU1" s="45" t="str">
        <f t="shared" si="0"/>
        <v>x</v>
      </c>
      <c r="AV1" s="45" t="str">
        <f t="shared" si="0"/>
        <v>x</v>
      </c>
      <c r="AW1" s="45" t="str">
        <f t="shared" si="0"/>
        <v>x</v>
      </c>
      <c r="AX1" s="45" t="str">
        <f t="shared" si="0"/>
        <v>x</v>
      </c>
      <c r="AY1" s="45" t="str">
        <f t="shared" si="0"/>
        <v>x</v>
      </c>
      <c r="AZ1" s="103" t="str">
        <f t="shared" si="0"/>
        <v>x</v>
      </c>
      <c r="BA1" s="103" t="str">
        <f t="shared" si="0"/>
        <v>x</v>
      </c>
      <c r="BB1" s="103" t="str">
        <f t="shared" si="0"/>
        <v>x</v>
      </c>
      <c r="BC1" s="103" t="str">
        <f t="shared" si="0"/>
        <v>x</v>
      </c>
      <c r="BD1" s="45" t="str">
        <f t="shared" si="0"/>
        <v>x</v>
      </c>
      <c r="BE1" s="45" t="str">
        <f t="shared" si="0"/>
        <v>x</v>
      </c>
      <c r="BF1" s="45" t="str">
        <f t="shared" si="0"/>
        <v>x</v>
      </c>
      <c r="BG1" s="45" t="str">
        <f t="shared" si="0"/>
        <v>x</v>
      </c>
      <c r="BH1" s="45" t="str">
        <f t="shared" si="0"/>
        <v>x</v>
      </c>
      <c r="BI1" s="103" t="str">
        <f t="shared" si="0"/>
        <v>x</v>
      </c>
      <c r="BJ1" s="45" t="str">
        <f t="shared" si="0"/>
        <v>x</v>
      </c>
      <c r="BK1" s="45" t="str">
        <f t="shared" si="0"/>
        <v>x</v>
      </c>
      <c r="BL1" s="103" t="str">
        <f t="shared" si="0"/>
        <v>x</v>
      </c>
      <c r="BM1" s="45" t="str">
        <f t="shared" si="0"/>
        <v>x</v>
      </c>
      <c r="BN1" s="103" t="str">
        <f t="shared" si="0"/>
        <v>x</v>
      </c>
      <c r="BO1" s="45" t="str">
        <f t="shared" si="0"/>
        <v>x</v>
      </c>
      <c r="BP1" s="45" t="str">
        <f t="shared" si="0"/>
        <v>x</v>
      </c>
      <c r="BQ1" s="45" t="str">
        <f t="shared" si="0"/>
        <v>x</v>
      </c>
      <c r="BR1" s="45" t="str">
        <f t="shared" ref="BR1:CB1" si="1">BR125</f>
        <v>x</v>
      </c>
      <c r="BS1" s="103" t="str">
        <f t="shared" si="1"/>
        <v>x</v>
      </c>
      <c r="BT1" s="45" t="str">
        <f t="shared" si="1"/>
        <v>x</v>
      </c>
      <c r="BU1" s="103" t="str">
        <f t="shared" si="1"/>
        <v>x</v>
      </c>
      <c r="BV1" s="45" t="str">
        <f t="shared" si="1"/>
        <v>x</v>
      </c>
      <c r="BW1" s="45" t="str">
        <f t="shared" si="1"/>
        <v>x</v>
      </c>
      <c r="BX1" s="45" t="str">
        <f t="shared" si="1"/>
        <v>x</v>
      </c>
      <c r="BY1" s="45" t="str">
        <f t="shared" si="1"/>
        <v>x</v>
      </c>
      <c r="BZ1" s="103" t="str">
        <f t="shared" si="1"/>
        <v>x</v>
      </c>
      <c r="CA1" s="45" t="str">
        <f t="shared" si="1"/>
        <v>x</v>
      </c>
      <c r="CB1" s="45" t="str">
        <f t="shared" si="1"/>
        <v>x</v>
      </c>
    </row>
    <row r="2" spans="1:80" s="43" customFormat="1" ht="18">
      <c r="A2" s="41" t="s">
        <v>600</v>
      </c>
      <c r="B2" s="5">
        <v>35235</v>
      </c>
      <c r="C2" s="5">
        <v>35245</v>
      </c>
      <c r="D2" s="5">
        <v>35255</v>
      </c>
      <c r="E2" s="5">
        <v>35256</v>
      </c>
      <c r="F2" s="5">
        <v>35270</v>
      </c>
      <c r="G2" s="41">
        <v>35277</v>
      </c>
      <c r="H2" s="41">
        <v>35312</v>
      </c>
      <c r="I2" s="41">
        <v>35314</v>
      </c>
      <c r="J2" s="41">
        <v>35326</v>
      </c>
      <c r="K2" s="41">
        <v>35357</v>
      </c>
      <c r="L2" s="41">
        <v>35359</v>
      </c>
      <c r="M2" s="41">
        <v>35381</v>
      </c>
      <c r="N2" s="41" t="s">
        <v>4358</v>
      </c>
      <c r="O2" s="41">
        <v>35471</v>
      </c>
      <c r="P2" s="41">
        <v>35477</v>
      </c>
      <c r="Q2" s="41" t="s">
        <v>1113</v>
      </c>
      <c r="R2" s="41" t="s">
        <v>1114</v>
      </c>
      <c r="S2" s="41" t="s">
        <v>1115</v>
      </c>
      <c r="T2" s="41" t="s">
        <v>1116</v>
      </c>
      <c r="U2" s="41">
        <v>35529</v>
      </c>
      <c r="V2" s="41" t="s">
        <v>4359</v>
      </c>
      <c r="W2" s="41" t="s">
        <v>1117</v>
      </c>
      <c r="X2" s="41">
        <v>35538</v>
      </c>
      <c r="Y2" s="5">
        <v>35541</v>
      </c>
      <c r="Z2" s="41">
        <v>35545</v>
      </c>
      <c r="AA2" s="41">
        <v>35546</v>
      </c>
      <c r="AB2" s="41">
        <v>35551</v>
      </c>
      <c r="AC2" s="41">
        <v>35561</v>
      </c>
      <c r="AD2" s="41">
        <v>35594</v>
      </c>
      <c r="AE2" s="5">
        <v>35597</v>
      </c>
      <c r="AF2" s="5" t="s">
        <v>362</v>
      </c>
      <c r="AG2" s="41">
        <v>37202</v>
      </c>
      <c r="AH2" s="5">
        <v>37203</v>
      </c>
      <c r="AI2" s="41">
        <v>37206</v>
      </c>
      <c r="AJ2" s="41">
        <v>37219</v>
      </c>
      <c r="AK2" s="41">
        <v>37221</v>
      </c>
      <c r="AL2" s="5">
        <v>37223</v>
      </c>
      <c r="AM2" s="5">
        <v>37229</v>
      </c>
      <c r="AN2" s="5" t="s">
        <v>357</v>
      </c>
      <c r="AO2" s="5">
        <v>37245</v>
      </c>
      <c r="AP2" s="5" t="s">
        <v>369</v>
      </c>
      <c r="AQ2" s="5" t="s">
        <v>370</v>
      </c>
      <c r="AR2" s="5" t="s">
        <v>371</v>
      </c>
      <c r="AS2" s="5">
        <v>37255</v>
      </c>
      <c r="AT2" s="5">
        <v>37258</v>
      </c>
      <c r="AU2" s="5" t="s">
        <v>1140</v>
      </c>
      <c r="AV2" s="5">
        <v>37261</v>
      </c>
      <c r="AW2" s="5">
        <v>37277</v>
      </c>
      <c r="AX2" s="41">
        <v>37318</v>
      </c>
      <c r="AY2" s="41" t="s">
        <v>1118</v>
      </c>
      <c r="AZ2" s="41" t="s">
        <v>1119</v>
      </c>
      <c r="BA2" s="41" t="s">
        <v>1120</v>
      </c>
      <c r="BB2" s="41" t="s">
        <v>1121</v>
      </c>
      <c r="BC2" s="41" t="s">
        <v>1122</v>
      </c>
      <c r="BD2" s="41">
        <v>37406</v>
      </c>
      <c r="BE2" s="41">
        <v>37417</v>
      </c>
      <c r="BF2" s="41">
        <v>37427</v>
      </c>
      <c r="BG2" s="41">
        <v>37428</v>
      </c>
      <c r="BH2" s="41">
        <v>37460</v>
      </c>
      <c r="BI2" s="41" t="s">
        <v>1123</v>
      </c>
      <c r="BJ2" s="5">
        <v>37467</v>
      </c>
      <c r="BK2" s="41">
        <v>37473</v>
      </c>
      <c r="BL2" s="41" t="s">
        <v>1124</v>
      </c>
      <c r="BM2" s="41">
        <v>37474</v>
      </c>
      <c r="BN2" s="41" t="s">
        <v>1125</v>
      </c>
      <c r="BO2" s="41">
        <v>37496</v>
      </c>
      <c r="BP2" s="41">
        <v>37498</v>
      </c>
      <c r="BQ2" s="41">
        <v>37502</v>
      </c>
      <c r="BR2" s="41">
        <v>37542</v>
      </c>
      <c r="BS2" s="41" t="s">
        <v>1126</v>
      </c>
      <c r="BT2" s="5">
        <v>37554</v>
      </c>
      <c r="BU2" s="5" t="s">
        <v>1127</v>
      </c>
      <c r="BV2" s="41" t="s">
        <v>4360</v>
      </c>
      <c r="BW2" s="41">
        <v>37562</v>
      </c>
      <c r="BX2" s="41">
        <v>37568</v>
      </c>
      <c r="BY2" s="41">
        <v>37569</v>
      </c>
      <c r="BZ2" s="41" t="s">
        <v>1128</v>
      </c>
      <c r="CA2" s="41">
        <v>37571</v>
      </c>
      <c r="CB2" s="41">
        <v>37599</v>
      </c>
    </row>
    <row r="3" spans="1:80" ht="25.5" customHeight="1">
      <c r="A3" s="46" t="s">
        <v>564</v>
      </c>
      <c r="B3" s="4" t="s">
        <v>2876</v>
      </c>
      <c r="C3" s="4" t="s">
        <v>3376</v>
      </c>
      <c r="D3" s="4" t="s">
        <v>2877</v>
      </c>
      <c r="E3" s="4" t="s">
        <v>3377</v>
      </c>
      <c r="F3" s="4" t="s">
        <v>2878</v>
      </c>
      <c r="G3" s="19">
        <v>0</v>
      </c>
      <c r="H3" s="19" t="s">
        <v>442</v>
      </c>
      <c r="I3" s="19">
        <v>0</v>
      </c>
      <c r="J3" s="19">
        <v>0</v>
      </c>
      <c r="K3" s="19" t="s">
        <v>2879</v>
      </c>
      <c r="L3" s="19">
        <v>0</v>
      </c>
      <c r="M3" s="19" t="s">
        <v>2880</v>
      </c>
      <c r="N3" s="19" t="s">
        <v>2880</v>
      </c>
      <c r="O3" s="19" t="s">
        <v>2881</v>
      </c>
      <c r="P3" s="19" t="s">
        <v>2882</v>
      </c>
      <c r="Q3" s="19" t="s">
        <v>2883</v>
      </c>
      <c r="R3" s="73" t="s">
        <v>220</v>
      </c>
      <c r="S3" s="19" t="s">
        <v>2884</v>
      </c>
      <c r="T3" s="73" t="s">
        <v>222</v>
      </c>
      <c r="U3" s="19" t="s">
        <v>443</v>
      </c>
      <c r="V3" s="19" t="s">
        <v>443</v>
      </c>
      <c r="W3" s="19" t="s">
        <v>443</v>
      </c>
      <c r="X3" s="19" t="s">
        <v>2885</v>
      </c>
      <c r="Y3" s="8" t="s">
        <v>4163</v>
      </c>
      <c r="Z3" s="19">
        <v>0</v>
      </c>
      <c r="AA3" s="19" t="s">
        <v>2886</v>
      </c>
      <c r="AB3" s="19" t="s">
        <v>2887</v>
      </c>
      <c r="AC3" s="19">
        <v>0</v>
      </c>
      <c r="AD3" s="19" t="s">
        <v>2888</v>
      </c>
      <c r="AE3" s="4" t="s">
        <v>2889</v>
      </c>
      <c r="AF3" s="4" t="s">
        <v>2889</v>
      </c>
      <c r="AG3" s="19" t="s">
        <v>2890</v>
      </c>
      <c r="AH3" s="4" t="s">
        <v>3389</v>
      </c>
      <c r="AI3" s="19" t="s">
        <v>2891</v>
      </c>
      <c r="AJ3" s="19" t="s">
        <v>2892</v>
      </c>
      <c r="AK3" s="19" t="s">
        <v>2893</v>
      </c>
      <c r="AL3" s="4" t="s">
        <v>2894</v>
      </c>
      <c r="AM3" s="4" t="s">
        <v>372</v>
      </c>
      <c r="AN3" s="4" t="s">
        <v>372</v>
      </c>
      <c r="AO3" s="4">
        <v>0</v>
      </c>
      <c r="AP3" s="4">
        <v>0</v>
      </c>
      <c r="AQ3" s="4">
        <v>0</v>
      </c>
      <c r="AR3" s="4">
        <v>0</v>
      </c>
      <c r="AS3" s="4" t="s">
        <v>2895</v>
      </c>
      <c r="AT3" s="4" t="s">
        <v>2896</v>
      </c>
      <c r="AU3" s="4" t="s">
        <v>2896</v>
      </c>
      <c r="AV3" s="4" t="s">
        <v>4272</v>
      </c>
      <c r="AW3" s="4" t="s">
        <v>3398</v>
      </c>
      <c r="AX3" s="19" t="s">
        <v>4273</v>
      </c>
      <c r="AY3" s="73" t="s">
        <v>224</v>
      </c>
      <c r="AZ3" s="19" t="s">
        <v>4274</v>
      </c>
      <c r="BA3" s="19" t="s">
        <v>4275</v>
      </c>
      <c r="BB3" s="19" t="s">
        <v>4276</v>
      </c>
      <c r="BC3" s="73" t="s">
        <v>229</v>
      </c>
      <c r="BD3" s="19" t="s">
        <v>4277</v>
      </c>
      <c r="BE3" s="19" t="s">
        <v>444</v>
      </c>
      <c r="BF3" s="19" t="s">
        <v>4278</v>
      </c>
      <c r="BG3" s="19" t="s">
        <v>4279</v>
      </c>
      <c r="BH3" s="19" t="s">
        <v>4280</v>
      </c>
      <c r="BI3" s="19" t="s">
        <v>4280</v>
      </c>
      <c r="BJ3" s="4" t="s">
        <v>4281</v>
      </c>
      <c r="BK3" s="19">
        <v>0</v>
      </c>
      <c r="BL3" s="73" t="s">
        <v>230</v>
      </c>
      <c r="BM3" s="19" t="s">
        <v>4282</v>
      </c>
      <c r="BN3" s="19" t="s">
        <v>4282</v>
      </c>
      <c r="BO3" s="19" t="s">
        <v>445</v>
      </c>
      <c r="BP3" s="19">
        <v>0</v>
      </c>
      <c r="BQ3" s="19">
        <v>0</v>
      </c>
      <c r="BR3" s="19" t="s">
        <v>4283</v>
      </c>
      <c r="BS3" s="19" t="s">
        <v>4283</v>
      </c>
      <c r="BT3" s="4" t="s">
        <v>4284</v>
      </c>
      <c r="BU3" s="4" t="s">
        <v>4284</v>
      </c>
      <c r="BV3" s="19">
        <v>0</v>
      </c>
      <c r="BW3" s="19">
        <v>0</v>
      </c>
      <c r="BX3" s="19">
        <v>0</v>
      </c>
      <c r="BY3" s="19">
        <v>0</v>
      </c>
      <c r="BZ3" s="73" t="s">
        <v>232</v>
      </c>
      <c r="CA3" s="19" t="s">
        <v>4285</v>
      </c>
      <c r="CB3" s="19" t="s">
        <v>4286</v>
      </c>
    </row>
    <row r="4" spans="1:80">
      <c r="A4" s="48" t="s">
        <v>601</v>
      </c>
      <c r="B4" s="4" t="s">
        <v>4287</v>
      </c>
      <c r="C4" s="4" t="s">
        <v>4287</v>
      </c>
      <c r="D4" s="4" t="s">
        <v>4287</v>
      </c>
      <c r="E4" s="4" t="s">
        <v>4287</v>
      </c>
      <c r="F4" s="4" t="s">
        <v>4287</v>
      </c>
      <c r="G4" s="19" t="s">
        <v>4287</v>
      </c>
      <c r="H4" s="19" t="s">
        <v>4287</v>
      </c>
      <c r="I4" s="19" t="s">
        <v>4287</v>
      </c>
      <c r="J4" s="19" t="s">
        <v>4287</v>
      </c>
      <c r="K4" s="19" t="s">
        <v>4287</v>
      </c>
      <c r="L4" s="19" t="s">
        <v>4287</v>
      </c>
      <c r="M4" s="19" t="s">
        <v>4287</v>
      </c>
      <c r="N4" s="19" t="s">
        <v>4287</v>
      </c>
      <c r="O4" s="19" t="s">
        <v>4287</v>
      </c>
      <c r="P4" s="19" t="s">
        <v>4287</v>
      </c>
      <c r="Q4" s="19" t="s">
        <v>4287</v>
      </c>
      <c r="R4" s="19" t="s">
        <v>4287</v>
      </c>
      <c r="S4" s="19" t="s">
        <v>4287</v>
      </c>
      <c r="T4" s="19" t="s">
        <v>4287</v>
      </c>
      <c r="U4" s="19" t="s">
        <v>4287</v>
      </c>
      <c r="V4" s="19" t="s">
        <v>4287</v>
      </c>
      <c r="W4" s="19" t="s">
        <v>4287</v>
      </c>
      <c r="X4" s="19" t="s">
        <v>4287</v>
      </c>
      <c r="Y4" s="4" t="s">
        <v>4287</v>
      </c>
      <c r="Z4" s="19" t="s">
        <v>4287</v>
      </c>
      <c r="AA4" s="19" t="s">
        <v>4287</v>
      </c>
      <c r="AB4" s="19" t="s">
        <v>4287</v>
      </c>
      <c r="AC4" s="19" t="s">
        <v>4287</v>
      </c>
      <c r="AD4" s="19" t="s">
        <v>4287</v>
      </c>
      <c r="AE4" s="4" t="s">
        <v>4287</v>
      </c>
      <c r="AF4" s="4" t="s">
        <v>4287</v>
      </c>
      <c r="AG4" s="19" t="s">
        <v>4287</v>
      </c>
      <c r="AH4" s="4" t="s">
        <v>4287</v>
      </c>
      <c r="AI4" s="19" t="s">
        <v>4287</v>
      </c>
      <c r="AJ4" s="19" t="s">
        <v>4287</v>
      </c>
      <c r="AK4" s="19" t="s">
        <v>4287</v>
      </c>
      <c r="AL4" s="4" t="s">
        <v>4287</v>
      </c>
      <c r="AM4" s="4" t="s">
        <v>4287</v>
      </c>
      <c r="AN4" s="4" t="s">
        <v>4287</v>
      </c>
      <c r="AO4" s="4" t="s">
        <v>4287</v>
      </c>
      <c r="AP4" s="4" t="s">
        <v>4287</v>
      </c>
      <c r="AQ4" s="4" t="s">
        <v>4287</v>
      </c>
      <c r="AR4" s="4" t="s">
        <v>4287</v>
      </c>
      <c r="AS4" s="4" t="s">
        <v>4287</v>
      </c>
      <c r="AT4" s="4" t="s">
        <v>4287</v>
      </c>
      <c r="AU4" s="4" t="s">
        <v>4287</v>
      </c>
      <c r="AV4" s="4" t="s">
        <v>4287</v>
      </c>
      <c r="AW4" s="4" t="s">
        <v>4287</v>
      </c>
      <c r="AX4" s="19" t="s">
        <v>4287</v>
      </c>
      <c r="AY4" s="19" t="s">
        <v>4287</v>
      </c>
      <c r="AZ4" s="19" t="s">
        <v>4287</v>
      </c>
      <c r="BA4" s="19" t="s">
        <v>4287</v>
      </c>
      <c r="BB4" s="19" t="s">
        <v>4287</v>
      </c>
      <c r="BC4" s="19" t="s">
        <v>4287</v>
      </c>
      <c r="BD4" s="19" t="s">
        <v>4287</v>
      </c>
      <c r="BE4" s="19" t="s">
        <v>4287</v>
      </c>
      <c r="BF4" s="19" t="s">
        <v>4287</v>
      </c>
      <c r="BG4" s="19" t="s">
        <v>4287</v>
      </c>
      <c r="BH4" s="19" t="s">
        <v>4287</v>
      </c>
      <c r="BI4" s="19" t="s">
        <v>4287</v>
      </c>
      <c r="BJ4" s="4" t="s">
        <v>4287</v>
      </c>
      <c r="BK4" s="19" t="s">
        <v>4287</v>
      </c>
      <c r="BL4" s="19" t="s">
        <v>4287</v>
      </c>
      <c r="BM4" s="19" t="s">
        <v>4287</v>
      </c>
      <c r="BN4" s="19" t="s">
        <v>4287</v>
      </c>
      <c r="BO4" s="19" t="s">
        <v>4287</v>
      </c>
      <c r="BP4" s="19" t="s">
        <v>4287</v>
      </c>
      <c r="BQ4" s="19" t="s">
        <v>4287</v>
      </c>
      <c r="BR4" s="19" t="s">
        <v>4287</v>
      </c>
      <c r="BS4" s="19" t="s">
        <v>4287</v>
      </c>
      <c r="BT4" s="4" t="s">
        <v>4287</v>
      </c>
      <c r="BU4" s="4" t="s">
        <v>4287</v>
      </c>
      <c r="BV4" s="19" t="s">
        <v>4287</v>
      </c>
      <c r="BW4" s="19" t="s">
        <v>4287</v>
      </c>
      <c r="BX4" s="19" t="s">
        <v>4287</v>
      </c>
      <c r="BY4" s="19" t="s">
        <v>4287</v>
      </c>
      <c r="BZ4" s="19" t="s">
        <v>4287</v>
      </c>
      <c r="CA4" s="19" t="s">
        <v>4287</v>
      </c>
      <c r="CB4" s="19" t="s">
        <v>4287</v>
      </c>
    </row>
    <row r="5" spans="1:80" ht="25.5">
      <c r="A5" s="48" t="s">
        <v>602</v>
      </c>
      <c r="B5" s="4" t="s">
        <v>5356</v>
      </c>
      <c r="C5" s="4" t="s">
        <v>5357</v>
      </c>
      <c r="D5" s="4" t="s">
        <v>5358</v>
      </c>
      <c r="E5" s="4" t="s">
        <v>5359</v>
      </c>
      <c r="F5" s="4" t="s">
        <v>5360</v>
      </c>
      <c r="G5" s="19" t="s">
        <v>5361</v>
      </c>
      <c r="H5" s="19" t="s">
        <v>5362</v>
      </c>
      <c r="I5" s="19" t="s">
        <v>5363</v>
      </c>
      <c r="J5" s="19" t="s">
        <v>5364</v>
      </c>
      <c r="K5" s="19" t="s">
        <v>5365</v>
      </c>
      <c r="L5" s="19" t="s">
        <v>5366</v>
      </c>
      <c r="M5" s="19" t="s">
        <v>5367</v>
      </c>
      <c r="N5" s="19" t="s">
        <v>5367</v>
      </c>
      <c r="O5" s="19" t="s">
        <v>5368</v>
      </c>
      <c r="P5" s="19" t="s">
        <v>5369</v>
      </c>
      <c r="Q5" s="19" t="s">
        <v>5370</v>
      </c>
      <c r="R5" s="19" t="s">
        <v>5371</v>
      </c>
      <c r="S5" s="19" t="s">
        <v>5372</v>
      </c>
      <c r="T5" s="19" t="s">
        <v>5373</v>
      </c>
      <c r="U5" s="19" t="s">
        <v>3698</v>
      </c>
      <c r="V5" s="19" t="s">
        <v>3698</v>
      </c>
      <c r="W5" s="19" t="s">
        <v>3698</v>
      </c>
      <c r="X5" s="19" t="s">
        <v>5374</v>
      </c>
      <c r="Y5" s="4" t="s">
        <v>5375</v>
      </c>
      <c r="Z5" s="19" t="s">
        <v>5376</v>
      </c>
      <c r="AA5" s="19" t="s">
        <v>5377</v>
      </c>
      <c r="AB5" s="19" t="s">
        <v>5378</v>
      </c>
      <c r="AC5" s="19" t="s">
        <v>5379</v>
      </c>
      <c r="AD5" s="19" t="s">
        <v>5380</v>
      </c>
      <c r="AE5" s="4" t="s">
        <v>5381</v>
      </c>
      <c r="AF5" s="4" t="s">
        <v>5381</v>
      </c>
      <c r="AG5" s="19" t="s">
        <v>5382</v>
      </c>
      <c r="AH5" s="4" t="s">
        <v>5383</v>
      </c>
      <c r="AI5" s="19" t="s">
        <v>5384</v>
      </c>
      <c r="AJ5" s="19" t="s">
        <v>5385</v>
      </c>
      <c r="AK5" s="19" t="s">
        <v>5386</v>
      </c>
      <c r="AL5" s="4" t="s">
        <v>5387</v>
      </c>
      <c r="AM5" s="4" t="s">
        <v>5388</v>
      </c>
      <c r="AN5" s="4" t="s">
        <v>5388</v>
      </c>
      <c r="AO5" s="4" t="s">
        <v>5389</v>
      </c>
      <c r="AP5" s="4" t="s">
        <v>5389</v>
      </c>
      <c r="AQ5" s="4" t="s">
        <v>5389</v>
      </c>
      <c r="AR5" s="4" t="s">
        <v>5389</v>
      </c>
      <c r="AS5" s="4" t="s">
        <v>5390</v>
      </c>
      <c r="AT5" s="4" t="s">
        <v>3699</v>
      </c>
      <c r="AU5" s="4" t="s">
        <v>3699</v>
      </c>
      <c r="AV5" s="4" t="s">
        <v>5391</v>
      </c>
      <c r="AW5" s="4" t="s">
        <v>5392</v>
      </c>
      <c r="AX5" s="19" t="s">
        <v>5393</v>
      </c>
      <c r="AY5" s="19" t="s">
        <v>4654</v>
      </c>
      <c r="AZ5" s="19" t="s">
        <v>5394</v>
      </c>
      <c r="BA5" s="19" t="s">
        <v>5395</v>
      </c>
      <c r="BB5" s="19" t="s">
        <v>5396</v>
      </c>
      <c r="BC5" s="19" t="s">
        <v>5397</v>
      </c>
      <c r="BD5" s="19" t="s">
        <v>3716</v>
      </c>
      <c r="BE5" s="19" t="s">
        <v>3717</v>
      </c>
      <c r="BF5" s="19" t="s">
        <v>3718</v>
      </c>
      <c r="BG5" s="19" t="s">
        <v>3719</v>
      </c>
      <c r="BH5" s="19" t="s">
        <v>3720</v>
      </c>
      <c r="BI5" s="19" t="s">
        <v>3720</v>
      </c>
      <c r="BJ5" s="4" t="s">
        <v>3721</v>
      </c>
      <c r="BK5" s="19" t="s">
        <v>3722</v>
      </c>
      <c r="BL5" s="19" t="s">
        <v>3722</v>
      </c>
      <c r="BM5" s="19" t="s">
        <v>3723</v>
      </c>
      <c r="BN5" s="19" t="s">
        <v>3723</v>
      </c>
      <c r="BO5" s="19" t="s">
        <v>3724</v>
      </c>
      <c r="BP5" s="19" t="s">
        <v>3725</v>
      </c>
      <c r="BQ5" s="19" t="s">
        <v>3726</v>
      </c>
      <c r="BR5" s="19" t="s">
        <v>3727</v>
      </c>
      <c r="BS5" s="19" t="s">
        <v>3727</v>
      </c>
      <c r="BT5" s="4" t="s">
        <v>3728</v>
      </c>
      <c r="BU5" s="4" t="s">
        <v>3728</v>
      </c>
      <c r="BV5" s="19" t="s">
        <v>3729</v>
      </c>
      <c r="BW5" s="19" t="s">
        <v>3729</v>
      </c>
      <c r="BX5" s="19" t="s">
        <v>3730</v>
      </c>
      <c r="BY5" s="19" t="s">
        <v>3731</v>
      </c>
      <c r="BZ5" s="19" t="s">
        <v>3731</v>
      </c>
      <c r="CA5" s="19" t="s">
        <v>3732</v>
      </c>
      <c r="CB5" s="19" t="s">
        <v>3733</v>
      </c>
    </row>
    <row r="6" spans="1:80">
      <c r="A6" s="48" t="s">
        <v>603</v>
      </c>
      <c r="B6" s="4">
        <v>2200</v>
      </c>
      <c r="C6" s="4">
        <v>2200</v>
      </c>
      <c r="D6" s="4">
        <v>2100</v>
      </c>
      <c r="E6" s="4">
        <v>2200</v>
      </c>
      <c r="F6" s="4">
        <v>2200</v>
      </c>
      <c r="G6" s="19">
        <v>2200</v>
      </c>
      <c r="H6" s="19">
        <v>2200</v>
      </c>
      <c r="I6" s="19">
        <v>2200</v>
      </c>
      <c r="J6" s="19">
        <v>2200</v>
      </c>
      <c r="K6" s="19">
        <v>2200</v>
      </c>
      <c r="L6" s="19">
        <v>2200</v>
      </c>
      <c r="M6" s="19">
        <v>2200</v>
      </c>
      <c r="N6" s="19">
        <v>2200</v>
      </c>
      <c r="O6" s="19">
        <v>2200</v>
      </c>
      <c r="P6" s="19">
        <v>2200</v>
      </c>
      <c r="Q6" s="19">
        <v>3660</v>
      </c>
      <c r="R6" s="19">
        <v>3540</v>
      </c>
      <c r="S6" s="19">
        <v>3540</v>
      </c>
      <c r="T6" s="19">
        <v>2680</v>
      </c>
      <c r="U6" s="19">
        <v>2100</v>
      </c>
      <c r="V6" s="19">
        <v>2100</v>
      </c>
      <c r="W6" s="19">
        <v>2100</v>
      </c>
      <c r="X6" s="19">
        <v>2200</v>
      </c>
      <c r="Y6" s="4">
        <v>2200</v>
      </c>
      <c r="Z6" s="19">
        <v>2200</v>
      </c>
      <c r="AA6" s="19">
        <v>2200</v>
      </c>
      <c r="AB6" s="19">
        <v>2200</v>
      </c>
      <c r="AC6" s="19">
        <v>2200</v>
      </c>
      <c r="AD6" s="19">
        <v>2200</v>
      </c>
      <c r="AE6" s="4">
        <v>2200</v>
      </c>
      <c r="AF6" s="4">
        <v>2200</v>
      </c>
      <c r="AG6" s="19">
        <v>2100</v>
      </c>
      <c r="AH6" s="4">
        <v>2200</v>
      </c>
      <c r="AI6" s="19">
        <v>2200</v>
      </c>
      <c r="AJ6" s="19">
        <v>2200</v>
      </c>
      <c r="AK6" s="19">
        <v>2200</v>
      </c>
      <c r="AL6" s="4">
        <v>2200</v>
      </c>
      <c r="AM6" s="4">
        <v>2200</v>
      </c>
      <c r="AN6" s="4">
        <v>2200</v>
      </c>
      <c r="AO6" s="4">
        <v>2200</v>
      </c>
      <c r="AP6" s="4">
        <v>2200</v>
      </c>
      <c r="AQ6" s="4">
        <v>2200</v>
      </c>
      <c r="AR6" s="4">
        <v>2200</v>
      </c>
      <c r="AS6" s="4">
        <v>2200</v>
      </c>
      <c r="AT6" s="4">
        <v>2200</v>
      </c>
      <c r="AU6" s="4">
        <v>2200</v>
      </c>
      <c r="AV6" s="4">
        <v>2200</v>
      </c>
      <c r="AW6" s="4">
        <v>2200</v>
      </c>
      <c r="AX6" s="19">
        <v>2200</v>
      </c>
      <c r="AY6" s="19">
        <v>2800</v>
      </c>
      <c r="AZ6" s="19">
        <v>3310</v>
      </c>
      <c r="BA6" s="19">
        <v>2900</v>
      </c>
      <c r="BB6" s="19">
        <v>4623</v>
      </c>
      <c r="BC6" s="19">
        <v>2970</v>
      </c>
      <c r="BD6" s="19">
        <v>2200</v>
      </c>
      <c r="BE6" s="19">
        <v>2200</v>
      </c>
      <c r="BF6" s="19">
        <v>2200</v>
      </c>
      <c r="BG6" s="19">
        <v>2200</v>
      </c>
      <c r="BH6" s="19">
        <v>2200</v>
      </c>
      <c r="BI6" s="19">
        <v>2200</v>
      </c>
      <c r="BJ6" s="4">
        <v>2200</v>
      </c>
      <c r="BK6" s="19">
        <v>2200</v>
      </c>
      <c r="BL6" s="19">
        <v>2200</v>
      </c>
      <c r="BM6" s="19">
        <v>2200</v>
      </c>
      <c r="BN6" s="19">
        <v>2200</v>
      </c>
      <c r="BO6" s="19">
        <v>2200</v>
      </c>
      <c r="BP6" s="19">
        <v>2200</v>
      </c>
      <c r="BQ6" s="19">
        <v>2200</v>
      </c>
      <c r="BR6" s="19">
        <v>2200</v>
      </c>
      <c r="BS6" s="19">
        <v>2200</v>
      </c>
      <c r="BT6" s="4">
        <v>2200</v>
      </c>
      <c r="BU6" s="4">
        <v>2200</v>
      </c>
      <c r="BV6" s="19">
        <v>2200</v>
      </c>
      <c r="BW6" s="19">
        <v>2200</v>
      </c>
      <c r="BX6" s="19">
        <v>2200</v>
      </c>
      <c r="BY6" s="19">
        <v>2200</v>
      </c>
      <c r="BZ6" s="19">
        <v>2200</v>
      </c>
      <c r="CA6" s="19">
        <v>2200</v>
      </c>
      <c r="CB6" s="19">
        <v>2200</v>
      </c>
    </row>
    <row r="7" spans="1:80">
      <c r="A7" s="48" t="s">
        <v>604</v>
      </c>
      <c r="B7" s="4" t="s">
        <v>3466</v>
      </c>
      <c r="C7" s="4" t="s">
        <v>3466</v>
      </c>
      <c r="D7" s="4" t="s">
        <v>3734</v>
      </c>
      <c r="E7" s="4" t="s">
        <v>3466</v>
      </c>
      <c r="F7" s="4" t="s">
        <v>3466</v>
      </c>
      <c r="G7" s="19" t="s">
        <v>3466</v>
      </c>
      <c r="H7" s="19" t="s">
        <v>3466</v>
      </c>
      <c r="I7" s="19" t="s">
        <v>3466</v>
      </c>
      <c r="J7" s="19" t="s">
        <v>3466</v>
      </c>
      <c r="K7" s="19" t="s">
        <v>3466</v>
      </c>
      <c r="L7" s="19" t="s">
        <v>3466</v>
      </c>
      <c r="M7" s="19" t="s">
        <v>3466</v>
      </c>
      <c r="N7" s="19" t="s">
        <v>3466</v>
      </c>
      <c r="O7" s="19" t="s">
        <v>3466</v>
      </c>
      <c r="P7" s="19" t="s">
        <v>3466</v>
      </c>
      <c r="Q7" s="19" t="s">
        <v>3735</v>
      </c>
      <c r="R7" s="19" t="s">
        <v>4661</v>
      </c>
      <c r="S7" s="19" t="s">
        <v>4661</v>
      </c>
      <c r="T7" s="19" t="s">
        <v>3736</v>
      </c>
      <c r="U7" s="19" t="s">
        <v>3467</v>
      </c>
      <c r="V7" s="19" t="s">
        <v>3467</v>
      </c>
      <c r="W7" s="19" t="s">
        <v>3467</v>
      </c>
      <c r="X7" s="19" t="s">
        <v>3466</v>
      </c>
      <c r="Y7" s="4" t="s">
        <v>3466</v>
      </c>
      <c r="Z7" s="19" t="s">
        <v>3466</v>
      </c>
      <c r="AA7" s="19" t="s">
        <v>3466</v>
      </c>
      <c r="AB7" s="19" t="s">
        <v>3466</v>
      </c>
      <c r="AC7" s="19" t="s">
        <v>3466</v>
      </c>
      <c r="AD7" s="19" t="s">
        <v>3466</v>
      </c>
      <c r="AE7" s="4" t="s">
        <v>3466</v>
      </c>
      <c r="AF7" s="4" t="s">
        <v>3466</v>
      </c>
      <c r="AG7" s="19" t="s">
        <v>3467</v>
      </c>
      <c r="AH7" s="4" t="s">
        <v>3466</v>
      </c>
      <c r="AI7" s="19" t="s">
        <v>3466</v>
      </c>
      <c r="AJ7" s="19" t="s">
        <v>3466</v>
      </c>
      <c r="AK7" s="19" t="s">
        <v>3466</v>
      </c>
      <c r="AL7" s="4" t="s">
        <v>3466</v>
      </c>
      <c r="AM7" s="4" t="s">
        <v>3466</v>
      </c>
      <c r="AN7" s="4" t="s">
        <v>3466</v>
      </c>
      <c r="AO7" s="4" t="s">
        <v>3466</v>
      </c>
      <c r="AP7" s="4" t="s">
        <v>3466</v>
      </c>
      <c r="AQ7" s="4" t="s">
        <v>3466</v>
      </c>
      <c r="AR7" s="4" t="s">
        <v>3466</v>
      </c>
      <c r="AS7" s="4" t="s">
        <v>3466</v>
      </c>
      <c r="AT7" s="4" t="s">
        <v>3466</v>
      </c>
      <c r="AU7" s="4" t="s">
        <v>3466</v>
      </c>
      <c r="AV7" s="4" t="s">
        <v>3466</v>
      </c>
      <c r="AW7" s="4" t="s">
        <v>3466</v>
      </c>
      <c r="AX7" s="19" t="s">
        <v>3466</v>
      </c>
      <c r="AY7" s="19" t="s">
        <v>4662</v>
      </c>
      <c r="AZ7" s="19" t="s">
        <v>3737</v>
      </c>
      <c r="BA7" s="19" t="s">
        <v>3469</v>
      </c>
      <c r="BB7" s="19" t="s">
        <v>3738</v>
      </c>
      <c r="BC7" s="19" t="s">
        <v>4667</v>
      </c>
      <c r="BD7" s="19" t="s">
        <v>3466</v>
      </c>
      <c r="BE7" s="19" t="s">
        <v>3466</v>
      </c>
      <c r="BF7" s="19" t="s">
        <v>3466</v>
      </c>
      <c r="BG7" s="19" t="s">
        <v>3466</v>
      </c>
      <c r="BH7" s="19" t="s">
        <v>3466</v>
      </c>
      <c r="BI7" s="19" t="s">
        <v>3466</v>
      </c>
      <c r="BJ7" s="4" t="s">
        <v>3466</v>
      </c>
      <c r="BK7" s="19" t="s">
        <v>3466</v>
      </c>
      <c r="BL7" s="19" t="s">
        <v>3466</v>
      </c>
      <c r="BM7" s="19" t="s">
        <v>3466</v>
      </c>
      <c r="BN7" s="19" t="s">
        <v>3466</v>
      </c>
      <c r="BO7" s="19" t="s">
        <v>3466</v>
      </c>
      <c r="BP7" s="19" t="s">
        <v>3466</v>
      </c>
      <c r="BQ7" s="19" t="s">
        <v>3466</v>
      </c>
      <c r="BR7" s="19" t="s">
        <v>3466</v>
      </c>
      <c r="BS7" s="19" t="s">
        <v>3466</v>
      </c>
      <c r="BT7" s="4" t="s">
        <v>3466</v>
      </c>
      <c r="BU7" s="4" t="s">
        <v>3466</v>
      </c>
      <c r="BV7" s="19" t="s">
        <v>3466</v>
      </c>
      <c r="BW7" s="19" t="s">
        <v>3466</v>
      </c>
      <c r="BX7" s="19" t="s">
        <v>3466</v>
      </c>
      <c r="BY7" s="19" t="s">
        <v>3466</v>
      </c>
      <c r="BZ7" s="19" t="s">
        <v>3466</v>
      </c>
      <c r="CA7" s="19" t="s">
        <v>3466</v>
      </c>
      <c r="CB7" s="19" t="s">
        <v>3466</v>
      </c>
    </row>
    <row r="8" spans="1:80" s="51" customFormat="1">
      <c r="A8" s="49" t="s">
        <v>605</v>
      </c>
      <c r="B8" s="7" t="s">
        <v>3739</v>
      </c>
      <c r="C8" s="7" t="s">
        <v>3740</v>
      </c>
      <c r="D8" s="7" t="s">
        <v>3741</v>
      </c>
      <c r="E8" s="7" t="s">
        <v>3742</v>
      </c>
      <c r="F8" s="7" t="s">
        <v>3743</v>
      </c>
      <c r="G8" s="50" t="s">
        <v>3744</v>
      </c>
      <c r="H8" s="50" t="s">
        <v>3745</v>
      </c>
      <c r="I8" s="50" t="s">
        <v>3746</v>
      </c>
      <c r="J8" s="50">
        <v>35200189</v>
      </c>
      <c r="K8" s="50" t="s">
        <v>3747</v>
      </c>
      <c r="L8" s="50" t="s">
        <v>3748</v>
      </c>
      <c r="M8" s="50" t="s">
        <v>3749</v>
      </c>
      <c r="N8" s="50" t="s">
        <v>3749</v>
      </c>
      <c r="O8" s="50" t="s">
        <v>3750</v>
      </c>
      <c r="P8" s="50" t="s">
        <v>3751</v>
      </c>
      <c r="Q8" s="50" t="s">
        <v>3752</v>
      </c>
      <c r="R8" s="50" t="s">
        <v>3753</v>
      </c>
      <c r="S8" s="50" t="s">
        <v>3754</v>
      </c>
      <c r="T8" s="50" t="s">
        <v>3755</v>
      </c>
      <c r="U8" s="50" t="s">
        <v>3756</v>
      </c>
      <c r="V8" s="50" t="s">
        <v>3756</v>
      </c>
      <c r="W8" s="50" t="s">
        <v>3756</v>
      </c>
      <c r="X8" s="50" t="s">
        <v>3757</v>
      </c>
      <c r="Y8" s="7" t="s">
        <v>3758</v>
      </c>
      <c r="Z8" s="50">
        <v>35301739</v>
      </c>
      <c r="AA8" s="50" t="s">
        <v>3759</v>
      </c>
      <c r="AB8" s="50" t="s">
        <v>3760</v>
      </c>
      <c r="AC8" s="50">
        <v>35355001</v>
      </c>
      <c r="AD8" s="50" t="s">
        <v>3761</v>
      </c>
      <c r="AE8" s="7" t="s">
        <v>3762</v>
      </c>
      <c r="AF8" s="7" t="s">
        <v>3762</v>
      </c>
      <c r="AG8" s="50" t="s">
        <v>3763</v>
      </c>
      <c r="AH8" s="7" t="s">
        <v>3764</v>
      </c>
      <c r="AI8" s="50" t="s">
        <v>3765</v>
      </c>
      <c r="AJ8" s="50" t="s">
        <v>3766</v>
      </c>
      <c r="AK8" s="50" t="s">
        <v>3767</v>
      </c>
      <c r="AL8" s="7" t="s">
        <v>3768</v>
      </c>
      <c r="AM8" s="7" t="s">
        <v>3769</v>
      </c>
      <c r="AN8" s="7" t="s">
        <v>3769</v>
      </c>
      <c r="AO8" s="7" t="s">
        <v>3770</v>
      </c>
      <c r="AP8" s="7" t="s">
        <v>3770</v>
      </c>
      <c r="AQ8" s="7" t="s">
        <v>3770</v>
      </c>
      <c r="AR8" s="7" t="s">
        <v>3770</v>
      </c>
      <c r="AS8" s="7" t="s">
        <v>3771</v>
      </c>
      <c r="AT8" s="7" t="s">
        <v>3772</v>
      </c>
      <c r="AU8" s="7" t="s">
        <v>3772</v>
      </c>
      <c r="AV8" s="7">
        <v>38198091</v>
      </c>
      <c r="AW8" s="7" t="s">
        <v>3773</v>
      </c>
      <c r="AX8" s="50" t="s">
        <v>3774</v>
      </c>
      <c r="AY8" s="50" t="s">
        <v>3775</v>
      </c>
      <c r="AZ8" s="50" t="s">
        <v>3776</v>
      </c>
      <c r="BA8" s="50" t="s">
        <v>3777</v>
      </c>
      <c r="BB8" s="50" t="s">
        <v>3778</v>
      </c>
      <c r="BC8" s="50" t="s">
        <v>3779</v>
      </c>
      <c r="BD8" s="50" t="s">
        <v>3780</v>
      </c>
      <c r="BE8" s="50" t="s">
        <v>3781</v>
      </c>
      <c r="BF8" s="50" t="s">
        <v>3782</v>
      </c>
      <c r="BG8" s="50" t="s">
        <v>3783</v>
      </c>
      <c r="BH8" s="50" t="s">
        <v>3784</v>
      </c>
      <c r="BI8" s="50" t="s">
        <v>3784</v>
      </c>
      <c r="BJ8" s="7" t="s">
        <v>3785</v>
      </c>
      <c r="BK8" s="50" t="s">
        <v>3786</v>
      </c>
      <c r="BL8" s="50" t="s">
        <v>3786</v>
      </c>
      <c r="BM8" s="50" t="s">
        <v>3787</v>
      </c>
      <c r="BN8" s="50" t="s">
        <v>3787</v>
      </c>
      <c r="BO8" s="50" t="s">
        <v>3788</v>
      </c>
      <c r="BP8" s="50" t="s">
        <v>3789</v>
      </c>
      <c r="BQ8" s="50" t="s">
        <v>3790</v>
      </c>
      <c r="BR8" s="50" t="s">
        <v>3791</v>
      </c>
      <c r="BS8" s="50" t="s">
        <v>3791</v>
      </c>
      <c r="BT8" s="7" t="s">
        <v>3792</v>
      </c>
      <c r="BU8" s="7" t="s">
        <v>3792</v>
      </c>
      <c r="BV8" s="50" t="s">
        <v>3793</v>
      </c>
      <c r="BW8" s="50" t="s">
        <v>3793</v>
      </c>
      <c r="BX8" s="50" t="s">
        <v>3794</v>
      </c>
      <c r="BY8" s="50" t="s">
        <v>3795</v>
      </c>
      <c r="BZ8" s="50" t="s">
        <v>3795</v>
      </c>
      <c r="CA8" s="50" t="s">
        <v>3796</v>
      </c>
      <c r="CB8" s="50" t="s">
        <v>3797</v>
      </c>
    </row>
    <row r="9" spans="1:80" ht="25.5">
      <c r="A9" s="48" t="s">
        <v>606</v>
      </c>
      <c r="B9" s="4" t="s">
        <v>3798</v>
      </c>
      <c r="C9" s="4" t="s">
        <v>3799</v>
      </c>
      <c r="D9" s="4" t="s">
        <v>3800</v>
      </c>
      <c r="E9" s="4" t="s">
        <v>3801</v>
      </c>
      <c r="F9" s="4" t="s">
        <v>3802</v>
      </c>
      <c r="G9" s="19" t="s">
        <v>3803</v>
      </c>
      <c r="H9" s="19" t="s">
        <v>3804</v>
      </c>
      <c r="I9" s="19" t="s">
        <v>3805</v>
      </c>
      <c r="J9" s="19" t="s">
        <v>3806</v>
      </c>
      <c r="K9" s="19" t="s">
        <v>3807</v>
      </c>
      <c r="L9" s="19" t="s">
        <v>3808</v>
      </c>
      <c r="M9" s="19" t="s">
        <v>3809</v>
      </c>
      <c r="N9" s="19" t="s">
        <v>3809</v>
      </c>
      <c r="O9" s="19" t="s">
        <v>3810</v>
      </c>
      <c r="P9" s="19" t="s">
        <v>3811</v>
      </c>
      <c r="Q9" s="19" t="s">
        <v>3812</v>
      </c>
      <c r="R9" s="19" t="s">
        <v>3813</v>
      </c>
      <c r="S9" s="19" t="s">
        <v>3814</v>
      </c>
      <c r="T9" s="19" t="s">
        <v>3815</v>
      </c>
      <c r="U9" s="19" t="s">
        <v>3816</v>
      </c>
      <c r="V9" s="19" t="s">
        <v>3816</v>
      </c>
      <c r="W9" s="19" t="s">
        <v>3816</v>
      </c>
      <c r="X9" s="19" t="s">
        <v>3817</v>
      </c>
      <c r="Y9" s="4" t="s">
        <v>3818</v>
      </c>
      <c r="Z9" s="19" t="s">
        <v>3819</v>
      </c>
      <c r="AA9" s="19" t="s">
        <v>3820</v>
      </c>
      <c r="AB9" s="19" t="s">
        <v>446</v>
      </c>
      <c r="AC9" s="19" t="s">
        <v>3822</v>
      </c>
      <c r="AD9" s="19" t="s">
        <v>3823</v>
      </c>
      <c r="AE9" s="4" t="s">
        <v>3824</v>
      </c>
      <c r="AF9" s="4" t="s">
        <v>3824</v>
      </c>
      <c r="AG9" s="19" t="s">
        <v>3825</v>
      </c>
      <c r="AH9" s="4" t="s">
        <v>3826</v>
      </c>
      <c r="AI9" s="19" t="s">
        <v>3827</v>
      </c>
      <c r="AJ9" s="19" t="s">
        <v>3828</v>
      </c>
      <c r="AK9" s="19" t="s">
        <v>3829</v>
      </c>
      <c r="AL9" s="4" t="s">
        <v>3830</v>
      </c>
      <c r="AM9" s="4" t="s">
        <v>3831</v>
      </c>
      <c r="AN9" s="4" t="s">
        <v>3831</v>
      </c>
      <c r="AO9" s="4" t="s">
        <v>3832</v>
      </c>
      <c r="AP9" s="4" t="s">
        <v>3832</v>
      </c>
      <c r="AQ9" s="4" t="s">
        <v>3832</v>
      </c>
      <c r="AR9" s="4" t="s">
        <v>3832</v>
      </c>
      <c r="AS9" s="4" t="s">
        <v>3833</v>
      </c>
      <c r="AT9" s="4" t="s">
        <v>3834</v>
      </c>
      <c r="AU9" s="4" t="s">
        <v>3834</v>
      </c>
      <c r="AV9" s="4" t="s">
        <v>3835</v>
      </c>
      <c r="AW9" s="4" t="s">
        <v>3836</v>
      </c>
      <c r="AX9" s="19" t="s">
        <v>3837</v>
      </c>
      <c r="AY9" s="19" t="s">
        <v>3838</v>
      </c>
      <c r="AZ9" s="19" t="s">
        <v>3839</v>
      </c>
      <c r="BA9" s="19" t="s">
        <v>3840</v>
      </c>
      <c r="BB9" s="19" t="s">
        <v>3841</v>
      </c>
      <c r="BC9" s="19" t="s">
        <v>3842</v>
      </c>
      <c r="BD9" s="19" t="s">
        <v>3843</v>
      </c>
      <c r="BE9" s="19" t="s">
        <v>3844</v>
      </c>
      <c r="BF9" s="19" t="s">
        <v>3845</v>
      </c>
      <c r="BG9" s="19" t="s">
        <v>3846</v>
      </c>
      <c r="BH9" s="19" t="s">
        <v>3847</v>
      </c>
      <c r="BI9" s="19" t="s">
        <v>3847</v>
      </c>
      <c r="BJ9" s="4" t="s">
        <v>5297</v>
      </c>
      <c r="BK9" s="19" t="s">
        <v>3848</v>
      </c>
      <c r="BL9" s="19" t="s">
        <v>3848</v>
      </c>
      <c r="BM9" s="19" t="s">
        <v>3849</v>
      </c>
      <c r="BN9" s="19" t="s">
        <v>3849</v>
      </c>
      <c r="BO9" s="19" t="s">
        <v>3850</v>
      </c>
      <c r="BP9" s="19" t="s">
        <v>3851</v>
      </c>
      <c r="BQ9" s="19" t="s">
        <v>3852</v>
      </c>
      <c r="BR9" s="19" t="s">
        <v>447</v>
      </c>
      <c r="BS9" s="19" t="s">
        <v>447</v>
      </c>
      <c r="BT9" s="4" t="s">
        <v>3854</v>
      </c>
      <c r="BU9" s="4" t="s">
        <v>3854</v>
      </c>
      <c r="BV9" s="19" t="s">
        <v>3855</v>
      </c>
      <c r="BW9" s="19" t="s">
        <v>3855</v>
      </c>
      <c r="BX9" s="19" t="s">
        <v>3856</v>
      </c>
      <c r="BY9" s="19" t="s">
        <v>3857</v>
      </c>
      <c r="BZ9" s="19" t="s">
        <v>3857</v>
      </c>
      <c r="CA9" s="19" t="s">
        <v>3858</v>
      </c>
      <c r="CB9" s="19" t="s">
        <v>3859</v>
      </c>
    </row>
    <row r="10" spans="1:80" ht="25.5">
      <c r="A10" s="46" t="s">
        <v>565</v>
      </c>
      <c r="B10" s="4" t="s">
        <v>3860</v>
      </c>
      <c r="C10" s="4" t="s">
        <v>1922</v>
      </c>
      <c r="D10" s="4" t="s">
        <v>1923</v>
      </c>
      <c r="E10" s="4" t="s">
        <v>1924</v>
      </c>
      <c r="F10" s="4" t="s">
        <v>1925</v>
      </c>
      <c r="G10" s="19" t="s">
        <v>1926</v>
      </c>
      <c r="H10" s="19" t="s">
        <v>1927</v>
      </c>
      <c r="I10" s="19" t="s">
        <v>1928</v>
      </c>
      <c r="J10" s="19" t="s">
        <v>1929</v>
      </c>
      <c r="K10" s="19" t="s">
        <v>1930</v>
      </c>
      <c r="L10" s="19" t="s">
        <v>1931</v>
      </c>
      <c r="M10" s="19" t="s">
        <v>1932</v>
      </c>
      <c r="N10" s="19" t="s">
        <v>1932</v>
      </c>
      <c r="O10" s="19" t="s">
        <v>1933</v>
      </c>
      <c r="P10" s="19" t="s">
        <v>1934</v>
      </c>
      <c r="Q10" s="19" t="s">
        <v>1935</v>
      </c>
      <c r="R10" s="19" t="s">
        <v>1936</v>
      </c>
      <c r="S10" s="19" t="s">
        <v>1937</v>
      </c>
      <c r="T10" s="19" t="s">
        <v>1938</v>
      </c>
      <c r="U10" s="19">
        <v>0</v>
      </c>
      <c r="V10" s="19">
        <v>0</v>
      </c>
      <c r="W10" s="19">
        <v>0</v>
      </c>
      <c r="X10" s="19" t="s">
        <v>1939</v>
      </c>
      <c r="Y10" s="4" t="s">
        <v>1940</v>
      </c>
      <c r="Z10" s="19" t="s">
        <v>1941</v>
      </c>
      <c r="AA10" s="19" t="s">
        <v>1942</v>
      </c>
      <c r="AB10" s="19" t="s">
        <v>1943</v>
      </c>
      <c r="AC10" s="19" t="s">
        <v>1944</v>
      </c>
      <c r="AD10" s="19" t="s">
        <v>1945</v>
      </c>
      <c r="AE10" s="4" t="s">
        <v>1946</v>
      </c>
      <c r="AF10" s="4" t="s">
        <v>1946</v>
      </c>
      <c r="AG10" s="19" t="s">
        <v>1947</v>
      </c>
      <c r="AH10" s="4" t="s">
        <v>1948</v>
      </c>
      <c r="AI10" s="19" t="s">
        <v>1949</v>
      </c>
      <c r="AJ10" s="19" t="s">
        <v>1950</v>
      </c>
      <c r="AK10" s="19" t="s">
        <v>1951</v>
      </c>
      <c r="AL10" s="4" t="s">
        <v>1952</v>
      </c>
      <c r="AM10" s="4" t="s">
        <v>1953</v>
      </c>
      <c r="AN10" s="4" t="s">
        <v>1953</v>
      </c>
      <c r="AO10" s="4" t="s">
        <v>1954</v>
      </c>
      <c r="AP10" s="4" t="s">
        <v>1954</v>
      </c>
      <c r="AQ10" s="4" t="s">
        <v>1954</v>
      </c>
      <c r="AR10" s="4" t="s">
        <v>1954</v>
      </c>
      <c r="AS10" s="4" t="s">
        <v>1955</v>
      </c>
      <c r="AT10" s="4" t="s">
        <v>1956</v>
      </c>
      <c r="AU10" s="4" t="s">
        <v>1956</v>
      </c>
      <c r="AV10" s="4" t="s">
        <v>3395</v>
      </c>
      <c r="AW10" s="4" t="s">
        <v>1957</v>
      </c>
      <c r="AX10" s="19" t="s">
        <v>1958</v>
      </c>
      <c r="AY10" s="19" t="s">
        <v>1959</v>
      </c>
      <c r="AZ10" s="19" t="s">
        <v>1960</v>
      </c>
      <c r="BA10" s="19" t="s">
        <v>1961</v>
      </c>
      <c r="BB10" s="19" t="s">
        <v>1962</v>
      </c>
      <c r="BC10" s="19" t="s">
        <v>1963</v>
      </c>
      <c r="BD10" s="19" t="s">
        <v>1964</v>
      </c>
      <c r="BE10" s="19" t="s">
        <v>1965</v>
      </c>
      <c r="BF10" s="19" t="s">
        <v>1966</v>
      </c>
      <c r="BG10" s="19" t="s">
        <v>1967</v>
      </c>
      <c r="BH10" s="19">
        <v>0</v>
      </c>
      <c r="BI10" s="19">
        <v>0</v>
      </c>
      <c r="BJ10" s="4" t="s">
        <v>1968</v>
      </c>
      <c r="BK10" s="19" t="s">
        <v>1969</v>
      </c>
      <c r="BL10" s="19" t="s">
        <v>1969</v>
      </c>
      <c r="BM10" s="19" t="s">
        <v>1970</v>
      </c>
      <c r="BN10" s="19" t="s">
        <v>1970</v>
      </c>
      <c r="BO10" s="19" t="s">
        <v>1971</v>
      </c>
      <c r="BP10" s="19" t="s">
        <v>1972</v>
      </c>
      <c r="BQ10" s="19" t="s">
        <v>1973</v>
      </c>
      <c r="BR10" s="19" t="s">
        <v>1974</v>
      </c>
      <c r="BS10" s="19" t="s">
        <v>1974</v>
      </c>
      <c r="BT10" s="4" t="s">
        <v>1975</v>
      </c>
      <c r="BU10" s="4" t="s">
        <v>1975</v>
      </c>
      <c r="BV10" s="19" t="s">
        <v>1976</v>
      </c>
      <c r="BW10" s="19" t="s">
        <v>1976</v>
      </c>
      <c r="BX10" s="19" t="s">
        <v>1977</v>
      </c>
      <c r="BY10" s="19" t="s">
        <v>1978</v>
      </c>
      <c r="BZ10" s="19" t="s">
        <v>1978</v>
      </c>
      <c r="CA10" s="19" t="s">
        <v>1979</v>
      </c>
      <c r="CB10" s="19" t="s">
        <v>1980</v>
      </c>
    </row>
    <row r="11" spans="1:80" s="51" customFormat="1">
      <c r="A11" s="49" t="s">
        <v>566</v>
      </c>
      <c r="B11" s="7">
        <v>35355354</v>
      </c>
      <c r="C11" s="7">
        <v>39674881</v>
      </c>
      <c r="D11" s="7">
        <v>0</v>
      </c>
      <c r="E11" s="7">
        <v>33322365</v>
      </c>
      <c r="F11" s="7">
        <v>0</v>
      </c>
      <c r="G11" s="50">
        <v>0</v>
      </c>
      <c r="H11" s="50">
        <v>38192558</v>
      </c>
      <c r="I11" s="50">
        <v>35381241</v>
      </c>
      <c r="J11" s="50">
        <v>0</v>
      </c>
      <c r="K11" s="50">
        <v>36462736</v>
      </c>
      <c r="L11" s="50">
        <v>32969700</v>
      </c>
      <c r="M11" s="50">
        <v>38742801</v>
      </c>
      <c r="N11" s="50">
        <v>38742801</v>
      </c>
      <c r="O11" s="50">
        <v>60771118</v>
      </c>
      <c r="P11" s="50">
        <v>35398084</v>
      </c>
      <c r="Q11" s="50">
        <v>35387716</v>
      </c>
      <c r="R11" s="50">
        <v>38869927</v>
      </c>
      <c r="S11" s="50">
        <v>38606975</v>
      </c>
      <c r="T11" s="50">
        <v>0</v>
      </c>
      <c r="U11" s="50" t="s">
        <v>3688</v>
      </c>
      <c r="V11" s="50" t="s">
        <v>3688</v>
      </c>
      <c r="W11" s="50" t="s">
        <v>3688</v>
      </c>
      <c r="X11" s="50">
        <v>35350258</v>
      </c>
      <c r="Y11" s="7">
        <v>44581626</v>
      </c>
      <c r="Z11" s="50">
        <v>36969006</v>
      </c>
      <c r="AA11" s="50">
        <v>39278383</v>
      </c>
      <c r="AB11" s="50">
        <v>38867632</v>
      </c>
      <c r="AC11" s="50">
        <v>35434389</v>
      </c>
      <c r="AD11" s="50">
        <v>0</v>
      </c>
      <c r="AE11" s="7">
        <v>57526366</v>
      </c>
      <c r="AF11" s="7">
        <v>57526366</v>
      </c>
      <c r="AG11" s="50">
        <v>0</v>
      </c>
      <c r="AH11" s="7">
        <v>35388522</v>
      </c>
      <c r="AI11" s="50">
        <v>39208302</v>
      </c>
      <c r="AJ11" s="50">
        <v>35261775</v>
      </c>
      <c r="AK11" s="50">
        <v>42916195</v>
      </c>
      <c r="AL11" s="7">
        <v>35268644</v>
      </c>
      <c r="AM11" s="7">
        <v>0</v>
      </c>
      <c r="AN11" s="7">
        <v>0</v>
      </c>
      <c r="AO11" s="7">
        <v>38102059</v>
      </c>
      <c r="AP11" s="7">
        <v>38102059</v>
      </c>
      <c r="AQ11" s="7">
        <v>38102059</v>
      </c>
      <c r="AR11" s="7">
        <v>38102059</v>
      </c>
      <c r="AS11" s="7">
        <v>39661856</v>
      </c>
      <c r="AT11" s="7">
        <v>0</v>
      </c>
      <c r="AU11" s="7">
        <v>0</v>
      </c>
      <c r="AV11" s="7">
        <v>33130092</v>
      </c>
      <c r="AW11" s="7">
        <v>32551470</v>
      </c>
      <c r="AX11" s="50">
        <v>35381017</v>
      </c>
      <c r="AY11" s="50">
        <v>38871780</v>
      </c>
      <c r="AZ11" s="50">
        <v>35427250</v>
      </c>
      <c r="BA11" s="50">
        <v>36303537</v>
      </c>
      <c r="BB11" s="50">
        <v>38749495</v>
      </c>
      <c r="BC11" s="50">
        <v>0</v>
      </c>
      <c r="BD11" s="50">
        <v>0</v>
      </c>
      <c r="BE11" s="50">
        <v>38749495</v>
      </c>
      <c r="BF11" s="50">
        <v>0</v>
      </c>
      <c r="BG11" s="50">
        <v>38867624</v>
      </c>
      <c r="BH11" s="50" t="s">
        <v>3688</v>
      </c>
      <c r="BI11" s="50" t="s">
        <v>3688</v>
      </c>
      <c r="BJ11" s="7">
        <v>0</v>
      </c>
      <c r="BK11" s="50">
        <v>35553285</v>
      </c>
      <c r="BL11" s="50">
        <v>35553285</v>
      </c>
      <c r="BM11" s="50">
        <v>0</v>
      </c>
      <c r="BN11" s="50">
        <v>0</v>
      </c>
      <c r="BO11" s="50">
        <v>36464018</v>
      </c>
      <c r="BP11" s="50">
        <v>35351641</v>
      </c>
      <c r="BQ11" s="50">
        <v>35387665</v>
      </c>
      <c r="BR11" s="50">
        <v>38104042</v>
      </c>
      <c r="BS11" s="50">
        <v>38104042</v>
      </c>
      <c r="BT11" s="7">
        <v>35356057</v>
      </c>
      <c r="BU11" s="7">
        <v>35356057</v>
      </c>
      <c r="BV11" s="50">
        <v>35381097</v>
      </c>
      <c r="BW11" s="50">
        <v>35381097</v>
      </c>
      <c r="BX11" s="50">
        <v>38345631</v>
      </c>
      <c r="BY11" s="50">
        <v>0</v>
      </c>
      <c r="BZ11" s="50">
        <v>0</v>
      </c>
      <c r="CA11" s="50">
        <v>33225360</v>
      </c>
      <c r="CB11" s="50">
        <v>35397484</v>
      </c>
    </row>
    <row r="12" spans="1:80" s="51" customFormat="1">
      <c r="A12" s="49" t="s">
        <v>607</v>
      </c>
      <c r="B12" s="7">
        <v>0</v>
      </c>
      <c r="C12" s="7">
        <v>0</v>
      </c>
      <c r="D12" s="7">
        <v>0</v>
      </c>
      <c r="E12" s="7">
        <v>0</v>
      </c>
      <c r="F12" s="7">
        <v>0</v>
      </c>
      <c r="G12" s="50">
        <v>0</v>
      </c>
      <c r="H12" s="50">
        <v>0</v>
      </c>
      <c r="I12" s="50">
        <v>0</v>
      </c>
      <c r="J12" s="50">
        <v>0</v>
      </c>
      <c r="K12" s="50">
        <v>0</v>
      </c>
      <c r="L12" s="50">
        <v>0</v>
      </c>
      <c r="M12" s="50">
        <v>0</v>
      </c>
      <c r="N12" s="50">
        <v>0</v>
      </c>
      <c r="O12" s="50">
        <v>0</v>
      </c>
      <c r="P12" s="50">
        <v>0</v>
      </c>
      <c r="Q12" s="50">
        <v>0</v>
      </c>
      <c r="R12" s="50">
        <v>0</v>
      </c>
      <c r="S12" s="50">
        <v>0</v>
      </c>
      <c r="T12" s="50">
        <v>0</v>
      </c>
      <c r="U12" s="50" t="s">
        <v>3688</v>
      </c>
      <c r="V12" s="50" t="s">
        <v>3688</v>
      </c>
      <c r="W12" s="50" t="s">
        <v>3688</v>
      </c>
      <c r="X12" s="50">
        <v>0</v>
      </c>
      <c r="Y12" s="7">
        <v>0</v>
      </c>
      <c r="Z12" s="50">
        <v>0</v>
      </c>
      <c r="AA12" s="50">
        <v>0</v>
      </c>
      <c r="AB12" s="50">
        <v>0</v>
      </c>
      <c r="AC12" s="50">
        <v>0</v>
      </c>
      <c r="AD12" s="50">
        <v>0</v>
      </c>
      <c r="AE12" s="7">
        <v>0</v>
      </c>
      <c r="AF12" s="7">
        <v>0</v>
      </c>
      <c r="AG12" s="50">
        <v>0</v>
      </c>
      <c r="AH12" s="7">
        <v>0</v>
      </c>
      <c r="AI12" s="50">
        <v>0</v>
      </c>
      <c r="AJ12" s="50">
        <v>0</v>
      </c>
      <c r="AK12" s="50">
        <v>0</v>
      </c>
      <c r="AL12" s="7">
        <v>26738035</v>
      </c>
      <c r="AM12" s="7">
        <v>0</v>
      </c>
      <c r="AN12" s="7">
        <v>0</v>
      </c>
      <c r="AO12" s="7">
        <v>0</v>
      </c>
      <c r="AP12" s="7">
        <v>0</v>
      </c>
      <c r="AQ12" s="7">
        <v>0</v>
      </c>
      <c r="AR12" s="7">
        <v>0</v>
      </c>
      <c r="AS12" s="7">
        <v>0</v>
      </c>
      <c r="AT12" s="7">
        <v>0</v>
      </c>
      <c r="AU12" s="7">
        <v>0</v>
      </c>
      <c r="AV12" s="7">
        <v>0</v>
      </c>
      <c r="AW12" s="7">
        <v>0</v>
      </c>
      <c r="AX12" s="50">
        <v>0</v>
      </c>
      <c r="AY12" s="50">
        <v>0</v>
      </c>
      <c r="AZ12" s="50">
        <v>0</v>
      </c>
      <c r="BA12" s="50">
        <v>0</v>
      </c>
      <c r="BB12" s="50">
        <v>0</v>
      </c>
      <c r="BC12" s="50">
        <v>0</v>
      </c>
      <c r="BD12" s="50">
        <v>0</v>
      </c>
      <c r="BE12" s="50">
        <v>0</v>
      </c>
      <c r="BF12" s="50">
        <v>0</v>
      </c>
      <c r="BG12" s="50">
        <v>0</v>
      </c>
      <c r="BH12" s="50" t="s">
        <v>3688</v>
      </c>
      <c r="BI12" s="50" t="s">
        <v>3688</v>
      </c>
      <c r="BJ12" s="7">
        <v>0</v>
      </c>
      <c r="BK12" s="50">
        <v>0</v>
      </c>
      <c r="BL12" s="50">
        <v>0</v>
      </c>
      <c r="BM12" s="50">
        <v>0</v>
      </c>
      <c r="BN12" s="50">
        <v>0</v>
      </c>
      <c r="BO12" s="50">
        <v>0</v>
      </c>
      <c r="BP12" s="50">
        <v>0</v>
      </c>
      <c r="BQ12" s="50">
        <v>0</v>
      </c>
      <c r="BR12" s="50">
        <v>35821941</v>
      </c>
      <c r="BS12" s="50">
        <v>35821941</v>
      </c>
      <c r="BT12" s="7">
        <v>0</v>
      </c>
      <c r="BU12" s="7">
        <v>0</v>
      </c>
      <c r="BV12" s="50">
        <v>0</v>
      </c>
      <c r="BW12" s="50">
        <v>0</v>
      </c>
      <c r="BX12" s="50">
        <v>35394942</v>
      </c>
      <c r="BY12" s="50">
        <v>0</v>
      </c>
      <c r="BZ12" s="50">
        <v>0</v>
      </c>
      <c r="CA12" s="50">
        <v>0</v>
      </c>
      <c r="CB12" s="50">
        <v>0</v>
      </c>
    </row>
    <row r="13" spans="1:80">
      <c r="A13" s="48" t="s">
        <v>606</v>
      </c>
      <c r="B13" s="4" t="s">
        <v>3798</v>
      </c>
      <c r="C13" s="4" t="s">
        <v>3799</v>
      </c>
      <c r="D13" s="4" t="s">
        <v>3700</v>
      </c>
      <c r="E13" s="4" t="s">
        <v>3801</v>
      </c>
      <c r="F13" s="4" t="s">
        <v>3802</v>
      </c>
      <c r="G13" s="19" t="s">
        <v>3803</v>
      </c>
      <c r="H13" s="19" t="s">
        <v>3804</v>
      </c>
      <c r="I13" s="19" t="s">
        <v>3805</v>
      </c>
      <c r="J13" s="19" t="s">
        <v>3806</v>
      </c>
      <c r="K13" s="19" t="s">
        <v>3807</v>
      </c>
      <c r="L13" s="19" t="s">
        <v>3808</v>
      </c>
      <c r="M13" s="19" t="s">
        <v>3809</v>
      </c>
      <c r="N13" s="19" t="s">
        <v>3809</v>
      </c>
      <c r="O13" s="19" t="s">
        <v>3810</v>
      </c>
      <c r="P13" s="19" t="s">
        <v>448</v>
      </c>
      <c r="Q13" s="19" t="s">
        <v>3812</v>
      </c>
      <c r="R13" s="19" t="s">
        <v>3813</v>
      </c>
      <c r="S13" s="19" t="s">
        <v>3814</v>
      </c>
      <c r="T13" s="19" t="s">
        <v>3815</v>
      </c>
      <c r="U13" s="19" t="s">
        <v>3701</v>
      </c>
      <c r="V13" s="19" t="s">
        <v>3701</v>
      </c>
      <c r="W13" s="19" t="s">
        <v>3701</v>
      </c>
      <c r="X13" s="19" t="s">
        <v>3817</v>
      </c>
      <c r="Y13" s="4" t="s">
        <v>3818</v>
      </c>
      <c r="Z13" s="19" t="s">
        <v>3819</v>
      </c>
      <c r="AA13" s="19" t="s">
        <v>3820</v>
      </c>
      <c r="AB13" s="19" t="s">
        <v>3821</v>
      </c>
      <c r="AC13" s="19" t="s">
        <v>449</v>
      </c>
      <c r="AD13" s="19" t="s">
        <v>1981</v>
      </c>
      <c r="AE13" s="4" t="s">
        <v>3824</v>
      </c>
      <c r="AF13" s="4" t="s">
        <v>3824</v>
      </c>
      <c r="AG13" s="19" t="s">
        <v>3825</v>
      </c>
      <c r="AH13" s="4" t="s">
        <v>3826</v>
      </c>
      <c r="AI13" s="19" t="s">
        <v>3827</v>
      </c>
      <c r="AJ13" s="19" t="s">
        <v>3702</v>
      </c>
      <c r="AK13" s="19" t="s">
        <v>3829</v>
      </c>
      <c r="AL13" s="4" t="s">
        <v>3830</v>
      </c>
      <c r="AM13" s="4" t="s">
        <v>3831</v>
      </c>
      <c r="AN13" s="4" t="s">
        <v>3831</v>
      </c>
      <c r="AO13" s="4" t="s">
        <v>3832</v>
      </c>
      <c r="AP13" s="4" t="s">
        <v>3832</v>
      </c>
      <c r="AQ13" s="4" t="s">
        <v>3832</v>
      </c>
      <c r="AR13" s="4" t="s">
        <v>3832</v>
      </c>
      <c r="AS13" s="4" t="s">
        <v>3833</v>
      </c>
      <c r="AT13" s="4" t="s">
        <v>3834</v>
      </c>
      <c r="AU13" s="4" t="s">
        <v>3834</v>
      </c>
      <c r="AV13" s="4" t="s">
        <v>3835</v>
      </c>
      <c r="AW13" s="4" t="s">
        <v>3836</v>
      </c>
      <c r="AX13" s="19" t="s">
        <v>3837</v>
      </c>
      <c r="AY13" s="19" t="s">
        <v>3838</v>
      </c>
      <c r="AZ13" s="19" t="s">
        <v>3839</v>
      </c>
      <c r="BA13" s="19" t="s">
        <v>3840</v>
      </c>
      <c r="BB13" s="19" t="s">
        <v>3841</v>
      </c>
      <c r="BC13" s="19" t="s">
        <v>3842</v>
      </c>
      <c r="BD13" s="19" t="s">
        <v>3843</v>
      </c>
      <c r="BE13" s="19" t="s">
        <v>3844</v>
      </c>
      <c r="BF13" s="19" t="s">
        <v>3845</v>
      </c>
      <c r="BG13" s="19" t="s">
        <v>3846</v>
      </c>
      <c r="BH13" s="19">
        <v>0</v>
      </c>
      <c r="BI13" s="19">
        <v>0</v>
      </c>
      <c r="BJ13" s="4" t="s">
        <v>5297</v>
      </c>
      <c r="BK13" s="19" t="s">
        <v>3848</v>
      </c>
      <c r="BL13" s="19" t="s">
        <v>3848</v>
      </c>
      <c r="BM13" s="19" t="s">
        <v>3849</v>
      </c>
      <c r="BN13" s="19" t="s">
        <v>3849</v>
      </c>
      <c r="BO13" s="19" t="s">
        <v>3850</v>
      </c>
      <c r="BP13" s="19" t="s">
        <v>3851</v>
      </c>
      <c r="BQ13" s="19" t="s">
        <v>3852</v>
      </c>
      <c r="BR13" s="19" t="s">
        <v>3853</v>
      </c>
      <c r="BS13" s="19" t="s">
        <v>3853</v>
      </c>
      <c r="BT13" s="4" t="s">
        <v>3854</v>
      </c>
      <c r="BU13" s="4" t="s">
        <v>3854</v>
      </c>
      <c r="BV13" s="19" t="s">
        <v>3855</v>
      </c>
      <c r="BW13" s="19" t="s">
        <v>3855</v>
      </c>
      <c r="BX13" s="19" t="s">
        <v>3703</v>
      </c>
      <c r="BY13" s="19" t="s">
        <v>3857</v>
      </c>
      <c r="BZ13" s="19" t="s">
        <v>3857</v>
      </c>
      <c r="CA13" s="19" t="s">
        <v>3858</v>
      </c>
      <c r="CB13" s="19" t="s">
        <v>3859</v>
      </c>
    </row>
    <row r="14" spans="1:80">
      <c r="A14" s="54" t="s">
        <v>1982</v>
      </c>
      <c r="B14" s="4" t="s">
        <v>1993</v>
      </c>
      <c r="C14" s="4" t="s">
        <v>1993</v>
      </c>
      <c r="D14" s="4" t="s">
        <v>1993</v>
      </c>
      <c r="E14" s="4" t="s">
        <v>1993</v>
      </c>
      <c r="F14" s="4" t="s">
        <v>1993</v>
      </c>
      <c r="G14" s="19" t="s">
        <v>1992</v>
      </c>
      <c r="H14" s="19" t="s">
        <v>1994</v>
      </c>
      <c r="I14" s="19" t="s">
        <v>1992</v>
      </c>
      <c r="J14" s="19" t="s">
        <v>1992</v>
      </c>
      <c r="K14" s="19" t="s">
        <v>1994</v>
      </c>
      <c r="L14" s="19" t="s">
        <v>1994</v>
      </c>
      <c r="M14" s="19" t="s">
        <v>1994</v>
      </c>
      <c r="N14" s="19" t="s">
        <v>1994</v>
      </c>
      <c r="O14" s="19" t="s">
        <v>1994</v>
      </c>
      <c r="P14" s="19" t="s">
        <v>1994</v>
      </c>
      <c r="Q14" s="19" t="s">
        <v>1994</v>
      </c>
      <c r="R14" s="19" t="s">
        <v>1994</v>
      </c>
      <c r="S14" s="19" t="s">
        <v>1994</v>
      </c>
      <c r="T14" s="19" t="s">
        <v>1994</v>
      </c>
      <c r="U14" s="19" t="s">
        <v>1992</v>
      </c>
      <c r="V14" s="19" t="s">
        <v>1992</v>
      </c>
      <c r="W14" s="19" t="s">
        <v>1992</v>
      </c>
      <c r="X14" s="19" t="s">
        <v>1992</v>
      </c>
      <c r="Y14" s="4" t="s">
        <v>1993</v>
      </c>
      <c r="Z14" s="19" t="s">
        <v>1992</v>
      </c>
      <c r="AA14" s="19" t="s">
        <v>1992</v>
      </c>
      <c r="AB14" s="19" t="s">
        <v>1992</v>
      </c>
      <c r="AC14" s="19" t="s">
        <v>1992</v>
      </c>
      <c r="AD14" s="19" t="s">
        <v>1992</v>
      </c>
      <c r="AE14" s="4" t="s">
        <v>1994</v>
      </c>
      <c r="AF14" s="4" t="s">
        <v>1994</v>
      </c>
      <c r="AH14" s="4" t="s">
        <v>1993</v>
      </c>
      <c r="AL14" s="4" t="s">
        <v>1992</v>
      </c>
      <c r="AM14" s="4" t="s">
        <v>1992</v>
      </c>
      <c r="AN14" s="4" t="s">
        <v>1992</v>
      </c>
      <c r="AO14" s="4" t="s">
        <v>1992</v>
      </c>
      <c r="AS14" s="4" t="s">
        <v>1993</v>
      </c>
      <c r="AT14" s="4" t="s">
        <v>1992</v>
      </c>
      <c r="AU14" s="4" t="s">
        <v>1992</v>
      </c>
      <c r="AV14" s="4" t="s">
        <v>1993</v>
      </c>
      <c r="AW14" s="4" t="s">
        <v>1993</v>
      </c>
      <c r="AX14" s="19" t="s">
        <v>1992</v>
      </c>
      <c r="AY14" s="19" t="s">
        <v>1994</v>
      </c>
      <c r="AZ14" s="19" t="s">
        <v>1994</v>
      </c>
      <c r="BA14" s="19" t="s">
        <v>1994</v>
      </c>
      <c r="BB14" s="19" t="s">
        <v>1994</v>
      </c>
      <c r="BC14" s="19" t="s">
        <v>1992</v>
      </c>
      <c r="BD14" s="19" t="s">
        <v>1992</v>
      </c>
      <c r="BE14" s="19" t="s">
        <v>1992</v>
      </c>
      <c r="BF14" s="19" t="s">
        <v>1992</v>
      </c>
      <c r="BG14" s="19" t="s">
        <v>1992</v>
      </c>
      <c r="BH14" s="19" t="s">
        <v>1992</v>
      </c>
      <c r="BI14" s="19" t="s">
        <v>1992</v>
      </c>
      <c r="BJ14" s="4" t="s">
        <v>1993</v>
      </c>
      <c r="BK14" s="19" t="s">
        <v>1992</v>
      </c>
      <c r="BL14" s="19" t="s">
        <v>1992</v>
      </c>
      <c r="BM14" s="19" t="s">
        <v>1992</v>
      </c>
      <c r="BN14" s="19" t="s">
        <v>1992</v>
      </c>
      <c r="BO14" s="19" t="s">
        <v>1992</v>
      </c>
      <c r="BP14" s="19" t="s">
        <v>1992</v>
      </c>
      <c r="BQ14" s="19" t="s">
        <v>1992</v>
      </c>
      <c r="BR14" s="19" t="s">
        <v>1992</v>
      </c>
      <c r="BS14" s="19" t="s">
        <v>1992</v>
      </c>
      <c r="BU14" s="4" t="s">
        <v>1992</v>
      </c>
      <c r="BV14" s="19" t="s">
        <v>1992</v>
      </c>
      <c r="BW14" s="19" t="s">
        <v>1992</v>
      </c>
      <c r="BX14" s="19" t="s">
        <v>1992</v>
      </c>
      <c r="BY14" s="19" t="s">
        <v>1992</v>
      </c>
      <c r="BZ14" s="19" t="s">
        <v>1992</v>
      </c>
      <c r="CA14" s="19" t="s">
        <v>1992</v>
      </c>
      <c r="CB14" s="19" t="s">
        <v>1992</v>
      </c>
    </row>
    <row r="15" spans="1:80">
      <c r="A15" s="54" t="s">
        <v>1989</v>
      </c>
      <c r="B15" s="4">
        <v>84</v>
      </c>
      <c r="C15" s="4">
        <v>23</v>
      </c>
      <c r="D15" s="4">
        <v>24</v>
      </c>
      <c r="E15" s="4">
        <v>24</v>
      </c>
      <c r="F15" s="4">
        <v>25</v>
      </c>
      <c r="G15" s="19">
        <v>24</v>
      </c>
      <c r="H15" s="19">
        <v>0</v>
      </c>
      <c r="I15" s="19">
        <v>0</v>
      </c>
      <c r="J15" s="19">
        <v>53</v>
      </c>
      <c r="K15" s="19">
        <v>0</v>
      </c>
      <c r="M15" s="19">
        <v>0</v>
      </c>
      <c r="N15" s="19">
        <v>0</v>
      </c>
      <c r="O15" s="19">
        <v>0</v>
      </c>
      <c r="P15" s="19">
        <v>0</v>
      </c>
      <c r="Q15" s="19">
        <v>0</v>
      </c>
      <c r="R15" s="19">
        <v>0</v>
      </c>
      <c r="S15" s="19">
        <v>0</v>
      </c>
      <c r="T15" s="19">
        <v>0</v>
      </c>
      <c r="U15" s="19">
        <v>36</v>
      </c>
      <c r="V15" s="19">
        <v>36</v>
      </c>
      <c r="W15" s="19">
        <v>36</v>
      </c>
      <c r="X15" s="19">
        <v>30</v>
      </c>
      <c r="Y15" s="4">
        <v>22</v>
      </c>
      <c r="Z15" s="19">
        <v>14</v>
      </c>
      <c r="AA15" s="19">
        <v>20</v>
      </c>
      <c r="AB15" s="19">
        <v>22</v>
      </c>
      <c r="AC15" s="19">
        <v>0</v>
      </c>
      <c r="AD15" s="19">
        <v>33</v>
      </c>
      <c r="AE15" s="4">
        <v>0</v>
      </c>
      <c r="AF15" s="4">
        <v>0</v>
      </c>
      <c r="AH15" s="4">
        <v>60</v>
      </c>
      <c r="AL15" s="4">
        <v>28</v>
      </c>
      <c r="AM15" s="4">
        <v>32</v>
      </c>
      <c r="AN15" s="4">
        <v>32</v>
      </c>
      <c r="AO15" s="4">
        <v>52</v>
      </c>
      <c r="AS15" s="4">
        <v>44</v>
      </c>
      <c r="AT15" s="4">
        <v>44</v>
      </c>
      <c r="AU15" s="4">
        <v>44</v>
      </c>
      <c r="AV15" s="4">
        <v>33</v>
      </c>
      <c r="AW15" s="4">
        <v>24</v>
      </c>
      <c r="AX15" s="19">
        <v>42</v>
      </c>
      <c r="AY15" s="19">
        <v>0</v>
      </c>
      <c r="AZ15" s="19">
        <v>0</v>
      </c>
      <c r="BA15" s="19">
        <v>0</v>
      </c>
      <c r="BB15" s="19">
        <v>0</v>
      </c>
      <c r="BC15" s="19">
        <v>42</v>
      </c>
      <c r="BD15" s="19">
        <v>36</v>
      </c>
      <c r="BE15" s="19">
        <v>42</v>
      </c>
      <c r="BF15" s="19">
        <v>11</v>
      </c>
      <c r="BG15" s="19">
        <v>36</v>
      </c>
      <c r="BH15" s="19">
        <v>48</v>
      </c>
      <c r="BI15" s="19">
        <v>48</v>
      </c>
      <c r="BJ15" s="4">
        <v>72</v>
      </c>
      <c r="BK15" s="19">
        <v>42</v>
      </c>
      <c r="BL15" s="19">
        <v>42</v>
      </c>
      <c r="BM15" s="19">
        <v>56</v>
      </c>
      <c r="BN15" s="19">
        <v>55</v>
      </c>
      <c r="BO15" s="19">
        <v>24</v>
      </c>
      <c r="BP15" s="19">
        <v>36</v>
      </c>
      <c r="BQ15" s="19">
        <v>24</v>
      </c>
      <c r="BR15" s="19">
        <v>27</v>
      </c>
      <c r="BS15" s="19">
        <v>27</v>
      </c>
      <c r="BU15" s="4">
        <v>24</v>
      </c>
      <c r="BV15" s="19">
        <v>30</v>
      </c>
      <c r="BW15" s="19">
        <v>30</v>
      </c>
      <c r="BX15" s="19">
        <v>28</v>
      </c>
      <c r="BY15" s="19">
        <v>34</v>
      </c>
      <c r="BZ15" s="19">
        <v>34</v>
      </c>
      <c r="CA15" s="19">
        <v>26</v>
      </c>
      <c r="CB15" s="19">
        <v>10</v>
      </c>
    </row>
    <row r="16" spans="1:80">
      <c r="A16" s="55" t="s">
        <v>1983</v>
      </c>
      <c r="B16" s="4">
        <v>0</v>
      </c>
      <c r="C16" s="4">
        <v>0</v>
      </c>
      <c r="D16" s="4">
        <v>0</v>
      </c>
      <c r="E16" s="4">
        <v>0</v>
      </c>
      <c r="F16" s="4">
        <v>0</v>
      </c>
      <c r="G16" s="19">
        <v>0</v>
      </c>
      <c r="H16" s="19">
        <v>0</v>
      </c>
      <c r="I16" s="19">
        <v>0</v>
      </c>
      <c r="J16" s="19">
        <v>0</v>
      </c>
      <c r="K16" s="19">
        <v>10</v>
      </c>
      <c r="M16" s="19">
        <v>10</v>
      </c>
      <c r="N16" s="19">
        <v>10</v>
      </c>
      <c r="O16" s="19">
        <v>0</v>
      </c>
      <c r="P16" s="19">
        <v>0</v>
      </c>
      <c r="Q16" s="19">
        <v>0</v>
      </c>
      <c r="R16" s="19">
        <v>0</v>
      </c>
      <c r="S16" s="19">
        <v>0</v>
      </c>
      <c r="T16" s="19">
        <v>0</v>
      </c>
      <c r="U16" s="19">
        <v>0</v>
      </c>
      <c r="V16" s="19">
        <v>0</v>
      </c>
      <c r="W16" s="19">
        <v>0</v>
      </c>
      <c r="X16" s="19">
        <v>0</v>
      </c>
      <c r="Y16" s="4">
        <v>0</v>
      </c>
      <c r="Z16" s="19">
        <v>0</v>
      </c>
      <c r="AB16" s="19">
        <v>0</v>
      </c>
      <c r="AC16" s="19">
        <v>0</v>
      </c>
      <c r="AD16" s="19">
        <v>0</v>
      </c>
      <c r="AE16" s="4">
        <v>0</v>
      </c>
      <c r="AF16" s="4">
        <v>0</v>
      </c>
      <c r="AH16" s="4">
        <v>0</v>
      </c>
      <c r="AL16" s="4">
        <v>0</v>
      </c>
      <c r="AM16" s="4">
        <v>0</v>
      </c>
      <c r="AN16" s="4">
        <v>0</v>
      </c>
      <c r="AO16" s="4">
        <v>0</v>
      </c>
      <c r="AS16" s="4">
        <v>0</v>
      </c>
      <c r="AT16" s="4">
        <v>0</v>
      </c>
      <c r="AU16" s="4">
        <v>0</v>
      </c>
      <c r="AV16" s="4">
        <v>0</v>
      </c>
      <c r="AW16" s="4">
        <v>0</v>
      </c>
      <c r="AY16" s="19">
        <v>0</v>
      </c>
      <c r="AZ16" s="19">
        <v>0</v>
      </c>
      <c r="BA16" s="19">
        <v>0</v>
      </c>
      <c r="BB16" s="19">
        <v>0</v>
      </c>
      <c r="BC16" s="19">
        <v>0</v>
      </c>
      <c r="BD16" s="19">
        <v>0</v>
      </c>
      <c r="BE16" s="19">
        <v>0</v>
      </c>
      <c r="BG16" s="19">
        <v>0</v>
      </c>
      <c r="BH16" s="19">
        <v>0</v>
      </c>
      <c r="BI16" s="19">
        <v>0</v>
      </c>
      <c r="BJ16" s="4">
        <v>0</v>
      </c>
      <c r="BK16" s="19">
        <v>0</v>
      </c>
      <c r="BL16" s="19">
        <v>0</v>
      </c>
      <c r="BM16" s="19">
        <v>0</v>
      </c>
      <c r="BN16" s="19">
        <v>0</v>
      </c>
      <c r="BO16" s="19">
        <v>0</v>
      </c>
      <c r="BP16" s="19">
        <v>0</v>
      </c>
      <c r="BQ16" s="19">
        <v>0</v>
      </c>
      <c r="BR16" s="19">
        <v>0</v>
      </c>
      <c r="BS16" s="19">
        <v>0</v>
      </c>
      <c r="BU16" s="4">
        <v>0</v>
      </c>
      <c r="BV16" s="19">
        <v>0</v>
      </c>
      <c r="BW16" s="19">
        <v>0</v>
      </c>
      <c r="BX16" s="19">
        <v>0</v>
      </c>
      <c r="BY16" s="19">
        <v>0</v>
      </c>
      <c r="BZ16" s="19">
        <v>0</v>
      </c>
      <c r="CA16" s="19">
        <v>0</v>
      </c>
      <c r="CB16" s="19">
        <v>0</v>
      </c>
    </row>
    <row r="17" spans="1:80">
      <c r="A17" s="55" t="s">
        <v>1984</v>
      </c>
      <c r="B17" s="4">
        <v>0</v>
      </c>
      <c r="C17" s="4">
        <v>0</v>
      </c>
      <c r="D17" s="4">
        <v>0</v>
      </c>
      <c r="E17" s="4">
        <v>0</v>
      </c>
      <c r="F17" s="4">
        <v>0</v>
      </c>
      <c r="G17" s="19">
        <v>42</v>
      </c>
      <c r="H17" s="19">
        <v>48</v>
      </c>
      <c r="I17" s="19">
        <v>60</v>
      </c>
      <c r="J17" s="19">
        <v>72</v>
      </c>
      <c r="K17" s="19">
        <v>20</v>
      </c>
      <c r="L17" s="19">
        <v>20</v>
      </c>
      <c r="M17" s="19">
        <v>63</v>
      </c>
      <c r="N17" s="19">
        <v>63</v>
      </c>
      <c r="O17" s="19">
        <v>32</v>
      </c>
      <c r="P17" s="19">
        <v>25</v>
      </c>
      <c r="Q17" s="19">
        <v>20</v>
      </c>
      <c r="R17" s="19">
        <v>42</v>
      </c>
      <c r="S17" s="19">
        <v>42</v>
      </c>
      <c r="T17" s="19">
        <v>34</v>
      </c>
      <c r="U17" s="19">
        <v>64</v>
      </c>
      <c r="V17" s="19">
        <v>64</v>
      </c>
      <c r="W17" s="19">
        <v>64</v>
      </c>
      <c r="X17" s="19">
        <v>40</v>
      </c>
      <c r="Y17" s="4">
        <v>0</v>
      </c>
      <c r="Z17" s="19">
        <v>44</v>
      </c>
      <c r="AA17" s="19">
        <v>24</v>
      </c>
      <c r="AB17" s="19">
        <v>44</v>
      </c>
      <c r="AC17" s="19">
        <v>24</v>
      </c>
      <c r="AD17" s="19">
        <v>60</v>
      </c>
      <c r="AE17" s="4">
        <v>22</v>
      </c>
      <c r="AF17" s="4">
        <v>22</v>
      </c>
      <c r="AH17" s="4">
        <v>0</v>
      </c>
      <c r="AL17" s="4">
        <v>40</v>
      </c>
      <c r="AM17" s="4">
        <v>42</v>
      </c>
      <c r="AN17" s="4">
        <v>42</v>
      </c>
      <c r="AO17" s="4">
        <v>108</v>
      </c>
      <c r="AS17" s="4">
        <v>0</v>
      </c>
      <c r="AT17" s="4">
        <v>54</v>
      </c>
      <c r="AU17" s="4">
        <v>54</v>
      </c>
      <c r="AV17" s="4">
        <v>0</v>
      </c>
      <c r="AW17" s="4">
        <v>0</v>
      </c>
      <c r="AX17" s="19">
        <v>66</v>
      </c>
      <c r="AY17" s="19">
        <v>66</v>
      </c>
      <c r="AZ17" s="19">
        <v>38</v>
      </c>
      <c r="BA17" s="19">
        <v>64</v>
      </c>
      <c r="BB17" s="19">
        <v>40</v>
      </c>
      <c r="BC17" s="19">
        <v>102</v>
      </c>
      <c r="BD17" s="19">
        <v>80</v>
      </c>
      <c r="BE17" s="19">
        <v>42</v>
      </c>
      <c r="BF17" s="19">
        <v>40</v>
      </c>
      <c r="BG17" s="19">
        <v>66</v>
      </c>
      <c r="BH17" s="19">
        <v>62</v>
      </c>
      <c r="BI17" s="19">
        <v>62</v>
      </c>
      <c r="BJ17" s="4">
        <v>0</v>
      </c>
      <c r="BK17" s="19">
        <v>69</v>
      </c>
      <c r="BL17" s="19">
        <v>69</v>
      </c>
      <c r="BM17" s="19">
        <v>88</v>
      </c>
      <c r="BN17" s="19">
        <v>88</v>
      </c>
      <c r="BO17" s="19">
        <v>44</v>
      </c>
      <c r="BP17" s="19">
        <v>46</v>
      </c>
      <c r="BQ17" s="19">
        <v>36</v>
      </c>
      <c r="BR17" s="19">
        <v>62</v>
      </c>
      <c r="BS17" s="19">
        <v>62</v>
      </c>
      <c r="BU17" s="4">
        <v>42</v>
      </c>
      <c r="BV17" s="19">
        <v>40</v>
      </c>
      <c r="BW17" s="19">
        <v>40</v>
      </c>
      <c r="BX17" s="19">
        <v>34</v>
      </c>
      <c r="BY17" s="19">
        <v>64</v>
      </c>
      <c r="BZ17" s="19">
        <v>64</v>
      </c>
      <c r="CA17" s="19">
        <v>40</v>
      </c>
      <c r="CB17" s="19">
        <v>35</v>
      </c>
    </row>
    <row r="18" spans="1:80">
      <c r="A18" s="55" t="s">
        <v>1985</v>
      </c>
      <c r="B18" s="4">
        <v>0</v>
      </c>
      <c r="C18" s="4">
        <v>0</v>
      </c>
      <c r="D18" s="4">
        <v>0</v>
      </c>
      <c r="E18" s="4">
        <v>0</v>
      </c>
      <c r="F18" s="4">
        <v>0</v>
      </c>
      <c r="G18" s="19">
        <v>0</v>
      </c>
      <c r="H18" s="19">
        <v>0</v>
      </c>
      <c r="I18" s="19">
        <v>60</v>
      </c>
      <c r="J18" s="19">
        <v>80</v>
      </c>
      <c r="K18" s="19">
        <v>0</v>
      </c>
      <c r="M18" s="19">
        <v>0</v>
      </c>
      <c r="N18" s="19">
        <v>0</v>
      </c>
      <c r="O18" s="19">
        <v>0</v>
      </c>
      <c r="P18" s="19">
        <v>0</v>
      </c>
      <c r="Q18" s="19">
        <v>0</v>
      </c>
      <c r="R18" s="19">
        <v>0</v>
      </c>
      <c r="S18" s="19">
        <v>0</v>
      </c>
      <c r="T18" s="19">
        <v>0</v>
      </c>
      <c r="U18" s="19">
        <v>40</v>
      </c>
      <c r="V18" s="19">
        <v>40</v>
      </c>
      <c r="W18" s="19">
        <v>40</v>
      </c>
      <c r="X18" s="19">
        <v>0</v>
      </c>
      <c r="Y18" s="4">
        <v>0</v>
      </c>
      <c r="Z18" s="19">
        <v>0</v>
      </c>
      <c r="AB18" s="19">
        <v>0</v>
      </c>
      <c r="AC18" s="19">
        <v>23</v>
      </c>
      <c r="AD18" s="19">
        <v>84</v>
      </c>
      <c r="AE18" s="4">
        <v>160</v>
      </c>
      <c r="AF18" s="4">
        <v>160</v>
      </c>
      <c r="AH18" s="4">
        <v>0</v>
      </c>
      <c r="AL18" s="4">
        <v>0</v>
      </c>
      <c r="AM18" s="4">
        <v>0</v>
      </c>
      <c r="AN18" s="4">
        <v>0</v>
      </c>
      <c r="AO18" s="4">
        <v>0</v>
      </c>
      <c r="AS18" s="4">
        <v>0</v>
      </c>
      <c r="AT18" s="4">
        <v>42</v>
      </c>
      <c r="AU18" s="4">
        <v>42</v>
      </c>
      <c r="AV18" s="4">
        <v>0</v>
      </c>
      <c r="AW18" s="4">
        <v>0</v>
      </c>
      <c r="AY18" s="19">
        <v>0</v>
      </c>
      <c r="AZ18" s="19">
        <v>0</v>
      </c>
      <c r="BA18" s="19">
        <v>0</v>
      </c>
      <c r="BB18" s="19">
        <v>0</v>
      </c>
      <c r="BC18" s="19">
        <v>0</v>
      </c>
      <c r="BD18" s="19">
        <v>0</v>
      </c>
      <c r="BE18" s="19">
        <v>0</v>
      </c>
      <c r="BG18" s="19">
        <v>0</v>
      </c>
      <c r="BH18" s="19">
        <v>88</v>
      </c>
      <c r="BI18" s="19">
        <v>88</v>
      </c>
      <c r="BJ18" s="4">
        <v>0</v>
      </c>
      <c r="BK18" s="19">
        <v>0</v>
      </c>
      <c r="BL18" s="19">
        <v>0</v>
      </c>
      <c r="BM18" s="19">
        <v>0</v>
      </c>
      <c r="BN18" s="19">
        <v>0</v>
      </c>
      <c r="BO18" s="19">
        <v>0</v>
      </c>
      <c r="BP18" s="19">
        <v>0</v>
      </c>
      <c r="BQ18" s="19">
        <v>0</v>
      </c>
      <c r="BR18" s="19">
        <v>0</v>
      </c>
      <c r="BS18" s="19">
        <v>0</v>
      </c>
      <c r="BU18" s="4">
        <v>0</v>
      </c>
      <c r="BV18" s="19">
        <v>0</v>
      </c>
      <c r="BW18" s="19">
        <v>0</v>
      </c>
      <c r="BX18" s="19">
        <v>49</v>
      </c>
      <c r="BY18" s="19">
        <v>0</v>
      </c>
      <c r="BZ18" s="19">
        <v>0</v>
      </c>
      <c r="CA18" s="19">
        <v>0</v>
      </c>
      <c r="CB18" s="19">
        <v>0</v>
      </c>
    </row>
    <row r="19" spans="1:80">
      <c r="A19" s="55" t="s">
        <v>1986</v>
      </c>
      <c r="B19" s="4">
        <v>0</v>
      </c>
      <c r="C19" s="4">
        <v>0</v>
      </c>
      <c r="D19" s="4">
        <v>0</v>
      </c>
      <c r="E19" s="4">
        <v>0</v>
      </c>
      <c r="F19" s="4">
        <v>0</v>
      </c>
      <c r="G19" s="19">
        <v>0</v>
      </c>
      <c r="H19" s="19">
        <v>0</v>
      </c>
      <c r="I19" s="19">
        <v>50</v>
      </c>
      <c r="J19" s="19">
        <v>0</v>
      </c>
      <c r="K19" s="19">
        <v>0</v>
      </c>
      <c r="M19" s="19">
        <v>0</v>
      </c>
      <c r="N19" s="19">
        <v>0</v>
      </c>
      <c r="O19" s="19">
        <v>0</v>
      </c>
      <c r="P19" s="19">
        <v>0</v>
      </c>
      <c r="Q19" s="19">
        <v>0</v>
      </c>
      <c r="R19" s="19">
        <v>0</v>
      </c>
      <c r="S19" s="19">
        <v>0</v>
      </c>
      <c r="T19" s="19">
        <v>0</v>
      </c>
      <c r="U19" s="19">
        <v>21</v>
      </c>
      <c r="V19" s="19">
        <v>21</v>
      </c>
      <c r="W19" s="19">
        <v>21</v>
      </c>
      <c r="X19" s="19">
        <v>0</v>
      </c>
      <c r="Y19" s="4">
        <v>0</v>
      </c>
      <c r="Z19" s="19">
        <v>0</v>
      </c>
      <c r="AB19" s="19">
        <v>0</v>
      </c>
      <c r="AC19" s="19">
        <v>0</v>
      </c>
      <c r="AD19" s="19">
        <v>25</v>
      </c>
      <c r="AE19" s="4">
        <v>48</v>
      </c>
      <c r="AF19" s="4">
        <v>48</v>
      </c>
      <c r="AH19" s="4">
        <v>0</v>
      </c>
      <c r="AL19" s="4">
        <v>0</v>
      </c>
      <c r="AM19" s="4">
        <v>0</v>
      </c>
      <c r="AN19" s="4">
        <v>0</v>
      </c>
      <c r="AO19" s="4">
        <v>0</v>
      </c>
      <c r="AS19" s="4">
        <v>0</v>
      </c>
      <c r="AT19" s="4">
        <v>0</v>
      </c>
      <c r="AU19" s="4">
        <v>0</v>
      </c>
      <c r="AV19" s="4">
        <v>0</v>
      </c>
      <c r="AW19" s="4">
        <v>0</v>
      </c>
      <c r="AY19" s="19">
        <v>0</v>
      </c>
      <c r="AZ19" s="19">
        <v>0</v>
      </c>
      <c r="BA19" s="19">
        <v>0</v>
      </c>
      <c r="BB19" s="19">
        <v>0</v>
      </c>
      <c r="BC19" s="19">
        <v>0</v>
      </c>
      <c r="BD19" s="19">
        <v>0</v>
      </c>
      <c r="BE19" s="19">
        <v>0</v>
      </c>
      <c r="BG19" s="19">
        <v>0</v>
      </c>
      <c r="BH19" s="19">
        <v>20</v>
      </c>
      <c r="BI19" s="19">
        <v>0</v>
      </c>
      <c r="BJ19" s="4">
        <v>0</v>
      </c>
      <c r="BK19" s="19">
        <v>0</v>
      </c>
      <c r="BL19" s="19">
        <v>0</v>
      </c>
      <c r="BM19" s="19">
        <v>0</v>
      </c>
      <c r="BN19" s="19">
        <v>0</v>
      </c>
      <c r="BO19" s="19">
        <v>0</v>
      </c>
      <c r="BP19" s="19">
        <v>0</v>
      </c>
      <c r="BQ19" s="19">
        <v>0</v>
      </c>
      <c r="BR19" s="19">
        <v>0</v>
      </c>
      <c r="BS19" s="19">
        <v>0</v>
      </c>
      <c r="BU19" s="4">
        <v>0</v>
      </c>
      <c r="BV19" s="19">
        <v>0</v>
      </c>
      <c r="BW19" s="19">
        <v>0</v>
      </c>
      <c r="BX19" s="19">
        <v>30</v>
      </c>
      <c r="BY19" s="19">
        <v>0</v>
      </c>
      <c r="BZ19" s="19">
        <v>0</v>
      </c>
      <c r="CA19" s="19">
        <v>0</v>
      </c>
      <c r="CB19" s="19">
        <v>0</v>
      </c>
    </row>
    <row r="20" spans="1:80">
      <c r="A20" s="55" t="s">
        <v>1988</v>
      </c>
      <c r="B20" s="4">
        <v>0</v>
      </c>
      <c r="C20" s="4">
        <v>0</v>
      </c>
      <c r="D20" s="4">
        <v>0</v>
      </c>
      <c r="E20" s="4">
        <v>0</v>
      </c>
      <c r="F20" s="4">
        <v>0</v>
      </c>
      <c r="G20" s="19">
        <v>0</v>
      </c>
      <c r="H20" s="19">
        <v>0</v>
      </c>
      <c r="I20" s="19">
        <v>37</v>
      </c>
      <c r="J20" s="19">
        <v>0</v>
      </c>
      <c r="K20" s="19">
        <v>0</v>
      </c>
      <c r="M20" s="19">
        <v>0</v>
      </c>
      <c r="N20" s="19">
        <v>0</v>
      </c>
      <c r="O20" s="19">
        <v>0</v>
      </c>
      <c r="P20" s="19">
        <v>0</v>
      </c>
      <c r="Q20" s="19">
        <v>0</v>
      </c>
      <c r="R20" s="19">
        <v>0</v>
      </c>
      <c r="S20" s="19">
        <v>0</v>
      </c>
      <c r="T20" s="19">
        <v>0</v>
      </c>
      <c r="U20" s="19">
        <v>14</v>
      </c>
      <c r="V20" s="19">
        <v>14</v>
      </c>
      <c r="W20" s="19">
        <v>14</v>
      </c>
      <c r="X20" s="19">
        <v>0</v>
      </c>
      <c r="Y20" s="4">
        <v>0</v>
      </c>
      <c r="Z20" s="19">
        <v>0</v>
      </c>
      <c r="AB20" s="19">
        <v>0</v>
      </c>
      <c r="AC20" s="19">
        <v>0</v>
      </c>
      <c r="AD20" s="19">
        <v>15</v>
      </c>
      <c r="AE20" s="4">
        <v>32</v>
      </c>
      <c r="AF20" s="4">
        <v>32</v>
      </c>
      <c r="AH20" s="4">
        <v>0</v>
      </c>
      <c r="AL20" s="4">
        <v>0</v>
      </c>
      <c r="AM20" s="4">
        <v>0</v>
      </c>
      <c r="AN20" s="4">
        <v>0</v>
      </c>
      <c r="AO20" s="4">
        <v>0</v>
      </c>
      <c r="AS20" s="4">
        <v>0</v>
      </c>
      <c r="AT20" s="4">
        <v>0</v>
      </c>
      <c r="AU20" s="4">
        <v>0</v>
      </c>
      <c r="AV20" s="4">
        <v>0</v>
      </c>
      <c r="AW20" s="4">
        <v>0</v>
      </c>
      <c r="AY20" s="19">
        <v>0</v>
      </c>
      <c r="AZ20" s="19">
        <v>0</v>
      </c>
      <c r="BA20" s="19">
        <v>0</v>
      </c>
      <c r="BB20" s="19">
        <v>0</v>
      </c>
      <c r="BC20" s="19">
        <v>0</v>
      </c>
      <c r="BD20" s="19">
        <v>0</v>
      </c>
      <c r="BE20" s="19">
        <v>0</v>
      </c>
      <c r="BG20" s="19">
        <v>0</v>
      </c>
      <c r="BH20" s="19">
        <v>0</v>
      </c>
      <c r="BI20" s="19">
        <v>0</v>
      </c>
      <c r="BJ20" s="4">
        <v>0</v>
      </c>
      <c r="BK20" s="19">
        <v>0</v>
      </c>
      <c r="BL20" s="19">
        <v>0</v>
      </c>
      <c r="BM20" s="19">
        <v>0</v>
      </c>
      <c r="BN20" s="19">
        <v>0</v>
      </c>
      <c r="BO20" s="19">
        <v>0</v>
      </c>
      <c r="BP20" s="19">
        <v>0</v>
      </c>
      <c r="BQ20" s="19">
        <v>0</v>
      </c>
      <c r="BR20" s="19">
        <v>0</v>
      </c>
      <c r="BS20" s="19">
        <v>0</v>
      </c>
      <c r="BU20" s="4">
        <v>0</v>
      </c>
      <c r="BV20" s="19">
        <v>0</v>
      </c>
      <c r="BW20" s="19">
        <v>0</v>
      </c>
      <c r="BX20" s="19">
        <v>30</v>
      </c>
      <c r="BY20" s="19">
        <v>0</v>
      </c>
      <c r="BZ20" s="19">
        <v>0</v>
      </c>
      <c r="CA20" s="19">
        <v>0</v>
      </c>
      <c r="CB20" s="19">
        <v>0</v>
      </c>
    </row>
    <row r="21" spans="1:80">
      <c r="A21" s="55" t="s">
        <v>1987</v>
      </c>
      <c r="B21" s="4">
        <v>0</v>
      </c>
      <c r="C21" s="4">
        <v>0</v>
      </c>
      <c r="D21" s="4">
        <v>0</v>
      </c>
      <c r="E21" s="4">
        <v>0</v>
      </c>
      <c r="F21" s="4">
        <v>0</v>
      </c>
      <c r="G21" s="19">
        <v>0</v>
      </c>
      <c r="H21" s="19">
        <v>0</v>
      </c>
      <c r="I21" s="19">
        <v>30</v>
      </c>
      <c r="J21" s="19">
        <v>0</v>
      </c>
      <c r="K21" s="19">
        <v>0</v>
      </c>
      <c r="M21" s="19">
        <v>0</v>
      </c>
      <c r="N21" s="19">
        <v>0</v>
      </c>
      <c r="O21" s="19">
        <v>0</v>
      </c>
      <c r="Q21" s="19">
        <v>0</v>
      </c>
      <c r="R21" s="19">
        <v>0</v>
      </c>
      <c r="S21" s="19">
        <v>0</v>
      </c>
      <c r="T21" s="19">
        <v>0</v>
      </c>
      <c r="U21" s="19">
        <v>0</v>
      </c>
      <c r="V21" s="19">
        <v>0</v>
      </c>
      <c r="W21" s="19">
        <v>0</v>
      </c>
      <c r="X21" s="19">
        <v>0</v>
      </c>
      <c r="Y21" s="4">
        <v>0</v>
      </c>
      <c r="Z21" s="19">
        <v>0</v>
      </c>
      <c r="AB21" s="19">
        <v>0</v>
      </c>
      <c r="AC21" s="19">
        <v>0</v>
      </c>
      <c r="AD21" s="19">
        <v>0</v>
      </c>
      <c r="AE21" s="4">
        <v>30</v>
      </c>
      <c r="AF21" s="4">
        <v>30</v>
      </c>
      <c r="AH21" s="4">
        <v>0</v>
      </c>
      <c r="AL21" s="4">
        <v>0</v>
      </c>
      <c r="AM21" s="4">
        <v>0</v>
      </c>
      <c r="AN21" s="4">
        <v>0</v>
      </c>
      <c r="AO21" s="4">
        <v>0</v>
      </c>
      <c r="AS21" s="4">
        <v>0</v>
      </c>
      <c r="AT21" s="4">
        <v>0</v>
      </c>
      <c r="AU21" s="4">
        <v>0</v>
      </c>
      <c r="AV21" s="4">
        <v>0</v>
      </c>
      <c r="AW21" s="4">
        <v>0</v>
      </c>
      <c r="AY21" s="19">
        <v>0</v>
      </c>
      <c r="AZ21" s="19">
        <v>0</v>
      </c>
      <c r="BA21" s="19">
        <v>0</v>
      </c>
      <c r="BB21" s="19">
        <v>0</v>
      </c>
      <c r="BC21" s="19">
        <v>0</v>
      </c>
      <c r="BD21" s="19">
        <v>0</v>
      </c>
      <c r="BE21" s="19">
        <v>0</v>
      </c>
      <c r="BG21" s="19">
        <v>0</v>
      </c>
      <c r="BH21" s="19">
        <v>0</v>
      </c>
      <c r="BI21" s="19">
        <v>0</v>
      </c>
      <c r="BJ21" s="4">
        <v>0</v>
      </c>
      <c r="BK21" s="19">
        <v>0</v>
      </c>
      <c r="BL21" s="19">
        <v>0</v>
      </c>
      <c r="BM21" s="19">
        <v>0</v>
      </c>
      <c r="BN21" s="19">
        <v>0</v>
      </c>
      <c r="BO21" s="19">
        <v>0</v>
      </c>
      <c r="BP21" s="19">
        <v>0</v>
      </c>
      <c r="BQ21" s="19">
        <v>0</v>
      </c>
      <c r="BR21" s="19">
        <v>0</v>
      </c>
      <c r="BS21" s="19">
        <v>0</v>
      </c>
      <c r="BU21" s="4">
        <v>0</v>
      </c>
      <c r="BV21" s="19">
        <v>0</v>
      </c>
      <c r="BW21" s="19">
        <v>0</v>
      </c>
      <c r="BX21" s="19">
        <v>0</v>
      </c>
      <c r="BY21" s="19">
        <v>0</v>
      </c>
      <c r="BZ21" s="19">
        <v>0</v>
      </c>
      <c r="CA21" s="19">
        <v>0</v>
      </c>
      <c r="CB21" s="19">
        <v>0</v>
      </c>
    </row>
    <row r="22" spans="1:80">
      <c r="A22" s="54" t="s">
        <v>567</v>
      </c>
      <c r="B22" s="4"/>
      <c r="C22" s="4"/>
      <c r="D22" s="4"/>
      <c r="E22" s="4"/>
      <c r="F22" s="4"/>
      <c r="G22" s="19" t="s">
        <v>450</v>
      </c>
      <c r="H22" s="19" t="s">
        <v>450</v>
      </c>
      <c r="I22" s="19" t="s">
        <v>450</v>
      </c>
      <c r="J22" s="19" t="s">
        <v>450</v>
      </c>
      <c r="K22" s="19" t="s">
        <v>450</v>
      </c>
      <c r="L22" s="19" t="s">
        <v>450</v>
      </c>
      <c r="M22" s="19" t="s">
        <v>1995</v>
      </c>
      <c r="N22" s="19" t="s">
        <v>1995</v>
      </c>
      <c r="O22" s="19" t="s">
        <v>450</v>
      </c>
      <c r="P22" s="19" t="s">
        <v>450</v>
      </c>
      <c r="Q22" s="19" t="s">
        <v>590</v>
      </c>
      <c r="R22" s="19" t="s">
        <v>590</v>
      </c>
      <c r="S22" s="19" t="s">
        <v>590</v>
      </c>
      <c r="T22" s="19" t="s">
        <v>590</v>
      </c>
      <c r="U22" s="19" t="s">
        <v>1995</v>
      </c>
      <c r="V22" s="19" t="s">
        <v>1995</v>
      </c>
      <c r="X22" s="19" t="s">
        <v>590</v>
      </c>
      <c r="Y22" s="4"/>
      <c r="Z22" s="19" t="s">
        <v>450</v>
      </c>
      <c r="AA22" s="19" t="s">
        <v>450</v>
      </c>
      <c r="AB22" s="19" t="s">
        <v>450</v>
      </c>
      <c r="AC22" s="19" t="s">
        <v>450</v>
      </c>
      <c r="AD22" s="19" t="s">
        <v>450</v>
      </c>
      <c r="AE22" s="4" t="s">
        <v>1995</v>
      </c>
      <c r="AF22" s="4" t="s">
        <v>1995</v>
      </c>
      <c r="AL22" s="4" t="s">
        <v>590</v>
      </c>
      <c r="AM22" s="4" t="s">
        <v>1995</v>
      </c>
      <c r="AN22" s="4" t="s">
        <v>1995</v>
      </c>
      <c r="AO22" s="4" t="s">
        <v>1995</v>
      </c>
      <c r="AT22" s="4" t="s">
        <v>1995</v>
      </c>
      <c r="AU22" s="4" t="s">
        <v>1995</v>
      </c>
      <c r="AW22" s="4" t="s">
        <v>590</v>
      </c>
      <c r="AX22" s="19" t="s">
        <v>450</v>
      </c>
      <c r="AZ22" s="19" t="s">
        <v>590</v>
      </c>
      <c r="BA22" s="19" t="s">
        <v>590</v>
      </c>
      <c r="BB22" s="19" t="s">
        <v>590</v>
      </c>
      <c r="BD22" s="19" t="s">
        <v>450</v>
      </c>
      <c r="BE22" s="19" t="s">
        <v>450</v>
      </c>
      <c r="BF22" s="19" t="s">
        <v>450</v>
      </c>
      <c r="BG22" s="19" t="s">
        <v>450</v>
      </c>
      <c r="BH22" s="19" t="s">
        <v>450</v>
      </c>
      <c r="BK22" s="19" t="s">
        <v>450</v>
      </c>
      <c r="BL22" s="19" t="s">
        <v>590</v>
      </c>
      <c r="BM22" s="19" t="s">
        <v>450</v>
      </c>
      <c r="BN22" s="19" t="s">
        <v>590</v>
      </c>
      <c r="BO22" s="19" t="s">
        <v>450</v>
      </c>
      <c r="BP22" s="19" t="s">
        <v>450</v>
      </c>
      <c r="BQ22" s="19" t="s">
        <v>450</v>
      </c>
      <c r="BR22" s="19" t="s">
        <v>450</v>
      </c>
      <c r="BS22" s="19" t="s">
        <v>590</v>
      </c>
      <c r="BT22" s="4" t="s">
        <v>450</v>
      </c>
      <c r="BU22" s="19" t="s">
        <v>450</v>
      </c>
      <c r="BV22" s="19" t="s">
        <v>2994</v>
      </c>
      <c r="BW22" s="19" t="s">
        <v>2994</v>
      </c>
      <c r="BX22" s="19" t="s">
        <v>450</v>
      </c>
      <c r="BY22" s="19" t="s">
        <v>450</v>
      </c>
      <c r="BZ22" s="19" t="s">
        <v>590</v>
      </c>
      <c r="CA22" s="19" t="s">
        <v>450</v>
      </c>
      <c r="CB22" s="19" t="s">
        <v>450</v>
      </c>
    </row>
    <row r="23" spans="1:80">
      <c r="A23" s="56" t="s">
        <v>608</v>
      </c>
      <c r="B23" s="4"/>
      <c r="C23" s="4"/>
      <c r="D23" s="4"/>
      <c r="E23" s="4"/>
      <c r="F23" s="4"/>
      <c r="M23" s="19">
        <v>2</v>
      </c>
      <c r="U23" s="19">
        <v>2</v>
      </c>
      <c r="Y23" s="4"/>
      <c r="Z23" s="19">
        <v>1</v>
      </c>
      <c r="AE23" s="4">
        <v>2</v>
      </c>
      <c r="AF23" s="4">
        <v>2</v>
      </c>
      <c r="AM23" s="4">
        <v>2</v>
      </c>
      <c r="AN23" s="4">
        <v>2</v>
      </c>
      <c r="AO23" s="4">
        <v>4</v>
      </c>
      <c r="AP23" s="4">
        <v>4</v>
      </c>
      <c r="AQ23" s="4">
        <v>4</v>
      </c>
      <c r="AR23" s="4">
        <v>4</v>
      </c>
      <c r="AT23" s="4">
        <v>2</v>
      </c>
      <c r="AU23" s="4">
        <v>2</v>
      </c>
      <c r="BN23" s="19"/>
      <c r="BU23" s="4"/>
      <c r="BV23" s="19">
        <v>2</v>
      </c>
      <c r="BZ23" s="19"/>
    </row>
    <row r="24" spans="1:80">
      <c r="A24" s="56" t="s">
        <v>568</v>
      </c>
      <c r="B24" s="4"/>
      <c r="C24" s="4"/>
      <c r="D24" s="4"/>
      <c r="E24" s="4"/>
      <c r="F24" s="4"/>
      <c r="M24" s="19">
        <v>1</v>
      </c>
      <c r="U24" s="19">
        <v>1</v>
      </c>
      <c r="Y24" s="4"/>
      <c r="AE24" s="4">
        <v>1</v>
      </c>
      <c r="AF24" s="4">
        <v>2</v>
      </c>
      <c r="AM24" s="4">
        <v>1</v>
      </c>
      <c r="AN24" s="4">
        <v>2</v>
      </c>
      <c r="AO24" s="4">
        <v>1</v>
      </c>
      <c r="AP24" s="4">
        <v>2</v>
      </c>
      <c r="AQ24" s="4">
        <v>3</v>
      </c>
      <c r="AR24" s="4">
        <v>4</v>
      </c>
      <c r="AT24" s="4">
        <v>1</v>
      </c>
      <c r="AU24" s="4">
        <v>2</v>
      </c>
      <c r="BN24" s="19"/>
      <c r="BU24" s="4"/>
      <c r="BV24" s="19">
        <v>2</v>
      </c>
      <c r="BZ24" s="19"/>
    </row>
    <row r="25" spans="1:80">
      <c r="A25" s="54" t="s">
        <v>609</v>
      </c>
      <c r="B25" s="6">
        <v>5</v>
      </c>
      <c r="C25" s="6">
        <v>5</v>
      </c>
      <c r="D25" s="6">
        <v>5</v>
      </c>
      <c r="E25" s="6">
        <v>5</v>
      </c>
      <c r="F25" s="6">
        <v>0</v>
      </c>
      <c r="G25" s="58">
        <v>5</v>
      </c>
      <c r="H25" s="58">
        <v>0</v>
      </c>
      <c r="I25" s="58">
        <v>0</v>
      </c>
      <c r="J25" s="58">
        <v>5</v>
      </c>
      <c r="K25" s="58">
        <v>0</v>
      </c>
      <c r="L25" s="58">
        <v>0</v>
      </c>
      <c r="M25" s="58">
        <v>0</v>
      </c>
      <c r="N25" s="58"/>
      <c r="O25" s="58">
        <v>0</v>
      </c>
      <c r="P25" s="58">
        <v>0</v>
      </c>
      <c r="Q25" s="58">
        <v>0</v>
      </c>
      <c r="R25" s="58">
        <v>0</v>
      </c>
      <c r="S25" s="58">
        <v>0</v>
      </c>
      <c r="T25" s="58">
        <v>0</v>
      </c>
      <c r="U25" s="58">
        <v>5</v>
      </c>
      <c r="V25" s="58"/>
      <c r="W25" s="58">
        <v>0</v>
      </c>
      <c r="X25" s="58">
        <v>5</v>
      </c>
      <c r="Y25" s="6">
        <v>5</v>
      </c>
      <c r="Z25" s="58">
        <v>5</v>
      </c>
      <c r="AA25" s="58">
        <v>5</v>
      </c>
      <c r="AB25" s="58">
        <v>5</v>
      </c>
      <c r="AC25" s="58">
        <v>0</v>
      </c>
      <c r="AD25" s="58">
        <v>5</v>
      </c>
      <c r="AE25" s="6">
        <v>0</v>
      </c>
      <c r="AF25" s="6"/>
      <c r="AG25" s="58">
        <v>5</v>
      </c>
      <c r="AH25" s="6">
        <v>5</v>
      </c>
      <c r="AI25" s="58">
        <v>0</v>
      </c>
      <c r="AJ25" s="58">
        <v>5</v>
      </c>
      <c r="AK25" s="58">
        <v>5</v>
      </c>
      <c r="AL25" s="6">
        <v>5</v>
      </c>
      <c r="AM25" s="6">
        <v>5</v>
      </c>
      <c r="AN25" s="6"/>
      <c r="AO25" s="6">
        <v>5</v>
      </c>
      <c r="AP25" s="6"/>
      <c r="AQ25" s="6"/>
      <c r="AR25" s="6"/>
      <c r="AS25" s="6">
        <v>5</v>
      </c>
      <c r="AT25" s="6">
        <v>5</v>
      </c>
      <c r="AU25" s="6"/>
      <c r="AV25" s="6">
        <v>0</v>
      </c>
      <c r="AW25" s="6">
        <v>5</v>
      </c>
      <c r="AX25" s="58">
        <v>5</v>
      </c>
      <c r="AY25" s="58">
        <v>0</v>
      </c>
      <c r="AZ25" s="58">
        <v>0</v>
      </c>
      <c r="BA25" s="58">
        <v>0</v>
      </c>
      <c r="BB25" s="58">
        <v>0</v>
      </c>
      <c r="BC25" s="58">
        <v>0</v>
      </c>
      <c r="BD25" s="58">
        <v>5</v>
      </c>
      <c r="BE25" s="58">
        <v>5</v>
      </c>
      <c r="BF25" s="58">
        <v>5</v>
      </c>
      <c r="BG25" s="58">
        <v>5</v>
      </c>
      <c r="BH25" s="58">
        <v>5</v>
      </c>
      <c r="BI25" s="58">
        <v>5</v>
      </c>
      <c r="BJ25" s="6">
        <v>5</v>
      </c>
      <c r="BK25" s="58">
        <v>5</v>
      </c>
      <c r="BL25" s="58">
        <v>0</v>
      </c>
      <c r="BM25" s="58">
        <v>5</v>
      </c>
      <c r="BN25" s="58">
        <v>5</v>
      </c>
      <c r="BO25" s="58">
        <v>5</v>
      </c>
      <c r="BP25" s="58">
        <v>5</v>
      </c>
      <c r="BQ25" s="58">
        <v>5</v>
      </c>
      <c r="BR25" s="58">
        <v>5</v>
      </c>
      <c r="BS25" s="58">
        <v>5</v>
      </c>
      <c r="BT25" s="6">
        <v>5</v>
      </c>
      <c r="BU25" s="6">
        <v>5</v>
      </c>
      <c r="BV25" s="58">
        <v>5</v>
      </c>
      <c r="BW25" s="58"/>
      <c r="BX25" s="58">
        <v>5</v>
      </c>
      <c r="BY25" s="58">
        <v>5</v>
      </c>
      <c r="BZ25" s="58">
        <v>0</v>
      </c>
      <c r="CA25" s="58">
        <v>5</v>
      </c>
      <c r="CB25" s="58">
        <v>5</v>
      </c>
    </row>
    <row r="26" spans="1:80">
      <c r="A26" s="60" t="s">
        <v>610</v>
      </c>
      <c r="B26" s="6">
        <v>5</v>
      </c>
      <c r="C26" s="6">
        <v>5</v>
      </c>
      <c r="D26" s="6">
        <v>5</v>
      </c>
      <c r="E26" s="6">
        <v>5</v>
      </c>
      <c r="F26" s="6">
        <v>5</v>
      </c>
      <c r="G26" s="58">
        <v>5</v>
      </c>
      <c r="H26" s="58">
        <v>0</v>
      </c>
      <c r="I26" s="58">
        <v>0</v>
      </c>
      <c r="J26" s="58">
        <v>5</v>
      </c>
      <c r="K26" s="58">
        <v>0</v>
      </c>
      <c r="L26" s="58">
        <v>0</v>
      </c>
      <c r="M26" s="58">
        <v>0</v>
      </c>
      <c r="N26" s="58"/>
      <c r="O26" s="58">
        <v>0</v>
      </c>
      <c r="P26" s="58">
        <v>0</v>
      </c>
      <c r="Q26" s="58">
        <v>0</v>
      </c>
      <c r="R26" s="58">
        <v>0</v>
      </c>
      <c r="S26" s="58">
        <v>0</v>
      </c>
      <c r="T26" s="58">
        <v>0</v>
      </c>
      <c r="U26" s="58">
        <v>5</v>
      </c>
      <c r="V26" s="58"/>
      <c r="W26" s="58">
        <v>0</v>
      </c>
      <c r="X26" s="58">
        <v>5</v>
      </c>
      <c r="Y26" s="6">
        <v>5</v>
      </c>
      <c r="Z26" s="58">
        <v>5</v>
      </c>
      <c r="AA26" s="58">
        <v>5</v>
      </c>
      <c r="AB26" s="58">
        <v>5</v>
      </c>
      <c r="AC26" s="58">
        <v>0</v>
      </c>
      <c r="AD26" s="58">
        <v>5</v>
      </c>
      <c r="AE26" s="6">
        <v>0</v>
      </c>
      <c r="AF26" s="6"/>
      <c r="AG26" s="58">
        <v>5</v>
      </c>
      <c r="AH26" s="6">
        <v>5</v>
      </c>
      <c r="AI26" s="58">
        <v>0</v>
      </c>
      <c r="AJ26" s="58">
        <v>0</v>
      </c>
      <c r="AK26" s="58">
        <v>4</v>
      </c>
      <c r="AL26" s="6">
        <v>0</v>
      </c>
      <c r="AM26" s="6">
        <v>5</v>
      </c>
      <c r="AN26" s="6"/>
      <c r="AO26" s="6">
        <v>5</v>
      </c>
      <c r="AP26" s="6"/>
      <c r="AQ26" s="6"/>
      <c r="AR26" s="6"/>
      <c r="AS26" s="6">
        <v>5</v>
      </c>
      <c r="AT26" s="6">
        <v>0</v>
      </c>
      <c r="AU26" s="6"/>
      <c r="AV26" s="6">
        <v>5</v>
      </c>
      <c r="AW26" s="6">
        <v>5</v>
      </c>
      <c r="AX26" s="58">
        <v>5</v>
      </c>
      <c r="AY26" s="58">
        <v>0</v>
      </c>
      <c r="AZ26" s="58">
        <v>0</v>
      </c>
      <c r="BA26" s="58">
        <v>0</v>
      </c>
      <c r="BB26" s="58">
        <v>0</v>
      </c>
      <c r="BC26" s="58">
        <v>0</v>
      </c>
      <c r="BD26" s="58">
        <v>5</v>
      </c>
      <c r="BE26" s="58">
        <v>5</v>
      </c>
      <c r="BF26" s="58">
        <v>5</v>
      </c>
      <c r="BG26" s="58">
        <v>5</v>
      </c>
      <c r="BH26" s="58">
        <v>5</v>
      </c>
      <c r="BI26" s="58">
        <v>5</v>
      </c>
      <c r="BJ26" s="6">
        <v>5</v>
      </c>
      <c r="BK26" s="58">
        <v>5</v>
      </c>
      <c r="BL26" s="58">
        <v>0</v>
      </c>
      <c r="BM26" s="58">
        <v>5</v>
      </c>
      <c r="BN26" s="58">
        <v>5</v>
      </c>
      <c r="BO26" s="58">
        <v>0</v>
      </c>
      <c r="BP26" s="58">
        <v>5</v>
      </c>
      <c r="BQ26" s="58">
        <v>5</v>
      </c>
      <c r="BR26" s="58">
        <v>5</v>
      </c>
      <c r="BS26" s="58">
        <v>5</v>
      </c>
      <c r="BT26" s="6">
        <v>5</v>
      </c>
      <c r="BU26" s="6">
        <v>5</v>
      </c>
      <c r="BV26" s="58">
        <v>5</v>
      </c>
      <c r="BW26" s="58"/>
      <c r="BX26" s="58">
        <v>5</v>
      </c>
      <c r="BY26" s="58">
        <v>5</v>
      </c>
      <c r="BZ26" s="58">
        <v>0</v>
      </c>
      <c r="CA26" s="58">
        <v>0</v>
      </c>
      <c r="CB26" s="58">
        <v>0</v>
      </c>
    </row>
    <row r="27" spans="1:80">
      <c r="A27" s="60" t="s">
        <v>611</v>
      </c>
      <c r="B27" s="6">
        <v>4</v>
      </c>
      <c r="C27" s="6">
        <v>4</v>
      </c>
      <c r="D27" s="6">
        <v>5</v>
      </c>
      <c r="E27" s="6">
        <v>5</v>
      </c>
      <c r="F27" s="6">
        <v>4</v>
      </c>
      <c r="G27" s="58">
        <v>5</v>
      </c>
      <c r="H27" s="58">
        <v>0</v>
      </c>
      <c r="I27" s="58">
        <v>0</v>
      </c>
      <c r="J27" s="58">
        <v>5</v>
      </c>
      <c r="K27" s="58">
        <v>0</v>
      </c>
      <c r="L27" s="58">
        <v>0</v>
      </c>
      <c r="M27" s="58">
        <v>0</v>
      </c>
      <c r="N27" s="58"/>
      <c r="O27" s="58">
        <v>0</v>
      </c>
      <c r="P27" s="58">
        <v>0</v>
      </c>
      <c r="Q27" s="58">
        <v>0</v>
      </c>
      <c r="R27" s="58">
        <v>0</v>
      </c>
      <c r="S27" s="58">
        <v>0</v>
      </c>
      <c r="T27" s="58">
        <v>0</v>
      </c>
      <c r="U27" s="58">
        <v>5</v>
      </c>
      <c r="V27" s="58"/>
      <c r="W27" s="58">
        <v>0</v>
      </c>
      <c r="X27" s="58">
        <v>5</v>
      </c>
      <c r="Y27" s="6">
        <v>5</v>
      </c>
      <c r="Z27" s="58">
        <v>0</v>
      </c>
      <c r="AA27" s="58">
        <v>5</v>
      </c>
      <c r="AB27" s="58">
        <v>4</v>
      </c>
      <c r="AC27" s="58">
        <v>0</v>
      </c>
      <c r="AD27" s="58">
        <v>5</v>
      </c>
      <c r="AE27" s="6">
        <v>0</v>
      </c>
      <c r="AF27" s="6"/>
      <c r="AG27" s="58">
        <v>5</v>
      </c>
      <c r="AH27" s="6">
        <v>5</v>
      </c>
      <c r="AI27" s="58">
        <v>0</v>
      </c>
      <c r="AJ27" s="58">
        <v>4</v>
      </c>
      <c r="AK27" s="58">
        <v>4</v>
      </c>
      <c r="AL27" s="6">
        <v>5</v>
      </c>
      <c r="AM27" s="6">
        <v>5</v>
      </c>
      <c r="AN27" s="6"/>
      <c r="AO27" s="6">
        <v>5</v>
      </c>
      <c r="AP27" s="6"/>
      <c r="AQ27" s="6"/>
      <c r="AR27" s="6"/>
      <c r="AS27" s="6">
        <v>4</v>
      </c>
      <c r="AT27" s="6">
        <v>5</v>
      </c>
      <c r="AU27" s="6"/>
      <c r="AV27" s="6">
        <v>5</v>
      </c>
      <c r="AW27" s="6">
        <v>5</v>
      </c>
      <c r="AX27" s="58">
        <v>4</v>
      </c>
      <c r="AY27" s="58">
        <v>0</v>
      </c>
      <c r="AZ27" s="58">
        <v>0</v>
      </c>
      <c r="BA27" s="58">
        <v>0</v>
      </c>
      <c r="BB27" s="58">
        <v>0</v>
      </c>
      <c r="BC27" s="58">
        <v>0</v>
      </c>
      <c r="BD27" s="58">
        <v>5</v>
      </c>
      <c r="BE27" s="58">
        <v>5</v>
      </c>
      <c r="BF27" s="58">
        <v>5</v>
      </c>
      <c r="BG27" s="58">
        <v>4</v>
      </c>
      <c r="BH27" s="58">
        <v>5</v>
      </c>
      <c r="BI27" s="58">
        <v>5</v>
      </c>
      <c r="BJ27" s="6">
        <v>5</v>
      </c>
      <c r="BK27" s="58">
        <v>5</v>
      </c>
      <c r="BL27" s="58">
        <v>0</v>
      </c>
      <c r="BM27" s="58">
        <v>4</v>
      </c>
      <c r="BN27" s="58">
        <v>0</v>
      </c>
      <c r="BO27" s="58">
        <v>1</v>
      </c>
      <c r="BP27" s="58">
        <v>5</v>
      </c>
      <c r="BQ27" s="58">
        <v>3</v>
      </c>
      <c r="BR27" s="58">
        <v>5</v>
      </c>
      <c r="BS27" s="58">
        <v>5</v>
      </c>
      <c r="BT27" s="6">
        <v>4</v>
      </c>
      <c r="BU27" s="6">
        <v>4</v>
      </c>
      <c r="BV27" s="58">
        <v>2</v>
      </c>
      <c r="BW27" s="58"/>
      <c r="BX27" s="58">
        <v>5</v>
      </c>
      <c r="BY27" s="58">
        <v>4</v>
      </c>
      <c r="BZ27" s="58">
        <v>0</v>
      </c>
      <c r="CA27" s="58">
        <v>4</v>
      </c>
      <c r="CB27" s="58">
        <v>4</v>
      </c>
    </row>
    <row r="28" spans="1:80">
      <c r="A28" s="60" t="s">
        <v>612</v>
      </c>
      <c r="B28" s="6">
        <v>5</v>
      </c>
      <c r="C28" s="6">
        <v>5</v>
      </c>
      <c r="D28" s="6">
        <v>5</v>
      </c>
      <c r="E28" s="6">
        <v>5</v>
      </c>
      <c r="F28" s="6">
        <v>5</v>
      </c>
      <c r="G28" s="58">
        <v>5</v>
      </c>
      <c r="H28" s="58">
        <v>0</v>
      </c>
      <c r="I28" s="58">
        <v>0</v>
      </c>
      <c r="J28" s="58">
        <v>5</v>
      </c>
      <c r="K28" s="58">
        <v>0</v>
      </c>
      <c r="L28" s="58">
        <v>0</v>
      </c>
      <c r="M28" s="58">
        <v>0</v>
      </c>
      <c r="N28" s="58"/>
      <c r="O28" s="58">
        <v>0</v>
      </c>
      <c r="P28" s="58">
        <v>0</v>
      </c>
      <c r="Q28" s="58">
        <v>0</v>
      </c>
      <c r="R28" s="58">
        <v>0</v>
      </c>
      <c r="S28" s="58">
        <v>0</v>
      </c>
      <c r="T28" s="58">
        <v>0</v>
      </c>
      <c r="U28" s="58">
        <v>5</v>
      </c>
      <c r="V28" s="58"/>
      <c r="W28" s="58">
        <v>0</v>
      </c>
      <c r="X28" s="58">
        <v>5</v>
      </c>
      <c r="Y28" s="6">
        <v>5</v>
      </c>
      <c r="Z28" s="58">
        <v>5</v>
      </c>
      <c r="AA28" s="58">
        <v>5</v>
      </c>
      <c r="AB28" s="58">
        <v>5</v>
      </c>
      <c r="AC28" s="58">
        <v>0</v>
      </c>
      <c r="AD28" s="58">
        <v>5</v>
      </c>
      <c r="AE28" s="6">
        <v>0</v>
      </c>
      <c r="AF28" s="6"/>
      <c r="AG28" s="58">
        <v>5</v>
      </c>
      <c r="AH28" s="6">
        <v>5</v>
      </c>
      <c r="AI28" s="58">
        <v>0</v>
      </c>
      <c r="AJ28" s="58">
        <v>5</v>
      </c>
      <c r="AK28" s="58">
        <v>4</v>
      </c>
      <c r="AL28" s="6">
        <v>5</v>
      </c>
      <c r="AM28" s="6">
        <v>5</v>
      </c>
      <c r="AN28" s="6"/>
      <c r="AO28" s="6">
        <v>5</v>
      </c>
      <c r="AP28" s="6"/>
      <c r="AQ28" s="6"/>
      <c r="AR28" s="6"/>
      <c r="AS28" s="6">
        <v>5</v>
      </c>
      <c r="AT28" s="6">
        <v>5</v>
      </c>
      <c r="AU28" s="6"/>
      <c r="AV28" s="6">
        <v>5</v>
      </c>
      <c r="AW28" s="6">
        <v>5</v>
      </c>
      <c r="AX28" s="58">
        <v>5</v>
      </c>
      <c r="AY28" s="58">
        <v>0</v>
      </c>
      <c r="AZ28" s="58">
        <v>0</v>
      </c>
      <c r="BA28" s="58">
        <v>0</v>
      </c>
      <c r="BB28" s="58">
        <v>0</v>
      </c>
      <c r="BC28" s="58">
        <v>0</v>
      </c>
      <c r="BD28" s="58">
        <v>5</v>
      </c>
      <c r="BE28" s="58">
        <v>5</v>
      </c>
      <c r="BF28" s="58">
        <v>5</v>
      </c>
      <c r="BG28" s="58">
        <v>5</v>
      </c>
      <c r="BH28" s="58">
        <v>5</v>
      </c>
      <c r="BI28" s="58">
        <v>5</v>
      </c>
      <c r="BJ28" s="6">
        <v>5</v>
      </c>
      <c r="BK28" s="58">
        <v>5</v>
      </c>
      <c r="BL28" s="58">
        <v>0</v>
      </c>
      <c r="BM28" s="58">
        <v>5</v>
      </c>
      <c r="BN28" s="58">
        <v>5</v>
      </c>
      <c r="BO28" s="58">
        <v>5</v>
      </c>
      <c r="BP28" s="58">
        <v>5</v>
      </c>
      <c r="BQ28" s="58">
        <v>5</v>
      </c>
      <c r="BR28" s="58">
        <v>5</v>
      </c>
      <c r="BS28" s="58">
        <v>5</v>
      </c>
      <c r="BT28" s="6">
        <v>0</v>
      </c>
      <c r="BU28" s="6">
        <v>0</v>
      </c>
      <c r="BV28" s="58">
        <v>5</v>
      </c>
      <c r="BW28" s="58"/>
      <c r="BX28" s="58">
        <v>5</v>
      </c>
      <c r="BY28" s="58">
        <v>5</v>
      </c>
      <c r="BZ28" s="58">
        <v>0</v>
      </c>
      <c r="CA28" s="58">
        <v>5</v>
      </c>
      <c r="CB28" s="58">
        <v>5</v>
      </c>
    </row>
    <row r="29" spans="1:80">
      <c r="A29" s="60" t="s">
        <v>658</v>
      </c>
      <c r="B29" s="6">
        <v>0</v>
      </c>
      <c r="C29" s="6">
        <v>0</v>
      </c>
      <c r="D29" s="6">
        <v>0</v>
      </c>
      <c r="E29" s="6">
        <v>0</v>
      </c>
      <c r="F29" s="6">
        <v>0</v>
      </c>
      <c r="G29" s="58">
        <v>0</v>
      </c>
      <c r="H29" s="58">
        <v>0</v>
      </c>
      <c r="I29" s="58">
        <v>0</v>
      </c>
      <c r="J29" s="58">
        <v>0</v>
      </c>
      <c r="K29" s="58">
        <v>0</v>
      </c>
      <c r="L29" s="58">
        <v>0</v>
      </c>
      <c r="M29" s="58">
        <v>0</v>
      </c>
      <c r="N29" s="58"/>
      <c r="O29" s="58">
        <v>0</v>
      </c>
      <c r="P29" s="58">
        <v>0</v>
      </c>
      <c r="Q29" s="58">
        <v>0</v>
      </c>
      <c r="R29" s="58">
        <v>0</v>
      </c>
      <c r="S29" s="58">
        <v>0</v>
      </c>
      <c r="T29" s="58">
        <v>0</v>
      </c>
      <c r="U29" s="58">
        <v>0</v>
      </c>
      <c r="V29" s="58"/>
      <c r="W29" s="58">
        <v>0</v>
      </c>
      <c r="X29" s="58">
        <v>0</v>
      </c>
      <c r="Y29" s="6">
        <v>0</v>
      </c>
      <c r="Z29" s="58">
        <v>0</v>
      </c>
      <c r="AA29" s="58">
        <v>0</v>
      </c>
      <c r="AB29" s="58">
        <v>0</v>
      </c>
      <c r="AC29" s="58">
        <v>0</v>
      </c>
      <c r="AD29" s="58">
        <v>5</v>
      </c>
      <c r="AE29" s="6">
        <v>0</v>
      </c>
      <c r="AF29" s="6"/>
      <c r="AG29" s="58">
        <v>0</v>
      </c>
      <c r="AH29" s="6">
        <v>0</v>
      </c>
      <c r="AI29" s="58">
        <v>0</v>
      </c>
      <c r="AJ29" s="58">
        <v>0</v>
      </c>
      <c r="AK29" s="58">
        <v>0</v>
      </c>
      <c r="AL29" s="6">
        <v>0</v>
      </c>
      <c r="AM29" s="6">
        <v>0</v>
      </c>
      <c r="AN29" s="6"/>
      <c r="AO29" s="6">
        <v>0</v>
      </c>
      <c r="AP29" s="6"/>
      <c r="AQ29" s="6"/>
      <c r="AR29" s="6"/>
      <c r="AS29" s="6">
        <v>0</v>
      </c>
      <c r="AT29" s="6">
        <v>5</v>
      </c>
      <c r="AU29" s="6"/>
      <c r="AV29" s="6">
        <v>0</v>
      </c>
      <c r="AW29" s="6">
        <v>0</v>
      </c>
      <c r="AX29" s="58">
        <v>0</v>
      </c>
      <c r="AY29" s="58">
        <v>0</v>
      </c>
      <c r="AZ29" s="58">
        <v>0</v>
      </c>
      <c r="BA29" s="58">
        <v>0</v>
      </c>
      <c r="BB29" s="58">
        <v>0</v>
      </c>
      <c r="BC29" s="58">
        <v>0</v>
      </c>
      <c r="BD29" s="58">
        <v>0</v>
      </c>
      <c r="BE29" s="58">
        <v>0</v>
      </c>
      <c r="BF29" s="58">
        <v>0</v>
      </c>
      <c r="BG29" s="58">
        <v>0</v>
      </c>
      <c r="BH29" s="58">
        <v>0</v>
      </c>
      <c r="BI29" s="58">
        <v>0</v>
      </c>
      <c r="BJ29" s="6">
        <v>0</v>
      </c>
      <c r="BK29" s="58">
        <v>0</v>
      </c>
      <c r="BL29" s="58">
        <v>0</v>
      </c>
      <c r="BM29" s="58">
        <v>0</v>
      </c>
      <c r="BN29" s="58">
        <v>0</v>
      </c>
      <c r="BO29" s="58">
        <v>0</v>
      </c>
      <c r="BP29" s="58">
        <v>0</v>
      </c>
      <c r="BQ29" s="58">
        <v>0</v>
      </c>
      <c r="BR29" s="58">
        <v>0</v>
      </c>
      <c r="BS29" s="58">
        <v>0</v>
      </c>
      <c r="BT29" s="6">
        <v>0</v>
      </c>
      <c r="BU29" s="6">
        <v>0</v>
      </c>
      <c r="BV29" s="58">
        <v>0</v>
      </c>
      <c r="BW29" s="58"/>
      <c r="BX29" s="58">
        <v>5</v>
      </c>
      <c r="BY29" s="58">
        <v>0</v>
      </c>
      <c r="BZ29" s="58">
        <v>0</v>
      </c>
      <c r="CA29" s="58">
        <v>0</v>
      </c>
      <c r="CB29" s="58">
        <v>0</v>
      </c>
    </row>
    <row r="30" spans="1:80">
      <c r="A30" s="54" t="s">
        <v>613</v>
      </c>
      <c r="B30" s="6">
        <v>0</v>
      </c>
      <c r="C30" s="6">
        <v>0</v>
      </c>
      <c r="D30" s="6">
        <v>0</v>
      </c>
      <c r="E30" s="6">
        <v>0</v>
      </c>
      <c r="F30" s="6">
        <v>0</v>
      </c>
      <c r="G30" s="58">
        <v>5</v>
      </c>
      <c r="H30" s="58">
        <v>0</v>
      </c>
      <c r="I30" s="58">
        <v>5</v>
      </c>
      <c r="J30" s="58">
        <v>5</v>
      </c>
      <c r="K30" s="58">
        <v>5</v>
      </c>
      <c r="L30" s="58">
        <v>5</v>
      </c>
      <c r="M30" s="58" t="s">
        <v>1995</v>
      </c>
      <c r="N30" s="58"/>
      <c r="O30" s="58">
        <v>5</v>
      </c>
      <c r="P30" s="58">
        <v>5</v>
      </c>
      <c r="Q30" s="58">
        <v>0</v>
      </c>
      <c r="R30" s="58">
        <v>0</v>
      </c>
      <c r="S30" s="58">
        <v>0</v>
      </c>
      <c r="T30" s="58">
        <v>0</v>
      </c>
      <c r="U30" s="58">
        <v>5</v>
      </c>
      <c r="V30" s="58"/>
      <c r="W30" s="58">
        <v>0</v>
      </c>
      <c r="X30" s="58">
        <v>5</v>
      </c>
      <c r="Y30" s="6">
        <v>0</v>
      </c>
      <c r="Z30" s="58">
        <v>5</v>
      </c>
      <c r="AA30" s="58">
        <v>5</v>
      </c>
      <c r="AB30" s="58">
        <v>5</v>
      </c>
      <c r="AC30" s="58">
        <v>5</v>
      </c>
      <c r="AD30" s="58">
        <v>5</v>
      </c>
      <c r="AE30" s="6">
        <v>5</v>
      </c>
      <c r="AF30" s="6"/>
      <c r="AG30" s="58">
        <v>0</v>
      </c>
      <c r="AH30" s="6">
        <v>0</v>
      </c>
      <c r="AI30" s="58">
        <v>0</v>
      </c>
      <c r="AJ30" s="58">
        <v>0</v>
      </c>
      <c r="AK30" s="58">
        <v>0</v>
      </c>
      <c r="AL30" s="6">
        <v>5</v>
      </c>
      <c r="AM30" s="6">
        <v>5</v>
      </c>
      <c r="AN30" s="6"/>
      <c r="AO30" s="6">
        <v>5</v>
      </c>
      <c r="AP30" s="6"/>
      <c r="AQ30" s="6"/>
      <c r="AR30" s="6"/>
      <c r="AS30" s="6">
        <v>0</v>
      </c>
      <c r="AT30" s="6">
        <v>5</v>
      </c>
      <c r="AU30" s="6"/>
      <c r="AV30" s="6">
        <v>0</v>
      </c>
      <c r="AW30" s="6">
        <v>0</v>
      </c>
      <c r="AX30" s="58">
        <v>5</v>
      </c>
      <c r="AY30" s="58">
        <v>0</v>
      </c>
      <c r="AZ30" s="58">
        <v>0</v>
      </c>
      <c r="BA30" s="58">
        <v>5</v>
      </c>
      <c r="BB30" s="58">
        <v>5</v>
      </c>
      <c r="BC30" s="58">
        <v>0</v>
      </c>
      <c r="BD30" s="58">
        <v>5</v>
      </c>
      <c r="BE30" s="58">
        <v>0</v>
      </c>
      <c r="BF30" s="58">
        <v>0</v>
      </c>
      <c r="BG30" s="58">
        <v>5</v>
      </c>
      <c r="BH30" s="58">
        <v>5</v>
      </c>
      <c r="BI30" s="58">
        <v>5</v>
      </c>
      <c r="BJ30" s="6">
        <v>0</v>
      </c>
      <c r="BK30" s="58">
        <v>5</v>
      </c>
      <c r="BL30" s="58">
        <v>0</v>
      </c>
      <c r="BM30" s="58">
        <v>5</v>
      </c>
      <c r="BN30" s="58">
        <v>5</v>
      </c>
      <c r="BO30" s="58">
        <v>5</v>
      </c>
      <c r="BP30" s="58">
        <v>0</v>
      </c>
      <c r="BQ30" s="58">
        <v>5</v>
      </c>
      <c r="BR30" s="58">
        <v>5</v>
      </c>
      <c r="BS30" s="58">
        <v>5</v>
      </c>
      <c r="BT30" s="6">
        <v>5</v>
      </c>
      <c r="BU30" s="58">
        <v>5</v>
      </c>
      <c r="BV30" s="58">
        <v>5</v>
      </c>
      <c r="BW30" s="58"/>
      <c r="BX30" s="58">
        <v>5</v>
      </c>
      <c r="BY30" s="58">
        <v>5</v>
      </c>
      <c r="BZ30" s="58">
        <v>0</v>
      </c>
      <c r="CA30" s="58">
        <v>5</v>
      </c>
      <c r="CB30" s="58">
        <v>5</v>
      </c>
    </row>
    <row r="31" spans="1:80">
      <c r="A31" s="60" t="s">
        <v>610</v>
      </c>
      <c r="B31" s="6">
        <v>0</v>
      </c>
      <c r="C31" s="6">
        <v>0</v>
      </c>
      <c r="D31" s="6">
        <v>0</v>
      </c>
      <c r="E31" s="6">
        <v>0</v>
      </c>
      <c r="F31" s="6">
        <v>0</v>
      </c>
      <c r="G31" s="58">
        <v>0</v>
      </c>
      <c r="H31" s="58">
        <v>0</v>
      </c>
      <c r="I31" s="58">
        <v>0</v>
      </c>
      <c r="J31" s="58">
        <v>5</v>
      </c>
      <c r="K31" s="58">
        <v>0</v>
      </c>
      <c r="L31" s="58">
        <v>0</v>
      </c>
      <c r="M31" s="58">
        <v>0</v>
      </c>
      <c r="N31" s="58"/>
      <c r="O31" s="58">
        <v>0</v>
      </c>
      <c r="P31" s="58">
        <v>0</v>
      </c>
      <c r="Q31" s="58">
        <v>0</v>
      </c>
      <c r="R31" s="58">
        <v>0</v>
      </c>
      <c r="S31" s="58">
        <v>5</v>
      </c>
      <c r="T31" s="58">
        <v>0</v>
      </c>
      <c r="U31" s="58">
        <v>0</v>
      </c>
      <c r="V31" s="58"/>
      <c r="W31" s="58">
        <v>0</v>
      </c>
      <c r="X31" s="58">
        <v>0</v>
      </c>
      <c r="Y31" s="6">
        <v>0</v>
      </c>
      <c r="Z31" s="58">
        <v>0</v>
      </c>
      <c r="AA31" s="58">
        <v>0</v>
      </c>
      <c r="AB31" s="58">
        <v>5</v>
      </c>
      <c r="AC31" s="58">
        <v>0</v>
      </c>
      <c r="AD31" s="58">
        <v>0</v>
      </c>
      <c r="AE31" s="6">
        <v>0</v>
      </c>
      <c r="AF31" s="6"/>
      <c r="AG31" s="58">
        <v>0</v>
      </c>
      <c r="AH31" s="6">
        <v>0</v>
      </c>
      <c r="AI31" s="58">
        <v>0</v>
      </c>
      <c r="AJ31" s="58">
        <v>0</v>
      </c>
      <c r="AK31" s="58">
        <v>0</v>
      </c>
      <c r="AL31" s="6">
        <v>0</v>
      </c>
      <c r="AM31" s="6">
        <v>0</v>
      </c>
      <c r="AN31" s="6"/>
      <c r="AO31" s="6">
        <v>5</v>
      </c>
      <c r="AP31" s="6"/>
      <c r="AQ31" s="6"/>
      <c r="AR31" s="6"/>
      <c r="AS31" s="6">
        <v>0</v>
      </c>
      <c r="AT31" s="6">
        <v>0</v>
      </c>
      <c r="AU31" s="6"/>
      <c r="AV31" s="6">
        <v>0</v>
      </c>
      <c r="AW31" s="6">
        <v>0</v>
      </c>
      <c r="AX31" s="58">
        <v>0</v>
      </c>
      <c r="AY31" s="58">
        <v>5</v>
      </c>
      <c r="AZ31" s="58">
        <v>5</v>
      </c>
      <c r="BA31" s="58">
        <v>0</v>
      </c>
      <c r="BB31" s="58">
        <v>0</v>
      </c>
      <c r="BC31" s="58">
        <v>5</v>
      </c>
      <c r="BD31" s="58">
        <v>5</v>
      </c>
      <c r="BE31" s="58">
        <v>5</v>
      </c>
      <c r="BF31" s="58">
        <v>0</v>
      </c>
      <c r="BG31" s="58">
        <v>0</v>
      </c>
      <c r="BH31" s="58">
        <v>0</v>
      </c>
      <c r="BI31" s="58">
        <v>0</v>
      </c>
      <c r="BJ31" s="6">
        <v>0</v>
      </c>
      <c r="BK31" s="58">
        <v>5</v>
      </c>
      <c r="BL31" s="58">
        <v>0</v>
      </c>
      <c r="BM31" s="58">
        <v>0</v>
      </c>
      <c r="BN31" s="58">
        <v>5</v>
      </c>
      <c r="BO31" s="58">
        <v>0</v>
      </c>
      <c r="BP31" s="58">
        <v>2</v>
      </c>
      <c r="BQ31" s="58">
        <v>5</v>
      </c>
      <c r="BR31" s="58">
        <v>5</v>
      </c>
      <c r="BS31" s="58">
        <v>5</v>
      </c>
      <c r="BT31" s="6">
        <v>5</v>
      </c>
      <c r="BU31" s="6">
        <v>5</v>
      </c>
      <c r="BV31" s="58">
        <v>0</v>
      </c>
      <c r="BW31" s="58"/>
      <c r="BX31" s="58">
        <v>0</v>
      </c>
      <c r="BY31" s="58">
        <v>0</v>
      </c>
      <c r="BZ31" s="58">
        <v>0</v>
      </c>
      <c r="CA31" s="58">
        <v>0</v>
      </c>
      <c r="CB31" s="58">
        <v>0</v>
      </c>
    </row>
    <row r="32" spans="1:80">
      <c r="A32" s="60" t="s">
        <v>611</v>
      </c>
      <c r="B32" s="6">
        <v>0</v>
      </c>
      <c r="C32" s="6">
        <v>0</v>
      </c>
      <c r="D32" s="6">
        <v>0</v>
      </c>
      <c r="E32" s="6">
        <v>0</v>
      </c>
      <c r="F32" s="6">
        <v>0</v>
      </c>
      <c r="G32" s="58">
        <v>0</v>
      </c>
      <c r="H32" s="58">
        <v>0</v>
      </c>
      <c r="I32" s="58">
        <v>1</v>
      </c>
      <c r="J32" s="58">
        <v>5</v>
      </c>
      <c r="K32" s="58">
        <v>0</v>
      </c>
      <c r="L32" s="58">
        <v>0</v>
      </c>
      <c r="M32" s="58">
        <v>0</v>
      </c>
      <c r="N32" s="58"/>
      <c r="O32" s="58">
        <v>5</v>
      </c>
      <c r="P32" s="58">
        <v>0</v>
      </c>
      <c r="Q32" s="58">
        <v>3</v>
      </c>
      <c r="R32" s="58">
        <v>0</v>
      </c>
      <c r="S32" s="58">
        <v>5</v>
      </c>
      <c r="T32" s="58">
        <v>0</v>
      </c>
      <c r="U32" s="58">
        <v>0</v>
      </c>
      <c r="V32" s="58"/>
      <c r="W32" s="58">
        <v>0</v>
      </c>
      <c r="X32" s="58">
        <v>0</v>
      </c>
      <c r="Y32" s="6">
        <v>0</v>
      </c>
      <c r="Z32" s="58">
        <v>0</v>
      </c>
      <c r="AA32" s="58">
        <v>0</v>
      </c>
      <c r="AB32" s="58">
        <v>3</v>
      </c>
      <c r="AC32" s="58">
        <v>5</v>
      </c>
      <c r="AD32" s="58">
        <v>0</v>
      </c>
      <c r="AE32" s="6">
        <v>2</v>
      </c>
      <c r="AF32" s="6"/>
      <c r="AG32" s="58">
        <v>0</v>
      </c>
      <c r="AH32" s="6">
        <v>0</v>
      </c>
      <c r="AI32" s="58">
        <v>0</v>
      </c>
      <c r="AJ32" s="58">
        <v>0</v>
      </c>
      <c r="AK32" s="58">
        <v>0</v>
      </c>
      <c r="AL32" s="6">
        <v>0</v>
      </c>
      <c r="AM32" s="6">
        <v>0</v>
      </c>
      <c r="AN32" s="6"/>
      <c r="AO32" s="6">
        <v>1</v>
      </c>
      <c r="AP32" s="6"/>
      <c r="AQ32" s="6"/>
      <c r="AR32" s="6"/>
      <c r="AS32" s="6">
        <v>0</v>
      </c>
      <c r="AT32" s="6">
        <v>0</v>
      </c>
      <c r="AU32" s="6"/>
      <c r="AV32" s="6">
        <v>0</v>
      </c>
      <c r="AW32" s="6">
        <v>0</v>
      </c>
      <c r="AX32" s="58">
        <v>0</v>
      </c>
      <c r="AY32" s="58">
        <v>0</v>
      </c>
      <c r="AZ32" s="58">
        <v>3</v>
      </c>
      <c r="BA32" s="58">
        <v>0</v>
      </c>
      <c r="BB32" s="58">
        <v>0</v>
      </c>
      <c r="BC32" s="58">
        <v>0</v>
      </c>
      <c r="BD32" s="58">
        <v>5</v>
      </c>
      <c r="BE32" s="58">
        <v>0</v>
      </c>
      <c r="BF32" s="58">
        <v>2</v>
      </c>
      <c r="BG32" s="58">
        <v>3</v>
      </c>
      <c r="BH32" s="58">
        <v>1</v>
      </c>
      <c r="BI32" s="58">
        <v>0</v>
      </c>
      <c r="BJ32" s="6">
        <v>0</v>
      </c>
      <c r="BK32" s="58">
        <v>5</v>
      </c>
      <c r="BL32" s="58">
        <v>0</v>
      </c>
      <c r="BM32" s="58">
        <v>4</v>
      </c>
      <c r="BN32" s="58">
        <v>0</v>
      </c>
      <c r="BO32" s="58">
        <v>1</v>
      </c>
      <c r="BP32" s="58">
        <v>0</v>
      </c>
      <c r="BQ32" s="58">
        <v>3</v>
      </c>
      <c r="BR32" s="58">
        <v>0</v>
      </c>
      <c r="BS32" s="58">
        <v>0</v>
      </c>
      <c r="BT32" s="6">
        <v>0</v>
      </c>
      <c r="BU32" s="6">
        <v>5</v>
      </c>
      <c r="BV32" s="58">
        <v>0</v>
      </c>
      <c r="BW32" s="58"/>
      <c r="BX32" s="58">
        <v>1</v>
      </c>
      <c r="BY32" s="58">
        <v>1</v>
      </c>
      <c r="BZ32" s="58">
        <v>0</v>
      </c>
      <c r="CA32" s="58">
        <v>0</v>
      </c>
      <c r="CB32" s="58">
        <v>3</v>
      </c>
    </row>
    <row r="33" spans="1:80">
      <c r="A33" s="60" t="s">
        <v>612</v>
      </c>
      <c r="B33" s="6">
        <v>0</v>
      </c>
      <c r="C33" s="6">
        <v>0</v>
      </c>
      <c r="D33" s="6">
        <v>0</v>
      </c>
      <c r="E33" s="6">
        <v>0</v>
      </c>
      <c r="F33" s="6">
        <v>0</v>
      </c>
      <c r="G33" s="58">
        <v>5</v>
      </c>
      <c r="H33" s="58">
        <v>5</v>
      </c>
      <c r="I33" s="58">
        <v>5</v>
      </c>
      <c r="J33" s="58">
        <v>5</v>
      </c>
      <c r="K33" s="58">
        <v>5</v>
      </c>
      <c r="L33" s="58">
        <v>5</v>
      </c>
      <c r="M33" s="58">
        <v>0</v>
      </c>
      <c r="N33" s="58"/>
      <c r="O33" s="58">
        <v>0</v>
      </c>
      <c r="P33" s="58">
        <v>5</v>
      </c>
      <c r="Q33" s="58">
        <v>5</v>
      </c>
      <c r="R33" s="58">
        <v>0</v>
      </c>
      <c r="S33" s="58">
        <v>5</v>
      </c>
      <c r="T33" s="58">
        <v>0</v>
      </c>
      <c r="U33" s="58">
        <v>5</v>
      </c>
      <c r="V33" s="58"/>
      <c r="W33" s="58">
        <v>0</v>
      </c>
      <c r="X33" s="58">
        <v>5</v>
      </c>
      <c r="Y33" s="6">
        <v>0</v>
      </c>
      <c r="Z33" s="58">
        <v>5</v>
      </c>
      <c r="AA33" s="58">
        <v>5</v>
      </c>
      <c r="AB33" s="58">
        <v>5</v>
      </c>
      <c r="AC33" s="58">
        <v>5</v>
      </c>
      <c r="AD33" s="58">
        <v>5</v>
      </c>
      <c r="AE33" s="6">
        <v>5</v>
      </c>
      <c r="AF33" s="6"/>
      <c r="AG33" s="58">
        <v>0</v>
      </c>
      <c r="AH33" s="6">
        <v>0</v>
      </c>
      <c r="AI33" s="58">
        <v>0</v>
      </c>
      <c r="AJ33" s="58">
        <v>0</v>
      </c>
      <c r="AK33" s="58">
        <v>0</v>
      </c>
      <c r="AL33" s="6">
        <v>5</v>
      </c>
      <c r="AM33" s="6">
        <v>5</v>
      </c>
      <c r="AN33" s="6"/>
      <c r="AO33" s="6">
        <v>5</v>
      </c>
      <c r="AP33" s="6"/>
      <c r="AQ33" s="6"/>
      <c r="AR33" s="6"/>
      <c r="AS33" s="6">
        <v>0</v>
      </c>
      <c r="AT33" s="6">
        <v>5</v>
      </c>
      <c r="AU33" s="6"/>
      <c r="AV33" s="6">
        <v>0</v>
      </c>
      <c r="AW33" s="6">
        <v>0</v>
      </c>
      <c r="AX33" s="58">
        <v>5</v>
      </c>
      <c r="AY33" s="58">
        <v>5</v>
      </c>
      <c r="AZ33" s="58">
        <v>5</v>
      </c>
      <c r="BA33" s="58">
        <v>5</v>
      </c>
      <c r="BB33" s="58">
        <v>5</v>
      </c>
      <c r="BC33" s="58">
        <v>5</v>
      </c>
      <c r="BD33" s="58">
        <v>5</v>
      </c>
      <c r="BE33" s="58">
        <v>5</v>
      </c>
      <c r="BF33" s="58">
        <v>5</v>
      </c>
      <c r="BG33" s="58">
        <v>0</v>
      </c>
      <c r="BH33" s="58">
        <v>5</v>
      </c>
      <c r="BI33" s="58">
        <v>5</v>
      </c>
      <c r="BJ33" s="6">
        <v>0</v>
      </c>
      <c r="BK33" s="58">
        <v>5</v>
      </c>
      <c r="BL33" s="58">
        <v>5</v>
      </c>
      <c r="BM33" s="58">
        <v>5</v>
      </c>
      <c r="BN33" s="58">
        <v>5</v>
      </c>
      <c r="BO33" s="58">
        <v>5</v>
      </c>
      <c r="BP33" s="58">
        <v>5</v>
      </c>
      <c r="BQ33" s="58">
        <v>5</v>
      </c>
      <c r="BR33" s="58">
        <v>5</v>
      </c>
      <c r="BS33" s="58">
        <v>5</v>
      </c>
      <c r="BT33" s="6">
        <v>5</v>
      </c>
      <c r="BU33" s="6">
        <v>5</v>
      </c>
      <c r="BV33" s="58">
        <v>5</v>
      </c>
      <c r="BW33" s="58"/>
      <c r="BX33" s="58">
        <v>5</v>
      </c>
      <c r="BY33" s="58">
        <v>5</v>
      </c>
      <c r="BZ33" s="58">
        <v>0</v>
      </c>
      <c r="CA33" s="58">
        <v>5</v>
      </c>
      <c r="CB33" s="58">
        <v>5</v>
      </c>
    </row>
    <row r="34" spans="1:80">
      <c r="A34" s="60" t="s">
        <v>658</v>
      </c>
      <c r="B34" s="6">
        <v>0</v>
      </c>
      <c r="C34" s="6">
        <v>0</v>
      </c>
      <c r="D34" s="6">
        <v>0</v>
      </c>
      <c r="E34" s="6">
        <v>0</v>
      </c>
      <c r="F34" s="6">
        <v>0</v>
      </c>
      <c r="G34" s="58">
        <v>0</v>
      </c>
      <c r="H34" s="58">
        <v>0</v>
      </c>
      <c r="I34" s="58">
        <v>0</v>
      </c>
      <c r="J34" s="58">
        <v>0</v>
      </c>
      <c r="K34" s="58">
        <v>0</v>
      </c>
      <c r="L34" s="58">
        <v>0</v>
      </c>
      <c r="M34" s="58">
        <v>0</v>
      </c>
      <c r="N34" s="58"/>
      <c r="O34" s="58">
        <v>0</v>
      </c>
      <c r="P34" s="58">
        <v>0</v>
      </c>
      <c r="Q34" s="58">
        <v>0</v>
      </c>
      <c r="R34" s="58">
        <v>0</v>
      </c>
      <c r="S34" s="58">
        <v>0</v>
      </c>
      <c r="T34" s="58">
        <v>0</v>
      </c>
      <c r="U34" s="58">
        <v>0</v>
      </c>
      <c r="V34" s="58"/>
      <c r="W34" s="58">
        <v>0</v>
      </c>
      <c r="X34" s="58">
        <v>0</v>
      </c>
      <c r="Y34" s="6">
        <v>0</v>
      </c>
      <c r="Z34" s="58">
        <v>0</v>
      </c>
      <c r="AA34" s="58">
        <v>0</v>
      </c>
      <c r="AB34" s="58">
        <v>0</v>
      </c>
      <c r="AC34" s="58">
        <v>0</v>
      </c>
      <c r="AD34" s="58">
        <v>0</v>
      </c>
      <c r="AE34" s="6">
        <v>0</v>
      </c>
      <c r="AF34" s="6"/>
      <c r="AG34" s="58">
        <v>0</v>
      </c>
      <c r="AH34" s="6">
        <v>0</v>
      </c>
      <c r="AI34" s="58">
        <v>0</v>
      </c>
      <c r="AJ34" s="58">
        <v>0</v>
      </c>
      <c r="AK34" s="58">
        <v>0</v>
      </c>
      <c r="AL34" s="6">
        <v>0</v>
      </c>
      <c r="AM34" s="6">
        <v>0</v>
      </c>
      <c r="AN34" s="6"/>
      <c r="AO34" s="6">
        <v>0</v>
      </c>
      <c r="AP34" s="6"/>
      <c r="AQ34" s="6"/>
      <c r="AR34" s="6"/>
      <c r="AS34" s="6">
        <v>0</v>
      </c>
      <c r="AT34" s="6">
        <v>0</v>
      </c>
      <c r="AU34" s="6"/>
      <c r="AV34" s="6">
        <v>0</v>
      </c>
      <c r="AW34" s="6">
        <v>0</v>
      </c>
      <c r="AX34" s="58">
        <v>0</v>
      </c>
      <c r="AY34" s="58">
        <v>0</v>
      </c>
      <c r="AZ34" s="58">
        <v>0</v>
      </c>
      <c r="BA34" s="58">
        <v>0</v>
      </c>
      <c r="BB34" s="58">
        <v>0</v>
      </c>
      <c r="BC34" s="58">
        <v>0</v>
      </c>
      <c r="BD34" s="58">
        <v>0</v>
      </c>
      <c r="BE34" s="58">
        <v>0</v>
      </c>
      <c r="BF34" s="58">
        <v>0</v>
      </c>
      <c r="BG34" s="58">
        <v>0</v>
      </c>
      <c r="BH34" s="58">
        <v>0</v>
      </c>
      <c r="BI34" s="58">
        <v>0</v>
      </c>
      <c r="BJ34" s="6">
        <v>0</v>
      </c>
      <c r="BK34" s="58">
        <v>0</v>
      </c>
      <c r="BL34" s="58">
        <v>0</v>
      </c>
      <c r="BM34" s="58">
        <v>0</v>
      </c>
      <c r="BN34" s="58">
        <v>0</v>
      </c>
      <c r="BO34" s="58">
        <v>0</v>
      </c>
      <c r="BP34" s="58">
        <v>0</v>
      </c>
      <c r="BQ34" s="58">
        <v>0</v>
      </c>
      <c r="BR34" s="58">
        <v>0</v>
      </c>
      <c r="BS34" s="58">
        <v>0</v>
      </c>
      <c r="BT34" s="6">
        <v>0</v>
      </c>
      <c r="BU34" s="6">
        <v>0</v>
      </c>
      <c r="BV34" s="58">
        <v>0</v>
      </c>
      <c r="BW34" s="58"/>
      <c r="BX34" s="58">
        <v>0</v>
      </c>
      <c r="BY34" s="58">
        <v>0</v>
      </c>
      <c r="BZ34" s="58">
        <v>0</v>
      </c>
      <c r="CA34" s="58">
        <v>0</v>
      </c>
      <c r="CB34" s="58">
        <v>0</v>
      </c>
    </row>
    <row r="35" spans="1:80">
      <c r="A35" s="54" t="s">
        <v>614</v>
      </c>
      <c r="B35" s="4">
        <v>250000</v>
      </c>
      <c r="C35" s="4">
        <v>88400</v>
      </c>
      <c r="D35" s="4">
        <v>85000</v>
      </c>
      <c r="E35" s="4">
        <v>100000</v>
      </c>
      <c r="F35" s="4">
        <v>80000</v>
      </c>
      <c r="G35" s="62">
        <v>70000</v>
      </c>
      <c r="H35" s="19">
        <v>0</v>
      </c>
      <c r="I35" s="19">
        <v>0</v>
      </c>
      <c r="J35" s="19">
        <v>384000</v>
      </c>
      <c r="K35" s="19">
        <v>0</v>
      </c>
      <c r="L35" s="19">
        <v>0</v>
      </c>
      <c r="M35" s="19">
        <v>0</v>
      </c>
      <c r="O35" s="19">
        <v>0</v>
      </c>
      <c r="P35" s="19">
        <v>0</v>
      </c>
      <c r="Q35" s="19">
        <v>0</v>
      </c>
      <c r="R35" s="19">
        <v>0</v>
      </c>
      <c r="S35" s="19">
        <v>0</v>
      </c>
      <c r="T35" s="19">
        <v>0</v>
      </c>
      <c r="U35" s="19">
        <v>250000</v>
      </c>
      <c r="W35" s="19">
        <v>0</v>
      </c>
      <c r="X35" s="19">
        <v>0</v>
      </c>
      <c r="Y35" s="4">
        <v>0</v>
      </c>
      <c r="Z35" s="19">
        <v>50000</v>
      </c>
      <c r="AA35" s="19" t="s">
        <v>1996</v>
      </c>
      <c r="AB35" s="19">
        <v>140000</v>
      </c>
      <c r="AC35" s="19">
        <v>0</v>
      </c>
      <c r="AD35" s="19">
        <v>72000</v>
      </c>
      <c r="AE35" s="4">
        <v>0</v>
      </c>
      <c r="AG35" s="19">
        <v>149760</v>
      </c>
      <c r="AH35" s="4">
        <v>140000</v>
      </c>
      <c r="AI35" s="19">
        <v>110000</v>
      </c>
      <c r="AJ35" s="19">
        <v>85000</v>
      </c>
      <c r="AK35" s="19">
        <v>76000</v>
      </c>
      <c r="AL35" s="4">
        <v>120000</v>
      </c>
      <c r="AM35" s="4">
        <v>0</v>
      </c>
      <c r="AO35" s="4">
        <v>200000</v>
      </c>
      <c r="AS35" s="4">
        <v>125000</v>
      </c>
      <c r="AT35" s="4">
        <v>132000</v>
      </c>
      <c r="AV35" s="4">
        <v>100000</v>
      </c>
      <c r="AW35" s="4">
        <v>138852</v>
      </c>
      <c r="AX35" s="19">
        <v>120000</v>
      </c>
      <c r="AY35" s="19">
        <v>0</v>
      </c>
      <c r="AZ35" s="19">
        <v>0</v>
      </c>
      <c r="BA35" s="19">
        <v>0</v>
      </c>
      <c r="BB35" s="19">
        <v>0</v>
      </c>
      <c r="BC35" s="19">
        <v>0</v>
      </c>
      <c r="BD35" s="19">
        <v>130000</v>
      </c>
      <c r="BE35" s="19">
        <v>100000</v>
      </c>
      <c r="BF35" s="19">
        <v>198000</v>
      </c>
      <c r="BG35" s="19">
        <v>250000</v>
      </c>
      <c r="BH35" s="19">
        <v>120000</v>
      </c>
      <c r="BI35" s="19">
        <v>120000</v>
      </c>
      <c r="BJ35" s="4">
        <v>215000</v>
      </c>
      <c r="BK35" s="19">
        <v>292000</v>
      </c>
      <c r="BL35" s="19">
        <v>0</v>
      </c>
      <c r="BM35" s="19">
        <v>154000</v>
      </c>
      <c r="BN35" s="19">
        <v>154000</v>
      </c>
      <c r="BO35" s="19">
        <v>150000</v>
      </c>
      <c r="BP35" s="19">
        <v>100000</v>
      </c>
      <c r="BQ35" s="19">
        <v>210000</v>
      </c>
      <c r="BR35" s="19">
        <v>180000</v>
      </c>
      <c r="BS35" s="19">
        <v>180000</v>
      </c>
      <c r="BT35" s="4">
        <v>0</v>
      </c>
      <c r="BU35" s="4">
        <v>0</v>
      </c>
      <c r="BV35" s="19">
        <v>100000</v>
      </c>
      <c r="BX35" s="19">
        <v>100000</v>
      </c>
      <c r="BY35" s="19">
        <v>155000</v>
      </c>
      <c r="BZ35" s="19">
        <v>0</v>
      </c>
      <c r="CA35" s="19">
        <v>80000</v>
      </c>
      <c r="CB35" s="19">
        <v>95000</v>
      </c>
    </row>
    <row r="36" spans="1:80">
      <c r="A36" s="64" t="s">
        <v>615</v>
      </c>
      <c r="B36" s="4">
        <v>0</v>
      </c>
      <c r="C36" s="4">
        <v>0</v>
      </c>
      <c r="D36" s="4">
        <v>0</v>
      </c>
      <c r="E36" s="4">
        <v>0</v>
      </c>
      <c r="F36" s="4">
        <v>0</v>
      </c>
      <c r="G36" s="19">
        <v>0</v>
      </c>
      <c r="H36" s="19">
        <v>0</v>
      </c>
      <c r="I36" s="19">
        <v>0</v>
      </c>
      <c r="J36" s="19">
        <v>0</v>
      </c>
      <c r="K36" s="19">
        <v>30000</v>
      </c>
      <c r="L36" s="19">
        <v>0</v>
      </c>
      <c r="M36" s="19">
        <v>100000</v>
      </c>
      <c r="O36" s="19">
        <v>80000</v>
      </c>
      <c r="P36" s="19">
        <v>50000</v>
      </c>
      <c r="Q36" s="19">
        <v>0</v>
      </c>
      <c r="R36" s="19">
        <v>0</v>
      </c>
      <c r="S36" s="19">
        <v>137000</v>
      </c>
      <c r="T36" s="19">
        <v>0</v>
      </c>
      <c r="U36" s="19">
        <v>0</v>
      </c>
      <c r="W36" s="19">
        <v>0</v>
      </c>
      <c r="X36" s="19">
        <v>0</v>
      </c>
      <c r="Y36" s="4">
        <v>0</v>
      </c>
      <c r="AA36" s="19" t="s">
        <v>1997</v>
      </c>
      <c r="AB36" s="19">
        <v>0</v>
      </c>
      <c r="AC36" s="19">
        <v>100000</v>
      </c>
      <c r="AD36" s="19">
        <v>36000</v>
      </c>
      <c r="AE36" s="4">
        <v>20000</v>
      </c>
      <c r="AG36" s="19">
        <v>0</v>
      </c>
      <c r="AH36" s="4">
        <v>0</v>
      </c>
      <c r="AI36" s="19">
        <v>0</v>
      </c>
      <c r="AJ36" s="19">
        <v>0</v>
      </c>
      <c r="AK36" s="19">
        <v>0</v>
      </c>
      <c r="AL36" s="4">
        <v>0</v>
      </c>
      <c r="AM36" s="4">
        <v>0</v>
      </c>
      <c r="AO36" s="4">
        <v>0</v>
      </c>
      <c r="AS36" s="4">
        <v>0</v>
      </c>
      <c r="AT36" s="4">
        <v>70000</v>
      </c>
      <c r="AV36" s="4">
        <v>0</v>
      </c>
      <c r="AW36" s="4">
        <v>0</v>
      </c>
      <c r="AX36" s="19">
        <v>30000</v>
      </c>
      <c r="AY36" s="19">
        <v>100000</v>
      </c>
      <c r="AZ36" s="19">
        <v>75000</v>
      </c>
      <c r="BA36" s="19">
        <v>115000</v>
      </c>
      <c r="BB36" s="19">
        <v>225000</v>
      </c>
      <c r="BC36" s="19">
        <v>0</v>
      </c>
      <c r="BD36" s="19">
        <v>120000</v>
      </c>
      <c r="BE36" s="19">
        <v>0</v>
      </c>
      <c r="BG36" s="19">
        <v>250000</v>
      </c>
      <c r="BH36" s="19">
        <v>120000</v>
      </c>
      <c r="BI36" s="19">
        <v>120000</v>
      </c>
      <c r="BJ36" s="4">
        <v>0</v>
      </c>
      <c r="BK36" s="19">
        <v>0</v>
      </c>
      <c r="BL36" s="19">
        <v>0</v>
      </c>
      <c r="BM36" s="19">
        <v>246000</v>
      </c>
      <c r="BN36" s="19">
        <v>246000</v>
      </c>
      <c r="BO36" s="19">
        <v>0</v>
      </c>
      <c r="BP36" s="19">
        <v>0</v>
      </c>
      <c r="BQ36" s="19">
        <v>0</v>
      </c>
      <c r="BS36" s="19">
        <v>180000</v>
      </c>
      <c r="BT36" s="4">
        <v>0</v>
      </c>
      <c r="BU36" s="4">
        <v>0</v>
      </c>
      <c r="BV36" s="19">
        <v>0</v>
      </c>
      <c r="BX36" s="19">
        <v>0</v>
      </c>
      <c r="BY36" s="19">
        <v>0</v>
      </c>
      <c r="BZ36" s="19">
        <v>0</v>
      </c>
      <c r="CA36" s="19">
        <v>40000</v>
      </c>
      <c r="CB36" s="19">
        <v>0</v>
      </c>
    </row>
    <row r="37" spans="1:80" s="71" customFormat="1" ht="18">
      <c r="A37" s="65" t="s">
        <v>616</v>
      </c>
      <c r="B37" s="29"/>
      <c r="C37" s="29"/>
      <c r="D37" s="29"/>
      <c r="E37" s="29"/>
      <c r="F37" s="29"/>
      <c r="G37" s="66"/>
      <c r="H37" s="66"/>
      <c r="I37" s="66"/>
      <c r="J37" s="66"/>
      <c r="K37" s="66"/>
      <c r="L37" s="66"/>
      <c r="M37" s="66"/>
      <c r="N37" s="66"/>
      <c r="O37" s="66"/>
      <c r="P37" s="66"/>
      <c r="Q37" s="104"/>
      <c r="R37" s="104"/>
      <c r="S37" s="104"/>
      <c r="T37" s="104"/>
      <c r="U37" s="66"/>
      <c r="V37" s="66"/>
      <c r="W37" s="104"/>
      <c r="X37" s="66"/>
      <c r="Y37" s="29"/>
      <c r="Z37" s="66"/>
      <c r="AA37" s="66"/>
      <c r="AB37" s="66"/>
      <c r="AC37" s="66"/>
      <c r="AD37" s="66"/>
      <c r="AE37" s="29"/>
      <c r="AF37" s="29"/>
      <c r="AG37" s="66"/>
      <c r="AH37" s="29"/>
      <c r="AI37" s="66"/>
      <c r="AJ37" s="66"/>
      <c r="AK37" s="66"/>
      <c r="AL37" s="29"/>
      <c r="AM37" s="29"/>
      <c r="AN37" s="29"/>
      <c r="AO37" s="29"/>
      <c r="AP37" s="29"/>
      <c r="AQ37" s="29"/>
      <c r="AR37" s="29"/>
      <c r="AS37" s="29"/>
      <c r="AT37" s="29"/>
      <c r="AU37" s="29"/>
      <c r="AV37" s="29"/>
      <c r="AW37" s="29"/>
      <c r="AX37" s="66"/>
      <c r="AY37" s="104"/>
      <c r="AZ37" s="104"/>
      <c r="BA37" s="104"/>
      <c r="BB37" s="104"/>
      <c r="BC37" s="104"/>
      <c r="BD37" s="66"/>
      <c r="BE37" s="66"/>
      <c r="BF37" s="66"/>
      <c r="BG37" s="66"/>
      <c r="BH37" s="66"/>
      <c r="BI37" s="104"/>
      <c r="BJ37" s="29"/>
      <c r="BK37" s="66"/>
      <c r="BL37" s="104"/>
      <c r="BM37" s="66"/>
      <c r="BN37" s="104"/>
      <c r="BO37" s="66"/>
      <c r="BP37" s="66"/>
      <c r="BQ37" s="66"/>
      <c r="BR37" s="66"/>
      <c r="BS37" s="104"/>
      <c r="BT37" s="29"/>
      <c r="BU37" s="29"/>
      <c r="BV37" s="66"/>
      <c r="BW37" s="66"/>
      <c r="BX37" s="66"/>
      <c r="BY37" s="66"/>
      <c r="BZ37" s="104"/>
      <c r="CA37" s="66"/>
      <c r="CB37" s="66"/>
    </row>
    <row r="38" spans="1:80">
      <c r="A38" s="46" t="s">
        <v>617</v>
      </c>
      <c r="B38" s="4" t="s">
        <v>1995</v>
      </c>
      <c r="C38" s="4" t="s">
        <v>1995</v>
      </c>
      <c r="D38" s="4" t="s">
        <v>1995</v>
      </c>
      <c r="E38" s="4" t="s">
        <v>1995</v>
      </c>
      <c r="F38" s="4" t="s">
        <v>1995</v>
      </c>
      <c r="I38" s="19" t="s">
        <v>2994</v>
      </c>
      <c r="J38" s="19" t="s">
        <v>2994</v>
      </c>
      <c r="O38" s="19" t="s">
        <v>2994</v>
      </c>
      <c r="Q38" s="19" t="s">
        <v>1995</v>
      </c>
      <c r="S38" s="19" t="s">
        <v>1995</v>
      </c>
      <c r="U38" s="19" t="s">
        <v>1995</v>
      </c>
      <c r="X38" s="19" t="s">
        <v>1995</v>
      </c>
      <c r="Y38" s="4" t="s">
        <v>1995</v>
      </c>
      <c r="AA38" s="19" t="s">
        <v>2994</v>
      </c>
      <c r="AB38" s="19" t="s">
        <v>2994</v>
      </c>
      <c r="AC38" s="19" t="s">
        <v>2994</v>
      </c>
      <c r="AE38" s="4" t="s">
        <v>1995</v>
      </c>
      <c r="AH38" s="4" t="s">
        <v>1995</v>
      </c>
      <c r="AL38" s="4" t="s">
        <v>1995</v>
      </c>
      <c r="AM38" s="4" t="s">
        <v>1995</v>
      </c>
      <c r="AO38" s="4" t="s">
        <v>1995</v>
      </c>
      <c r="AS38" s="4" t="s">
        <v>1995</v>
      </c>
      <c r="AT38" s="4" t="s">
        <v>1995</v>
      </c>
      <c r="AV38" s="4" t="s">
        <v>1995</v>
      </c>
      <c r="AW38" s="4" t="s">
        <v>1995</v>
      </c>
      <c r="AX38" s="19" t="s">
        <v>2994</v>
      </c>
      <c r="AY38" s="19" t="s">
        <v>1995</v>
      </c>
      <c r="AZ38" s="19" t="s">
        <v>1995</v>
      </c>
      <c r="BA38" s="19" t="s">
        <v>1995</v>
      </c>
      <c r="BC38" s="19" t="s">
        <v>590</v>
      </c>
      <c r="BD38" s="19" t="s">
        <v>2994</v>
      </c>
      <c r="BE38" s="19" t="s">
        <v>2994</v>
      </c>
      <c r="BF38" s="19" t="s">
        <v>2994</v>
      </c>
      <c r="BG38" s="19" t="s">
        <v>2994</v>
      </c>
      <c r="BH38" s="19" t="s">
        <v>2994</v>
      </c>
      <c r="BJ38" s="4" t="s">
        <v>1995</v>
      </c>
      <c r="BK38" s="19" t="s">
        <v>1995</v>
      </c>
      <c r="BM38" s="19" t="s">
        <v>2994</v>
      </c>
      <c r="BN38" s="19" t="s">
        <v>590</v>
      </c>
      <c r="BO38" s="19" t="s">
        <v>450</v>
      </c>
      <c r="BP38" s="19" t="s">
        <v>1995</v>
      </c>
      <c r="BQ38" s="19" t="s">
        <v>1995</v>
      </c>
      <c r="BR38" s="19" t="s">
        <v>2994</v>
      </c>
      <c r="BT38" s="4" t="s">
        <v>2994</v>
      </c>
      <c r="BX38" s="19" t="s">
        <v>2994</v>
      </c>
      <c r="BY38" s="19" t="s">
        <v>2994</v>
      </c>
      <c r="BZ38" s="19"/>
      <c r="CA38" s="19" t="s">
        <v>2994</v>
      </c>
      <c r="CB38" s="19" t="s">
        <v>2994</v>
      </c>
    </row>
    <row r="39" spans="1:80">
      <c r="A39" s="72" t="s">
        <v>618</v>
      </c>
      <c r="B39" s="4"/>
      <c r="C39" s="4"/>
      <c r="D39" s="4"/>
      <c r="E39" s="4"/>
      <c r="F39" s="4"/>
      <c r="Y39" s="4"/>
      <c r="AO39" s="4" t="s">
        <v>590</v>
      </c>
      <c r="BN39" s="19"/>
      <c r="BZ39" s="19"/>
    </row>
    <row r="40" spans="1:80" ht="25.5">
      <c r="A40" s="46" t="s">
        <v>619</v>
      </c>
      <c r="B40" s="4" t="s">
        <v>3378</v>
      </c>
      <c r="C40" s="4" t="s">
        <v>3379</v>
      </c>
      <c r="D40" s="4" t="s">
        <v>3380</v>
      </c>
      <c r="E40" s="4" t="s">
        <v>3381</v>
      </c>
      <c r="F40" s="4" t="s">
        <v>3387</v>
      </c>
      <c r="I40" s="19" t="s">
        <v>451</v>
      </c>
      <c r="J40" s="19" t="s">
        <v>452</v>
      </c>
      <c r="O40" s="19" t="s">
        <v>453</v>
      </c>
      <c r="Q40" s="73" t="s">
        <v>1563</v>
      </c>
      <c r="S40" s="73" t="s">
        <v>1565</v>
      </c>
      <c r="U40" s="19" t="s">
        <v>454</v>
      </c>
      <c r="X40" s="19" t="s">
        <v>455</v>
      </c>
      <c r="Y40" s="8" t="s">
        <v>4164</v>
      </c>
      <c r="AA40" s="19" t="s">
        <v>456</v>
      </c>
      <c r="AB40" s="19" t="s">
        <v>457</v>
      </c>
      <c r="AC40" s="19" t="s">
        <v>458</v>
      </c>
      <c r="AE40" s="4" t="s">
        <v>363</v>
      </c>
      <c r="AH40" s="4" t="s">
        <v>3390</v>
      </c>
      <c r="AL40" s="4" t="s">
        <v>373</v>
      </c>
      <c r="AM40" s="4" t="s">
        <v>1643</v>
      </c>
      <c r="AO40" s="4" t="s">
        <v>374</v>
      </c>
      <c r="AS40" s="4" t="s">
        <v>3393</v>
      </c>
      <c r="AT40" s="4" t="s">
        <v>2868</v>
      </c>
      <c r="AV40" s="4" t="s">
        <v>3396</v>
      </c>
      <c r="AX40" s="19" t="s">
        <v>459</v>
      </c>
      <c r="AY40" s="73" t="s">
        <v>1567</v>
      </c>
      <c r="AZ40" s="73" t="s">
        <v>1569</v>
      </c>
      <c r="BA40" s="73" t="s">
        <v>1570</v>
      </c>
      <c r="BC40" s="19">
        <v>0</v>
      </c>
      <c r="BD40" s="19" t="s">
        <v>460</v>
      </c>
      <c r="BE40" s="19" t="s">
        <v>461</v>
      </c>
      <c r="BF40" s="19" t="s">
        <v>462</v>
      </c>
      <c r="BG40" s="19" t="s">
        <v>463</v>
      </c>
      <c r="BH40" s="19" t="s">
        <v>464</v>
      </c>
      <c r="BJ40" s="4" t="s">
        <v>5060</v>
      </c>
      <c r="BK40" s="19" t="s">
        <v>465</v>
      </c>
      <c r="BM40" s="19" t="s">
        <v>466</v>
      </c>
      <c r="BN40" s="19">
        <v>0</v>
      </c>
      <c r="BP40" s="19" t="s">
        <v>467</v>
      </c>
      <c r="BQ40" s="19" t="s">
        <v>468</v>
      </c>
      <c r="BR40" s="19" t="s">
        <v>469</v>
      </c>
      <c r="BT40" s="4" t="s">
        <v>1149</v>
      </c>
      <c r="BU40" s="8"/>
      <c r="BX40" s="19" t="s">
        <v>470</v>
      </c>
      <c r="BY40" s="19" t="s">
        <v>471</v>
      </c>
      <c r="BZ40" s="19"/>
      <c r="CA40" s="19" t="s">
        <v>472</v>
      </c>
      <c r="CB40" s="19" t="s">
        <v>473</v>
      </c>
    </row>
    <row r="41" spans="1:80">
      <c r="A41" s="55" t="s">
        <v>620</v>
      </c>
      <c r="B41" s="4"/>
      <c r="C41" s="4">
        <v>2007</v>
      </c>
      <c r="D41" s="4">
        <v>2008</v>
      </c>
      <c r="E41" s="4">
        <v>2008</v>
      </c>
      <c r="F41" s="4">
        <v>2002</v>
      </c>
      <c r="I41" s="19">
        <v>2009</v>
      </c>
      <c r="J41" s="19">
        <v>2008</v>
      </c>
      <c r="O41" s="19">
        <v>1980</v>
      </c>
      <c r="S41" s="19">
        <v>2007</v>
      </c>
      <c r="U41" s="19">
        <v>2008</v>
      </c>
      <c r="X41" s="19">
        <v>2007</v>
      </c>
      <c r="Y41" s="4"/>
      <c r="AA41" s="19">
        <v>2007</v>
      </c>
      <c r="AB41" s="19">
        <v>1989</v>
      </c>
      <c r="AC41" s="19">
        <v>2008</v>
      </c>
      <c r="AE41" s="4">
        <v>2002</v>
      </c>
      <c r="AH41" s="4">
        <v>2008</v>
      </c>
      <c r="AL41" s="4">
        <v>2009</v>
      </c>
      <c r="AM41" s="4">
        <v>2008</v>
      </c>
      <c r="AO41" s="4">
        <v>2004</v>
      </c>
      <c r="AS41" s="4">
        <v>2007</v>
      </c>
      <c r="AT41" s="4">
        <v>1993</v>
      </c>
      <c r="AV41" s="4">
        <v>2003</v>
      </c>
      <c r="AW41" s="4">
        <v>2009</v>
      </c>
      <c r="AX41" s="19">
        <v>2008</v>
      </c>
      <c r="AY41" s="19">
        <v>2008</v>
      </c>
      <c r="AZ41" s="19">
        <v>1995</v>
      </c>
      <c r="BA41" s="19">
        <v>2005</v>
      </c>
      <c r="BD41" s="19">
        <v>2009</v>
      </c>
      <c r="BE41" s="19">
        <v>2008</v>
      </c>
      <c r="BF41" s="19">
        <v>1990</v>
      </c>
      <c r="BG41" s="19">
        <v>2007</v>
      </c>
      <c r="BH41" s="19">
        <v>1999</v>
      </c>
      <c r="BJ41" s="4">
        <v>2009</v>
      </c>
      <c r="BK41" s="19">
        <v>2008</v>
      </c>
      <c r="BM41" s="19">
        <v>2007</v>
      </c>
      <c r="BN41" s="19"/>
      <c r="BP41" s="19">
        <v>2005</v>
      </c>
      <c r="BQ41" s="19">
        <v>2009</v>
      </c>
      <c r="BR41" s="19">
        <v>2008</v>
      </c>
      <c r="BT41" s="4">
        <v>1996</v>
      </c>
      <c r="BU41" s="4"/>
      <c r="BX41" s="19">
        <v>2002</v>
      </c>
      <c r="BY41" s="19">
        <v>1998</v>
      </c>
      <c r="BZ41" s="19"/>
      <c r="CA41" s="19">
        <v>1997</v>
      </c>
      <c r="CB41" s="19">
        <v>2007</v>
      </c>
    </row>
    <row r="42" spans="1:80">
      <c r="A42" s="55" t="s">
        <v>621</v>
      </c>
      <c r="B42" s="4">
        <v>37</v>
      </c>
      <c r="C42" s="4">
        <v>30</v>
      </c>
      <c r="D42" s="4">
        <v>25</v>
      </c>
      <c r="E42" s="4">
        <v>30</v>
      </c>
      <c r="F42" s="4">
        <v>16</v>
      </c>
      <c r="I42" s="19">
        <v>25</v>
      </c>
      <c r="J42" s="19">
        <v>37</v>
      </c>
      <c r="O42" s="19">
        <v>25</v>
      </c>
      <c r="S42" s="19">
        <v>28</v>
      </c>
      <c r="U42" s="19">
        <v>30</v>
      </c>
      <c r="X42" s="19">
        <v>32</v>
      </c>
      <c r="Y42" s="4">
        <v>25</v>
      </c>
      <c r="AA42" s="19">
        <v>20</v>
      </c>
      <c r="AB42" s="19">
        <v>37</v>
      </c>
      <c r="AC42" s="19">
        <v>34</v>
      </c>
      <c r="AE42" s="4">
        <v>13</v>
      </c>
      <c r="AH42" s="4">
        <v>37</v>
      </c>
      <c r="AL42" s="4">
        <v>32</v>
      </c>
      <c r="AM42" s="4">
        <v>30</v>
      </c>
      <c r="AO42" s="4">
        <v>35</v>
      </c>
      <c r="AS42" s="4">
        <v>37</v>
      </c>
      <c r="AT42" s="4">
        <v>35</v>
      </c>
      <c r="AV42" s="4">
        <v>36</v>
      </c>
      <c r="AW42" s="4">
        <v>30</v>
      </c>
      <c r="AX42" s="19">
        <v>37</v>
      </c>
      <c r="AY42" s="19">
        <v>18</v>
      </c>
      <c r="AZ42" s="19">
        <v>25</v>
      </c>
      <c r="BA42" s="19">
        <v>20</v>
      </c>
      <c r="BD42" s="19">
        <v>37</v>
      </c>
      <c r="BE42" s="19">
        <v>25</v>
      </c>
      <c r="BF42" s="19">
        <v>20</v>
      </c>
      <c r="BG42" s="19">
        <v>30</v>
      </c>
      <c r="BH42" s="19">
        <v>32</v>
      </c>
      <c r="BJ42" s="4">
        <v>37</v>
      </c>
      <c r="BK42" s="19">
        <v>37</v>
      </c>
      <c r="BM42" s="19">
        <v>35</v>
      </c>
      <c r="BN42" s="19"/>
      <c r="BP42" s="19">
        <v>35</v>
      </c>
      <c r="BQ42" s="19">
        <v>37</v>
      </c>
      <c r="BR42" s="19">
        <v>35</v>
      </c>
      <c r="BT42" s="4">
        <v>32</v>
      </c>
      <c r="BU42" s="4"/>
      <c r="BX42" s="19">
        <v>34</v>
      </c>
      <c r="BY42" s="19">
        <v>37</v>
      </c>
      <c r="BZ42" s="19"/>
      <c r="CA42" s="19">
        <v>35</v>
      </c>
      <c r="CB42" s="19">
        <v>24</v>
      </c>
    </row>
    <row r="43" spans="1:80">
      <c r="A43" s="55" t="s">
        <v>622</v>
      </c>
      <c r="B43" s="4"/>
      <c r="C43" s="4"/>
      <c r="D43" s="4"/>
      <c r="E43" s="4"/>
      <c r="F43" s="4"/>
      <c r="S43" s="19">
        <v>0</v>
      </c>
      <c r="Y43" s="4">
        <v>0</v>
      </c>
      <c r="AE43" s="4">
        <v>0</v>
      </c>
      <c r="AL43" s="4">
        <v>0</v>
      </c>
      <c r="AM43" s="4">
        <v>0</v>
      </c>
      <c r="AO43" s="4">
        <v>0</v>
      </c>
      <c r="AS43" s="4">
        <v>0</v>
      </c>
      <c r="AT43" s="4">
        <v>0</v>
      </c>
      <c r="AY43" s="19">
        <v>0</v>
      </c>
      <c r="AZ43" s="19">
        <v>0</v>
      </c>
      <c r="BA43" s="19">
        <v>0</v>
      </c>
      <c r="BC43" s="19">
        <v>0</v>
      </c>
      <c r="BN43" s="19">
        <v>0</v>
      </c>
      <c r="BU43" s="4"/>
      <c r="BZ43" s="19"/>
    </row>
    <row r="44" spans="1:80">
      <c r="A44" s="74" t="s">
        <v>1792</v>
      </c>
      <c r="B44" s="4"/>
      <c r="C44" s="4" t="s">
        <v>3382</v>
      </c>
      <c r="D44" s="4" t="s">
        <v>3383</v>
      </c>
      <c r="E44" s="4" t="s">
        <v>474</v>
      </c>
      <c r="F44" s="4"/>
      <c r="J44" s="19" t="s">
        <v>474</v>
      </c>
      <c r="S44" s="73" t="s">
        <v>1213</v>
      </c>
      <c r="X44" s="19" t="s">
        <v>2226</v>
      </c>
      <c r="Y44" s="8" t="s">
        <v>2226</v>
      </c>
      <c r="AA44" s="19" t="s">
        <v>474</v>
      </c>
      <c r="AC44" s="19" t="s">
        <v>475</v>
      </c>
      <c r="AE44" s="4" t="s">
        <v>2226</v>
      </c>
      <c r="AH44" s="4" t="s">
        <v>3904</v>
      </c>
      <c r="AL44" s="4" t="s">
        <v>2226</v>
      </c>
      <c r="AM44" s="4">
        <v>0</v>
      </c>
      <c r="AO44" s="4" t="s">
        <v>375</v>
      </c>
      <c r="AS44" s="4" t="s">
        <v>3351</v>
      </c>
      <c r="AT44" s="4" t="s">
        <v>4880</v>
      </c>
      <c r="AW44" s="4" t="s">
        <v>2226</v>
      </c>
      <c r="AX44" s="19" t="s">
        <v>4254</v>
      </c>
      <c r="AY44" s="73" t="s">
        <v>450</v>
      </c>
      <c r="AZ44" s="73" t="s">
        <v>3354</v>
      </c>
      <c r="BA44" s="73" t="s">
        <v>474</v>
      </c>
      <c r="BC44" s="19">
        <v>0</v>
      </c>
      <c r="BD44" s="19" t="s">
        <v>476</v>
      </c>
      <c r="BF44" s="19" t="s">
        <v>2226</v>
      </c>
      <c r="BG44" s="19" t="s">
        <v>477</v>
      </c>
      <c r="BJ44" s="4" t="s">
        <v>474</v>
      </c>
      <c r="BK44" s="19" t="s">
        <v>478</v>
      </c>
      <c r="BM44" s="19" t="s">
        <v>2226</v>
      </c>
      <c r="BN44" s="19">
        <v>0</v>
      </c>
      <c r="BP44" s="19" t="s">
        <v>2226</v>
      </c>
      <c r="BR44" s="19" t="s">
        <v>2226</v>
      </c>
      <c r="BT44" s="4" t="s">
        <v>2226</v>
      </c>
      <c r="BU44" s="8"/>
      <c r="BX44" s="19" t="s">
        <v>2226</v>
      </c>
      <c r="BY44" s="19" t="s">
        <v>479</v>
      </c>
      <c r="BZ44" s="19"/>
      <c r="CA44" s="19" t="s">
        <v>450</v>
      </c>
      <c r="CB44" s="19" t="s">
        <v>2226</v>
      </c>
    </row>
    <row r="45" spans="1:80" ht="25.5">
      <c r="A45" s="55" t="s">
        <v>624</v>
      </c>
      <c r="B45" s="4"/>
      <c r="C45" s="4" t="s">
        <v>4551</v>
      </c>
      <c r="D45" s="4">
        <v>0</v>
      </c>
      <c r="E45" s="4" t="s">
        <v>3384</v>
      </c>
      <c r="F45" s="4"/>
      <c r="I45" s="19" t="s">
        <v>480</v>
      </c>
      <c r="O45" s="19" t="s">
        <v>481</v>
      </c>
      <c r="S45" s="73" t="s">
        <v>1577</v>
      </c>
      <c r="X45" s="19" t="s">
        <v>482</v>
      </c>
      <c r="Y45" s="4">
        <v>0</v>
      </c>
      <c r="AA45" s="19" t="s">
        <v>483</v>
      </c>
      <c r="AC45" s="19" t="s">
        <v>484</v>
      </c>
      <c r="AE45" s="4">
        <v>0</v>
      </c>
      <c r="AH45" s="4" t="s">
        <v>3391</v>
      </c>
      <c r="AL45" s="4" t="s">
        <v>376</v>
      </c>
      <c r="AM45" s="4" t="s">
        <v>1911</v>
      </c>
      <c r="AO45" s="4" t="s">
        <v>377</v>
      </c>
      <c r="AS45" s="4">
        <v>0</v>
      </c>
      <c r="AT45" s="4" t="s">
        <v>1141</v>
      </c>
      <c r="AX45" s="19" t="s">
        <v>485</v>
      </c>
      <c r="AY45" s="19">
        <v>0</v>
      </c>
      <c r="AZ45" s="73" t="s">
        <v>4871</v>
      </c>
      <c r="BA45" s="19">
        <v>0</v>
      </c>
      <c r="BC45" s="19">
        <v>0</v>
      </c>
      <c r="BG45" s="19" t="s">
        <v>486</v>
      </c>
      <c r="BH45" s="19" t="s">
        <v>487</v>
      </c>
      <c r="BJ45" s="4" t="s">
        <v>5061</v>
      </c>
      <c r="BM45" s="19" t="s">
        <v>488</v>
      </c>
      <c r="BN45" s="19">
        <v>0</v>
      </c>
      <c r="BR45" s="19" t="s">
        <v>489</v>
      </c>
      <c r="BT45" s="4" t="s">
        <v>1150</v>
      </c>
      <c r="BU45" s="8"/>
      <c r="BX45" s="19" t="s">
        <v>3997</v>
      </c>
      <c r="BZ45" s="19"/>
      <c r="CA45" s="19" t="s">
        <v>490</v>
      </c>
      <c r="CB45" s="19" t="s">
        <v>491</v>
      </c>
    </row>
    <row r="46" spans="1:80" ht="51">
      <c r="A46" s="55" t="s">
        <v>625</v>
      </c>
      <c r="B46" s="4" t="s">
        <v>492</v>
      </c>
      <c r="C46" s="4" t="s">
        <v>4000</v>
      </c>
      <c r="D46" s="4">
        <v>0</v>
      </c>
      <c r="E46" s="4">
        <v>0</v>
      </c>
      <c r="F46" s="4" t="s">
        <v>3388</v>
      </c>
      <c r="O46" s="19" t="s">
        <v>492</v>
      </c>
      <c r="S46" s="19">
        <v>0</v>
      </c>
      <c r="Y46" s="4">
        <v>0</v>
      </c>
      <c r="AB46" s="19" t="s">
        <v>493</v>
      </c>
      <c r="AC46" s="19" t="s">
        <v>494</v>
      </c>
      <c r="AE46" s="4" t="s">
        <v>364</v>
      </c>
      <c r="AH46" s="4" t="s">
        <v>3392</v>
      </c>
      <c r="AL46" s="4">
        <v>0</v>
      </c>
      <c r="AM46" s="4" t="s">
        <v>378</v>
      </c>
      <c r="AO46" s="4" t="s">
        <v>498</v>
      </c>
      <c r="AS46" s="4">
        <v>0</v>
      </c>
      <c r="AT46" s="4" t="s">
        <v>1142</v>
      </c>
      <c r="AW46" s="4" t="s">
        <v>3399</v>
      </c>
      <c r="AY46" s="73" t="s">
        <v>4000</v>
      </c>
      <c r="AZ46" s="19">
        <v>0</v>
      </c>
      <c r="BA46" s="19">
        <v>0</v>
      </c>
      <c r="BC46" s="19">
        <v>0</v>
      </c>
      <c r="BF46" s="19" t="s">
        <v>495</v>
      </c>
      <c r="BH46" s="19" t="s">
        <v>496</v>
      </c>
      <c r="BK46" s="19" t="s">
        <v>497</v>
      </c>
      <c r="BN46" s="19">
        <v>0</v>
      </c>
      <c r="BR46" s="19" t="s">
        <v>498</v>
      </c>
      <c r="BT46" s="4" t="s">
        <v>4056</v>
      </c>
      <c r="BU46" s="8"/>
      <c r="BZ46" s="19"/>
      <c r="CA46" s="19" t="s">
        <v>499</v>
      </c>
    </row>
    <row r="47" spans="1:80">
      <c r="A47" s="46" t="s">
        <v>623</v>
      </c>
      <c r="B47" s="4"/>
      <c r="C47" s="4"/>
      <c r="D47" s="4">
        <v>0</v>
      </c>
      <c r="E47" s="4">
        <v>0</v>
      </c>
      <c r="F47" s="4"/>
      <c r="J47" s="19" t="s">
        <v>500</v>
      </c>
      <c r="S47" s="19">
        <v>0</v>
      </c>
      <c r="Y47" s="4">
        <v>0</v>
      </c>
      <c r="AE47" s="4">
        <v>0</v>
      </c>
      <c r="AL47" s="4">
        <v>0</v>
      </c>
      <c r="AM47" s="4">
        <v>0</v>
      </c>
      <c r="AO47" s="4" t="s">
        <v>379</v>
      </c>
      <c r="AS47" s="4">
        <v>0</v>
      </c>
      <c r="AT47" s="4" t="s">
        <v>1143</v>
      </c>
      <c r="AY47" s="19">
        <v>0</v>
      </c>
      <c r="AZ47" s="19">
        <v>0</v>
      </c>
      <c r="BA47" s="19">
        <v>0</v>
      </c>
      <c r="BC47" s="19">
        <v>0</v>
      </c>
      <c r="BD47" s="19" t="s">
        <v>501</v>
      </c>
      <c r="BH47" s="19" t="s">
        <v>502</v>
      </c>
      <c r="BJ47" s="4" t="s">
        <v>5062</v>
      </c>
      <c r="BK47" s="19" t="s">
        <v>503</v>
      </c>
      <c r="BN47" s="19">
        <v>0</v>
      </c>
      <c r="BU47" s="8"/>
      <c r="BY47" s="19" t="s">
        <v>504</v>
      </c>
      <c r="BZ47" s="19"/>
    </row>
    <row r="48" spans="1:80">
      <c r="A48" s="55" t="s">
        <v>620</v>
      </c>
      <c r="B48" s="4"/>
      <c r="C48" s="4"/>
      <c r="D48" s="4"/>
      <c r="E48" s="4"/>
      <c r="F48" s="4"/>
      <c r="J48" s="19">
        <v>2009</v>
      </c>
      <c r="Y48" s="4"/>
      <c r="AO48" s="4">
        <v>1996</v>
      </c>
      <c r="AT48" s="4">
        <v>2003</v>
      </c>
      <c r="BD48" s="19">
        <v>1995</v>
      </c>
      <c r="BH48" s="19">
        <v>2004</v>
      </c>
      <c r="BJ48" s="4">
        <v>2006</v>
      </c>
      <c r="BK48" s="19">
        <v>2004</v>
      </c>
      <c r="BN48" s="19"/>
      <c r="BU48" s="4"/>
      <c r="BY48" s="19">
        <v>2007</v>
      </c>
      <c r="BZ48" s="19"/>
    </row>
    <row r="49" spans="1:80">
      <c r="A49" s="55" t="s">
        <v>621</v>
      </c>
      <c r="B49" s="4"/>
      <c r="C49" s="4"/>
      <c r="D49" s="4"/>
      <c r="E49" s="4"/>
      <c r="F49" s="4"/>
      <c r="J49" s="19">
        <v>32</v>
      </c>
      <c r="Y49" s="4"/>
      <c r="AO49" s="4">
        <v>37</v>
      </c>
      <c r="AT49" s="4">
        <v>20</v>
      </c>
      <c r="BD49" s="19">
        <v>37</v>
      </c>
      <c r="BH49" s="19">
        <v>32</v>
      </c>
      <c r="BJ49" s="4">
        <v>37</v>
      </c>
      <c r="BK49" s="19">
        <v>32</v>
      </c>
      <c r="BN49" s="19"/>
      <c r="BU49" s="4"/>
      <c r="BZ49" s="19"/>
    </row>
    <row r="50" spans="1:80">
      <c r="A50" s="55" t="s">
        <v>622</v>
      </c>
      <c r="B50" s="4"/>
      <c r="C50" s="4"/>
      <c r="D50" s="4">
        <v>0</v>
      </c>
      <c r="E50" s="4">
        <v>0</v>
      </c>
      <c r="F50" s="4"/>
      <c r="S50" s="19">
        <v>0</v>
      </c>
      <c r="Y50" s="4">
        <v>0</v>
      </c>
      <c r="AE50" s="4">
        <v>0</v>
      </c>
      <c r="AL50" s="4">
        <v>0</v>
      </c>
      <c r="AM50" s="4">
        <v>0</v>
      </c>
      <c r="AO50" s="4">
        <v>0</v>
      </c>
      <c r="AS50" s="4">
        <v>0</v>
      </c>
      <c r="AT50" s="4">
        <v>0</v>
      </c>
      <c r="AY50" s="19">
        <v>0</v>
      </c>
      <c r="AZ50" s="19">
        <v>0</v>
      </c>
      <c r="BA50" s="19">
        <v>0</v>
      </c>
      <c r="BC50" s="19">
        <v>0</v>
      </c>
      <c r="BN50" s="19">
        <v>0</v>
      </c>
      <c r="BU50" s="4"/>
      <c r="BZ50" s="19"/>
    </row>
    <row r="51" spans="1:80" ht="25.5">
      <c r="A51" s="74" t="s">
        <v>1792</v>
      </c>
      <c r="B51" s="4"/>
      <c r="C51" s="4"/>
      <c r="D51" s="4">
        <v>0</v>
      </c>
      <c r="E51" s="4">
        <v>0</v>
      </c>
      <c r="F51" s="4"/>
      <c r="J51" s="19" t="s">
        <v>2226</v>
      </c>
      <c r="S51" s="19">
        <v>0</v>
      </c>
      <c r="Y51" s="4">
        <v>0</v>
      </c>
      <c r="AE51" s="4">
        <v>0</v>
      </c>
      <c r="AL51" s="4">
        <v>0</v>
      </c>
      <c r="AM51" s="4">
        <v>0</v>
      </c>
      <c r="AO51" s="4" t="s">
        <v>380</v>
      </c>
      <c r="AS51" s="4">
        <v>0</v>
      </c>
      <c r="AT51" s="4" t="s">
        <v>1144</v>
      </c>
      <c r="AY51" s="19">
        <v>0</v>
      </c>
      <c r="AZ51" s="19">
        <v>0</v>
      </c>
      <c r="BA51" s="19">
        <v>0</v>
      </c>
      <c r="BC51" s="19">
        <v>0</v>
      </c>
      <c r="BJ51" s="4" t="s">
        <v>5063</v>
      </c>
      <c r="BK51" s="19" t="s">
        <v>2226</v>
      </c>
      <c r="BN51" s="19">
        <v>0</v>
      </c>
      <c r="BU51" s="4"/>
      <c r="BY51" s="19" t="s">
        <v>2226</v>
      </c>
      <c r="BZ51" s="19"/>
    </row>
    <row r="52" spans="1:80">
      <c r="A52" s="55" t="s">
        <v>624</v>
      </c>
      <c r="B52" s="4"/>
      <c r="C52" s="4"/>
      <c r="D52" s="4">
        <v>0</v>
      </c>
      <c r="E52" s="4">
        <v>0</v>
      </c>
      <c r="F52" s="4"/>
      <c r="S52" s="19">
        <v>0</v>
      </c>
      <c r="Y52" s="4">
        <v>0</v>
      </c>
      <c r="AE52" s="4">
        <v>0</v>
      </c>
      <c r="AL52" s="4">
        <v>0</v>
      </c>
      <c r="AM52" s="4">
        <v>0</v>
      </c>
      <c r="AO52" s="4" t="s">
        <v>377</v>
      </c>
      <c r="AS52" s="4">
        <v>0</v>
      </c>
      <c r="AT52" s="4" t="s">
        <v>1145</v>
      </c>
      <c r="AY52" s="19">
        <v>0</v>
      </c>
      <c r="AZ52" s="19">
        <v>0</v>
      </c>
      <c r="BA52" s="19">
        <v>0</v>
      </c>
      <c r="BC52" s="19">
        <v>0</v>
      </c>
      <c r="BH52" s="19" t="s">
        <v>487</v>
      </c>
      <c r="BJ52" s="4" t="s">
        <v>5064</v>
      </c>
      <c r="BN52" s="19">
        <v>0</v>
      </c>
      <c r="BU52" s="8"/>
      <c r="BZ52" s="19"/>
    </row>
    <row r="53" spans="1:80">
      <c r="A53" s="55" t="s">
        <v>625</v>
      </c>
      <c r="B53" s="4"/>
      <c r="C53" s="4"/>
      <c r="D53" s="4">
        <v>0</v>
      </c>
      <c r="E53" s="4">
        <v>0</v>
      </c>
      <c r="F53" s="4"/>
      <c r="S53" s="19">
        <v>0</v>
      </c>
      <c r="Y53" s="4">
        <v>0</v>
      </c>
      <c r="AE53" s="4">
        <v>0</v>
      </c>
      <c r="AL53" s="4">
        <v>0</v>
      </c>
      <c r="AM53" s="4">
        <v>0</v>
      </c>
      <c r="AO53" s="4" t="s">
        <v>498</v>
      </c>
      <c r="AS53" s="4">
        <v>0</v>
      </c>
      <c r="AT53" s="4" t="s">
        <v>1146</v>
      </c>
      <c r="AY53" s="19">
        <v>0</v>
      </c>
      <c r="AZ53" s="19">
        <v>0</v>
      </c>
      <c r="BA53" s="19">
        <v>0</v>
      </c>
      <c r="BC53" s="19">
        <v>0</v>
      </c>
      <c r="BD53" s="19" t="s">
        <v>496</v>
      </c>
      <c r="BH53" s="19" t="s">
        <v>496</v>
      </c>
      <c r="BN53" s="19">
        <v>0</v>
      </c>
      <c r="BU53" s="8"/>
      <c r="BZ53" s="19"/>
    </row>
    <row r="54" spans="1:80">
      <c r="A54" s="54" t="s">
        <v>626</v>
      </c>
      <c r="B54" s="4">
        <v>80</v>
      </c>
      <c r="C54" s="4">
        <v>86</v>
      </c>
      <c r="D54" s="4">
        <v>95</v>
      </c>
      <c r="E54" s="4">
        <v>97</v>
      </c>
      <c r="F54" s="4">
        <v>80</v>
      </c>
      <c r="G54" s="19">
        <v>70</v>
      </c>
      <c r="H54" s="19">
        <v>0</v>
      </c>
      <c r="I54" s="19">
        <v>0</v>
      </c>
      <c r="J54" s="19">
        <v>95</v>
      </c>
      <c r="K54" s="19">
        <v>0</v>
      </c>
      <c r="L54" s="19">
        <v>0</v>
      </c>
      <c r="O54" s="19">
        <v>0</v>
      </c>
      <c r="P54" s="19">
        <v>0</v>
      </c>
      <c r="Q54" s="19">
        <v>0</v>
      </c>
      <c r="R54" s="19">
        <v>0</v>
      </c>
      <c r="S54" s="19">
        <v>0</v>
      </c>
      <c r="T54" s="19">
        <v>0</v>
      </c>
      <c r="U54" s="19">
        <v>75</v>
      </c>
      <c r="W54" s="19">
        <v>0</v>
      </c>
      <c r="X54" s="19">
        <v>85</v>
      </c>
      <c r="Y54" s="4">
        <v>98</v>
      </c>
      <c r="Z54" s="19">
        <v>95</v>
      </c>
      <c r="AA54" s="19">
        <v>75</v>
      </c>
      <c r="AB54" s="19">
        <v>80</v>
      </c>
      <c r="AC54" s="19">
        <v>0</v>
      </c>
      <c r="AD54" s="19">
        <v>60</v>
      </c>
      <c r="AE54" s="4">
        <v>0</v>
      </c>
      <c r="AG54" s="19">
        <v>90</v>
      </c>
      <c r="AH54" s="4">
        <v>90</v>
      </c>
      <c r="AI54" s="19">
        <v>90</v>
      </c>
      <c r="AJ54" s="19">
        <v>85</v>
      </c>
      <c r="AK54" s="19">
        <v>97</v>
      </c>
      <c r="AL54" s="4">
        <v>95</v>
      </c>
      <c r="AM54" s="4">
        <v>0</v>
      </c>
      <c r="AO54" s="4">
        <v>99</v>
      </c>
      <c r="AS54" s="4">
        <v>98</v>
      </c>
      <c r="AT54" s="4">
        <v>96</v>
      </c>
      <c r="AV54" s="4">
        <v>80</v>
      </c>
      <c r="AW54" s="4">
        <v>98</v>
      </c>
      <c r="AX54" s="19">
        <v>98</v>
      </c>
      <c r="AY54" s="19">
        <v>0</v>
      </c>
      <c r="AZ54" s="19">
        <v>0</v>
      </c>
      <c r="BA54" s="19">
        <v>0</v>
      </c>
      <c r="BB54" s="19">
        <v>0</v>
      </c>
      <c r="BC54" s="19">
        <v>0</v>
      </c>
      <c r="BD54" s="19">
        <v>90</v>
      </c>
      <c r="BE54" s="19">
        <v>95</v>
      </c>
      <c r="BF54" s="19">
        <v>95</v>
      </c>
      <c r="BG54" s="19">
        <v>95</v>
      </c>
      <c r="BH54" s="19">
        <v>98</v>
      </c>
      <c r="BI54" s="19">
        <v>98</v>
      </c>
      <c r="BJ54" s="4">
        <v>95</v>
      </c>
      <c r="BK54" s="19">
        <v>90</v>
      </c>
      <c r="BL54" s="19">
        <v>0</v>
      </c>
      <c r="BM54" s="19">
        <v>90</v>
      </c>
      <c r="BN54" s="19">
        <v>90</v>
      </c>
      <c r="BO54" s="19">
        <v>90</v>
      </c>
      <c r="BP54" s="19">
        <v>99</v>
      </c>
      <c r="BQ54" s="19">
        <v>15</v>
      </c>
      <c r="BR54" s="19">
        <v>85</v>
      </c>
      <c r="BS54" s="19">
        <v>85</v>
      </c>
      <c r="BT54" s="4">
        <v>100</v>
      </c>
      <c r="BU54" s="4"/>
      <c r="BV54" s="19">
        <v>50</v>
      </c>
      <c r="BX54" s="19">
        <v>0</v>
      </c>
      <c r="BY54" s="19">
        <v>60</v>
      </c>
      <c r="BZ54" s="19">
        <v>0</v>
      </c>
      <c r="CA54" s="19">
        <v>92</v>
      </c>
      <c r="CB54" s="19">
        <v>98</v>
      </c>
    </row>
    <row r="55" spans="1:80">
      <c r="A55" s="75" t="s">
        <v>615</v>
      </c>
      <c r="B55" s="4">
        <v>0</v>
      </c>
      <c r="C55" s="4">
        <v>0</v>
      </c>
      <c r="D55" s="4">
        <v>0</v>
      </c>
      <c r="E55" s="4">
        <v>0</v>
      </c>
      <c r="F55" s="4">
        <v>0</v>
      </c>
      <c r="G55" s="19">
        <v>70</v>
      </c>
      <c r="H55" s="19">
        <v>90</v>
      </c>
      <c r="I55" s="19">
        <v>70</v>
      </c>
      <c r="J55" s="19">
        <v>95</v>
      </c>
      <c r="K55" s="19">
        <v>90</v>
      </c>
      <c r="L55" s="19">
        <v>0</v>
      </c>
      <c r="M55" s="19">
        <v>80</v>
      </c>
      <c r="O55" s="19">
        <v>75</v>
      </c>
      <c r="P55" s="19">
        <v>85</v>
      </c>
      <c r="Q55" s="19">
        <v>0</v>
      </c>
      <c r="R55" s="19">
        <v>50</v>
      </c>
      <c r="S55" s="19">
        <v>80</v>
      </c>
      <c r="T55" s="19">
        <v>90</v>
      </c>
      <c r="U55" s="19">
        <v>75</v>
      </c>
      <c r="W55" s="19">
        <v>0</v>
      </c>
      <c r="X55" s="19">
        <v>85</v>
      </c>
      <c r="Y55" s="4">
        <v>0</v>
      </c>
      <c r="Z55" s="19">
        <v>95</v>
      </c>
      <c r="AA55" s="19">
        <v>75</v>
      </c>
      <c r="AB55" s="19">
        <v>0</v>
      </c>
      <c r="AC55" s="19">
        <v>75</v>
      </c>
      <c r="AD55" s="19">
        <v>60</v>
      </c>
      <c r="AE55" s="4">
        <v>80</v>
      </c>
      <c r="AG55" s="19">
        <v>0</v>
      </c>
      <c r="AH55" s="4">
        <v>0</v>
      </c>
      <c r="AI55" s="19">
        <v>0</v>
      </c>
      <c r="AJ55" s="19">
        <v>0</v>
      </c>
      <c r="AK55" s="19">
        <v>0</v>
      </c>
      <c r="AL55" s="4">
        <v>95</v>
      </c>
      <c r="AM55" s="4">
        <v>0</v>
      </c>
      <c r="AO55" s="4">
        <v>99</v>
      </c>
      <c r="AS55" s="4">
        <v>0</v>
      </c>
      <c r="AT55" s="4">
        <v>45</v>
      </c>
      <c r="AV55" s="4">
        <v>0</v>
      </c>
      <c r="AW55" s="4">
        <v>0</v>
      </c>
      <c r="AX55" s="19">
        <v>98</v>
      </c>
      <c r="AY55" s="19">
        <v>100</v>
      </c>
      <c r="AZ55" s="19">
        <v>95</v>
      </c>
      <c r="BA55" s="19">
        <v>99</v>
      </c>
      <c r="BB55" s="19">
        <v>90</v>
      </c>
      <c r="BC55" s="19">
        <v>95</v>
      </c>
      <c r="BD55" s="19">
        <v>85</v>
      </c>
      <c r="BE55" s="19">
        <v>95</v>
      </c>
      <c r="BF55" s="19">
        <v>95</v>
      </c>
      <c r="BG55" s="19">
        <v>95</v>
      </c>
      <c r="BH55" s="19">
        <v>98</v>
      </c>
      <c r="BI55" s="19">
        <v>98</v>
      </c>
      <c r="BJ55" s="4">
        <v>0</v>
      </c>
      <c r="BK55" s="19">
        <v>90</v>
      </c>
      <c r="BL55" s="19">
        <v>0</v>
      </c>
      <c r="BM55" s="19">
        <v>90</v>
      </c>
      <c r="BN55" s="19">
        <v>90</v>
      </c>
      <c r="BO55" s="19">
        <v>90</v>
      </c>
      <c r="BP55" s="19">
        <v>99</v>
      </c>
      <c r="BQ55" s="19">
        <v>0</v>
      </c>
      <c r="BR55" s="19">
        <v>85</v>
      </c>
      <c r="BS55" s="19">
        <v>85</v>
      </c>
      <c r="BT55" s="4">
        <v>100</v>
      </c>
      <c r="BU55" s="4"/>
      <c r="BV55" s="19">
        <v>0</v>
      </c>
      <c r="BX55" s="19">
        <v>0</v>
      </c>
      <c r="BY55" s="19">
        <v>60</v>
      </c>
      <c r="BZ55" s="19">
        <v>0</v>
      </c>
      <c r="CA55" s="19">
        <v>92</v>
      </c>
      <c r="CB55" s="19">
        <v>98</v>
      </c>
    </row>
    <row r="56" spans="1:80">
      <c r="A56" s="46" t="s">
        <v>627</v>
      </c>
      <c r="B56" s="4">
        <v>1</v>
      </c>
      <c r="C56" s="4">
        <v>1</v>
      </c>
      <c r="D56" s="4">
        <v>1</v>
      </c>
      <c r="E56" s="4">
        <v>2</v>
      </c>
      <c r="F56" s="4">
        <v>1</v>
      </c>
      <c r="G56" s="19">
        <v>1</v>
      </c>
      <c r="J56" s="19">
        <v>1</v>
      </c>
      <c r="R56" s="19">
        <v>0</v>
      </c>
      <c r="S56" s="19">
        <v>0</v>
      </c>
      <c r="T56" s="19">
        <v>0</v>
      </c>
      <c r="U56" s="19">
        <v>1</v>
      </c>
      <c r="X56" s="19">
        <v>2</v>
      </c>
      <c r="Y56" s="4">
        <v>1</v>
      </c>
      <c r="Z56" s="19">
        <v>2</v>
      </c>
      <c r="AA56" s="19">
        <v>2</v>
      </c>
      <c r="AB56" s="19">
        <v>1</v>
      </c>
      <c r="AD56" s="19">
        <v>2</v>
      </c>
      <c r="AE56" s="4">
        <v>0</v>
      </c>
      <c r="AH56" s="4">
        <v>1</v>
      </c>
      <c r="AL56" s="4">
        <v>1</v>
      </c>
      <c r="AM56" s="4">
        <v>2</v>
      </c>
      <c r="AO56" s="4">
        <v>2</v>
      </c>
      <c r="AS56" s="4">
        <v>2</v>
      </c>
      <c r="AT56" s="4">
        <v>1</v>
      </c>
      <c r="AV56" s="4">
        <v>1</v>
      </c>
      <c r="AW56" s="4">
        <v>2</v>
      </c>
      <c r="AX56" s="19">
        <v>1</v>
      </c>
      <c r="AY56" s="19">
        <v>0</v>
      </c>
      <c r="AZ56" s="19">
        <v>0</v>
      </c>
      <c r="BA56" s="19">
        <v>0</v>
      </c>
      <c r="BB56" s="19">
        <v>0</v>
      </c>
      <c r="BC56" s="19">
        <v>0</v>
      </c>
      <c r="BD56" s="19">
        <v>1</v>
      </c>
      <c r="BE56" s="19">
        <v>0</v>
      </c>
      <c r="BG56" s="19">
        <v>1</v>
      </c>
      <c r="BH56" s="19">
        <v>2</v>
      </c>
      <c r="BJ56" s="4">
        <v>2</v>
      </c>
      <c r="BK56" s="19">
        <v>2</v>
      </c>
      <c r="BM56" s="19">
        <v>2</v>
      </c>
      <c r="BN56" s="19">
        <v>0</v>
      </c>
      <c r="BO56" s="19">
        <v>1</v>
      </c>
      <c r="BP56" s="19">
        <v>2</v>
      </c>
      <c r="BQ56" s="19">
        <v>2</v>
      </c>
      <c r="BR56" s="19">
        <v>1</v>
      </c>
      <c r="BT56" s="4">
        <v>1</v>
      </c>
      <c r="BV56" s="19">
        <v>1</v>
      </c>
      <c r="BX56" s="19">
        <v>1</v>
      </c>
      <c r="BY56" s="19">
        <v>1</v>
      </c>
      <c r="BZ56" s="19"/>
      <c r="CA56" s="19">
        <v>1</v>
      </c>
      <c r="CB56" s="19">
        <v>1</v>
      </c>
    </row>
    <row r="57" spans="1:80">
      <c r="A57" s="76" t="s">
        <v>615</v>
      </c>
      <c r="B57" s="4">
        <v>0</v>
      </c>
      <c r="C57" s="4">
        <v>0</v>
      </c>
      <c r="D57" s="4">
        <v>0</v>
      </c>
      <c r="E57" s="4">
        <v>0</v>
      </c>
      <c r="F57" s="4">
        <v>0</v>
      </c>
      <c r="G57" s="19">
        <v>1</v>
      </c>
      <c r="H57" s="19">
        <v>1</v>
      </c>
      <c r="I57" s="19">
        <v>1</v>
      </c>
      <c r="J57" s="19">
        <v>1</v>
      </c>
      <c r="K57" s="19">
        <v>1</v>
      </c>
      <c r="L57" s="19">
        <v>1</v>
      </c>
      <c r="M57" s="19">
        <v>1</v>
      </c>
      <c r="O57" s="19">
        <v>1</v>
      </c>
      <c r="P57" s="19">
        <v>2</v>
      </c>
      <c r="R57" s="19">
        <v>3</v>
      </c>
      <c r="S57" s="19">
        <v>1</v>
      </c>
      <c r="T57" s="19">
        <v>1</v>
      </c>
      <c r="U57" s="19">
        <v>1</v>
      </c>
      <c r="X57" s="19">
        <v>2</v>
      </c>
      <c r="Y57" s="4">
        <v>0</v>
      </c>
      <c r="Z57" s="19">
        <v>2</v>
      </c>
      <c r="AA57" s="19">
        <v>1</v>
      </c>
      <c r="AB57" s="19">
        <v>0</v>
      </c>
      <c r="AC57" s="19">
        <v>2</v>
      </c>
      <c r="AD57" s="19">
        <v>2</v>
      </c>
      <c r="AE57" s="4">
        <v>2</v>
      </c>
      <c r="AH57" s="4">
        <v>0</v>
      </c>
      <c r="AL57" s="4">
        <v>1</v>
      </c>
      <c r="AM57" s="4">
        <v>2</v>
      </c>
      <c r="AO57" s="4">
        <v>2</v>
      </c>
      <c r="AS57" s="4">
        <v>0</v>
      </c>
      <c r="AT57" s="4">
        <v>0</v>
      </c>
      <c r="AV57" s="4">
        <v>0</v>
      </c>
      <c r="AW57" s="4">
        <v>0</v>
      </c>
      <c r="AX57" s="19">
        <v>1</v>
      </c>
      <c r="AY57" s="19">
        <v>2</v>
      </c>
      <c r="AZ57" s="19">
        <v>0</v>
      </c>
      <c r="BA57" s="19">
        <v>1</v>
      </c>
      <c r="BB57" s="19">
        <v>2</v>
      </c>
      <c r="BC57" s="19">
        <v>1</v>
      </c>
      <c r="BE57" s="19">
        <v>0</v>
      </c>
      <c r="BG57" s="19">
        <v>0</v>
      </c>
      <c r="BH57" s="19">
        <v>2</v>
      </c>
      <c r="BJ57" s="4">
        <v>0</v>
      </c>
      <c r="BK57" s="19">
        <v>1</v>
      </c>
      <c r="BM57" s="19">
        <v>2</v>
      </c>
      <c r="BN57" s="19">
        <v>1</v>
      </c>
      <c r="BO57" s="19">
        <v>1</v>
      </c>
      <c r="BP57" s="19">
        <v>2</v>
      </c>
      <c r="BQ57" s="19">
        <v>2</v>
      </c>
      <c r="BR57" s="19">
        <v>1</v>
      </c>
      <c r="BT57" s="4">
        <v>1</v>
      </c>
      <c r="BV57" s="19">
        <v>1</v>
      </c>
      <c r="BX57" s="19">
        <v>1</v>
      </c>
      <c r="BY57" s="19">
        <v>1</v>
      </c>
      <c r="BZ57" s="19"/>
      <c r="CA57" s="19">
        <v>1</v>
      </c>
      <c r="CB57" s="19">
        <v>0</v>
      </c>
    </row>
    <row r="58" spans="1:80">
      <c r="A58" s="46" t="s">
        <v>569</v>
      </c>
      <c r="B58" s="4" t="s">
        <v>1995</v>
      </c>
      <c r="C58" s="4" t="s">
        <v>1995</v>
      </c>
      <c r="D58" s="4" t="s">
        <v>1995</v>
      </c>
      <c r="E58" s="4" t="s">
        <v>1995</v>
      </c>
      <c r="F58" s="4" t="s">
        <v>1995</v>
      </c>
      <c r="G58" s="19" t="s">
        <v>450</v>
      </c>
      <c r="H58" s="19" t="s">
        <v>450</v>
      </c>
      <c r="I58" s="19" t="s">
        <v>2994</v>
      </c>
      <c r="J58" s="19" t="s">
        <v>2994</v>
      </c>
      <c r="K58" s="19" t="s">
        <v>2994</v>
      </c>
      <c r="L58" s="19" t="s">
        <v>2994</v>
      </c>
      <c r="M58" s="19" t="s">
        <v>2994</v>
      </c>
      <c r="O58" s="19" t="s">
        <v>2994</v>
      </c>
      <c r="P58" s="19" t="s">
        <v>450</v>
      </c>
      <c r="S58" s="19" t="s">
        <v>590</v>
      </c>
      <c r="U58" s="19" t="s">
        <v>2994</v>
      </c>
      <c r="X58" s="19" t="s">
        <v>1995</v>
      </c>
      <c r="Y58" s="4" t="s">
        <v>1995</v>
      </c>
      <c r="Z58" s="19" t="s">
        <v>2994</v>
      </c>
      <c r="AA58" s="19" t="s">
        <v>2994</v>
      </c>
      <c r="AB58" s="19" t="s">
        <v>2994</v>
      </c>
      <c r="AC58" s="19" t="s">
        <v>2994</v>
      </c>
      <c r="AD58" s="19" t="s">
        <v>2994</v>
      </c>
      <c r="AE58" s="4" t="s">
        <v>590</v>
      </c>
      <c r="AH58" s="4" t="s">
        <v>1995</v>
      </c>
      <c r="AL58" s="4" t="s">
        <v>1995</v>
      </c>
      <c r="AM58" s="4" t="s">
        <v>590</v>
      </c>
      <c r="AO58" s="4" t="s">
        <v>1995</v>
      </c>
      <c r="AS58" s="4" t="s">
        <v>1995</v>
      </c>
      <c r="AT58" s="4" t="s">
        <v>1995</v>
      </c>
      <c r="AV58" s="4" t="s">
        <v>590</v>
      </c>
      <c r="AW58" s="4" t="s">
        <v>1995</v>
      </c>
      <c r="AX58" s="19" t="s">
        <v>2994</v>
      </c>
      <c r="AY58" s="19" t="s">
        <v>1995</v>
      </c>
      <c r="AZ58" s="19" t="s">
        <v>1995</v>
      </c>
      <c r="BA58" s="19" t="s">
        <v>1995</v>
      </c>
      <c r="BC58" s="19" t="s">
        <v>1995</v>
      </c>
      <c r="BD58" s="19" t="s">
        <v>450</v>
      </c>
      <c r="BE58" s="19" t="s">
        <v>2994</v>
      </c>
      <c r="BF58" s="19" t="s">
        <v>2994</v>
      </c>
      <c r="BG58" s="19" t="s">
        <v>2994</v>
      </c>
      <c r="BH58" s="19" t="s">
        <v>2994</v>
      </c>
      <c r="BJ58" s="4" t="s">
        <v>590</v>
      </c>
      <c r="BK58" s="19" t="s">
        <v>2994</v>
      </c>
      <c r="BM58" s="19" t="s">
        <v>2994</v>
      </c>
      <c r="BN58" s="19"/>
      <c r="BO58" s="19" t="s">
        <v>2994</v>
      </c>
      <c r="BP58" s="19" t="s">
        <v>2994</v>
      </c>
      <c r="BQ58" s="19" t="s">
        <v>2994</v>
      </c>
      <c r="BR58" s="19" t="s">
        <v>2994</v>
      </c>
      <c r="BT58" s="4" t="s">
        <v>2994</v>
      </c>
      <c r="BV58" s="19" t="s">
        <v>2994</v>
      </c>
      <c r="BX58" s="19" t="s">
        <v>2994</v>
      </c>
      <c r="BY58" s="19" t="s">
        <v>2994</v>
      </c>
      <c r="BZ58" s="19"/>
      <c r="CA58" s="19" t="s">
        <v>450</v>
      </c>
      <c r="CB58" s="19" t="s">
        <v>2994</v>
      </c>
    </row>
    <row r="59" spans="1:80">
      <c r="A59" s="46" t="s">
        <v>570</v>
      </c>
      <c r="B59" s="4" t="s">
        <v>1995</v>
      </c>
      <c r="C59" s="4" t="s">
        <v>590</v>
      </c>
      <c r="D59" s="4" t="s">
        <v>590</v>
      </c>
      <c r="E59" s="4" t="s">
        <v>590</v>
      </c>
      <c r="F59" s="4" t="s">
        <v>590</v>
      </c>
      <c r="G59" s="19" t="s">
        <v>450</v>
      </c>
      <c r="H59" s="19" t="s">
        <v>450</v>
      </c>
      <c r="I59" s="19" t="s">
        <v>2994</v>
      </c>
      <c r="J59" s="19" t="s">
        <v>450</v>
      </c>
      <c r="K59" s="19" t="s">
        <v>450</v>
      </c>
      <c r="L59" s="19" t="s">
        <v>450</v>
      </c>
      <c r="M59" s="19" t="s">
        <v>450</v>
      </c>
      <c r="O59" s="19" t="s">
        <v>450</v>
      </c>
      <c r="P59" s="19" t="s">
        <v>450</v>
      </c>
      <c r="S59" s="19" t="s">
        <v>1995</v>
      </c>
      <c r="U59" s="19" t="s">
        <v>2994</v>
      </c>
      <c r="X59" s="19" t="s">
        <v>450</v>
      </c>
      <c r="Y59" s="4" t="s">
        <v>590</v>
      </c>
      <c r="Z59" s="19" t="s">
        <v>450</v>
      </c>
      <c r="AA59" s="19" t="s">
        <v>450</v>
      </c>
      <c r="AB59" s="19" t="s">
        <v>2994</v>
      </c>
      <c r="AC59" s="19" t="s">
        <v>2994</v>
      </c>
      <c r="AD59" s="19" t="s">
        <v>450</v>
      </c>
      <c r="AE59" s="4" t="s">
        <v>1995</v>
      </c>
      <c r="AH59" s="4" t="s">
        <v>590</v>
      </c>
      <c r="AL59" s="4" t="s">
        <v>590</v>
      </c>
      <c r="AM59" s="4" t="s">
        <v>590</v>
      </c>
      <c r="AO59" s="4" t="s">
        <v>590</v>
      </c>
      <c r="AS59" s="4" t="s">
        <v>590</v>
      </c>
      <c r="AT59" s="4" t="s">
        <v>1995</v>
      </c>
      <c r="AV59" s="4" t="s">
        <v>590</v>
      </c>
      <c r="AW59" s="4" t="s">
        <v>590</v>
      </c>
      <c r="AX59" s="19" t="s">
        <v>2994</v>
      </c>
      <c r="AY59" s="19" t="s">
        <v>590</v>
      </c>
      <c r="AZ59" s="19" t="s">
        <v>590</v>
      </c>
      <c r="BA59" s="19" t="s">
        <v>590</v>
      </c>
      <c r="BC59" s="19" t="s">
        <v>590</v>
      </c>
      <c r="BD59" s="19" t="s">
        <v>450</v>
      </c>
      <c r="BE59" s="19" t="s">
        <v>450</v>
      </c>
      <c r="BF59" s="19" t="s">
        <v>450</v>
      </c>
      <c r="BG59" s="19" t="s">
        <v>2994</v>
      </c>
      <c r="BH59" s="19" t="s">
        <v>450</v>
      </c>
      <c r="BJ59" s="4" t="s">
        <v>1995</v>
      </c>
      <c r="BK59" s="19" t="s">
        <v>450</v>
      </c>
      <c r="BM59" s="19" t="s">
        <v>2994</v>
      </c>
      <c r="BN59" s="19"/>
      <c r="BO59" s="19" t="s">
        <v>450</v>
      </c>
      <c r="BP59" s="19" t="s">
        <v>450</v>
      </c>
      <c r="BQ59" s="19" t="s">
        <v>2994</v>
      </c>
      <c r="BR59" s="19" t="s">
        <v>450</v>
      </c>
      <c r="BT59" s="4" t="s">
        <v>450</v>
      </c>
      <c r="BV59" s="19" t="s">
        <v>450</v>
      </c>
      <c r="BX59" s="19" t="s">
        <v>450</v>
      </c>
      <c r="BY59" s="19" t="s">
        <v>2994</v>
      </c>
      <c r="BZ59" s="19"/>
      <c r="CA59" s="19" t="s">
        <v>450</v>
      </c>
      <c r="CB59" s="19" t="s">
        <v>450</v>
      </c>
    </row>
    <row r="60" spans="1:80">
      <c r="A60" s="46" t="s">
        <v>571</v>
      </c>
      <c r="B60" s="4" t="s">
        <v>1995</v>
      </c>
      <c r="C60" s="4" t="s">
        <v>1995</v>
      </c>
      <c r="D60" s="4" t="s">
        <v>1995</v>
      </c>
      <c r="E60" s="4" t="s">
        <v>1995</v>
      </c>
      <c r="F60" s="4" t="s">
        <v>1995</v>
      </c>
      <c r="G60" s="19" t="s">
        <v>2994</v>
      </c>
      <c r="H60" s="19" t="s">
        <v>2994</v>
      </c>
      <c r="I60" s="19" t="s">
        <v>2994</v>
      </c>
      <c r="J60" s="19" t="s">
        <v>2994</v>
      </c>
      <c r="K60" s="19" t="s">
        <v>2994</v>
      </c>
      <c r="L60" s="19" t="s">
        <v>2994</v>
      </c>
      <c r="M60" s="19" t="s">
        <v>2994</v>
      </c>
      <c r="O60" s="19" t="s">
        <v>2994</v>
      </c>
      <c r="P60" s="19" t="s">
        <v>450</v>
      </c>
      <c r="S60" s="19" t="s">
        <v>1995</v>
      </c>
      <c r="U60" s="19" t="s">
        <v>2994</v>
      </c>
      <c r="X60" s="19" t="s">
        <v>2994</v>
      </c>
      <c r="Y60" s="4" t="s">
        <v>1995</v>
      </c>
      <c r="Z60" s="19" t="s">
        <v>450</v>
      </c>
      <c r="AA60" s="19" t="s">
        <v>2994</v>
      </c>
      <c r="AB60" s="19" t="s">
        <v>2994</v>
      </c>
      <c r="AC60" s="19" t="s">
        <v>2994</v>
      </c>
      <c r="AD60" s="19" t="s">
        <v>2994</v>
      </c>
      <c r="AE60" s="4" t="s">
        <v>1995</v>
      </c>
      <c r="AH60" s="4" t="s">
        <v>1995</v>
      </c>
      <c r="AL60" s="4" t="s">
        <v>1995</v>
      </c>
      <c r="AM60" s="4" t="s">
        <v>1995</v>
      </c>
      <c r="AO60" s="4" t="s">
        <v>1995</v>
      </c>
      <c r="AS60" s="4" t="s">
        <v>1995</v>
      </c>
      <c r="AT60" s="4" t="s">
        <v>1995</v>
      </c>
      <c r="AV60" s="4" t="s">
        <v>1995</v>
      </c>
      <c r="AW60" s="4" t="s">
        <v>1995</v>
      </c>
      <c r="AX60" s="19" t="s">
        <v>2994</v>
      </c>
      <c r="AY60" s="19" t="s">
        <v>590</v>
      </c>
      <c r="AZ60" s="19" t="s">
        <v>1995</v>
      </c>
      <c r="BA60" s="19" t="s">
        <v>1995</v>
      </c>
      <c r="BC60" s="19" t="s">
        <v>590</v>
      </c>
      <c r="BD60" s="19" t="s">
        <v>2994</v>
      </c>
      <c r="BE60" s="19" t="s">
        <v>2994</v>
      </c>
      <c r="BF60" s="19" t="s">
        <v>2994</v>
      </c>
      <c r="BG60" s="19" t="s">
        <v>2994</v>
      </c>
      <c r="BH60" s="19" t="s">
        <v>2994</v>
      </c>
      <c r="BJ60" s="4" t="s">
        <v>1995</v>
      </c>
      <c r="BK60" s="19" t="s">
        <v>2994</v>
      </c>
      <c r="BM60" s="19" t="s">
        <v>2994</v>
      </c>
      <c r="BN60" s="19"/>
      <c r="BO60" s="19" t="s">
        <v>2994</v>
      </c>
      <c r="BP60" s="19" t="s">
        <v>2994</v>
      </c>
      <c r="BQ60" s="19" t="s">
        <v>2994</v>
      </c>
      <c r="BR60" s="19" t="s">
        <v>2994</v>
      </c>
      <c r="BT60" s="4" t="s">
        <v>2994</v>
      </c>
      <c r="BV60" s="19" t="s">
        <v>2994</v>
      </c>
      <c r="BX60" s="19" t="s">
        <v>2994</v>
      </c>
      <c r="BY60" s="19" t="s">
        <v>2994</v>
      </c>
      <c r="BZ60" s="19"/>
      <c r="CA60" s="19" t="s">
        <v>450</v>
      </c>
      <c r="CB60" s="19" t="s">
        <v>2994</v>
      </c>
    </row>
    <row r="61" spans="1:80">
      <c r="A61" s="46" t="s">
        <v>628</v>
      </c>
      <c r="B61" s="4"/>
      <c r="C61" s="4"/>
      <c r="D61" s="4"/>
      <c r="E61" s="4"/>
      <c r="F61" s="4"/>
      <c r="H61" s="19" t="s">
        <v>2994</v>
      </c>
      <c r="I61" s="19" t="s">
        <v>2994</v>
      </c>
      <c r="J61" s="19" t="s">
        <v>2994</v>
      </c>
      <c r="K61" s="19" t="s">
        <v>2994</v>
      </c>
      <c r="L61" s="19" t="s">
        <v>2994</v>
      </c>
      <c r="M61" s="19" t="s">
        <v>2994</v>
      </c>
      <c r="P61" s="19" t="s">
        <v>2994</v>
      </c>
      <c r="S61" s="19" t="s">
        <v>1995</v>
      </c>
      <c r="U61" s="19" t="s">
        <v>2994</v>
      </c>
      <c r="X61" s="19" t="s">
        <v>2994</v>
      </c>
      <c r="Y61" s="4"/>
      <c r="Z61" s="19" t="s">
        <v>2994</v>
      </c>
      <c r="AA61" s="19" t="s">
        <v>2994</v>
      </c>
      <c r="AB61" s="19" t="s">
        <v>2994</v>
      </c>
      <c r="AC61" s="19" t="s">
        <v>2994</v>
      </c>
      <c r="AD61" s="19" t="s">
        <v>2994</v>
      </c>
      <c r="AE61" s="4" t="s">
        <v>1995</v>
      </c>
      <c r="AL61" s="4" t="s">
        <v>1995</v>
      </c>
      <c r="AM61" s="4" t="s">
        <v>1995</v>
      </c>
      <c r="AO61" s="4" t="s">
        <v>1995</v>
      </c>
      <c r="AT61" s="4" t="s">
        <v>1995</v>
      </c>
      <c r="AX61" s="19" t="s">
        <v>2994</v>
      </c>
      <c r="AY61" s="19" t="s">
        <v>1995</v>
      </c>
      <c r="AZ61" s="19" t="s">
        <v>1995</v>
      </c>
      <c r="BA61" s="19" t="s">
        <v>1995</v>
      </c>
      <c r="BB61" s="19" t="s">
        <v>1995</v>
      </c>
      <c r="BC61" s="19" t="s">
        <v>590</v>
      </c>
      <c r="BD61" s="19" t="s">
        <v>2994</v>
      </c>
      <c r="BE61" s="19" t="s">
        <v>2994</v>
      </c>
      <c r="BF61" s="19" t="s">
        <v>2994</v>
      </c>
      <c r="BG61" s="19" t="s">
        <v>2994</v>
      </c>
      <c r="BH61" s="19" t="s">
        <v>2994</v>
      </c>
      <c r="BK61" s="19" t="s">
        <v>2994</v>
      </c>
      <c r="BM61" s="19" t="s">
        <v>2994</v>
      </c>
      <c r="BN61" s="19" t="s">
        <v>1995</v>
      </c>
      <c r="BO61" s="19" t="s">
        <v>450</v>
      </c>
      <c r="BP61" s="19" t="s">
        <v>2994</v>
      </c>
      <c r="BQ61" s="19" t="s">
        <v>2994</v>
      </c>
      <c r="BR61" s="19" t="s">
        <v>2994</v>
      </c>
      <c r="BT61" s="4" t="s">
        <v>2994</v>
      </c>
      <c r="BX61" s="19" t="s">
        <v>2994</v>
      </c>
      <c r="BZ61" s="19"/>
      <c r="CA61" s="19" t="s">
        <v>2994</v>
      </c>
      <c r="CB61" s="19" t="s">
        <v>2994</v>
      </c>
    </row>
    <row r="62" spans="1:80" ht="63.75">
      <c r="A62" s="55" t="s">
        <v>629</v>
      </c>
      <c r="B62" s="4"/>
      <c r="C62" s="4"/>
      <c r="D62" s="4">
        <v>0</v>
      </c>
      <c r="E62" s="4">
        <v>0</v>
      </c>
      <c r="F62" s="4"/>
      <c r="G62" s="19" t="s">
        <v>2908</v>
      </c>
      <c r="L62" s="19" t="s">
        <v>505</v>
      </c>
      <c r="P62" s="19" t="s">
        <v>506</v>
      </c>
      <c r="S62" s="19">
        <v>0</v>
      </c>
      <c r="X62" s="19" t="s">
        <v>507</v>
      </c>
      <c r="Y62" s="4"/>
      <c r="Z62" s="19" t="s">
        <v>508</v>
      </c>
      <c r="AA62" s="19" t="s">
        <v>509</v>
      </c>
      <c r="AE62" s="4">
        <v>0</v>
      </c>
      <c r="AL62" s="4">
        <v>0</v>
      </c>
      <c r="AM62" s="4">
        <v>0</v>
      </c>
      <c r="AO62" s="4">
        <v>0</v>
      </c>
      <c r="AS62" s="4">
        <v>0</v>
      </c>
      <c r="AT62" s="4">
        <v>0</v>
      </c>
      <c r="AY62" s="19">
        <v>0</v>
      </c>
      <c r="AZ62" s="19">
        <v>0</v>
      </c>
      <c r="BA62" s="19">
        <v>0</v>
      </c>
      <c r="BB62" s="19">
        <v>0</v>
      </c>
      <c r="BC62" s="73" t="s">
        <v>1583</v>
      </c>
      <c r="BM62" s="19" t="s">
        <v>510</v>
      </c>
      <c r="BN62" s="19">
        <v>0</v>
      </c>
      <c r="BO62" s="19" t="s">
        <v>511</v>
      </c>
      <c r="BZ62" s="19"/>
      <c r="CA62" s="19" t="s">
        <v>512</v>
      </c>
    </row>
    <row r="63" spans="1:80">
      <c r="A63" s="86" t="s">
        <v>630</v>
      </c>
      <c r="B63" s="4"/>
      <c r="C63" s="4"/>
      <c r="D63" s="4"/>
      <c r="E63" s="4"/>
      <c r="F63" s="4"/>
      <c r="G63" s="19" t="s">
        <v>450</v>
      </c>
      <c r="H63" s="19" t="s">
        <v>2994</v>
      </c>
      <c r="I63" s="19" t="s">
        <v>2994</v>
      </c>
      <c r="J63" s="19" t="s">
        <v>2994</v>
      </c>
      <c r="K63" s="19" t="s">
        <v>2994</v>
      </c>
      <c r="L63" s="19" t="s">
        <v>2994</v>
      </c>
      <c r="M63" s="19" t="s">
        <v>2994</v>
      </c>
      <c r="P63" s="19" t="s">
        <v>2994</v>
      </c>
      <c r="S63" s="19" t="s">
        <v>1995</v>
      </c>
      <c r="U63" s="19" t="s">
        <v>2994</v>
      </c>
      <c r="X63" s="19" t="s">
        <v>2994</v>
      </c>
      <c r="Y63" s="4"/>
      <c r="AA63" s="19" t="s">
        <v>2994</v>
      </c>
      <c r="AB63" s="19" t="s">
        <v>2994</v>
      </c>
      <c r="AC63" s="19" t="s">
        <v>2994</v>
      </c>
      <c r="AD63" s="19" t="s">
        <v>2994</v>
      </c>
      <c r="AL63" s="4" t="s">
        <v>1995</v>
      </c>
      <c r="AM63" s="4" t="s">
        <v>1995</v>
      </c>
      <c r="AO63" s="4" t="s">
        <v>1995</v>
      </c>
      <c r="AT63" s="4" t="s">
        <v>1995</v>
      </c>
      <c r="AX63" s="19" t="s">
        <v>2994</v>
      </c>
      <c r="AY63" s="19" t="s">
        <v>1995</v>
      </c>
      <c r="AZ63" s="19" t="s">
        <v>1995</v>
      </c>
      <c r="BA63" s="19" t="s">
        <v>1995</v>
      </c>
      <c r="BC63" s="19" t="s">
        <v>590</v>
      </c>
      <c r="BD63" s="19" t="s">
        <v>2994</v>
      </c>
      <c r="BE63" s="19" t="s">
        <v>2994</v>
      </c>
      <c r="BF63" s="19" t="s">
        <v>2994</v>
      </c>
      <c r="BG63" s="19" t="s">
        <v>2994</v>
      </c>
      <c r="BH63" s="19" t="s">
        <v>2994</v>
      </c>
      <c r="BK63" s="19" t="s">
        <v>2994</v>
      </c>
      <c r="BM63" s="19" t="s">
        <v>2994</v>
      </c>
      <c r="BN63" s="19" t="s">
        <v>1995</v>
      </c>
      <c r="BO63" s="19" t="s">
        <v>450</v>
      </c>
      <c r="BP63" s="19" t="s">
        <v>2994</v>
      </c>
      <c r="BQ63" s="19" t="s">
        <v>2994</v>
      </c>
      <c r="BR63" s="19" t="s">
        <v>2994</v>
      </c>
      <c r="BT63" s="4" t="s">
        <v>2994</v>
      </c>
      <c r="BX63" s="19" t="s">
        <v>2994</v>
      </c>
      <c r="BZ63" s="19"/>
      <c r="CA63" s="19" t="s">
        <v>2994</v>
      </c>
      <c r="CB63" s="19" t="s">
        <v>2994</v>
      </c>
    </row>
    <row r="64" spans="1:80" ht="25.5">
      <c r="A64" s="55" t="s">
        <v>629</v>
      </c>
      <c r="B64" s="4"/>
      <c r="C64" s="4"/>
      <c r="D64" s="4">
        <v>0</v>
      </c>
      <c r="E64" s="4">
        <v>0</v>
      </c>
      <c r="F64" s="4"/>
      <c r="G64" s="19" t="s">
        <v>513</v>
      </c>
      <c r="S64" s="19">
        <v>0</v>
      </c>
      <c r="Y64" s="4"/>
      <c r="AE64" s="4" t="s">
        <v>2908</v>
      </c>
      <c r="AL64" s="4">
        <v>0</v>
      </c>
      <c r="AM64" s="4">
        <v>0</v>
      </c>
      <c r="AO64" s="4">
        <v>0</v>
      </c>
      <c r="AS64" s="4">
        <v>0</v>
      </c>
      <c r="AT64" s="4" t="s">
        <v>5473</v>
      </c>
      <c r="AY64" s="19">
        <v>0</v>
      </c>
      <c r="AZ64" s="19">
        <v>0</v>
      </c>
      <c r="BA64" s="19">
        <v>0</v>
      </c>
      <c r="BB64" s="19">
        <v>0</v>
      </c>
      <c r="BC64" s="73" t="s">
        <v>1587</v>
      </c>
      <c r="BN64" s="19">
        <v>0</v>
      </c>
      <c r="BO64" s="19" t="s">
        <v>514</v>
      </c>
      <c r="BZ64" s="19"/>
    </row>
    <row r="65" spans="1:80">
      <c r="A65" s="105" t="s">
        <v>631</v>
      </c>
      <c r="B65" s="4"/>
      <c r="C65" s="4"/>
      <c r="D65" s="4"/>
      <c r="E65" s="4"/>
      <c r="F65" s="4"/>
      <c r="G65" s="19" t="s">
        <v>2994</v>
      </c>
      <c r="H65" s="19" t="s">
        <v>2994</v>
      </c>
      <c r="I65" s="19" t="s">
        <v>2994</v>
      </c>
      <c r="J65" s="19" t="s">
        <v>2994</v>
      </c>
      <c r="K65" s="19" t="s">
        <v>2994</v>
      </c>
      <c r="L65" s="19" t="s">
        <v>2994</v>
      </c>
      <c r="M65" s="19" t="s">
        <v>2994</v>
      </c>
      <c r="P65" s="19" t="s">
        <v>2994</v>
      </c>
      <c r="S65" s="19" t="s">
        <v>1995</v>
      </c>
      <c r="U65" s="19" t="s">
        <v>2994</v>
      </c>
      <c r="Y65" s="4"/>
      <c r="Z65" s="19" t="s">
        <v>2994</v>
      </c>
      <c r="AA65" s="19" t="s">
        <v>2994</v>
      </c>
      <c r="AB65" s="19" t="s">
        <v>2994</v>
      </c>
      <c r="AC65" s="19" t="s">
        <v>2994</v>
      </c>
      <c r="AD65" s="19" t="s">
        <v>2994</v>
      </c>
      <c r="AE65" s="4" t="s">
        <v>1995</v>
      </c>
      <c r="AL65" s="4" t="s">
        <v>1995</v>
      </c>
      <c r="AM65" s="4" t="s">
        <v>1995</v>
      </c>
      <c r="AO65" s="4" t="s">
        <v>1995</v>
      </c>
      <c r="AT65" s="4" t="s">
        <v>1995</v>
      </c>
      <c r="AX65" s="19" t="s">
        <v>2994</v>
      </c>
      <c r="AY65" s="19" t="s">
        <v>1995</v>
      </c>
      <c r="AZ65" s="19" t="s">
        <v>1995</v>
      </c>
      <c r="BA65" s="19" t="s">
        <v>1995</v>
      </c>
      <c r="BC65" s="19" t="s">
        <v>590</v>
      </c>
      <c r="BD65" s="19" t="s">
        <v>2994</v>
      </c>
      <c r="BE65" s="19" t="s">
        <v>2994</v>
      </c>
      <c r="BF65" s="19" t="s">
        <v>2994</v>
      </c>
      <c r="BG65" s="19" t="s">
        <v>2994</v>
      </c>
      <c r="BH65" s="19" t="s">
        <v>2994</v>
      </c>
      <c r="BK65" s="19" t="s">
        <v>2994</v>
      </c>
      <c r="BM65" s="19" t="s">
        <v>2994</v>
      </c>
      <c r="BN65" s="19" t="s">
        <v>1995</v>
      </c>
      <c r="BO65" s="19" t="s">
        <v>450</v>
      </c>
      <c r="BP65" s="19" t="s">
        <v>2994</v>
      </c>
      <c r="BQ65" s="19" t="s">
        <v>2994</v>
      </c>
      <c r="BR65" s="19" t="s">
        <v>2994</v>
      </c>
      <c r="BT65" s="4" t="s">
        <v>2994</v>
      </c>
      <c r="BX65" s="19" t="s">
        <v>2994</v>
      </c>
      <c r="BZ65" s="19"/>
      <c r="CA65" s="19" t="s">
        <v>2994</v>
      </c>
      <c r="CB65" s="19" t="s">
        <v>2994</v>
      </c>
    </row>
    <row r="66" spans="1:80">
      <c r="A66" s="55" t="s">
        <v>629</v>
      </c>
      <c r="B66" s="4"/>
      <c r="C66" s="4"/>
      <c r="D66" s="4">
        <v>0</v>
      </c>
      <c r="E66" s="4">
        <v>0</v>
      </c>
      <c r="F66" s="4"/>
      <c r="L66" s="19" t="s">
        <v>515</v>
      </c>
      <c r="M66" s="19" t="s">
        <v>516</v>
      </c>
      <c r="S66" s="19">
        <v>0</v>
      </c>
      <c r="Y66" s="4"/>
      <c r="Z66" s="19" t="s">
        <v>517</v>
      </c>
      <c r="AE66" s="4">
        <v>0</v>
      </c>
      <c r="AL66" s="4">
        <v>0</v>
      </c>
      <c r="AM66" s="4">
        <v>0</v>
      </c>
      <c r="AO66" s="4">
        <v>0</v>
      </c>
      <c r="AS66" s="4">
        <v>0</v>
      </c>
      <c r="AT66" s="4">
        <v>0</v>
      </c>
      <c r="AY66" s="19">
        <v>0</v>
      </c>
      <c r="AZ66" s="19">
        <v>0</v>
      </c>
      <c r="BA66" s="73" t="s">
        <v>1588</v>
      </c>
      <c r="BB66" s="19">
        <v>0</v>
      </c>
      <c r="BC66" s="19">
        <v>0</v>
      </c>
      <c r="BN66" s="19">
        <v>0</v>
      </c>
      <c r="BO66" s="19" t="s">
        <v>2466</v>
      </c>
      <c r="BZ66" s="19"/>
    </row>
    <row r="67" spans="1:80">
      <c r="A67" s="105" t="s">
        <v>632</v>
      </c>
      <c r="B67" s="4"/>
      <c r="C67" s="4"/>
      <c r="D67" s="4"/>
      <c r="E67" s="4"/>
      <c r="F67" s="4"/>
      <c r="G67" s="19" t="s">
        <v>450</v>
      </c>
      <c r="H67" s="19" t="s">
        <v>450</v>
      </c>
      <c r="I67" s="19" t="s">
        <v>2994</v>
      </c>
      <c r="K67" s="19" t="s">
        <v>450</v>
      </c>
      <c r="L67" s="19" t="s">
        <v>2994</v>
      </c>
      <c r="M67" s="19" t="s">
        <v>450</v>
      </c>
      <c r="P67" s="19" t="s">
        <v>450</v>
      </c>
      <c r="S67" s="19" t="s">
        <v>1995</v>
      </c>
      <c r="U67" s="19" t="s">
        <v>450</v>
      </c>
      <c r="X67" s="19" t="s">
        <v>450</v>
      </c>
      <c r="Y67" s="4"/>
      <c r="Z67" s="19" t="s">
        <v>450</v>
      </c>
      <c r="AA67" s="19" t="s">
        <v>2994</v>
      </c>
      <c r="AB67" s="19" t="s">
        <v>450</v>
      </c>
      <c r="AC67" s="19" t="s">
        <v>2994</v>
      </c>
      <c r="AD67" s="19" t="s">
        <v>450</v>
      </c>
      <c r="AE67" s="4" t="s">
        <v>590</v>
      </c>
      <c r="AL67" s="4" t="s">
        <v>590</v>
      </c>
      <c r="AM67" s="4" t="s">
        <v>590</v>
      </c>
      <c r="AO67" s="4" t="s">
        <v>590</v>
      </c>
      <c r="AT67" s="4" t="s">
        <v>590</v>
      </c>
      <c r="AX67" s="19" t="s">
        <v>450</v>
      </c>
      <c r="AY67" s="19" t="s">
        <v>1995</v>
      </c>
      <c r="AZ67" s="19" t="s">
        <v>1995</v>
      </c>
      <c r="BA67" s="19" t="s">
        <v>1995</v>
      </c>
      <c r="BC67" s="19" t="s">
        <v>590</v>
      </c>
      <c r="BE67" s="19" t="s">
        <v>2994</v>
      </c>
      <c r="BF67" s="19" t="s">
        <v>2994</v>
      </c>
      <c r="BG67" s="19" t="s">
        <v>450</v>
      </c>
      <c r="BH67" s="19" t="s">
        <v>450</v>
      </c>
      <c r="BM67" s="19" t="s">
        <v>450</v>
      </c>
      <c r="BN67" s="19"/>
      <c r="BO67" s="19" t="s">
        <v>450</v>
      </c>
      <c r="BP67" s="19" t="s">
        <v>450</v>
      </c>
      <c r="BQ67" s="19" t="s">
        <v>450</v>
      </c>
      <c r="BR67" s="19" t="s">
        <v>450</v>
      </c>
      <c r="BT67" s="4" t="s">
        <v>2994</v>
      </c>
      <c r="BX67" s="19" t="s">
        <v>450</v>
      </c>
      <c r="BY67" s="19" t="s">
        <v>450</v>
      </c>
      <c r="BZ67" s="19"/>
      <c r="CA67" s="19" t="s">
        <v>2994</v>
      </c>
      <c r="CB67" s="19" t="s">
        <v>2994</v>
      </c>
    </row>
    <row r="68" spans="1:80" ht="127.5">
      <c r="A68" s="55" t="s">
        <v>629</v>
      </c>
      <c r="B68" s="4"/>
      <c r="C68" s="4"/>
      <c r="D68" s="4">
        <v>0</v>
      </c>
      <c r="E68" s="4">
        <v>0</v>
      </c>
      <c r="F68" s="4"/>
      <c r="I68" s="19" t="s">
        <v>2467</v>
      </c>
      <c r="J68" s="19" t="s">
        <v>2468</v>
      </c>
      <c r="S68" s="19">
        <v>0</v>
      </c>
      <c r="Y68" s="4"/>
      <c r="Z68" s="19" t="s">
        <v>2469</v>
      </c>
      <c r="AA68" s="19" t="s">
        <v>2470</v>
      </c>
      <c r="AC68" s="19" t="s">
        <v>2470</v>
      </c>
      <c r="AD68" s="19" t="s">
        <v>2471</v>
      </c>
      <c r="AE68" s="4" t="s">
        <v>365</v>
      </c>
      <c r="AL68" s="4">
        <v>0</v>
      </c>
      <c r="AM68" s="4" t="s">
        <v>381</v>
      </c>
      <c r="AO68" s="4" t="s">
        <v>382</v>
      </c>
      <c r="AS68" s="4">
        <v>0</v>
      </c>
      <c r="AT68" s="4">
        <v>0</v>
      </c>
      <c r="AY68" s="73" t="s">
        <v>1589</v>
      </c>
      <c r="AZ68" s="73" t="s">
        <v>1591</v>
      </c>
      <c r="BA68" s="19">
        <v>0</v>
      </c>
      <c r="BB68" s="19">
        <v>0</v>
      </c>
      <c r="BC68" s="19">
        <v>0</v>
      </c>
      <c r="BF68" s="19" t="s">
        <v>2472</v>
      </c>
      <c r="BG68" s="19" t="s">
        <v>2473</v>
      </c>
      <c r="BK68" s="19" t="s">
        <v>2474</v>
      </c>
      <c r="BM68" s="19" t="s">
        <v>2475</v>
      </c>
      <c r="BN68" s="19">
        <v>0</v>
      </c>
      <c r="BU68" s="4"/>
      <c r="BZ68" s="19"/>
    </row>
    <row r="69" spans="1:80" s="71" customFormat="1" ht="18">
      <c r="A69" s="65" t="s">
        <v>633</v>
      </c>
      <c r="B69" s="29"/>
      <c r="C69" s="29"/>
      <c r="D69" s="29"/>
      <c r="E69" s="29"/>
      <c r="F69" s="29"/>
      <c r="G69" s="66"/>
      <c r="H69" s="66"/>
      <c r="I69" s="66"/>
      <c r="J69" s="66"/>
      <c r="K69" s="66"/>
      <c r="L69" s="66"/>
      <c r="M69" s="66"/>
      <c r="N69" s="66"/>
      <c r="O69" s="66"/>
      <c r="P69" s="66"/>
      <c r="Q69" s="104"/>
      <c r="R69" s="104"/>
      <c r="S69" s="104"/>
      <c r="T69" s="104"/>
      <c r="U69" s="66"/>
      <c r="V69" s="66"/>
      <c r="W69" s="104"/>
      <c r="X69" s="66"/>
      <c r="Y69" s="29"/>
      <c r="Z69" s="66"/>
      <c r="AA69" s="66"/>
      <c r="AB69" s="66"/>
      <c r="AC69" s="66"/>
      <c r="AD69" s="66"/>
      <c r="AE69" s="29"/>
      <c r="AF69" s="29"/>
      <c r="AG69" s="66"/>
      <c r="AH69" s="29"/>
      <c r="AI69" s="66"/>
      <c r="AJ69" s="66"/>
      <c r="AK69" s="66"/>
      <c r="AL69" s="29"/>
      <c r="AM69" s="29"/>
      <c r="AN69" s="29"/>
      <c r="AO69" s="29"/>
      <c r="AP69" s="29"/>
      <c r="AQ69" s="29"/>
      <c r="AR69" s="29"/>
      <c r="AS69" s="29"/>
      <c r="AT69" s="29"/>
      <c r="AU69" s="29"/>
      <c r="AV69" s="29"/>
      <c r="AW69" s="29"/>
      <c r="AX69" s="66"/>
      <c r="AY69" s="104"/>
      <c r="AZ69" s="104"/>
      <c r="BA69" s="104"/>
      <c r="BB69" s="104"/>
      <c r="BC69" s="104"/>
      <c r="BD69" s="66"/>
      <c r="BE69" s="66"/>
      <c r="BF69" s="66"/>
      <c r="BG69" s="66"/>
      <c r="BH69" s="66"/>
      <c r="BI69" s="104"/>
      <c r="BJ69" s="29"/>
      <c r="BK69" s="66"/>
      <c r="BL69" s="104"/>
      <c r="BM69" s="66"/>
      <c r="BN69" s="104"/>
      <c r="BO69" s="66"/>
      <c r="BP69" s="66"/>
      <c r="BQ69" s="66"/>
      <c r="BR69" s="66"/>
      <c r="BS69" s="104"/>
      <c r="BT69" s="29"/>
      <c r="BU69" s="29"/>
      <c r="BV69" s="66"/>
      <c r="BW69" s="66"/>
      <c r="BX69" s="66"/>
      <c r="BY69" s="66"/>
      <c r="BZ69" s="104"/>
      <c r="CA69" s="66"/>
      <c r="CB69" s="66"/>
    </row>
    <row r="70" spans="1:80" ht="25.5">
      <c r="A70" s="46" t="s">
        <v>572</v>
      </c>
      <c r="B70" s="4" t="s">
        <v>589</v>
      </c>
      <c r="C70" s="4" t="s">
        <v>589</v>
      </c>
      <c r="D70" s="4" t="s">
        <v>589</v>
      </c>
      <c r="E70" s="4" t="s">
        <v>589</v>
      </c>
      <c r="F70" s="4" t="s">
        <v>589</v>
      </c>
      <c r="G70" s="19" t="s">
        <v>589</v>
      </c>
      <c r="H70" s="19" t="s">
        <v>597</v>
      </c>
      <c r="I70" s="19" t="s">
        <v>597</v>
      </c>
      <c r="J70" s="19" t="s">
        <v>589</v>
      </c>
      <c r="K70" s="19" t="s">
        <v>597</v>
      </c>
      <c r="L70" s="19" t="s">
        <v>597</v>
      </c>
      <c r="M70" s="19" t="s">
        <v>589</v>
      </c>
      <c r="N70" s="19" t="s">
        <v>589</v>
      </c>
      <c r="O70" s="19" t="s">
        <v>589</v>
      </c>
      <c r="P70" s="19" t="s">
        <v>593</v>
      </c>
      <c r="Q70" s="19" t="s">
        <v>593</v>
      </c>
      <c r="R70" s="19" t="s">
        <v>589</v>
      </c>
      <c r="S70" s="19" t="s">
        <v>589</v>
      </c>
      <c r="T70" s="19" t="s">
        <v>599</v>
      </c>
      <c r="U70" s="19" t="s">
        <v>589</v>
      </c>
      <c r="X70" s="19" t="s">
        <v>589</v>
      </c>
      <c r="Y70" s="4" t="s">
        <v>589</v>
      </c>
      <c r="Z70" s="19" t="s">
        <v>589</v>
      </c>
      <c r="AA70" s="19" t="s">
        <v>589</v>
      </c>
      <c r="AB70" s="19" t="s">
        <v>589</v>
      </c>
      <c r="AC70" s="19" t="s">
        <v>589</v>
      </c>
      <c r="AD70" s="19" t="s">
        <v>597</v>
      </c>
      <c r="AE70" s="4" t="s">
        <v>597</v>
      </c>
      <c r="AF70" s="4" t="s">
        <v>589</v>
      </c>
      <c r="AH70" s="4" t="s">
        <v>589</v>
      </c>
      <c r="AL70" s="4" t="s">
        <v>593</v>
      </c>
      <c r="AM70" s="4" t="s">
        <v>597</v>
      </c>
      <c r="AN70" s="4" t="s">
        <v>589</v>
      </c>
      <c r="AO70" s="4" t="s">
        <v>589</v>
      </c>
      <c r="AP70" s="4" t="s">
        <v>597</v>
      </c>
      <c r="AQ70" s="4" t="s">
        <v>589</v>
      </c>
      <c r="AR70" s="4" t="s">
        <v>589</v>
      </c>
      <c r="AS70" s="4" t="s">
        <v>589</v>
      </c>
      <c r="AT70" s="4" t="s">
        <v>589</v>
      </c>
      <c r="AU70" s="4" t="s">
        <v>597</v>
      </c>
      <c r="AV70" s="4" t="s">
        <v>589</v>
      </c>
      <c r="AW70" s="4" t="s">
        <v>589</v>
      </c>
      <c r="AX70" s="19" t="s">
        <v>589</v>
      </c>
      <c r="AY70" s="19" t="s">
        <v>589</v>
      </c>
      <c r="AZ70" s="19" t="s">
        <v>589</v>
      </c>
      <c r="BA70" s="19" t="s">
        <v>597</v>
      </c>
      <c r="BB70" s="19" t="s">
        <v>589</v>
      </c>
      <c r="BC70" s="19" t="s">
        <v>589</v>
      </c>
      <c r="BD70" s="19" t="s">
        <v>589</v>
      </c>
      <c r="BE70" s="19" t="s">
        <v>589</v>
      </c>
      <c r="BF70" s="19" t="s">
        <v>589</v>
      </c>
      <c r="BG70" s="19" t="s">
        <v>589</v>
      </c>
      <c r="BH70" s="19" t="s">
        <v>589</v>
      </c>
      <c r="BJ70" s="4" t="s">
        <v>589</v>
      </c>
      <c r="BK70" s="19" t="s">
        <v>589</v>
      </c>
      <c r="BM70" s="19" t="s">
        <v>589</v>
      </c>
      <c r="BN70" s="19" t="s">
        <v>589</v>
      </c>
      <c r="BO70" s="19" t="s">
        <v>597</v>
      </c>
      <c r="BP70" s="19" t="s">
        <v>589</v>
      </c>
      <c r="BQ70" s="19" t="s">
        <v>589</v>
      </c>
      <c r="BR70" s="19" t="s">
        <v>589</v>
      </c>
      <c r="BS70" s="19" t="s">
        <v>599</v>
      </c>
      <c r="BT70" s="4" t="s">
        <v>589</v>
      </c>
      <c r="BV70" s="19" t="s">
        <v>597</v>
      </c>
      <c r="BW70" s="19" t="s">
        <v>597</v>
      </c>
      <c r="BX70" s="19" t="s">
        <v>589</v>
      </c>
      <c r="BY70" s="19" t="s">
        <v>589</v>
      </c>
      <c r="BZ70" s="19" t="s">
        <v>598</v>
      </c>
      <c r="CA70" s="19" t="s">
        <v>589</v>
      </c>
      <c r="CB70" s="19" t="s">
        <v>589</v>
      </c>
    </row>
    <row r="71" spans="1:80">
      <c r="A71" s="46" t="s">
        <v>634</v>
      </c>
      <c r="B71" s="4"/>
      <c r="C71" s="4"/>
      <c r="D71" s="4"/>
      <c r="E71" s="4" t="s">
        <v>1995</v>
      </c>
      <c r="F71" s="4"/>
      <c r="G71" s="19" t="s">
        <v>450</v>
      </c>
      <c r="H71" s="19" t="s">
        <v>450</v>
      </c>
      <c r="J71" s="19" t="s">
        <v>1995</v>
      </c>
      <c r="K71" s="19" t="s">
        <v>450</v>
      </c>
      <c r="N71" s="19" t="s">
        <v>450</v>
      </c>
      <c r="S71" s="19" t="s">
        <v>1995</v>
      </c>
      <c r="X71" s="19" t="s">
        <v>2994</v>
      </c>
      <c r="Y71" s="4"/>
      <c r="Z71" s="19" t="s">
        <v>450</v>
      </c>
      <c r="AA71" s="19" t="s">
        <v>450</v>
      </c>
      <c r="AB71" s="19" t="s">
        <v>450</v>
      </c>
      <c r="AC71" s="19" t="s">
        <v>450</v>
      </c>
      <c r="AF71" s="4" t="s">
        <v>1995</v>
      </c>
      <c r="AH71" s="4" t="s">
        <v>1995</v>
      </c>
      <c r="AL71" s="4" t="s">
        <v>590</v>
      </c>
      <c r="AM71" s="4" t="s">
        <v>590</v>
      </c>
      <c r="AN71" s="4" t="s">
        <v>590</v>
      </c>
      <c r="AO71" s="4" t="s">
        <v>590</v>
      </c>
      <c r="AQ71" s="4" t="s">
        <v>1995</v>
      </c>
      <c r="AR71" s="4" t="s">
        <v>1995</v>
      </c>
      <c r="AT71" s="4" t="s">
        <v>1995</v>
      </c>
      <c r="AU71" s="4" t="s">
        <v>1995</v>
      </c>
      <c r="AX71" s="19" t="s">
        <v>450</v>
      </c>
      <c r="AZ71" s="19" t="s">
        <v>1995</v>
      </c>
      <c r="BD71" s="19" t="s">
        <v>2994</v>
      </c>
      <c r="BE71" s="19" t="s">
        <v>450</v>
      </c>
      <c r="BF71" s="19" t="s">
        <v>2994</v>
      </c>
      <c r="BG71" s="19" t="s">
        <v>450</v>
      </c>
      <c r="BH71" s="19" t="s">
        <v>450</v>
      </c>
      <c r="BJ71" s="4" t="s">
        <v>1995</v>
      </c>
      <c r="BK71" s="19" t="s">
        <v>1995</v>
      </c>
      <c r="BM71" s="19" t="s">
        <v>2994</v>
      </c>
      <c r="BN71" s="19" t="s">
        <v>590</v>
      </c>
      <c r="BO71" s="19" t="s">
        <v>590</v>
      </c>
      <c r="BP71" s="19" t="s">
        <v>1995</v>
      </c>
      <c r="BQ71" s="19" t="s">
        <v>1995</v>
      </c>
      <c r="BR71" s="19" t="s">
        <v>590</v>
      </c>
      <c r="BT71" s="4" t="s">
        <v>450</v>
      </c>
      <c r="BY71" s="19" t="s">
        <v>450</v>
      </c>
      <c r="BZ71" s="19"/>
      <c r="CA71" s="19" t="s">
        <v>450</v>
      </c>
      <c r="CB71" s="19" t="s">
        <v>2994</v>
      </c>
    </row>
    <row r="72" spans="1:80">
      <c r="A72" s="84" t="s">
        <v>635</v>
      </c>
      <c r="B72" s="4"/>
      <c r="C72" s="4"/>
      <c r="D72" s="4"/>
      <c r="E72" s="4"/>
      <c r="F72" s="4"/>
      <c r="G72" s="19" t="s">
        <v>587</v>
      </c>
      <c r="U72" s="19" t="s">
        <v>591</v>
      </c>
      <c r="Y72" s="4"/>
      <c r="Z72" s="19" t="s">
        <v>591</v>
      </c>
      <c r="AB72" s="19" t="s">
        <v>591</v>
      </c>
      <c r="AC72" s="19" t="s">
        <v>2476</v>
      </c>
      <c r="AF72" s="4" t="s">
        <v>595</v>
      </c>
      <c r="AM72" s="4" t="s">
        <v>587</v>
      </c>
      <c r="AN72" s="4" t="s">
        <v>587</v>
      </c>
      <c r="AO72" s="4" t="s">
        <v>591</v>
      </c>
      <c r="AQ72" s="4" t="s">
        <v>595</v>
      </c>
      <c r="AR72" s="4" t="s">
        <v>595</v>
      </c>
      <c r="AT72" s="4" t="s">
        <v>595</v>
      </c>
      <c r="AU72" s="4" t="s">
        <v>595</v>
      </c>
      <c r="AX72" s="19" t="s">
        <v>591</v>
      </c>
      <c r="BE72" s="19" t="s">
        <v>591</v>
      </c>
      <c r="BG72" s="19" t="s">
        <v>591</v>
      </c>
      <c r="BN72" s="19" t="s">
        <v>591</v>
      </c>
      <c r="BO72" s="19" t="s">
        <v>591</v>
      </c>
      <c r="BR72" s="19" t="s">
        <v>591</v>
      </c>
      <c r="BT72" s="4" t="s">
        <v>2476</v>
      </c>
      <c r="BX72" s="19" t="s">
        <v>591</v>
      </c>
      <c r="BY72" s="19" t="s">
        <v>2476</v>
      </c>
      <c r="BZ72" s="19"/>
    </row>
    <row r="73" spans="1:80">
      <c r="A73" s="84" t="s">
        <v>636</v>
      </c>
      <c r="B73" s="4"/>
      <c r="C73" s="4"/>
      <c r="D73" s="4"/>
      <c r="E73" s="4"/>
      <c r="F73" s="4"/>
      <c r="G73" s="19" t="s">
        <v>587</v>
      </c>
      <c r="K73" s="19" t="s">
        <v>587</v>
      </c>
      <c r="M73" s="19" t="s">
        <v>587</v>
      </c>
      <c r="N73" s="19" t="s">
        <v>587</v>
      </c>
      <c r="U73" s="19" t="s">
        <v>587</v>
      </c>
      <c r="Y73" s="4"/>
      <c r="Z73" s="19" t="s">
        <v>591</v>
      </c>
      <c r="AF73" s="4" t="s">
        <v>595</v>
      </c>
      <c r="AM73" s="4" t="s">
        <v>595</v>
      </c>
      <c r="AN73" s="4" t="s">
        <v>587</v>
      </c>
      <c r="AO73" s="4" t="s">
        <v>591</v>
      </c>
      <c r="AQ73" s="4" t="s">
        <v>595</v>
      </c>
      <c r="AR73" s="4" t="s">
        <v>595</v>
      </c>
      <c r="AT73" s="4" t="s">
        <v>595</v>
      </c>
      <c r="AU73" s="4" t="s">
        <v>595</v>
      </c>
      <c r="AX73" s="19" t="s">
        <v>595</v>
      </c>
      <c r="BG73" s="19" t="s">
        <v>595</v>
      </c>
      <c r="BN73" s="19" t="s">
        <v>595</v>
      </c>
      <c r="BO73" s="19" t="s">
        <v>591</v>
      </c>
      <c r="BT73" s="4" t="s">
        <v>595</v>
      </c>
      <c r="BX73" s="19" t="s">
        <v>591</v>
      </c>
      <c r="BY73" s="19" t="s">
        <v>591</v>
      </c>
      <c r="BZ73" s="19"/>
      <c r="CA73" s="19" t="s">
        <v>591</v>
      </c>
    </row>
    <row r="74" spans="1:80">
      <c r="A74" s="84" t="s">
        <v>637</v>
      </c>
      <c r="B74" s="4"/>
      <c r="C74" s="4"/>
      <c r="D74" s="4"/>
      <c r="E74" s="4"/>
      <c r="F74" s="4"/>
      <c r="G74" s="19" t="s">
        <v>2994</v>
      </c>
      <c r="Y74" s="4"/>
      <c r="AF74" s="4" t="s">
        <v>590</v>
      </c>
      <c r="AM74" s="4" t="s">
        <v>590</v>
      </c>
      <c r="AN74" s="4" t="s">
        <v>590</v>
      </c>
      <c r="AO74" s="4" t="s">
        <v>590</v>
      </c>
      <c r="AQ74" s="4" t="s">
        <v>590</v>
      </c>
      <c r="AR74" s="4" t="s">
        <v>590</v>
      </c>
      <c r="AT74" s="4" t="s">
        <v>590</v>
      </c>
      <c r="AU74" s="4" t="s">
        <v>590</v>
      </c>
      <c r="BN74" s="19" t="s">
        <v>590</v>
      </c>
      <c r="BZ74" s="19"/>
    </row>
    <row r="75" spans="1:80" ht="114.75">
      <c r="A75" s="88" t="s">
        <v>638</v>
      </c>
      <c r="B75" s="4"/>
      <c r="C75" s="4"/>
      <c r="D75" s="4"/>
      <c r="E75" s="4"/>
      <c r="F75" s="4"/>
      <c r="G75" s="19" t="s">
        <v>2477</v>
      </c>
      <c r="J75" s="19" t="s">
        <v>2478</v>
      </c>
      <c r="M75" s="19" t="s">
        <v>2479</v>
      </c>
      <c r="N75" s="19" t="s">
        <v>2480</v>
      </c>
      <c r="S75" s="73" t="s">
        <v>1593</v>
      </c>
      <c r="U75" s="19" t="s">
        <v>2481</v>
      </c>
      <c r="X75" s="19" t="s">
        <v>2482</v>
      </c>
      <c r="Y75" s="4"/>
      <c r="Z75" s="19" t="s">
        <v>2483</v>
      </c>
      <c r="AA75" s="19" t="s">
        <v>2484</v>
      </c>
      <c r="AB75" s="19" t="s">
        <v>2485</v>
      </c>
      <c r="AC75" s="19" t="s">
        <v>2486</v>
      </c>
      <c r="AD75" s="19" t="s">
        <v>4321</v>
      </c>
      <c r="AE75" s="4">
        <v>0</v>
      </c>
      <c r="AF75" s="4">
        <v>0</v>
      </c>
      <c r="AM75" s="4" t="s">
        <v>383</v>
      </c>
      <c r="AN75" s="4" t="s">
        <v>384</v>
      </c>
      <c r="AO75" s="4" t="s">
        <v>1132</v>
      </c>
      <c r="AP75" s="4" t="s">
        <v>1133</v>
      </c>
      <c r="AQ75" s="4">
        <v>0</v>
      </c>
      <c r="AR75" s="4">
        <v>0</v>
      </c>
      <c r="AT75" s="4">
        <v>0</v>
      </c>
      <c r="AU75" s="4" t="s">
        <v>1147</v>
      </c>
      <c r="AX75" s="19" t="s">
        <v>4325</v>
      </c>
      <c r="AY75" s="73" t="s">
        <v>1597</v>
      </c>
      <c r="AZ75" s="73" t="s">
        <v>1599</v>
      </c>
      <c r="BE75" s="19" t="s">
        <v>4326</v>
      </c>
      <c r="BF75" s="19" t="s">
        <v>4327</v>
      </c>
      <c r="BG75" s="19" t="s">
        <v>4328</v>
      </c>
      <c r="BH75" s="19" t="s">
        <v>4329</v>
      </c>
      <c r="BN75" s="73" t="s">
        <v>1601</v>
      </c>
      <c r="BO75" s="19" t="s">
        <v>4330</v>
      </c>
      <c r="BQ75" s="19" t="s">
        <v>4331</v>
      </c>
      <c r="BR75" s="19" t="s">
        <v>4332</v>
      </c>
      <c r="BT75" s="4" t="s">
        <v>1151</v>
      </c>
      <c r="BX75" s="19" t="s">
        <v>4333</v>
      </c>
      <c r="BY75" s="19" t="s">
        <v>4334</v>
      </c>
      <c r="BZ75" s="19"/>
      <c r="CA75" s="19" t="s">
        <v>4335</v>
      </c>
    </row>
    <row r="76" spans="1:80">
      <c r="A76" s="85" t="s">
        <v>639</v>
      </c>
      <c r="B76" s="4"/>
      <c r="C76" s="4"/>
      <c r="D76" s="4"/>
      <c r="E76" s="4"/>
      <c r="F76" s="4"/>
      <c r="H76" s="19" t="s">
        <v>587</v>
      </c>
      <c r="L76" s="19" t="s">
        <v>591</v>
      </c>
      <c r="P76" s="19" t="s">
        <v>587</v>
      </c>
      <c r="Y76" s="4"/>
      <c r="AL76" s="4" t="s">
        <v>587</v>
      </c>
      <c r="BA76" s="19" t="s">
        <v>587</v>
      </c>
      <c r="BN76" s="19"/>
      <c r="BZ76" s="19"/>
    </row>
    <row r="77" spans="1:80">
      <c r="A77" s="86" t="s">
        <v>636</v>
      </c>
      <c r="B77" s="4"/>
      <c r="C77" s="4"/>
      <c r="D77" s="4"/>
      <c r="E77" s="4"/>
      <c r="F77" s="4"/>
      <c r="H77" s="19" t="s">
        <v>587</v>
      </c>
      <c r="L77" s="19" t="s">
        <v>587</v>
      </c>
      <c r="Y77" s="4"/>
      <c r="AL77" s="4" t="s">
        <v>595</v>
      </c>
      <c r="BN77" s="19"/>
      <c r="BZ77" s="19"/>
    </row>
    <row r="78" spans="1:80">
      <c r="A78" s="86" t="s">
        <v>637</v>
      </c>
      <c r="B78" s="4"/>
      <c r="C78" s="4"/>
      <c r="D78" s="4"/>
      <c r="E78" s="4"/>
      <c r="F78" s="4"/>
      <c r="Y78" s="4"/>
      <c r="AL78" s="4" t="s">
        <v>590</v>
      </c>
      <c r="BN78" s="19"/>
      <c r="BZ78" s="19"/>
    </row>
    <row r="79" spans="1:80" ht="76.5">
      <c r="A79" s="86" t="s">
        <v>640</v>
      </c>
      <c r="B79" s="4"/>
      <c r="C79" s="4"/>
      <c r="D79" s="4"/>
      <c r="E79" s="4"/>
      <c r="F79" s="4"/>
      <c r="L79" s="19" t="s">
        <v>4336</v>
      </c>
      <c r="P79" s="19" t="s">
        <v>4337</v>
      </c>
      <c r="Y79" s="4"/>
      <c r="AE79" s="4">
        <v>0</v>
      </c>
      <c r="AF79" s="4">
        <v>0</v>
      </c>
      <c r="AL79" s="4" t="s">
        <v>1134</v>
      </c>
      <c r="AM79" s="4">
        <v>0</v>
      </c>
      <c r="AN79" s="4">
        <v>0</v>
      </c>
      <c r="AO79" s="4">
        <v>0</v>
      </c>
      <c r="AP79" s="4">
        <v>0</v>
      </c>
      <c r="AQ79" s="4">
        <v>0</v>
      </c>
      <c r="AR79" s="4">
        <v>0</v>
      </c>
      <c r="AT79" s="4">
        <v>0</v>
      </c>
      <c r="AU79" s="4">
        <v>0</v>
      </c>
      <c r="BA79" s="73" t="s">
        <v>1606</v>
      </c>
      <c r="BN79" s="19"/>
      <c r="BZ79" s="19"/>
    </row>
    <row r="80" spans="1:80">
      <c r="A80" s="87" t="s">
        <v>641</v>
      </c>
      <c r="B80" s="4"/>
      <c r="C80" s="4"/>
      <c r="D80" s="4"/>
      <c r="E80" s="4"/>
      <c r="F80" s="4"/>
      <c r="I80" s="19" t="s">
        <v>591</v>
      </c>
      <c r="Y80" s="4"/>
      <c r="BN80" s="19"/>
      <c r="BV80" s="19" t="s">
        <v>587</v>
      </c>
      <c r="BZ80" s="19"/>
    </row>
    <row r="81" spans="1:80" ht="51">
      <c r="A81" s="88" t="s">
        <v>642</v>
      </c>
      <c r="B81" s="4"/>
      <c r="C81" s="4"/>
      <c r="D81" s="4"/>
      <c r="E81" s="4"/>
      <c r="F81" s="4"/>
      <c r="I81" s="19" t="s">
        <v>4338</v>
      </c>
      <c r="Y81" s="4"/>
      <c r="AE81" s="4">
        <v>0</v>
      </c>
      <c r="AF81" s="4">
        <v>0</v>
      </c>
      <c r="AL81" s="4">
        <v>0</v>
      </c>
      <c r="AM81" s="4">
        <v>0</v>
      </c>
      <c r="AN81" s="4">
        <v>0</v>
      </c>
      <c r="AO81" s="4">
        <v>0</v>
      </c>
      <c r="AP81" s="4">
        <v>0</v>
      </c>
      <c r="AQ81" s="4">
        <v>0</v>
      </c>
      <c r="AR81" s="4">
        <v>0</v>
      </c>
      <c r="AT81" s="4">
        <v>0</v>
      </c>
      <c r="AU81" s="4">
        <v>0</v>
      </c>
      <c r="BN81" s="19"/>
      <c r="BV81" s="19" t="s">
        <v>4339</v>
      </c>
      <c r="BZ81" s="19"/>
    </row>
    <row r="82" spans="1:80">
      <c r="A82" s="87" t="s">
        <v>643</v>
      </c>
      <c r="B82" s="4"/>
      <c r="C82" s="4"/>
      <c r="D82" s="4"/>
      <c r="E82" s="4"/>
      <c r="F82" s="4"/>
      <c r="Y82" s="4"/>
      <c r="AE82" s="4" t="s">
        <v>595</v>
      </c>
      <c r="AM82" s="4" t="s">
        <v>587</v>
      </c>
      <c r="BN82" s="19"/>
      <c r="BZ82" s="19"/>
    </row>
    <row r="83" spans="1:80" ht="38.25">
      <c r="A83" s="89" t="s">
        <v>642</v>
      </c>
      <c r="B83" s="4"/>
      <c r="C83" s="4"/>
      <c r="D83" s="4"/>
      <c r="E83" s="4"/>
      <c r="F83" s="4"/>
      <c r="Y83" s="4"/>
      <c r="AE83" s="4" t="s">
        <v>366</v>
      </c>
      <c r="AF83" s="4">
        <v>0</v>
      </c>
      <c r="AL83" s="4">
        <v>0</v>
      </c>
      <c r="AM83" s="4" t="s">
        <v>1135</v>
      </c>
      <c r="AN83" s="4">
        <v>0</v>
      </c>
      <c r="AO83" s="4">
        <v>0</v>
      </c>
      <c r="AP83" s="4">
        <v>0</v>
      </c>
      <c r="AQ83" s="4">
        <v>0</v>
      </c>
      <c r="AR83" s="4">
        <v>0</v>
      </c>
      <c r="AT83" s="4">
        <v>0</v>
      </c>
      <c r="AU83" s="4">
        <v>0</v>
      </c>
      <c r="BN83" s="19"/>
      <c r="BZ83" s="19"/>
    </row>
    <row r="84" spans="1:80" ht="165.75">
      <c r="A84" s="87" t="s">
        <v>573</v>
      </c>
      <c r="B84" s="4" t="s">
        <v>3385</v>
      </c>
      <c r="C84" s="4"/>
      <c r="D84" s="4"/>
      <c r="E84" s="4"/>
      <c r="F84" s="4"/>
      <c r="I84" s="19" t="s">
        <v>4340</v>
      </c>
      <c r="K84" s="19" t="s">
        <v>4341</v>
      </c>
      <c r="O84" s="19" t="s">
        <v>4342</v>
      </c>
      <c r="R84" s="73" t="s">
        <v>1615</v>
      </c>
      <c r="U84" s="19" t="s">
        <v>4343</v>
      </c>
      <c r="Y84" s="4"/>
      <c r="AA84" s="19" t="s">
        <v>4344</v>
      </c>
      <c r="AB84" s="19" t="s">
        <v>4288</v>
      </c>
      <c r="AE84" s="4">
        <v>0</v>
      </c>
      <c r="AF84" s="4">
        <v>0</v>
      </c>
      <c r="AL84" s="4">
        <v>0</v>
      </c>
      <c r="AM84" s="4">
        <v>0</v>
      </c>
      <c r="AN84" s="4">
        <v>0</v>
      </c>
      <c r="AO84" s="4">
        <v>0</v>
      </c>
      <c r="AP84" s="4">
        <v>0</v>
      </c>
      <c r="AQ84" s="4">
        <v>0</v>
      </c>
      <c r="AR84" s="4">
        <v>0</v>
      </c>
      <c r="AS84" s="4" t="s">
        <v>3394</v>
      </c>
      <c r="AT84" s="4">
        <v>0</v>
      </c>
      <c r="AU84" s="4">
        <v>0</v>
      </c>
      <c r="AV84" s="4" t="s">
        <v>3397</v>
      </c>
      <c r="AW84" s="9" t="s">
        <v>5059</v>
      </c>
      <c r="BF84" s="19" t="s">
        <v>4289</v>
      </c>
      <c r="BN84" s="19"/>
      <c r="BO84" s="19" t="s">
        <v>4290</v>
      </c>
      <c r="BZ84" s="19"/>
    </row>
    <row r="85" spans="1:80">
      <c r="A85" s="85" t="s">
        <v>574</v>
      </c>
      <c r="B85" s="4" t="s">
        <v>5550</v>
      </c>
      <c r="C85" s="4" t="s">
        <v>4206</v>
      </c>
      <c r="D85" s="4" t="s">
        <v>4206</v>
      </c>
      <c r="E85" s="4" t="s">
        <v>4216</v>
      </c>
      <c r="F85" s="4" t="s">
        <v>4896</v>
      </c>
      <c r="G85" s="19" t="s">
        <v>4911</v>
      </c>
      <c r="H85" s="19" t="s">
        <v>4896</v>
      </c>
      <c r="I85" s="19" t="s">
        <v>4876</v>
      </c>
      <c r="J85" s="19" t="s">
        <v>4911</v>
      </c>
      <c r="K85" s="19" t="s">
        <v>4896</v>
      </c>
      <c r="L85" s="19" t="s">
        <v>4896</v>
      </c>
      <c r="M85" s="19" t="s">
        <v>4896</v>
      </c>
      <c r="O85" s="19" t="s">
        <v>4896</v>
      </c>
      <c r="P85" s="19" t="s">
        <v>2985</v>
      </c>
      <c r="Q85" s="73" t="s">
        <v>4223</v>
      </c>
      <c r="R85" s="73" t="s">
        <v>4223</v>
      </c>
      <c r="S85" s="73" t="s">
        <v>2985</v>
      </c>
      <c r="T85" s="73" t="s">
        <v>4223</v>
      </c>
      <c r="U85" s="19" t="s">
        <v>2985</v>
      </c>
      <c r="W85" s="73" t="s">
        <v>2985</v>
      </c>
      <c r="X85" s="19" t="s">
        <v>4911</v>
      </c>
      <c r="Y85" s="8" t="s">
        <v>5550</v>
      </c>
      <c r="Z85" s="19" t="s">
        <v>4876</v>
      </c>
      <c r="AB85" s="19" t="s">
        <v>4876</v>
      </c>
      <c r="AC85" s="19" t="s">
        <v>2985</v>
      </c>
      <c r="AD85" s="19" t="s">
        <v>4896</v>
      </c>
      <c r="AE85" s="4" t="s">
        <v>367</v>
      </c>
      <c r="AF85" s="4" t="s">
        <v>367</v>
      </c>
      <c r="AH85" s="4" t="s">
        <v>4911</v>
      </c>
      <c r="AL85" s="4" t="s">
        <v>2299</v>
      </c>
      <c r="AM85" s="4" t="s">
        <v>4206</v>
      </c>
      <c r="AN85" s="4" t="s">
        <v>4206</v>
      </c>
      <c r="AO85" s="4" t="s">
        <v>2297</v>
      </c>
      <c r="AP85" s="4" t="s">
        <v>2297</v>
      </c>
      <c r="AQ85" s="4" t="s">
        <v>2297</v>
      </c>
      <c r="AR85" s="4" t="s">
        <v>2297</v>
      </c>
      <c r="AS85" s="4" t="s">
        <v>5550</v>
      </c>
      <c r="AT85" s="4" t="s">
        <v>2297</v>
      </c>
      <c r="AU85" s="4" t="s">
        <v>2297</v>
      </c>
      <c r="AV85" s="4" t="s">
        <v>5550</v>
      </c>
      <c r="AW85" s="10" t="s">
        <v>5550</v>
      </c>
      <c r="AX85" s="19" t="s">
        <v>4911</v>
      </c>
      <c r="AY85" s="73" t="s">
        <v>2985</v>
      </c>
      <c r="AZ85" s="73" t="s">
        <v>2985</v>
      </c>
      <c r="BA85" s="73" t="s">
        <v>4206</v>
      </c>
      <c r="BB85" s="73" t="s">
        <v>4223</v>
      </c>
      <c r="BC85" s="73" t="s">
        <v>2985</v>
      </c>
      <c r="BD85" s="19" t="s">
        <v>4291</v>
      </c>
      <c r="BE85" s="19" t="s">
        <v>4911</v>
      </c>
      <c r="BF85" s="19" t="s">
        <v>4911</v>
      </c>
      <c r="BG85" s="19" t="s">
        <v>4911</v>
      </c>
      <c r="BH85" s="19" t="s">
        <v>4896</v>
      </c>
      <c r="BI85" s="73" t="s">
        <v>2985</v>
      </c>
      <c r="BJ85" s="4" t="s">
        <v>4911</v>
      </c>
      <c r="BK85" s="19" t="s">
        <v>4911</v>
      </c>
      <c r="BL85" s="73" t="s">
        <v>2985</v>
      </c>
      <c r="BM85" s="19" t="s">
        <v>4911</v>
      </c>
      <c r="BN85" s="73" t="s">
        <v>2985</v>
      </c>
      <c r="BO85" s="19" t="s">
        <v>2985</v>
      </c>
      <c r="BP85" s="19" t="s">
        <v>4911</v>
      </c>
      <c r="BQ85" s="19" t="s">
        <v>4911</v>
      </c>
      <c r="BR85" s="19" t="s">
        <v>2985</v>
      </c>
      <c r="BS85" s="73" t="s">
        <v>4223</v>
      </c>
      <c r="BT85" s="4" t="s">
        <v>4206</v>
      </c>
      <c r="BU85" s="73" t="s">
        <v>4206</v>
      </c>
      <c r="BV85" s="19" t="s">
        <v>4911</v>
      </c>
      <c r="BX85" s="19" t="s">
        <v>2985</v>
      </c>
      <c r="BY85" s="19" t="s">
        <v>4911</v>
      </c>
      <c r="BZ85" s="73" t="s">
        <v>2985</v>
      </c>
      <c r="CA85" s="19" t="s">
        <v>2985</v>
      </c>
      <c r="CB85" s="19" t="s">
        <v>2985</v>
      </c>
    </row>
    <row r="86" spans="1:80">
      <c r="A86" s="85" t="s">
        <v>575</v>
      </c>
      <c r="B86" s="10">
        <v>39952</v>
      </c>
      <c r="C86" s="10">
        <v>39923</v>
      </c>
      <c r="D86" s="4"/>
      <c r="E86" s="10">
        <v>39891</v>
      </c>
      <c r="F86" s="10">
        <v>39923</v>
      </c>
      <c r="G86" s="19" t="s">
        <v>4292</v>
      </c>
      <c r="I86" s="19" t="s">
        <v>4293</v>
      </c>
      <c r="J86" s="19" t="s">
        <v>4294</v>
      </c>
      <c r="L86" s="19" t="s">
        <v>4293</v>
      </c>
      <c r="P86" s="19" t="s">
        <v>4295</v>
      </c>
      <c r="Q86" s="91"/>
      <c r="R86" s="91"/>
      <c r="S86" s="91">
        <v>39923</v>
      </c>
      <c r="T86" s="91"/>
      <c r="U86" s="19" t="s">
        <v>4296</v>
      </c>
      <c r="W86" s="91">
        <v>39924</v>
      </c>
      <c r="X86" s="19" t="s">
        <v>4295</v>
      </c>
      <c r="Y86" s="10">
        <v>39986</v>
      </c>
      <c r="Z86" s="19" t="s">
        <v>4293</v>
      </c>
      <c r="AB86" s="19" t="s">
        <v>4297</v>
      </c>
      <c r="AC86" s="19" t="s">
        <v>4298</v>
      </c>
      <c r="AD86" s="19" t="s">
        <v>4293</v>
      </c>
      <c r="AE86" s="10">
        <v>39925</v>
      </c>
      <c r="AF86" s="10">
        <v>39925</v>
      </c>
      <c r="AH86" s="10">
        <v>39890</v>
      </c>
      <c r="AL86" s="10">
        <v>39936</v>
      </c>
      <c r="AM86" s="10">
        <v>39909</v>
      </c>
      <c r="AN86" s="10">
        <v>39909</v>
      </c>
      <c r="AO86" s="10">
        <v>39887</v>
      </c>
      <c r="AP86" s="10">
        <v>39887</v>
      </c>
      <c r="AQ86" s="10">
        <v>39887</v>
      </c>
      <c r="AR86" s="10">
        <v>39887</v>
      </c>
      <c r="AS86" s="10">
        <v>39952</v>
      </c>
      <c r="AT86" s="10">
        <v>39923</v>
      </c>
      <c r="AU86" s="10">
        <v>39923</v>
      </c>
      <c r="AV86" s="10">
        <v>39952</v>
      </c>
      <c r="AW86" s="10">
        <v>39952</v>
      </c>
      <c r="AX86" s="19" t="s">
        <v>4296</v>
      </c>
      <c r="AY86" s="91">
        <v>39923</v>
      </c>
      <c r="AZ86" s="91">
        <v>39923</v>
      </c>
      <c r="BA86" s="91">
        <v>39919</v>
      </c>
      <c r="BB86" s="91">
        <v>39919</v>
      </c>
      <c r="BC86" s="91">
        <v>39923</v>
      </c>
      <c r="BD86" s="19" t="s">
        <v>4299</v>
      </c>
      <c r="BE86" s="19" t="s">
        <v>4292</v>
      </c>
      <c r="BF86" s="19" t="s">
        <v>4296</v>
      </c>
      <c r="BG86" s="19" t="s">
        <v>4294</v>
      </c>
      <c r="BH86" s="19" t="s">
        <v>4293</v>
      </c>
      <c r="BI86" s="91">
        <v>39924</v>
      </c>
      <c r="BJ86" s="10">
        <v>39903</v>
      </c>
      <c r="BL86" s="91">
        <v>39925</v>
      </c>
      <c r="BM86" s="19" t="s">
        <v>4300</v>
      </c>
      <c r="BN86" s="91">
        <v>39924</v>
      </c>
      <c r="BO86" s="19" t="s">
        <v>4293</v>
      </c>
      <c r="BP86" s="19" t="s">
        <v>4294</v>
      </c>
      <c r="BR86" s="19" t="s">
        <v>4293</v>
      </c>
      <c r="BS86" s="91"/>
      <c r="BT86" s="4" t="s">
        <v>1152</v>
      </c>
      <c r="BU86" s="91"/>
      <c r="BV86" s="19" t="s">
        <v>4301</v>
      </c>
      <c r="BX86" s="19" t="s">
        <v>4293</v>
      </c>
      <c r="BY86" s="19" t="s">
        <v>4302</v>
      </c>
      <c r="BZ86" s="91">
        <v>39924</v>
      </c>
      <c r="CA86" s="19" t="s">
        <v>4295</v>
      </c>
    </row>
    <row r="87" spans="1:80" s="71" customFormat="1" ht="18.75">
      <c r="A87" s="93" t="s">
        <v>644</v>
      </c>
      <c r="B87" s="29"/>
      <c r="C87" s="29"/>
      <c r="D87" s="29"/>
      <c r="E87" s="29"/>
      <c r="F87" s="29"/>
      <c r="G87" s="66"/>
      <c r="H87" s="66"/>
      <c r="I87" s="66"/>
      <c r="J87" s="66"/>
      <c r="K87" s="66"/>
      <c r="L87" s="66"/>
      <c r="M87" s="66"/>
      <c r="N87" s="66"/>
      <c r="O87" s="66"/>
      <c r="P87" s="66"/>
      <c r="Q87" s="104"/>
      <c r="R87" s="104"/>
      <c r="S87" s="104"/>
      <c r="T87" s="104"/>
      <c r="U87" s="66"/>
      <c r="V87" s="66"/>
      <c r="W87" s="104"/>
      <c r="X87" s="66"/>
      <c r="Y87" s="29"/>
      <c r="Z87" s="66"/>
      <c r="AA87" s="66"/>
      <c r="AB87" s="66"/>
      <c r="AC87" s="66"/>
      <c r="AD87" s="66"/>
      <c r="AE87" s="29"/>
      <c r="AF87" s="29"/>
      <c r="AG87" s="66"/>
      <c r="AH87" s="29"/>
      <c r="AI87" s="66"/>
      <c r="AJ87" s="66"/>
      <c r="AK87" s="66"/>
      <c r="AL87" s="29"/>
      <c r="AM87" s="29"/>
      <c r="AN87" s="29"/>
      <c r="AO87" s="29"/>
      <c r="AP87" s="29"/>
      <c r="AQ87" s="29"/>
      <c r="AR87" s="29"/>
      <c r="AS87" s="29"/>
      <c r="AT87" s="29"/>
      <c r="AU87" s="29"/>
      <c r="AV87" s="29"/>
      <c r="AW87" s="29"/>
      <c r="AX87" s="66"/>
      <c r="AY87" s="104"/>
      <c r="AZ87" s="104"/>
      <c r="BA87" s="104"/>
      <c r="BB87" s="104"/>
      <c r="BC87" s="104"/>
      <c r="BD87" s="66"/>
      <c r="BE87" s="66"/>
      <c r="BF87" s="66"/>
      <c r="BG87" s="66"/>
      <c r="BH87" s="66"/>
      <c r="BI87" s="104"/>
      <c r="BJ87" s="29"/>
      <c r="BK87" s="66"/>
      <c r="BL87" s="104"/>
      <c r="BM87" s="66"/>
      <c r="BN87" s="104"/>
      <c r="BO87" s="66"/>
      <c r="BP87" s="66"/>
      <c r="BQ87" s="66"/>
      <c r="BR87" s="66"/>
      <c r="BS87" s="104"/>
      <c r="BT87" s="29"/>
      <c r="BU87" s="104"/>
      <c r="BV87" s="66"/>
      <c r="BW87" s="66"/>
      <c r="BX87" s="66"/>
      <c r="BY87" s="66"/>
      <c r="BZ87" s="104"/>
      <c r="CA87" s="66"/>
      <c r="CB87" s="66"/>
    </row>
    <row r="88" spans="1:80">
      <c r="A88" s="94" t="s">
        <v>576</v>
      </c>
      <c r="B88" s="4"/>
      <c r="C88" s="4">
        <v>0</v>
      </c>
      <c r="D88" s="4">
        <v>0</v>
      </c>
      <c r="E88" s="4">
        <v>0</v>
      </c>
      <c r="F88" s="4">
        <v>1</v>
      </c>
      <c r="G88" s="19">
        <v>1</v>
      </c>
      <c r="H88" s="19">
        <v>1</v>
      </c>
      <c r="I88" s="19">
        <v>1</v>
      </c>
      <c r="K88" s="19">
        <v>0</v>
      </c>
      <c r="L88" s="19">
        <v>1</v>
      </c>
      <c r="N88" s="19">
        <v>1</v>
      </c>
      <c r="P88" s="19">
        <v>1</v>
      </c>
      <c r="Q88" s="19">
        <v>0</v>
      </c>
      <c r="R88" s="19">
        <v>0</v>
      </c>
      <c r="S88" s="19">
        <v>0</v>
      </c>
      <c r="T88" s="19">
        <v>1</v>
      </c>
      <c r="Y88" s="4"/>
      <c r="AD88" s="19">
        <v>1</v>
      </c>
      <c r="AE88" s="4">
        <v>1</v>
      </c>
      <c r="AF88" s="4">
        <v>1</v>
      </c>
      <c r="AH88" s="4">
        <v>0</v>
      </c>
      <c r="AL88" s="4">
        <v>0</v>
      </c>
      <c r="AM88" s="4">
        <v>1</v>
      </c>
      <c r="AN88" s="4">
        <v>1</v>
      </c>
      <c r="AO88" s="4">
        <v>0</v>
      </c>
      <c r="AP88" s="4">
        <v>1</v>
      </c>
      <c r="AQ88" s="4">
        <v>1</v>
      </c>
      <c r="AR88" s="4">
        <v>0</v>
      </c>
      <c r="AT88" s="4">
        <v>0</v>
      </c>
      <c r="AU88" s="4">
        <v>0</v>
      </c>
      <c r="AY88" s="19">
        <v>0</v>
      </c>
      <c r="BA88" s="19">
        <v>1</v>
      </c>
      <c r="BB88" s="19">
        <v>0</v>
      </c>
      <c r="BC88" s="19">
        <v>0</v>
      </c>
      <c r="BJ88" s="4">
        <v>0</v>
      </c>
      <c r="BL88" s="19">
        <v>2</v>
      </c>
      <c r="BN88" s="19">
        <v>1</v>
      </c>
      <c r="BU88" s="19">
        <v>1</v>
      </c>
      <c r="BW88" s="19">
        <v>1</v>
      </c>
      <c r="BZ88" s="19"/>
    </row>
    <row r="89" spans="1:80" ht="15">
      <c r="A89" s="95" t="s">
        <v>645</v>
      </c>
      <c r="B89" s="4"/>
      <c r="C89" s="4">
        <v>1</v>
      </c>
      <c r="D89" s="4">
        <v>1</v>
      </c>
      <c r="E89" s="4">
        <v>1</v>
      </c>
      <c r="F89" s="4">
        <v>0</v>
      </c>
      <c r="J89" s="19">
        <v>1</v>
      </c>
      <c r="M89" s="19">
        <v>1</v>
      </c>
      <c r="O89" s="19">
        <v>1</v>
      </c>
      <c r="Q89" s="19">
        <v>1</v>
      </c>
      <c r="R89" s="19">
        <v>1</v>
      </c>
      <c r="S89" s="19">
        <v>1</v>
      </c>
      <c r="T89" s="19">
        <v>0</v>
      </c>
      <c r="U89" s="19">
        <v>1</v>
      </c>
      <c r="X89" s="19">
        <v>1</v>
      </c>
      <c r="Y89" s="4"/>
      <c r="Z89" s="19">
        <v>1</v>
      </c>
      <c r="AA89" s="19">
        <v>1</v>
      </c>
      <c r="AB89" s="19">
        <v>1</v>
      </c>
      <c r="AC89" s="19">
        <v>1</v>
      </c>
      <c r="AE89" s="4">
        <v>0</v>
      </c>
      <c r="AF89" s="4">
        <v>0</v>
      </c>
      <c r="AH89" s="4">
        <v>1</v>
      </c>
      <c r="AL89" s="4">
        <v>1</v>
      </c>
      <c r="AM89" s="4">
        <v>0</v>
      </c>
      <c r="AN89" s="4">
        <v>0</v>
      </c>
      <c r="AO89" s="4">
        <v>1</v>
      </c>
      <c r="AP89" s="4">
        <v>0</v>
      </c>
      <c r="AQ89" s="4">
        <v>0</v>
      </c>
      <c r="AR89" s="4">
        <v>0</v>
      </c>
      <c r="AT89" s="4">
        <v>1</v>
      </c>
      <c r="AU89" s="4">
        <v>1</v>
      </c>
      <c r="AX89" s="19">
        <v>1</v>
      </c>
      <c r="AY89" s="19">
        <v>1</v>
      </c>
      <c r="BA89" s="19">
        <v>0</v>
      </c>
      <c r="BB89" s="19">
        <v>1</v>
      </c>
      <c r="BC89" s="19">
        <v>1</v>
      </c>
      <c r="BD89" s="19">
        <v>1</v>
      </c>
      <c r="BE89" s="19">
        <v>1</v>
      </c>
      <c r="BF89" s="19">
        <v>2</v>
      </c>
      <c r="BG89" s="19">
        <v>1</v>
      </c>
      <c r="BH89" s="19">
        <v>1</v>
      </c>
      <c r="BJ89" s="4">
        <v>1</v>
      </c>
      <c r="BK89" s="19">
        <v>1</v>
      </c>
      <c r="BL89" s="19">
        <v>0</v>
      </c>
      <c r="BM89" s="19">
        <v>1</v>
      </c>
      <c r="BN89" s="19">
        <v>0</v>
      </c>
      <c r="BO89" s="19">
        <v>1</v>
      </c>
      <c r="BP89" s="19">
        <v>1</v>
      </c>
      <c r="BQ89" s="19">
        <v>1</v>
      </c>
      <c r="BR89" s="19">
        <v>1</v>
      </c>
      <c r="BU89" s="19">
        <v>0</v>
      </c>
      <c r="BV89" s="19">
        <v>1</v>
      </c>
      <c r="BX89" s="19">
        <v>1</v>
      </c>
      <c r="BY89" s="19">
        <v>1</v>
      </c>
      <c r="BZ89" s="19"/>
      <c r="CA89" s="19">
        <v>1</v>
      </c>
      <c r="CB89" s="19">
        <v>1</v>
      </c>
    </row>
    <row r="90" spans="1:80" ht="15">
      <c r="A90" s="96" t="s">
        <v>577</v>
      </c>
      <c r="B90" s="4"/>
      <c r="C90" s="4">
        <v>4</v>
      </c>
      <c r="D90" s="4">
        <v>4</v>
      </c>
      <c r="E90" s="4">
        <v>4</v>
      </c>
      <c r="F90" s="4">
        <v>4</v>
      </c>
      <c r="J90" s="19">
        <v>6</v>
      </c>
      <c r="M90" s="19">
        <v>5</v>
      </c>
      <c r="O90" s="19">
        <v>4</v>
      </c>
      <c r="Q90" s="19">
        <v>4</v>
      </c>
      <c r="R90" s="19">
        <v>4</v>
      </c>
      <c r="S90" s="19">
        <v>4</v>
      </c>
      <c r="T90" s="19">
        <v>4</v>
      </c>
      <c r="U90" s="19">
        <v>4</v>
      </c>
      <c r="V90" s="19">
        <v>4</v>
      </c>
      <c r="X90" s="19">
        <v>5</v>
      </c>
      <c r="Y90" s="4"/>
      <c r="Z90" s="19">
        <v>4</v>
      </c>
      <c r="AA90" s="19">
        <v>4</v>
      </c>
      <c r="AB90" s="19">
        <v>5</v>
      </c>
      <c r="AC90" s="19">
        <v>4</v>
      </c>
      <c r="AE90" s="4">
        <v>4</v>
      </c>
      <c r="AF90" s="4">
        <v>4</v>
      </c>
      <c r="AH90" s="4">
        <v>5</v>
      </c>
      <c r="AL90" s="4">
        <v>4</v>
      </c>
      <c r="AM90" s="4">
        <v>4</v>
      </c>
      <c r="AN90" s="4">
        <v>4</v>
      </c>
      <c r="AO90" s="4">
        <v>4</v>
      </c>
      <c r="AP90" s="4">
        <v>4</v>
      </c>
      <c r="AQ90" s="4">
        <v>4</v>
      </c>
      <c r="AR90" s="4">
        <v>0</v>
      </c>
      <c r="AT90" s="4">
        <v>4</v>
      </c>
      <c r="AU90" s="4">
        <v>4</v>
      </c>
      <c r="AX90" s="19">
        <v>4</v>
      </c>
      <c r="AY90" s="19">
        <v>4</v>
      </c>
      <c r="BA90" s="19">
        <v>4</v>
      </c>
      <c r="BB90" s="19">
        <v>4</v>
      </c>
      <c r="BC90" s="19">
        <v>4</v>
      </c>
      <c r="BD90" s="19">
        <v>4</v>
      </c>
      <c r="BE90" s="19">
        <v>4</v>
      </c>
      <c r="BF90" s="19">
        <v>8</v>
      </c>
      <c r="BG90" s="19">
        <v>5</v>
      </c>
      <c r="BH90" s="19">
        <v>5</v>
      </c>
      <c r="BJ90" s="4">
        <v>5</v>
      </c>
      <c r="BK90" s="19">
        <v>5</v>
      </c>
      <c r="BL90" s="19">
        <v>8</v>
      </c>
      <c r="BM90" s="19">
        <v>5</v>
      </c>
      <c r="BN90" s="19">
        <v>4</v>
      </c>
      <c r="BO90" s="19">
        <v>4</v>
      </c>
      <c r="BP90" s="19">
        <v>4</v>
      </c>
      <c r="BQ90" s="19">
        <v>6</v>
      </c>
      <c r="BR90" s="19">
        <v>4</v>
      </c>
      <c r="BT90" s="4">
        <v>4</v>
      </c>
      <c r="BU90" s="19">
        <v>4</v>
      </c>
      <c r="BV90" s="19">
        <v>4</v>
      </c>
      <c r="BX90" s="19">
        <v>4</v>
      </c>
      <c r="BY90" s="19">
        <v>4</v>
      </c>
      <c r="BZ90" s="19"/>
      <c r="CA90" s="19">
        <v>5</v>
      </c>
      <c r="CB90" s="19">
        <v>4</v>
      </c>
    </row>
    <row r="91" spans="1:80">
      <c r="A91" s="85" t="s">
        <v>646</v>
      </c>
      <c r="B91" s="4"/>
      <c r="C91" s="4">
        <v>0</v>
      </c>
      <c r="D91" s="4">
        <v>0</v>
      </c>
      <c r="E91" s="4">
        <v>1</v>
      </c>
      <c r="F91" s="4">
        <v>1</v>
      </c>
      <c r="G91" s="19">
        <v>1</v>
      </c>
      <c r="M91" s="19">
        <v>1</v>
      </c>
      <c r="Q91" s="19">
        <v>0</v>
      </c>
      <c r="R91" s="19">
        <v>1</v>
      </c>
      <c r="S91" s="19">
        <v>0</v>
      </c>
      <c r="T91" s="19">
        <v>1</v>
      </c>
      <c r="Y91" s="4"/>
      <c r="AA91" s="19">
        <v>1</v>
      </c>
      <c r="AE91" s="4">
        <v>0</v>
      </c>
      <c r="AF91" s="4">
        <v>0</v>
      </c>
      <c r="AH91" s="4">
        <v>2</v>
      </c>
      <c r="AL91" s="4">
        <v>0</v>
      </c>
      <c r="AM91" s="4">
        <v>1</v>
      </c>
      <c r="AN91" s="4">
        <v>0</v>
      </c>
      <c r="AO91" s="4">
        <v>0</v>
      </c>
      <c r="AP91" s="4">
        <v>1</v>
      </c>
      <c r="AQ91" s="4">
        <v>0</v>
      </c>
      <c r="AR91" s="4">
        <v>0</v>
      </c>
      <c r="AT91" s="4">
        <v>0</v>
      </c>
      <c r="AU91" s="4">
        <v>0</v>
      </c>
      <c r="AY91" s="19">
        <v>0</v>
      </c>
      <c r="BA91" s="19">
        <v>1</v>
      </c>
      <c r="BB91" s="19">
        <v>0</v>
      </c>
      <c r="BC91" s="19">
        <v>0</v>
      </c>
      <c r="BJ91" s="4">
        <v>0</v>
      </c>
      <c r="BL91" s="19">
        <v>2</v>
      </c>
      <c r="BN91" s="19">
        <v>0</v>
      </c>
      <c r="BU91" s="19">
        <v>1</v>
      </c>
      <c r="BZ91" s="19"/>
    </row>
    <row r="92" spans="1:80">
      <c r="A92" s="97" t="s">
        <v>647</v>
      </c>
      <c r="B92" s="4"/>
      <c r="C92" s="4">
        <v>2</v>
      </c>
      <c r="D92" s="4">
        <v>1</v>
      </c>
      <c r="E92" s="4">
        <v>1</v>
      </c>
      <c r="F92" s="4">
        <v>0</v>
      </c>
      <c r="H92" s="19">
        <v>1</v>
      </c>
      <c r="P92" s="19">
        <v>1</v>
      </c>
      <c r="Q92" s="19">
        <v>2</v>
      </c>
      <c r="R92" s="19">
        <v>0</v>
      </c>
      <c r="S92" s="19">
        <v>1</v>
      </c>
      <c r="T92" s="19">
        <v>0</v>
      </c>
      <c r="U92" s="19">
        <v>2</v>
      </c>
      <c r="V92" s="19">
        <v>1</v>
      </c>
      <c r="X92" s="19">
        <v>2</v>
      </c>
      <c r="Y92" s="4"/>
      <c r="Z92" s="19">
        <v>1</v>
      </c>
      <c r="AA92" s="19">
        <v>1</v>
      </c>
      <c r="AB92" s="19">
        <v>3</v>
      </c>
      <c r="AC92" s="19">
        <v>2</v>
      </c>
      <c r="AE92" s="4">
        <v>1</v>
      </c>
      <c r="AF92" s="4">
        <v>1</v>
      </c>
      <c r="AH92" s="4">
        <v>2</v>
      </c>
      <c r="AL92" s="4">
        <v>2</v>
      </c>
      <c r="AM92" s="4">
        <v>0</v>
      </c>
      <c r="AN92" s="4">
        <v>1</v>
      </c>
      <c r="AO92" s="4">
        <v>1</v>
      </c>
      <c r="AP92" s="4">
        <v>0</v>
      </c>
      <c r="AQ92" s="4">
        <v>2</v>
      </c>
      <c r="AR92" s="4">
        <v>2</v>
      </c>
      <c r="AT92" s="4">
        <v>0</v>
      </c>
      <c r="AU92" s="4">
        <v>2</v>
      </c>
      <c r="AX92" s="19">
        <v>3</v>
      </c>
      <c r="AY92" s="19">
        <v>1</v>
      </c>
      <c r="BA92" s="19">
        <v>0</v>
      </c>
      <c r="BB92" s="19">
        <v>2</v>
      </c>
      <c r="BC92" s="19">
        <v>0</v>
      </c>
      <c r="BE92" s="19">
        <v>1</v>
      </c>
      <c r="BG92" s="19">
        <v>2</v>
      </c>
      <c r="BJ92" s="4">
        <v>0</v>
      </c>
      <c r="BK92" s="19">
        <v>3</v>
      </c>
      <c r="BL92" s="19">
        <v>0</v>
      </c>
      <c r="BM92" s="19">
        <v>3</v>
      </c>
      <c r="BN92" s="19">
        <v>1</v>
      </c>
      <c r="BR92" s="19">
        <v>2</v>
      </c>
      <c r="BT92" s="4">
        <v>2</v>
      </c>
      <c r="BU92" s="19">
        <v>0</v>
      </c>
      <c r="BV92" s="19">
        <v>1</v>
      </c>
      <c r="BY92" s="19">
        <v>2</v>
      </c>
      <c r="BZ92" s="19"/>
      <c r="CA92" s="19">
        <v>2</v>
      </c>
      <c r="CB92" s="19">
        <v>2</v>
      </c>
    </row>
    <row r="93" spans="1:80">
      <c r="A93" s="97" t="s">
        <v>648</v>
      </c>
      <c r="B93" s="4"/>
      <c r="C93" s="4">
        <v>0</v>
      </c>
      <c r="D93" s="4">
        <v>0</v>
      </c>
      <c r="E93" s="4">
        <v>0</v>
      </c>
      <c r="F93" s="4">
        <v>0</v>
      </c>
      <c r="Q93" s="19">
        <v>0</v>
      </c>
      <c r="R93" s="19">
        <v>0</v>
      </c>
      <c r="S93" s="19">
        <v>0</v>
      </c>
      <c r="T93" s="19">
        <v>0</v>
      </c>
      <c r="Y93" s="4"/>
      <c r="AE93" s="4">
        <v>0</v>
      </c>
      <c r="AF93" s="4">
        <v>0</v>
      </c>
      <c r="AH93" s="4">
        <v>0</v>
      </c>
      <c r="AL93" s="4">
        <v>0</v>
      </c>
      <c r="AM93" s="4">
        <v>0</v>
      </c>
      <c r="AN93" s="4">
        <v>0</v>
      </c>
      <c r="AO93" s="4">
        <v>0</v>
      </c>
      <c r="AP93" s="4">
        <v>0</v>
      </c>
      <c r="AQ93" s="4">
        <v>0</v>
      </c>
      <c r="AR93" s="4">
        <v>0</v>
      </c>
      <c r="AT93" s="4">
        <v>1</v>
      </c>
      <c r="AU93" s="4">
        <v>0</v>
      </c>
      <c r="AY93" s="19">
        <v>0</v>
      </c>
      <c r="BA93" s="19">
        <v>0</v>
      </c>
      <c r="BB93" s="19">
        <v>0</v>
      </c>
      <c r="BC93" s="19">
        <v>0</v>
      </c>
      <c r="BF93" s="19">
        <v>1</v>
      </c>
      <c r="BJ93" s="4">
        <v>1</v>
      </c>
      <c r="BL93" s="19">
        <v>0</v>
      </c>
      <c r="BN93" s="19">
        <v>0</v>
      </c>
      <c r="BO93" s="19">
        <v>1</v>
      </c>
      <c r="BU93" s="19">
        <v>0</v>
      </c>
      <c r="BZ93" s="19"/>
      <c r="CB93" s="19">
        <v>1</v>
      </c>
    </row>
    <row r="94" spans="1:80">
      <c r="A94" s="97" t="s">
        <v>649</v>
      </c>
      <c r="B94" s="4"/>
      <c r="C94" s="4">
        <v>0</v>
      </c>
      <c r="D94" s="4">
        <v>0</v>
      </c>
      <c r="E94" s="4">
        <v>0</v>
      </c>
      <c r="F94" s="4">
        <v>0</v>
      </c>
      <c r="J94" s="19">
        <v>1</v>
      </c>
      <c r="Q94" s="19">
        <v>0</v>
      </c>
      <c r="R94" s="19">
        <v>0</v>
      </c>
      <c r="S94" s="19">
        <v>1</v>
      </c>
      <c r="T94" s="19">
        <v>0</v>
      </c>
      <c r="Y94" s="4"/>
      <c r="AE94" s="4">
        <v>0</v>
      </c>
      <c r="AF94" s="4">
        <v>0</v>
      </c>
      <c r="AH94" s="4">
        <v>0</v>
      </c>
      <c r="AL94" s="4">
        <v>0</v>
      </c>
      <c r="AM94" s="4">
        <v>0</v>
      </c>
      <c r="AN94" s="4">
        <v>0</v>
      </c>
      <c r="AO94" s="4">
        <v>0</v>
      </c>
      <c r="AP94" s="4">
        <v>0</v>
      </c>
      <c r="AQ94" s="4">
        <v>0</v>
      </c>
      <c r="AR94" s="4">
        <v>0</v>
      </c>
      <c r="AT94" s="4">
        <v>0</v>
      </c>
      <c r="AU94" s="4">
        <v>0</v>
      </c>
      <c r="AY94" s="19">
        <v>0</v>
      </c>
      <c r="BA94" s="19">
        <v>0</v>
      </c>
      <c r="BB94" s="19">
        <v>0</v>
      </c>
      <c r="BC94" s="19">
        <v>0</v>
      </c>
      <c r="BJ94" s="4">
        <v>0</v>
      </c>
      <c r="BL94" s="19">
        <v>0</v>
      </c>
      <c r="BN94" s="19">
        <v>0</v>
      </c>
      <c r="BP94" s="19">
        <v>1</v>
      </c>
      <c r="BQ94" s="19">
        <v>1</v>
      </c>
      <c r="BU94" s="19">
        <v>0</v>
      </c>
      <c r="BX94" s="19">
        <v>1</v>
      </c>
      <c r="BZ94" s="19"/>
    </row>
    <row r="95" spans="1:80">
      <c r="A95" s="98" t="s">
        <v>578</v>
      </c>
      <c r="B95" s="4"/>
      <c r="C95" s="4">
        <v>0</v>
      </c>
      <c r="D95" s="4">
        <v>0</v>
      </c>
      <c r="E95" s="4">
        <v>0</v>
      </c>
      <c r="F95" s="4">
        <v>0</v>
      </c>
      <c r="J95" s="19">
        <v>10</v>
      </c>
      <c r="Q95" s="19">
        <v>0</v>
      </c>
      <c r="R95" s="19">
        <v>0</v>
      </c>
      <c r="S95" s="19">
        <v>10</v>
      </c>
      <c r="T95" s="19">
        <v>0</v>
      </c>
      <c r="Y95" s="4"/>
      <c r="AE95" s="4">
        <v>0</v>
      </c>
      <c r="AF95" s="4">
        <v>0</v>
      </c>
      <c r="AH95" s="4">
        <v>0</v>
      </c>
      <c r="AL95" s="4">
        <v>0</v>
      </c>
      <c r="AM95" s="4">
        <v>0</v>
      </c>
      <c r="AN95" s="4">
        <v>0</v>
      </c>
      <c r="AO95" s="4">
        <v>0</v>
      </c>
      <c r="AP95" s="4">
        <v>0</v>
      </c>
      <c r="AQ95" s="4">
        <v>0</v>
      </c>
      <c r="AR95" s="4">
        <v>0</v>
      </c>
      <c r="AT95" s="4">
        <v>10</v>
      </c>
      <c r="AU95" s="4">
        <v>0</v>
      </c>
      <c r="AY95" s="19">
        <v>0</v>
      </c>
      <c r="BA95" s="19">
        <v>0</v>
      </c>
      <c r="BB95" s="19">
        <v>0</v>
      </c>
      <c r="BC95" s="19">
        <v>0</v>
      </c>
      <c r="BF95" s="19">
        <v>6</v>
      </c>
      <c r="BJ95" s="4">
        <v>10</v>
      </c>
      <c r="BL95" s="19">
        <v>0</v>
      </c>
      <c r="BN95" s="19">
        <v>0</v>
      </c>
      <c r="BP95" s="19">
        <v>5</v>
      </c>
      <c r="BQ95" s="19">
        <v>8</v>
      </c>
      <c r="BU95" s="19">
        <v>0</v>
      </c>
      <c r="BX95" s="19">
        <v>6</v>
      </c>
      <c r="BZ95" s="19"/>
    </row>
    <row r="96" spans="1:80">
      <c r="A96" s="85" t="s">
        <v>650</v>
      </c>
      <c r="B96" s="4"/>
      <c r="C96" s="4">
        <v>0</v>
      </c>
      <c r="D96" s="4">
        <v>0</v>
      </c>
      <c r="E96" s="4">
        <v>1</v>
      </c>
      <c r="F96" s="4">
        <v>0</v>
      </c>
      <c r="G96" s="19">
        <v>2</v>
      </c>
      <c r="H96" s="19">
        <v>2</v>
      </c>
      <c r="I96" s="19">
        <v>1</v>
      </c>
      <c r="J96" s="19">
        <v>1</v>
      </c>
      <c r="K96" s="19">
        <v>1</v>
      </c>
      <c r="L96" s="19">
        <v>1</v>
      </c>
      <c r="Q96" s="19">
        <v>3</v>
      </c>
      <c r="R96" s="19">
        <v>2</v>
      </c>
      <c r="S96" s="19">
        <v>1</v>
      </c>
      <c r="T96" s="19">
        <v>1</v>
      </c>
      <c r="U96" s="19">
        <v>1</v>
      </c>
      <c r="Y96" s="4"/>
      <c r="AA96" s="19">
        <v>3</v>
      </c>
      <c r="AD96" s="19">
        <v>1</v>
      </c>
      <c r="AE96" s="4">
        <v>0</v>
      </c>
      <c r="AF96" s="4">
        <v>2</v>
      </c>
      <c r="AH96" s="4">
        <v>0</v>
      </c>
      <c r="AL96" s="4">
        <v>0</v>
      </c>
      <c r="AM96" s="4">
        <v>1</v>
      </c>
      <c r="AN96" s="4">
        <v>1</v>
      </c>
      <c r="AO96" s="4">
        <v>1</v>
      </c>
      <c r="AP96" s="4">
        <v>1</v>
      </c>
      <c r="AQ96" s="4">
        <v>1</v>
      </c>
      <c r="AR96" s="4">
        <v>0</v>
      </c>
      <c r="AT96" s="4">
        <v>0</v>
      </c>
      <c r="AU96" s="4">
        <v>1</v>
      </c>
      <c r="AY96" s="19">
        <v>0</v>
      </c>
      <c r="BA96" s="19">
        <v>2</v>
      </c>
      <c r="BB96" s="19">
        <v>0</v>
      </c>
      <c r="BC96" s="19">
        <v>0</v>
      </c>
      <c r="BE96" s="19">
        <v>1</v>
      </c>
      <c r="BF96" s="19">
        <v>1</v>
      </c>
      <c r="BJ96" s="4">
        <v>0</v>
      </c>
      <c r="BL96" s="19">
        <v>2</v>
      </c>
      <c r="BN96" s="19">
        <v>0</v>
      </c>
      <c r="BT96" s="4">
        <v>1</v>
      </c>
      <c r="BU96" s="19">
        <v>0</v>
      </c>
      <c r="BV96" s="19">
        <v>1</v>
      </c>
      <c r="BY96" s="19">
        <v>2</v>
      </c>
      <c r="BZ96" s="19"/>
      <c r="CA96" s="19">
        <v>1</v>
      </c>
    </row>
    <row r="97" spans="1:80">
      <c r="A97" s="88" t="s">
        <v>651</v>
      </c>
      <c r="B97" s="4"/>
      <c r="C97" s="4">
        <v>1</v>
      </c>
      <c r="D97" s="4">
        <v>1</v>
      </c>
      <c r="E97" s="4">
        <v>1</v>
      </c>
      <c r="F97" s="4">
        <v>1</v>
      </c>
      <c r="H97" s="19">
        <v>2</v>
      </c>
      <c r="M97" s="19">
        <v>2</v>
      </c>
      <c r="O97" s="19">
        <v>1</v>
      </c>
      <c r="P97" s="19">
        <v>1</v>
      </c>
      <c r="Q97" s="19">
        <v>0</v>
      </c>
      <c r="R97" s="19">
        <v>0</v>
      </c>
      <c r="S97" s="19">
        <v>0</v>
      </c>
      <c r="T97" s="19">
        <v>0</v>
      </c>
      <c r="U97" s="19">
        <v>1</v>
      </c>
      <c r="V97" s="19">
        <v>1</v>
      </c>
      <c r="Y97" s="4"/>
      <c r="Z97" s="19">
        <v>1</v>
      </c>
      <c r="AB97" s="19">
        <v>2</v>
      </c>
      <c r="AC97" s="19">
        <v>2</v>
      </c>
      <c r="AE97" s="4">
        <v>1</v>
      </c>
      <c r="AF97" s="4">
        <v>0</v>
      </c>
      <c r="AH97" s="4">
        <v>0</v>
      </c>
      <c r="AL97" s="4">
        <v>2</v>
      </c>
      <c r="AM97" s="4">
        <v>1</v>
      </c>
      <c r="AN97" s="4">
        <v>1</v>
      </c>
      <c r="AO97" s="4">
        <v>0</v>
      </c>
      <c r="AP97" s="4">
        <v>0</v>
      </c>
      <c r="AQ97" s="4">
        <v>2</v>
      </c>
      <c r="AR97" s="4">
        <v>2</v>
      </c>
      <c r="AT97" s="4">
        <v>1</v>
      </c>
      <c r="AU97" s="4">
        <v>1</v>
      </c>
      <c r="AY97" s="19">
        <v>3</v>
      </c>
      <c r="BA97" s="19">
        <v>1</v>
      </c>
      <c r="BB97" s="19">
        <v>1</v>
      </c>
      <c r="BC97" s="19">
        <v>1</v>
      </c>
      <c r="BD97" s="19">
        <v>5</v>
      </c>
      <c r="BG97" s="19">
        <v>2</v>
      </c>
      <c r="BH97" s="19">
        <v>2</v>
      </c>
      <c r="BJ97" s="4">
        <v>0</v>
      </c>
      <c r="BL97" s="19">
        <v>0</v>
      </c>
      <c r="BN97" s="19">
        <v>1</v>
      </c>
      <c r="BO97" s="19">
        <v>2</v>
      </c>
      <c r="BQ97" s="19">
        <v>2</v>
      </c>
      <c r="BT97" s="4">
        <v>1</v>
      </c>
      <c r="BU97" s="19">
        <v>1</v>
      </c>
      <c r="BV97" s="19">
        <v>1</v>
      </c>
      <c r="BW97" s="19">
        <v>1</v>
      </c>
      <c r="BX97" s="19">
        <v>3</v>
      </c>
      <c r="BY97" s="19">
        <v>2</v>
      </c>
      <c r="BZ97" s="19"/>
      <c r="CA97" s="19">
        <v>1</v>
      </c>
      <c r="CB97" s="19">
        <v>2</v>
      </c>
    </row>
    <row r="98" spans="1:80">
      <c r="A98" s="88" t="s">
        <v>652</v>
      </c>
      <c r="B98" s="4"/>
      <c r="C98" s="4">
        <v>0</v>
      </c>
      <c r="D98" s="4">
        <v>0</v>
      </c>
      <c r="E98" s="4">
        <v>0</v>
      </c>
      <c r="F98" s="4">
        <v>0</v>
      </c>
      <c r="J98" s="19">
        <v>3</v>
      </c>
      <c r="Q98" s="19">
        <v>0</v>
      </c>
      <c r="R98" s="19">
        <v>0</v>
      </c>
      <c r="S98" s="19">
        <v>1</v>
      </c>
      <c r="T98" s="19">
        <v>0</v>
      </c>
      <c r="X98" s="19">
        <v>2</v>
      </c>
      <c r="Y98" s="4"/>
      <c r="AE98" s="4">
        <v>0</v>
      </c>
      <c r="AF98" s="4">
        <v>0</v>
      </c>
      <c r="AH98" s="4">
        <v>2</v>
      </c>
      <c r="AL98" s="4">
        <v>0</v>
      </c>
      <c r="AM98" s="4">
        <v>0</v>
      </c>
      <c r="AN98" s="4">
        <v>0</v>
      </c>
      <c r="AO98" s="4">
        <v>0</v>
      </c>
      <c r="AP98" s="4">
        <v>0</v>
      </c>
      <c r="AQ98" s="4">
        <v>0</v>
      </c>
      <c r="AR98" s="4">
        <v>0</v>
      </c>
      <c r="AT98" s="4">
        <v>0</v>
      </c>
      <c r="AU98" s="4">
        <v>0</v>
      </c>
      <c r="AX98" s="19">
        <v>3</v>
      </c>
      <c r="AY98" s="19">
        <v>0</v>
      </c>
      <c r="BA98" s="19">
        <v>0</v>
      </c>
      <c r="BB98" s="19">
        <v>0</v>
      </c>
      <c r="BC98" s="19">
        <v>0</v>
      </c>
      <c r="BE98" s="19">
        <v>1</v>
      </c>
      <c r="BF98" s="19">
        <v>1</v>
      </c>
      <c r="BJ98" s="4">
        <v>3</v>
      </c>
      <c r="BK98" s="19">
        <v>3</v>
      </c>
      <c r="BL98" s="19">
        <v>0</v>
      </c>
      <c r="BM98" s="19">
        <v>3</v>
      </c>
      <c r="BN98" s="19">
        <v>0</v>
      </c>
      <c r="BP98" s="19">
        <v>2</v>
      </c>
      <c r="BQ98" s="19">
        <v>1</v>
      </c>
      <c r="BU98" s="19">
        <v>0</v>
      </c>
      <c r="BZ98" s="19"/>
    </row>
    <row r="99" spans="1:80">
      <c r="A99" s="85" t="s">
        <v>653</v>
      </c>
      <c r="B99" s="4"/>
      <c r="C99" s="4">
        <v>0</v>
      </c>
      <c r="D99" s="4">
        <v>0</v>
      </c>
      <c r="E99" s="4">
        <v>0</v>
      </c>
      <c r="F99" s="4">
        <v>0</v>
      </c>
      <c r="Q99" s="19">
        <v>0</v>
      </c>
      <c r="R99" s="19">
        <v>0</v>
      </c>
      <c r="S99" s="19">
        <v>1</v>
      </c>
      <c r="T99" s="19">
        <v>0</v>
      </c>
      <c r="Y99" s="4"/>
      <c r="AE99" s="4">
        <v>0</v>
      </c>
      <c r="AF99" s="4">
        <v>0</v>
      </c>
      <c r="AH99" s="4">
        <v>0</v>
      </c>
      <c r="AL99" s="4">
        <v>0</v>
      </c>
      <c r="AM99" s="4">
        <v>0</v>
      </c>
      <c r="AN99" s="4">
        <v>0</v>
      </c>
      <c r="AO99" s="4">
        <v>0</v>
      </c>
      <c r="AP99" s="4">
        <v>1</v>
      </c>
      <c r="AQ99" s="4">
        <v>0</v>
      </c>
      <c r="AR99" s="4">
        <v>0</v>
      </c>
      <c r="AT99" s="4">
        <v>0</v>
      </c>
      <c r="AU99" s="4">
        <v>0</v>
      </c>
      <c r="AY99" s="19">
        <v>0</v>
      </c>
      <c r="BA99" s="19">
        <v>1</v>
      </c>
      <c r="BB99" s="19">
        <v>0</v>
      </c>
      <c r="BC99" s="19">
        <v>0</v>
      </c>
      <c r="BJ99" s="4">
        <v>0</v>
      </c>
      <c r="BL99" s="19">
        <v>0</v>
      </c>
      <c r="BN99" s="19">
        <v>0</v>
      </c>
      <c r="BU99" s="19">
        <v>0</v>
      </c>
      <c r="BZ99" s="19"/>
    </row>
    <row r="100" spans="1:80">
      <c r="A100" s="88" t="s">
        <v>651</v>
      </c>
      <c r="B100" s="4"/>
      <c r="C100" s="4">
        <v>0</v>
      </c>
      <c r="D100" s="4">
        <v>1</v>
      </c>
      <c r="E100" s="4">
        <v>1</v>
      </c>
      <c r="F100" s="4">
        <v>0</v>
      </c>
      <c r="Q100" s="19">
        <v>0</v>
      </c>
      <c r="R100" s="19">
        <v>0</v>
      </c>
      <c r="S100" s="19">
        <v>0</v>
      </c>
      <c r="T100" s="19">
        <v>0</v>
      </c>
      <c r="Y100" s="4"/>
      <c r="AA100" s="19">
        <v>1</v>
      </c>
      <c r="AB100" s="19">
        <v>1</v>
      </c>
      <c r="AE100" s="4">
        <v>0</v>
      </c>
      <c r="AF100" s="4">
        <v>0</v>
      </c>
      <c r="AH100" s="4">
        <v>0</v>
      </c>
      <c r="AL100" s="4">
        <v>0</v>
      </c>
      <c r="AM100" s="4">
        <v>0</v>
      </c>
      <c r="AN100" s="4">
        <v>0</v>
      </c>
      <c r="AO100" s="4">
        <v>1</v>
      </c>
      <c r="AP100" s="4">
        <v>0</v>
      </c>
      <c r="AQ100" s="4">
        <v>0</v>
      </c>
      <c r="AR100" s="4">
        <v>0</v>
      </c>
      <c r="AT100" s="4">
        <v>1</v>
      </c>
      <c r="AU100" s="4">
        <v>0</v>
      </c>
      <c r="AY100" s="19">
        <v>0</v>
      </c>
      <c r="BA100" s="19">
        <v>0</v>
      </c>
      <c r="BB100" s="19">
        <v>1</v>
      </c>
      <c r="BC100" s="19">
        <v>1</v>
      </c>
      <c r="BJ100" s="4">
        <v>0</v>
      </c>
      <c r="BL100" s="19">
        <v>0</v>
      </c>
      <c r="BN100" s="19">
        <v>0</v>
      </c>
      <c r="BU100" s="19">
        <v>0</v>
      </c>
      <c r="BZ100" s="19"/>
    </row>
    <row r="101" spans="1:80">
      <c r="A101" s="88" t="s">
        <v>652</v>
      </c>
      <c r="B101" s="4"/>
      <c r="C101" s="4">
        <v>0</v>
      </c>
      <c r="D101" s="4">
        <v>0</v>
      </c>
      <c r="E101" s="4">
        <v>0</v>
      </c>
      <c r="F101" s="4">
        <v>0</v>
      </c>
      <c r="Q101" s="19">
        <v>0</v>
      </c>
      <c r="R101" s="19">
        <v>0</v>
      </c>
      <c r="S101" s="19">
        <v>0</v>
      </c>
      <c r="T101" s="19">
        <v>0</v>
      </c>
      <c r="Y101" s="4"/>
      <c r="AE101" s="4">
        <v>0</v>
      </c>
      <c r="AF101" s="4">
        <v>0</v>
      </c>
      <c r="AH101" s="4">
        <v>0</v>
      </c>
      <c r="AL101" s="4">
        <v>0</v>
      </c>
      <c r="AM101" s="4">
        <v>0</v>
      </c>
      <c r="AN101" s="4">
        <v>0</v>
      </c>
      <c r="AO101" s="4">
        <v>0</v>
      </c>
      <c r="AP101" s="4">
        <v>0</v>
      </c>
      <c r="AQ101" s="4">
        <v>0</v>
      </c>
      <c r="AR101" s="4">
        <v>0</v>
      </c>
      <c r="AT101" s="4">
        <v>0</v>
      </c>
      <c r="AU101" s="4">
        <v>0</v>
      </c>
      <c r="AY101" s="19">
        <v>0</v>
      </c>
      <c r="BA101" s="19">
        <v>0</v>
      </c>
      <c r="BB101" s="19">
        <v>0</v>
      </c>
      <c r="BC101" s="19">
        <v>0</v>
      </c>
      <c r="BJ101" s="4">
        <v>0</v>
      </c>
      <c r="BL101" s="19">
        <v>0</v>
      </c>
      <c r="BM101" s="19">
        <v>2</v>
      </c>
      <c r="BN101" s="19">
        <v>0</v>
      </c>
      <c r="BU101" s="19">
        <v>0</v>
      </c>
      <c r="BZ101" s="19"/>
    </row>
    <row r="102" spans="1:80">
      <c r="A102" s="85" t="s">
        <v>654</v>
      </c>
      <c r="B102" s="4"/>
      <c r="C102" s="4">
        <v>0</v>
      </c>
      <c r="D102" s="4">
        <v>0</v>
      </c>
      <c r="E102" s="4">
        <v>0</v>
      </c>
      <c r="F102" s="4">
        <v>0</v>
      </c>
      <c r="G102" s="19">
        <v>1</v>
      </c>
      <c r="I102" s="19">
        <v>1</v>
      </c>
      <c r="L102" s="19">
        <v>1</v>
      </c>
      <c r="P102" s="19">
        <v>1</v>
      </c>
      <c r="Q102" s="19">
        <v>1</v>
      </c>
      <c r="R102" s="19">
        <v>1</v>
      </c>
      <c r="S102" s="19">
        <v>1</v>
      </c>
      <c r="T102" s="19">
        <v>1</v>
      </c>
      <c r="V102" s="19">
        <v>1</v>
      </c>
      <c r="Y102" s="4"/>
      <c r="AA102" s="19">
        <v>1</v>
      </c>
      <c r="AE102" s="4">
        <v>1</v>
      </c>
      <c r="AF102" s="4">
        <v>1</v>
      </c>
      <c r="AH102" s="4">
        <v>0</v>
      </c>
      <c r="AL102" s="4">
        <v>0</v>
      </c>
      <c r="AM102" s="4">
        <v>1</v>
      </c>
      <c r="AN102" s="4">
        <v>1</v>
      </c>
      <c r="AO102" s="4">
        <v>1</v>
      </c>
      <c r="AP102" s="4">
        <v>0</v>
      </c>
      <c r="AQ102" s="4">
        <v>1</v>
      </c>
      <c r="AR102" s="4">
        <v>0</v>
      </c>
      <c r="AT102" s="4">
        <v>0</v>
      </c>
      <c r="AU102" s="4">
        <v>1</v>
      </c>
      <c r="AY102" s="19">
        <v>1</v>
      </c>
      <c r="BA102" s="19">
        <v>1</v>
      </c>
      <c r="BB102" s="19">
        <v>0</v>
      </c>
      <c r="BC102" s="19">
        <v>0</v>
      </c>
      <c r="BJ102" s="4">
        <v>0</v>
      </c>
      <c r="BL102" s="19">
        <v>1</v>
      </c>
      <c r="BN102" s="19">
        <v>0</v>
      </c>
      <c r="BT102" s="4">
        <v>1</v>
      </c>
      <c r="BU102" s="19">
        <v>0</v>
      </c>
      <c r="BV102" s="19">
        <v>1</v>
      </c>
      <c r="BY102" s="19">
        <v>1</v>
      </c>
      <c r="BZ102" s="19"/>
      <c r="CA102" s="19">
        <v>1</v>
      </c>
    </row>
    <row r="103" spans="1:80">
      <c r="A103" s="88" t="s">
        <v>651</v>
      </c>
      <c r="B103" s="4"/>
      <c r="C103" s="4">
        <v>1</v>
      </c>
      <c r="D103" s="4">
        <v>1</v>
      </c>
      <c r="E103" s="4">
        <v>0</v>
      </c>
      <c r="F103" s="4">
        <v>1</v>
      </c>
      <c r="H103" s="19">
        <v>2</v>
      </c>
      <c r="M103" s="19">
        <v>2</v>
      </c>
      <c r="Q103" s="19">
        <v>0</v>
      </c>
      <c r="R103" s="19">
        <v>0</v>
      </c>
      <c r="S103" s="19">
        <v>1</v>
      </c>
      <c r="T103" s="19">
        <v>0</v>
      </c>
      <c r="U103" s="19">
        <v>1</v>
      </c>
      <c r="X103" s="19">
        <v>1</v>
      </c>
      <c r="Y103" s="4"/>
      <c r="Z103" s="19">
        <v>1</v>
      </c>
      <c r="AE103" s="4">
        <v>0</v>
      </c>
      <c r="AF103" s="4">
        <v>0</v>
      </c>
      <c r="AH103" s="4">
        <v>0</v>
      </c>
      <c r="AL103" s="4">
        <v>1</v>
      </c>
      <c r="AM103" s="4">
        <v>0</v>
      </c>
      <c r="AN103" s="4">
        <v>0</v>
      </c>
      <c r="AO103" s="4">
        <v>0</v>
      </c>
      <c r="AP103" s="4">
        <v>0</v>
      </c>
      <c r="AQ103" s="4">
        <v>0</v>
      </c>
      <c r="AR103" s="4">
        <v>2</v>
      </c>
      <c r="AT103" s="4">
        <v>1</v>
      </c>
      <c r="AU103" s="4">
        <v>1</v>
      </c>
      <c r="AY103" s="19">
        <v>0</v>
      </c>
      <c r="BA103" s="19">
        <v>0</v>
      </c>
      <c r="BB103" s="19">
        <v>1</v>
      </c>
      <c r="BC103" s="19">
        <v>1</v>
      </c>
      <c r="BD103" s="19">
        <v>2</v>
      </c>
      <c r="BG103" s="19">
        <v>1</v>
      </c>
      <c r="BH103" s="19">
        <v>2</v>
      </c>
      <c r="BJ103" s="4">
        <v>0</v>
      </c>
      <c r="BL103" s="19">
        <v>0</v>
      </c>
      <c r="BN103" s="19">
        <v>1</v>
      </c>
      <c r="BO103" s="19">
        <v>1</v>
      </c>
      <c r="BQ103" s="19">
        <v>2</v>
      </c>
      <c r="BR103" s="19">
        <v>1</v>
      </c>
      <c r="BU103" s="19">
        <v>1</v>
      </c>
      <c r="BZ103" s="19"/>
      <c r="CA103" s="19">
        <v>1</v>
      </c>
      <c r="CB103" s="19">
        <v>1</v>
      </c>
    </row>
    <row r="104" spans="1:80">
      <c r="A104" s="88" t="s">
        <v>652</v>
      </c>
      <c r="B104" s="4"/>
      <c r="C104" s="4">
        <v>0</v>
      </c>
      <c r="D104" s="4">
        <v>0</v>
      </c>
      <c r="E104" s="4">
        <v>1</v>
      </c>
      <c r="F104" s="4">
        <v>0</v>
      </c>
      <c r="J104" s="19">
        <v>2</v>
      </c>
      <c r="Q104" s="19">
        <v>0</v>
      </c>
      <c r="R104" s="19">
        <v>0</v>
      </c>
      <c r="S104" s="19">
        <v>0</v>
      </c>
      <c r="T104" s="19">
        <v>0</v>
      </c>
      <c r="Y104" s="4"/>
      <c r="AE104" s="4">
        <v>0</v>
      </c>
      <c r="AF104" s="4">
        <v>0</v>
      </c>
      <c r="AH104" s="4">
        <v>2</v>
      </c>
      <c r="AL104" s="4">
        <v>0</v>
      </c>
      <c r="AM104" s="4">
        <v>0</v>
      </c>
      <c r="AN104" s="4">
        <v>0</v>
      </c>
      <c r="AO104" s="4">
        <v>0</v>
      </c>
      <c r="AP104" s="4">
        <v>0</v>
      </c>
      <c r="AQ104" s="4">
        <v>0</v>
      </c>
      <c r="AR104" s="4">
        <v>0</v>
      </c>
      <c r="AT104" s="4">
        <v>0</v>
      </c>
      <c r="AU104" s="4">
        <v>0</v>
      </c>
      <c r="AX104" s="19">
        <v>2</v>
      </c>
      <c r="AY104" s="19">
        <v>0</v>
      </c>
      <c r="BA104" s="19">
        <v>0</v>
      </c>
      <c r="BB104" s="19">
        <v>0</v>
      </c>
      <c r="BC104" s="19">
        <v>0</v>
      </c>
      <c r="BE104" s="19">
        <v>1</v>
      </c>
      <c r="BJ104" s="4">
        <v>2</v>
      </c>
      <c r="BK104" s="19">
        <v>1</v>
      </c>
      <c r="BL104" s="19">
        <v>0</v>
      </c>
      <c r="BN104" s="19">
        <v>0</v>
      </c>
      <c r="BP104" s="19">
        <v>1</v>
      </c>
      <c r="BU104" s="19">
        <v>0</v>
      </c>
      <c r="BZ104" s="19"/>
    </row>
    <row r="105" spans="1:80">
      <c r="A105" s="85" t="s">
        <v>579</v>
      </c>
      <c r="B105" s="4"/>
      <c r="C105" s="4">
        <v>0</v>
      </c>
      <c r="D105" s="4">
        <v>0</v>
      </c>
      <c r="E105" s="4">
        <v>0</v>
      </c>
      <c r="F105" s="4">
        <v>0</v>
      </c>
      <c r="J105" s="19">
        <v>1</v>
      </c>
      <c r="K105" s="19">
        <v>1</v>
      </c>
      <c r="O105" s="19">
        <v>1</v>
      </c>
      <c r="Q105" s="19">
        <v>0</v>
      </c>
      <c r="R105" s="19">
        <v>0</v>
      </c>
      <c r="S105" s="19">
        <v>0</v>
      </c>
      <c r="T105" s="19">
        <v>0</v>
      </c>
      <c r="Y105" s="4"/>
      <c r="AB105" s="19">
        <v>1</v>
      </c>
      <c r="AC105" s="19">
        <v>1</v>
      </c>
      <c r="AE105" s="4">
        <v>0</v>
      </c>
      <c r="AF105" s="4">
        <v>0</v>
      </c>
      <c r="AH105" s="4">
        <v>0</v>
      </c>
      <c r="AL105" s="4">
        <v>0</v>
      </c>
      <c r="AM105" s="4">
        <v>1</v>
      </c>
      <c r="AN105" s="4">
        <v>1</v>
      </c>
      <c r="AO105" s="4">
        <v>1</v>
      </c>
      <c r="AP105" s="4">
        <v>0</v>
      </c>
      <c r="AQ105" s="4">
        <v>0</v>
      </c>
      <c r="AR105" s="4">
        <v>0</v>
      </c>
      <c r="AT105" s="4">
        <v>1</v>
      </c>
      <c r="AU105" s="4">
        <v>0</v>
      </c>
      <c r="AY105" s="19">
        <v>1</v>
      </c>
      <c r="BA105" s="19">
        <v>0</v>
      </c>
      <c r="BB105" s="19">
        <v>0</v>
      </c>
      <c r="BC105" s="19">
        <v>0</v>
      </c>
      <c r="BF105" s="19">
        <v>1</v>
      </c>
      <c r="BG105" s="19">
        <v>1</v>
      </c>
      <c r="BJ105" s="4">
        <v>1</v>
      </c>
      <c r="BL105" s="19">
        <v>0</v>
      </c>
      <c r="BN105" s="19">
        <v>0</v>
      </c>
      <c r="BR105" s="19">
        <v>1</v>
      </c>
      <c r="BT105" s="4">
        <v>1</v>
      </c>
      <c r="BU105" s="19">
        <v>0</v>
      </c>
      <c r="BV105" s="19">
        <v>1</v>
      </c>
      <c r="BX105" s="19">
        <v>1</v>
      </c>
      <c r="BZ105" s="19"/>
    </row>
    <row r="106" spans="1:80">
      <c r="A106" s="85" t="s">
        <v>1991</v>
      </c>
      <c r="B106" s="4"/>
      <c r="C106" s="4">
        <v>1</v>
      </c>
      <c r="D106" s="4">
        <v>1</v>
      </c>
      <c r="E106" s="4">
        <v>1</v>
      </c>
      <c r="F106" s="4">
        <v>1</v>
      </c>
      <c r="G106" s="19">
        <v>1</v>
      </c>
      <c r="H106" s="19">
        <v>1</v>
      </c>
      <c r="I106" s="19">
        <v>1</v>
      </c>
      <c r="J106" s="19">
        <v>1</v>
      </c>
      <c r="L106" s="19">
        <v>1</v>
      </c>
      <c r="M106" s="19">
        <v>2</v>
      </c>
      <c r="O106" s="19">
        <v>1</v>
      </c>
      <c r="P106" s="19">
        <v>1</v>
      </c>
      <c r="Q106" s="19">
        <v>1</v>
      </c>
      <c r="R106" s="19">
        <v>1</v>
      </c>
      <c r="S106" s="19">
        <v>1</v>
      </c>
      <c r="T106" s="19">
        <v>1</v>
      </c>
      <c r="U106" s="19">
        <v>1</v>
      </c>
      <c r="V106" s="19">
        <v>1</v>
      </c>
      <c r="X106" s="19">
        <v>1</v>
      </c>
      <c r="Y106" s="4"/>
      <c r="Z106" s="19">
        <v>1</v>
      </c>
      <c r="AA106" s="19">
        <v>1</v>
      </c>
      <c r="AB106" s="19">
        <v>1</v>
      </c>
      <c r="AC106" s="19">
        <v>1</v>
      </c>
      <c r="AD106" s="19">
        <v>1</v>
      </c>
      <c r="AE106" s="4">
        <v>1</v>
      </c>
      <c r="AF106" s="4">
        <v>1</v>
      </c>
      <c r="AH106" s="4">
        <v>1</v>
      </c>
      <c r="AL106" s="4">
        <v>1</v>
      </c>
      <c r="AM106" s="4">
        <v>1</v>
      </c>
      <c r="AN106" s="4">
        <v>1</v>
      </c>
      <c r="AO106" s="4">
        <v>1</v>
      </c>
      <c r="AP106" s="4">
        <v>1</v>
      </c>
      <c r="AQ106" s="4">
        <v>1</v>
      </c>
      <c r="AR106" s="4">
        <v>1</v>
      </c>
      <c r="AT106" s="4">
        <v>1</v>
      </c>
      <c r="AU106" s="4">
        <v>1</v>
      </c>
      <c r="AX106" s="19">
        <v>1</v>
      </c>
      <c r="AY106" s="19">
        <v>1</v>
      </c>
      <c r="BA106" s="19">
        <v>1</v>
      </c>
      <c r="BB106" s="19">
        <v>1</v>
      </c>
      <c r="BC106" s="19">
        <v>1</v>
      </c>
      <c r="BD106" s="19">
        <v>1</v>
      </c>
      <c r="BE106" s="19">
        <v>1</v>
      </c>
      <c r="BF106" s="19">
        <v>1</v>
      </c>
      <c r="BG106" s="19">
        <v>2</v>
      </c>
      <c r="BH106" s="19">
        <v>1</v>
      </c>
      <c r="BJ106" s="4">
        <v>1</v>
      </c>
      <c r="BK106" s="19">
        <v>1</v>
      </c>
      <c r="BL106" s="19">
        <v>1</v>
      </c>
      <c r="BM106" s="19">
        <v>1</v>
      </c>
      <c r="BN106" s="19">
        <v>1</v>
      </c>
      <c r="BO106" s="19">
        <v>1</v>
      </c>
      <c r="BP106" s="19">
        <v>1</v>
      </c>
      <c r="BQ106" s="19">
        <v>1</v>
      </c>
      <c r="BR106" s="19">
        <v>1</v>
      </c>
      <c r="BT106" s="4">
        <v>1</v>
      </c>
      <c r="BU106" s="19">
        <v>1</v>
      </c>
      <c r="BV106" s="19">
        <v>1</v>
      </c>
      <c r="BW106" s="19">
        <v>1</v>
      </c>
      <c r="BX106" s="19">
        <v>1</v>
      </c>
      <c r="BY106" s="19">
        <v>1</v>
      </c>
      <c r="BZ106" s="19"/>
      <c r="CA106" s="19">
        <v>1</v>
      </c>
      <c r="CB106" s="19">
        <v>1</v>
      </c>
    </row>
    <row r="107" spans="1:80">
      <c r="A107" s="99" t="s">
        <v>1990</v>
      </c>
      <c r="B107" s="4"/>
      <c r="C107" s="4">
        <v>20</v>
      </c>
      <c r="D107" s="4">
        <v>25</v>
      </c>
      <c r="E107" s="4">
        <v>20</v>
      </c>
      <c r="F107" s="4">
        <v>20</v>
      </c>
      <c r="G107" s="19">
        <v>20</v>
      </c>
      <c r="H107" s="19">
        <v>20</v>
      </c>
      <c r="I107" s="19">
        <v>20</v>
      </c>
      <c r="J107" s="19">
        <v>4</v>
      </c>
      <c r="L107" s="19">
        <v>29</v>
      </c>
      <c r="M107" s="19">
        <v>20</v>
      </c>
      <c r="O107" s="19">
        <v>20</v>
      </c>
      <c r="P107" s="19">
        <v>45</v>
      </c>
      <c r="Q107" s="19">
        <v>20</v>
      </c>
      <c r="S107" s="19">
        <v>25</v>
      </c>
      <c r="U107" s="19">
        <v>25</v>
      </c>
      <c r="V107" s="19">
        <v>25</v>
      </c>
      <c r="X107" s="19">
        <v>3</v>
      </c>
      <c r="Y107" s="4"/>
      <c r="Z107" s="19">
        <v>20</v>
      </c>
      <c r="AA107" s="19">
        <v>20</v>
      </c>
      <c r="AB107" s="19">
        <v>20</v>
      </c>
      <c r="AC107" s="19">
        <v>25</v>
      </c>
      <c r="AD107" s="19">
        <v>20</v>
      </c>
      <c r="AE107" s="4">
        <v>20</v>
      </c>
      <c r="AF107" s="4">
        <v>20</v>
      </c>
      <c r="AH107" s="4">
        <v>20</v>
      </c>
      <c r="AL107" s="4">
        <v>25</v>
      </c>
      <c r="AM107" s="4">
        <v>20</v>
      </c>
      <c r="AN107" s="4">
        <v>20</v>
      </c>
      <c r="AO107" s="4">
        <v>20</v>
      </c>
      <c r="AP107" s="4">
        <v>20</v>
      </c>
      <c r="AQ107" s="4">
        <v>20</v>
      </c>
      <c r="AR107" s="4">
        <v>20</v>
      </c>
      <c r="AT107" s="4">
        <v>20</v>
      </c>
      <c r="AU107" s="4">
        <v>20</v>
      </c>
      <c r="AX107" s="19">
        <v>3</v>
      </c>
      <c r="AY107" s="19">
        <v>25</v>
      </c>
      <c r="BA107" s="19">
        <v>20</v>
      </c>
      <c r="BB107" s="19">
        <v>20</v>
      </c>
      <c r="BC107" s="19">
        <v>25</v>
      </c>
      <c r="BD107" s="19">
        <v>20</v>
      </c>
      <c r="BE107" s="19">
        <v>20</v>
      </c>
      <c r="BF107" s="19">
        <v>3</v>
      </c>
      <c r="BG107" s="19">
        <v>20</v>
      </c>
      <c r="BH107" s="19">
        <v>25</v>
      </c>
      <c r="BJ107" s="4">
        <v>2</v>
      </c>
      <c r="BK107" s="19">
        <v>3</v>
      </c>
      <c r="BL107" s="19">
        <v>30</v>
      </c>
      <c r="BM107" s="19">
        <v>3</v>
      </c>
      <c r="BN107" s="19">
        <v>25</v>
      </c>
      <c r="BO107" s="19">
        <v>25</v>
      </c>
      <c r="BP107" s="19">
        <v>3</v>
      </c>
      <c r="BQ107" s="19">
        <v>3</v>
      </c>
      <c r="BR107" s="19">
        <v>3</v>
      </c>
      <c r="BT107" s="4">
        <v>20</v>
      </c>
      <c r="BU107" s="19">
        <v>20</v>
      </c>
      <c r="BV107" s="19">
        <v>20</v>
      </c>
      <c r="BW107" s="19">
        <v>20</v>
      </c>
      <c r="BX107" s="19">
        <v>3</v>
      </c>
      <c r="BY107" s="19">
        <v>3</v>
      </c>
      <c r="BZ107" s="19"/>
      <c r="CA107" s="19">
        <v>30</v>
      </c>
      <c r="CB107" s="19">
        <v>25</v>
      </c>
    </row>
    <row r="108" spans="1:80">
      <c r="A108" s="100" t="s">
        <v>655</v>
      </c>
      <c r="B108" s="4"/>
      <c r="C108" s="4" t="s">
        <v>4806</v>
      </c>
      <c r="D108" s="4" t="s">
        <v>4806</v>
      </c>
      <c r="E108" s="4" t="s">
        <v>4806</v>
      </c>
      <c r="F108" s="4" t="s">
        <v>4806</v>
      </c>
      <c r="G108" s="19" t="s">
        <v>2899</v>
      </c>
      <c r="H108" s="19" t="s">
        <v>2899</v>
      </c>
      <c r="I108" s="19" t="s">
        <v>4303</v>
      </c>
      <c r="J108" s="19" t="s">
        <v>4304</v>
      </c>
      <c r="L108" s="19" t="s">
        <v>4305</v>
      </c>
      <c r="M108" s="19" t="s">
        <v>2899</v>
      </c>
      <c r="O108" s="19" t="s">
        <v>2899</v>
      </c>
      <c r="P108" s="19" t="s">
        <v>4306</v>
      </c>
      <c r="Q108" s="73" t="s">
        <v>4806</v>
      </c>
      <c r="R108" s="73" t="s">
        <v>4806</v>
      </c>
      <c r="S108" s="73" t="s">
        <v>4806</v>
      </c>
      <c r="T108" s="73" t="s">
        <v>4806</v>
      </c>
      <c r="U108" s="19" t="s">
        <v>2899</v>
      </c>
      <c r="V108" s="19" t="s">
        <v>2899</v>
      </c>
      <c r="X108" s="19" t="s">
        <v>2899</v>
      </c>
      <c r="Y108" s="4"/>
      <c r="Z108" s="19" t="s">
        <v>4303</v>
      </c>
      <c r="AA108" s="19" t="s">
        <v>4303</v>
      </c>
      <c r="AB108" s="19" t="s">
        <v>2899</v>
      </c>
      <c r="AC108" s="19" t="s">
        <v>4303</v>
      </c>
      <c r="AD108" s="19" t="s">
        <v>2899</v>
      </c>
      <c r="AE108" s="4" t="s">
        <v>4806</v>
      </c>
      <c r="AF108" s="4" t="s">
        <v>4806</v>
      </c>
      <c r="AH108" s="4" t="s">
        <v>4806</v>
      </c>
      <c r="AL108" s="4" t="s">
        <v>4806</v>
      </c>
      <c r="AM108" s="4" t="s">
        <v>4806</v>
      </c>
      <c r="AN108" s="4" t="s">
        <v>4806</v>
      </c>
      <c r="AO108" s="4" t="s">
        <v>4806</v>
      </c>
      <c r="AP108" s="4" t="s">
        <v>4806</v>
      </c>
      <c r="AQ108" s="4" t="s">
        <v>4806</v>
      </c>
      <c r="AR108" s="4" t="s">
        <v>4806</v>
      </c>
      <c r="AT108" s="4" t="s">
        <v>4806</v>
      </c>
      <c r="AU108" s="4" t="s">
        <v>4806</v>
      </c>
      <c r="AX108" s="19" t="s">
        <v>4303</v>
      </c>
      <c r="AY108" s="73" t="s">
        <v>4806</v>
      </c>
      <c r="BA108" s="73" t="s">
        <v>4806</v>
      </c>
      <c r="BB108" s="73" t="s">
        <v>4806</v>
      </c>
      <c r="BC108" s="73" t="s">
        <v>4806</v>
      </c>
      <c r="BD108" s="19" t="s">
        <v>2899</v>
      </c>
      <c r="BE108" s="19" t="s">
        <v>2899</v>
      </c>
      <c r="BF108" s="19" t="s">
        <v>4304</v>
      </c>
      <c r="BG108" s="19" t="s">
        <v>2899</v>
      </c>
      <c r="BH108" s="19" t="s">
        <v>2899</v>
      </c>
      <c r="BJ108" s="4" t="s">
        <v>4806</v>
      </c>
      <c r="BK108" s="19" t="s">
        <v>4307</v>
      </c>
      <c r="BM108" s="19" t="s">
        <v>4308</v>
      </c>
      <c r="BN108" s="73" t="s">
        <v>4806</v>
      </c>
      <c r="BO108" s="19" t="s">
        <v>2899</v>
      </c>
      <c r="BP108" s="19" t="s">
        <v>4307</v>
      </c>
      <c r="BQ108" s="19" t="s">
        <v>4308</v>
      </c>
      <c r="BR108" s="19" t="s">
        <v>4309</v>
      </c>
      <c r="BT108" s="4" t="s">
        <v>4806</v>
      </c>
      <c r="BU108" s="73" t="s">
        <v>4806</v>
      </c>
      <c r="BV108" s="19" t="s">
        <v>2899</v>
      </c>
      <c r="BW108" s="19" t="s">
        <v>2899</v>
      </c>
      <c r="BX108" s="19" t="s">
        <v>4310</v>
      </c>
      <c r="BY108" s="19" t="s">
        <v>2899</v>
      </c>
      <c r="BZ108" s="19"/>
      <c r="CA108" s="19" t="s">
        <v>2899</v>
      </c>
      <c r="CB108" s="19" t="s">
        <v>2899</v>
      </c>
    </row>
    <row r="109" spans="1:80">
      <c r="A109" s="94" t="s">
        <v>580</v>
      </c>
      <c r="B109" s="4"/>
      <c r="C109" s="4">
        <v>3</v>
      </c>
      <c r="D109" s="4">
        <v>3</v>
      </c>
      <c r="E109" s="4"/>
      <c r="F109" s="4">
        <v>3</v>
      </c>
      <c r="H109" s="19">
        <v>2</v>
      </c>
      <c r="I109" s="19">
        <v>4</v>
      </c>
      <c r="L109" s="19">
        <v>2</v>
      </c>
      <c r="M109" s="19">
        <v>4</v>
      </c>
      <c r="N109" s="19">
        <v>3</v>
      </c>
      <c r="P109" s="19">
        <v>4</v>
      </c>
      <c r="Q109" s="19">
        <v>2.5</v>
      </c>
      <c r="R109" s="19">
        <v>2</v>
      </c>
      <c r="S109" s="19">
        <v>2</v>
      </c>
      <c r="T109" s="19">
        <v>2</v>
      </c>
      <c r="U109" s="19">
        <v>5</v>
      </c>
      <c r="V109" s="19">
        <v>3</v>
      </c>
      <c r="Y109" s="4"/>
      <c r="Z109" s="19">
        <v>3</v>
      </c>
      <c r="AA109" s="19">
        <v>4</v>
      </c>
      <c r="AB109" s="19">
        <v>5</v>
      </c>
      <c r="AC109" s="19">
        <v>6</v>
      </c>
      <c r="AD109" s="19">
        <v>2</v>
      </c>
      <c r="AE109" s="4">
        <v>2</v>
      </c>
      <c r="AF109" s="4">
        <v>4</v>
      </c>
      <c r="AH109" s="4">
        <v>9</v>
      </c>
      <c r="AL109" s="4">
        <v>5</v>
      </c>
      <c r="AM109" s="4">
        <v>3.5</v>
      </c>
      <c r="AN109" s="4">
        <v>3.5</v>
      </c>
      <c r="AO109" s="4">
        <v>5</v>
      </c>
      <c r="AP109" s="4">
        <v>5</v>
      </c>
      <c r="AQ109" s="4">
        <v>4</v>
      </c>
      <c r="AR109" s="4">
        <v>3</v>
      </c>
      <c r="AT109" s="4">
        <v>6</v>
      </c>
      <c r="AX109" s="19">
        <v>11</v>
      </c>
      <c r="AY109" s="19">
        <v>2</v>
      </c>
      <c r="BA109" s="19">
        <v>4</v>
      </c>
      <c r="BB109" s="19">
        <v>5</v>
      </c>
      <c r="BC109" s="19">
        <v>3</v>
      </c>
      <c r="BD109" s="19">
        <v>4</v>
      </c>
      <c r="BE109" s="19">
        <v>15</v>
      </c>
      <c r="BF109" s="19">
        <v>5</v>
      </c>
      <c r="BG109" s="19">
        <v>7</v>
      </c>
      <c r="BH109" s="19">
        <v>4</v>
      </c>
      <c r="BJ109" s="4">
        <v>8</v>
      </c>
      <c r="BK109" s="19">
        <v>12</v>
      </c>
      <c r="BL109" s="19">
        <v>2</v>
      </c>
      <c r="BM109" s="19">
        <v>10</v>
      </c>
      <c r="BN109" s="19">
        <v>4</v>
      </c>
      <c r="BQ109" s="19">
        <v>7</v>
      </c>
      <c r="BR109" s="19">
        <v>6</v>
      </c>
      <c r="BT109" s="4">
        <v>4</v>
      </c>
      <c r="BU109" s="19">
        <v>2.5</v>
      </c>
      <c r="BV109" s="19">
        <v>5</v>
      </c>
      <c r="BW109" s="19">
        <v>3</v>
      </c>
      <c r="BX109" s="19">
        <v>6</v>
      </c>
      <c r="BZ109" s="19"/>
      <c r="CA109" s="19">
        <v>3</v>
      </c>
      <c r="CB109" s="19">
        <v>3</v>
      </c>
    </row>
    <row r="110" spans="1:80">
      <c r="A110" s="85" t="s">
        <v>656</v>
      </c>
      <c r="B110" s="4"/>
      <c r="C110" s="4" t="s">
        <v>590</v>
      </c>
      <c r="D110" s="4" t="s">
        <v>590</v>
      </c>
      <c r="E110" s="4" t="s">
        <v>1995</v>
      </c>
      <c r="F110" s="4" t="s">
        <v>590</v>
      </c>
      <c r="G110" s="19" t="s">
        <v>450</v>
      </c>
      <c r="H110" s="19" t="s">
        <v>450</v>
      </c>
      <c r="I110" s="19" t="s">
        <v>450</v>
      </c>
      <c r="J110" s="19" t="s">
        <v>2994</v>
      </c>
      <c r="K110" s="19" t="s">
        <v>450</v>
      </c>
      <c r="M110" s="19" t="s">
        <v>2994</v>
      </c>
      <c r="O110" s="19" t="s">
        <v>450</v>
      </c>
      <c r="P110" s="19" t="s">
        <v>450</v>
      </c>
      <c r="S110" s="19" t="s">
        <v>1995</v>
      </c>
      <c r="U110" s="19" t="s">
        <v>450</v>
      </c>
      <c r="X110" s="19" t="s">
        <v>2994</v>
      </c>
      <c r="Y110" s="4"/>
      <c r="Z110" s="19" t="s">
        <v>450</v>
      </c>
      <c r="AB110" s="19" t="s">
        <v>450</v>
      </c>
      <c r="AD110" s="19" t="s">
        <v>450</v>
      </c>
      <c r="AE110" s="4" t="s">
        <v>590</v>
      </c>
      <c r="AF110" s="4" t="s">
        <v>590</v>
      </c>
      <c r="AH110" s="4" t="s">
        <v>1995</v>
      </c>
      <c r="AL110" s="4" t="s">
        <v>1995</v>
      </c>
      <c r="AM110" s="4" t="s">
        <v>590</v>
      </c>
      <c r="AN110" s="4" t="s">
        <v>590</v>
      </c>
      <c r="AO110" s="4" t="s">
        <v>590</v>
      </c>
      <c r="AP110" s="4" t="s">
        <v>590</v>
      </c>
      <c r="AQ110" s="4" t="s">
        <v>590</v>
      </c>
      <c r="AR110" s="4" t="s">
        <v>590</v>
      </c>
      <c r="AT110" s="4" t="s">
        <v>590</v>
      </c>
      <c r="AU110" s="4" t="s">
        <v>590</v>
      </c>
      <c r="AX110" s="19" t="s">
        <v>2994</v>
      </c>
      <c r="AY110" s="19" t="s">
        <v>590</v>
      </c>
      <c r="BA110" s="19" t="s">
        <v>590</v>
      </c>
      <c r="BB110" s="19" t="s">
        <v>590</v>
      </c>
      <c r="BC110" s="19" t="s">
        <v>590</v>
      </c>
      <c r="BD110" s="19" t="s">
        <v>2994</v>
      </c>
      <c r="BE110" s="19" t="s">
        <v>450</v>
      </c>
      <c r="BG110" s="19" t="s">
        <v>2994</v>
      </c>
      <c r="BJ110" s="4" t="s">
        <v>1995</v>
      </c>
      <c r="BK110" s="19" t="s">
        <v>2994</v>
      </c>
      <c r="BL110" s="19" t="s">
        <v>590</v>
      </c>
      <c r="BM110" s="19" t="s">
        <v>2994</v>
      </c>
      <c r="BN110" s="19" t="s">
        <v>590</v>
      </c>
      <c r="BP110" s="19" t="s">
        <v>2994</v>
      </c>
      <c r="BQ110" s="19" t="s">
        <v>450</v>
      </c>
      <c r="BR110" s="19" t="s">
        <v>2994</v>
      </c>
      <c r="BU110" s="19" t="s">
        <v>1995</v>
      </c>
      <c r="BV110" s="19" t="s">
        <v>450</v>
      </c>
      <c r="BW110" s="19" t="s">
        <v>450</v>
      </c>
      <c r="BX110" s="19" t="s">
        <v>2994</v>
      </c>
      <c r="BY110" s="19" t="s">
        <v>2994</v>
      </c>
      <c r="BZ110" s="19"/>
      <c r="CA110" s="19" t="s">
        <v>2994</v>
      </c>
      <c r="CB110" s="19" t="s">
        <v>450</v>
      </c>
    </row>
    <row r="111" spans="1:80">
      <c r="A111" s="100" t="s">
        <v>657</v>
      </c>
      <c r="B111" s="4"/>
      <c r="C111" s="4">
        <v>0</v>
      </c>
      <c r="D111" s="4">
        <v>0</v>
      </c>
      <c r="E111" s="4"/>
      <c r="F111" s="4">
        <v>0</v>
      </c>
      <c r="J111" s="19">
        <v>20</v>
      </c>
      <c r="S111" s="19">
        <v>10</v>
      </c>
      <c r="Y111" s="4"/>
      <c r="AE111" s="4">
        <v>0</v>
      </c>
      <c r="AF111" s="4">
        <v>0</v>
      </c>
      <c r="AH111" s="4">
        <v>5</v>
      </c>
      <c r="AL111" s="4">
        <v>20</v>
      </c>
      <c r="AM111" s="4">
        <v>0</v>
      </c>
      <c r="AN111" s="4">
        <v>0</v>
      </c>
      <c r="AO111" s="4">
        <v>0</v>
      </c>
      <c r="AP111" s="4">
        <v>0</v>
      </c>
      <c r="AQ111" s="4">
        <v>0</v>
      </c>
      <c r="AR111" s="4">
        <v>0</v>
      </c>
      <c r="AT111" s="4">
        <v>0</v>
      </c>
      <c r="AU111" s="4">
        <v>0</v>
      </c>
      <c r="AX111" s="19">
        <v>10</v>
      </c>
      <c r="AY111" s="19">
        <v>0</v>
      </c>
      <c r="BA111" s="19">
        <v>0</v>
      </c>
      <c r="BB111" s="19">
        <v>0</v>
      </c>
      <c r="BC111" s="19">
        <v>0</v>
      </c>
      <c r="BG111" s="19">
        <v>5</v>
      </c>
      <c r="BJ111" s="4">
        <v>30</v>
      </c>
      <c r="BK111" s="19">
        <v>5</v>
      </c>
      <c r="BL111" s="19">
        <v>0</v>
      </c>
      <c r="BM111" s="19">
        <v>5</v>
      </c>
      <c r="BN111" s="19">
        <v>0</v>
      </c>
      <c r="BP111" s="19">
        <v>10</v>
      </c>
      <c r="BR111" s="19">
        <v>10</v>
      </c>
      <c r="BX111" s="19">
        <v>10</v>
      </c>
      <c r="BY111" s="19">
        <v>5</v>
      </c>
      <c r="BZ111" s="19"/>
      <c r="CA111" s="19">
        <v>18</v>
      </c>
    </row>
    <row r="112" spans="1:80">
      <c r="A112" s="85" t="s">
        <v>581</v>
      </c>
      <c r="B112" s="4"/>
      <c r="C112" s="4" t="s">
        <v>590</v>
      </c>
      <c r="D112" s="4" t="s">
        <v>1995</v>
      </c>
      <c r="E112" s="4" t="s">
        <v>590</v>
      </c>
      <c r="F112" s="4" t="s">
        <v>1995</v>
      </c>
      <c r="G112" s="19" t="s">
        <v>450</v>
      </c>
      <c r="H112" s="19" t="s">
        <v>450</v>
      </c>
      <c r="I112" s="19" t="s">
        <v>450</v>
      </c>
      <c r="J112" s="19" t="s">
        <v>450</v>
      </c>
      <c r="K112" s="19" t="s">
        <v>450</v>
      </c>
      <c r="L112" s="19" t="s">
        <v>2994</v>
      </c>
      <c r="O112" s="19" t="s">
        <v>450</v>
      </c>
      <c r="P112" s="19" t="s">
        <v>450</v>
      </c>
      <c r="S112" s="19" t="s">
        <v>590</v>
      </c>
      <c r="U112" s="19" t="s">
        <v>2994</v>
      </c>
      <c r="Y112" s="4"/>
      <c r="Z112" s="19" t="s">
        <v>450</v>
      </c>
      <c r="AA112" s="19" t="s">
        <v>2994</v>
      </c>
      <c r="AB112" s="19" t="s">
        <v>2994</v>
      </c>
      <c r="AD112" s="19" t="s">
        <v>450</v>
      </c>
      <c r="AE112" s="4" t="s">
        <v>1995</v>
      </c>
      <c r="AF112" s="4" t="s">
        <v>590</v>
      </c>
      <c r="AH112" s="4" t="s">
        <v>590</v>
      </c>
      <c r="AL112" s="4" t="s">
        <v>590</v>
      </c>
      <c r="AM112" s="4" t="s">
        <v>590</v>
      </c>
      <c r="AN112" s="4" t="s">
        <v>1995</v>
      </c>
      <c r="AO112" s="4" t="s">
        <v>1995</v>
      </c>
      <c r="AP112" s="4" t="s">
        <v>590</v>
      </c>
      <c r="AQ112" s="4" t="s">
        <v>1995</v>
      </c>
      <c r="AR112" s="4" t="s">
        <v>1995</v>
      </c>
      <c r="AT112" s="4" t="s">
        <v>1995</v>
      </c>
      <c r="AU112" s="4" t="s">
        <v>1995</v>
      </c>
      <c r="AY112" s="19" t="s">
        <v>1995</v>
      </c>
      <c r="BA112" s="19" t="s">
        <v>1995</v>
      </c>
      <c r="BB112" s="19" t="s">
        <v>1995</v>
      </c>
      <c r="BD112" s="19" t="s">
        <v>450</v>
      </c>
      <c r="BE112" s="19" t="s">
        <v>2994</v>
      </c>
      <c r="BF112" s="19" t="s">
        <v>2994</v>
      </c>
      <c r="BH112" s="19" t="s">
        <v>2994</v>
      </c>
      <c r="BJ112" s="4" t="s">
        <v>590</v>
      </c>
      <c r="BK112" s="19" t="s">
        <v>450</v>
      </c>
      <c r="BL112" s="19" t="s">
        <v>590</v>
      </c>
      <c r="BM112" s="19" t="s">
        <v>450</v>
      </c>
      <c r="BN112" s="19" t="s">
        <v>1995</v>
      </c>
      <c r="BO112" s="19" t="s">
        <v>1995</v>
      </c>
      <c r="BP112" s="19" t="s">
        <v>450</v>
      </c>
      <c r="BQ112" s="19" t="s">
        <v>2994</v>
      </c>
      <c r="BR112" s="19" t="s">
        <v>2994</v>
      </c>
      <c r="BT112" s="4" t="s">
        <v>2994</v>
      </c>
      <c r="BV112" s="19" t="s">
        <v>2994</v>
      </c>
      <c r="BW112" s="19" t="s">
        <v>450</v>
      </c>
      <c r="BZ112" s="19"/>
      <c r="CA112" s="19" t="s">
        <v>450</v>
      </c>
      <c r="CB112" s="19" t="s">
        <v>2994</v>
      </c>
    </row>
    <row r="113" spans="1:80">
      <c r="A113" s="85" t="s">
        <v>582</v>
      </c>
      <c r="B113" s="4"/>
      <c r="C113" s="4" t="s">
        <v>590</v>
      </c>
      <c r="D113" s="4" t="s">
        <v>1995</v>
      </c>
      <c r="E113" s="4" t="s">
        <v>1995</v>
      </c>
      <c r="F113" s="4" t="s">
        <v>1995</v>
      </c>
      <c r="G113" s="19" t="s">
        <v>450</v>
      </c>
      <c r="I113" s="19" t="s">
        <v>450</v>
      </c>
      <c r="J113" s="19" t="s">
        <v>2994</v>
      </c>
      <c r="K113" s="19" t="s">
        <v>450</v>
      </c>
      <c r="L113" s="19" t="s">
        <v>2994</v>
      </c>
      <c r="M113" s="19" t="s">
        <v>2994</v>
      </c>
      <c r="O113" s="19" t="s">
        <v>2994</v>
      </c>
      <c r="S113" s="19" t="s">
        <v>1995</v>
      </c>
      <c r="U113" s="19" t="s">
        <v>2994</v>
      </c>
      <c r="X113" s="19" t="s">
        <v>2994</v>
      </c>
      <c r="Y113" s="4"/>
      <c r="Z113" s="19" t="s">
        <v>450</v>
      </c>
      <c r="AA113" s="19" t="s">
        <v>2994</v>
      </c>
      <c r="AB113" s="19" t="s">
        <v>450</v>
      </c>
      <c r="AC113" s="19" t="s">
        <v>2994</v>
      </c>
      <c r="AD113" s="19" t="s">
        <v>450</v>
      </c>
      <c r="AE113" s="4" t="s">
        <v>1995</v>
      </c>
      <c r="AF113" s="4" t="s">
        <v>590</v>
      </c>
      <c r="AH113" s="4" t="s">
        <v>1995</v>
      </c>
      <c r="AL113" s="4" t="s">
        <v>590</v>
      </c>
      <c r="AM113" s="4" t="s">
        <v>1995</v>
      </c>
      <c r="AN113" s="4" t="s">
        <v>590</v>
      </c>
      <c r="AO113" s="4" t="s">
        <v>590</v>
      </c>
      <c r="AP113" s="4" t="s">
        <v>590</v>
      </c>
      <c r="AQ113" s="4" t="s">
        <v>1995</v>
      </c>
      <c r="AR113" s="4" t="s">
        <v>1995</v>
      </c>
      <c r="AT113" s="4" t="s">
        <v>1995</v>
      </c>
      <c r="AU113" s="4" t="s">
        <v>590</v>
      </c>
      <c r="AX113" s="19" t="s">
        <v>2994</v>
      </c>
      <c r="AY113" s="19" t="s">
        <v>1995</v>
      </c>
      <c r="BA113" s="19" t="s">
        <v>590</v>
      </c>
      <c r="BB113" s="19" t="s">
        <v>590</v>
      </c>
      <c r="BC113" s="19" t="s">
        <v>590</v>
      </c>
      <c r="BD113" s="19" t="s">
        <v>2994</v>
      </c>
      <c r="BE113" s="19" t="s">
        <v>450</v>
      </c>
      <c r="BF113" s="19" t="s">
        <v>2994</v>
      </c>
      <c r="BH113" s="19" t="s">
        <v>2994</v>
      </c>
      <c r="BJ113" s="4" t="s">
        <v>1995</v>
      </c>
      <c r="BK113" s="19" t="s">
        <v>2994</v>
      </c>
      <c r="BL113" s="19" t="s">
        <v>590</v>
      </c>
      <c r="BM113" s="19" t="s">
        <v>2994</v>
      </c>
      <c r="BN113" s="19" t="s">
        <v>1995</v>
      </c>
      <c r="BP113" s="19" t="s">
        <v>2994</v>
      </c>
      <c r="BQ113" s="19" t="s">
        <v>2994</v>
      </c>
      <c r="BR113" s="19" t="s">
        <v>450</v>
      </c>
      <c r="BV113" s="19" t="s">
        <v>2994</v>
      </c>
      <c r="BW113" s="19" t="s">
        <v>450</v>
      </c>
      <c r="BY113" s="19" t="s">
        <v>2994</v>
      </c>
      <c r="BZ113" s="19"/>
      <c r="CA113" s="19" t="s">
        <v>2994</v>
      </c>
      <c r="CB113" s="19" t="s">
        <v>450</v>
      </c>
    </row>
    <row r="114" spans="1:80">
      <c r="A114" s="85" t="s">
        <v>583</v>
      </c>
      <c r="B114" s="4"/>
      <c r="C114" s="4" t="s">
        <v>590</v>
      </c>
      <c r="D114" s="4" t="s">
        <v>590</v>
      </c>
      <c r="E114" s="4" t="s">
        <v>590</v>
      </c>
      <c r="F114" s="4" t="s">
        <v>590</v>
      </c>
      <c r="G114" s="19" t="s">
        <v>450</v>
      </c>
      <c r="H114" s="19" t="s">
        <v>450</v>
      </c>
      <c r="I114" s="19" t="s">
        <v>450</v>
      </c>
      <c r="J114" s="19" t="s">
        <v>2994</v>
      </c>
      <c r="K114" s="19" t="s">
        <v>450</v>
      </c>
      <c r="O114" s="19" t="s">
        <v>2994</v>
      </c>
      <c r="P114" s="19" t="s">
        <v>450</v>
      </c>
      <c r="S114" s="19" t="s">
        <v>590</v>
      </c>
      <c r="Y114" s="4"/>
      <c r="Z114" s="19" t="s">
        <v>2994</v>
      </c>
      <c r="AB114" s="19" t="s">
        <v>2994</v>
      </c>
      <c r="AC114" s="19" t="s">
        <v>2994</v>
      </c>
      <c r="AD114" s="19" t="s">
        <v>450</v>
      </c>
      <c r="AE114" s="4" t="s">
        <v>590</v>
      </c>
      <c r="AF114" s="4" t="s">
        <v>590</v>
      </c>
      <c r="AH114" s="4" t="s">
        <v>590</v>
      </c>
      <c r="AL114" s="4" t="s">
        <v>590</v>
      </c>
      <c r="AM114" s="4" t="s">
        <v>590</v>
      </c>
      <c r="AN114" s="4" t="s">
        <v>590</v>
      </c>
      <c r="AO114" s="4" t="s">
        <v>590</v>
      </c>
      <c r="AP114" s="4" t="s">
        <v>590</v>
      </c>
      <c r="AQ114" s="4" t="s">
        <v>590</v>
      </c>
      <c r="AR114" s="4" t="s">
        <v>590</v>
      </c>
      <c r="AT114" s="4" t="s">
        <v>590</v>
      </c>
      <c r="AU114" s="4" t="s">
        <v>590</v>
      </c>
      <c r="AY114" s="19" t="s">
        <v>590</v>
      </c>
      <c r="BA114" s="19" t="s">
        <v>590</v>
      </c>
      <c r="BB114" s="19" t="s">
        <v>590</v>
      </c>
      <c r="BC114" s="19" t="s">
        <v>590</v>
      </c>
      <c r="BD114" s="19" t="s">
        <v>450</v>
      </c>
      <c r="BE114" s="19" t="s">
        <v>450</v>
      </c>
      <c r="BJ114" s="4" t="s">
        <v>1995</v>
      </c>
      <c r="BK114" s="19" t="s">
        <v>2994</v>
      </c>
      <c r="BL114" s="19" t="s">
        <v>590</v>
      </c>
      <c r="BM114" s="19" t="s">
        <v>450</v>
      </c>
      <c r="BN114" s="19" t="s">
        <v>590</v>
      </c>
      <c r="BP114" s="19" t="s">
        <v>450</v>
      </c>
      <c r="BQ114" s="19" t="s">
        <v>450</v>
      </c>
      <c r="BR114" s="19" t="s">
        <v>450</v>
      </c>
      <c r="BV114" s="19" t="s">
        <v>450</v>
      </c>
      <c r="BW114" s="19" t="s">
        <v>450</v>
      </c>
      <c r="BZ114" s="19"/>
      <c r="CA114" s="19" t="s">
        <v>450</v>
      </c>
      <c r="CB114" s="19" t="s">
        <v>2994</v>
      </c>
    </row>
    <row r="115" spans="1:80">
      <c r="A115" s="85" t="s">
        <v>584</v>
      </c>
      <c r="B115" s="4"/>
      <c r="C115" s="4">
        <v>1</v>
      </c>
      <c r="D115" s="4">
        <v>2</v>
      </c>
      <c r="E115" s="4">
        <v>2</v>
      </c>
      <c r="F115" s="4">
        <v>2</v>
      </c>
      <c r="G115" s="19">
        <v>2</v>
      </c>
      <c r="H115" s="19">
        <v>2</v>
      </c>
      <c r="I115" s="19">
        <v>1</v>
      </c>
      <c r="K115" s="19">
        <v>1</v>
      </c>
      <c r="L115" s="19">
        <v>1</v>
      </c>
      <c r="M115" s="19">
        <v>2</v>
      </c>
      <c r="N115" s="19">
        <v>2</v>
      </c>
      <c r="O115" s="19">
        <v>1</v>
      </c>
      <c r="P115" s="19">
        <v>1</v>
      </c>
      <c r="Q115" s="19">
        <v>2</v>
      </c>
      <c r="R115" s="19">
        <v>2</v>
      </c>
      <c r="S115" s="19">
        <v>3</v>
      </c>
      <c r="T115" s="19">
        <v>1</v>
      </c>
      <c r="U115" s="19">
        <v>2</v>
      </c>
      <c r="X115" s="19">
        <v>3</v>
      </c>
      <c r="Z115" s="19">
        <v>3</v>
      </c>
      <c r="AB115" s="19">
        <v>2</v>
      </c>
      <c r="AC115" s="19">
        <v>2</v>
      </c>
      <c r="AD115" s="19">
        <v>1</v>
      </c>
      <c r="AE115" s="4">
        <v>1</v>
      </c>
      <c r="AF115" s="4">
        <v>2</v>
      </c>
      <c r="AH115" s="4">
        <v>2</v>
      </c>
      <c r="AL115" s="4">
        <v>2</v>
      </c>
      <c r="AM115" s="4">
        <v>1</v>
      </c>
      <c r="AN115" s="4">
        <v>1</v>
      </c>
      <c r="AO115" s="4">
        <v>2</v>
      </c>
      <c r="AP115" s="4">
        <v>2</v>
      </c>
      <c r="AQ115" s="4">
        <v>1</v>
      </c>
      <c r="AR115" s="4">
        <v>2</v>
      </c>
      <c r="AT115" s="4">
        <v>2</v>
      </c>
      <c r="AU115" s="4">
        <v>1</v>
      </c>
      <c r="AX115" s="19">
        <v>4</v>
      </c>
      <c r="AY115" s="19">
        <v>2</v>
      </c>
      <c r="BA115" s="19">
        <v>1</v>
      </c>
      <c r="BB115" s="19">
        <v>1</v>
      </c>
      <c r="BC115" s="19">
        <v>1</v>
      </c>
      <c r="BD115" s="19">
        <v>3</v>
      </c>
      <c r="BE115" s="19">
        <v>2</v>
      </c>
      <c r="BF115" s="19">
        <v>3</v>
      </c>
      <c r="BG115" s="19">
        <v>3</v>
      </c>
      <c r="BH115" s="19">
        <v>3</v>
      </c>
      <c r="BJ115" s="4">
        <v>3</v>
      </c>
      <c r="BK115" s="19">
        <v>2</v>
      </c>
      <c r="BL115" s="19">
        <v>1</v>
      </c>
      <c r="BM115" s="19">
        <v>2</v>
      </c>
      <c r="BN115" s="19">
        <v>2</v>
      </c>
      <c r="BO115" s="19">
        <v>1</v>
      </c>
      <c r="BP115" s="19">
        <v>4</v>
      </c>
      <c r="BQ115" s="19">
        <v>2</v>
      </c>
      <c r="BR115" s="19">
        <v>3</v>
      </c>
      <c r="BT115" s="4">
        <v>3</v>
      </c>
      <c r="BU115" s="19">
        <v>2</v>
      </c>
      <c r="BV115" s="19">
        <v>2</v>
      </c>
      <c r="BW115" s="19">
        <v>0</v>
      </c>
      <c r="BX115" s="19">
        <v>2</v>
      </c>
      <c r="BY115" s="19">
        <v>2</v>
      </c>
      <c r="BZ115" s="19"/>
      <c r="CA115" s="19">
        <v>3</v>
      </c>
      <c r="CB115" s="19">
        <v>2</v>
      </c>
    </row>
    <row r="116" spans="1:80">
      <c r="A116" s="85" t="s">
        <v>585</v>
      </c>
      <c r="B116" s="4"/>
      <c r="C116" s="4" t="s">
        <v>592</v>
      </c>
      <c r="D116" s="4" t="s">
        <v>588</v>
      </c>
      <c r="E116" s="4" t="s">
        <v>588</v>
      </c>
      <c r="F116" s="4" t="s">
        <v>592</v>
      </c>
      <c r="G116" s="19" t="s">
        <v>596</v>
      </c>
      <c r="H116" s="19" t="s">
        <v>588</v>
      </c>
      <c r="I116" s="19" t="s">
        <v>592</v>
      </c>
      <c r="J116" s="19" t="s">
        <v>588</v>
      </c>
      <c r="K116" s="19" t="s">
        <v>592</v>
      </c>
      <c r="L116" s="19" t="s">
        <v>596</v>
      </c>
      <c r="M116" s="19" t="s">
        <v>588</v>
      </c>
      <c r="N116" s="19" t="s">
        <v>588</v>
      </c>
      <c r="O116" s="19" t="s">
        <v>592</v>
      </c>
      <c r="P116" s="19" t="s">
        <v>592</v>
      </c>
      <c r="S116" s="19" t="s">
        <v>592</v>
      </c>
      <c r="U116" s="19" t="s">
        <v>592</v>
      </c>
      <c r="X116" s="19" t="s">
        <v>592</v>
      </c>
      <c r="Z116" s="19" t="s">
        <v>588</v>
      </c>
      <c r="AA116" s="19" t="s">
        <v>592</v>
      </c>
      <c r="AB116" s="19" t="s">
        <v>588</v>
      </c>
      <c r="AC116" s="19" t="s">
        <v>4311</v>
      </c>
      <c r="AD116" s="19" t="s">
        <v>592</v>
      </c>
      <c r="AE116" s="4" t="s">
        <v>592</v>
      </c>
      <c r="AF116" s="4" t="s">
        <v>588</v>
      </c>
      <c r="AH116" s="4" t="s">
        <v>588</v>
      </c>
      <c r="AL116" s="4" t="s">
        <v>592</v>
      </c>
      <c r="AM116" s="4" t="s">
        <v>588</v>
      </c>
      <c r="AN116" s="4" t="s">
        <v>592</v>
      </c>
      <c r="AO116" s="4" t="s">
        <v>596</v>
      </c>
      <c r="AQ116" s="4" t="s">
        <v>588</v>
      </c>
      <c r="AR116" s="4" t="s">
        <v>588</v>
      </c>
      <c r="AT116" s="4" t="s">
        <v>588</v>
      </c>
      <c r="AU116" s="4" t="s">
        <v>588</v>
      </c>
      <c r="AX116" s="19" t="s">
        <v>588</v>
      </c>
      <c r="AY116" s="19" t="s">
        <v>588</v>
      </c>
      <c r="BA116" s="19" t="s">
        <v>592</v>
      </c>
      <c r="BB116" s="19" t="s">
        <v>592</v>
      </c>
      <c r="BC116" s="19" t="s">
        <v>596</v>
      </c>
      <c r="BD116" s="19" t="s">
        <v>588</v>
      </c>
      <c r="BE116" s="19" t="s">
        <v>588</v>
      </c>
      <c r="BF116" s="19" t="s">
        <v>592</v>
      </c>
      <c r="BG116" s="19" t="s">
        <v>588</v>
      </c>
      <c r="BH116" s="19" t="s">
        <v>588</v>
      </c>
      <c r="BJ116" s="4" t="s">
        <v>588</v>
      </c>
      <c r="BK116" s="19" t="s">
        <v>588</v>
      </c>
      <c r="BL116" s="19" t="s">
        <v>592</v>
      </c>
      <c r="BM116" s="19" t="s">
        <v>588</v>
      </c>
      <c r="BN116" s="19" t="s">
        <v>592</v>
      </c>
      <c r="BO116" s="19" t="s">
        <v>588</v>
      </c>
      <c r="BQ116" s="19" t="s">
        <v>588</v>
      </c>
      <c r="BT116" s="4" t="s">
        <v>4311</v>
      </c>
      <c r="BU116" s="19" t="s">
        <v>592</v>
      </c>
      <c r="BV116" s="19" t="s">
        <v>588</v>
      </c>
      <c r="BW116" s="19" t="s">
        <v>596</v>
      </c>
      <c r="BX116" s="19" t="s">
        <v>588</v>
      </c>
      <c r="BY116" s="19" t="s">
        <v>592</v>
      </c>
      <c r="BZ116" s="19"/>
      <c r="CA116" s="19" t="s">
        <v>592</v>
      </c>
      <c r="CB116" s="19" t="s">
        <v>592</v>
      </c>
    </row>
    <row r="117" spans="1:80" ht="204">
      <c r="A117" s="85" t="s">
        <v>586</v>
      </c>
      <c r="B117" s="4"/>
      <c r="C117" s="4"/>
      <c r="D117" s="4">
        <v>0</v>
      </c>
      <c r="E117" s="4" t="s">
        <v>3386</v>
      </c>
      <c r="F117" s="4"/>
      <c r="G117" s="19" t="s">
        <v>5398</v>
      </c>
      <c r="L117" s="19" t="s">
        <v>5399</v>
      </c>
      <c r="M117" s="19" t="s">
        <v>5400</v>
      </c>
      <c r="P117" s="19" t="s">
        <v>5401</v>
      </c>
      <c r="S117" s="73" t="s">
        <v>1627</v>
      </c>
      <c r="U117" s="19" t="s">
        <v>5402</v>
      </c>
      <c r="AC117" s="19" t="s">
        <v>5403</v>
      </c>
      <c r="AF117" s="4" t="s">
        <v>368</v>
      </c>
      <c r="AL117" s="4" t="s">
        <v>1136</v>
      </c>
      <c r="AM117" s="4">
        <v>0</v>
      </c>
      <c r="AO117" s="4" t="s">
        <v>1137</v>
      </c>
      <c r="AP117" s="4" t="s">
        <v>1138</v>
      </c>
      <c r="AR117" s="4" t="s">
        <v>1139</v>
      </c>
      <c r="AU117" s="4" t="s">
        <v>1148</v>
      </c>
      <c r="AY117" s="73" t="s">
        <v>1629</v>
      </c>
      <c r="AZ117" s="73" t="s">
        <v>1052</v>
      </c>
      <c r="BC117" s="73" t="s">
        <v>1054</v>
      </c>
      <c r="BD117" s="19" t="s">
        <v>5404</v>
      </c>
      <c r="BE117" s="19" t="s">
        <v>5405</v>
      </c>
      <c r="BF117" s="19" t="s">
        <v>5406</v>
      </c>
      <c r="BJ117" s="4" t="s">
        <v>5065</v>
      </c>
      <c r="BN117" s="19"/>
      <c r="BP117" s="19" t="s">
        <v>5407</v>
      </c>
      <c r="BT117" s="4" t="s">
        <v>1153</v>
      </c>
      <c r="BV117" s="19" t="s">
        <v>5408</v>
      </c>
      <c r="BW117" s="19" t="s">
        <v>5409</v>
      </c>
      <c r="BX117" s="19" t="s">
        <v>5410</v>
      </c>
      <c r="BZ117" s="19"/>
      <c r="CA117" s="19" t="s">
        <v>3861</v>
      </c>
    </row>
    <row r="118" spans="1:80" ht="25.5">
      <c r="A118" s="101" t="s">
        <v>4766</v>
      </c>
      <c r="W118" s="73" t="s">
        <v>1061</v>
      </c>
      <c r="BN118" s="19"/>
      <c r="BS118" s="73" t="s">
        <v>1062</v>
      </c>
      <c r="BZ118" s="73" t="s">
        <v>1061</v>
      </c>
    </row>
    <row r="119" spans="1:80" s="45" customFormat="1">
      <c r="A119" s="102" t="s">
        <v>4848</v>
      </c>
      <c r="B119" s="103">
        <f>SUM( ISBLANK(B15), ISBLANK(B16), ISBLANK(B17), ISBLANK(B18), ISBLANK(B19), ISBLANK(B20), ISBLANK(B21), ISBLANK(B22), ISBLANK(B23), ISBLANK(B24), ISBLANK(B38), ISBLANK(B39), ISBLANK(B40), ISBLANK(B41), ISBLANK(B42), ISBLANK(B43), ISBLANK(B44), ISBLANK(B45), ISBLANK(B46))</f>
        <v>8</v>
      </c>
      <c r="C119" s="103">
        <f t="shared" ref="C119:BR119" si="2">SUM( ISBLANK(C15), ISBLANK(C16), ISBLANK(C17), ISBLANK(C18), ISBLANK(C19), ISBLANK(C20), ISBLANK(C21), ISBLANK(C22), ISBLANK(C23), ISBLANK(C24), ISBLANK(C38), ISBLANK(C39), ISBLANK(C40), ISBLANK(C41), ISBLANK(C42), ISBLANK(C43), ISBLANK(C44), ISBLANK(C45), ISBLANK(C46))</f>
        <v>5</v>
      </c>
      <c r="D119" s="103">
        <f t="shared" si="2"/>
        <v>5</v>
      </c>
      <c r="E119" s="103">
        <f t="shared" si="2"/>
        <v>5</v>
      </c>
      <c r="F119" s="103">
        <f t="shared" si="2"/>
        <v>7</v>
      </c>
      <c r="G119" s="103">
        <f t="shared" si="2"/>
        <v>11</v>
      </c>
      <c r="H119" s="103">
        <f t="shared" si="2"/>
        <v>11</v>
      </c>
      <c r="I119" s="103">
        <f t="shared" si="2"/>
        <v>6</v>
      </c>
      <c r="J119" s="103">
        <f t="shared" si="2"/>
        <v>6</v>
      </c>
      <c r="K119" s="103">
        <f t="shared" si="2"/>
        <v>11</v>
      </c>
      <c r="L119" s="103">
        <f t="shared" si="2"/>
        <v>17</v>
      </c>
      <c r="M119" s="103">
        <f t="shared" si="2"/>
        <v>9</v>
      </c>
      <c r="N119" s="103">
        <f t="shared" si="2"/>
        <v>11</v>
      </c>
      <c r="O119" s="103">
        <f t="shared" si="2"/>
        <v>5</v>
      </c>
      <c r="P119" s="103">
        <f t="shared" si="2"/>
        <v>12</v>
      </c>
      <c r="Q119" s="103">
        <f>SUM( ISBLANK(Q15), ISBLANK(Q16), ISBLANK(Q17), ISBLANK(Q18), ISBLANK(Q19), ISBLANK(Q20), ISBLANK(Q21), ISBLANK(Q22), ISBLANK(Q23), ISBLANK(Q24), ISBLANK(Q38), ISBLANK(Q39), ISBLANK(Q40), ISBLANK(Q41), ISBLANK(Q42), ISBLANK(Q43), ISBLANK(Q44), ISBLANK(Q45), ISBLANK(Q46))</f>
        <v>9</v>
      </c>
      <c r="R119" s="103">
        <f>SUM( ISBLANK(R15), ISBLANK(R16), ISBLANK(R17), ISBLANK(R18), ISBLANK(R19), ISBLANK(R20), ISBLANK(R21), ISBLANK(R22), ISBLANK(R23), ISBLANK(R24), ISBLANK(R38), ISBLANK(R39), ISBLANK(R40), ISBLANK(R41), ISBLANK(R42), ISBLANK(R43), ISBLANK(R44), ISBLANK(R45), ISBLANK(R46))</f>
        <v>11</v>
      </c>
      <c r="S119" s="103">
        <f>SUM( ISBLANK(S15), ISBLANK(S16), ISBLANK(S17), ISBLANK(S18), ISBLANK(S19), ISBLANK(S20), ISBLANK(S21), ISBLANK(S22), ISBLANK(S23), ISBLANK(S24), ISBLANK(S38), ISBLANK(S39), ISBLANK(S40), ISBLANK(S41), ISBLANK(S42), ISBLANK(S43), ISBLANK(S44), ISBLANK(S45), ISBLANK(S46))</f>
        <v>3</v>
      </c>
      <c r="T119" s="103">
        <f>SUM( ISBLANK(T15), ISBLANK(T16), ISBLANK(T17), ISBLANK(T18), ISBLANK(T19), ISBLANK(T20), ISBLANK(T21), ISBLANK(T22), ISBLANK(T23), ISBLANK(T24), ISBLANK(T38), ISBLANK(T39), ISBLANK(T40), ISBLANK(T41), ISBLANK(T42), ISBLANK(T43), ISBLANK(T44), ISBLANK(T45), ISBLANK(T46))</f>
        <v>11</v>
      </c>
      <c r="U119" s="103">
        <f t="shared" si="2"/>
        <v>5</v>
      </c>
      <c r="V119" s="103">
        <f t="shared" si="2"/>
        <v>11</v>
      </c>
      <c r="W119" s="103">
        <f>SUM( ISBLANK(W15), ISBLANK(W16), ISBLANK(W17), ISBLANK(W18), ISBLANK(W19), ISBLANK(W20), ISBLANK(W21), ISBLANK(W22), ISBLANK(W23), ISBLANK(W24), ISBLANK(W38), ISBLANK(W39), ISBLANK(W40), ISBLANK(W41), ISBLANK(W42), ISBLANK(W43), ISBLANK(W44), ISBLANK(W45), ISBLANK(W46))</f>
        <v>12</v>
      </c>
      <c r="X119" s="103">
        <f t="shared" si="2"/>
        <v>5</v>
      </c>
      <c r="Y119" s="103">
        <f t="shared" si="2"/>
        <v>5</v>
      </c>
      <c r="Z119" s="103">
        <f t="shared" si="2"/>
        <v>10</v>
      </c>
      <c r="AA119" s="103">
        <f t="shared" si="2"/>
        <v>10</v>
      </c>
      <c r="AB119" s="103">
        <f t="shared" si="2"/>
        <v>6</v>
      </c>
      <c r="AC119" s="103">
        <f t="shared" si="2"/>
        <v>4</v>
      </c>
      <c r="AD119" s="103">
        <f t="shared" si="2"/>
        <v>11</v>
      </c>
      <c r="AE119" s="103">
        <f t="shared" si="2"/>
        <v>1</v>
      </c>
      <c r="AF119" s="103">
        <f t="shared" si="2"/>
        <v>9</v>
      </c>
      <c r="AG119" s="103">
        <f t="shared" si="2"/>
        <v>19</v>
      </c>
      <c r="AH119" s="103">
        <f t="shared" si="2"/>
        <v>5</v>
      </c>
      <c r="AI119" s="103">
        <f t="shared" si="2"/>
        <v>19</v>
      </c>
      <c r="AJ119" s="103">
        <f t="shared" si="2"/>
        <v>19</v>
      </c>
      <c r="AK119" s="103">
        <f t="shared" si="2"/>
        <v>19</v>
      </c>
      <c r="AL119" s="103">
        <f t="shared" si="2"/>
        <v>3</v>
      </c>
      <c r="AM119" s="103">
        <f t="shared" si="2"/>
        <v>1</v>
      </c>
      <c r="AN119" s="103">
        <f t="shared" si="2"/>
        <v>9</v>
      </c>
      <c r="AO119" s="103">
        <f t="shared" si="2"/>
        <v>0</v>
      </c>
      <c r="AP119" s="103">
        <f t="shared" si="2"/>
        <v>17</v>
      </c>
      <c r="AQ119" s="103">
        <f t="shared" si="2"/>
        <v>17</v>
      </c>
      <c r="AR119" s="103">
        <f t="shared" si="2"/>
        <v>17</v>
      </c>
      <c r="AS119" s="103">
        <f t="shared" si="2"/>
        <v>4</v>
      </c>
      <c r="AT119" s="103">
        <f t="shared" si="2"/>
        <v>1</v>
      </c>
      <c r="AU119" s="103">
        <f t="shared" si="2"/>
        <v>9</v>
      </c>
      <c r="AV119" s="103">
        <f t="shared" si="2"/>
        <v>8</v>
      </c>
      <c r="AW119" s="103">
        <f t="shared" si="2"/>
        <v>6</v>
      </c>
      <c r="AX119" s="103">
        <f t="shared" si="2"/>
        <v>10</v>
      </c>
      <c r="AY119" s="103">
        <f t="shared" si="2"/>
        <v>4</v>
      </c>
      <c r="AZ119" s="103">
        <f t="shared" si="2"/>
        <v>3</v>
      </c>
      <c r="BA119" s="103">
        <f t="shared" si="2"/>
        <v>3</v>
      </c>
      <c r="BB119" s="103">
        <f t="shared" si="2"/>
        <v>11</v>
      </c>
      <c r="BC119" s="103">
        <f t="shared" si="2"/>
        <v>6</v>
      </c>
      <c r="BD119" s="103">
        <f t="shared" si="2"/>
        <v>6</v>
      </c>
      <c r="BE119" s="103">
        <f t="shared" si="2"/>
        <v>7</v>
      </c>
      <c r="BF119" s="103">
        <f t="shared" si="2"/>
        <v>10</v>
      </c>
      <c r="BG119" s="103">
        <f t="shared" si="2"/>
        <v>5</v>
      </c>
      <c r="BH119" s="103">
        <f t="shared" si="2"/>
        <v>5</v>
      </c>
      <c r="BI119" s="103">
        <f t="shared" si="2"/>
        <v>12</v>
      </c>
      <c r="BJ119" s="103">
        <f t="shared" si="2"/>
        <v>6</v>
      </c>
      <c r="BK119" s="103">
        <f t="shared" si="2"/>
        <v>5</v>
      </c>
      <c r="BL119" s="103">
        <f t="shared" si="2"/>
        <v>11</v>
      </c>
      <c r="BM119" s="103">
        <f t="shared" si="2"/>
        <v>5</v>
      </c>
      <c r="BN119" s="103">
        <f t="shared" si="2"/>
        <v>5</v>
      </c>
      <c r="BO119" s="103">
        <f t="shared" si="2"/>
        <v>10</v>
      </c>
      <c r="BP119" s="103">
        <f t="shared" si="2"/>
        <v>6</v>
      </c>
      <c r="BQ119" s="103">
        <f t="shared" si="2"/>
        <v>7</v>
      </c>
      <c r="BR119" s="103">
        <f t="shared" si="2"/>
        <v>4</v>
      </c>
      <c r="BS119" s="103">
        <f>SUM( ISBLANK(BS15), ISBLANK(BS16), ISBLANK(BS17), ISBLANK(BS18), ISBLANK(BS19), ISBLANK(BS20), ISBLANK(BS21), ISBLANK(BS22), ISBLANK(BS23), ISBLANK(BS24), ISBLANK(BS38), ISBLANK(BS39), ISBLANK(BS40), ISBLANK(BS41), ISBLANK(BS42), ISBLANK(BS43), ISBLANK(BS44), ISBLANK(BS45), ISBLANK(BS46))</f>
        <v>11</v>
      </c>
      <c r="BT119" s="103">
        <f t="shared" ref="BT119:CB119" si="3">SUM( ISBLANK(BT15), ISBLANK(BT16), ISBLANK(BT17), ISBLANK(BT18), ISBLANK(BT19), ISBLANK(BT20), ISBLANK(BT21), ISBLANK(BT22), ISBLANK(BT23), ISBLANK(BT24), ISBLANK(BT38), ISBLANK(BT39), ISBLANK(BT40), ISBLANK(BT41), ISBLANK(BT42), ISBLANK(BT43), ISBLANK(BT44), ISBLANK(BT45), ISBLANK(BT46))</f>
        <v>11</v>
      </c>
      <c r="BU119" s="103">
        <f t="shared" si="3"/>
        <v>11</v>
      </c>
      <c r="BV119" s="103">
        <f t="shared" si="3"/>
        <v>9</v>
      </c>
      <c r="BW119" s="103">
        <f t="shared" si="3"/>
        <v>11</v>
      </c>
      <c r="BX119" s="103">
        <f t="shared" si="3"/>
        <v>5</v>
      </c>
      <c r="BY119" s="103">
        <f t="shared" si="3"/>
        <v>6</v>
      </c>
      <c r="BZ119" s="103">
        <f t="shared" si="3"/>
        <v>11</v>
      </c>
      <c r="CA119" s="103">
        <f t="shared" si="3"/>
        <v>4</v>
      </c>
      <c r="CB119" s="103">
        <f t="shared" si="3"/>
        <v>5</v>
      </c>
    </row>
    <row r="120" spans="1:80" s="45" customFormat="1">
      <c r="A120" s="102" t="s">
        <v>4849</v>
      </c>
      <c r="B120" s="103">
        <f>SUM(ISBLANK(B47), ISBLANK(B48), ISBLANK(B49), ISBLANK(B50), ISBLANK(B51), ISBLANK(B52), ISBLANK(B53), ISBLANK(B54), ISBLANK(B55), ISBLANK(B56), ISBLANK(B57), ISBLANK(B58), ISBLANK(B59), ISBLANK(B60), ISBLANK(B61), ISBLANK(B62), ISBLANK(B63), ISBLANK(B64), ISBLANK(B65))</f>
        <v>12</v>
      </c>
      <c r="C120" s="103">
        <f t="shared" ref="C120:BR120" si="4">SUM(ISBLANK(C47), ISBLANK(C48), ISBLANK(C49), ISBLANK(C50), ISBLANK(C51), ISBLANK(C52), ISBLANK(C53), ISBLANK(C54), ISBLANK(C55), ISBLANK(C56), ISBLANK(C57), ISBLANK(C58), ISBLANK(C59), ISBLANK(C60), ISBLANK(C61), ISBLANK(C62), ISBLANK(C63), ISBLANK(C64), ISBLANK(C65))</f>
        <v>12</v>
      </c>
      <c r="D120" s="103">
        <f t="shared" si="4"/>
        <v>5</v>
      </c>
      <c r="E120" s="103">
        <f t="shared" si="4"/>
        <v>5</v>
      </c>
      <c r="F120" s="103">
        <f t="shared" si="4"/>
        <v>12</v>
      </c>
      <c r="G120" s="103">
        <f t="shared" si="4"/>
        <v>8</v>
      </c>
      <c r="H120" s="103">
        <f t="shared" si="4"/>
        <v>10</v>
      </c>
      <c r="I120" s="103">
        <f t="shared" si="4"/>
        <v>10</v>
      </c>
      <c r="J120" s="103">
        <f t="shared" si="4"/>
        <v>5</v>
      </c>
      <c r="K120" s="103">
        <f t="shared" si="4"/>
        <v>10</v>
      </c>
      <c r="L120" s="103">
        <f t="shared" si="4"/>
        <v>9</v>
      </c>
      <c r="M120" s="103">
        <f t="shared" si="4"/>
        <v>11</v>
      </c>
      <c r="N120" s="103">
        <f t="shared" si="4"/>
        <v>19</v>
      </c>
      <c r="O120" s="103">
        <f t="shared" si="4"/>
        <v>13</v>
      </c>
      <c r="P120" s="103">
        <f t="shared" si="4"/>
        <v>9</v>
      </c>
      <c r="Q120" s="103">
        <f>SUM(ISBLANK(Q47), ISBLANK(Q48), ISBLANK(Q49), ISBLANK(Q50), ISBLANK(Q51), ISBLANK(Q52), ISBLANK(Q53), ISBLANK(Q54), ISBLANK(Q55), ISBLANK(Q56), ISBLANK(Q57), ISBLANK(Q58), ISBLANK(Q59), ISBLANK(Q60), ISBLANK(Q61), ISBLANK(Q62), ISBLANK(Q63), ISBLANK(Q64), ISBLANK(Q65))</f>
        <v>17</v>
      </c>
      <c r="R120" s="103">
        <f>SUM(ISBLANK(R47), ISBLANK(R48), ISBLANK(R49), ISBLANK(R50), ISBLANK(R51), ISBLANK(R52), ISBLANK(R53), ISBLANK(R54), ISBLANK(R55), ISBLANK(R56), ISBLANK(R57), ISBLANK(R58), ISBLANK(R59), ISBLANK(R60), ISBLANK(R61), ISBLANK(R62), ISBLANK(R63), ISBLANK(R64), ISBLANK(R65))</f>
        <v>15</v>
      </c>
      <c r="S120" s="103">
        <f>SUM(ISBLANK(S47), ISBLANK(S48), ISBLANK(S49), ISBLANK(S50), ISBLANK(S51), ISBLANK(S52), ISBLANK(S53), ISBLANK(S54), ISBLANK(S55), ISBLANK(S56), ISBLANK(S57), ISBLANK(S58), ISBLANK(S59), ISBLANK(S60), ISBLANK(S61), ISBLANK(S62), ISBLANK(S63), ISBLANK(S64), ISBLANK(S65))</f>
        <v>2</v>
      </c>
      <c r="T120" s="103">
        <f>SUM(ISBLANK(T47), ISBLANK(T48), ISBLANK(T49), ISBLANK(T50), ISBLANK(T51), ISBLANK(T52), ISBLANK(T53), ISBLANK(T54), ISBLANK(T55), ISBLANK(T56), ISBLANK(T57), ISBLANK(T58), ISBLANK(T59), ISBLANK(T60), ISBLANK(T61), ISBLANK(T62), ISBLANK(T63), ISBLANK(T64), ISBLANK(T65))</f>
        <v>15</v>
      </c>
      <c r="U120" s="103">
        <f t="shared" si="4"/>
        <v>9</v>
      </c>
      <c r="V120" s="103">
        <f t="shared" si="4"/>
        <v>19</v>
      </c>
      <c r="W120" s="103">
        <f>SUM(ISBLANK(W47), ISBLANK(W48), ISBLANK(W49), ISBLANK(W50), ISBLANK(W51), ISBLANK(W52), ISBLANK(W53), ISBLANK(W54), ISBLANK(W55), ISBLANK(W56), ISBLANK(W57), ISBLANK(W58), ISBLANK(W59), ISBLANK(W60), ISBLANK(W61), ISBLANK(W62), ISBLANK(W63), ISBLANK(W64), ISBLANK(W65))</f>
        <v>17</v>
      </c>
      <c r="X120" s="103">
        <f t="shared" si="4"/>
        <v>9</v>
      </c>
      <c r="Y120" s="103">
        <f t="shared" si="4"/>
        <v>7</v>
      </c>
      <c r="Z120" s="103">
        <f t="shared" si="4"/>
        <v>9</v>
      </c>
      <c r="AA120" s="103">
        <f t="shared" si="4"/>
        <v>8</v>
      </c>
      <c r="AB120" s="103">
        <f t="shared" si="4"/>
        <v>9</v>
      </c>
      <c r="AC120" s="103">
        <f t="shared" si="4"/>
        <v>10</v>
      </c>
      <c r="AD120" s="103">
        <f t="shared" si="4"/>
        <v>9</v>
      </c>
      <c r="AE120" s="103">
        <f t="shared" si="4"/>
        <v>3</v>
      </c>
      <c r="AF120" s="103">
        <f t="shared" si="4"/>
        <v>19</v>
      </c>
      <c r="AG120" s="103">
        <f t="shared" si="4"/>
        <v>17</v>
      </c>
      <c r="AH120" s="103">
        <f t="shared" si="4"/>
        <v>12</v>
      </c>
      <c r="AI120" s="103">
        <f t="shared" si="4"/>
        <v>17</v>
      </c>
      <c r="AJ120" s="103">
        <f t="shared" si="4"/>
        <v>17</v>
      </c>
      <c r="AK120" s="103">
        <f t="shared" si="4"/>
        <v>17</v>
      </c>
      <c r="AL120" s="103">
        <f t="shared" si="4"/>
        <v>2</v>
      </c>
      <c r="AM120" s="103">
        <f t="shared" si="4"/>
        <v>2</v>
      </c>
      <c r="AN120" s="103">
        <f t="shared" si="4"/>
        <v>19</v>
      </c>
      <c r="AO120" s="103">
        <f t="shared" si="4"/>
        <v>0</v>
      </c>
      <c r="AP120" s="103">
        <f t="shared" si="4"/>
        <v>19</v>
      </c>
      <c r="AQ120" s="103">
        <f t="shared" si="4"/>
        <v>19</v>
      </c>
      <c r="AR120" s="103">
        <f t="shared" si="4"/>
        <v>19</v>
      </c>
      <c r="AS120" s="103">
        <f t="shared" si="4"/>
        <v>5</v>
      </c>
      <c r="AT120" s="103">
        <f t="shared" si="4"/>
        <v>0</v>
      </c>
      <c r="AU120" s="103">
        <f t="shared" si="4"/>
        <v>19</v>
      </c>
      <c r="AV120" s="103">
        <f t="shared" si="4"/>
        <v>12</v>
      </c>
      <c r="AW120" s="103">
        <f t="shared" si="4"/>
        <v>12</v>
      </c>
      <c r="AX120" s="103">
        <f t="shared" si="4"/>
        <v>9</v>
      </c>
      <c r="AY120" s="103">
        <f t="shared" si="4"/>
        <v>2</v>
      </c>
      <c r="AZ120" s="103">
        <f t="shared" si="4"/>
        <v>2</v>
      </c>
      <c r="BA120" s="103">
        <f t="shared" si="4"/>
        <v>2</v>
      </c>
      <c r="BB120" s="103">
        <f t="shared" si="4"/>
        <v>12</v>
      </c>
      <c r="BC120" s="103">
        <f t="shared" si="4"/>
        <v>2</v>
      </c>
      <c r="BD120" s="103">
        <f t="shared" si="4"/>
        <v>6</v>
      </c>
      <c r="BE120" s="103">
        <f t="shared" si="4"/>
        <v>9</v>
      </c>
      <c r="BF120" s="103">
        <f t="shared" si="4"/>
        <v>11</v>
      </c>
      <c r="BG120" s="103">
        <f t="shared" si="4"/>
        <v>9</v>
      </c>
      <c r="BH120" s="103">
        <f t="shared" si="4"/>
        <v>4</v>
      </c>
      <c r="BI120" s="103">
        <f t="shared" si="4"/>
        <v>17</v>
      </c>
      <c r="BJ120" s="103">
        <f t="shared" si="4"/>
        <v>7</v>
      </c>
      <c r="BK120" s="103">
        <f t="shared" si="4"/>
        <v>5</v>
      </c>
      <c r="BL120" s="103">
        <f t="shared" si="4"/>
        <v>17</v>
      </c>
      <c r="BM120" s="103">
        <f t="shared" si="4"/>
        <v>8</v>
      </c>
      <c r="BN120" s="103">
        <f t="shared" si="4"/>
        <v>5</v>
      </c>
      <c r="BO120" s="103">
        <f t="shared" si="4"/>
        <v>7</v>
      </c>
      <c r="BP120" s="103">
        <f t="shared" si="4"/>
        <v>9</v>
      </c>
      <c r="BQ120" s="103">
        <f t="shared" si="4"/>
        <v>9</v>
      </c>
      <c r="BR120" s="103">
        <f t="shared" si="4"/>
        <v>9</v>
      </c>
      <c r="BS120" s="103">
        <f>SUM(ISBLANK(BS47), ISBLANK(BS48), ISBLANK(BS49), ISBLANK(BS50), ISBLANK(BS51), ISBLANK(BS52), ISBLANK(BS53), ISBLANK(BS54), ISBLANK(BS55), ISBLANK(BS56), ISBLANK(BS57), ISBLANK(BS58), ISBLANK(BS59), ISBLANK(BS60), ISBLANK(BS61), ISBLANK(BS62), ISBLANK(BS63), ISBLANK(BS64), ISBLANK(BS65))</f>
        <v>17</v>
      </c>
      <c r="BT120" s="103">
        <f t="shared" ref="BT120:CB120" si="5">SUM(ISBLANK(BT47), ISBLANK(BT48), ISBLANK(BT49), ISBLANK(BT50), ISBLANK(BT51), ISBLANK(BT52), ISBLANK(BT53), ISBLANK(BT54), ISBLANK(BT55), ISBLANK(BT56), ISBLANK(BT57), ISBLANK(BT58), ISBLANK(BT59), ISBLANK(BT60), ISBLANK(BT61), ISBLANK(BT62), ISBLANK(BT63), ISBLANK(BT64), ISBLANK(BT65))</f>
        <v>9</v>
      </c>
      <c r="BU120" s="103">
        <f t="shared" si="5"/>
        <v>19</v>
      </c>
      <c r="BV120" s="103">
        <f t="shared" si="5"/>
        <v>12</v>
      </c>
      <c r="BW120" s="103">
        <f t="shared" si="5"/>
        <v>19</v>
      </c>
      <c r="BX120" s="103">
        <f t="shared" si="5"/>
        <v>9</v>
      </c>
      <c r="BY120" s="103">
        <f t="shared" si="5"/>
        <v>9</v>
      </c>
      <c r="BZ120" s="103">
        <f t="shared" si="5"/>
        <v>17</v>
      </c>
      <c r="CA120" s="103">
        <f t="shared" si="5"/>
        <v>8</v>
      </c>
      <c r="CB120" s="103">
        <f t="shared" si="5"/>
        <v>9</v>
      </c>
    </row>
    <row r="121" spans="1:80" s="45" customFormat="1">
      <c r="A121" s="102" t="s">
        <v>4850</v>
      </c>
      <c r="B121" s="103">
        <f>SUM(ISBLANK(B66), ISBLANK(B67), ISBLANK(B68), ISBLANK(B69), ISBLANK(B70), ISBLANK(B71), ISBLANK(B72), ISBLANK(B73), ISBLANK(B74), ISBLANK(B75), ISBLANK(B76), ISBLANK(B77), ISBLANK(B78), ISBLANK(B79), ISBLANK(B80), ISBLANK(B81), ISBLANK(B82), ISBLANK(B83), ISBLANK(B84))</f>
        <v>17</v>
      </c>
      <c r="C121" s="103">
        <f t="shared" ref="C121:BR121" si="6">SUM(ISBLANK(C66), ISBLANK(C67), ISBLANK(C68), ISBLANK(C69), ISBLANK(C70), ISBLANK(C71), ISBLANK(C72), ISBLANK(C73), ISBLANK(C74), ISBLANK(C75), ISBLANK(C76), ISBLANK(C77), ISBLANK(C78), ISBLANK(C79), ISBLANK(C80), ISBLANK(C81), ISBLANK(C82), ISBLANK(C83), ISBLANK(C84))</f>
        <v>18</v>
      </c>
      <c r="D121" s="103">
        <f t="shared" si="6"/>
        <v>16</v>
      </c>
      <c r="E121" s="103">
        <f t="shared" si="6"/>
        <v>15</v>
      </c>
      <c r="F121" s="103">
        <f t="shared" si="6"/>
        <v>18</v>
      </c>
      <c r="G121" s="103">
        <f t="shared" si="6"/>
        <v>12</v>
      </c>
      <c r="H121" s="103">
        <f t="shared" si="6"/>
        <v>14</v>
      </c>
      <c r="I121" s="103">
        <f t="shared" si="6"/>
        <v>13</v>
      </c>
      <c r="J121" s="103">
        <f t="shared" si="6"/>
        <v>15</v>
      </c>
      <c r="K121" s="103">
        <f t="shared" si="6"/>
        <v>14</v>
      </c>
      <c r="L121" s="103">
        <f t="shared" si="6"/>
        <v>13</v>
      </c>
      <c r="M121" s="103">
        <f t="shared" si="6"/>
        <v>14</v>
      </c>
      <c r="N121" s="103">
        <f t="shared" si="6"/>
        <v>15</v>
      </c>
      <c r="O121" s="103">
        <f t="shared" si="6"/>
        <v>17</v>
      </c>
      <c r="P121" s="103">
        <f t="shared" si="6"/>
        <v>15</v>
      </c>
      <c r="Q121" s="103">
        <f>SUM(ISBLANK(Q66), ISBLANK(Q67), ISBLANK(Q68), ISBLANK(Q69), ISBLANK(Q70), ISBLANK(Q71), ISBLANK(Q72), ISBLANK(Q73), ISBLANK(Q74), ISBLANK(Q75), ISBLANK(Q76), ISBLANK(Q77), ISBLANK(Q78), ISBLANK(Q79), ISBLANK(Q80), ISBLANK(Q81), ISBLANK(Q82), ISBLANK(Q83), ISBLANK(Q84))</f>
        <v>18</v>
      </c>
      <c r="R121" s="103">
        <f>SUM(ISBLANK(R66), ISBLANK(R67), ISBLANK(R68), ISBLANK(R69), ISBLANK(R70), ISBLANK(R71), ISBLANK(R72), ISBLANK(R73), ISBLANK(R74), ISBLANK(R75), ISBLANK(R76), ISBLANK(R77), ISBLANK(R78), ISBLANK(R79), ISBLANK(R80), ISBLANK(R81), ISBLANK(R82), ISBLANK(R83), ISBLANK(R84))</f>
        <v>17</v>
      </c>
      <c r="S121" s="103">
        <f>SUM(ISBLANK(S66), ISBLANK(S67), ISBLANK(S68), ISBLANK(S69), ISBLANK(S70), ISBLANK(S71), ISBLANK(S72), ISBLANK(S73), ISBLANK(S74), ISBLANK(S75), ISBLANK(S76), ISBLANK(S77), ISBLANK(S78), ISBLANK(S79), ISBLANK(S80), ISBLANK(S81), ISBLANK(S82), ISBLANK(S83), ISBLANK(S84))</f>
        <v>13</v>
      </c>
      <c r="T121" s="103">
        <f>SUM(ISBLANK(T66), ISBLANK(T67), ISBLANK(T68), ISBLANK(T69), ISBLANK(T70), ISBLANK(T71), ISBLANK(T72), ISBLANK(T73), ISBLANK(T74), ISBLANK(T75), ISBLANK(T76), ISBLANK(T77), ISBLANK(T78), ISBLANK(T79), ISBLANK(T80), ISBLANK(T81), ISBLANK(T82), ISBLANK(T83), ISBLANK(T84))</f>
        <v>18</v>
      </c>
      <c r="U121" s="103">
        <f t="shared" si="6"/>
        <v>13</v>
      </c>
      <c r="V121" s="103">
        <f t="shared" si="6"/>
        <v>19</v>
      </c>
      <c r="W121" s="103">
        <f>SUM(ISBLANK(W66), ISBLANK(W67), ISBLANK(W68), ISBLANK(W69), ISBLANK(W70), ISBLANK(W71), ISBLANK(W72), ISBLANK(W73), ISBLANK(W74), ISBLANK(W75), ISBLANK(W76), ISBLANK(W77), ISBLANK(W78), ISBLANK(W79), ISBLANK(W80), ISBLANK(W81), ISBLANK(W82), ISBLANK(W83), ISBLANK(W84))</f>
        <v>19</v>
      </c>
      <c r="X121" s="103">
        <f t="shared" si="6"/>
        <v>15</v>
      </c>
      <c r="Y121" s="103">
        <f t="shared" si="6"/>
        <v>18</v>
      </c>
      <c r="Z121" s="103">
        <f t="shared" si="6"/>
        <v>11</v>
      </c>
      <c r="AA121" s="103">
        <f t="shared" si="6"/>
        <v>13</v>
      </c>
      <c r="AB121" s="103">
        <f t="shared" si="6"/>
        <v>13</v>
      </c>
      <c r="AC121" s="103">
        <f t="shared" si="6"/>
        <v>13</v>
      </c>
      <c r="AD121" s="103">
        <f t="shared" si="6"/>
        <v>15</v>
      </c>
      <c r="AE121" s="103">
        <f t="shared" si="6"/>
        <v>9</v>
      </c>
      <c r="AF121" s="103">
        <f t="shared" si="6"/>
        <v>9</v>
      </c>
      <c r="AG121" s="103">
        <f t="shared" si="6"/>
        <v>19</v>
      </c>
      <c r="AH121" s="103">
        <f t="shared" si="6"/>
        <v>17</v>
      </c>
      <c r="AI121" s="103">
        <f t="shared" si="6"/>
        <v>19</v>
      </c>
      <c r="AJ121" s="103">
        <f t="shared" si="6"/>
        <v>19</v>
      </c>
      <c r="AK121" s="103">
        <f t="shared" si="6"/>
        <v>19</v>
      </c>
      <c r="AL121" s="103">
        <f t="shared" si="6"/>
        <v>7</v>
      </c>
      <c r="AM121" s="103">
        <f t="shared" si="6"/>
        <v>5</v>
      </c>
      <c r="AN121" s="103">
        <f t="shared" si="6"/>
        <v>9</v>
      </c>
      <c r="AO121" s="103">
        <f t="shared" si="6"/>
        <v>6</v>
      </c>
      <c r="AP121" s="103">
        <f t="shared" si="6"/>
        <v>13</v>
      </c>
      <c r="AQ121" s="103">
        <f t="shared" si="6"/>
        <v>9</v>
      </c>
      <c r="AR121" s="103">
        <f t="shared" si="6"/>
        <v>9</v>
      </c>
      <c r="AS121" s="103">
        <f t="shared" si="6"/>
        <v>15</v>
      </c>
      <c r="AT121" s="103">
        <f t="shared" si="6"/>
        <v>6</v>
      </c>
      <c r="AU121" s="103">
        <f t="shared" si="6"/>
        <v>9</v>
      </c>
      <c r="AV121" s="103">
        <f t="shared" si="6"/>
        <v>17</v>
      </c>
      <c r="AW121" s="103">
        <f t="shared" si="6"/>
        <v>17</v>
      </c>
      <c r="AX121" s="103">
        <f t="shared" si="6"/>
        <v>13</v>
      </c>
      <c r="AY121" s="103">
        <f t="shared" si="6"/>
        <v>14</v>
      </c>
      <c r="AZ121" s="103">
        <f t="shared" si="6"/>
        <v>13</v>
      </c>
      <c r="BA121" s="103">
        <f t="shared" si="6"/>
        <v>13</v>
      </c>
      <c r="BB121" s="103">
        <f t="shared" si="6"/>
        <v>16</v>
      </c>
      <c r="BC121" s="103">
        <f t="shared" si="6"/>
        <v>15</v>
      </c>
      <c r="BD121" s="103">
        <f t="shared" si="6"/>
        <v>17</v>
      </c>
      <c r="BE121" s="103">
        <f t="shared" si="6"/>
        <v>14</v>
      </c>
      <c r="BF121" s="103">
        <f t="shared" si="6"/>
        <v>13</v>
      </c>
      <c r="BG121" s="103">
        <f t="shared" si="6"/>
        <v>12</v>
      </c>
      <c r="BH121" s="103">
        <f t="shared" si="6"/>
        <v>15</v>
      </c>
      <c r="BI121" s="103">
        <f t="shared" si="6"/>
        <v>19</v>
      </c>
      <c r="BJ121" s="103">
        <f t="shared" si="6"/>
        <v>17</v>
      </c>
      <c r="BK121" s="103">
        <f t="shared" si="6"/>
        <v>16</v>
      </c>
      <c r="BL121" s="103">
        <f t="shared" si="6"/>
        <v>19</v>
      </c>
      <c r="BM121" s="103">
        <f t="shared" si="6"/>
        <v>15</v>
      </c>
      <c r="BN121" s="103">
        <f t="shared" si="6"/>
        <v>11</v>
      </c>
      <c r="BO121" s="103">
        <f t="shared" si="6"/>
        <v>11</v>
      </c>
      <c r="BP121" s="103">
        <f t="shared" si="6"/>
        <v>16</v>
      </c>
      <c r="BQ121" s="103">
        <f t="shared" si="6"/>
        <v>15</v>
      </c>
      <c r="BR121" s="103">
        <f t="shared" si="6"/>
        <v>14</v>
      </c>
      <c r="BS121" s="103">
        <f>SUM(ISBLANK(BS66), ISBLANK(BS67), ISBLANK(BS68), ISBLANK(BS69), ISBLANK(BS70), ISBLANK(BS71), ISBLANK(BS72), ISBLANK(BS73), ISBLANK(BS74), ISBLANK(BS75), ISBLANK(BS76), ISBLANK(BS77), ISBLANK(BS78), ISBLANK(BS79), ISBLANK(BS80), ISBLANK(BS81), ISBLANK(BS82), ISBLANK(BS83), ISBLANK(BS84))</f>
        <v>18</v>
      </c>
      <c r="BT121" s="103">
        <f t="shared" ref="BT121:CB121" si="7">SUM(ISBLANK(BT66), ISBLANK(BT67), ISBLANK(BT68), ISBLANK(BT69), ISBLANK(BT70), ISBLANK(BT71), ISBLANK(BT72), ISBLANK(BT73), ISBLANK(BT74), ISBLANK(BT75), ISBLANK(BT76), ISBLANK(BT77), ISBLANK(BT78), ISBLANK(BT79), ISBLANK(BT80), ISBLANK(BT81), ISBLANK(BT82), ISBLANK(BT83), ISBLANK(BT84))</f>
        <v>13</v>
      </c>
      <c r="BU121" s="103">
        <f t="shared" si="7"/>
        <v>19</v>
      </c>
      <c r="BV121" s="103">
        <f t="shared" si="7"/>
        <v>16</v>
      </c>
      <c r="BW121" s="103">
        <f t="shared" si="7"/>
        <v>18</v>
      </c>
      <c r="BX121" s="103">
        <f t="shared" si="7"/>
        <v>14</v>
      </c>
      <c r="BY121" s="103">
        <f t="shared" si="7"/>
        <v>13</v>
      </c>
      <c r="BZ121" s="103">
        <f t="shared" si="7"/>
        <v>18</v>
      </c>
      <c r="CA121" s="103">
        <f t="shared" si="7"/>
        <v>14</v>
      </c>
      <c r="CB121" s="103">
        <f t="shared" si="7"/>
        <v>16</v>
      </c>
    </row>
    <row r="122" spans="1:80" s="45" customFormat="1">
      <c r="A122" s="102" t="s">
        <v>4851</v>
      </c>
      <c r="B122" s="103">
        <f>SUM(ISBLANK(B85), ISBLANK(B86), ISBLANK(B87), ISBLANK(B88), ISBLANK(B89), ISBLANK(B90), ISBLANK(B91), ISBLANK(B92), ISBLANK(B93), ISBLANK(B94), ISBLANK(B95), ISBLANK(B96), ISBLANK(B97), ISBLANK(B98), ISBLANK(B99), ISBLANK(B100), ISBLANK(B101), ISBLANK(B102), ISBLANK(B103))</f>
        <v>17</v>
      </c>
      <c r="C122" s="103">
        <f t="shared" ref="C122:BR122" si="8">SUM(ISBLANK(C85), ISBLANK(C86), ISBLANK(C87), ISBLANK(C88), ISBLANK(C89), ISBLANK(C90), ISBLANK(C91), ISBLANK(C92), ISBLANK(C93), ISBLANK(C94), ISBLANK(C95), ISBLANK(C96), ISBLANK(C97), ISBLANK(C98), ISBLANK(C99), ISBLANK(C100), ISBLANK(C101), ISBLANK(C102), ISBLANK(C103))</f>
        <v>1</v>
      </c>
      <c r="D122" s="103">
        <f t="shared" si="8"/>
        <v>2</v>
      </c>
      <c r="E122" s="103">
        <f t="shared" si="8"/>
        <v>1</v>
      </c>
      <c r="F122" s="103">
        <f t="shared" si="8"/>
        <v>1</v>
      </c>
      <c r="G122" s="103">
        <f t="shared" si="8"/>
        <v>13</v>
      </c>
      <c r="H122" s="103">
        <f t="shared" si="8"/>
        <v>13</v>
      </c>
      <c r="I122" s="103">
        <f t="shared" si="8"/>
        <v>14</v>
      </c>
      <c r="J122" s="103">
        <f t="shared" si="8"/>
        <v>11</v>
      </c>
      <c r="K122" s="103">
        <f t="shared" si="8"/>
        <v>16</v>
      </c>
      <c r="L122" s="103">
        <f t="shared" si="8"/>
        <v>14</v>
      </c>
      <c r="M122" s="103">
        <f t="shared" si="8"/>
        <v>13</v>
      </c>
      <c r="N122" s="103">
        <f t="shared" si="8"/>
        <v>18</v>
      </c>
      <c r="O122" s="103">
        <f t="shared" si="8"/>
        <v>15</v>
      </c>
      <c r="P122" s="103">
        <f t="shared" si="8"/>
        <v>13</v>
      </c>
      <c r="Q122" s="103">
        <f>SUM(ISBLANK(Q85), ISBLANK(Q86), ISBLANK(Q87), ISBLANK(Q88), ISBLANK(Q89), ISBLANK(Q90), ISBLANK(Q91), ISBLANK(Q92), ISBLANK(Q93), ISBLANK(Q94), ISBLANK(Q95), ISBLANK(Q96), ISBLANK(Q97), ISBLANK(Q98), ISBLANK(Q99), ISBLANK(Q100), ISBLANK(Q101), ISBLANK(Q102), ISBLANK(Q103))</f>
        <v>2</v>
      </c>
      <c r="R122" s="103">
        <f>SUM(ISBLANK(R85), ISBLANK(R86), ISBLANK(R87), ISBLANK(R88), ISBLANK(R89), ISBLANK(R90), ISBLANK(R91), ISBLANK(R92), ISBLANK(R93), ISBLANK(R94), ISBLANK(R95), ISBLANK(R96), ISBLANK(R97), ISBLANK(R98), ISBLANK(R99), ISBLANK(R100), ISBLANK(R101), ISBLANK(R102), ISBLANK(R103))</f>
        <v>2</v>
      </c>
      <c r="S122" s="103">
        <f>SUM(ISBLANK(S85), ISBLANK(S86), ISBLANK(S87), ISBLANK(S88), ISBLANK(S89), ISBLANK(S90), ISBLANK(S91), ISBLANK(S92), ISBLANK(S93), ISBLANK(S94), ISBLANK(S95), ISBLANK(S96), ISBLANK(S97), ISBLANK(S98), ISBLANK(S99), ISBLANK(S100), ISBLANK(S101), ISBLANK(S102), ISBLANK(S103))</f>
        <v>1</v>
      </c>
      <c r="T122" s="103">
        <f>SUM(ISBLANK(T85), ISBLANK(T86), ISBLANK(T87), ISBLANK(T88), ISBLANK(T89), ISBLANK(T90), ISBLANK(T91), ISBLANK(T92), ISBLANK(T93), ISBLANK(T94), ISBLANK(T95), ISBLANK(T96), ISBLANK(T97), ISBLANK(T98), ISBLANK(T99), ISBLANK(T100), ISBLANK(T101), ISBLANK(T102), ISBLANK(T103))</f>
        <v>2</v>
      </c>
      <c r="U122" s="103">
        <f t="shared" si="8"/>
        <v>11</v>
      </c>
      <c r="V122" s="103">
        <f t="shared" si="8"/>
        <v>15</v>
      </c>
      <c r="W122" s="103">
        <f>SUM(ISBLANK(W85), ISBLANK(W86), ISBLANK(W87), ISBLANK(W88), ISBLANK(W89), ISBLANK(W90), ISBLANK(W91), ISBLANK(W92), ISBLANK(W93), ISBLANK(W94), ISBLANK(W95), ISBLANK(W96), ISBLANK(W97), ISBLANK(W98), ISBLANK(W99), ISBLANK(W100), ISBLANK(W101), ISBLANK(W102), ISBLANK(W103))</f>
        <v>17</v>
      </c>
      <c r="X122" s="103">
        <f t="shared" si="8"/>
        <v>12</v>
      </c>
      <c r="Y122" s="103">
        <f t="shared" si="8"/>
        <v>17</v>
      </c>
      <c r="Z122" s="103">
        <f t="shared" si="8"/>
        <v>12</v>
      </c>
      <c r="AA122" s="103">
        <f t="shared" si="8"/>
        <v>12</v>
      </c>
      <c r="AB122" s="103">
        <f t="shared" si="8"/>
        <v>12</v>
      </c>
      <c r="AC122" s="103">
        <f t="shared" si="8"/>
        <v>13</v>
      </c>
      <c r="AD122" s="103">
        <f t="shared" si="8"/>
        <v>15</v>
      </c>
      <c r="AE122" s="103">
        <f t="shared" si="8"/>
        <v>1</v>
      </c>
      <c r="AF122" s="103">
        <f t="shared" si="8"/>
        <v>1</v>
      </c>
      <c r="AG122" s="103">
        <f t="shared" si="8"/>
        <v>19</v>
      </c>
      <c r="AH122" s="103">
        <f t="shared" si="8"/>
        <v>1</v>
      </c>
      <c r="AI122" s="103">
        <f t="shared" si="8"/>
        <v>19</v>
      </c>
      <c r="AJ122" s="103">
        <f t="shared" si="8"/>
        <v>19</v>
      </c>
      <c r="AK122" s="103">
        <f t="shared" si="8"/>
        <v>19</v>
      </c>
      <c r="AL122" s="103">
        <f t="shared" si="8"/>
        <v>1</v>
      </c>
      <c r="AM122" s="103">
        <f t="shared" si="8"/>
        <v>1</v>
      </c>
      <c r="AN122" s="103">
        <f t="shared" si="8"/>
        <v>1</v>
      </c>
      <c r="AO122" s="103">
        <f t="shared" si="8"/>
        <v>1</v>
      </c>
      <c r="AP122" s="103">
        <f t="shared" si="8"/>
        <v>1</v>
      </c>
      <c r="AQ122" s="103">
        <f t="shared" si="8"/>
        <v>1</v>
      </c>
      <c r="AR122" s="103">
        <f t="shared" si="8"/>
        <v>1</v>
      </c>
      <c r="AS122" s="103">
        <f t="shared" si="8"/>
        <v>17</v>
      </c>
      <c r="AT122" s="103">
        <f t="shared" si="8"/>
        <v>1</v>
      </c>
      <c r="AU122" s="103">
        <f t="shared" si="8"/>
        <v>1</v>
      </c>
      <c r="AV122" s="103">
        <f t="shared" si="8"/>
        <v>17</v>
      </c>
      <c r="AW122" s="103">
        <f t="shared" si="8"/>
        <v>17</v>
      </c>
      <c r="AX122" s="103">
        <f t="shared" si="8"/>
        <v>13</v>
      </c>
      <c r="AY122" s="103">
        <f t="shared" si="8"/>
        <v>1</v>
      </c>
      <c r="AZ122" s="103">
        <f t="shared" si="8"/>
        <v>17</v>
      </c>
      <c r="BA122" s="103">
        <f t="shared" si="8"/>
        <v>1</v>
      </c>
      <c r="BB122" s="103">
        <f t="shared" si="8"/>
        <v>1</v>
      </c>
      <c r="BC122" s="103">
        <f t="shared" si="8"/>
        <v>1</v>
      </c>
      <c r="BD122" s="103">
        <f t="shared" si="8"/>
        <v>13</v>
      </c>
      <c r="BE122" s="103">
        <f t="shared" si="8"/>
        <v>12</v>
      </c>
      <c r="BF122" s="103">
        <f t="shared" si="8"/>
        <v>11</v>
      </c>
      <c r="BG122" s="103">
        <f t="shared" si="8"/>
        <v>12</v>
      </c>
      <c r="BH122" s="103">
        <f t="shared" si="8"/>
        <v>13</v>
      </c>
      <c r="BI122" s="103">
        <f t="shared" si="8"/>
        <v>17</v>
      </c>
      <c r="BJ122" s="103">
        <f t="shared" si="8"/>
        <v>1</v>
      </c>
      <c r="BK122" s="103">
        <f t="shared" si="8"/>
        <v>14</v>
      </c>
      <c r="BL122" s="103">
        <f t="shared" si="8"/>
        <v>1</v>
      </c>
      <c r="BM122" s="103">
        <f t="shared" si="8"/>
        <v>12</v>
      </c>
      <c r="BN122" s="103">
        <f t="shared" si="8"/>
        <v>1</v>
      </c>
      <c r="BO122" s="103">
        <f t="shared" si="8"/>
        <v>12</v>
      </c>
      <c r="BP122" s="103">
        <f t="shared" si="8"/>
        <v>12</v>
      </c>
      <c r="BQ122" s="103">
        <f t="shared" si="8"/>
        <v>11</v>
      </c>
      <c r="BR122" s="103">
        <f t="shared" si="8"/>
        <v>13</v>
      </c>
      <c r="BS122" s="103">
        <f>SUM(ISBLANK(BS85), ISBLANK(BS86), ISBLANK(BS87), ISBLANK(BS88), ISBLANK(BS89), ISBLANK(BS90), ISBLANK(BS91), ISBLANK(BS92), ISBLANK(BS93), ISBLANK(BS94), ISBLANK(BS95), ISBLANK(BS96), ISBLANK(BS97), ISBLANK(BS98), ISBLANK(BS99), ISBLANK(BS100), ISBLANK(BS101), ISBLANK(BS102), ISBLANK(BS103))</f>
        <v>18</v>
      </c>
      <c r="BT122" s="103">
        <f t="shared" ref="BT122:CB122" si="9">SUM(ISBLANK(BT85), ISBLANK(BT86), ISBLANK(BT87), ISBLANK(BT88), ISBLANK(BT89), ISBLANK(BT90), ISBLANK(BT91), ISBLANK(BT92), ISBLANK(BT93), ISBLANK(BT94), ISBLANK(BT95), ISBLANK(BT96), ISBLANK(BT97), ISBLANK(BT98), ISBLANK(BT99), ISBLANK(BT100), ISBLANK(BT101), ISBLANK(BT102), ISBLANK(BT103))</f>
        <v>12</v>
      </c>
      <c r="BU122" s="103">
        <f t="shared" si="9"/>
        <v>2</v>
      </c>
      <c r="BV122" s="103">
        <f t="shared" si="9"/>
        <v>11</v>
      </c>
      <c r="BW122" s="103">
        <f t="shared" si="9"/>
        <v>17</v>
      </c>
      <c r="BX122" s="103">
        <f t="shared" si="9"/>
        <v>12</v>
      </c>
      <c r="BY122" s="103">
        <f t="shared" si="9"/>
        <v>11</v>
      </c>
      <c r="BZ122" s="103">
        <f t="shared" si="9"/>
        <v>17</v>
      </c>
      <c r="CA122" s="103">
        <f t="shared" si="9"/>
        <v>10</v>
      </c>
      <c r="CB122" s="103">
        <f t="shared" si="9"/>
        <v>12</v>
      </c>
    </row>
    <row r="123" spans="1:80" s="45" customFormat="1">
      <c r="A123" s="102" t="s">
        <v>4852</v>
      </c>
      <c r="B123" s="103">
        <f>SUM(ISBLANK(B104), ISBLANK(B105), ISBLANK(B106), ISBLANK(B107), ISBLANK(B108), ISBLANK(B109), ISBLANK(B110), ISBLANK(B111), ISBLANK(B112), ISBLANK(B113), ISBLANK(B114), ISBLANK(B115), ISBLANK(B116), ISBLANK(B117), ISBLANK(B118))</f>
        <v>15</v>
      </c>
      <c r="C123" s="103">
        <f t="shared" ref="C123:BR123" si="10">SUM(ISBLANK(C104), ISBLANK(C105), ISBLANK(C106), ISBLANK(C107), ISBLANK(C108), ISBLANK(C109), ISBLANK(C110), ISBLANK(C111), ISBLANK(C112), ISBLANK(C113), ISBLANK(C114), ISBLANK(C115), ISBLANK(C116), ISBLANK(C117), ISBLANK(C118))</f>
        <v>2</v>
      </c>
      <c r="D123" s="103">
        <f t="shared" si="10"/>
        <v>1</v>
      </c>
      <c r="E123" s="103">
        <f t="shared" si="10"/>
        <v>3</v>
      </c>
      <c r="F123" s="103">
        <f t="shared" si="10"/>
        <v>2</v>
      </c>
      <c r="G123" s="103">
        <f t="shared" si="10"/>
        <v>5</v>
      </c>
      <c r="H123" s="103">
        <f t="shared" si="10"/>
        <v>6</v>
      </c>
      <c r="I123" s="103">
        <f t="shared" si="10"/>
        <v>5</v>
      </c>
      <c r="J123" s="103">
        <f t="shared" si="10"/>
        <v>4</v>
      </c>
      <c r="K123" s="103">
        <f t="shared" si="10"/>
        <v>8</v>
      </c>
      <c r="L123" s="103">
        <f t="shared" si="10"/>
        <v>6</v>
      </c>
      <c r="M123" s="103">
        <f t="shared" si="10"/>
        <v>6</v>
      </c>
      <c r="N123" s="103">
        <f t="shared" si="10"/>
        <v>12</v>
      </c>
      <c r="O123" s="103">
        <f t="shared" si="10"/>
        <v>5</v>
      </c>
      <c r="P123" s="103">
        <f t="shared" si="10"/>
        <v>5</v>
      </c>
      <c r="Q123" s="103">
        <f>SUM(ISBLANK(Q104), ISBLANK(Q105), ISBLANK(Q106), ISBLANK(Q107), ISBLANK(Q108), ISBLANK(Q109), ISBLANK(Q110), ISBLANK(Q111), ISBLANK(Q112), ISBLANK(Q113), ISBLANK(Q114), ISBLANK(Q115), ISBLANK(Q116), ISBLANK(Q117), ISBLANK(Q118))</f>
        <v>8</v>
      </c>
      <c r="R123" s="103">
        <f>SUM(ISBLANK(R104), ISBLANK(R105), ISBLANK(R106), ISBLANK(R107), ISBLANK(R108), ISBLANK(R109), ISBLANK(R110), ISBLANK(R111), ISBLANK(R112), ISBLANK(R113), ISBLANK(R114), ISBLANK(R115), ISBLANK(R116), ISBLANK(R117), ISBLANK(R118))</f>
        <v>9</v>
      </c>
      <c r="S123" s="103">
        <f>SUM(ISBLANK(S104), ISBLANK(S105), ISBLANK(S106), ISBLANK(S107), ISBLANK(S108), ISBLANK(S109), ISBLANK(S110), ISBLANK(S111), ISBLANK(S112), ISBLANK(S113), ISBLANK(S114), ISBLANK(S115), ISBLANK(S116), ISBLANK(S117), ISBLANK(S118))</f>
        <v>1</v>
      </c>
      <c r="T123" s="103">
        <f>SUM(ISBLANK(T104), ISBLANK(T105), ISBLANK(T106), ISBLANK(T107), ISBLANK(T108), ISBLANK(T109), ISBLANK(T110), ISBLANK(T111), ISBLANK(T112), ISBLANK(T113), ISBLANK(T114), ISBLANK(T115), ISBLANK(T116), ISBLANK(T117), ISBLANK(T118))</f>
        <v>9</v>
      </c>
      <c r="U123" s="103">
        <f t="shared" si="10"/>
        <v>5</v>
      </c>
      <c r="V123" s="103">
        <f t="shared" si="10"/>
        <v>11</v>
      </c>
      <c r="W123" s="103">
        <f>SUM(ISBLANK(W104), ISBLANK(W105), ISBLANK(W106), ISBLANK(W107), ISBLANK(W108), ISBLANK(W109), ISBLANK(W110), ISBLANK(W111), ISBLANK(W112), ISBLANK(W113), ISBLANK(W114), ISBLANK(W115), ISBLANK(W116), ISBLANK(W117), ISBLANK(W118))</f>
        <v>14</v>
      </c>
      <c r="X123" s="103">
        <f t="shared" si="10"/>
        <v>8</v>
      </c>
      <c r="Y123" s="103">
        <f t="shared" si="10"/>
        <v>15</v>
      </c>
      <c r="Z123" s="103">
        <f t="shared" si="10"/>
        <v>5</v>
      </c>
      <c r="AA123" s="103">
        <f t="shared" si="10"/>
        <v>8</v>
      </c>
      <c r="AB123" s="103">
        <f t="shared" si="10"/>
        <v>4</v>
      </c>
      <c r="AC123" s="103">
        <f t="shared" si="10"/>
        <v>5</v>
      </c>
      <c r="AD123" s="103">
        <f t="shared" si="10"/>
        <v>5</v>
      </c>
      <c r="AE123" s="103">
        <f t="shared" si="10"/>
        <v>2</v>
      </c>
      <c r="AF123" s="103">
        <f t="shared" si="10"/>
        <v>1</v>
      </c>
      <c r="AG123" s="103">
        <f t="shared" si="10"/>
        <v>15</v>
      </c>
      <c r="AH123" s="103">
        <f t="shared" si="10"/>
        <v>2</v>
      </c>
      <c r="AI123" s="103">
        <f t="shared" si="10"/>
        <v>15</v>
      </c>
      <c r="AJ123" s="103">
        <f t="shared" si="10"/>
        <v>15</v>
      </c>
      <c r="AK123" s="103">
        <f t="shared" si="10"/>
        <v>15</v>
      </c>
      <c r="AL123" s="103">
        <f t="shared" si="10"/>
        <v>1</v>
      </c>
      <c r="AM123" s="103">
        <f t="shared" si="10"/>
        <v>1</v>
      </c>
      <c r="AN123" s="103">
        <f t="shared" si="10"/>
        <v>2</v>
      </c>
      <c r="AO123" s="103">
        <f t="shared" si="10"/>
        <v>1</v>
      </c>
      <c r="AP123" s="103">
        <f t="shared" si="10"/>
        <v>2</v>
      </c>
      <c r="AQ123" s="103">
        <f t="shared" si="10"/>
        <v>2</v>
      </c>
      <c r="AR123" s="103">
        <f t="shared" si="10"/>
        <v>1</v>
      </c>
      <c r="AS123" s="103">
        <f t="shared" si="10"/>
        <v>15</v>
      </c>
      <c r="AT123" s="103">
        <f t="shared" si="10"/>
        <v>2</v>
      </c>
      <c r="AU123" s="103">
        <f t="shared" si="10"/>
        <v>2</v>
      </c>
      <c r="AV123" s="103">
        <f t="shared" si="10"/>
        <v>15</v>
      </c>
      <c r="AW123" s="103">
        <f t="shared" si="10"/>
        <v>15</v>
      </c>
      <c r="AX123" s="103">
        <f t="shared" si="10"/>
        <v>5</v>
      </c>
      <c r="AY123" s="103">
        <f t="shared" si="10"/>
        <v>1</v>
      </c>
      <c r="AZ123" s="103">
        <f t="shared" si="10"/>
        <v>14</v>
      </c>
      <c r="BA123" s="103">
        <f t="shared" si="10"/>
        <v>2</v>
      </c>
      <c r="BB123" s="103">
        <f t="shared" si="10"/>
        <v>2</v>
      </c>
      <c r="BC123" s="103">
        <f t="shared" si="10"/>
        <v>2</v>
      </c>
      <c r="BD123" s="103">
        <f t="shared" si="10"/>
        <v>4</v>
      </c>
      <c r="BE123" s="103">
        <f t="shared" si="10"/>
        <v>3</v>
      </c>
      <c r="BF123" s="103">
        <f t="shared" si="10"/>
        <v>5</v>
      </c>
      <c r="BG123" s="103">
        <f t="shared" si="10"/>
        <v>6</v>
      </c>
      <c r="BH123" s="103">
        <f t="shared" si="10"/>
        <v>7</v>
      </c>
      <c r="BI123" s="103">
        <f t="shared" si="10"/>
        <v>15</v>
      </c>
      <c r="BJ123" s="103">
        <f t="shared" si="10"/>
        <v>1</v>
      </c>
      <c r="BK123" s="103">
        <f t="shared" si="10"/>
        <v>3</v>
      </c>
      <c r="BL123" s="103">
        <f t="shared" si="10"/>
        <v>3</v>
      </c>
      <c r="BM123" s="103">
        <f t="shared" si="10"/>
        <v>4</v>
      </c>
      <c r="BN123" s="103">
        <f t="shared" si="10"/>
        <v>2</v>
      </c>
      <c r="BO123" s="103">
        <f t="shared" si="10"/>
        <v>9</v>
      </c>
      <c r="BP123" s="103">
        <f t="shared" si="10"/>
        <v>4</v>
      </c>
      <c r="BQ123" s="103">
        <f t="shared" si="10"/>
        <v>5</v>
      </c>
      <c r="BR123" s="103">
        <f t="shared" si="10"/>
        <v>4</v>
      </c>
      <c r="BS123" s="103">
        <f>SUM(ISBLANK(BS104), ISBLANK(BS105), ISBLANK(BS106), ISBLANK(BS107), ISBLANK(BS108), ISBLANK(BS109), ISBLANK(BS110), ISBLANK(BS111), ISBLANK(BS112), ISBLANK(BS113), ISBLANK(BS114), ISBLANK(BS115), ISBLANK(BS116), ISBLANK(BS117), ISBLANK(BS118))</f>
        <v>14</v>
      </c>
      <c r="BT123" s="103">
        <f t="shared" ref="BT123:CB123" si="11">SUM(ISBLANK(BT104), ISBLANK(BT105), ISBLANK(BT106), ISBLANK(BT107), ISBLANK(BT108), ISBLANK(BT109), ISBLANK(BT110), ISBLANK(BT111), ISBLANK(BT112), ISBLANK(BT113), ISBLANK(BT114), ISBLANK(BT115), ISBLANK(BT116), ISBLANK(BT117), ISBLANK(BT118))</f>
        <v>6</v>
      </c>
      <c r="BU123" s="103">
        <f t="shared" si="11"/>
        <v>6</v>
      </c>
      <c r="BV123" s="103">
        <f t="shared" si="11"/>
        <v>3</v>
      </c>
      <c r="BW123" s="103">
        <f t="shared" si="11"/>
        <v>4</v>
      </c>
      <c r="BX123" s="103">
        <f t="shared" si="11"/>
        <v>5</v>
      </c>
      <c r="BY123" s="103">
        <f t="shared" si="11"/>
        <v>7</v>
      </c>
      <c r="BZ123" s="103">
        <f t="shared" si="11"/>
        <v>14</v>
      </c>
      <c r="CA123" s="103">
        <f t="shared" si="11"/>
        <v>3</v>
      </c>
      <c r="CB123" s="103">
        <f t="shared" si="11"/>
        <v>5</v>
      </c>
    </row>
    <row r="124" spans="1:80" s="45" customFormat="1">
      <c r="A124" s="102" t="s">
        <v>4853</v>
      </c>
      <c r="B124" s="103">
        <f>(SUM(B119:B123)-89)*-1</f>
        <v>20</v>
      </c>
      <c r="C124" s="103">
        <f t="shared" ref="C124:BR124" si="12">(SUM(C119:C123)-89)*-1</f>
        <v>51</v>
      </c>
      <c r="D124" s="103">
        <f t="shared" si="12"/>
        <v>60</v>
      </c>
      <c r="E124" s="103">
        <f t="shared" si="12"/>
        <v>60</v>
      </c>
      <c r="F124" s="103">
        <f t="shared" si="12"/>
        <v>49</v>
      </c>
      <c r="G124" s="103">
        <f t="shared" si="12"/>
        <v>40</v>
      </c>
      <c r="H124" s="103">
        <f t="shared" si="12"/>
        <v>35</v>
      </c>
      <c r="I124" s="103">
        <f t="shared" si="12"/>
        <v>41</v>
      </c>
      <c r="J124" s="103">
        <f t="shared" si="12"/>
        <v>48</v>
      </c>
      <c r="K124" s="103">
        <f t="shared" si="12"/>
        <v>30</v>
      </c>
      <c r="L124" s="103">
        <f t="shared" si="12"/>
        <v>30</v>
      </c>
      <c r="M124" s="103">
        <f t="shared" si="12"/>
        <v>36</v>
      </c>
      <c r="N124" s="103">
        <f t="shared" si="12"/>
        <v>14</v>
      </c>
      <c r="O124" s="103">
        <f t="shared" si="12"/>
        <v>34</v>
      </c>
      <c r="P124" s="103">
        <f t="shared" si="12"/>
        <v>35</v>
      </c>
      <c r="Q124" s="103">
        <f>(SUM(Q119:Q123)-89)*-1</f>
        <v>35</v>
      </c>
      <c r="R124" s="103">
        <f>(SUM(R119:R123)-89)*-1</f>
        <v>35</v>
      </c>
      <c r="S124" s="103">
        <f>(SUM(S119:S123)-89)*-1</f>
        <v>69</v>
      </c>
      <c r="T124" s="103">
        <f>(SUM(T119:T123)-89)*-1</f>
        <v>34</v>
      </c>
      <c r="U124" s="103">
        <f t="shared" si="12"/>
        <v>46</v>
      </c>
      <c r="V124" s="103">
        <f t="shared" si="12"/>
        <v>14</v>
      </c>
      <c r="W124" s="103">
        <f>(SUM(W119:W123)-89)*-1</f>
        <v>10</v>
      </c>
      <c r="X124" s="103">
        <f t="shared" si="12"/>
        <v>40</v>
      </c>
      <c r="Y124" s="103">
        <f t="shared" si="12"/>
        <v>27</v>
      </c>
      <c r="Z124" s="103">
        <f t="shared" si="12"/>
        <v>42</v>
      </c>
      <c r="AA124" s="103">
        <f t="shared" si="12"/>
        <v>38</v>
      </c>
      <c r="AB124" s="103">
        <f t="shared" si="12"/>
        <v>45</v>
      </c>
      <c r="AC124" s="103">
        <f t="shared" si="12"/>
        <v>44</v>
      </c>
      <c r="AD124" s="103">
        <f t="shared" si="12"/>
        <v>34</v>
      </c>
      <c r="AE124" s="103">
        <f t="shared" si="12"/>
        <v>73</v>
      </c>
      <c r="AF124" s="103">
        <f t="shared" si="12"/>
        <v>50</v>
      </c>
      <c r="AG124" s="103">
        <f t="shared" si="12"/>
        <v>0</v>
      </c>
      <c r="AH124" s="103">
        <f t="shared" si="12"/>
        <v>52</v>
      </c>
      <c r="AI124" s="103">
        <f t="shared" si="12"/>
        <v>0</v>
      </c>
      <c r="AJ124" s="103">
        <f t="shared" si="12"/>
        <v>0</v>
      </c>
      <c r="AK124" s="103">
        <f t="shared" si="12"/>
        <v>0</v>
      </c>
      <c r="AL124" s="103">
        <f t="shared" si="12"/>
        <v>75</v>
      </c>
      <c r="AM124" s="103">
        <f t="shared" si="12"/>
        <v>79</v>
      </c>
      <c r="AN124" s="103">
        <f t="shared" si="12"/>
        <v>49</v>
      </c>
      <c r="AO124" s="103">
        <f t="shared" si="12"/>
        <v>81</v>
      </c>
      <c r="AP124" s="103">
        <f t="shared" si="12"/>
        <v>37</v>
      </c>
      <c r="AQ124" s="103">
        <f t="shared" si="12"/>
        <v>41</v>
      </c>
      <c r="AR124" s="103">
        <f t="shared" si="12"/>
        <v>42</v>
      </c>
      <c r="AS124" s="103">
        <f t="shared" si="12"/>
        <v>33</v>
      </c>
      <c r="AT124" s="103">
        <f t="shared" si="12"/>
        <v>79</v>
      </c>
      <c r="AU124" s="103">
        <f t="shared" si="12"/>
        <v>49</v>
      </c>
      <c r="AV124" s="103">
        <f t="shared" si="12"/>
        <v>20</v>
      </c>
      <c r="AW124" s="103">
        <f t="shared" si="12"/>
        <v>22</v>
      </c>
      <c r="AX124" s="103">
        <f t="shared" si="12"/>
        <v>39</v>
      </c>
      <c r="AY124" s="103">
        <f t="shared" si="12"/>
        <v>67</v>
      </c>
      <c r="AZ124" s="103">
        <f t="shared" si="12"/>
        <v>40</v>
      </c>
      <c r="BA124" s="103">
        <f t="shared" si="12"/>
        <v>68</v>
      </c>
      <c r="BB124" s="103">
        <f t="shared" si="12"/>
        <v>47</v>
      </c>
      <c r="BC124" s="103">
        <f t="shared" si="12"/>
        <v>63</v>
      </c>
      <c r="BD124" s="103">
        <f t="shared" si="12"/>
        <v>43</v>
      </c>
      <c r="BE124" s="103">
        <f t="shared" si="12"/>
        <v>44</v>
      </c>
      <c r="BF124" s="103">
        <f t="shared" si="12"/>
        <v>39</v>
      </c>
      <c r="BG124" s="103">
        <f t="shared" si="12"/>
        <v>45</v>
      </c>
      <c r="BH124" s="103">
        <f t="shared" si="12"/>
        <v>45</v>
      </c>
      <c r="BI124" s="103">
        <f t="shared" si="12"/>
        <v>9</v>
      </c>
      <c r="BJ124" s="103">
        <f t="shared" si="12"/>
        <v>57</v>
      </c>
      <c r="BK124" s="103">
        <f t="shared" si="12"/>
        <v>46</v>
      </c>
      <c r="BL124" s="103">
        <f t="shared" si="12"/>
        <v>38</v>
      </c>
      <c r="BM124" s="103">
        <f t="shared" si="12"/>
        <v>45</v>
      </c>
      <c r="BN124" s="103">
        <f t="shared" si="12"/>
        <v>65</v>
      </c>
      <c r="BO124" s="103">
        <f t="shared" si="12"/>
        <v>40</v>
      </c>
      <c r="BP124" s="103">
        <f t="shared" si="12"/>
        <v>42</v>
      </c>
      <c r="BQ124" s="103">
        <f t="shared" si="12"/>
        <v>42</v>
      </c>
      <c r="BR124" s="103">
        <f t="shared" si="12"/>
        <v>45</v>
      </c>
      <c r="BS124" s="103">
        <f>(SUM(BS119:BS123)-89)*-1</f>
        <v>11</v>
      </c>
      <c r="BT124" s="103">
        <f t="shared" ref="BT124:CB124" si="13">(SUM(BT119:BT123)-89)*-1</f>
        <v>38</v>
      </c>
      <c r="BU124" s="103">
        <f t="shared" si="13"/>
        <v>32</v>
      </c>
      <c r="BV124" s="103">
        <f t="shared" si="13"/>
        <v>38</v>
      </c>
      <c r="BW124" s="103">
        <f t="shared" si="13"/>
        <v>20</v>
      </c>
      <c r="BX124" s="103">
        <f t="shared" si="13"/>
        <v>44</v>
      </c>
      <c r="BY124" s="103">
        <f t="shared" si="13"/>
        <v>43</v>
      </c>
      <c r="BZ124" s="103">
        <f t="shared" si="13"/>
        <v>12</v>
      </c>
      <c r="CA124" s="103">
        <f t="shared" si="13"/>
        <v>50</v>
      </c>
      <c r="CB124" s="103">
        <f t="shared" si="13"/>
        <v>42</v>
      </c>
    </row>
    <row r="125" spans="1:80" s="45" customFormat="1">
      <c r="A125" s="44" t="s">
        <v>4854</v>
      </c>
      <c r="B125" s="45" t="s">
        <v>4855</v>
      </c>
      <c r="C125" s="45" t="s">
        <v>4855</v>
      </c>
      <c r="D125" s="45" t="s">
        <v>4855</v>
      </c>
      <c r="E125" s="45" t="s">
        <v>4855</v>
      </c>
      <c r="F125" s="45" t="s">
        <v>4855</v>
      </c>
      <c r="G125" s="45" t="s">
        <v>4855</v>
      </c>
      <c r="H125" s="45" t="s">
        <v>4855</v>
      </c>
      <c r="I125" s="45" t="s">
        <v>4855</v>
      </c>
      <c r="J125" s="45" t="s">
        <v>4855</v>
      </c>
      <c r="K125" s="45" t="s">
        <v>4855</v>
      </c>
      <c r="L125" s="45" t="s">
        <v>4855</v>
      </c>
      <c r="M125" s="45" t="s">
        <v>4855</v>
      </c>
      <c r="N125" s="45" t="s">
        <v>4855</v>
      </c>
      <c r="O125" s="45" t="s">
        <v>4855</v>
      </c>
      <c r="P125" s="45" t="s">
        <v>4855</v>
      </c>
      <c r="Q125" s="45" t="s">
        <v>4855</v>
      </c>
      <c r="R125" s="45" t="s">
        <v>4855</v>
      </c>
      <c r="S125" s="45" t="s">
        <v>4855</v>
      </c>
      <c r="T125" s="45" t="s">
        <v>4855</v>
      </c>
      <c r="U125" s="45" t="s">
        <v>4855</v>
      </c>
      <c r="V125" s="45" t="s">
        <v>4855</v>
      </c>
      <c r="W125" s="45" t="s">
        <v>4855</v>
      </c>
      <c r="X125" s="45" t="s">
        <v>4855</v>
      </c>
      <c r="Y125" s="45" t="s">
        <v>4855</v>
      </c>
      <c r="Z125" s="45" t="s">
        <v>4855</v>
      </c>
      <c r="AA125" s="45" t="s">
        <v>4855</v>
      </c>
      <c r="AB125" s="45" t="s">
        <v>4855</v>
      </c>
      <c r="AC125" s="45" t="s">
        <v>4855</v>
      </c>
      <c r="AD125" s="45" t="s">
        <v>4855</v>
      </c>
      <c r="AE125" s="110" t="s">
        <v>4855</v>
      </c>
      <c r="AF125" s="110" t="s">
        <v>4855</v>
      </c>
      <c r="AH125" s="110" t="s">
        <v>4855</v>
      </c>
      <c r="AL125" s="110" t="s">
        <v>4855</v>
      </c>
      <c r="AM125" s="110" t="s">
        <v>4855</v>
      </c>
      <c r="AN125" s="110" t="s">
        <v>4855</v>
      </c>
      <c r="AO125" s="110" t="s">
        <v>4855</v>
      </c>
      <c r="AP125" s="110" t="s">
        <v>4855</v>
      </c>
      <c r="AQ125" s="110" t="s">
        <v>4855</v>
      </c>
      <c r="AR125" s="110" t="s">
        <v>4855</v>
      </c>
      <c r="AS125" s="110" t="s">
        <v>4855</v>
      </c>
      <c r="AT125" s="110" t="s">
        <v>4855</v>
      </c>
      <c r="AU125" s="110" t="s">
        <v>4855</v>
      </c>
      <c r="AV125" s="110" t="s">
        <v>4855</v>
      </c>
      <c r="AW125" s="110" t="s">
        <v>4855</v>
      </c>
      <c r="AX125" s="45" t="s">
        <v>4855</v>
      </c>
      <c r="AY125" s="45" t="s">
        <v>4855</v>
      </c>
      <c r="AZ125" s="45" t="s">
        <v>4855</v>
      </c>
      <c r="BA125" s="45" t="s">
        <v>4855</v>
      </c>
      <c r="BB125" s="45" t="s">
        <v>4855</v>
      </c>
      <c r="BC125" s="45" t="s">
        <v>4855</v>
      </c>
      <c r="BD125" s="45" t="s">
        <v>4855</v>
      </c>
      <c r="BE125" s="45" t="s">
        <v>4855</v>
      </c>
      <c r="BF125" s="45" t="s">
        <v>4855</v>
      </c>
      <c r="BG125" s="45" t="s">
        <v>4855</v>
      </c>
      <c r="BH125" s="45" t="s">
        <v>4855</v>
      </c>
      <c r="BI125" s="45" t="s">
        <v>4855</v>
      </c>
      <c r="BJ125" s="110" t="s">
        <v>4855</v>
      </c>
      <c r="BK125" s="45" t="s">
        <v>4855</v>
      </c>
      <c r="BL125" s="45" t="s">
        <v>4855</v>
      </c>
      <c r="BM125" s="45" t="s">
        <v>4855</v>
      </c>
      <c r="BN125" s="45" t="s">
        <v>4855</v>
      </c>
      <c r="BO125" s="45" t="s">
        <v>4855</v>
      </c>
      <c r="BP125" s="45" t="s">
        <v>4855</v>
      </c>
      <c r="BQ125" s="45" t="s">
        <v>4855</v>
      </c>
      <c r="BR125" s="45" t="s">
        <v>4855</v>
      </c>
      <c r="BS125" s="45" t="s">
        <v>4855</v>
      </c>
      <c r="BT125" s="110" t="s">
        <v>4855</v>
      </c>
      <c r="BU125" s="45" t="s">
        <v>4855</v>
      </c>
      <c r="BV125" s="45" t="s">
        <v>4855</v>
      </c>
      <c r="BW125" s="45" t="s">
        <v>4855</v>
      </c>
      <c r="BX125" s="45" t="s">
        <v>4855</v>
      </c>
      <c r="BY125" s="45" t="s">
        <v>4855</v>
      </c>
      <c r="BZ125" s="45" t="s">
        <v>4855</v>
      </c>
      <c r="CA125" s="45" t="s">
        <v>4855</v>
      </c>
      <c r="CB125" s="45" t="s">
        <v>4855</v>
      </c>
    </row>
    <row r="126" spans="1:80">
      <c r="BL126" s="47"/>
      <c r="BS126" s="78"/>
      <c r="BU126"/>
    </row>
    <row r="127" spans="1:80">
      <c r="B127" s="62" t="s">
        <v>2130</v>
      </c>
      <c r="C127" s="47" t="s">
        <v>1995</v>
      </c>
      <c r="D127" s="47">
        <v>0</v>
      </c>
      <c r="E127" s="62" t="s">
        <v>588</v>
      </c>
      <c r="F127" s="47" t="s">
        <v>589</v>
      </c>
      <c r="G127" s="73" t="s">
        <v>1993</v>
      </c>
    </row>
    <row r="128" spans="1:80">
      <c r="B128" s="62" t="s">
        <v>2939</v>
      </c>
      <c r="C128" s="47" t="s">
        <v>590</v>
      </c>
      <c r="D128" s="47">
        <v>1</v>
      </c>
      <c r="E128" s="62" t="s">
        <v>592</v>
      </c>
      <c r="F128" s="47" t="s">
        <v>593</v>
      </c>
      <c r="G128" s="73" t="s">
        <v>1994</v>
      </c>
    </row>
    <row r="129" spans="2:7">
      <c r="B129" s="62" t="s">
        <v>4617</v>
      </c>
      <c r="C129" s="47" t="s">
        <v>594</v>
      </c>
      <c r="D129" s="47">
        <v>2</v>
      </c>
      <c r="E129" s="62" t="s">
        <v>596</v>
      </c>
      <c r="F129" s="47" t="s">
        <v>597</v>
      </c>
      <c r="G129" s="73" t="s">
        <v>1992</v>
      </c>
    </row>
    <row r="130" spans="2:7">
      <c r="B130" s="62" t="s">
        <v>4287</v>
      </c>
      <c r="C130" s="47" t="s">
        <v>598</v>
      </c>
      <c r="D130" s="47">
        <v>3</v>
      </c>
      <c r="E130" s="62" t="s">
        <v>594</v>
      </c>
      <c r="F130" s="47" t="s">
        <v>599</v>
      </c>
      <c r="G130" s="73"/>
    </row>
    <row r="131" spans="2:7">
      <c r="B131" s="62" t="s">
        <v>2027</v>
      </c>
      <c r="C131" s="47"/>
      <c r="D131" s="47">
        <v>4</v>
      </c>
      <c r="E131" s="62" t="s">
        <v>598</v>
      </c>
      <c r="F131" s="47" t="s">
        <v>594</v>
      </c>
      <c r="G131" s="73"/>
    </row>
    <row r="132" spans="2:7">
      <c r="B132" s="62" t="s">
        <v>3166</v>
      </c>
      <c r="C132" s="47"/>
      <c r="D132" s="47">
        <v>5</v>
      </c>
      <c r="E132" s="62"/>
      <c r="F132" s="47" t="s">
        <v>598</v>
      </c>
    </row>
    <row r="133" spans="2:7">
      <c r="B133" s="62" t="s">
        <v>3436</v>
      </c>
      <c r="C133" s="47"/>
      <c r="D133" s="47">
        <v>6</v>
      </c>
      <c r="E133" s="62"/>
      <c r="F133" s="62"/>
    </row>
    <row r="134" spans="2:7">
      <c r="B134" s="62" t="s">
        <v>3583</v>
      </c>
      <c r="C134" s="47"/>
      <c r="D134" s="47">
        <v>7</v>
      </c>
      <c r="E134" s="62"/>
      <c r="F134" s="62"/>
    </row>
    <row r="135" spans="2:7">
      <c r="B135" s="47"/>
      <c r="C135" s="47"/>
      <c r="D135" s="47" t="s">
        <v>594</v>
      </c>
      <c r="E135" s="62"/>
      <c r="F135" s="62"/>
    </row>
    <row r="136" spans="2:7">
      <c r="B136" s="47"/>
      <c r="C136" s="47"/>
      <c r="D136" s="47" t="s">
        <v>598</v>
      </c>
      <c r="E136" s="62"/>
      <c r="F136" s="62"/>
    </row>
  </sheetData>
  <phoneticPr fontId="2" type="noConversion"/>
  <dataValidations count="37">
    <dataValidation type="whole" allowBlank="1" showInputMessage="1" showErrorMessage="1" error="Antal Litter 0 til 250" prompt="Antal litter" sqref="B111:CB111">
      <formula1>0</formula1>
      <formula2>250</formula2>
    </dataValidation>
    <dataValidation type="whole" allowBlank="1" showInputMessage="1" showErrorMessage="1" error="Antal vaske 0 til 10" prompt="Antal vaske" sqref="B115:CB115">
      <formula1>0</formula1>
      <formula2>10</formula2>
    </dataValidation>
    <dataValidation type="whole" allowBlank="1" showInputMessage="1" showErrorMessage="1" error="Helt Antal 0 til 10" prompt="Antal" sqref="B88:CB106">
      <formula1>0</formula1>
      <formula2>10</formula2>
    </dataValidation>
    <dataValidation type="whole" allowBlank="1" showInputMessage="1" showErrorMessage="1" error="Antal Minutter 0 til 250" prompt="Antal Minutter" sqref="B107:CB107">
      <formula1>0</formula1>
      <formula2>250</formula2>
    </dataValidation>
    <dataValidation type="list" allowBlank="1" showInputMessage="1" showErrorMessage="1" prompt="Vælg en tekst" sqref="BT72:BT73 AE76:AF77 BJ76:BJ77 AE80:AF80 AE82:AF82 AE72:AF73 AH76:AH77 AL76:AW77 AL72:AW73 AL82:AW82 AL80:AW80 AH80 BT76:BT77 BT82 BT80 BO116:BR116 B76:F77 B72:F73 B82:F82 B80:F80 AG116 AI116:AK116 AH72:AH73 AH82 X116:AD116 BD116:BH116 BJ72:BJ73 BJ82 BJ80 G116:P116 U116:V116 AX116 BK116 BM116 BV116:BY116 CA116:CB116">
      <formula1>$E$127:$E$129</formula1>
    </dataValidation>
    <dataValidation type="list" allowBlank="1" showInputMessage="1" showErrorMessage="1" errorTitle="Ja eller Nej" error="Der kan kun tastes Ja eller Nej" prompt="Ja / Nej" sqref="CA67:CB67 CA65:CB65 CA63:CB63 CA58:CB61 CA22:CB22 CA112:CB114 CA38:CB39 CA110:CB110 CA78:CB78 CA74:CB74 B112:P114 B22:P22 B58:P61 B63:P63 B65:P65 B67:P67 B71:P71 B74:P74 B78:P78 B110:P110 B38:P39 U74:V74 U78:V78 U110:V110 U38:V39 U112:V114 U22:V22 U58:V61 U63:V63 U65:V65 U67:V67 U71:V71 X71:AX71 X74:AX74 X78:AX78 X110:AX110 X38:AX39 X112:AX114 X22:AX22 X58:AX61 X63:AX63 X65:AX65 X67:AX67 BD22:BH22 BD58:BH61 BD63:BH63 BD65:BH65 BD67:BH67 BD71:BH71 BD74:BH74 BD78:BH78 BD110:BH110 BD38:BH39 BD112:BH114 BJ112:BK114 BJ22:BK22 BJ58:BK61 BJ63:BK63 BJ65:BK65 BJ67:BK67 BJ71:BK71 BJ74:BK74 BJ78:BK78 BJ110:BK110 BJ38:BK39 BM38:BM39 BM112:BM114 BM22 BM58:BM61 BM63 BM65 BM67 BM71 BM74 BM78 BM110 BO110:BR110 BO38:BR39 BO112:BR114 BO22:BR22 BO58:BR61 BO63:BR63 BO65:BR65 BO67:BR67 BO71:BR71 BO74:BR74 BO78:BR78 BT78 BT110 BT38:BT39 BT112:BT114 BT22 BT58:BT61 BT63 BT65 BT67 BT71 BT74 BV74:BY74 BV78:BY78 BV110:BY110 BV38:BY39 BV112:BY114 BV22:BY22 BV58:BY61 BV63:BY63 BV65:BY65 BV67:BY67 BV71:BY71 CA71:CB71">
      <formula1>$C$127:$C$128</formula1>
    </dataValidation>
    <dataValidation type="whole" allowBlank="1" showInputMessage="1" showErrorMessage="1" error="Hele procenter 0 til 100" prompt="Hele procenter 0 til 100" sqref="B55:P55 U55:V55 X55:AX55 BD55:BH55 BJ55:BK55 BM55 BO55:BR55 BT55 BV55:BY55 CA55:CB55">
      <formula1>0</formula1>
      <formula2>100</formula2>
    </dataValidation>
    <dataValidation type="whole" allowBlank="1" showInputMessage="1" showErrorMessage="1" error="Hele procenter 0 til 100" prompt="procent 0 til 100" sqref="B54:P54 U54:V54 X54:AX54 BD54:BH54 BJ54:BK54 BM54 BO54:BR54 BT54 BV54:BY54 CA54:CB54">
      <formula1>0</formula1>
      <formula2>100</formula2>
    </dataValidation>
    <dataValidation type="list" allowBlank="1" showInputMessage="1" showErrorMessage="1" error="Vælg en tekst" prompt="Vælg en tekst" sqref="BO70:BR70 BD70:BH70 AI70:AK70 AG70 X70:AD70 G70:P70 U70:V70 AX70 BK70 BM70 BV70:BY70 CA70:CB70">
      <formula1>$F$127:$F$130</formula1>
    </dataValidation>
    <dataValidation type="list" allowBlank="1" showInputMessage="1" showErrorMessage="1" error="Antal 0 til 5" prompt="Antal 0 til 5" sqref="B56:P57 U56:V57 X56:AX57 BD56:BH57 BJ56:BK57 BM56:BM57 BO56:BR57 BT56:BT57 BV56:BY57 CA56:CB57">
      <formula1>$D$127:$D$132</formula1>
    </dataValidation>
    <dataValidation type="list" allowBlank="1" showInputMessage="1" showErrorMessage="1" prompt="Vælg en tekst" sqref="CA72:CB73 CA80:CB80 AI82:AK82 AI72:AK73 AI76:AK77 X82:AD82 X72:AD73 X76:AD77 BO72:BR73 CA82:CB82 BO82:BR82 AG72:AG73 AG82 AG80 AI80:AK80 BO76:BR77 BO80:BR80 BD82:BH82 AG76:AG77 BD80:BH80 BD76:BH77 BD72:BH73 X80:AD80 G76:P77 G72:P73 G82:P82 G80:P80 U76:V77 U72:V73 U82:V82 U80:V80 AX76:AX77 AX80 AX82 AX72:AX73 BK72:BK73 BK82 BK80 BK76:BK77 BM76:BM77 BM72:BM73 BM82 BM80 BV82:BY82 BV80:BY80 BV72:BY73 BV76:BY77 CA76:CB77">
      <formula1>#REF!</formula1>
    </dataValidation>
    <dataValidation type="whole" allowBlank="1" showInputMessage="1" showErrorMessage="1" error="Årstal, 4 cifre" prompt="Årstal, 4 cifre" sqref="B48:CB48 B41:CB41">
      <formula1>1950</formula1>
      <formula2>2009</formula2>
    </dataValidation>
    <dataValidation type="whole" allowBlank="1" showInputMessage="1" showErrorMessage="1" prompt="Hele timer" sqref="B49:CB49 B42:CB42">
      <formula1>1</formula1>
      <formula2>99</formula2>
    </dataValidation>
    <dataValidation type="whole" allowBlank="1" showInputMessage="1" showErrorMessage="1" error="Beløb, kun tal" prompt="Beløb" sqref="B35:CB36">
      <formula1>0</formula1>
      <formula2>9999999</formula2>
    </dataValidation>
    <dataValidation type="whole" allowBlank="1" showInputMessage="1" showErrorMessage="1" error="Postnummer skal ligge mellem 1110 og 4623" prompt="Postnummer 1110-4623" sqref="B6:CB6">
      <formula1>1110</formula1>
      <formula2>4623</formula2>
    </dataValidation>
    <dataValidation type="whole" allowBlank="1" showInputMessage="1" showErrorMessage="1" error="Telefin nummer 8 cifre uden mellemrum" prompt="Telefon nummer 8 cifre" sqref="B8:CB8 B11:CB12">
      <formula1>10000000</formula1>
      <formula2>99999999</formula2>
    </dataValidation>
    <dataValidation type="whole" allowBlank="1" showInputMessage="1" showErrorMessage="1" error="Antal Køkner mellem 1 og 9" prompt="Antal" sqref="B23:CB23">
      <formula1>1</formula1>
      <formula2>9</formula2>
    </dataValidation>
    <dataValidation type="whole" allowBlank="1" showInputMessage="1" showErrorMessage="1" error="Skema mellem 1 og 9" prompt="Skema Nr.:" sqref="B24:CB24">
      <formula1>1</formula1>
      <formula2>9</formula2>
    </dataValidation>
    <dataValidation type="list" allowBlank="1" showInputMessage="1" showErrorMessage="1" error="Kun Værdierne 0 til 7 accepteres" prompt="dage 0 - 7" sqref="B25:P34 U25:V34 X25:AX34 BD25:BH34 BJ25:BK34 BM25:BM34 BO25:BR34 BT25:BT34 BV25:BY34 CA25:CB34">
      <formula1>$D$127:$D$134</formula1>
    </dataValidation>
    <dataValidation type="list" allowBlank="1" showInputMessage="1" showErrorMessage="1" prompt="Vælg et Distrikt" sqref="B4:P4 U4:V4 X4:AX4 BD4:BH4 BJ4:BK4 BM4 BO4:BR4 BT4 BV4:BY4 CA4:CB4">
      <formula1>$B$127:$B$134</formula1>
    </dataValidation>
    <dataValidation type="decimal" allowBlank="1" showInputMessage="1" showErrorMessage="1" error="Antal Meter 0 til 100" prompt="Antal Meter" sqref="B109:CB109">
      <formula1>0</formula1>
      <formula2>100</formula2>
    </dataValidation>
    <dataValidation type="list" allowBlank="1" showInputMessage="1" showErrorMessage="1" sqref="BO14:BR14 BD14:BH14 AI14:AK14 AG14 X14:AD14 G14:P14 U14:V14 AX14 BK14 BM14 BV14:BY14 CA14:CB14">
      <formula1>$G$127:$G$131</formula1>
    </dataValidation>
    <dataValidation type="whole" allowBlank="1" showInputMessage="1" showErrorMessage="1" error="Normering mellem 0 og 250" prompt="Normering" sqref="B15:CB21">
      <formula1>0</formula1>
      <formula2>250</formula2>
    </dataValidation>
    <dataValidation type="list" allowBlank="1" showInputMessage="1" showErrorMessage="1" sqref="AE14:AF14 AL14:AW14 BJ14 B14:F14 AH14 BT14">
      <formula1>$H$127:$H$131</formula1>
    </dataValidation>
    <dataValidation type="list" allowBlank="1" showInputMessage="1" showErrorMessage="1" error="Vælg en tekst" prompt="Vælg en tekst" sqref="AE70:AF70 AL70:AW70 BJ70 B70:F70 AH70 BT70">
      <formula1>$G$127:$G$130</formula1>
    </dataValidation>
    <dataValidation type="list" allowBlank="1" showInputMessage="1" showErrorMessage="1" prompt="Vælg en tekst" sqref="AE116:AF116 AL116:AW116 BJ116 B116:F116 AH116 BT116">
      <formula1>$F$127:$F$129</formula1>
    </dataValidation>
    <dataValidation type="whole" allowBlank="1" showInputMessage="1" showErrorMessage="1" prompt="Antal" sqref="Q56:T57 W56:W57 AY56:BC57 BI56:BI57 BL56:BL57 BN56:BN57 BS56:BS57 BU56:BU57 BZ56:BZ57">
      <formula1>0</formula1>
      <formula2>5</formula2>
    </dataValidation>
    <dataValidation type="whole" allowBlank="1" showInputMessage="1" showErrorMessage="1" prompt="Procent" sqref="Q54:T55 W54:W55 AY54:BC55 BI54:BI55 BL54:BL55 BN54:BN55 BS54:BS55 BU54:BU55 BZ54:BZ55">
      <formula1>0</formula1>
      <formula2>100</formula2>
    </dataValidation>
    <dataValidation type="whole" allowBlank="1" showInputMessage="1" showErrorMessage="1" prompt="Antal dage" sqref="Q25:T34 W25:W34 AY25:BC34 BI25:BI34 BL25:BL34 BN25:BN34 BS25:BS34 BU25:BU34 BZ25:BZ34">
      <formula1>0</formula1>
      <formula2>7</formula2>
    </dataValidation>
    <dataValidation type="list" allowBlank="1" showInputMessage="1" showErrorMessage="1" prompt="Vælg et distrikt" sqref="Q4:T4 W4 AY4:BC4 BI4 BL4 BN4 BS4 BU4 BZ4">
      <formula1>$K$127:$K$134</formula1>
    </dataValidation>
    <dataValidation type="list" allowBlank="1" showInputMessage="1" showErrorMessage="1" prompt="Institutionstype" sqref="Q14:T14 W14 AY14:BC14 BI14 BL14 BN14 BS14 BU14 BZ14">
      <formula1>$I$127:$I$129</formula1>
    </dataValidation>
    <dataValidation type="list" allowBlank="1" showInputMessage="1" showErrorMessage="1" error="Vælg en tekst" prompt="Vælg en tekst" sqref="Q70:T70 W70 AY70:BC70 BI70 BL70 BN70 BS70 BU70 BZ70">
      <formula1>$F$127:$F$132</formula1>
    </dataValidation>
    <dataValidation type="list" allowBlank="1" showInputMessage="1" showErrorMessage="1" errorTitle="Ja eller Nej" error="Der kan kun tastes Ja eller Nej" prompt="Ja / Nej" sqref="Q67:T67 Q22:T22 W67 W22 AY67:BC67 AY22:BC22 BI67 BI22 BL67 BL22 BN67 BN22 BS67 BS22 BU67 BU22 BZ67 BZ22">
      <formula1>$E$127:$E$128</formula1>
    </dataValidation>
    <dataValidation type="list" allowBlank="1" showInputMessage="1" showErrorMessage="1" sqref="Q78:T78 W78 AY78:BC78 BI78 BL78 BN78 BS78 BU78 BZ78">
      <formula1>$E$127:$E$128</formula1>
    </dataValidation>
    <dataValidation type="list" allowBlank="1" showInputMessage="1" showErrorMessage="1" prompt="Ja/Nej" sqref="Q71:T71 Q58:T61 Q38:T39 Q65:T65 Q110:T110 Q63:T63 Q74:T74 Q112:T114 W71 W58:W61 W38:W39 W65 W110 W63 W74 W112:W114 AY71:BC71 AY58:BC61 AY38:BC39 AY65:BC65 AY110:BC110 AY63:BC63 AY74:BC74 AY112:BC114 BI71 BI58:BI61 BI38:BI39 BI65 BI110 BI63 BI74 BI112:BI114 BL71 BL58:BL61 BL38:BL39 BL65 BL110 BL63 BL74 BL112:BL114 BN71 BN58:BN61 BN38:BN39 BN65 BN110 BN63 BN74 BN112:BN114 BS71 BS58:BS61 BS38:BS39 BS65 BS110 BS63 BS74 BS112:BS114 BU71 BU58:BU61 BU38:BU39 BU65 BU110 BU63 BU74 BU112:BU114 BZ71 BZ58:BZ61 BZ38:BZ39 BZ65 BZ110 BZ63 BZ74 BZ112:BZ114">
      <formula1>$E$127:$E$128</formula1>
    </dataValidation>
    <dataValidation type="list" allowBlank="1" showInputMessage="1" showErrorMessage="1" prompt="Vælg en tekst" sqref="Q116:T116 W116 AY116:BC116 BI116 BL116 BN116 BS116 BU116 BZ116">
      <formula1>$H$127:$H$129</formula1>
    </dataValidation>
    <dataValidation type="list" allowBlank="1" showInputMessage="1" showErrorMessage="1" prompt="Vælg en tekst" sqref="Q76:T77 Q82:T82 Q80:T80 Q72:T73 W76:W77 W82 W80 W72:W73 AY76:BC77 AY82:BC82 AY80:BC80 AY72:BC73 BI76:BI77 BI82 BI80 BI72:BI73 BL76:BL77 BL82 BL80 BL72:BL73 BN76:BN77 BN82 BN80 BN72:BN73 BS76:BS77 BS82 BS80 BS72:BS73 BU76:BU77 BU82 BU80 BU72:BU73 BZ76:BZ77 BZ82 BZ80 BZ72:BZ73">
      <formula1>$G$127:$G$129</formula1>
    </dataValidation>
  </dataValidations>
  <pageMargins left="0.75" right="0.75" top="1" bottom="1" header="0" footer="0"/>
  <headerFooter alignWithMargins="0"/>
</worksheet>
</file>

<file path=xl/worksheets/sheet18.xml><?xml version="1.0" encoding="utf-8"?>
<worksheet xmlns="http://schemas.openxmlformats.org/spreadsheetml/2006/main" xmlns:r="http://schemas.openxmlformats.org/officeDocument/2006/relationships">
  <dimension ref="A1:AS136"/>
  <sheetViews>
    <sheetView workbookViewId="0">
      <pane xSplit="1" ySplit="2" topLeftCell="T3" activePane="bottomRight" state="frozen"/>
      <selection activeCell="A25" sqref="A25:IV34"/>
      <selection pane="topRight" activeCell="A25" sqref="A25:IV34"/>
      <selection pane="bottomLeft" activeCell="A25" sqref="A25:IV34"/>
      <selection pane="bottomRight" activeCell="X33" sqref="X33"/>
    </sheetView>
  </sheetViews>
  <sheetFormatPr defaultRowHeight="12.75"/>
  <cols>
    <col min="1" max="1" width="33.140625" style="47" bestFit="1" customWidth="1"/>
    <col min="2" max="24" width="26.42578125" style="19" customWidth="1"/>
    <col min="25" max="25" width="21" customWidth="1"/>
    <col min="26" max="28" width="21" style="19" customWidth="1"/>
    <col min="29" max="33" width="26.42578125" style="19" customWidth="1"/>
    <col min="34" max="34" width="21" style="19" customWidth="1"/>
    <col min="35" max="35" width="26.42578125" style="19" customWidth="1"/>
    <col min="36" max="36" width="21" style="19" customWidth="1"/>
    <col min="37" max="43" width="26.42578125" style="19" customWidth="1"/>
    <col min="44" max="44" width="13.28515625" customWidth="1"/>
    <col min="45" max="16384" width="9.140625" style="47"/>
  </cols>
  <sheetData>
    <row r="1" spans="1:45" s="45" customFormat="1">
      <c r="A1" s="44" t="s">
        <v>4854</v>
      </c>
      <c r="B1" s="45" t="str">
        <f>B125</f>
        <v>x</v>
      </c>
      <c r="C1" s="45" t="str">
        <f t="shared" ref="C1:AR1" si="0">C125</f>
        <v>x</v>
      </c>
      <c r="D1" s="45" t="str">
        <f t="shared" si="0"/>
        <v>x</v>
      </c>
      <c r="E1" s="103" t="str">
        <f>E125</f>
        <v>x</v>
      </c>
      <c r="F1" s="45" t="str">
        <f t="shared" si="0"/>
        <v>x</v>
      </c>
      <c r="G1" s="45" t="str">
        <f t="shared" si="0"/>
        <v>x</v>
      </c>
      <c r="H1" s="45" t="str">
        <f t="shared" si="0"/>
        <v>x</v>
      </c>
      <c r="I1" s="45" t="str">
        <f t="shared" si="0"/>
        <v>x</v>
      </c>
      <c r="J1" s="45" t="str">
        <f t="shared" si="0"/>
        <v>x</v>
      </c>
      <c r="K1" s="45" t="str">
        <f t="shared" si="0"/>
        <v>x</v>
      </c>
      <c r="L1" s="45" t="str">
        <f t="shared" si="0"/>
        <v>x</v>
      </c>
      <c r="M1" s="45" t="str">
        <f t="shared" si="0"/>
        <v>x</v>
      </c>
      <c r="N1" s="45" t="str">
        <f t="shared" si="0"/>
        <v>x</v>
      </c>
      <c r="O1" s="45" t="str">
        <f t="shared" si="0"/>
        <v>x</v>
      </c>
      <c r="P1" s="45" t="str">
        <f t="shared" si="0"/>
        <v>x</v>
      </c>
      <c r="Q1" s="45" t="str">
        <f t="shared" si="0"/>
        <v>x</v>
      </c>
      <c r="R1" s="45" t="str">
        <f t="shared" si="0"/>
        <v>x</v>
      </c>
      <c r="S1" s="45" t="str">
        <f t="shared" si="0"/>
        <v>x</v>
      </c>
      <c r="T1" s="45">
        <f t="shared" si="0"/>
        <v>0</v>
      </c>
      <c r="U1" s="45" t="str">
        <f t="shared" si="0"/>
        <v>x</v>
      </c>
      <c r="V1" s="45" t="str">
        <f t="shared" si="0"/>
        <v>x</v>
      </c>
      <c r="W1" s="45" t="str">
        <f t="shared" si="0"/>
        <v>x</v>
      </c>
      <c r="X1" s="45" t="str">
        <f t="shared" si="0"/>
        <v>x</v>
      </c>
      <c r="Y1" s="103" t="str">
        <f>Y125</f>
        <v>x</v>
      </c>
      <c r="Z1" s="103" t="str">
        <f>Z125</f>
        <v>x</v>
      </c>
      <c r="AA1" s="103" t="str">
        <f>AA125</f>
        <v>x</v>
      </c>
      <c r="AB1" s="103" t="str">
        <f>AB125</f>
        <v>x</v>
      </c>
      <c r="AC1" s="45" t="str">
        <f t="shared" si="0"/>
        <v>x</v>
      </c>
      <c r="AD1" s="45" t="str">
        <f t="shared" si="0"/>
        <v>x</v>
      </c>
      <c r="AE1" s="45" t="str">
        <f t="shared" si="0"/>
        <v>x</v>
      </c>
      <c r="AF1" s="45" t="str">
        <f t="shared" si="0"/>
        <v>x</v>
      </c>
      <c r="AG1" s="45" t="str">
        <f t="shared" si="0"/>
        <v>x</v>
      </c>
      <c r="AH1" s="103" t="str">
        <f>AH125</f>
        <v>x</v>
      </c>
      <c r="AI1" s="45" t="str">
        <f t="shared" si="0"/>
        <v>x</v>
      </c>
      <c r="AJ1" s="103" t="str">
        <f>AJ125</f>
        <v>x</v>
      </c>
      <c r="AK1" s="45" t="str">
        <f t="shared" si="0"/>
        <v>x</v>
      </c>
      <c r="AL1" s="45" t="str">
        <f t="shared" si="0"/>
        <v>x</v>
      </c>
      <c r="AM1" s="45" t="str">
        <f t="shared" si="0"/>
        <v>x</v>
      </c>
      <c r="AN1" s="45">
        <f t="shared" si="0"/>
        <v>0</v>
      </c>
      <c r="AO1" s="45" t="str">
        <f t="shared" si="0"/>
        <v>x</v>
      </c>
      <c r="AP1" s="45" t="str">
        <f t="shared" si="0"/>
        <v>x</v>
      </c>
      <c r="AQ1" s="45" t="str">
        <f t="shared" si="0"/>
        <v>x</v>
      </c>
      <c r="AR1" s="45" t="str">
        <f t="shared" si="0"/>
        <v>x</v>
      </c>
    </row>
    <row r="2" spans="1:45" s="43" customFormat="1" ht="18">
      <c r="A2" s="41" t="s">
        <v>600</v>
      </c>
      <c r="B2" s="41">
        <v>35226</v>
      </c>
      <c r="C2" s="5">
        <v>35275</v>
      </c>
      <c r="D2" s="41">
        <v>35304</v>
      </c>
      <c r="E2" s="41" t="s">
        <v>1074</v>
      </c>
      <c r="F2" s="41">
        <v>35313</v>
      </c>
      <c r="G2" s="41">
        <v>35324</v>
      </c>
      <c r="H2" s="41">
        <v>35420</v>
      </c>
      <c r="I2" s="41">
        <v>35443</v>
      </c>
      <c r="J2" s="41">
        <v>35490</v>
      </c>
      <c r="K2" s="41" t="s">
        <v>4361</v>
      </c>
      <c r="L2" s="41">
        <v>35540</v>
      </c>
      <c r="M2" s="41">
        <v>35562</v>
      </c>
      <c r="N2" s="41">
        <v>35572</v>
      </c>
      <c r="O2" s="41">
        <v>35581</v>
      </c>
      <c r="P2" s="41" t="s">
        <v>4362</v>
      </c>
      <c r="Q2" s="41">
        <v>35587</v>
      </c>
      <c r="R2" s="41">
        <v>35681</v>
      </c>
      <c r="S2" s="5">
        <v>37220</v>
      </c>
      <c r="T2" s="41">
        <v>37236</v>
      </c>
      <c r="U2" s="5">
        <v>37283</v>
      </c>
      <c r="V2" s="5">
        <v>37296</v>
      </c>
      <c r="W2" s="41">
        <v>37329</v>
      </c>
      <c r="X2" s="41">
        <v>37366</v>
      </c>
      <c r="Y2" s="41" t="s">
        <v>1075</v>
      </c>
      <c r="Z2" s="41" t="s">
        <v>1076</v>
      </c>
      <c r="AA2" s="41" t="s">
        <v>1077</v>
      </c>
      <c r="AB2" s="41" t="s">
        <v>1078</v>
      </c>
      <c r="AC2" s="5">
        <v>37416</v>
      </c>
      <c r="AD2" s="41">
        <v>37446</v>
      </c>
      <c r="AE2" s="41">
        <v>37478</v>
      </c>
      <c r="AF2" s="41" t="s">
        <v>4363</v>
      </c>
      <c r="AG2" s="41">
        <v>37487</v>
      </c>
      <c r="AH2" s="41" t="s">
        <v>1079</v>
      </c>
      <c r="AI2" s="41">
        <v>37523</v>
      </c>
      <c r="AJ2" s="41" t="s">
        <v>1080</v>
      </c>
      <c r="AK2" s="41">
        <v>37539</v>
      </c>
      <c r="AL2" s="41">
        <v>37543</v>
      </c>
      <c r="AM2" s="41">
        <v>37545</v>
      </c>
      <c r="AN2" s="41">
        <v>37556</v>
      </c>
      <c r="AO2" s="41">
        <v>37558</v>
      </c>
      <c r="AP2" s="41">
        <v>37598</v>
      </c>
      <c r="AQ2" s="41">
        <v>37654</v>
      </c>
      <c r="AR2" s="41" t="s">
        <v>1683</v>
      </c>
    </row>
    <row r="3" spans="1:45" ht="25.5" customHeight="1">
      <c r="A3" s="46" t="s">
        <v>564</v>
      </c>
      <c r="B3" s="19" t="s">
        <v>1998</v>
      </c>
      <c r="C3" s="4" t="s">
        <v>1999</v>
      </c>
      <c r="D3" s="19" t="s">
        <v>2000</v>
      </c>
      <c r="E3" s="19" t="s">
        <v>2000</v>
      </c>
      <c r="F3" s="19" t="s">
        <v>2001</v>
      </c>
      <c r="G3" s="19" t="s">
        <v>2002</v>
      </c>
      <c r="H3" s="19" t="s">
        <v>2003</v>
      </c>
      <c r="I3" s="19" t="s">
        <v>2004</v>
      </c>
      <c r="J3" s="19" t="s">
        <v>2005</v>
      </c>
      <c r="K3" s="19" t="s">
        <v>2005</v>
      </c>
      <c r="L3" s="19" t="s">
        <v>2006</v>
      </c>
      <c r="M3" s="19" t="s">
        <v>2007</v>
      </c>
      <c r="N3" s="19" t="s">
        <v>2008</v>
      </c>
      <c r="O3" s="19" t="s">
        <v>2009</v>
      </c>
      <c r="P3" s="19" t="s">
        <v>2009</v>
      </c>
      <c r="Q3" s="19">
        <v>0</v>
      </c>
      <c r="R3" s="19" t="s">
        <v>4104</v>
      </c>
      <c r="S3" s="4" t="s">
        <v>2010</v>
      </c>
      <c r="T3" s="19" t="s">
        <v>2011</v>
      </c>
      <c r="U3" s="4" t="s">
        <v>2012</v>
      </c>
      <c r="V3" s="4" t="s">
        <v>2013</v>
      </c>
      <c r="W3" s="19" t="s">
        <v>2014</v>
      </c>
      <c r="X3" s="19" t="s">
        <v>2015</v>
      </c>
      <c r="Y3" s="19" t="s">
        <v>2015</v>
      </c>
      <c r="Z3" s="19" t="s">
        <v>2016</v>
      </c>
      <c r="AA3" s="19" t="s">
        <v>2017</v>
      </c>
      <c r="AB3" s="19" t="s">
        <v>2018</v>
      </c>
      <c r="AC3" s="4"/>
      <c r="AD3" s="19" t="s">
        <v>2019</v>
      </c>
      <c r="AE3" s="19">
        <v>0</v>
      </c>
      <c r="AF3" s="19">
        <v>0</v>
      </c>
      <c r="AG3" s="19" t="s">
        <v>4940</v>
      </c>
      <c r="AH3" s="19" t="s">
        <v>4940</v>
      </c>
      <c r="AI3" s="19" t="s">
        <v>2020</v>
      </c>
      <c r="AJ3" s="19" t="s">
        <v>2020</v>
      </c>
      <c r="AK3" s="19" t="s">
        <v>2021</v>
      </c>
      <c r="AL3" s="19" t="s">
        <v>3962</v>
      </c>
      <c r="AM3" s="19" t="s">
        <v>2022</v>
      </c>
      <c r="AN3" s="19" t="s">
        <v>2023</v>
      </c>
      <c r="AO3" s="19" t="s">
        <v>2024</v>
      </c>
      <c r="AP3" s="19" t="s">
        <v>2025</v>
      </c>
      <c r="AQ3" s="19" t="s">
        <v>2026</v>
      </c>
      <c r="AR3" s="19" t="s">
        <v>2026</v>
      </c>
      <c r="AS3"/>
    </row>
    <row r="4" spans="1:45">
      <c r="A4" s="48" t="s">
        <v>601</v>
      </c>
      <c r="B4" s="19" t="s">
        <v>2027</v>
      </c>
      <c r="C4" s="4" t="s">
        <v>2027</v>
      </c>
      <c r="D4" s="19" t="s">
        <v>2027</v>
      </c>
      <c r="E4" s="19" t="s">
        <v>2027</v>
      </c>
      <c r="F4" s="19" t="s">
        <v>2027</v>
      </c>
      <c r="G4" s="19" t="s">
        <v>2027</v>
      </c>
      <c r="H4" s="19" t="s">
        <v>2027</v>
      </c>
      <c r="I4" s="19" t="s">
        <v>2027</v>
      </c>
      <c r="J4" s="19" t="s">
        <v>2027</v>
      </c>
      <c r="K4" s="19" t="s">
        <v>2027</v>
      </c>
      <c r="L4" s="19" t="s">
        <v>2027</v>
      </c>
      <c r="M4" s="19" t="s">
        <v>2027</v>
      </c>
      <c r="N4" s="19" t="s">
        <v>2027</v>
      </c>
      <c r="O4" s="19" t="s">
        <v>2027</v>
      </c>
      <c r="P4" s="19" t="s">
        <v>2027</v>
      </c>
      <c r="Q4" s="19" t="s">
        <v>2027</v>
      </c>
      <c r="R4" s="19" t="s">
        <v>2027</v>
      </c>
      <c r="S4" s="4" t="s">
        <v>2027</v>
      </c>
      <c r="T4" s="19" t="s">
        <v>2027</v>
      </c>
      <c r="U4" s="4" t="s">
        <v>2027</v>
      </c>
      <c r="V4" s="4" t="s">
        <v>2027</v>
      </c>
      <c r="W4" s="19" t="s">
        <v>2027</v>
      </c>
      <c r="X4" s="19" t="s">
        <v>2027</v>
      </c>
      <c r="Y4" s="19" t="s">
        <v>2027</v>
      </c>
      <c r="Z4" s="19" t="s">
        <v>2027</v>
      </c>
      <c r="AA4" s="19" t="s">
        <v>2027</v>
      </c>
      <c r="AB4" s="19" t="s">
        <v>2027</v>
      </c>
      <c r="AC4" s="8" t="s">
        <v>2027</v>
      </c>
      <c r="AD4" s="19" t="s">
        <v>2027</v>
      </c>
      <c r="AE4" s="19" t="s">
        <v>2027</v>
      </c>
      <c r="AF4" s="19" t="s">
        <v>2027</v>
      </c>
      <c r="AG4" s="19" t="s">
        <v>2027</v>
      </c>
      <c r="AH4" s="19" t="s">
        <v>2027</v>
      </c>
      <c r="AI4" s="19" t="s">
        <v>2027</v>
      </c>
      <c r="AJ4" s="19" t="s">
        <v>2027</v>
      </c>
      <c r="AK4" s="19" t="s">
        <v>2027</v>
      </c>
      <c r="AL4" s="19" t="s">
        <v>2027</v>
      </c>
      <c r="AM4" s="19" t="s">
        <v>2027</v>
      </c>
      <c r="AN4" s="19" t="s">
        <v>2027</v>
      </c>
      <c r="AO4" s="19" t="s">
        <v>2027</v>
      </c>
      <c r="AP4" s="19" t="s">
        <v>2027</v>
      </c>
      <c r="AQ4" s="19" t="s">
        <v>2027</v>
      </c>
      <c r="AR4" s="19" t="s">
        <v>2027</v>
      </c>
      <c r="AS4"/>
    </row>
    <row r="5" spans="1:45" ht="25.5">
      <c r="A5" s="48" t="s">
        <v>602</v>
      </c>
      <c r="B5" s="19" t="s">
        <v>2028</v>
      </c>
      <c r="C5" s="4" t="s">
        <v>2029</v>
      </c>
      <c r="D5" s="19" t="s">
        <v>2030</v>
      </c>
      <c r="E5" s="19" t="s">
        <v>2030</v>
      </c>
      <c r="F5" s="19" t="s">
        <v>2031</v>
      </c>
      <c r="G5" s="19" t="s">
        <v>2032</v>
      </c>
      <c r="H5" s="19" t="s">
        <v>2033</v>
      </c>
      <c r="I5" s="19" t="s">
        <v>2034</v>
      </c>
      <c r="J5" s="19" t="s">
        <v>2035</v>
      </c>
      <c r="K5" s="19" t="s">
        <v>2035</v>
      </c>
      <c r="L5" s="19" t="s">
        <v>2036</v>
      </c>
      <c r="M5" s="19" t="s">
        <v>2037</v>
      </c>
      <c r="N5" s="19" t="s">
        <v>2038</v>
      </c>
      <c r="O5" s="19" t="s">
        <v>2039</v>
      </c>
      <c r="P5" s="19" t="s">
        <v>2039</v>
      </c>
      <c r="Q5" s="19" t="s">
        <v>2040</v>
      </c>
      <c r="R5" s="19" t="s">
        <v>2041</v>
      </c>
      <c r="S5" s="4" t="s">
        <v>2042</v>
      </c>
      <c r="T5" s="19" t="s">
        <v>2043</v>
      </c>
      <c r="U5" s="4" t="s">
        <v>4767</v>
      </c>
      <c r="V5" s="4" t="s">
        <v>4768</v>
      </c>
      <c r="W5" s="19" t="s">
        <v>4769</v>
      </c>
      <c r="X5" s="19" t="s">
        <v>4770</v>
      </c>
      <c r="Y5" s="19" t="s">
        <v>4770</v>
      </c>
      <c r="Z5" s="19" t="s">
        <v>4771</v>
      </c>
      <c r="AA5" s="19" t="s">
        <v>4772</v>
      </c>
      <c r="AB5" s="19" t="s">
        <v>4773</v>
      </c>
      <c r="AC5" s="8" t="s">
        <v>1698</v>
      </c>
      <c r="AD5" s="19" t="s">
        <v>4774</v>
      </c>
      <c r="AE5" s="19" t="s">
        <v>4775</v>
      </c>
      <c r="AF5" s="19" t="s">
        <v>4775</v>
      </c>
      <c r="AG5" s="19" t="s">
        <v>4776</v>
      </c>
      <c r="AH5" s="19" t="s">
        <v>4776</v>
      </c>
      <c r="AI5" s="19" t="s">
        <v>4777</v>
      </c>
      <c r="AJ5" s="19" t="s">
        <v>4777</v>
      </c>
      <c r="AK5" s="19" t="s">
        <v>2567</v>
      </c>
      <c r="AL5" s="19" t="s">
        <v>1215</v>
      </c>
      <c r="AM5" s="19" t="s">
        <v>1216</v>
      </c>
      <c r="AN5" s="19" t="s">
        <v>1217</v>
      </c>
      <c r="AO5" s="19" t="s">
        <v>1218</v>
      </c>
      <c r="AP5" s="19" t="s">
        <v>1219</v>
      </c>
      <c r="AQ5" s="19" t="s">
        <v>4092</v>
      </c>
      <c r="AR5" s="19" t="s">
        <v>4092</v>
      </c>
      <c r="AS5"/>
    </row>
    <row r="6" spans="1:45">
      <c r="A6" s="48" t="s">
        <v>603</v>
      </c>
      <c r="B6" s="19">
        <v>2500</v>
      </c>
      <c r="C6" s="4">
        <v>2500</v>
      </c>
      <c r="D6" s="19">
        <v>2500</v>
      </c>
      <c r="E6" s="19">
        <v>2500</v>
      </c>
      <c r="F6" s="19">
        <v>2500</v>
      </c>
      <c r="G6" s="19">
        <v>2500</v>
      </c>
      <c r="H6" s="19">
        <v>2500</v>
      </c>
      <c r="I6" s="19">
        <v>2500</v>
      </c>
      <c r="J6" s="19">
        <v>2500</v>
      </c>
      <c r="K6" s="19">
        <v>2500</v>
      </c>
      <c r="L6" s="19">
        <v>2500</v>
      </c>
      <c r="M6" s="19">
        <v>2500</v>
      </c>
      <c r="N6" s="19">
        <v>2500</v>
      </c>
      <c r="O6" s="19">
        <v>2500</v>
      </c>
      <c r="P6" s="19">
        <v>2500</v>
      </c>
      <c r="Q6" s="19">
        <v>2500</v>
      </c>
      <c r="R6" s="19">
        <v>2500</v>
      </c>
      <c r="S6" s="4">
        <v>2500</v>
      </c>
      <c r="T6" s="19">
        <v>2500</v>
      </c>
      <c r="U6" s="4">
        <v>2500</v>
      </c>
      <c r="V6" s="4">
        <v>2500</v>
      </c>
      <c r="W6" s="19">
        <v>2500</v>
      </c>
      <c r="X6" s="19">
        <v>2500</v>
      </c>
      <c r="Y6" s="19">
        <v>2500</v>
      </c>
      <c r="Z6" s="19">
        <v>2900</v>
      </c>
      <c r="AA6" s="19">
        <v>2970</v>
      </c>
      <c r="AB6" s="19">
        <v>4000</v>
      </c>
      <c r="AC6" s="4">
        <v>2500</v>
      </c>
      <c r="AD6" s="19">
        <v>2500</v>
      </c>
      <c r="AE6" s="19">
        <v>2500</v>
      </c>
      <c r="AF6" s="19">
        <v>2500</v>
      </c>
      <c r="AG6" s="19">
        <v>2500</v>
      </c>
      <c r="AH6" s="19">
        <v>2500</v>
      </c>
      <c r="AI6" s="19">
        <v>2500</v>
      </c>
      <c r="AJ6" s="19">
        <v>2500</v>
      </c>
      <c r="AK6" s="19">
        <v>2450</v>
      </c>
      <c r="AL6" s="19">
        <v>2500</v>
      </c>
      <c r="AM6" s="19">
        <v>2500</v>
      </c>
      <c r="AN6" s="19">
        <v>2650</v>
      </c>
      <c r="AO6" s="19">
        <v>2500</v>
      </c>
      <c r="AP6" s="19">
        <v>2500</v>
      </c>
      <c r="AQ6" s="19">
        <v>2500</v>
      </c>
      <c r="AR6" s="19">
        <v>2500</v>
      </c>
      <c r="AS6"/>
    </row>
    <row r="7" spans="1:45">
      <c r="A7" s="48" t="s">
        <v>604</v>
      </c>
      <c r="B7" s="19" t="s">
        <v>2027</v>
      </c>
      <c r="C7" s="4" t="s">
        <v>2027</v>
      </c>
      <c r="D7" s="19" t="s">
        <v>2027</v>
      </c>
      <c r="E7" s="19" t="s">
        <v>2027</v>
      </c>
      <c r="F7" s="19" t="s">
        <v>2027</v>
      </c>
      <c r="G7" s="19" t="s">
        <v>2027</v>
      </c>
      <c r="H7" s="19" t="s">
        <v>2027</v>
      </c>
      <c r="I7" s="19" t="s">
        <v>2027</v>
      </c>
      <c r="J7" s="19" t="s">
        <v>2027</v>
      </c>
      <c r="K7" s="19" t="s">
        <v>2027</v>
      </c>
      <c r="L7" s="19" t="s">
        <v>2027</v>
      </c>
      <c r="M7" s="19" t="s">
        <v>2027</v>
      </c>
      <c r="N7" s="19" t="s">
        <v>2027</v>
      </c>
      <c r="O7" s="19" t="s">
        <v>2027</v>
      </c>
      <c r="P7" s="19" t="s">
        <v>2027</v>
      </c>
      <c r="Q7" s="19" t="s">
        <v>2027</v>
      </c>
      <c r="R7" s="19" t="s">
        <v>2027</v>
      </c>
      <c r="S7" s="4" t="s">
        <v>2027</v>
      </c>
      <c r="T7" s="19" t="s">
        <v>2027</v>
      </c>
      <c r="U7" s="4" t="s">
        <v>2027</v>
      </c>
      <c r="V7" s="4" t="s">
        <v>2027</v>
      </c>
      <c r="W7" s="19" t="s">
        <v>2027</v>
      </c>
      <c r="X7" s="19" t="s">
        <v>2027</v>
      </c>
      <c r="Y7" s="19" t="s">
        <v>2027</v>
      </c>
      <c r="Z7" s="19" t="s">
        <v>3469</v>
      </c>
      <c r="AA7" s="19" t="s">
        <v>4667</v>
      </c>
      <c r="AB7" s="19" t="s">
        <v>1220</v>
      </c>
      <c r="AC7" s="8" t="s">
        <v>2027</v>
      </c>
      <c r="AD7" s="19" t="s">
        <v>2027</v>
      </c>
      <c r="AE7" s="19" t="s">
        <v>2027</v>
      </c>
      <c r="AF7" s="19" t="s">
        <v>2027</v>
      </c>
      <c r="AG7" s="19" t="s">
        <v>2027</v>
      </c>
      <c r="AH7" s="19" t="s">
        <v>2027</v>
      </c>
      <c r="AI7" s="19" t="s">
        <v>2027</v>
      </c>
      <c r="AJ7" s="19" t="s">
        <v>2027</v>
      </c>
      <c r="AK7" s="19" t="s">
        <v>1221</v>
      </c>
      <c r="AL7" s="19" t="s">
        <v>2027</v>
      </c>
      <c r="AM7" s="19" t="s">
        <v>2027</v>
      </c>
      <c r="AN7" s="19" t="s">
        <v>1222</v>
      </c>
      <c r="AO7" s="19" t="s">
        <v>2027</v>
      </c>
      <c r="AP7" s="19" t="s">
        <v>2027</v>
      </c>
      <c r="AQ7" s="19" t="s">
        <v>2027</v>
      </c>
      <c r="AR7" s="19" t="s">
        <v>2027</v>
      </c>
      <c r="AS7"/>
    </row>
    <row r="8" spans="1:45" s="51" customFormat="1">
      <c r="A8" s="49" t="s">
        <v>605</v>
      </c>
      <c r="B8" s="50" t="s">
        <v>1223</v>
      </c>
      <c r="C8" s="7">
        <v>36464587</v>
      </c>
      <c r="D8" s="50">
        <v>36178308</v>
      </c>
      <c r="E8" s="50">
        <v>36178308</v>
      </c>
      <c r="F8" s="50" t="s">
        <v>1224</v>
      </c>
      <c r="G8" s="50" t="s">
        <v>1225</v>
      </c>
      <c r="H8" s="50" t="s">
        <v>1226</v>
      </c>
      <c r="I8" s="50" t="s">
        <v>1227</v>
      </c>
      <c r="J8" s="50" t="s">
        <v>1228</v>
      </c>
      <c r="K8" s="50" t="s">
        <v>1228</v>
      </c>
      <c r="L8" s="50" t="s">
        <v>1229</v>
      </c>
      <c r="M8" s="50" t="s">
        <v>1230</v>
      </c>
      <c r="N8" s="50">
        <v>36302379</v>
      </c>
      <c r="O8" s="50" t="s">
        <v>1231</v>
      </c>
      <c r="P8" s="50" t="s">
        <v>1231</v>
      </c>
      <c r="Q8" s="50" t="s">
        <v>1232</v>
      </c>
      <c r="R8" s="50" t="s">
        <v>1233</v>
      </c>
      <c r="S8" s="7" t="s">
        <v>1234</v>
      </c>
      <c r="T8" s="50" t="s">
        <v>1235</v>
      </c>
      <c r="U8" s="7" t="s">
        <v>1236</v>
      </c>
      <c r="V8" s="7" t="s">
        <v>1237</v>
      </c>
      <c r="W8" s="50" t="s">
        <v>1238</v>
      </c>
      <c r="X8" s="50" t="s">
        <v>1239</v>
      </c>
      <c r="Y8" s="50" t="s">
        <v>1239</v>
      </c>
      <c r="Z8" s="50" t="s">
        <v>1240</v>
      </c>
      <c r="AA8" s="50" t="s">
        <v>1241</v>
      </c>
      <c r="AB8" s="50" t="s">
        <v>1242</v>
      </c>
      <c r="AC8" s="7">
        <v>36430375</v>
      </c>
      <c r="AD8" s="50" t="s">
        <v>1243</v>
      </c>
      <c r="AE8" s="50" t="s">
        <v>1244</v>
      </c>
      <c r="AF8" s="50" t="s">
        <v>1244</v>
      </c>
      <c r="AG8" s="50" t="s">
        <v>1245</v>
      </c>
      <c r="AH8" s="50" t="s">
        <v>1245</v>
      </c>
      <c r="AI8" s="50" t="s">
        <v>1246</v>
      </c>
      <c r="AJ8" s="50" t="s">
        <v>1246</v>
      </c>
      <c r="AK8" s="50" t="s">
        <v>1247</v>
      </c>
      <c r="AL8" s="50" t="s">
        <v>1248</v>
      </c>
      <c r="AM8" s="50" t="s">
        <v>1249</v>
      </c>
      <c r="AN8" s="50" t="s">
        <v>1250</v>
      </c>
      <c r="AO8" s="50">
        <v>36163345</v>
      </c>
      <c r="AP8" s="50" t="s">
        <v>1251</v>
      </c>
      <c r="AQ8" s="50">
        <v>36177656</v>
      </c>
      <c r="AR8" s="50">
        <v>36177656</v>
      </c>
    </row>
    <row r="9" spans="1:45" ht="25.5">
      <c r="A9" s="48" t="s">
        <v>606</v>
      </c>
      <c r="B9" s="19" t="s">
        <v>1252</v>
      </c>
      <c r="C9" s="4" t="s">
        <v>1253</v>
      </c>
      <c r="D9" s="19" t="s">
        <v>1254</v>
      </c>
      <c r="E9" s="19" t="s">
        <v>1254</v>
      </c>
      <c r="F9" s="19" t="s">
        <v>1255</v>
      </c>
      <c r="G9" s="19" t="s">
        <v>1256</v>
      </c>
      <c r="H9" s="52" t="s">
        <v>4018</v>
      </c>
      <c r="I9" s="19" t="s">
        <v>1258</v>
      </c>
      <c r="J9" s="19" t="s">
        <v>1259</v>
      </c>
      <c r="K9" s="19" t="s">
        <v>1259</v>
      </c>
      <c r="L9" s="19" t="s">
        <v>1260</v>
      </c>
      <c r="M9" s="19" t="s">
        <v>1261</v>
      </c>
      <c r="N9" s="19" t="s">
        <v>1262</v>
      </c>
      <c r="O9" s="19" t="s">
        <v>1263</v>
      </c>
      <c r="P9" s="19" t="s">
        <v>1263</v>
      </c>
      <c r="Q9" s="19" t="s">
        <v>1264</v>
      </c>
      <c r="R9" s="19" t="s">
        <v>1265</v>
      </c>
      <c r="S9" s="4" t="s">
        <v>1266</v>
      </c>
      <c r="T9" s="19" t="s">
        <v>1267</v>
      </c>
      <c r="U9" s="4" t="s">
        <v>4147</v>
      </c>
      <c r="V9" s="8" t="s">
        <v>4150</v>
      </c>
      <c r="W9" s="19" t="s">
        <v>1270</v>
      </c>
      <c r="X9" s="19" t="s">
        <v>1271</v>
      </c>
      <c r="Y9" s="19" t="s">
        <v>1271</v>
      </c>
      <c r="Z9" s="19" t="s">
        <v>1272</v>
      </c>
      <c r="AA9" s="19" t="s">
        <v>1273</v>
      </c>
      <c r="AB9" s="19" t="s">
        <v>1274</v>
      </c>
      <c r="AC9" s="11" t="s">
        <v>1699</v>
      </c>
      <c r="AD9" s="19" t="s">
        <v>1275</v>
      </c>
      <c r="AE9" s="19" t="s">
        <v>1276</v>
      </c>
      <c r="AF9" s="19" t="s">
        <v>1276</v>
      </c>
      <c r="AG9" s="19" t="s">
        <v>1277</v>
      </c>
      <c r="AH9" s="19" t="s">
        <v>1277</v>
      </c>
      <c r="AI9" s="19" t="s">
        <v>1278</v>
      </c>
      <c r="AJ9" s="19" t="s">
        <v>1278</v>
      </c>
      <c r="AK9" s="19" t="s">
        <v>1279</v>
      </c>
      <c r="AL9" s="19" t="s">
        <v>1280</v>
      </c>
      <c r="AM9" s="19" t="s">
        <v>1281</v>
      </c>
      <c r="AN9" s="19" t="s">
        <v>1282</v>
      </c>
      <c r="AO9" s="19" t="s">
        <v>1283</v>
      </c>
      <c r="AP9" s="52" t="s">
        <v>2047</v>
      </c>
      <c r="AQ9" s="19" t="s">
        <v>1284</v>
      </c>
      <c r="AR9" s="19" t="s">
        <v>1284</v>
      </c>
      <c r="AS9"/>
    </row>
    <row r="10" spans="1:45" ht="25.5">
      <c r="A10" s="46" t="s">
        <v>565</v>
      </c>
      <c r="B10" s="19" t="s">
        <v>1285</v>
      </c>
      <c r="C10" s="4" t="s">
        <v>1286</v>
      </c>
      <c r="D10" s="19" t="s">
        <v>1287</v>
      </c>
      <c r="E10" s="19" t="s">
        <v>1287</v>
      </c>
      <c r="F10" s="19" t="s">
        <v>1288</v>
      </c>
      <c r="G10" s="19" t="s">
        <v>1289</v>
      </c>
      <c r="H10" s="19" t="s">
        <v>1290</v>
      </c>
      <c r="I10" s="19" t="s">
        <v>1291</v>
      </c>
      <c r="J10" s="19" t="s">
        <v>1292</v>
      </c>
      <c r="K10" s="19" t="s">
        <v>1292</v>
      </c>
      <c r="L10" s="19" t="s">
        <v>1293</v>
      </c>
      <c r="M10" s="19" t="s">
        <v>1294</v>
      </c>
      <c r="N10" s="19" t="s">
        <v>1295</v>
      </c>
      <c r="O10" s="19" t="s">
        <v>1296</v>
      </c>
      <c r="P10" s="19" t="s">
        <v>1296</v>
      </c>
      <c r="Q10" s="19" t="s">
        <v>1297</v>
      </c>
      <c r="R10" s="19" t="s">
        <v>1298</v>
      </c>
      <c r="S10" s="4" t="s">
        <v>1299</v>
      </c>
      <c r="T10" s="19" t="s">
        <v>1300</v>
      </c>
      <c r="U10" s="4" t="s">
        <v>1301</v>
      </c>
      <c r="V10" s="4" t="s">
        <v>1302</v>
      </c>
      <c r="W10" s="19" t="s">
        <v>1303</v>
      </c>
      <c r="X10" s="19" t="s">
        <v>1304</v>
      </c>
      <c r="Y10" s="19" t="s">
        <v>1304</v>
      </c>
      <c r="Z10" s="19" t="s">
        <v>1305</v>
      </c>
      <c r="AA10" s="19" t="s">
        <v>1306</v>
      </c>
      <c r="AB10" s="19" t="s">
        <v>1307</v>
      </c>
      <c r="AC10" s="8" t="s">
        <v>1700</v>
      </c>
      <c r="AD10" s="19" t="s">
        <v>1308</v>
      </c>
      <c r="AE10" s="19" t="s">
        <v>1309</v>
      </c>
      <c r="AF10" s="19" t="s">
        <v>1309</v>
      </c>
      <c r="AG10" s="19" t="s">
        <v>1310</v>
      </c>
      <c r="AH10" s="19" t="s">
        <v>1310</v>
      </c>
      <c r="AI10" s="19" t="s">
        <v>1311</v>
      </c>
      <c r="AJ10" s="19" t="s">
        <v>1311</v>
      </c>
      <c r="AK10" s="19" t="s">
        <v>1312</v>
      </c>
      <c r="AL10" s="19" t="s">
        <v>1303</v>
      </c>
      <c r="AM10" s="19" t="s">
        <v>1043</v>
      </c>
      <c r="AN10" s="19" t="s">
        <v>1313</v>
      </c>
      <c r="AO10" s="19" t="s">
        <v>2440</v>
      </c>
      <c r="AP10" s="19" t="s">
        <v>1314</v>
      </c>
      <c r="AQ10" s="19" t="s">
        <v>1315</v>
      </c>
      <c r="AR10" s="19" t="s">
        <v>1315</v>
      </c>
      <c r="AS10"/>
    </row>
    <row r="11" spans="1:45" s="51" customFormat="1">
      <c r="A11" s="49" t="s">
        <v>566</v>
      </c>
      <c r="B11" s="50">
        <v>38331506</v>
      </c>
      <c r="C11" s="7">
        <v>36164048</v>
      </c>
      <c r="D11" s="50">
        <v>0</v>
      </c>
      <c r="E11" s="50">
        <v>0</v>
      </c>
      <c r="F11" s="50">
        <v>33258041</v>
      </c>
      <c r="G11" s="50">
        <v>30953809</v>
      </c>
      <c r="H11" s="50">
        <v>0</v>
      </c>
      <c r="I11" s="50">
        <v>43734846</v>
      </c>
      <c r="J11" s="50">
        <v>0</v>
      </c>
      <c r="K11" s="50">
        <v>0</v>
      </c>
      <c r="L11" s="50">
        <v>36499441</v>
      </c>
      <c r="M11" s="50">
        <v>54431225</v>
      </c>
      <c r="N11" s="50">
        <v>43994667</v>
      </c>
      <c r="O11" s="50">
        <v>0</v>
      </c>
      <c r="P11" s="50">
        <v>0</v>
      </c>
      <c r="Q11" s="50">
        <v>38790008</v>
      </c>
      <c r="R11" s="50">
        <v>0</v>
      </c>
      <c r="S11" s="7">
        <v>38747778</v>
      </c>
      <c r="T11" s="50">
        <v>43905375</v>
      </c>
      <c r="U11" s="7">
        <v>38713276</v>
      </c>
      <c r="V11" s="7">
        <v>36727980</v>
      </c>
      <c r="W11" s="50">
        <v>36307423</v>
      </c>
      <c r="X11" s="50">
        <v>36166710</v>
      </c>
      <c r="Y11" s="50">
        <v>36166710</v>
      </c>
      <c r="Z11" s="50">
        <v>36474868</v>
      </c>
      <c r="AA11" s="50">
        <v>35429254</v>
      </c>
      <c r="AB11" s="50">
        <v>43648355</v>
      </c>
      <c r="AC11" s="7">
        <v>32597337</v>
      </c>
      <c r="AD11" s="50">
        <v>0</v>
      </c>
      <c r="AE11" s="50">
        <v>0</v>
      </c>
      <c r="AF11" s="50">
        <v>0</v>
      </c>
      <c r="AG11" s="50">
        <v>36177209</v>
      </c>
      <c r="AH11" s="50">
        <v>36177209</v>
      </c>
      <c r="AI11" s="50">
        <v>0</v>
      </c>
      <c r="AJ11" s="50">
        <v>0</v>
      </c>
      <c r="AK11" s="50">
        <v>38868972</v>
      </c>
      <c r="AL11" s="50">
        <v>0</v>
      </c>
      <c r="AM11" s="50">
        <v>36169213</v>
      </c>
      <c r="AN11" s="50">
        <v>35356911</v>
      </c>
      <c r="AO11" s="50">
        <v>35269806</v>
      </c>
      <c r="AP11" s="50">
        <v>36161185</v>
      </c>
      <c r="AQ11" s="50"/>
      <c r="AR11" s="50"/>
    </row>
    <row r="12" spans="1:45" s="51" customFormat="1">
      <c r="A12" s="49" t="s">
        <v>607</v>
      </c>
      <c r="B12" s="50">
        <v>0</v>
      </c>
      <c r="C12" s="7">
        <v>0</v>
      </c>
      <c r="D12" s="50">
        <v>0</v>
      </c>
      <c r="E12" s="50">
        <v>0</v>
      </c>
      <c r="F12" s="50">
        <v>0</v>
      </c>
      <c r="G12" s="50">
        <v>36165909</v>
      </c>
      <c r="H12" s="50">
        <v>0</v>
      </c>
      <c r="I12" s="50">
        <v>0</v>
      </c>
      <c r="J12" s="50">
        <v>0</v>
      </c>
      <c r="K12" s="50">
        <v>0</v>
      </c>
      <c r="L12" s="50">
        <v>0</v>
      </c>
      <c r="M12" s="50">
        <v>0</v>
      </c>
      <c r="N12" s="50">
        <v>0</v>
      </c>
      <c r="O12" s="50">
        <v>0</v>
      </c>
      <c r="P12" s="50">
        <v>0</v>
      </c>
      <c r="Q12" s="50">
        <v>36303302</v>
      </c>
      <c r="R12" s="50">
        <v>0</v>
      </c>
      <c r="S12" s="7">
        <v>36169997</v>
      </c>
      <c r="T12" s="50">
        <v>28314130</v>
      </c>
      <c r="U12" s="7">
        <v>36168885</v>
      </c>
      <c r="V12" s="7">
        <v>0</v>
      </c>
      <c r="W12" s="50">
        <v>0</v>
      </c>
      <c r="X12" s="50">
        <v>0</v>
      </c>
      <c r="Y12" s="50">
        <v>0</v>
      </c>
      <c r="Z12" s="50">
        <v>0</v>
      </c>
      <c r="AA12" s="50">
        <v>0</v>
      </c>
      <c r="AB12" s="50">
        <v>46352776</v>
      </c>
      <c r="AC12" s="7"/>
      <c r="AD12" s="50">
        <v>36140410</v>
      </c>
      <c r="AE12" s="50">
        <v>0</v>
      </c>
      <c r="AF12" s="50">
        <v>0</v>
      </c>
      <c r="AG12" s="50">
        <v>0</v>
      </c>
      <c r="AH12" s="50">
        <v>0</v>
      </c>
      <c r="AI12" s="50">
        <v>0</v>
      </c>
      <c r="AJ12" s="50">
        <v>0</v>
      </c>
      <c r="AK12" s="50">
        <v>0</v>
      </c>
      <c r="AL12" s="50">
        <v>0</v>
      </c>
      <c r="AM12" s="50">
        <v>0</v>
      </c>
      <c r="AN12" s="50">
        <v>36786591</v>
      </c>
      <c r="AO12" s="50">
        <v>0</v>
      </c>
      <c r="AP12" s="50">
        <v>0</v>
      </c>
      <c r="AQ12" s="50"/>
      <c r="AR12" s="50"/>
    </row>
    <row r="13" spans="1:45" ht="25.5">
      <c r="A13" s="48" t="s">
        <v>606</v>
      </c>
      <c r="B13" s="52" t="s">
        <v>2457</v>
      </c>
      <c r="C13" s="4" t="s">
        <v>1253</v>
      </c>
      <c r="D13" s="52" t="s">
        <v>2458</v>
      </c>
      <c r="E13" s="52" t="s">
        <v>2458</v>
      </c>
      <c r="F13" s="52" t="s">
        <v>3973</v>
      </c>
      <c r="G13" s="52" t="s">
        <v>4035</v>
      </c>
      <c r="H13" s="19" t="s">
        <v>1257</v>
      </c>
      <c r="I13" s="52" t="s">
        <v>3990</v>
      </c>
      <c r="J13" s="19" t="s">
        <v>1259</v>
      </c>
      <c r="K13" s="19" t="s">
        <v>1259</v>
      </c>
      <c r="L13" s="52" t="s">
        <v>2224</v>
      </c>
      <c r="M13" s="52" t="s">
        <v>4004</v>
      </c>
      <c r="N13" s="19" t="s">
        <v>1262</v>
      </c>
      <c r="O13" s="19" t="s">
        <v>1263</v>
      </c>
      <c r="P13" s="19" t="s">
        <v>1263</v>
      </c>
      <c r="Q13" s="52" t="s">
        <v>3993</v>
      </c>
      <c r="R13" s="52" t="s">
        <v>4105</v>
      </c>
      <c r="S13" s="4" t="s">
        <v>1266</v>
      </c>
      <c r="T13" s="19" t="s">
        <v>1267</v>
      </c>
      <c r="U13" s="4" t="s">
        <v>1268</v>
      </c>
      <c r="V13" s="4" t="s">
        <v>1269</v>
      </c>
      <c r="W13" s="19" t="s">
        <v>1280</v>
      </c>
      <c r="Y13" s="19"/>
      <c r="Z13" s="19" t="s">
        <v>1272</v>
      </c>
      <c r="AA13" s="19" t="s">
        <v>1273</v>
      </c>
      <c r="AB13" s="19" t="s">
        <v>1274</v>
      </c>
      <c r="AC13" s="11" t="s">
        <v>1701</v>
      </c>
      <c r="AD13" s="19" t="s">
        <v>1275</v>
      </c>
      <c r="AE13" s="19" t="s">
        <v>1276</v>
      </c>
      <c r="AF13" s="19" t="s">
        <v>1276</v>
      </c>
      <c r="AG13" s="52" t="s">
        <v>4941</v>
      </c>
      <c r="AH13" s="52" t="s">
        <v>4941</v>
      </c>
      <c r="AK13" s="19" t="s">
        <v>1279</v>
      </c>
      <c r="AL13" s="19" t="s">
        <v>1280</v>
      </c>
      <c r="AM13" s="19" t="s">
        <v>1281</v>
      </c>
      <c r="AN13" s="19" t="s">
        <v>1282</v>
      </c>
      <c r="AO13" s="52" t="s">
        <v>3987</v>
      </c>
      <c r="AQ13" s="52" t="s">
        <v>4093</v>
      </c>
      <c r="AR13" s="52" t="s">
        <v>4093</v>
      </c>
      <c r="AS13"/>
    </row>
    <row r="14" spans="1:45">
      <c r="A14" s="54" t="s">
        <v>1982</v>
      </c>
      <c r="B14" s="19" t="s">
        <v>1993</v>
      </c>
      <c r="C14" s="4" t="s">
        <v>1993</v>
      </c>
      <c r="D14" s="19" t="s">
        <v>1992</v>
      </c>
      <c r="E14" s="19" t="s">
        <v>1992</v>
      </c>
      <c r="F14" s="19" t="s">
        <v>1994</v>
      </c>
      <c r="G14" s="19" t="s">
        <v>1994</v>
      </c>
      <c r="H14" s="19" t="s">
        <v>1992</v>
      </c>
      <c r="I14" s="19" t="s">
        <v>1994</v>
      </c>
      <c r="J14" s="19" t="s">
        <v>1992</v>
      </c>
      <c r="K14" s="19" t="s">
        <v>1992</v>
      </c>
      <c r="L14" s="19" t="s">
        <v>1992</v>
      </c>
      <c r="M14" s="19" t="s">
        <v>1992</v>
      </c>
      <c r="N14" s="19" t="s">
        <v>1992</v>
      </c>
      <c r="O14" s="19" t="s">
        <v>1992</v>
      </c>
      <c r="P14" s="19" t="s">
        <v>1992</v>
      </c>
      <c r="Q14" s="19" t="s">
        <v>1992</v>
      </c>
      <c r="R14" s="19" t="s">
        <v>1992</v>
      </c>
      <c r="S14" s="4" t="s">
        <v>1993</v>
      </c>
      <c r="U14" s="4" t="s">
        <v>1993</v>
      </c>
      <c r="V14" s="4" t="s">
        <v>1993</v>
      </c>
      <c r="W14" s="19" t="s">
        <v>1994</v>
      </c>
      <c r="X14" s="19" t="s">
        <v>1994</v>
      </c>
      <c r="Y14" s="19" t="s">
        <v>1994</v>
      </c>
      <c r="Z14" s="19" t="s">
        <v>1994</v>
      </c>
      <c r="AA14" s="19" t="s">
        <v>1994</v>
      </c>
      <c r="AB14" s="19" t="s">
        <v>1994</v>
      </c>
      <c r="AC14" s="4" t="s">
        <v>1994</v>
      </c>
      <c r="AD14" s="19" t="s">
        <v>1992</v>
      </c>
      <c r="AE14" s="19" t="s">
        <v>1992</v>
      </c>
      <c r="AF14" s="19" t="s">
        <v>1992</v>
      </c>
      <c r="AG14" s="19" t="s">
        <v>1992</v>
      </c>
      <c r="AH14" s="19" t="s">
        <v>1992</v>
      </c>
      <c r="AI14" s="19" t="s">
        <v>1992</v>
      </c>
      <c r="AJ14" s="19" t="s">
        <v>1992</v>
      </c>
      <c r="AK14" s="19" t="s">
        <v>1992</v>
      </c>
      <c r="AL14" s="19" t="s">
        <v>1992</v>
      </c>
      <c r="AM14" s="19" t="s">
        <v>1992</v>
      </c>
      <c r="AO14" s="19" t="s">
        <v>1994</v>
      </c>
      <c r="AP14" s="19" t="s">
        <v>1992</v>
      </c>
      <c r="AQ14" s="19" t="s">
        <v>1992</v>
      </c>
      <c r="AR14" s="19" t="s">
        <v>1992</v>
      </c>
      <c r="AS14"/>
    </row>
    <row r="15" spans="1:45">
      <c r="A15" s="54" t="s">
        <v>1989</v>
      </c>
      <c r="B15" s="19">
        <v>22</v>
      </c>
      <c r="C15" s="4">
        <v>33</v>
      </c>
      <c r="D15" s="19">
        <v>42</v>
      </c>
      <c r="E15" s="19">
        <v>42</v>
      </c>
      <c r="G15" s="19">
        <v>0</v>
      </c>
      <c r="H15" s="19">
        <v>44</v>
      </c>
      <c r="I15" s="19">
        <v>0</v>
      </c>
      <c r="J15" s="19">
        <v>24</v>
      </c>
      <c r="K15" s="19">
        <v>24</v>
      </c>
      <c r="L15" s="19">
        <v>12</v>
      </c>
      <c r="M15" s="19">
        <v>12</v>
      </c>
      <c r="N15" s="19">
        <v>12</v>
      </c>
      <c r="O15" s="19">
        <v>30</v>
      </c>
      <c r="P15" s="19">
        <v>30</v>
      </c>
      <c r="Q15" s="19">
        <v>14</v>
      </c>
      <c r="R15" s="19">
        <v>26</v>
      </c>
      <c r="S15" s="4">
        <v>33</v>
      </c>
      <c r="U15" s="4">
        <v>48</v>
      </c>
      <c r="V15" s="4">
        <v>40</v>
      </c>
      <c r="X15" s="19">
        <v>0</v>
      </c>
      <c r="Y15" s="19">
        <v>0</v>
      </c>
      <c r="Z15" s="19">
        <v>0</v>
      </c>
      <c r="AA15" s="19">
        <v>0</v>
      </c>
      <c r="AB15" s="19">
        <v>0</v>
      </c>
      <c r="AC15" s="4">
        <v>0</v>
      </c>
      <c r="AD15" s="19">
        <v>36</v>
      </c>
      <c r="AE15" s="19">
        <v>39</v>
      </c>
      <c r="AF15" s="19">
        <v>39</v>
      </c>
      <c r="AG15" s="19">
        <v>36</v>
      </c>
      <c r="AH15" s="19">
        <v>36</v>
      </c>
      <c r="AI15" s="19">
        <v>64</v>
      </c>
      <c r="AJ15" s="19">
        <v>64</v>
      </c>
      <c r="AK15" s="19">
        <v>36</v>
      </c>
      <c r="AL15" s="19">
        <v>43</v>
      </c>
      <c r="AM15" s="19">
        <v>60</v>
      </c>
      <c r="AO15" s="19">
        <v>0</v>
      </c>
      <c r="AP15" s="19">
        <v>12</v>
      </c>
      <c r="AQ15" s="19">
        <v>28</v>
      </c>
      <c r="AR15" s="19">
        <v>28</v>
      </c>
      <c r="AS15"/>
    </row>
    <row r="16" spans="1:45">
      <c r="A16" s="55" t="s">
        <v>1983</v>
      </c>
      <c r="B16" s="19">
        <v>0</v>
      </c>
      <c r="C16" s="4">
        <v>0</v>
      </c>
      <c r="D16" s="19">
        <v>0</v>
      </c>
      <c r="E16" s="19">
        <v>0</v>
      </c>
      <c r="G16" s="19">
        <v>0</v>
      </c>
      <c r="H16" s="19">
        <v>0</v>
      </c>
      <c r="I16" s="19">
        <v>12</v>
      </c>
      <c r="L16" s="19">
        <v>0</v>
      </c>
      <c r="M16" s="19">
        <v>0</v>
      </c>
      <c r="N16" s="19">
        <v>0</v>
      </c>
      <c r="O16" s="19">
        <v>0</v>
      </c>
      <c r="P16" s="19">
        <v>0</v>
      </c>
      <c r="Q16" s="19">
        <v>0</v>
      </c>
      <c r="S16" s="4">
        <v>0</v>
      </c>
      <c r="U16" s="4">
        <v>0</v>
      </c>
      <c r="V16" s="4">
        <v>0</v>
      </c>
      <c r="X16" s="19">
        <v>0</v>
      </c>
      <c r="Y16" s="19">
        <v>0</v>
      </c>
      <c r="Z16" s="19">
        <v>8</v>
      </c>
      <c r="AA16" s="19">
        <v>0</v>
      </c>
      <c r="AB16" s="19">
        <v>0</v>
      </c>
      <c r="AC16" s="4">
        <v>0</v>
      </c>
      <c r="AD16" s="19">
        <v>0</v>
      </c>
      <c r="AE16" s="19">
        <v>0</v>
      </c>
      <c r="AF16" s="19">
        <v>0</v>
      </c>
      <c r="AG16" s="19">
        <v>0</v>
      </c>
      <c r="AH16" s="19">
        <v>0</v>
      </c>
      <c r="AI16" s="19">
        <v>111</v>
      </c>
      <c r="AJ16" s="19">
        <v>0</v>
      </c>
      <c r="AK16" s="19">
        <v>0</v>
      </c>
      <c r="AM16" s="19">
        <v>0</v>
      </c>
      <c r="AO16" s="19">
        <v>0</v>
      </c>
      <c r="AR16" s="19"/>
      <c r="AS16"/>
    </row>
    <row r="17" spans="1:45">
      <c r="A17" s="55" t="s">
        <v>1984</v>
      </c>
      <c r="B17" s="19">
        <v>0</v>
      </c>
      <c r="C17" s="4">
        <v>0</v>
      </c>
      <c r="D17" s="19">
        <v>66</v>
      </c>
      <c r="E17" s="19">
        <v>66</v>
      </c>
      <c r="F17" s="19">
        <v>60</v>
      </c>
      <c r="G17" s="19">
        <v>30</v>
      </c>
      <c r="H17" s="19">
        <v>60</v>
      </c>
      <c r="I17" s="19">
        <v>22</v>
      </c>
      <c r="J17" s="19">
        <v>65</v>
      </c>
      <c r="K17" s="19">
        <v>65</v>
      </c>
      <c r="L17" s="19">
        <v>20</v>
      </c>
      <c r="M17" s="19">
        <v>22</v>
      </c>
      <c r="N17" s="19">
        <v>20</v>
      </c>
      <c r="O17" s="19">
        <v>48</v>
      </c>
      <c r="P17" s="19">
        <v>48</v>
      </c>
      <c r="Q17" s="19">
        <v>40</v>
      </c>
      <c r="R17" s="19">
        <v>72</v>
      </c>
      <c r="S17" s="4">
        <v>0</v>
      </c>
      <c r="U17" s="4">
        <v>0</v>
      </c>
      <c r="V17" s="4">
        <v>0</v>
      </c>
      <c r="W17" s="19">
        <v>40</v>
      </c>
      <c r="X17" s="19">
        <v>48</v>
      </c>
      <c r="Y17" s="19">
        <v>42</v>
      </c>
      <c r="Z17" s="19">
        <v>70</v>
      </c>
      <c r="AA17" s="19">
        <v>44</v>
      </c>
      <c r="AB17" s="19">
        <v>50</v>
      </c>
      <c r="AC17" s="4">
        <v>22</v>
      </c>
      <c r="AD17" s="19">
        <v>44</v>
      </c>
      <c r="AE17" s="19">
        <v>66</v>
      </c>
      <c r="AF17" s="19">
        <v>66</v>
      </c>
      <c r="AG17" s="19">
        <v>93</v>
      </c>
      <c r="AH17" s="19">
        <v>93</v>
      </c>
      <c r="AJ17" s="19">
        <v>111</v>
      </c>
      <c r="AK17" s="19">
        <v>65</v>
      </c>
      <c r="AL17" s="19">
        <v>40</v>
      </c>
      <c r="AM17" s="19">
        <v>112</v>
      </c>
      <c r="AO17" s="19">
        <v>44</v>
      </c>
      <c r="AP17" s="19">
        <v>48</v>
      </c>
      <c r="AQ17" s="19">
        <v>44</v>
      </c>
      <c r="AR17" s="19">
        <v>44</v>
      </c>
      <c r="AS17"/>
    </row>
    <row r="18" spans="1:45">
      <c r="A18" s="55" t="s">
        <v>1985</v>
      </c>
      <c r="B18" s="19">
        <v>0</v>
      </c>
      <c r="C18" s="4">
        <v>0</v>
      </c>
      <c r="D18" s="19">
        <v>0</v>
      </c>
      <c r="E18" s="19">
        <v>0</v>
      </c>
      <c r="G18" s="19">
        <v>0</v>
      </c>
      <c r="H18" s="19">
        <v>0</v>
      </c>
      <c r="I18" s="19">
        <v>0</v>
      </c>
      <c r="L18" s="19">
        <v>0</v>
      </c>
      <c r="M18" s="19">
        <v>0</v>
      </c>
      <c r="N18" s="19">
        <v>0</v>
      </c>
      <c r="O18" s="19">
        <v>64</v>
      </c>
      <c r="P18" s="19">
        <v>64</v>
      </c>
      <c r="Q18" s="19">
        <v>0</v>
      </c>
      <c r="S18" s="4">
        <v>0</v>
      </c>
      <c r="U18" s="4">
        <v>0</v>
      </c>
      <c r="V18" s="4">
        <v>0</v>
      </c>
      <c r="W18" s="19">
        <v>45</v>
      </c>
      <c r="X18" s="19">
        <v>0</v>
      </c>
      <c r="Y18" s="19">
        <v>0</v>
      </c>
      <c r="Z18" s="19">
        <v>0</v>
      </c>
      <c r="AA18" s="19">
        <v>0</v>
      </c>
      <c r="AB18" s="19">
        <v>0</v>
      </c>
      <c r="AC18" s="4">
        <v>0</v>
      </c>
      <c r="AD18" s="19">
        <v>0</v>
      </c>
      <c r="AE18" s="19">
        <v>0</v>
      </c>
      <c r="AF18" s="19">
        <v>0</v>
      </c>
      <c r="AG18" s="19">
        <v>0</v>
      </c>
      <c r="AH18" s="19">
        <v>0</v>
      </c>
      <c r="AJ18" s="19">
        <v>0</v>
      </c>
      <c r="AK18" s="19">
        <v>25</v>
      </c>
      <c r="AM18" s="19">
        <v>0</v>
      </c>
      <c r="AO18" s="19">
        <v>84</v>
      </c>
      <c r="AR18" s="19"/>
      <c r="AS18"/>
    </row>
    <row r="19" spans="1:45">
      <c r="A19" s="55" t="s">
        <v>1986</v>
      </c>
      <c r="B19" s="19">
        <v>0</v>
      </c>
      <c r="C19" s="4">
        <v>0</v>
      </c>
      <c r="D19" s="19">
        <v>0</v>
      </c>
      <c r="E19" s="19">
        <v>0</v>
      </c>
      <c r="G19" s="19">
        <v>0</v>
      </c>
      <c r="H19" s="19">
        <v>0</v>
      </c>
      <c r="I19" s="19">
        <v>0</v>
      </c>
      <c r="L19" s="19">
        <v>0</v>
      </c>
      <c r="M19" s="19">
        <v>0</v>
      </c>
      <c r="N19" s="19">
        <v>0</v>
      </c>
      <c r="O19" s="19">
        <v>0</v>
      </c>
      <c r="P19" s="19">
        <v>0</v>
      </c>
      <c r="Q19" s="19">
        <v>0</v>
      </c>
      <c r="S19" s="4">
        <v>0</v>
      </c>
      <c r="U19" s="4">
        <v>0</v>
      </c>
      <c r="V19" s="4">
        <v>0</v>
      </c>
      <c r="X19" s="19">
        <v>0</v>
      </c>
      <c r="Y19" s="19">
        <v>0</v>
      </c>
      <c r="Z19" s="19">
        <v>0</v>
      </c>
      <c r="AA19" s="19">
        <v>0</v>
      </c>
      <c r="AB19" s="19">
        <v>0</v>
      </c>
      <c r="AC19" s="4">
        <v>0</v>
      </c>
      <c r="AD19" s="19">
        <v>0</v>
      </c>
      <c r="AE19" s="19">
        <v>0</v>
      </c>
      <c r="AF19" s="19">
        <v>0</v>
      </c>
      <c r="AG19" s="19">
        <v>0</v>
      </c>
      <c r="AH19" s="19">
        <v>0</v>
      </c>
      <c r="AJ19" s="19">
        <v>0</v>
      </c>
      <c r="AK19" s="19">
        <v>0</v>
      </c>
      <c r="AM19" s="19">
        <v>0</v>
      </c>
      <c r="AO19" s="19">
        <v>70</v>
      </c>
      <c r="AR19" s="19"/>
      <c r="AS19"/>
    </row>
    <row r="20" spans="1:45">
      <c r="A20" s="55" t="s">
        <v>1988</v>
      </c>
      <c r="B20" s="19">
        <v>0</v>
      </c>
      <c r="C20" s="4">
        <v>0</v>
      </c>
      <c r="D20" s="19">
        <v>0</v>
      </c>
      <c r="E20" s="19">
        <v>0</v>
      </c>
      <c r="G20" s="19">
        <v>0</v>
      </c>
      <c r="H20" s="19">
        <v>0</v>
      </c>
      <c r="I20" s="19">
        <v>0</v>
      </c>
      <c r="L20" s="19">
        <v>0</v>
      </c>
      <c r="M20" s="19">
        <v>0</v>
      </c>
      <c r="N20" s="19">
        <v>0</v>
      </c>
      <c r="O20" s="19">
        <v>0</v>
      </c>
      <c r="P20" s="19">
        <v>0</v>
      </c>
      <c r="Q20" s="19">
        <v>0</v>
      </c>
      <c r="S20" s="4">
        <v>0</v>
      </c>
      <c r="U20" s="4">
        <v>0</v>
      </c>
      <c r="V20" s="4">
        <v>0</v>
      </c>
      <c r="X20" s="19">
        <v>0</v>
      </c>
      <c r="Y20" s="19">
        <v>0</v>
      </c>
      <c r="Z20" s="19">
        <v>0</v>
      </c>
      <c r="AA20" s="19">
        <v>0</v>
      </c>
      <c r="AB20" s="19">
        <v>0</v>
      </c>
      <c r="AC20" s="4">
        <v>0</v>
      </c>
      <c r="AD20" s="19">
        <v>0</v>
      </c>
      <c r="AE20" s="19">
        <v>0</v>
      </c>
      <c r="AF20" s="19">
        <v>0</v>
      </c>
      <c r="AG20" s="19">
        <v>0</v>
      </c>
      <c r="AH20" s="19">
        <v>0</v>
      </c>
      <c r="AJ20" s="19">
        <v>0</v>
      </c>
      <c r="AK20" s="19">
        <v>0</v>
      </c>
      <c r="AM20" s="19">
        <v>0</v>
      </c>
      <c r="AO20" s="19">
        <v>0</v>
      </c>
      <c r="AR20" s="19"/>
      <c r="AS20"/>
    </row>
    <row r="21" spans="1:45">
      <c r="A21" s="55" t="s">
        <v>1987</v>
      </c>
      <c r="B21" s="19">
        <v>0</v>
      </c>
      <c r="C21" s="4">
        <v>0</v>
      </c>
      <c r="D21" s="19">
        <v>0</v>
      </c>
      <c r="E21" s="19">
        <v>0</v>
      </c>
      <c r="G21" s="19">
        <v>0</v>
      </c>
      <c r="H21" s="19">
        <v>0</v>
      </c>
      <c r="I21" s="19">
        <v>0</v>
      </c>
      <c r="L21" s="19">
        <v>0</v>
      </c>
      <c r="M21" s="19">
        <v>0</v>
      </c>
      <c r="N21" s="19">
        <v>0</v>
      </c>
      <c r="O21" s="19">
        <v>0</v>
      </c>
      <c r="P21" s="19">
        <v>0</v>
      </c>
      <c r="Q21" s="19">
        <v>0</v>
      </c>
      <c r="S21" s="4">
        <v>0</v>
      </c>
      <c r="U21" s="4">
        <v>0</v>
      </c>
      <c r="V21" s="4">
        <v>0</v>
      </c>
      <c r="X21" s="19">
        <v>0</v>
      </c>
      <c r="Y21" s="19">
        <v>0</v>
      </c>
      <c r="Z21" s="19">
        <v>0</v>
      </c>
      <c r="AA21" s="19">
        <v>0</v>
      </c>
      <c r="AB21" s="19">
        <v>0</v>
      </c>
      <c r="AC21" s="4">
        <v>0</v>
      </c>
      <c r="AD21" s="19">
        <v>0</v>
      </c>
      <c r="AE21" s="19">
        <v>0</v>
      </c>
      <c r="AF21" s="19">
        <v>0</v>
      </c>
      <c r="AG21" s="19">
        <v>0</v>
      </c>
      <c r="AH21" s="19">
        <v>0</v>
      </c>
      <c r="AJ21" s="19">
        <v>0</v>
      </c>
      <c r="AK21" s="19">
        <v>0</v>
      </c>
      <c r="AM21" s="19">
        <v>0</v>
      </c>
      <c r="AO21" s="19">
        <v>0</v>
      </c>
      <c r="AR21" s="19"/>
      <c r="AS21"/>
    </row>
    <row r="22" spans="1:45">
      <c r="A22" s="54" t="s">
        <v>567</v>
      </c>
      <c r="B22" s="19" t="s">
        <v>590</v>
      </c>
      <c r="C22" s="4" t="s">
        <v>590</v>
      </c>
      <c r="D22" s="19" t="s">
        <v>590</v>
      </c>
      <c r="G22" s="19" t="s">
        <v>590</v>
      </c>
      <c r="I22" s="19" t="s">
        <v>590</v>
      </c>
      <c r="J22" s="19" t="s">
        <v>1995</v>
      </c>
      <c r="K22" s="19" t="s">
        <v>1995</v>
      </c>
      <c r="L22" s="19" t="s">
        <v>590</v>
      </c>
      <c r="M22" s="19" t="s">
        <v>590</v>
      </c>
      <c r="N22" s="19" t="s">
        <v>450</v>
      </c>
      <c r="O22" s="19" t="s">
        <v>1995</v>
      </c>
      <c r="P22" s="19" t="s">
        <v>1995</v>
      </c>
      <c r="Q22" s="19" t="s">
        <v>590</v>
      </c>
      <c r="R22" s="19" t="s">
        <v>590</v>
      </c>
      <c r="S22" s="4"/>
      <c r="U22" s="4"/>
      <c r="V22" s="4"/>
      <c r="Y22" s="19"/>
      <c r="Z22" s="19" t="s">
        <v>590</v>
      </c>
      <c r="AA22" s="19" t="s">
        <v>590</v>
      </c>
      <c r="AB22" s="19" t="s">
        <v>590</v>
      </c>
      <c r="AC22" s="8" t="s">
        <v>590</v>
      </c>
      <c r="AD22" s="19" t="s">
        <v>590</v>
      </c>
      <c r="AE22" s="19" t="s">
        <v>1995</v>
      </c>
      <c r="AF22" s="19" t="s">
        <v>1995</v>
      </c>
      <c r="AG22" s="19" t="s">
        <v>590</v>
      </c>
      <c r="AK22" s="19" t="s">
        <v>590</v>
      </c>
      <c r="AL22" s="19" t="s">
        <v>590</v>
      </c>
      <c r="AM22" s="19" t="s">
        <v>590</v>
      </c>
      <c r="AO22" s="19" t="s">
        <v>590</v>
      </c>
      <c r="AQ22" s="19" t="s">
        <v>1995</v>
      </c>
      <c r="AR22" s="19" t="s">
        <v>1995</v>
      </c>
      <c r="AS22"/>
    </row>
    <row r="23" spans="1:45">
      <c r="A23" s="56" t="s">
        <v>608</v>
      </c>
      <c r="C23" s="4"/>
      <c r="J23" s="19">
        <v>2</v>
      </c>
      <c r="K23" s="19">
        <v>2</v>
      </c>
      <c r="O23" s="19">
        <v>2</v>
      </c>
      <c r="S23" s="4"/>
      <c r="U23" s="4"/>
      <c r="V23" s="4"/>
      <c r="Y23" s="19"/>
      <c r="AC23" s="4"/>
      <c r="AE23" s="19">
        <v>2</v>
      </c>
      <c r="AF23" s="19">
        <v>2</v>
      </c>
      <c r="AQ23" s="19">
        <v>1</v>
      </c>
      <c r="AR23" s="19">
        <v>2</v>
      </c>
      <c r="AS23"/>
    </row>
    <row r="24" spans="1:45">
      <c r="A24" s="56" t="s">
        <v>568</v>
      </c>
      <c r="C24" s="4"/>
      <c r="S24" s="4"/>
      <c r="U24" s="4"/>
      <c r="V24" s="4"/>
      <c r="Y24" s="19"/>
      <c r="AC24" s="4"/>
      <c r="AE24" s="19">
        <v>1</v>
      </c>
      <c r="AF24" s="19">
        <v>2</v>
      </c>
      <c r="AR24" s="19"/>
      <c r="AS24"/>
    </row>
    <row r="25" spans="1:45">
      <c r="A25" s="54" t="s">
        <v>609</v>
      </c>
      <c r="B25" s="58">
        <v>5</v>
      </c>
      <c r="C25" s="6">
        <v>5</v>
      </c>
      <c r="D25" s="58">
        <v>5</v>
      </c>
      <c r="E25" s="58">
        <v>5</v>
      </c>
      <c r="F25" s="58">
        <v>0</v>
      </c>
      <c r="G25" s="58">
        <v>0</v>
      </c>
      <c r="H25" s="58">
        <v>5</v>
      </c>
      <c r="I25" s="58">
        <v>0</v>
      </c>
      <c r="J25" s="58">
        <v>5</v>
      </c>
      <c r="K25" s="58"/>
      <c r="L25" s="58">
        <v>5</v>
      </c>
      <c r="M25" s="58">
        <v>5</v>
      </c>
      <c r="N25" s="58">
        <v>5</v>
      </c>
      <c r="O25" s="58">
        <v>5</v>
      </c>
      <c r="P25" s="58"/>
      <c r="Q25" s="58">
        <v>5</v>
      </c>
      <c r="R25" s="58">
        <v>5</v>
      </c>
      <c r="S25" s="6">
        <v>5</v>
      </c>
      <c r="T25" s="58">
        <v>5</v>
      </c>
      <c r="U25" s="6">
        <v>5</v>
      </c>
      <c r="V25" s="6">
        <v>5</v>
      </c>
      <c r="W25" s="58">
        <v>0</v>
      </c>
      <c r="X25" s="58">
        <v>0</v>
      </c>
      <c r="Y25" s="58">
        <v>0</v>
      </c>
      <c r="Z25" s="58">
        <v>0</v>
      </c>
      <c r="AA25" s="58">
        <v>0</v>
      </c>
      <c r="AB25" s="58">
        <v>0</v>
      </c>
      <c r="AC25" s="6">
        <v>0</v>
      </c>
      <c r="AD25" s="58">
        <v>5</v>
      </c>
      <c r="AE25" s="58">
        <v>5</v>
      </c>
      <c r="AF25" s="58">
        <v>5</v>
      </c>
      <c r="AG25" s="58">
        <v>5</v>
      </c>
      <c r="AH25" s="58">
        <v>5</v>
      </c>
      <c r="AI25" s="58">
        <v>5</v>
      </c>
      <c r="AJ25" s="58">
        <v>5</v>
      </c>
      <c r="AK25" s="58">
        <v>5</v>
      </c>
      <c r="AL25" s="58">
        <v>5</v>
      </c>
      <c r="AM25" s="58">
        <v>5</v>
      </c>
      <c r="AN25" s="58">
        <v>0</v>
      </c>
      <c r="AO25" s="58">
        <v>0</v>
      </c>
      <c r="AP25" s="58">
        <v>5</v>
      </c>
      <c r="AQ25" s="58">
        <v>5</v>
      </c>
      <c r="AR25" s="58"/>
      <c r="AS25"/>
    </row>
    <row r="26" spans="1:45">
      <c r="A26" s="60" t="s">
        <v>610</v>
      </c>
      <c r="B26" s="58">
        <v>5</v>
      </c>
      <c r="C26" s="6">
        <v>5</v>
      </c>
      <c r="D26" s="58">
        <v>5</v>
      </c>
      <c r="E26" s="58">
        <v>5</v>
      </c>
      <c r="F26" s="58">
        <v>0</v>
      </c>
      <c r="G26" s="58">
        <v>0</v>
      </c>
      <c r="H26" s="58">
        <v>5</v>
      </c>
      <c r="I26" s="58">
        <v>0</v>
      </c>
      <c r="J26" s="58">
        <v>5</v>
      </c>
      <c r="K26" s="58"/>
      <c r="L26" s="58">
        <v>5</v>
      </c>
      <c r="M26" s="58">
        <v>0</v>
      </c>
      <c r="N26" s="58">
        <v>0</v>
      </c>
      <c r="O26" s="58">
        <v>5</v>
      </c>
      <c r="P26" s="58"/>
      <c r="Q26" s="58">
        <v>5</v>
      </c>
      <c r="R26" s="58">
        <v>5</v>
      </c>
      <c r="S26" s="6">
        <v>5</v>
      </c>
      <c r="T26" s="58">
        <v>5</v>
      </c>
      <c r="U26" s="6">
        <v>5</v>
      </c>
      <c r="V26" s="6">
        <v>5</v>
      </c>
      <c r="W26" s="58">
        <v>0</v>
      </c>
      <c r="X26" s="58">
        <v>0</v>
      </c>
      <c r="Y26" s="58">
        <v>0</v>
      </c>
      <c r="Z26" s="58">
        <v>0</v>
      </c>
      <c r="AA26" s="58">
        <v>0</v>
      </c>
      <c r="AB26" s="58">
        <v>0</v>
      </c>
      <c r="AC26" s="6">
        <v>0</v>
      </c>
      <c r="AD26" s="58">
        <v>5</v>
      </c>
      <c r="AE26" s="58">
        <v>5</v>
      </c>
      <c r="AF26" s="58">
        <v>5</v>
      </c>
      <c r="AG26" s="58">
        <v>5</v>
      </c>
      <c r="AH26" s="58">
        <v>5</v>
      </c>
      <c r="AI26" s="58">
        <v>5</v>
      </c>
      <c r="AJ26" s="58">
        <v>5</v>
      </c>
      <c r="AK26" s="58">
        <v>5</v>
      </c>
      <c r="AL26" s="58">
        <v>5</v>
      </c>
      <c r="AM26" s="58">
        <v>5</v>
      </c>
      <c r="AN26" s="58">
        <v>0</v>
      </c>
      <c r="AO26" s="58">
        <v>0</v>
      </c>
      <c r="AP26" s="58">
        <v>5</v>
      </c>
      <c r="AQ26" s="58">
        <v>5</v>
      </c>
      <c r="AR26" s="58"/>
      <c r="AS26"/>
    </row>
    <row r="27" spans="1:45">
      <c r="A27" s="60" t="s">
        <v>611</v>
      </c>
      <c r="B27" s="58">
        <v>5</v>
      </c>
      <c r="C27" s="6">
        <v>5</v>
      </c>
      <c r="D27" s="58">
        <v>5</v>
      </c>
      <c r="E27" s="58">
        <v>5</v>
      </c>
      <c r="F27" s="58">
        <v>0</v>
      </c>
      <c r="G27" s="58">
        <v>0</v>
      </c>
      <c r="H27" s="58">
        <v>5</v>
      </c>
      <c r="I27" s="58">
        <v>0</v>
      </c>
      <c r="J27" s="58">
        <v>5</v>
      </c>
      <c r="K27" s="58"/>
      <c r="L27" s="58">
        <v>5</v>
      </c>
      <c r="M27" s="58">
        <v>5</v>
      </c>
      <c r="N27" s="58">
        <v>5</v>
      </c>
      <c r="O27" s="58">
        <v>5</v>
      </c>
      <c r="P27" s="58"/>
      <c r="Q27" s="58">
        <v>5</v>
      </c>
      <c r="R27" s="58">
        <v>5</v>
      </c>
      <c r="S27" s="6">
        <v>5</v>
      </c>
      <c r="T27" s="58">
        <v>5</v>
      </c>
      <c r="U27" s="6">
        <v>4</v>
      </c>
      <c r="V27" s="6">
        <v>4</v>
      </c>
      <c r="W27" s="58">
        <v>0</v>
      </c>
      <c r="X27" s="58">
        <v>0</v>
      </c>
      <c r="Y27" s="58">
        <v>0</v>
      </c>
      <c r="Z27" s="58">
        <v>0</v>
      </c>
      <c r="AA27" s="58">
        <v>0</v>
      </c>
      <c r="AB27" s="58">
        <v>0</v>
      </c>
      <c r="AC27" s="6">
        <v>0</v>
      </c>
      <c r="AD27" s="58">
        <v>4</v>
      </c>
      <c r="AE27" s="58">
        <v>5</v>
      </c>
      <c r="AF27" s="58">
        <v>5</v>
      </c>
      <c r="AG27" s="58">
        <v>5</v>
      </c>
      <c r="AH27" s="58">
        <v>5</v>
      </c>
      <c r="AI27" s="58">
        <v>5</v>
      </c>
      <c r="AJ27" s="58">
        <v>5</v>
      </c>
      <c r="AK27" s="58">
        <v>5</v>
      </c>
      <c r="AL27" s="58">
        <v>5</v>
      </c>
      <c r="AM27" s="58">
        <v>5</v>
      </c>
      <c r="AN27" s="58">
        <v>0</v>
      </c>
      <c r="AO27" s="58">
        <v>0</v>
      </c>
      <c r="AP27" s="58">
        <v>5</v>
      </c>
      <c r="AQ27" s="58">
        <v>4</v>
      </c>
      <c r="AR27" s="58"/>
      <c r="AS27"/>
    </row>
    <row r="28" spans="1:45">
      <c r="A28" s="60" t="s">
        <v>612</v>
      </c>
      <c r="B28" s="58">
        <v>5</v>
      </c>
      <c r="C28" s="6">
        <v>5</v>
      </c>
      <c r="D28" s="58">
        <v>5</v>
      </c>
      <c r="E28" s="58">
        <v>5</v>
      </c>
      <c r="F28" s="58">
        <v>0</v>
      </c>
      <c r="G28" s="58">
        <v>0</v>
      </c>
      <c r="H28" s="58">
        <v>5</v>
      </c>
      <c r="I28" s="58">
        <v>0</v>
      </c>
      <c r="J28" s="58">
        <v>5</v>
      </c>
      <c r="K28" s="58"/>
      <c r="L28" s="58">
        <v>5</v>
      </c>
      <c r="M28" s="58">
        <v>5</v>
      </c>
      <c r="N28" s="58">
        <v>5</v>
      </c>
      <c r="O28" s="58">
        <v>5</v>
      </c>
      <c r="P28" s="58"/>
      <c r="Q28" s="58">
        <v>5</v>
      </c>
      <c r="R28" s="58">
        <v>5</v>
      </c>
      <c r="S28" s="6">
        <v>5</v>
      </c>
      <c r="T28" s="58">
        <v>5</v>
      </c>
      <c r="U28" s="6">
        <v>5</v>
      </c>
      <c r="V28" s="6">
        <v>5</v>
      </c>
      <c r="W28" s="58">
        <v>0</v>
      </c>
      <c r="X28" s="58">
        <v>0</v>
      </c>
      <c r="Y28" s="58">
        <v>0</v>
      </c>
      <c r="Z28" s="58">
        <v>0</v>
      </c>
      <c r="AA28" s="58">
        <v>0</v>
      </c>
      <c r="AB28" s="58">
        <v>0</v>
      </c>
      <c r="AC28" s="6">
        <v>0</v>
      </c>
      <c r="AD28" s="58">
        <v>5</v>
      </c>
      <c r="AE28" s="58">
        <v>5</v>
      </c>
      <c r="AF28" s="58">
        <v>5</v>
      </c>
      <c r="AG28" s="58">
        <v>5</v>
      </c>
      <c r="AH28" s="58">
        <v>5</v>
      </c>
      <c r="AI28" s="58">
        <v>5</v>
      </c>
      <c r="AJ28" s="58">
        <v>5</v>
      </c>
      <c r="AK28" s="58">
        <v>5</v>
      </c>
      <c r="AL28" s="58">
        <v>5</v>
      </c>
      <c r="AM28" s="58">
        <v>5</v>
      </c>
      <c r="AN28" s="58">
        <v>0</v>
      </c>
      <c r="AO28" s="58">
        <v>0</v>
      </c>
      <c r="AP28" s="58">
        <v>5</v>
      </c>
      <c r="AQ28" s="58">
        <v>5</v>
      </c>
      <c r="AR28" s="58"/>
      <c r="AS28"/>
    </row>
    <row r="29" spans="1:45">
      <c r="A29" s="60" t="s">
        <v>658</v>
      </c>
      <c r="B29" s="58">
        <v>0</v>
      </c>
      <c r="C29" s="6">
        <v>0</v>
      </c>
      <c r="D29" s="58">
        <v>0</v>
      </c>
      <c r="E29" s="58">
        <v>0</v>
      </c>
      <c r="F29" s="58">
        <v>0</v>
      </c>
      <c r="G29" s="58">
        <v>0</v>
      </c>
      <c r="H29" s="58">
        <v>0</v>
      </c>
      <c r="I29" s="58">
        <v>0</v>
      </c>
      <c r="J29" s="58">
        <v>0</v>
      </c>
      <c r="K29" s="58"/>
      <c r="L29" s="58">
        <v>0</v>
      </c>
      <c r="M29" s="58">
        <v>0</v>
      </c>
      <c r="N29" s="58">
        <v>0</v>
      </c>
      <c r="O29" s="58">
        <v>0</v>
      </c>
      <c r="P29" s="58"/>
      <c r="Q29" s="58">
        <v>0</v>
      </c>
      <c r="R29" s="58">
        <v>0</v>
      </c>
      <c r="S29" s="6">
        <v>0</v>
      </c>
      <c r="T29" s="58">
        <v>0</v>
      </c>
      <c r="U29" s="6">
        <v>0</v>
      </c>
      <c r="V29" s="6">
        <v>0</v>
      </c>
      <c r="W29" s="58">
        <v>0</v>
      </c>
      <c r="X29" s="58">
        <v>0</v>
      </c>
      <c r="Y29" s="58">
        <v>0</v>
      </c>
      <c r="Z29" s="58">
        <v>0</v>
      </c>
      <c r="AA29" s="58">
        <v>0</v>
      </c>
      <c r="AB29" s="58">
        <v>0</v>
      </c>
      <c r="AC29" s="6">
        <v>0</v>
      </c>
      <c r="AD29" s="58">
        <v>0</v>
      </c>
      <c r="AE29" s="58">
        <v>0</v>
      </c>
      <c r="AF29" s="58">
        <v>0</v>
      </c>
      <c r="AG29" s="58">
        <v>0</v>
      </c>
      <c r="AH29" s="58">
        <v>0</v>
      </c>
      <c r="AI29" s="58">
        <v>0</v>
      </c>
      <c r="AJ29" s="58">
        <v>0</v>
      </c>
      <c r="AK29" s="58">
        <v>0</v>
      </c>
      <c r="AL29" s="58">
        <v>0</v>
      </c>
      <c r="AM29" s="58">
        <v>0</v>
      </c>
      <c r="AN29" s="58">
        <v>0</v>
      </c>
      <c r="AO29" s="58">
        <v>0</v>
      </c>
      <c r="AP29" s="58">
        <v>0</v>
      </c>
      <c r="AQ29" s="58">
        <v>0</v>
      </c>
      <c r="AR29" s="58"/>
      <c r="AS29"/>
    </row>
    <row r="30" spans="1:45">
      <c r="A30" s="54" t="s">
        <v>613</v>
      </c>
      <c r="B30" s="58">
        <v>0</v>
      </c>
      <c r="C30" s="6">
        <v>0</v>
      </c>
      <c r="D30" s="58">
        <v>5</v>
      </c>
      <c r="E30" s="58">
        <v>5</v>
      </c>
      <c r="F30" s="58">
        <v>5</v>
      </c>
      <c r="G30" s="58">
        <v>0</v>
      </c>
      <c r="H30" s="58">
        <v>5</v>
      </c>
      <c r="I30" s="58">
        <v>5</v>
      </c>
      <c r="J30" s="58">
        <v>5</v>
      </c>
      <c r="K30" s="58"/>
      <c r="L30" s="58">
        <v>5</v>
      </c>
      <c r="M30" s="58">
        <v>5</v>
      </c>
      <c r="N30" s="58">
        <v>5</v>
      </c>
      <c r="O30" s="58">
        <v>5</v>
      </c>
      <c r="P30" s="58"/>
      <c r="Q30" s="58">
        <v>5</v>
      </c>
      <c r="R30" s="58">
        <v>5</v>
      </c>
      <c r="S30" s="6">
        <v>0</v>
      </c>
      <c r="T30" s="58">
        <v>0</v>
      </c>
      <c r="U30" s="6">
        <v>0</v>
      </c>
      <c r="V30" s="6">
        <v>0</v>
      </c>
      <c r="W30" s="58">
        <v>0</v>
      </c>
      <c r="X30" s="58">
        <v>5</v>
      </c>
      <c r="Y30" s="58">
        <v>0</v>
      </c>
      <c r="Z30" s="58">
        <v>5</v>
      </c>
      <c r="AA30" s="58">
        <v>5</v>
      </c>
      <c r="AB30" s="58">
        <v>0</v>
      </c>
      <c r="AC30" s="6">
        <v>0</v>
      </c>
      <c r="AD30" s="58">
        <v>5</v>
      </c>
      <c r="AE30" s="58">
        <v>5</v>
      </c>
      <c r="AF30" s="58">
        <v>5</v>
      </c>
      <c r="AG30" s="58">
        <v>5</v>
      </c>
      <c r="AH30" s="58">
        <v>5</v>
      </c>
      <c r="AI30" s="58">
        <v>5</v>
      </c>
      <c r="AJ30" s="58">
        <v>5</v>
      </c>
      <c r="AK30" s="58">
        <v>5</v>
      </c>
      <c r="AL30" s="58">
        <v>5</v>
      </c>
      <c r="AM30" s="58">
        <v>5</v>
      </c>
      <c r="AN30" s="58">
        <v>0</v>
      </c>
      <c r="AO30" s="58">
        <v>5</v>
      </c>
      <c r="AP30" s="58">
        <v>5</v>
      </c>
      <c r="AQ30" s="58">
        <v>5</v>
      </c>
      <c r="AR30" s="58"/>
      <c r="AS30"/>
    </row>
    <row r="31" spans="1:45">
      <c r="A31" s="60" t="s">
        <v>610</v>
      </c>
      <c r="B31" s="58">
        <v>0</v>
      </c>
      <c r="C31" s="6">
        <v>0</v>
      </c>
      <c r="D31" s="58">
        <v>0</v>
      </c>
      <c r="E31" s="58">
        <v>0</v>
      </c>
      <c r="F31" s="58">
        <v>0</v>
      </c>
      <c r="G31" s="58">
        <v>0</v>
      </c>
      <c r="H31" s="58">
        <v>0</v>
      </c>
      <c r="I31" s="58">
        <v>5</v>
      </c>
      <c r="J31" s="58">
        <v>0</v>
      </c>
      <c r="K31" s="58"/>
      <c r="L31" s="58">
        <v>0</v>
      </c>
      <c r="M31" s="58">
        <v>0</v>
      </c>
      <c r="N31" s="58">
        <v>0</v>
      </c>
      <c r="O31" s="58">
        <v>0</v>
      </c>
      <c r="P31" s="58"/>
      <c r="Q31" s="58">
        <v>0</v>
      </c>
      <c r="R31" s="58">
        <v>0</v>
      </c>
      <c r="S31" s="6">
        <v>0</v>
      </c>
      <c r="T31" s="58">
        <v>0</v>
      </c>
      <c r="U31" s="6">
        <v>0</v>
      </c>
      <c r="V31" s="6">
        <v>0</v>
      </c>
      <c r="W31" s="58">
        <v>0</v>
      </c>
      <c r="X31" s="58">
        <v>0</v>
      </c>
      <c r="Y31" s="58">
        <v>0</v>
      </c>
      <c r="Z31" s="58">
        <v>0</v>
      </c>
      <c r="AA31" s="58">
        <v>0</v>
      </c>
      <c r="AB31" s="58">
        <v>5</v>
      </c>
      <c r="AC31" s="6">
        <v>5</v>
      </c>
      <c r="AD31" s="58">
        <v>0</v>
      </c>
      <c r="AE31" s="58">
        <v>5</v>
      </c>
      <c r="AF31" s="58">
        <v>5</v>
      </c>
      <c r="AG31" s="58">
        <v>5</v>
      </c>
      <c r="AH31" s="58">
        <v>5</v>
      </c>
      <c r="AI31" s="58">
        <v>0</v>
      </c>
      <c r="AJ31" s="58">
        <v>0</v>
      </c>
      <c r="AK31" s="58">
        <v>5</v>
      </c>
      <c r="AL31" s="58">
        <v>0</v>
      </c>
      <c r="AM31" s="58">
        <v>5</v>
      </c>
      <c r="AN31" s="58">
        <v>0</v>
      </c>
      <c r="AO31" s="58">
        <v>0</v>
      </c>
      <c r="AP31" s="58">
        <v>0</v>
      </c>
      <c r="AQ31" s="58">
        <v>0</v>
      </c>
      <c r="AR31" s="58"/>
      <c r="AS31"/>
    </row>
    <row r="32" spans="1:45">
      <c r="A32" s="60" t="s">
        <v>611</v>
      </c>
      <c r="B32" s="58">
        <v>0</v>
      </c>
      <c r="C32" s="6">
        <v>0</v>
      </c>
      <c r="D32" s="58">
        <v>5</v>
      </c>
      <c r="E32" s="58">
        <v>5</v>
      </c>
      <c r="F32" s="58">
        <v>5</v>
      </c>
      <c r="G32" s="58">
        <v>0</v>
      </c>
      <c r="H32" s="58">
        <v>0</v>
      </c>
      <c r="I32" s="58">
        <v>4</v>
      </c>
      <c r="J32" s="58">
        <v>0</v>
      </c>
      <c r="K32" s="58"/>
      <c r="L32" s="58">
        <v>0</v>
      </c>
      <c r="M32" s="58">
        <v>1</v>
      </c>
      <c r="N32" s="58">
        <v>0</v>
      </c>
      <c r="O32" s="58">
        <v>2</v>
      </c>
      <c r="P32" s="58"/>
      <c r="Q32" s="58">
        <v>5</v>
      </c>
      <c r="R32" s="58">
        <v>0</v>
      </c>
      <c r="S32" s="6">
        <v>0</v>
      </c>
      <c r="T32" s="58">
        <v>0</v>
      </c>
      <c r="U32" s="6">
        <v>0</v>
      </c>
      <c r="V32" s="6">
        <v>0</v>
      </c>
      <c r="W32" s="58">
        <v>0</v>
      </c>
      <c r="X32" s="58">
        <v>0</v>
      </c>
      <c r="Y32" s="58">
        <v>0</v>
      </c>
      <c r="Z32" s="58">
        <v>0</v>
      </c>
      <c r="AA32" s="58">
        <v>2</v>
      </c>
      <c r="AB32" s="58">
        <v>2</v>
      </c>
      <c r="AC32" s="6">
        <v>5</v>
      </c>
      <c r="AD32" s="58">
        <v>0</v>
      </c>
      <c r="AE32" s="58">
        <v>0</v>
      </c>
      <c r="AF32" s="58">
        <v>0</v>
      </c>
      <c r="AG32" s="58">
        <v>0</v>
      </c>
      <c r="AH32" s="58">
        <v>0</v>
      </c>
      <c r="AI32" s="58">
        <v>0</v>
      </c>
      <c r="AJ32" s="58">
        <v>0</v>
      </c>
      <c r="AK32" s="58">
        <v>5</v>
      </c>
      <c r="AL32" s="58">
        <v>0</v>
      </c>
      <c r="AM32" s="58">
        <v>0</v>
      </c>
      <c r="AN32" s="58">
        <v>0</v>
      </c>
      <c r="AO32" s="58">
        <v>0</v>
      </c>
      <c r="AP32" s="58">
        <v>0</v>
      </c>
      <c r="AQ32" s="58">
        <v>0</v>
      </c>
      <c r="AR32" s="58"/>
      <c r="AS32"/>
    </row>
    <row r="33" spans="1:45">
      <c r="A33" s="60" t="s">
        <v>612</v>
      </c>
      <c r="B33" s="58">
        <v>0</v>
      </c>
      <c r="C33" s="6">
        <v>0</v>
      </c>
      <c r="D33" s="58">
        <v>0</v>
      </c>
      <c r="E33" s="58">
        <v>0</v>
      </c>
      <c r="F33" s="58">
        <v>5</v>
      </c>
      <c r="G33" s="58">
        <v>0</v>
      </c>
      <c r="H33" s="58">
        <v>5</v>
      </c>
      <c r="I33" s="58">
        <v>5</v>
      </c>
      <c r="J33" s="58">
        <v>0</v>
      </c>
      <c r="K33" s="58"/>
      <c r="L33" s="58">
        <v>5</v>
      </c>
      <c r="M33" s="58">
        <v>5</v>
      </c>
      <c r="N33" s="58">
        <v>5</v>
      </c>
      <c r="O33" s="58">
        <v>5</v>
      </c>
      <c r="P33" s="58"/>
      <c r="Q33" s="58">
        <v>5</v>
      </c>
      <c r="R33" s="58">
        <v>5</v>
      </c>
      <c r="S33" s="6">
        <v>0</v>
      </c>
      <c r="T33" s="58">
        <v>0</v>
      </c>
      <c r="U33" s="6">
        <v>0</v>
      </c>
      <c r="V33" s="6">
        <v>0</v>
      </c>
      <c r="W33" s="58">
        <v>5</v>
      </c>
      <c r="X33" s="58">
        <v>5</v>
      </c>
      <c r="Y33" s="58">
        <v>0</v>
      </c>
      <c r="Z33" s="58">
        <v>5</v>
      </c>
      <c r="AA33" s="58">
        <v>5</v>
      </c>
      <c r="AB33" s="58">
        <v>5</v>
      </c>
      <c r="AC33" s="6">
        <v>5</v>
      </c>
      <c r="AD33" s="58">
        <v>5</v>
      </c>
      <c r="AE33" s="58">
        <v>5</v>
      </c>
      <c r="AF33" s="58">
        <v>5</v>
      </c>
      <c r="AG33" s="58">
        <v>5</v>
      </c>
      <c r="AH33" s="58">
        <v>5</v>
      </c>
      <c r="AI33" s="58">
        <v>5</v>
      </c>
      <c r="AJ33" s="58">
        <v>5</v>
      </c>
      <c r="AK33" s="58">
        <v>5</v>
      </c>
      <c r="AL33" s="58">
        <v>5</v>
      </c>
      <c r="AM33" s="58">
        <v>5</v>
      </c>
      <c r="AN33" s="58">
        <v>0</v>
      </c>
      <c r="AO33" s="58">
        <v>5</v>
      </c>
      <c r="AP33" s="58">
        <v>5</v>
      </c>
      <c r="AQ33" s="58">
        <v>5</v>
      </c>
      <c r="AR33" s="58"/>
      <c r="AS33"/>
    </row>
    <row r="34" spans="1:45">
      <c r="A34" s="60" t="s">
        <v>658</v>
      </c>
      <c r="B34" s="58">
        <v>0</v>
      </c>
      <c r="C34" s="6">
        <v>0</v>
      </c>
      <c r="D34" s="58">
        <v>0</v>
      </c>
      <c r="E34" s="58">
        <v>0</v>
      </c>
      <c r="F34" s="58">
        <v>0</v>
      </c>
      <c r="G34" s="58">
        <v>0</v>
      </c>
      <c r="H34" s="58">
        <v>0</v>
      </c>
      <c r="I34" s="58">
        <v>0</v>
      </c>
      <c r="J34" s="58">
        <v>0</v>
      </c>
      <c r="K34" s="58"/>
      <c r="L34" s="58">
        <v>0</v>
      </c>
      <c r="M34" s="58">
        <v>0</v>
      </c>
      <c r="N34" s="58">
        <v>0</v>
      </c>
      <c r="O34" s="58">
        <v>0</v>
      </c>
      <c r="P34" s="58"/>
      <c r="Q34" s="58">
        <v>0</v>
      </c>
      <c r="R34" s="58">
        <v>0</v>
      </c>
      <c r="S34" s="6">
        <v>0</v>
      </c>
      <c r="T34" s="58">
        <v>0</v>
      </c>
      <c r="U34" s="6">
        <v>0</v>
      </c>
      <c r="V34" s="6">
        <v>0</v>
      </c>
      <c r="W34" s="58">
        <v>0</v>
      </c>
      <c r="X34" s="58">
        <v>0</v>
      </c>
      <c r="Y34" s="58">
        <v>0</v>
      </c>
      <c r="Z34" s="58">
        <v>0</v>
      </c>
      <c r="AA34" s="58">
        <v>0</v>
      </c>
      <c r="AB34" s="58">
        <v>0</v>
      </c>
      <c r="AC34" s="6">
        <v>0</v>
      </c>
      <c r="AD34" s="58">
        <v>0</v>
      </c>
      <c r="AE34" s="58">
        <v>0</v>
      </c>
      <c r="AF34" s="58">
        <v>0</v>
      </c>
      <c r="AG34" s="58">
        <v>0</v>
      </c>
      <c r="AH34" s="58">
        <v>0</v>
      </c>
      <c r="AI34" s="58">
        <v>0</v>
      </c>
      <c r="AJ34" s="58">
        <v>0</v>
      </c>
      <c r="AK34" s="58">
        <v>5</v>
      </c>
      <c r="AL34" s="58">
        <v>0</v>
      </c>
      <c r="AM34" s="58">
        <v>0</v>
      </c>
      <c r="AN34" s="58">
        <v>0</v>
      </c>
      <c r="AO34" s="58">
        <v>0</v>
      </c>
      <c r="AP34" s="58">
        <v>0</v>
      </c>
      <c r="AQ34" s="58">
        <v>0</v>
      </c>
      <c r="AR34" s="58"/>
      <c r="AS34"/>
    </row>
    <row r="35" spans="1:45">
      <c r="A35" s="54" t="s">
        <v>614</v>
      </c>
      <c r="B35" s="61">
        <v>80000</v>
      </c>
      <c r="C35" s="4">
        <v>100625</v>
      </c>
      <c r="D35" s="61">
        <v>250384</v>
      </c>
      <c r="E35" s="61">
        <v>250384</v>
      </c>
      <c r="F35" s="19">
        <v>0</v>
      </c>
      <c r="G35" s="19">
        <v>0</v>
      </c>
      <c r="H35" s="19">
        <v>360000</v>
      </c>
      <c r="I35" s="62">
        <v>0</v>
      </c>
      <c r="J35" s="61">
        <v>204000</v>
      </c>
      <c r="L35" s="19">
        <v>0</v>
      </c>
      <c r="M35" s="19">
        <v>45000</v>
      </c>
      <c r="N35" s="19">
        <v>35000</v>
      </c>
      <c r="O35" s="19">
        <v>110000</v>
      </c>
      <c r="Q35" s="19">
        <v>261191</v>
      </c>
      <c r="R35" s="61">
        <v>18000</v>
      </c>
      <c r="S35" s="4">
        <v>120000</v>
      </c>
      <c r="T35" s="19">
        <v>190000</v>
      </c>
      <c r="U35" s="4">
        <v>120000</v>
      </c>
      <c r="V35" s="4">
        <v>110000</v>
      </c>
      <c r="W35" s="19">
        <v>0</v>
      </c>
      <c r="X35" s="19">
        <v>0</v>
      </c>
      <c r="Y35" s="19">
        <v>0</v>
      </c>
      <c r="Z35" s="19">
        <v>0</v>
      </c>
      <c r="AA35" s="19">
        <v>0</v>
      </c>
      <c r="AB35" s="19">
        <v>0</v>
      </c>
      <c r="AC35" s="4"/>
      <c r="AD35" s="62">
        <v>190000</v>
      </c>
      <c r="AE35" s="61">
        <v>250000</v>
      </c>
      <c r="AF35" s="19">
        <v>0</v>
      </c>
      <c r="AG35" s="19">
        <v>0</v>
      </c>
      <c r="AH35" s="19">
        <v>0</v>
      </c>
      <c r="AI35" s="19">
        <v>0</v>
      </c>
      <c r="AJ35" s="19">
        <v>0</v>
      </c>
      <c r="AK35" s="19">
        <v>230000</v>
      </c>
      <c r="AL35" s="61">
        <v>212000</v>
      </c>
      <c r="AM35" s="61">
        <v>200000</v>
      </c>
      <c r="AN35" s="19">
        <v>0</v>
      </c>
      <c r="AO35" s="19">
        <v>0</v>
      </c>
      <c r="AP35" s="61">
        <v>50000</v>
      </c>
      <c r="AQ35" s="19">
        <v>75000</v>
      </c>
      <c r="AR35" s="19"/>
      <c r="AS35"/>
    </row>
    <row r="36" spans="1:45">
      <c r="A36" s="64" t="s">
        <v>615</v>
      </c>
      <c r="B36" s="19">
        <v>0</v>
      </c>
      <c r="C36" s="4">
        <v>0</v>
      </c>
      <c r="D36" s="19">
        <v>0</v>
      </c>
      <c r="E36" s="19">
        <v>0</v>
      </c>
      <c r="F36" s="61">
        <v>110000</v>
      </c>
      <c r="G36" s="19">
        <v>30000</v>
      </c>
      <c r="H36" s="19">
        <v>0</v>
      </c>
      <c r="I36" s="19">
        <v>70000</v>
      </c>
      <c r="J36" s="19">
        <v>0</v>
      </c>
      <c r="L36" s="19">
        <v>76253</v>
      </c>
      <c r="M36" s="19">
        <v>40000</v>
      </c>
      <c r="N36" s="19">
        <v>0</v>
      </c>
      <c r="O36" s="19">
        <v>120000</v>
      </c>
      <c r="Q36" s="19">
        <v>0</v>
      </c>
      <c r="R36" s="61">
        <v>18000</v>
      </c>
      <c r="S36" s="4">
        <v>0</v>
      </c>
      <c r="T36" s="19">
        <v>0</v>
      </c>
      <c r="U36" s="4">
        <v>0</v>
      </c>
      <c r="V36" s="4">
        <v>0</v>
      </c>
      <c r="W36" s="19">
        <v>0</v>
      </c>
      <c r="X36" s="19">
        <v>0</v>
      </c>
      <c r="Y36" s="19">
        <v>0</v>
      </c>
      <c r="Z36" s="19">
        <v>0</v>
      </c>
      <c r="AA36" s="19">
        <v>90000</v>
      </c>
      <c r="AB36" s="19">
        <v>100000</v>
      </c>
      <c r="AC36" s="4"/>
      <c r="AD36" s="62">
        <v>180000</v>
      </c>
      <c r="AF36" s="19">
        <v>0</v>
      </c>
      <c r="AG36" s="19">
        <v>232626</v>
      </c>
      <c r="AH36" s="19">
        <v>232626</v>
      </c>
      <c r="AI36" s="19">
        <v>0</v>
      </c>
      <c r="AJ36" s="19">
        <v>0</v>
      </c>
      <c r="AK36" s="19">
        <v>230000</v>
      </c>
      <c r="AL36" s="61">
        <v>212000</v>
      </c>
      <c r="AM36" s="61">
        <v>200000</v>
      </c>
      <c r="AN36" s="19">
        <v>0</v>
      </c>
      <c r="AO36" s="19">
        <v>55000</v>
      </c>
      <c r="AP36" s="61">
        <v>50000</v>
      </c>
      <c r="AQ36" s="19">
        <v>0</v>
      </c>
      <c r="AR36" s="19"/>
      <c r="AS36"/>
    </row>
    <row r="37" spans="1:45" s="71" customFormat="1" ht="18">
      <c r="A37" s="65" t="s">
        <v>616</v>
      </c>
      <c r="B37" s="104"/>
      <c r="C37" s="29"/>
      <c r="D37" s="70" t="s">
        <v>2459</v>
      </c>
      <c r="E37" s="70"/>
      <c r="F37" s="104"/>
      <c r="G37" s="104"/>
      <c r="H37" s="104"/>
      <c r="I37" s="67"/>
      <c r="J37" s="104"/>
      <c r="K37" s="104"/>
      <c r="L37" s="104"/>
      <c r="M37" s="104"/>
      <c r="N37" s="67"/>
      <c r="O37" s="104"/>
      <c r="P37" s="104"/>
      <c r="Q37" s="67"/>
      <c r="R37" s="104"/>
      <c r="S37" s="29"/>
      <c r="T37" s="67"/>
      <c r="U37" s="29"/>
      <c r="V37" s="29"/>
      <c r="W37" s="104"/>
      <c r="X37" s="104"/>
      <c r="Y37" s="104"/>
      <c r="Z37" s="104"/>
      <c r="AA37" s="104"/>
      <c r="AB37" s="104"/>
      <c r="AC37" s="12" t="s">
        <v>1702</v>
      </c>
      <c r="AD37" s="104"/>
      <c r="AE37" s="104"/>
      <c r="AF37" s="104"/>
      <c r="AG37" s="104"/>
      <c r="AH37" s="104"/>
      <c r="AI37" s="104"/>
      <c r="AJ37" s="104"/>
      <c r="AK37" s="104"/>
      <c r="AL37" s="104"/>
      <c r="AM37" s="104"/>
      <c r="AN37" s="67"/>
      <c r="AO37" s="67"/>
      <c r="AP37" s="104"/>
      <c r="AQ37" s="104"/>
      <c r="AR37" s="66"/>
    </row>
    <row r="38" spans="1:45">
      <c r="A38" s="46" t="s">
        <v>617</v>
      </c>
      <c r="B38" s="19" t="s">
        <v>1995</v>
      </c>
      <c r="C38" s="4" t="s">
        <v>1995</v>
      </c>
      <c r="D38" s="19" t="s">
        <v>1995</v>
      </c>
      <c r="E38" s="19" t="s">
        <v>1995</v>
      </c>
      <c r="F38" s="19" t="s">
        <v>1995</v>
      </c>
      <c r="H38" s="19" t="s">
        <v>1995</v>
      </c>
      <c r="I38" s="19" t="s">
        <v>1995</v>
      </c>
      <c r="L38" s="19" t="s">
        <v>1995</v>
      </c>
      <c r="M38" s="19" t="s">
        <v>1995</v>
      </c>
      <c r="N38" s="19" t="s">
        <v>2994</v>
      </c>
      <c r="O38" s="19" t="s">
        <v>1995</v>
      </c>
      <c r="Q38" s="19" t="s">
        <v>1995</v>
      </c>
      <c r="R38" s="19" t="s">
        <v>1995</v>
      </c>
      <c r="S38" s="4" t="s">
        <v>1995</v>
      </c>
      <c r="U38" s="4" t="s">
        <v>1995</v>
      </c>
      <c r="V38" s="4" t="s">
        <v>1995</v>
      </c>
      <c r="X38" s="19" t="s">
        <v>590</v>
      </c>
      <c r="Y38" s="19"/>
      <c r="Z38" s="19" t="s">
        <v>1995</v>
      </c>
      <c r="AA38" s="19" t="s">
        <v>1995</v>
      </c>
      <c r="AB38" s="19" t="s">
        <v>1995</v>
      </c>
      <c r="AC38" s="4" t="s">
        <v>1995</v>
      </c>
      <c r="AD38" s="19" t="s">
        <v>1995</v>
      </c>
      <c r="AE38" s="19" t="s">
        <v>1995</v>
      </c>
      <c r="AF38" s="19" t="s">
        <v>1995</v>
      </c>
      <c r="AG38" s="19" t="s">
        <v>1995</v>
      </c>
      <c r="AH38" s="19" t="s">
        <v>1995</v>
      </c>
      <c r="AI38" s="19" t="s">
        <v>1995</v>
      </c>
      <c r="AJ38" s="19" t="s">
        <v>1995</v>
      </c>
      <c r="AK38" s="19" t="s">
        <v>1995</v>
      </c>
      <c r="AL38" s="19" t="s">
        <v>1995</v>
      </c>
      <c r="AM38" s="19" t="s">
        <v>1995</v>
      </c>
      <c r="AP38" s="19" t="s">
        <v>1995</v>
      </c>
      <c r="AQ38" s="19" t="s">
        <v>1995</v>
      </c>
      <c r="AR38" s="19"/>
      <c r="AS38"/>
    </row>
    <row r="39" spans="1:45">
      <c r="A39" s="72" t="s">
        <v>618</v>
      </c>
      <c r="B39" s="19" t="s">
        <v>590</v>
      </c>
      <c r="C39" s="4"/>
      <c r="D39" s="19" t="s">
        <v>1995</v>
      </c>
      <c r="F39" s="19" t="s">
        <v>590</v>
      </c>
      <c r="Q39" s="19" t="s">
        <v>1995</v>
      </c>
      <c r="R39" s="19" t="s">
        <v>590</v>
      </c>
      <c r="S39" s="4"/>
      <c r="U39" s="4"/>
      <c r="V39" s="4"/>
      <c r="X39" s="19" t="s">
        <v>590</v>
      </c>
      <c r="Y39" s="19"/>
      <c r="AC39" s="4" t="s">
        <v>590</v>
      </c>
      <c r="AE39" s="19" t="s">
        <v>590</v>
      </c>
      <c r="AF39" s="19" t="s">
        <v>590</v>
      </c>
      <c r="AG39" s="19" t="s">
        <v>590</v>
      </c>
      <c r="AI39" s="19" t="s">
        <v>590</v>
      </c>
      <c r="AL39" s="19" t="s">
        <v>590</v>
      </c>
      <c r="AM39" s="19" t="s">
        <v>590</v>
      </c>
      <c r="AP39" s="19" t="s">
        <v>590</v>
      </c>
      <c r="AQ39" s="19" t="s">
        <v>590</v>
      </c>
      <c r="AR39" s="19"/>
      <c r="AS39"/>
    </row>
    <row r="40" spans="1:45">
      <c r="A40" s="46" t="s">
        <v>619</v>
      </c>
      <c r="B40" s="73" t="s">
        <v>2460</v>
      </c>
      <c r="C40" s="8" t="s">
        <v>4152</v>
      </c>
      <c r="D40" s="73" t="s">
        <v>2461</v>
      </c>
      <c r="E40" s="73"/>
      <c r="F40" s="19" t="s">
        <v>3974</v>
      </c>
      <c r="H40" s="19" t="s">
        <v>4019</v>
      </c>
      <c r="I40" s="19" t="s">
        <v>3991</v>
      </c>
      <c r="L40" s="19" t="s">
        <v>2225</v>
      </c>
      <c r="M40" s="19" t="s">
        <v>4005</v>
      </c>
      <c r="N40" s="19" t="s">
        <v>2441</v>
      </c>
      <c r="O40" s="19" t="s">
        <v>3996</v>
      </c>
      <c r="Q40" s="19" t="s">
        <v>3994</v>
      </c>
      <c r="R40" s="19" t="s">
        <v>4106</v>
      </c>
      <c r="S40" s="4" t="s">
        <v>4149</v>
      </c>
      <c r="U40" s="4" t="s">
        <v>4148</v>
      </c>
      <c r="V40" s="8" t="s">
        <v>4151</v>
      </c>
      <c r="Y40" s="19"/>
      <c r="Z40" s="19" t="s">
        <v>1571</v>
      </c>
      <c r="AA40" s="19" t="s">
        <v>3342</v>
      </c>
      <c r="AB40" s="19" t="s">
        <v>1572</v>
      </c>
      <c r="AC40" s="8" t="s">
        <v>1703</v>
      </c>
      <c r="AD40" s="19" t="s">
        <v>4010</v>
      </c>
      <c r="AE40" s="19" t="s">
        <v>4929</v>
      </c>
      <c r="AG40" s="19" t="s">
        <v>4942</v>
      </c>
      <c r="AI40" s="19" t="s">
        <v>3978</v>
      </c>
      <c r="AJ40" s="19" t="s">
        <v>1574</v>
      </c>
      <c r="AK40" s="19" t="s">
        <v>4028</v>
      </c>
      <c r="AL40" s="19" t="s">
        <v>3963</v>
      </c>
      <c r="AM40" s="19" t="s">
        <v>4943</v>
      </c>
      <c r="AP40" s="19" t="s">
        <v>2048</v>
      </c>
      <c r="AQ40" s="19" t="s">
        <v>4094</v>
      </c>
      <c r="AR40" s="19"/>
      <c r="AS40"/>
    </row>
    <row r="41" spans="1:45">
      <c r="A41" s="55" t="s">
        <v>620</v>
      </c>
      <c r="B41" s="19">
        <v>2008</v>
      </c>
      <c r="C41" s="4"/>
      <c r="D41" s="19">
        <v>2006</v>
      </c>
      <c r="F41" s="19">
        <v>2007</v>
      </c>
      <c r="H41" s="19">
        <v>2007</v>
      </c>
      <c r="I41" s="19">
        <v>1990</v>
      </c>
      <c r="L41" s="19">
        <v>2008</v>
      </c>
      <c r="M41" s="19">
        <v>2006</v>
      </c>
      <c r="N41" s="19">
        <v>2008</v>
      </c>
      <c r="Q41" s="19">
        <v>2008</v>
      </c>
      <c r="R41" s="19">
        <v>2007</v>
      </c>
      <c r="S41" s="4"/>
      <c r="U41" s="4"/>
      <c r="V41" s="4"/>
      <c r="Y41" s="19"/>
      <c r="AA41" s="19">
        <v>2007</v>
      </c>
      <c r="AB41" s="19">
        <v>2003</v>
      </c>
      <c r="AC41" s="4">
        <v>2001</v>
      </c>
      <c r="AD41" s="19">
        <v>2004</v>
      </c>
      <c r="AE41" s="19">
        <v>2003</v>
      </c>
      <c r="AG41" s="19">
        <v>1995</v>
      </c>
      <c r="AI41" s="19">
        <v>1993</v>
      </c>
      <c r="AK41" s="19">
        <v>2004</v>
      </c>
      <c r="AL41" s="19">
        <v>2003</v>
      </c>
      <c r="AM41" s="19">
        <v>2001</v>
      </c>
      <c r="AP41" s="19">
        <v>1992</v>
      </c>
      <c r="AQ41" s="19">
        <v>2007</v>
      </c>
      <c r="AR41" s="19"/>
      <c r="AS41"/>
    </row>
    <row r="42" spans="1:45">
      <c r="A42" s="55" t="s">
        <v>621</v>
      </c>
      <c r="B42" s="19">
        <v>24</v>
      </c>
      <c r="C42" s="4">
        <v>30</v>
      </c>
      <c r="D42" s="19">
        <v>37</v>
      </c>
      <c r="F42" s="19">
        <v>20</v>
      </c>
      <c r="H42" s="19">
        <v>37</v>
      </c>
      <c r="I42" s="19">
        <v>15</v>
      </c>
      <c r="L42" s="19">
        <v>19</v>
      </c>
      <c r="M42" s="19">
        <v>25</v>
      </c>
      <c r="N42" s="19">
        <v>20</v>
      </c>
      <c r="O42" s="19">
        <v>34</v>
      </c>
      <c r="Q42" s="19">
        <v>18</v>
      </c>
      <c r="R42" s="19">
        <v>37</v>
      </c>
      <c r="S42" s="4">
        <v>32</v>
      </c>
      <c r="U42" s="4">
        <v>32</v>
      </c>
      <c r="V42" s="4">
        <v>33</v>
      </c>
      <c r="Y42" s="19"/>
      <c r="Z42" s="19">
        <v>37</v>
      </c>
      <c r="AA42" s="19">
        <v>16</v>
      </c>
      <c r="AB42" s="19">
        <v>17</v>
      </c>
      <c r="AC42" s="4">
        <v>31</v>
      </c>
      <c r="AD42" s="19">
        <v>30</v>
      </c>
      <c r="AE42" s="19">
        <v>37</v>
      </c>
      <c r="AG42" s="19">
        <v>35</v>
      </c>
      <c r="AI42" s="19">
        <v>33</v>
      </c>
      <c r="AJ42" s="19">
        <v>15</v>
      </c>
      <c r="AK42" s="19">
        <v>34</v>
      </c>
      <c r="AL42" s="19">
        <v>36</v>
      </c>
      <c r="AM42" s="19">
        <v>37</v>
      </c>
      <c r="AP42" s="19">
        <v>30</v>
      </c>
      <c r="AQ42" s="19">
        <v>30</v>
      </c>
      <c r="AR42" s="19"/>
      <c r="AS42"/>
    </row>
    <row r="43" spans="1:45">
      <c r="A43" s="55" t="s">
        <v>622</v>
      </c>
      <c r="C43" s="4">
        <v>0</v>
      </c>
      <c r="S43" s="4">
        <v>0</v>
      </c>
      <c r="U43" s="4">
        <v>0</v>
      </c>
      <c r="V43" s="4">
        <v>0</v>
      </c>
      <c r="Y43" s="19"/>
      <c r="Z43" s="19">
        <v>0</v>
      </c>
      <c r="AA43" s="19">
        <v>0</v>
      </c>
      <c r="AC43" s="4"/>
      <c r="AJ43" s="19">
        <v>0</v>
      </c>
      <c r="AR43" s="19"/>
      <c r="AS43"/>
    </row>
    <row r="44" spans="1:45">
      <c r="A44" s="74" t="s">
        <v>1792</v>
      </c>
      <c r="B44" s="73" t="s">
        <v>474</v>
      </c>
      <c r="C44" s="8" t="s">
        <v>2226</v>
      </c>
      <c r="H44" s="19" t="s">
        <v>4020</v>
      </c>
      <c r="L44" s="19" t="s">
        <v>2226</v>
      </c>
      <c r="M44" s="19" t="s">
        <v>4006</v>
      </c>
      <c r="O44" s="19" t="s">
        <v>4059</v>
      </c>
      <c r="Q44" s="19" t="s">
        <v>3995</v>
      </c>
      <c r="R44" s="19" t="s">
        <v>4107</v>
      </c>
      <c r="S44" s="4" t="s">
        <v>2226</v>
      </c>
      <c r="U44" s="4" t="s">
        <v>3908</v>
      </c>
      <c r="V44" s="8" t="s">
        <v>2226</v>
      </c>
      <c r="Y44" s="19"/>
      <c r="Z44" s="19">
        <v>0</v>
      </c>
      <c r="AA44" s="19" t="s">
        <v>2226</v>
      </c>
      <c r="AB44" s="19">
        <v>0</v>
      </c>
      <c r="AC44" s="8" t="s">
        <v>4880</v>
      </c>
      <c r="AD44" s="19" t="s">
        <v>4011</v>
      </c>
      <c r="AE44" s="19" t="s">
        <v>4254</v>
      </c>
      <c r="AG44" s="19" t="s">
        <v>4254</v>
      </c>
      <c r="AI44" s="19" t="s">
        <v>3979</v>
      </c>
      <c r="AJ44" s="19">
        <v>0</v>
      </c>
      <c r="AL44" s="19" t="s">
        <v>3964</v>
      </c>
      <c r="AM44" s="19" t="s">
        <v>4944</v>
      </c>
      <c r="AP44" s="19" t="s">
        <v>2049</v>
      </c>
      <c r="AQ44" s="19" t="s">
        <v>2549</v>
      </c>
      <c r="AR44" s="19"/>
      <c r="AS44"/>
    </row>
    <row r="45" spans="1:45" ht="38.25">
      <c r="A45" s="55" t="s">
        <v>624</v>
      </c>
      <c r="B45" s="73" t="s">
        <v>2462</v>
      </c>
      <c r="C45" s="4">
        <v>0</v>
      </c>
      <c r="D45" s="73" t="s">
        <v>2463</v>
      </c>
      <c r="E45" s="73"/>
      <c r="F45" s="19" t="s">
        <v>3975</v>
      </c>
      <c r="H45" s="19" t="s">
        <v>4021</v>
      </c>
      <c r="I45" s="19" t="s">
        <v>2442</v>
      </c>
      <c r="L45" s="19" t="s">
        <v>4059</v>
      </c>
      <c r="O45" s="19" t="s">
        <v>3997</v>
      </c>
      <c r="R45" s="19" t="s">
        <v>4108</v>
      </c>
      <c r="S45" s="4">
        <v>0</v>
      </c>
      <c r="U45" s="4">
        <v>0</v>
      </c>
      <c r="V45" s="4">
        <v>0</v>
      </c>
      <c r="Y45" s="19"/>
      <c r="Z45" s="19">
        <v>0</v>
      </c>
      <c r="AA45" s="19" t="s">
        <v>4029</v>
      </c>
      <c r="AB45" s="19">
        <v>0</v>
      </c>
      <c r="AC45" s="8" t="s">
        <v>1704</v>
      </c>
      <c r="AD45" s="19" t="s">
        <v>4012</v>
      </c>
      <c r="AE45" s="19" t="s">
        <v>4930</v>
      </c>
      <c r="AG45" s="19" t="s">
        <v>4946</v>
      </c>
      <c r="AI45" s="19" t="s">
        <v>3980</v>
      </c>
      <c r="AJ45" s="19">
        <v>0</v>
      </c>
      <c r="AK45" s="19" t="s">
        <v>4029</v>
      </c>
      <c r="AM45" s="19" t="s">
        <v>4947</v>
      </c>
      <c r="AP45" s="19" t="s">
        <v>2050</v>
      </c>
      <c r="AQ45" s="19" t="s">
        <v>4095</v>
      </c>
      <c r="AR45" s="19"/>
      <c r="AS45"/>
    </row>
    <row r="46" spans="1:45" ht="25.5">
      <c r="A46" s="55" t="s">
        <v>625</v>
      </c>
      <c r="B46" s="73" t="s">
        <v>4232</v>
      </c>
      <c r="C46" s="4">
        <v>0</v>
      </c>
      <c r="D46" s="73" t="s">
        <v>2464</v>
      </c>
      <c r="E46" s="73"/>
      <c r="F46" s="19" t="s">
        <v>590</v>
      </c>
      <c r="L46" s="19" t="s">
        <v>4000</v>
      </c>
      <c r="O46" s="19" t="s">
        <v>3998</v>
      </c>
      <c r="R46" s="19" t="s">
        <v>4109</v>
      </c>
      <c r="S46" s="4" t="s">
        <v>3358</v>
      </c>
      <c r="U46" s="4">
        <v>0</v>
      </c>
      <c r="V46" s="8" t="s">
        <v>1914</v>
      </c>
      <c r="Y46" s="19"/>
      <c r="Z46" s="19" t="s">
        <v>1579</v>
      </c>
      <c r="AA46" s="19">
        <v>0</v>
      </c>
      <c r="AB46" s="19">
        <v>0</v>
      </c>
      <c r="AC46" s="8" t="s">
        <v>1705</v>
      </c>
      <c r="AE46" s="19" t="s">
        <v>4931</v>
      </c>
      <c r="AG46" s="19" t="s">
        <v>4948</v>
      </c>
      <c r="AI46" s="19" t="s">
        <v>3981</v>
      </c>
      <c r="AJ46" s="19">
        <v>0</v>
      </c>
      <c r="AK46" s="19" t="s">
        <v>4030</v>
      </c>
      <c r="AM46" s="19" t="s">
        <v>4949</v>
      </c>
      <c r="AP46" s="19" t="s">
        <v>2051</v>
      </c>
      <c r="AQ46" s="19" t="s">
        <v>4096</v>
      </c>
      <c r="AR46" s="19"/>
      <c r="AS46"/>
    </row>
    <row r="47" spans="1:45">
      <c r="A47" s="46" t="s">
        <v>623</v>
      </c>
      <c r="C47" s="4">
        <v>0</v>
      </c>
      <c r="D47" s="73" t="s">
        <v>2465</v>
      </c>
      <c r="E47" s="73"/>
      <c r="H47" s="19" t="s">
        <v>4022</v>
      </c>
      <c r="O47" s="19" t="s">
        <v>3999</v>
      </c>
      <c r="S47" s="4">
        <v>0</v>
      </c>
      <c r="U47" s="4">
        <v>0</v>
      </c>
      <c r="V47" s="4">
        <v>0</v>
      </c>
      <c r="Y47" s="19"/>
      <c r="Z47" s="19">
        <v>0</v>
      </c>
      <c r="AA47" s="19">
        <v>0</v>
      </c>
      <c r="AB47" s="19">
        <v>0</v>
      </c>
      <c r="AC47" s="4"/>
      <c r="AG47" s="19" t="s">
        <v>4950</v>
      </c>
      <c r="AI47" s="19" t="s">
        <v>3982</v>
      </c>
      <c r="AK47" s="19" t="s">
        <v>4031</v>
      </c>
      <c r="AM47" s="19" t="s">
        <v>4951</v>
      </c>
      <c r="AR47" s="19"/>
      <c r="AS47"/>
    </row>
    <row r="48" spans="1:45">
      <c r="A48" s="55" t="s">
        <v>620</v>
      </c>
      <c r="C48" s="4"/>
      <c r="H48" s="19">
        <v>2008</v>
      </c>
      <c r="O48" s="19">
        <v>2009</v>
      </c>
      <c r="S48" s="4"/>
      <c r="U48" s="4"/>
      <c r="V48" s="4"/>
      <c r="Y48" s="19"/>
      <c r="AC48" s="4"/>
      <c r="AG48" s="19">
        <v>1997</v>
      </c>
      <c r="AI48" s="19">
        <v>1992</v>
      </c>
      <c r="AK48" s="19">
        <v>2009</v>
      </c>
      <c r="AM48" s="19">
        <v>2007</v>
      </c>
      <c r="AR48" s="19"/>
      <c r="AS48"/>
    </row>
    <row r="49" spans="1:45">
      <c r="A49" s="55" t="s">
        <v>621</v>
      </c>
      <c r="C49" s="4"/>
      <c r="H49" s="19">
        <v>36</v>
      </c>
      <c r="O49" s="19">
        <v>15</v>
      </c>
      <c r="S49" s="4"/>
      <c r="U49" s="4"/>
      <c r="V49" s="4"/>
      <c r="Y49" s="19"/>
      <c r="AC49" s="4"/>
      <c r="AG49" s="19">
        <v>25</v>
      </c>
      <c r="AI49" s="19">
        <v>31</v>
      </c>
      <c r="AK49" s="19">
        <v>15</v>
      </c>
      <c r="AM49" s="19">
        <v>20</v>
      </c>
      <c r="AR49" s="19"/>
      <c r="AS49"/>
    </row>
    <row r="50" spans="1:45">
      <c r="A50" s="55" t="s">
        <v>622</v>
      </c>
      <c r="C50" s="4">
        <v>0</v>
      </c>
      <c r="S50" s="4">
        <v>0</v>
      </c>
      <c r="U50" s="4">
        <v>0</v>
      </c>
      <c r="V50" s="4">
        <v>0</v>
      </c>
      <c r="Y50" s="19"/>
      <c r="Z50" s="19">
        <v>0</v>
      </c>
      <c r="AA50" s="19">
        <v>0</v>
      </c>
      <c r="AB50" s="19">
        <v>0</v>
      </c>
      <c r="AC50" s="4"/>
      <c r="AR50" s="19"/>
      <c r="AS50"/>
    </row>
    <row r="51" spans="1:45">
      <c r="A51" s="74" t="s">
        <v>1792</v>
      </c>
      <c r="C51" s="4">
        <v>0</v>
      </c>
      <c r="O51" s="19" t="s">
        <v>4059</v>
      </c>
      <c r="S51" s="4">
        <v>0</v>
      </c>
      <c r="U51" s="4">
        <v>0</v>
      </c>
      <c r="V51" s="4">
        <v>0</v>
      </c>
      <c r="Y51" s="19"/>
      <c r="Z51" s="19">
        <v>0</v>
      </c>
      <c r="AA51" s="19">
        <v>0</v>
      </c>
      <c r="AB51" s="19">
        <v>0</v>
      </c>
      <c r="AC51" s="4"/>
      <c r="AG51" s="19" t="s">
        <v>4952</v>
      </c>
      <c r="AI51" s="19" t="s">
        <v>3983</v>
      </c>
      <c r="AM51" s="19" t="s">
        <v>4254</v>
      </c>
      <c r="AR51" s="19"/>
      <c r="AS51"/>
    </row>
    <row r="52" spans="1:45">
      <c r="A52" s="55" t="s">
        <v>624</v>
      </c>
      <c r="C52" s="4">
        <v>0</v>
      </c>
      <c r="O52" s="19" t="s">
        <v>4059</v>
      </c>
      <c r="S52" s="4">
        <v>0</v>
      </c>
      <c r="U52" s="4">
        <v>0</v>
      </c>
      <c r="V52" s="4">
        <v>0</v>
      </c>
      <c r="Y52" s="19"/>
      <c r="Z52" s="19">
        <v>0</v>
      </c>
      <c r="AA52" s="19">
        <v>0</v>
      </c>
      <c r="AB52" s="19">
        <v>0</v>
      </c>
      <c r="AC52" s="4"/>
      <c r="AG52" s="19" t="s">
        <v>4953</v>
      </c>
      <c r="AI52" s="19" t="s">
        <v>3980</v>
      </c>
      <c r="AK52" s="19" t="s">
        <v>4032</v>
      </c>
      <c r="AM52" s="19" t="s">
        <v>4954</v>
      </c>
      <c r="AR52" s="19"/>
      <c r="AS52"/>
    </row>
    <row r="53" spans="1:45" ht="25.5">
      <c r="A53" s="55" t="s">
        <v>625</v>
      </c>
      <c r="C53" s="4">
        <v>0</v>
      </c>
      <c r="O53" s="19" t="s">
        <v>4000</v>
      </c>
      <c r="S53" s="4">
        <v>0</v>
      </c>
      <c r="U53" s="4">
        <v>0</v>
      </c>
      <c r="V53" s="4">
        <v>0</v>
      </c>
      <c r="Y53" s="19"/>
      <c r="Z53" s="19">
        <v>0</v>
      </c>
      <c r="AA53" s="19">
        <v>0</v>
      </c>
      <c r="AB53" s="19">
        <v>0</v>
      </c>
      <c r="AC53" s="4"/>
      <c r="AG53" s="19" t="s">
        <v>4948</v>
      </c>
      <c r="AI53" s="19" t="s">
        <v>3981</v>
      </c>
      <c r="AM53" s="19" t="s">
        <v>4955</v>
      </c>
      <c r="AR53" s="19"/>
      <c r="AS53"/>
    </row>
    <row r="54" spans="1:45">
      <c r="A54" s="54" t="s">
        <v>626</v>
      </c>
      <c r="B54" s="19">
        <v>40</v>
      </c>
      <c r="C54" s="4">
        <v>25</v>
      </c>
      <c r="D54" s="19">
        <v>98</v>
      </c>
      <c r="E54" s="19">
        <v>98</v>
      </c>
      <c r="F54" s="19">
        <v>0</v>
      </c>
      <c r="G54" s="19">
        <v>0</v>
      </c>
      <c r="H54" s="19">
        <v>98</v>
      </c>
      <c r="I54" s="19">
        <v>0</v>
      </c>
      <c r="J54" s="19">
        <v>50</v>
      </c>
      <c r="L54" s="19">
        <v>71</v>
      </c>
      <c r="M54" s="19">
        <v>90</v>
      </c>
      <c r="N54" s="19">
        <v>80</v>
      </c>
      <c r="O54" s="19">
        <v>95</v>
      </c>
      <c r="Q54" s="19">
        <v>68</v>
      </c>
      <c r="R54" s="19">
        <v>98</v>
      </c>
      <c r="S54" s="4">
        <v>92</v>
      </c>
      <c r="T54" s="19">
        <v>85</v>
      </c>
      <c r="U54" s="4">
        <v>85</v>
      </c>
      <c r="V54" s="4">
        <v>90</v>
      </c>
      <c r="W54" s="19">
        <v>0</v>
      </c>
      <c r="X54" s="19">
        <v>0</v>
      </c>
      <c r="Y54" s="19">
        <v>0</v>
      </c>
      <c r="Z54" s="19">
        <v>0</v>
      </c>
      <c r="AA54" s="19">
        <v>0</v>
      </c>
      <c r="AB54" s="19">
        <v>0</v>
      </c>
      <c r="AC54" s="4">
        <v>0</v>
      </c>
      <c r="AD54" s="19">
        <v>100</v>
      </c>
      <c r="AE54" s="19">
        <v>90</v>
      </c>
      <c r="AF54" s="19">
        <v>0</v>
      </c>
      <c r="AG54" s="19">
        <v>97</v>
      </c>
      <c r="AH54" s="19">
        <v>97</v>
      </c>
      <c r="AI54" s="19">
        <v>82</v>
      </c>
      <c r="AJ54" s="19">
        <v>80</v>
      </c>
      <c r="AK54" s="19">
        <v>95</v>
      </c>
      <c r="AL54" s="19">
        <v>80</v>
      </c>
      <c r="AM54" s="19">
        <v>100</v>
      </c>
      <c r="AN54" s="19">
        <v>0</v>
      </c>
      <c r="AO54" s="19">
        <v>0</v>
      </c>
      <c r="AP54" s="19">
        <v>90</v>
      </c>
      <c r="AQ54" s="19">
        <v>95</v>
      </c>
      <c r="AR54" s="19"/>
      <c r="AS54"/>
    </row>
    <row r="55" spans="1:45">
      <c r="A55" s="75" t="s">
        <v>615</v>
      </c>
      <c r="B55" s="19">
        <v>0</v>
      </c>
      <c r="C55" s="4">
        <v>0</v>
      </c>
      <c r="D55" s="19">
        <v>98</v>
      </c>
      <c r="E55" s="19">
        <v>98</v>
      </c>
      <c r="F55" s="19">
        <v>90</v>
      </c>
      <c r="G55" s="19">
        <v>0</v>
      </c>
      <c r="H55" s="19">
        <v>98</v>
      </c>
      <c r="I55" s="19">
        <v>40</v>
      </c>
      <c r="J55" s="19">
        <v>75</v>
      </c>
      <c r="L55" s="19">
        <v>71</v>
      </c>
      <c r="M55" s="19">
        <v>90</v>
      </c>
      <c r="N55" s="19">
        <v>0</v>
      </c>
      <c r="O55" s="19">
        <v>80</v>
      </c>
      <c r="Q55" s="19">
        <v>68</v>
      </c>
      <c r="R55" s="19">
        <v>98</v>
      </c>
      <c r="S55" s="4">
        <v>0</v>
      </c>
      <c r="T55" s="19">
        <v>0</v>
      </c>
      <c r="U55" s="4">
        <v>0</v>
      </c>
      <c r="V55" s="4">
        <v>0</v>
      </c>
      <c r="W55" s="19">
        <v>40</v>
      </c>
      <c r="X55" s="19">
        <v>80</v>
      </c>
      <c r="Y55" s="19">
        <v>80</v>
      </c>
      <c r="Z55" s="19">
        <v>75</v>
      </c>
      <c r="AA55" s="19">
        <v>98</v>
      </c>
      <c r="AB55" s="19">
        <v>97</v>
      </c>
      <c r="AC55" s="4">
        <v>87</v>
      </c>
      <c r="AD55" s="19">
        <v>100</v>
      </c>
      <c r="AE55" s="19">
        <v>0</v>
      </c>
      <c r="AF55" s="19">
        <v>0</v>
      </c>
      <c r="AG55" s="19">
        <v>97</v>
      </c>
      <c r="AH55" s="19">
        <v>97</v>
      </c>
      <c r="AI55" s="19">
        <v>82</v>
      </c>
      <c r="AJ55" s="19">
        <v>80</v>
      </c>
      <c r="AK55" s="19">
        <v>95</v>
      </c>
      <c r="AL55" s="19">
        <v>80</v>
      </c>
      <c r="AM55" s="19">
        <v>100</v>
      </c>
      <c r="AN55" s="19">
        <v>0</v>
      </c>
      <c r="AO55" s="19">
        <v>98</v>
      </c>
      <c r="AP55" s="19">
        <v>90</v>
      </c>
      <c r="AQ55" s="19">
        <v>0</v>
      </c>
      <c r="AR55" s="19"/>
      <c r="AS55"/>
    </row>
    <row r="56" spans="1:45">
      <c r="A56" s="46" t="s">
        <v>627</v>
      </c>
      <c r="B56" s="19">
        <v>2</v>
      </c>
      <c r="C56" s="4">
        <v>1</v>
      </c>
      <c r="D56" s="19">
        <v>2</v>
      </c>
      <c r="J56" s="19">
        <v>1</v>
      </c>
      <c r="L56" s="19">
        <v>2</v>
      </c>
      <c r="M56" s="19">
        <v>2</v>
      </c>
      <c r="N56" s="19">
        <v>2</v>
      </c>
      <c r="O56" s="19">
        <v>2</v>
      </c>
      <c r="Q56" s="19">
        <v>2</v>
      </c>
      <c r="R56" s="19">
        <v>2</v>
      </c>
      <c r="S56" s="4">
        <v>1</v>
      </c>
      <c r="U56" s="4">
        <v>1</v>
      </c>
      <c r="V56" s="4">
        <v>1</v>
      </c>
      <c r="X56" s="19">
        <v>0</v>
      </c>
      <c r="Y56" s="19"/>
      <c r="Z56" s="19">
        <v>0</v>
      </c>
      <c r="AA56" s="19">
        <v>0</v>
      </c>
      <c r="AB56" s="19">
        <v>0</v>
      </c>
      <c r="AC56" s="4">
        <v>0</v>
      </c>
      <c r="AD56" s="19">
        <v>2</v>
      </c>
      <c r="AE56" s="19">
        <v>2</v>
      </c>
      <c r="AG56" s="19">
        <v>2</v>
      </c>
      <c r="AI56" s="19">
        <v>2</v>
      </c>
      <c r="AJ56" s="19">
        <v>0</v>
      </c>
      <c r="AK56" s="19">
        <v>2</v>
      </c>
      <c r="AL56" s="19">
        <v>3</v>
      </c>
      <c r="AM56" s="19">
        <v>3</v>
      </c>
      <c r="AP56" s="19">
        <v>2</v>
      </c>
      <c r="AQ56" s="19">
        <v>2</v>
      </c>
      <c r="AR56" s="19"/>
      <c r="AS56"/>
    </row>
    <row r="57" spans="1:45">
      <c r="A57" s="76" t="s">
        <v>615</v>
      </c>
      <c r="B57" s="19">
        <v>0</v>
      </c>
      <c r="C57" s="4">
        <v>0</v>
      </c>
      <c r="D57" s="19">
        <v>2</v>
      </c>
      <c r="E57" s="19">
        <v>2</v>
      </c>
      <c r="F57" s="19">
        <v>2</v>
      </c>
      <c r="G57" s="19">
        <v>2</v>
      </c>
      <c r="I57" s="19">
        <v>2</v>
      </c>
      <c r="J57" s="19">
        <v>1</v>
      </c>
      <c r="L57" s="19">
        <v>2</v>
      </c>
      <c r="M57" s="19">
        <v>2</v>
      </c>
      <c r="N57" s="19">
        <v>2</v>
      </c>
      <c r="O57" s="19">
        <v>2</v>
      </c>
      <c r="Q57" s="19">
        <v>2</v>
      </c>
      <c r="R57" s="19">
        <v>2</v>
      </c>
      <c r="S57" s="4">
        <v>0</v>
      </c>
      <c r="U57" s="4">
        <v>0</v>
      </c>
      <c r="V57" s="4">
        <v>0</v>
      </c>
      <c r="X57" s="19">
        <v>2</v>
      </c>
      <c r="Y57" s="19"/>
      <c r="Z57" s="19">
        <v>1</v>
      </c>
      <c r="AA57" s="19">
        <v>2</v>
      </c>
      <c r="AB57" s="19">
        <v>1</v>
      </c>
      <c r="AC57" s="4">
        <v>3</v>
      </c>
      <c r="AD57" s="19">
        <v>2</v>
      </c>
      <c r="AE57" s="19">
        <v>2</v>
      </c>
      <c r="AG57" s="19">
        <v>1</v>
      </c>
      <c r="AI57" s="19">
        <v>2</v>
      </c>
      <c r="AJ57" s="19">
        <v>2</v>
      </c>
      <c r="AK57" s="19">
        <v>2</v>
      </c>
      <c r="AL57" s="19">
        <v>2</v>
      </c>
      <c r="AM57" s="19">
        <v>2</v>
      </c>
      <c r="AO57" s="19">
        <v>1</v>
      </c>
      <c r="AP57" s="19">
        <v>2</v>
      </c>
      <c r="AQ57" s="19">
        <v>2</v>
      </c>
      <c r="AR57" s="19"/>
      <c r="AS57"/>
    </row>
    <row r="58" spans="1:45">
      <c r="A58" s="46" t="s">
        <v>569</v>
      </c>
      <c r="B58" s="19" t="s">
        <v>1995</v>
      </c>
      <c r="C58" s="4" t="s">
        <v>1995</v>
      </c>
      <c r="D58" s="19" t="s">
        <v>1995</v>
      </c>
      <c r="E58" s="19" t="s">
        <v>1995</v>
      </c>
      <c r="F58" s="19" t="s">
        <v>1995</v>
      </c>
      <c r="G58" s="19" t="s">
        <v>1995</v>
      </c>
      <c r="H58" s="19" t="s">
        <v>1995</v>
      </c>
      <c r="I58" s="19" t="s">
        <v>1995</v>
      </c>
      <c r="J58" s="19" t="s">
        <v>590</v>
      </c>
      <c r="L58" s="19" t="s">
        <v>590</v>
      </c>
      <c r="M58" s="19" t="s">
        <v>1995</v>
      </c>
      <c r="N58" s="19" t="s">
        <v>450</v>
      </c>
      <c r="O58" s="19" t="s">
        <v>590</v>
      </c>
      <c r="Q58" s="19" t="s">
        <v>590</v>
      </c>
      <c r="R58" s="19" t="s">
        <v>590</v>
      </c>
      <c r="S58" s="4" t="s">
        <v>1995</v>
      </c>
      <c r="U58" s="4" t="s">
        <v>1995</v>
      </c>
      <c r="V58" s="4" t="s">
        <v>1995</v>
      </c>
      <c r="X58" s="19" t="s">
        <v>1995</v>
      </c>
      <c r="Y58" s="19"/>
      <c r="Z58" s="19" t="s">
        <v>1995</v>
      </c>
      <c r="AA58" s="19" t="s">
        <v>1995</v>
      </c>
      <c r="AB58" s="19" t="s">
        <v>1995</v>
      </c>
      <c r="AC58" s="4" t="s">
        <v>1995</v>
      </c>
      <c r="AD58" s="19" t="s">
        <v>1995</v>
      </c>
      <c r="AE58" s="19" t="s">
        <v>1995</v>
      </c>
      <c r="AG58" s="19" t="s">
        <v>590</v>
      </c>
      <c r="AI58" s="19" t="s">
        <v>1995</v>
      </c>
      <c r="AJ58" s="19" t="s">
        <v>590</v>
      </c>
      <c r="AK58" s="19" t="s">
        <v>1995</v>
      </c>
      <c r="AL58" s="19" t="s">
        <v>1995</v>
      </c>
      <c r="AM58" s="19" t="s">
        <v>1995</v>
      </c>
      <c r="AO58" s="19" t="s">
        <v>1995</v>
      </c>
      <c r="AP58" s="19" t="s">
        <v>1995</v>
      </c>
      <c r="AQ58" s="19" t="s">
        <v>1995</v>
      </c>
      <c r="AR58" s="19"/>
      <c r="AS58"/>
    </row>
    <row r="59" spans="1:45">
      <c r="A59" s="46" t="s">
        <v>570</v>
      </c>
      <c r="B59" s="19" t="s">
        <v>590</v>
      </c>
      <c r="C59" s="4" t="s">
        <v>590</v>
      </c>
      <c r="D59" s="19" t="s">
        <v>590</v>
      </c>
      <c r="E59" s="19" t="s">
        <v>1995</v>
      </c>
      <c r="F59" s="19" t="s">
        <v>1995</v>
      </c>
      <c r="G59" s="19" t="s">
        <v>590</v>
      </c>
      <c r="H59" s="19" t="s">
        <v>590</v>
      </c>
      <c r="I59" s="19" t="s">
        <v>590</v>
      </c>
      <c r="J59" s="19" t="s">
        <v>590</v>
      </c>
      <c r="L59" s="19" t="s">
        <v>590</v>
      </c>
      <c r="N59" s="19" t="s">
        <v>450</v>
      </c>
      <c r="O59" s="19" t="s">
        <v>1995</v>
      </c>
      <c r="Q59" s="19" t="s">
        <v>590</v>
      </c>
      <c r="R59" s="19" t="s">
        <v>590</v>
      </c>
      <c r="S59" s="4" t="s">
        <v>590</v>
      </c>
      <c r="U59" s="4" t="s">
        <v>590</v>
      </c>
      <c r="V59" s="4" t="s">
        <v>590</v>
      </c>
      <c r="X59" s="19" t="s">
        <v>590</v>
      </c>
      <c r="Y59" s="19"/>
      <c r="Z59" s="19" t="s">
        <v>590</v>
      </c>
      <c r="AA59" s="19" t="s">
        <v>590</v>
      </c>
      <c r="AB59" s="19" t="s">
        <v>590</v>
      </c>
      <c r="AC59" s="4" t="s">
        <v>1995</v>
      </c>
      <c r="AD59" s="19" t="s">
        <v>590</v>
      </c>
      <c r="AE59" s="19" t="s">
        <v>1995</v>
      </c>
      <c r="AG59" s="19" t="s">
        <v>590</v>
      </c>
      <c r="AI59" s="19" t="s">
        <v>1995</v>
      </c>
      <c r="AJ59" s="19" t="s">
        <v>1995</v>
      </c>
      <c r="AK59" s="19" t="s">
        <v>590</v>
      </c>
      <c r="AL59" s="19" t="s">
        <v>1995</v>
      </c>
      <c r="AM59" s="19" t="s">
        <v>1995</v>
      </c>
      <c r="AO59" s="19" t="s">
        <v>1995</v>
      </c>
      <c r="AP59" s="19" t="s">
        <v>1995</v>
      </c>
      <c r="AQ59" s="19" t="s">
        <v>590</v>
      </c>
      <c r="AR59" s="19"/>
      <c r="AS59"/>
    </row>
    <row r="60" spans="1:45">
      <c r="A60" s="46" t="s">
        <v>571</v>
      </c>
      <c r="B60" s="19" t="s">
        <v>1995</v>
      </c>
      <c r="C60" s="4" t="s">
        <v>1995</v>
      </c>
      <c r="D60" s="19" t="s">
        <v>1995</v>
      </c>
      <c r="E60" s="19" t="s">
        <v>1995</v>
      </c>
      <c r="F60" s="19" t="s">
        <v>1995</v>
      </c>
      <c r="G60" s="19" t="s">
        <v>590</v>
      </c>
      <c r="H60" s="19" t="s">
        <v>1995</v>
      </c>
      <c r="I60" s="19" t="s">
        <v>1995</v>
      </c>
      <c r="J60" s="19" t="s">
        <v>1995</v>
      </c>
      <c r="L60" s="19" t="s">
        <v>1995</v>
      </c>
      <c r="M60" s="19" t="s">
        <v>1995</v>
      </c>
      <c r="N60" s="19" t="s">
        <v>2994</v>
      </c>
      <c r="O60" s="19" t="s">
        <v>1995</v>
      </c>
      <c r="Q60" s="19" t="s">
        <v>1995</v>
      </c>
      <c r="R60" s="19" t="s">
        <v>1995</v>
      </c>
      <c r="S60" s="4" t="s">
        <v>1995</v>
      </c>
      <c r="U60" s="4" t="s">
        <v>1995</v>
      </c>
      <c r="V60" s="4" t="s">
        <v>1995</v>
      </c>
      <c r="X60" s="19" t="s">
        <v>1995</v>
      </c>
      <c r="Y60" s="19"/>
      <c r="Z60" s="19" t="s">
        <v>590</v>
      </c>
      <c r="AA60" s="19" t="s">
        <v>1995</v>
      </c>
      <c r="AB60" s="19" t="s">
        <v>1995</v>
      </c>
      <c r="AC60" s="4" t="s">
        <v>1995</v>
      </c>
      <c r="AD60" s="19" t="s">
        <v>1995</v>
      </c>
      <c r="AE60" s="19" t="s">
        <v>1995</v>
      </c>
      <c r="AG60" s="19" t="s">
        <v>1995</v>
      </c>
      <c r="AI60" s="19" t="s">
        <v>1995</v>
      </c>
      <c r="AJ60" s="19" t="s">
        <v>1995</v>
      </c>
      <c r="AK60" s="19" t="s">
        <v>1995</v>
      </c>
      <c r="AL60" s="19" t="s">
        <v>1995</v>
      </c>
      <c r="AM60" s="19" t="s">
        <v>1995</v>
      </c>
      <c r="AO60" s="19" t="s">
        <v>1995</v>
      </c>
      <c r="AP60" s="19" t="s">
        <v>1995</v>
      </c>
      <c r="AQ60" s="19" t="s">
        <v>1995</v>
      </c>
      <c r="AR60" s="19"/>
      <c r="AS60"/>
    </row>
    <row r="61" spans="1:45">
      <c r="A61" s="46" t="s">
        <v>628</v>
      </c>
      <c r="B61" s="19" t="s">
        <v>1995</v>
      </c>
      <c r="C61" s="4"/>
      <c r="D61" s="19" t="s">
        <v>1995</v>
      </c>
      <c r="H61" s="19" t="s">
        <v>1995</v>
      </c>
      <c r="I61" s="19" t="s">
        <v>1995</v>
      </c>
      <c r="J61" s="19" t="s">
        <v>1995</v>
      </c>
      <c r="L61" s="19" t="s">
        <v>1995</v>
      </c>
      <c r="M61" s="19" t="s">
        <v>1995</v>
      </c>
      <c r="N61" s="19" t="s">
        <v>2994</v>
      </c>
      <c r="O61" s="19" t="s">
        <v>1995</v>
      </c>
      <c r="Q61" s="19" t="s">
        <v>1995</v>
      </c>
      <c r="R61" s="19" t="s">
        <v>1995</v>
      </c>
      <c r="S61" s="4"/>
      <c r="U61" s="4"/>
      <c r="V61" s="4"/>
      <c r="W61" s="19" t="s">
        <v>1995</v>
      </c>
      <c r="X61" s="19" t="s">
        <v>1995</v>
      </c>
      <c r="Y61" s="19"/>
      <c r="AA61" s="19" t="s">
        <v>1995</v>
      </c>
      <c r="AB61" s="19" t="s">
        <v>1995</v>
      </c>
      <c r="AC61" s="4" t="s">
        <v>1995</v>
      </c>
      <c r="AD61" s="19" t="s">
        <v>590</v>
      </c>
      <c r="AE61" s="19" t="s">
        <v>1995</v>
      </c>
      <c r="AG61" s="19" t="s">
        <v>1995</v>
      </c>
      <c r="AI61" s="19" t="s">
        <v>1995</v>
      </c>
      <c r="AJ61" s="19" t="s">
        <v>1995</v>
      </c>
      <c r="AL61" s="19" t="s">
        <v>1995</v>
      </c>
      <c r="AM61" s="19" t="s">
        <v>1995</v>
      </c>
      <c r="AO61" s="19" t="s">
        <v>1995</v>
      </c>
      <c r="AP61" s="19" t="s">
        <v>1995</v>
      </c>
      <c r="AQ61" s="19" t="s">
        <v>1995</v>
      </c>
      <c r="AR61" s="19"/>
      <c r="AS61"/>
    </row>
    <row r="62" spans="1:45" ht="76.5">
      <c r="A62" s="55" t="s">
        <v>629</v>
      </c>
      <c r="C62" s="4"/>
      <c r="D62" s="73" t="s">
        <v>4312</v>
      </c>
      <c r="G62" s="19" t="s">
        <v>4036</v>
      </c>
      <c r="I62" s="19" t="s">
        <v>2443</v>
      </c>
      <c r="J62" s="19" t="s">
        <v>5285</v>
      </c>
      <c r="L62" s="19" t="s">
        <v>2252</v>
      </c>
      <c r="O62" s="19" t="s">
        <v>4001</v>
      </c>
      <c r="Q62" s="19" t="s">
        <v>2444</v>
      </c>
      <c r="R62" s="19" t="s">
        <v>4110</v>
      </c>
      <c r="S62" s="4"/>
      <c r="U62" s="4"/>
      <c r="V62" s="4"/>
      <c r="X62" s="19" t="s">
        <v>4318</v>
      </c>
      <c r="Y62" s="19"/>
      <c r="AA62" s="19">
        <v>0</v>
      </c>
      <c r="AB62" s="19" t="s">
        <v>1584</v>
      </c>
      <c r="AC62" s="4"/>
      <c r="AD62" s="19" t="s">
        <v>4013</v>
      </c>
      <c r="AE62" s="19" t="s">
        <v>4932</v>
      </c>
      <c r="AG62" s="19" t="s">
        <v>4956</v>
      </c>
      <c r="AJ62" s="19">
        <v>0</v>
      </c>
      <c r="AL62" s="19" t="s">
        <v>3965</v>
      </c>
      <c r="AQ62" s="19" t="s">
        <v>4097</v>
      </c>
      <c r="AR62" s="19"/>
      <c r="AS62"/>
    </row>
    <row r="63" spans="1:45">
      <c r="A63" s="86" t="s">
        <v>630</v>
      </c>
      <c r="B63" s="19" t="s">
        <v>1995</v>
      </c>
      <c r="C63" s="4"/>
      <c r="D63" s="19" t="s">
        <v>1995</v>
      </c>
      <c r="H63" s="19" t="s">
        <v>1995</v>
      </c>
      <c r="I63" s="19" t="s">
        <v>1995</v>
      </c>
      <c r="J63" s="19" t="s">
        <v>1995</v>
      </c>
      <c r="M63" s="19" t="s">
        <v>1995</v>
      </c>
      <c r="N63" s="19" t="s">
        <v>2994</v>
      </c>
      <c r="O63" s="19" t="s">
        <v>1995</v>
      </c>
      <c r="Q63" s="19" t="s">
        <v>1995</v>
      </c>
      <c r="R63" s="19" t="s">
        <v>1995</v>
      </c>
      <c r="S63" s="4"/>
      <c r="U63" s="4"/>
      <c r="V63" s="4"/>
      <c r="W63" s="19" t="s">
        <v>1995</v>
      </c>
      <c r="Y63" s="19"/>
      <c r="AA63" s="19" t="s">
        <v>1995</v>
      </c>
      <c r="AB63" s="19" t="s">
        <v>1995</v>
      </c>
      <c r="AC63" s="4" t="s">
        <v>1995</v>
      </c>
      <c r="AD63" s="19" t="s">
        <v>1995</v>
      </c>
      <c r="AE63" s="19" t="s">
        <v>1995</v>
      </c>
      <c r="AI63" s="19" t="s">
        <v>1995</v>
      </c>
      <c r="AJ63" s="19" t="s">
        <v>1995</v>
      </c>
      <c r="AL63" s="19" t="s">
        <v>1995</v>
      </c>
      <c r="AM63" s="19" t="s">
        <v>1995</v>
      </c>
      <c r="AO63" s="19" t="s">
        <v>1995</v>
      </c>
      <c r="AP63" s="19" t="s">
        <v>1995</v>
      </c>
      <c r="AQ63" s="19" t="s">
        <v>1995</v>
      </c>
      <c r="AR63" s="19"/>
      <c r="AS63"/>
    </row>
    <row r="64" spans="1:45" ht="38.25">
      <c r="A64" s="55" t="s">
        <v>629</v>
      </c>
      <c r="C64" s="4"/>
      <c r="G64" s="19" t="s">
        <v>4037</v>
      </c>
      <c r="H64" s="19" t="s">
        <v>4023</v>
      </c>
      <c r="L64" s="19" t="s">
        <v>2253</v>
      </c>
      <c r="R64" s="19" t="s">
        <v>4111</v>
      </c>
      <c r="S64" s="4"/>
      <c r="U64" s="4"/>
      <c r="V64" s="4"/>
      <c r="X64" s="19" t="s">
        <v>4835</v>
      </c>
      <c r="Y64" s="19"/>
      <c r="AA64" s="19">
        <v>0</v>
      </c>
      <c r="AB64" s="19">
        <v>0</v>
      </c>
      <c r="AC64" s="4"/>
      <c r="AE64" s="19" t="s">
        <v>4933</v>
      </c>
      <c r="AG64" s="19" t="s">
        <v>4957</v>
      </c>
      <c r="AJ64" s="19">
        <v>0</v>
      </c>
      <c r="AO64" s="19" t="s">
        <v>2445</v>
      </c>
      <c r="AP64" s="19" t="s">
        <v>2052</v>
      </c>
      <c r="AQ64" s="19" t="s">
        <v>4098</v>
      </c>
      <c r="AR64" s="19"/>
      <c r="AS64"/>
    </row>
    <row r="65" spans="1:45">
      <c r="A65" s="105" t="s">
        <v>631</v>
      </c>
      <c r="B65" s="19" t="s">
        <v>1995</v>
      </c>
      <c r="C65" s="4"/>
      <c r="D65" s="19" t="s">
        <v>1995</v>
      </c>
      <c r="G65" s="19" t="s">
        <v>590</v>
      </c>
      <c r="I65" s="19" t="s">
        <v>1995</v>
      </c>
      <c r="J65" s="19" t="s">
        <v>1995</v>
      </c>
      <c r="M65" s="19" t="s">
        <v>1995</v>
      </c>
      <c r="N65" s="19" t="s">
        <v>2994</v>
      </c>
      <c r="O65" s="19" t="s">
        <v>1995</v>
      </c>
      <c r="Q65" s="19" t="s">
        <v>1995</v>
      </c>
      <c r="R65" s="19" t="s">
        <v>1995</v>
      </c>
      <c r="S65" s="4"/>
      <c r="U65" s="4"/>
      <c r="V65" s="4"/>
      <c r="W65" s="19" t="s">
        <v>1995</v>
      </c>
      <c r="X65" s="19" t="s">
        <v>1995</v>
      </c>
      <c r="Y65" s="19"/>
      <c r="AA65" s="19" t="s">
        <v>1995</v>
      </c>
      <c r="AB65" s="19" t="s">
        <v>1995</v>
      </c>
      <c r="AC65" s="4" t="s">
        <v>1995</v>
      </c>
      <c r="AD65" s="19" t="s">
        <v>590</v>
      </c>
      <c r="AE65" s="19" t="s">
        <v>1995</v>
      </c>
      <c r="AG65" s="19" t="s">
        <v>1995</v>
      </c>
      <c r="AI65" s="19" t="s">
        <v>1995</v>
      </c>
      <c r="AJ65" s="19" t="s">
        <v>1995</v>
      </c>
      <c r="AL65" s="19" t="s">
        <v>1995</v>
      </c>
      <c r="AM65" s="19" t="s">
        <v>1995</v>
      </c>
      <c r="AO65" s="19" t="s">
        <v>1995</v>
      </c>
      <c r="AP65" s="19" t="s">
        <v>1995</v>
      </c>
      <c r="AQ65" s="19" t="s">
        <v>1995</v>
      </c>
      <c r="AR65" s="19"/>
      <c r="AS65"/>
    </row>
    <row r="66" spans="1:45" ht="76.5">
      <c r="A66" s="55" t="s">
        <v>629</v>
      </c>
      <c r="C66" s="4"/>
      <c r="L66" s="19" t="s">
        <v>5546</v>
      </c>
      <c r="Q66" s="19" t="s">
        <v>2446</v>
      </c>
      <c r="R66" s="19" t="s">
        <v>4112</v>
      </c>
      <c r="S66" s="4"/>
      <c r="U66" s="4"/>
      <c r="V66" s="4"/>
      <c r="X66" s="19" t="s">
        <v>4319</v>
      </c>
      <c r="Y66" s="19"/>
      <c r="AA66" s="19">
        <v>0</v>
      </c>
      <c r="AB66" s="19">
        <v>0</v>
      </c>
      <c r="AC66" s="4"/>
      <c r="AD66" s="19" t="s">
        <v>4014</v>
      </c>
      <c r="AE66" s="19" t="s">
        <v>4932</v>
      </c>
      <c r="AG66" s="19">
        <v>0</v>
      </c>
      <c r="AJ66" s="19">
        <v>0</v>
      </c>
      <c r="AQ66" s="19" t="s">
        <v>4099</v>
      </c>
      <c r="AR66" s="19"/>
      <c r="AS66"/>
    </row>
    <row r="67" spans="1:45">
      <c r="A67" s="105" t="s">
        <v>632</v>
      </c>
      <c r="B67" s="19" t="s">
        <v>1995</v>
      </c>
      <c r="C67" s="4"/>
      <c r="D67" s="19" t="s">
        <v>1995</v>
      </c>
      <c r="G67" s="19" t="s">
        <v>590</v>
      </c>
      <c r="I67" s="19" t="s">
        <v>1995</v>
      </c>
      <c r="J67" s="19" t="s">
        <v>590</v>
      </c>
      <c r="M67" s="19" t="s">
        <v>1995</v>
      </c>
      <c r="N67" s="19" t="s">
        <v>2994</v>
      </c>
      <c r="O67" s="19" t="s">
        <v>1995</v>
      </c>
      <c r="Q67" s="19" t="s">
        <v>1995</v>
      </c>
      <c r="R67" s="19" t="s">
        <v>590</v>
      </c>
      <c r="S67" s="4"/>
      <c r="U67" s="4"/>
      <c r="V67" s="4"/>
      <c r="W67" s="19" t="s">
        <v>590</v>
      </c>
      <c r="X67" s="19" t="s">
        <v>1995</v>
      </c>
      <c r="Y67" s="19"/>
      <c r="AA67" s="19" t="s">
        <v>590</v>
      </c>
      <c r="AB67" s="19" t="s">
        <v>590</v>
      </c>
      <c r="AC67" s="4" t="s">
        <v>1995</v>
      </c>
      <c r="AD67" s="19" t="s">
        <v>1995</v>
      </c>
      <c r="AE67" s="19" t="s">
        <v>590</v>
      </c>
      <c r="AG67" s="19" t="s">
        <v>1995</v>
      </c>
      <c r="AI67" s="19" t="s">
        <v>1995</v>
      </c>
      <c r="AJ67" s="19" t="s">
        <v>590</v>
      </c>
      <c r="AL67" s="19" t="s">
        <v>590</v>
      </c>
      <c r="AM67" s="19" t="s">
        <v>1995</v>
      </c>
      <c r="AO67" s="19" t="s">
        <v>590</v>
      </c>
      <c r="AP67" s="19" t="s">
        <v>1995</v>
      </c>
      <c r="AQ67" s="19" t="s">
        <v>590</v>
      </c>
      <c r="AR67" s="19"/>
      <c r="AS67"/>
    </row>
    <row r="68" spans="1:45" ht="63.75">
      <c r="A68" s="55" t="s">
        <v>629</v>
      </c>
      <c r="C68" s="4"/>
      <c r="H68" s="19" t="s">
        <v>4024</v>
      </c>
      <c r="J68" s="19" t="s">
        <v>5286</v>
      </c>
      <c r="L68" s="19" t="s">
        <v>5547</v>
      </c>
      <c r="N68" s="19" t="s">
        <v>2472</v>
      </c>
      <c r="Q68" s="19" t="s">
        <v>2447</v>
      </c>
      <c r="R68" s="19" t="s">
        <v>4113</v>
      </c>
      <c r="S68" s="4"/>
      <c r="U68" s="4"/>
      <c r="V68" s="4"/>
      <c r="X68" s="19" t="s">
        <v>4320</v>
      </c>
      <c r="Y68" s="19"/>
      <c r="AA68" s="19" t="s">
        <v>2908</v>
      </c>
      <c r="AB68" s="19">
        <v>0</v>
      </c>
      <c r="AC68" s="4"/>
      <c r="AE68" s="19" t="s">
        <v>4934</v>
      </c>
      <c r="AG68" s="19" t="s">
        <v>4958</v>
      </c>
      <c r="AJ68" s="19">
        <v>0</v>
      </c>
      <c r="AK68" s="19" t="s">
        <v>4033</v>
      </c>
      <c r="AL68" s="19" t="s">
        <v>4271</v>
      </c>
      <c r="AM68" s="19" t="s">
        <v>4959</v>
      </c>
      <c r="AO68" s="19" t="s">
        <v>2448</v>
      </c>
      <c r="AP68" s="19" t="s">
        <v>2053</v>
      </c>
      <c r="AQ68" s="19" t="s">
        <v>4100</v>
      </c>
      <c r="AR68" s="19"/>
      <c r="AS68"/>
    </row>
    <row r="69" spans="1:45" s="71" customFormat="1" ht="18">
      <c r="A69" s="65" t="s">
        <v>633</v>
      </c>
      <c r="B69" s="104"/>
      <c r="C69" s="29"/>
      <c r="D69" s="104"/>
      <c r="E69" s="104"/>
      <c r="F69" s="104"/>
      <c r="G69" s="104"/>
      <c r="H69" s="104"/>
      <c r="I69" s="67"/>
      <c r="J69" s="104"/>
      <c r="K69" s="104"/>
      <c r="L69" s="104"/>
      <c r="M69" s="104"/>
      <c r="N69" s="67"/>
      <c r="O69" s="104"/>
      <c r="P69" s="104"/>
      <c r="Q69" s="67"/>
      <c r="R69" s="104"/>
      <c r="S69" s="29"/>
      <c r="T69" s="67"/>
      <c r="U69" s="29"/>
      <c r="V69" s="29"/>
      <c r="W69" s="104"/>
      <c r="X69" s="104"/>
      <c r="Y69" s="104"/>
      <c r="Z69" s="104"/>
      <c r="AA69" s="104"/>
      <c r="AB69" s="104"/>
      <c r="AC69" s="29"/>
      <c r="AD69" s="104"/>
      <c r="AE69" s="104"/>
      <c r="AF69" s="104"/>
      <c r="AG69" s="104"/>
      <c r="AH69" s="104"/>
      <c r="AI69" s="104"/>
      <c r="AJ69" s="104"/>
      <c r="AK69" s="104"/>
      <c r="AL69" s="104"/>
      <c r="AM69" s="104"/>
      <c r="AN69" s="67"/>
      <c r="AO69" s="67"/>
      <c r="AP69" s="104"/>
      <c r="AQ69" s="104"/>
      <c r="AR69" s="66"/>
    </row>
    <row r="70" spans="1:45" ht="25.5">
      <c r="A70" s="46" t="s">
        <v>572</v>
      </c>
      <c r="B70" s="19" t="s">
        <v>589</v>
      </c>
      <c r="C70" s="4" t="s">
        <v>589</v>
      </c>
      <c r="D70" s="19" t="s">
        <v>589</v>
      </c>
      <c r="E70" s="19" t="s">
        <v>599</v>
      </c>
      <c r="F70" s="19" t="s">
        <v>589</v>
      </c>
      <c r="G70" s="19" t="s">
        <v>593</v>
      </c>
      <c r="H70" s="19" t="s">
        <v>589</v>
      </c>
      <c r="I70" s="19" t="s">
        <v>597</v>
      </c>
      <c r="J70" s="19" t="s">
        <v>589</v>
      </c>
      <c r="K70" s="19" t="s">
        <v>589</v>
      </c>
      <c r="L70" s="19" t="s">
        <v>593</v>
      </c>
      <c r="M70" s="19" t="s">
        <v>589</v>
      </c>
      <c r="N70" s="19" t="s">
        <v>589</v>
      </c>
      <c r="O70" s="19" t="s">
        <v>589</v>
      </c>
      <c r="Q70" s="19" t="s">
        <v>589</v>
      </c>
      <c r="R70" s="19" t="s">
        <v>589</v>
      </c>
      <c r="S70" s="4" t="s">
        <v>589</v>
      </c>
      <c r="U70" s="4" t="s">
        <v>589</v>
      </c>
      <c r="V70" s="4" t="s">
        <v>589</v>
      </c>
      <c r="W70" s="19" t="s">
        <v>589</v>
      </c>
      <c r="X70" s="19" t="s">
        <v>589</v>
      </c>
      <c r="Y70" s="19"/>
      <c r="Z70" s="19" t="s">
        <v>597</v>
      </c>
      <c r="AA70" s="19" t="s">
        <v>589</v>
      </c>
      <c r="AB70" s="19" t="s">
        <v>597</v>
      </c>
      <c r="AC70" s="4" t="s">
        <v>589</v>
      </c>
      <c r="AD70" s="19" t="s">
        <v>589</v>
      </c>
      <c r="AE70" s="19" t="s">
        <v>589</v>
      </c>
      <c r="AF70" s="19" t="s">
        <v>599</v>
      </c>
      <c r="AG70" s="19" t="s">
        <v>589</v>
      </c>
      <c r="AH70" s="19" t="s">
        <v>593</v>
      </c>
      <c r="AI70" s="19" t="s">
        <v>589</v>
      </c>
      <c r="AJ70" s="19" t="s">
        <v>589</v>
      </c>
      <c r="AK70" s="19" t="s">
        <v>589</v>
      </c>
      <c r="AL70" s="19" t="s">
        <v>589</v>
      </c>
      <c r="AM70" s="19" t="s">
        <v>589</v>
      </c>
      <c r="AO70" s="19" t="s">
        <v>597</v>
      </c>
      <c r="AP70" s="19" t="s">
        <v>589</v>
      </c>
      <c r="AQ70" s="19" t="s">
        <v>589</v>
      </c>
      <c r="AR70" s="19"/>
      <c r="AS70"/>
    </row>
    <row r="71" spans="1:45">
      <c r="A71" s="46" t="s">
        <v>634</v>
      </c>
      <c r="B71" s="19" t="s">
        <v>1995</v>
      </c>
      <c r="C71" s="4"/>
      <c r="D71" s="19" t="s">
        <v>1995</v>
      </c>
      <c r="F71" s="19" t="s">
        <v>1995</v>
      </c>
      <c r="H71" s="19" t="s">
        <v>590</v>
      </c>
      <c r="J71" s="19" t="s">
        <v>590</v>
      </c>
      <c r="K71" s="19" t="s">
        <v>590</v>
      </c>
      <c r="N71" s="19" t="s">
        <v>1995</v>
      </c>
      <c r="O71" s="19" t="s">
        <v>590</v>
      </c>
      <c r="Q71" s="19" t="s">
        <v>1995</v>
      </c>
      <c r="R71" s="19" t="s">
        <v>1995</v>
      </c>
      <c r="S71" s="4"/>
      <c r="U71" s="4"/>
      <c r="V71" s="4"/>
      <c r="W71" s="19" t="s">
        <v>590</v>
      </c>
      <c r="X71" s="19" t="s">
        <v>590</v>
      </c>
      <c r="Y71" s="19"/>
      <c r="AA71" s="19" t="s">
        <v>1995</v>
      </c>
      <c r="AC71" s="4" t="s">
        <v>1995</v>
      </c>
      <c r="AE71" s="19" t="s">
        <v>590</v>
      </c>
      <c r="AG71" s="19" t="s">
        <v>590</v>
      </c>
      <c r="AL71" s="19" t="s">
        <v>590</v>
      </c>
      <c r="AM71" s="19" t="s">
        <v>590</v>
      </c>
      <c r="AO71" s="19" t="s">
        <v>590</v>
      </c>
      <c r="AP71" s="19" t="s">
        <v>1995</v>
      </c>
      <c r="AQ71" s="19" t="s">
        <v>590</v>
      </c>
      <c r="AR71" s="19"/>
      <c r="AS71"/>
    </row>
    <row r="72" spans="1:45">
      <c r="A72" s="84" t="s">
        <v>635</v>
      </c>
      <c r="B72" s="19" t="s">
        <v>591</v>
      </c>
      <c r="C72" s="4"/>
      <c r="D72" s="19" t="s">
        <v>591</v>
      </c>
      <c r="F72" s="19" t="s">
        <v>591</v>
      </c>
      <c r="H72" s="19" t="s">
        <v>591</v>
      </c>
      <c r="J72" s="19" t="s">
        <v>595</v>
      </c>
      <c r="K72" s="19" t="s">
        <v>595</v>
      </c>
      <c r="L72" s="19" t="s">
        <v>591</v>
      </c>
      <c r="M72" s="19" t="s">
        <v>591</v>
      </c>
      <c r="O72" s="19" t="s">
        <v>595</v>
      </c>
      <c r="R72" s="19" t="s">
        <v>587</v>
      </c>
      <c r="S72" s="4"/>
      <c r="U72" s="4"/>
      <c r="V72" s="4"/>
      <c r="W72" s="19" t="s">
        <v>591</v>
      </c>
      <c r="X72" s="19" t="s">
        <v>591</v>
      </c>
      <c r="Y72" s="19"/>
      <c r="AC72" s="4" t="s">
        <v>595</v>
      </c>
      <c r="AD72" s="19" t="s">
        <v>587</v>
      </c>
      <c r="AE72" s="19" t="s">
        <v>587</v>
      </c>
      <c r="AG72" s="19" t="s">
        <v>591</v>
      </c>
      <c r="AI72" s="19" t="s">
        <v>591</v>
      </c>
      <c r="AM72" s="19" t="s">
        <v>591</v>
      </c>
      <c r="AO72" s="19" t="s">
        <v>591</v>
      </c>
      <c r="AP72" s="19" t="s">
        <v>595</v>
      </c>
      <c r="AQ72" s="19" t="s">
        <v>591</v>
      </c>
      <c r="AR72" s="19"/>
      <c r="AS72"/>
    </row>
    <row r="73" spans="1:45">
      <c r="A73" s="84" t="s">
        <v>636</v>
      </c>
      <c r="B73" s="19" t="s">
        <v>595</v>
      </c>
      <c r="C73" s="4"/>
      <c r="D73" s="19" t="s">
        <v>595</v>
      </c>
      <c r="F73" s="19" t="s">
        <v>595</v>
      </c>
      <c r="H73" s="19" t="s">
        <v>587</v>
      </c>
      <c r="J73" s="19" t="s">
        <v>587</v>
      </c>
      <c r="K73" s="19" t="s">
        <v>587</v>
      </c>
      <c r="O73" s="19" t="s">
        <v>591</v>
      </c>
      <c r="R73" s="19" t="s">
        <v>591</v>
      </c>
      <c r="S73" s="4"/>
      <c r="U73" s="4"/>
      <c r="V73" s="4"/>
      <c r="X73" s="19" t="s">
        <v>591</v>
      </c>
      <c r="Y73" s="19"/>
      <c r="AC73" s="4" t="s">
        <v>595</v>
      </c>
      <c r="AE73" s="19" t="s">
        <v>595</v>
      </c>
      <c r="AG73" s="19" t="s">
        <v>595</v>
      </c>
      <c r="AI73" s="19" t="s">
        <v>591</v>
      </c>
      <c r="AL73" s="19" t="s">
        <v>587</v>
      </c>
      <c r="AM73" s="19" t="s">
        <v>595</v>
      </c>
      <c r="AP73" s="19" t="s">
        <v>595</v>
      </c>
      <c r="AQ73" s="19" t="s">
        <v>595</v>
      </c>
      <c r="AR73" s="19"/>
      <c r="AS73"/>
    </row>
    <row r="74" spans="1:45">
      <c r="A74" s="84" t="s">
        <v>637</v>
      </c>
      <c r="B74" s="19" t="s">
        <v>590</v>
      </c>
      <c r="C74" s="4"/>
      <c r="D74" s="19" t="s">
        <v>590</v>
      </c>
      <c r="F74" s="19" t="s">
        <v>1995</v>
      </c>
      <c r="R74" s="19" t="s">
        <v>1995</v>
      </c>
      <c r="S74" s="4"/>
      <c r="U74" s="4"/>
      <c r="V74" s="4"/>
      <c r="X74" s="19" t="s">
        <v>590</v>
      </c>
      <c r="Y74" s="19"/>
      <c r="AC74" s="4" t="s">
        <v>590</v>
      </c>
      <c r="AE74" s="19" t="s">
        <v>590</v>
      </c>
      <c r="AG74" s="19" t="s">
        <v>590</v>
      </c>
      <c r="AL74" s="19" t="s">
        <v>1995</v>
      </c>
      <c r="AM74" s="19" t="s">
        <v>590</v>
      </c>
      <c r="AQ74" s="19" t="s">
        <v>590</v>
      </c>
      <c r="AR74" s="19"/>
      <c r="AS74"/>
    </row>
    <row r="75" spans="1:45" s="81" customFormat="1" ht="102">
      <c r="A75" s="82" t="s">
        <v>638</v>
      </c>
      <c r="B75" s="80" t="s">
        <v>4313</v>
      </c>
      <c r="C75" s="9"/>
      <c r="D75" s="80" t="s">
        <v>4314</v>
      </c>
      <c r="E75" s="19"/>
      <c r="F75" s="78" t="s">
        <v>3976</v>
      </c>
      <c r="G75" s="78"/>
      <c r="H75" s="78" t="s">
        <v>4025</v>
      </c>
      <c r="I75" s="19"/>
      <c r="J75" s="78" t="s">
        <v>2044</v>
      </c>
      <c r="K75" s="78"/>
      <c r="L75" s="78" t="s">
        <v>5548</v>
      </c>
      <c r="M75" s="78" t="s">
        <v>4007</v>
      </c>
      <c r="N75" s="19"/>
      <c r="O75" s="78" t="s">
        <v>4002</v>
      </c>
      <c r="P75" s="78"/>
      <c r="Q75" s="19" t="s">
        <v>2449</v>
      </c>
      <c r="R75" s="78" t="s">
        <v>4114</v>
      </c>
      <c r="S75" s="9"/>
      <c r="T75" s="19"/>
      <c r="U75" s="9"/>
      <c r="V75" s="9"/>
      <c r="W75" s="78" t="s">
        <v>3970</v>
      </c>
      <c r="X75" s="78" t="s">
        <v>4928</v>
      </c>
      <c r="Y75" s="19"/>
      <c r="Z75" s="19"/>
      <c r="AA75" s="19" t="s">
        <v>1600</v>
      </c>
      <c r="AB75" s="19"/>
      <c r="AC75" s="13" t="s">
        <v>1706</v>
      </c>
      <c r="AD75" s="78" t="s">
        <v>4015</v>
      </c>
      <c r="AE75" s="78" t="s">
        <v>4935</v>
      </c>
      <c r="AF75" s="78"/>
      <c r="AG75" s="78" t="s">
        <v>4960</v>
      </c>
      <c r="AH75" s="19"/>
      <c r="AI75" s="78" t="s">
        <v>3984</v>
      </c>
      <c r="AJ75" s="19"/>
      <c r="AK75" s="78" t="s">
        <v>4034</v>
      </c>
      <c r="AL75" s="78" t="s">
        <v>3966</v>
      </c>
      <c r="AM75" s="78" t="s">
        <v>4961</v>
      </c>
      <c r="AN75" s="19"/>
      <c r="AO75" s="19" t="s">
        <v>2450</v>
      </c>
      <c r="AP75" s="78"/>
      <c r="AQ75" s="78"/>
      <c r="AR75" s="78"/>
    </row>
    <row r="76" spans="1:45">
      <c r="A76" s="85" t="s">
        <v>639</v>
      </c>
      <c r="C76" s="4"/>
      <c r="G76" s="19" t="s">
        <v>591</v>
      </c>
      <c r="S76" s="4"/>
      <c r="U76" s="4"/>
      <c r="V76" s="4"/>
      <c r="Y76" s="19"/>
      <c r="AC76" s="4"/>
      <c r="AR76" s="19"/>
      <c r="AS76"/>
    </row>
    <row r="77" spans="1:45">
      <c r="A77" s="86" t="s">
        <v>636</v>
      </c>
      <c r="C77" s="4"/>
      <c r="S77" s="4"/>
      <c r="U77" s="4"/>
      <c r="V77" s="4"/>
      <c r="Y77" s="19"/>
      <c r="AC77" s="4"/>
      <c r="AR77" s="19"/>
      <c r="AS77"/>
    </row>
    <row r="78" spans="1:45">
      <c r="A78" s="86" t="s">
        <v>637</v>
      </c>
      <c r="C78" s="4"/>
      <c r="I78" s="19" t="s">
        <v>590</v>
      </c>
      <c r="S78" s="4"/>
      <c r="U78" s="4"/>
      <c r="V78" s="4"/>
      <c r="Y78" s="19"/>
      <c r="AC78" s="4"/>
      <c r="AR78" s="19"/>
      <c r="AS78"/>
    </row>
    <row r="79" spans="1:45" ht="38.25">
      <c r="A79" s="86" t="s">
        <v>640</v>
      </c>
      <c r="C79" s="4"/>
      <c r="G79" s="19" t="s">
        <v>2220</v>
      </c>
      <c r="S79" s="4"/>
      <c r="U79" s="4"/>
      <c r="V79" s="4"/>
      <c r="Y79" s="19"/>
      <c r="AC79" s="4"/>
      <c r="AR79" s="19"/>
      <c r="AS79"/>
    </row>
    <row r="80" spans="1:45">
      <c r="A80" s="87" t="s">
        <v>641</v>
      </c>
      <c r="C80" s="4"/>
      <c r="L80" s="19" t="s">
        <v>591</v>
      </c>
      <c r="S80" s="4"/>
      <c r="U80" s="4"/>
      <c r="V80" s="4"/>
      <c r="Y80" s="19"/>
      <c r="AC80" s="4"/>
      <c r="AR80" s="19"/>
      <c r="AS80"/>
    </row>
    <row r="81" spans="1:45" ht="25.5">
      <c r="A81" s="88" t="s">
        <v>642</v>
      </c>
      <c r="C81" s="4"/>
      <c r="G81" s="19" t="s">
        <v>2221</v>
      </c>
      <c r="L81" s="19" t="s">
        <v>5549</v>
      </c>
      <c r="S81" s="4"/>
      <c r="U81" s="4"/>
      <c r="V81" s="4"/>
      <c r="Y81" s="19"/>
      <c r="AC81" s="4"/>
      <c r="AR81" s="19"/>
      <c r="AS81"/>
    </row>
    <row r="82" spans="1:45">
      <c r="A82" s="87" t="s">
        <v>643</v>
      </c>
      <c r="C82" s="4"/>
      <c r="S82" s="4"/>
      <c r="U82" s="4"/>
      <c r="V82" s="4"/>
      <c r="Y82" s="19"/>
      <c r="AC82" s="4"/>
      <c r="AO82" s="19" t="s">
        <v>591</v>
      </c>
      <c r="AR82" s="19"/>
      <c r="AS82"/>
    </row>
    <row r="83" spans="1:45">
      <c r="A83" s="89" t="s">
        <v>642</v>
      </c>
      <c r="C83" s="4"/>
      <c r="S83" s="4"/>
      <c r="U83" s="4"/>
      <c r="V83" s="4"/>
      <c r="Y83" s="19"/>
      <c r="AC83" s="4"/>
      <c r="AO83" s="19" t="s">
        <v>3988</v>
      </c>
      <c r="AR83" s="19"/>
      <c r="AS83"/>
    </row>
    <row r="84" spans="1:45" s="81" customFormat="1" ht="140.25">
      <c r="A84" s="90" t="s">
        <v>573</v>
      </c>
      <c r="B84" s="78"/>
      <c r="C84" s="9"/>
      <c r="D84" s="80" t="s">
        <v>4315</v>
      </c>
      <c r="E84" s="19"/>
      <c r="F84" s="78"/>
      <c r="G84" s="78"/>
      <c r="H84" s="78" t="s">
        <v>4026</v>
      </c>
      <c r="I84" s="19" t="s">
        <v>2451</v>
      </c>
      <c r="J84" s="78" t="s">
        <v>2045</v>
      </c>
      <c r="K84" s="78"/>
      <c r="L84" s="78"/>
      <c r="M84" s="78" t="s">
        <v>4008</v>
      </c>
      <c r="N84" s="19" t="s">
        <v>2452</v>
      </c>
      <c r="O84" s="78"/>
      <c r="P84" s="78"/>
      <c r="Q84" s="19" t="s">
        <v>2453</v>
      </c>
      <c r="R84" s="78" t="s">
        <v>5282</v>
      </c>
      <c r="S84" s="9"/>
      <c r="T84" s="19"/>
      <c r="U84" s="9"/>
      <c r="V84" s="9"/>
      <c r="W84" s="78" t="s">
        <v>3971</v>
      </c>
      <c r="X84" s="78"/>
      <c r="Y84" s="19"/>
      <c r="Z84" s="19"/>
      <c r="AA84" s="19"/>
      <c r="AB84" s="19"/>
      <c r="AC84" s="9"/>
      <c r="AD84" s="78" t="s">
        <v>4016</v>
      </c>
      <c r="AE84" s="78"/>
      <c r="AF84" s="78"/>
      <c r="AG84" s="78" t="s">
        <v>4962</v>
      </c>
      <c r="AH84" s="19"/>
      <c r="AI84" s="78" t="s">
        <v>3985</v>
      </c>
      <c r="AJ84" s="19" t="s">
        <v>1619</v>
      </c>
      <c r="AK84" s="78"/>
      <c r="AL84" s="78" t="s">
        <v>3967</v>
      </c>
      <c r="AM84" s="78"/>
      <c r="AN84" s="19"/>
      <c r="AO84" s="19" t="s">
        <v>2454</v>
      </c>
      <c r="AP84" s="78"/>
      <c r="AQ84" s="78" t="s">
        <v>4101</v>
      </c>
      <c r="AR84" s="78"/>
    </row>
    <row r="85" spans="1:45">
      <c r="A85" s="85" t="s">
        <v>574</v>
      </c>
      <c r="B85" s="73" t="s">
        <v>4239</v>
      </c>
      <c r="C85" s="8" t="s">
        <v>5550</v>
      </c>
      <c r="D85" s="73" t="s">
        <v>4410</v>
      </c>
      <c r="E85" s="19" t="s">
        <v>4223</v>
      </c>
      <c r="F85" s="19" t="s">
        <v>4080</v>
      </c>
      <c r="I85" s="19" t="s">
        <v>3992</v>
      </c>
      <c r="L85" s="19" t="s">
        <v>5550</v>
      </c>
      <c r="M85" s="19" t="s">
        <v>3989</v>
      </c>
      <c r="N85" s="19" t="s">
        <v>4223</v>
      </c>
      <c r="O85" s="19" t="s">
        <v>3992</v>
      </c>
      <c r="Q85" s="19" t="s">
        <v>3989</v>
      </c>
      <c r="R85" s="19" t="s">
        <v>3005</v>
      </c>
      <c r="S85" s="4" t="s">
        <v>5550</v>
      </c>
      <c r="U85" s="4" t="s">
        <v>5550</v>
      </c>
      <c r="V85" s="8" t="s">
        <v>5550</v>
      </c>
      <c r="W85" s="19" t="s">
        <v>3005</v>
      </c>
      <c r="X85" s="19" t="s">
        <v>4102</v>
      </c>
      <c r="Y85" s="19" t="s">
        <v>2985</v>
      </c>
      <c r="Z85" s="19" t="s">
        <v>2985</v>
      </c>
      <c r="AA85" s="19" t="s">
        <v>2985</v>
      </c>
      <c r="AB85" s="19" t="s">
        <v>2985</v>
      </c>
      <c r="AC85" s="8" t="s">
        <v>5581</v>
      </c>
      <c r="AD85" s="19" t="s">
        <v>3992</v>
      </c>
      <c r="AE85" s="19" t="s">
        <v>4102</v>
      </c>
      <c r="AF85" s="19" t="s">
        <v>4102</v>
      </c>
      <c r="AG85" s="19" t="s">
        <v>4963</v>
      </c>
      <c r="AH85" s="19" t="s">
        <v>4223</v>
      </c>
      <c r="AI85" s="19" t="s">
        <v>3005</v>
      </c>
      <c r="AJ85" s="19" t="s">
        <v>4223</v>
      </c>
      <c r="AL85" s="19" t="s">
        <v>3005</v>
      </c>
      <c r="AM85" s="19" t="s">
        <v>4102</v>
      </c>
      <c r="AO85" s="19" t="s">
        <v>3989</v>
      </c>
      <c r="AP85" s="19" t="s">
        <v>4102</v>
      </c>
      <c r="AQ85" s="19" t="s">
        <v>4102</v>
      </c>
      <c r="AR85" s="19"/>
      <c r="AS85"/>
    </row>
    <row r="86" spans="1:45">
      <c r="A86" s="85" t="s">
        <v>575</v>
      </c>
      <c r="B86" s="91">
        <v>39856</v>
      </c>
      <c r="C86" s="10">
        <v>39986</v>
      </c>
      <c r="D86" s="91">
        <v>39855</v>
      </c>
      <c r="E86" s="91"/>
      <c r="F86" s="19" t="s">
        <v>2054</v>
      </c>
      <c r="I86" s="91">
        <v>39857</v>
      </c>
      <c r="M86" s="91">
        <v>39860</v>
      </c>
      <c r="N86" s="19" t="s">
        <v>2455</v>
      </c>
      <c r="O86" s="91">
        <v>39862</v>
      </c>
      <c r="P86" s="91"/>
      <c r="Q86" s="91">
        <v>39861</v>
      </c>
      <c r="R86" s="19" t="s">
        <v>5283</v>
      </c>
      <c r="S86" s="10">
        <v>39986</v>
      </c>
      <c r="U86" s="10">
        <v>39986</v>
      </c>
      <c r="V86" s="10">
        <v>39986</v>
      </c>
      <c r="W86" s="19" t="s">
        <v>3968</v>
      </c>
      <c r="X86" s="91">
        <v>39877</v>
      </c>
      <c r="Y86" s="91"/>
      <c r="Z86" s="91"/>
      <c r="AA86" s="91">
        <v>39925</v>
      </c>
      <c r="AB86" s="91">
        <v>39926</v>
      </c>
      <c r="AC86" s="10">
        <v>39863</v>
      </c>
      <c r="AD86" s="91">
        <v>39860</v>
      </c>
      <c r="AE86" s="91">
        <v>39883</v>
      </c>
      <c r="AF86" s="91">
        <v>39883</v>
      </c>
      <c r="AG86" s="91">
        <v>39861</v>
      </c>
      <c r="AH86" s="91"/>
      <c r="AI86" s="19" t="s">
        <v>3968</v>
      </c>
      <c r="AJ86" s="91"/>
      <c r="AL86" s="19" t="s">
        <v>3968</v>
      </c>
      <c r="AM86" s="91">
        <v>39877</v>
      </c>
      <c r="AO86" s="19" t="s">
        <v>2456</v>
      </c>
      <c r="AP86" s="19" t="s">
        <v>2054</v>
      </c>
      <c r="AQ86" s="19" t="s">
        <v>4060</v>
      </c>
      <c r="AR86" s="19"/>
      <c r="AS86"/>
    </row>
    <row r="87" spans="1:45" s="71" customFormat="1" ht="18.75">
      <c r="A87" s="93" t="s">
        <v>644</v>
      </c>
      <c r="B87" s="104"/>
      <c r="C87" s="29"/>
      <c r="D87" s="104"/>
      <c r="E87" s="104"/>
      <c r="F87" s="104"/>
      <c r="G87" s="104"/>
      <c r="H87" s="104"/>
      <c r="I87" s="67"/>
      <c r="J87" s="104"/>
      <c r="K87" s="104"/>
      <c r="L87" s="104"/>
      <c r="M87" s="104"/>
      <c r="N87" s="67"/>
      <c r="O87" s="104"/>
      <c r="P87" s="104"/>
      <c r="Q87" s="67"/>
      <c r="R87" s="104"/>
      <c r="S87" s="29"/>
      <c r="T87" s="67"/>
      <c r="U87" s="29"/>
      <c r="V87" s="67"/>
      <c r="W87" s="104"/>
      <c r="X87" s="104"/>
      <c r="Y87" s="104"/>
      <c r="Z87" s="104"/>
      <c r="AA87" s="104"/>
      <c r="AB87" s="104"/>
      <c r="AC87" s="29"/>
      <c r="AD87" s="104"/>
      <c r="AE87" s="104"/>
      <c r="AF87" s="104"/>
      <c r="AG87" s="104"/>
      <c r="AH87" s="104"/>
      <c r="AI87" s="104"/>
      <c r="AJ87" s="104"/>
      <c r="AK87" s="104"/>
      <c r="AL87" s="104"/>
      <c r="AM87" s="104"/>
      <c r="AN87" s="67"/>
      <c r="AO87" s="67"/>
      <c r="AP87" s="104"/>
      <c r="AQ87" s="104"/>
      <c r="AR87" s="66"/>
    </row>
    <row r="88" spans="1:45">
      <c r="A88" s="94" t="s">
        <v>576</v>
      </c>
      <c r="B88" s="19">
        <v>1</v>
      </c>
      <c r="C88" s="4"/>
      <c r="D88" s="19">
        <v>0</v>
      </c>
      <c r="E88" s="19">
        <v>0</v>
      </c>
      <c r="G88" s="19">
        <v>1</v>
      </c>
      <c r="J88" s="19">
        <v>1</v>
      </c>
      <c r="K88" s="19">
        <v>1</v>
      </c>
      <c r="L88" s="19">
        <v>1</v>
      </c>
      <c r="M88" s="19">
        <v>1</v>
      </c>
      <c r="S88" s="4"/>
      <c r="U88" s="4"/>
      <c r="X88" s="19">
        <v>2</v>
      </c>
      <c r="Y88" s="19"/>
      <c r="Z88" s="19">
        <v>1</v>
      </c>
      <c r="AA88" s="19">
        <v>0</v>
      </c>
      <c r="AB88" s="19">
        <v>1</v>
      </c>
      <c r="AC88" s="4">
        <v>0</v>
      </c>
      <c r="AD88" s="19">
        <v>0</v>
      </c>
      <c r="AE88" s="19">
        <v>0</v>
      </c>
      <c r="AF88" s="19">
        <v>0</v>
      </c>
      <c r="AG88" s="19">
        <v>0</v>
      </c>
      <c r="AH88" s="19">
        <v>1</v>
      </c>
      <c r="AJ88" s="19">
        <v>0</v>
      </c>
      <c r="AM88" s="19">
        <v>0</v>
      </c>
      <c r="AQ88" s="19">
        <v>1</v>
      </c>
      <c r="AR88" s="19">
        <v>1</v>
      </c>
      <c r="AS88"/>
    </row>
    <row r="89" spans="1:45" ht="15">
      <c r="A89" s="95" t="s">
        <v>645</v>
      </c>
      <c r="B89" s="19">
        <v>0</v>
      </c>
      <c r="C89" s="4"/>
      <c r="D89" s="19">
        <v>1</v>
      </c>
      <c r="E89" s="19">
        <v>1</v>
      </c>
      <c r="F89" s="19">
        <v>1</v>
      </c>
      <c r="R89" s="19">
        <v>1</v>
      </c>
      <c r="S89" s="4"/>
      <c r="U89" s="4"/>
      <c r="W89" s="19">
        <v>1</v>
      </c>
      <c r="X89" s="19">
        <v>0</v>
      </c>
      <c r="Y89" s="19"/>
      <c r="Z89" s="19">
        <v>0</v>
      </c>
      <c r="AA89" s="19">
        <v>1</v>
      </c>
      <c r="AB89" s="19">
        <v>0</v>
      </c>
      <c r="AC89" s="4">
        <v>1</v>
      </c>
      <c r="AD89" s="19">
        <v>0</v>
      </c>
      <c r="AE89" s="19">
        <v>1</v>
      </c>
      <c r="AF89" s="19">
        <v>0</v>
      </c>
      <c r="AG89" s="19">
        <v>1</v>
      </c>
      <c r="AH89" s="19">
        <v>0</v>
      </c>
      <c r="AI89" s="19">
        <v>1</v>
      </c>
      <c r="AJ89" s="19">
        <v>1</v>
      </c>
      <c r="AM89" s="19">
        <v>1</v>
      </c>
      <c r="AP89" s="19">
        <v>1</v>
      </c>
      <c r="AR89" s="19"/>
      <c r="AS89"/>
    </row>
    <row r="90" spans="1:45" ht="15">
      <c r="A90" s="96" t="s">
        <v>577</v>
      </c>
      <c r="B90" s="19">
        <v>0</v>
      </c>
      <c r="C90" s="4"/>
      <c r="D90" s="19">
        <v>4</v>
      </c>
      <c r="E90" s="19">
        <v>2</v>
      </c>
      <c r="F90" s="19">
        <v>4</v>
      </c>
      <c r="H90" s="19">
        <v>5</v>
      </c>
      <c r="I90" s="19">
        <v>2</v>
      </c>
      <c r="O90" s="19">
        <v>4</v>
      </c>
      <c r="P90" s="19">
        <v>4</v>
      </c>
      <c r="Q90" s="19">
        <v>4</v>
      </c>
      <c r="R90" s="19">
        <v>5</v>
      </c>
      <c r="S90" s="4"/>
      <c r="U90" s="4"/>
      <c r="W90" s="19">
        <v>4</v>
      </c>
      <c r="X90" s="19">
        <v>0</v>
      </c>
      <c r="Y90" s="19"/>
      <c r="Z90" s="19">
        <v>4</v>
      </c>
      <c r="AA90" s="19">
        <v>4</v>
      </c>
      <c r="AB90" s="19">
        <v>4</v>
      </c>
      <c r="AC90" s="4">
        <v>5</v>
      </c>
      <c r="AD90" s="19">
        <v>5</v>
      </c>
      <c r="AE90" s="19">
        <v>6</v>
      </c>
      <c r="AF90" s="19">
        <v>0</v>
      </c>
      <c r="AG90" s="19">
        <v>5</v>
      </c>
      <c r="AH90" s="19">
        <v>4</v>
      </c>
      <c r="AI90" s="19">
        <v>6</v>
      </c>
      <c r="AJ90" s="19">
        <v>4</v>
      </c>
      <c r="AK90" s="19">
        <v>6</v>
      </c>
      <c r="AM90" s="19">
        <v>6</v>
      </c>
      <c r="AO90" s="19">
        <v>4</v>
      </c>
      <c r="AP90" s="19">
        <v>5</v>
      </c>
      <c r="AR90" s="19"/>
      <c r="AS90"/>
    </row>
    <row r="91" spans="1:45">
      <c r="A91" s="85" t="s">
        <v>646</v>
      </c>
      <c r="B91" s="19">
        <v>0</v>
      </c>
      <c r="C91" s="4"/>
      <c r="D91" s="19">
        <v>0</v>
      </c>
      <c r="E91" s="19">
        <v>0</v>
      </c>
      <c r="O91" s="19">
        <v>1</v>
      </c>
      <c r="S91" s="4"/>
      <c r="U91" s="4"/>
      <c r="X91" s="19">
        <v>0</v>
      </c>
      <c r="Y91" s="19"/>
      <c r="Z91" s="19">
        <v>1</v>
      </c>
      <c r="AA91" s="19">
        <v>0</v>
      </c>
      <c r="AB91" s="19">
        <v>1</v>
      </c>
      <c r="AC91" s="4">
        <v>0</v>
      </c>
      <c r="AD91" s="19">
        <v>0</v>
      </c>
      <c r="AE91" s="19">
        <v>0</v>
      </c>
      <c r="AF91" s="19">
        <v>0</v>
      </c>
      <c r="AG91" s="19">
        <v>0</v>
      </c>
      <c r="AH91" s="19">
        <v>1</v>
      </c>
      <c r="AJ91" s="19">
        <v>0</v>
      </c>
      <c r="AM91" s="19">
        <v>0</v>
      </c>
      <c r="AQ91" s="19">
        <v>2</v>
      </c>
      <c r="AR91" s="19"/>
      <c r="AS91"/>
    </row>
    <row r="92" spans="1:45">
      <c r="A92" s="97" t="s">
        <v>647</v>
      </c>
      <c r="B92" s="19">
        <v>2</v>
      </c>
      <c r="C92" s="4"/>
      <c r="D92" s="19">
        <v>1</v>
      </c>
      <c r="E92" s="19">
        <v>0</v>
      </c>
      <c r="F92" s="19">
        <v>2</v>
      </c>
      <c r="G92" s="19">
        <v>1</v>
      </c>
      <c r="H92" s="19">
        <v>2</v>
      </c>
      <c r="I92" s="19">
        <v>1</v>
      </c>
      <c r="J92" s="19">
        <v>1</v>
      </c>
      <c r="K92" s="19">
        <v>1</v>
      </c>
      <c r="L92" s="19">
        <v>1</v>
      </c>
      <c r="M92" s="19">
        <v>1</v>
      </c>
      <c r="O92" s="19">
        <v>1</v>
      </c>
      <c r="P92" s="19">
        <v>2</v>
      </c>
      <c r="Q92" s="19">
        <v>2</v>
      </c>
      <c r="R92" s="19">
        <v>2</v>
      </c>
      <c r="S92" s="4"/>
      <c r="U92" s="4"/>
      <c r="W92" s="19">
        <v>1</v>
      </c>
      <c r="X92" s="19">
        <v>2</v>
      </c>
      <c r="Y92" s="19"/>
      <c r="Z92" s="19">
        <v>0</v>
      </c>
      <c r="AA92" s="19">
        <v>0</v>
      </c>
      <c r="AB92" s="19">
        <v>0</v>
      </c>
      <c r="AC92" s="4">
        <v>2</v>
      </c>
      <c r="AD92" s="19">
        <v>2</v>
      </c>
      <c r="AE92" s="19">
        <v>2</v>
      </c>
      <c r="AF92" s="19">
        <v>10</v>
      </c>
      <c r="AG92" s="19">
        <v>0</v>
      </c>
      <c r="AH92" s="19">
        <v>0</v>
      </c>
      <c r="AI92" s="19">
        <v>3</v>
      </c>
      <c r="AJ92" s="19">
        <v>1</v>
      </c>
      <c r="AK92" s="19">
        <v>2</v>
      </c>
      <c r="AL92" s="19">
        <v>2</v>
      </c>
      <c r="AM92" s="19">
        <v>1</v>
      </c>
      <c r="AO92" s="19">
        <v>1</v>
      </c>
      <c r="AP92" s="19">
        <v>2</v>
      </c>
      <c r="AR92" s="19"/>
      <c r="AS92"/>
    </row>
    <row r="93" spans="1:45">
      <c r="A93" s="97" t="s">
        <v>648</v>
      </c>
      <c r="B93" s="19">
        <v>0</v>
      </c>
      <c r="C93" s="4"/>
      <c r="D93" s="19">
        <v>0</v>
      </c>
      <c r="E93" s="19">
        <v>0</v>
      </c>
      <c r="S93" s="4"/>
      <c r="U93" s="4"/>
      <c r="X93" s="19">
        <v>0</v>
      </c>
      <c r="Y93" s="19"/>
      <c r="Z93" s="19">
        <v>0</v>
      </c>
      <c r="AA93" s="19">
        <v>1</v>
      </c>
      <c r="AB93" s="19">
        <v>0</v>
      </c>
      <c r="AC93" s="4">
        <v>0</v>
      </c>
      <c r="AD93" s="19">
        <v>0</v>
      </c>
      <c r="AE93" s="19">
        <v>0</v>
      </c>
      <c r="AF93" s="19">
        <v>0</v>
      </c>
      <c r="AG93" s="19">
        <v>1</v>
      </c>
      <c r="AH93" s="19">
        <v>0</v>
      </c>
      <c r="AJ93" s="19">
        <v>0</v>
      </c>
      <c r="AM93" s="19">
        <v>0</v>
      </c>
      <c r="AR93" s="19"/>
      <c r="AS93"/>
    </row>
    <row r="94" spans="1:45">
      <c r="A94" s="97" t="s">
        <v>649</v>
      </c>
      <c r="B94" s="19">
        <v>0</v>
      </c>
      <c r="C94" s="4"/>
      <c r="D94" s="19">
        <v>0</v>
      </c>
      <c r="E94" s="19">
        <v>0</v>
      </c>
      <c r="S94" s="4"/>
      <c r="U94" s="4"/>
      <c r="X94" s="19">
        <v>0</v>
      </c>
      <c r="Y94" s="19"/>
      <c r="Z94" s="19">
        <v>0</v>
      </c>
      <c r="AA94" s="19">
        <v>0</v>
      </c>
      <c r="AB94" s="19">
        <v>0</v>
      </c>
      <c r="AC94" s="4">
        <v>0</v>
      </c>
      <c r="AD94" s="19">
        <v>0</v>
      </c>
      <c r="AE94" s="19">
        <v>0</v>
      </c>
      <c r="AF94" s="19">
        <v>0</v>
      </c>
      <c r="AG94" s="19">
        <v>0</v>
      </c>
      <c r="AH94" s="19">
        <v>0</v>
      </c>
      <c r="AJ94" s="19">
        <v>0</v>
      </c>
      <c r="AM94" s="19">
        <v>0</v>
      </c>
      <c r="AR94" s="19"/>
      <c r="AS94"/>
    </row>
    <row r="95" spans="1:45">
      <c r="A95" s="98" t="s">
        <v>578</v>
      </c>
      <c r="B95" s="19">
        <v>0</v>
      </c>
      <c r="C95" s="4"/>
      <c r="D95" s="19">
        <v>0</v>
      </c>
      <c r="E95" s="19">
        <v>0</v>
      </c>
      <c r="S95" s="4"/>
      <c r="U95" s="4"/>
      <c r="X95" s="19">
        <v>0</v>
      </c>
      <c r="Y95" s="19"/>
      <c r="Z95" s="19">
        <v>0</v>
      </c>
      <c r="AA95" s="19">
        <v>3</v>
      </c>
      <c r="AB95" s="19">
        <v>0</v>
      </c>
      <c r="AC95" s="4">
        <v>0</v>
      </c>
      <c r="AD95" s="19">
        <v>0</v>
      </c>
      <c r="AE95" s="19">
        <v>0</v>
      </c>
      <c r="AF95" s="19">
        <v>0</v>
      </c>
      <c r="AG95" s="19">
        <v>8</v>
      </c>
      <c r="AH95" s="19">
        <v>0</v>
      </c>
      <c r="AJ95" s="19">
        <v>0</v>
      </c>
      <c r="AM95" s="19">
        <v>0</v>
      </c>
      <c r="AR95" s="19"/>
      <c r="AS95"/>
    </row>
    <row r="96" spans="1:45">
      <c r="A96" s="85" t="s">
        <v>650</v>
      </c>
      <c r="B96" s="19">
        <v>0</v>
      </c>
      <c r="C96" s="4"/>
      <c r="D96" s="19">
        <v>0</v>
      </c>
      <c r="E96" s="19">
        <v>1</v>
      </c>
      <c r="F96" s="19">
        <v>2</v>
      </c>
      <c r="G96" s="19">
        <v>2</v>
      </c>
      <c r="I96" s="19">
        <v>1</v>
      </c>
      <c r="P96" s="19">
        <v>4</v>
      </c>
      <c r="S96" s="4"/>
      <c r="U96" s="4"/>
      <c r="W96" s="19">
        <v>1</v>
      </c>
      <c r="X96" s="19">
        <v>3</v>
      </c>
      <c r="Y96" s="19"/>
      <c r="Z96" s="19">
        <v>0</v>
      </c>
      <c r="AA96" s="19">
        <v>0</v>
      </c>
      <c r="AB96" s="19">
        <v>0</v>
      </c>
      <c r="AC96" s="4">
        <v>0</v>
      </c>
      <c r="AD96" s="19">
        <v>0</v>
      </c>
      <c r="AE96" s="19">
        <v>0</v>
      </c>
      <c r="AF96" s="19">
        <v>2</v>
      </c>
      <c r="AG96" s="19">
        <v>0</v>
      </c>
      <c r="AH96" s="19">
        <v>0</v>
      </c>
      <c r="AJ96" s="19">
        <v>1</v>
      </c>
      <c r="AL96" s="19">
        <v>2</v>
      </c>
      <c r="AM96" s="19">
        <v>0</v>
      </c>
      <c r="AR96" s="19"/>
      <c r="AS96"/>
    </row>
    <row r="97" spans="1:45">
      <c r="A97" s="88" t="s">
        <v>651</v>
      </c>
      <c r="B97" s="19">
        <v>1</v>
      </c>
      <c r="C97" s="4"/>
      <c r="D97" s="19">
        <v>2</v>
      </c>
      <c r="E97" s="19">
        <v>0</v>
      </c>
      <c r="F97" s="19">
        <v>1</v>
      </c>
      <c r="H97" s="19">
        <v>2</v>
      </c>
      <c r="I97" s="19">
        <v>1</v>
      </c>
      <c r="J97" s="19">
        <v>2</v>
      </c>
      <c r="K97" s="19">
        <v>3</v>
      </c>
      <c r="L97" s="19">
        <v>1</v>
      </c>
      <c r="M97" s="19">
        <v>1</v>
      </c>
      <c r="O97" s="19">
        <v>3</v>
      </c>
      <c r="Q97" s="19">
        <v>2</v>
      </c>
      <c r="R97" s="19">
        <v>2</v>
      </c>
      <c r="S97" s="4"/>
      <c r="U97" s="4"/>
      <c r="W97" s="19">
        <v>1</v>
      </c>
      <c r="X97" s="19">
        <v>0</v>
      </c>
      <c r="Y97" s="19"/>
      <c r="Z97" s="19">
        <v>2</v>
      </c>
      <c r="AA97" s="19">
        <v>1</v>
      </c>
      <c r="AB97" s="19">
        <v>1</v>
      </c>
      <c r="AC97" s="4">
        <v>2</v>
      </c>
      <c r="AD97" s="19">
        <v>2</v>
      </c>
      <c r="AE97" s="19">
        <v>2</v>
      </c>
      <c r="AF97" s="19">
        <v>0</v>
      </c>
      <c r="AG97" s="19">
        <v>3</v>
      </c>
      <c r="AH97" s="19">
        <v>2</v>
      </c>
      <c r="AI97" s="19">
        <v>2</v>
      </c>
      <c r="AJ97" s="19">
        <v>1</v>
      </c>
      <c r="AK97" s="19">
        <v>2</v>
      </c>
      <c r="AL97" s="19">
        <v>1</v>
      </c>
      <c r="AM97" s="19">
        <v>0</v>
      </c>
      <c r="AO97" s="19">
        <v>2</v>
      </c>
      <c r="AP97" s="19">
        <v>2</v>
      </c>
      <c r="AQ97" s="19">
        <v>2</v>
      </c>
      <c r="AR97" s="19">
        <v>1</v>
      </c>
      <c r="AS97"/>
    </row>
    <row r="98" spans="1:45">
      <c r="A98" s="88" t="s">
        <v>652</v>
      </c>
      <c r="B98" s="19">
        <v>0</v>
      </c>
      <c r="C98" s="4"/>
      <c r="D98" s="19">
        <v>0</v>
      </c>
      <c r="E98" s="19">
        <v>0</v>
      </c>
      <c r="L98" s="19">
        <v>1</v>
      </c>
      <c r="S98" s="4"/>
      <c r="U98" s="4"/>
      <c r="X98" s="19">
        <v>0</v>
      </c>
      <c r="Y98" s="19"/>
      <c r="Z98" s="19">
        <v>0</v>
      </c>
      <c r="AA98" s="19">
        <v>1</v>
      </c>
      <c r="AB98" s="19">
        <v>0</v>
      </c>
      <c r="AC98" s="4">
        <v>0</v>
      </c>
      <c r="AD98" s="19">
        <v>0</v>
      </c>
      <c r="AE98" s="19">
        <v>0</v>
      </c>
      <c r="AF98" s="19">
        <v>0</v>
      </c>
      <c r="AG98" s="19">
        <v>0</v>
      </c>
      <c r="AH98" s="19">
        <v>0</v>
      </c>
      <c r="AJ98" s="19">
        <v>0</v>
      </c>
      <c r="AM98" s="19">
        <v>3</v>
      </c>
      <c r="AR98" s="19"/>
      <c r="AS98"/>
    </row>
    <row r="99" spans="1:45">
      <c r="A99" s="85" t="s">
        <v>653</v>
      </c>
      <c r="B99" s="19">
        <v>1</v>
      </c>
      <c r="C99" s="4"/>
      <c r="D99" s="19">
        <v>0</v>
      </c>
      <c r="E99" s="19">
        <v>0</v>
      </c>
      <c r="H99" s="19">
        <v>1</v>
      </c>
      <c r="S99" s="4"/>
      <c r="U99" s="4"/>
      <c r="X99" s="19">
        <v>0</v>
      </c>
      <c r="Y99" s="19"/>
      <c r="Z99" s="19">
        <v>0</v>
      </c>
      <c r="AA99" s="19">
        <v>0</v>
      </c>
      <c r="AB99" s="19">
        <v>0</v>
      </c>
      <c r="AC99" s="4">
        <v>0</v>
      </c>
      <c r="AD99" s="19">
        <v>0</v>
      </c>
      <c r="AE99" s="19">
        <v>0</v>
      </c>
      <c r="AF99" s="19">
        <v>0</v>
      </c>
      <c r="AG99" s="19">
        <v>0</v>
      </c>
      <c r="AH99" s="19">
        <v>0</v>
      </c>
      <c r="AJ99" s="19">
        <v>0</v>
      </c>
      <c r="AM99" s="19">
        <v>0</v>
      </c>
      <c r="AR99" s="19"/>
      <c r="AS99"/>
    </row>
    <row r="100" spans="1:45">
      <c r="A100" s="88" t="s">
        <v>651</v>
      </c>
      <c r="B100" s="19">
        <v>0</v>
      </c>
      <c r="C100" s="4"/>
      <c r="D100" s="19">
        <v>0</v>
      </c>
      <c r="E100" s="19">
        <v>0</v>
      </c>
      <c r="O100" s="19">
        <v>1</v>
      </c>
      <c r="S100" s="4"/>
      <c r="U100" s="4"/>
      <c r="X100" s="19">
        <v>0</v>
      </c>
      <c r="Y100" s="19"/>
      <c r="Z100" s="19">
        <v>0</v>
      </c>
      <c r="AA100" s="19">
        <v>0</v>
      </c>
      <c r="AB100" s="19">
        <v>0</v>
      </c>
      <c r="AC100" s="4">
        <v>0</v>
      </c>
      <c r="AD100" s="19">
        <v>0</v>
      </c>
      <c r="AE100" s="19">
        <v>0</v>
      </c>
      <c r="AF100" s="19">
        <v>0</v>
      </c>
      <c r="AG100" s="19">
        <v>0</v>
      </c>
      <c r="AH100" s="19">
        <v>0</v>
      </c>
      <c r="AJ100" s="19">
        <v>0</v>
      </c>
      <c r="AM100" s="19">
        <v>0</v>
      </c>
      <c r="AR100" s="19"/>
      <c r="AS100"/>
    </row>
    <row r="101" spans="1:45">
      <c r="A101" s="88" t="s">
        <v>652</v>
      </c>
      <c r="B101" s="19">
        <v>0</v>
      </c>
      <c r="C101" s="4"/>
      <c r="D101" s="19">
        <v>0</v>
      </c>
      <c r="E101" s="19">
        <v>0</v>
      </c>
      <c r="S101" s="4"/>
      <c r="U101" s="4"/>
      <c r="X101" s="19">
        <v>0</v>
      </c>
      <c r="Y101" s="19"/>
      <c r="Z101" s="19">
        <v>0</v>
      </c>
      <c r="AA101" s="19">
        <v>0</v>
      </c>
      <c r="AB101" s="19">
        <v>0</v>
      </c>
      <c r="AC101" s="4">
        <v>0</v>
      </c>
      <c r="AD101" s="19">
        <v>0</v>
      </c>
      <c r="AE101" s="19">
        <v>0</v>
      </c>
      <c r="AF101" s="19">
        <v>0</v>
      </c>
      <c r="AG101" s="19">
        <v>0</v>
      </c>
      <c r="AH101" s="19">
        <v>0</v>
      </c>
      <c r="AJ101" s="19">
        <v>0</v>
      </c>
      <c r="AM101" s="19">
        <v>1</v>
      </c>
      <c r="AR101" s="19"/>
      <c r="AS101"/>
    </row>
    <row r="102" spans="1:45">
      <c r="A102" s="85" t="s">
        <v>654</v>
      </c>
      <c r="B102" s="19">
        <v>0</v>
      </c>
      <c r="C102" s="4"/>
      <c r="D102" s="19">
        <v>0</v>
      </c>
      <c r="E102" s="19">
        <v>1</v>
      </c>
      <c r="M102" s="19">
        <v>1</v>
      </c>
      <c r="S102" s="4"/>
      <c r="U102" s="4"/>
      <c r="W102" s="19">
        <v>1</v>
      </c>
      <c r="X102" s="19">
        <v>2</v>
      </c>
      <c r="Y102" s="19"/>
      <c r="Z102" s="19">
        <v>0</v>
      </c>
      <c r="AA102" s="19">
        <v>1</v>
      </c>
      <c r="AB102" s="19">
        <v>0</v>
      </c>
      <c r="AC102" s="4">
        <v>0</v>
      </c>
      <c r="AD102" s="19">
        <v>0</v>
      </c>
      <c r="AE102" s="19">
        <v>0</v>
      </c>
      <c r="AF102" s="19">
        <v>0</v>
      </c>
      <c r="AG102" s="19">
        <v>0</v>
      </c>
      <c r="AH102" s="19">
        <v>1</v>
      </c>
      <c r="AJ102" s="19">
        <v>1</v>
      </c>
      <c r="AL102" s="19">
        <v>2</v>
      </c>
      <c r="AM102" s="19">
        <v>1</v>
      </c>
      <c r="AO102" s="19">
        <v>1</v>
      </c>
      <c r="AR102" s="19"/>
      <c r="AS102"/>
    </row>
    <row r="103" spans="1:45">
      <c r="A103" s="88" t="s">
        <v>651</v>
      </c>
      <c r="B103" s="19">
        <v>1</v>
      </c>
      <c r="C103" s="4"/>
      <c r="D103" s="19">
        <v>2</v>
      </c>
      <c r="E103" s="19">
        <v>0</v>
      </c>
      <c r="F103" s="19">
        <v>1</v>
      </c>
      <c r="I103" s="19">
        <v>2</v>
      </c>
      <c r="J103" s="19">
        <v>1</v>
      </c>
      <c r="O103" s="19">
        <v>1</v>
      </c>
      <c r="P103" s="19">
        <v>1</v>
      </c>
      <c r="Q103" s="19">
        <v>1</v>
      </c>
      <c r="R103" s="19">
        <v>2</v>
      </c>
      <c r="S103" s="4"/>
      <c r="U103" s="4"/>
      <c r="X103" s="19">
        <v>0</v>
      </c>
      <c r="Y103" s="19"/>
      <c r="Z103" s="19">
        <v>1</v>
      </c>
      <c r="AA103" s="19">
        <v>0</v>
      </c>
      <c r="AB103" s="19">
        <v>1</v>
      </c>
      <c r="AC103" s="4">
        <v>1</v>
      </c>
      <c r="AD103" s="19">
        <v>2</v>
      </c>
      <c r="AE103" s="19">
        <v>2</v>
      </c>
      <c r="AF103" s="19">
        <v>0</v>
      </c>
      <c r="AG103" s="19">
        <v>0</v>
      </c>
      <c r="AH103" s="19">
        <v>0</v>
      </c>
      <c r="AI103" s="19">
        <v>3</v>
      </c>
      <c r="AJ103" s="19">
        <v>0</v>
      </c>
      <c r="AK103" s="19">
        <v>1</v>
      </c>
      <c r="AL103" s="19">
        <v>1</v>
      </c>
      <c r="AM103" s="19">
        <v>0</v>
      </c>
      <c r="AP103" s="19">
        <v>1</v>
      </c>
      <c r="AR103" s="19"/>
      <c r="AS103"/>
    </row>
    <row r="104" spans="1:45">
      <c r="A104" s="88" t="s">
        <v>652</v>
      </c>
      <c r="B104" s="19">
        <v>0</v>
      </c>
      <c r="C104" s="4"/>
      <c r="D104" s="19">
        <v>0</v>
      </c>
      <c r="E104" s="19">
        <v>0</v>
      </c>
      <c r="S104" s="4"/>
      <c r="U104" s="4"/>
      <c r="X104" s="19">
        <v>0</v>
      </c>
      <c r="Y104" s="19"/>
      <c r="Z104" s="19">
        <v>0</v>
      </c>
      <c r="AA104" s="19">
        <v>0</v>
      </c>
      <c r="AB104" s="19">
        <v>0</v>
      </c>
      <c r="AC104" s="4">
        <v>0</v>
      </c>
      <c r="AD104" s="19">
        <v>0</v>
      </c>
      <c r="AE104" s="19">
        <v>0</v>
      </c>
      <c r="AF104" s="19">
        <v>0</v>
      </c>
      <c r="AG104" s="19">
        <v>0</v>
      </c>
      <c r="AH104" s="19">
        <v>0</v>
      </c>
      <c r="AJ104" s="19">
        <v>0</v>
      </c>
      <c r="AM104" s="19">
        <v>1</v>
      </c>
      <c r="AR104" s="19"/>
      <c r="AS104"/>
    </row>
    <row r="105" spans="1:45">
      <c r="A105" s="85" t="s">
        <v>579</v>
      </c>
      <c r="B105" s="19">
        <v>0</v>
      </c>
      <c r="C105" s="4"/>
      <c r="D105" s="19">
        <v>0</v>
      </c>
      <c r="E105" s="19">
        <v>0</v>
      </c>
      <c r="H105" s="19">
        <v>1</v>
      </c>
      <c r="M105" s="19">
        <v>1</v>
      </c>
      <c r="S105" s="4"/>
      <c r="U105" s="4"/>
      <c r="X105" s="19">
        <v>0</v>
      </c>
      <c r="Y105" s="19"/>
      <c r="Z105" s="19">
        <v>0</v>
      </c>
      <c r="AA105" s="19">
        <v>1</v>
      </c>
      <c r="AB105" s="19">
        <v>0</v>
      </c>
      <c r="AC105" s="4">
        <v>1</v>
      </c>
      <c r="AD105" s="19">
        <v>0</v>
      </c>
      <c r="AE105" s="19">
        <v>1</v>
      </c>
      <c r="AF105" s="19">
        <v>1</v>
      </c>
      <c r="AG105" s="19">
        <v>1</v>
      </c>
      <c r="AH105" s="19">
        <v>0</v>
      </c>
      <c r="AJ105" s="19">
        <v>0</v>
      </c>
      <c r="AK105" s="19">
        <v>1</v>
      </c>
      <c r="AM105" s="19">
        <v>1</v>
      </c>
      <c r="AQ105" s="19">
        <v>1</v>
      </c>
      <c r="AR105" s="19"/>
      <c r="AS105"/>
    </row>
    <row r="106" spans="1:45">
      <c r="A106" s="85" t="s">
        <v>1991</v>
      </c>
      <c r="B106" s="19">
        <v>1</v>
      </c>
      <c r="C106" s="4"/>
      <c r="D106" s="19">
        <v>1</v>
      </c>
      <c r="E106" s="19">
        <v>0</v>
      </c>
      <c r="F106" s="19">
        <v>1</v>
      </c>
      <c r="J106" s="19">
        <v>1</v>
      </c>
      <c r="K106" s="19">
        <v>1</v>
      </c>
      <c r="R106" s="19">
        <v>1</v>
      </c>
      <c r="S106" s="4"/>
      <c r="U106" s="4"/>
      <c r="W106" s="19">
        <v>1</v>
      </c>
      <c r="X106" s="19">
        <v>1</v>
      </c>
      <c r="Y106" s="19"/>
      <c r="Z106" s="19">
        <v>1</v>
      </c>
      <c r="AA106" s="19">
        <v>1</v>
      </c>
      <c r="AB106" s="19">
        <v>1</v>
      </c>
      <c r="AC106" s="4">
        <v>1</v>
      </c>
      <c r="AD106" s="19">
        <v>1</v>
      </c>
      <c r="AE106" s="19">
        <v>1</v>
      </c>
      <c r="AF106" s="19">
        <v>1</v>
      </c>
      <c r="AG106" s="19">
        <v>1</v>
      </c>
      <c r="AH106" s="19">
        <v>1</v>
      </c>
      <c r="AI106" s="19">
        <v>1</v>
      </c>
      <c r="AJ106" s="19">
        <v>1</v>
      </c>
      <c r="AL106" s="19">
        <v>1</v>
      </c>
      <c r="AM106" s="19">
        <v>1</v>
      </c>
      <c r="AP106" s="19">
        <v>1</v>
      </c>
      <c r="AQ106" s="19">
        <v>1</v>
      </c>
      <c r="AR106" s="19">
        <v>1</v>
      </c>
      <c r="AS106"/>
    </row>
    <row r="107" spans="1:45">
      <c r="A107" s="99" t="s">
        <v>1990</v>
      </c>
      <c r="B107" s="19">
        <v>25</v>
      </c>
      <c r="C107" s="4"/>
      <c r="D107" s="19">
        <v>3</v>
      </c>
      <c r="E107" s="19">
        <v>0</v>
      </c>
      <c r="F107" s="19">
        <v>25</v>
      </c>
      <c r="G107" s="19">
        <v>120</v>
      </c>
      <c r="H107" s="19">
        <v>25</v>
      </c>
      <c r="I107" s="19">
        <v>20</v>
      </c>
      <c r="J107" s="19">
        <v>25</v>
      </c>
      <c r="K107" s="19">
        <v>25</v>
      </c>
      <c r="L107" s="19">
        <v>25</v>
      </c>
      <c r="O107" s="19">
        <v>20</v>
      </c>
      <c r="P107" s="19">
        <v>20</v>
      </c>
      <c r="Q107" s="19">
        <v>25</v>
      </c>
      <c r="R107" s="19">
        <v>25</v>
      </c>
      <c r="S107" s="4"/>
      <c r="U107" s="4"/>
      <c r="W107" s="19">
        <v>20</v>
      </c>
      <c r="X107" s="19">
        <v>20</v>
      </c>
      <c r="Y107" s="19"/>
      <c r="Z107" s="19">
        <v>25</v>
      </c>
      <c r="AA107" s="19">
        <v>2</v>
      </c>
      <c r="AB107" s="19">
        <v>25</v>
      </c>
      <c r="AC107" s="4">
        <v>25</v>
      </c>
      <c r="AD107" s="19">
        <v>25</v>
      </c>
      <c r="AE107" s="19">
        <v>2</v>
      </c>
      <c r="AF107" s="19">
        <v>90</v>
      </c>
      <c r="AG107" s="19">
        <v>25</v>
      </c>
      <c r="AH107" s="19">
        <v>20</v>
      </c>
      <c r="AI107" s="19">
        <v>20</v>
      </c>
      <c r="AJ107" s="19">
        <v>2</v>
      </c>
      <c r="AK107" s="19">
        <v>20</v>
      </c>
      <c r="AL107" s="19">
        <v>20</v>
      </c>
      <c r="AM107" s="19">
        <v>2</v>
      </c>
      <c r="AO107" s="19">
        <v>25</v>
      </c>
      <c r="AP107" s="19">
        <v>20</v>
      </c>
      <c r="AQ107" s="19">
        <v>20</v>
      </c>
      <c r="AR107" s="19">
        <v>20</v>
      </c>
      <c r="AS107"/>
    </row>
    <row r="108" spans="1:45">
      <c r="A108" s="100" t="s">
        <v>655</v>
      </c>
      <c r="B108" s="73" t="s">
        <v>4806</v>
      </c>
      <c r="C108" s="4"/>
      <c r="D108" s="73" t="s">
        <v>2308</v>
      </c>
      <c r="F108" s="19" t="s">
        <v>4806</v>
      </c>
      <c r="G108" s="19" t="s">
        <v>2222</v>
      </c>
      <c r="I108" s="19" t="s">
        <v>4806</v>
      </c>
      <c r="J108" s="19" t="s">
        <v>4806</v>
      </c>
      <c r="K108" s="19" t="s">
        <v>4806</v>
      </c>
      <c r="L108" s="19" t="s">
        <v>4806</v>
      </c>
      <c r="M108" s="19" t="s">
        <v>4806</v>
      </c>
      <c r="O108" s="19" t="s">
        <v>4806</v>
      </c>
      <c r="P108" s="19" t="s">
        <v>4806</v>
      </c>
      <c r="Q108" s="19" t="s">
        <v>4806</v>
      </c>
      <c r="R108" s="19" t="s">
        <v>4806</v>
      </c>
      <c r="S108" s="4"/>
      <c r="U108" s="4"/>
      <c r="W108" s="19" t="s">
        <v>4806</v>
      </c>
      <c r="X108" s="19" t="s">
        <v>4806</v>
      </c>
      <c r="Y108" s="19"/>
      <c r="Z108" s="19" t="s">
        <v>4806</v>
      </c>
      <c r="AA108" s="19" t="s">
        <v>2302</v>
      </c>
      <c r="AB108" s="19" t="s">
        <v>4806</v>
      </c>
      <c r="AC108" s="8" t="s">
        <v>4806</v>
      </c>
      <c r="AD108" s="19" t="s">
        <v>4806</v>
      </c>
      <c r="AE108" s="19" t="s">
        <v>4936</v>
      </c>
      <c r="AF108" s="19" t="s">
        <v>4937</v>
      </c>
      <c r="AG108" s="19" t="s">
        <v>4806</v>
      </c>
      <c r="AH108" s="19" t="s">
        <v>4806</v>
      </c>
      <c r="AI108" s="19" t="s">
        <v>4806</v>
      </c>
      <c r="AJ108" s="19" t="s">
        <v>4806</v>
      </c>
      <c r="AK108" s="19" t="s">
        <v>4806</v>
      </c>
      <c r="AL108" s="19" t="s">
        <v>4806</v>
      </c>
      <c r="AM108" s="19" t="s">
        <v>4964</v>
      </c>
      <c r="AO108" s="19" t="s">
        <v>4806</v>
      </c>
      <c r="AP108" s="19" t="s">
        <v>4806</v>
      </c>
      <c r="AQ108" s="19" t="s">
        <v>4806</v>
      </c>
      <c r="AR108" s="19" t="s">
        <v>4806</v>
      </c>
      <c r="AS108"/>
    </row>
    <row r="109" spans="1:45">
      <c r="A109" s="94" t="s">
        <v>580</v>
      </c>
      <c r="B109" s="19">
        <v>3</v>
      </c>
      <c r="C109" s="4"/>
      <c r="D109" s="19">
        <v>5</v>
      </c>
      <c r="E109" s="19">
        <v>0.5</v>
      </c>
      <c r="G109" s="19">
        <v>3</v>
      </c>
      <c r="I109" s="19">
        <v>2</v>
      </c>
      <c r="J109" s="19">
        <v>5</v>
      </c>
      <c r="K109" s="19">
        <v>3</v>
      </c>
      <c r="L109" s="19">
        <v>1.5</v>
      </c>
      <c r="M109" s="19">
        <v>3.5</v>
      </c>
      <c r="O109" s="19">
        <v>4</v>
      </c>
      <c r="P109" s="19">
        <v>4</v>
      </c>
      <c r="Q109" s="19">
        <v>4</v>
      </c>
      <c r="R109" s="19">
        <v>10</v>
      </c>
      <c r="S109" s="4"/>
      <c r="U109" s="4"/>
      <c r="W109" s="19">
        <v>4</v>
      </c>
      <c r="X109" s="19">
        <v>5</v>
      </c>
      <c r="Y109" s="19"/>
      <c r="Z109" s="19">
        <v>5</v>
      </c>
      <c r="AA109" s="19">
        <v>3</v>
      </c>
      <c r="AB109" s="19">
        <v>3</v>
      </c>
      <c r="AC109" s="4">
        <v>4</v>
      </c>
      <c r="AE109" s="19">
        <v>8</v>
      </c>
      <c r="AF109" s="19">
        <v>5</v>
      </c>
      <c r="AG109" s="19">
        <v>3</v>
      </c>
      <c r="AH109" s="19">
        <v>3</v>
      </c>
      <c r="AI109" s="19">
        <v>6</v>
      </c>
      <c r="AJ109" s="19">
        <v>4</v>
      </c>
      <c r="AL109" s="19">
        <v>3</v>
      </c>
      <c r="AO109" s="19">
        <v>2</v>
      </c>
      <c r="AP109" s="19">
        <v>4</v>
      </c>
      <c r="AR109" s="19"/>
      <c r="AS109"/>
    </row>
    <row r="110" spans="1:45">
      <c r="A110" s="85" t="s">
        <v>656</v>
      </c>
      <c r="B110" s="19" t="s">
        <v>590</v>
      </c>
      <c r="C110" s="4"/>
      <c r="D110" s="19" t="s">
        <v>1995</v>
      </c>
      <c r="E110" s="19" t="s">
        <v>590</v>
      </c>
      <c r="H110" s="19" t="s">
        <v>1995</v>
      </c>
      <c r="R110" s="19" t="s">
        <v>1995</v>
      </c>
      <c r="S110" s="4"/>
      <c r="U110" s="4"/>
      <c r="W110" s="19" t="s">
        <v>1995</v>
      </c>
      <c r="X110" s="19" t="s">
        <v>590</v>
      </c>
      <c r="Y110" s="19"/>
      <c r="Z110" s="19" t="s">
        <v>590</v>
      </c>
      <c r="AA110" s="19" t="s">
        <v>1995</v>
      </c>
      <c r="AB110" s="19" t="s">
        <v>590</v>
      </c>
      <c r="AC110" s="4" t="s">
        <v>590</v>
      </c>
      <c r="AD110" s="19" t="s">
        <v>1995</v>
      </c>
      <c r="AE110" s="19" t="s">
        <v>1995</v>
      </c>
      <c r="AF110" s="19" t="s">
        <v>590</v>
      </c>
      <c r="AG110" s="19" t="s">
        <v>1995</v>
      </c>
      <c r="AH110" s="19" t="s">
        <v>590</v>
      </c>
      <c r="AI110" s="19" t="s">
        <v>1995</v>
      </c>
      <c r="AJ110" s="19" t="s">
        <v>590</v>
      </c>
      <c r="AL110" s="19" t="s">
        <v>1995</v>
      </c>
      <c r="AM110" s="19" t="s">
        <v>1995</v>
      </c>
      <c r="AQ110" s="19" t="s">
        <v>1995</v>
      </c>
      <c r="AR110" s="19"/>
      <c r="AS110"/>
    </row>
    <row r="111" spans="1:45">
      <c r="A111" s="100" t="s">
        <v>657</v>
      </c>
      <c r="B111" s="19">
        <v>0</v>
      </c>
      <c r="C111" s="4"/>
      <c r="D111" s="19">
        <v>10</v>
      </c>
      <c r="E111" s="19">
        <v>0</v>
      </c>
      <c r="H111" s="19">
        <v>10</v>
      </c>
      <c r="R111" s="19">
        <v>12</v>
      </c>
      <c r="S111" s="4"/>
      <c r="U111" s="4"/>
      <c r="W111" s="19">
        <v>10</v>
      </c>
      <c r="X111" s="19">
        <v>0</v>
      </c>
      <c r="Y111" s="19"/>
      <c r="Z111" s="19">
        <v>0</v>
      </c>
      <c r="AB111" s="19">
        <v>0</v>
      </c>
      <c r="AC111" s="4">
        <v>0</v>
      </c>
      <c r="AD111" s="19">
        <v>3</v>
      </c>
      <c r="AE111" s="19">
        <v>10</v>
      </c>
      <c r="AF111" s="19">
        <v>0</v>
      </c>
      <c r="AG111" s="19">
        <v>8</v>
      </c>
      <c r="AH111" s="19">
        <v>0</v>
      </c>
      <c r="AI111" s="19">
        <v>28</v>
      </c>
      <c r="AJ111" s="19">
        <v>0</v>
      </c>
      <c r="AL111" s="19">
        <v>10</v>
      </c>
      <c r="AM111" s="19">
        <v>30</v>
      </c>
      <c r="AP111" s="19">
        <v>5</v>
      </c>
      <c r="AQ111" s="19">
        <v>10</v>
      </c>
      <c r="AR111" s="19"/>
      <c r="AS111"/>
    </row>
    <row r="112" spans="1:45">
      <c r="A112" s="85" t="s">
        <v>581</v>
      </c>
      <c r="B112" s="19" t="s">
        <v>590</v>
      </c>
      <c r="C112" s="4"/>
      <c r="D112" s="19" t="s">
        <v>590</v>
      </c>
      <c r="E112" s="19" t="s">
        <v>590</v>
      </c>
      <c r="F112" s="19" t="s">
        <v>1995</v>
      </c>
      <c r="G112" s="19" t="s">
        <v>1995</v>
      </c>
      <c r="L112" s="19" t="s">
        <v>1995</v>
      </c>
      <c r="M112" s="19" t="s">
        <v>1995</v>
      </c>
      <c r="O112" s="19" t="s">
        <v>1995</v>
      </c>
      <c r="Q112" s="19" t="s">
        <v>1995</v>
      </c>
      <c r="R112" s="19" t="s">
        <v>590</v>
      </c>
      <c r="S112" s="4"/>
      <c r="U112" s="4"/>
      <c r="X112" s="19" t="s">
        <v>590</v>
      </c>
      <c r="Y112" s="19"/>
      <c r="Z112" s="19" t="s">
        <v>1995</v>
      </c>
      <c r="AA112" s="19" t="s">
        <v>1995</v>
      </c>
      <c r="AB112" s="19" t="s">
        <v>1995</v>
      </c>
      <c r="AC112" s="4" t="s">
        <v>1995</v>
      </c>
      <c r="AD112" s="19" t="s">
        <v>590</v>
      </c>
      <c r="AE112" s="19" t="s">
        <v>590</v>
      </c>
      <c r="AF112" s="19" t="s">
        <v>590</v>
      </c>
      <c r="AG112" s="19" t="s">
        <v>590</v>
      </c>
      <c r="AH112" s="19" t="s">
        <v>1995</v>
      </c>
      <c r="AJ112" s="19" t="s">
        <v>1995</v>
      </c>
      <c r="AK112" s="19" t="s">
        <v>1995</v>
      </c>
      <c r="AM112" s="19" t="s">
        <v>590</v>
      </c>
      <c r="AP112" s="19" t="s">
        <v>1995</v>
      </c>
      <c r="AQ112" s="19" t="s">
        <v>590</v>
      </c>
      <c r="AR112" s="19"/>
      <c r="AS112"/>
    </row>
    <row r="113" spans="1:45">
      <c r="A113" s="85" t="s">
        <v>582</v>
      </c>
      <c r="B113" s="19" t="s">
        <v>1995</v>
      </c>
      <c r="C113" s="4"/>
      <c r="D113" s="19" t="s">
        <v>1995</v>
      </c>
      <c r="E113" s="19" t="s">
        <v>590</v>
      </c>
      <c r="F113" s="19" t="s">
        <v>1995</v>
      </c>
      <c r="G113" s="19" t="s">
        <v>1995</v>
      </c>
      <c r="H113" s="19" t="s">
        <v>590</v>
      </c>
      <c r="L113" s="19" t="s">
        <v>1995</v>
      </c>
      <c r="M113" s="19" t="s">
        <v>1995</v>
      </c>
      <c r="O113" s="19" t="s">
        <v>1995</v>
      </c>
      <c r="Q113" s="19" t="s">
        <v>1995</v>
      </c>
      <c r="R113" s="19" t="s">
        <v>590</v>
      </c>
      <c r="S113" s="4"/>
      <c r="U113" s="4"/>
      <c r="X113" s="19" t="s">
        <v>590</v>
      </c>
      <c r="Y113" s="19"/>
      <c r="Z113" s="19" t="s">
        <v>590</v>
      </c>
      <c r="AA113" s="19" t="s">
        <v>1995</v>
      </c>
      <c r="AB113" s="19" t="s">
        <v>1995</v>
      </c>
      <c r="AC113" s="4" t="s">
        <v>590</v>
      </c>
      <c r="AD113" s="19" t="s">
        <v>1995</v>
      </c>
      <c r="AE113" s="19" t="s">
        <v>590</v>
      </c>
      <c r="AF113" s="19" t="s">
        <v>590</v>
      </c>
      <c r="AG113" s="19" t="s">
        <v>1995</v>
      </c>
      <c r="AH113" s="19" t="s">
        <v>590</v>
      </c>
      <c r="AJ113" s="19" t="s">
        <v>1995</v>
      </c>
      <c r="AK113" s="19" t="s">
        <v>1995</v>
      </c>
      <c r="AM113" s="19" t="s">
        <v>1995</v>
      </c>
      <c r="AO113" s="19" t="s">
        <v>1995</v>
      </c>
      <c r="AP113" s="19" t="s">
        <v>1995</v>
      </c>
      <c r="AQ113" s="19" t="s">
        <v>1995</v>
      </c>
      <c r="AR113" s="19"/>
      <c r="AS113"/>
    </row>
    <row r="114" spans="1:45">
      <c r="A114" s="85" t="s">
        <v>583</v>
      </c>
      <c r="B114" s="19" t="s">
        <v>590</v>
      </c>
      <c r="C114" s="4"/>
      <c r="D114" s="19" t="s">
        <v>1995</v>
      </c>
      <c r="E114" s="19" t="s">
        <v>590</v>
      </c>
      <c r="F114" s="19" t="s">
        <v>590</v>
      </c>
      <c r="G114" s="19" t="s">
        <v>590</v>
      </c>
      <c r="H114" s="19" t="s">
        <v>590</v>
      </c>
      <c r="I114" s="19" t="s">
        <v>1995</v>
      </c>
      <c r="J114" s="19" t="s">
        <v>1995</v>
      </c>
      <c r="L114" s="19" t="s">
        <v>590</v>
      </c>
      <c r="Q114" s="19" t="s">
        <v>590</v>
      </c>
      <c r="R114" s="19" t="s">
        <v>1995</v>
      </c>
      <c r="S114" s="4"/>
      <c r="U114" s="4"/>
      <c r="W114" s="19" t="s">
        <v>1995</v>
      </c>
      <c r="X114" s="19" t="s">
        <v>590</v>
      </c>
      <c r="Y114" s="19"/>
      <c r="Z114" s="19" t="s">
        <v>590</v>
      </c>
      <c r="AA114" s="19" t="s">
        <v>590</v>
      </c>
      <c r="AB114" s="19" t="s">
        <v>590</v>
      </c>
      <c r="AC114" s="4" t="s">
        <v>1995</v>
      </c>
      <c r="AD114" s="19" t="s">
        <v>590</v>
      </c>
      <c r="AE114" s="19" t="s">
        <v>590</v>
      </c>
      <c r="AF114" s="19" t="s">
        <v>590</v>
      </c>
      <c r="AG114" s="19" t="s">
        <v>1995</v>
      </c>
      <c r="AH114" s="19" t="s">
        <v>590</v>
      </c>
      <c r="AI114" s="19" t="s">
        <v>1995</v>
      </c>
      <c r="AJ114" s="19" t="s">
        <v>590</v>
      </c>
      <c r="AK114" s="19" t="s">
        <v>1995</v>
      </c>
      <c r="AL114" s="19" t="s">
        <v>1995</v>
      </c>
      <c r="AM114" s="19" t="s">
        <v>1995</v>
      </c>
      <c r="AO114" s="19" t="s">
        <v>1995</v>
      </c>
      <c r="AP114" s="19" t="s">
        <v>590</v>
      </c>
      <c r="AQ114" s="19" t="s">
        <v>590</v>
      </c>
      <c r="AR114" s="19"/>
      <c r="AS114"/>
    </row>
    <row r="115" spans="1:45">
      <c r="A115" s="85" t="s">
        <v>584</v>
      </c>
      <c r="B115" s="19">
        <v>1</v>
      </c>
      <c r="C115" s="4"/>
      <c r="D115" s="19">
        <v>2</v>
      </c>
      <c r="E115" s="19">
        <v>1</v>
      </c>
      <c r="F115" s="19">
        <v>2</v>
      </c>
      <c r="G115" s="19">
        <v>1</v>
      </c>
      <c r="H115" s="19">
        <v>2</v>
      </c>
      <c r="I115" s="19">
        <v>1</v>
      </c>
      <c r="J115" s="19">
        <v>2</v>
      </c>
      <c r="K115" s="19">
        <v>2</v>
      </c>
      <c r="L115" s="19">
        <v>1</v>
      </c>
      <c r="M115" s="19">
        <v>3</v>
      </c>
      <c r="O115" s="19">
        <v>2</v>
      </c>
      <c r="P115" s="19">
        <v>2</v>
      </c>
      <c r="Q115" s="19">
        <v>2</v>
      </c>
      <c r="R115" s="19">
        <v>3</v>
      </c>
      <c r="S115" s="4"/>
      <c r="W115" s="19">
        <v>2</v>
      </c>
      <c r="X115" s="19">
        <v>1</v>
      </c>
      <c r="Y115" s="19"/>
      <c r="Z115" s="19">
        <v>2</v>
      </c>
      <c r="AA115" s="19">
        <v>2</v>
      </c>
      <c r="AB115" s="19">
        <v>1</v>
      </c>
      <c r="AC115" s="4">
        <v>4</v>
      </c>
      <c r="AD115" s="19">
        <v>3</v>
      </c>
      <c r="AE115" s="19">
        <v>2</v>
      </c>
      <c r="AF115" s="19">
        <v>1</v>
      </c>
      <c r="AG115" s="19">
        <v>2</v>
      </c>
      <c r="AH115" s="19">
        <v>1</v>
      </c>
      <c r="AI115" s="19">
        <v>2</v>
      </c>
      <c r="AJ115" s="19">
        <v>2</v>
      </c>
      <c r="AK115" s="19">
        <v>3</v>
      </c>
      <c r="AL115" s="19">
        <v>2</v>
      </c>
      <c r="AM115" s="19">
        <v>3</v>
      </c>
      <c r="AO115" s="19">
        <v>2</v>
      </c>
      <c r="AP115" s="19">
        <v>3</v>
      </c>
      <c r="AQ115" s="19">
        <v>3</v>
      </c>
      <c r="AR115" s="19"/>
      <c r="AS115"/>
    </row>
    <row r="116" spans="1:45">
      <c r="A116" s="85" t="s">
        <v>585</v>
      </c>
      <c r="B116" s="19" t="s">
        <v>592</v>
      </c>
      <c r="C116" s="4"/>
      <c r="D116" s="19" t="s">
        <v>588</v>
      </c>
      <c r="E116" s="19" t="s">
        <v>596</v>
      </c>
      <c r="F116" s="19" t="s">
        <v>588</v>
      </c>
      <c r="G116" s="19" t="s">
        <v>596</v>
      </c>
      <c r="H116" s="19" t="s">
        <v>588</v>
      </c>
      <c r="I116" s="19" t="s">
        <v>592</v>
      </c>
      <c r="L116" s="19" t="s">
        <v>592</v>
      </c>
      <c r="M116" s="19" t="s">
        <v>592</v>
      </c>
      <c r="O116" s="19" t="s">
        <v>588</v>
      </c>
      <c r="P116" s="19" t="s">
        <v>588</v>
      </c>
      <c r="Q116" s="19" t="s">
        <v>588</v>
      </c>
      <c r="R116" s="19" t="s">
        <v>592</v>
      </c>
      <c r="S116" s="4"/>
      <c r="W116" s="19" t="s">
        <v>592</v>
      </c>
      <c r="X116" s="19" t="s">
        <v>596</v>
      </c>
      <c r="Y116" s="19"/>
      <c r="Z116" s="19" t="s">
        <v>592</v>
      </c>
      <c r="AA116" s="19" t="s">
        <v>592</v>
      </c>
      <c r="AB116" s="19" t="s">
        <v>592</v>
      </c>
      <c r="AC116" s="4" t="s">
        <v>588</v>
      </c>
      <c r="AD116" s="19" t="s">
        <v>588</v>
      </c>
      <c r="AE116" s="19" t="s">
        <v>588</v>
      </c>
      <c r="AF116" s="19" t="s">
        <v>596</v>
      </c>
      <c r="AG116" s="19" t="s">
        <v>592</v>
      </c>
      <c r="AH116" s="19" t="s">
        <v>592</v>
      </c>
      <c r="AI116" s="19" t="s">
        <v>588</v>
      </c>
      <c r="AJ116" s="19" t="s">
        <v>588</v>
      </c>
      <c r="AK116" s="19" t="s">
        <v>592</v>
      </c>
      <c r="AL116" s="19" t="s">
        <v>592</v>
      </c>
      <c r="AM116" s="19" t="s">
        <v>592</v>
      </c>
      <c r="AO116" s="19" t="s">
        <v>592</v>
      </c>
      <c r="AP116" s="19" t="s">
        <v>588</v>
      </c>
      <c r="AQ116" s="19" t="s">
        <v>596</v>
      </c>
      <c r="AR116" s="19" t="s">
        <v>596</v>
      </c>
      <c r="AS116"/>
    </row>
    <row r="117" spans="1:45" s="81" customFormat="1" ht="344.25">
      <c r="A117" s="101" t="s">
        <v>586</v>
      </c>
      <c r="B117" s="80" t="s">
        <v>4316</v>
      </c>
      <c r="C117" s="9"/>
      <c r="D117" s="80" t="s">
        <v>4317</v>
      </c>
      <c r="E117" s="19"/>
      <c r="F117" s="78" t="s">
        <v>3977</v>
      </c>
      <c r="G117" s="78" t="s">
        <v>2223</v>
      </c>
      <c r="H117" s="78" t="s">
        <v>4027</v>
      </c>
      <c r="I117" s="19"/>
      <c r="J117" s="78" t="s">
        <v>2046</v>
      </c>
      <c r="K117" s="78" t="s">
        <v>2046</v>
      </c>
      <c r="L117" s="78" t="s">
        <v>5551</v>
      </c>
      <c r="M117" s="78" t="s">
        <v>4009</v>
      </c>
      <c r="N117" s="19"/>
      <c r="O117" s="78" t="s">
        <v>4003</v>
      </c>
      <c r="P117" s="78"/>
      <c r="Q117" s="19"/>
      <c r="R117" s="78" t="s">
        <v>5284</v>
      </c>
      <c r="S117" s="9"/>
      <c r="T117" s="78" t="s">
        <v>5284</v>
      </c>
      <c r="U117" s="19"/>
      <c r="V117" s="19"/>
      <c r="W117" s="78" t="s">
        <v>3972</v>
      </c>
      <c r="X117" s="78" t="s">
        <v>5355</v>
      </c>
      <c r="Y117" s="19"/>
      <c r="Z117" s="19"/>
      <c r="AA117" s="19"/>
      <c r="AB117" s="19" t="s">
        <v>1055</v>
      </c>
      <c r="AC117" s="9"/>
      <c r="AD117" s="78" t="s">
        <v>4017</v>
      </c>
      <c r="AE117" s="78" t="s">
        <v>4939</v>
      </c>
      <c r="AF117" s="78" t="s">
        <v>4938</v>
      </c>
      <c r="AG117" s="78" t="s">
        <v>4965</v>
      </c>
      <c r="AH117" s="19" t="s">
        <v>1058</v>
      </c>
      <c r="AI117" s="78" t="s">
        <v>3986</v>
      </c>
      <c r="AJ117" s="19"/>
      <c r="AK117" s="78"/>
      <c r="AL117" s="78" t="s">
        <v>3969</v>
      </c>
      <c r="AM117" s="78" t="s">
        <v>5354</v>
      </c>
      <c r="AN117" s="19"/>
      <c r="AO117" s="19"/>
      <c r="AP117" s="78" t="s">
        <v>3961</v>
      </c>
      <c r="AQ117" s="78" t="s">
        <v>4103</v>
      </c>
      <c r="AR117" s="78"/>
    </row>
    <row r="118" spans="1:45">
      <c r="A118" s="101" t="s">
        <v>4766</v>
      </c>
      <c r="Y118" s="19"/>
      <c r="AC118" s="4"/>
      <c r="AR118" s="19"/>
      <c r="AS118"/>
    </row>
    <row r="119" spans="1:45" s="45" customFormat="1">
      <c r="A119" s="102" t="s">
        <v>4848</v>
      </c>
      <c r="B119" s="103">
        <f>SUM( ISBLANK(B15), ISBLANK(B16), ISBLANK(B17), ISBLANK(B18), ISBLANK(B19), ISBLANK(B20), ISBLANK(B21), ISBLANK(B22), ISBLANK(B23), ISBLANK(B24), ISBLANK(B38), ISBLANK(B39), ISBLANK(B40), ISBLANK(B41), ISBLANK(B42), ISBLANK(B43), ISBLANK(B44), ISBLANK(B45), ISBLANK(B46))</f>
        <v>3</v>
      </c>
      <c r="C119" s="103">
        <f t="shared" ref="C119:AR119" si="1">SUM( ISBLANK(C15), ISBLANK(C16), ISBLANK(C17), ISBLANK(C18), ISBLANK(C19), ISBLANK(C20), ISBLANK(C21), ISBLANK(C22), ISBLANK(C23), ISBLANK(C24), ISBLANK(C38), ISBLANK(C39), ISBLANK(C40), ISBLANK(C41), ISBLANK(C42), ISBLANK(C43), ISBLANK(C44), ISBLANK(C45), ISBLANK(C46))</f>
        <v>4</v>
      </c>
      <c r="D119" s="103">
        <f t="shared" si="1"/>
        <v>4</v>
      </c>
      <c r="E119" s="103">
        <f>SUM( ISBLANK(E15), ISBLANK(E16), ISBLANK(E17), ISBLANK(E18), ISBLANK(E19), ISBLANK(E20), ISBLANK(E21), ISBLANK(E22), ISBLANK(E23), ISBLANK(E24), ISBLANK(E38), ISBLANK(E39), ISBLANK(E40), ISBLANK(E41), ISBLANK(E42), ISBLANK(E43), ISBLANK(E44), ISBLANK(E45), ISBLANK(E46))</f>
        <v>11</v>
      </c>
      <c r="F119" s="103">
        <f t="shared" si="1"/>
        <v>11</v>
      </c>
      <c r="G119" s="103">
        <f t="shared" si="1"/>
        <v>11</v>
      </c>
      <c r="H119" s="103">
        <f t="shared" si="1"/>
        <v>6</v>
      </c>
      <c r="I119" s="103">
        <f t="shared" si="1"/>
        <v>6</v>
      </c>
      <c r="J119" s="103">
        <f t="shared" si="1"/>
        <v>15</v>
      </c>
      <c r="K119" s="103">
        <f t="shared" si="1"/>
        <v>15</v>
      </c>
      <c r="L119" s="103">
        <f t="shared" si="1"/>
        <v>4</v>
      </c>
      <c r="M119" s="103">
        <f t="shared" si="1"/>
        <v>6</v>
      </c>
      <c r="N119" s="103">
        <f t="shared" si="1"/>
        <v>7</v>
      </c>
      <c r="O119" s="103">
        <f t="shared" si="1"/>
        <v>4</v>
      </c>
      <c r="P119" s="103">
        <f t="shared" si="1"/>
        <v>11</v>
      </c>
      <c r="Q119" s="103">
        <f t="shared" si="1"/>
        <v>5</v>
      </c>
      <c r="R119" s="103">
        <f t="shared" si="1"/>
        <v>8</v>
      </c>
      <c r="S119" s="103">
        <f t="shared" si="1"/>
        <v>5</v>
      </c>
      <c r="T119" s="103">
        <f t="shared" si="1"/>
        <v>19</v>
      </c>
      <c r="U119" s="103">
        <f t="shared" si="1"/>
        <v>5</v>
      </c>
      <c r="V119" s="103">
        <f t="shared" si="1"/>
        <v>5</v>
      </c>
      <c r="W119" s="103">
        <f t="shared" si="1"/>
        <v>17</v>
      </c>
      <c r="X119" s="103">
        <f t="shared" si="1"/>
        <v>10</v>
      </c>
      <c r="Y119" s="103">
        <f>SUM( ISBLANK(Y15), ISBLANK(Y16), ISBLANK(Y17), ISBLANK(Y18), ISBLANK(Y19), ISBLANK(Y20), ISBLANK(Y21), ISBLANK(Y22), ISBLANK(Y23), ISBLANK(Y24), ISBLANK(Y38), ISBLANK(Y39), ISBLANK(Y40), ISBLANK(Y41), ISBLANK(Y42), ISBLANK(Y43), ISBLANK(Y44), ISBLANK(Y45), ISBLANK(Y46))</f>
        <v>12</v>
      </c>
      <c r="Z119" s="103">
        <f>SUM( ISBLANK(Z15), ISBLANK(Z16), ISBLANK(Z17), ISBLANK(Z18), ISBLANK(Z19), ISBLANK(Z20), ISBLANK(Z21), ISBLANK(Z22), ISBLANK(Z23), ISBLANK(Z24), ISBLANK(Z38), ISBLANK(Z39), ISBLANK(Z40), ISBLANK(Z41), ISBLANK(Z42), ISBLANK(Z43), ISBLANK(Z44), ISBLANK(Z45), ISBLANK(Z46))</f>
        <v>4</v>
      </c>
      <c r="AA119" s="103">
        <f>SUM( ISBLANK(AA15), ISBLANK(AA16), ISBLANK(AA17), ISBLANK(AA18), ISBLANK(AA19), ISBLANK(AA20), ISBLANK(AA21), ISBLANK(AA22), ISBLANK(AA23), ISBLANK(AA24), ISBLANK(AA38), ISBLANK(AA39), ISBLANK(AA40), ISBLANK(AA41), ISBLANK(AA42), ISBLANK(AA43), ISBLANK(AA44), ISBLANK(AA45), ISBLANK(AA46))</f>
        <v>3</v>
      </c>
      <c r="AB119" s="103">
        <f>SUM( ISBLANK(AB15), ISBLANK(AB16), ISBLANK(AB17), ISBLANK(AB18), ISBLANK(AB19), ISBLANK(AB20), ISBLANK(AB21), ISBLANK(AB22), ISBLANK(AB23), ISBLANK(AB24), ISBLANK(AB38), ISBLANK(AB39), ISBLANK(AB40), ISBLANK(AB41), ISBLANK(AB42), ISBLANK(AB43), ISBLANK(AB44), ISBLANK(AB45), ISBLANK(AB46))</f>
        <v>4</v>
      </c>
      <c r="AC119" s="103">
        <f t="shared" si="1"/>
        <v>3</v>
      </c>
      <c r="AD119" s="103">
        <f t="shared" si="1"/>
        <v>5</v>
      </c>
      <c r="AE119" s="103">
        <f t="shared" si="1"/>
        <v>1</v>
      </c>
      <c r="AF119" s="103">
        <f t="shared" si="1"/>
        <v>7</v>
      </c>
      <c r="AG119" s="103">
        <f t="shared" si="1"/>
        <v>3</v>
      </c>
      <c r="AH119" s="103">
        <f>SUM( ISBLANK(AH15), ISBLANK(AH16), ISBLANK(AH17), ISBLANK(AH18), ISBLANK(AH19), ISBLANK(AH20), ISBLANK(AH21), ISBLANK(AH22), ISBLANK(AH23), ISBLANK(AH24), ISBLANK(AH38), ISBLANK(AH39), ISBLANK(AH40), ISBLANK(AH41), ISBLANK(AH42), ISBLANK(AH43), ISBLANK(AH44), ISBLANK(AH45), ISBLANK(AH46))</f>
        <v>11</v>
      </c>
      <c r="AI119" s="103">
        <f t="shared" si="1"/>
        <v>9</v>
      </c>
      <c r="AJ119" s="103">
        <f>SUM( ISBLANK(AJ15), ISBLANK(AJ16), ISBLANK(AJ17), ISBLANK(AJ18), ISBLANK(AJ19), ISBLANK(AJ20), ISBLANK(AJ21), ISBLANK(AJ22), ISBLANK(AJ23), ISBLANK(AJ24), ISBLANK(AJ38), ISBLANK(AJ39), ISBLANK(AJ40), ISBLANK(AJ41), ISBLANK(AJ42), ISBLANK(AJ43), ISBLANK(AJ44), ISBLANK(AJ45), ISBLANK(AJ46))</f>
        <v>5</v>
      </c>
      <c r="AK119" s="103">
        <f t="shared" si="1"/>
        <v>5</v>
      </c>
      <c r="AL119" s="103">
        <f t="shared" si="1"/>
        <v>10</v>
      </c>
      <c r="AM119" s="103">
        <f t="shared" si="1"/>
        <v>3</v>
      </c>
      <c r="AN119" s="103">
        <f t="shared" si="1"/>
        <v>19</v>
      </c>
      <c r="AO119" s="103">
        <f t="shared" si="1"/>
        <v>11</v>
      </c>
      <c r="AP119" s="103">
        <f t="shared" si="1"/>
        <v>9</v>
      </c>
      <c r="AQ119" s="103">
        <f t="shared" si="1"/>
        <v>7</v>
      </c>
      <c r="AR119" s="103">
        <f t="shared" si="1"/>
        <v>15</v>
      </c>
    </row>
    <row r="120" spans="1:45" s="45" customFormat="1">
      <c r="A120" s="102" t="s">
        <v>4849</v>
      </c>
      <c r="B120" s="103">
        <f>SUM(ISBLANK(B47), ISBLANK(B48), ISBLANK(B49), ISBLANK(B50), ISBLANK(B51), ISBLANK(B52), ISBLANK(B53), ISBLANK(B54), ISBLANK(B55), ISBLANK(B56), ISBLANK(B57), ISBLANK(B58), ISBLANK(B59), ISBLANK(B60), ISBLANK(B61), ISBLANK(B62), ISBLANK(B63), ISBLANK(B64), ISBLANK(B65))</f>
        <v>9</v>
      </c>
      <c r="C120" s="103">
        <f t="shared" ref="C120:AR120" si="2">SUM(ISBLANK(C47), ISBLANK(C48), ISBLANK(C49), ISBLANK(C50), ISBLANK(C51), ISBLANK(C52), ISBLANK(C53), ISBLANK(C54), ISBLANK(C55), ISBLANK(C56), ISBLANK(C57), ISBLANK(C58), ISBLANK(C59), ISBLANK(C60), ISBLANK(C61), ISBLANK(C62), ISBLANK(C63), ISBLANK(C64), ISBLANK(C65))</f>
        <v>7</v>
      </c>
      <c r="D120" s="103">
        <f t="shared" si="2"/>
        <v>7</v>
      </c>
      <c r="E120" s="103">
        <f>SUM(ISBLANK(E47), ISBLANK(E48), ISBLANK(E49), ISBLANK(E50), ISBLANK(E51), ISBLANK(E52), ISBLANK(E53), ISBLANK(E54), ISBLANK(E55), ISBLANK(E56), ISBLANK(E57), ISBLANK(E58), ISBLANK(E59), ISBLANK(E60), ISBLANK(E61), ISBLANK(E62), ISBLANK(E63), ISBLANK(E64), ISBLANK(E65))</f>
        <v>13</v>
      </c>
      <c r="F120" s="103">
        <f t="shared" si="2"/>
        <v>13</v>
      </c>
      <c r="G120" s="103">
        <f t="shared" si="2"/>
        <v>10</v>
      </c>
      <c r="H120" s="103">
        <f t="shared" si="2"/>
        <v>8</v>
      </c>
      <c r="I120" s="103">
        <f t="shared" si="2"/>
        <v>9</v>
      </c>
      <c r="J120" s="103">
        <f t="shared" si="2"/>
        <v>8</v>
      </c>
      <c r="K120" s="103">
        <f t="shared" si="2"/>
        <v>19</v>
      </c>
      <c r="L120" s="103">
        <f t="shared" si="2"/>
        <v>9</v>
      </c>
      <c r="M120" s="103">
        <f t="shared" si="2"/>
        <v>10</v>
      </c>
      <c r="N120" s="103">
        <f t="shared" si="2"/>
        <v>9</v>
      </c>
      <c r="O120" s="103">
        <f t="shared" si="2"/>
        <v>2</v>
      </c>
      <c r="P120" s="103">
        <f t="shared" si="2"/>
        <v>19</v>
      </c>
      <c r="Q120" s="103">
        <f t="shared" si="2"/>
        <v>8</v>
      </c>
      <c r="R120" s="103">
        <f t="shared" si="2"/>
        <v>7</v>
      </c>
      <c r="S120" s="103">
        <f t="shared" si="2"/>
        <v>7</v>
      </c>
      <c r="T120" s="103">
        <f t="shared" si="2"/>
        <v>17</v>
      </c>
      <c r="U120" s="103">
        <f t="shared" si="2"/>
        <v>7</v>
      </c>
      <c r="V120" s="103">
        <f t="shared" si="2"/>
        <v>7</v>
      </c>
      <c r="W120" s="103">
        <f t="shared" si="2"/>
        <v>14</v>
      </c>
      <c r="X120" s="103">
        <f t="shared" si="2"/>
        <v>8</v>
      </c>
      <c r="Y120" s="103">
        <f>SUM(ISBLANK(Y47), ISBLANK(Y48), ISBLANK(Y49), ISBLANK(Y50), ISBLANK(Y51), ISBLANK(Y52), ISBLANK(Y53), ISBLANK(Y54), ISBLANK(Y55), ISBLANK(Y56), ISBLANK(Y57), ISBLANK(Y58), ISBLANK(Y59), ISBLANK(Y60), ISBLANK(Y61), ISBLANK(Y62), ISBLANK(Y63), ISBLANK(Y64), ISBLANK(Y65))</f>
        <v>17</v>
      </c>
      <c r="Z120" s="103">
        <f>SUM(ISBLANK(Z47), ISBLANK(Z48), ISBLANK(Z49), ISBLANK(Z50), ISBLANK(Z51), ISBLANK(Z52), ISBLANK(Z53), ISBLANK(Z54), ISBLANK(Z55), ISBLANK(Z56), ISBLANK(Z57), ISBLANK(Z58), ISBLANK(Z59), ISBLANK(Z60), ISBLANK(Z61), ISBLANK(Z62), ISBLANK(Z63), ISBLANK(Z64), ISBLANK(Z65))</f>
        <v>7</v>
      </c>
      <c r="AA120" s="103">
        <f>SUM(ISBLANK(AA47), ISBLANK(AA48), ISBLANK(AA49), ISBLANK(AA50), ISBLANK(AA51), ISBLANK(AA52), ISBLANK(AA53), ISBLANK(AA54), ISBLANK(AA55), ISBLANK(AA56), ISBLANK(AA57), ISBLANK(AA58), ISBLANK(AA59), ISBLANK(AA60), ISBLANK(AA61), ISBLANK(AA62), ISBLANK(AA63), ISBLANK(AA64), ISBLANK(AA65))</f>
        <v>2</v>
      </c>
      <c r="AB120" s="103">
        <f>SUM(ISBLANK(AB47), ISBLANK(AB48), ISBLANK(AB49), ISBLANK(AB50), ISBLANK(AB51), ISBLANK(AB52), ISBLANK(AB53), ISBLANK(AB54), ISBLANK(AB55), ISBLANK(AB56), ISBLANK(AB57), ISBLANK(AB58), ISBLANK(AB59), ISBLANK(AB60), ISBLANK(AB61), ISBLANK(AB62), ISBLANK(AB63), ISBLANK(AB64), ISBLANK(AB65))</f>
        <v>2</v>
      </c>
      <c r="AC120" s="103">
        <f t="shared" si="2"/>
        <v>9</v>
      </c>
      <c r="AD120" s="103">
        <f t="shared" si="2"/>
        <v>8</v>
      </c>
      <c r="AE120" s="103">
        <f t="shared" si="2"/>
        <v>7</v>
      </c>
      <c r="AF120" s="103">
        <f t="shared" si="2"/>
        <v>17</v>
      </c>
      <c r="AG120" s="103">
        <f t="shared" si="2"/>
        <v>2</v>
      </c>
      <c r="AH120" s="103">
        <f>SUM(ISBLANK(AH47), ISBLANK(AH48), ISBLANK(AH49), ISBLANK(AH50), ISBLANK(AH51), ISBLANK(AH52), ISBLANK(AH53), ISBLANK(AH54), ISBLANK(AH55), ISBLANK(AH56), ISBLANK(AH57), ISBLANK(AH58), ISBLANK(AH59), ISBLANK(AH60), ISBLANK(AH61), ISBLANK(AH62), ISBLANK(AH63), ISBLANK(AH64), ISBLANK(AH65))</f>
        <v>17</v>
      </c>
      <c r="AI120" s="103">
        <f t="shared" si="2"/>
        <v>3</v>
      </c>
      <c r="AJ120" s="103">
        <f>SUM(ISBLANK(AJ47), ISBLANK(AJ48), ISBLANK(AJ49), ISBLANK(AJ50), ISBLANK(AJ51), ISBLANK(AJ52), ISBLANK(AJ53), ISBLANK(AJ54), ISBLANK(AJ55), ISBLANK(AJ56), ISBLANK(AJ57), ISBLANK(AJ58), ISBLANK(AJ59), ISBLANK(AJ60), ISBLANK(AJ61), ISBLANK(AJ62), ISBLANK(AJ63), ISBLANK(AJ64), ISBLANK(AJ65))</f>
        <v>7</v>
      </c>
      <c r="AK120" s="103">
        <f t="shared" si="2"/>
        <v>8</v>
      </c>
      <c r="AL120" s="103">
        <f t="shared" si="2"/>
        <v>8</v>
      </c>
      <c r="AM120" s="103">
        <f t="shared" si="2"/>
        <v>3</v>
      </c>
      <c r="AN120" s="103">
        <f t="shared" si="2"/>
        <v>17</v>
      </c>
      <c r="AO120" s="103">
        <f t="shared" si="2"/>
        <v>9</v>
      </c>
      <c r="AP120" s="103">
        <f t="shared" si="2"/>
        <v>8</v>
      </c>
      <c r="AQ120" s="103">
        <f t="shared" si="2"/>
        <v>7</v>
      </c>
      <c r="AR120" s="103">
        <f t="shared" si="2"/>
        <v>19</v>
      </c>
    </row>
    <row r="121" spans="1:45" s="45" customFormat="1">
      <c r="A121" s="102" t="s">
        <v>4850</v>
      </c>
      <c r="B121" s="103">
        <f>SUM(ISBLANK(B66), ISBLANK(B67), ISBLANK(B68), ISBLANK(B69), ISBLANK(B70), ISBLANK(B71), ISBLANK(B72), ISBLANK(B73), ISBLANK(B74), ISBLANK(B75), ISBLANK(B76), ISBLANK(B77), ISBLANK(B78), ISBLANK(B79), ISBLANK(B80), ISBLANK(B81), ISBLANK(B82), ISBLANK(B83), ISBLANK(B84))</f>
        <v>12</v>
      </c>
      <c r="C121" s="103">
        <f t="shared" ref="C121:AR121" si="3">SUM(ISBLANK(C66), ISBLANK(C67), ISBLANK(C68), ISBLANK(C69), ISBLANK(C70), ISBLANK(C71), ISBLANK(C72), ISBLANK(C73), ISBLANK(C74), ISBLANK(C75), ISBLANK(C76), ISBLANK(C77), ISBLANK(C78), ISBLANK(C79), ISBLANK(C80), ISBLANK(C81), ISBLANK(C82), ISBLANK(C83), ISBLANK(C84))</f>
        <v>18</v>
      </c>
      <c r="D121" s="103">
        <f t="shared" si="3"/>
        <v>11</v>
      </c>
      <c r="E121" s="103">
        <f>SUM(ISBLANK(E66), ISBLANK(E67), ISBLANK(E68), ISBLANK(E69), ISBLANK(E70), ISBLANK(E71), ISBLANK(E72), ISBLANK(E73), ISBLANK(E74), ISBLANK(E75), ISBLANK(E76), ISBLANK(E77), ISBLANK(E78), ISBLANK(E79), ISBLANK(E80), ISBLANK(E81), ISBLANK(E82), ISBLANK(E83), ISBLANK(E84))</f>
        <v>18</v>
      </c>
      <c r="F121" s="103">
        <f t="shared" si="3"/>
        <v>13</v>
      </c>
      <c r="G121" s="103">
        <f t="shared" si="3"/>
        <v>14</v>
      </c>
      <c r="H121" s="103">
        <f t="shared" si="3"/>
        <v>12</v>
      </c>
      <c r="I121" s="103">
        <f t="shared" si="3"/>
        <v>15</v>
      </c>
      <c r="J121" s="103">
        <f t="shared" si="3"/>
        <v>11</v>
      </c>
      <c r="K121" s="103">
        <f t="shared" si="3"/>
        <v>15</v>
      </c>
      <c r="L121" s="103">
        <f t="shared" si="3"/>
        <v>12</v>
      </c>
      <c r="M121" s="103">
        <f t="shared" si="3"/>
        <v>14</v>
      </c>
      <c r="N121" s="103">
        <f t="shared" si="3"/>
        <v>14</v>
      </c>
      <c r="O121" s="103">
        <f t="shared" si="3"/>
        <v>13</v>
      </c>
      <c r="P121" s="103">
        <f t="shared" si="3"/>
        <v>19</v>
      </c>
      <c r="Q121" s="103">
        <f t="shared" si="3"/>
        <v>12</v>
      </c>
      <c r="R121" s="103">
        <f t="shared" si="3"/>
        <v>9</v>
      </c>
      <c r="S121" s="103">
        <f t="shared" si="3"/>
        <v>18</v>
      </c>
      <c r="T121" s="103">
        <f t="shared" si="3"/>
        <v>19</v>
      </c>
      <c r="U121" s="103">
        <f t="shared" si="3"/>
        <v>18</v>
      </c>
      <c r="V121" s="103">
        <f t="shared" si="3"/>
        <v>18</v>
      </c>
      <c r="W121" s="103">
        <f t="shared" si="3"/>
        <v>13</v>
      </c>
      <c r="X121" s="103">
        <f t="shared" si="3"/>
        <v>10</v>
      </c>
      <c r="Y121" s="103">
        <f>SUM(ISBLANK(Y66), ISBLANK(Y67), ISBLANK(Y68), ISBLANK(Y69), ISBLANK(Y70), ISBLANK(Y71), ISBLANK(Y72), ISBLANK(Y73), ISBLANK(Y74), ISBLANK(Y75), ISBLANK(Y76), ISBLANK(Y77), ISBLANK(Y78), ISBLANK(Y79), ISBLANK(Y80), ISBLANK(Y81), ISBLANK(Y82), ISBLANK(Y83), ISBLANK(Y84))</f>
        <v>19</v>
      </c>
      <c r="Z121" s="103">
        <f>SUM(ISBLANK(Z66), ISBLANK(Z67), ISBLANK(Z68), ISBLANK(Z69), ISBLANK(Z70), ISBLANK(Z71), ISBLANK(Z72), ISBLANK(Z73), ISBLANK(Z74), ISBLANK(Z75), ISBLANK(Z76), ISBLANK(Z77), ISBLANK(Z78), ISBLANK(Z79), ISBLANK(Z80), ISBLANK(Z81), ISBLANK(Z82), ISBLANK(Z83), ISBLANK(Z84))</f>
        <v>18</v>
      </c>
      <c r="AA121" s="103">
        <f>SUM(ISBLANK(AA66), ISBLANK(AA67), ISBLANK(AA68), ISBLANK(AA69), ISBLANK(AA70), ISBLANK(AA71), ISBLANK(AA72), ISBLANK(AA73), ISBLANK(AA74), ISBLANK(AA75), ISBLANK(AA76), ISBLANK(AA77), ISBLANK(AA78), ISBLANK(AA79), ISBLANK(AA80), ISBLANK(AA81), ISBLANK(AA82), ISBLANK(AA83), ISBLANK(AA84))</f>
        <v>13</v>
      </c>
      <c r="AB121" s="103">
        <f>SUM(ISBLANK(AB66), ISBLANK(AB67), ISBLANK(AB68), ISBLANK(AB69), ISBLANK(AB70), ISBLANK(AB71), ISBLANK(AB72), ISBLANK(AB73), ISBLANK(AB74), ISBLANK(AB75), ISBLANK(AB76), ISBLANK(AB77), ISBLANK(AB78), ISBLANK(AB79), ISBLANK(AB80), ISBLANK(AB81), ISBLANK(AB82), ISBLANK(AB83), ISBLANK(AB84))</f>
        <v>15</v>
      </c>
      <c r="AC121" s="103">
        <f t="shared" si="3"/>
        <v>12</v>
      </c>
      <c r="AD121" s="103">
        <f t="shared" si="3"/>
        <v>13</v>
      </c>
      <c r="AE121" s="103">
        <f t="shared" si="3"/>
        <v>10</v>
      </c>
      <c r="AF121" s="103">
        <f t="shared" si="3"/>
        <v>18</v>
      </c>
      <c r="AG121" s="103">
        <f t="shared" si="3"/>
        <v>9</v>
      </c>
      <c r="AH121" s="103">
        <f>SUM(ISBLANK(AH66), ISBLANK(AH67), ISBLANK(AH68), ISBLANK(AH69), ISBLANK(AH70), ISBLANK(AH71), ISBLANK(AH72), ISBLANK(AH73), ISBLANK(AH74), ISBLANK(AH75), ISBLANK(AH76), ISBLANK(AH77), ISBLANK(AH78), ISBLANK(AH79), ISBLANK(AH80), ISBLANK(AH81), ISBLANK(AH82), ISBLANK(AH83), ISBLANK(AH84))</f>
        <v>18</v>
      </c>
      <c r="AI121" s="103">
        <f t="shared" si="3"/>
        <v>13</v>
      </c>
      <c r="AJ121" s="103">
        <f>SUM(ISBLANK(AJ66), ISBLANK(AJ67), ISBLANK(AJ68), ISBLANK(AJ69), ISBLANK(AJ70), ISBLANK(AJ71), ISBLANK(AJ72), ISBLANK(AJ73), ISBLANK(AJ74), ISBLANK(AJ75), ISBLANK(AJ76), ISBLANK(AJ77), ISBLANK(AJ78), ISBLANK(AJ79), ISBLANK(AJ80), ISBLANK(AJ81), ISBLANK(AJ82), ISBLANK(AJ83), ISBLANK(AJ84))</f>
        <v>14</v>
      </c>
      <c r="AK121" s="103">
        <f t="shared" si="3"/>
        <v>16</v>
      </c>
      <c r="AL121" s="103">
        <f t="shared" si="3"/>
        <v>11</v>
      </c>
      <c r="AM121" s="103">
        <f t="shared" si="3"/>
        <v>11</v>
      </c>
      <c r="AN121" s="103">
        <f t="shared" si="3"/>
        <v>19</v>
      </c>
      <c r="AO121" s="103">
        <f t="shared" si="3"/>
        <v>10</v>
      </c>
      <c r="AP121" s="103">
        <f t="shared" si="3"/>
        <v>13</v>
      </c>
      <c r="AQ121" s="103">
        <f t="shared" si="3"/>
        <v>10</v>
      </c>
      <c r="AR121" s="103">
        <f t="shared" si="3"/>
        <v>19</v>
      </c>
    </row>
    <row r="122" spans="1:45" s="45" customFormat="1">
      <c r="A122" s="102" t="s">
        <v>4851</v>
      </c>
      <c r="B122" s="103">
        <f>SUM(ISBLANK(B85), ISBLANK(B86), ISBLANK(B87), ISBLANK(B88), ISBLANK(B89), ISBLANK(B90), ISBLANK(B91), ISBLANK(B92), ISBLANK(B93), ISBLANK(B94), ISBLANK(B95), ISBLANK(B96), ISBLANK(B97), ISBLANK(B98), ISBLANK(B99), ISBLANK(B100), ISBLANK(B101), ISBLANK(B102), ISBLANK(B103))</f>
        <v>1</v>
      </c>
      <c r="C122" s="103">
        <f t="shared" ref="C122:AR122" si="4">SUM(ISBLANK(C85), ISBLANK(C86), ISBLANK(C87), ISBLANK(C88), ISBLANK(C89), ISBLANK(C90), ISBLANK(C91), ISBLANK(C92), ISBLANK(C93), ISBLANK(C94), ISBLANK(C95), ISBLANK(C96), ISBLANK(C97), ISBLANK(C98), ISBLANK(C99), ISBLANK(C100), ISBLANK(C101), ISBLANK(C102), ISBLANK(C103))</f>
        <v>17</v>
      </c>
      <c r="D122" s="103">
        <f t="shared" si="4"/>
        <v>1</v>
      </c>
      <c r="E122" s="103">
        <f>SUM(ISBLANK(E85), ISBLANK(E86), ISBLANK(E87), ISBLANK(E88), ISBLANK(E89), ISBLANK(E90), ISBLANK(E91), ISBLANK(E92), ISBLANK(E93), ISBLANK(E94), ISBLANK(E95), ISBLANK(E96), ISBLANK(E97), ISBLANK(E98), ISBLANK(E99), ISBLANK(E100), ISBLANK(E101), ISBLANK(E102), ISBLANK(E103))</f>
        <v>2</v>
      </c>
      <c r="F122" s="103">
        <f t="shared" si="4"/>
        <v>11</v>
      </c>
      <c r="G122" s="103">
        <f t="shared" si="4"/>
        <v>16</v>
      </c>
      <c r="H122" s="103">
        <f t="shared" si="4"/>
        <v>15</v>
      </c>
      <c r="I122" s="103">
        <f t="shared" si="4"/>
        <v>12</v>
      </c>
      <c r="J122" s="103">
        <f t="shared" si="4"/>
        <v>15</v>
      </c>
      <c r="K122" s="103">
        <f t="shared" si="4"/>
        <v>16</v>
      </c>
      <c r="L122" s="103">
        <f t="shared" si="4"/>
        <v>14</v>
      </c>
      <c r="M122" s="103">
        <f t="shared" si="4"/>
        <v>13</v>
      </c>
      <c r="N122" s="103">
        <f t="shared" si="4"/>
        <v>17</v>
      </c>
      <c r="O122" s="103">
        <f t="shared" si="4"/>
        <v>11</v>
      </c>
      <c r="P122" s="103">
        <f t="shared" si="4"/>
        <v>15</v>
      </c>
      <c r="Q122" s="103">
        <f t="shared" si="4"/>
        <v>13</v>
      </c>
      <c r="R122" s="103">
        <f t="shared" si="4"/>
        <v>12</v>
      </c>
      <c r="S122" s="103">
        <f t="shared" si="4"/>
        <v>17</v>
      </c>
      <c r="T122" s="103">
        <f t="shared" si="4"/>
        <v>19</v>
      </c>
      <c r="U122" s="103">
        <f t="shared" si="4"/>
        <v>17</v>
      </c>
      <c r="V122" s="103">
        <f t="shared" si="4"/>
        <v>17</v>
      </c>
      <c r="W122" s="103">
        <f t="shared" si="4"/>
        <v>11</v>
      </c>
      <c r="X122" s="103">
        <f t="shared" si="4"/>
        <v>1</v>
      </c>
      <c r="Y122" s="103">
        <f>SUM(ISBLANK(Y85), ISBLANK(Y86), ISBLANK(Y87), ISBLANK(Y88), ISBLANK(Y89), ISBLANK(Y90), ISBLANK(Y91), ISBLANK(Y92), ISBLANK(Y93), ISBLANK(Y94), ISBLANK(Y95), ISBLANK(Y96), ISBLANK(Y97), ISBLANK(Y98), ISBLANK(Y99), ISBLANK(Y100), ISBLANK(Y101), ISBLANK(Y102), ISBLANK(Y103))</f>
        <v>18</v>
      </c>
      <c r="Z122" s="103">
        <f>SUM(ISBLANK(Z85), ISBLANK(Z86), ISBLANK(Z87), ISBLANK(Z88), ISBLANK(Z89), ISBLANK(Z90), ISBLANK(Z91), ISBLANK(Z92), ISBLANK(Z93), ISBLANK(Z94), ISBLANK(Z95), ISBLANK(Z96), ISBLANK(Z97), ISBLANK(Z98), ISBLANK(Z99), ISBLANK(Z100), ISBLANK(Z101), ISBLANK(Z102), ISBLANK(Z103))</f>
        <v>2</v>
      </c>
      <c r="AA122" s="103">
        <f>SUM(ISBLANK(AA85), ISBLANK(AA86), ISBLANK(AA87), ISBLANK(AA88), ISBLANK(AA89), ISBLANK(AA90), ISBLANK(AA91), ISBLANK(AA92), ISBLANK(AA93), ISBLANK(AA94), ISBLANK(AA95), ISBLANK(AA96), ISBLANK(AA97), ISBLANK(AA98), ISBLANK(AA99), ISBLANK(AA100), ISBLANK(AA101), ISBLANK(AA102), ISBLANK(AA103))</f>
        <v>1</v>
      </c>
      <c r="AB122" s="103">
        <f>SUM(ISBLANK(AB85), ISBLANK(AB86), ISBLANK(AB87), ISBLANK(AB88), ISBLANK(AB89), ISBLANK(AB90), ISBLANK(AB91), ISBLANK(AB92), ISBLANK(AB93), ISBLANK(AB94), ISBLANK(AB95), ISBLANK(AB96), ISBLANK(AB97), ISBLANK(AB98), ISBLANK(AB99), ISBLANK(AB100), ISBLANK(AB101), ISBLANK(AB102), ISBLANK(AB103))</f>
        <v>1</v>
      </c>
      <c r="AC122" s="103">
        <f t="shared" si="4"/>
        <v>1</v>
      </c>
      <c r="AD122" s="103">
        <f t="shared" si="4"/>
        <v>1</v>
      </c>
      <c r="AE122" s="103">
        <f t="shared" si="4"/>
        <v>1</v>
      </c>
      <c r="AF122" s="103">
        <f t="shared" si="4"/>
        <v>1</v>
      </c>
      <c r="AG122" s="103">
        <f t="shared" si="4"/>
        <v>1</v>
      </c>
      <c r="AH122" s="103">
        <f>SUM(ISBLANK(AH85), ISBLANK(AH86), ISBLANK(AH87), ISBLANK(AH88), ISBLANK(AH89), ISBLANK(AH90), ISBLANK(AH91), ISBLANK(AH92), ISBLANK(AH93), ISBLANK(AH94), ISBLANK(AH95), ISBLANK(AH96), ISBLANK(AH97), ISBLANK(AH98), ISBLANK(AH99), ISBLANK(AH100), ISBLANK(AH101), ISBLANK(AH102), ISBLANK(AH103))</f>
        <v>2</v>
      </c>
      <c r="AI122" s="103">
        <f t="shared" si="4"/>
        <v>12</v>
      </c>
      <c r="AJ122" s="103">
        <f>SUM(ISBLANK(AJ85), ISBLANK(AJ86), ISBLANK(AJ87), ISBLANK(AJ88), ISBLANK(AJ89), ISBLANK(AJ90), ISBLANK(AJ91), ISBLANK(AJ92), ISBLANK(AJ93), ISBLANK(AJ94), ISBLANK(AJ95), ISBLANK(AJ96), ISBLANK(AJ97), ISBLANK(AJ98), ISBLANK(AJ99), ISBLANK(AJ100), ISBLANK(AJ101), ISBLANK(AJ102), ISBLANK(AJ103))</f>
        <v>2</v>
      </c>
      <c r="AK122" s="103">
        <f t="shared" si="4"/>
        <v>15</v>
      </c>
      <c r="AL122" s="103">
        <f t="shared" si="4"/>
        <v>12</v>
      </c>
      <c r="AM122" s="103">
        <f t="shared" si="4"/>
        <v>1</v>
      </c>
      <c r="AN122" s="103">
        <f t="shared" si="4"/>
        <v>19</v>
      </c>
      <c r="AO122" s="103">
        <f t="shared" si="4"/>
        <v>13</v>
      </c>
      <c r="AP122" s="103">
        <f t="shared" si="4"/>
        <v>12</v>
      </c>
      <c r="AQ122" s="103">
        <f t="shared" si="4"/>
        <v>14</v>
      </c>
      <c r="AR122" s="103">
        <f t="shared" si="4"/>
        <v>17</v>
      </c>
    </row>
    <row r="123" spans="1:45" s="45" customFormat="1">
      <c r="A123" s="102" t="s">
        <v>4852</v>
      </c>
      <c r="B123" s="103">
        <f>SUM(ISBLANK(B104), ISBLANK(B105), ISBLANK(B106), ISBLANK(B107), ISBLANK(B108), ISBLANK(B109), ISBLANK(B110), ISBLANK(B111), ISBLANK(B112), ISBLANK(B113), ISBLANK(B114), ISBLANK(B115), ISBLANK(B116), ISBLANK(B117), ISBLANK(B118))</f>
        <v>1</v>
      </c>
      <c r="C123" s="103">
        <f t="shared" ref="C123:AR123" si="5">SUM(ISBLANK(C104), ISBLANK(C105), ISBLANK(C106), ISBLANK(C107), ISBLANK(C108), ISBLANK(C109), ISBLANK(C110), ISBLANK(C111), ISBLANK(C112), ISBLANK(C113), ISBLANK(C114), ISBLANK(C115), ISBLANK(C116), ISBLANK(C117), ISBLANK(C118))</f>
        <v>15</v>
      </c>
      <c r="D123" s="103">
        <f t="shared" si="5"/>
        <v>1</v>
      </c>
      <c r="E123" s="103">
        <f>SUM(ISBLANK(E104), ISBLANK(E105), ISBLANK(E106), ISBLANK(E107), ISBLANK(E108), ISBLANK(E109), ISBLANK(E110), ISBLANK(E111), ISBLANK(E112), ISBLANK(E113), ISBLANK(E114), ISBLANK(E115), ISBLANK(E116), ISBLANK(E117), ISBLANK(E118))</f>
        <v>3</v>
      </c>
      <c r="F123" s="103">
        <f t="shared" si="5"/>
        <v>6</v>
      </c>
      <c r="G123" s="103">
        <f t="shared" si="5"/>
        <v>6</v>
      </c>
      <c r="H123" s="103">
        <f t="shared" si="5"/>
        <v>6</v>
      </c>
      <c r="I123" s="103">
        <f t="shared" si="5"/>
        <v>9</v>
      </c>
      <c r="J123" s="103">
        <f t="shared" si="5"/>
        <v>8</v>
      </c>
      <c r="K123" s="103">
        <f t="shared" si="5"/>
        <v>9</v>
      </c>
      <c r="L123" s="103">
        <f t="shared" si="5"/>
        <v>6</v>
      </c>
      <c r="M123" s="103">
        <f t="shared" si="5"/>
        <v>7</v>
      </c>
      <c r="N123" s="103">
        <f t="shared" si="5"/>
        <v>15</v>
      </c>
      <c r="O123" s="103">
        <f t="shared" si="5"/>
        <v>7</v>
      </c>
      <c r="P123" s="103">
        <f t="shared" si="5"/>
        <v>10</v>
      </c>
      <c r="Q123" s="103">
        <f t="shared" si="5"/>
        <v>7</v>
      </c>
      <c r="R123" s="103">
        <f t="shared" si="5"/>
        <v>3</v>
      </c>
      <c r="S123" s="103">
        <f t="shared" si="5"/>
        <v>15</v>
      </c>
      <c r="T123" s="103">
        <f t="shared" si="5"/>
        <v>14</v>
      </c>
      <c r="U123" s="103">
        <f t="shared" si="5"/>
        <v>15</v>
      </c>
      <c r="V123" s="103">
        <f t="shared" si="5"/>
        <v>15</v>
      </c>
      <c r="W123" s="103">
        <f t="shared" si="5"/>
        <v>5</v>
      </c>
      <c r="X123" s="103">
        <f t="shared" si="5"/>
        <v>1</v>
      </c>
      <c r="Y123" s="103">
        <f>SUM(ISBLANK(Y104), ISBLANK(Y105), ISBLANK(Y106), ISBLANK(Y107), ISBLANK(Y108), ISBLANK(Y109), ISBLANK(Y110), ISBLANK(Y111), ISBLANK(Y112), ISBLANK(Y113), ISBLANK(Y114), ISBLANK(Y115), ISBLANK(Y116), ISBLANK(Y117), ISBLANK(Y118))</f>
        <v>15</v>
      </c>
      <c r="Z123" s="103">
        <f>SUM(ISBLANK(Z104), ISBLANK(Z105), ISBLANK(Z106), ISBLANK(Z107), ISBLANK(Z108), ISBLANK(Z109), ISBLANK(Z110), ISBLANK(Z111), ISBLANK(Z112), ISBLANK(Z113), ISBLANK(Z114), ISBLANK(Z115), ISBLANK(Z116), ISBLANK(Z117), ISBLANK(Z118))</f>
        <v>2</v>
      </c>
      <c r="AA123" s="103">
        <f>SUM(ISBLANK(AA104), ISBLANK(AA105), ISBLANK(AA106), ISBLANK(AA107), ISBLANK(AA108), ISBLANK(AA109), ISBLANK(AA110), ISBLANK(AA111), ISBLANK(AA112), ISBLANK(AA113), ISBLANK(AA114), ISBLANK(AA115), ISBLANK(AA116), ISBLANK(AA117), ISBLANK(AA118))</f>
        <v>3</v>
      </c>
      <c r="AB123" s="103">
        <f>SUM(ISBLANK(AB104), ISBLANK(AB105), ISBLANK(AB106), ISBLANK(AB107), ISBLANK(AB108), ISBLANK(AB109), ISBLANK(AB110), ISBLANK(AB111), ISBLANK(AB112), ISBLANK(AB113), ISBLANK(AB114), ISBLANK(AB115), ISBLANK(AB116), ISBLANK(AB117), ISBLANK(AB118))</f>
        <v>1</v>
      </c>
      <c r="AC123" s="103">
        <f t="shared" si="5"/>
        <v>2</v>
      </c>
      <c r="AD123" s="103">
        <f t="shared" si="5"/>
        <v>2</v>
      </c>
      <c r="AE123" s="103">
        <f t="shared" si="5"/>
        <v>1</v>
      </c>
      <c r="AF123" s="103">
        <f t="shared" si="5"/>
        <v>1</v>
      </c>
      <c r="AG123" s="103">
        <f t="shared" si="5"/>
        <v>1</v>
      </c>
      <c r="AH123" s="103">
        <f>SUM(ISBLANK(AH104), ISBLANK(AH105), ISBLANK(AH106), ISBLANK(AH107), ISBLANK(AH108), ISBLANK(AH109), ISBLANK(AH110), ISBLANK(AH111), ISBLANK(AH112), ISBLANK(AH113), ISBLANK(AH114), ISBLANK(AH115), ISBLANK(AH116), ISBLANK(AH117), ISBLANK(AH118))</f>
        <v>1</v>
      </c>
      <c r="AI123" s="103">
        <f t="shared" si="5"/>
        <v>5</v>
      </c>
      <c r="AJ123" s="103">
        <f>SUM(ISBLANK(AJ104), ISBLANK(AJ105), ISBLANK(AJ106), ISBLANK(AJ107), ISBLANK(AJ108), ISBLANK(AJ109), ISBLANK(AJ110), ISBLANK(AJ111), ISBLANK(AJ112), ISBLANK(AJ113), ISBLANK(AJ114), ISBLANK(AJ115), ISBLANK(AJ116), ISBLANK(AJ117), ISBLANK(AJ118))</f>
        <v>2</v>
      </c>
      <c r="AK123" s="103">
        <f t="shared" si="5"/>
        <v>7</v>
      </c>
      <c r="AL123" s="103">
        <f t="shared" si="5"/>
        <v>5</v>
      </c>
      <c r="AM123" s="103">
        <f t="shared" si="5"/>
        <v>2</v>
      </c>
      <c r="AN123" s="103">
        <f t="shared" si="5"/>
        <v>15</v>
      </c>
      <c r="AO123" s="103">
        <f t="shared" si="5"/>
        <v>8</v>
      </c>
      <c r="AP123" s="103">
        <f t="shared" si="5"/>
        <v>4</v>
      </c>
      <c r="AQ123" s="103">
        <f t="shared" si="5"/>
        <v>3</v>
      </c>
      <c r="AR123" s="103">
        <f t="shared" si="5"/>
        <v>11</v>
      </c>
    </row>
    <row r="124" spans="1:45" s="45" customFormat="1">
      <c r="A124" s="102" t="s">
        <v>4853</v>
      </c>
      <c r="B124" s="103">
        <f>(SUM(B119:B123)-89)*-1</f>
        <v>63</v>
      </c>
      <c r="C124" s="103">
        <f t="shared" ref="C124:AR124" si="6">(SUM(C119:C123)-89)*-1</f>
        <v>28</v>
      </c>
      <c r="D124" s="103">
        <f t="shared" si="6"/>
        <v>65</v>
      </c>
      <c r="E124" s="103">
        <f>(SUM(E119:E123)-89)*-1</f>
        <v>42</v>
      </c>
      <c r="F124" s="103">
        <f t="shared" si="6"/>
        <v>35</v>
      </c>
      <c r="G124" s="103">
        <f t="shared" si="6"/>
        <v>32</v>
      </c>
      <c r="H124" s="103">
        <f t="shared" si="6"/>
        <v>42</v>
      </c>
      <c r="I124" s="103">
        <f t="shared" si="6"/>
        <v>38</v>
      </c>
      <c r="J124" s="103">
        <f t="shared" si="6"/>
        <v>32</v>
      </c>
      <c r="K124" s="103">
        <f t="shared" si="6"/>
        <v>15</v>
      </c>
      <c r="L124" s="103">
        <f t="shared" si="6"/>
        <v>44</v>
      </c>
      <c r="M124" s="103">
        <f t="shared" si="6"/>
        <v>39</v>
      </c>
      <c r="N124" s="103">
        <f t="shared" si="6"/>
        <v>27</v>
      </c>
      <c r="O124" s="103">
        <f t="shared" si="6"/>
        <v>52</v>
      </c>
      <c r="P124" s="103">
        <f t="shared" si="6"/>
        <v>15</v>
      </c>
      <c r="Q124" s="103">
        <f t="shared" si="6"/>
        <v>44</v>
      </c>
      <c r="R124" s="103">
        <f t="shared" si="6"/>
        <v>50</v>
      </c>
      <c r="S124" s="103">
        <f t="shared" si="6"/>
        <v>27</v>
      </c>
      <c r="T124" s="103">
        <f t="shared" si="6"/>
        <v>1</v>
      </c>
      <c r="U124" s="103">
        <f t="shared" si="6"/>
        <v>27</v>
      </c>
      <c r="V124" s="103">
        <f t="shared" si="6"/>
        <v>27</v>
      </c>
      <c r="W124" s="103">
        <f t="shared" si="6"/>
        <v>29</v>
      </c>
      <c r="X124" s="103">
        <f t="shared" si="6"/>
        <v>59</v>
      </c>
      <c r="Y124" s="103">
        <f>(SUM(Y119:Y123)-89)*-1</f>
        <v>8</v>
      </c>
      <c r="Z124" s="103">
        <f>(SUM(Z119:Z123)-89)*-1</f>
        <v>56</v>
      </c>
      <c r="AA124" s="103">
        <f>(SUM(AA119:AA123)-89)*-1</f>
        <v>67</v>
      </c>
      <c r="AB124" s="103">
        <f>(SUM(AB119:AB123)-89)*-1</f>
        <v>66</v>
      </c>
      <c r="AC124" s="103">
        <f t="shared" si="6"/>
        <v>62</v>
      </c>
      <c r="AD124" s="103">
        <f t="shared" si="6"/>
        <v>60</v>
      </c>
      <c r="AE124" s="103">
        <f t="shared" si="6"/>
        <v>69</v>
      </c>
      <c r="AF124" s="103">
        <f t="shared" si="6"/>
        <v>45</v>
      </c>
      <c r="AG124" s="103">
        <f t="shared" si="6"/>
        <v>73</v>
      </c>
      <c r="AH124" s="103">
        <f>(SUM(AH119:AH123)-89)*-1</f>
        <v>40</v>
      </c>
      <c r="AI124" s="103">
        <f t="shared" si="6"/>
        <v>47</v>
      </c>
      <c r="AJ124" s="103">
        <f>(SUM(AJ119:AJ123)-89)*-1</f>
        <v>59</v>
      </c>
      <c r="AK124" s="103">
        <f t="shared" si="6"/>
        <v>38</v>
      </c>
      <c r="AL124" s="103">
        <f t="shared" si="6"/>
        <v>43</v>
      </c>
      <c r="AM124" s="103">
        <f t="shared" si="6"/>
        <v>69</v>
      </c>
      <c r="AN124" s="103">
        <f t="shared" si="6"/>
        <v>0</v>
      </c>
      <c r="AO124" s="103">
        <f t="shared" si="6"/>
        <v>38</v>
      </c>
      <c r="AP124" s="103">
        <f t="shared" si="6"/>
        <v>43</v>
      </c>
      <c r="AQ124" s="103">
        <f t="shared" si="6"/>
        <v>48</v>
      </c>
      <c r="AR124" s="103">
        <f t="shared" si="6"/>
        <v>8</v>
      </c>
    </row>
    <row r="125" spans="1:45" s="45" customFormat="1">
      <c r="A125" s="44" t="s">
        <v>4854</v>
      </c>
      <c r="B125" s="45" t="s">
        <v>4855</v>
      </c>
      <c r="C125" s="45" t="s">
        <v>4855</v>
      </c>
      <c r="D125" s="45" t="s">
        <v>4855</v>
      </c>
      <c r="E125" s="45" t="s">
        <v>4855</v>
      </c>
      <c r="F125" s="45" t="s">
        <v>4855</v>
      </c>
      <c r="G125" s="45" t="s">
        <v>4855</v>
      </c>
      <c r="H125" s="45" t="s">
        <v>4855</v>
      </c>
      <c r="I125" s="45" t="s">
        <v>4855</v>
      </c>
      <c r="J125" s="45" t="s">
        <v>4855</v>
      </c>
      <c r="K125" s="45" t="s">
        <v>4855</v>
      </c>
      <c r="L125" s="45" t="s">
        <v>4855</v>
      </c>
      <c r="M125" s="45" t="s">
        <v>4855</v>
      </c>
      <c r="N125" s="45" t="s">
        <v>4855</v>
      </c>
      <c r="O125" s="45" t="s">
        <v>4855</v>
      </c>
      <c r="P125" s="45" t="s">
        <v>4855</v>
      </c>
      <c r="Q125" s="45" t="s">
        <v>4855</v>
      </c>
      <c r="R125" s="45" t="s">
        <v>4855</v>
      </c>
      <c r="S125" s="45" t="s">
        <v>4855</v>
      </c>
      <c r="U125" s="45" t="s">
        <v>4855</v>
      </c>
      <c r="V125" s="45" t="s">
        <v>4855</v>
      </c>
      <c r="W125" s="45" t="s">
        <v>4855</v>
      </c>
      <c r="X125" s="45" t="s">
        <v>4855</v>
      </c>
      <c r="Y125" s="45" t="s">
        <v>4855</v>
      </c>
      <c r="Z125" s="45" t="s">
        <v>4855</v>
      </c>
      <c r="AA125" s="45" t="s">
        <v>4855</v>
      </c>
      <c r="AB125" s="45" t="s">
        <v>4855</v>
      </c>
      <c r="AC125" s="110" t="s">
        <v>4855</v>
      </c>
      <c r="AD125" s="45" t="s">
        <v>4855</v>
      </c>
      <c r="AE125" s="45" t="s">
        <v>4855</v>
      </c>
      <c r="AF125" s="45" t="s">
        <v>4855</v>
      </c>
      <c r="AG125" s="45" t="s">
        <v>4855</v>
      </c>
      <c r="AH125" s="45" t="s">
        <v>4855</v>
      </c>
      <c r="AI125" s="45" t="s">
        <v>4855</v>
      </c>
      <c r="AJ125" s="45" t="s">
        <v>4855</v>
      </c>
      <c r="AK125" s="45" t="s">
        <v>4855</v>
      </c>
      <c r="AL125" s="45" t="s">
        <v>4855</v>
      </c>
      <c r="AM125" s="45" t="s">
        <v>4855</v>
      </c>
      <c r="AO125" s="45" t="s">
        <v>4855</v>
      </c>
      <c r="AP125" s="45" t="s">
        <v>4855</v>
      </c>
      <c r="AQ125" s="45" t="s">
        <v>4855</v>
      </c>
      <c r="AR125" s="45" t="s">
        <v>4855</v>
      </c>
    </row>
    <row r="126" spans="1:45">
      <c r="Y126" s="19"/>
    </row>
    <row r="127" spans="1:45">
      <c r="B127" s="62" t="s">
        <v>2130</v>
      </c>
      <c r="C127" s="47" t="s">
        <v>1995</v>
      </c>
      <c r="D127" s="47">
        <v>0</v>
      </c>
      <c r="E127" s="47" t="s">
        <v>587</v>
      </c>
      <c r="F127" s="62" t="s">
        <v>588</v>
      </c>
      <c r="G127" s="47" t="s">
        <v>589</v>
      </c>
      <c r="H127" s="73" t="s">
        <v>1993</v>
      </c>
    </row>
    <row r="128" spans="1:45">
      <c r="B128" s="62" t="s">
        <v>2939</v>
      </c>
      <c r="C128" s="47" t="s">
        <v>590</v>
      </c>
      <c r="D128" s="47">
        <v>1</v>
      </c>
      <c r="E128" s="47" t="s">
        <v>591</v>
      </c>
      <c r="F128" s="62" t="s">
        <v>592</v>
      </c>
      <c r="G128" s="47" t="s">
        <v>593</v>
      </c>
      <c r="H128" s="73" t="s">
        <v>1994</v>
      </c>
    </row>
    <row r="129" spans="2:8">
      <c r="B129" s="62" t="s">
        <v>4617</v>
      </c>
      <c r="C129" s="47" t="s">
        <v>594</v>
      </c>
      <c r="D129" s="47">
        <v>2</v>
      </c>
      <c r="E129" s="47" t="s">
        <v>595</v>
      </c>
      <c r="F129" s="62" t="s">
        <v>596</v>
      </c>
      <c r="G129" s="47" t="s">
        <v>597</v>
      </c>
      <c r="H129" s="73" t="s">
        <v>1992</v>
      </c>
    </row>
    <row r="130" spans="2:8">
      <c r="B130" s="62" t="s">
        <v>4287</v>
      </c>
      <c r="C130" s="47" t="s">
        <v>598</v>
      </c>
      <c r="D130" s="47">
        <v>3</v>
      </c>
      <c r="E130" s="47" t="s">
        <v>594</v>
      </c>
      <c r="F130" s="62" t="s">
        <v>594</v>
      </c>
      <c r="G130" s="47" t="s">
        <v>599</v>
      </c>
      <c r="H130" s="73"/>
    </row>
    <row r="131" spans="2:8">
      <c r="B131" s="62" t="s">
        <v>2027</v>
      </c>
      <c r="C131" s="47"/>
      <c r="D131" s="47">
        <v>4</v>
      </c>
      <c r="E131" s="47" t="s">
        <v>598</v>
      </c>
      <c r="F131" s="62" t="s">
        <v>598</v>
      </c>
      <c r="G131" s="47" t="s">
        <v>594</v>
      </c>
      <c r="H131" s="73"/>
    </row>
    <row r="132" spans="2:8">
      <c r="B132" s="62" t="s">
        <v>3166</v>
      </c>
      <c r="C132" s="47"/>
      <c r="D132" s="47">
        <v>5</v>
      </c>
      <c r="E132" s="47"/>
      <c r="F132" s="62"/>
      <c r="G132" s="47" t="s">
        <v>598</v>
      </c>
    </row>
    <row r="133" spans="2:8">
      <c r="B133" s="62" t="s">
        <v>3436</v>
      </c>
      <c r="C133" s="47"/>
      <c r="D133" s="47">
        <v>6</v>
      </c>
      <c r="E133" s="47"/>
      <c r="F133" s="62"/>
      <c r="G133" s="62"/>
    </row>
    <row r="134" spans="2:8">
      <c r="B134" s="62" t="s">
        <v>3583</v>
      </c>
      <c r="C134" s="47"/>
      <c r="D134" s="47">
        <v>7</v>
      </c>
      <c r="E134" s="47"/>
      <c r="F134" s="62"/>
      <c r="G134" s="62"/>
    </row>
    <row r="135" spans="2:8">
      <c r="B135" s="47"/>
      <c r="C135" s="47"/>
      <c r="D135" s="47" t="s">
        <v>594</v>
      </c>
      <c r="E135" s="47"/>
      <c r="F135" s="62"/>
      <c r="G135" s="62"/>
    </row>
    <row r="136" spans="2:8">
      <c r="B136" s="47"/>
      <c r="C136" s="47"/>
      <c r="D136" s="47" t="s">
        <v>598</v>
      </c>
      <c r="E136" s="47"/>
      <c r="F136" s="62"/>
      <c r="G136" s="62"/>
    </row>
  </sheetData>
  <phoneticPr fontId="2" type="noConversion"/>
  <dataValidations count="42">
    <dataValidation type="list" allowBlank="1" showInputMessage="1" showErrorMessage="1" sqref="AC14">
      <formula1>$H$126:$H$130</formula1>
    </dataValidation>
    <dataValidation type="list" allowBlank="1" showInputMessage="1" showErrorMessage="1" prompt="Vælg et Distrikt" sqref="AC4">
      <formula1>$B$126:$B$133</formula1>
    </dataValidation>
    <dataValidation type="list" allowBlank="1" showInputMessage="1" showErrorMessage="1" error="Kun Værdierne 0 til 7 accepteres" prompt="dage 0 - 7" sqref="AC25:AC34">
      <formula1>$D$126:$D$133</formula1>
    </dataValidation>
    <dataValidation type="list" allowBlank="1" showInputMessage="1" showErrorMessage="1" prompt="Vælg en tekst" sqref="AC82 AC72:AC73 AC76:AC77 AC80">
      <formula1>$E$126:$E$128</formula1>
    </dataValidation>
    <dataValidation type="list" allowBlank="1" showInputMessage="1" showErrorMessage="1" error="Antal 0 til 5" prompt="Antal 0 til 5" sqref="AC56:AC57">
      <formula1>$D$126:$D$131</formula1>
    </dataValidation>
    <dataValidation type="list" allowBlank="1" showInputMessage="1" showErrorMessage="1" error="Vælg en tekst" prompt="Vælg en tekst" sqref="AC70">
      <formula1>$G$126:$G$129</formula1>
    </dataValidation>
    <dataValidation type="list" allowBlank="1" showInputMessage="1" showErrorMessage="1" errorTitle="Ja eller Nej" error="Der kan kun tastes Ja eller Nej" prompt="Ja / Nej" sqref="AC22 AC112:AC114 AC38:AC39 AC58:AC61 AC63 AC65 AC67 AC71 AC74 AC78 AC110">
      <formula1>$C$126:$C$127</formula1>
    </dataValidation>
    <dataValidation type="list" allowBlank="1" showInputMessage="1" showErrorMessage="1" prompt="Vælg en tekst" sqref="AC116">
      <formula1>$F$126:$F$128</formula1>
    </dataValidation>
    <dataValidation type="list" allowBlank="1" showInputMessage="1" showErrorMessage="1" prompt="Vælg en tekst" sqref="F116:X116 B116:D116 AD116:AG116 AI116 AK116:AR116">
      <formula1>$F$127:$F$129</formula1>
    </dataValidation>
    <dataValidation type="list" allowBlank="1" showInputMessage="1" showErrorMessage="1" errorTitle="Ja eller Nej" error="Der kan kun tastes Ja eller Nej" prompt="Ja / Nej" sqref="AK22:AR22 AK65:AR65 AK67:AR67 AK71:AR71 AK74:AR74 AK78:AR78 AK110:AR110 AK63:AR63 AK112:AR114 AK38:AR39 F22:X22 F58:X61 F38:X39 F112:X114 F63:X63 F110:X110 F78:X78 F74:X74 F71:X71 F67:X67 F65:X65 B58:D61 B38:D39 B112:D114 B63:D63 B110:D110 B78:D78 B74:D74 B71:D71 B67:D67 B65:D65 B22:D22 AD112:AG114 AD63:AG63 AD110:AG110 AD78:AG78 AD74:AG74 AD71:AG71 AD67:AG67 AD65:AG65 AD22:AG22 AD58:AG61 AD38:AG39 AI38:AI39 AI112:AI114 AI63 AI110 AI78 AI74 AI71 AI67 AI65 AI22 AI58:AI61 AK58:AR61">
      <formula1>$C$127:$C$128</formula1>
    </dataValidation>
    <dataValidation type="list" allowBlank="1" showInputMessage="1" showErrorMessage="1" error="Vælg en tekst" prompt="Vælg en tekst" sqref="F70:X70 B70:D70 AD70:AG70 AI70 AK70:AR70">
      <formula1>$G$127:$G$130</formula1>
    </dataValidation>
    <dataValidation type="list" allowBlank="1" showInputMessage="1" showErrorMessage="1" error="Antal 0 til 5" prompt="Antal 0 til 5" sqref="F56:X57 B56:D57 AD56:AG57 AI56:AI57 AK56:AR57">
      <formula1>$D$127:$D$132</formula1>
    </dataValidation>
    <dataValidation type="list" allowBlank="1" showInputMessage="1" showErrorMessage="1" prompt="Vælg en tekst" sqref="AK82:AR82 AK72:AR73 AK76:AR77 F82:X82 F80:X80 F76:X77 F72:X73 B80:D80 B76:D77 B72:D73 B82:D82 AD72:AG73 AD82:AG82 AD80:AG80 AD76:AG77 AI76:AI77 AI72:AI73 AI82 AI80 AK80:AR80">
      <formula1>$E$127:$E$129</formula1>
    </dataValidation>
    <dataValidation type="list" allowBlank="1" showInputMessage="1" showErrorMessage="1" error="Kun Værdierne 0 til 7 accepteres" prompt="dage 0 - 7" sqref="F25:X34 B25:D34 AD25:AG34 AI25:AI34 AK25:AR34">
      <formula1>$D$127:$D$134</formula1>
    </dataValidation>
    <dataValidation type="list" allowBlank="1" showInputMessage="1" showErrorMessage="1" prompt="Vælg et Distrikt" sqref="F4:X4 B4:D4 AD4:AG4 AI4 AK4:AR4">
      <formula1>$B$127:$B$134</formula1>
    </dataValidation>
    <dataValidation type="decimal" allowBlank="1" showInputMessage="1" showErrorMessage="1" error="Antal Meter 0 til 100" prompt="Antal Meter" sqref="B109:AC109 AE109:AR109">
      <formula1>0</formula1>
      <formula2>100</formula2>
    </dataValidation>
    <dataValidation type="list" allowBlank="1" showInputMessage="1" showErrorMessage="1" sqref="F14:X14 B14:D14 AD14:AG14 AI14 AK14:AR14">
      <formula1>$H$127:$H$131</formula1>
    </dataValidation>
    <dataValidation type="whole" allowBlank="1" showInputMessage="1" showErrorMessage="1" error="Antal Litter 0 til 250" prompt="Antal litter" sqref="B111:AR111">
      <formula1>0</formula1>
      <formula2>250</formula2>
    </dataValidation>
    <dataValidation type="whole" allowBlank="1" showInputMessage="1" showErrorMessage="1" error="Antal vaske 0 til 10" prompt="Antal vaske" sqref="B115:AR115">
      <formula1>0</formula1>
      <formula2>10</formula2>
    </dataValidation>
    <dataValidation type="whole" allowBlank="1" showInputMessage="1" showErrorMessage="1" error="Helt Antal 0 til 10" prompt="Antal" sqref="B88:AR106">
      <formula1>0</formula1>
      <formula2>10</formula2>
    </dataValidation>
    <dataValidation type="whole" allowBlank="1" showInputMessage="1" showErrorMessage="1" error="Antal Minutter 0 til 250" prompt="Antal Minutter" sqref="B107:AR107">
      <formula1>0</formula1>
      <formula2>250</formula2>
    </dataValidation>
    <dataValidation type="whole" allowBlank="1" showInputMessage="1" showErrorMessage="1" error="Hele procenter 0 til 100" prompt="Hele procenter 0 til 100" sqref="B55:D55 F55:X55 AC55:AG55 AI55 AK55:AR55">
      <formula1>0</formula1>
      <formula2>100</formula2>
    </dataValidation>
    <dataValidation type="whole" allowBlank="1" showInputMessage="1" showErrorMessage="1" error="Hele procenter 0 til 100" prompt="procent 0 til 100" sqref="B54:D54 F54:X54 AC54:AG54 AI54 AK54:AR54">
      <formula1>0</formula1>
      <formula2>100</formula2>
    </dataValidation>
    <dataValidation type="whole" allowBlank="1" showInputMessage="1" showErrorMessage="1" error="Årstal, 4 cifre" prompt="Årstal, 4 cifre" sqref="B41:AR41 B48:AR48">
      <formula1>1950</formula1>
      <formula2>2009</formula2>
    </dataValidation>
    <dataValidation type="whole" allowBlank="1" showInputMessage="1" showErrorMessage="1" prompt="Hele timer" sqref="B42:AR42 B49:AR49">
      <formula1>1</formula1>
      <formula2>99</formula2>
    </dataValidation>
    <dataValidation type="whole" allowBlank="1" showInputMessage="1" showErrorMessage="1" error="Beløb, kun tal" prompt="Beløb" sqref="B35:AR36">
      <formula1>0</formula1>
      <formula2>9999999</formula2>
    </dataValidation>
    <dataValidation type="whole" allowBlank="1" showInputMessage="1" showErrorMessage="1" error="Postnummer skal ligge mellem 1110 og 4623" prompt="Postnummer 1110-4623" sqref="B6:AR6">
      <formula1>1110</formula1>
      <formula2>4623</formula2>
    </dataValidation>
    <dataValidation type="whole" allowBlank="1" showInputMessage="1" showErrorMessage="1" error="Telefin nummer 8 cifre uden mellemrum" prompt="Telefon nummer 8 cifre" sqref="B8:AR8 B11:AR12">
      <formula1>10000000</formula1>
      <formula2>99999999</formula2>
    </dataValidation>
    <dataValidation type="whole" allowBlank="1" showInputMessage="1" showErrorMessage="1" error="Antal Køkner mellem 1 og 9" prompt="Antal" sqref="B23:AR23">
      <formula1>1</formula1>
      <formula2>9</formula2>
    </dataValidation>
    <dataValidation type="whole" allowBlank="1" showInputMessage="1" showErrorMessage="1" error="Skema mellem 1 og 9" prompt="Skema Nr.:" sqref="B24:AR24">
      <formula1>1</formula1>
      <formula2>9</formula2>
    </dataValidation>
    <dataValidation type="whole" allowBlank="1" showInputMessage="1" showErrorMessage="1" error="Normering mellem 0 og 250" prompt="Normering" sqref="B15:AR21">
      <formula1>0</formula1>
      <formula2>250</formula2>
    </dataValidation>
    <dataValidation type="whole" allowBlank="1" showInputMessage="1" showErrorMessage="1" prompt="Antal" sqref="E56:E57 Y56:AB57 AH56:AH57 AJ56:AJ57">
      <formula1>0</formula1>
      <formula2>5</formula2>
    </dataValidation>
    <dataValidation type="whole" allowBlank="1" showInputMessage="1" showErrorMessage="1" prompt="Procent" sqref="E54:E55 Y54:AB55 AH54:AH55 AJ54:AJ55">
      <formula1>0</formula1>
      <formula2>100</formula2>
    </dataValidation>
    <dataValidation type="whole" allowBlank="1" showInputMessage="1" showErrorMessage="1" prompt="Antal dage" sqref="E25:E34 Y25:AB34 AH25:AH34 AJ25:AJ34">
      <formula1>0</formula1>
      <formula2>7</formula2>
    </dataValidation>
    <dataValidation type="list" allowBlank="1" showInputMessage="1" showErrorMessage="1" prompt="Vælg et distrikt" sqref="E4 Y4:AB4 AH4 AJ4">
      <formula1>$K$127:$K$134</formula1>
    </dataValidation>
    <dataValidation type="list" allowBlank="1" showInputMessage="1" showErrorMessage="1" prompt="Institutionstype" sqref="E14 Y14:AB14 AH14 AJ14">
      <formula1>$I$127:$I$129</formula1>
    </dataValidation>
    <dataValidation type="list" allowBlank="1" showInputMessage="1" showErrorMessage="1" error="Vælg en tekst" prompt="Vælg en tekst" sqref="E70 Y70:AB70 AH70 AJ70">
      <formula1>$F$127:$F$132</formula1>
    </dataValidation>
    <dataValidation type="list" allowBlank="1" showInputMessage="1" showErrorMessage="1" errorTitle="Ja eller Nej" error="Der kan kun tastes Ja eller Nej" prompt="Ja / Nej" sqref="E67 E22 Y67:AB67 Y22:AB22 AH67 AH22 AJ67 AJ22">
      <formula1>$E$127:$E$128</formula1>
    </dataValidation>
    <dataValidation type="list" allowBlank="1" showInputMessage="1" showErrorMessage="1" sqref="E78 Y78:AB78 AH78 AJ78">
      <formula1>$E$127:$E$128</formula1>
    </dataValidation>
    <dataValidation type="list" allowBlank="1" showInputMessage="1" showErrorMessage="1" prompt="Ja/Nej" sqref="E71 E58:E61 E38:E39 E65 E110 E63 E74 E112:E114 Y71:AB71 Y58:AB61 Y38:AB39 Y65:AB65 Y110:AB110 Y63:AB63 Y74:AB74 Y112:AB114 AH71 AH58:AH61 AH38:AH39 AH65 AH110 AH63 AH74 AH112:AH114 AJ71 AJ58:AJ61 AJ38:AJ39 AJ65 AJ110 AJ63 AJ74 AJ112:AJ114">
      <formula1>$E$127:$E$128</formula1>
    </dataValidation>
    <dataValidation type="list" allowBlank="1" showInputMessage="1" showErrorMessage="1" prompt="Vælg en tekst" sqref="E116 Y116:AB116 AH116 AJ116">
      <formula1>$H$127:$H$129</formula1>
    </dataValidation>
    <dataValidation type="list" allowBlank="1" showInputMessage="1" showErrorMessage="1" prompt="Vælg en tekst" sqref="E76:E77 E82 E80 E72:E73 Y76:AB77 Y82:AB82 Y80:AB80 Y72:AB73 AH76:AH77 AH82 AH80 AH72:AH73 AJ76:AJ77 AJ82 AJ80 AJ72:AJ73">
      <formula1>$G$127:$G$129</formula1>
    </dataValidation>
  </dataValidations>
  <hyperlinks>
    <hyperlink ref="AR13" r:id="rId1"/>
    <hyperlink ref="AO13" r:id="rId2"/>
    <hyperlink ref="I13" r:id="rId3"/>
    <hyperlink ref="Q13" r:id="rId4"/>
    <hyperlink ref="F13" r:id="rId5"/>
    <hyperlink ref="H9" r:id="rId6"/>
    <hyperlink ref="G13" r:id="rId7"/>
    <hyperlink ref="D13" r:id="rId8"/>
    <hyperlink ref="B13" r:id="rId9"/>
    <hyperlink ref="M13" r:id="rId10"/>
    <hyperlink ref="L13" r:id="rId11"/>
    <hyperlink ref="R13" r:id="rId12"/>
    <hyperlink ref="AG13" r:id="rId13"/>
    <hyperlink ref="AQ13" r:id="rId14"/>
    <hyperlink ref="AP9" r:id="rId15"/>
    <hyperlink ref="AC9" r:id="rId16"/>
    <hyperlink ref="AC13" r:id="rId17"/>
    <hyperlink ref="E13" r:id="rId18"/>
    <hyperlink ref="AH13" r:id="rId19"/>
  </hyperlinks>
  <pageMargins left="0.75" right="0.75" top="1" bottom="1" header="0" footer="0"/>
  <headerFooter alignWithMargins="0"/>
</worksheet>
</file>

<file path=xl/worksheets/sheet19.xml><?xml version="1.0" encoding="utf-8"?>
<worksheet xmlns="http://schemas.openxmlformats.org/spreadsheetml/2006/main" xmlns:r="http://schemas.openxmlformats.org/officeDocument/2006/relationships">
  <dimension ref="A1:CG136"/>
  <sheetViews>
    <sheetView workbookViewId="0">
      <pane xSplit="1" ySplit="2" topLeftCell="BH3" activePane="bottomRight" state="frozen"/>
      <selection activeCell="A25" sqref="A25:IV34"/>
      <selection pane="topRight" activeCell="A25" sqref="A25:IV34"/>
      <selection pane="bottomLeft" activeCell="A25" sqref="A25:IV34"/>
      <selection pane="bottomRight" activeCell="BM33" sqref="BM33"/>
    </sheetView>
  </sheetViews>
  <sheetFormatPr defaultRowHeight="12.75"/>
  <cols>
    <col min="1" max="1" width="33.140625" style="47" bestFit="1" customWidth="1"/>
    <col min="2" max="6" width="26.42578125" style="19" customWidth="1"/>
    <col min="7" max="7" width="26.42578125" style="4" customWidth="1"/>
    <col min="8" max="9" width="26.42578125" style="19" customWidth="1"/>
    <col min="10" max="10" width="26.42578125" style="4" customWidth="1"/>
    <col min="11" max="11" width="26.42578125" style="19" customWidth="1"/>
    <col min="12" max="12" width="26.42578125" style="4" customWidth="1"/>
    <col min="13" max="13" width="26.42578125" style="19" customWidth="1"/>
    <col min="14" max="14" width="18.7109375" customWidth="1"/>
    <col min="15" max="30" width="26.42578125" style="19" customWidth="1"/>
    <col min="31" max="31" width="26.42578125" style="4" customWidth="1"/>
    <col min="32" max="32" width="26.42578125" style="19" customWidth="1"/>
    <col min="33" max="33" width="26.42578125" style="4" customWidth="1"/>
    <col min="34" max="37" width="26.42578125" style="19" customWidth="1"/>
    <col min="38" max="38" width="18.7109375" customWidth="1"/>
    <col min="39" max="42" width="26.42578125" style="19" customWidth="1"/>
    <col min="43" max="53" width="26.42578125" style="4" customWidth="1"/>
    <col min="54" max="57" width="26.42578125" style="19" customWidth="1"/>
    <col min="58" max="58" width="26.42578125" style="4" customWidth="1"/>
    <col min="59" max="59" width="26.42578125" style="19" customWidth="1"/>
    <col min="60" max="60" width="18.7109375" style="19" customWidth="1"/>
    <col min="61" max="61" width="26.42578125" style="19" customWidth="1"/>
    <col min="62" max="62" width="26.42578125" style="4" customWidth="1"/>
    <col min="63" max="63" width="26.42578125" style="19" customWidth="1"/>
    <col min="64" max="64" width="18.7109375" style="19" customWidth="1"/>
    <col min="65" max="65" width="26.42578125" style="4" customWidth="1"/>
    <col min="66" max="66" width="26.42578125" style="19" customWidth="1"/>
    <col min="67" max="67" width="26.42578125" style="4" customWidth="1"/>
    <col min="68" max="82" width="26.42578125" style="19" customWidth="1"/>
    <col min="83" max="83" width="26.42578125" style="4" customWidth="1"/>
    <col min="84" max="84" width="26.42578125" style="19" customWidth="1"/>
    <col min="85" max="85" width="26.42578125" style="4" customWidth="1"/>
    <col min="86" max="16384" width="9.140625" style="47"/>
  </cols>
  <sheetData>
    <row r="1" spans="1:85" s="45" customFormat="1">
      <c r="A1" s="44" t="s">
        <v>4854</v>
      </c>
      <c r="B1" s="45" t="str">
        <f>B125</f>
        <v>x</v>
      </c>
      <c r="C1" s="45" t="str">
        <f t="shared" ref="C1:BN1" si="0">C125</f>
        <v>x</v>
      </c>
      <c r="D1" s="45" t="str">
        <f t="shared" si="0"/>
        <v>x</v>
      </c>
      <c r="E1" s="45" t="str">
        <f t="shared" si="0"/>
        <v>x</v>
      </c>
      <c r="F1" s="45" t="str">
        <f t="shared" si="0"/>
        <v>x</v>
      </c>
      <c r="G1" s="45" t="str">
        <f t="shared" si="0"/>
        <v>x</v>
      </c>
      <c r="H1" s="45" t="str">
        <f t="shared" si="0"/>
        <v>x</v>
      </c>
      <c r="I1" s="45" t="str">
        <f t="shared" si="0"/>
        <v>x</v>
      </c>
      <c r="J1" s="45" t="str">
        <f t="shared" si="0"/>
        <v>x</v>
      </c>
      <c r="K1" s="45" t="str">
        <f t="shared" si="0"/>
        <v>x</v>
      </c>
      <c r="L1" s="45" t="str">
        <f t="shared" si="0"/>
        <v>x</v>
      </c>
      <c r="M1" s="45" t="str">
        <f t="shared" si="0"/>
        <v>x</v>
      </c>
      <c r="N1" s="45" t="str">
        <f t="shared" si="0"/>
        <v>x</v>
      </c>
      <c r="O1" s="45" t="str">
        <f t="shared" si="0"/>
        <v>x</v>
      </c>
      <c r="P1" s="45" t="str">
        <f t="shared" si="0"/>
        <v>x</v>
      </c>
      <c r="Q1" s="45" t="str">
        <f t="shared" si="0"/>
        <v>x</v>
      </c>
      <c r="R1" s="45" t="str">
        <f t="shared" si="0"/>
        <v>x</v>
      </c>
      <c r="S1" s="45" t="str">
        <f t="shared" si="0"/>
        <v>x</v>
      </c>
      <c r="T1" s="45" t="str">
        <f t="shared" si="0"/>
        <v>x</v>
      </c>
      <c r="U1" s="45" t="str">
        <f t="shared" si="0"/>
        <v>x</v>
      </c>
      <c r="V1" s="45" t="str">
        <f t="shared" si="0"/>
        <v>x</v>
      </c>
      <c r="W1" s="45" t="str">
        <f t="shared" si="0"/>
        <v>x</v>
      </c>
      <c r="X1" s="45" t="str">
        <f t="shared" si="0"/>
        <v>x</v>
      </c>
      <c r="Y1" s="45" t="str">
        <f t="shared" si="0"/>
        <v>x</v>
      </c>
      <c r="Z1" s="45" t="str">
        <f t="shared" si="0"/>
        <v>x</v>
      </c>
      <c r="AA1" s="45" t="str">
        <f t="shared" si="0"/>
        <v>x</v>
      </c>
      <c r="AB1" s="45" t="str">
        <f t="shared" si="0"/>
        <v>x</v>
      </c>
      <c r="AC1" s="45" t="str">
        <f t="shared" si="0"/>
        <v>x</v>
      </c>
      <c r="AD1" s="45" t="str">
        <f t="shared" si="0"/>
        <v>x</v>
      </c>
      <c r="AE1" s="45" t="str">
        <f t="shared" si="0"/>
        <v>x</v>
      </c>
      <c r="AF1" s="45" t="str">
        <f t="shared" si="0"/>
        <v>x</v>
      </c>
      <c r="AG1" s="45" t="str">
        <f t="shared" si="0"/>
        <v>x</v>
      </c>
      <c r="AH1" s="45" t="str">
        <f t="shared" si="0"/>
        <v>x</v>
      </c>
      <c r="AI1" s="45" t="str">
        <f t="shared" si="0"/>
        <v>x</v>
      </c>
      <c r="AJ1" s="45" t="str">
        <f t="shared" si="0"/>
        <v>x</v>
      </c>
      <c r="AK1" s="45">
        <f t="shared" si="0"/>
        <v>0</v>
      </c>
      <c r="AL1" s="45" t="str">
        <f t="shared" si="0"/>
        <v>x</v>
      </c>
      <c r="AM1" s="45">
        <f t="shared" si="0"/>
        <v>0</v>
      </c>
      <c r="AN1" s="45" t="str">
        <f t="shared" si="0"/>
        <v>x</v>
      </c>
      <c r="AO1" s="45" t="str">
        <f t="shared" si="0"/>
        <v>x</v>
      </c>
      <c r="AP1" s="45" t="str">
        <f t="shared" si="0"/>
        <v>x</v>
      </c>
      <c r="AQ1" s="45" t="str">
        <f t="shared" si="0"/>
        <v>x</v>
      </c>
      <c r="AR1" s="45" t="str">
        <f t="shared" si="0"/>
        <v>x</v>
      </c>
      <c r="AS1" s="45" t="str">
        <f t="shared" si="0"/>
        <v>x</v>
      </c>
      <c r="AT1" s="45" t="str">
        <f t="shared" si="0"/>
        <v>x</v>
      </c>
      <c r="AU1" s="45" t="str">
        <f t="shared" si="0"/>
        <v>x</v>
      </c>
      <c r="AV1" s="45" t="str">
        <f t="shared" si="0"/>
        <v>x</v>
      </c>
      <c r="AW1" s="45">
        <f t="shared" si="0"/>
        <v>0</v>
      </c>
      <c r="AX1" s="45" t="str">
        <f t="shared" si="0"/>
        <v>x</v>
      </c>
      <c r="AY1" s="45" t="str">
        <f t="shared" si="0"/>
        <v>x</v>
      </c>
      <c r="AZ1" s="45" t="str">
        <f t="shared" si="0"/>
        <v>x</v>
      </c>
      <c r="BA1" s="45" t="str">
        <f t="shared" si="0"/>
        <v>x</v>
      </c>
      <c r="BB1" s="45" t="str">
        <f t="shared" si="0"/>
        <v>x</v>
      </c>
      <c r="BC1" s="45" t="str">
        <f t="shared" si="0"/>
        <v>x</v>
      </c>
      <c r="BD1" s="45" t="str">
        <f t="shared" si="0"/>
        <v>x</v>
      </c>
      <c r="BE1" s="45" t="str">
        <f t="shared" si="0"/>
        <v>x</v>
      </c>
      <c r="BF1" s="45" t="str">
        <f t="shared" si="0"/>
        <v>x</v>
      </c>
      <c r="BG1" s="45" t="str">
        <f t="shared" si="0"/>
        <v>x</v>
      </c>
      <c r="BH1" s="45" t="str">
        <f t="shared" si="0"/>
        <v>x</v>
      </c>
      <c r="BI1" s="45" t="str">
        <f t="shared" si="0"/>
        <v>x</v>
      </c>
      <c r="BJ1" s="45" t="str">
        <f t="shared" si="0"/>
        <v>x</v>
      </c>
      <c r="BK1" s="45" t="str">
        <f t="shared" si="0"/>
        <v>x</v>
      </c>
      <c r="BL1" s="45" t="str">
        <f t="shared" si="0"/>
        <v>x</v>
      </c>
      <c r="BM1" s="45" t="str">
        <f t="shared" si="0"/>
        <v>x</v>
      </c>
      <c r="BN1" s="45" t="str">
        <f t="shared" si="0"/>
        <v>x</v>
      </c>
      <c r="BO1" s="45" t="str">
        <f t="shared" ref="BO1:CG1" si="1">BO125</f>
        <v>x</v>
      </c>
      <c r="BP1" s="45" t="str">
        <f t="shared" si="1"/>
        <v>x</v>
      </c>
      <c r="BQ1" s="45" t="str">
        <f t="shared" si="1"/>
        <v>x</v>
      </c>
      <c r="BR1" s="45" t="str">
        <f t="shared" si="1"/>
        <v>x</v>
      </c>
      <c r="BS1" s="45" t="str">
        <f t="shared" si="1"/>
        <v>x</v>
      </c>
      <c r="BT1" s="45" t="str">
        <f t="shared" si="1"/>
        <v>x</v>
      </c>
      <c r="BU1" s="45" t="str">
        <f t="shared" si="1"/>
        <v>x</v>
      </c>
      <c r="BV1" s="45" t="str">
        <f t="shared" si="1"/>
        <v>x</v>
      </c>
      <c r="BW1" s="45" t="str">
        <f t="shared" si="1"/>
        <v>x</v>
      </c>
      <c r="BX1" s="45" t="str">
        <f t="shared" si="1"/>
        <v>x</v>
      </c>
      <c r="BY1" s="45" t="str">
        <f t="shared" si="1"/>
        <v>x</v>
      </c>
      <c r="BZ1" s="45" t="str">
        <f t="shared" si="1"/>
        <v>x</v>
      </c>
      <c r="CA1" s="45" t="str">
        <f t="shared" si="1"/>
        <v>x</v>
      </c>
      <c r="CB1" s="45" t="str">
        <f t="shared" si="1"/>
        <v>x</v>
      </c>
      <c r="CC1" s="45" t="str">
        <f t="shared" si="1"/>
        <v>x</v>
      </c>
      <c r="CD1" s="45" t="str">
        <f t="shared" si="1"/>
        <v>x</v>
      </c>
      <c r="CE1" s="45" t="str">
        <f t="shared" si="1"/>
        <v>x</v>
      </c>
      <c r="CF1" s="45" t="str">
        <f t="shared" si="1"/>
        <v>x</v>
      </c>
      <c r="CG1" s="45" t="str">
        <f t="shared" si="1"/>
        <v>x</v>
      </c>
    </row>
    <row r="2" spans="1:85" s="43" customFormat="1" ht="18">
      <c r="A2" s="41" t="s">
        <v>600</v>
      </c>
      <c r="B2" s="5">
        <v>35227</v>
      </c>
      <c r="C2" s="5">
        <v>35248</v>
      </c>
      <c r="D2" s="41">
        <v>35259</v>
      </c>
      <c r="E2" s="5">
        <v>35268</v>
      </c>
      <c r="F2" s="5">
        <v>35278</v>
      </c>
      <c r="G2" s="5">
        <v>35305</v>
      </c>
      <c r="H2" s="41">
        <v>35309</v>
      </c>
      <c r="I2" s="41">
        <v>35323</v>
      </c>
      <c r="J2" s="5">
        <v>35333</v>
      </c>
      <c r="K2" s="41">
        <v>35341</v>
      </c>
      <c r="L2" s="5">
        <v>35342</v>
      </c>
      <c r="M2" s="41">
        <v>35345</v>
      </c>
      <c r="N2" s="41" t="s">
        <v>1089</v>
      </c>
      <c r="O2" s="41">
        <v>35367</v>
      </c>
      <c r="P2" s="41">
        <v>35368</v>
      </c>
      <c r="Q2" s="41">
        <v>35372</v>
      </c>
      <c r="R2" s="41">
        <v>35377</v>
      </c>
      <c r="S2" s="41">
        <v>35379</v>
      </c>
      <c r="T2" s="41">
        <v>35386</v>
      </c>
      <c r="U2" s="41" t="s">
        <v>4364</v>
      </c>
      <c r="V2" s="41">
        <v>35393</v>
      </c>
      <c r="W2" s="41">
        <v>35410</v>
      </c>
      <c r="X2" s="41">
        <v>35415</v>
      </c>
      <c r="Y2" s="41" t="s">
        <v>1684</v>
      </c>
      <c r="Z2" s="41">
        <v>35442</v>
      </c>
      <c r="AA2" s="41">
        <v>35446</v>
      </c>
      <c r="AB2" s="41">
        <v>35484</v>
      </c>
      <c r="AC2" s="41">
        <v>35492</v>
      </c>
      <c r="AD2" s="41">
        <v>35493</v>
      </c>
      <c r="AE2" s="5">
        <v>35501</v>
      </c>
      <c r="AF2" s="41">
        <v>35519</v>
      </c>
      <c r="AG2" s="5">
        <v>35527</v>
      </c>
      <c r="AH2" s="41">
        <v>35535</v>
      </c>
      <c r="AI2" s="41">
        <v>35536</v>
      </c>
      <c r="AJ2" s="5">
        <v>35543</v>
      </c>
      <c r="AK2" s="41">
        <v>35565</v>
      </c>
      <c r="AL2" s="41" t="s">
        <v>1090</v>
      </c>
      <c r="AM2" s="41">
        <v>35568</v>
      </c>
      <c r="AN2" s="41">
        <v>35579</v>
      </c>
      <c r="AO2" s="41">
        <v>35677</v>
      </c>
      <c r="AP2" s="41">
        <v>35682</v>
      </c>
      <c r="AQ2" s="5">
        <v>37208</v>
      </c>
      <c r="AR2" s="5">
        <v>37209</v>
      </c>
      <c r="AS2" s="5">
        <v>37212</v>
      </c>
      <c r="AT2" s="5">
        <v>37213</v>
      </c>
      <c r="AU2" s="5">
        <v>37214</v>
      </c>
      <c r="AV2" s="5">
        <v>37218</v>
      </c>
      <c r="AW2" s="5">
        <v>37225</v>
      </c>
      <c r="AX2" s="5">
        <v>37231</v>
      </c>
      <c r="AY2" s="5">
        <v>37268</v>
      </c>
      <c r="AZ2" s="5">
        <v>37271</v>
      </c>
      <c r="BA2" s="5">
        <v>37298</v>
      </c>
      <c r="BB2" s="41">
        <v>37306</v>
      </c>
      <c r="BC2" s="41" t="s">
        <v>4365</v>
      </c>
      <c r="BD2" s="41">
        <v>37317</v>
      </c>
      <c r="BE2" s="41">
        <v>37335</v>
      </c>
      <c r="BF2" s="5">
        <v>37336</v>
      </c>
      <c r="BG2" s="41">
        <v>37344</v>
      </c>
      <c r="BH2" s="41" t="s">
        <v>1091</v>
      </c>
      <c r="BI2" s="41">
        <v>37370</v>
      </c>
      <c r="BJ2" s="5">
        <v>37375</v>
      </c>
      <c r="BK2" s="41">
        <v>37382</v>
      </c>
      <c r="BL2" s="41" t="s">
        <v>1092</v>
      </c>
      <c r="BM2" s="5">
        <v>37398</v>
      </c>
      <c r="BN2" s="41">
        <v>37441</v>
      </c>
      <c r="BO2" s="5">
        <v>37444</v>
      </c>
      <c r="BP2" s="41">
        <v>37448</v>
      </c>
      <c r="BQ2" s="41">
        <v>37451</v>
      </c>
      <c r="BR2" s="41">
        <v>37470</v>
      </c>
      <c r="BS2" s="41">
        <v>37471</v>
      </c>
      <c r="BT2" s="41">
        <v>37472</v>
      </c>
      <c r="BU2" s="41">
        <v>37480</v>
      </c>
      <c r="BV2" s="41">
        <v>37485</v>
      </c>
      <c r="BW2" s="41">
        <v>37490</v>
      </c>
      <c r="BX2" s="41">
        <v>37500</v>
      </c>
      <c r="BY2" s="41">
        <v>37512</v>
      </c>
      <c r="BZ2" s="41">
        <v>37517</v>
      </c>
      <c r="CA2" s="41">
        <v>37519</v>
      </c>
      <c r="CB2" s="41">
        <v>37534</v>
      </c>
      <c r="CC2" s="41">
        <v>37536</v>
      </c>
      <c r="CD2" s="41">
        <v>37537</v>
      </c>
      <c r="CE2" s="5">
        <v>37544</v>
      </c>
      <c r="CF2" s="41">
        <v>37576</v>
      </c>
      <c r="CG2" s="5">
        <v>37584</v>
      </c>
    </row>
    <row r="3" spans="1:85" ht="25.5" customHeight="1">
      <c r="A3" s="46" t="s">
        <v>564</v>
      </c>
      <c r="B3" s="4" t="s">
        <v>1316</v>
      </c>
      <c r="C3" s="4" t="s">
        <v>1317</v>
      </c>
      <c r="D3" s="19" t="s">
        <v>1318</v>
      </c>
      <c r="E3" s="4" t="s">
        <v>1319</v>
      </c>
      <c r="F3" s="4" t="s">
        <v>1320</v>
      </c>
      <c r="G3" s="4" t="s">
        <v>1321</v>
      </c>
      <c r="H3" s="19" t="s">
        <v>1322</v>
      </c>
      <c r="I3" s="19" t="s">
        <v>1323</v>
      </c>
      <c r="J3" s="4" t="s">
        <v>1324</v>
      </c>
      <c r="K3" s="19" t="s">
        <v>1325</v>
      </c>
      <c r="L3" s="4" t="s">
        <v>1326</v>
      </c>
      <c r="M3" s="19" t="s">
        <v>1327</v>
      </c>
      <c r="N3" s="73" t="s">
        <v>219</v>
      </c>
      <c r="O3" s="19" t="s">
        <v>1328</v>
      </c>
      <c r="P3" s="19" t="s">
        <v>1329</v>
      </c>
      <c r="Q3" s="19" t="s">
        <v>3704</v>
      </c>
      <c r="R3" s="19" t="s">
        <v>1330</v>
      </c>
      <c r="S3" s="19" t="s">
        <v>1331</v>
      </c>
      <c r="T3" s="19" t="s">
        <v>1332</v>
      </c>
      <c r="U3" s="19" t="s">
        <v>1332</v>
      </c>
      <c r="V3" s="19" t="s">
        <v>1333</v>
      </c>
      <c r="W3" s="19" t="s">
        <v>1334</v>
      </c>
      <c r="X3" s="19" t="s">
        <v>1335</v>
      </c>
      <c r="Y3" s="19" t="s">
        <v>1335</v>
      </c>
      <c r="Z3" s="19" t="s">
        <v>1336</v>
      </c>
      <c r="AA3" s="19" t="s">
        <v>1337</v>
      </c>
      <c r="AB3" s="19" t="s">
        <v>1338</v>
      </c>
      <c r="AC3" s="19" t="s">
        <v>1339</v>
      </c>
      <c r="AD3" s="19" t="s">
        <v>1340</v>
      </c>
      <c r="AE3" s="4" t="s">
        <v>1341</v>
      </c>
      <c r="AF3" s="19" t="s">
        <v>1342</v>
      </c>
      <c r="AG3" s="4" t="s">
        <v>1343</v>
      </c>
      <c r="AH3" s="19" t="s">
        <v>1344</v>
      </c>
      <c r="AI3" s="19" t="s">
        <v>1345</v>
      </c>
      <c r="AJ3" s="8" t="s">
        <v>4156</v>
      </c>
      <c r="AK3" s="19" t="s">
        <v>1346</v>
      </c>
      <c r="AL3" s="19" t="s">
        <v>1347</v>
      </c>
      <c r="AM3" s="19">
        <v>0</v>
      </c>
      <c r="AN3" s="19" t="s">
        <v>1348</v>
      </c>
      <c r="AO3" s="19" t="s">
        <v>1349</v>
      </c>
      <c r="AP3" s="19" t="s">
        <v>1350</v>
      </c>
      <c r="AQ3" s="4" t="s">
        <v>1351</v>
      </c>
      <c r="AR3" s="4" t="s">
        <v>1352</v>
      </c>
      <c r="AS3" s="4" t="s">
        <v>3129</v>
      </c>
      <c r="AT3" s="4" t="s">
        <v>3130</v>
      </c>
      <c r="AU3" s="4" t="s">
        <v>3131</v>
      </c>
      <c r="AV3" s="4" t="s">
        <v>3132</v>
      </c>
      <c r="AW3" s="4" t="s">
        <v>3133</v>
      </c>
      <c r="AX3" s="4" t="s">
        <v>3134</v>
      </c>
      <c r="AY3" s="4" t="s">
        <v>3135</v>
      </c>
      <c r="AZ3" s="4" t="s">
        <v>3136</v>
      </c>
      <c r="BA3" s="4" t="s">
        <v>3137</v>
      </c>
      <c r="BB3" s="19" t="s">
        <v>3138</v>
      </c>
      <c r="BC3" s="19" t="s">
        <v>3138</v>
      </c>
      <c r="BD3" s="106" t="s">
        <v>3139</v>
      </c>
      <c r="BE3" s="19" t="s">
        <v>3140</v>
      </c>
      <c r="BF3" s="4" t="s">
        <v>3141</v>
      </c>
      <c r="BG3" s="19" t="s">
        <v>3142</v>
      </c>
      <c r="BH3" s="19" t="s">
        <v>3143</v>
      </c>
      <c r="BI3" s="19" t="s">
        <v>2119</v>
      </c>
      <c r="BJ3" s="4" t="s">
        <v>3144</v>
      </c>
      <c r="BK3" s="19" t="s">
        <v>3145</v>
      </c>
      <c r="BL3" s="19" t="s">
        <v>3146</v>
      </c>
      <c r="BM3" s="4" t="s">
        <v>3147</v>
      </c>
      <c r="BN3" s="19" t="s">
        <v>3148</v>
      </c>
      <c r="BO3" s="4" t="s">
        <v>3149</v>
      </c>
      <c r="BP3" s="19" t="s">
        <v>3150</v>
      </c>
      <c r="BQ3" s="19" t="s">
        <v>3151</v>
      </c>
      <c r="BR3" s="19" t="s">
        <v>3152</v>
      </c>
      <c r="BS3" s="19" t="s">
        <v>3153</v>
      </c>
      <c r="BT3" s="19" t="s">
        <v>3154</v>
      </c>
      <c r="BU3" s="19" t="s">
        <v>3155</v>
      </c>
      <c r="BV3" s="19" t="s">
        <v>3156</v>
      </c>
      <c r="BW3" s="19" t="s">
        <v>3157</v>
      </c>
      <c r="BX3" s="19" t="s">
        <v>3158</v>
      </c>
      <c r="BY3" s="19">
        <v>0</v>
      </c>
      <c r="BZ3" s="19" t="s">
        <v>3159</v>
      </c>
      <c r="CA3" s="19" t="s">
        <v>3160</v>
      </c>
      <c r="CB3" s="19" t="s">
        <v>3161</v>
      </c>
      <c r="CC3" s="19" t="s">
        <v>3162</v>
      </c>
      <c r="CD3" s="19" t="s">
        <v>3163</v>
      </c>
      <c r="CE3" s="4" t="s">
        <v>2098</v>
      </c>
      <c r="CF3" s="19" t="s">
        <v>3164</v>
      </c>
      <c r="CG3" s="4" t="s">
        <v>3165</v>
      </c>
    </row>
    <row r="4" spans="1:85" ht="25.5">
      <c r="A4" s="48" t="s">
        <v>601</v>
      </c>
      <c r="B4" s="4" t="s">
        <v>3166</v>
      </c>
      <c r="C4" s="4" t="s">
        <v>3166</v>
      </c>
      <c r="D4" s="19" t="s">
        <v>3166</v>
      </c>
      <c r="E4" s="4" t="s">
        <v>3166</v>
      </c>
      <c r="F4" s="4" t="s">
        <v>3166</v>
      </c>
      <c r="G4" s="4" t="s">
        <v>3166</v>
      </c>
      <c r="H4" s="19" t="s">
        <v>3166</v>
      </c>
      <c r="I4" s="19" t="s">
        <v>3166</v>
      </c>
      <c r="J4" s="4" t="s">
        <v>3166</v>
      </c>
      <c r="K4" s="19" t="s">
        <v>3166</v>
      </c>
      <c r="L4" s="4" t="s">
        <v>3166</v>
      </c>
      <c r="M4" s="19" t="s">
        <v>3166</v>
      </c>
      <c r="N4" s="19" t="s">
        <v>3166</v>
      </c>
      <c r="O4" s="19" t="s">
        <v>3166</v>
      </c>
      <c r="P4" s="19" t="s">
        <v>3166</v>
      </c>
      <c r="Q4" s="19" t="s">
        <v>3166</v>
      </c>
      <c r="R4" s="19" t="s">
        <v>3166</v>
      </c>
      <c r="S4" s="19" t="s">
        <v>3166</v>
      </c>
      <c r="T4" s="19" t="s">
        <v>3166</v>
      </c>
      <c r="U4" s="19" t="s">
        <v>3166</v>
      </c>
      <c r="V4" s="19" t="s">
        <v>3166</v>
      </c>
      <c r="W4" s="19" t="s">
        <v>3166</v>
      </c>
      <c r="X4" s="19" t="s">
        <v>3166</v>
      </c>
      <c r="Y4" s="19" t="s">
        <v>3166</v>
      </c>
      <c r="Z4" s="19" t="s">
        <v>3166</v>
      </c>
      <c r="AA4" s="19" t="s">
        <v>3166</v>
      </c>
      <c r="AB4" s="19" t="s">
        <v>3166</v>
      </c>
      <c r="AC4" s="19" t="s">
        <v>3166</v>
      </c>
      <c r="AD4" s="19" t="s">
        <v>3166</v>
      </c>
      <c r="AE4" s="4" t="s">
        <v>3166</v>
      </c>
      <c r="AF4" s="19" t="s">
        <v>3166</v>
      </c>
      <c r="AG4" s="4" t="s">
        <v>3166</v>
      </c>
      <c r="AH4" s="19" t="s">
        <v>3166</v>
      </c>
      <c r="AI4" s="19" t="s">
        <v>3166</v>
      </c>
      <c r="AJ4" s="4" t="s">
        <v>3166</v>
      </c>
      <c r="AK4" s="19" t="s">
        <v>3166</v>
      </c>
      <c r="AL4" s="19" t="s">
        <v>3166</v>
      </c>
      <c r="AM4" s="19" t="s">
        <v>3166</v>
      </c>
      <c r="AN4" s="19" t="s">
        <v>3166</v>
      </c>
      <c r="AO4" s="19" t="s">
        <v>3166</v>
      </c>
      <c r="AP4" s="19" t="s">
        <v>3166</v>
      </c>
      <c r="AQ4" s="4" t="s">
        <v>3166</v>
      </c>
      <c r="AR4" s="4" t="s">
        <v>3166</v>
      </c>
      <c r="AS4" s="4" t="s">
        <v>3166</v>
      </c>
      <c r="AT4" s="4" t="s">
        <v>3166</v>
      </c>
      <c r="AU4" s="4" t="s">
        <v>3166</v>
      </c>
      <c r="AV4" s="4" t="s">
        <v>3166</v>
      </c>
      <c r="AW4" s="4" t="s">
        <v>3166</v>
      </c>
      <c r="AX4" s="4" t="s">
        <v>3166</v>
      </c>
      <c r="AY4" s="4" t="s">
        <v>3166</v>
      </c>
      <c r="AZ4" s="4" t="s">
        <v>3166</v>
      </c>
      <c r="BA4" s="4" t="s">
        <v>3166</v>
      </c>
      <c r="BB4" s="19" t="s">
        <v>3166</v>
      </c>
      <c r="BC4" s="19" t="s">
        <v>3166</v>
      </c>
      <c r="BD4" s="19" t="s">
        <v>3166</v>
      </c>
      <c r="BE4" s="19" t="s">
        <v>3166</v>
      </c>
      <c r="BF4" s="4" t="s">
        <v>3166</v>
      </c>
      <c r="BG4" s="19" t="s">
        <v>3166</v>
      </c>
      <c r="BH4" s="19" t="s">
        <v>3166</v>
      </c>
      <c r="BI4" s="19" t="s">
        <v>3166</v>
      </c>
      <c r="BJ4" s="4" t="s">
        <v>3166</v>
      </c>
      <c r="BK4" s="19" t="s">
        <v>3166</v>
      </c>
      <c r="BL4" s="19" t="s">
        <v>3166</v>
      </c>
      <c r="BM4" s="4" t="s">
        <v>3166</v>
      </c>
      <c r="BN4" s="19" t="s">
        <v>3166</v>
      </c>
      <c r="BO4" s="4" t="s">
        <v>3166</v>
      </c>
      <c r="BP4" s="19" t="s">
        <v>3166</v>
      </c>
      <c r="BQ4" s="19" t="s">
        <v>3166</v>
      </c>
      <c r="BR4" s="19" t="s">
        <v>3166</v>
      </c>
      <c r="BS4" s="19" t="s">
        <v>3166</v>
      </c>
      <c r="BT4" s="19" t="s">
        <v>3166</v>
      </c>
      <c r="BU4" s="19" t="s">
        <v>3166</v>
      </c>
      <c r="BV4" s="19" t="s">
        <v>3166</v>
      </c>
      <c r="BW4" s="19" t="s">
        <v>3166</v>
      </c>
      <c r="BX4" s="19" t="s">
        <v>3166</v>
      </c>
      <c r="BY4" s="19" t="s">
        <v>3166</v>
      </c>
      <c r="BZ4" s="19" t="s">
        <v>3166</v>
      </c>
      <c r="CA4" s="19" t="s">
        <v>3166</v>
      </c>
      <c r="CB4" s="19" t="s">
        <v>3166</v>
      </c>
      <c r="CC4" s="19" t="s">
        <v>3166</v>
      </c>
      <c r="CD4" s="19" t="s">
        <v>3166</v>
      </c>
      <c r="CE4" s="4" t="s">
        <v>3166</v>
      </c>
      <c r="CF4" s="19" t="s">
        <v>3166</v>
      </c>
      <c r="CG4" s="4" t="s">
        <v>3166</v>
      </c>
    </row>
    <row r="5" spans="1:85">
      <c r="A5" s="48" t="s">
        <v>602</v>
      </c>
      <c r="B5" s="4" t="s">
        <v>3167</v>
      </c>
      <c r="C5" s="4" t="s">
        <v>3168</v>
      </c>
      <c r="D5" s="19" t="s">
        <v>3169</v>
      </c>
      <c r="E5" s="4" t="s">
        <v>3170</v>
      </c>
      <c r="F5" s="4" t="s">
        <v>3171</v>
      </c>
      <c r="G5" s="4" t="s">
        <v>3172</v>
      </c>
      <c r="H5" s="19" t="s">
        <v>3173</v>
      </c>
      <c r="I5" s="19" t="s">
        <v>3174</v>
      </c>
      <c r="J5" s="4" t="s">
        <v>3175</v>
      </c>
      <c r="K5" s="19" t="s">
        <v>3176</v>
      </c>
      <c r="L5" s="4" t="s">
        <v>3177</v>
      </c>
      <c r="M5" s="19" t="s">
        <v>3178</v>
      </c>
      <c r="N5" s="19" t="s">
        <v>3179</v>
      </c>
      <c r="O5" s="19" t="s">
        <v>3180</v>
      </c>
      <c r="P5" s="19" t="s">
        <v>3181</v>
      </c>
      <c r="Q5" s="19" t="s">
        <v>3182</v>
      </c>
      <c r="R5" s="19" t="s">
        <v>3183</v>
      </c>
      <c r="S5" s="19" t="s">
        <v>3184</v>
      </c>
      <c r="T5" s="19" t="s">
        <v>3168</v>
      </c>
      <c r="U5" s="19" t="s">
        <v>3168</v>
      </c>
      <c r="V5" s="19" t="s">
        <v>3185</v>
      </c>
      <c r="W5" s="19" t="s">
        <v>3186</v>
      </c>
      <c r="X5" s="19" t="s">
        <v>3187</v>
      </c>
      <c r="Y5" s="19" t="s">
        <v>3187</v>
      </c>
      <c r="Z5" s="19" t="s">
        <v>3188</v>
      </c>
      <c r="AA5" s="19" t="s">
        <v>3170</v>
      </c>
      <c r="AB5" s="19" t="s">
        <v>3189</v>
      </c>
      <c r="AC5" s="19" t="s">
        <v>3190</v>
      </c>
      <c r="AD5" s="19" t="s">
        <v>3191</v>
      </c>
      <c r="AE5" s="4" t="s">
        <v>3192</v>
      </c>
      <c r="AF5" s="19" t="s">
        <v>3193</v>
      </c>
      <c r="AG5" s="4" t="s">
        <v>3194</v>
      </c>
      <c r="AH5" s="19" t="s">
        <v>3195</v>
      </c>
      <c r="AI5" s="19" t="s">
        <v>3196</v>
      </c>
      <c r="AJ5" s="4" t="s">
        <v>3197</v>
      </c>
      <c r="AK5" s="19" t="s">
        <v>3705</v>
      </c>
      <c r="AL5" s="19" t="s">
        <v>3198</v>
      </c>
      <c r="AM5" s="19" t="s">
        <v>3706</v>
      </c>
      <c r="AN5" s="19" t="s">
        <v>3199</v>
      </c>
      <c r="AO5" s="19" t="s">
        <v>3200</v>
      </c>
      <c r="AP5" s="19" t="s">
        <v>3201</v>
      </c>
      <c r="AQ5" s="4" t="s">
        <v>3202</v>
      </c>
      <c r="AR5" s="4" t="s">
        <v>3203</v>
      </c>
      <c r="AS5" s="4" t="s">
        <v>3204</v>
      </c>
      <c r="AT5" s="4" t="s">
        <v>3205</v>
      </c>
      <c r="AU5" s="4" t="s">
        <v>3206</v>
      </c>
      <c r="AV5" s="4" t="s">
        <v>3207</v>
      </c>
      <c r="AW5" s="4" t="s">
        <v>3208</v>
      </c>
      <c r="AX5" s="4" t="s">
        <v>3209</v>
      </c>
      <c r="AY5" s="4" t="s">
        <v>3210</v>
      </c>
      <c r="AZ5" s="4" t="s">
        <v>3211</v>
      </c>
      <c r="BA5" s="4" t="s">
        <v>3212</v>
      </c>
      <c r="BB5" s="19" t="s">
        <v>3213</v>
      </c>
      <c r="BC5" s="19" t="s">
        <v>3213</v>
      </c>
      <c r="BD5" s="19" t="s">
        <v>3214</v>
      </c>
      <c r="BE5" s="19" t="s">
        <v>3215</v>
      </c>
      <c r="BF5" s="4" t="s">
        <v>3216</v>
      </c>
      <c r="BG5" s="19" t="s">
        <v>3217</v>
      </c>
      <c r="BH5" s="19" t="s">
        <v>3218</v>
      </c>
      <c r="BI5" s="19" t="s">
        <v>3219</v>
      </c>
      <c r="BJ5" s="4" t="s">
        <v>3220</v>
      </c>
      <c r="BK5" s="19" t="s">
        <v>3221</v>
      </c>
      <c r="BL5" s="19" t="s">
        <v>3222</v>
      </c>
      <c r="BM5" s="4" t="s">
        <v>3223</v>
      </c>
      <c r="BN5" s="19" t="s">
        <v>3224</v>
      </c>
      <c r="BO5" s="4" t="s">
        <v>3225</v>
      </c>
      <c r="BP5" s="19" t="s">
        <v>3226</v>
      </c>
      <c r="BQ5" s="19" t="s">
        <v>3227</v>
      </c>
      <c r="BR5" s="19" t="s">
        <v>3228</v>
      </c>
      <c r="BS5" s="19" t="s">
        <v>3229</v>
      </c>
      <c r="BT5" s="19" t="s">
        <v>3707</v>
      </c>
      <c r="BU5" s="19" t="s">
        <v>3230</v>
      </c>
      <c r="BV5" s="19" t="s">
        <v>3231</v>
      </c>
      <c r="BW5" s="19" t="s">
        <v>3232</v>
      </c>
      <c r="BX5" s="19" t="s">
        <v>3233</v>
      </c>
      <c r="BY5" s="19" t="s">
        <v>3234</v>
      </c>
      <c r="BZ5" s="19" t="s">
        <v>3235</v>
      </c>
      <c r="CA5" s="19" t="s">
        <v>3236</v>
      </c>
      <c r="CB5" s="19" t="s">
        <v>3237</v>
      </c>
      <c r="CC5" s="19" t="s">
        <v>3238</v>
      </c>
      <c r="CD5" s="19" t="s">
        <v>3239</v>
      </c>
      <c r="CE5" s="4" t="s">
        <v>3240</v>
      </c>
      <c r="CF5" s="19" t="s">
        <v>3241</v>
      </c>
      <c r="CG5" s="4" t="s">
        <v>3242</v>
      </c>
    </row>
    <row r="6" spans="1:85">
      <c r="A6" s="48" t="s">
        <v>603</v>
      </c>
      <c r="B6" s="4">
        <v>2700</v>
      </c>
      <c r="C6" s="4">
        <v>2700</v>
      </c>
      <c r="D6" s="19">
        <v>2720</v>
      </c>
      <c r="E6" s="4">
        <v>2700</v>
      </c>
      <c r="F6" s="4">
        <v>2700</v>
      </c>
      <c r="G6" s="4">
        <v>2700</v>
      </c>
      <c r="H6" s="19">
        <v>2700</v>
      </c>
      <c r="I6" s="19">
        <v>2400</v>
      </c>
      <c r="J6" s="4">
        <v>2720</v>
      </c>
      <c r="K6" s="19">
        <v>2700</v>
      </c>
      <c r="L6" s="4">
        <v>2700</v>
      </c>
      <c r="M6" s="19">
        <v>2700</v>
      </c>
      <c r="N6" s="19">
        <v>2680</v>
      </c>
      <c r="O6" s="19">
        <v>2700</v>
      </c>
      <c r="P6" s="19">
        <v>2400</v>
      </c>
      <c r="Q6" s="19">
        <v>2700</v>
      </c>
      <c r="R6" s="19">
        <v>2720</v>
      </c>
      <c r="S6" s="19">
        <v>2720</v>
      </c>
      <c r="T6" s="19">
        <v>2700</v>
      </c>
      <c r="U6" s="19">
        <v>2700</v>
      </c>
      <c r="V6" s="19">
        <v>2720</v>
      </c>
      <c r="W6" s="19">
        <v>2700</v>
      </c>
      <c r="X6" s="19">
        <v>2700</v>
      </c>
      <c r="Y6" s="19">
        <v>2700</v>
      </c>
      <c r="Z6" s="19">
        <v>2720</v>
      </c>
      <c r="AA6" s="19">
        <v>2700</v>
      </c>
      <c r="AB6" s="19">
        <v>2700</v>
      </c>
      <c r="AC6" s="19">
        <v>2720</v>
      </c>
      <c r="AD6" s="19">
        <v>2700</v>
      </c>
      <c r="AE6" s="4">
        <v>2720</v>
      </c>
      <c r="AF6" s="19">
        <v>2720</v>
      </c>
      <c r="AG6" s="4">
        <v>2700</v>
      </c>
      <c r="AH6" s="19">
        <v>2720</v>
      </c>
      <c r="AI6" s="19">
        <v>2720</v>
      </c>
      <c r="AJ6" s="4">
        <v>2700</v>
      </c>
      <c r="AK6" s="19">
        <v>2700</v>
      </c>
      <c r="AL6" s="19">
        <v>2700</v>
      </c>
      <c r="AM6" s="19">
        <v>2700</v>
      </c>
      <c r="AN6" s="19">
        <v>2700</v>
      </c>
      <c r="AO6" s="19">
        <v>2720</v>
      </c>
      <c r="AP6" s="19">
        <v>2700</v>
      </c>
      <c r="AQ6" s="4">
        <v>2720</v>
      </c>
      <c r="AR6" s="4">
        <v>2700</v>
      </c>
      <c r="AS6" s="4">
        <v>2700</v>
      </c>
      <c r="AT6" s="4">
        <v>2700</v>
      </c>
      <c r="AU6" s="4">
        <v>2720</v>
      </c>
      <c r="AV6" s="4">
        <v>2700</v>
      </c>
      <c r="AW6" s="4">
        <v>2720</v>
      </c>
      <c r="AX6" s="4">
        <v>2720</v>
      </c>
      <c r="AY6" s="4">
        <v>2720</v>
      </c>
      <c r="AZ6" s="4">
        <v>2720</v>
      </c>
      <c r="BA6" s="4">
        <v>2700</v>
      </c>
      <c r="BB6" s="19">
        <v>2700</v>
      </c>
      <c r="BC6" s="19">
        <v>2700</v>
      </c>
      <c r="BD6" s="19">
        <v>2720</v>
      </c>
      <c r="BE6" s="19">
        <v>2720</v>
      </c>
      <c r="BF6" s="4">
        <v>2720</v>
      </c>
      <c r="BG6" s="19">
        <v>2700</v>
      </c>
      <c r="BH6" s="19" t="s">
        <v>3243</v>
      </c>
      <c r="BI6" s="19">
        <v>2720</v>
      </c>
      <c r="BJ6" s="4">
        <v>2720</v>
      </c>
      <c r="BK6" s="19">
        <v>2700</v>
      </c>
      <c r="BL6" s="19">
        <v>4623</v>
      </c>
      <c r="BM6" s="4">
        <v>2720</v>
      </c>
      <c r="BN6" s="19">
        <v>2400</v>
      </c>
      <c r="BO6" s="4">
        <v>2700</v>
      </c>
      <c r="BP6" s="19">
        <v>2720</v>
      </c>
      <c r="BQ6" s="19">
        <v>2700</v>
      </c>
      <c r="BR6" s="19">
        <v>2720</v>
      </c>
      <c r="BS6" s="19">
        <v>2700</v>
      </c>
      <c r="BT6" s="19">
        <v>2700</v>
      </c>
      <c r="BU6" s="19">
        <v>2700</v>
      </c>
      <c r="BV6" s="19">
        <v>2700</v>
      </c>
      <c r="BW6" s="19">
        <v>2700</v>
      </c>
      <c r="BX6" s="19">
        <v>2720</v>
      </c>
      <c r="BY6" s="19">
        <v>2700</v>
      </c>
      <c r="BZ6" s="19">
        <v>2720</v>
      </c>
      <c r="CA6" s="19">
        <v>2700</v>
      </c>
      <c r="CB6" s="19">
        <v>2700</v>
      </c>
      <c r="CC6" s="19">
        <v>2700</v>
      </c>
      <c r="CD6" s="19">
        <v>2700</v>
      </c>
      <c r="CE6" s="4">
        <v>2720</v>
      </c>
      <c r="CF6" s="19">
        <v>2720</v>
      </c>
      <c r="CG6" s="4">
        <v>2720</v>
      </c>
    </row>
    <row r="7" spans="1:85">
      <c r="A7" s="48" t="s">
        <v>604</v>
      </c>
      <c r="B7" s="4" t="s">
        <v>3244</v>
      </c>
      <c r="C7" s="4" t="s">
        <v>3244</v>
      </c>
      <c r="D7" s="19" t="s">
        <v>3245</v>
      </c>
      <c r="E7" s="4" t="s">
        <v>3244</v>
      </c>
      <c r="F7" s="4" t="s">
        <v>3244</v>
      </c>
      <c r="G7" s="4" t="s">
        <v>3244</v>
      </c>
      <c r="H7" s="19" t="s">
        <v>3244</v>
      </c>
      <c r="I7" s="19" t="s">
        <v>3465</v>
      </c>
      <c r="J7" s="4" t="s">
        <v>3245</v>
      </c>
      <c r="K7" s="19" t="s">
        <v>3244</v>
      </c>
      <c r="L7" s="4" t="s">
        <v>3244</v>
      </c>
      <c r="M7" s="19" t="s">
        <v>3244</v>
      </c>
      <c r="N7" s="19" t="s">
        <v>3736</v>
      </c>
      <c r="O7" s="19" t="s">
        <v>3244</v>
      </c>
      <c r="P7" s="19" t="s">
        <v>3465</v>
      </c>
      <c r="Q7" s="19" t="s">
        <v>3244</v>
      </c>
      <c r="R7" s="19" t="s">
        <v>3245</v>
      </c>
      <c r="S7" s="19" t="s">
        <v>3245</v>
      </c>
      <c r="T7" s="19" t="s">
        <v>3244</v>
      </c>
      <c r="U7" s="19" t="s">
        <v>3244</v>
      </c>
      <c r="V7" s="19" t="s">
        <v>3245</v>
      </c>
      <c r="W7" s="19" t="s">
        <v>3244</v>
      </c>
      <c r="X7" s="19" t="s">
        <v>3244</v>
      </c>
      <c r="Y7" s="19" t="s">
        <v>3244</v>
      </c>
      <c r="Z7" s="19" t="s">
        <v>3245</v>
      </c>
      <c r="AA7" s="19" t="s">
        <v>3244</v>
      </c>
      <c r="AB7" s="19" t="s">
        <v>3244</v>
      </c>
      <c r="AC7" s="19" t="s">
        <v>3245</v>
      </c>
      <c r="AD7" s="19" t="s">
        <v>3244</v>
      </c>
      <c r="AE7" s="4" t="s">
        <v>3245</v>
      </c>
      <c r="AF7" s="19" t="s">
        <v>3245</v>
      </c>
      <c r="AG7" s="4" t="s">
        <v>3244</v>
      </c>
      <c r="AH7" s="19" t="s">
        <v>3245</v>
      </c>
      <c r="AI7" s="19" t="s">
        <v>3245</v>
      </c>
      <c r="AJ7" s="4" t="s">
        <v>3244</v>
      </c>
      <c r="AK7" s="19" t="s">
        <v>3244</v>
      </c>
      <c r="AL7" s="19" t="s">
        <v>3244</v>
      </c>
      <c r="AM7" s="19" t="s">
        <v>3244</v>
      </c>
      <c r="AN7" s="19" t="s">
        <v>3244</v>
      </c>
      <c r="AO7" s="19" t="s">
        <v>3245</v>
      </c>
      <c r="AP7" s="19" t="s">
        <v>3244</v>
      </c>
      <c r="AQ7" s="4" t="s">
        <v>3245</v>
      </c>
      <c r="AR7" s="4" t="s">
        <v>3244</v>
      </c>
      <c r="AS7" s="4" t="s">
        <v>3244</v>
      </c>
      <c r="AT7" s="4" t="s">
        <v>3244</v>
      </c>
      <c r="AU7" s="4" t="s">
        <v>3245</v>
      </c>
      <c r="AV7" s="4" t="s">
        <v>3244</v>
      </c>
      <c r="AW7" s="4" t="s">
        <v>3245</v>
      </c>
      <c r="AX7" s="4" t="s">
        <v>3245</v>
      </c>
      <c r="AY7" s="4" t="s">
        <v>3245</v>
      </c>
      <c r="AZ7" s="4" t="s">
        <v>3245</v>
      </c>
      <c r="BA7" s="4" t="s">
        <v>3244</v>
      </c>
      <c r="BB7" s="19" t="s">
        <v>3244</v>
      </c>
      <c r="BC7" s="19" t="s">
        <v>3244</v>
      </c>
      <c r="BD7" s="19" t="s">
        <v>3245</v>
      </c>
      <c r="BE7" s="19" t="s">
        <v>3245</v>
      </c>
      <c r="BF7" s="4" t="s">
        <v>3245</v>
      </c>
      <c r="BG7" s="19" t="s">
        <v>3244</v>
      </c>
      <c r="BH7" s="19" t="s">
        <v>3246</v>
      </c>
      <c r="BI7" s="19" t="s">
        <v>3245</v>
      </c>
      <c r="BJ7" s="4" t="s">
        <v>3245</v>
      </c>
      <c r="BK7" s="19" t="s">
        <v>3244</v>
      </c>
      <c r="BL7" s="73" t="s">
        <v>3738</v>
      </c>
      <c r="BM7" s="4" t="s">
        <v>3245</v>
      </c>
      <c r="BN7" s="19" t="s">
        <v>3465</v>
      </c>
      <c r="BO7" s="4" t="s">
        <v>3244</v>
      </c>
      <c r="BP7" s="19" t="s">
        <v>3245</v>
      </c>
      <c r="BQ7" s="19" t="s">
        <v>3244</v>
      </c>
      <c r="BR7" s="19" t="s">
        <v>3245</v>
      </c>
      <c r="BS7" s="19" t="s">
        <v>3244</v>
      </c>
      <c r="BT7" s="19" t="s">
        <v>3244</v>
      </c>
      <c r="BU7" s="19" t="s">
        <v>3244</v>
      </c>
      <c r="BV7" s="19" t="s">
        <v>3244</v>
      </c>
      <c r="BW7" s="19" t="s">
        <v>3244</v>
      </c>
      <c r="BX7" s="19" t="s">
        <v>3245</v>
      </c>
      <c r="BY7" s="19" t="s">
        <v>3244</v>
      </c>
      <c r="BZ7" s="19" t="s">
        <v>3245</v>
      </c>
      <c r="CA7" s="19" t="s">
        <v>3244</v>
      </c>
      <c r="CB7" s="19" t="s">
        <v>3247</v>
      </c>
      <c r="CC7" s="19" t="s">
        <v>3248</v>
      </c>
      <c r="CD7" s="73" t="s">
        <v>3244</v>
      </c>
      <c r="CE7" s="4" t="s">
        <v>3245</v>
      </c>
      <c r="CF7" s="19" t="s">
        <v>3245</v>
      </c>
      <c r="CG7" s="4" t="s">
        <v>3245</v>
      </c>
    </row>
    <row r="8" spans="1:85" s="51" customFormat="1" ht="25.5">
      <c r="A8" s="49" t="s">
        <v>605</v>
      </c>
      <c r="B8" s="7" t="s">
        <v>3249</v>
      </c>
      <c r="C8" s="7" t="s">
        <v>3250</v>
      </c>
      <c r="D8" s="50" t="s">
        <v>3251</v>
      </c>
      <c r="E8" s="7" t="s">
        <v>3252</v>
      </c>
      <c r="F8" s="7" t="s">
        <v>3253</v>
      </c>
      <c r="G8" s="7" t="s">
        <v>3254</v>
      </c>
      <c r="H8" s="50" t="s">
        <v>3255</v>
      </c>
      <c r="I8" s="50" t="s">
        <v>3256</v>
      </c>
      <c r="J8" s="7" t="s">
        <v>3257</v>
      </c>
      <c r="K8" s="50" t="s">
        <v>3258</v>
      </c>
      <c r="L8" s="7" t="s">
        <v>3259</v>
      </c>
      <c r="M8" s="50" t="s">
        <v>3260</v>
      </c>
      <c r="N8" s="50" t="s">
        <v>3261</v>
      </c>
      <c r="O8" s="50" t="s">
        <v>3262</v>
      </c>
      <c r="P8" s="50" t="s">
        <v>3263</v>
      </c>
      <c r="Q8" s="50" t="s">
        <v>3264</v>
      </c>
      <c r="R8" s="50" t="s">
        <v>3265</v>
      </c>
      <c r="S8" s="50" t="s">
        <v>3266</v>
      </c>
      <c r="T8" s="50" t="s">
        <v>3267</v>
      </c>
      <c r="U8" s="50" t="s">
        <v>3267</v>
      </c>
      <c r="V8" s="50" t="s">
        <v>3268</v>
      </c>
      <c r="W8" s="50" t="s">
        <v>3269</v>
      </c>
      <c r="X8" s="50" t="s">
        <v>3270</v>
      </c>
      <c r="Y8" s="50" t="s">
        <v>3270</v>
      </c>
      <c r="Z8" s="50" t="s">
        <v>3271</v>
      </c>
      <c r="AA8" s="50" t="s">
        <v>3272</v>
      </c>
      <c r="AB8" s="50" t="s">
        <v>3273</v>
      </c>
      <c r="AC8" s="50" t="s">
        <v>3274</v>
      </c>
      <c r="AD8" s="50" t="s">
        <v>3275</v>
      </c>
      <c r="AE8" s="7" t="s">
        <v>3276</v>
      </c>
      <c r="AF8" s="50" t="s">
        <v>3277</v>
      </c>
      <c r="AG8" s="7" t="s">
        <v>3278</v>
      </c>
      <c r="AH8" s="50" t="s">
        <v>3279</v>
      </c>
      <c r="AI8" s="50" t="s">
        <v>3280</v>
      </c>
      <c r="AJ8" s="7" t="s">
        <v>3281</v>
      </c>
      <c r="AK8" s="50" t="s">
        <v>3282</v>
      </c>
      <c r="AL8" s="50" t="s">
        <v>3283</v>
      </c>
      <c r="AM8" s="50" t="s">
        <v>3284</v>
      </c>
      <c r="AN8" s="50" t="s">
        <v>3285</v>
      </c>
      <c r="AO8" s="50" t="s">
        <v>3286</v>
      </c>
      <c r="AP8" s="50" t="s">
        <v>3287</v>
      </c>
      <c r="AQ8" s="7" t="s">
        <v>3288</v>
      </c>
      <c r="AR8" s="7" t="s">
        <v>3289</v>
      </c>
      <c r="AS8" s="7" t="s">
        <v>3290</v>
      </c>
      <c r="AT8" s="7" t="s">
        <v>3291</v>
      </c>
      <c r="AU8" s="7" t="s">
        <v>3292</v>
      </c>
      <c r="AV8" s="7" t="s">
        <v>3293</v>
      </c>
      <c r="AW8" s="7" t="s">
        <v>3294</v>
      </c>
      <c r="AX8" s="7" t="s">
        <v>3295</v>
      </c>
      <c r="AY8" s="7" t="s">
        <v>3296</v>
      </c>
      <c r="AZ8" s="7" t="s">
        <v>2672</v>
      </c>
      <c r="BA8" s="7" t="s">
        <v>2673</v>
      </c>
      <c r="BB8" s="50" t="s">
        <v>2674</v>
      </c>
      <c r="BC8" s="50" t="s">
        <v>2674</v>
      </c>
      <c r="BD8" s="50" t="s">
        <v>2675</v>
      </c>
      <c r="BE8" s="50" t="s">
        <v>2676</v>
      </c>
      <c r="BF8" s="7" t="s">
        <v>2677</v>
      </c>
      <c r="BG8" s="50" t="s">
        <v>2678</v>
      </c>
      <c r="BH8" s="50" t="s">
        <v>2679</v>
      </c>
      <c r="BI8" s="50" t="s">
        <v>2680</v>
      </c>
      <c r="BJ8" s="7" t="s">
        <v>2681</v>
      </c>
      <c r="BK8" s="50" t="s">
        <v>2682</v>
      </c>
      <c r="BL8" s="50" t="s">
        <v>2683</v>
      </c>
      <c r="BM8" s="7" t="s">
        <v>2684</v>
      </c>
      <c r="BN8" s="50" t="s">
        <v>2685</v>
      </c>
      <c r="BO8" s="7" t="s">
        <v>2686</v>
      </c>
      <c r="BP8" s="50" t="s">
        <v>2687</v>
      </c>
      <c r="BQ8" s="50" t="s">
        <v>2688</v>
      </c>
      <c r="BR8" s="50" t="s">
        <v>2689</v>
      </c>
      <c r="BS8" s="50" t="s">
        <v>2690</v>
      </c>
      <c r="BT8" s="50" t="s">
        <v>2691</v>
      </c>
      <c r="BU8" s="50" t="s">
        <v>2692</v>
      </c>
      <c r="BV8" s="50" t="s">
        <v>2693</v>
      </c>
      <c r="BW8" s="50" t="s">
        <v>2694</v>
      </c>
      <c r="BX8" s="50" t="s">
        <v>2695</v>
      </c>
      <c r="BY8" s="50" t="s">
        <v>2696</v>
      </c>
      <c r="BZ8" s="50" t="s">
        <v>688</v>
      </c>
      <c r="CA8" s="50" t="s">
        <v>689</v>
      </c>
      <c r="CB8" s="50" t="s">
        <v>690</v>
      </c>
      <c r="CC8" s="50" t="s">
        <v>691</v>
      </c>
      <c r="CD8" s="50" t="s">
        <v>692</v>
      </c>
      <c r="CE8" s="7" t="s">
        <v>693</v>
      </c>
      <c r="CF8" s="50">
        <v>38743023</v>
      </c>
      <c r="CG8" s="7" t="s">
        <v>694</v>
      </c>
    </row>
    <row r="9" spans="1:85">
      <c r="A9" s="48" t="s">
        <v>606</v>
      </c>
      <c r="B9" s="4" t="s">
        <v>695</v>
      </c>
      <c r="C9" s="4" t="s">
        <v>696</v>
      </c>
      <c r="D9" s="19" t="s">
        <v>697</v>
      </c>
      <c r="E9" s="4" t="s">
        <v>698</v>
      </c>
      <c r="F9" s="4" t="s">
        <v>699</v>
      </c>
      <c r="G9" s="4" t="s">
        <v>700</v>
      </c>
      <c r="H9" s="19" t="s">
        <v>701</v>
      </c>
      <c r="I9" s="53" t="s">
        <v>3862</v>
      </c>
      <c r="J9" s="4" t="s">
        <v>702</v>
      </c>
      <c r="K9" s="19" t="s">
        <v>703</v>
      </c>
      <c r="L9" s="4" t="s">
        <v>704</v>
      </c>
      <c r="M9" s="19" t="s">
        <v>705</v>
      </c>
      <c r="N9" s="19" t="s">
        <v>706</v>
      </c>
      <c r="O9" s="19" t="s">
        <v>707</v>
      </c>
      <c r="P9" s="53" t="s">
        <v>3863</v>
      </c>
      <c r="Q9" s="53" t="s">
        <v>3864</v>
      </c>
      <c r="R9" s="19" t="s">
        <v>710</v>
      </c>
      <c r="S9" s="53" t="s">
        <v>3865</v>
      </c>
      <c r="T9" s="19" t="s">
        <v>712</v>
      </c>
      <c r="U9" s="19" t="s">
        <v>712</v>
      </c>
      <c r="V9" s="19" t="s">
        <v>713</v>
      </c>
      <c r="W9" s="19" t="s">
        <v>714</v>
      </c>
      <c r="X9" s="19" t="s">
        <v>715</v>
      </c>
      <c r="Y9" s="19" t="s">
        <v>715</v>
      </c>
      <c r="Z9" s="19" t="s">
        <v>716</v>
      </c>
      <c r="AA9" s="19" t="s">
        <v>717</v>
      </c>
      <c r="AB9" s="19" t="s">
        <v>718</v>
      </c>
      <c r="AC9" s="19" t="s">
        <v>719</v>
      </c>
      <c r="AD9" s="19" t="s">
        <v>720</v>
      </c>
      <c r="AE9" s="4" t="s">
        <v>721</v>
      </c>
      <c r="AF9" s="19" t="s">
        <v>722</v>
      </c>
      <c r="AG9" s="4" t="s">
        <v>723</v>
      </c>
      <c r="AH9" s="19" t="s">
        <v>724</v>
      </c>
      <c r="AI9" s="19" t="s">
        <v>725</v>
      </c>
      <c r="AJ9" s="8" t="s">
        <v>4157</v>
      </c>
      <c r="AK9" s="19" t="s">
        <v>727</v>
      </c>
      <c r="AL9" s="19" t="s">
        <v>728</v>
      </c>
      <c r="AM9" s="19" t="s">
        <v>729</v>
      </c>
      <c r="AN9" s="19" t="s">
        <v>730</v>
      </c>
      <c r="AO9" s="19" t="s">
        <v>731</v>
      </c>
      <c r="AP9" s="53" t="s">
        <v>3866</v>
      </c>
      <c r="AQ9" s="4" t="s">
        <v>733</v>
      </c>
      <c r="AR9" s="4" t="s">
        <v>5072</v>
      </c>
      <c r="AS9" s="4" t="s">
        <v>735</v>
      </c>
      <c r="AT9" s="4" t="s">
        <v>736</v>
      </c>
      <c r="AU9" s="4" t="s">
        <v>737</v>
      </c>
      <c r="AV9" s="4" t="s">
        <v>738</v>
      </c>
      <c r="AW9" s="4" t="s">
        <v>739</v>
      </c>
      <c r="AX9" s="4" t="s">
        <v>740</v>
      </c>
      <c r="AY9" s="4" t="s">
        <v>741</v>
      </c>
      <c r="AZ9" s="4" t="s">
        <v>742</v>
      </c>
      <c r="BA9" s="4" t="s">
        <v>743</v>
      </c>
      <c r="BB9" s="19" t="s">
        <v>744</v>
      </c>
      <c r="BC9" s="19" t="s">
        <v>744</v>
      </c>
      <c r="BD9" s="19" t="s">
        <v>745</v>
      </c>
      <c r="BE9" s="19" t="s">
        <v>746</v>
      </c>
      <c r="BF9" s="4" t="s">
        <v>747</v>
      </c>
      <c r="BG9" s="19" t="s">
        <v>748</v>
      </c>
      <c r="BH9" s="19" t="s">
        <v>749</v>
      </c>
      <c r="BI9" s="19" t="s">
        <v>750</v>
      </c>
      <c r="BJ9" s="4" t="s">
        <v>751</v>
      </c>
      <c r="BK9" s="19" t="s">
        <v>752</v>
      </c>
      <c r="BL9" s="19" t="s">
        <v>753</v>
      </c>
      <c r="BM9" s="4" t="s">
        <v>754</v>
      </c>
      <c r="BN9" s="53" t="s">
        <v>3867</v>
      </c>
      <c r="BO9" s="4" t="s">
        <v>756</v>
      </c>
      <c r="BP9" s="19" t="s">
        <v>757</v>
      </c>
      <c r="BQ9" s="19" t="s">
        <v>758</v>
      </c>
      <c r="BR9" s="19" t="s">
        <v>759</v>
      </c>
      <c r="BS9" s="19" t="s">
        <v>760</v>
      </c>
      <c r="BT9" s="19" t="s">
        <v>761</v>
      </c>
      <c r="BU9" s="19" t="s">
        <v>762</v>
      </c>
      <c r="BV9" s="19" t="s">
        <v>763</v>
      </c>
      <c r="BW9" s="19" t="s">
        <v>764</v>
      </c>
      <c r="BX9" s="19" t="s">
        <v>765</v>
      </c>
      <c r="BY9" s="19" t="s">
        <v>766</v>
      </c>
      <c r="BZ9" s="19" t="s">
        <v>767</v>
      </c>
      <c r="CA9" s="19" t="s">
        <v>768</v>
      </c>
      <c r="CB9" s="19" t="s">
        <v>769</v>
      </c>
      <c r="CC9" s="19" t="s">
        <v>770</v>
      </c>
      <c r="CD9" s="19" t="s">
        <v>771</v>
      </c>
      <c r="CE9" s="4" t="s">
        <v>772</v>
      </c>
      <c r="CF9" s="19" t="s">
        <v>773</v>
      </c>
      <c r="CG9" s="4" t="s">
        <v>774</v>
      </c>
    </row>
    <row r="10" spans="1:85" ht="25.5">
      <c r="A10" s="46" t="s">
        <v>565</v>
      </c>
      <c r="B10" s="8" t="s">
        <v>4153</v>
      </c>
      <c r="C10" s="4" t="s">
        <v>775</v>
      </c>
      <c r="D10" s="19" t="s">
        <v>776</v>
      </c>
      <c r="E10" s="4" t="s">
        <v>777</v>
      </c>
      <c r="F10" s="4" t="s">
        <v>778</v>
      </c>
      <c r="G10" s="4" t="s">
        <v>779</v>
      </c>
      <c r="H10" s="19" t="s">
        <v>780</v>
      </c>
      <c r="I10" s="19" t="s">
        <v>781</v>
      </c>
      <c r="J10" s="4" t="s">
        <v>782</v>
      </c>
      <c r="K10" s="19" t="s">
        <v>783</v>
      </c>
      <c r="L10" s="4" t="s">
        <v>784</v>
      </c>
      <c r="M10" s="19" t="s">
        <v>785</v>
      </c>
      <c r="N10" s="19" t="s">
        <v>786</v>
      </c>
      <c r="O10" s="19" t="s">
        <v>787</v>
      </c>
      <c r="P10" s="19" t="s">
        <v>788</v>
      </c>
      <c r="Q10" s="19" t="s">
        <v>789</v>
      </c>
      <c r="R10" s="19" t="s">
        <v>790</v>
      </c>
      <c r="S10" s="19" t="s">
        <v>791</v>
      </c>
      <c r="T10" s="19" t="s">
        <v>792</v>
      </c>
      <c r="U10" s="19" t="s">
        <v>792</v>
      </c>
      <c r="V10" s="19" t="s">
        <v>793</v>
      </c>
      <c r="W10" s="19" t="s">
        <v>794</v>
      </c>
      <c r="X10" s="19" t="s">
        <v>795</v>
      </c>
      <c r="Y10" s="19" t="s">
        <v>795</v>
      </c>
      <c r="Z10" s="19" t="s">
        <v>796</v>
      </c>
      <c r="AA10" s="19" t="s">
        <v>797</v>
      </c>
      <c r="AB10" s="19" t="s">
        <v>798</v>
      </c>
      <c r="AC10" s="19" t="s">
        <v>799</v>
      </c>
      <c r="AD10" s="19" t="s">
        <v>800</v>
      </c>
      <c r="AE10" s="4" t="s">
        <v>801</v>
      </c>
      <c r="AF10" s="19" t="s">
        <v>802</v>
      </c>
      <c r="AG10" s="4">
        <v>0</v>
      </c>
      <c r="AH10" s="19" t="s">
        <v>803</v>
      </c>
      <c r="AI10" s="19" t="s">
        <v>804</v>
      </c>
      <c r="AJ10" s="4" t="s">
        <v>805</v>
      </c>
      <c r="AK10" s="19" t="s">
        <v>806</v>
      </c>
      <c r="AL10" s="19" t="s">
        <v>3708</v>
      </c>
      <c r="AM10" s="19" t="s">
        <v>3709</v>
      </c>
      <c r="AN10" s="19" t="s">
        <v>807</v>
      </c>
      <c r="AO10" s="19" t="s">
        <v>808</v>
      </c>
      <c r="AP10" s="19" t="s">
        <v>809</v>
      </c>
      <c r="AQ10" s="4" t="s">
        <v>810</v>
      </c>
      <c r="AR10" s="4" t="s">
        <v>811</v>
      </c>
      <c r="AS10" s="4" t="s">
        <v>812</v>
      </c>
      <c r="AT10" s="4" t="s">
        <v>813</v>
      </c>
      <c r="AU10" s="4" t="s">
        <v>814</v>
      </c>
      <c r="AV10" s="4" t="s">
        <v>815</v>
      </c>
      <c r="AW10" s="4" t="s">
        <v>1512</v>
      </c>
      <c r="AX10" s="4" t="s">
        <v>1513</v>
      </c>
      <c r="AY10" s="4" t="s">
        <v>1514</v>
      </c>
      <c r="AZ10" s="4" t="s">
        <v>5079</v>
      </c>
      <c r="BA10" s="4" t="s">
        <v>1515</v>
      </c>
      <c r="BB10" s="19" t="s">
        <v>1516</v>
      </c>
      <c r="BC10" s="19" t="s">
        <v>1516</v>
      </c>
      <c r="BD10" s="19" t="s">
        <v>1517</v>
      </c>
      <c r="BE10" s="19" t="s">
        <v>1518</v>
      </c>
      <c r="BF10" s="4" t="s">
        <v>1519</v>
      </c>
      <c r="BG10" s="19" t="s">
        <v>1520</v>
      </c>
      <c r="BH10" s="19" t="s">
        <v>1521</v>
      </c>
      <c r="BI10" s="19" t="s">
        <v>1522</v>
      </c>
      <c r="BJ10" s="4" t="s">
        <v>1523</v>
      </c>
      <c r="BK10" s="19" t="s">
        <v>1524</v>
      </c>
      <c r="BL10" s="19" t="s">
        <v>1525</v>
      </c>
      <c r="BM10" s="4" t="s">
        <v>1526</v>
      </c>
      <c r="BN10" s="19" t="s">
        <v>1527</v>
      </c>
      <c r="BO10" s="4" t="s">
        <v>1528</v>
      </c>
      <c r="BP10" s="19" t="s">
        <v>1529</v>
      </c>
      <c r="BQ10" s="19" t="s">
        <v>1530</v>
      </c>
      <c r="BR10" s="19" t="s">
        <v>1531</v>
      </c>
      <c r="BS10" s="19" t="s">
        <v>1532</v>
      </c>
      <c r="BT10" s="19" t="s">
        <v>1533</v>
      </c>
      <c r="BU10" s="19" t="s">
        <v>1534</v>
      </c>
      <c r="BV10" s="19" t="s">
        <v>1535</v>
      </c>
      <c r="BW10" s="19" t="s">
        <v>1536</v>
      </c>
      <c r="BX10" s="19" t="s">
        <v>1537</v>
      </c>
      <c r="BY10" s="19" t="s">
        <v>1538</v>
      </c>
      <c r="BZ10" s="19" t="s">
        <v>1539</v>
      </c>
      <c r="CA10" s="19" t="s">
        <v>1540</v>
      </c>
      <c r="CB10" s="19" t="s">
        <v>1541</v>
      </c>
      <c r="CC10" s="19" t="s">
        <v>1542</v>
      </c>
      <c r="CD10" s="19" t="s">
        <v>1543</v>
      </c>
      <c r="CE10" s="4" t="s">
        <v>1544</v>
      </c>
      <c r="CF10" s="19" t="s">
        <v>1512</v>
      </c>
      <c r="CG10" s="4" t="s">
        <v>784</v>
      </c>
    </row>
    <row r="11" spans="1:85" s="51" customFormat="1">
      <c r="A11" s="49" t="s">
        <v>566</v>
      </c>
      <c r="B11" s="7">
        <v>38800898</v>
      </c>
      <c r="C11" s="7">
        <v>39400150</v>
      </c>
      <c r="D11" s="50">
        <v>38609125</v>
      </c>
      <c r="E11" s="7">
        <v>38801433</v>
      </c>
      <c r="F11" s="7">
        <v>38800620</v>
      </c>
      <c r="G11" s="7">
        <v>38608406</v>
      </c>
      <c r="H11" s="50">
        <v>38819920</v>
      </c>
      <c r="I11" s="50"/>
      <c r="J11" s="7">
        <v>22546888</v>
      </c>
      <c r="K11" s="50">
        <v>0</v>
      </c>
      <c r="L11" s="7">
        <v>0</v>
      </c>
      <c r="M11" s="50">
        <v>38867077</v>
      </c>
      <c r="N11" s="50">
        <v>35431072</v>
      </c>
      <c r="O11" s="50">
        <v>38288061</v>
      </c>
      <c r="P11" s="50">
        <v>38869998</v>
      </c>
      <c r="Q11" s="50">
        <v>0</v>
      </c>
      <c r="R11" s="50">
        <v>0</v>
      </c>
      <c r="S11" s="50">
        <v>38873966</v>
      </c>
      <c r="T11" s="50">
        <v>35352462</v>
      </c>
      <c r="U11" s="50">
        <v>35352462</v>
      </c>
      <c r="V11" s="50">
        <v>0</v>
      </c>
      <c r="W11" s="50">
        <v>0</v>
      </c>
      <c r="X11" s="50">
        <v>0</v>
      </c>
      <c r="Y11" s="50">
        <v>0</v>
      </c>
      <c r="Z11" s="50">
        <v>38798494</v>
      </c>
      <c r="AA11" s="50">
        <v>21296345</v>
      </c>
      <c r="AB11" s="50">
        <v>36706944</v>
      </c>
      <c r="AC11" s="50">
        <v>36708054</v>
      </c>
      <c r="AD11" s="50">
        <v>42947996</v>
      </c>
      <c r="AE11" s="7">
        <v>38749297</v>
      </c>
      <c r="AF11" s="50">
        <v>38195658</v>
      </c>
      <c r="AG11" s="7" t="s">
        <v>3688</v>
      </c>
      <c r="AH11" s="50">
        <v>0</v>
      </c>
      <c r="AI11" s="50">
        <v>38749164</v>
      </c>
      <c r="AJ11" s="7">
        <v>38289948</v>
      </c>
      <c r="AK11" s="50">
        <v>31800887</v>
      </c>
      <c r="AL11" s="50">
        <v>39292654</v>
      </c>
      <c r="AM11" s="50">
        <v>0</v>
      </c>
      <c r="AN11" s="50">
        <v>38608658</v>
      </c>
      <c r="AO11" s="50">
        <v>38606690</v>
      </c>
      <c r="AP11" s="50">
        <v>38285804</v>
      </c>
      <c r="AQ11" s="7">
        <v>38747524</v>
      </c>
      <c r="AR11" s="7">
        <v>0</v>
      </c>
      <c r="AS11" s="7">
        <v>0</v>
      </c>
      <c r="AT11" s="7">
        <v>0</v>
      </c>
      <c r="AU11" s="7">
        <v>0</v>
      </c>
      <c r="AV11" s="7">
        <v>0</v>
      </c>
      <c r="AW11" s="7">
        <v>46733648</v>
      </c>
      <c r="AX11" s="7">
        <v>38865828</v>
      </c>
      <c r="AY11" s="7">
        <v>47315747</v>
      </c>
      <c r="AZ11" s="7">
        <v>32955751</v>
      </c>
      <c r="BA11" s="7">
        <v>44446210</v>
      </c>
      <c r="BB11" s="50">
        <v>36707724</v>
      </c>
      <c r="BC11" s="50">
        <v>36707724</v>
      </c>
      <c r="BD11" s="50">
        <v>48361195</v>
      </c>
      <c r="BE11" s="50">
        <v>35358291</v>
      </c>
      <c r="BF11" s="7">
        <v>59480441</v>
      </c>
      <c r="BG11" s="50">
        <v>0</v>
      </c>
      <c r="BH11" s="50">
        <v>0</v>
      </c>
      <c r="BI11" s="50">
        <v>38798785</v>
      </c>
      <c r="BJ11" s="7">
        <v>0</v>
      </c>
      <c r="BK11" s="50">
        <v>0</v>
      </c>
      <c r="BL11" s="50">
        <v>77662077</v>
      </c>
      <c r="BM11" s="7">
        <v>38711774</v>
      </c>
      <c r="BN11" s="50"/>
      <c r="BO11" s="7">
        <v>0</v>
      </c>
      <c r="BP11" s="50">
        <v>0</v>
      </c>
      <c r="BQ11" s="50">
        <v>38601795</v>
      </c>
      <c r="BR11" s="50">
        <v>0</v>
      </c>
      <c r="BS11" s="50">
        <v>36781977</v>
      </c>
      <c r="BT11" s="50">
        <v>36176841</v>
      </c>
      <c r="BU11" s="50">
        <v>0</v>
      </c>
      <c r="BV11" s="50">
        <v>38714148</v>
      </c>
      <c r="BW11" s="50">
        <v>38740274</v>
      </c>
      <c r="BX11" s="50">
        <v>33238567</v>
      </c>
      <c r="BY11" s="50">
        <v>38897778</v>
      </c>
      <c r="BZ11" s="50">
        <v>36415455</v>
      </c>
      <c r="CA11" s="50">
        <v>38606595</v>
      </c>
      <c r="CB11" s="50">
        <v>35373579</v>
      </c>
      <c r="CC11" s="50">
        <v>38283776</v>
      </c>
      <c r="CD11" s="50">
        <v>0</v>
      </c>
      <c r="CE11" s="7">
        <v>38718605</v>
      </c>
      <c r="CF11" s="50">
        <v>0</v>
      </c>
      <c r="CG11" s="7">
        <v>44440380</v>
      </c>
    </row>
    <row r="12" spans="1:85" s="51" customFormat="1">
      <c r="A12" s="49" t="s">
        <v>607</v>
      </c>
      <c r="B12" s="7">
        <v>0</v>
      </c>
      <c r="C12" s="7">
        <v>0</v>
      </c>
      <c r="D12" s="50">
        <v>0</v>
      </c>
      <c r="E12" s="7">
        <v>0</v>
      </c>
      <c r="F12" s="7">
        <v>0</v>
      </c>
      <c r="G12" s="7">
        <v>0</v>
      </c>
      <c r="H12" s="50">
        <v>0</v>
      </c>
      <c r="I12" s="50"/>
      <c r="J12" s="7">
        <v>38717818</v>
      </c>
      <c r="K12" s="50">
        <v>0</v>
      </c>
      <c r="L12" s="7">
        <v>0</v>
      </c>
      <c r="M12" s="50">
        <v>0</v>
      </c>
      <c r="N12" s="50">
        <v>0</v>
      </c>
      <c r="O12" s="50">
        <v>0</v>
      </c>
      <c r="P12" s="50">
        <v>38348944</v>
      </c>
      <c r="Q12" s="50">
        <v>0</v>
      </c>
      <c r="R12" s="50">
        <v>38743149</v>
      </c>
      <c r="S12" s="50">
        <v>38744500</v>
      </c>
      <c r="T12" s="50">
        <v>0</v>
      </c>
      <c r="U12" s="50">
        <v>0</v>
      </c>
      <c r="V12" s="50">
        <v>0</v>
      </c>
      <c r="W12" s="50">
        <v>0</v>
      </c>
      <c r="X12" s="50">
        <v>0</v>
      </c>
      <c r="Y12" s="50">
        <v>0</v>
      </c>
      <c r="Z12" s="50">
        <v>38719911</v>
      </c>
      <c r="AA12" s="50">
        <v>0</v>
      </c>
      <c r="AB12" s="50">
        <v>0</v>
      </c>
      <c r="AC12" s="50">
        <v>38745285</v>
      </c>
      <c r="AD12" s="50">
        <v>0</v>
      </c>
      <c r="AE12" s="7">
        <v>38714587</v>
      </c>
      <c r="AF12" s="50">
        <v>38719709</v>
      </c>
      <c r="AG12" s="7" t="s">
        <v>3688</v>
      </c>
      <c r="AH12" s="50">
        <v>0</v>
      </c>
      <c r="AI12" s="50">
        <v>38865190</v>
      </c>
      <c r="AJ12" s="7">
        <v>0</v>
      </c>
      <c r="AK12" s="50">
        <v>0</v>
      </c>
      <c r="AL12" s="50">
        <v>0</v>
      </c>
      <c r="AM12" s="50">
        <v>0</v>
      </c>
      <c r="AN12" s="50">
        <v>0</v>
      </c>
      <c r="AO12" s="50">
        <v>38796050</v>
      </c>
      <c r="AP12" s="50">
        <v>0</v>
      </c>
      <c r="AQ12" s="7">
        <v>38747926</v>
      </c>
      <c r="AR12" s="7">
        <v>0</v>
      </c>
      <c r="AS12" s="7">
        <v>38603631</v>
      </c>
      <c r="AT12" s="7">
        <v>0</v>
      </c>
      <c r="AU12" s="7">
        <v>0</v>
      </c>
      <c r="AV12" s="7">
        <v>0</v>
      </c>
      <c r="AW12" s="7">
        <v>38760731</v>
      </c>
      <c r="AX12" s="7">
        <v>38718614</v>
      </c>
      <c r="AY12" s="7">
        <v>38712176</v>
      </c>
      <c r="AZ12" s="7">
        <v>38744323</v>
      </c>
      <c r="BA12" s="7">
        <v>0</v>
      </c>
      <c r="BB12" s="50">
        <v>0</v>
      </c>
      <c r="BC12" s="50">
        <v>0</v>
      </c>
      <c r="BD12" s="50">
        <v>38760790</v>
      </c>
      <c r="BE12" s="50">
        <v>38791480</v>
      </c>
      <c r="BF12" s="7">
        <v>38778901</v>
      </c>
      <c r="BG12" s="50">
        <v>0</v>
      </c>
      <c r="BH12" s="50">
        <v>0</v>
      </c>
      <c r="BI12" s="50">
        <v>38718727</v>
      </c>
      <c r="BJ12" s="7">
        <v>38742903</v>
      </c>
      <c r="BK12" s="50">
        <v>0</v>
      </c>
      <c r="BL12" s="50">
        <v>56822054</v>
      </c>
      <c r="BM12" s="7">
        <v>38743585</v>
      </c>
      <c r="BN12" s="50">
        <v>38146650</v>
      </c>
      <c r="BO12" s="7">
        <v>0</v>
      </c>
      <c r="BP12" s="50">
        <v>0</v>
      </c>
      <c r="BQ12" s="50">
        <v>0</v>
      </c>
      <c r="BR12" s="50">
        <v>0</v>
      </c>
      <c r="BS12" s="50">
        <v>0</v>
      </c>
      <c r="BT12" s="50">
        <v>0</v>
      </c>
      <c r="BU12" s="50">
        <v>0</v>
      </c>
      <c r="BV12" s="50">
        <v>0</v>
      </c>
      <c r="BW12" s="50">
        <v>38792344</v>
      </c>
      <c r="BX12" s="50">
        <v>38716822</v>
      </c>
      <c r="BY12" s="50">
        <v>0</v>
      </c>
      <c r="BZ12" s="50">
        <v>0</v>
      </c>
      <c r="CA12" s="50">
        <v>0</v>
      </c>
      <c r="CB12" s="50">
        <v>0</v>
      </c>
      <c r="CC12" s="50">
        <v>0</v>
      </c>
      <c r="CD12" s="50">
        <v>0</v>
      </c>
      <c r="CE12" s="7">
        <v>38749424</v>
      </c>
      <c r="CF12" s="50">
        <v>0</v>
      </c>
      <c r="CG12" s="7">
        <v>38798004</v>
      </c>
    </row>
    <row r="13" spans="1:85" ht="25.5">
      <c r="A13" s="48" t="s">
        <v>606</v>
      </c>
      <c r="B13" s="4" t="s">
        <v>695</v>
      </c>
      <c r="C13" s="4" t="s">
        <v>696</v>
      </c>
      <c r="D13" s="19" t="s">
        <v>697</v>
      </c>
      <c r="E13" s="4" t="s">
        <v>698</v>
      </c>
      <c r="F13" s="4" t="s">
        <v>699</v>
      </c>
      <c r="G13" s="4" t="s">
        <v>700</v>
      </c>
      <c r="H13" s="53" t="s">
        <v>3868</v>
      </c>
      <c r="J13" s="4" t="s">
        <v>702</v>
      </c>
      <c r="K13" s="19" t="s">
        <v>703</v>
      </c>
      <c r="L13" s="4" t="s">
        <v>704</v>
      </c>
      <c r="M13" s="52" t="s">
        <v>3869</v>
      </c>
      <c r="N13" s="19" t="s">
        <v>706</v>
      </c>
      <c r="O13" s="52" t="s">
        <v>3870</v>
      </c>
      <c r="P13" s="19" t="s">
        <v>708</v>
      </c>
      <c r="Q13" s="19" t="s">
        <v>709</v>
      </c>
      <c r="R13" s="19" t="s">
        <v>3710</v>
      </c>
      <c r="S13" s="19" t="s">
        <v>711</v>
      </c>
      <c r="T13" s="19" t="s">
        <v>712</v>
      </c>
      <c r="U13" s="19" t="s">
        <v>712</v>
      </c>
      <c r="V13" s="52" t="s">
        <v>3871</v>
      </c>
      <c r="W13" s="19" t="s">
        <v>714</v>
      </c>
      <c r="X13" s="19" t="s">
        <v>715</v>
      </c>
      <c r="Y13" s="19" t="s">
        <v>715</v>
      </c>
      <c r="Z13" s="19" t="s">
        <v>3872</v>
      </c>
      <c r="AA13" s="53" t="s">
        <v>3873</v>
      </c>
      <c r="AB13" s="19" t="s">
        <v>718</v>
      </c>
      <c r="AC13" s="19" t="s">
        <v>719</v>
      </c>
      <c r="AD13" s="19" t="s">
        <v>720</v>
      </c>
      <c r="AE13" s="4" t="s">
        <v>721</v>
      </c>
      <c r="AF13" s="19" t="s">
        <v>722</v>
      </c>
      <c r="AG13" s="4">
        <v>0</v>
      </c>
      <c r="AH13" s="19" t="s">
        <v>3874</v>
      </c>
      <c r="AI13" s="19" t="s">
        <v>725</v>
      </c>
      <c r="AJ13" s="4" t="s">
        <v>726</v>
      </c>
      <c r="AK13" s="19">
        <v>0</v>
      </c>
      <c r="AL13" s="19" t="s">
        <v>3711</v>
      </c>
      <c r="AM13" s="19" t="s">
        <v>3712</v>
      </c>
      <c r="AN13" s="19" t="s">
        <v>730</v>
      </c>
      <c r="AO13" s="52" t="s">
        <v>2364</v>
      </c>
      <c r="AP13" s="19" t="s">
        <v>732</v>
      </c>
      <c r="AQ13" s="4" t="s">
        <v>733</v>
      </c>
      <c r="AR13" s="4" t="s">
        <v>734</v>
      </c>
      <c r="AS13" s="4" t="s">
        <v>735</v>
      </c>
      <c r="AT13" s="4" t="s">
        <v>736</v>
      </c>
      <c r="AU13" s="4" t="s">
        <v>737</v>
      </c>
      <c r="AV13" s="4" t="s">
        <v>738</v>
      </c>
      <c r="AW13" s="4" t="s">
        <v>739</v>
      </c>
      <c r="AX13" s="4" t="s">
        <v>740</v>
      </c>
      <c r="AY13" s="4" t="s">
        <v>741</v>
      </c>
      <c r="AZ13" s="4" t="s">
        <v>742</v>
      </c>
      <c r="BA13" s="4" t="s">
        <v>743</v>
      </c>
      <c r="BB13" s="19" t="s">
        <v>744</v>
      </c>
      <c r="BC13" s="19" t="s">
        <v>744</v>
      </c>
      <c r="BD13" s="19" t="s">
        <v>745</v>
      </c>
      <c r="BE13" s="19" t="s">
        <v>746</v>
      </c>
      <c r="BF13" s="4" t="s">
        <v>747</v>
      </c>
      <c r="BG13" s="19" t="s">
        <v>748</v>
      </c>
      <c r="BH13" s="19" t="s">
        <v>749</v>
      </c>
      <c r="BI13" s="19" t="s">
        <v>750</v>
      </c>
      <c r="BJ13" s="4" t="s">
        <v>751</v>
      </c>
      <c r="BK13" s="19" t="s">
        <v>752</v>
      </c>
      <c r="BL13" s="19" t="s">
        <v>753</v>
      </c>
      <c r="BM13" s="4" t="s">
        <v>754</v>
      </c>
      <c r="BN13" s="19" t="s">
        <v>755</v>
      </c>
      <c r="BO13" s="4" t="s">
        <v>756</v>
      </c>
      <c r="BP13" s="19" t="s">
        <v>757</v>
      </c>
      <c r="BQ13" s="19" t="s">
        <v>758</v>
      </c>
      <c r="BR13" s="19" t="s">
        <v>759</v>
      </c>
      <c r="BS13" s="19" t="s">
        <v>760</v>
      </c>
      <c r="BT13" s="19">
        <v>0</v>
      </c>
      <c r="BU13" s="19" t="s">
        <v>762</v>
      </c>
      <c r="BV13" s="19" t="s">
        <v>763</v>
      </c>
      <c r="BW13" s="19" t="s">
        <v>764</v>
      </c>
      <c r="BX13" s="19" t="s">
        <v>765</v>
      </c>
      <c r="BY13" s="19" t="s">
        <v>766</v>
      </c>
      <c r="BZ13" s="19" t="s">
        <v>767</v>
      </c>
      <c r="CA13" s="19" t="s">
        <v>768</v>
      </c>
      <c r="CB13" s="19" t="s">
        <v>769</v>
      </c>
      <c r="CC13" s="19" t="s">
        <v>770</v>
      </c>
      <c r="CD13" s="19" t="s">
        <v>771</v>
      </c>
      <c r="CE13" s="4" t="s">
        <v>772</v>
      </c>
      <c r="CF13" s="19" t="s">
        <v>773</v>
      </c>
      <c r="CG13" s="4" t="s">
        <v>774</v>
      </c>
    </row>
    <row r="14" spans="1:85">
      <c r="A14" s="54" t="s">
        <v>1982</v>
      </c>
      <c r="B14" s="4" t="s">
        <v>1993</v>
      </c>
      <c r="C14" s="4" t="s">
        <v>1993</v>
      </c>
      <c r="D14" s="19" t="s">
        <v>1993</v>
      </c>
      <c r="E14" s="4" t="s">
        <v>1993</v>
      </c>
      <c r="F14" s="4" t="s">
        <v>1993</v>
      </c>
      <c r="G14" s="4" t="s">
        <v>1994</v>
      </c>
      <c r="H14" s="19" t="s">
        <v>1994</v>
      </c>
      <c r="I14" s="19" t="s">
        <v>1994</v>
      </c>
      <c r="J14" s="4" t="s">
        <v>1994</v>
      </c>
      <c r="K14" s="19" t="s">
        <v>1994</v>
      </c>
      <c r="L14" s="4" t="s">
        <v>1994</v>
      </c>
      <c r="M14" s="19" t="s">
        <v>1994</v>
      </c>
      <c r="N14" s="19" t="s">
        <v>1994</v>
      </c>
      <c r="O14" s="19" t="s">
        <v>1994</v>
      </c>
      <c r="P14" s="19" t="s">
        <v>1994</v>
      </c>
      <c r="Q14" s="19" t="s">
        <v>1994</v>
      </c>
      <c r="R14" s="19" t="s">
        <v>1994</v>
      </c>
      <c r="S14" s="19" t="s">
        <v>1994</v>
      </c>
      <c r="T14" s="19" t="s">
        <v>1994</v>
      </c>
      <c r="U14" s="19" t="s">
        <v>1994</v>
      </c>
      <c r="V14" s="19" t="s">
        <v>1994</v>
      </c>
      <c r="W14" s="19" t="s">
        <v>1994</v>
      </c>
      <c r="X14" s="19" t="s">
        <v>1994</v>
      </c>
      <c r="Y14" s="19" t="s">
        <v>1994</v>
      </c>
      <c r="Z14" s="19" t="s">
        <v>1994</v>
      </c>
      <c r="AA14" s="19" t="s">
        <v>1994</v>
      </c>
      <c r="AB14" s="19" t="s">
        <v>1994</v>
      </c>
      <c r="AC14" s="19" t="s">
        <v>1994</v>
      </c>
      <c r="AD14" s="19" t="s">
        <v>1994</v>
      </c>
      <c r="AF14" s="19" t="s">
        <v>1992</v>
      </c>
      <c r="AG14" s="4" t="s">
        <v>1992</v>
      </c>
      <c r="AH14" s="19" t="s">
        <v>1992</v>
      </c>
      <c r="AI14" s="19" t="s">
        <v>1992</v>
      </c>
      <c r="AJ14" s="4" t="s">
        <v>1994</v>
      </c>
      <c r="AL14" s="19" t="s">
        <v>1994</v>
      </c>
      <c r="AN14" s="19" t="s">
        <v>1994</v>
      </c>
      <c r="AO14" s="19" t="s">
        <v>1992</v>
      </c>
      <c r="AP14" s="19" t="s">
        <v>1992</v>
      </c>
      <c r="AQ14" s="4" t="s">
        <v>1993</v>
      </c>
      <c r="AR14" s="4" t="s">
        <v>1993</v>
      </c>
      <c r="AS14" s="4" t="s">
        <v>1993</v>
      </c>
      <c r="AT14" s="4" t="s">
        <v>1993</v>
      </c>
      <c r="AU14" s="4" t="s">
        <v>1993</v>
      </c>
      <c r="AV14" s="4" t="s">
        <v>1993</v>
      </c>
      <c r="AX14" s="4" t="s">
        <v>1993</v>
      </c>
      <c r="AY14" s="4" t="s">
        <v>1993</v>
      </c>
      <c r="AZ14" s="4" t="s">
        <v>1993</v>
      </c>
      <c r="BA14" s="4" t="s">
        <v>1993</v>
      </c>
      <c r="BB14" s="19" t="s">
        <v>1992</v>
      </c>
      <c r="BC14" s="19" t="s">
        <v>1992</v>
      </c>
      <c r="BD14" s="19" t="s">
        <v>1992</v>
      </c>
      <c r="BE14" s="19" t="s">
        <v>1994</v>
      </c>
      <c r="BF14" s="4" t="s">
        <v>1994</v>
      </c>
      <c r="BG14" s="19" t="s">
        <v>1994</v>
      </c>
      <c r="BH14" s="19" t="s">
        <v>1994</v>
      </c>
      <c r="BI14" s="19" t="s">
        <v>1994</v>
      </c>
      <c r="BJ14" s="4" t="s">
        <v>1994</v>
      </c>
      <c r="BK14" s="19" t="s">
        <v>1992</v>
      </c>
      <c r="BL14" s="19" t="s">
        <v>1994</v>
      </c>
      <c r="BM14" s="4" t="s">
        <v>1994</v>
      </c>
      <c r="BN14" s="19" t="s">
        <v>1992</v>
      </c>
      <c r="BO14" s="4" t="s">
        <v>1992</v>
      </c>
      <c r="BP14" s="19" t="s">
        <v>1992</v>
      </c>
      <c r="BQ14" s="19" t="s">
        <v>1992</v>
      </c>
      <c r="BR14" s="19" t="s">
        <v>1992</v>
      </c>
      <c r="BS14" s="19" t="s">
        <v>1992</v>
      </c>
      <c r="BT14" s="19" t="s">
        <v>1992</v>
      </c>
      <c r="BU14" s="19" t="s">
        <v>1992</v>
      </c>
      <c r="BV14" s="19" t="s">
        <v>1992</v>
      </c>
      <c r="BW14" s="19" t="s">
        <v>1992</v>
      </c>
      <c r="BX14" s="19" t="s">
        <v>1992</v>
      </c>
      <c r="BY14" s="19" t="s">
        <v>1994</v>
      </c>
      <c r="BZ14" s="19" t="s">
        <v>1992</v>
      </c>
      <c r="CB14" s="19" t="s">
        <v>1992</v>
      </c>
      <c r="CC14" s="19" t="s">
        <v>1992</v>
      </c>
      <c r="CD14" s="19" t="s">
        <v>1992</v>
      </c>
      <c r="CE14" s="4" t="s">
        <v>1992</v>
      </c>
      <c r="CF14" s="19" t="s">
        <v>1992</v>
      </c>
      <c r="CG14" s="4" t="s">
        <v>1994</v>
      </c>
    </row>
    <row r="15" spans="1:85">
      <c r="A15" s="54" t="s">
        <v>1989</v>
      </c>
      <c r="B15" s="4">
        <v>72</v>
      </c>
      <c r="C15" s="4">
        <v>44</v>
      </c>
      <c r="D15" s="19">
        <v>64</v>
      </c>
      <c r="E15" s="4">
        <v>53</v>
      </c>
      <c r="F15" s="4">
        <v>20</v>
      </c>
      <c r="G15" s="4">
        <v>0</v>
      </c>
      <c r="H15" s="19">
        <v>0</v>
      </c>
      <c r="I15" s="19">
        <v>0</v>
      </c>
      <c r="J15" s="4">
        <v>0</v>
      </c>
      <c r="K15" s="19">
        <v>0</v>
      </c>
      <c r="L15" s="4">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F15" s="19">
        <v>12</v>
      </c>
      <c r="AG15" s="4">
        <v>40</v>
      </c>
      <c r="AH15" s="19">
        <v>16</v>
      </c>
      <c r="AI15" s="19">
        <v>24</v>
      </c>
      <c r="AJ15" s="4">
        <v>0</v>
      </c>
      <c r="AL15" s="19">
        <v>0</v>
      </c>
      <c r="AN15" s="19">
        <v>0</v>
      </c>
      <c r="AO15" s="19">
        <v>13</v>
      </c>
      <c r="AP15" s="19">
        <v>24</v>
      </c>
      <c r="AQ15" s="4">
        <v>60</v>
      </c>
      <c r="AR15" s="4">
        <v>33</v>
      </c>
      <c r="AS15" s="4">
        <v>84</v>
      </c>
      <c r="AT15" s="4">
        <v>22</v>
      </c>
      <c r="AU15" s="4">
        <v>33</v>
      </c>
      <c r="AV15" s="4">
        <v>36</v>
      </c>
      <c r="AX15" s="4">
        <v>22</v>
      </c>
      <c r="AY15" s="4">
        <v>87</v>
      </c>
      <c r="AZ15" s="4">
        <v>33</v>
      </c>
      <c r="BA15" s="4">
        <v>44</v>
      </c>
      <c r="BB15" s="19">
        <v>34</v>
      </c>
      <c r="BC15" s="19">
        <v>34</v>
      </c>
      <c r="BD15" s="19">
        <v>28</v>
      </c>
      <c r="BE15" s="19">
        <v>0</v>
      </c>
      <c r="BF15" s="4">
        <v>0</v>
      </c>
      <c r="BG15" s="19">
        <v>0</v>
      </c>
      <c r="BH15" s="19">
        <v>0</v>
      </c>
      <c r="BI15" s="19">
        <v>0</v>
      </c>
      <c r="BJ15" s="4">
        <v>0</v>
      </c>
      <c r="BK15" s="19">
        <v>36</v>
      </c>
      <c r="BL15" s="19">
        <v>0</v>
      </c>
      <c r="BM15" s="4">
        <v>0</v>
      </c>
      <c r="BN15" s="19">
        <v>60</v>
      </c>
      <c r="BO15" s="4">
        <v>12</v>
      </c>
      <c r="BP15" s="19">
        <v>42</v>
      </c>
      <c r="BQ15" s="19">
        <v>14</v>
      </c>
      <c r="BR15" s="19">
        <v>24</v>
      </c>
      <c r="BS15" s="19">
        <v>39</v>
      </c>
      <c r="BT15" s="19">
        <v>20</v>
      </c>
      <c r="BU15" s="19">
        <v>39</v>
      </c>
      <c r="BV15" s="19">
        <v>24</v>
      </c>
      <c r="BW15" s="19">
        <v>24</v>
      </c>
      <c r="BX15" s="19">
        <v>24</v>
      </c>
      <c r="BY15" s="19">
        <v>0</v>
      </c>
      <c r="BZ15" s="19">
        <v>36</v>
      </c>
      <c r="CA15" s="19">
        <v>14</v>
      </c>
      <c r="CB15" s="19">
        <v>11</v>
      </c>
      <c r="CC15" s="19">
        <v>12</v>
      </c>
      <c r="CD15" s="19">
        <v>12</v>
      </c>
      <c r="CE15" s="4">
        <v>39</v>
      </c>
      <c r="CF15" s="19">
        <v>36</v>
      </c>
      <c r="CG15" s="4">
        <v>0</v>
      </c>
    </row>
    <row r="16" spans="1:85">
      <c r="A16" s="55" t="s">
        <v>1983</v>
      </c>
      <c r="B16" s="4">
        <v>0</v>
      </c>
      <c r="C16" s="4">
        <v>0</v>
      </c>
      <c r="D16" s="19">
        <v>0</v>
      </c>
      <c r="E16" s="4">
        <v>0</v>
      </c>
      <c r="F16" s="4">
        <v>0</v>
      </c>
      <c r="G16" s="4">
        <v>0</v>
      </c>
      <c r="H16" s="19">
        <v>0</v>
      </c>
      <c r="I16" s="19">
        <v>5</v>
      </c>
      <c r="J16" s="4">
        <v>0</v>
      </c>
      <c r="K16" s="19">
        <v>0</v>
      </c>
      <c r="L16" s="4">
        <v>13</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F16" s="19">
        <v>0</v>
      </c>
      <c r="AG16" s="4">
        <v>0</v>
      </c>
      <c r="AH16" s="19">
        <v>0</v>
      </c>
      <c r="AI16" s="19">
        <v>0</v>
      </c>
      <c r="AJ16" s="4">
        <v>0</v>
      </c>
      <c r="AL16" s="19">
        <v>0</v>
      </c>
      <c r="AN16" s="19">
        <v>0</v>
      </c>
      <c r="AO16" s="19">
        <v>0</v>
      </c>
      <c r="AP16" s="19">
        <v>0</v>
      </c>
      <c r="AQ16" s="4">
        <v>0</v>
      </c>
      <c r="AR16" s="4">
        <v>0</v>
      </c>
      <c r="AS16" s="4">
        <v>0</v>
      </c>
      <c r="AT16" s="4">
        <v>0</v>
      </c>
      <c r="AU16" s="4">
        <v>0</v>
      </c>
      <c r="AV16" s="4">
        <v>0</v>
      </c>
      <c r="AX16" s="4">
        <v>0</v>
      </c>
      <c r="AY16" s="4">
        <v>0</v>
      </c>
      <c r="AZ16" s="4">
        <v>0</v>
      </c>
      <c r="BA16" s="4">
        <v>0</v>
      </c>
      <c r="BB16" s="19">
        <v>0</v>
      </c>
      <c r="BC16" s="19">
        <v>0</v>
      </c>
      <c r="BD16" s="19">
        <v>0</v>
      </c>
      <c r="BE16" s="19">
        <v>0</v>
      </c>
      <c r="BF16" s="4">
        <v>0</v>
      </c>
      <c r="BG16" s="19">
        <v>6</v>
      </c>
      <c r="BH16" s="19">
        <v>0</v>
      </c>
      <c r="BI16" s="19">
        <v>0</v>
      </c>
      <c r="BJ16" s="4">
        <v>0</v>
      </c>
      <c r="BK16" s="19">
        <v>0</v>
      </c>
      <c r="BL16" s="19">
        <v>0</v>
      </c>
      <c r="BM16" s="4">
        <v>0</v>
      </c>
      <c r="BN16" s="19">
        <v>0</v>
      </c>
      <c r="BO16" s="4">
        <v>0</v>
      </c>
      <c r="BP16" s="19">
        <v>0</v>
      </c>
      <c r="BQ16" s="19">
        <v>0</v>
      </c>
      <c r="BR16" s="19">
        <v>0</v>
      </c>
      <c r="BS16" s="19">
        <v>0</v>
      </c>
      <c r="BT16" s="19">
        <v>0</v>
      </c>
      <c r="BU16" s="19">
        <v>0</v>
      </c>
      <c r="BV16" s="19">
        <v>0</v>
      </c>
      <c r="BW16" s="19">
        <v>0</v>
      </c>
      <c r="BX16" s="19">
        <v>0</v>
      </c>
      <c r="BY16" s="19">
        <v>0</v>
      </c>
      <c r="BZ16" s="19">
        <v>0</v>
      </c>
      <c r="CA16" s="19">
        <v>0</v>
      </c>
      <c r="CB16" s="19">
        <v>0</v>
      </c>
      <c r="CC16" s="19">
        <v>0</v>
      </c>
      <c r="CD16" s="19">
        <v>0</v>
      </c>
      <c r="CE16" s="4">
        <v>0</v>
      </c>
      <c r="CF16" s="19">
        <v>0</v>
      </c>
      <c r="CG16" s="4">
        <v>0</v>
      </c>
    </row>
    <row r="17" spans="1:85">
      <c r="A17" s="55" t="s">
        <v>1984</v>
      </c>
      <c r="B17" s="4">
        <v>0</v>
      </c>
      <c r="C17" s="4">
        <v>0</v>
      </c>
      <c r="D17" s="19">
        <v>0</v>
      </c>
      <c r="E17" s="4">
        <v>0</v>
      </c>
      <c r="F17" s="4">
        <v>0</v>
      </c>
      <c r="G17" s="4">
        <v>83</v>
      </c>
      <c r="H17" s="19">
        <v>69</v>
      </c>
      <c r="I17" s="19">
        <v>22</v>
      </c>
      <c r="J17" s="4">
        <v>22</v>
      </c>
      <c r="K17" s="19">
        <v>64</v>
      </c>
      <c r="L17" s="4">
        <v>44</v>
      </c>
      <c r="M17" s="19">
        <v>30</v>
      </c>
      <c r="N17" s="19">
        <v>50</v>
      </c>
      <c r="O17" s="19">
        <v>23</v>
      </c>
      <c r="P17" s="19">
        <v>30</v>
      </c>
      <c r="Q17" s="19">
        <v>22</v>
      </c>
      <c r="R17" s="19">
        <v>12</v>
      </c>
      <c r="S17" s="19">
        <v>20</v>
      </c>
      <c r="T17" s="19">
        <v>110</v>
      </c>
      <c r="U17" s="19">
        <v>110</v>
      </c>
      <c r="V17" s="19">
        <v>32</v>
      </c>
      <c r="W17" s="19">
        <v>36</v>
      </c>
      <c r="X17" s="19">
        <v>66</v>
      </c>
      <c r="Y17" s="19">
        <v>66</v>
      </c>
      <c r="Z17" s="19">
        <v>44</v>
      </c>
      <c r="AA17" s="19">
        <v>53</v>
      </c>
      <c r="AB17" s="19">
        <v>34</v>
      </c>
      <c r="AC17" s="19">
        <v>35</v>
      </c>
      <c r="AD17" s="19">
        <v>30</v>
      </c>
      <c r="AE17" s="4">
        <v>32</v>
      </c>
      <c r="AF17" s="19">
        <v>37</v>
      </c>
      <c r="AG17" s="4">
        <v>40</v>
      </c>
      <c r="AH17" s="19">
        <v>38</v>
      </c>
      <c r="AI17" s="19">
        <v>40</v>
      </c>
      <c r="AJ17" s="4">
        <v>24</v>
      </c>
      <c r="AL17" s="19">
        <v>45</v>
      </c>
      <c r="AN17" s="19">
        <v>36</v>
      </c>
      <c r="AO17" s="19">
        <v>44</v>
      </c>
      <c r="AP17" s="19">
        <v>44</v>
      </c>
      <c r="AQ17" s="4">
        <v>0</v>
      </c>
      <c r="AR17" s="4">
        <v>0</v>
      </c>
      <c r="AS17" s="4">
        <v>0</v>
      </c>
      <c r="AT17" s="4">
        <v>0</v>
      </c>
      <c r="AU17" s="4">
        <v>0</v>
      </c>
      <c r="AV17" s="4">
        <v>0</v>
      </c>
      <c r="AX17" s="4">
        <v>0</v>
      </c>
      <c r="AY17" s="4">
        <v>0</v>
      </c>
      <c r="AZ17" s="4">
        <v>0</v>
      </c>
      <c r="BA17" s="4">
        <v>0</v>
      </c>
      <c r="BB17" s="19">
        <v>63</v>
      </c>
      <c r="BC17" s="19">
        <v>63</v>
      </c>
      <c r="BD17" s="19">
        <v>66</v>
      </c>
      <c r="BE17" s="19">
        <v>44</v>
      </c>
      <c r="BF17" s="4">
        <v>64</v>
      </c>
      <c r="BG17" s="19">
        <v>20</v>
      </c>
      <c r="BH17" s="19">
        <v>50</v>
      </c>
      <c r="BI17" s="19">
        <v>44</v>
      </c>
      <c r="BJ17" s="4">
        <v>20</v>
      </c>
      <c r="BK17" s="19">
        <v>66</v>
      </c>
      <c r="BL17" s="19">
        <v>44</v>
      </c>
      <c r="BM17" s="4">
        <v>22</v>
      </c>
      <c r="BN17" s="19">
        <v>88</v>
      </c>
      <c r="BO17" s="4">
        <v>22</v>
      </c>
      <c r="BP17" s="19">
        <v>56</v>
      </c>
      <c r="BQ17" s="19">
        <v>46</v>
      </c>
      <c r="BR17" s="19">
        <v>44</v>
      </c>
      <c r="BS17" s="19">
        <v>44</v>
      </c>
      <c r="BT17" s="19">
        <v>44</v>
      </c>
      <c r="BU17" s="19">
        <v>44</v>
      </c>
      <c r="BV17" s="19">
        <v>44</v>
      </c>
      <c r="BW17" s="19">
        <v>44</v>
      </c>
      <c r="BX17" s="19">
        <v>44</v>
      </c>
      <c r="BY17" s="19">
        <v>22</v>
      </c>
      <c r="BZ17" s="19">
        <v>82</v>
      </c>
      <c r="CA17" s="19">
        <v>44</v>
      </c>
      <c r="CB17" s="19">
        <v>64</v>
      </c>
      <c r="CC17" s="19">
        <v>32</v>
      </c>
      <c r="CD17" s="19">
        <v>44</v>
      </c>
      <c r="CE17" s="4">
        <v>54</v>
      </c>
      <c r="CF17" s="19">
        <v>48</v>
      </c>
      <c r="CG17" s="4">
        <v>34</v>
      </c>
    </row>
    <row r="18" spans="1:85">
      <c r="A18" s="55" t="s">
        <v>1985</v>
      </c>
      <c r="B18" s="4">
        <v>0</v>
      </c>
      <c r="C18" s="4">
        <v>0</v>
      </c>
      <c r="D18" s="19">
        <v>0</v>
      </c>
      <c r="E18" s="4">
        <v>0</v>
      </c>
      <c r="F18" s="4">
        <v>0</v>
      </c>
      <c r="G18" s="4">
        <v>0</v>
      </c>
      <c r="H18" s="19">
        <v>0</v>
      </c>
      <c r="I18" s="19">
        <v>0</v>
      </c>
      <c r="J18" s="4">
        <v>0</v>
      </c>
      <c r="K18" s="19">
        <v>0</v>
      </c>
      <c r="L18" s="4">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F18" s="19">
        <v>0</v>
      </c>
      <c r="AG18" s="4">
        <v>0</v>
      </c>
      <c r="AH18" s="19">
        <v>0</v>
      </c>
      <c r="AI18" s="19">
        <v>0</v>
      </c>
      <c r="AJ18" s="4">
        <v>92</v>
      </c>
      <c r="AL18" s="19">
        <v>50</v>
      </c>
      <c r="AN18" s="19">
        <v>40</v>
      </c>
      <c r="AO18" s="19">
        <v>0</v>
      </c>
      <c r="AP18" s="19">
        <v>0</v>
      </c>
      <c r="AQ18" s="4">
        <v>0</v>
      </c>
      <c r="AR18" s="4">
        <v>0</v>
      </c>
      <c r="AS18" s="4">
        <v>0</v>
      </c>
      <c r="AT18" s="4">
        <v>0</v>
      </c>
      <c r="AU18" s="4">
        <v>0</v>
      </c>
      <c r="AV18" s="4">
        <v>0</v>
      </c>
      <c r="AX18" s="4">
        <v>0</v>
      </c>
      <c r="AY18" s="4">
        <v>0</v>
      </c>
      <c r="AZ18" s="4">
        <v>0</v>
      </c>
      <c r="BA18" s="4">
        <v>0</v>
      </c>
      <c r="BB18" s="19">
        <v>0</v>
      </c>
      <c r="BC18" s="19">
        <v>0</v>
      </c>
      <c r="BD18" s="19">
        <v>0</v>
      </c>
      <c r="BE18" s="19">
        <v>0</v>
      </c>
      <c r="BF18" s="4">
        <v>0</v>
      </c>
      <c r="BG18" s="19">
        <v>0</v>
      </c>
      <c r="BH18" s="19">
        <v>0</v>
      </c>
      <c r="BI18" s="19">
        <v>0</v>
      </c>
      <c r="BJ18" s="4">
        <v>0</v>
      </c>
      <c r="BK18" s="19">
        <v>0</v>
      </c>
      <c r="BL18" s="19">
        <v>0</v>
      </c>
      <c r="BM18" s="4">
        <v>0</v>
      </c>
      <c r="BN18" s="19">
        <v>0</v>
      </c>
      <c r="BO18" s="4">
        <v>0</v>
      </c>
      <c r="BP18" s="19">
        <v>0</v>
      </c>
      <c r="BQ18" s="19">
        <v>0</v>
      </c>
      <c r="BR18" s="19">
        <v>0</v>
      </c>
      <c r="BS18" s="19">
        <v>0</v>
      </c>
      <c r="BT18" s="19">
        <v>0</v>
      </c>
      <c r="BU18" s="19">
        <v>0</v>
      </c>
      <c r="BV18" s="19">
        <v>0</v>
      </c>
      <c r="BW18" s="19">
        <v>0</v>
      </c>
      <c r="BX18" s="19">
        <v>0</v>
      </c>
      <c r="BY18" s="19">
        <v>44</v>
      </c>
      <c r="BZ18" s="19">
        <v>0</v>
      </c>
      <c r="CA18" s="19">
        <v>0</v>
      </c>
      <c r="CB18" s="19">
        <v>0</v>
      </c>
      <c r="CC18" s="19">
        <v>0</v>
      </c>
      <c r="CD18" s="19">
        <v>0</v>
      </c>
      <c r="CE18" s="4">
        <v>0</v>
      </c>
      <c r="CF18" s="19">
        <v>0</v>
      </c>
      <c r="CG18" s="4">
        <v>54</v>
      </c>
    </row>
    <row r="19" spans="1:85">
      <c r="A19" s="55" t="s">
        <v>1986</v>
      </c>
      <c r="B19" s="4">
        <v>0</v>
      </c>
      <c r="C19" s="4">
        <v>0</v>
      </c>
      <c r="D19" s="19">
        <v>0</v>
      </c>
      <c r="E19" s="4">
        <v>0</v>
      </c>
      <c r="F19" s="4">
        <v>0</v>
      </c>
      <c r="G19" s="4">
        <v>0</v>
      </c>
      <c r="H19" s="19">
        <v>0</v>
      </c>
      <c r="I19" s="19">
        <v>0</v>
      </c>
      <c r="J19" s="4">
        <v>0</v>
      </c>
      <c r="K19" s="19">
        <v>0</v>
      </c>
      <c r="L19" s="4">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F19" s="19">
        <v>0</v>
      </c>
      <c r="AG19" s="4">
        <v>0</v>
      </c>
      <c r="AH19" s="19">
        <v>0</v>
      </c>
      <c r="AI19" s="19">
        <v>0</v>
      </c>
      <c r="AJ19" s="4">
        <v>76</v>
      </c>
      <c r="AL19" s="19">
        <v>21</v>
      </c>
      <c r="AN19" s="19">
        <v>0</v>
      </c>
      <c r="AO19" s="19">
        <v>0</v>
      </c>
      <c r="AP19" s="19">
        <v>0</v>
      </c>
      <c r="AQ19" s="4">
        <v>0</v>
      </c>
      <c r="AR19" s="4">
        <v>0</v>
      </c>
      <c r="AS19" s="4">
        <v>0</v>
      </c>
      <c r="AT19" s="4">
        <v>0</v>
      </c>
      <c r="AU19" s="4">
        <v>0</v>
      </c>
      <c r="AV19" s="4">
        <v>0</v>
      </c>
      <c r="AX19" s="4">
        <v>0</v>
      </c>
      <c r="AY19" s="4">
        <v>0</v>
      </c>
      <c r="AZ19" s="4">
        <v>0</v>
      </c>
      <c r="BA19" s="4">
        <v>0</v>
      </c>
      <c r="BB19" s="19">
        <v>0</v>
      </c>
      <c r="BC19" s="19">
        <v>0</v>
      </c>
      <c r="BD19" s="19">
        <v>0</v>
      </c>
      <c r="BE19" s="19">
        <v>0</v>
      </c>
      <c r="BF19" s="4">
        <v>0</v>
      </c>
      <c r="BG19" s="19">
        <v>0</v>
      </c>
      <c r="BH19" s="19">
        <v>0</v>
      </c>
      <c r="BI19" s="19">
        <v>0</v>
      </c>
      <c r="BJ19" s="4">
        <v>0</v>
      </c>
      <c r="BK19" s="19">
        <v>0</v>
      </c>
      <c r="BL19" s="19">
        <v>0</v>
      </c>
      <c r="BM19" s="4">
        <v>0</v>
      </c>
      <c r="BN19" s="19">
        <v>0</v>
      </c>
      <c r="BO19" s="4">
        <v>0</v>
      </c>
      <c r="BP19" s="19">
        <v>0</v>
      </c>
      <c r="BQ19" s="19">
        <v>0</v>
      </c>
      <c r="BR19" s="19">
        <v>0</v>
      </c>
      <c r="BS19" s="19">
        <v>0</v>
      </c>
      <c r="BT19" s="19">
        <v>0</v>
      </c>
      <c r="BU19" s="19">
        <v>0</v>
      </c>
      <c r="BV19" s="19">
        <v>0</v>
      </c>
      <c r="BW19" s="19">
        <v>0</v>
      </c>
      <c r="BX19" s="19">
        <v>0</v>
      </c>
      <c r="BY19" s="19">
        <v>0</v>
      </c>
      <c r="BZ19" s="19">
        <v>0</v>
      </c>
      <c r="CA19" s="19">
        <v>0</v>
      </c>
      <c r="CB19" s="19">
        <v>0</v>
      </c>
      <c r="CC19" s="19">
        <v>0</v>
      </c>
      <c r="CD19" s="19">
        <v>0</v>
      </c>
      <c r="CE19" s="4">
        <v>0</v>
      </c>
      <c r="CF19" s="19">
        <v>0</v>
      </c>
      <c r="CG19" s="4">
        <v>0</v>
      </c>
    </row>
    <row r="20" spans="1:85">
      <c r="A20" s="55" t="s">
        <v>1988</v>
      </c>
      <c r="B20" s="4">
        <v>0</v>
      </c>
      <c r="C20" s="4">
        <v>0</v>
      </c>
      <c r="D20" s="19">
        <v>0</v>
      </c>
      <c r="E20" s="4">
        <v>0</v>
      </c>
      <c r="F20" s="4">
        <v>0</v>
      </c>
      <c r="G20" s="4">
        <v>0</v>
      </c>
      <c r="H20" s="19">
        <v>0</v>
      </c>
      <c r="I20" s="19">
        <v>0</v>
      </c>
      <c r="J20" s="4">
        <v>0</v>
      </c>
      <c r="K20" s="19">
        <v>0</v>
      </c>
      <c r="L20" s="4">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F20" s="19">
        <v>0</v>
      </c>
      <c r="AG20" s="4">
        <v>0</v>
      </c>
      <c r="AH20" s="19">
        <v>0</v>
      </c>
      <c r="AI20" s="19">
        <v>0</v>
      </c>
      <c r="AJ20" s="4">
        <v>34</v>
      </c>
      <c r="AL20" s="19">
        <v>24</v>
      </c>
      <c r="AN20" s="19">
        <v>0</v>
      </c>
      <c r="AO20" s="19">
        <v>0</v>
      </c>
      <c r="AP20" s="19">
        <v>0</v>
      </c>
      <c r="AQ20" s="4">
        <v>0</v>
      </c>
      <c r="AR20" s="4">
        <v>0</v>
      </c>
      <c r="AS20" s="4">
        <v>0</v>
      </c>
      <c r="AT20" s="4">
        <v>0</v>
      </c>
      <c r="AU20" s="4">
        <v>0</v>
      </c>
      <c r="AV20" s="4">
        <v>0</v>
      </c>
      <c r="AX20" s="4">
        <v>0</v>
      </c>
      <c r="AY20" s="4">
        <v>0</v>
      </c>
      <c r="AZ20" s="4">
        <v>0</v>
      </c>
      <c r="BA20" s="4">
        <v>0</v>
      </c>
      <c r="BB20" s="19">
        <v>0</v>
      </c>
      <c r="BC20" s="19">
        <v>0</v>
      </c>
      <c r="BD20" s="19">
        <v>0</v>
      </c>
      <c r="BE20" s="19">
        <v>0</v>
      </c>
      <c r="BF20" s="4">
        <v>0</v>
      </c>
      <c r="BG20" s="19">
        <v>0</v>
      </c>
      <c r="BH20" s="19">
        <v>0</v>
      </c>
      <c r="BI20" s="19">
        <v>0</v>
      </c>
      <c r="BJ20" s="4">
        <v>0</v>
      </c>
      <c r="BK20" s="19">
        <v>0</v>
      </c>
      <c r="BL20" s="19">
        <v>0</v>
      </c>
      <c r="BM20" s="4">
        <v>0</v>
      </c>
      <c r="BN20" s="19">
        <v>0</v>
      </c>
      <c r="BO20" s="4">
        <v>0</v>
      </c>
      <c r="BP20" s="19">
        <v>0</v>
      </c>
      <c r="BQ20" s="19">
        <v>0</v>
      </c>
      <c r="BR20" s="19">
        <v>0</v>
      </c>
      <c r="BS20" s="19">
        <v>0</v>
      </c>
      <c r="BT20" s="19">
        <v>0</v>
      </c>
      <c r="BU20" s="19">
        <v>0</v>
      </c>
      <c r="BV20" s="19">
        <v>0</v>
      </c>
      <c r="BW20" s="19">
        <v>0</v>
      </c>
      <c r="BX20" s="19">
        <v>0</v>
      </c>
      <c r="BY20" s="19">
        <v>0</v>
      </c>
      <c r="BZ20" s="19">
        <v>0</v>
      </c>
      <c r="CA20" s="19">
        <v>0</v>
      </c>
      <c r="CB20" s="19">
        <v>0</v>
      </c>
      <c r="CC20" s="19">
        <v>0</v>
      </c>
      <c r="CD20" s="19">
        <v>0</v>
      </c>
      <c r="CE20" s="4">
        <v>0</v>
      </c>
      <c r="CF20" s="19">
        <v>0</v>
      </c>
      <c r="CG20" s="4">
        <v>0</v>
      </c>
    </row>
    <row r="21" spans="1:85">
      <c r="A21" s="55" t="s">
        <v>1987</v>
      </c>
      <c r="B21" s="4">
        <v>0</v>
      </c>
      <c r="C21" s="4">
        <v>0</v>
      </c>
      <c r="D21" s="19">
        <v>0</v>
      </c>
      <c r="E21" s="4">
        <v>0</v>
      </c>
      <c r="F21" s="4">
        <v>0</v>
      </c>
      <c r="G21" s="4">
        <v>0</v>
      </c>
      <c r="H21" s="19">
        <v>0</v>
      </c>
      <c r="I21" s="19">
        <v>0</v>
      </c>
      <c r="J21" s="4">
        <v>0</v>
      </c>
      <c r="K21" s="19">
        <v>0</v>
      </c>
      <c r="L21" s="4">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F21" s="19">
        <v>0</v>
      </c>
      <c r="AG21" s="4">
        <v>0</v>
      </c>
      <c r="AH21" s="19">
        <v>0</v>
      </c>
      <c r="AI21" s="19">
        <v>0</v>
      </c>
      <c r="AJ21" s="4">
        <v>0</v>
      </c>
      <c r="AL21" s="19">
        <v>40</v>
      </c>
      <c r="AN21" s="19">
        <v>0</v>
      </c>
      <c r="AO21" s="19">
        <v>0</v>
      </c>
      <c r="AP21" s="19">
        <v>0</v>
      </c>
      <c r="AQ21" s="4">
        <v>0</v>
      </c>
      <c r="AR21" s="4">
        <v>0</v>
      </c>
      <c r="AS21" s="4">
        <v>0</v>
      </c>
      <c r="AT21" s="4">
        <v>0</v>
      </c>
      <c r="AU21" s="4">
        <v>0</v>
      </c>
      <c r="AV21" s="4">
        <v>0</v>
      </c>
      <c r="AX21" s="4">
        <v>0</v>
      </c>
      <c r="AY21" s="4">
        <v>0</v>
      </c>
      <c r="AZ21" s="4">
        <v>0</v>
      </c>
      <c r="BA21" s="4">
        <v>0</v>
      </c>
      <c r="BB21" s="19">
        <v>0</v>
      </c>
      <c r="BC21" s="19">
        <v>0</v>
      </c>
      <c r="BD21" s="19">
        <v>0</v>
      </c>
      <c r="BE21" s="19">
        <v>0</v>
      </c>
      <c r="BF21" s="4">
        <v>0</v>
      </c>
      <c r="BG21" s="19">
        <v>0</v>
      </c>
      <c r="BH21" s="19">
        <v>0</v>
      </c>
      <c r="BI21" s="19">
        <v>0</v>
      </c>
      <c r="BJ21" s="4">
        <v>0</v>
      </c>
      <c r="BK21" s="19">
        <v>0</v>
      </c>
      <c r="BL21" s="19">
        <v>0</v>
      </c>
      <c r="BM21" s="4">
        <v>0</v>
      </c>
      <c r="BN21" s="19">
        <v>0</v>
      </c>
      <c r="BO21" s="4">
        <v>0</v>
      </c>
      <c r="BP21" s="19">
        <v>0</v>
      </c>
      <c r="BQ21" s="19">
        <v>0</v>
      </c>
      <c r="BR21" s="19">
        <v>0</v>
      </c>
      <c r="BS21" s="19">
        <v>0</v>
      </c>
      <c r="BT21" s="19">
        <v>0</v>
      </c>
      <c r="BU21" s="19">
        <v>0</v>
      </c>
      <c r="BV21" s="19">
        <v>0</v>
      </c>
      <c r="BW21" s="19">
        <v>0</v>
      </c>
      <c r="BX21" s="19">
        <v>0</v>
      </c>
      <c r="BY21" s="19">
        <v>0</v>
      </c>
      <c r="BZ21" s="19">
        <v>0</v>
      </c>
      <c r="CA21" s="19">
        <v>0</v>
      </c>
      <c r="CB21" s="19">
        <v>0</v>
      </c>
      <c r="CC21" s="19">
        <v>0</v>
      </c>
      <c r="CD21" s="19">
        <v>0</v>
      </c>
      <c r="CE21" s="4">
        <v>0</v>
      </c>
      <c r="CF21" s="19">
        <v>0</v>
      </c>
      <c r="CG21" s="4">
        <v>0</v>
      </c>
    </row>
    <row r="22" spans="1:85">
      <c r="A22" s="54" t="s">
        <v>567</v>
      </c>
      <c r="B22" s="4"/>
      <c r="C22" s="4"/>
      <c r="D22" s="19" t="s">
        <v>1995</v>
      </c>
      <c r="E22" s="4"/>
      <c r="F22" s="4" t="s">
        <v>590</v>
      </c>
      <c r="G22" s="4" t="s">
        <v>590</v>
      </c>
      <c r="H22" s="19" t="s">
        <v>590</v>
      </c>
      <c r="I22" s="19" t="s">
        <v>590</v>
      </c>
      <c r="J22" s="4" t="s">
        <v>590</v>
      </c>
      <c r="K22" s="19" t="s">
        <v>590</v>
      </c>
      <c r="L22" s="4" t="s">
        <v>590</v>
      </c>
      <c r="M22" s="19" t="s">
        <v>590</v>
      </c>
      <c r="N22" s="19" t="s">
        <v>590</v>
      </c>
      <c r="O22" s="19" t="s">
        <v>590</v>
      </c>
      <c r="P22" s="19" t="s">
        <v>590</v>
      </c>
      <c r="Q22" s="19" t="s">
        <v>590</v>
      </c>
      <c r="R22" s="19" t="s">
        <v>590</v>
      </c>
      <c r="S22" s="19" t="s">
        <v>590</v>
      </c>
      <c r="T22" s="19" t="s">
        <v>1995</v>
      </c>
      <c r="U22" s="19" t="s">
        <v>1995</v>
      </c>
      <c r="V22" s="19" t="s">
        <v>590</v>
      </c>
      <c r="W22" s="19" t="s">
        <v>590</v>
      </c>
      <c r="X22" s="19" t="s">
        <v>1995</v>
      </c>
      <c r="Y22" s="19" t="s">
        <v>1995</v>
      </c>
      <c r="Z22" s="19" t="s">
        <v>1995</v>
      </c>
      <c r="AA22" s="19" t="s">
        <v>590</v>
      </c>
      <c r="AC22" s="19" t="s">
        <v>590</v>
      </c>
      <c r="AD22" s="19" t="s">
        <v>590</v>
      </c>
      <c r="AE22" s="4" t="s">
        <v>450</v>
      </c>
      <c r="AF22" s="19" t="s">
        <v>590</v>
      </c>
      <c r="AH22" s="19" t="s">
        <v>590</v>
      </c>
      <c r="AI22" s="19" t="s">
        <v>590</v>
      </c>
      <c r="AJ22" s="4" t="s">
        <v>590</v>
      </c>
      <c r="AL22" s="19"/>
      <c r="AN22" s="19" t="s">
        <v>590</v>
      </c>
      <c r="AO22" s="19" t="s">
        <v>590</v>
      </c>
      <c r="AP22" s="19" t="s">
        <v>590</v>
      </c>
      <c r="AQ22" s="4" t="s">
        <v>590</v>
      </c>
      <c r="AR22" s="4" t="s">
        <v>590</v>
      </c>
      <c r="AS22" s="4" t="s">
        <v>590</v>
      </c>
      <c r="AT22" s="4" t="s">
        <v>590</v>
      </c>
      <c r="AU22" s="4" t="s">
        <v>590</v>
      </c>
      <c r="AV22" s="4" t="s">
        <v>590</v>
      </c>
      <c r="AX22" s="4" t="s">
        <v>590</v>
      </c>
      <c r="BA22" s="4" t="s">
        <v>590</v>
      </c>
      <c r="BB22" s="19" t="s">
        <v>1995</v>
      </c>
      <c r="BC22" s="19" t="s">
        <v>1995</v>
      </c>
      <c r="BD22" s="19" t="s">
        <v>590</v>
      </c>
      <c r="BE22" s="19" t="s">
        <v>590</v>
      </c>
      <c r="BF22" s="4" t="s">
        <v>590</v>
      </c>
      <c r="BG22" s="19" t="s">
        <v>590</v>
      </c>
      <c r="BH22" s="19" t="s">
        <v>590</v>
      </c>
      <c r="BI22" s="19" t="s">
        <v>590</v>
      </c>
      <c r="BJ22" s="4" t="s">
        <v>590</v>
      </c>
      <c r="BK22" s="19" t="s">
        <v>590</v>
      </c>
      <c r="BL22" s="19" t="s">
        <v>590</v>
      </c>
      <c r="BM22" s="4" t="s">
        <v>590</v>
      </c>
      <c r="BN22" s="19" t="s">
        <v>590</v>
      </c>
      <c r="BO22" s="4" t="s">
        <v>590</v>
      </c>
      <c r="BP22" s="19" t="s">
        <v>590</v>
      </c>
      <c r="BQ22" s="19" t="s">
        <v>590</v>
      </c>
      <c r="BR22" s="19" t="s">
        <v>590</v>
      </c>
      <c r="BS22" s="19" t="s">
        <v>590</v>
      </c>
      <c r="BT22" s="19" t="s">
        <v>1995</v>
      </c>
      <c r="BU22" s="19" t="s">
        <v>590</v>
      </c>
      <c r="BV22" s="19" t="s">
        <v>590</v>
      </c>
      <c r="BW22" s="19" t="s">
        <v>590</v>
      </c>
      <c r="BX22" s="19" t="s">
        <v>590</v>
      </c>
      <c r="BY22" s="19" t="s">
        <v>590</v>
      </c>
      <c r="BZ22" s="19" t="s">
        <v>1995</v>
      </c>
      <c r="CA22" s="19" t="s">
        <v>450</v>
      </c>
      <c r="CB22" s="19" t="s">
        <v>590</v>
      </c>
      <c r="CC22" s="19" t="s">
        <v>590</v>
      </c>
      <c r="CD22" s="19" t="s">
        <v>590</v>
      </c>
      <c r="CE22" s="4" t="s">
        <v>590</v>
      </c>
      <c r="CF22" s="19" t="s">
        <v>590</v>
      </c>
      <c r="CG22" s="4" t="s">
        <v>1995</v>
      </c>
    </row>
    <row r="23" spans="1:85">
      <c r="A23" s="56" t="s">
        <v>608</v>
      </c>
      <c r="B23" s="4"/>
      <c r="C23" s="4"/>
      <c r="D23" s="19">
        <v>2</v>
      </c>
      <c r="E23" s="4"/>
      <c r="F23" s="4"/>
      <c r="N23" s="19"/>
      <c r="T23" s="19">
        <v>2</v>
      </c>
      <c r="X23" s="19">
        <v>2</v>
      </c>
      <c r="Y23" s="19">
        <v>2</v>
      </c>
      <c r="AJ23" s="4"/>
      <c r="AL23" s="19"/>
      <c r="BB23" s="19">
        <v>2</v>
      </c>
      <c r="BT23" s="19">
        <v>2</v>
      </c>
    </row>
    <row r="24" spans="1:85">
      <c r="A24" s="56" t="s">
        <v>568</v>
      </c>
      <c r="B24" s="4"/>
      <c r="C24" s="4"/>
      <c r="D24" s="19">
        <v>1</v>
      </c>
      <c r="E24" s="4"/>
      <c r="F24" s="4"/>
      <c r="N24" s="19"/>
      <c r="T24" s="19">
        <v>1</v>
      </c>
      <c r="U24" s="19">
        <v>2</v>
      </c>
      <c r="X24" s="19">
        <v>1</v>
      </c>
      <c r="Y24" s="19">
        <v>2</v>
      </c>
      <c r="AJ24" s="4"/>
      <c r="AL24" s="19"/>
      <c r="BB24" s="19">
        <v>1</v>
      </c>
      <c r="CG24" s="4">
        <v>1</v>
      </c>
    </row>
    <row r="25" spans="1:85">
      <c r="A25" s="54" t="s">
        <v>609</v>
      </c>
      <c r="B25" s="6">
        <v>5</v>
      </c>
      <c r="C25" s="6">
        <v>5</v>
      </c>
      <c r="D25" s="58">
        <v>5</v>
      </c>
      <c r="E25" s="6">
        <v>5</v>
      </c>
      <c r="F25" s="6">
        <v>5</v>
      </c>
      <c r="G25" s="6">
        <v>0</v>
      </c>
      <c r="H25" s="58">
        <v>0</v>
      </c>
      <c r="I25" s="58">
        <v>0</v>
      </c>
      <c r="J25" s="6">
        <v>0</v>
      </c>
      <c r="K25" s="58">
        <v>0</v>
      </c>
      <c r="L25" s="6">
        <v>0</v>
      </c>
      <c r="M25" s="58">
        <v>0</v>
      </c>
      <c r="N25" s="58">
        <v>0</v>
      </c>
      <c r="O25" s="58">
        <v>0</v>
      </c>
      <c r="P25" s="58">
        <v>0</v>
      </c>
      <c r="Q25" s="58">
        <v>0</v>
      </c>
      <c r="R25" s="58">
        <v>0</v>
      </c>
      <c r="S25" s="58">
        <v>0</v>
      </c>
      <c r="T25" s="58">
        <v>0</v>
      </c>
      <c r="U25" s="58"/>
      <c r="V25" s="58">
        <v>0</v>
      </c>
      <c r="W25" s="58">
        <v>0</v>
      </c>
      <c r="X25" s="58">
        <v>0</v>
      </c>
      <c r="Y25" s="58"/>
      <c r="Z25" s="58">
        <v>0</v>
      </c>
      <c r="AA25" s="58">
        <v>0</v>
      </c>
      <c r="AB25" s="58">
        <v>0</v>
      </c>
      <c r="AC25" s="58">
        <v>0</v>
      </c>
      <c r="AD25" s="58">
        <v>0</v>
      </c>
      <c r="AE25" s="6">
        <v>0</v>
      </c>
      <c r="AF25" s="58">
        <v>5</v>
      </c>
      <c r="AG25" s="6">
        <v>5</v>
      </c>
      <c r="AH25" s="58">
        <v>5</v>
      </c>
      <c r="AI25" s="58">
        <v>5</v>
      </c>
      <c r="AJ25" s="6">
        <v>0</v>
      </c>
      <c r="AK25" s="58">
        <v>0</v>
      </c>
      <c r="AL25" s="58">
        <v>0</v>
      </c>
      <c r="AM25" s="58">
        <v>0</v>
      </c>
      <c r="AN25" s="58">
        <v>0</v>
      </c>
      <c r="AO25" s="58">
        <v>5</v>
      </c>
      <c r="AP25" s="58">
        <v>5</v>
      </c>
      <c r="AQ25" s="6">
        <v>5</v>
      </c>
      <c r="AR25" s="6">
        <v>5</v>
      </c>
      <c r="AS25" s="6">
        <v>5</v>
      </c>
      <c r="AT25" s="6">
        <v>5</v>
      </c>
      <c r="AU25" s="6">
        <v>5</v>
      </c>
      <c r="AV25" s="6">
        <v>5</v>
      </c>
      <c r="AW25" s="6">
        <v>5</v>
      </c>
      <c r="AX25" s="6">
        <v>5</v>
      </c>
      <c r="AY25" s="6">
        <v>5</v>
      </c>
      <c r="AZ25" s="6">
        <v>5</v>
      </c>
      <c r="BA25" s="6">
        <v>5</v>
      </c>
      <c r="BB25" s="58">
        <v>5</v>
      </c>
      <c r="BC25" s="58"/>
      <c r="BD25" s="58">
        <v>5</v>
      </c>
      <c r="BE25" s="58">
        <v>0</v>
      </c>
      <c r="BF25" s="6">
        <v>0</v>
      </c>
      <c r="BG25" s="58">
        <v>0</v>
      </c>
      <c r="BH25" s="58">
        <v>0</v>
      </c>
      <c r="BI25" s="58">
        <v>0</v>
      </c>
      <c r="BJ25" s="6">
        <v>0</v>
      </c>
      <c r="BK25" s="58">
        <v>5</v>
      </c>
      <c r="BL25" s="58">
        <v>0</v>
      </c>
      <c r="BM25" s="6">
        <v>0</v>
      </c>
      <c r="BN25" s="58">
        <v>5</v>
      </c>
      <c r="BO25" s="6">
        <v>5</v>
      </c>
      <c r="BP25" s="58">
        <v>5</v>
      </c>
      <c r="BQ25" s="58">
        <v>5</v>
      </c>
      <c r="BR25" s="58">
        <v>5</v>
      </c>
      <c r="BS25" s="58">
        <v>5</v>
      </c>
      <c r="BT25" s="58">
        <v>5</v>
      </c>
      <c r="BU25" s="58">
        <v>5</v>
      </c>
      <c r="BV25" s="58">
        <v>5</v>
      </c>
      <c r="BW25" s="58">
        <v>5</v>
      </c>
      <c r="BX25" s="58">
        <v>5</v>
      </c>
      <c r="BY25" s="58">
        <v>0</v>
      </c>
      <c r="BZ25" s="58">
        <v>5</v>
      </c>
      <c r="CA25" s="58">
        <v>5</v>
      </c>
      <c r="CB25" s="58">
        <v>5</v>
      </c>
      <c r="CC25" s="58">
        <v>5</v>
      </c>
      <c r="CD25" s="58">
        <v>5</v>
      </c>
      <c r="CE25" s="6">
        <v>5</v>
      </c>
      <c r="CF25" s="58">
        <v>5</v>
      </c>
      <c r="CG25" s="6">
        <v>0</v>
      </c>
    </row>
    <row r="26" spans="1:85">
      <c r="A26" s="60" t="s">
        <v>610</v>
      </c>
      <c r="B26" s="6">
        <v>5</v>
      </c>
      <c r="C26" s="6">
        <v>5</v>
      </c>
      <c r="D26" s="58">
        <v>5</v>
      </c>
      <c r="E26" s="6">
        <v>5</v>
      </c>
      <c r="F26" s="6">
        <v>5</v>
      </c>
      <c r="G26" s="6">
        <v>0</v>
      </c>
      <c r="H26" s="58">
        <v>0</v>
      </c>
      <c r="I26" s="58">
        <v>0</v>
      </c>
      <c r="J26" s="6">
        <v>0</v>
      </c>
      <c r="K26" s="58">
        <v>0</v>
      </c>
      <c r="L26" s="6">
        <v>0</v>
      </c>
      <c r="M26" s="58">
        <v>0</v>
      </c>
      <c r="N26" s="58">
        <v>0</v>
      </c>
      <c r="O26" s="58">
        <v>0</v>
      </c>
      <c r="P26" s="58">
        <v>0</v>
      </c>
      <c r="Q26" s="58">
        <v>0</v>
      </c>
      <c r="R26" s="58">
        <v>0</v>
      </c>
      <c r="S26" s="58">
        <v>0</v>
      </c>
      <c r="T26" s="58">
        <v>0</v>
      </c>
      <c r="U26" s="58"/>
      <c r="V26" s="58">
        <v>0</v>
      </c>
      <c r="W26" s="58">
        <v>0</v>
      </c>
      <c r="X26" s="58">
        <v>0</v>
      </c>
      <c r="Y26" s="58"/>
      <c r="Z26" s="58">
        <v>0</v>
      </c>
      <c r="AA26" s="58">
        <v>0</v>
      </c>
      <c r="AB26" s="58">
        <v>0</v>
      </c>
      <c r="AC26" s="58">
        <v>0</v>
      </c>
      <c r="AD26" s="58">
        <v>0</v>
      </c>
      <c r="AE26" s="6">
        <v>0</v>
      </c>
      <c r="AF26" s="58">
        <v>5</v>
      </c>
      <c r="AG26" s="6">
        <v>0</v>
      </c>
      <c r="AH26" s="58">
        <v>5</v>
      </c>
      <c r="AI26" s="58">
        <v>5</v>
      </c>
      <c r="AJ26" s="6">
        <v>0</v>
      </c>
      <c r="AK26" s="58">
        <v>0</v>
      </c>
      <c r="AL26" s="58">
        <v>0</v>
      </c>
      <c r="AM26" s="58">
        <v>0</v>
      </c>
      <c r="AN26" s="58">
        <v>0</v>
      </c>
      <c r="AO26" s="58">
        <v>5</v>
      </c>
      <c r="AP26" s="58">
        <v>5</v>
      </c>
      <c r="AQ26" s="6">
        <v>0</v>
      </c>
      <c r="AR26" s="6">
        <v>5</v>
      </c>
      <c r="AS26" s="6">
        <v>5</v>
      </c>
      <c r="AT26" s="6">
        <v>5</v>
      </c>
      <c r="AU26" s="6">
        <v>5</v>
      </c>
      <c r="AV26" s="6">
        <v>5</v>
      </c>
      <c r="AW26" s="6">
        <v>5</v>
      </c>
      <c r="AX26" s="6">
        <v>0</v>
      </c>
      <c r="AY26" s="6">
        <v>0</v>
      </c>
      <c r="AZ26" s="6">
        <v>5</v>
      </c>
      <c r="BA26" s="6">
        <v>5</v>
      </c>
      <c r="BB26" s="58">
        <v>5</v>
      </c>
      <c r="BC26" s="58"/>
      <c r="BD26" s="58">
        <v>5</v>
      </c>
      <c r="BE26" s="58">
        <v>0</v>
      </c>
      <c r="BF26" s="6">
        <v>0</v>
      </c>
      <c r="BG26" s="58">
        <v>0</v>
      </c>
      <c r="BH26" s="58">
        <v>0</v>
      </c>
      <c r="BI26" s="58">
        <v>0</v>
      </c>
      <c r="BJ26" s="6">
        <v>0</v>
      </c>
      <c r="BK26" s="58">
        <v>5</v>
      </c>
      <c r="BL26" s="58">
        <v>0</v>
      </c>
      <c r="BM26" s="6">
        <v>0</v>
      </c>
      <c r="BN26" s="58">
        <v>0</v>
      </c>
      <c r="BO26" s="6">
        <v>5</v>
      </c>
      <c r="BP26" s="58">
        <v>5</v>
      </c>
      <c r="BQ26" s="58">
        <v>5</v>
      </c>
      <c r="BR26" s="58">
        <v>5</v>
      </c>
      <c r="BS26" s="58">
        <v>5</v>
      </c>
      <c r="BT26" s="58">
        <v>5</v>
      </c>
      <c r="BU26" s="58">
        <v>5</v>
      </c>
      <c r="BV26" s="58">
        <v>5</v>
      </c>
      <c r="BW26" s="58">
        <v>5</v>
      </c>
      <c r="BX26" s="58">
        <v>5</v>
      </c>
      <c r="BY26" s="58">
        <v>0</v>
      </c>
      <c r="BZ26" s="58">
        <v>5</v>
      </c>
      <c r="CA26" s="58">
        <v>5</v>
      </c>
      <c r="CB26" s="58">
        <v>5</v>
      </c>
      <c r="CC26" s="58">
        <v>5</v>
      </c>
      <c r="CD26" s="58">
        <v>5</v>
      </c>
      <c r="CE26" s="6">
        <v>5</v>
      </c>
      <c r="CF26" s="58">
        <v>5</v>
      </c>
      <c r="CG26" s="6">
        <v>0</v>
      </c>
    </row>
    <row r="27" spans="1:85">
      <c r="A27" s="60" t="s">
        <v>611</v>
      </c>
      <c r="B27" s="6">
        <v>4</v>
      </c>
      <c r="C27" s="6">
        <v>3</v>
      </c>
      <c r="D27" s="58">
        <v>0</v>
      </c>
      <c r="E27" s="6">
        <v>5</v>
      </c>
      <c r="F27" s="6">
        <v>4</v>
      </c>
      <c r="G27" s="6">
        <v>0</v>
      </c>
      <c r="H27" s="58">
        <v>0</v>
      </c>
      <c r="I27" s="58">
        <v>0</v>
      </c>
      <c r="J27" s="6">
        <v>0</v>
      </c>
      <c r="K27" s="58">
        <v>0</v>
      </c>
      <c r="L27" s="6">
        <v>0</v>
      </c>
      <c r="M27" s="58">
        <v>0</v>
      </c>
      <c r="N27" s="58">
        <v>0</v>
      </c>
      <c r="O27" s="58">
        <v>0</v>
      </c>
      <c r="P27" s="58">
        <v>0</v>
      </c>
      <c r="Q27" s="58">
        <v>0</v>
      </c>
      <c r="R27" s="58">
        <v>0</v>
      </c>
      <c r="S27" s="58">
        <v>0</v>
      </c>
      <c r="T27" s="58">
        <v>0</v>
      </c>
      <c r="U27" s="58"/>
      <c r="V27" s="58">
        <v>0</v>
      </c>
      <c r="W27" s="58">
        <v>0</v>
      </c>
      <c r="X27" s="58">
        <v>0</v>
      </c>
      <c r="Y27" s="58"/>
      <c r="Z27" s="58">
        <v>0</v>
      </c>
      <c r="AA27" s="58">
        <v>0</v>
      </c>
      <c r="AB27" s="58">
        <v>0</v>
      </c>
      <c r="AC27" s="58">
        <v>0</v>
      </c>
      <c r="AD27" s="58">
        <v>0</v>
      </c>
      <c r="AE27" s="6">
        <v>0</v>
      </c>
      <c r="AF27" s="58">
        <v>5</v>
      </c>
      <c r="AG27" s="6">
        <v>5</v>
      </c>
      <c r="AH27" s="58">
        <v>5</v>
      </c>
      <c r="AI27" s="58">
        <v>5</v>
      </c>
      <c r="AJ27" s="6">
        <v>0</v>
      </c>
      <c r="AK27" s="58">
        <v>0</v>
      </c>
      <c r="AL27" s="58">
        <v>0</v>
      </c>
      <c r="AM27" s="58">
        <v>0</v>
      </c>
      <c r="AN27" s="58">
        <v>0</v>
      </c>
      <c r="AO27" s="58">
        <v>3</v>
      </c>
      <c r="AP27" s="58">
        <v>5</v>
      </c>
      <c r="AQ27" s="6">
        <v>5</v>
      </c>
      <c r="AR27" s="6">
        <v>3</v>
      </c>
      <c r="AS27" s="6">
        <v>5</v>
      </c>
      <c r="AT27" s="6">
        <v>4</v>
      </c>
      <c r="AU27" s="6">
        <v>4</v>
      </c>
      <c r="AV27" s="6">
        <v>5</v>
      </c>
      <c r="AW27" s="6">
        <v>4</v>
      </c>
      <c r="AX27" s="6">
        <v>4</v>
      </c>
      <c r="AY27" s="6">
        <v>5</v>
      </c>
      <c r="AZ27" s="6">
        <v>5</v>
      </c>
      <c r="BA27" s="6">
        <v>4</v>
      </c>
      <c r="BB27" s="58">
        <v>5</v>
      </c>
      <c r="BC27" s="58"/>
      <c r="BD27" s="58">
        <v>4</v>
      </c>
      <c r="BE27" s="58">
        <v>0</v>
      </c>
      <c r="BF27" s="6">
        <v>0</v>
      </c>
      <c r="BG27" s="58">
        <v>0</v>
      </c>
      <c r="BH27" s="58">
        <v>0</v>
      </c>
      <c r="BI27" s="58">
        <v>0</v>
      </c>
      <c r="BJ27" s="6">
        <v>0</v>
      </c>
      <c r="BK27" s="58">
        <v>5</v>
      </c>
      <c r="BL27" s="58">
        <v>0</v>
      </c>
      <c r="BM27" s="6">
        <v>0</v>
      </c>
      <c r="BN27" s="58">
        <v>5</v>
      </c>
      <c r="BO27" s="6">
        <v>3</v>
      </c>
      <c r="BP27" s="58">
        <v>5</v>
      </c>
      <c r="BQ27" s="58">
        <v>4</v>
      </c>
      <c r="BR27" s="58">
        <v>5</v>
      </c>
      <c r="BS27" s="58">
        <v>3</v>
      </c>
      <c r="BT27" s="58">
        <v>5</v>
      </c>
      <c r="BU27" s="58">
        <v>5</v>
      </c>
      <c r="BV27" s="58">
        <v>3</v>
      </c>
      <c r="BW27" s="58">
        <v>5</v>
      </c>
      <c r="BX27" s="58">
        <v>5</v>
      </c>
      <c r="BY27" s="58">
        <v>0</v>
      </c>
      <c r="BZ27" s="58">
        <v>5</v>
      </c>
      <c r="CA27" s="58">
        <v>5</v>
      </c>
      <c r="CB27" s="58">
        <v>5</v>
      </c>
      <c r="CC27" s="58">
        <v>5</v>
      </c>
      <c r="CD27" s="58">
        <v>5</v>
      </c>
      <c r="CE27" s="6">
        <v>5</v>
      </c>
      <c r="CF27" s="58">
        <v>4</v>
      </c>
      <c r="CG27" s="6">
        <v>0</v>
      </c>
    </row>
    <row r="28" spans="1:85">
      <c r="A28" s="60" t="s">
        <v>612</v>
      </c>
      <c r="B28" s="6">
        <v>5</v>
      </c>
      <c r="C28" s="6">
        <v>5</v>
      </c>
      <c r="D28" s="58">
        <v>5</v>
      </c>
      <c r="E28" s="6">
        <v>5</v>
      </c>
      <c r="F28" s="6">
        <v>5</v>
      </c>
      <c r="G28" s="6">
        <v>0</v>
      </c>
      <c r="H28" s="58">
        <v>0</v>
      </c>
      <c r="I28" s="58">
        <v>0</v>
      </c>
      <c r="J28" s="6">
        <v>0</v>
      </c>
      <c r="K28" s="58">
        <v>0</v>
      </c>
      <c r="L28" s="6">
        <v>0</v>
      </c>
      <c r="M28" s="58">
        <v>0</v>
      </c>
      <c r="N28" s="58">
        <v>0</v>
      </c>
      <c r="O28" s="58">
        <v>0</v>
      </c>
      <c r="P28" s="58">
        <v>0</v>
      </c>
      <c r="Q28" s="58">
        <v>0</v>
      </c>
      <c r="R28" s="58">
        <v>0</v>
      </c>
      <c r="S28" s="58">
        <v>0</v>
      </c>
      <c r="T28" s="58">
        <v>0</v>
      </c>
      <c r="U28" s="58"/>
      <c r="V28" s="58">
        <v>0</v>
      </c>
      <c r="W28" s="58">
        <v>0</v>
      </c>
      <c r="X28" s="58">
        <v>0</v>
      </c>
      <c r="Y28" s="58"/>
      <c r="Z28" s="58">
        <v>0</v>
      </c>
      <c r="AA28" s="58">
        <v>0</v>
      </c>
      <c r="AB28" s="58">
        <v>0</v>
      </c>
      <c r="AC28" s="58">
        <v>0</v>
      </c>
      <c r="AD28" s="58">
        <v>0</v>
      </c>
      <c r="AE28" s="6">
        <v>0</v>
      </c>
      <c r="AF28" s="58">
        <v>5</v>
      </c>
      <c r="AG28" s="6">
        <v>5</v>
      </c>
      <c r="AH28" s="58">
        <v>5</v>
      </c>
      <c r="AI28" s="58">
        <v>5</v>
      </c>
      <c r="AJ28" s="6">
        <v>0</v>
      </c>
      <c r="AK28" s="58">
        <v>0</v>
      </c>
      <c r="AL28" s="58">
        <v>0</v>
      </c>
      <c r="AM28" s="58">
        <v>0</v>
      </c>
      <c r="AN28" s="58">
        <v>0</v>
      </c>
      <c r="AO28" s="58">
        <v>5</v>
      </c>
      <c r="AP28" s="58">
        <v>5</v>
      </c>
      <c r="AQ28" s="6">
        <v>5</v>
      </c>
      <c r="AR28" s="6">
        <v>5</v>
      </c>
      <c r="AS28" s="6">
        <v>5</v>
      </c>
      <c r="AT28" s="6">
        <v>5</v>
      </c>
      <c r="AU28" s="6">
        <v>5</v>
      </c>
      <c r="AV28" s="6">
        <v>5</v>
      </c>
      <c r="AW28" s="6">
        <v>5</v>
      </c>
      <c r="AX28" s="6">
        <v>5</v>
      </c>
      <c r="AY28" s="6">
        <v>0</v>
      </c>
      <c r="AZ28" s="6">
        <v>5</v>
      </c>
      <c r="BA28" s="6">
        <v>5</v>
      </c>
      <c r="BB28" s="58">
        <v>5</v>
      </c>
      <c r="BC28" s="58"/>
      <c r="BD28" s="58">
        <v>5</v>
      </c>
      <c r="BE28" s="58">
        <v>0</v>
      </c>
      <c r="BF28" s="6">
        <v>0</v>
      </c>
      <c r="BG28" s="58">
        <v>0</v>
      </c>
      <c r="BH28" s="58">
        <v>0</v>
      </c>
      <c r="BI28" s="58">
        <v>0</v>
      </c>
      <c r="BJ28" s="6">
        <v>0</v>
      </c>
      <c r="BK28" s="58">
        <v>5</v>
      </c>
      <c r="BL28" s="58">
        <v>0</v>
      </c>
      <c r="BM28" s="6">
        <v>0</v>
      </c>
      <c r="BN28" s="58">
        <v>5</v>
      </c>
      <c r="BO28" s="6">
        <v>5</v>
      </c>
      <c r="BP28" s="58">
        <v>5</v>
      </c>
      <c r="BQ28" s="58">
        <v>5</v>
      </c>
      <c r="BR28" s="58">
        <v>5</v>
      </c>
      <c r="BS28" s="58">
        <v>5</v>
      </c>
      <c r="BT28" s="58">
        <v>5</v>
      </c>
      <c r="BU28" s="58">
        <v>5</v>
      </c>
      <c r="BV28" s="58">
        <v>5</v>
      </c>
      <c r="BW28" s="58">
        <v>5</v>
      </c>
      <c r="BX28" s="58">
        <v>5</v>
      </c>
      <c r="BY28" s="58">
        <v>0</v>
      </c>
      <c r="BZ28" s="58">
        <v>5</v>
      </c>
      <c r="CA28" s="58">
        <v>5</v>
      </c>
      <c r="CB28" s="58">
        <v>5</v>
      </c>
      <c r="CC28" s="58">
        <v>5</v>
      </c>
      <c r="CD28" s="58">
        <v>5</v>
      </c>
      <c r="CE28" s="6">
        <v>5</v>
      </c>
      <c r="CF28" s="58">
        <v>5</v>
      </c>
      <c r="CG28" s="6">
        <v>0</v>
      </c>
    </row>
    <row r="29" spans="1:85">
      <c r="A29" s="60" t="s">
        <v>658</v>
      </c>
      <c r="B29" s="6">
        <v>0</v>
      </c>
      <c r="C29" s="6">
        <v>0</v>
      </c>
      <c r="D29" s="58">
        <v>0</v>
      </c>
      <c r="E29" s="6">
        <v>0</v>
      </c>
      <c r="F29" s="6">
        <v>0</v>
      </c>
      <c r="G29" s="6">
        <v>0</v>
      </c>
      <c r="H29" s="58">
        <v>0</v>
      </c>
      <c r="I29" s="58">
        <v>0</v>
      </c>
      <c r="J29" s="6">
        <v>0</v>
      </c>
      <c r="K29" s="58">
        <v>0</v>
      </c>
      <c r="L29" s="6">
        <v>0</v>
      </c>
      <c r="M29" s="58">
        <v>0</v>
      </c>
      <c r="N29" s="58">
        <v>0</v>
      </c>
      <c r="O29" s="58">
        <v>0</v>
      </c>
      <c r="P29" s="58">
        <v>0</v>
      </c>
      <c r="Q29" s="58">
        <v>0</v>
      </c>
      <c r="R29" s="58">
        <v>0</v>
      </c>
      <c r="S29" s="58">
        <v>0</v>
      </c>
      <c r="T29" s="58">
        <v>0</v>
      </c>
      <c r="U29" s="58"/>
      <c r="V29" s="58">
        <v>0</v>
      </c>
      <c r="W29" s="58">
        <v>0</v>
      </c>
      <c r="X29" s="58">
        <v>0</v>
      </c>
      <c r="Y29" s="58"/>
      <c r="Z29" s="58">
        <v>0</v>
      </c>
      <c r="AA29" s="58">
        <v>0</v>
      </c>
      <c r="AB29" s="58">
        <v>0</v>
      </c>
      <c r="AC29" s="58">
        <v>0</v>
      </c>
      <c r="AD29" s="58">
        <v>0</v>
      </c>
      <c r="AE29" s="6">
        <v>0</v>
      </c>
      <c r="AF29" s="58">
        <v>0</v>
      </c>
      <c r="AG29" s="6">
        <v>0</v>
      </c>
      <c r="AH29" s="58">
        <v>0</v>
      </c>
      <c r="AI29" s="58">
        <v>0</v>
      </c>
      <c r="AJ29" s="6">
        <v>0</v>
      </c>
      <c r="AK29" s="58">
        <v>0</v>
      </c>
      <c r="AL29" s="58">
        <v>0</v>
      </c>
      <c r="AM29" s="58">
        <v>0</v>
      </c>
      <c r="AN29" s="58">
        <v>0</v>
      </c>
      <c r="AO29" s="58">
        <v>0</v>
      </c>
      <c r="AP29" s="58">
        <v>0</v>
      </c>
      <c r="AQ29" s="6">
        <v>0</v>
      </c>
      <c r="AR29" s="6">
        <v>0</v>
      </c>
      <c r="AS29" s="6">
        <v>0</v>
      </c>
      <c r="AT29" s="6">
        <v>0</v>
      </c>
      <c r="AU29" s="6">
        <v>0</v>
      </c>
      <c r="AV29" s="6">
        <v>0</v>
      </c>
      <c r="AW29" s="6">
        <v>0</v>
      </c>
      <c r="AX29" s="6">
        <v>0</v>
      </c>
      <c r="AY29" s="6">
        <v>0</v>
      </c>
      <c r="AZ29" s="6">
        <v>0</v>
      </c>
      <c r="BA29" s="6">
        <v>0</v>
      </c>
      <c r="BB29" s="58">
        <v>0</v>
      </c>
      <c r="BC29" s="58"/>
      <c r="BD29" s="58">
        <v>0</v>
      </c>
      <c r="BE29" s="58">
        <v>0</v>
      </c>
      <c r="BF29" s="6">
        <v>0</v>
      </c>
      <c r="BG29" s="58">
        <v>0</v>
      </c>
      <c r="BH29" s="58">
        <v>0</v>
      </c>
      <c r="BI29" s="58">
        <v>0</v>
      </c>
      <c r="BJ29" s="6">
        <v>0</v>
      </c>
      <c r="BK29" s="58">
        <v>0</v>
      </c>
      <c r="BL29" s="58">
        <v>0</v>
      </c>
      <c r="BM29" s="6">
        <v>0</v>
      </c>
      <c r="BN29" s="58">
        <v>0</v>
      </c>
      <c r="BO29" s="6">
        <v>0</v>
      </c>
      <c r="BP29" s="58">
        <v>0</v>
      </c>
      <c r="BQ29" s="58">
        <v>0</v>
      </c>
      <c r="BR29" s="58">
        <v>0</v>
      </c>
      <c r="BS29" s="58">
        <v>0</v>
      </c>
      <c r="BT29" s="58">
        <v>0</v>
      </c>
      <c r="BU29" s="58">
        <v>0</v>
      </c>
      <c r="BV29" s="58">
        <v>0</v>
      </c>
      <c r="BW29" s="58">
        <v>5</v>
      </c>
      <c r="BX29" s="58">
        <v>0</v>
      </c>
      <c r="BY29" s="58">
        <v>0</v>
      </c>
      <c r="BZ29" s="58">
        <v>0</v>
      </c>
      <c r="CA29" s="58">
        <v>0</v>
      </c>
      <c r="CB29" s="58">
        <v>0</v>
      </c>
      <c r="CC29" s="58">
        <v>0</v>
      </c>
      <c r="CD29" s="58">
        <v>0</v>
      </c>
      <c r="CE29" s="6">
        <v>0</v>
      </c>
      <c r="CF29" s="58">
        <v>0</v>
      </c>
      <c r="CG29" s="6">
        <v>0</v>
      </c>
    </row>
    <row r="30" spans="1:85">
      <c r="A30" s="54" t="s">
        <v>613</v>
      </c>
      <c r="B30" s="6">
        <v>0</v>
      </c>
      <c r="C30" s="6">
        <v>0</v>
      </c>
      <c r="D30" s="58">
        <v>0</v>
      </c>
      <c r="E30" s="6">
        <v>0</v>
      </c>
      <c r="F30" s="6">
        <v>0</v>
      </c>
      <c r="G30" s="6">
        <v>0</v>
      </c>
      <c r="H30" s="58">
        <v>5</v>
      </c>
      <c r="I30" s="58">
        <v>5</v>
      </c>
      <c r="J30" s="6">
        <v>0</v>
      </c>
      <c r="K30" s="58">
        <v>5</v>
      </c>
      <c r="L30" s="6">
        <v>5</v>
      </c>
      <c r="M30" s="58">
        <v>0</v>
      </c>
      <c r="N30" s="58">
        <v>5</v>
      </c>
      <c r="O30" s="58">
        <v>5</v>
      </c>
      <c r="P30" s="58">
        <v>5</v>
      </c>
      <c r="Q30" s="58">
        <v>5</v>
      </c>
      <c r="R30" s="58">
        <v>0</v>
      </c>
      <c r="S30" s="58">
        <v>5</v>
      </c>
      <c r="T30" s="58">
        <v>5</v>
      </c>
      <c r="U30" s="58"/>
      <c r="V30" s="58">
        <v>5</v>
      </c>
      <c r="W30" s="58">
        <v>5</v>
      </c>
      <c r="X30" s="58">
        <v>5</v>
      </c>
      <c r="Y30" s="58"/>
      <c r="Z30" s="58">
        <v>5</v>
      </c>
      <c r="AA30" s="58">
        <v>5</v>
      </c>
      <c r="AB30" s="58">
        <v>5</v>
      </c>
      <c r="AC30" s="58">
        <v>5</v>
      </c>
      <c r="AD30" s="58">
        <v>0</v>
      </c>
      <c r="AE30" s="6">
        <v>5</v>
      </c>
      <c r="AF30" s="58">
        <v>5</v>
      </c>
      <c r="AG30" s="6">
        <v>5</v>
      </c>
      <c r="AH30" s="58">
        <v>5</v>
      </c>
      <c r="AI30" s="58">
        <v>5</v>
      </c>
      <c r="AJ30" s="6">
        <v>5</v>
      </c>
      <c r="AK30" s="58">
        <v>5</v>
      </c>
      <c r="AL30" s="58">
        <v>0</v>
      </c>
      <c r="AM30" s="58">
        <v>0</v>
      </c>
      <c r="AN30" s="58">
        <v>5</v>
      </c>
      <c r="AO30" s="58">
        <v>5</v>
      </c>
      <c r="AP30" s="58">
        <v>5</v>
      </c>
      <c r="AQ30" s="6">
        <v>0</v>
      </c>
      <c r="AR30" s="6">
        <v>0</v>
      </c>
      <c r="AS30" s="6">
        <v>0</v>
      </c>
      <c r="AT30" s="6">
        <v>0</v>
      </c>
      <c r="AU30" s="6">
        <v>0</v>
      </c>
      <c r="AV30" s="6">
        <v>0</v>
      </c>
      <c r="AW30" s="6">
        <v>0</v>
      </c>
      <c r="AX30" s="6">
        <v>0</v>
      </c>
      <c r="AY30" s="6">
        <v>0</v>
      </c>
      <c r="AZ30" s="6">
        <v>0</v>
      </c>
      <c r="BA30" s="6">
        <v>0</v>
      </c>
      <c r="BB30" s="58">
        <v>5</v>
      </c>
      <c r="BC30" s="58"/>
      <c r="BD30" s="58">
        <v>5</v>
      </c>
      <c r="BE30" s="58">
        <v>5</v>
      </c>
      <c r="BF30" s="6">
        <v>5</v>
      </c>
      <c r="BG30" s="58">
        <v>5</v>
      </c>
      <c r="BH30" s="58">
        <v>5</v>
      </c>
      <c r="BI30" s="58">
        <v>5</v>
      </c>
      <c r="BJ30" s="6">
        <v>0</v>
      </c>
      <c r="BK30" s="58">
        <v>5</v>
      </c>
      <c r="BL30" s="58">
        <v>5</v>
      </c>
      <c r="BM30" s="6">
        <v>5</v>
      </c>
      <c r="BN30" s="58">
        <v>5</v>
      </c>
      <c r="BO30" s="6">
        <v>5</v>
      </c>
      <c r="BP30" s="58">
        <v>5</v>
      </c>
      <c r="BQ30" s="58">
        <v>5</v>
      </c>
      <c r="BR30" s="58">
        <v>5</v>
      </c>
      <c r="BS30" s="58">
        <v>5</v>
      </c>
      <c r="BT30" s="58">
        <v>5</v>
      </c>
      <c r="BU30" s="58">
        <v>5</v>
      </c>
      <c r="BV30" s="58">
        <v>5</v>
      </c>
      <c r="BW30" s="58">
        <v>5</v>
      </c>
      <c r="BX30" s="58">
        <v>5</v>
      </c>
      <c r="BY30" s="58">
        <v>5</v>
      </c>
      <c r="BZ30" s="58">
        <v>5</v>
      </c>
      <c r="CA30" s="58">
        <v>5</v>
      </c>
      <c r="CB30" s="58">
        <v>5</v>
      </c>
      <c r="CC30" s="58">
        <v>5</v>
      </c>
      <c r="CD30" s="58">
        <v>5</v>
      </c>
      <c r="CE30" s="6">
        <v>5</v>
      </c>
      <c r="CF30" s="58">
        <v>5</v>
      </c>
      <c r="CG30" s="6">
        <v>5</v>
      </c>
    </row>
    <row r="31" spans="1:85">
      <c r="A31" s="60" t="s">
        <v>610</v>
      </c>
      <c r="B31" s="6">
        <v>0</v>
      </c>
      <c r="C31" s="6">
        <v>0</v>
      </c>
      <c r="D31" s="58">
        <v>0</v>
      </c>
      <c r="E31" s="6">
        <v>0</v>
      </c>
      <c r="F31" s="6">
        <v>0</v>
      </c>
      <c r="G31" s="6">
        <v>0</v>
      </c>
      <c r="H31" s="58">
        <v>0</v>
      </c>
      <c r="I31" s="58">
        <v>0</v>
      </c>
      <c r="J31" s="6">
        <v>0</v>
      </c>
      <c r="K31" s="58">
        <v>0</v>
      </c>
      <c r="L31" s="6">
        <v>0</v>
      </c>
      <c r="M31" s="58">
        <v>5</v>
      </c>
      <c r="N31" s="58">
        <v>5</v>
      </c>
      <c r="O31" s="58">
        <v>0</v>
      </c>
      <c r="P31" s="58">
        <v>0</v>
      </c>
      <c r="Q31" s="58">
        <v>0</v>
      </c>
      <c r="R31" s="58">
        <v>0</v>
      </c>
      <c r="S31" s="58">
        <v>0</v>
      </c>
      <c r="T31" s="58">
        <v>0</v>
      </c>
      <c r="U31" s="58"/>
      <c r="V31" s="58">
        <v>0</v>
      </c>
      <c r="W31" s="58">
        <v>0</v>
      </c>
      <c r="X31" s="58">
        <v>0</v>
      </c>
      <c r="Y31" s="58"/>
      <c r="Z31" s="58">
        <v>0</v>
      </c>
      <c r="AA31" s="58">
        <v>0</v>
      </c>
      <c r="AB31" s="58">
        <v>0</v>
      </c>
      <c r="AC31" s="58">
        <v>0</v>
      </c>
      <c r="AD31" s="58">
        <v>0</v>
      </c>
      <c r="AE31" s="6">
        <v>0</v>
      </c>
      <c r="AF31" s="58">
        <v>0</v>
      </c>
      <c r="AG31" s="6">
        <v>5</v>
      </c>
      <c r="AH31" s="58">
        <v>0</v>
      </c>
      <c r="AI31" s="58">
        <v>0</v>
      </c>
      <c r="AJ31" s="6">
        <v>0</v>
      </c>
      <c r="AK31" s="58">
        <v>5</v>
      </c>
      <c r="AL31" s="58">
        <v>5</v>
      </c>
      <c r="AM31" s="58">
        <v>0</v>
      </c>
      <c r="AN31" s="58">
        <v>0</v>
      </c>
      <c r="AO31" s="58">
        <v>0</v>
      </c>
      <c r="AP31" s="58">
        <v>0</v>
      </c>
      <c r="AQ31" s="6">
        <v>0</v>
      </c>
      <c r="AR31" s="6">
        <v>0</v>
      </c>
      <c r="AS31" s="6">
        <v>0</v>
      </c>
      <c r="AT31" s="6">
        <v>0</v>
      </c>
      <c r="AU31" s="6">
        <v>0</v>
      </c>
      <c r="AV31" s="6">
        <v>0</v>
      </c>
      <c r="AW31" s="6">
        <v>0</v>
      </c>
      <c r="AX31" s="6">
        <v>0</v>
      </c>
      <c r="AY31" s="6">
        <v>0</v>
      </c>
      <c r="AZ31" s="6">
        <v>0</v>
      </c>
      <c r="BA31" s="6">
        <v>0</v>
      </c>
      <c r="BB31" s="58">
        <v>0</v>
      </c>
      <c r="BC31" s="58"/>
      <c r="BD31" s="58">
        <v>0</v>
      </c>
      <c r="BE31" s="58">
        <v>0</v>
      </c>
      <c r="BF31" s="6">
        <v>0</v>
      </c>
      <c r="BG31" s="58">
        <v>0</v>
      </c>
      <c r="BH31" s="58">
        <v>5</v>
      </c>
      <c r="BI31" s="58">
        <v>0</v>
      </c>
      <c r="BJ31" s="6">
        <v>5</v>
      </c>
      <c r="BK31" s="58">
        <v>5</v>
      </c>
      <c r="BL31" s="58">
        <v>0</v>
      </c>
      <c r="BM31" s="6">
        <v>0</v>
      </c>
      <c r="BN31" s="58">
        <v>0</v>
      </c>
      <c r="BO31" s="6">
        <v>0</v>
      </c>
      <c r="BP31" s="58">
        <v>5</v>
      </c>
      <c r="BQ31" s="58">
        <v>0</v>
      </c>
      <c r="BR31" s="58">
        <v>0</v>
      </c>
      <c r="BS31" s="58">
        <v>0</v>
      </c>
      <c r="BT31" s="58">
        <v>0</v>
      </c>
      <c r="BU31" s="58">
        <v>0</v>
      </c>
      <c r="BV31" s="58">
        <v>5</v>
      </c>
      <c r="BW31" s="58">
        <v>0</v>
      </c>
      <c r="BX31" s="58">
        <v>0</v>
      </c>
      <c r="BY31" s="58">
        <v>0</v>
      </c>
      <c r="BZ31" s="58">
        <v>0</v>
      </c>
      <c r="CA31" s="58">
        <v>0</v>
      </c>
      <c r="CB31" s="58">
        <v>0</v>
      </c>
      <c r="CC31" s="58">
        <v>0</v>
      </c>
      <c r="CD31" s="58">
        <v>0</v>
      </c>
      <c r="CE31" s="6">
        <v>0</v>
      </c>
      <c r="CF31" s="58">
        <v>0</v>
      </c>
      <c r="CG31" s="6">
        <v>0</v>
      </c>
    </row>
    <row r="32" spans="1:85">
      <c r="A32" s="60" t="s">
        <v>611</v>
      </c>
      <c r="B32" s="6">
        <v>0</v>
      </c>
      <c r="C32" s="6">
        <v>0</v>
      </c>
      <c r="D32" s="58">
        <v>0</v>
      </c>
      <c r="E32" s="6">
        <v>0</v>
      </c>
      <c r="F32" s="6">
        <v>0</v>
      </c>
      <c r="G32" s="6">
        <v>0</v>
      </c>
      <c r="H32" s="58">
        <v>1</v>
      </c>
      <c r="I32" s="58">
        <v>0</v>
      </c>
      <c r="J32" s="6">
        <v>0</v>
      </c>
      <c r="K32" s="58">
        <v>0</v>
      </c>
      <c r="L32" s="6">
        <v>0</v>
      </c>
      <c r="M32" s="58">
        <v>0</v>
      </c>
      <c r="N32" s="58">
        <v>0</v>
      </c>
      <c r="O32" s="58">
        <v>0</v>
      </c>
      <c r="P32" s="58">
        <v>1</v>
      </c>
      <c r="Q32" s="58">
        <v>0</v>
      </c>
      <c r="R32" s="58">
        <v>1</v>
      </c>
      <c r="S32" s="58">
        <v>1</v>
      </c>
      <c r="T32" s="58">
        <v>0</v>
      </c>
      <c r="U32" s="58"/>
      <c r="V32" s="58">
        <v>0</v>
      </c>
      <c r="W32" s="58">
        <v>0</v>
      </c>
      <c r="X32" s="58">
        <v>0</v>
      </c>
      <c r="Y32" s="58"/>
      <c r="Z32" s="58">
        <v>0</v>
      </c>
      <c r="AA32" s="58">
        <v>0</v>
      </c>
      <c r="AB32" s="58">
        <v>0</v>
      </c>
      <c r="AC32" s="58">
        <v>0</v>
      </c>
      <c r="AD32" s="58">
        <v>0</v>
      </c>
      <c r="AE32" s="6">
        <v>1</v>
      </c>
      <c r="AF32" s="58">
        <v>0</v>
      </c>
      <c r="AG32" s="6">
        <v>0</v>
      </c>
      <c r="AH32" s="58">
        <v>0</v>
      </c>
      <c r="AI32" s="58">
        <v>0</v>
      </c>
      <c r="AJ32" s="6">
        <v>0</v>
      </c>
      <c r="AK32" s="58">
        <v>0</v>
      </c>
      <c r="AL32" s="58">
        <v>1</v>
      </c>
      <c r="AM32" s="58">
        <v>0</v>
      </c>
      <c r="AN32" s="58">
        <v>1</v>
      </c>
      <c r="AO32" s="58">
        <v>0</v>
      </c>
      <c r="AP32" s="58">
        <v>1</v>
      </c>
      <c r="AQ32" s="6">
        <v>0</v>
      </c>
      <c r="AR32" s="6">
        <v>0</v>
      </c>
      <c r="AS32" s="6">
        <v>0</v>
      </c>
      <c r="AT32" s="6">
        <v>0</v>
      </c>
      <c r="AU32" s="6">
        <v>0</v>
      </c>
      <c r="AV32" s="6">
        <v>0</v>
      </c>
      <c r="AW32" s="6">
        <v>3</v>
      </c>
      <c r="AX32" s="6">
        <v>0</v>
      </c>
      <c r="AY32" s="6">
        <v>0</v>
      </c>
      <c r="AZ32" s="6">
        <v>0</v>
      </c>
      <c r="BA32" s="6">
        <v>0</v>
      </c>
      <c r="BB32" s="58">
        <v>1</v>
      </c>
      <c r="BC32" s="58"/>
      <c r="BD32" s="58">
        <v>0</v>
      </c>
      <c r="BE32" s="58">
        <v>0</v>
      </c>
      <c r="BF32" s="6">
        <v>3</v>
      </c>
      <c r="BG32" s="58">
        <v>0</v>
      </c>
      <c r="BH32" s="58">
        <v>0</v>
      </c>
      <c r="BI32" s="58">
        <v>0</v>
      </c>
      <c r="BJ32" s="6">
        <v>0</v>
      </c>
      <c r="BK32" s="58">
        <v>1</v>
      </c>
      <c r="BL32" s="58">
        <v>0</v>
      </c>
      <c r="BM32" s="6">
        <v>0</v>
      </c>
      <c r="BN32" s="58">
        <v>0</v>
      </c>
      <c r="BO32" s="6">
        <v>0</v>
      </c>
      <c r="BP32" s="58">
        <v>5</v>
      </c>
      <c r="BQ32" s="58">
        <v>0</v>
      </c>
      <c r="BR32" s="58">
        <v>0</v>
      </c>
      <c r="BS32" s="58">
        <v>0</v>
      </c>
      <c r="BT32" s="58">
        <v>1</v>
      </c>
      <c r="BU32" s="58">
        <v>0</v>
      </c>
      <c r="BV32" s="58">
        <v>2</v>
      </c>
      <c r="BW32" s="58">
        <v>2</v>
      </c>
      <c r="BX32" s="58">
        <v>0</v>
      </c>
      <c r="BY32" s="58">
        <v>1</v>
      </c>
      <c r="BZ32" s="58">
        <v>0</v>
      </c>
      <c r="CA32" s="58">
        <v>0</v>
      </c>
      <c r="CB32" s="58">
        <v>0</v>
      </c>
      <c r="CC32" s="58">
        <v>5</v>
      </c>
      <c r="CD32" s="58">
        <v>0</v>
      </c>
      <c r="CE32" s="6">
        <v>0</v>
      </c>
      <c r="CF32" s="58">
        <v>0</v>
      </c>
      <c r="CG32" s="6">
        <v>0</v>
      </c>
    </row>
    <row r="33" spans="1:85">
      <c r="A33" s="60" t="s">
        <v>612</v>
      </c>
      <c r="B33" s="6">
        <v>0</v>
      </c>
      <c r="C33" s="6">
        <v>0</v>
      </c>
      <c r="D33" s="58">
        <v>0</v>
      </c>
      <c r="E33" s="6">
        <v>0</v>
      </c>
      <c r="F33" s="6">
        <v>0</v>
      </c>
      <c r="G33" s="6">
        <v>5</v>
      </c>
      <c r="H33" s="58">
        <v>5</v>
      </c>
      <c r="I33" s="58">
        <v>5</v>
      </c>
      <c r="J33" s="6">
        <v>0</v>
      </c>
      <c r="K33" s="58">
        <v>5</v>
      </c>
      <c r="L33" s="6">
        <v>5</v>
      </c>
      <c r="M33" s="58">
        <v>5</v>
      </c>
      <c r="N33" s="58">
        <v>5</v>
      </c>
      <c r="O33" s="58">
        <v>5</v>
      </c>
      <c r="P33" s="58">
        <v>5</v>
      </c>
      <c r="Q33" s="58">
        <v>5</v>
      </c>
      <c r="R33" s="58">
        <v>0</v>
      </c>
      <c r="S33" s="58">
        <v>5</v>
      </c>
      <c r="T33" s="58">
        <v>5</v>
      </c>
      <c r="U33" s="58"/>
      <c r="V33" s="58">
        <v>5</v>
      </c>
      <c r="W33" s="58">
        <v>5</v>
      </c>
      <c r="X33" s="58">
        <v>5</v>
      </c>
      <c r="Y33" s="58"/>
      <c r="Z33" s="58">
        <v>5</v>
      </c>
      <c r="AA33" s="58">
        <v>5</v>
      </c>
      <c r="AB33" s="58">
        <v>0</v>
      </c>
      <c r="AC33" s="58">
        <v>5</v>
      </c>
      <c r="AD33" s="58">
        <v>0</v>
      </c>
      <c r="AE33" s="6">
        <v>5</v>
      </c>
      <c r="AF33" s="58">
        <v>5</v>
      </c>
      <c r="AG33" s="6">
        <v>5</v>
      </c>
      <c r="AH33" s="58">
        <v>5</v>
      </c>
      <c r="AI33" s="58">
        <v>5</v>
      </c>
      <c r="AJ33" s="6">
        <v>5</v>
      </c>
      <c r="AK33" s="58">
        <v>5</v>
      </c>
      <c r="AL33" s="58">
        <v>5</v>
      </c>
      <c r="AM33" s="58">
        <v>0</v>
      </c>
      <c r="AN33" s="58">
        <v>5</v>
      </c>
      <c r="AO33" s="58">
        <v>5</v>
      </c>
      <c r="AP33" s="58">
        <v>5</v>
      </c>
      <c r="AQ33" s="6">
        <v>0</v>
      </c>
      <c r="AR33" s="6">
        <v>0</v>
      </c>
      <c r="AS33" s="6">
        <v>0</v>
      </c>
      <c r="AT33" s="6">
        <v>0</v>
      </c>
      <c r="AU33" s="6">
        <v>0</v>
      </c>
      <c r="AV33" s="6">
        <v>0</v>
      </c>
      <c r="AW33" s="6">
        <v>5</v>
      </c>
      <c r="AX33" s="6">
        <v>0</v>
      </c>
      <c r="AY33" s="6">
        <v>0</v>
      </c>
      <c r="AZ33" s="6">
        <v>0</v>
      </c>
      <c r="BA33" s="6">
        <v>0</v>
      </c>
      <c r="BB33" s="58">
        <v>5</v>
      </c>
      <c r="BC33" s="58"/>
      <c r="BD33" s="58">
        <v>5</v>
      </c>
      <c r="BE33" s="58">
        <v>0</v>
      </c>
      <c r="BF33" s="6">
        <v>5</v>
      </c>
      <c r="BG33" s="58">
        <v>5</v>
      </c>
      <c r="BH33" s="58">
        <v>5</v>
      </c>
      <c r="BI33" s="58">
        <v>5</v>
      </c>
      <c r="BJ33" s="6">
        <v>0</v>
      </c>
      <c r="BK33" s="58">
        <v>5</v>
      </c>
      <c r="BL33" s="58">
        <v>5</v>
      </c>
      <c r="BM33" s="6">
        <v>5</v>
      </c>
      <c r="BN33" s="58">
        <v>5</v>
      </c>
      <c r="BO33" s="6">
        <v>5</v>
      </c>
      <c r="BP33" s="58">
        <v>5</v>
      </c>
      <c r="BQ33" s="58">
        <v>5</v>
      </c>
      <c r="BR33" s="58">
        <v>5</v>
      </c>
      <c r="BS33" s="58">
        <v>5</v>
      </c>
      <c r="BT33" s="58">
        <v>5</v>
      </c>
      <c r="BU33" s="58">
        <v>5</v>
      </c>
      <c r="BV33" s="58">
        <v>5</v>
      </c>
      <c r="BW33" s="58">
        <v>5</v>
      </c>
      <c r="BX33" s="58">
        <v>5</v>
      </c>
      <c r="BY33" s="58">
        <v>0</v>
      </c>
      <c r="BZ33" s="58">
        <v>0</v>
      </c>
      <c r="CA33" s="58">
        <v>5</v>
      </c>
      <c r="CB33" s="58">
        <v>5</v>
      </c>
      <c r="CC33" s="58">
        <v>0</v>
      </c>
      <c r="CD33" s="58">
        <v>5</v>
      </c>
      <c r="CE33" s="6">
        <v>5</v>
      </c>
      <c r="CF33" s="58">
        <v>5</v>
      </c>
      <c r="CG33" s="6">
        <v>5</v>
      </c>
    </row>
    <row r="34" spans="1:85">
      <c r="A34" s="60" t="s">
        <v>658</v>
      </c>
      <c r="B34" s="6">
        <v>0</v>
      </c>
      <c r="C34" s="6">
        <v>0</v>
      </c>
      <c r="D34" s="58">
        <v>0</v>
      </c>
      <c r="E34" s="6">
        <v>0</v>
      </c>
      <c r="F34" s="6">
        <v>0</v>
      </c>
      <c r="G34" s="6">
        <v>0</v>
      </c>
      <c r="H34" s="58">
        <v>0</v>
      </c>
      <c r="I34" s="58">
        <v>0</v>
      </c>
      <c r="J34" s="6">
        <v>0</v>
      </c>
      <c r="K34" s="58">
        <v>0</v>
      </c>
      <c r="L34" s="6">
        <v>0</v>
      </c>
      <c r="M34" s="58">
        <v>0</v>
      </c>
      <c r="N34" s="58">
        <v>0</v>
      </c>
      <c r="O34" s="58">
        <v>0</v>
      </c>
      <c r="P34" s="58">
        <v>0</v>
      </c>
      <c r="Q34" s="58">
        <v>0</v>
      </c>
      <c r="R34" s="58">
        <v>0</v>
      </c>
      <c r="S34" s="58">
        <v>0</v>
      </c>
      <c r="T34" s="58">
        <v>0</v>
      </c>
      <c r="U34" s="58"/>
      <c r="V34" s="58">
        <v>0</v>
      </c>
      <c r="W34" s="58">
        <v>0</v>
      </c>
      <c r="X34" s="58">
        <v>0</v>
      </c>
      <c r="Y34" s="58"/>
      <c r="Z34" s="58">
        <v>0</v>
      </c>
      <c r="AA34" s="58">
        <v>0</v>
      </c>
      <c r="AB34" s="58">
        <v>0</v>
      </c>
      <c r="AC34" s="58">
        <v>0</v>
      </c>
      <c r="AD34" s="58">
        <v>0</v>
      </c>
      <c r="AE34" s="6">
        <v>0</v>
      </c>
      <c r="AF34" s="58">
        <v>0</v>
      </c>
      <c r="AG34" s="6">
        <v>0</v>
      </c>
      <c r="AH34" s="58">
        <v>0</v>
      </c>
      <c r="AI34" s="58">
        <v>0</v>
      </c>
      <c r="AJ34" s="6">
        <v>0</v>
      </c>
      <c r="AK34" s="58">
        <v>0</v>
      </c>
      <c r="AL34" s="58">
        <v>0</v>
      </c>
      <c r="AM34" s="58">
        <v>0</v>
      </c>
      <c r="AN34" s="58">
        <v>0</v>
      </c>
      <c r="AO34" s="58">
        <v>0</v>
      </c>
      <c r="AP34" s="58">
        <v>0</v>
      </c>
      <c r="AQ34" s="6">
        <v>0</v>
      </c>
      <c r="AR34" s="6">
        <v>0</v>
      </c>
      <c r="AS34" s="6">
        <v>0</v>
      </c>
      <c r="AT34" s="6">
        <v>0</v>
      </c>
      <c r="AU34" s="6">
        <v>0</v>
      </c>
      <c r="AV34" s="6">
        <v>0</v>
      </c>
      <c r="AW34" s="6">
        <v>0</v>
      </c>
      <c r="AX34" s="6">
        <v>0</v>
      </c>
      <c r="AY34" s="6">
        <v>0</v>
      </c>
      <c r="AZ34" s="6">
        <v>0</v>
      </c>
      <c r="BA34" s="6">
        <v>0</v>
      </c>
      <c r="BB34" s="58">
        <v>0</v>
      </c>
      <c r="BC34" s="58"/>
      <c r="BD34" s="58">
        <v>0</v>
      </c>
      <c r="BE34" s="58">
        <v>0</v>
      </c>
      <c r="BF34" s="6">
        <v>0</v>
      </c>
      <c r="BG34" s="58">
        <v>0</v>
      </c>
      <c r="BH34" s="58">
        <v>0</v>
      </c>
      <c r="BI34" s="58">
        <v>0</v>
      </c>
      <c r="BJ34" s="6">
        <v>0</v>
      </c>
      <c r="BK34" s="58">
        <v>0</v>
      </c>
      <c r="BL34" s="58">
        <v>0</v>
      </c>
      <c r="BM34" s="6">
        <v>0</v>
      </c>
      <c r="BN34" s="58">
        <v>0</v>
      </c>
      <c r="BO34" s="6">
        <v>0</v>
      </c>
      <c r="BP34" s="58">
        <v>0</v>
      </c>
      <c r="BQ34" s="58">
        <v>0</v>
      </c>
      <c r="BR34" s="58">
        <v>0</v>
      </c>
      <c r="BS34" s="58">
        <v>0</v>
      </c>
      <c r="BT34" s="58">
        <v>0</v>
      </c>
      <c r="BU34" s="58">
        <v>0</v>
      </c>
      <c r="BV34" s="58">
        <v>0</v>
      </c>
      <c r="BW34" s="58">
        <v>5</v>
      </c>
      <c r="BX34" s="58">
        <v>0</v>
      </c>
      <c r="BY34" s="58">
        <v>0</v>
      </c>
      <c r="BZ34" s="58">
        <v>0</v>
      </c>
      <c r="CA34" s="58">
        <v>0</v>
      </c>
      <c r="CB34" s="58">
        <v>0</v>
      </c>
      <c r="CC34" s="58">
        <v>0</v>
      </c>
      <c r="CD34" s="58">
        <v>0</v>
      </c>
      <c r="CE34" s="6">
        <v>0</v>
      </c>
      <c r="CF34" s="58">
        <v>0</v>
      </c>
      <c r="CG34" s="6">
        <v>0</v>
      </c>
    </row>
    <row r="35" spans="1:85">
      <c r="A35" s="54" t="s">
        <v>614</v>
      </c>
      <c r="B35" s="4">
        <v>250000</v>
      </c>
      <c r="C35" s="4">
        <v>132000</v>
      </c>
      <c r="D35" s="19">
        <v>100000</v>
      </c>
      <c r="E35" s="4">
        <v>180000</v>
      </c>
      <c r="F35" s="4">
        <v>60000</v>
      </c>
      <c r="G35" s="4">
        <v>0</v>
      </c>
      <c r="H35" s="62">
        <v>0</v>
      </c>
      <c r="I35" s="19">
        <v>0</v>
      </c>
      <c r="J35" s="4">
        <v>0</v>
      </c>
      <c r="K35" s="19">
        <v>0</v>
      </c>
      <c r="L35" s="4">
        <v>0</v>
      </c>
      <c r="M35" s="19">
        <v>0</v>
      </c>
      <c r="N35" s="19">
        <v>0</v>
      </c>
      <c r="O35" s="19">
        <v>0</v>
      </c>
      <c r="P35" s="19">
        <v>0</v>
      </c>
      <c r="Q35" s="19">
        <v>0</v>
      </c>
      <c r="R35" s="19">
        <v>0</v>
      </c>
      <c r="S35" s="19">
        <v>0</v>
      </c>
      <c r="T35" s="19">
        <v>0</v>
      </c>
      <c r="V35" s="19">
        <v>0</v>
      </c>
      <c r="W35" s="19">
        <v>0</v>
      </c>
      <c r="X35" s="19">
        <v>0</v>
      </c>
      <c r="Z35" s="19">
        <v>0</v>
      </c>
      <c r="AA35" s="62">
        <v>0</v>
      </c>
      <c r="AB35" s="19">
        <v>0</v>
      </c>
      <c r="AC35" s="19">
        <v>0</v>
      </c>
      <c r="AD35" s="19">
        <v>0</v>
      </c>
      <c r="AE35" s="4">
        <v>0</v>
      </c>
      <c r="AF35" s="19">
        <v>59000</v>
      </c>
      <c r="AG35" s="4">
        <v>187500</v>
      </c>
      <c r="AH35" s="19">
        <v>104000</v>
      </c>
      <c r="AI35" s="19">
        <v>60000</v>
      </c>
      <c r="AJ35" s="4">
        <v>0</v>
      </c>
      <c r="AK35" s="19">
        <v>0</v>
      </c>
      <c r="AL35" s="19">
        <v>0</v>
      </c>
      <c r="AM35" s="19">
        <v>0</v>
      </c>
      <c r="AN35" s="19">
        <v>0</v>
      </c>
      <c r="AO35" s="19">
        <v>110000</v>
      </c>
      <c r="AP35" s="19">
        <v>90000</v>
      </c>
      <c r="AQ35" s="4">
        <v>140000</v>
      </c>
      <c r="AR35" s="4">
        <v>95557</v>
      </c>
      <c r="AS35" s="4">
        <v>189940</v>
      </c>
      <c r="AT35" s="4">
        <v>70000</v>
      </c>
      <c r="AU35" s="4">
        <v>79597</v>
      </c>
      <c r="AV35" s="4">
        <v>100000</v>
      </c>
      <c r="AW35" s="4">
        <v>0</v>
      </c>
      <c r="AX35" s="4">
        <v>63511</v>
      </c>
      <c r="AY35" s="4">
        <v>415410</v>
      </c>
      <c r="AZ35" s="4">
        <v>75000</v>
      </c>
      <c r="BA35" s="4">
        <v>131852</v>
      </c>
      <c r="BB35" s="19">
        <v>130</v>
      </c>
      <c r="BD35" s="19">
        <v>180000</v>
      </c>
      <c r="BE35" s="19">
        <v>0</v>
      </c>
      <c r="BF35" s="4">
        <v>0</v>
      </c>
      <c r="BG35" s="19">
        <v>0</v>
      </c>
      <c r="BH35" s="19">
        <v>0</v>
      </c>
      <c r="BI35" s="19">
        <v>0</v>
      </c>
      <c r="BJ35" s="4">
        <v>0</v>
      </c>
      <c r="BK35" s="19">
        <v>0</v>
      </c>
      <c r="BL35" s="19">
        <v>0</v>
      </c>
      <c r="BM35" s="4">
        <v>0</v>
      </c>
      <c r="BN35" s="19">
        <v>200000</v>
      </c>
      <c r="BO35" s="4">
        <v>0</v>
      </c>
      <c r="BP35" s="19">
        <v>110000</v>
      </c>
      <c r="BQ35" s="19">
        <v>40000</v>
      </c>
      <c r="BR35" s="19">
        <v>120000</v>
      </c>
      <c r="BS35" s="19">
        <v>100000</v>
      </c>
      <c r="BT35" s="19">
        <v>150000</v>
      </c>
      <c r="BU35" s="19">
        <v>75000</v>
      </c>
      <c r="BV35" s="19">
        <v>70000</v>
      </c>
      <c r="BW35" s="19">
        <v>180000</v>
      </c>
      <c r="BX35" s="19">
        <v>90000</v>
      </c>
      <c r="BY35" s="19">
        <v>0</v>
      </c>
      <c r="BZ35" s="19">
        <v>110000</v>
      </c>
      <c r="CA35" s="19">
        <v>90000</v>
      </c>
      <c r="CB35" s="19">
        <v>60000</v>
      </c>
      <c r="CD35" s="19">
        <v>100000</v>
      </c>
      <c r="CE35" s="4">
        <v>115000</v>
      </c>
      <c r="CF35" s="19">
        <v>153600</v>
      </c>
      <c r="CG35" s="4">
        <v>0</v>
      </c>
    </row>
    <row r="36" spans="1:85">
      <c r="A36" s="64" t="s">
        <v>615</v>
      </c>
      <c r="B36" s="4">
        <v>0</v>
      </c>
      <c r="C36" s="4">
        <v>0</v>
      </c>
      <c r="D36" s="19">
        <v>0</v>
      </c>
      <c r="E36" s="4">
        <v>0</v>
      </c>
      <c r="F36" s="4">
        <v>0</v>
      </c>
      <c r="G36" s="4">
        <v>60000</v>
      </c>
      <c r="H36" s="19">
        <v>83000</v>
      </c>
      <c r="I36" s="19">
        <v>25000</v>
      </c>
      <c r="J36" s="4">
        <v>0</v>
      </c>
      <c r="K36" s="19">
        <v>24000</v>
      </c>
      <c r="L36" s="4">
        <v>50000</v>
      </c>
      <c r="M36" s="19">
        <v>45000</v>
      </c>
      <c r="N36" s="19">
        <v>56000</v>
      </c>
      <c r="O36" s="19">
        <v>30000</v>
      </c>
      <c r="P36" s="19">
        <v>2000</v>
      </c>
      <c r="Q36" s="19">
        <v>25000</v>
      </c>
      <c r="R36" s="19">
        <v>12500</v>
      </c>
      <c r="S36" s="19">
        <v>25000</v>
      </c>
      <c r="T36" s="19">
        <v>99996</v>
      </c>
      <c r="V36" s="19">
        <v>40000</v>
      </c>
      <c r="W36" s="19">
        <v>40000</v>
      </c>
      <c r="X36" s="61">
        <v>45000</v>
      </c>
      <c r="Z36" s="19">
        <v>30000</v>
      </c>
      <c r="AA36" s="62">
        <v>55000</v>
      </c>
      <c r="AB36" s="19" t="s">
        <v>1545</v>
      </c>
      <c r="AC36" s="19">
        <v>41250</v>
      </c>
      <c r="AD36" s="19">
        <v>0</v>
      </c>
      <c r="AE36" s="109">
        <v>50000</v>
      </c>
      <c r="AF36" s="19">
        <v>10000</v>
      </c>
      <c r="AG36" s="4">
        <v>40000</v>
      </c>
      <c r="AH36" s="19">
        <v>45000</v>
      </c>
      <c r="AI36" s="19">
        <v>0</v>
      </c>
      <c r="AJ36" s="4">
        <v>45000</v>
      </c>
      <c r="AK36" s="19">
        <v>45000</v>
      </c>
      <c r="AL36" s="19">
        <v>15000</v>
      </c>
      <c r="AM36" s="19">
        <v>0</v>
      </c>
      <c r="AN36" s="19">
        <v>60000</v>
      </c>
      <c r="AO36" s="19">
        <v>0</v>
      </c>
      <c r="AP36" s="19">
        <v>50000</v>
      </c>
      <c r="AQ36" s="4">
        <v>0</v>
      </c>
      <c r="AR36" s="4">
        <v>0</v>
      </c>
      <c r="AS36" s="4">
        <v>0</v>
      </c>
      <c r="AT36" s="4">
        <v>0</v>
      </c>
      <c r="AU36" s="4">
        <v>0</v>
      </c>
      <c r="AV36" s="4">
        <v>0</v>
      </c>
      <c r="AW36" s="4">
        <v>0</v>
      </c>
      <c r="AX36" s="4">
        <v>0</v>
      </c>
      <c r="AY36" s="4">
        <v>0</v>
      </c>
      <c r="AZ36" s="4">
        <v>0</v>
      </c>
      <c r="BA36" s="4">
        <v>0</v>
      </c>
      <c r="BB36" s="19">
        <v>100</v>
      </c>
      <c r="BD36" s="19">
        <v>20000</v>
      </c>
      <c r="BE36" s="19">
        <v>50000</v>
      </c>
      <c r="BF36" s="4">
        <v>86000</v>
      </c>
      <c r="BG36" s="19">
        <v>55000</v>
      </c>
      <c r="BH36" s="19">
        <v>70000</v>
      </c>
      <c r="BI36" s="19">
        <v>50000</v>
      </c>
      <c r="BJ36" s="4">
        <v>17500</v>
      </c>
      <c r="BK36" s="19">
        <v>0</v>
      </c>
      <c r="BL36" s="19">
        <v>50000</v>
      </c>
      <c r="BM36" s="4">
        <v>43000</v>
      </c>
      <c r="BN36" s="19">
        <v>100000</v>
      </c>
      <c r="BO36" s="4">
        <v>0</v>
      </c>
      <c r="BP36" s="19">
        <v>0</v>
      </c>
      <c r="BQ36" s="19">
        <v>30000</v>
      </c>
      <c r="BS36" s="19">
        <v>0</v>
      </c>
      <c r="BT36" s="19">
        <v>77000</v>
      </c>
      <c r="BU36" s="19">
        <v>30000</v>
      </c>
      <c r="BV36" s="19">
        <v>30000</v>
      </c>
      <c r="BW36" s="19">
        <v>0</v>
      </c>
      <c r="BX36" s="19">
        <v>0</v>
      </c>
      <c r="BY36" s="19">
        <v>0</v>
      </c>
      <c r="BZ36" s="19">
        <v>0</v>
      </c>
      <c r="CA36" s="19">
        <v>0</v>
      </c>
      <c r="CB36" s="19">
        <v>100000</v>
      </c>
      <c r="CC36" s="19">
        <v>130000</v>
      </c>
      <c r="CD36" s="19">
        <v>0</v>
      </c>
      <c r="CE36" s="4">
        <v>115000</v>
      </c>
      <c r="CF36" s="19">
        <v>38400</v>
      </c>
      <c r="CG36" s="4">
        <v>40000</v>
      </c>
    </row>
    <row r="37" spans="1:85" s="71" customFormat="1" ht="18">
      <c r="A37" s="65" t="s">
        <v>616</v>
      </c>
      <c r="B37" s="29"/>
      <c r="C37" s="29"/>
      <c r="D37" s="104"/>
      <c r="E37" s="29"/>
      <c r="F37" s="29"/>
      <c r="G37" s="29"/>
      <c r="H37" s="104"/>
      <c r="I37" s="104"/>
      <c r="J37" s="29"/>
      <c r="K37" s="104"/>
      <c r="L37" s="29"/>
      <c r="M37" s="104"/>
      <c r="N37" s="104"/>
      <c r="O37" s="104"/>
      <c r="P37" s="104"/>
      <c r="Q37" s="104"/>
      <c r="R37" s="104"/>
      <c r="S37" s="104"/>
      <c r="T37" s="104"/>
      <c r="U37" s="104"/>
      <c r="V37" s="104"/>
      <c r="W37" s="104"/>
      <c r="X37" s="67"/>
      <c r="Y37" s="67"/>
      <c r="Z37" s="104"/>
      <c r="AA37" s="104"/>
      <c r="AB37" s="104"/>
      <c r="AC37" s="104"/>
      <c r="AD37" s="104"/>
      <c r="AE37" s="29"/>
      <c r="AF37" s="104"/>
      <c r="AG37" s="29"/>
      <c r="AH37" s="104"/>
      <c r="AI37" s="104"/>
      <c r="AJ37" s="29"/>
      <c r="AK37" s="67"/>
      <c r="AL37" s="104"/>
      <c r="AM37" s="67"/>
      <c r="AN37" s="104"/>
      <c r="AO37" s="67"/>
      <c r="AP37" s="104"/>
      <c r="AQ37" s="29"/>
      <c r="AR37" s="29"/>
      <c r="AS37" s="29"/>
      <c r="AT37" s="29"/>
      <c r="AU37" s="29"/>
      <c r="AV37" s="29"/>
      <c r="AW37" s="29"/>
      <c r="AX37" s="29"/>
      <c r="AY37" s="29"/>
      <c r="AZ37" s="29"/>
      <c r="BA37" s="29"/>
      <c r="BB37" s="104"/>
      <c r="BC37" s="104"/>
      <c r="BD37" s="104"/>
      <c r="BE37" s="104"/>
      <c r="BF37" s="29"/>
      <c r="BG37" s="104"/>
      <c r="BH37" s="104"/>
      <c r="BI37" s="104"/>
      <c r="BJ37" s="29"/>
      <c r="BK37" s="104"/>
      <c r="BL37" s="104"/>
      <c r="BM37" s="29"/>
      <c r="BN37" s="104"/>
      <c r="BO37" s="29"/>
      <c r="BP37" s="104"/>
      <c r="BQ37" s="104"/>
      <c r="BR37" s="104"/>
      <c r="BS37" s="104"/>
      <c r="BT37" s="104"/>
      <c r="BU37" s="104"/>
      <c r="BV37" s="104"/>
      <c r="BW37" s="104"/>
      <c r="BX37" s="104"/>
      <c r="BY37" s="104"/>
      <c r="BZ37" s="104"/>
      <c r="CA37" s="104"/>
      <c r="CB37" s="104"/>
      <c r="CC37" s="104"/>
      <c r="CD37" s="104"/>
      <c r="CE37" s="29"/>
      <c r="CF37" s="104"/>
      <c r="CG37" s="29"/>
    </row>
    <row r="38" spans="1:85">
      <c r="A38" s="46" t="s">
        <v>617</v>
      </c>
      <c r="B38" s="4" t="s">
        <v>1995</v>
      </c>
      <c r="C38" s="4" t="s">
        <v>1995</v>
      </c>
      <c r="E38" s="4" t="s">
        <v>1995</v>
      </c>
      <c r="F38" s="4" t="s">
        <v>1995</v>
      </c>
      <c r="H38" s="19" t="s">
        <v>1995</v>
      </c>
      <c r="N38" s="19" t="s">
        <v>590</v>
      </c>
      <c r="Z38" s="19" t="s">
        <v>1995</v>
      </c>
      <c r="AF38" s="19" t="s">
        <v>1995</v>
      </c>
      <c r="AI38" s="19" t="s">
        <v>1995</v>
      </c>
      <c r="AJ38" s="4" t="s">
        <v>1995</v>
      </c>
      <c r="AL38" s="19"/>
      <c r="AP38" s="19" t="s">
        <v>1995</v>
      </c>
      <c r="AQ38" s="4" t="s">
        <v>1995</v>
      </c>
      <c r="AR38" s="4" t="s">
        <v>1995</v>
      </c>
      <c r="AS38" s="4" t="s">
        <v>1995</v>
      </c>
      <c r="AT38" s="4" t="s">
        <v>1995</v>
      </c>
      <c r="AU38" s="4" t="s">
        <v>1995</v>
      </c>
      <c r="AV38" s="4" t="s">
        <v>1995</v>
      </c>
      <c r="AX38" s="4" t="s">
        <v>1995</v>
      </c>
      <c r="AY38" s="4" t="s">
        <v>1995</v>
      </c>
      <c r="AZ38" s="4" t="s">
        <v>1995</v>
      </c>
      <c r="BA38" s="4" t="s">
        <v>1995</v>
      </c>
      <c r="BB38" s="19" t="s">
        <v>1995</v>
      </c>
      <c r="BC38" s="19" t="s">
        <v>1995</v>
      </c>
      <c r="BD38" s="19" t="s">
        <v>1995</v>
      </c>
      <c r="BF38" s="4" t="s">
        <v>1995</v>
      </c>
      <c r="BH38" s="19" t="s">
        <v>1995</v>
      </c>
      <c r="BJ38" s="4" t="s">
        <v>590</v>
      </c>
      <c r="BK38" s="19" t="s">
        <v>1995</v>
      </c>
      <c r="BL38" s="19" t="s">
        <v>590</v>
      </c>
      <c r="BM38" s="4" t="s">
        <v>1995</v>
      </c>
      <c r="BN38" s="19" t="s">
        <v>1995</v>
      </c>
      <c r="BO38" s="4" t="s">
        <v>1995</v>
      </c>
      <c r="BP38" s="19" t="s">
        <v>1995</v>
      </c>
      <c r="BQ38" s="19" t="s">
        <v>1995</v>
      </c>
      <c r="BR38" s="19" t="s">
        <v>1995</v>
      </c>
      <c r="BS38" s="19" t="s">
        <v>1995</v>
      </c>
      <c r="BT38" s="19" t="s">
        <v>1995</v>
      </c>
      <c r="BU38" s="19" t="s">
        <v>1995</v>
      </c>
      <c r="BW38" s="19" t="s">
        <v>1995</v>
      </c>
      <c r="BX38" s="19" t="s">
        <v>1995</v>
      </c>
      <c r="BY38" s="19" t="s">
        <v>1995</v>
      </c>
      <c r="BZ38" s="19" t="s">
        <v>1995</v>
      </c>
      <c r="CA38" s="19" t="s">
        <v>2994</v>
      </c>
      <c r="CB38" s="19" t="s">
        <v>1995</v>
      </c>
      <c r="CC38" s="19" t="s">
        <v>1995</v>
      </c>
      <c r="CE38" s="4" t="s">
        <v>1995</v>
      </c>
      <c r="CF38" s="19" t="s">
        <v>1995</v>
      </c>
    </row>
    <row r="39" spans="1:85">
      <c r="A39" s="72" t="s">
        <v>618</v>
      </c>
      <c r="B39" s="4"/>
      <c r="C39" s="4"/>
      <c r="E39" s="4"/>
      <c r="F39" s="4"/>
      <c r="N39" s="19" t="s">
        <v>1995</v>
      </c>
      <c r="AF39" s="19" t="s">
        <v>590</v>
      </c>
      <c r="AI39" s="19" t="s">
        <v>590</v>
      </c>
      <c r="AJ39" s="4"/>
      <c r="AL39" s="19"/>
      <c r="AP39" s="19" t="s">
        <v>590</v>
      </c>
      <c r="BK39" s="19" t="s">
        <v>590</v>
      </c>
      <c r="BP39" s="19" t="s">
        <v>590</v>
      </c>
      <c r="BQ39" s="19" t="s">
        <v>590</v>
      </c>
      <c r="BS39" s="19" t="s">
        <v>590</v>
      </c>
      <c r="BU39" s="19" t="s">
        <v>590</v>
      </c>
      <c r="BW39" s="19" t="s">
        <v>590</v>
      </c>
      <c r="BZ39" s="19" t="s">
        <v>590</v>
      </c>
      <c r="CB39" s="19" t="s">
        <v>590</v>
      </c>
      <c r="CE39" s="4" t="s">
        <v>590</v>
      </c>
      <c r="CF39" s="19" t="s">
        <v>590</v>
      </c>
    </row>
    <row r="40" spans="1:85">
      <c r="A40" s="46" t="s">
        <v>619</v>
      </c>
      <c r="B40" s="8" t="s">
        <v>4154</v>
      </c>
      <c r="C40" s="4"/>
      <c r="D40" s="19">
        <v>0</v>
      </c>
      <c r="E40" s="4" t="s">
        <v>5067</v>
      </c>
      <c r="F40" s="4" t="s">
        <v>5068</v>
      </c>
      <c r="H40" s="19" t="s">
        <v>3875</v>
      </c>
      <c r="I40" s="19">
        <v>0</v>
      </c>
      <c r="K40" s="19">
        <v>0</v>
      </c>
      <c r="M40" s="19">
        <v>0</v>
      </c>
      <c r="N40" s="19"/>
      <c r="O40" s="19">
        <v>0</v>
      </c>
      <c r="P40" s="19">
        <v>0</v>
      </c>
      <c r="Q40" s="19">
        <v>0</v>
      </c>
      <c r="R40" s="19">
        <v>0</v>
      </c>
      <c r="S40" s="19">
        <v>0</v>
      </c>
      <c r="V40" s="19">
        <v>0</v>
      </c>
      <c r="W40" s="19">
        <v>0</v>
      </c>
      <c r="Z40" s="19" t="s">
        <v>3876</v>
      </c>
      <c r="AA40" s="19">
        <v>0</v>
      </c>
      <c r="AC40" s="19">
        <v>0</v>
      </c>
      <c r="AD40" s="19">
        <v>0</v>
      </c>
      <c r="AF40" s="73" t="s">
        <v>3877</v>
      </c>
      <c r="AH40" s="19">
        <v>0</v>
      </c>
      <c r="AI40" s="19" t="s">
        <v>3878</v>
      </c>
      <c r="AJ40" s="8" t="s">
        <v>4158</v>
      </c>
      <c r="AL40" s="19"/>
      <c r="AP40" s="19" t="s">
        <v>3879</v>
      </c>
      <c r="AQ40" s="4" t="s">
        <v>5071</v>
      </c>
      <c r="AS40" s="4" t="s">
        <v>5073</v>
      </c>
      <c r="AT40" s="4" t="s">
        <v>5074</v>
      </c>
      <c r="AU40" s="4" t="s">
        <v>4908</v>
      </c>
      <c r="AV40" s="4" t="s">
        <v>5075</v>
      </c>
      <c r="AX40" s="4" t="s">
        <v>5080</v>
      </c>
      <c r="AY40" s="4" t="s">
        <v>5081</v>
      </c>
      <c r="AZ40" s="4" t="s">
        <v>5082</v>
      </c>
      <c r="BA40" s="4" t="s">
        <v>5083</v>
      </c>
      <c r="BB40" s="19" t="s">
        <v>3880</v>
      </c>
      <c r="BC40" s="19" t="s">
        <v>3881</v>
      </c>
      <c r="BD40" s="73" t="s">
        <v>3882</v>
      </c>
      <c r="BE40" s="19">
        <v>0</v>
      </c>
      <c r="BF40" s="4" t="s">
        <v>2492</v>
      </c>
      <c r="BG40" s="19">
        <v>0</v>
      </c>
      <c r="BH40" s="19" t="s">
        <v>1566</v>
      </c>
      <c r="BI40" s="19">
        <v>0</v>
      </c>
      <c r="BJ40" s="4">
        <v>0</v>
      </c>
      <c r="BK40" s="19" t="s">
        <v>3883</v>
      </c>
      <c r="BM40" s="4" t="s">
        <v>2538</v>
      </c>
      <c r="BN40" s="19" t="s">
        <v>3884</v>
      </c>
      <c r="BO40" s="4" t="s">
        <v>71</v>
      </c>
      <c r="BP40" s="19" t="s">
        <v>3885</v>
      </c>
      <c r="BQ40" s="19" t="s">
        <v>3886</v>
      </c>
      <c r="BR40" s="73" t="s">
        <v>3887</v>
      </c>
      <c r="BS40" s="73" t="s">
        <v>3888</v>
      </c>
      <c r="BT40" s="73" t="s">
        <v>3889</v>
      </c>
      <c r="BU40" s="19" t="s">
        <v>3890</v>
      </c>
      <c r="BV40" s="19" t="s">
        <v>3891</v>
      </c>
      <c r="BW40" s="19" t="s">
        <v>3892</v>
      </c>
      <c r="BX40" s="19" t="s">
        <v>3893</v>
      </c>
      <c r="BY40" s="19" t="s">
        <v>3894</v>
      </c>
      <c r="BZ40" s="73" t="s">
        <v>3895</v>
      </c>
      <c r="CA40" s="19" t="s">
        <v>3896</v>
      </c>
      <c r="CB40" s="19" t="s">
        <v>3897</v>
      </c>
      <c r="CC40" s="19" t="s">
        <v>3898</v>
      </c>
      <c r="CD40" s="19">
        <v>0</v>
      </c>
      <c r="CE40" s="4" t="s">
        <v>2497</v>
      </c>
      <c r="CF40" s="19" t="s">
        <v>3899</v>
      </c>
      <c r="CG40" s="4">
        <v>0</v>
      </c>
    </row>
    <row r="41" spans="1:85">
      <c r="A41" s="55" t="s">
        <v>620</v>
      </c>
      <c r="B41" s="4"/>
      <c r="C41" s="4"/>
      <c r="E41" s="4"/>
      <c r="F41" s="4"/>
      <c r="H41" s="19">
        <v>2006</v>
      </c>
      <c r="N41" s="19"/>
      <c r="Z41" s="19">
        <v>2008</v>
      </c>
      <c r="AF41" s="19">
        <v>2008</v>
      </c>
      <c r="AI41" s="19">
        <v>1995</v>
      </c>
      <c r="AJ41" s="4">
        <v>2007</v>
      </c>
      <c r="AL41" s="19"/>
      <c r="AP41" s="19">
        <v>2003</v>
      </c>
      <c r="BB41" s="19">
        <v>2008</v>
      </c>
      <c r="BC41" s="19">
        <v>1998</v>
      </c>
      <c r="BD41" s="19">
        <v>2009</v>
      </c>
      <c r="BF41" s="4">
        <v>2004</v>
      </c>
      <c r="BH41" s="19">
        <v>2008</v>
      </c>
      <c r="BK41" s="19">
        <v>1996</v>
      </c>
      <c r="BM41" s="4">
        <v>2003</v>
      </c>
      <c r="BN41" s="19">
        <v>2008</v>
      </c>
      <c r="BP41" s="19">
        <v>2004</v>
      </c>
      <c r="BQ41" s="19">
        <v>2006</v>
      </c>
      <c r="BR41" s="19">
        <v>2008</v>
      </c>
      <c r="BS41" s="19">
        <v>2006</v>
      </c>
      <c r="BT41" s="19">
        <v>2004</v>
      </c>
      <c r="BU41" s="19">
        <v>2003</v>
      </c>
      <c r="BV41" s="19">
        <v>1995</v>
      </c>
      <c r="BW41" s="19">
        <v>2007</v>
      </c>
      <c r="BX41" s="19">
        <v>2001</v>
      </c>
      <c r="BY41" s="19">
        <v>2008</v>
      </c>
      <c r="BZ41" s="19">
        <v>2009</v>
      </c>
      <c r="CA41" s="19">
        <v>1989</v>
      </c>
      <c r="CB41" s="19">
        <v>2004</v>
      </c>
      <c r="CC41" s="19">
        <v>2008</v>
      </c>
      <c r="CE41" s="4">
        <v>1986</v>
      </c>
      <c r="CF41" s="19">
        <v>2006</v>
      </c>
    </row>
    <row r="42" spans="1:85">
      <c r="A42" s="55" t="s">
        <v>621</v>
      </c>
      <c r="B42" s="4">
        <v>35</v>
      </c>
      <c r="C42" s="4">
        <v>33</v>
      </c>
      <c r="E42" s="4">
        <v>37</v>
      </c>
      <c r="F42" s="4">
        <v>20</v>
      </c>
      <c r="H42" s="19">
        <v>25</v>
      </c>
      <c r="N42" s="19">
        <v>15</v>
      </c>
      <c r="Z42" s="19">
        <v>14</v>
      </c>
      <c r="AF42" s="19">
        <v>20</v>
      </c>
      <c r="AI42" s="19">
        <v>34</v>
      </c>
      <c r="AJ42" s="4">
        <v>12</v>
      </c>
      <c r="AL42" s="19"/>
      <c r="AP42" s="19">
        <v>30</v>
      </c>
      <c r="AQ42" s="4">
        <v>32</v>
      </c>
      <c r="AR42" s="4">
        <v>21</v>
      </c>
      <c r="AS42" s="4">
        <v>35</v>
      </c>
      <c r="AT42" s="4">
        <v>25</v>
      </c>
      <c r="AU42" s="4">
        <v>28</v>
      </c>
      <c r="AV42" s="4">
        <v>35</v>
      </c>
      <c r="AX42" s="4">
        <v>32</v>
      </c>
      <c r="AY42" s="4">
        <v>30</v>
      </c>
      <c r="AZ42" s="4">
        <v>30</v>
      </c>
      <c r="BA42" s="4">
        <v>32</v>
      </c>
      <c r="BB42" s="19">
        <v>20</v>
      </c>
      <c r="BC42" s="19">
        <v>37</v>
      </c>
      <c r="BD42" s="19">
        <v>5</v>
      </c>
      <c r="BF42" s="4">
        <v>22</v>
      </c>
      <c r="BH42" s="19">
        <v>15</v>
      </c>
      <c r="BK42" s="19">
        <v>37</v>
      </c>
      <c r="BM42" s="4">
        <v>17</v>
      </c>
      <c r="BN42" s="19">
        <v>33</v>
      </c>
      <c r="BO42" s="4">
        <v>15</v>
      </c>
      <c r="BP42" s="19">
        <v>35</v>
      </c>
      <c r="BQ42" s="19">
        <v>32</v>
      </c>
      <c r="BR42" s="19">
        <v>35</v>
      </c>
      <c r="BS42" s="19">
        <v>32</v>
      </c>
      <c r="BT42" s="19">
        <v>37</v>
      </c>
      <c r="BU42" s="19">
        <v>37</v>
      </c>
      <c r="BV42" s="19">
        <v>37</v>
      </c>
      <c r="BW42" s="19">
        <v>37</v>
      </c>
      <c r="BX42" s="19">
        <v>35</v>
      </c>
      <c r="BY42" s="19">
        <v>4</v>
      </c>
      <c r="BZ42" s="19">
        <v>31</v>
      </c>
      <c r="CA42" s="19">
        <v>32</v>
      </c>
      <c r="CB42" s="19">
        <v>30</v>
      </c>
      <c r="CC42" s="19">
        <v>37</v>
      </c>
      <c r="CE42" s="4">
        <v>37</v>
      </c>
      <c r="CF42" s="19">
        <v>37</v>
      </c>
    </row>
    <row r="43" spans="1:85">
      <c r="A43" s="55" t="s">
        <v>622</v>
      </c>
      <c r="B43" s="4">
        <v>0</v>
      </c>
      <c r="C43" s="4">
        <v>0</v>
      </c>
      <c r="D43" s="19">
        <v>0</v>
      </c>
      <c r="E43" s="4">
        <v>0</v>
      </c>
      <c r="F43" s="4"/>
      <c r="I43" s="19">
        <v>0</v>
      </c>
      <c r="K43" s="19">
        <v>0</v>
      </c>
      <c r="M43" s="19">
        <v>0</v>
      </c>
      <c r="N43" s="19">
        <v>0</v>
      </c>
      <c r="O43" s="19">
        <v>0</v>
      </c>
      <c r="P43" s="19">
        <v>0</v>
      </c>
      <c r="Q43" s="19">
        <v>0</v>
      </c>
      <c r="R43" s="19">
        <v>0</v>
      </c>
      <c r="S43" s="19">
        <v>0</v>
      </c>
      <c r="V43" s="19">
        <v>0</v>
      </c>
      <c r="W43" s="19">
        <v>0</v>
      </c>
      <c r="Z43" s="19">
        <v>0</v>
      </c>
      <c r="AA43" s="19">
        <v>0</v>
      </c>
      <c r="AC43" s="19">
        <v>0</v>
      </c>
      <c r="AD43" s="19">
        <v>0</v>
      </c>
      <c r="AF43" s="19">
        <v>0</v>
      </c>
      <c r="AH43" s="19">
        <v>0</v>
      </c>
      <c r="AI43" s="19">
        <v>0</v>
      </c>
      <c r="AJ43" s="4">
        <v>0</v>
      </c>
      <c r="AL43" s="19"/>
      <c r="AP43" s="19">
        <v>0</v>
      </c>
      <c r="AZ43" s="4">
        <v>0</v>
      </c>
      <c r="BB43" s="19">
        <v>0</v>
      </c>
      <c r="BC43" s="19">
        <v>0</v>
      </c>
      <c r="BD43" s="19">
        <v>0</v>
      </c>
      <c r="BE43" s="19">
        <v>0</v>
      </c>
      <c r="BF43" s="4">
        <v>0</v>
      </c>
      <c r="BG43" s="19">
        <v>0</v>
      </c>
      <c r="BH43" s="19">
        <v>0</v>
      </c>
      <c r="BI43" s="19">
        <v>0</v>
      </c>
      <c r="BJ43" s="4">
        <v>0</v>
      </c>
      <c r="BK43" s="19">
        <v>0</v>
      </c>
      <c r="BM43" s="4">
        <v>0</v>
      </c>
      <c r="BN43" s="19">
        <v>0</v>
      </c>
      <c r="BO43" s="4">
        <v>0</v>
      </c>
      <c r="BP43" s="19">
        <v>0</v>
      </c>
      <c r="BQ43" s="19">
        <v>0</v>
      </c>
      <c r="BR43" s="73">
        <v>0</v>
      </c>
      <c r="BS43" s="19">
        <v>0</v>
      </c>
      <c r="BT43" s="19">
        <v>0</v>
      </c>
      <c r="BU43" s="19">
        <v>0</v>
      </c>
      <c r="BW43" s="19">
        <v>0</v>
      </c>
      <c r="BX43" s="19">
        <v>0</v>
      </c>
      <c r="BZ43" s="19">
        <v>0</v>
      </c>
      <c r="CB43" s="19">
        <v>0</v>
      </c>
      <c r="CC43" s="19">
        <v>0</v>
      </c>
      <c r="CD43" s="19">
        <v>0</v>
      </c>
      <c r="CE43" s="4">
        <v>0</v>
      </c>
      <c r="CF43" s="19">
        <v>0</v>
      </c>
      <c r="CG43" s="4">
        <v>0</v>
      </c>
    </row>
    <row r="44" spans="1:85" ht="51">
      <c r="A44" s="74" t="s">
        <v>1792</v>
      </c>
      <c r="B44" s="8" t="s">
        <v>4155</v>
      </c>
      <c r="C44" s="4" t="s">
        <v>2226</v>
      </c>
      <c r="D44" s="19">
        <v>0</v>
      </c>
      <c r="E44" s="4" t="s">
        <v>3904</v>
      </c>
      <c r="F44" s="4" t="s">
        <v>5069</v>
      </c>
      <c r="H44" s="19" t="s">
        <v>4059</v>
      </c>
      <c r="I44" s="19">
        <v>0</v>
      </c>
      <c r="K44" s="19">
        <v>0</v>
      </c>
      <c r="M44" s="19">
        <v>0</v>
      </c>
      <c r="N44" s="73" t="s">
        <v>1575</v>
      </c>
      <c r="O44" s="19">
        <v>0</v>
      </c>
      <c r="P44" s="19">
        <v>0</v>
      </c>
      <c r="Q44" s="19">
        <v>0</v>
      </c>
      <c r="R44" s="19">
        <v>0</v>
      </c>
      <c r="S44" s="19">
        <v>0</v>
      </c>
      <c r="V44" s="19">
        <v>0</v>
      </c>
      <c r="W44" s="19">
        <v>0</v>
      </c>
      <c r="Z44" s="19">
        <v>0</v>
      </c>
      <c r="AA44" s="19">
        <v>0</v>
      </c>
      <c r="AC44" s="19">
        <v>0</v>
      </c>
      <c r="AD44" s="19">
        <v>0</v>
      </c>
      <c r="AF44" s="73" t="s">
        <v>2226</v>
      </c>
      <c r="AH44" s="19">
        <v>0</v>
      </c>
      <c r="AI44" s="19">
        <v>0</v>
      </c>
      <c r="AJ44" s="8" t="s">
        <v>4159</v>
      </c>
      <c r="AL44" s="19"/>
      <c r="AP44" s="19">
        <v>0</v>
      </c>
      <c r="AQ44" s="4" t="s">
        <v>2049</v>
      </c>
      <c r="AR44" s="4" t="s">
        <v>2226</v>
      </c>
      <c r="AS44" s="4" t="s">
        <v>2049</v>
      </c>
      <c r="AT44" s="4" t="s">
        <v>5076</v>
      </c>
      <c r="AU44" s="4" t="s">
        <v>2049</v>
      </c>
      <c r="AV44" s="4" t="s">
        <v>5077</v>
      </c>
      <c r="AX44" s="4" t="s">
        <v>2049</v>
      </c>
      <c r="AY44" s="4" t="s">
        <v>2049</v>
      </c>
      <c r="AZ44" s="4" t="s">
        <v>2226</v>
      </c>
      <c r="BA44" s="4" t="s">
        <v>2049</v>
      </c>
      <c r="BB44" s="19" t="s">
        <v>3900</v>
      </c>
      <c r="BC44" s="19" t="s">
        <v>3901</v>
      </c>
      <c r="BD44" s="19">
        <v>0</v>
      </c>
      <c r="BE44" s="19">
        <v>0</v>
      </c>
      <c r="BF44" s="4" t="s">
        <v>2493</v>
      </c>
      <c r="BG44" s="19">
        <v>0</v>
      </c>
      <c r="BH44" s="19">
        <v>0</v>
      </c>
      <c r="BI44" s="19">
        <v>0</v>
      </c>
      <c r="BJ44" s="4">
        <v>0</v>
      </c>
      <c r="BK44" s="19">
        <v>0</v>
      </c>
      <c r="BM44" s="4" t="s">
        <v>2539</v>
      </c>
      <c r="BN44" s="19" t="s">
        <v>3902</v>
      </c>
      <c r="BO44" s="4">
        <v>0</v>
      </c>
      <c r="BP44" s="19" t="s">
        <v>1213</v>
      </c>
      <c r="BQ44" s="19" t="s">
        <v>3903</v>
      </c>
      <c r="BR44" s="73" t="s">
        <v>474</v>
      </c>
      <c r="BS44" s="73" t="s">
        <v>474</v>
      </c>
      <c r="BT44" s="73" t="s">
        <v>3904</v>
      </c>
      <c r="BU44" s="19" t="s">
        <v>3905</v>
      </c>
      <c r="BW44" s="19" t="s">
        <v>3906</v>
      </c>
      <c r="BX44" s="19">
        <v>0</v>
      </c>
      <c r="BY44" s="19" t="s">
        <v>3907</v>
      </c>
      <c r="BZ44" s="73" t="s">
        <v>3908</v>
      </c>
      <c r="CA44" s="19" t="s">
        <v>2226</v>
      </c>
      <c r="CB44" s="19" t="s">
        <v>3909</v>
      </c>
      <c r="CC44" s="19" t="s">
        <v>3910</v>
      </c>
      <c r="CD44" s="19">
        <v>0</v>
      </c>
      <c r="CE44" s="4">
        <v>0</v>
      </c>
      <c r="CF44" s="19" t="s">
        <v>3911</v>
      </c>
      <c r="CG44" s="4">
        <v>0</v>
      </c>
    </row>
    <row r="45" spans="1:85" ht="25.5">
      <c r="A45" s="55" t="s">
        <v>624</v>
      </c>
      <c r="B45" s="4">
        <v>0</v>
      </c>
      <c r="C45" s="4" t="s">
        <v>5066</v>
      </c>
      <c r="D45" s="19">
        <v>0</v>
      </c>
      <c r="E45" s="4">
        <v>0</v>
      </c>
      <c r="F45" s="4"/>
      <c r="H45" s="19" t="s">
        <v>3912</v>
      </c>
      <c r="I45" s="19">
        <v>0</v>
      </c>
      <c r="K45" s="19">
        <v>0</v>
      </c>
      <c r="M45" s="19">
        <v>0</v>
      </c>
      <c r="N45" s="19">
        <v>0</v>
      </c>
      <c r="O45" s="19">
        <v>0</v>
      </c>
      <c r="P45" s="19">
        <v>0</v>
      </c>
      <c r="Q45" s="19">
        <v>0</v>
      </c>
      <c r="R45" s="19">
        <v>0</v>
      </c>
      <c r="S45" s="19">
        <v>0</v>
      </c>
      <c r="V45" s="19">
        <v>0</v>
      </c>
      <c r="W45" s="19">
        <v>0</v>
      </c>
      <c r="Z45" s="19">
        <v>0</v>
      </c>
      <c r="AA45" s="19">
        <v>0</v>
      </c>
      <c r="AC45" s="19">
        <v>0</v>
      </c>
      <c r="AD45" s="19">
        <v>0</v>
      </c>
      <c r="AF45" s="73" t="s">
        <v>3913</v>
      </c>
      <c r="AH45" s="19">
        <v>0</v>
      </c>
      <c r="AI45" s="19" t="s">
        <v>3914</v>
      </c>
      <c r="AJ45" s="4">
        <v>0</v>
      </c>
      <c r="AL45" s="19"/>
      <c r="AP45" s="19">
        <v>0</v>
      </c>
      <c r="AR45" s="4">
        <v>0</v>
      </c>
      <c r="AZ45" s="4">
        <v>0</v>
      </c>
      <c r="BB45" s="19" t="s">
        <v>3915</v>
      </c>
      <c r="BC45" s="19" t="s">
        <v>3916</v>
      </c>
      <c r="BD45" s="19">
        <v>0</v>
      </c>
      <c r="BE45" s="19">
        <v>0</v>
      </c>
      <c r="BF45" s="4" t="s">
        <v>2494</v>
      </c>
      <c r="BG45" s="19">
        <v>0</v>
      </c>
      <c r="BH45" s="19">
        <v>0</v>
      </c>
      <c r="BI45" s="19">
        <v>0</v>
      </c>
      <c r="BJ45" s="4">
        <v>0</v>
      </c>
      <c r="BK45" s="19" t="s">
        <v>3917</v>
      </c>
      <c r="BM45" s="4" t="s">
        <v>2540</v>
      </c>
      <c r="BN45" s="19" t="s">
        <v>3918</v>
      </c>
      <c r="BO45" s="4">
        <v>0</v>
      </c>
      <c r="BP45" s="19" t="s">
        <v>3919</v>
      </c>
      <c r="BQ45" s="19" t="s">
        <v>3920</v>
      </c>
      <c r="BR45" s="19">
        <v>0</v>
      </c>
      <c r="BS45" s="73" t="s">
        <v>3921</v>
      </c>
      <c r="BT45" s="19">
        <v>0</v>
      </c>
      <c r="BU45" s="19">
        <v>0</v>
      </c>
      <c r="BV45" s="19" t="s">
        <v>3922</v>
      </c>
      <c r="BW45" s="19">
        <v>0</v>
      </c>
      <c r="BX45" s="19" t="s">
        <v>3923</v>
      </c>
      <c r="BY45" s="19">
        <v>0</v>
      </c>
      <c r="BZ45" s="73" t="s">
        <v>3924</v>
      </c>
      <c r="CB45" s="19" t="s">
        <v>3925</v>
      </c>
      <c r="CC45" s="19" t="s">
        <v>3926</v>
      </c>
      <c r="CD45" s="19">
        <v>0</v>
      </c>
      <c r="CE45" s="4" t="s">
        <v>2498</v>
      </c>
      <c r="CF45" s="19" t="s">
        <v>3927</v>
      </c>
      <c r="CG45" s="4">
        <v>0</v>
      </c>
    </row>
    <row r="46" spans="1:85" ht="25.5">
      <c r="A46" s="55" t="s">
        <v>625</v>
      </c>
      <c r="B46" s="4">
        <v>0</v>
      </c>
      <c r="C46" s="4">
        <v>0</v>
      </c>
      <c r="D46" s="19">
        <v>0</v>
      </c>
      <c r="E46" s="4">
        <v>0</v>
      </c>
      <c r="F46" s="4"/>
      <c r="H46" s="19" t="s">
        <v>3928</v>
      </c>
      <c r="I46" s="19">
        <v>0</v>
      </c>
      <c r="K46" s="19">
        <v>0</v>
      </c>
      <c r="M46" s="19">
        <v>0</v>
      </c>
      <c r="N46" s="19">
        <v>0</v>
      </c>
      <c r="O46" s="19">
        <v>0</v>
      </c>
      <c r="P46" s="19">
        <v>0</v>
      </c>
      <c r="Q46" s="19">
        <v>0</v>
      </c>
      <c r="R46" s="19">
        <v>0</v>
      </c>
      <c r="S46" s="19">
        <v>0</v>
      </c>
      <c r="V46" s="19">
        <v>0</v>
      </c>
      <c r="W46" s="19">
        <v>0</v>
      </c>
      <c r="Z46" s="19">
        <v>0</v>
      </c>
      <c r="AA46" s="19">
        <v>0</v>
      </c>
      <c r="AC46" s="19">
        <v>0</v>
      </c>
      <c r="AD46" s="19">
        <v>0</v>
      </c>
      <c r="AF46" s="19">
        <v>0</v>
      </c>
      <c r="AH46" s="19">
        <v>0</v>
      </c>
      <c r="AI46" s="19" t="s">
        <v>3929</v>
      </c>
      <c r="AJ46" s="4">
        <v>0</v>
      </c>
      <c r="AL46" s="19"/>
      <c r="AP46" s="19" t="s">
        <v>3930</v>
      </c>
      <c r="AR46" s="4">
        <v>0</v>
      </c>
      <c r="AU46" s="4" t="s">
        <v>3358</v>
      </c>
      <c r="AX46" s="4" t="s">
        <v>5084</v>
      </c>
      <c r="AZ46" s="4" t="s">
        <v>3358</v>
      </c>
      <c r="BB46" s="19" t="s">
        <v>3931</v>
      </c>
      <c r="BC46" s="19" t="s">
        <v>3932</v>
      </c>
      <c r="BD46" s="73" t="s">
        <v>3933</v>
      </c>
      <c r="BE46" s="19">
        <v>0</v>
      </c>
      <c r="BF46" s="4" t="s">
        <v>2495</v>
      </c>
      <c r="BG46" s="19">
        <v>0</v>
      </c>
      <c r="BH46" s="19">
        <v>0</v>
      </c>
      <c r="BI46" s="19">
        <v>0</v>
      </c>
      <c r="BJ46" s="4">
        <v>0</v>
      </c>
      <c r="BK46" s="19" t="s">
        <v>3934</v>
      </c>
      <c r="BM46" s="4" t="s">
        <v>2541</v>
      </c>
      <c r="BN46" s="19">
        <v>0</v>
      </c>
      <c r="BO46" s="4">
        <v>0</v>
      </c>
      <c r="BP46" s="19" t="s">
        <v>3935</v>
      </c>
      <c r="BQ46" s="19" t="s">
        <v>3932</v>
      </c>
      <c r="BR46" s="19">
        <v>0</v>
      </c>
      <c r="BS46" s="73" t="s">
        <v>3932</v>
      </c>
      <c r="BT46" s="73" t="s">
        <v>3936</v>
      </c>
      <c r="BU46" s="19">
        <v>0</v>
      </c>
      <c r="BV46" s="19" t="s">
        <v>3937</v>
      </c>
      <c r="BW46" s="19">
        <v>0</v>
      </c>
      <c r="BX46" s="19" t="s">
        <v>3936</v>
      </c>
      <c r="BY46" s="19">
        <v>0</v>
      </c>
      <c r="BZ46" s="73" t="s">
        <v>4059</v>
      </c>
      <c r="CA46" s="19" t="s">
        <v>4000</v>
      </c>
      <c r="CB46" s="19" t="s">
        <v>3932</v>
      </c>
      <c r="CC46" s="19" t="s">
        <v>3938</v>
      </c>
      <c r="CD46" s="19">
        <v>0</v>
      </c>
      <c r="CE46" s="4" t="s">
        <v>2499</v>
      </c>
      <c r="CF46" s="19">
        <v>0</v>
      </c>
      <c r="CG46" s="4">
        <v>0</v>
      </c>
    </row>
    <row r="47" spans="1:85">
      <c r="A47" s="46" t="s">
        <v>623</v>
      </c>
      <c r="B47" s="4">
        <v>0</v>
      </c>
      <c r="C47" s="4">
        <v>0</v>
      </c>
      <c r="D47" s="19">
        <v>0</v>
      </c>
      <c r="E47" s="4" t="s">
        <v>5070</v>
      </c>
      <c r="F47" s="4"/>
      <c r="I47" s="19">
        <v>0</v>
      </c>
      <c r="K47" s="19">
        <v>0</v>
      </c>
      <c r="M47" s="19">
        <v>0</v>
      </c>
      <c r="N47" s="19">
        <v>0</v>
      </c>
      <c r="O47" s="19">
        <v>0</v>
      </c>
      <c r="P47" s="19">
        <v>0</v>
      </c>
      <c r="Q47" s="19">
        <v>0</v>
      </c>
      <c r="R47" s="19">
        <v>0</v>
      </c>
      <c r="S47" s="19">
        <v>0</v>
      </c>
      <c r="V47" s="19">
        <v>0</v>
      </c>
      <c r="W47" s="19">
        <v>0</v>
      </c>
      <c r="Z47" s="19">
        <v>0</v>
      </c>
      <c r="AA47" s="19">
        <v>0</v>
      </c>
      <c r="AC47" s="19">
        <v>0</v>
      </c>
      <c r="AD47" s="19">
        <v>0</v>
      </c>
      <c r="AF47" s="19">
        <v>0</v>
      </c>
      <c r="AH47" s="19">
        <v>0</v>
      </c>
      <c r="AI47" s="19">
        <v>0</v>
      </c>
      <c r="AJ47" s="4">
        <v>0</v>
      </c>
      <c r="AL47" s="19"/>
      <c r="AP47" s="19">
        <v>0</v>
      </c>
      <c r="AR47" s="4">
        <v>0</v>
      </c>
      <c r="AS47" s="4" t="s">
        <v>3939</v>
      </c>
      <c r="AZ47" s="4">
        <v>0</v>
      </c>
      <c r="BB47" s="19">
        <v>0</v>
      </c>
      <c r="BC47" s="19">
        <v>0</v>
      </c>
      <c r="BD47" s="19">
        <v>0</v>
      </c>
      <c r="BE47" s="19">
        <v>0</v>
      </c>
      <c r="BF47" s="4">
        <v>0</v>
      </c>
      <c r="BG47" s="19">
        <v>0</v>
      </c>
      <c r="BH47" s="19">
        <v>0</v>
      </c>
      <c r="BI47" s="19">
        <v>0</v>
      </c>
      <c r="BJ47" s="4">
        <v>0</v>
      </c>
      <c r="BK47" s="19">
        <v>0</v>
      </c>
      <c r="BM47" s="4">
        <v>0</v>
      </c>
      <c r="BN47" s="19" t="s">
        <v>3939</v>
      </c>
      <c r="BO47" s="4">
        <v>0</v>
      </c>
      <c r="BP47" s="19" t="s">
        <v>3940</v>
      </c>
      <c r="BQ47" s="19">
        <v>0</v>
      </c>
      <c r="BR47" s="19">
        <v>0</v>
      </c>
      <c r="BS47" s="19">
        <v>0</v>
      </c>
      <c r="BT47" s="19">
        <v>0</v>
      </c>
      <c r="BU47" s="19">
        <v>0</v>
      </c>
      <c r="BW47" s="19" t="s">
        <v>3941</v>
      </c>
      <c r="BX47" s="19">
        <v>0</v>
      </c>
      <c r="BY47" s="19">
        <v>0</v>
      </c>
      <c r="BZ47" s="19">
        <v>0</v>
      </c>
      <c r="CB47" s="19">
        <v>0</v>
      </c>
      <c r="CC47" s="19">
        <v>0</v>
      </c>
      <c r="CD47" s="19">
        <v>0</v>
      </c>
      <c r="CE47" s="4">
        <v>0</v>
      </c>
      <c r="CF47" s="19">
        <v>0</v>
      </c>
      <c r="CG47" s="4">
        <v>0</v>
      </c>
    </row>
    <row r="48" spans="1:85">
      <c r="A48" s="55" t="s">
        <v>620</v>
      </c>
      <c r="B48" s="4"/>
      <c r="C48" s="4"/>
      <c r="E48" s="4"/>
      <c r="F48" s="4"/>
      <c r="N48" s="19"/>
      <c r="AJ48" s="4"/>
      <c r="AL48" s="19"/>
      <c r="BP48" s="19">
        <v>2006</v>
      </c>
      <c r="BW48" s="19">
        <v>2002</v>
      </c>
    </row>
    <row r="49" spans="1:85">
      <c r="A49" s="55" t="s">
        <v>621</v>
      </c>
      <c r="B49" s="4"/>
      <c r="C49" s="4"/>
      <c r="E49" s="4">
        <v>20</v>
      </c>
      <c r="F49" s="4"/>
      <c r="N49" s="19"/>
      <c r="AJ49" s="4"/>
      <c r="AL49" s="19"/>
      <c r="AS49" s="4">
        <v>30</v>
      </c>
      <c r="BN49" s="19">
        <v>20</v>
      </c>
      <c r="BP49" s="19">
        <v>35</v>
      </c>
      <c r="BW49" s="19">
        <v>15</v>
      </c>
    </row>
    <row r="50" spans="1:85">
      <c r="A50" s="55" t="s">
        <v>622</v>
      </c>
      <c r="B50" s="4">
        <v>0</v>
      </c>
      <c r="C50" s="4">
        <v>0</v>
      </c>
      <c r="D50" s="19">
        <v>0</v>
      </c>
      <c r="E50" s="4">
        <v>0</v>
      </c>
      <c r="F50" s="4"/>
      <c r="I50" s="19">
        <v>0</v>
      </c>
      <c r="K50" s="19">
        <v>0</v>
      </c>
      <c r="M50" s="19">
        <v>0</v>
      </c>
      <c r="N50" s="19">
        <v>0</v>
      </c>
      <c r="O50" s="19">
        <v>0</v>
      </c>
      <c r="P50" s="19">
        <v>0</v>
      </c>
      <c r="Q50" s="19">
        <v>0</v>
      </c>
      <c r="R50" s="19">
        <v>0</v>
      </c>
      <c r="S50" s="19">
        <v>0</v>
      </c>
      <c r="V50" s="19">
        <v>0</v>
      </c>
      <c r="W50" s="19">
        <v>0</v>
      </c>
      <c r="Z50" s="19">
        <v>0</v>
      </c>
      <c r="AA50" s="19">
        <v>0</v>
      </c>
      <c r="AC50" s="19">
        <v>0</v>
      </c>
      <c r="AD50" s="19">
        <v>0</v>
      </c>
      <c r="AF50" s="19">
        <v>0</v>
      </c>
      <c r="AH50" s="19">
        <v>0</v>
      </c>
      <c r="AI50" s="19">
        <v>0</v>
      </c>
      <c r="AJ50" s="4">
        <v>0</v>
      </c>
      <c r="AL50" s="19"/>
      <c r="AP50" s="19">
        <v>0</v>
      </c>
      <c r="AR50" s="4">
        <v>0</v>
      </c>
      <c r="AZ50" s="4">
        <v>0</v>
      </c>
      <c r="BB50" s="19">
        <v>0</v>
      </c>
      <c r="BC50" s="19">
        <v>0</v>
      </c>
      <c r="BD50" s="19">
        <v>0</v>
      </c>
      <c r="BE50" s="19">
        <v>0</v>
      </c>
      <c r="BF50" s="4">
        <v>0</v>
      </c>
      <c r="BG50" s="19">
        <v>0</v>
      </c>
      <c r="BH50" s="19">
        <v>0</v>
      </c>
      <c r="BI50" s="19">
        <v>0</v>
      </c>
      <c r="BJ50" s="4">
        <v>0</v>
      </c>
      <c r="BK50" s="19">
        <v>0</v>
      </c>
      <c r="BM50" s="4">
        <v>0</v>
      </c>
      <c r="BN50" s="19">
        <v>0</v>
      </c>
      <c r="BO50" s="4">
        <v>0</v>
      </c>
      <c r="BP50" s="19">
        <v>0</v>
      </c>
      <c r="BQ50" s="19">
        <v>0</v>
      </c>
      <c r="BR50" s="19">
        <v>0</v>
      </c>
      <c r="BS50" s="19">
        <v>0</v>
      </c>
      <c r="BT50" s="19">
        <v>0</v>
      </c>
      <c r="BU50" s="19">
        <v>0</v>
      </c>
      <c r="BW50" s="19">
        <v>0</v>
      </c>
      <c r="BX50" s="19">
        <v>0</v>
      </c>
      <c r="BY50" s="19">
        <v>0</v>
      </c>
      <c r="BZ50" s="19">
        <v>0</v>
      </c>
      <c r="CB50" s="19">
        <v>0</v>
      </c>
      <c r="CC50" s="19">
        <v>0</v>
      </c>
      <c r="CD50" s="19">
        <v>0</v>
      </c>
      <c r="CE50" s="4">
        <v>0</v>
      </c>
      <c r="CF50" s="19">
        <v>0</v>
      </c>
      <c r="CG50" s="4">
        <v>0</v>
      </c>
    </row>
    <row r="51" spans="1:85">
      <c r="A51" s="74" t="s">
        <v>1792</v>
      </c>
      <c r="B51" s="4">
        <v>0</v>
      </c>
      <c r="C51" s="4">
        <v>0</v>
      </c>
      <c r="D51" s="19">
        <v>0</v>
      </c>
      <c r="E51" s="4" t="s">
        <v>2226</v>
      </c>
      <c r="F51" s="4"/>
      <c r="I51" s="19">
        <v>0</v>
      </c>
      <c r="K51" s="19">
        <v>0</v>
      </c>
      <c r="M51" s="19">
        <v>0</v>
      </c>
      <c r="N51" s="19">
        <v>0</v>
      </c>
      <c r="O51" s="19">
        <v>0</v>
      </c>
      <c r="P51" s="19">
        <v>0</v>
      </c>
      <c r="Q51" s="19">
        <v>0</v>
      </c>
      <c r="R51" s="19">
        <v>0</v>
      </c>
      <c r="S51" s="19">
        <v>0</v>
      </c>
      <c r="V51" s="19">
        <v>0</v>
      </c>
      <c r="W51" s="19">
        <v>0</v>
      </c>
      <c r="Z51" s="19">
        <v>0</v>
      </c>
      <c r="AA51" s="19">
        <v>0</v>
      </c>
      <c r="AC51" s="19">
        <v>0</v>
      </c>
      <c r="AD51" s="19">
        <v>0</v>
      </c>
      <c r="AF51" s="19">
        <v>0</v>
      </c>
      <c r="AH51" s="19">
        <v>0</v>
      </c>
      <c r="AI51" s="19">
        <v>0</v>
      </c>
      <c r="AJ51" s="4">
        <v>0</v>
      </c>
      <c r="AL51" s="19"/>
      <c r="AP51" s="19">
        <v>0</v>
      </c>
      <c r="AR51" s="4">
        <v>0</v>
      </c>
      <c r="AS51" s="4" t="s">
        <v>5078</v>
      </c>
      <c r="AZ51" s="4">
        <v>0</v>
      </c>
      <c r="BB51" s="19">
        <v>0</v>
      </c>
      <c r="BC51" s="19">
        <v>0</v>
      </c>
      <c r="BD51" s="19">
        <v>0</v>
      </c>
      <c r="BE51" s="19">
        <v>0</v>
      </c>
      <c r="BF51" s="4">
        <v>0</v>
      </c>
      <c r="BG51" s="19">
        <v>0</v>
      </c>
      <c r="BH51" s="19">
        <v>0</v>
      </c>
      <c r="BI51" s="19">
        <v>0</v>
      </c>
      <c r="BJ51" s="4">
        <v>0</v>
      </c>
      <c r="BK51" s="19">
        <v>0</v>
      </c>
      <c r="BM51" s="4">
        <v>0</v>
      </c>
      <c r="BN51" s="19" t="s">
        <v>3942</v>
      </c>
      <c r="BO51" s="4">
        <v>0</v>
      </c>
      <c r="BP51" s="19" t="s">
        <v>1213</v>
      </c>
      <c r="BQ51" s="19">
        <v>0</v>
      </c>
      <c r="BR51" s="19">
        <v>0</v>
      </c>
      <c r="BS51" s="19">
        <v>0</v>
      </c>
      <c r="BT51" s="19">
        <v>0</v>
      </c>
      <c r="BU51" s="19">
        <v>0</v>
      </c>
      <c r="BW51" s="19">
        <v>0</v>
      </c>
      <c r="BX51" s="19">
        <v>0</v>
      </c>
      <c r="BY51" s="19">
        <v>0</v>
      </c>
      <c r="BZ51" s="19">
        <v>0</v>
      </c>
      <c r="CB51" s="19">
        <v>0</v>
      </c>
      <c r="CC51" s="19">
        <v>0</v>
      </c>
      <c r="CD51" s="19">
        <v>0</v>
      </c>
      <c r="CE51" s="4">
        <v>0</v>
      </c>
      <c r="CF51" s="19">
        <v>0</v>
      </c>
      <c r="CG51" s="4">
        <v>0</v>
      </c>
    </row>
    <row r="52" spans="1:85">
      <c r="A52" s="55" t="s">
        <v>624</v>
      </c>
      <c r="B52" s="4">
        <v>0</v>
      </c>
      <c r="C52" s="4">
        <v>0</v>
      </c>
      <c r="D52" s="19">
        <v>0</v>
      </c>
      <c r="E52" s="4"/>
      <c r="F52" s="4"/>
      <c r="I52" s="19">
        <v>0</v>
      </c>
      <c r="K52" s="19">
        <v>0</v>
      </c>
      <c r="M52" s="19">
        <v>0</v>
      </c>
      <c r="N52" s="19">
        <v>0</v>
      </c>
      <c r="O52" s="19">
        <v>0</v>
      </c>
      <c r="P52" s="19">
        <v>0</v>
      </c>
      <c r="Q52" s="19">
        <v>0</v>
      </c>
      <c r="R52" s="19">
        <v>0</v>
      </c>
      <c r="S52" s="19">
        <v>0</v>
      </c>
      <c r="V52" s="19">
        <v>0</v>
      </c>
      <c r="W52" s="19">
        <v>0</v>
      </c>
      <c r="Z52" s="19">
        <v>0</v>
      </c>
      <c r="AA52" s="19">
        <v>0</v>
      </c>
      <c r="AC52" s="19">
        <v>0</v>
      </c>
      <c r="AD52" s="19">
        <v>0</v>
      </c>
      <c r="AF52" s="19">
        <v>0</v>
      </c>
      <c r="AH52" s="19">
        <v>0</v>
      </c>
      <c r="AI52" s="19">
        <v>0</v>
      </c>
      <c r="AJ52" s="4">
        <v>0</v>
      </c>
      <c r="AL52" s="19"/>
      <c r="AP52" s="19">
        <v>0</v>
      </c>
      <c r="AR52" s="4">
        <v>0</v>
      </c>
      <c r="AZ52" s="4">
        <v>0</v>
      </c>
      <c r="BB52" s="19">
        <v>0</v>
      </c>
      <c r="BC52" s="19">
        <v>0</v>
      </c>
      <c r="BD52" s="19">
        <v>0</v>
      </c>
      <c r="BE52" s="19">
        <v>0</v>
      </c>
      <c r="BF52" s="4">
        <v>0</v>
      </c>
      <c r="BG52" s="19">
        <v>0</v>
      </c>
      <c r="BH52" s="19">
        <v>0</v>
      </c>
      <c r="BI52" s="19">
        <v>0</v>
      </c>
      <c r="BJ52" s="4">
        <v>0</v>
      </c>
      <c r="BK52" s="19">
        <v>0</v>
      </c>
      <c r="BM52" s="4">
        <v>0</v>
      </c>
      <c r="BN52" s="19">
        <v>0</v>
      </c>
      <c r="BO52" s="4">
        <v>0</v>
      </c>
      <c r="BP52" s="19">
        <v>0</v>
      </c>
      <c r="BQ52" s="19">
        <v>0</v>
      </c>
      <c r="BR52" s="19">
        <v>0</v>
      </c>
      <c r="BS52" s="19">
        <v>0</v>
      </c>
      <c r="BT52" s="19">
        <v>0</v>
      </c>
      <c r="BU52" s="19">
        <v>0</v>
      </c>
      <c r="BW52" s="19" t="s">
        <v>3943</v>
      </c>
      <c r="BX52" s="19">
        <v>0</v>
      </c>
      <c r="BY52" s="19">
        <v>0</v>
      </c>
      <c r="BZ52" s="19">
        <v>0</v>
      </c>
      <c r="CB52" s="19">
        <v>0</v>
      </c>
      <c r="CC52" s="19">
        <v>0</v>
      </c>
      <c r="CD52" s="19">
        <v>0</v>
      </c>
      <c r="CE52" s="4">
        <v>0</v>
      </c>
      <c r="CF52" s="19">
        <v>0</v>
      </c>
      <c r="CG52" s="4">
        <v>0</v>
      </c>
    </row>
    <row r="53" spans="1:85" ht="38.25">
      <c r="A53" s="55" t="s">
        <v>625</v>
      </c>
      <c r="B53" s="4">
        <v>0</v>
      </c>
      <c r="C53" s="4">
        <v>0</v>
      </c>
      <c r="D53" s="19">
        <v>0</v>
      </c>
      <c r="E53" s="4"/>
      <c r="F53" s="4"/>
      <c r="I53" s="19">
        <v>0</v>
      </c>
      <c r="K53" s="19">
        <v>0</v>
      </c>
      <c r="M53" s="19">
        <v>0</v>
      </c>
      <c r="N53" s="19">
        <v>0</v>
      </c>
      <c r="O53" s="19">
        <v>0</v>
      </c>
      <c r="P53" s="19">
        <v>0</v>
      </c>
      <c r="Q53" s="19">
        <v>0</v>
      </c>
      <c r="R53" s="19">
        <v>0</v>
      </c>
      <c r="S53" s="19">
        <v>0</v>
      </c>
      <c r="V53" s="19">
        <v>0</v>
      </c>
      <c r="W53" s="19">
        <v>0</v>
      </c>
      <c r="Z53" s="19">
        <v>0</v>
      </c>
      <c r="AA53" s="19">
        <v>0</v>
      </c>
      <c r="AC53" s="19">
        <v>0</v>
      </c>
      <c r="AD53" s="19">
        <v>0</v>
      </c>
      <c r="AF53" s="19">
        <v>0</v>
      </c>
      <c r="AH53" s="19">
        <v>0</v>
      </c>
      <c r="AI53" s="19">
        <v>0</v>
      </c>
      <c r="AJ53" s="4">
        <v>0</v>
      </c>
      <c r="AL53" s="19"/>
      <c r="AP53" s="19">
        <v>0</v>
      </c>
      <c r="AR53" s="4">
        <v>0</v>
      </c>
      <c r="AZ53" s="4">
        <v>0</v>
      </c>
      <c r="BB53" s="19">
        <v>0</v>
      </c>
      <c r="BC53" s="19">
        <v>0</v>
      </c>
      <c r="BD53" s="19">
        <v>0</v>
      </c>
      <c r="BE53" s="19">
        <v>0</v>
      </c>
      <c r="BF53" s="4">
        <v>0</v>
      </c>
      <c r="BG53" s="19">
        <v>0</v>
      </c>
      <c r="BH53" s="19">
        <v>0</v>
      </c>
      <c r="BI53" s="19">
        <v>0</v>
      </c>
      <c r="BJ53" s="4">
        <v>0</v>
      </c>
      <c r="BK53" s="19">
        <v>0</v>
      </c>
      <c r="BM53" s="4">
        <v>0</v>
      </c>
      <c r="BN53" s="19" t="s">
        <v>3944</v>
      </c>
      <c r="BO53" s="4">
        <v>0</v>
      </c>
      <c r="BP53" s="19" t="s">
        <v>3945</v>
      </c>
      <c r="BQ53" s="19">
        <v>0</v>
      </c>
      <c r="BR53" s="19">
        <v>0</v>
      </c>
      <c r="BS53" s="19">
        <v>0</v>
      </c>
      <c r="BT53" s="19">
        <v>0</v>
      </c>
      <c r="BU53" s="19">
        <v>0</v>
      </c>
      <c r="BW53" s="19">
        <v>0</v>
      </c>
      <c r="BX53" s="19">
        <v>0</v>
      </c>
      <c r="BY53" s="19">
        <v>0</v>
      </c>
      <c r="BZ53" s="19">
        <v>0</v>
      </c>
      <c r="CB53" s="19">
        <v>0</v>
      </c>
      <c r="CC53" s="19">
        <v>0</v>
      </c>
      <c r="CD53" s="19">
        <v>0</v>
      </c>
      <c r="CE53" s="4">
        <v>0</v>
      </c>
      <c r="CF53" s="19">
        <v>0</v>
      </c>
      <c r="CG53" s="4">
        <v>0</v>
      </c>
    </row>
    <row r="54" spans="1:85">
      <c r="A54" s="54" t="s">
        <v>626</v>
      </c>
      <c r="B54" s="4">
        <v>35</v>
      </c>
      <c r="C54" s="4">
        <v>90</v>
      </c>
      <c r="D54" s="19">
        <v>80</v>
      </c>
      <c r="E54" s="4">
        <v>100</v>
      </c>
      <c r="F54" s="4">
        <v>75</v>
      </c>
      <c r="G54" s="4">
        <v>0</v>
      </c>
      <c r="H54" s="19">
        <v>0</v>
      </c>
      <c r="I54" s="19">
        <v>0</v>
      </c>
      <c r="J54" s="4">
        <v>0</v>
      </c>
      <c r="K54" s="19">
        <v>0</v>
      </c>
      <c r="L54" s="4">
        <v>0</v>
      </c>
      <c r="M54" s="19">
        <v>0</v>
      </c>
      <c r="N54" s="19">
        <v>0</v>
      </c>
      <c r="O54" s="19">
        <v>0</v>
      </c>
      <c r="P54" s="19">
        <v>0</v>
      </c>
      <c r="Q54" s="19">
        <v>0</v>
      </c>
      <c r="R54" s="19">
        <v>0</v>
      </c>
      <c r="S54" s="19">
        <v>0</v>
      </c>
      <c r="T54" s="19">
        <v>0</v>
      </c>
      <c r="V54" s="19">
        <v>0</v>
      </c>
      <c r="W54" s="19">
        <v>0</v>
      </c>
      <c r="X54" s="19">
        <v>0</v>
      </c>
      <c r="Z54" s="19">
        <v>0</v>
      </c>
      <c r="AA54" s="19">
        <v>0</v>
      </c>
      <c r="AB54" s="19">
        <v>0</v>
      </c>
      <c r="AC54" s="19">
        <v>0</v>
      </c>
      <c r="AD54" s="19">
        <v>0</v>
      </c>
      <c r="AE54" s="4">
        <v>0</v>
      </c>
      <c r="AF54" s="19">
        <v>85</v>
      </c>
      <c r="AG54" s="4">
        <v>95</v>
      </c>
      <c r="AH54" s="19">
        <v>95</v>
      </c>
      <c r="AI54" s="19">
        <v>75</v>
      </c>
      <c r="AJ54" s="4">
        <v>0</v>
      </c>
      <c r="AK54" s="19">
        <v>0</v>
      </c>
      <c r="AL54" s="19">
        <v>0</v>
      </c>
      <c r="AM54" s="19">
        <v>0</v>
      </c>
      <c r="AN54" s="19">
        <v>0</v>
      </c>
      <c r="AO54" s="19">
        <v>90</v>
      </c>
      <c r="AP54" s="19">
        <v>75</v>
      </c>
      <c r="AQ54" s="4">
        <v>92</v>
      </c>
      <c r="AR54" s="4">
        <v>95</v>
      </c>
      <c r="AS54" s="4">
        <v>90</v>
      </c>
      <c r="AT54" s="4">
        <v>80</v>
      </c>
      <c r="AU54" s="4">
        <v>85</v>
      </c>
      <c r="AV54" s="4">
        <v>85</v>
      </c>
      <c r="AW54" s="4">
        <v>90</v>
      </c>
      <c r="AX54" s="4">
        <v>97</v>
      </c>
      <c r="AY54" s="4">
        <v>85</v>
      </c>
      <c r="AZ54" s="4">
        <v>80</v>
      </c>
      <c r="BA54" s="4">
        <v>92</v>
      </c>
      <c r="BB54" s="19">
        <v>88</v>
      </c>
      <c r="BC54" s="19">
        <v>88</v>
      </c>
      <c r="BD54" s="19">
        <v>95</v>
      </c>
      <c r="BE54" s="19">
        <v>0</v>
      </c>
      <c r="BF54" s="4">
        <v>0</v>
      </c>
      <c r="BG54" s="19">
        <v>0</v>
      </c>
      <c r="BH54" s="19">
        <v>0</v>
      </c>
      <c r="BI54" s="19">
        <v>0</v>
      </c>
      <c r="BJ54" s="4">
        <v>0</v>
      </c>
      <c r="BK54" s="19">
        <v>100</v>
      </c>
      <c r="BL54" s="19">
        <v>0</v>
      </c>
      <c r="BM54" s="4">
        <v>0</v>
      </c>
      <c r="BN54" s="19">
        <v>78</v>
      </c>
      <c r="BO54" s="4">
        <v>75</v>
      </c>
      <c r="BP54" s="19">
        <v>98</v>
      </c>
      <c r="BQ54" s="19">
        <v>99</v>
      </c>
      <c r="BR54" s="19">
        <v>95</v>
      </c>
      <c r="BS54" s="19">
        <v>85</v>
      </c>
      <c r="BT54" s="19">
        <v>95</v>
      </c>
      <c r="BU54" s="19">
        <v>85</v>
      </c>
      <c r="BV54" s="19">
        <v>90</v>
      </c>
      <c r="BW54" s="19">
        <v>85</v>
      </c>
      <c r="BX54" s="19">
        <v>90</v>
      </c>
      <c r="BY54" s="19">
        <v>0</v>
      </c>
      <c r="BZ54" s="19">
        <v>98</v>
      </c>
      <c r="CA54" s="19">
        <v>92</v>
      </c>
      <c r="CB54" s="19">
        <v>80</v>
      </c>
      <c r="CC54" s="19">
        <v>0</v>
      </c>
      <c r="CD54" s="19">
        <v>70</v>
      </c>
      <c r="CE54" s="4">
        <v>100</v>
      </c>
      <c r="CF54" s="19">
        <v>90</v>
      </c>
      <c r="CG54" s="4">
        <v>0</v>
      </c>
    </row>
    <row r="55" spans="1:85">
      <c r="A55" s="75" t="s">
        <v>615</v>
      </c>
      <c r="B55" s="4">
        <v>0</v>
      </c>
      <c r="C55" s="4">
        <v>0</v>
      </c>
      <c r="D55" s="19">
        <v>0</v>
      </c>
      <c r="E55" s="4">
        <v>0</v>
      </c>
      <c r="F55" s="4">
        <v>0</v>
      </c>
      <c r="G55" s="4">
        <v>0</v>
      </c>
      <c r="H55" s="19">
        <v>15</v>
      </c>
      <c r="I55" s="19">
        <v>0</v>
      </c>
      <c r="J55" s="4">
        <v>90</v>
      </c>
      <c r="K55" s="19">
        <v>80</v>
      </c>
      <c r="L55" s="4">
        <v>85</v>
      </c>
      <c r="M55" s="19">
        <v>95</v>
      </c>
      <c r="N55" s="19">
        <v>80</v>
      </c>
      <c r="O55" s="19">
        <v>80</v>
      </c>
      <c r="P55" s="19">
        <v>90</v>
      </c>
      <c r="Q55" s="19">
        <v>100</v>
      </c>
      <c r="R55" s="19">
        <v>80</v>
      </c>
      <c r="S55" s="19">
        <v>40</v>
      </c>
      <c r="T55" s="19">
        <v>0</v>
      </c>
      <c r="V55" s="19">
        <v>0</v>
      </c>
      <c r="W55" s="19">
        <v>100</v>
      </c>
      <c r="X55" s="19">
        <v>25</v>
      </c>
      <c r="Z55" s="19">
        <v>75</v>
      </c>
      <c r="AA55" s="19">
        <v>43</v>
      </c>
      <c r="AB55" s="19">
        <v>80</v>
      </c>
      <c r="AC55" s="19">
        <v>85</v>
      </c>
      <c r="AD55" s="19">
        <v>0</v>
      </c>
      <c r="AE55" s="4">
        <v>78</v>
      </c>
      <c r="AF55" s="19">
        <v>90</v>
      </c>
      <c r="AG55" s="4">
        <v>95</v>
      </c>
      <c r="AH55" s="19">
        <v>95</v>
      </c>
      <c r="AI55" s="19">
        <v>75</v>
      </c>
      <c r="AJ55" s="4">
        <v>40</v>
      </c>
      <c r="AK55" s="19">
        <v>20</v>
      </c>
      <c r="AL55" s="19">
        <v>60</v>
      </c>
      <c r="AM55" s="19">
        <v>0</v>
      </c>
      <c r="AN55" s="19">
        <v>90</v>
      </c>
      <c r="AO55" s="19">
        <v>90</v>
      </c>
      <c r="AP55" s="19">
        <v>95</v>
      </c>
      <c r="AQ55" s="4">
        <v>0</v>
      </c>
      <c r="AR55" s="4">
        <v>0</v>
      </c>
      <c r="AS55" s="4">
        <v>0</v>
      </c>
      <c r="AT55" s="4">
        <v>0</v>
      </c>
      <c r="AU55" s="4">
        <v>0</v>
      </c>
      <c r="AV55" s="4">
        <v>0</v>
      </c>
      <c r="AW55" s="4">
        <v>90</v>
      </c>
      <c r="AX55" s="4">
        <v>0</v>
      </c>
      <c r="AY55" s="4">
        <v>0</v>
      </c>
      <c r="AZ55" s="4">
        <v>0</v>
      </c>
      <c r="BA55" s="4">
        <v>0</v>
      </c>
      <c r="BB55" s="19">
        <v>80</v>
      </c>
      <c r="BD55" s="19">
        <v>95</v>
      </c>
      <c r="BE55" s="19">
        <v>100</v>
      </c>
      <c r="BF55" s="4">
        <v>95</v>
      </c>
      <c r="BG55" s="19">
        <v>100</v>
      </c>
      <c r="BH55" s="19">
        <v>80</v>
      </c>
      <c r="BI55" s="19">
        <v>90</v>
      </c>
      <c r="BJ55" s="4">
        <v>100</v>
      </c>
      <c r="BK55" s="19">
        <v>100</v>
      </c>
      <c r="BL55" s="19">
        <v>70</v>
      </c>
      <c r="BM55" s="4">
        <v>95</v>
      </c>
      <c r="BN55" s="19">
        <v>100</v>
      </c>
      <c r="BO55" s="4">
        <v>75</v>
      </c>
      <c r="BP55" s="19">
        <v>98</v>
      </c>
      <c r="BQ55" s="19">
        <v>99</v>
      </c>
      <c r="BR55" s="19">
        <v>95</v>
      </c>
      <c r="BS55" s="19">
        <v>80</v>
      </c>
      <c r="BT55" s="19">
        <v>50</v>
      </c>
      <c r="BU55" s="19">
        <v>85</v>
      </c>
      <c r="BV55" s="19">
        <v>90</v>
      </c>
      <c r="BW55" s="19">
        <v>85</v>
      </c>
      <c r="BX55" s="19">
        <v>100</v>
      </c>
      <c r="BY55" s="19">
        <v>53</v>
      </c>
      <c r="BZ55" s="19">
        <v>100</v>
      </c>
      <c r="CA55" s="19">
        <v>92</v>
      </c>
      <c r="CB55" s="19">
        <v>80</v>
      </c>
      <c r="CC55" s="19">
        <v>95</v>
      </c>
      <c r="CD55" s="19">
        <v>70</v>
      </c>
      <c r="CE55" s="4">
        <v>0</v>
      </c>
      <c r="CF55" s="19">
        <v>90</v>
      </c>
      <c r="CG55" s="4">
        <v>93</v>
      </c>
    </row>
    <row r="56" spans="1:85">
      <c r="A56" s="46" t="s">
        <v>627</v>
      </c>
      <c r="B56" s="4">
        <v>1</v>
      </c>
      <c r="C56" s="4">
        <v>1</v>
      </c>
      <c r="D56" s="19">
        <v>2</v>
      </c>
      <c r="E56" s="4"/>
      <c r="F56" s="4">
        <v>2</v>
      </c>
      <c r="I56" s="19">
        <v>0</v>
      </c>
      <c r="J56" s="4">
        <v>0</v>
      </c>
      <c r="K56" s="19">
        <v>0</v>
      </c>
      <c r="M56" s="19">
        <v>0</v>
      </c>
      <c r="N56" s="19">
        <v>0</v>
      </c>
      <c r="O56" s="19">
        <v>0</v>
      </c>
      <c r="P56" s="19">
        <v>0</v>
      </c>
      <c r="Q56" s="19">
        <v>0</v>
      </c>
      <c r="R56" s="19">
        <v>0</v>
      </c>
      <c r="S56" s="19">
        <v>0</v>
      </c>
      <c r="V56" s="19">
        <v>0</v>
      </c>
      <c r="W56" s="19">
        <v>0</v>
      </c>
      <c r="X56" s="19">
        <v>0</v>
      </c>
      <c r="Z56" s="19">
        <v>0</v>
      </c>
      <c r="AA56" s="19">
        <v>0</v>
      </c>
      <c r="AC56" s="19">
        <v>0</v>
      </c>
      <c r="AD56" s="19">
        <v>0</v>
      </c>
      <c r="AE56" s="4">
        <v>0</v>
      </c>
      <c r="AF56" s="19">
        <v>1</v>
      </c>
      <c r="AG56" s="4">
        <v>0</v>
      </c>
      <c r="AH56" s="19">
        <v>1</v>
      </c>
      <c r="AI56" s="19">
        <v>1</v>
      </c>
      <c r="AJ56" s="4">
        <v>0</v>
      </c>
      <c r="AL56" s="19">
        <v>0</v>
      </c>
      <c r="AO56" s="19">
        <v>2</v>
      </c>
      <c r="AP56" s="19">
        <v>2</v>
      </c>
      <c r="AQ56" s="4">
        <v>1</v>
      </c>
      <c r="AR56" s="4">
        <v>1</v>
      </c>
      <c r="AS56" s="4">
        <v>1</v>
      </c>
      <c r="AT56" s="4">
        <v>2</v>
      </c>
      <c r="AU56" s="4">
        <v>2</v>
      </c>
      <c r="AV56" s="4">
        <v>1</v>
      </c>
      <c r="AX56" s="4">
        <v>2</v>
      </c>
      <c r="AY56" s="4">
        <v>2</v>
      </c>
      <c r="AZ56" s="4">
        <v>1</v>
      </c>
      <c r="BA56" s="4">
        <v>2</v>
      </c>
      <c r="BB56" s="19">
        <v>2</v>
      </c>
      <c r="BD56" s="19">
        <v>2</v>
      </c>
      <c r="BE56" s="19">
        <v>0</v>
      </c>
      <c r="BF56" s="4">
        <v>0</v>
      </c>
      <c r="BG56" s="19">
        <v>0</v>
      </c>
      <c r="BH56" s="19">
        <v>0</v>
      </c>
      <c r="BI56" s="19">
        <v>0</v>
      </c>
      <c r="BJ56" s="4">
        <v>0</v>
      </c>
      <c r="BK56" s="19">
        <v>2</v>
      </c>
      <c r="BL56" s="19">
        <v>0</v>
      </c>
      <c r="BM56" s="4">
        <v>0</v>
      </c>
      <c r="BN56" s="19">
        <v>2</v>
      </c>
      <c r="BO56" s="4">
        <v>2</v>
      </c>
      <c r="BP56" s="19">
        <v>1</v>
      </c>
      <c r="BQ56" s="19">
        <v>3</v>
      </c>
      <c r="BR56" s="19">
        <v>2</v>
      </c>
      <c r="BS56" s="19">
        <v>2</v>
      </c>
      <c r="BT56" s="19">
        <v>2</v>
      </c>
      <c r="BU56" s="19">
        <v>2</v>
      </c>
      <c r="BV56" s="19">
        <v>1</v>
      </c>
      <c r="BW56" s="19">
        <v>2</v>
      </c>
      <c r="BX56" s="19">
        <v>1</v>
      </c>
      <c r="BY56" s="19">
        <v>0</v>
      </c>
      <c r="BZ56" s="19">
        <v>1</v>
      </c>
      <c r="CA56" s="19">
        <v>1</v>
      </c>
      <c r="CB56" s="19">
        <v>1</v>
      </c>
      <c r="CC56" s="19">
        <v>1</v>
      </c>
      <c r="CD56" s="19">
        <v>1</v>
      </c>
      <c r="CE56" s="4">
        <v>2</v>
      </c>
      <c r="CF56" s="19">
        <v>2</v>
      </c>
      <c r="CG56" s="4">
        <v>0</v>
      </c>
    </row>
    <row r="57" spans="1:85">
      <c r="A57" s="76" t="s">
        <v>615</v>
      </c>
      <c r="B57" s="4">
        <v>0</v>
      </c>
      <c r="C57" s="4">
        <v>0</v>
      </c>
      <c r="D57" s="19">
        <v>0</v>
      </c>
      <c r="E57" s="4"/>
      <c r="F57" s="4">
        <v>0</v>
      </c>
      <c r="G57" s="4">
        <v>1</v>
      </c>
      <c r="H57" s="19">
        <v>2</v>
      </c>
      <c r="I57" s="19">
        <v>0</v>
      </c>
      <c r="J57" s="4">
        <v>1</v>
      </c>
      <c r="K57" s="19">
        <v>1</v>
      </c>
      <c r="L57" s="4">
        <v>1</v>
      </c>
      <c r="M57" s="19">
        <v>0</v>
      </c>
      <c r="N57" s="19">
        <v>2</v>
      </c>
      <c r="O57" s="19">
        <v>0</v>
      </c>
      <c r="P57" s="19">
        <v>1</v>
      </c>
      <c r="Q57" s="19">
        <v>2</v>
      </c>
      <c r="R57" s="19">
        <v>1</v>
      </c>
      <c r="S57" s="19">
        <v>1</v>
      </c>
      <c r="T57" s="19">
        <v>2</v>
      </c>
      <c r="V57" s="19">
        <v>1</v>
      </c>
      <c r="W57" s="19">
        <v>1</v>
      </c>
      <c r="X57" s="19">
        <v>1</v>
      </c>
      <c r="Z57" s="19">
        <v>2</v>
      </c>
      <c r="AA57" s="19">
        <v>2</v>
      </c>
      <c r="AB57" s="19">
        <v>1</v>
      </c>
      <c r="AC57" s="19">
        <v>2</v>
      </c>
      <c r="AD57" s="19">
        <v>1</v>
      </c>
      <c r="AE57" s="4">
        <v>1</v>
      </c>
      <c r="AF57" s="19">
        <v>1</v>
      </c>
      <c r="AG57" s="4">
        <v>1</v>
      </c>
      <c r="AH57" s="19">
        <v>1</v>
      </c>
      <c r="AI57" s="19">
        <v>1</v>
      </c>
      <c r="AJ57" s="4">
        <v>1</v>
      </c>
      <c r="AL57" s="19">
        <v>0</v>
      </c>
      <c r="AN57" s="19">
        <v>2</v>
      </c>
      <c r="AO57" s="19">
        <v>2</v>
      </c>
      <c r="AP57" s="19">
        <v>2</v>
      </c>
      <c r="AQ57" s="4">
        <v>0</v>
      </c>
      <c r="AR57" s="4">
        <v>0</v>
      </c>
      <c r="AS57" s="4">
        <v>0</v>
      </c>
      <c r="AT57" s="4">
        <v>0</v>
      </c>
      <c r="AU57" s="4">
        <v>0</v>
      </c>
      <c r="AV57" s="4">
        <v>0</v>
      </c>
      <c r="AX57" s="4">
        <v>0</v>
      </c>
      <c r="AY57" s="4">
        <v>0</v>
      </c>
      <c r="AZ57" s="4">
        <v>0</v>
      </c>
      <c r="BA57" s="4">
        <v>0</v>
      </c>
      <c r="BB57" s="19">
        <v>1</v>
      </c>
      <c r="BD57" s="19">
        <v>2</v>
      </c>
      <c r="BE57" s="19">
        <v>2</v>
      </c>
      <c r="BF57" s="4">
        <v>2</v>
      </c>
      <c r="BG57" s="19">
        <v>2</v>
      </c>
      <c r="BH57" s="19">
        <v>0</v>
      </c>
      <c r="BI57" s="19">
        <v>1</v>
      </c>
      <c r="BJ57" s="4">
        <v>1</v>
      </c>
      <c r="BK57" s="19">
        <v>2</v>
      </c>
      <c r="BL57" s="19">
        <v>1</v>
      </c>
      <c r="BM57" s="4">
        <v>1</v>
      </c>
      <c r="BN57" s="19">
        <v>2</v>
      </c>
      <c r="BO57" s="4">
        <v>2</v>
      </c>
      <c r="BP57" s="19">
        <v>1</v>
      </c>
      <c r="BQ57" s="19">
        <v>2</v>
      </c>
      <c r="BR57" s="19">
        <v>1</v>
      </c>
      <c r="BS57" s="19">
        <v>2</v>
      </c>
      <c r="BT57" s="19">
        <v>1</v>
      </c>
      <c r="BU57" s="19">
        <v>2</v>
      </c>
      <c r="BV57" s="19">
        <v>1</v>
      </c>
      <c r="BW57" s="19">
        <v>1</v>
      </c>
      <c r="BX57" s="19">
        <v>1</v>
      </c>
      <c r="BY57" s="19">
        <v>1</v>
      </c>
      <c r="BZ57" s="19">
        <v>1</v>
      </c>
      <c r="CA57" s="19">
        <v>1</v>
      </c>
      <c r="CB57" s="19">
        <v>1</v>
      </c>
      <c r="CC57" s="19">
        <v>1</v>
      </c>
      <c r="CD57" s="19">
        <v>1</v>
      </c>
      <c r="CE57" s="4">
        <v>2</v>
      </c>
      <c r="CF57" s="19">
        <v>2</v>
      </c>
      <c r="CG57" s="4">
        <v>2</v>
      </c>
    </row>
    <row r="58" spans="1:85">
      <c r="A58" s="46" t="s">
        <v>569</v>
      </c>
      <c r="B58" s="4" t="s">
        <v>1995</v>
      </c>
      <c r="C58" s="4" t="s">
        <v>1995</v>
      </c>
      <c r="D58" s="19" t="s">
        <v>1995</v>
      </c>
      <c r="E58" s="4"/>
      <c r="F58" s="4" t="s">
        <v>1995</v>
      </c>
      <c r="G58" s="4" t="s">
        <v>590</v>
      </c>
      <c r="H58" s="19" t="s">
        <v>590</v>
      </c>
      <c r="I58" s="19" t="s">
        <v>590</v>
      </c>
      <c r="J58" s="4" t="s">
        <v>1995</v>
      </c>
      <c r="K58" s="19" t="s">
        <v>1995</v>
      </c>
      <c r="L58" s="4" t="s">
        <v>1995</v>
      </c>
      <c r="M58" s="19" t="s">
        <v>1995</v>
      </c>
      <c r="N58" s="19" t="s">
        <v>1995</v>
      </c>
      <c r="O58" s="19" t="s">
        <v>1995</v>
      </c>
      <c r="P58" s="19" t="s">
        <v>1995</v>
      </c>
      <c r="Q58" s="19" t="s">
        <v>1995</v>
      </c>
      <c r="R58" s="19" t="s">
        <v>1995</v>
      </c>
      <c r="S58" s="19" t="s">
        <v>1995</v>
      </c>
      <c r="T58" s="19" t="s">
        <v>1995</v>
      </c>
      <c r="V58" s="19" t="s">
        <v>1995</v>
      </c>
      <c r="W58" s="19" t="s">
        <v>1995</v>
      </c>
      <c r="X58" s="19" t="s">
        <v>1995</v>
      </c>
      <c r="Z58" s="19" t="s">
        <v>1995</v>
      </c>
      <c r="AA58" s="19" t="s">
        <v>1995</v>
      </c>
      <c r="AB58" s="19" t="s">
        <v>1995</v>
      </c>
      <c r="AC58" s="19" t="s">
        <v>1995</v>
      </c>
      <c r="AD58" s="19" t="s">
        <v>590</v>
      </c>
      <c r="AE58" s="4" t="s">
        <v>2994</v>
      </c>
      <c r="AF58" s="19" t="s">
        <v>1995</v>
      </c>
      <c r="AG58" s="4" t="s">
        <v>1995</v>
      </c>
      <c r="AH58" s="19" t="s">
        <v>590</v>
      </c>
      <c r="AI58" s="19" t="s">
        <v>1995</v>
      </c>
      <c r="AJ58" s="4" t="s">
        <v>1995</v>
      </c>
      <c r="AL58" s="19" t="s">
        <v>590</v>
      </c>
      <c r="AN58" s="19" t="s">
        <v>1995</v>
      </c>
      <c r="AO58" s="19" t="s">
        <v>1995</v>
      </c>
      <c r="AP58" s="19" t="s">
        <v>1995</v>
      </c>
      <c r="AQ58" s="4" t="s">
        <v>1995</v>
      </c>
      <c r="AR58" s="4" t="s">
        <v>1995</v>
      </c>
      <c r="AS58" s="4" t="s">
        <v>1995</v>
      </c>
      <c r="AT58" s="4" t="s">
        <v>1995</v>
      </c>
      <c r="AU58" s="4" t="s">
        <v>1995</v>
      </c>
      <c r="AV58" s="4" t="s">
        <v>1995</v>
      </c>
      <c r="AX58" s="4" t="s">
        <v>1995</v>
      </c>
      <c r="AY58" s="4" t="s">
        <v>1995</v>
      </c>
      <c r="AZ58" s="4" t="s">
        <v>1995</v>
      </c>
      <c r="BA58" s="4" t="s">
        <v>1995</v>
      </c>
      <c r="BB58" s="19" t="s">
        <v>590</v>
      </c>
      <c r="BD58" s="19" t="s">
        <v>1995</v>
      </c>
      <c r="BE58" s="19" t="s">
        <v>1995</v>
      </c>
      <c r="BF58" s="4" t="s">
        <v>590</v>
      </c>
      <c r="BG58" s="19" t="s">
        <v>1995</v>
      </c>
      <c r="BH58" s="19" t="s">
        <v>1995</v>
      </c>
      <c r="BI58" s="19" t="s">
        <v>1995</v>
      </c>
      <c r="BJ58" s="4" t="s">
        <v>1995</v>
      </c>
      <c r="BK58" s="19" t="s">
        <v>1995</v>
      </c>
      <c r="BL58" s="19" t="s">
        <v>1995</v>
      </c>
      <c r="BM58" s="4" t="s">
        <v>1995</v>
      </c>
      <c r="BN58" s="19" t="s">
        <v>1995</v>
      </c>
      <c r="BO58" s="4" t="s">
        <v>1995</v>
      </c>
      <c r="BP58" s="19" t="s">
        <v>1995</v>
      </c>
      <c r="BQ58" s="19" t="s">
        <v>1995</v>
      </c>
      <c r="BR58" s="19" t="s">
        <v>1995</v>
      </c>
      <c r="BS58" s="19" t="s">
        <v>1995</v>
      </c>
      <c r="BT58" s="19" t="s">
        <v>590</v>
      </c>
      <c r="BU58" s="19" t="s">
        <v>1995</v>
      </c>
      <c r="BV58" s="19" t="s">
        <v>1995</v>
      </c>
      <c r="BW58" s="19" t="s">
        <v>1995</v>
      </c>
      <c r="BX58" s="19" t="s">
        <v>1995</v>
      </c>
      <c r="BY58" s="19" t="s">
        <v>590</v>
      </c>
      <c r="BZ58" s="19" t="s">
        <v>1995</v>
      </c>
      <c r="CA58" s="19" t="s">
        <v>2994</v>
      </c>
      <c r="CB58" s="19" t="s">
        <v>1995</v>
      </c>
      <c r="CC58" s="19" t="s">
        <v>1995</v>
      </c>
      <c r="CD58" s="19" t="s">
        <v>1995</v>
      </c>
      <c r="CE58" s="4" t="s">
        <v>1995</v>
      </c>
      <c r="CF58" s="19" t="s">
        <v>1995</v>
      </c>
      <c r="CG58" s="4" t="s">
        <v>1995</v>
      </c>
    </row>
    <row r="59" spans="1:85">
      <c r="A59" s="46" t="s">
        <v>570</v>
      </c>
      <c r="B59" s="4" t="s">
        <v>590</v>
      </c>
      <c r="C59" s="4" t="s">
        <v>590</v>
      </c>
      <c r="D59" s="19" t="s">
        <v>590</v>
      </c>
      <c r="E59" s="4"/>
      <c r="F59" s="4" t="s">
        <v>1995</v>
      </c>
      <c r="G59" s="4" t="s">
        <v>590</v>
      </c>
      <c r="H59" s="19" t="s">
        <v>590</v>
      </c>
      <c r="I59" s="19" t="s">
        <v>590</v>
      </c>
      <c r="J59" s="4" t="s">
        <v>590</v>
      </c>
      <c r="K59" s="19" t="s">
        <v>590</v>
      </c>
      <c r="L59" s="4" t="s">
        <v>590</v>
      </c>
      <c r="M59" s="19" t="s">
        <v>590</v>
      </c>
      <c r="N59" s="19" t="s">
        <v>590</v>
      </c>
      <c r="O59" s="19" t="s">
        <v>590</v>
      </c>
      <c r="P59" s="19" t="s">
        <v>590</v>
      </c>
      <c r="Q59" s="19" t="s">
        <v>590</v>
      </c>
      <c r="R59" s="19" t="s">
        <v>590</v>
      </c>
      <c r="S59" s="19" t="s">
        <v>590</v>
      </c>
      <c r="T59" s="19" t="s">
        <v>1995</v>
      </c>
      <c r="V59" s="19" t="s">
        <v>590</v>
      </c>
      <c r="W59" s="19" t="s">
        <v>590</v>
      </c>
      <c r="X59" s="19" t="s">
        <v>590</v>
      </c>
      <c r="Z59" s="19" t="s">
        <v>590</v>
      </c>
      <c r="AA59" s="19" t="s">
        <v>590</v>
      </c>
      <c r="AB59" s="19" t="s">
        <v>590</v>
      </c>
      <c r="AC59" s="19" t="s">
        <v>590</v>
      </c>
      <c r="AD59" s="19" t="s">
        <v>590</v>
      </c>
      <c r="AE59" s="4" t="s">
        <v>450</v>
      </c>
      <c r="AF59" s="19" t="s">
        <v>590</v>
      </c>
      <c r="AG59" s="4" t="s">
        <v>590</v>
      </c>
      <c r="AH59" s="19" t="s">
        <v>590</v>
      </c>
      <c r="AI59" s="19" t="s">
        <v>590</v>
      </c>
      <c r="AJ59" s="4" t="s">
        <v>590</v>
      </c>
      <c r="AL59" s="19" t="s">
        <v>590</v>
      </c>
      <c r="AN59" s="19" t="s">
        <v>590</v>
      </c>
      <c r="AO59" s="19" t="s">
        <v>590</v>
      </c>
      <c r="AP59" s="19" t="s">
        <v>590</v>
      </c>
      <c r="AQ59" s="4" t="s">
        <v>1995</v>
      </c>
      <c r="AR59" s="4" t="s">
        <v>590</v>
      </c>
      <c r="AS59" s="4" t="s">
        <v>1995</v>
      </c>
      <c r="AT59" s="4" t="s">
        <v>590</v>
      </c>
      <c r="AU59" s="4" t="s">
        <v>590</v>
      </c>
      <c r="AV59" s="4" t="s">
        <v>590</v>
      </c>
      <c r="AX59" s="4" t="s">
        <v>590</v>
      </c>
      <c r="AY59" s="4" t="s">
        <v>1995</v>
      </c>
      <c r="AZ59" s="4" t="s">
        <v>1995</v>
      </c>
      <c r="BA59" s="4" t="s">
        <v>1995</v>
      </c>
      <c r="BB59" s="19" t="s">
        <v>590</v>
      </c>
      <c r="BD59" s="19" t="s">
        <v>1995</v>
      </c>
      <c r="BE59" s="19" t="s">
        <v>590</v>
      </c>
      <c r="BF59" s="4" t="s">
        <v>1995</v>
      </c>
      <c r="BG59" s="19" t="s">
        <v>590</v>
      </c>
      <c r="BH59" s="19" t="s">
        <v>1995</v>
      </c>
      <c r="BI59" s="19" t="s">
        <v>590</v>
      </c>
      <c r="BJ59" s="4" t="s">
        <v>590</v>
      </c>
      <c r="BK59" s="19" t="s">
        <v>1995</v>
      </c>
      <c r="BL59" s="19" t="s">
        <v>590</v>
      </c>
      <c r="BM59" s="4" t="s">
        <v>590</v>
      </c>
      <c r="BN59" s="19" t="s">
        <v>1995</v>
      </c>
      <c r="BO59" s="4" t="s">
        <v>590</v>
      </c>
      <c r="BP59" s="19" t="s">
        <v>590</v>
      </c>
      <c r="BQ59" s="19" t="s">
        <v>590</v>
      </c>
      <c r="BR59" s="19" t="s">
        <v>590</v>
      </c>
      <c r="BS59" s="19" t="s">
        <v>1995</v>
      </c>
      <c r="BT59" s="19" t="s">
        <v>590</v>
      </c>
      <c r="BU59" s="19" t="s">
        <v>1995</v>
      </c>
      <c r="BV59" s="19" t="s">
        <v>1995</v>
      </c>
      <c r="BW59" s="19" t="s">
        <v>590</v>
      </c>
      <c r="BX59" s="19" t="s">
        <v>590</v>
      </c>
      <c r="BY59" s="19" t="s">
        <v>590</v>
      </c>
      <c r="BZ59" s="19" t="s">
        <v>590</v>
      </c>
      <c r="CA59" s="19" t="s">
        <v>450</v>
      </c>
      <c r="CB59" s="19" t="s">
        <v>590</v>
      </c>
      <c r="CC59" s="19" t="s">
        <v>1995</v>
      </c>
      <c r="CD59" s="19" t="s">
        <v>590</v>
      </c>
      <c r="CE59" s="4" t="s">
        <v>1995</v>
      </c>
      <c r="CF59" s="19" t="s">
        <v>1995</v>
      </c>
      <c r="CG59" s="4" t="s">
        <v>590</v>
      </c>
    </row>
    <row r="60" spans="1:85">
      <c r="A60" s="46" t="s">
        <v>571</v>
      </c>
      <c r="B60" s="4" t="s">
        <v>1995</v>
      </c>
      <c r="C60" s="4" t="s">
        <v>1995</v>
      </c>
      <c r="D60" s="19" t="s">
        <v>1995</v>
      </c>
      <c r="E60" s="4"/>
      <c r="F60" s="4" t="s">
        <v>1995</v>
      </c>
      <c r="G60" s="4" t="s">
        <v>590</v>
      </c>
      <c r="H60" s="19" t="s">
        <v>1995</v>
      </c>
      <c r="I60" s="19" t="s">
        <v>590</v>
      </c>
      <c r="J60" s="4" t="s">
        <v>590</v>
      </c>
      <c r="K60" s="19" t="s">
        <v>1995</v>
      </c>
      <c r="L60" s="4" t="s">
        <v>1995</v>
      </c>
      <c r="M60" s="19" t="s">
        <v>590</v>
      </c>
      <c r="N60" s="19" t="s">
        <v>1995</v>
      </c>
      <c r="O60" s="19" t="s">
        <v>590</v>
      </c>
      <c r="P60" s="19" t="s">
        <v>1995</v>
      </c>
      <c r="Q60" s="19" t="s">
        <v>590</v>
      </c>
      <c r="R60" s="19" t="s">
        <v>1995</v>
      </c>
      <c r="S60" s="19" t="s">
        <v>1995</v>
      </c>
      <c r="T60" s="19" t="s">
        <v>1995</v>
      </c>
      <c r="V60" s="19" t="s">
        <v>590</v>
      </c>
      <c r="W60" s="19" t="s">
        <v>1995</v>
      </c>
      <c r="X60" s="19" t="s">
        <v>590</v>
      </c>
      <c r="Z60" s="19" t="s">
        <v>590</v>
      </c>
      <c r="AA60" s="19" t="s">
        <v>1995</v>
      </c>
      <c r="AB60" s="19" t="s">
        <v>1995</v>
      </c>
      <c r="AC60" s="19" t="s">
        <v>590</v>
      </c>
      <c r="AD60" s="19" t="s">
        <v>590</v>
      </c>
      <c r="AE60" s="4" t="s">
        <v>2994</v>
      </c>
      <c r="AF60" s="19" t="s">
        <v>1995</v>
      </c>
      <c r="AG60" s="4" t="s">
        <v>590</v>
      </c>
      <c r="AH60" s="19" t="s">
        <v>1995</v>
      </c>
      <c r="AI60" s="19" t="s">
        <v>1995</v>
      </c>
      <c r="AJ60" s="4" t="s">
        <v>590</v>
      </c>
      <c r="AL60" s="19" t="s">
        <v>1995</v>
      </c>
      <c r="AN60" s="19" t="s">
        <v>590</v>
      </c>
      <c r="AO60" s="19" t="s">
        <v>1995</v>
      </c>
      <c r="AP60" s="19" t="s">
        <v>1995</v>
      </c>
      <c r="AQ60" s="4" t="s">
        <v>1995</v>
      </c>
      <c r="AR60" s="4" t="s">
        <v>1995</v>
      </c>
      <c r="AS60" s="4" t="s">
        <v>1995</v>
      </c>
      <c r="AT60" s="4" t="s">
        <v>1995</v>
      </c>
      <c r="AU60" s="4" t="s">
        <v>1995</v>
      </c>
      <c r="AV60" s="4" t="s">
        <v>1995</v>
      </c>
      <c r="AX60" s="4" t="s">
        <v>1995</v>
      </c>
      <c r="AY60" s="4" t="s">
        <v>590</v>
      </c>
      <c r="AZ60" s="4" t="s">
        <v>1995</v>
      </c>
      <c r="BA60" s="4" t="s">
        <v>1995</v>
      </c>
      <c r="BB60" s="19" t="s">
        <v>1995</v>
      </c>
      <c r="BD60" s="19" t="s">
        <v>1995</v>
      </c>
      <c r="BE60" s="19" t="s">
        <v>1995</v>
      </c>
      <c r="BF60" s="4" t="s">
        <v>1995</v>
      </c>
      <c r="BG60" s="19" t="s">
        <v>1995</v>
      </c>
      <c r="BH60" s="19" t="s">
        <v>1995</v>
      </c>
      <c r="BI60" s="19" t="s">
        <v>1995</v>
      </c>
      <c r="BJ60" s="4" t="s">
        <v>590</v>
      </c>
      <c r="BK60" s="19" t="s">
        <v>1995</v>
      </c>
      <c r="BL60" s="19" t="s">
        <v>590</v>
      </c>
      <c r="BM60" s="4" t="s">
        <v>1995</v>
      </c>
      <c r="BN60" s="19" t="s">
        <v>1995</v>
      </c>
      <c r="BO60" s="4" t="s">
        <v>1995</v>
      </c>
      <c r="BP60" s="19" t="s">
        <v>1995</v>
      </c>
      <c r="BQ60" s="19" t="s">
        <v>1995</v>
      </c>
      <c r="BR60" s="19" t="s">
        <v>1995</v>
      </c>
      <c r="BS60" s="19" t="s">
        <v>1995</v>
      </c>
      <c r="BT60" s="19" t="s">
        <v>590</v>
      </c>
      <c r="BU60" s="19" t="s">
        <v>1995</v>
      </c>
      <c r="BV60" s="19" t="s">
        <v>1995</v>
      </c>
      <c r="BW60" s="19" t="s">
        <v>1995</v>
      </c>
      <c r="BX60" s="19" t="s">
        <v>1995</v>
      </c>
      <c r="BY60" s="19" t="s">
        <v>1995</v>
      </c>
      <c r="BZ60" s="19" t="s">
        <v>1995</v>
      </c>
      <c r="CA60" s="19" t="s">
        <v>450</v>
      </c>
      <c r="CB60" s="19" t="s">
        <v>1995</v>
      </c>
      <c r="CC60" s="19" t="s">
        <v>1995</v>
      </c>
      <c r="CD60" s="19" t="s">
        <v>1995</v>
      </c>
      <c r="CE60" s="4" t="s">
        <v>1995</v>
      </c>
      <c r="CF60" s="19" t="s">
        <v>1995</v>
      </c>
      <c r="CG60" s="4" t="s">
        <v>590</v>
      </c>
    </row>
    <row r="61" spans="1:85">
      <c r="A61" s="46" t="s">
        <v>628</v>
      </c>
      <c r="B61" s="4"/>
      <c r="C61" s="4"/>
      <c r="D61" s="19" t="s">
        <v>1995</v>
      </c>
      <c r="E61" s="4"/>
      <c r="F61" s="4"/>
      <c r="G61" s="4" t="s">
        <v>1995</v>
      </c>
      <c r="H61" s="19" t="s">
        <v>1995</v>
      </c>
      <c r="I61" s="19" t="s">
        <v>590</v>
      </c>
      <c r="J61" s="4" t="s">
        <v>1995</v>
      </c>
      <c r="K61" s="19" t="s">
        <v>1995</v>
      </c>
      <c r="M61" s="19" t="s">
        <v>1995</v>
      </c>
      <c r="N61" s="19" t="s">
        <v>590</v>
      </c>
      <c r="O61" s="19" t="s">
        <v>1995</v>
      </c>
      <c r="Q61" s="19" t="s">
        <v>1995</v>
      </c>
      <c r="R61" s="19" t="s">
        <v>1995</v>
      </c>
      <c r="T61" s="19" t="s">
        <v>1995</v>
      </c>
      <c r="V61" s="19" t="s">
        <v>1995</v>
      </c>
      <c r="W61" s="19" t="s">
        <v>1995</v>
      </c>
      <c r="X61" s="19" t="s">
        <v>1995</v>
      </c>
      <c r="Z61" s="19" t="s">
        <v>1995</v>
      </c>
      <c r="AA61" s="19" t="s">
        <v>1995</v>
      </c>
      <c r="AB61" s="19" t="s">
        <v>590</v>
      </c>
      <c r="AC61" s="19" t="s">
        <v>1995</v>
      </c>
      <c r="AD61" s="19" t="s">
        <v>1995</v>
      </c>
      <c r="AE61" s="4" t="s">
        <v>2994</v>
      </c>
      <c r="AF61" s="19" t="s">
        <v>1995</v>
      </c>
      <c r="AG61" s="4" t="s">
        <v>1995</v>
      </c>
      <c r="AH61" s="19" t="s">
        <v>1995</v>
      </c>
      <c r="AI61" s="19" t="s">
        <v>1995</v>
      </c>
      <c r="AJ61" s="4" t="s">
        <v>590</v>
      </c>
      <c r="AL61" s="19" t="s">
        <v>590</v>
      </c>
      <c r="AN61" s="19" t="s">
        <v>590</v>
      </c>
      <c r="AO61" s="19" t="s">
        <v>590</v>
      </c>
      <c r="AP61" s="19" t="s">
        <v>1995</v>
      </c>
      <c r="BD61" s="19" t="s">
        <v>1995</v>
      </c>
      <c r="BE61" s="19" t="s">
        <v>1995</v>
      </c>
      <c r="BF61" s="4" t="s">
        <v>1995</v>
      </c>
      <c r="BG61" s="19" t="s">
        <v>1995</v>
      </c>
      <c r="BH61" s="19" t="s">
        <v>590</v>
      </c>
      <c r="BI61" s="19" t="s">
        <v>1995</v>
      </c>
      <c r="BJ61" s="4" t="s">
        <v>1995</v>
      </c>
      <c r="BL61" s="19" t="s">
        <v>1995</v>
      </c>
      <c r="BM61" s="4" t="s">
        <v>1995</v>
      </c>
      <c r="BN61" s="19" t="s">
        <v>590</v>
      </c>
      <c r="BP61" s="19" t="s">
        <v>1995</v>
      </c>
      <c r="BQ61" s="19" t="s">
        <v>1995</v>
      </c>
      <c r="BR61" s="19" t="s">
        <v>590</v>
      </c>
      <c r="BS61" s="19" t="s">
        <v>590</v>
      </c>
      <c r="BT61" s="19" t="s">
        <v>1995</v>
      </c>
      <c r="BU61" s="19" t="s">
        <v>1995</v>
      </c>
      <c r="BV61" s="19" t="s">
        <v>1995</v>
      </c>
      <c r="BW61" s="19" t="s">
        <v>1995</v>
      </c>
      <c r="BX61" s="19" t="s">
        <v>1995</v>
      </c>
      <c r="BY61" s="19" t="s">
        <v>1995</v>
      </c>
      <c r="BZ61" s="19" t="s">
        <v>1995</v>
      </c>
      <c r="CA61" s="19" t="s">
        <v>2994</v>
      </c>
      <c r="CC61" s="19" t="s">
        <v>1995</v>
      </c>
      <c r="CD61" s="19" t="s">
        <v>1995</v>
      </c>
      <c r="CE61" s="4" t="s">
        <v>1995</v>
      </c>
      <c r="CF61" s="19" t="s">
        <v>1995</v>
      </c>
      <c r="CG61" s="4" t="s">
        <v>1995</v>
      </c>
    </row>
    <row r="62" spans="1:85" ht="89.25">
      <c r="A62" s="55" t="s">
        <v>629</v>
      </c>
      <c r="B62" s="4"/>
      <c r="C62" s="4"/>
      <c r="D62" s="19">
        <v>0</v>
      </c>
      <c r="E62" s="4"/>
      <c r="F62" s="4"/>
      <c r="G62" s="4" t="s">
        <v>1154</v>
      </c>
      <c r="H62" s="19" t="s">
        <v>3946</v>
      </c>
      <c r="I62" s="19" t="s">
        <v>3947</v>
      </c>
      <c r="J62" s="4" t="s">
        <v>520</v>
      </c>
      <c r="K62" s="19">
        <v>0</v>
      </c>
      <c r="L62" s="4" t="s">
        <v>527</v>
      </c>
      <c r="M62" s="73" t="s">
        <v>3948</v>
      </c>
      <c r="N62" s="19">
        <v>0</v>
      </c>
      <c r="O62" s="73" t="s">
        <v>3949</v>
      </c>
      <c r="P62" s="19" t="s">
        <v>3950</v>
      </c>
      <c r="Q62" s="19" t="s">
        <v>3951</v>
      </c>
      <c r="R62" s="73" t="s">
        <v>3952</v>
      </c>
      <c r="S62" s="19" t="s">
        <v>3964</v>
      </c>
      <c r="T62" s="19" t="s">
        <v>3953</v>
      </c>
      <c r="V62" s="73" t="s">
        <v>3954</v>
      </c>
      <c r="W62" s="19">
        <v>0</v>
      </c>
      <c r="Z62" s="19">
        <v>0</v>
      </c>
      <c r="AA62" s="19" t="s">
        <v>3955</v>
      </c>
      <c r="AB62" s="19" t="s">
        <v>3956</v>
      </c>
      <c r="AC62" s="73" t="s">
        <v>3957</v>
      </c>
      <c r="AD62" s="19" t="s">
        <v>3958</v>
      </c>
      <c r="AF62" s="73" t="s">
        <v>3959</v>
      </c>
      <c r="AG62" s="4">
        <v>0</v>
      </c>
      <c r="AH62" s="19">
        <v>0</v>
      </c>
      <c r="AI62" s="19">
        <v>0</v>
      </c>
      <c r="AJ62" s="8" t="s">
        <v>4160</v>
      </c>
      <c r="AL62" s="19">
        <v>0</v>
      </c>
      <c r="AN62" s="19" t="s">
        <v>3960</v>
      </c>
      <c r="AP62" s="19" t="s">
        <v>4993</v>
      </c>
      <c r="BB62" s="19">
        <v>0</v>
      </c>
      <c r="BD62" s="19">
        <v>0</v>
      </c>
      <c r="BE62" s="19" t="s">
        <v>4994</v>
      </c>
      <c r="BF62" s="4">
        <v>0</v>
      </c>
      <c r="BG62" s="19">
        <v>0</v>
      </c>
      <c r="BH62" s="19">
        <v>0</v>
      </c>
      <c r="BI62" s="19">
        <v>0</v>
      </c>
      <c r="BJ62" s="4" t="s">
        <v>2505</v>
      </c>
      <c r="BK62" s="19">
        <v>0</v>
      </c>
      <c r="BL62" s="19">
        <v>0</v>
      </c>
      <c r="BM62" s="4">
        <v>0</v>
      </c>
      <c r="BN62" s="19" t="s">
        <v>4995</v>
      </c>
      <c r="BO62" s="4">
        <v>0</v>
      </c>
      <c r="BP62" s="19">
        <v>0</v>
      </c>
      <c r="BQ62" s="19">
        <v>0</v>
      </c>
      <c r="BR62" s="19">
        <v>0</v>
      </c>
      <c r="BS62" s="73" t="s">
        <v>4996</v>
      </c>
      <c r="BT62" s="19">
        <v>0</v>
      </c>
      <c r="BU62" s="19">
        <v>0</v>
      </c>
      <c r="BV62" s="19" t="s">
        <v>4997</v>
      </c>
      <c r="BW62" s="19" t="s">
        <v>4998</v>
      </c>
      <c r="BX62" s="19">
        <v>0</v>
      </c>
      <c r="BY62" s="19">
        <v>0</v>
      </c>
      <c r="BZ62" s="19">
        <v>0</v>
      </c>
      <c r="CB62" s="19">
        <v>0</v>
      </c>
      <c r="CC62" s="19" t="s">
        <v>4999</v>
      </c>
      <c r="CD62" s="19">
        <v>0</v>
      </c>
      <c r="CE62" s="4">
        <v>0</v>
      </c>
      <c r="CF62" s="19">
        <v>0</v>
      </c>
      <c r="CG62" s="4">
        <v>0</v>
      </c>
    </row>
    <row r="63" spans="1:85">
      <c r="A63" s="86" t="s">
        <v>630</v>
      </c>
      <c r="B63" s="4"/>
      <c r="C63" s="4"/>
      <c r="D63" s="19" t="s">
        <v>1995</v>
      </c>
      <c r="E63" s="4"/>
      <c r="F63" s="4"/>
      <c r="H63" s="19" t="s">
        <v>1995</v>
      </c>
      <c r="M63" s="19" t="s">
        <v>1995</v>
      </c>
      <c r="N63" s="19" t="s">
        <v>590</v>
      </c>
      <c r="O63" s="19" t="s">
        <v>1995</v>
      </c>
      <c r="Q63" s="19" t="s">
        <v>1995</v>
      </c>
      <c r="R63" s="19" t="s">
        <v>590</v>
      </c>
      <c r="S63" s="19" t="s">
        <v>590</v>
      </c>
      <c r="T63" s="19" t="s">
        <v>1995</v>
      </c>
      <c r="V63" s="19" t="s">
        <v>590</v>
      </c>
      <c r="W63" s="19" t="s">
        <v>1995</v>
      </c>
      <c r="X63" s="19" t="s">
        <v>1995</v>
      </c>
      <c r="Z63" s="19" t="s">
        <v>1995</v>
      </c>
      <c r="AA63" s="19" t="s">
        <v>1995</v>
      </c>
      <c r="AC63" s="19" t="s">
        <v>1995</v>
      </c>
      <c r="AD63" s="19" t="s">
        <v>1995</v>
      </c>
      <c r="AE63" s="4" t="s">
        <v>2994</v>
      </c>
      <c r="AF63" s="19" t="s">
        <v>590</v>
      </c>
      <c r="AG63" s="4" t="s">
        <v>1995</v>
      </c>
      <c r="AH63" s="19" t="s">
        <v>1995</v>
      </c>
      <c r="AI63" s="19" t="s">
        <v>1995</v>
      </c>
      <c r="AJ63" s="4" t="s">
        <v>590</v>
      </c>
      <c r="AL63" s="19" t="s">
        <v>590</v>
      </c>
      <c r="AO63" s="19" t="s">
        <v>590</v>
      </c>
      <c r="BD63" s="19" t="s">
        <v>1995</v>
      </c>
      <c r="BE63" s="19" t="s">
        <v>1995</v>
      </c>
      <c r="BF63" s="4" t="s">
        <v>1995</v>
      </c>
      <c r="BG63" s="19" t="s">
        <v>590</v>
      </c>
      <c r="BH63" s="19" t="s">
        <v>590</v>
      </c>
      <c r="BI63" s="19" t="s">
        <v>1995</v>
      </c>
      <c r="BJ63" s="4" t="s">
        <v>590</v>
      </c>
      <c r="BL63" s="19" t="s">
        <v>1995</v>
      </c>
      <c r="BM63" s="4" t="s">
        <v>1995</v>
      </c>
      <c r="BN63" s="19" t="s">
        <v>1995</v>
      </c>
      <c r="BP63" s="19" t="s">
        <v>1995</v>
      </c>
      <c r="BQ63" s="19" t="s">
        <v>1995</v>
      </c>
      <c r="BR63" s="19" t="s">
        <v>1995</v>
      </c>
      <c r="BS63" s="19" t="s">
        <v>590</v>
      </c>
      <c r="BT63" s="19" t="s">
        <v>1995</v>
      </c>
      <c r="BU63" s="19" t="s">
        <v>1995</v>
      </c>
      <c r="BV63" s="19" t="s">
        <v>1995</v>
      </c>
      <c r="BX63" s="19" t="s">
        <v>1995</v>
      </c>
      <c r="BY63" s="19" t="s">
        <v>1995</v>
      </c>
      <c r="BZ63" s="19" t="s">
        <v>1995</v>
      </c>
      <c r="CA63" s="19" t="s">
        <v>2994</v>
      </c>
      <c r="CC63" s="19" t="s">
        <v>1995</v>
      </c>
      <c r="CD63" s="19" t="s">
        <v>1995</v>
      </c>
      <c r="CE63" s="4" t="s">
        <v>1995</v>
      </c>
      <c r="CF63" s="19" t="s">
        <v>590</v>
      </c>
    </row>
    <row r="64" spans="1:85" ht="51">
      <c r="A64" s="55" t="s">
        <v>629</v>
      </c>
      <c r="B64" s="4"/>
      <c r="C64" s="4"/>
      <c r="D64" s="19">
        <v>0</v>
      </c>
      <c r="E64" s="4"/>
      <c r="F64" s="4"/>
      <c r="G64" s="4" t="s">
        <v>1155</v>
      </c>
      <c r="H64" s="19" t="s">
        <v>5000</v>
      </c>
      <c r="I64" s="19">
        <v>0</v>
      </c>
      <c r="J64" s="4" t="s">
        <v>521</v>
      </c>
      <c r="K64" s="19" t="s">
        <v>2908</v>
      </c>
      <c r="L64" s="4" t="s">
        <v>528</v>
      </c>
      <c r="M64" s="73" t="s">
        <v>5001</v>
      </c>
      <c r="N64" s="19">
        <v>0</v>
      </c>
      <c r="O64" s="19">
        <v>0</v>
      </c>
      <c r="P64" s="19" t="s">
        <v>2908</v>
      </c>
      <c r="Q64" s="19">
        <v>0</v>
      </c>
      <c r="R64" s="19">
        <v>0</v>
      </c>
      <c r="S64" s="19">
        <v>0</v>
      </c>
      <c r="T64" s="19" t="s">
        <v>3953</v>
      </c>
      <c r="V64" s="73" t="s">
        <v>5002</v>
      </c>
      <c r="W64" s="19">
        <v>0</v>
      </c>
      <c r="X64" s="19" t="s">
        <v>5003</v>
      </c>
      <c r="Z64" s="19">
        <v>0</v>
      </c>
      <c r="AA64" s="19" t="s">
        <v>5004</v>
      </c>
      <c r="AC64" s="73" t="s">
        <v>5005</v>
      </c>
      <c r="AD64" s="19">
        <v>0</v>
      </c>
      <c r="AF64" s="73" t="s">
        <v>5006</v>
      </c>
      <c r="AG64" s="4">
        <v>0</v>
      </c>
      <c r="AH64" s="19">
        <v>0</v>
      </c>
      <c r="AI64" s="19">
        <v>0</v>
      </c>
      <c r="AJ64" s="4">
        <v>0</v>
      </c>
      <c r="AL64" s="19">
        <v>0</v>
      </c>
      <c r="AN64" s="19" t="s">
        <v>5007</v>
      </c>
      <c r="AP64" s="19">
        <v>0</v>
      </c>
      <c r="BB64" s="19">
        <v>0</v>
      </c>
      <c r="BD64" s="19">
        <v>0</v>
      </c>
      <c r="BE64" s="19" t="s">
        <v>4994</v>
      </c>
      <c r="BF64" s="4">
        <v>0</v>
      </c>
      <c r="BG64" s="19">
        <v>0</v>
      </c>
      <c r="BH64" s="19">
        <v>0</v>
      </c>
      <c r="BI64" s="19">
        <v>0</v>
      </c>
      <c r="BJ64" s="4" t="s">
        <v>4322</v>
      </c>
      <c r="BK64" s="19">
        <v>0</v>
      </c>
      <c r="BL64" s="19">
        <v>0</v>
      </c>
      <c r="BM64" s="4">
        <v>0</v>
      </c>
      <c r="BN64" s="19" t="s">
        <v>4112</v>
      </c>
      <c r="BO64" s="4">
        <v>0</v>
      </c>
      <c r="BP64" s="19">
        <v>0</v>
      </c>
      <c r="BQ64" s="19">
        <v>0</v>
      </c>
      <c r="BR64" s="19">
        <v>0</v>
      </c>
      <c r="BS64" s="73" t="s">
        <v>5008</v>
      </c>
      <c r="BT64" s="19">
        <v>0</v>
      </c>
      <c r="BU64" s="19">
        <v>0</v>
      </c>
      <c r="BW64" s="19">
        <v>0</v>
      </c>
      <c r="BX64" s="19">
        <v>0</v>
      </c>
      <c r="BY64" s="19">
        <v>0</v>
      </c>
      <c r="BZ64" s="19">
        <v>0</v>
      </c>
      <c r="CB64" s="19">
        <v>0</v>
      </c>
      <c r="CC64" s="19" t="s">
        <v>5009</v>
      </c>
      <c r="CD64" s="73" t="s">
        <v>5010</v>
      </c>
      <c r="CE64" s="4">
        <v>0</v>
      </c>
      <c r="CF64" s="19" t="s">
        <v>5011</v>
      </c>
      <c r="CG64" s="4">
        <v>0</v>
      </c>
    </row>
    <row r="65" spans="1:85">
      <c r="A65" s="105" t="s">
        <v>631</v>
      </c>
      <c r="B65" s="4"/>
      <c r="C65" s="4"/>
      <c r="D65" s="19" t="s">
        <v>1995</v>
      </c>
      <c r="E65" s="4"/>
      <c r="F65" s="4"/>
      <c r="G65" s="4" t="s">
        <v>1995</v>
      </c>
      <c r="H65" s="19" t="s">
        <v>1995</v>
      </c>
      <c r="J65" s="4" t="s">
        <v>1995</v>
      </c>
      <c r="K65" s="19" t="s">
        <v>1995</v>
      </c>
      <c r="L65" s="4" t="s">
        <v>1995</v>
      </c>
      <c r="M65" s="19" t="s">
        <v>1995</v>
      </c>
      <c r="N65" s="19" t="s">
        <v>590</v>
      </c>
      <c r="O65" s="19" t="s">
        <v>1995</v>
      </c>
      <c r="Q65" s="19" t="s">
        <v>1995</v>
      </c>
      <c r="R65" s="19" t="s">
        <v>590</v>
      </c>
      <c r="S65" s="19" t="s">
        <v>1995</v>
      </c>
      <c r="T65" s="19" t="s">
        <v>1995</v>
      </c>
      <c r="W65" s="19" t="s">
        <v>1995</v>
      </c>
      <c r="X65" s="19" t="s">
        <v>1995</v>
      </c>
      <c r="Z65" s="19" t="s">
        <v>1995</v>
      </c>
      <c r="AA65" s="19" t="s">
        <v>1995</v>
      </c>
      <c r="AC65" s="19" t="s">
        <v>1995</v>
      </c>
      <c r="AD65" s="19" t="s">
        <v>1995</v>
      </c>
      <c r="AE65" s="4" t="s">
        <v>2994</v>
      </c>
      <c r="AF65" s="19" t="s">
        <v>590</v>
      </c>
      <c r="AG65" s="4" t="s">
        <v>1995</v>
      </c>
      <c r="AH65" s="19" t="s">
        <v>1995</v>
      </c>
      <c r="AI65" s="19" t="s">
        <v>590</v>
      </c>
      <c r="AJ65" s="4" t="s">
        <v>590</v>
      </c>
      <c r="AL65" s="19" t="s">
        <v>590</v>
      </c>
      <c r="AN65" s="19" t="s">
        <v>590</v>
      </c>
      <c r="AO65" s="19" t="s">
        <v>590</v>
      </c>
      <c r="BD65" s="19" t="s">
        <v>1995</v>
      </c>
      <c r="BE65" s="19" t="s">
        <v>1995</v>
      </c>
      <c r="BF65" s="4" t="s">
        <v>1995</v>
      </c>
      <c r="BG65" s="19" t="s">
        <v>1995</v>
      </c>
      <c r="BH65" s="19" t="s">
        <v>590</v>
      </c>
      <c r="BI65" s="19" t="s">
        <v>1995</v>
      </c>
      <c r="BL65" s="19" t="s">
        <v>1995</v>
      </c>
      <c r="BM65" s="4" t="s">
        <v>1995</v>
      </c>
      <c r="BN65" s="19" t="s">
        <v>590</v>
      </c>
      <c r="BP65" s="19" t="s">
        <v>1995</v>
      </c>
      <c r="BQ65" s="19" t="s">
        <v>1995</v>
      </c>
      <c r="BR65" s="19" t="s">
        <v>590</v>
      </c>
      <c r="BS65" s="19" t="s">
        <v>590</v>
      </c>
      <c r="BT65" s="19" t="s">
        <v>1995</v>
      </c>
      <c r="BU65" s="19" t="s">
        <v>1995</v>
      </c>
      <c r="BV65" s="19" t="s">
        <v>1995</v>
      </c>
      <c r="BX65" s="19" t="s">
        <v>1995</v>
      </c>
      <c r="BY65" s="19" t="s">
        <v>1995</v>
      </c>
      <c r="BZ65" s="19" t="s">
        <v>1995</v>
      </c>
      <c r="CA65" s="19" t="s">
        <v>2994</v>
      </c>
      <c r="CC65" s="19" t="s">
        <v>1995</v>
      </c>
      <c r="CD65" s="19" t="s">
        <v>1995</v>
      </c>
      <c r="CE65" s="4" t="s">
        <v>1995</v>
      </c>
      <c r="CF65" s="19" t="s">
        <v>590</v>
      </c>
      <c r="CG65" s="4" t="s">
        <v>1995</v>
      </c>
    </row>
    <row r="66" spans="1:85" ht="38.25">
      <c r="A66" s="55" t="s">
        <v>629</v>
      </c>
      <c r="B66" s="4"/>
      <c r="C66" s="4"/>
      <c r="D66" s="19" t="s">
        <v>5012</v>
      </c>
      <c r="E66" s="4"/>
      <c r="F66" s="4"/>
      <c r="G66" s="4" t="s">
        <v>1156</v>
      </c>
      <c r="I66" s="19">
        <v>0</v>
      </c>
      <c r="J66" s="4" t="s">
        <v>522</v>
      </c>
      <c r="K66" s="19">
        <v>0</v>
      </c>
      <c r="L66" s="4" t="s">
        <v>2487</v>
      </c>
      <c r="M66" s="19">
        <v>0</v>
      </c>
      <c r="N66" s="19">
        <v>0</v>
      </c>
      <c r="O66" s="19">
        <v>0</v>
      </c>
      <c r="P66" s="19" t="s">
        <v>3950</v>
      </c>
      <c r="Q66" s="19">
        <v>0</v>
      </c>
      <c r="R66" s="19">
        <v>0</v>
      </c>
      <c r="S66" s="19" t="s">
        <v>5013</v>
      </c>
      <c r="T66" s="19" t="s">
        <v>5014</v>
      </c>
      <c r="V66" s="73" t="s">
        <v>5001</v>
      </c>
      <c r="W66" s="19">
        <v>0</v>
      </c>
      <c r="Z66" s="19">
        <v>0</v>
      </c>
      <c r="AA66" s="19" t="s">
        <v>5015</v>
      </c>
      <c r="AC66" s="73" t="s">
        <v>5016</v>
      </c>
      <c r="AD66" s="19">
        <v>0</v>
      </c>
      <c r="AF66" s="73">
        <v>0</v>
      </c>
      <c r="AG66" s="4">
        <v>0</v>
      </c>
      <c r="AH66" s="19">
        <v>0</v>
      </c>
      <c r="AI66" s="19" t="s">
        <v>5017</v>
      </c>
      <c r="AJ66" s="4">
        <v>0</v>
      </c>
      <c r="AL66" s="19">
        <v>0</v>
      </c>
      <c r="AN66" s="19" t="s">
        <v>5018</v>
      </c>
      <c r="AP66" s="19">
        <v>0</v>
      </c>
      <c r="BB66" s="19">
        <v>0</v>
      </c>
      <c r="BD66" s="19">
        <v>0</v>
      </c>
      <c r="BE66" s="19" t="s">
        <v>5019</v>
      </c>
      <c r="BF66" s="4">
        <v>0</v>
      </c>
      <c r="BG66" s="19" t="s">
        <v>5020</v>
      </c>
      <c r="BH66" s="19">
        <v>0</v>
      </c>
      <c r="BI66" s="19">
        <v>0</v>
      </c>
      <c r="BJ66" s="4" t="s">
        <v>4323</v>
      </c>
      <c r="BK66" s="19">
        <v>0</v>
      </c>
      <c r="BL66" s="19">
        <v>0</v>
      </c>
      <c r="BM66" s="4">
        <v>0</v>
      </c>
      <c r="BN66" s="19" t="s">
        <v>5021</v>
      </c>
      <c r="BO66" s="4">
        <v>0</v>
      </c>
      <c r="BP66" s="19">
        <v>0</v>
      </c>
      <c r="BQ66" s="19">
        <v>0</v>
      </c>
      <c r="BR66" s="19">
        <v>0</v>
      </c>
      <c r="BS66" s="19">
        <v>0</v>
      </c>
      <c r="BT66" s="19">
        <v>0</v>
      </c>
      <c r="BU66" s="19">
        <v>0</v>
      </c>
      <c r="BW66" s="19">
        <v>0</v>
      </c>
      <c r="BX66" s="19">
        <v>0</v>
      </c>
      <c r="BY66" s="19">
        <v>0</v>
      </c>
      <c r="BZ66" s="19">
        <v>0</v>
      </c>
      <c r="CB66" s="19">
        <v>0</v>
      </c>
      <c r="CC66" s="19">
        <v>0</v>
      </c>
      <c r="CD66" s="19">
        <v>0</v>
      </c>
      <c r="CE66" s="4" t="s">
        <v>2500</v>
      </c>
      <c r="CF66" s="19" t="s">
        <v>5022</v>
      </c>
      <c r="CG66" s="4">
        <v>0</v>
      </c>
    </row>
    <row r="67" spans="1:85">
      <c r="A67" s="105" t="s">
        <v>632</v>
      </c>
      <c r="B67" s="4"/>
      <c r="C67" s="4"/>
      <c r="D67" s="19" t="s">
        <v>590</v>
      </c>
      <c r="E67" s="4"/>
      <c r="F67" s="4"/>
      <c r="G67" s="4" t="s">
        <v>1995</v>
      </c>
      <c r="H67" s="19" t="s">
        <v>1995</v>
      </c>
      <c r="J67" s="4" t="s">
        <v>1995</v>
      </c>
      <c r="L67" s="4" t="s">
        <v>1995</v>
      </c>
      <c r="M67" s="19" t="s">
        <v>590</v>
      </c>
      <c r="N67" s="19"/>
      <c r="O67" s="19" t="s">
        <v>1995</v>
      </c>
      <c r="Q67" s="19" t="s">
        <v>1995</v>
      </c>
      <c r="S67" s="19" t="s">
        <v>590</v>
      </c>
      <c r="W67" s="19" t="s">
        <v>590</v>
      </c>
      <c r="X67" s="19" t="s">
        <v>590</v>
      </c>
      <c r="Z67" s="19" t="s">
        <v>590</v>
      </c>
      <c r="AC67" s="19" t="s">
        <v>590</v>
      </c>
      <c r="AE67" s="4" t="s">
        <v>450</v>
      </c>
      <c r="AF67" s="19" t="s">
        <v>590</v>
      </c>
      <c r="AG67" s="4" t="s">
        <v>590</v>
      </c>
      <c r="AH67" s="19" t="s">
        <v>1995</v>
      </c>
      <c r="AI67" s="19" t="s">
        <v>1995</v>
      </c>
      <c r="AJ67" s="4" t="s">
        <v>590</v>
      </c>
      <c r="AL67" s="19"/>
      <c r="AP67" s="19" t="s">
        <v>1995</v>
      </c>
      <c r="BD67" s="19" t="s">
        <v>1995</v>
      </c>
      <c r="BE67" s="19" t="s">
        <v>1995</v>
      </c>
      <c r="BF67" s="4" t="s">
        <v>590</v>
      </c>
      <c r="BG67" s="19" t="s">
        <v>1995</v>
      </c>
      <c r="BH67" s="19" t="s">
        <v>1995</v>
      </c>
      <c r="BI67" s="19" t="s">
        <v>590</v>
      </c>
      <c r="BJ67" s="4" t="s">
        <v>1995</v>
      </c>
      <c r="BL67" s="19" t="s">
        <v>590</v>
      </c>
      <c r="BM67" s="4" t="s">
        <v>1995</v>
      </c>
      <c r="BN67" s="19" t="s">
        <v>590</v>
      </c>
      <c r="BP67" s="19" t="s">
        <v>1995</v>
      </c>
      <c r="BQ67" s="19" t="s">
        <v>1995</v>
      </c>
      <c r="BS67" s="19" t="s">
        <v>590</v>
      </c>
      <c r="BT67" s="19" t="s">
        <v>1995</v>
      </c>
      <c r="BU67" s="19" t="s">
        <v>1995</v>
      </c>
      <c r="BW67" s="19" t="s">
        <v>1995</v>
      </c>
      <c r="BX67" s="19" t="s">
        <v>590</v>
      </c>
      <c r="BY67" s="19" t="s">
        <v>1995</v>
      </c>
      <c r="BZ67" s="19" t="s">
        <v>590</v>
      </c>
      <c r="CA67" s="19" t="s">
        <v>2994</v>
      </c>
      <c r="CC67" s="19" t="s">
        <v>1995</v>
      </c>
      <c r="CD67" s="19" t="s">
        <v>590</v>
      </c>
      <c r="CE67" s="4" t="s">
        <v>1995</v>
      </c>
      <c r="CF67" s="19" t="s">
        <v>590</v>
      </c>
    </row>
    <row r="68" spans="1:85" ht="89.25">
      <c r="A68" s="55" t="s">
        <v>629</v>
      </c>
      <c r="B68" s="4"/>
      <c r="C68" s="4"/>
      <c r="D68" s="19" t="s">
        <v>5023</v>
      </c>
      <c r="E68" s="4"/>
      <c r="F68" s="4"/>
      <c r="G68" s="4" t="s">
        <v>1157</v>
      </c>
      <c r="H68" s="19" t="s">
        <v>5024</v>
      </c>
      <c r="I68" s="19">
        <v>0</v>
      </c>
      <c r="J68" s="4" t="s">
        <v>523</v>
      </c>
      <c r="K68" s="19" t="s">
        <v>5025</v>
      </c>
      <c r="L68" s="4" t="s">
        <v>2488</v>
      </c>
      <c r="M68" s="73" t="s">
        <v>5026</v>
      </c>
      <c r="N68" s="19"/>
      <c r="O68" s="73" t="s">
        <v>5027</v>
      </c>
      <c r="P68" s="19" t="s">
        <v>5028</v>
      </c>
      <c r="Q68" s="19" t="s">
        <v>5029</v>
      </c>
      <c r="R68" s="73" t="s">
        <v>5030</v>
      </c>
      <c r="S68" s="19">
        <v>0</v>
      </c>
      <c r="T68" s="19" t="s">
        <v>5031</v>
      </c>
      <c r="V68" s="73" t="s">
        <v>5032</v>
      </c>
      <c r="W68" s="19" t="s">
        <v>4271</v>
      </c>
      <c r="Z68" s="19" t="s">
        <v>5033</v>
      </c>
      <c r="AA68" s="19" t="s">
        <v>5034</v>
      </c>
      <c r="AC68" s="19">
        <v>0</v>
      </c>
      <c r="AD68" s="19" t="s">
        <v>5035</v>
      </c>
      <c r="AE68" s="4" t="s">
        <v>2471</v>
      </c>
      <c r="AF68" s="73" t="s">
        <v>5036</v>
      </c>
      <c r="AG68" s="4">
        <v>0</v>
      </c>
      <c r="AH68" s="19" t="s">
        <v>5037</v>
      </c>
      <c r="AI68" s="19" t="s">
        <v>5038</v>
      </c>
      <c r="AJ68" s="4">
        <v>0</v>
      </c>
      <c r="AL68" s="19"/>
      <c r="AN68" s="19" t="s">
        <v>4271</v>
      </c>
      <c r="AO68" s="19" t="s">
        <v>2365</v>
      </c>
      <c r="AP68" s="19" t="s">
        <v>5039</v>
      </c>
      <c r="BB68" s="19">
        <v>0</v>
      </c>
      <c r="BD68" s="19">
        <v>0</v>
      </c>
      <c r="BE68" s="19" t="s">
        <v>5040</v>
      </c>
      <c r="BF68" s="4">
        <v>0</v>
      </c>
      <c r="BG68" s="19" t="s">
        <v>5041</v>
      </c>
      <c r="BH68" s="19">
        <v>0</v>
      </c>
      <c r="BI68" s="19" t="s">
        <v>2471</v>
      </c>
      <c r="BJ68" s="4" t="s">
        <v>4324</v>
      </c>
      <c r="BK68" s="19" t="s">
        <v>2471</v>
      </c>
      <c r="BL68" s="19">
        <v>0</v>
      </c>
      <c r="BM68" s="4" t="s">
        <v>2542</v>
      </c>
      <c r="BN68" s="19" t="s">
        <v>5042</v>
      </c>
      <c r="BO68" s="4" t="s">
        <v>72</v>
      </c>
      <c r="BP68" s="19">
        <v>0</v>
      </c>
      <c r="BQ68" s="19" t="s">
        <v>5043</v>
      </c>
      <c r="BR68" s="19">
        <v>0</v>
      </c>
      <c r="BS68" s="73" t="s">
        <v>5044</v>
      </c>
      <c r="BT68" s="19">
        <v>0</v>
      </c>
      <c r="BU68" s="19" t="s">
        <v>5045</v>
      </c>
      <c r="BV68" s="19" t="s">
        <v>5046</v>
      </c>
      <c r="BW68" s="19">
        <v>0</v>
      </c>
      <c r="BX68" s="19" t="s">
        <v>2471</v>
      </c>
      <c r="BY68" s="19" t="s">
        <v>5047</v>
      </c>
      <c r="BZ68" s="19">
        <v>0</v>
      </c>
      <c r="CB68" s="19">
        <v>0</v>
      </c>
      <c r="CC68" s="19" t="s">
        <v>5048</v>
      </c>
      <c r="CD68" s="73" t="s">
        <v>5049</v>
      </c>
      <c r="CE68" s="4" t="s">
        <v>2501</v>
      </c>
      <c r="CF68" s="19" t="s">
        <v>5050</v>
      </c>
      <c r="CG68" s="4">
        <v>0</v>
      </c>
    </row>
    <row r="69" spans="1:85" s="71" customFormat="1" ht="18">
      <c r="A69" s="65" t="s">
        <v>633</v>
      </c>
      <c r="B69" s="29"/>
      <c r="C69" s="29"/>
      <c r="D69" s="104"/>
      <c r="E69" s="29"/>
      <c r="F69" s="29"/>
      <c r="G69" s="29"/>
      <c r="H69" s="104"/>
      <c r="I69" s="104"/>
      <c r="J69" s="29"/>
      <c r="K69" s="104"/>
      <c r="L69" s="29"/>
      <c r="M69" s="104"/>
      <c r="N69" s="104"/>
      <c r="O69" s="104"/>
      <c r="P69" s="104"/>
      <c r="Q69" s="104"/>
      <c r="R69" s="104"/>
      <c r="S69" s="104"/>
      <c r="T69" s="104"/>
      <c r="U69" s="104"/>
      <c r="V69" s="104"/>
      <c r="W69" s="104"/>
      <c r="X69" s="67"/>
      <c r="Y69" s="67"/>
      <c r="Z69" s="104"/>
      <c r="AA69" s="104"/>
      <c r="AB69" s="104"/>
      <c r="AC69" s="104"/>
      <c r="AD69" s="104"/>
      <c r="AE69" s="29"/>
      <c r="AF69" s="104"/>
      <c r="AG69" s="29"/>
      <c r="AH69" s="104"/>
      <c r="AI69" s="104"/>
      <c r="AJ69" s="29"/>
      <c r="AK69" s="67"/>
      <c r="AL69" s="104"/>
      <c r="AM69" s="67"/>
      <c r="AN69" s="104"/>
      <c r="AO69" s="67"/>
      <c r="AP69" s="104"/>
      <c r="AQ69" s="29"/>
      <c r="AR69" s="29"/>
      <c r="AS69" s="29"/>
      <c r="AT69" s="29"/>
      <c r="AU69" s="29"/>
      <c r="AV69" s="29"/>
      <c r="AW69" s="29"/>
      <c r="AX69" s="29"/>
      <c r="AY69" s="29"/>
      <c r="AZ69" s="29"/>
      <c r="BA69" s="29"/>
      <c r="BB69" s="104"/>
      <c r="BC69" s="104"/>
      <c r="BD69" s="104"/>
      <c r="BE69" s="104"/>
      <c r="BF69" s="29"/>
      <c r="BG69" s="104"/>
      <c r="BH69" s="104"/>
      <c r="BI69" s="104"/>
      <c r="BJ69" s="29"/>
      <c r="BK69" s="104"/>
      <c r="BL69" s="104"/>
      <c r="BM69" s="29"/>
      <c r="BN69" s="104"/>
      <c r="BO69" s="29"/>
      <c r="BP69" s="104"/>
      <c r="BQ69" s="104"/>
      <c r="BR69" s="104"/>
      <c r="BS69" s="104"/>
      <c r="BT69" s="104"/>
      <c r="BU69" s="104"/>
      <c r="BV69" s="104"/>
      <c r="BW69" s="104"/>
      <c r="BX69" s="104"/>
      <c r="BY69" s="104"/>
      <c r="BZ69" s="104"/>
      <c r="CA69" s="104"/>
      <c r="CB69" s="104"/>
      <c r="CC69" s="104"/>
      <c r="CD69" s="104"/>
      <c r="CE69" s="29"/>
      <c r="CF69" s="104"/>
      <c r="CG69" s="29"/>
    </row>
    <row r="70" spans="1:85" ht="25.5">
      <c r="A70" s="46" t="s">
        <v>572</v>
      </c>
      <c r="B70" s="4" t="s">
        <v>589</v>
      </c>
      <c r="C70" s="4" t="s">
        <v>589</v>
      </c>
      <c r="D70" s="19" t="s">
        <v>589</v>
      </c>
      <c r="E70" s="4" t="s">
        <v>589</v>
      </c>
      <c r="F70" s="4" t="s">
        <v>589</v>
      </c>
      <c r="G70" s="4" t="s">
        <v>589</v>
      </c>
      <c r="H70" s="19" t="s">
        <v>589</v>
      </c>
      <c r="I70" s="19" t="s">
        <v>597</v>
      </c>
      <c r="J70" s="4" t="s">
        <v>589</v>
      </c>
      <c r="K70" s="19" t="s">
        <v>597</v>
      </c>
      <c r="L70" s="4" t="s">
        <v>589</v>
      </c>
      <c r="M70" s="19" t="s">
        <v>597</v>
      </c>
      <c r="N70" s="19" t="s">
        <v>599</v>
      </c>
      <c r="O70" s="19" t="s">
        <v>597</v>
      </c>
      <c r="P70" s="19" t="s">
        <v>597</v>
      </c>
      <c r="Q70" s="19" t="s">
        <v>599</v>
      </c>
      <c r="R70" s="19" t="s">
        <v>599</v>
      </c>
      <c r="S70" s="19" t="s">
        <v>593</v>
      </c>
      <c r="T70" s="19" t="s">
        <v>589</v>
      </c>
      <c r="U70" s="19" t="s">
        <v>593</v>
      </c>
      <c r="V70" s="19" t="s">
        <v>599</v>
      </c>
      <c r="W70" s="19" t="s">
        <v>589</v>
      </c>
      <c r="X70" s="19" t="s">
        <v>597</v>
      </c>
      <c r="Y70" s="19" t="s">
        <v>599</v>
      </c>
      <c r="Z70" s="19" t="s">
        <v>597</v>
      </c>
      <c r="AA70" s="19" t="s">
        <v>597</v>
      </c>
      <c r="AB70" s="19" t="s">
        <v>599</v>
      </c>
      <c r="AC70" s="19" t="s">
        <v>597</v>
      </c>
      <c r="AD70" s="19" t="s">
        <v>589</v>
      </c>
      <c r="AE70" s="4" t="s">
        <v>589</v>
      </c>
      <c r="AF70" s="19" t="s">
        <v>593</v>
      </c>
      <c r="AG70" s="4" t="s">
        <v>599</v>
      </c>
      <c r="AH70" s="19" t="s">
        <v>589</v>
      </c>
      <c r="AI70" s="19" t="s">
        <v>589</v>
      </c>
      <c r="AJ70" s="4" t="s">
        <v>589</v>
      </c>
      <c r="AL70" s="19"/>
      <c r="AN70" s="19" t="s">
        <v>597</v>
      </c>
      <c r="AO70" s="19" t="s">
        <v>589</v>
      </c>
      <c r="AP70" s="19" t="s">
        <v>589</v>
      </c>
      <c r="AQ70" s="4" t="s">
        <v>589</v>
      </c>
      <c r="AR70" s="4" t="s">
        <v>589</v>
      </c>
      <c r="AS70" s="4" t="s">
        <v>589</v>
      </c>
      <c r="AT70" s="4" t="s">
        <v>589</v>
      </c>
      <c r="AU70" s="4" t="s">
        <v>589</v>
      </c>
      <c r="AV70" s="4" t="s">
        <v>589</v>
      </c>
      <c r="AX70" s="4" t="s">
        <v>589</v>
      </c>
      <c r="AY70" s="4" t="s">
        <v>589</v>
      </c>
      <c r="AZ70" s="4" t="s">
        <v>589</v>
      </c>
      <c r="BA70" s="4" t="s">
        <v>589</v>
      </c>
      <c r="BB70" s="19" t="s">
        <v>589</v>
      </c>
      <c r="BC70" s="19" t="s">
        <v>589</v>
      </c>
      <c r="BD70" s="19" t="s">
        <v>589</v>
      </c>
      <c r="BE70" s="19" t="s">
        <v>589</v>
      </c>
      <c r="BF70" s="4" t="s">
        <v>589</v>
      </c>
      <c r="BH70" s="19" t="s">
        <v>589</v>
      </c>
      <c r="BI70" s="19" t="s">
        <v>589</v>
      </c>
      <c r="BJ70" s="4" t="s">
        <v>597</v>
      </c>
      <c r="BK70" s="19" t="s">
        <v>589</v>
      </c>
      <c r="BL70" s="19" t="s">
        <v>593</v>
      </c>
      <c r="BM70" s="4" t="s">
        <v>589</v>
      </c>
      <c r="BN70" s="19" t="s">
        <v>589</v>
      </c>
      <c r="BO70" s="4" t="s">
        <v>589</v>
      </c>
      <c r="BP70" s="19" t="s">
        <v>589</v>
      </c>
      <c r="BQ70" s="19" t="s">
        <v>589</v>
      </c>
      <c r="BR70" s="19" t="s">
        <v>589</v>
      </c>
      <c r="BS70" s="19" t="s">
        <v>589</v>
      </c>
      <c r="BT70" s="19" t="s">
        <v>589</v>
      </c>
      <c r="BU70" s="19" t="s">
        <v>589</v>
      </c>
      <c r="BV70" s="19" t="s">
        <v>589</v>
      </c>
      <c r="BW70" s="19" t="s">
        <v>589</v>
      </c>
      <c r="BX70" s="19" t="s">
        <v>589</v>
      </c>
      <c r="BY70" s="19" t="s">
        <v>589</v>
      </c>
      <c r="CA70" s="19" t="s">
        <v>589</v>
      </c>
      <c r="CB70" s="19" t="s">
        <v>589</v>
      </c>
      <c r="CC70" s="19" t="s">
        <v>589</v>
      </c>
      <c r="CD70" s="19" t="s">
        <v>589</v>
      </c>
      <c r="CE70" s="4" t="s">
        <v>589</v>
      </c>
      <c r="CF70" s="19" t="s">
        <v>589</v>
      </c>
      <c r="CG70" s="4" t="s">
        <v>589</v>
      </c>
    </row>
    <row r="71" spans="1:85">
      <c r="A71" s="46" t="s">
        <v>634</v>
      </c>
      <c r="B71" s="4"/>
      <c r="C71" s="4"/>
      <c r="D71" s="19" t="s">
        <v>590</v>
      </c>
      <c r="E71" s="4"/>
      <c r="F71" s="4"/>
      <c r="G71" s="4" t="s">
        <v>590</v>
      </c>
      <c r="H71" s="19" t="s">
        <v>590</v>
      </c>
      <c r="I71" s="19" t="s">
        <v>590</v>
      </c>
      <c r="J71" s="4" t="s">
        <v>1995</v>
      </c>
      <c r="L71" s="4" t="s">
        <v>590</v>
      </c>
      <c r="N71" s="19"/>
      <c r="S71" s="19" t="s">
        <v>590</v>
      </c>
      <c r="T71" s="19" t="s">
        <v>590</v>
      </c>
      <c r="W71" s="19" t="s">
        <v>1995</v>
      </c>
      <c r="AD71" s="19" t="s">
        <v>1995</v>
      </c>
      <c r="AE71" s="4" t="s">
        <v>450</v>
      </c>
      <c r="AG71" s="4" t="s">
        <v>590</v>
      </c>
      <c r="AH71" s="19" t="s">
        <v>590</v>
      </c>
      <c r="AI71" s="19" t="s">
        <v>590</v>
      </c>
      <c r="AJ71" s="4" t="s">
        <v>1995</v>
      </c>
      <c r="AL71" s="19"/>
      <c r="AO71" s="19" t="s">
        <v>590</v>
      </c>
      <c r="AP71" s="19" t="s">
        <v>590</v>
      </c>
      <c r="BB71" s="19" t="s">
        <v>1995</v>
      </c>
      <c r="BC71" s="19" t="s">
        <v>1995</v>
      </c>
      <c r="BD71" s="19" t="s">
        <v>1995</v>
      </c>
      <c r="BE71" s="19" t="s">
        <v>590</v>
      </c>
      <c r="BF71" s="4" t="s">
        <v>1995</v>
      </c>
      <c r="BI71" s="19" t="s">
        <v>590</v>
      </c>
      <c r="BJ71" s="4" t="s">
        <v>590</v>
      </c>
      <c r="BK71" s="19" t="s">
        <v>590</v>
      </c>
      <c r="BM71" s="4" t="s">
        <v>590</v>
      </c>
      <c r="BN71" s="19" t="s">
        <v>590</v>
      </c>
      <c r="BO71" s="4" t="s">
        <v>590</v>
      </c>
      <c r="BP71" s="19" t="s">
        <v>1995</v>
      </c>
      <c r="BQ71" s="19" t="s">
        <v>590</v>
      </c>
      <c r="BS71" s="19" t="s">
        <v>590</v>
      </c>
      <c r="BT71" s="19" t="s">
        <v>1995</v>
      </c>
      <c r="BU71" s="19" t="s">
        <v>1995</v>
      </c>
      <c r="BV71" s="19" t="s">
        <v>1995</v>
      </c>
      <c r="BW71" s="19" t="s">
        <v>1995</v>
      </c>
      <c r="BX71" s="19" t="s">
        <v>1995</v>
      </c>
      <c r="BY71" s="19" t="s">
        <v>590</v>
      </c>
      <c r="CA71" s="19" t="s">
        <v>590</v>
      </c>
      <c r="CB71" s="19" t="s">
        <v>590</v>
      </c>
      <c r="CC71" s="19" t="s">
        <v>1995</v>
      </c>
      <c r="CD71" s="19" t="s">
        <v>590</v>
      </c>
      <c r="CE71" s="4" t="s">
        <v>590</v>
      </c>
      <c r="CF71" s="19" t="s">
        <v>590</v>
      </c>
      <c r="CG71" s="4" t="s">
        <v>1995</v>
      </c>
    </row>
    <row r="72" spans="1:85">
      <c r="A72" s="84" t="s">
        <v>635</v>
      </c>
      <c r="B72" s="4"/>
      <c r="C72" s="4"/>
      <c r="E72" s="4"/>
      <c r="F72" s="4"/>
      <c r="G72" s="4" t="s">
        <v>587</v>
      </c>
      <c r="H72" s="19" t="s">
        <v>591</v>
      </c>
      <c r="J72" s="4" t="s">
        <v>591</v>
      </c>
      <c r="L72" s="4" t="s">
        <v>591</v>
      </c>
      <c r="N72" s="19"/>
      <c r="S72" s="19" t="s">
        <v>587</v>
      </c>
      <c r="T72" s="19" t="s">
        <v>587</v>
      </c>
      <c r="W72" s="19" t="s">
        <v>591</v>
      </c>
      <c r="AD72" s="19" t="s">
        <v>595</v>
      </c>
      <c r="AE72" s="4" t="s">
        <v>1889</v>
      </c>
      <c r="AH72" s="19" t="s">
        <v>591</v>
      </c>
      <c r="AI72" s="19" t="s">
        <v>591</v>
      </c>
      <c r="AJ72" s="4"/>
      <c r="AL72" s="19"/>
      <c r="AO72" s="19" t="s">
        <v>591</v>
      </c>
      <c r="AP72" s="19" t="s">
        <v>591</v>
      </c>
      <c r="BB72" s="19" t="s">
        <v>595</v>
      </c>
      <c r="BC72" s="19" t="s">
        <v>595</v>
      </c>
      <c r="BD72" s="19" t="s">
        <v>595</v>
      </c>
      <c r="BE72" s="19" t="s">
        <v>587</v>
      </c>
      <c r="BF72" s="4" t="s">
        <v>595</v>
      </c>
      <c r="BI72" s="19" t="s">
        <v>591</v>
      </c>
      <c r="BK72" s="19" t="s">
        <v>591</v>
      </c>
      <c r="BM72" s="4" t="s">
        <v>591</v>
      </c>
      <c r="BN72" s="19" t="s">
        <v>591</v>
      </c>
      <c r="BO72" s="4" t="s">
        <v>591</v>
      </c>
      <c r="BQ72" s="19" t="s">
        <v>591</v>
      </c>
      <c r="BS72" s="19" t="s">
        <v>591</v>
      </c>
      <c r="BT72" s="19" t="s">
        <v>595</v>
      </c>
      <c r="BU72" s="19" t="s">
        <v>587</v>
      </c>
      <c r="BV72" s="19" t="s">
        <v>587</v>
      </c>
      <c r="BW72" s="19" t="s">
        <v>591</v>
      </c>
      <c r="BX72" s="19" t="s">
        <v>595</v>
      </c>
      <c r="BY72" s="19" t="s">
        <v>591</v>
      </c>
      <c r="CB72" s="19" t="s">
        <v>591</v>
      </c>
      <c r="CC72" s="19" t="s">
        <v>595</v>
      </c>
      <c r="CD72" s="19" t="s">
        <v>591</v>
      </c>
      <c r="CE72" s="4" t="s">
        <v>587</v>
      </c>
      <c r="CF72" s="19" t="s">
        <v>591</v>
      </c>
      <c r="CG72" s="4" t="s">
        <v>591</v>
      </c>
    </row>
    <row r="73" spans="1:85">
      <c r="A73" s="84" t="s">
        <v>636</v>
      </c>
      <c r="B73" s="4"/>
      <c r="C73" s="4"/>
      <c r="E73" s="4"/>
      <c r="F73" s="4"/>
      <c r="G73" s="4" t="s">
        <v>591</v>
      </c>
      <c r="H73" s="19" t="s">
        <v>591</v>
      </c>
      <c r="J73" s="4" t="s">
        <v>595</v>
      </c>
      <c r="L73" s="4" t="s">
        <v>591</v>
      </c>
      <c r="N73" s="19"/>
      <c r="S73" s="19" t="s">
        <v>587</v>
      </c>
      <c r="T73" s="19" t="s">
        <v>587</v>
      </c>
      <c r="W73" s="19" t="s">
        <v>595</v>
      </c>
      <c r="AD73" s="19" t="s">
        <v>595</v>
      </c>
      <c r="AH73" s="19" t="s">
        <v>591</v>
      </c>
      <c r="AI73" s="19" t="s">
        <v>595</v>
      </c>
      <c r="AJ73" s="4"/>
      <c r="AL73" s="19"/>
      <c r="AO73" s="19" t="s">
        <v>595</v>
      </c>
      <c r="AP73" s="19" t="s">
        <v>595</v>
      </c>
      <c r="BB73" s="19" t="s">
        <v>595</v>
      </c>
      <c r="BC73" s="19" t="s">
        <v>595</v>
      </c>
      <c r="BD73" s="19" t="s">
        <v>595</v>
      </c>
      <c r="BE73" s="19" t="s">
        <v>591</v>
      </c>
      <c r="BF73" s="4" t="s">
        <v>595</v>
      </c>
      <c r="BI73" s="19" t="s">
        <v>591</v>
      </c>
      <c r="BK73" s="19" t="s">
        <v>595</v>
      </c>
      <c r="BM73" s="4" t="s">
        <v>595</v>
      </c>
      <c r="BN73" s="19" t="s">
        <v>595</v>
      </c>
      <c r="BO73" s="4" t="s">
        <v>595</v>
      </c>
      <c r="BQ73" s="19" t="s">
        <v>595</v>
      </c>
      <c r="BS73" s="19" t="s">
        <v>591</v>
      </c>
      <c r="BT73" s="19" t="s">
        <v>595</v>
      </c>
      <c r="BU73" s="19" t="s">
        <v>595</v>
      </c>
      <c r="BW73" s="19" t="s">
        <v>595</v>
      </c>
      <c r="BX73" s="19" t="s">
        <v>595</v>
      </c>
      <c r="BY73" s="19" t="s">
        <v>591</v>
      </c>
      <c r="CB73" s="19" t="s">
        <v>595</v>
      </c>
      <c r="CC73" s="19" t="s">
        <v>595</v>
      </c>
      <c r="CD73" s="19" t="s">
        <v>595</v>
      </c>
      <c r="CE73" s="4" t="s">
        <v>591</v>
      </c>
      <c r="CF73" s="19" t="s">
        <v>595</v>
      </c>
      <c r="CG73" s="4" t="s">
        <v>591</v>
      </c>
    </row>
    <row r="74" spans="1:85">
      <c r="A74" s="84" t="s">
        <v>637</v>
      </c>
      <c r="B74" s="4"/>
      <c r="C74" s="4"/>
      <c r="E74" s="4"/>
      <c r="F74" s="4"/>
      <c r="L74" s="4" t="s">
        <v>1995</v>
      </c>
      <c r="N74" s="19"/>
      <c r="S74" s="19" t="s">
        <v>590</v>
      </c>
      <c r="T74" s="19" t="s">
        <v>1995</v>
      </c>
      <c r="W74" s="19" t="s">
        <v>590</v>
      </c>
      <c r="AD74" s="19" t="s">
        <v>590</v>
      </c>
      <c r="AH74" s="19" t="s">
        <v>590</v>
      </c>
      <c r="AI74" s="19" t="s">
        <v>590</v>
      </c>
      <c r="AJ74" s="4"/>
      <c r="AL74" s="19"/>
      <c r="AO74" s="19" t="s">
        <v>590</v>
      </c>
      <c r="AP74" s="19" t="s">
        <v>590</v>
      </c>
      <c r="BB74" s="19" t="s">
        <v>590</v>
      </c>
      <c r="BC74" s="19" t="s">
        <v>590</v>
      </c>
      <c r="BD74" s="19" t="s">
        <v>590</v>
      </c>
      <c r="BE74" s="19" t="s">
        <v>590</v>
      </c>
      <c r="BF74" s="4" t="s">
        <v>590</v>
      </c>
      <c r="BI74" s="19" t="s">
        <v>590</v>
      </c>
      <c r="BK74" s="19" t="s">
        <v>590</v>
      </c>
      <c r="BM74" s="4" t="s">
        <v>590</v>
      </c>
      <c r="BN74" s="19" t="s">
        <v>590</v>
      </c>
      <c r="BO74" s="4" t="s">
        <v>590</v>
      </c>
      <c r="BQ74" s="19" t="s">
        <v>590</v>
      </c>
      <c r="BS74" s="19" t="s">
        <v>590</v>
      </c>
      <c r="BT74" s="19" t="s">
        <v>590</v>
      </c>
      <c r="BU74" s="19" t="s">
        <v>590</v>
      </c>
      <c r="BW74" s="19" t="s">
        <v>590</v>
      </c>
      <c r="BX74" s="19" t="s">
        <v>590</v>
      </c>
      <c r="BY74" s="19" t="s">
        <v>590</v>
      </c>
      <c r="CB74" s="19" t="s">
        <v>590</v>
      </c>
      <c r="CC74" s="19" t="s">
        <v>590</v>
      </c>
      <c r="CD74" s="19" t="s">
        <v>590</v>
      </c>
      <c r="CE74" s="4" t="s">
        <v>590</v>
      </c>
      <c r="CF74" s="19" t="s">
        <v>590</v>
      </c>
      <c r="CG74" s="4" t="s">
        <v>590</v>
      </c>
    </row>
    <row r="75" spans="1:85" ht="114.75">
      <c r="A75" s="88" t="s">
        <v>638</v>
      </c>
      <c r="B75" s="4"/>
      <c r="C75" s="4"/>
      <c r="D75" s="19" t="s">
        <v>5051</v>
      </c>
      <c r="E75" s="4"/>
      <c r="F75" s="4"/>
      <c r="G75" s="4" t="s">
        <v>518</v>
      </c>
      <c r="H75" s="19" t="s">
        <v>5052</v>
      </c>
      <c r="J75" s="4" t="s">
        <v>524</v>
      </c>
      <c r="K75" s="19">
        <v>0</v>
      </c>
      <c r="L75" s="4" t="s">
        <v>2489</v>
      </c>
      <c r="M75" s="19">
        <v>0</v>
      </c>
      <c r="N75" s="19"/>
      <c r="O75" s="19">
        <v>0</v>
      </c>
      <c r="P75" s="19">
        <v>0</v>
      </c>
      <c r="Q75" s="19">
        <v>0</v>
      </c>
      <c r="R75" s="19">
        <v>0</v>
      </c>
      <c r="S75" s="19" t="s">
        <v>5053</v>
      </c>
      <c r="T75" s="19" t="s">
        <v>5054</v>
      </c>
      <c r="V75" s="19">
        <v>0</v>
      </c>
      <c r="W75" s="19" t="s">
        <v>5055</v>
      </c>
      <c r="Z75" s="19">
        <v>0</v>
      </c>
      <c r="AC75" s="19">
        <v>0</v>
      </c>
      <c r="AD75" s="19" t="s">
        <v>5056</v>
      </c>
      <c r="AE75" s="4" t="s">
        <v>2490</v>
      </c>
      <c r="AH75" s="19" t="s">
        <v>5057</v>
      </c>
      <c r="AI75" s="19" t="s">
        <v>5058</v>
      </c>
      <c r="AJ75" s="8" t="s">
        <v>4161</v>
      </c>
      <c r="AL75" s="19"/>
      <c r="AO75" s="19" t="s">
        <v>2366</v>
      </c>
      <c r="AP75" s="19" t="s">
        <v>4038</v>
      </c>
      <c r="BB75" s="19">
        <v>0</v>
      </c>
      <c r="BC75" s="19">
        <v>0</v>
      </c>
      <c r="BD75" s="19">
        <v>0</v>
      </c>
      <c r="BE75" s="19" t="s">
        <v>4039</v>
      </c>
      <c r="BF75" s="4">
        <v>0</v>
      </c>
      <c r="BI75" s="19" t="s">
        <v>4040</v>
      </c>
      <c r="BK75" s="19" t="s">
        <v>4041</v>
      </c>
      <c r="BM75" s="4" t="s">
        <v>2543</v>
      </c>
      <c r="BN75" s="19" t="s">
        <v>4042</v>
      </c>
      <c r="BO75" s="4" t="s">
        <v>73</v>
      </c>
      <c r="BQ75" s="19" t="s">
        <v>4043</v>
      </c>
      <c r="BR75" s="19">
        <v>0</v>
      </c>
      <c r="BS75" s="73" t="s">
        <v>4044</v>
      </c>
      <c r="BT75" s="73" t="s">
        <v>4045</v>
      </c>
      <c r="BU75" s="19" t="s">
        <v>4046</v>
      </c>
      <c r="BV75" s="19" t="s">
        <v>4047</v>
      </c>
      <c r="BW75" s="19" t="s">
        <v>4048</v>
      </c>
      <c r="BX75" s="19">
        <v>0</v>
      </c>
      <c r="BY75" s="19" t="s">
        <v>4049</v>
      </c>
      <c r="CA75" s="19" t="s">
        <v>4050</v>
      </c>
      <c r="CB75" s="19" t="s">
        <v>4051</v>
      </c>
      <c r="CC75" s="19">
        <v>0</v>
      </c>
      <c r="CD75" s="73" t="s">
        <v>2246</v>
      </c>
      <c r="CE75" s="4" t="s">
        <v>2502</v>
      </c>
      <c r="CF75" s="19" t="s">
        <v>1637</v>
      </c>
      <c r="CG75" s="4" t="s">
        <v>2504</v>
      </c>
    </row>
    <row r="76" spans="1:85">
      <c r="A76" s="85" t="s">
        <v>639</v>
      </c>
      <c r="B76" s="4"/>
      <c r="C76" s="4"/>
      <c r="E76" s="4"/>
      <c r="F76" s="4"/>
      <c r="M76" s="19" t="s">
        <v>591</v>
      </c>
      <c r="N76" s="19"/>
      <c r="O76" s="19" t="s">
        <v>591</v>
      </c>
      <c r="Q76" s="19" t="s">
        <v>591</v>
      </c>
      <c r="S76" s="19" t="s">
        <v>591</v>
      </c>
      <c r="U76" s="19" t="s">
        <v>591</v>
      </c>
      <c r="V76" s="19" t="s">
        <v>587</v>
      </c>
      <c r="X76" s="19" t="s">
        <v>587</v>
      </c>
      <c r="AA76" s="19" t="s">
        <v>587</v>
      </c>
      <c r="AJ76" s="4"/>
      <c r="AL76" s="19"/>
      <c r="AN76" s="19" t="s">
        <v>587</v>
      </c>
      <c r="BB76" s="19" t="s">
        <v>595</v>
      </c>
      <c r="BD76" s="19" t="s">
        <v>595</v>
      </c>
      <c r="BJ76" s="4" t="s">
        <v>591</v>
      </c>
      <c r="BX76" s="19" t="s">
        <v>595</v>
      </c>
    </row>
    <row r="77" spans="1:85">
      <c r="A77" s="86" t="s">
        <v>636</v>
      </c>
      <c r="B77" s="4"/>
      <c r="C77" s="4"/>
      <c r="E77" s="4"/>
      <c r="F77" s="4"/>
      <c r="M77" s="19" t="s">
        <v>591</v>
      </c>
      <c r="N77" s="19"/>
      <c r="O77" s="19" t="s">
        <v>591</v>
      </c>
      <c r="Q77" s="19" t="s">
        <v>587</v>
      </c>
      <c r="S77" s="19" t="s">
        <v>595</v>
      </c>
      <c r="U77" s="19" t="s">
        <v>587</v>
      </c>
      <c r="V77" s="19" t="s">
        <v>587</v>
      </c>
      <c r="X77" s="19" t="s">
        <v>587</v>
      </c>
      <c r="AA77" s="19" t="s">
        <v>587</v>
      </c>
      <c r="AJ77" s="4"/>
      <c r="AL77" s="19"/>
      <c r="AN77" s="19" t="s">
        <v>587</v>
      </c>
      <c r="BB77" s="19" t="s">
        <v>595</v>
      </c>
      <c r="BD77" s="19" t="s">
        <v>595</v>
      </c>
      <c r="BJ77" s="4" t="s">
        <v>595</v>
      </c>
      <c r="BX77" s="19" t="s">
        <v>595</v>
      </c>
    </row>
    <row r="78" spans="1:85">
      <c r="A78" s="86" t="s">
        <v>637</v>
      </c>
      <c r="B78" s="4"/>
      <c r="C78" s="4"/>
      <c r="E78" s="4"/>
      <c r="F78" s="4"/>
      <c r="M78" s="19" t="s">
        <v>590</v>
      </c>
      <c r="N78" s="19"/>
      <c r="O78" s="19" t="s">
        <v>590</v>
      </c>
      <c r="Q78" s="19" t="s">
        <v>590</v>
      </c>
      <c r="V78" s="19" t="s">
        <v>590</v>
      </c>
      <c r="X78" s="19" t="s">
        <v>590</v>
      </c>
      <c r="AA78" s="19" t="s">
        <v>590</v>
      </c>
      <c r="AB78" s="19" t="s">
        <v>1995</v>
      </c>
      <c r="AC78" s="19" t="s">
        <v>1995</v>
      </c>
      <c r="AF78" s="19" t="s">
        <v>1995</v>
      </c>
      <c r="AJ78" s="4"/>
      <c r="AL78" s="19"/>
      <c r="AN78" s="19" t="s">
        <v>1995</v>
      </c>
      <c r="BB78" s="19" t="s">
        <v>590</v>
      </c>
      <c r="BD78" s="19" t="s">
        <v>590</v>
      </c>
      <c r="BJ78" s="4" t="s">
        <v>590</v>
      </c>
      <c r="BX78" s="19" t="s">
        <v>590</v>
      </c>
    </row>
    <row r="79" spans="1:85" ht="114.75">
      <c r="A79" s="86" t="s">
        <v>640</v>
      </c>
      <c r="B79" s="4"/>
      <c r="C79" s="4"/>
      <c r="D79" s="19">
        <v>0</v>
      </c>
      <c r="E79" s="4"/>
      <c r="F79" s="4"/>
      <c r="K79" s="19">
        <v>0</v>
      </c>
      <c r="M79" s="73" t="s">
        <v>1638</v>
      </c>
      <c r="N79" s="19"/>
      <c r="O79" s="73" t="s">
        <v>1639</v>
      </c>
      <c r="P79" s="19">
        <v>0</v>
      </c>
      <c r="Q79" s="19" t="s">
        <v>1640</v>
      </c>
      <c r="R79" s="19">
        <v>0</v>
      </c>
      <c r="S79" s="19" t="s">
        <v>1641</v>
      </c>
      <c r="U79" s="19" t="s">
        <v>1642</v>
      </c>
      <c r="V79" s="73" t="s">
        <v>3571</v>
      </c>
      <c r="W79" s="19">
        <v>0</v>
      </c>
      <c r="X79" s="19" t="s">
        <v>3572</v>
      </c>
      <c r="Z79" s="19">
        <v>0</v>
      </c>
      <c r="AA79" s="19" t="s">
        <v>3573</v>
      </c>
      <c r="AB79" s="19" t="s">
        <v>3574</v>
      </c>
      <c r="AC79" s="19">
        <v>0</v>
      </c>
      <c r="AD79" s="19">
        <v>0</v>
      </c>
      <c r="AF79" s="19">
        <v>0</v>
      </c>
      <c r="AH79" s="19">
        <v>0</v>
      </c>
      <c r="AI79" s="19">
        <v>0</v>
      </c>
      <c r="AJ79" s="4"/>
      <c r="AL79" s="19"/>
      <c r="AN79" s="19" t="s">
        <v>3575</v>
      </c>
      <c r="AP79" s="19">
        <v>0</v>
      </c>
      <c r="BB79" s="19">
        <v>0</v>
      </c>
      <c r="BC79" s="19">
        <v>0</v>
      </c>
      <c r="BD79" s="19">
        <v>0</v>
      </c>
      <c r="BF79" s="4">
        <v>0</v>
      </c>
      <c r="BI79" s="19">
        <v>0</v>
      </c>
      <c r="BJ79" s="4" t="s">
        <v>2535</v>
      </c>
      <c r="BK79" s="19">
        <v>0</v>
      </c>
      <c r="BM79" s="4">
        <v>0</v>
      </c>
      <c r="BN79" s="19">
        <v>0</v>
      </c>
      <c r="BO79" s="4">
        <v>0</v>
      </c>
      <c r="BQ79" s="19">
        <v>0</v>
      </c>
      <c r="BR79" s="19">
        <v>0</v>
      </c>
      <c r="BS79" s="19">
        <v>0</v>
      </c>
      <c r="BT79" s="19">
        <v>0</v>
      </c>
      <c r="BU79" s="19">
        <v>0</v>
      </c>
      <c r="BW79" s="19">
        <v>0</v>
      </c>
      <c r="BX79" s="19">
        <v>0</v>
      </c>
      <c r="BY79" s="19">
        <v>0</v>
      </c>
      <c r="CA79" s="19" t="s">
        <v>3576</v>
      </c>
      <c r="CB79" s="19">
        <v>0</v>
      </c>
      <c r="CC79" s="19">
        <v>0</v>
      </c>
      <c r="CD79" s="19">
        <v>0</v>
      </c>
      <c r="CE79" s="4">
        <v>0</v>
      </c>
      <c r="CF79" s="19">
        <v>0</v>
      </c>
      <c r="CG79" s="4">
        <v>0</v>
      </c>
    </row>
    <row r="80" spans="1:85">
      <c r="A80" s="87" t="s">
        <v>641</v>
      </c>
      <c r="B80" s="4"/>
      <c r="C80" s="4"/>
      <c r="E80" s="4"/>
      <c r="F80" s="4"/>
      <c r="N80" s="19"/>
      <c r="S80" s="19" t="s">
        <v>591</v>
      </c>
      <c r="V80" s="19" t="s">
        <v>591</v>
      </c>
      <c r="Z80" s="19" t="s">
        <v>591</v>
      </c>
      <c r="AC80" s="19" t="s">
        <v>591</v>
      </c>
      <c r="AF80" s="19" t="s">
        <v>587</v>
      </c>
      <c r="AJ80" s="4"/>
      <c r="AL80" s="19"/>
      <c r="BD80" s="19" t="s">
        <v>595</v>
      </c>
      <c r="BX80" s="19" t="s">
        <v>595</v>
      </c>
    </row>
    <row r="81" spans="1:85" ht="51">
      <c r="A81" s="88" t="s">
        <v>642</v>
      </c>
      <c r="B81" s="4"/>
      <c r="C81" s="4"/>
      <c r="D81" s="19">
        <v>0</v>
      </c>
      <c r="E81" s="4"/>
      <c r="F81" s="4"/>
      <c r="K81" s="19">
        <v>0</v>
      </c>
      <c r="M81" s="19">
        <v>0</v>
      </c>
      <c r="N81" s="19"/>
      <c r="O81" s="19">
        <v>0</v>
      </c>
      <c r="P81" s="19">
        <v>0</v>
      </c>
      <c r="R81" s="19">
        <v>0</v>
      </c>
      <c r="S81" s="19" t="s">
        <v>3577</v>
      </c>
      <c r="V81" s="19">
        <v>0</v>
      </c>
      <c r="W81" s="19">
        <v>0</v>
      </c>
      <c r="Z81" s="19" t="s">
        <v>3578</v>
      </c>
      <c r="AA81" s="19">
        <v>0</v>
      </c>
      <c r="AC81" s="73" t="s">
        <v>3579</v>
      </c>
      <c r="AD81" s="19">
        <v>0</v>
      </c>
      <c r="AF81" s="73" t="s">
        <v>3580</v>
      </c>
      <c r="AH81" s="19">
        <v>0</v>
      </c>
      <c r="AI81" s="19">
        <v>0</v>
      </c>
      <c r="AJ81" s="4"/>
      <c r="AL81" s="19"/>
      <c r="AP81" s="19">
        <v>0</v>
      </c>
      <c r="BB81" s="19">
        <v>0</v>
      </c>
      <c r="BC81" s="19">
        <v>0</v>
      </c>
      <c r="BD81" s="19">
        <v>0</v>
      </c>
      <c r="BF81" s="4">
        <v>0</v>
      </c>
      <c r="BI81" s="19">
        <v>0</v>
      </c>
      <c r="BJ81" s="4">
        <v>0</v>
      </c>
      <c r="BK81" s="19">
        <v>0</v>
      </c>
      <c r="BM81" s="4">
        <v>0</v>
      </c>
      <c r="BN81" s="19">
        <v>0</v>
      </c>
      <c r="BO81" s="4">
        <v>0</v>
      </c>
      <c r="BQ81" s="19">
        <v>0</v>
      </c>
      <c r="BR81" s="19">
        <v>0</v>
      </c>
      <c r="BS81" s="19">
        <v>0</v>
      </c>
      <c r="BT81" s="19">
        <v>0</v>
      </c>
      <c r="BU81" s="19">
        <v>0</v>
      </c>
      <c r="BW81" s="19">
        <v>0</v>
      </c>
      <c r="BX81" s="19">
        <v>0</v>
      </c>
      <c r="BY81" s="19">
        <v>0</v>
      </c>
      <c r="CB81" s="19">
        <v>0</v>
      </c>
      <c r="CC81" s="19">
        <v>0</v>
      </c>
      <c r="CD81" s="19">
        <v>0</v>
      </c>
      <c r="CE81" s="4">
        <v>0</v>
      </c>
      <c r="CF81" s="19">
        <v>0</v>
      </c>
      <c r="CG81" s="4">
        <v>0</v>
      </c>
    </row>
    <row r="82" spans="1:85">
      <c r="A82" s="87" t="s">
        <v>643</v>
      </c>
      <c r="B82" s="4"/>
      <c r="C82" s="4"/>
      <c r="E82" s="4"/>
      <c r="F82" s="4"/>
      <c r="I82" s="19" t="s">
        <v>591</v>
      </c>
      <c r="K82" s="19" t="s">
        <v>587</v>
      </c>
      <c r="N82" s="19"/>
      <c r="P82" s="19" t="s">
        <v>587</v>
      </c>
      <c r="Q82" s="19" t="s">
        <v>591</v>
      </c>
      <c r="V82" s="19" t="s">
        <v>591</v>
      </c>
      <c r="AJ82" s="4"/>
      <c r="AL82" s="19"/>
      <c r="BD82" s="19" t="s">
        <v>595</v>
      </c>
      <c r="BX82" s="19" t="s">
        <v>595</v>
      </c>
    </row>
    <row r="83" spans="1:85" ht="89.25">
      <c r="A83" s="89" t="s">
        <v>642</v>
      </c>
      <c r="B83" s="4"/>
      <c r="C83" s="4"/>
      <c r="D83" s="19">
        <v>0</v>
      </c>
      <c r="E83" s="4"/>
      <c r="F83" s="4"/>
      <c r="I83" s="19" t="s">
        <v>1707</v>
      </c>
      <c r="M83" s="19">
        <v>0</v>
      </c>
      <c r="N83" s="19"/>
      <c r="O83" s="19">
        <v>0</v>
      </c>
      <c r="P83" s="19" t="s">
        <v>2275</v>
      </c>
      <c r="Q83" s="19" t="s">
        <v>2276</v>
      </c>
      <c r="R83" s="19">
        <v>0</v>
      </c>
      <c r="V83" s="19">
        <v>0</v>
      </c>
      <c r="W83" s="19">
        <v>0</v>
      </c>
      <c r="Z83" s="19">
        <v>0</v>
      </c>
      <c r="AA83" s="19">
        <v>0</v>
      </c>
      <c r="AC83" s="19">
        <v>0</v>
      </c>
      <c r="AD83" s="19">
        <v>0</v>
      </c>
      <c r="AF83" s="19">
        <v>0</v>
      </c>
      <c r="AH83" s="19">
        <v>0</v>
      </c>
      <c r="AI83" s="19">
        <v>0</v>
      </c>
      <c r="AJ83" s="4"/>
      <c r="AL83" s="19"/>
      <c r="AP83" s="19">
        <v>0</v>
      </c>
      <c r="BB83" s="19">
        <v>0</v>
      </c>
      <c r="BC83" s="19">
        <v>0</v>
      </c>
      <c r="BD83" s="19">
        <v>0</v>
      </c>
      <c r="BF83" s="4">
        <v>0</v>
      </c>
      <c r="BI83" s="19">
        <v>0</v>
      </c>
      <c r="BJ83" s="4">
        <v>0</v>
      </c>
      <c r="BK83" s="19">
        <v>0</v>
      </c>
      <c r="BM83" s="4">
        <v>0</v>
      </c>
      <c r="BN83" s="19">
        <v>0</v>
      </c>
      <c r="BO83" s="4">
        <v>0</v>
      </c>
      <c r="BQ83" s="19">
        <v>0</v>
      </c>
      <c r="BR83" s="19">
        <v>0</v>
      </c>
      <c r="BS83" s="19">
        <v>0</v>
      </c>
      <c r="BT83" s="19">
        <v>0</v>
      </c>
      <c r="BU83" s="19">
        <v>0</v>
      </c>
      <c r="BW83" s="19">
        <v>0</v>
      </c>
      <c r="BX83" s="19">
        <v>0</v>
      </c>
      <c r="BY83" s="19">
        <v>0</v>
      </c>
      <c r="CB83" s="19">
        <v>0</v>
      </c>
      <c r="CC83" s="19">
        <v>0</v>
      </c>
      <c r="CD83" s="19">
        <v>0</v>
      </c>
      <c r="CE83" s="4">
        <v>0</v>
      </c>
      <c r="CF83" s="19">
        <v>0</v>
      </c>
      <c r="CG83" s="4">
        <v>0</v>
      </c>
    </row>
    <row r="84" spans="1:85" ht="114.75">
      <c r="A84" s="87" t="s">
        <v>573</v>
      </c>
      <c r="B84" s="4"/>
      <c r="C84" s="4"/>
      <c r="D84" s="19" t="s">
        <v>2277</v>
      </c>
      <c r="E84" s="4"/>
      <c r="F84" s="4"/>
      <c r="J84" s="4" t="s">
        <v>525</v>
      </c>
      <c r="K84" s="19" t="s">
        <v>2278</v>
      </c>
      <c r="M84" s="19">
        <v>0</v>
      </c>
      <c r="N84" s="19"/>
      <c r="O84" s="19">
        <v>0</v>
      </c>
      <c r="P84" s="19" t="s">
        <v>2279</v>
      </c>
      <c r="R84" s="73" t="s">
        <v>2280</v>
      </c>
      <c r="V84" s="19">
        <v>0</v>
      </c>
      <c r="W84" s="19">
        <v>0</v>
      </c>
      <c r="Z84" s="19">
        <v>0</v>
      </c>
      <c r="AA84" s="19" t="s">
        <v>2281</v>
      </c>
      <c r="AB84" s="19" t="s">
        <v>2282</v>
      </c>
      <c r="AC84" s="19">
        <v>0</v>
      </c>
      <c r="AD84" s="19" t="s">
        <v>2283</v>
      </c>
      <c r="AF84" s="19">
        <v>0</v>
      </c>
      <c r="AH84" s="19" t="s">
        <v>2284</v>
      </c>
      <c r="AI84" s="19">
        <v>0</v>
      </c>
      <c r="AJ84" s="8" t="s">
        <v>4162</v>
      </c>
      <c r="AL84" s="19"/>
      <c r="AP84" s="19" t="s">
        <v>2285</v>
      </c>
      <c r="AY84" s="4" t="s">
        <v>5085</v>
      </c>
      <c r="BA84" s="4" t="s">
        <v>5086</v>
      </c>
      <c r="BB84" s="19">
        <v>0</v>
      </c>
      <c r="BC84" s="19">
        <v>0</v>
      </c>
      <c r="BD84" s="19">
        <v>0</v>
      </c>
      <c r="BF84" s="4">
        <v>0</v>
      </c>
      <c r="BG84" s="19" t="s">
        <v>2286</v>
      </c>
      <c r="BI84" s="19">
        <v>0</v>
      </c>
      <c r="BJ84" s="4">
        <v>0</v>
      </c>
      <c r="BK84" s="19" t="s">
        <v>2287</v>
      </c>
      <c r="BM84" s="4">
        <v>0</v>
      </c>
      <c r="BN84" s="19">
        <v>0</v>
      </c>
      <c r="BO84" s="4" t="s">
        <v>74</v>
      </c>
      <c r="BP84" s="19" t="s">
        <v>2288</v>
      </c>
      <c r="BQ84" s="19" t="s">
        <v>2289</v>
      </c>
      <c r="BR84" s="19">
        <v>0</v>
      </c>
      <c r="BS84" s="19">
        <v>0</v>
      </c>
      <c r="BT84" s="73" t="s">
        <v>2290</v>
      </c>
      <c r="BU84" s="19" t="s">
        <v>2291</v>
      </c>
      <c r="BV84" s="19" t="s">
        <v>2292</v>
      </c>
      <c r="BW84" s="19">
        <v>0</v>
      </c>
      <c r="BX84" s="19">
        <v>0</v>
      </c>
      <c r="BY84" s="19">
        <v>0</v>
      </c>
      <c r="BZ84" s="73" t="s">
        <v>2293</v>
      </c>
      <c r="CB84" s="19">
        <v>0</v>
      </c>
      <c r="CC84" s="19">
        <v>0</v>
      </c>
      <c r="CD84" s="19">
        <v>0</v>
      </c>
      <c r="CE84" s="4">
        <v>0</v>
      </c>
      <c r="CF84" s="19">
        <v>0</v>
      </c>
      <c r="CG84" s="4">
        <v>0</v>
      </c>
    </row>
    <row r="85" spans="1:85">
      <c r="A85" s="85" t="s">
        <v>574</v>
      </c>
      <c r="B85" s="8" t="s">
        <v>5550</v>
      </c>
      <c r="C85" s="4" t="s">
        <v>5550</v>
      </c>
      <c r="D85" s="19" t="s">
        <v>2294</v>
      </c>
      <c r="E85" s="4" t="s">
        <v>5550</v>
      </c>
      <c r="F85" s="4" t="s">
        <v>5550</v>
      </c>
      <c r="G85" s="4" t="s">
        <v>3992</v>
      </c>
      <c r="H85" s="19" t="s">
        <v>2295</v>
      </c>
      <c r="I85" s="19" t="s">
        <v>2985</v>
      </c>
      <c r="K85" s="19" t="s">
        <v>2294</v>
      </c>
      <c r="L85" s="4" t="s">
        <v>3992</v>
      </c>
      <c r="M85" s="73" t="s">
        <v>2296</v>
      </c>
      <c r="N85" s="73" t="s">
        <v>4223</v>
      </c>
      <c r="O85" s="73" t="s">
        <v>2297</v>
      </c>
      <c r="P85" s="19" t="s">
        <v>2294</v>
      </c>
      <c r="Q85" s="19" t="s">
        <v>2297</v>
      </c>
      <c r="R85" s="73" t="s">
        <v>2298</v>
      </c>
      <c r="S85" s="19" t="s">
        <v>3992</v>
      </c>
      <c r="T85" s="19" t="s">
        <v>3992</v>
      </c>
      <c r="V85" s="73" t="s">
        <v>2295</v>
      </c>
      <c r="W85" s="19" t="s">
        <v>2298</v>
      </c>
      <c r="X85" s="19" t="s">
        <v>4102</v>
      </c>
      <c r="Y85" s="19" t="s">
        <v>4102</v>
      </c>
      <c r="Z85" s="19" t="s">
        <v>2294</v>
      </c>
      <c r="AA85" s="19" t="s">
        <v>2297</v>
      </c>
      <c r="AB85" s="19" t="s">
        <v>3992</v>
      </c>
      <c r="AC85" s="73" t="s">
        <v>2299</v>
      </c>
      <c r="AE85" s="4" t="s">
        <v>4206</v>
      </c>
      <c r="AF85" s="73" t="s">
        <v>2299</v>
      </c>
      <c r="AG85" s="4" t="s">
        <v>4223</v>
      </c>
      <c r="AH85" s="19" t="s">
        <v>2297</v>
      </c>
      <c r="AI85" s="19" t="s">
        <v>2298</v>
      </c>
      <c r="AJ85" s="8" t="s">
        <v>2985</v>
      </c>
      <c r="AL85" s="73" t="s">
        <v>4223</v>
      </c>
      <c r="AN85" s="19" t="s">
        <v>3992</v>
      </c>
      <c r="AO85" s="19" t="s">
        <v>4102</v>
      </c>
      <c r="AP85" s="19" t="s">
        <v>2294</v>
      </c>
      <c r="AQ85" s="4" t="s">
        <v>5550</v>
      </c>
      <c r="AR85" s="4" t="s">
        <v>5550</v>
      </c>
      <c r="AS85" s="4" t="s">
        <v>5550</v>
      </c>
      <c r="AT85" s="4" t="s">
        <v>5550</v>
      </c>
      <c r="AU85" s="4" t="s">
        <v>5550</v>
      </c>
      <c r="AV85" s="4" t="s">
        <v>5550</v>
      </c>
      <c r="AX85" s="4" t="s">
        <v>5550</v>
      </c>
      <c r="AY85" s="4" t="s">
        <v>5550</v>
      </c>
      <c r="AZ85" s="4" t="s">
        <v>5550</v>
      </c>
      <c r="BA85" s="4" t="s">
        <v>5550</v>
      </c>
      <c r="BB85" s="19" t="s">
        <v>2297</v>
      </c>
      <c r="BC85" s="19" t="s">
        <v>2297</v>
      </c>
      <c r="BD85" s="73" t="s">
        <v>2298</v>
      </c>
      <c r="BE85" s="19" t="s">
        <v>3992</v>
      </c>
      <c r="BF85" s="4" t="s">
        <v>2297</v>
      </c>
      <c r="BG85" s="19" t="s">
        <v>2294</v>
      </c>
      <c r="BH85" s="19" t="s">
        <v>4223</v>
      </c>
      <c r="BI85" s="19" t="s">
        <v>2300</v>
      </c>
      <c r="BJ85" s="4" t="s">
        <v>2297</v>
      </c>
      <c r="BK85" s="19" t="s">
        <v>2294</v>
      </c>
      <c r="BL85" s="73" t="s">
        <v>2985</v>
      </c>
      <c r="BM85" s="4" t="s">
        <v>2297</v>
      </c>
      <c r="BN85" s="19" t="s">
        <v>2299</v>
      </c>
      <c r="BO85" s="4" t="s">
        <v>4223</v>
      </c>
      <c r="BP85" s="19" t="s">
        <v>2298</v>
      </c>
      <c r="BQ85" s="19" t="s">
        <v>2297</v>
      </c>
      <c r="BR85" s="73" t="s">
        <v>2298</v>
      </c>
      <c r="BS85" s="73" t="s">
        <v>2297</v>
      </c>
      <c r="BT85" s="73" t="s">
        <v>2298</v>
      </c>
      <c r="BU85" s="19" t="s">
        <v>2298</v>
      </c>
      <c r="BV85" s="19" t="s">
        <v>3992</v>
      </c>
      <c r="BW85" s="19" t="s">
        <v>2294</v>
      </c>
      <c r="BX85" s="19" t="s">
        <v>2301</v>
      </c>
      <c r="BY85" s="19" t="s">
        <v>2298</v>
      </c>
      <c r="BZ85" s="73" t="s">
        <v>2985</v>
      </c>
      <c r="CB85" s="19" t="s">
        <v>2297</v>
      </c>
      <c r="CC85" s="19" t="s">
        <v>2297</v>
      </c>
      <c r="CD85" s="73" t="s">
        <v>2297</v>
      </c>
      <c r="CE85" s="4" t="s">
        <v>3992</v>
      </c>
      <c r="CF85" s="19" t="s">
        <v>3989</v>
      </c>
      <c r="CG85" s="4" t="s">
        <v>2301</v>
      </c>
    </row>
    <row r="86" spans="1:85">
      <c r="A86" s="85" t="s">
        <v>575</v>
      </c>
      <c r="B86" s="10">
        <v>39986</v>
      </c>
      <c r="C86" s="10">
        <v>39959</v>
      </c>
      <c r="D86" s="91">
        <v>39877</v>
      </c>
      <c r="E86" s="10">
        <v>39973</v>
      </c>
      <c r="F86" s="10">
        <v>39959</v>
      </c>
      <c r="G86" s="10">
        <v>39871</v>
      </c>
      <c r="H86" s="91">
        <v>39874</v>
      </c>
      <c r="K86" s="91">
        <v>39877</v>
      </c>
      <c r="L86" s="10">
        <v>39874</v>
      </c>
      <c r="M86" s="91">
        <v>39884</v>
      </c>
      <c r="N86" s="91"/>
      <c r="O86" s="91">
        <v>39884</v>
      </c>
      <c r="P86" s="91">
        <v>39882</v>
      </c>
      <c r="Q86" s="91">
        <v>39881</v>
      </c>
      <c r="S86" s="91">
        <v>39882</v>
      </c>
      <c r="T86" s="91">
        <v>39875</v>
      </c>
      <c r="U86" s="91"/>
      <c r="V86" s="91">
        <v>39885</v>
      </c>
      <c r="W86" s="91">
        <v>39884</v>
      </c>
      <c r="X86" s="91">
        <v>39884</v>
      </c>
      <c r="Y86" s="91">
        <v>39884</v>
      </c>
      <c r="Z86" s="91">
        <v>39899</v>
      </c>
      <c r="AA86" s="91">
        <v>39882</v>
      </c>
      <c r="AB86" s="91">
        <v>39874</v>
      </c>
      <c r="AC86" s="91">
        <v>39891</v>
      </c>
      <c r="AE86" s="4" t="s">
        <v>2491</v>
      </c>
      <c r="AF86" s="91">
        <v>39888</v>
      </c>
      <c r="AH86" s="91">
        <v>39897</v>
      </c>
      <c r="AI86" s="91">
        <v>39884</v>
      </c>
      <c r="AJ86" s="4"/>
      <c r="AL86" s="91"/>
      <c r="AN86" s="91">
        <v>39871</v>
      </c>
      <c r="AO86" s="91">
        <v>39885</v>
      </c>
      <c r="AP86" s="91">
        <v>39881</v>
      </c>
      <c r="AQ86" s="10">
        <v>39959</v>
      </c>
      <c r="AR86" s="10">
        <v>39959</v>
      </c>
      <c r="AS86" s="10">
        <v>39959</v>
      </c>
      <c r="AT86" s="10">
        <v>39959</v>
      </c>
      <c r="AU86" s="10">
        <v>39959</v>
      </c>
      <c r="AV86" s="10">
        <v>39959</v>
      </c>
      <c r="AX86" s="10">
        <v>39959</v>
      </c>
      <c r="AY86" s="10">
        <v>39959</v>
      </c>
      <c r="AZ86" s="10">
        <v>39959</v>
      </c>
      <c r="BA86" s="10">
        <v>39959</v>
      </c>
      <c r="BB86" s="91">
        <v>39876</v>
      </c>
      <c r="BC86" s="91">
        <v>39876</v>
      </c>
      <c r="BE86" s="91">
        <v>39881</v>
      </c>
      <c r="BF86" s="10">
        <v>39878</v>
      </c>
      <c r="BG86" s="91">
        <v>39881</v>
      </c>
      <c r="BH86" s="91"/>
      <c r="BI86" s="91">
        <v>39884</v>
      </c>
      <c r="BJ86" s="10">
        <v>39878</v>
      </c>
      <c r="BK86" s="91">
        <v>39881</v>
      </c>
      <c r="BL86" s="91">
        <v>39931</v>
      </c>
      <c r="BM86" s="10">
        <v>39878</v>
      </c>
      <c r="BN86" s="91">
        <v>39877</v>
      </c>
      <c r="BO86" s="10">
        <v>39882</v>
      </c>
      <c r="BP86" s="91">
        <v>39881</v>
      </c>
      <c r="BQ86" s="91">
        <v>39882</v>
      </c>
      <c r="BS86" s="91">
        <v>39895</v>
      </c>
      <c r="BU86" s="91">
        <v>39878</v>
      </c>
      <c r="BV86" s="91">
        <v>39875</v>
      </c>
      <c r="BW86" s="91">
        <v>39877</v>
      </c>
      <c r="BY86" s="91">
        <v>39884</v>
      </c>
      <c r="CB86" s="91">
        <v>39876</v>
      </c>
      <c r="CC86" s="91">
        <v>39876</v>
      </c>
      <c r="CD86" s="91">
        <v>39885</v>
      </c>
      <c r="CF86" s="91">
        <v>39888</v>
      </c>
      <c r="CG86" s="10">
        <v>39876</v>
      </c>
    </row>
    <row r="87" spans="1:85" s="71" customFormat="1" ht="18.75">
      <c r="A87" s="93" t="s">
        <v>644</v>
      </c>
      <c r="B87" s="29"/>
      <c r="C87" s="29"/>
      <c r="D87" s="104"/>
      <c r="E87" s="29"/>
      <c r="F87" s="29"/>
      <c r="G87" s="29"/>
      <c r="H87" s="104"/>
      <c r="I87" s="104"/>
      <c r="J87" s="29"/>
      <c r="K87" s="104"/>
      <c r="L87" s="29"/>
      <c r="M87" s="104"/>
      <c r="N87" s="104"/>
      <c r="O87" s="104"/>
      <c r="P87" s="104"/>
      <c r="Q87" s="104"/>
      <c r="R87" s="104"/>
      <c r="S87" s="104"/>
      <c r="T87" s="104"/>
      <c r="U87" s="104"/>
      <c r="V87" s="104"/>
      <c r="W87" s="104"/>
      <c r="X87" s="67"/>
      <c r="Y87" s="67"/>
      <c r="Z87" s="104"/>
      <c r="AA87" s="104"/>
      <c r="AB87" s="104"/>
      <c r="AC87" s="104"/>
      <c r="AD87" s="104"/>
      <c r="AE87" s="29"/>
      <c r="AF87" s="104"/>
      <c r="AG87" s="29"/>
      <c r="AH87" s="104"/>
      <c r="AI87" s="104"/>
      <c r="AJ87" s="29"/>
      <c r="AK87" s="67"/>
      <c r="AL87" s="104"/>
      <c r="AM87" s="67"/>
      <c r="AN87" s="104"/>
      <c r="AO87" s="67"/>
      <c r="AP87" s="104"/>
      <c r="AQ87" s="29"/>
      <c r="AR87" s="29"/>
      <c r="AS87" s="29"/>
      <c r="AT87" s="29"/>
      <c r="AU87" s="29"/>
      <c r="AV87" s="29"/>
      <c r="AW87" s="29"/>
      <c r="AX87" s="29"/>
      <c r="AY87" s="29"/>
      <c r="AZ87" s="29"/>
      <c r="BA87" s="29"/>
      <c r="BB87" s="104"/>
      <c r="BC87" s="104"/>
      <c r="BD87" s="104"/>
      <c r="BE87" s="104"/>
      <c r="BF87" s="29"/>
      <c r="BG87" s="104"/>
      <c r="BH87" s="104"/>
      <c r="BI87" s="104"/>
      <c r="BJ87" s="29"/>
      <c r="BK87" s="104"/>
      <c r="BL87" s="104"/>
      <c r="BM87" s="29"/>
      <c r="BN87" s="104"/>
      <c r="BO87" s="29"/>
      <c r="BP87" s="104"/>
      <c r="BQ87" s="104"/>
      <c r="BR87" s="104"/>
      <c r="BS87" s="104"/>
      <c r="BT87" s="104"/>
      <c r="BU87" s="104"/>
      <c r="BV87" s="104"/>
      <c r="BW87" s="104"/>
      <c r="BX87" s="104"/>
      <c r="BY87" s="104"/>
      <c r="BZ87" s="104"/>
      <c r="CA87" s="104"/>
      <c r="CB87" s="104"/>
      <c r="CC87" s="104"/>
      <c r="CD87" s="104"/>
      <c r="CE87" s="29"/>
      <c r="CF87" s="104"/>
      <c r="CG87" s="29"/>
    </row>
    <row r="88" spans="1:85">
      <c r="A88" s="94" t="s">
        <v>576</v>
      </c>
      <c r="B88" s="4"/>
      <c r="C88" s="4"/>
      <c r="D88" s="19">
        <v>0</v>
      </c>
      <c r="E88" s="4"/>
      <c r="F88" s="4"/>
      <c r="G88" s="4">
        <v>1</v>
      </c>
      <c r="H88" s="19">
        <v>1</v>
      </c>
      <c r="I88" s="19">
        <v>1</v>
      </c>
      <c r="J88" s="4">
        <v>1</v>
      </c>
      <c r="K88" s="19">
        <v>1</v>
      </c>
      <c r="L88" s="4">
        <v>1</v>
      </c>
      <c r="M88" s="19">
        <v>0</v>
      </c>
      <c r="N88" s="19">
        <v>1</v>
      </c>
      <c r="O88" s="19">
        <v>1</v>
      </c>
      <c r="P88" s="19">
        <v>1</v>
      </c>
      <c r="Q88" s="19">
        <v>1</v>
      </c>
      <c r="R88" s="19">
        <v>1</v>
      </c>
      <c r="S88" s="19">
        <v>1</v>
      </c>
      <c r="T88" s="19">
        <v>1</v>
      </c>
      <c r="U88" s="19">
        <v>1</v>
      </c>
      <c r="V88" s="19">
        <v>1</v>
      </c>
      <c r="W88" s="19">
        <v>0</v>
      </c>
      <c r="X88" s="19">
        <v>1</v>
      </c>
      <c r="Y88" s="19">
        <v>0</v>
      </c>
      <c r="Z88" s="19">
        <v>0</v>
      </c>
      <c r="AA88" s="19">
        <v>0</v>
      </c>
      <c r="AC88" s="19">
        <v>1</v>
      </c>
      <c r="AD88" s="19">
        <v>1</v>
      </c>
      <c r="AE88" s="4">
        <v>1</v>
      </c>
      <c r="AF88" s="19">
        <v>0</v>
      </c>
      <c r="AG88" s="4">
        <v>1</v>
      </c>
      <c r="AH88" s="19">
        <v>0</v>
      </c>
      <c r="AI88" s="19">
        <v>1</v>
      </c>
      <c r="AJ88" s="4">
        <v>1</v>
      </c>
      <c r="AL88" s="19">
        <v>1</v>
      </c>
      <c r="AN88" s="19">
        <v>1</v>
      </c>
      <c r="AO88" s="19">
        <v>0</v>
      </c>
      <c r="AP88" s="19">
        <v>0</v>
      </c>
      <c r="BB88" s="19">
        <v>0</v>
      </c>
      <c r="BC88" s="19">
        <v>0</v>
      </c>
      <c r="BD88" s="19">
        <v>0</v>
      </c>
      <c r="BE88" s="19">
        <v>0</v>
      </c>
      <c r="BF88" s="4">
        <v>0</v>
      </c>
      <c r="BH88" s="19">
        <v>0</v>
      </c>
      <c r="BI88" s="19">
        <v>1</v>
      </c>
      <c r="BJ88" s="4">
        <v>1</v>
      </c>
      <c r="BK88" s="19">
        <v>0</v>
      </c>
      <c r="BL88" s="19">
        <v>0</v>
      </c>
      <c r="BM88" s="4">
        <v>0</v>
      </c>
      <c r="BN88" s="19">
        <v>0</v>
      </c>
      <c r="BO88" s="4">
        <v>0</v>
      </c>
      <c r="BP88" s="19">
        <v>0</v>
      </c>
      <c r="BQ88" s="19">
        <v>0</v>
      </c>
      <c r="BR88" s="19">
        <v>0</v>
      </c>
      <c r="BS88" s="19">
        <v>0</v>
      </c>
      <c r="BT88" s="19">
        <v>0</v>
      </c>
      <c r="BU88" s="19">
        <v>0</v>
      </c>
      <c r="BW88" s="19">
        <v>0</v>
      </c>
      <c r="BX88" s="19">
        <v>0</v>
      </c>
      <c r="BY88" s="19">
        <v>1</v>
      </c>
      <c r="BZ88" s="19">
        <v>0</v>
      </c>
      <c r="CB88" s="19">
        <v>0</v>
      </c>
      <c r="CC88" s="19">
        <v>0</v>
      </c>
      <c r="CD88" s="19">
        <v>0</v>
      </c>
      <c r="CE88" s="4">
        <v>0</v>
      </c>
      <c r="CF88" s="19">
        <v>0</v>
      </c>
      <c r="CG88" s="4">
        <v>0</v>
      </c>
    </row>
    <row r="89" spans="1:85" ht="15">
      <c r="A89" s="95" t="s">
        <v>645</v>
      </c>
      <c r="B89" s="4"/>
      <c r="C89" s="4"/>
      <c r="D89" s="19">
        <v>1</v>
      </c>
      <c r="E89" s="4"/>
      <c r="F89" s="4"/>
      <c r="I89" s="19">
        <v>0</v>
      </c>
      <c r="K89" s="19">
        <v>0</v>
      </c>
      <c r="M89" s="19">
        <v>1</v>
      </c>
      <c r="N89" s="19">
        <v>0</v>
      </c>
      <c r="O89" s="19">
        <v>0</v>
      </c>
      <c r="P89" s="19">
        <v>0</v>
      </c>
      <c r="Q89" s="19">
        <v>0</v>
      </c>
      <c r="S89" s="19">
        <v>0</v>
      </c>
      <c r="V89" s="19">
        <v>0</v>
      </c>
      <c r="W89" s="19">
        <v>1</v>
      </c>
      <c r="X89" s="19">
        <v>0</v>
      </c>
      <c r="Y89" s="19">
        <v>1</v>
      </c>
      <c r="Z89" s="19">
        <v>1</v>
      </c>
      <c r="AA89" s="19">
        <v>1</v>
      </c>
      <c r="AC89" s="19">
        <v>0</v>
      </c>
      <c r="AD89" s="19">
        <v>0</v>
      </c>
      <c r="AF89" s="19">
        <v>1</v>
      </c>
      <c r="AG89" s="4">
        <v>0</v>
      </c>
      <c r="AH89" s="19">
        <v>1</v>
      </c>
      <c r="AI89" s="19">
        <v>0</v>
      </c>
      <c r="AJ89" s="4">
        <v>0</v>
      </c>
      <c r="AL89" s="19">
        <v>0</v>
      </c>
      <c r="AO89" s="19">
        <v>1</v>
      </c>
      <c r="AP89" s="19">
        <v>1</v>
      </c>
      <c r="BB89" s="19">
        <v>1</v>
      </c>
      <c r="BC89" s="19">
        <v>1</v>
      </c>
      <c r="BD89" s="19">
        <v>1</v>
      </c>
      <c r="BE89" s="19">
        <v>1</v>
      </c>
      <c r="BF89" s="4">
        <v>1</v>
      </c>
      <c r="BH89" s="19">
        <v>1</v>
      </c>
      <c r="BI89" s="19">
        <v>0</v>
      </c>
      <c r="BJ89" s="4">
        <v>0</v>
      </c>
      <c r="BK89" s="19">
        <v>1</v>
      </c>
      <c r="BL89" s="19">
        <v>1</v>
      </c>
      <c r="BM89" s="4">
        <v>1</v>
      </c>
      <c r="BN89" s="19">
        <v>2</v>
      </c>
      <c r="BO89" s="4">
        <v>1</v>
      </c>
      <c r="BP89" s="19">
        <v>1</v>
      </c>
      <c r="BQ89" s="19">
        <v>1</v>
      </c>
      <c r="BR89" s="19">
        <v>1</v>
      </c>
      <c r="BS89" s="19">
        <v>1</v>
      </c>
      <c r="BT89" s="19">
        <v>2</v>
      </c>
      <c r="BU89" s="19">
        <v>1</v>
      </c>
      <c r="BV89" s="19">
        <v>1</v>
      </c>
      <c r="BW89" s="19">
        <v>1</v>
      </c>
      <c r="BX89" s="19">
        <v>1</v>
      </c>
      <c r="BY89" s="19">
        <v>0</v>
      </c>
      <c r="BZ89" s="19">
        <v>1</v>
      </c>
      <c r="CA89" s="19">
        <v>1</v>
      </c>
      <c r="CB89" s="19">
        <v>1</v>
      </c>
      <c r="CC89" s="19">
        <v>1</v>
      </c>
      <c r="CD89" s="19">
        <v>1</v>
      </c>
      <c r="CE89" s="4">
        <v>1</v>
      </c>
      <c r="CF89" s="19">
        <v>1</v>
      </c>
      <c r="CG89" s="4">
        <v>1</v>
      </c>
    </row>
    <row r="90" spans="1:85" ht="15">
      <c r="A90" s="96" t="s">
        <v>577</v>
      </c>
      <c r="B90" s="4"/>
      <c r="C90" s="4"/>
      <c r="D90" s="19">
        <v>4</v>
      </c>
      <c r="E90" s="4"/>
      <c r="F90" s="4"/>
      <c r="I90" s="19">
        <v>4</v>
      </c>
      <c r="K90" s="19">
        <v>4</v>
      </c>
      <c r="M90" s="19">
        <v>4</v>
      </c>
      <c r="N90" s="19">
        <v>4</v>
      </c>
      <c r="O90" s="19">
        <v>4</v>
      </c>
      <c r="P90" s="19">
        <v>4</v>
      </c>
      <c r="Q90" s="19">
        <v>4</v>
      </c>
      <c r="R90" s="19">
        <v>2</v>
      </c>
      <c r="S90" s="19">
        <v>4</v>
      </c>
      <c r="V90" s="19">
        <v>4</v>
      </c>
      <c r="W90" s="19">
        <v>4</v>
      </c>
      <c r="X90" s="19">
        <v>0</v>
      </c>
      <c r="Y90" s="19">
        <v>4</v>
      </c>
      <c r="Z90" s="19">
        <v>4</v>
      </c>
      <c r="AA90" s="19">
        <v>4</v>
      </c>
      <c r="AB90" s="19">
        <v>2</v>
      </c>
      <c r="AC90" s="19">
        <v>4</v>
      </c>
      <c r="AD90" s="19">
        <v>4</v>
      </c>
      <c r="AF90" s="19">
        <v>4</v>
      </c>
      <c r="AG90" s="4">
        <v>4</v>
      </c>
      <c r="AH90" s="19">
        <v>4</v>
      </c>
      <c r="AI90" s="19">
        <v>4</v>
      </c>
      <c r="AJ90" s="4">
        <v>4</v>
      </c>
      <c r="AL90" s="19">
        <v>4</v>
      </c>
      <c r="AO90" s="19">
        <v>4</v>
      </c>
      <c r="AP90" s="19">
        <v>5</v>
      </c>
      <c r="BB90" s="19">
        <v>5</v>
      </c>
      <c r="BC90" s="19">
        <v>6</v>
      </c>
      <c r="BD90" s="19">
        <v>5</v>
      </c>
      <c r="BE90" s="19">
        <v>4</v>
      </c>
      <c r="BF90" s="4">
        <v>4</v>
      </c>
      <c r="BH90" s="19">
        <v>4</v>
      </c>
      <c r="BI90" s="19">
        <v>4</v>
      </c>
      <c r="BJ90" s="4">
        <v>4</v>
      </c>
      <c r="BK90" s="19">
        <v>4</v>
      </c>
      <c r="BL90" s="19">
        <v>4</v>
      </c>
      <c r="BM90" s="4">
        <v>4</v>
      </c>
      <c r="BN90" s="19">
        <v>4</v>
      </c>
      <c r="BO90" s="4">
        <v>4</v>
      </c>
      <c r="BP90" s="19">
        <v>6</v>
      </c>
      <c r="BQ90" s="19">
        <v>4</v>
      </c>
      <c r="BR90" s="19">
        <v>5</v>
      </c>
      <c r="BS90" s="19">
        <v>5</v>
      </c>
      <c r="BT90" s="19">
        <v>4</v>
      </c>
      <c r="BU90" s="19">
        <v>5</v>
      </c>
      <c r="BV90" s="19">
        <v>5</v>
      </c>
      <c r="BW90" s="19">
        <v>5</v>
      </c>
      <c r="BX90" s="19">
        <v>5</v>
      </c>
      <c r="BY90" s="19">
        <v>4</v>
      </c>
      <c r="BZ90" s="19">
        <v>4</v>
      </c>
      <c r="CA90" s="19">
        <v>4</v>
      </c>
      <c r="CB90" s="19">
        <v>6</v>
      </c>
      <c r="CC90" s="19">
        <v>4</v>
      </c>
      <c r="CD90" s="19">
        <v>5</v>
      </c>
      <c r="CE90" s="4">
        <v>4</v>
      </c>
      <c r="CF90" s="19">
        <v>4</v>
      </c>
      <c r="CG90" s="4">
        <v>4</v>
      </c>
    </row>
    <row r="91" spans="1:85">
      <c r="A91" s="85" t="s">
        <v>646</v>
      </c>
      <c r="B91" s="4"/>
      <c r="C91" s="4"/>
      <c r="D91" s="19">
        <v>0</v>
      </c>
      <c r="E91" s="4"/>
      <c r="F91" s="4"/>
      <c r="I91" s="19">
        <v>1</v>
      </c>
      <c r="K91" s="19">
        <v>0</v>
      </c>
      <c r="M91" s="19">
        <v>0</v>
      </c>
      <c r="N91" s="19">
        <v>1</v>
      </c>
      <c r="O91" s="19">
        <v>0</v>
      </c>
      <c r="P91" s="19">
        <v>1</v>
      </c>
      <c r="Q91" s="19">
        <v>0</v>
      </c>
      <c r="R91" s="19">
        <v>0</v>
      </c>
      <c r="S91" s="19">
        <v>1</v>
      </c>
      <c r="V91" s="19">
        <v>0</v>
      </c>
      <c r="W91" s="19">
        <v>0</v>
      </c>
      <c r="X91" s="19">
        <v>0</v>
      </c>
      <c r="Y91" s="19">
        <v>1</v>
      </c>
      <c r="Z91" s="19">
        <v>0</v>
      </c>
      <c r="AA91" s="19">
        <v>0</v>
      </c>
      <c r="AC91" s="19">
        <v>1</v>
      </c>
      <c r="AD91" s="19">
        <v>0</v>
      </c>
      <c r="AF91" s="19">
        <v>0</v>
      </c>
      <c r="AG91" s="4">
        <v>1</v>
      </c>
      <c r="AH91" s="19">
        <v>1</v>
      </c>
      <c r="AI91" s="19">
        <v>0</v>
      </c>
      <c r="AJ91" s="4">
        <v>1</v>
      </c>
      <c r="AL91" s="19">
        <v>1</v>
      </c>
      <c r="AO91" s="19">
        <v>0</v>
      </c>
      <c r="AP91" s="19">
        <v>0</v>
      </c>
      <c r="BB91" s="19">
        <v>0</v>
      </c>
      <c r="BC91" s="19">
        <v>2</v>
      </c>
      <c r="BD91" s="19">
        <v>0</v>
      </c>
      <c r="BE91" s="19">
        <v>0</v>
      </c>
      <c r="BF91" s="4">
        <v>0</v>
      </c>
      <c r="BH91" s="19">
        <v>0</v>
      </c>
      <c r="BI91" s="19">
        <v>1</v>
      </c>
      <c r="BJ91" s="4">
        <v>0</v>
      </c>
      <c r="BK91" s="19">
        <v>0</v>
      </c>
      <c r="BL91" s="19">
        <v>0</v>
      </c>
      <c r="BM91" s="4">
        <v>0</v>
      </c>
      <c r="BN91" s="19">
        <v>0</v>
      </c>
      <c r="BO91" s="4">
        <v>0</v>
      </c>
      <c r="BP91" s="19">
        <v>0</v>
      </c>
      <c r="BQ91" s="19">
        <v>0</v>
      </c>
      <c r="BR91" s="19">
        <v>0</v>
      </c>
      <c r="BS91" s="19">
        <v>0</v>
      </c>
      <c r="BT91" s="19">
        <v>0</v>
      </c>
      <c r="BU91" s="19">
        <v>0</v>
      </c>
      <c r="BW91" s="19">
        <v>0</v>
      </c>
      <c r="BX91" s="19">
        <v>0</v>
      </c>
      <c r="BY91" s="19">
        <v>0</v>
      </c>
      <c r="BZ91" s="19">
        <v>0</v>
      </c>
      <c r="CB91" s="19">
        <v>0</v>
      </c>
      <c r="CC91" s="19">
        <v>0</v>
      </c>
      <c r="CD91" s="19">
        <v>0</v>
      </c>
      <c r="CE91" s="4">
        <v>0</v>
      </c>
      <c r="CF91" s="19">
        <v>0</v>
      </c>
      <c r="CG91" s="4">
        <v>0</v>
      </c>
    </row>
    <row r="92" spans="1:85">
      <c r="A92" s="97" t="s">
        <v>647</v>
      </c>
      <c r="B92" s="4"/>
      <c r="C92" s="4"/>
      <c r="D92" s="19">
        <v>0</v>
      </c>
      <c r="E92" s="4"/>
      <c r="F92" s="4"/>
      <c r="H92" s="19">
        <v>1</v>
      </c>
      <c r="I92" s="19">
        <v>0</v>
      </c>
      <c r="J92" s="4">
        <v>1</v>
      </c>
      <c r="K92" s="19">
        <v>1</v>
      </c>
      <c r="M92" s="19">
        <v>1</v>
      </c>
      <c r="N92" s="19">
        <v>0</v>
      </c>
      <c r="O92" s="19">
        <v>1</v>
      </c>
      <c r="P92" s="19">
        <v>0</v>
      </c>
      <c r="Q92" s="19">
        <v>1</v>
      </c>
      <c r="R92" s="19">
        <v>0</v>
      </c>
      <c r="S92" s="19">
        <v>0</v>
      </c>
      <c r="V92" s="19">
        <v>1</v>
      </c>
      <c r="W92" s="19">
        <v>1</v>
      </c>
      <c r="X92" s="19">
        <v>1</v>
      </c>
      <c r="Y92" s="19">
        <v>0</v>
      </c>
      <c r="Z92" s="19">
        <v>1</v>
      </c>
      <c r="AA92" s="19">
        <v>2</v>
      </c>
      <c r="AC92" s="19">
        <v>0</v>
      </c>
      <c r="AD92" s="19">
        <v>0</v>
      </c>
      <c r="AF92" s="19">
        <v>0</v>
      </c>
      <c r="AG92" s="4">
        <v>0</v>
      </c>
      <c r="AH92" s="19">
        <v>1</v>
      </c>
      <c r="AI92" s="19">
        <v>1</v>
      </c>
      <c r="AJ92" s="4">
        <v>0</v>
      </c>
      <c r="AL92" s="19">
        <v>0</v>
      </c>
      <c r="AO92" s="19">
        <v>2</v>
      </c>
      <c r="AP92" s="19">
        <v>2</v>
      </c>
      <c r="BB92" s="19">
        <v>2</v>
      </c>
      <c r="BC92" s="19">
        <v>2</v>
      </c>
      <c r="BD92" s="19">
        <v>2</v>
      </c>
      <c r="BE92" s="19">
        <v>2</v>
      </c>
      <c r="BF92" s="4">
        <v>2</v>
      </c>
      <c r="BH92" s="19">
        <v>1</v>
      </c>
      <c r="BI92" s="19">
        <v>0</v>
      </c>
      <c r="BJ92" s="4">
        <v>1</v>
      </c>
      <c r="BK92" s="19">
        <v>0</v>
      </c>
      <c r="BL92" s="19">
        <v>2</v>
      </c>
      <c r="BM92" s="4">
        <v>1</v>
      </c>
      <c r="BN92" s="19">
        <v>0</v>
      </c>
      <c r="BO92" s="4">
        <v>1</v>
      </c>
      <c r="BP92" s="19">
        <v>0</v>
      </c>
      <c r="BQ92" s="19">
        <v>1</v>
      </c>
      <c r="BR92" s="19">
        <v>2</v>
      </c>
      <c r="BS92" s="19">
        <v>2</v>
      </c>
      <c r="BT92" s="19">
        <v>0</v>
      </c>
      <c r="BU92" s="19">
        <v>2</v>
      </c>
      <c r="BW92" s="19">
        <v>0</v>
      </c>
      <c r="BX92" s="19">
        <v>2</v>
      </c>
      <c r="BY92" s="19">
        <v>1</v>
      </c>
      <c r="BZ92" s="19">
        <v>0</v>
      </c>
      <c r="CA92" s="19">
        <v>1</v>
      </c>
      <c r="CB92" s="19">
        <v>2</v>
      </c>
      <c r="CC92" s="19">
        <v>1</v>
      </c>
      <c r="CD92" s="19">
        <v>3</v>
      </c>
      <c r="CE92" s="4">
        <v>2</v>
      </c>
      <c r="CF92" s="19">
        <v>0</v>
      </c>
      <c r="CG92" s="4">
        <v>1</v>
      </c>
    </row>
    <row r="93" spans="1:85">
      <c r="A93" s="97" t="s">
        <v>648</v>
      </c>
      <c r="B93" s="4"/>
      <c r="C93" s="4"/>
      <c r="D93" s="19">
        <v>1</v>
      </c>
      <c r="E93" s="4"/>
      <c r="F93" s="4"/>
      <c r="I93" s="19">
        <v>1</v>
      </c>
      <c r="K93" s="19">
        <v>0</v>
      </c>
      <c r="M93" s="19">
        <v>0</v>
      </c>
      <c r="N93" s="19">
        <v>0</v>
      </c>
      <c r="O93" s="19">
        <v>0</v>
      </c>
      <c r="P93" s="19">
        <v>0</v>
      </c>
      <c r="Q93" s="19">
        <v>0</v>
      </c>
      <c r="R93" s="19">
        <v>0</v>
      </c>
      <c r="S93" s="19">
        <v>0</v>
      </c>
      <c r="V93" s="19">
        <v>0</v>
      </c>
      <c r="W93" s="19">
        <v>0</v>
      </c>
      <c r="X93" s="19">
        <v>0</v>
      </c>
      <c r="Y93" s="19">
        <v>0</v>
      </c>
      <c r="Z93" s="19">
        <v>0</v>
      </c>
      <c r="AA93" s="19">
        <v>0</v>
      </c>
      <c r="AC93" s="19">
        <v>0</v>
      </c>
      <c r="AD93" s="19">
        <v>0</v>
      </c>
      <c r="AF93" s="19">
        <v>1</v>
      </c>
      <c r="AG93" s="4">
        <v>0</v>
      </c>
      <c r="AH93" s="19">
        <v>0</v>
      </c>
      <c r="AI93" s="19">
        <v>0</v>
      </c>
      <c r="AJ93" s="4">
        <v>0</v>
      </c>
      <c r="AL93" s="19">
        <v>0</v>
      </c>
      <c r="AO93" s="19">
        <v>0</v>
      </c>
      <c r="AP93" s="19">
        <v>0</v>
      </c>
      <c r="BB93" s="19">
        <v>0</v>
      </c>
      <c r="BC93" s="19">
        <v>0</v>
      </c>
      <c r="BD93" s="19">
        <v>0</v>
      </c>
      <c r="BE93" s="19">
        <v>0</v>
      </c>
      <c r="BF93" s="4">
        <v>0</v>
      </c>
      <c r="BH93" s="19">
        <v>0</v>
      </c>
      <c r="BI93" s="19">
        <v>0</v>
      </c>
      <c r="BJ93" s="4">
        <v>0</v>
      </c>
      <c r="BK93" s="19">
        <v>1</v>
      </c>
      <c r="BL93" s="19">
        <v>0</v>
      </c>
      <c r="BM93" s="4">
        <v>0</v>
      </c>
      <c r="BN93" s="19">
        <v>1</v>
      </c>
      <c r="BO93" s="4">
        <v>0</v>
      </c>
      <c r="BP93" s="19">
        <v>0</v>
      </c>
      <c r="BQ93" s="19">
        <v>0</v>
      </c>
      <c r="BR93" s="19">
        <v>0</v>
      </c>
      <c r="BS93" s="19">
        <v>0</v>
      </c>
      <c r="BT93" s="19">
        <v>1</v>
      </c>
      <c r="BU93" s="19">
        <v>0</v>
      </c>
      <c r="BV93" s="19">
        <v>1</v>
      </c>
      <c r="BW93" s="19">
        <v>1</v>
      </c>
      <c r="BX93" s="19">
        <v>0</v>
      </c>
      <c r="BY93" s="19">
        <v>0</v>
      </c>
      <c r="BZ93" s="19">
        <v>2</v>
      </c>
      <c r="CB93" s="19">
        <v>0</v>
      </c>
      <c r="CC93" s="19">
        <v>0</v>
      </c>
      <c r="CD93" s="19">
        <v>0</v>
      </c>
      <c r="CE93" s="4">
        <v>0</v>
      </c>
      <c r="CF93" s="19">
        <v>1</v>
      </c>
      <c r="CG93" s="4">
        <v>0</v>
      </c>
    </row>
    <row r="94" spans="1:85">
      <c r="A94" s="97" t="s">
        <v>649</v>
      </c>
      <c r="B94" s="4"/>
      <c r="C94" s="4"/>
      <c r="D94" s="19">
        <v>0</v>
      </c>
      <c r="E94" s="4"/>
      <c r="F94" s="4"/>
      <c r="I94" s="19">
        <v>0</v>
      </c>
      <c r="K94" s="19">
        <v>0</v>
      </c>
      <c r="M94" s="19">
        <v>0</v>
      </c>
      <c r="N94" s="19">
        <v>0</v>
      </c>
      <c r="O94" s="19">
        <v>0</v>
      </c>
      <c r="P94" s="19">
        <v>0</v>
      </c>
      <c r="Q94" s="19">
        <v>0</v>
      </c>
      <c r="R94" s="19">
        <v>0</v>
      </c>
      <c r="S94" s="19">
        <v>0</v>
      </c>
      <c r="V94" s="19">
        <v>0</v>
      </c>
      <c r="W94" s="19">
        <v>0</v>
      </c>
      <c r="X94" s="19">
        <v>0</v>
      </c>
      <c r="Y94" s="19">
        <v>0</v>
      </c>
      <c r="Z94" s="19">
        <v>0</v>
      </c>
      <c r="AA94" s="19">
        <v>0</v>
      </c>
      <c r="AC94" s="19">
        <v>0</v>
      </c>
      <c r="AD94" s="19">
        <v>0</v>
      </c>
      <c r="AF94" s="19">
        <v>0</v>
      </c>
      <c r="AG94" s="4">
        <v>0</v>
      </c>
      <c r="AH94" s="19">
        <v>0</v>
      </c>
      <c r="AI94" s="19">
        <v>0</v>
      </c>
      <c r="AJ94" s="4">
        <v>0</v>
      </c>
      <c r="AL94" s="19">
        <v>0</v>
      </c>
      <c r="AO94" s="19">
        <v>0</v>
      </c>
      <c r="AP94" s="19">
        <v>0</v>
      </c>
      <c r="BB94" s="19">
        <v>0</v>
      </c>
      <c r="BC94" s="19">
        <v>0</v>
      </c>
      <c r="BD94" s="19">
        <v>0</v>
      </c>
      <c r="BE94" s="19">
        <v>0</v>
      </c>
      <c r="BF94" s="4">
        <v>0</v>
      </c>
      <c r="BH94" s="19">
        <v>0</v>
      </c>
      <c r="BI94" s="19">
        <v>0</v>
      </c>
      <c r="BJ94" s="4">
        <v>0</v>
      </c>
      <c r="BK94" s="19">
        <v>1</v>
      </c>
      <c r="BL94" s="19">
        <v>0</v>
      </c>
      <c r="BM94" s="4">
        <v>0</v>
      </c>
      <c r="BN94" s="19">
        <v>0</v>
      </c>
      <c r="BO94" s="4">
        <v>0</v>
      </c>
      <c r="BP94" s="19">
        <v>1</v>
      </c>
      <c r="BQ94" s="19">
        <v>0</v>
      </c>
      <c r="BR94" s="19">
        <v>0</v>
      </c>
      <c r="BS94" s="19">
        <v>0</v>
      </c>
      <c r="BT94" s="19">
        <v>1</v>
      </c>
      <c r="BU94" s="19">
        <v>0</v>
      </c>
      <c r="BV94" s="19">
        <v>1</v>
      </c>
      <c r="BW94" s="19">
        <v>0</v>
      </c>
      <c r="BX94" s="19">
        <v>0</v>
      </c>
      <c r="BY94" s="19">
        <v>0</v>
      </c>
      <c r="BZ94" s="19">
        <v>0</v>
      </c>
      <c r="CB94" s="19">
        <v>0</v>
      </c>
      <c r="CC94" s="19">
        <v>0</v>
      </c>
      <c r="CD94" s="19">
        <v>0</v>
      </c>
      <c r="CE94" s="4">
        <v>0</v>
      </c>
      <c r="CF94" s="19">
        <v>0</v>
      </c>
      <c r="CG94" s="4">
        <v>0</v>
      </c>
    </row>
    <row r="95" spans="1:85">
      <c r="A95" s="98" t="s">
        <v>578</v>
      </c>
      <c r="B95" s="4"/>
      <c r="C95" s="4"/>
      <c r="D95" s="19">
        <v>3</v>
      </c>
      <c r="E95" s="4"/>
      <c r="F95" s="4"/>
      <c r="I95" s="19">
        <v>0</v>
      </c>
      <c r="K95" s="19">
        <v>0</v>
      </c>
      <c r="M95" s="19">
        <v>0</v>
      </c>
      <c r="N95" s="19">
        <v>0</v>
      </c>
      <c r="O95" s="19">
        <v>0</v>
      </c>
      <c r="P95" s="19">
        <v>0</v>
      </c>
      <c r="Q95" s="19">
        <v>0</v>
      </c>
      <c r="R95" s="19">
        <v>0</v>
      </c>
      <c r="S95" s="19">
        <v>0</v>
      </c>
      <c r="V95" s="19">
        <v>0</v>
      </c>
      <c r="X95" s="19">
        <v>0</v>
      </c>
      <c r="Y95" s="19">
        <v>0</v>
      </c>
      <c r="Z95" s="19">
        <v>0</v>
      </c>
      <c r="AA95" s="19">
        <v>0</v>
      </c>
      <c r="AC95" s="19">
        <v>0</v>
      </c>
      <c r="AD95" s="19">
        <v>0</v>
      </c>
      <c r="AF95" s="19">
        <v>0</v>
      </c>
      <c r="AG95" s="4">
        <v>0</v>
      </c>
      <c r="AH95" s="19">
        <v>0</v>
      </c>
      <c r="AI95" s="19">
        <v>0</v>
      </c>
      <c r="AJ95" s="4">
        <v>0</v>
      </c>
      <c r="AL95" s="19">
        <v>0</v>
      </c>
      <c r="AO95" s="19">
        <v>0</v>
      </c>
      <c r="AP95" s="19">
        <v>0</v>
      </c>
      <c r="BB95" s="19">
        <v>0</v>
      </c>
      <c r="BC95" s="19">
        <v>0</v>
      </c>
      <c r="BD95" s="19">
        <v>0</v>
      </c>
      <c r="BE95" s="19">
        <v>0</v>
      </c>
      <c r="BF95" s="4">
        <v>0</v>
      </c>
      <c r="BH95" s="19">
        <v>0</v>
      </c>
      <c r="BI95" s="19">
        <v>0</v>
      </c>
      <c r="BJ95" s="4">
        <v>0</v>
      </c>
      <c r="BK95" s="19">
        <v>10</v>
      </c>
      <c r="BL95" s="19">
        <v>0</v>
      </c>
      <c r="BM95" s="4">
        <v>0</v>
      </c>
      <c r="BN95" s="19">
        <v>10</v>
      </c>
      <c r="BO95" s="4">
        <v>0</v>
      </c>
      <c r="BP95" s="19">
        <v>10</v>
      </c>
      <c r="BQ95" s="19">
        <v>0</v>
      </c>
      <c r="BR95" s="19">
        <v>0</v>
      </c>
      <c r="BS95" s="19">
        <v>0</v>
      </c>
      <c r="BT95" s="19">
        <v>5</v>
      </c>
      <c r="BU95" s="19">
        <v>0</v>
      </c>
      <c r="BV95" s="19">
        <v>10</v>
      </c>
      <c r="BW95" s="19">
        <v>9</v>
      </c>
      <c r="BX95" s="19">
        <v>0</v>
      </c>
      <c r="BY95" s="19">
        <v>0</v>
      </c>
      <c r="BZ95" s="19">
        <v>0</v>
      </c>
      <c r="CB95" s="19">
        <v>0</v>
      </c>
      <c r="CC95" s="19">
        <v>0</v>
      </c>
      <c r="CD95" s="19">
        <v>0</v>
      </c>
      <c r="CE95" s="4">
        <v>0</v>
      </c>
      <c r="CF95" s="19">
        <v>3</v>
      </c>
      <c r="CG95" s="4">
        <v>0</v>
      </c>
    </row>
    <row r="96" spans="1:85">
      <c r="A96" s="85" t="s">
        <v>650</v>
      </c>
      <c r="B96" s="4"/>
      <c r="C96" s="4"/>
      <c r="D96" s="19">
        <v>1</v>
      </c>
      <c r="E96" s="4"/>
      <c r="F96" s="4"/>
      <c r="H96" s="19">
        <v>1</v>
      </c>
      <c r="I96" s="19">
        <v>2</v>
      </c>
      <c r="J96" s="4">
        <v>1</v>
      </c>
      <c r="K96" s="19">
        <v>0</v>
      </c>
      <c r="L96" s="4">
        <v>3</v>
      </c>
      <c r="M96" s="19">
        <v>1</v>
      </c>
      <c r="N96" s="19">
        <v>4</v>
      </c>
      <c r="O96" s="19">
        <v>0</v>
      </c>
      <c r="P96" s="19">
        <v>1</v>
      </c>
      <c r="Q96" s="19">
        <v>1</v>
      </c>
      <c r="R96" s="19">
        <v>1</v>
      </c>
      <c r="S96" s="19">
        <v>1</v>
      </c>
      <c r="T96" s="19">
        <v>1</v>
      </c>
      <c r="V96" s="19">
        <v>0</v>
      </c>
      <c r="W96" s="19">
        <v>2</v>
      </c>
      <c r="X96" s="19">
        <v>1</v>
      </c>
      <c r="Y96" s="19">
        <v>1</v>
      </c>
      <c r="Z96" s="19">
        <v>1</v>
      </c>
      <c r="AA96" s="19">
        <v>1</v>
      </c>
      <c r="AB96" s="19">
        <v>1</v>
      </c>
      <c r="AC96" s="19">
        <v>0</v>
      </c>
      <c r="AD96" s="19">
        <v>2</v>
      </c>
      <c r="AE96" s="4">
        <v>1</v>
      </c>
      <c r="AF96" s="19">
        <v>0</v>
      </c>
      <c r="AG96" s="4">
        <v>3</v>
      </c>
      <c r="AH96" s="19">
        <v>2</v>
      </c>
      <c r="AI96" s="19">
        <v>0</v>
      </c>
      <c r="AJ96" s="4">
        <v>3</v>
      </c>
      <c r="AL96" s="19">
        <v>0</v>
      </c>
      <c r="AN96" s="19">
        <v>3</v>
      </c>
      <c r="AO96" s="19">
        <v>0</v>
      </c>
      <c r="AP96" s="19">
        <v>0</v>
      </c>
      <c r="BB96" s="19">
        <v>1</v>
      </c>
      <c r="BC96" s="19">
        <v>1</v>
      </c>
      <c r="BD96" s="19">
        <v>0</v>
      </c>
      <c r="BE96" s="19">
        <v>1</v>
      </c>
      <c r="BF96" s="4">
        <v>1</v>
      </c>
      <c r="BH96" s="19">
        <v>0</v>
      </c>
      <c r="BI96" s="19">
        <v>1</v>
      </c>
      <c r="BJ96" s="4">
        <v>1</v>
      </c>
      <c r="BK96" s="19">
        <v>1</v>
      </c>
      <c r="BL96" s="19">
        <v>0</v>
      </c>
      <c r="BM96" s="4">
        <v>1</v>
      </c>
      <c r="BN96" s="19">
        <v>0</v>
      </c>
      <c r="BO96" s="4">
        <v>0</v>
      </c>
      <c r="BP96" s="19">
        <v>0</v>
      </c>
      <c r="BQ96" s="19">
        <v>0</v>
      </c>
      <c r="BR96" s="19">
        <v>0</v>
      </c>
      <c r="BS96" s="19">
        <v>0</v>
      </c>
      <c r="BT96" s="19">
        <v>1</v>
      </c>
      <c r="BU96" s="19">
        <v>0</v>
      </c>
      <c r="BV96" s="19">
        <v>2</v>
      </c>
      <c r="BW96" s="19">
        <v>1</v>
      </c>
      <c r="BX96" s="19">
        <v>0</v>
      </c>
      <c r="BY96" s="19">
        <v>0</v>
      </c>
      <c r="BZ96" s="19">
        <v>0</v>
      </c>
      <c r="CB96" s="19">
        <v>0</v>
      </c>
      <c r="CC96" s="19">
        <v>0</v>
      </c>
      <c r="CD96" s="19">
        <v>0</v>
      </c>
      <c r="CE96" s="4">
        <v>1</v>
      </c>
      <c r="CF96" s="19">
        <v>0</v>
      </c>
      <c r="CG96" s="4">
        <v>1</v>
      </c>
    </row>
    <row r="97" spans="1:85">
      <c r="A97" s="88" t="s">
        <v>651</v>
      </c>
      <c r="B97" s="4"/>
      <c r="C97" s="4"/>
      <c r="D97" s="19">
        <v>1</v>
      </c>
      <c r="E97" s="4"/>
      <c r="F97" s="4"/>
      <c r="G97" s="4">
        <v>1</v>
      </c>
      <c r="H97" s="19">
        <v>1</v>
      </c>
      <c r="I97" s="19">
        <v>0</v>
      </c>
      <c r="K97" s="19">
        <v>2</v>
      </c>
      <c r="L97" s="4">
        <v>1</v>
      </c>
      <c r="M97" s="19">
        <v>0</v>
      </c>
      <c r="N97" s="19">
        <v>0</v>
      </c>
      <c r="O97" s="19">
        <v>1</v>
      </c>
      <c r="P97" s="19">
        <v>0</v>
      </c>
      <c r="Q97" s="19">
        <v>1</v>
      </c>
      <c r="R97" s="19">
        <v>0</v>
      </c>
      <c r="S97" s="19">
        <v>0</v>
      </c>
      <c r="T97" s="19">
        <v>1</v>
      </c>
      <c r="U97" s="19">
        <v>2</v>
      </c>
      <c r="V97" s="19">
        <v>1</v>
      </c>
      <c r="W97" s="19">
        <v>0</v>
      </c>
      <c r="X97" s="19">
        <v>0</v>
      </c>
      <c r="Y97" s="19">
        <v>0</v>
      </c>
      <c r="Z97" s="19">
        <v>1</v>
      </c>
      <c r="AA97" s="19">
        <v>1</v>
      </c>
      <c r="AB97" s="19">
        <v>1</v>
      </c>
      <c r="AC97" s="19">
        <v>1</v>
      </c>
      <c r="AD97" s="19">
        <v>0</v>
      </c>
      <c r="AF97" s="19">
        <v>1</v>
      </c>
      <c r="AG97" s="4">
        <v>0</v>
      </c>
      <c r="AH97" s="19">
        <v>1</v>
      </c>
      <c r="AI97" s="19">
        <v>2</v>
      </c>
      <c r="AJ97" s="4">
        <v>0</v>
      </c>
      <c r="AL97" s="19">
        <v>1</v>
      </c>
      <c r="AO97" s="19">
        <v>2</v>
      </c>
      <c r="AP97" s="19">
        <v>1</v>
      </c>
      <c r="BB97" s="19">
        <v>1</v>
      </c>
      <c r="BC97" s="19">
        <v>1</v>
      </c>
      <c r="BD97" s="19">
        <v>2</v>
      </c>
      <c r="BE97" s="19">
        <v>1</v>
      </c>
      <c r="BF97" s="4">
        <v>2</v>
      </c>
      <c r="BH97" s="19">
        <v>1</v>
      </c>
      <c r="BI97" s="19">
        <v>1</v>
      </c>
      <c r="BJ97" s="4">
        <v>0</v>
      </c>
      <c r="BK97" s="19">
        <v>1</v>
      </c>
      <c r="BL97" s="19">
        <v>1</v>
      </c>
      <c r="BM97" s="4">
        <v>0</v>
      </c>
      <c r="BN97" s="19">
        <v>2</v>
      </c>
      <c r="BO97" s="4">
        <v>1</v>
      </c>
      <c r="BP97" s="19">
        <v>2</v>
      </c>
      <c r="BQ97" s="19">
        <v>2</v>
      </c>
      <c r="BR97" s="19">
        <v>1</v>
      </c>
      <c r="BS97" s="19">
        <v>0</v>
      </c>
      <c r="BT97" s="19">
        <v>1</v>
      </c>
      <c r="BU97" s="19">
        <v>2</v>
      </c>
      <c r="BV97" s="19">
        <v>2</v>
      </c>
      <c r="BW97" s="19">
        <v>1</v>
      </c>
      <c r="BX97" s="19">
        <v>2</v>
      </c>
      <c r="BY97" s="19">
        <v>1</v>
      </c>
      <c r="BZ97" s="19">
        <v>1</v>
      </c>
      <c r="CA97" s="19">
        <v>1</v>
      </c>
      <c r="CB97" s="19">
        <v>1</v>
      </c>
      <c r="CC97" s="19">
        <v>2</v>
      </c>
      <c r="CD97" s="19">
        <v>2</v>
      </c>
      <c r="CE97" s="4">
        <v>2</v>
      </c>
      <c r="CF97" s="19">
        <v>2</v>
      </c>
      <c r="CG97" s="4">
        <v>1</v>
      </c>
    </row>
    <row r="98" spans="1:85">
      <c r="A98" s="88" t="s">
        <v>652</v>
      </c>
      <c r="B98" s="4"/>
      <c r="C98" s="4"/>
      <c r="D98" s="19">
        <v>0</v>
      </c>
      <c r="E98" s="4"/>
      <c r="F98" s="4"/>
      <c r="I98" s="19">
        <v>0</v>
      </c>
      <c r="K98" s="19">
        <v>0</v>
      </c>
      <c r="M98" s="19">
        <v>0</v>
      </c>
      <c r="N98" s="19">
        <v>0</v>
      </c>
      <c r="O98" s="19">
        <v>0</v>
      </c>
      <c r="P98" s="19">
        <v>0</v>
      </c>
      <c r="Q98" s="19">
        <v>0</v>
      </c>
      <c r="R98" s="19">
        <v>0</v>
      </c>
      <c r="S98" s="19">
        <v>0</v>
      </c>
      <c r="V98" s="19">
        <v>0</v>
      </c>
      <c r="W98" s="19">
        <v>0</v>
      </c>
      <c r="X98" s="19">
        <v>0</v>
      </c>
      <c r="Y98" s="19">
        <v>0</v>
      </c>
      <c r="Z98" s="19">
        <v>0</v>
      </c>
      <c r="AA98" s="19">
        <v>0</v>
      </c>
      <c r="AC98" s="19">
        <v>0</v>
      </c>
      <c r="AD98" s="19">
        <v>0</v>
      </c>
      <c r="AF98" s="19">
        <v>0</v>
      </c>
      <c r="AG98" s="4">
        <v>0</v>
      </c>
      <c r="AH98" s="19">
        <v>0</v>
      </c>
      <c r="AI98" s="19">
        <v>0</v>
      </c>
      <c r="AJ98" s="4">
        <v>0</v>
      </c>
      <c r="AL98" s="19">
        <v>0</v>
      </c>
      <c r="AO98" s="19">
        <v>0</v>
      </c>
      <c r="AP98" s="19">
        <v>0</v>
      </c>
      <c r="BB98" s="19">
        <v>0</v>
      </c>
      <c r="BC98" s="19">
        <v>0</v>
      </c>
      <c r="BD98" s="19">
        <v>0</v>
      </c>
      <c r="BE98" s="19">
        <v>0</v>
      </c>
      <c r="BF98" s="4">
        <v>0</v>
      </c>
      <c r="BH98" s="19">
        <v>0</v>
      </c>
      <c r="BI98" s="19">
        <v>0</v>
      </c>
      <c r="BJ98" s="4">
        <v>0</v>
      </c>
      <c r="BK98" s="19">
        <v>0</v>
      </c>
      <c r="BL98" s="19">
        <v>0</v>
      </c>
      <c r="BM98" s="4">
        <v>0</v>
      </c>
      <c r="BN98" s="19">
        <v>2</v>
      </c>
      <c r="BO98" s="4">
        <v>0</v>
      </c>
      <c r="BP98" s="19">
        <v>0</v>
      </c>
      <c r="BQ98" s="19">
        <v>0</v>
      </c>
      <c r="BR98" s="19">
        <v>0</v>
      </c>
      <c r="BS98" s="19">
        <v>3</v>
      </c>
      <c r="BT98" s="19">
        <v>0</v>
      </c>
      <c r="BU98" s="19">
        <v>0</v>
      </c>
      <c r="BW98" s="19">
        <v>0</v>
      </c>
      <c r="BX98" s="19">
        <v>0</v>
      </c>
      <c r="BY98" s="19">
        <v>0</v>
      </c>
      <c r="BZ98" s="19">
        <v>0</v>
      </c>
      <c r="CB98" s="19">
        <v>0</v>
      </c>
      <c r="CC98" s="19">
        <v>0</v>
      </c>
      <c r="CD98" s="19">
        <v>0</v>
      </c>
      <c r="CE98" s="4">
        <v>0</v>
      </c>
      <c r="CF98" s="19">
        <v>0</v>
      </c>
      <c r="CG98" s="4">
        <v>0</v>
      </c>
    </row>
    <row r="99" spans="1:85">
      <c r="A99" s="85" t="s">
        <v>653</v>
      </c>
      <c r="B99" s="4"/>
      <c r="C99" s="4"/>
      <c r="D99" s="19">
        <v>1</v>
      </c>
      <c r="E99" s="4"/>
      <c r="F99" s="4"/>
      <c r="I99" s="19">
        <v>0</v>
      </c>
      <c r="K99" s="19">
        <v>1</v>
      </c>
      <c r="M99" s="19">
        <v>1</v>
      </c>
      <c r="N99" s="19">
        <v>0</v>
      </c>
      <c r="O99" s="19">
        <v>0</v>
      </c>
      <c r="P99" s="19">
        <v>0</v>
      </c>
      <c r="Q99" s="19">
        <v>0</v>
      </c>
      <c r="R99" s="19">
        <v>0</v>
      </c>
      <c r="S99" s="19">
        <v>0</v>
      </c>
      <c r="V99" s="19">
        <v>0</v>
      </c>
      <c r="W99" s="19">
        <v>0</v>
      </c>
      <c r="X99" s="19">
        <v>0</v>
      </c>
      <c r="Y99" s="19">
        <v>0</v>
      </c>
      <c r="Z99" s="19">
        <v>0</v>
      </c>
      <c r="AA99" s="19">
        <v>1</v>
      </c>
      <c r="AC99" s="19">
        <v>0</v>
      </c>
      <c r="AD99" s="19">
        <v>0</v>
      </c>
      <c r="AF99" s="19">
        <v>0</v>
      </c>
      <c r="AG99" s="4">
        <v>0</v>
      </c>
      <c r="AH99" s="19">
        <v>0</v>
      </c>
      <c r="AI99" s="19">
        <v>0</v>
      </c>
      <c r="AJ99" s="4">
        <v>0</v>
      </c>
      <c r="AL99" s="19">
        <v>0</v>
      </c>
      <c r="AO99" s="19">
        <v>0</v>
      </c>
      <c r="AP99" s="19">
        <v>0</v>
      </c>
      <c r="BB99" s="19">
        <v>0</v>
      </c>
      <c r="BC99" s="19">
        <v>0</v>
      </c>
      <c r="BD99" s="19">
        <v>0</v>
      </c>
      <c r="BE99" s="19">
        <v>0</v>
      </c>
      <c r="BF99" s="4">
        <v>0</v>
      </c>
      <c r="BH99" s="19">
        <v>0</v>
      </c>
      <c r="BI99" s="19">
        <v>0</v>
      </c>
      <c r="BJ99" s="4">
        <v>0</v>
      </c>
      <c r="BK99" s="19">
        <v>0</v>
      </c>
      <c r="BL99" s="19">
        <v>0</v>
      </c>
      <c r="BM99" s="4">
        <v>0</v>
      </c>
      <c r="BN99" s="19">
        <v>0</v>
      </c>
      <c r="BO99" s="4">
        <v>0</v>
      </c>
      <c r="BP99" s="19">
        <v>0</v>
      </c>
      <c r="BQ99" s="19">
        <v>0</v>
      </c>
      <c r="BR99" s="19">
        <v>0</v>
      </c>
      <c r="BS99" s="19">
        <v>0</v>
      </c>
      <c r="BT99" s="19">
        <v>0</v>
      </c>
      <c r="BU99" s="19">
        <v>0</v>
      </c>
      <c r="BW99" s="19">
        <v>0</v>
      </c>
      <c r="BX99" s="19">
        <v>0</v>
      </c>
      <c r="BY99" s="19">
        <v>0</v>
      </c>
      <c r="BZ99" s="19">
        <v>0</v>
      </c>
      <c r="CA99" s="19">
        <v>1</v>
      </c>
      <c r="CB99" s="19">
        <v>0</v>
      </c>
      <c r="CC99" s="19">
        <v>0</v>
      </c>
      <c r="CD99" s="19">
        <v>0</v>
      </c>
      <c r="CE99" s="4">
        <v>0</v>
      </c>
      <c r="CF99" s="19">
        <v>0</v>
      </c>
      <c r="CG99" s="4">
        <v>1</v>
      </c>
    </row>
    <row r="100" spans="1:85">
      <c r="A100" s="88" t="s">
        <v>651</v>
      </c>
      <c r="B100" s="4"/>
      <c r="C100" s="4"/>
      <c r="D100" s="19">
        <v>0</v>
      </c>
      <c r="E100" s="4"/>
      <c r="F100" s="4"/>
      <c r="I100" s="19">
        <v>0</v>
      </c>
      <c r="K100" s="19">
        <v>0</v>
      </c>
      <c r="M100" s="19">
        <v>0</v>
      </c>
      <c r="N100" s="19">
        <v>0</v>
      </c>
      <c r="O100" s="19">
        <v>0</v>
      </c>
      <c r="P100" s="19">
        <v>0</v>
      </c>
      <c r="Q100" s="19">
        <v>0</v>
      </c>
      <c r="R100" s="19">
        <v>0</v>
      </c>
      <c r="S100" s="19">
        <v>0</v>
      </c>
      <c r="V100" s="19">
        <v>0</v>
      </c>
      <c r="W100" s="19">
        <v>0</v>
      </c>
      <c r="X100" s="19">
        <v>0</v>
      </c>
      <c r="Y100" s="19">
        <v>0</v>
      </c>
      <c r="Z100" s="19">
        <v>0</v>
      </c>
      <c r="AA100" s="19">
        <v>0</v>
      </c>
      <c r="AC100" s="19">
        <v>0</v>
      </c>
      <c r="AD100" s="19">
        <v>0</v>
      </c>
      <c r="AF100" s="19">
        <v>1</v>
      </c>
      <c r="AG100" s="4">
        <v>0</v>
      </c>
      <c r="AH100" s="19">
        <v>0</v>
      </c>
      <c r="AI100" s="19">
        <v>1</v>
      </c>
      <c r="AJ100" s="4">
        <v>0</v>
      </c>
      <c r="AL100" s="19">
        <v>0</v>
      </c>
      <c r="AO100" s="19">
        <v>0</v>
      </c>
      <c r="AP100" s="19">
        <v>0</v>
      </c>
      <c r="BB100" s="19">
        <v>0</v>
      </c>
      <c r="BC100" s="19">
        <v>0</v>
      </c>
      <c r="BD100" s="19">
        <v>0</v>
      </c>
      <c r="BE100" s="19">
        <v>0</v>
      </c>
      <c r="BF100" s="4">
        <v>0</v>
      </c>
      <c r="BH100" s="19">
        <v>0</v>
      </c>
      <c r="BI100" s="19">
        <v>0</v>
      </c>
      <c r="BJ100" s="4">
        <v>0</v>
      </c>
      <c r="BK100" s="19">
        <v>0</v>
      </c>
      <c r="BL100" s="19">
        <v>0</v>
      </c>
      <c r="BM100" s="4">
        <v>1</v>
      </c>
      <c r="BN100" s="19">
        <v>0</v>
      </c>
      <c r="BO100" s="4">
        <v>0</v>
      </c>
      <c r="BP100" s="19">
        <v>0</v>
      </c>
      <c r="BQ100" s="19">
        <v>0</v>
      </c>
      <c r="BR100" s="19">
        <v>1</v>
      </c>
      <c r="BS100" s="19">
        <v>0</v>
      </c>
      <c r="BT100" s="19">
        <v>0</v>
      </c>
      <c r="BU100" s="19">
        <v>1</v>
      </c>
      <c r="BW100" s="19">
        <v>0</v>
      </c>
      <c r="BX100" s="19">
        <v>0</v>
      </c>
      <c r="BY100" s="19">
        <v>0</v>
      </c>
      <c r="BZ100" s="19">
        <v>0</v>
      </c>
      <c r="CB100" s="19">
        <v>1</v>
      </c>
      <c r="CC100" s="19">
        <v>0</v>
      </c>
      <c r="CD100" s="19">
        <v>1</v>
      </c>
      <c r="CE100" s="4">
        <v>0</v>
      </c>
      <c r="CF100" s="19">
        <v>1</v>
      </c>
      <c r="CG100" s="4">
        <v>0</v>
      </c>
    </row>
    <row r="101" spans="1:85">
      <c r="A101" s="88" t="s">
        <v>652</v>
      </c>
      <c r="B101" s="4"/>
      <c r="C101" s="4"/>
      <c r="D101" s="19">
        <v>0</v>
      </c>
      <c r="E101" s="4"/>
      <c r="F101" s="4"/>
      <c r="I101" s="19">
        <v>0</v>
      </c>
      <c r="K101" s="19">
        <v>0</v>
      </c>
      <c r="M101" s="19">
        <v>0</v>
      </c>
      <c r="N101" s="19">
        <v>0</v>
      </c>
      <c r="O101" s="19">
        <v>0</v>
      </c>
      <c r="P101" s="19">
        <v>0</v>
      </c>
      <c r="Q101" s="19">
        <v>0</v>
      </c>
      <c r="R101" s="19">
        <v>0</v>
      </c>
      <c r="S101" s="19">
        <v>0</v>
      </c>
      <c r="V101" s="19">
        <v>0</v>
      </c>
      <c r="W101" s="19">
        <v>0</v>
      </c>
      <c r="X101" s="19">
        <v>0</v>
      </c>
      <c r="Y101" s="19">
        <v>0</v>
      </c>
      <c r="Z101" s="19">
        <v>0</v>
      </c>
      <c r="AA101" s="19">
        <v>0</v>
      </c>
      <c r="AC101" s="19">
        <v>0</v>
      </c>
      <c r="AD101" s="19">
        <v>0</v>
      </c>
      <c r="AF101" s="19">
        <v>0</v>
      </c>
      <c r="AG101" s="4">
        <v>0</v>
      </c>
      <c r="AH101" s="19">
        <v>0</v>
      </c>
      <c r="AI101" s="19">
        <v>0</v>
      </c>
      <c r="AJ101" s="4">
        <v>0</v>
      </c>
      <c r="AL101" s="19">
        <v>0</v>
      </c>
      <c r="AO101" s="19">
        <v>0</v>
      </c>
      <c r="AP101" s="19">
        <v>0</v>
      </c>
      <c r="BB101" s="19">
        <v>0</v>
      </c>
      <c r="BC101" s="19">
        <v>0</v>
      </c>
      <c r="BD101" s="19">
        <v>0</v>
      </c>
      <c r="BE101" s="19">
        <v>0</v>
      </c>
      <c r="BF101" s="4">
        <v>0</v>
      </c>
      <c r="BH101" s="19">
        <v>0</v>
      </c>
      <c r="BI101" s="19">
        <v>0</v>
      </c>
      <c r="BJ101" s="4">
        <v>0</v>
      </c>
      <c r="BK101" s="19">
        <v>0</v>
      </c>
      <c r="BL101" s="19">
        <v>0</v>
      </c>
      <c r="BM101" s="4">
        <v>0</v>
      </c>
      <c r="BN101" s="19">
        <v>0</v>
      </c>
      <c r="BO101" s="4">
        <v>0</v>
      </c>
      <c r="BP101" s="19">
        <v>0</v>
      </c>
      <c r="BQ101" s="19">
        <v>0</v>
      </c>
      <c r="BR101" s="19">
        <v>0</v>
      </c>
      <c r="BS101" s="19">
        <v>0</v>
      </c>
      <c r="BT101" s="19">
        <v>0</v>
      </c>
      <c r="BU101" s="19">
        <v>0</v>
      </c>
      <c r="BW101" s="19">
        <v>0</v>
      </c>
      <c r="BX101" s="19">
        <v>0</v>
      </c>
      <c r="BY101" s="19">
        <v>0</v>
      </c>
      <c r="BZ101" s="19">
        <v>0</v>
      </c>
      <c r="CB101" s="19">
        <v>0</v>
      </c>
      <c r="CC101" s="19">
        <v>0</v>
      </c>
      <c r="CD101" s="19">
        <v>0</v>
      </c>
      <c r="CE101" s="4">
        <v>0</v>
      </c>
      <c r="CF101" s="19">
        <v>0</v>
      </c>
      <c r="CG101" s="4">
        <v>0</v>
      </c>
    </row>
    <row r="102" spans="1:85">
      <c r="A102" s="85" t="s">
        <v>654</v>
      </c>
      <c r="B102" s="4"/>
      <c r="C102" s="4"/>
      <c r="D102" s="19">
        <v>0</v>
      </c>
      <c r="E102" s="4"/>
      <c r="F102" s="4"/>
      <c r="G102" s="4">
        <v>1</v>
      </c>
      <c r="I102" s="19">
        <v>1</v>
      </c>
      <c r="J102" s="4">
        <v>1</v>
      </c>
      <c r="K102" s="19">
        <v>0</v>
      </c>
      <c r="L102" s="4">
        <v>1</v>
      </c>
      <c r="M102" s="19">
        <v>0</v>
      </c>
      <c r="N102" s="19">
        <v>1</v>
      </c>
      <c r="O102" s="19">
        <v>1</v>
      </c>
      <c r="P102" s="19">
        <v>1</v>
      </c>
      <c r="Q102" s="19">
        <v>1</v>
      </c>
      <c r="R102" s="19">
        <v>0</v>
      </c>
      <c r="S102" s="19">
        <v>1</v>
      </c>
      <c r="U102" s="19">
        <v>2</v>
      </c>
      <c r="V102" s="19">
        <v>0</v>
      </c>
      <c r="W102" s="19">
        <v>1</v>
      </c>
      <c r="X102" s="19">
        <v>1</v>
      </c>
      <c r="Y102" s="19">
        <v>0</v>
      </c>
      <c r="Z102" s="19">
        <v>1</v>
      </c>
      <c r="AA102" s="19">
        <v>0</v>
      </c>
      <c r="AC102" s="19">
        <v>1</v>
      </c>
      <c r="AD102" s="19">
        <v>1</v>
      </c>
      <c r="AE102" s="4">
        <v>1</v>
      </c>
      <c r="AF102" s="19">
        <v>0</v>
      </c>
      <c r="AG102" s="4">
        <v>0</v>
      </c>
      <c r="AH102" s="19">
        <v>2</v>
      </c>
      <c r="AI102" s="19">
        <v>1</v>
      </c>
      <c r="AJ102" s="4">
        <v>1</v>
      </c>
      <c r="AL102" s="19">
        <v>0</v>
      </c>
      <c r="AN102" s="19">
        <v>1</v>
      </c>
      <c r="AO102" s="19">
        <v>0</v>
      </c>
      <c r="AP102" s="19">
        <v>0</v>
      </c>
      <c r="BB102" s="19">
        <v>1</v>
      </c>
      <c r="BC102" s="19">
        <v>1</v>
      </c>
      <c r="BD102" s="19">
        <v>0</v>
      </c>
      <c r="BE102" s="19">
        <v>1</v>
      </c>
      <c r="BF102" s="4">
        <v>2</v>
      </c>
      <c r="BH102" s="19">
        <v>0</v>
      </c>
      <c r="BI102" s="19">
        <v>1</v>
      </c>
      <c r="BJ102" s="4">
        <v>1</v>
      </c>
      <c r="BK102" s="19">
        <v>0</v>
      </c>
      <c r="BL102" s="19">
        <v>2</v>
      </c>
      <c r="BM102" s="4">
        <v>1</v>
      </c>
      <c r="BN102" s="19">
        <v>0</v>
      </c>
      <c r="BO102" s="4">
        <v>0</v>
      </c>
      <c r="BP102" s="19">
        <v>0</v>
      </c>
      <c r="BQ102" s="19">
        <v>0</v>
      </c>
      <c r="BR102" s="19">
        <v>1</v>
      </c>
      <c r="BS102" s="19">
        <v>0</v>
      </c>
      <c r="BT102" s="19">
        <v>1</v>
      </c>
      <c r="BU102" s="19">
        <v>0</v>
      </c>
      <c r="BW102" s="19">
        <v>1</v>
      </c>
      <c r="BX102" s="19">
        <v>0</v>
      </c>
      <c r="BY102" s="19">
        <v>0</v>
      </c>
      <c r="BZ102" s="19">
        <v>0</v>
      </c>
      <c r="CA102" s="19">
        <v>1</v>
      </c>
      <c r="CB102" s="19">
        <v>0</v>
      </c>
      <c r="CC102" s="19">
        <v>0</v>
      </c>
      <c r="CD102" s="19">
        <v>0</v>
      </c>
      <c r="CE102" s="4">
        <v>0</v>
      </c>
      <c r="CF102" s="19">
        <v>0</v>
      </c>
      <c r="CG102" s="4">
        <v>1</v>
      </c>
    </row>
    <row r="103" spans="1:85">
      <c r="A103" s="88" t="s">
        <v>651</v>
      </c>
      <c r="B103" s="4"/>
      <c r="C103" s="4"/>
      <c r="D103" s="19">
        <v>0</v>
      </c>
      <c r="E103" s="4"/>
      <c r="F103" s="4"/>
      <c r="H103" s="19">
        <v>1</v>
      </c>
      <c r="I103" s="19">
        <v>0</v>
      </c>
      <c r="K103" s="19">
        <v>0</v>
      </c>
      <c r="M103" s="19">
        <v>0</v>
      </c>
      <c r="N103" s="19">
        <v>0</v>
      </c>
      <c r="O103" s="19">
        <v>0</v>
      </c>
      <c r="P103" s="19">
        <v>0</v>
      </c>
      <c r="Q103" s="19">
        <v>0</v>
      </c>
      <c r="R103" s="19">
        <v>0</v>
      </c>
      <c r="S103" s="19">
        <v>0</v>
      </c>
      <c r="V103" s="19">
        <v>0</v>
      </c>
      <c r="W103" s="19">
        <v>0</v>
      </c>
      <c r="X103" s="19">
        <v>0</v>
      </c>
      <c r="Y103" s="19">
        <v>0</v>
      </c>
      <c r="Z103" s="19">
        <v>0</v>
      </c>
      <c r="AA103" s="19">
        <v>1</v>
      </c>
      <c r="AC103" s="19">
        <v>0</v>
      </c>
      <c r="AD103" s="19">
        <v>0</v>
      </c>
      <c r="AF103" s="19">
        <v>0</v>
      </c>
      <c r="AG103" s="4">
        <v>0</v>
      </c>
      <c r="AH103" s="19">
        <v>0</v>
      </c>
      <c r="AI103" s="19">
        <v>1</v>
      </c>
      <c r="AJ103" s="4">
        <v>0</v>
      </c>
      <c r="AL103" s="19">
        <v>1</v>
      </c>
      <c r="AO103" s="19">
        <v>1</v>
      </c>
      <c r="AP103" s="19">
        <v>1</v>
      </c>
      <c r="BB103" s="19">
        <v>0</v>
      </c>
      <c r="BC103" s="19">
        <v>0</v>
      </c>
      <c r="BD103" s="19">
        <v>2</v>
      </c>
      <c r="BE103" s="19">
        <v>0</v>
      </c>
      <c r="BF103" s="4">
        <v>0</v>
      </c>
      <c r="BH103" s="19">
        <v>1</v>
      </c>
      <c r="BI103" s="19">
        <v>0</v>
      </c>
      <c r="BJ103" s="4">
        <v>0</v>
      </c>
      <c r="BK103" s="19">
        <v>1</v>
      </c>
      <c r="BL103" s="19">
        <v>0</v>
      </c>
      <c r="BM103" s="4">
        <v>0</v>
      </c>
      <c r="BN103" s="19">
        <v>0</v>
      </c>
      <c r="BO103" s="4">
        <v>1</v>
      </c>
      <c r="BP103" s="19">
        <v>2</v>
      </c>
      <c r="BQ103" s="19">
        <v>1</v>
      </c>
      <c r="BR103" s="19">
        <v>0</v>
      </c>
      <c r="BS103" s="19">
        <v>0</v>
      </c>
      <c r="BT103" s="19">
        <v>1</v>
      </c>
      <c r="BU103" s="19">
        <v>1</v>
      </c>
      <c r="BV103" s="19">
        <v>1</v>
      </c>
      <c r="BW103" s="19">
        <v>0</v>
      </c>
      <c r="BX103" s="19">
        <v>1</v>
      </c>
      <c r="BY103" s="19">
        <v>1</v>
      </c>
      <c r="BZ103" s="19">
        <v>1</v>
      </c>
      <c r="CB103" s="19">
        <v>1</v>
      </c>
      <c r="CC103" s="19">
        <v>1</v>
      </c>
      <c r="CD103" s="19">
        <v>2</v>
      </c>
      <c r="CE103" s="4">
        <v>1</v>
      </c>
      <c r="CF103" s="19">
        <v>2</v>
      </c>
      <c r="CG103" s="4">
        <v>0</v>
      </c>
    </row>
    <row r="104" spans="1:85">
      <c r="A104" s="88" t="s">
        <v>652</v>
      </c>
      <c r="B104" s="4"/>
      <c r="C104" s="4"/>
      <c r="D104" s="19">
        <v>0</v>
      </c>
      <c r="E104" s="4"/>
      <c r="F104" s="4"/>
      <c r="I104" s="19">
        <v>0</v>
      </c>
      <c r="K104" s="19">
        <v>0</v>
      </c>
      <c r="M104" s="19">
        <v>0</v>
      </c>
      <c r="N104" s="19">
        <v>0</v>
      </c>
      <c r="O104" s="19">
        <v>0</v>
      </c>
      <c r="P104" s="19">
        <v>0</v>
      </c>
      <c r="Q104" s="19">
        <v>0</v>
      </c>
      <c r="R104" s="19">
        <v>0</v>
      </c>
      <c r="S104" s="19">
        <v>0</v>
      </c>
      <c r="V104" s="19">
        <v>0</v>
      </c>
      <c r="W104" s="19">
        <v>0</v>
      </c>
      <c r="X104" s="19">
        <v>0</v>
      </c>
      <c r="Y104" s="19">
        <v>0</v>
      </c>
      <c r="Z104" s="19">
        <v>0</v>
      </c>
      <c r="AA104" s="19">
        <v>0</v>
      </c>
      <c r="AC104" s="19">
        <v>0</v>
      </c>
      <c r="AD104" s="19">
        <v>0</v>
      </c>
      <c r="AF104" s="19">
        <v>0</v>
      </c>
      <c r="AG104" s="4">
        <v>0</v>
      </c>
      <c r="AH104" s="19">
        <v>0</v>
      </c>
      <c r="AI104" s="19">
        <v>0</v>
      </c>
      <c r="AJ104" s="4">
        <v>0</v>
      </c>
      <c r="AL104" s="19">
        <v>0</v>
      </c>
      <c r="AO104" s="19">
        <v>0</v>
      </c>
      <c r="AP104" s="19">
        <v>0</v>
      </c>
      <c r="BB104" s="19">
        <v>0</v>
      </c>
      <c r="BC104" s="19">
        <v>0</v>
      </c>
      <c r="BD104" s="19">
        <v>0</v>
      </c>
      <c r="BE104" s="19">
        <v>0</v>
      </c>
      <c r="BF104" s="4">
        <v>0</v>
      </c>
      <c r="BH104" s="19">
        <v>0</v>
      </c>
      <c r="BI104" s="19">
        <v>0</v>
      </c>
      <c r="BJ104" s="4">
        <v>0</v>
      </c>
      <c r="BK104" s="19">
        <v>0</v>
      </c>
      <c r="BL104" s="19">
        <v>0</v>
      </c>
      <c r="BM104" s="4">
        <v>0</v>
      </c>
      <c r="BN104" s="19">
        <v>2</v>
      </c>
      <c r="BO104" s="4">
        <v>0</v>
      </c>
      <c r="BP104" s="19">
        <v>0</v>
      </c>
      <c r="BQ104" s="19">
        <v>0</v>
      </c>
      <c r="BR104" s="19">
        <v>0</v>
      </c>
      <c r="BS104" s="19">
        <v>1</v>
      </c>
      <c r="BT104" s="19">
        <v>0</v>
      </c>
      <c r="BU104" s="19">
        <v>0</v>
      </c>
      <c r="BW104" s="19">
        <v>0</v>
      </c>
      <c r="BX104" s="19">
        <v>0</v>
      </c>
      <c r="BY104" s="19">
        <v>0</v>
      </c>
      <c r="BZ104" s="19">
        <v>0</v>
      </c>
      <c r="CB104" s="19">
        <v>0</v>
      </c>
      <c r="CC104" s="19">
        <v>0</v>
      </c>
      <c r="CD104" s="19">
        <v>0</v>
      </c>
      <c r="CE104" s="4">
        <v>0</v>
      </c>
      <c r="CF104" s="19">
        <v>0</v>
      </c>
      <c r="CG104" s="4">
        <v>0</v>
      </c>
    </row>
    <row r="105" spans="1:85">
      <c r="A105" s="85" t="s">
        <v>579</v>
      </c>
      <c r="B105" s="4"/>
      <c r="C105" s="4"/>
      <c r="D105" s="19">
        <v>1</v>
      </c>
      <c r="E105" s="4"/>
      <c r="F105" s="4"/>
      <c r="I105" s="19">
        <v>0</v>
      </c>
      <c r="K105" s="19">
        <v>0</v>
      </c>
      <c r="L105" s="4">
        <v>1</v>
      </c>
      <c r="M105" s="19">
        <v>1</v>
      </c>
      <c r="N105" s="19">
        <v>0</v>
      </c>
      <c r="O105" s="19">
        <v>0</v>
      </c>
      <c r="P105" s="19">
        <v>0</v>
      </c>
      <c r="Q105" s="19">
        <v>0</v>
      </c>
      <c r="R105" s="19">
        <v>0</v>
      </c>
      <c r="S105" s="19">
        <v>0</v>
      </c>
      <c r="T105" s="19">
        <v>1</v>
      </c>
      <c r="V105" s="19">
        <v>0</v>
      </c>
      <c r="W105" s="19">
        <v>0</v>
      </c>
      <c r="X105" s="19">
        <v>0</v>
      </c>
      <c r="Y105" s="19">
        <v>1</v>
      </c>
      <c r="Z105" s="19">
        <v>0</v>
      </c>
      <c r="AA105" s="19">
        <v>0</v>
      </c>
      <c r="AC105" s="19">
        <v>0</v>
      </c>
      <c r="AD105" s="19">
        <v>0</v>
      </c>
      <c r="AF105" s="19">
        <v>1</v>
      </c>
      <c r="AG105" s="4">
        <v>1</v>
      </c>
      <c r="AH105" s="19">
        <v>0</v>
      </c>
      <c r="AI105" s="19">
        <v>0</v>
      </c>
      <c r="AJ105" s="4">
        <v>0</v>
      </c>
      <c r="AL105" s="19">
        <v>0</v>
      </c>
      <c r="AO105" s="19">
        <v>0</v>
      </c>
      <c r="AP105" s="19">
        <v>0</v>
      </c>
      <c r="BB105" s="19">
        <v>0</v>
      </c>
      <c r="BC105" s="19">
        <v>1</v>
      </c>
      <c r="BD105" s="19">
        <v>0</v>
      </c>
      <c r="BE105" s="19">
        <v>0</v>
      </c>
      <c r="BF105" s="4">
        <v>0</v>
      </c>
      <c r="BH105" s="19">
        <v>0</v>
      </c>
      <c r="BI105" s="19">
        <v>0</v>
      </c>
      <c r="BJ105" s="4">
        <v>0</v>
      </c>
      <c r="BK105" s="19">
        <v>0</v>
      </c>
      <c r="BL105" s="19">
        <v>0</v>
      </c>
      <c r="BM105" s="4">
        <v>0</v>
      </c>
      <c r="BN105" s="19">
        <v>0</v>
      </c>
      <c r="BO105" s="4">
        <v>0</v>
      </c>
      <c r="BP105" s="19">
        <v>0</v>
      </c>
      <c r="BQ105" s="19">
        <v>0</v>
      </c>
      <c r="BR105" s="19">
        <v>1</v>
      </c>
      <c r="BS105" s="19">
        <v>0</v>
      </c>
      <c r="BT105" s="19">
        <v>0</v>
      </c>
      <c r="BU105" s="19">
        <v>1</v>
      </c>
      <c r="BW105" s="19">
        <v>1</v>
      </c>
      <c r="BX105" s="19">
        <v>0</v>
      </c>
      <c r="BY105" s="19">
        <v>0</v>
      </c>
      <c r="BZ105" s="19">
        <v>0</v>
      </c>
      <c r="CB105" s="19">
        <v>1</v>
      </c>
      <c r="CC105" s="19">
        <v>0</v>
      </c>
      <c r="CD105" s="19">
        <v>0</v>
      </c>
      <c r="CE105" s="4">
        <v>0</v>
      </c>
      <c r="CF105" s="19">
        <v>1</v>
      </c>
      <c r="CG105" s="4">
        <v>1</v>
      </c>
    </row>
    <row r="106" spans="1:85">
      <c r="A106" s="85" t="s">
        <v>1991</v>
      </c>
      <c r="B106" s="4"/>
      <c r="C106" s="4"/>
      <c r="D106" s="19">
        <v>1</v>
      </c>
      <c r="E106" s="4"/>
      <c r="F106" s="4"/>
      <c r="I106" s="19">
        <v>1</v>
      </c>
      <c r="J106" s="4">
        <v>1</v>
      </c>
      <c r="K106" s="19">
        <v>1</v>
      </c>
      <c r="L106" s="4">
        <v>1</v>
      </c>
      <c r="M106" s="19">
        <v>1</v>
      </c>
      <c r="N106" s="19">
        <v>1</v>
      </c>
      <c r="O106" s="19">
        <v>1</v>
      </c>
      <c r="P106" s="19">
        <v>1</v>
      </c>
      <c r="Q106" s="19">
        <v>1</v>
      </c>
      <c r="R106" s="19">
        <v>0</v>
      </c>
      <c r="S106" s="19">
        <v>1</v>
      </c>
      <c r="T106" s="19">
        <v>1</v>
      </c>
      <c r="U106" s="19">
        <v>1</v>
      </c>
      <c r="V106" s="19">
        <v>1</v>
      </c>
      <c r="W106" s="19">
        <v>1</v>
      </c>
      <c r="X106" s="19">
        <v>1</v>
      </c>
      <c r="Y106" s="19">
        <v>1</v>
      </c>
      <c r="Z106" s="19">
        <v>1</v>
      </c>
      <c r="AA106" s="19">
        <v>1</v>
      </c>
      <c r="AB106" s="19">
        <v>1</v>
      </c>
      <c r="AC106" s="19">
        <v>1</v>
      </c>
      <c r="AD106" s="19">
        <v>1</v>
      </c>
      <c r="AE106" s="4">
        <v>1</v>
      </c>
      <c r="AF106" s="19">
        <v>1</v>
      </c>
      <c r="AG106" s="4">
        <v>1</v>
      </c>
      <c r="AH106" s="19">
        <v>1</v>
      </c>
      <c r="AI106" s="19">
        <v>1</v>
      </c>
      <c r="AJ106" s="4">
        <v>1</v>
      </c>
      <c r="AL106" s="19">
        <v>1</v>
      </c>
      <c r="AO106" s="19">
        <v>1</v>
      </c>
      <c r="AP106" s="19">
        <v>1</v>
      </c>
      <c r="BB106" s="19">
        <v>1</v>
      </c>
      <c r="BC106" s="19">
        <v>1</v>
      </c>
      <c r="BD106" s="19">
        <v>1</v>
      </c>
      <c r="BE106" s="19">
        <v>1</v>
      </c>
      <c r="BF106" s="4">
        <v>1</v>
      </c>
      <c r="BH106" s="19">
        <v>1</v>
      </c>
      <c r="BI106" s="19">
        <v>1</v>
      </c>
      <c r="BJ106" s="4">
        <v>1</v>
      </c>
      <c r="BK106" s="19">
        <v>1</v>
      </c>
      <c r="BL106" s="19">
        <v>1</v>
      </c>
      <c r="BM106" s="4">
        <v>1</v>
      </c>
      <c r="BN106" s="19">
        <v>1</v>
      </c>
      <c r="BO106" s="4">
        <v>1</v>
      </c>
      <c r="BP106" s="19">
        <v>1</v>
      </c>
      <c r="BQ106" s="19">
        <v>1</v>
      </c>
      <c r="BR106" s="19">
        <v>1</v>
      </c>
      <c r="BS106" s="19">
        <v>1</v>
      </c>
      <c r="BT106" s="19">
        <v>2</v>
      </c>
      <c r="BU106" s="19">
        <v>1</v>
      </c>
      <c r="BV106" s="19">
        <v>1</v>
      </c>
      <c r="BW106" s="19">
        <v>1</v>
      </c>
      <c r="BX106" s="19">
        <v>1</v>
      </c>
      <c r="BY106" s="19">
        <v>1</v>
      </c>
      <c r="BZ106" s="19">
        <v>1</v>
      </c>
      <c r="CA106" s="19">
        <v>1</v>
      </c>
      <c r="CB106" s="19">
        <v>1</v>
      </c>
      <c r="CC106" s="19">
        <v>1</v>
      </c>
      <c r="CD106" s="19">
        <v>1</v>
      </c>
      <c r="CE106" s="4">
        <v>1</v>
      </c>
      <c r="CF106" s="19">
        <v>1</v>
      </c>
      <c r="CG106" s="4">
        <v>1</v>
      </c>
    </row>
    <row r="107" spans="1:85">
      <c r="A107" s="99" t="s">
        <v>1990</v>
      </c>
      <c r="B107" s="4"/>
      <c r="C107" s="4"/>
      <c r="D107" s="19">
        <v>2</v>
      </c>
      <c r="E107" s="4"/>
      <c r="F107" s="4"/>
      <c r="G107" s="4">
        <v>40</v>
      </c>
      <c r="H107" s="19">
        <v>20</v>
      </c>
      <c r="I107" s="19">
        <v>25</v>
      </c>
      <c r="J107" s="4">
        <v>20</v>
      </c>
      <c r="K107" s="19">
        <v>20</v>
      </c>
      <c r="L107" s="4">
        <v>25</v>
      </c>
      <c r="M107" s="19">
        <v>20</v>
      </c>
      <c r="N107" s="19">
        <v>20</v>
      </c>
      <c r="O107" s="19">
        <v>20</v>
      </c>
      <c r="P107" s="19">
        <v>75</v>
      </c>
      <c r="Q107" s="19">
        <v>60</v>
      </c>
      <c r="S107" s="19">
        <v>150</v>
      </c>
      <c r="V107" s="19">
        <v>75</v>
      </c>
      <c r="W107" s="19">
        <v>20</v>
      </c>
      <c r="X107" s="19">
        <v>20</v>
      </c>
      <c r="Y107" s="19">
        <v>20</v>
      </c>
      <c r="Z107" s="19">
        <v>20</v>
      </c>
      <c r="AA107" s="19">
        <v>20</v>
      </c>
      <c r="AB107" s="19">
        <v>25</v>
      </c>
      <c r="AC107" s="19">
        <v>25</v>
      </c>
      <c r="AD107" s="19">
        <v>60</v>
      </c>
      <c r="AE107" s="4">
        <v>20</v>
      </c>
      <c r="AF107" s="19">
        <v>25</v>
      </c>
      <c r="AG107" s="4">
        <v>120</v>
      </c>
      <c r="AH107" s="19">
        <v>20</v>
      </c>
      <c r="AI107" s="19">
        <v>20</v>
      </c>
      <c r="AJ107" s="4">
        <v>25</v>
      </c>
      <c r="AL107" s="19"/>
      <c r="AN107" s="19">
        <v>25</v>
      </c>
      <c r="AO107" s="19">
        <v>20</v>
      </c>
      <c r="AP107" s="19">
        <v>20</v>
      </c>
      <c r="BB107" s="19">
        <v>20</v>
      </c>
      <c r="BC107" s="19">
        <v>3</v>
      </c>
      <c r="BD107" s="19">
        <v>2</v>
      </c>
      <c r="BE107" s="19">
        <v>20</v>
      </c>
      <c r="BF107" s="4">
        <v>20</v>
      </c>
      <c r="BH107" s="19">
        <v>20</v>
      </c>
      <c r="BI107" s="19">
        <v>20</v>
      </c>
      <c r="BJ107" s="4">
        <v>120</v>
      </c>
      <c r="BK107" s="19">
        <v>2</v>
      </c>
      <c r="BL107" s="19">
        <v>30</v>
      </c>
      <c r="BM107" s="4">
        <v>20</v>
      </c>
      <c r="BN107" s="19">
        <v>1</v>
      </c>
      <c r="BO107" s="4">
        <v>20</v>
      </c>
      <c r="BP107" s="19">
        <v>3</v>
      </c>
      <c r="BQ107" s="19">
        <v>13</v>
      </c>
      <c r="BR107" s="19">
        <v>45</v>
      </c>
      <c r="BS107" s="19">
        <v>3</v>
      </c>
      <c r="BT107" s="19">
        <v>3</v>
      </c>
      <c r="BU107" s="19">
        <v>20</v>
      </c>
      <c r="BW107" s="19">
        <v>20</v>
      </c>
      <c r="BX107" s="19">
        <v>3</v>
      </c>
      <c r="BY107" s="19">
        <v>30</v>
      </c>
      <c r="BZ107" s="19">
        <v>25</v>
      </c>
      <c r="CA107" s="19">
        <v>3</v>
      </c>
      <c r="CB107" s="19">
        <v>20</v>
      </c>
      <c r="CC107" s="19">
        <v>20</v>
      </c>
      <c r="CD107" s="19">
        <v>20</v>
      </c>
      <c r="CE107" s="4">
        <v>4</v>
      </c>
      <c r="CG107" s="4">
        <v>25</v>
      </c>
    </row>
    <row r="108" spans="1:85">
      <c r="A108" s="100" t="s">
        <v>655</v>
      </c>
      <c r="B108" s="4"/>
      <c r="C108" s="4"/>
      <c r="D108" s="19" t="s">
        <v>2302</v>
      </c>
      <c r="E108" s="4"/>
      <c r="F108" s="4"/>
      <c r="G108" s="4" t="s">
        <v>4806</v>
      </c>
      <c r="H108" s="19" t="s">
        <v>4806</v>
      </c>
      <c r="I108" s="19" t="s">
        <v>4806</v>
      </c>
      <c r="J108" s="4" t="s">
        <v>4806</v>
      </c>
      <c r="K108" s="19" t="s">
        <v>4806</v>
      </c>
      <c r="L108" s="4" t="s">
        <v>4806</v>
      </c>
      <c r="M108" s="73" t="s">
        <v>4806</v>
      </c>
      <c r="N108" s="73" t="s">
        <v>4806</v>
      </c>
      <c r="O108" s="73" t="s">
        <v>4806</v>
      </c>
      <c r="P108" s="19" t="s">
        <v>4806</v>
      </c>
      <c r="Q108" s="19" t="s">
        <v>2303</v>
      </c>
      <c r="R108" s="73" t="s">
        <v>2304</v>
      </c>
      <c r="S108" s="19" t="s">
        <v>2305</v>
      </c>
      <c r="T108" s="19" t="s">
        <v>4806</v>
      </c>
      <c r="U108" s="19" t="s">
        <v>4806</v>
      </c>
      <c r="V108" s="73" t="s">
        <v>2306</v>
      </c>
      <c r="W108" s="19" t="s">
        <v>4806</v>
      </c>
      <c r="X108" s="19" t="s">
        <v>4806</v>
      </c>
      <c r="Y108" s="19" t="s">
        <v>4806</v>
      </c>
      <c r="Z108" s="19" t="s">
        <v>4806</v>
      </c>
      <c r="AA108" s="19" t="s">
        <v>4806</v>
      </c>
      <c r="AB108" s="19" t="s">
        <v>4806</v>
      </c>
      <c r="AC108" s="73" t="s">
        <v>4806</v>
      </c>
      <c r="AD108" s="19" t="s">
        <v>2305</v>
      </c>
      <c r="AE108" s="4" t="s">
        <v>4806</v>
      </c>
      <c r="AF108" s="73" t="s">
        <v>4806</v>
      </c>
      <c r="AG108" s="4" t="s">
        <v>2305</v>
      </c>
      <c r="AH108" s="19" t="s">
        <v>4806</v>
      </c>
      <c r="AI108" s="19" t="s">
        <v>4806</v>
      </c>
      <c r="AJ108" s="8" t="s">
        <v>4806</v>
      </c>
      <c r="AL108" s="19"/>
      <c r="AN108" s="19" t="s">
        <v>4806</v>
      </c>
      <c r="AO108" s="19" t="s">
        <v>4806</v>
      </c>
      <c r="AP108" s="19" t="s">
        <v>4806</v>
      </c>
      <c r="BB108" s="19" t="s">
        <v>4806</v>
      </c>
      <c r="BC108" s="19" t="s">
        <v>2307</v>
      </c>
      <c r="BD108" s="73" t="s">
        <v>2308</v>
      </c>
      <c r="BE108" s="19" t="s">
        <v>4806</v>
      </c>
      <c r="BF108" s="4" t="s">
        <v>4806</v>
      </c>
      <c r="BH108" s="19" t="s">
        <v>4806</v>
      </c>
      <c r="BI108" s="19" t="s">
        <v>4806</v>
      </c>
      <c r="BJ108" s="4" t="s">
        <v>2305</v>
      </c>
      <c r="BK108" s="19" t="s">
        <v>2302</v>
      </c>
      <c r="BL108" s="73" t="s">
        <v>4806</v>
      </c>
      <c r="BM108" s="4" t="s">
        <v>4806</v>
      </c>
      <c r="BN108" s="19" t="s">
        <v>4806</v>
      </c>
      <c r="BO108" s="4" t="s">
        <v>4806</v>
      </c>
      <c r="BP108" s="19" t="s">
        <v>2308</v>
      </c>
      <c r="BQ108" s="19" t="s">
        <v>2302</v>
      </c>
      <c r="BR108" s="73" t="s">
        <v>4806</v>
      </c>
      <c r="BS108" s="73" t="s">
        <v>4806</v>
      </c>
      <c r="BT108" s="73" t="s">
        <v>2302</v>
      </c>
      <c r="BU108" s="19" t="s">
        <v>4806</v>
      </c>
      <c r="BV108" s="19" t="s">
        <v>4806</v>
      </c>
      <c r="BW108" s="19" t="s">
        <v>4806</v>
      </c>
      <c r="BX108" s="19" t="s">
        <v>4806</v>
      </c>
      <c r="BY108" s="19" t="s">
        <v>4806</v>
      </c>
      <c r="BZ108" s="73" t="s">
        <v>4806</v>
      </c>
      <c r="CA108" s="19" t="s">
        <v>2309</v>
      </c>
      <c r="CB108" s="19" t="s">
        <v>4806</v>
      </c>
      <c r="CC108" s="19" t="s">
        <v>4806</v>
      </c>
      <c r="CD108" s="73" t="s">
        <v>4806</v>
      </c>
      <c r="CE108" s="4" t="s">
        <v>2302</v>
      </c>
      <c r="CF108" s="19" t="s">
        <v>2302</v>
      </c>
      <c r="CG108" s="4" t="s">
        <v>4806</v>
      </c>
    </row>
    <row r="109" spans="1:85">
      <c r="A109" s="94" t="s">
        <v>580</v>
      </c>
      <c r="B109" s="4"/>
      <c r="C109" s="4"/>
      <c r="E109" s="4"/>
      <c r="F109" s="4"/>
      <c r="G109" s="4">
        <v>4</v>
      </c>
      <c r="H109" s="19">
        <v>7</v>
      </c>
      <c r="I109" s="19">
        <v>0</v>
      </c>
      <c r="J109" s="4">
        <v>3</v>
      </c>
      <c r="K109" s="19">
        <v>2.5</v>
      </c>
      <c r="L109" s="4">
        <v>3</v>
      </c>
      <c r="M109" s="19">
        <v>8</v>
      </c>
      <c r="N109" s="19">
        <v>3</v>
      </c>
      <c r="O109" s="19">
        <v>3</v>
      </c>
      <c r="P109" s="19">
        <v>0</v>
      </c>
      <c r="Q109" s="19">
        <v>4</v>
      </c>
      <c r="R109" s="19">
        <v>1</v>
      </c>
      <c r="S109" s="19">
        <v>2</v>
      </c>
      <c r="T109" s="19">
        <v>3</v>
      </c>
      <c r="U109" s="19">
        <v>2.5</v>
      </c>
      <c r="V109" s="19">
        <v>0</v>
      </c>
      <c r="W109" s="19">
        <v>2</v>
      </c>
      <c r="X109" s="19">
        <v>4</v>
      </c>
      <c r="Y109" s="19">
        <v>4</v>
      </c>
      <c r="Z109" s="19">
        <v>3</v>
      </c>
      <c r="AA109" s="19">
        <v>9</v>
      </c>
      <c r="AB109" s="19">
        <v>1</v>
      </c>
      <c r="AC109" s="19">
        <v>4</v>
      </c>
      <c r="AD109" s="19">
        <v>3</v>
      </c>
      <c r="AF109" s="19">
        <v>3</v>
      </c>
      <c r="AG109" s="4">
        <v>1</v>
      </c>
      <c r="AH109" s="19">
        <v>7</v>
      </c>
      <c r="AI109" s="19">
        <v>4</v>
      </c>
      <c r="AJ109" s="4">
        <v>4</v>
      </c>
      <c r="AL109" s="19">
        <v>6</v>
      </c>
      <c r="AN109" s="19">
        <v>2</v>
      </c>
      <c r="AO109" s="19">
        <v>5</v>
      </c>
      <c r="AP109" s="19">
        <v>4</v>
      </c>
      <c r="BB109" s="19">
        <v>6</v>
      </c>
      <c r="BC109" s="19">
        <v>5</v>
      </c>
      <c r="BD109" s="19">
        <v>3.5</v>
      </c>
      <c r="BE109" s="19">
        <v>2.5</v>
      </c>
      <c r="BF109" s="4">
        <v>7.5</v>
      </c>
      <c r="BH109" s="19">
        <v>2</v>
      </c>
      <c r="BI109" s="19">
        <v>3</v>
      </c>
      <c r="BJ109" s="4">
        <v>3</v>
      </c>
      <c r="BK109" s="19">
        <v>3</v>
      </c>
      <c r="BL109" s="19">
        <v>3</v>
      </c>
      <c r="BM109" s="4">
        <v>6</v>
      </c>
      <c r="BN109" s="19">
        <v>4</v>
      </c>
      <c r="BO109" s="4">
        <v>4</v>
      </c>
      <c r="BP109" s="19">
        <v>3.5</v>
      </c>
      <c r="BQ109" s="19">
        <v>8</v>
      </c>
      <c r="BR109" s="19">
        <v>4</v>
      </c>
      <c r="BS109" s="19">
        <v>8</v>
      </c>
      <c r="BT109" s="19">
        <v>3</v>
      </c>
      <c r="BU109" s="19">
        <v>3</v>
      </c>
      <c r="BV109" s="19">
        <v>2.5</v>
      </c>
      <c r="BW109" s="19">
        <v>4</v>
      </c>
      <c r="BX109" s="19">
        <v>4.5</v>
      </c>
      <c r="BY109" s="19">
        <v>2</v>
      </c>
      <c r="BZ109" s="19">
        <v>5</v>
      </c>
      <c r="CA109" s="19">
        <v>2</v>
      </c>
      <c r="CB109" s="19">
        <v>7</v>
      </c>
      <c r="CC109" s="19">
        <v>4</v>
      </c>
      <c r="CE109" s="4">
        <v>3</v>
      </c>
      <c r="CF109" s="19">
        <v>5</v>
      </c>
      <c r="CG109" s="4">
        <v>3.5</v>
      </c>
    </row>
    <row r="110" spans="1:85">
      <c r="A110" s="85" t="s">
        <v>656</v>
      </c>
      <c r="B110" s="4"/>
      <c r="C110" s="4"/>
      <c r="D110" s="19" t="s">
        <v>590</v>
      </c>
      <c r="E110" s="4"/>
      <c r="F110" s="4"/>
      <c r="G110" s="4" t="s">
        <v>590</v>
      </c>
      <c r="I110" s="19" t="s">
        <v>590</v>
      </c>
      <c r="K110" s="19" t="s">
        <v>590</v>
      </c>
      <c r="M110" s="19" t="s">
        <v>590</v>
      </c>
      <c r="N110" s="19" t="s">
        <v>590</v>
      </c>
      <c r="O110" s="19" t="s">
        <v>590</v>
      </c>
      <c r="P110" s="19" t="s">
        <v>590</v>
      </c>
      <c r="Q110" s="19" t="s">
        <v>590</v>
      </c>
      <c r="R110" s="19" t="s">
        <v>590</v>
      </c>
      <c r="S110" s="19" t="s">
        <v>590</v>
      </c>
      <c r="T110" s="19" t="s">
        <v>590</v>
      </c>
      <c r="U110" s="19" t="s">
        <v>590</v>
      </c>
      <c r="V110" s="19" t="s">
        <v>590</v>
      </c>
      <c r="W110" s="19" t="s">
        <v>590</v>
      </c>
      <c r="X110" s="19" t="s">
        <v>590</v>
      </c>
      <c r="Y110" s="19" t="s">
        <v>590</v>
      </c>
      <c r="Z110" s="19" t="s">
        <v>590</v>
      </c>
      <c r="AA110" s="19" t="s">
        <v>590</v>
      </c>
      <c r="AB110" s="19" t="s">
        <v>590</v>
      </c>
      <c r="AC110" s="19" t="s">
        <v>590</v>
      </c>
      <c r="AD110" s="19" t="s">
        <v>590</v>
      </c>
      <c r="AE110" s="4" t="s">
        <v>2994</v>
      </c>
      <c r="AF110" s="19" t="s">
        <v>590</v>
      </c>
      <c r="AG110" s="4" t="s">
        <v>590</v>
      </c>
      <c r="AH110" s="19" t="s">
        <v>1995</v>
      </c>
      <c r="AI110" s="19" t="s">
        <v>590</v>
      </c>
      <c r="AJ110" s="4" t="s">
        <v>590</v>
      </c>
      <c r="AL110" s="19" t="s">
        <v>590</v>
      </c>
      <c r="AN110" s="19" t="s">
        <v>590</v>
      </c>
      <c r="AO110" s="19" t="s">
        <v>590</v>
      </c>
      <c r="AP110" s="19" t="s">
        <v>1995</v>
      </c>
      <c r="BB110" s="19" t="s">
        <v>1995</v>
      </c>
      <c r="BC110" s="19" t="s">
        <v>1995</v>
      </c>
      <c r="BD110" s="19" t="s">
        <v>1995</v>
      </c>
      <c r="BE110" s="19" t="s">
        <v>590</v>
      </c>
      <c r="BF110" s="4" t="s">
        <v>590</v>
      </c>
      <c r="BH110" s="19" t="s">
        <v>590</v>
      </c>
      <c r="BI110" s="19" t="s">
        <v>590</v>
      </c>
      <c r="BJ110" s="4" t="s">
        <v>590</v>
      </c>
      <c r="BK110" s="19" t="s">
        <v>1995</v>
      </c>
      <c r="BL110" s="19" t="s">
        <v>590</v>
      </c>
      <c r="BM110" s="4" t="s">
        <v>590</v>
      </c>
      <c r="BN110" s="19" t="s">
        <v>1995</v>
      </c>
      <c r="BO110" s="4" t="s">
        <v>590</v>
      </c>
      <c r="BP110" s="19" t="s">
        <v>1995</v>
      </c>
      <c r="BQ110" s="19" t="s">
        <v>1995</v>
      </c>
      <c r="BR110" s="19" t="s">
        <v>1995</v>
      </c>
      <c r="BS110" s="19" t="s">
        <v>1995</v>
      </c>
      <c r="BT110" s="19" t="s">
        <v>1995</v>
      </c>
      <c r="BU110" s="19" t="s">
        <v>590</v>
      </c>
      <c r="BW110" s="19" t="s">
        <v>1995</v>
      </c>
      <c r="BX110" s="19" t="s">
        <v>1995</v>
      </c>
      <c r="BY110" s="19" t="s">
        <v>590</v>
      </c>
      <c r="BZ110" s="19" t="s">
        <v>1995</v>
      </c>
      <c r="CB110" s="19" t="s">
        <v>590</v>
      </c>
      <c r="CC110" s="19" t="s">
        <v>1995</v>
      </c>
      <c r="CD110" s="19" t="s">
        <v>1995</v>
      </c>
      <c r="CE110" s="4" t="s">
        <v>590</v>
      </c>
      <c r="CF110" s="19" t="s">
        <v>1995</v>
      </c>
      <c r="CG110" s="4" t="s">
        <v>590</v>
      </c>
    </row>
    <row r="111" spans="1:85">
      <c r="A111" s="100" t="s">
        <v>657</v>
      </c>
      <c r="B111" s="4"/>
      <c r="C111" s="4"/>
      <c r="D111" s="19">
        <v>0</v>
      </c>
      <c r="E111" s="4"/>
      <c r="F111" s="4"/>
      <c r="I111" s="19">
        <v>0</v>
      </c>
      <c r="K111" s="19">
        <v>0</v>
      </c>
      <c r="M111" s="19">
        <v>0</v>
      </c>
      <c r="N111" s="19">
        <v>0</v>
      </c>
      <c r="O111" s="19">
        <v>0</v>
      </c>
      <c r="P111" s="19">
        <v>0</v>
      </c>
      <c r="Q111" s="19">
        <v>0</v>
      </c>
      <c r="R111" s="19">
        <v>0</v>
      </c>
      <c r="S111" s="19">
        <v>0</v>
      </c>
      <c r="V111" s="19">
        <v>0</v>
      </c>
      <c r="W111" s="19">
        <v>0</v>
      </c>
      <c r="Y111" s="19" t="s">
        <v>590</v>
      </c>
      <c r="Z111" s="19">
        <v>0</v>
      </c>
      <c r="AA111" s="19">
        <v>0</v>
      </c>
      <c r="AC111" s="19">
        <v>0</v>
      </c>
      <c r="AD111" s="19">
        <v>0</v>
      </c>
      <c r="AF111" s="19">
        <v>0</v>
      </c>
      <c r="AG111" s="4">
        <v>0</v>
      </c>
      <c r="AI111" s="19">
        <v>0</v>
      </c>
      <c r="AJ111" s="4">
        <v>0</v>
      </c>
      <c r="AL111" s="19">
        <v>0</v>
      </c>
      <c r="AP111" s="19">
        <v>10</v>
      </c>
      <c r="BC111" s="19">
        <v>10</v>
      </c>
      <c r="BE111" s="19">
        <v>0</v>
      </c>
      <c r="BF111" s="4">
        <v>0</v>
      </c>
      <c r="BH111" s="19">
        <v>0</v>
      </c>
      <c r="BI111" s="19">
        <v>0</v>
      </c>
      <c r="BJ111" s="4">
        <v>0</v>
      </c>
      <c r="BK111" s="19">
        <v>10</v>
      </c>
      <c r="BL111" s="19">
        <v>0</v>
      </c>
      <c r="BM111" s="4">
        <v>0</v>
      </c>
      <c r="BN111" s="19">
        <v>15</v>
      </c>
      <c r="BO111" s="4">
        <v>0</v>
      </c>
      <c r="BQ111" s="19">
        <v>5</v>
      </c>
      <c r="BS111" s="19">
        <v>5</v>
      </c>
      <c r="BU111" s="19">
        <v>0</v>
      </c>
      <c r="BW111" s="19">
        <v>10</v>
      </c>
      <c r="BY111" s="19">
        <v>0</v>
      </c>
      <c r="BZ111" s="19">
        <v>5</v>
      </c>
      <c r="CB111" s="19">
        <v>0</v>
      </c>
      <c r="CC111" s="19">
        <v>8</v>
      </c>
      <c r="CD111" s="19">
        <v>15</v>
      </c>
      <c r="CE111" s="4">
        <v>0</v>
      </c>
      <c r="CF111" s="19">
        <v>20</v>
      </c>
      <c r="CG111" s="4">
        <v>0</v>
      </c>
    </row>
    <row r="112" spans="1:85">
      <c r="A112" s="85" t="s">
        <v>581</v>
      </c>
      <c r="B112" s="4"/>
      <c r="C112" s="4"/>
      <c r="D112" s="19" t="s">
        <v>590</v>
      </c>
      <c r="E112" s="4"/>
      <c r="F112" s="4"/>
      <c r="H112" s="19" t="s">
        <v>1995</v>
      </c>
      <c r="I112" s="19" t="s">
        <v>1995</v>
      </c>
      <c r="J112" s="4" t="s">
        <v>590</v>
      </c>
      <c r="K112" s="19" t="s">
        <v>590</v>
      </c>
      <c r="L112" s="4" t="s">
        <v>1995</v>
      </c>
      <c r="M112" s="19" t="s">
        <v>1995</v>
      </c>
      <c r="N112" s="19" t="s">
        <v>1995</v>
      </c>
      <c r="O112" s="19" t="s">
        <v>590</v>
      </c>
      <c r="P112" s="19" t="s">
        <v>590</v>
      </c>
      <c r="Q112" s="19" t="s">
        <v>590</v>
      </c>
      <c r="R112" s="19" t="s">
        <v>590</v>
      </c>
      <c r="S112" s="19" t="s">
        <v>590</v>
      </c>
      <c r="T112" s="19" t="s">
        <v>1995</v>
      </c>
      <c r="U112" s="19" t="s">
        <v>590</v>
      </c>
      <c r="V112" s="19" t="s">
        <v>590</v>
      </c>
      <c r="W112" s="19" t="s">
        <v>590</v>
      </c>
      <c r="X112" s="19" t="s">
        <v>590</v>
      </c>
      <c r="Y112" s="19" t="s">
        <v>590</v>
      </c>
      <c r="Z112" s="19" t="s">
        <v>1995</v>
      </c>
      <c r="AA112" s="19" t="s">
        <v>590</v>
      </c>
      <c r="AB112" s="19" t="s">
        <v>590</v>
      </c>
      <c r="AC112" s="19" t="s">
        <v>590</v>
      </c>
      <c r="AD112" s="19" t="s">
        <v>590</v>
      </c>
      <c r="AF112" s="19" t="s">
        <v>1995</v>
      </c>
      <c r="AG112" s="4" t="s">
        <v>590</v>
      </c>
      <c r="AH112" s="19" t="s">
        <v>590</v>
      </c>
      <c r="AI112" s="19" t="s">
        <v>1995</v>
      </c>
      <c r="AJ112" s="4" t="s">
        <v>590</v>
      </c>
      <c r="AL112" s="19" t="s">
        <v>590</v>
      </c>
      <c r="AN112" s="19" t="s">
        <v>590</v>
      </c>
      <c r="AO112" s="19" t="s">
        <v>1995</v>
      </c>
      <c r="AP112" s="19" t="s">
        <v>590</v>
      </c>
      <c r="BB112" s="19" t="s">
        <v>450</v>
      </c>
      <c r="BC112" s="19" t="s">
        <v>590</v>
      </c>
      <c r="BD112" s="19" t="s">
        <v>590</v>
      </c>
      <c r="BE112" s="19" t="s">
        <v>1995</v>
      </c>
      <c r="BF112" s="4" t="s">
        <v>1995</v>
      </c>
      <c r="BH112" s="19" t="s">
        <v>1995</v>
      </c>
      <c r="BI112" s="19" t="s">
        <v>1995</v>
      </c>
      <c r="BJ112" s="4" t="s">
        <v>590</v>
      </c>
      <c r="BK112" s="19" t="s">
        <v>590</v>
      </c>
      <c r="BM112" s="4" t="s">
        <v>1995</v>
      </c>
      <c r="BN112" s="19" t="s">
        <v>590</v>
      </c>
      <c r="BO112" s="4" t="s">
        <v>1995</v>
      </c>
      <c r="BP112" s="19" t="s">
        <v>590</v>
      </c>
      <c r="BQ112" s="19" t="s">
        <v>590</v>
      </c>
      <c r="BR112" s="19" t="s">
        <v>590</v>
      </c>
      <c r="BS112" s="19" t="s">
        <v>590</v>
      </c>
      <c r="BT112" s="19" t="s">
        <v>590</v>
      </c>
      <c r="BU112" s="19" t="s">
        <v>1995</v>
      </c>
      <c r="BV112" s="19" t="s">
        <v>1995</v>
      </c>
      <c r="BW112" s="19" t="s">
        <v>590</v>
      </c>
      <c r="BX112" s="19" t="s">
        <v>590</v>
      </c>
      <c r="BY112" s="19" t="s">
        <v>590</v>
      </c>
      <c r="BZ112" s="19" t="s">
        <v>590</v>
      </c>
      <c r="CB112" s="19" t="s">
        <v>1995</v>
      </c>
      <c r="CC112" s="19" t="s">
        <v>590</v>
      </c>
      <c r="CD112" s="19" t="s">
        <v>590</v>
      </c>
      <c r="CE112" s="4" t="s">
        <v>1995</v>
      </c>
      <c r="CF112" s="19" t="s">
        <v>590</v>
      </c>
      <c r="CG112" s="4" t="s">
        <v>1995</v>
      </c>
    </row>
    <row r="113" spans="1:85">
      <c r="A113" s="85" t="s">
        <v>582</v>
      </c>
      <c r="B113" s="4"/>
      <c r="C113" s="4"/>
      <c r="D113" s="19" t="s">
        <v>590</v>
      </c>
      <c r="E113" s="4"/>
      <c r="F113" s="4"/>
      <c r="G113" s="4" t="s">
        <v>1995</v>
      </c>
      <c r="H113" s="19" t="s">
        <v>590</v>
      </c>
      <c r="I113" s="19" t="s">
        <v>590</v>
      </c>
      <c r="J113" s="4" t="s">
        <v>1995</v>
      </c>
      <c r="K113" s="19" t="s">
        <v>590</v>
      </c>
      <c r="L113" s="4" t="s">
        <v>1995</v>
      </c>
      <c r="M113" s="19" t="s">
        <v>590</v>
      </c>
      <c r="N113" s="19" t="s">
        <v>1995</v>
      </c>
      <c r="O113" s="19" t="s">
        <v>1995</v>
      </c>
      <c r="P113" s="19" t="s">
        <v>590</v>
      </c>
      <c r="Q113" s="19" t="s">
        <v>590</v>
      </c>
      <c r="R113" s="19" t="s">
        <v>590</v>
      </c>
      <c r="S113" s="19" t="s">
        <v>590</v>
      </c>
      <c r="T113" s="19" t="s">
        <v>590</v>
      </c>
      <c r="U113" s="19" t="s">
        <v>590</v>
      </c>
      <c r="V113" s="19" t="s">
        <v>590</v>
      </c>
      <c r="W113" s="19" t="s">
        <v>1995</v>
      </c>
      <c r="X113" s="19" t="s">
        <v>590</v>
      </c>
      <c r="Y113" s="19" t="s">
        <v>590</v>
      </c>
      <c r="Z113" s="19" t="s">
        <v>590</v>
      </c>
      <c r="AA113" s="19" t="s">
        <v>1995</v>
      </c>
      <c r="AB113" s="19" t="s">
        <v>590</v>
      </c>
      <c r="AC113" s="19" t="s">
        <v>590</v>
      </c>
      <c r="AD113" s="19" t="s">
        <v>590</v>
      </c>
      <c r="AE113" s="4" t="s">
        <v>2994</v>
      </c>
      <c r="AF113" s="19" t="s">
        <v>590</v>
      </c>
      <c r="AG113" s="4" t="s">
        <v>590</v>
      </c>
      <c r="AH113" s="19" t="s">
        <v>1995</v>
      </c>
      <c r="AI113" s="19" t="s">
        <v>1995</v>
      </c>
      <c r="AJ113" s="4" t="s">
        <v>590</v>
      </c>
      <c r="AL113" s="19" t="s">
        <v>590</v>
      </c>
      <c r="AN113" s="19" t="s">
        <v>1995</v>
      </c>
      <c r="AO113" s="19" t="s">
        <v>1995</v>
      </c>
      <c r="AP113" s="19" t="s">
        <v>590</v>
      </c>
      <c r="BB113" s="19" t="s">
        <v>450</v>
      </c>
      <c r="BC113" s="19" t="s">
        <v>590</v>
      </c>
      <c r="BD113" s="19" t="s">
        <v>1995</v>
      </c>
      <c r="BE113" s="19" t="s">
        <v>1995</v>
      </c>
      <c r="BF113" s="4" t="s">
        <v>590</v>
      </c>
      <c r="BH113" s="19" t="s">
        <v>1995</v>
      </c>
      <c r="BI113" s="19" t="s">
        <v>590</v>
      </c>
      <c r="BJ113" s="4" t="s">
        <v>590</v>
      </c>
      <c r="BK113" s="19" t="s">
        <v>590</v>
      </c>
      <c r="BL113" s="19" t="s">
        <v>590</v>
      </c>
      <c r="BM113" s="4" t="s">
        <v>590</v>
      </c>
      <c r="BN113" s="19" t="s">
        <v>1995</v>
      </c>
      <c r="BO113" s="4" t="s">
        <v>1995</v>
      </c>
      <c r="BP113" s="19" t="s">
        <v>590</v>
      </c>
      <c r="BQ113" s="19" t="s">
        <v>1995</v>
      </c>
      <c r="BR113" s="19" t="s">
        <v>1995</v>
      </c>
      <c r="BS113" s="19" t="s">
        <v>1995</v>
      </c>
      <c r="BT113" s="19" t="s">
        <v>590</v>
      </c>
      <c r="BU113" s="19" t="s">
        <v>1995</v>
      </c>
      <c r="BV113" s="19" t="s">
        <v>1995</v>
      </c>
      <c r="BW113" s="19" t="s">
        <v>590</v>
      </c>
      <c r="BX113" s="19" t="s">
        <v>1995</v>
      </c>
      <c r="BY113" s="19" t="s">
        <v>1995</v>
      </c>
      <c r="BZ113" s="19" t="s">
        <v>590</v>
      </c>
      <c r="CA113" s="19" t="s">
        <v>2994</v>
      </c>
      <c r="CB113" s="19" t="s">
        <v>1995</v>
      </c>
      <c r="CC113" s="19" t="s">
        <v>590</v>
      </c>
      <c r="CD113" s="19" t="s">
        <v>590</v>
      </c>
      <c r="CE113" s="4" t="s">
        <v>1995</v>
      </c>
      <c r="CF113" s="19" t="s">
        <v>590</v>
      </c>
      <c r="CG113" s="4" t="s">
        <v>1995</v>
      </c>
    </row>
    <row r="114" spans="1:85">
      <c r="A114" s="85" t="s">
        <v>583</v>
      </c>
      <c r="C114" s="4"/>
      <c r="D114" s="19" t="s">
        <v>590</v>
      </c>
      <c r="E114" s="4"/>
      <c r="F114" s="4"/>
      <c r="G114" s="4" t="s">
        <v>590</v>
      </c>
      <c r="H114" s="19" t="s">
        <v>590</v>
      </c>
      <c r="I114" s="19" t="s">
        <v>590</v>
      </c>
      <c r="J114" s="4" t="s">
        <v>590</v>
      </c>
      <c r="K114" s="19" t="s">
        <v>590</v>
      </c>
      <c r="L114" s="4" t="s">
        <v>590</v>
      </c>
      <c r="M114" s="19" t="s">
        <v>590</v>
      </c>
      <c r="N114" s="19" t="s">
        <v>590</v>
      </c>
      <c r="O114" s="19" t="s">
        <v>590</v>
      </c>
      <c r="P114" s="19" t="s">
        <v>590</v>
      </c>
      <c r="Q114" s="19" t="s">
        <v>590</v>
      </c>
      <c r="R114" s="19" t="s">
        <v>590</v>
      </c>
      <c r="S114" s="19" t="s">
        <v>590</v>
      </c>
      <c r="U114" s="19" t="s">
        <v>590</v>
      </c>
      <c r="V114" s="19" t="s">
        <v>590</v>
      </c>
      <c r="W114" s="19" t="s">
        <v>590</v>
      </c>
      <c r="X114" s="19" t="s">
        <v>590</v>
      </c>
      <c r="Y114" s="19" t="s">
        <v>590</v>
      </c>
      <c r="Z114" s="19" t="s">
        <v>590</v>
      </c>
      <c r="AA114" s="19" t="s">
        <v>590</v>
      </c>
      <c r="AB114" s="19" t="s">
        <v>590</v>
      </c>
      <c r="AC114" s="19" t="s">
        <v>590</v>
      </c>
      <c r="AD114" s="19" t="s">
        <v>590</v>
      </c>
      <c r="AF114" s="19" t="s">
        <v>590</v>
      </c>
      <c r="AG114" s="4" t="s">
        <v>590</v>
      </c>
      <c r="AH114" s="19" t="s">
        <v>590</v>
      </c>
      <c r="AI114" s="19" t="s">
        <v>590</v>
      </c>
      <c r="AJ114" s="4" t="s">
        <v>590</v>
      </c>
      <c r="AL114" s="19" t="s">
        <v>590</v>
      </c>
      <c r="AO114" s="19" t="s">
        <v>590</v>
      </c>
      <c r="AP114" s="19" t="s">
        <v>590</v>
      </c>
      <c r="BB114" s="19" t="s">
        <v>450</v>
      </c>
      <c r="BC114" s="19" t="s">
        <v>1995</v>
      </c>
      <c r="BD114" s="19" t="s">
        <v>590</v>
      </c>
      <c r="BE114" s="19" t="s">
        <v>590</v>
      </c>
      <c r="BF114" s="4" t="s">
        <v>590</v>
      </c>
      <c r="BH114" s="19" t="s">
        <v>590</v>
      </c>
      <c r="BI114" s="19" t="s">
        <v>590</v>
      </c>
      <c r="BJ114" s="4" t="s">
        <v>590</v>
      </c>
      <c r="BK114" s="19" t="s">
        <v>1995</v>
      </c>
      <c r="BL114" s="19" t="s">
        <v>590</v>
      </c>
      <c r="BM114" s="4" t="s">
        <v>590</v>
      </c>
      <c r="BN114" s="19" t="s">
        <v>1995</v>
      </c>
      <c r="BO114" s="4" t="s">
        <v>590</v>
      </c>
      <c r="BP114" s="19" t="s">
        <v>1995</v>
      </c>
      <c r="BQ114" s="19" t="s">
        <v>590</v>
      </c>
      <c r="BR114" s="19" t="s">
        <v>590</v>
      </c>
      <c r="BS114" s="19" t="s">
        <v>590</v>
      </c>
      <c r="BT114" s="19" t="s">
        <v>1995</v>
      </c>
      <c r="BU114" s="19" t="s">
        <v>590</v>
      </c>
      <c r="BV114" s="19" t="s">
        <v>590</v>
      </c>
      <c r="BW114" s="19" t="s">
        <v>1995</v>
      </c>
      <c r="BX114" s="19" t="s">
        <v>590</v>
      </c>
      <c r="BY114" s="19" t="s">
        <v>590</v>
      </c>
      <c r="BZ114" s="19" t="s">
        <v>590</v>
      </c>
      <c r="CA114" s="19" t="s">
        <v>450</v>
      </c>
      <c r="CB114" s="19" t="s">
        <v>590</v>
      </c>
      <c r="CC114" s="19" t="s">
        <v>590</v>
      </c>
      <c r="CD114" s="19" t="s">
        <v>590</v>
      </c>
      <c r="CE114" s="4" t="s">
        <v>1995</v>
      </c>
      <c r="CF114" s="19" t="s">
        <v>1995</v>
      </c>
      <c r="CG114" s="4" t="s">
        <v>590</v>
      </c>
    </row>
    <row r="115" spans="1:85">
      <c r="A115" s="85" t="s">
        <v>584</v>
      </c>
      <c r="C115" s="4"/>
      <c r="D115" s="19">
        <v>2</v>
      </c>
      <c r="E115" s="4"/>
      <c r="F115" s="4"/>
      <c r="G115" s="4">
        <v>2</v>
      </c>
      <c r="I115" s="19">
        <v>1</v>
      </c>
      <c r="J115" s="4">
        <v>1</v>
      </c>
      <c r="K115" s="19">
        <v>1</v>
      </c>
      <c r="L115" s="4">
        <v>2</v>
      </c>
      <c r="M115" s="19">
        <v>1</v>
      </c>
      <c r="N115" s="19">
        <v>1</v>
      </c>
      <c r="O115" s="19">
        <v>1</v>
      </c>
      <c r="P115" s="19">
        <v>1</v>
      </c>
      <c r="Q115" s="19">
        <v>1</v>
      </c>
      <c r="R115" s="19">
        <v>1</v>
      </c>
      <c r="S115" s="19">
        <v>1</v>
      </c>
      <c r="T115" s="19">
        <v>1</v>
      </c>
      <c r="U115" s="19">
        <v>2</v>
      </c>
      <c r="V115" s="19">
        <v>1</v>
      </c>
      <c r="W115" s="19">
        <v>1</v>
      </c>
      <c r="X115" s="19">
        <v>1</v>
      </c>
      <c r="Y115" s="19">
        <v>1</v>
      </c>
      <c r="Z115" s="19">
        <v>2</v>
      </c>
      <c r="AA115" s="19">
        <v>1</v>
      </c>
      <c r="AC115" s="19">
        <v>1</v>
      </c>
      <c r="AD115" s="19">
        <v>2</v>
      </c>
      <c r="AE115" s="4">
        <v>1</v>
      </c>
      <c r="AF115" s="19">
        <v>1</v>
      </c>
      <c r="AG115" s="4">
        <v>2</v>
      </c>
      <c r="AH115" s="19">
        <v>1</v>
      </c>
      <c r="AI115" s="19">
        <v>1</v>
      </c>
      <c r="AJ115" s="4">
        <v>1</v>
      </c>
      <c r="AL115" s="19">
        <v>1</v>
      </c>
      <c r="AN115" s="19">
        <v>1</v>
      </c>
      <c r="AO115" s="19">
        <v>2</v>
      </c>
      <c r="AP115" s="19">
        <v>2</v>
      </c>
      <c r="BB115" s="19">
        <v>1</v>
      </c>
      <c r="BC115" s="19">
        <v>2</v>
      </c>
      <c r="BD115" s="19">
        <v>2</v>
      </c>
      <c r="BE115" s="19">
        <v>2</v>
      </c>
      <c r="BF115" s="4">
        <v>2</v>
      </c>
      <c r="BH115" s="19">
        <v>2</v>
      </c>
      <c r="BI115" s="19">
        <v>1</v>
      </c>
      <c r="BJ115" s="4">
        <v>1</v>
      </c>
      <c r="BK115" s="19">
        <v>2</v>
      </c>
      <c r="BL115" s="19">
        <v>1</v>
      </c>
      <c r="BM115" s="4">
        <v>3</v>
      </c>
      <c r="BN115" s="19">
        <v>3</v>
      </c>
      <c r="BO115" s="4">
        <v>2</v>
      </c>
      <c r="BP115" s="19">
        <v>3</v>
      </c>
      <c r="BQ115" s="19">
        <v>2</v>
      </c>
      <c r="BR115" s="19">
        <v>2</v>
      </c>
      <c r="BS115" s="19">
        <v>3</v>
      </c>
      <c r="BT115" s="19">
        <v>2</v>
      </c>
      <c r="BU115" s="19">
        <v>1</v>
      </c>
      <c r="BV115" s="19">
        <v>2</v>
      </c>
      <c r="BW115" s="19">
        <v>2</v>
      </c>
      <c r="BX115" s="19">
        <v>2</v>
      </c>
      <c r="BY115" s="19">
        <v>1</v>
      </c>
      <c r="CA115" s="19">
        <v>1</v>
      </c>
      <c r="CB115" s="19">
        <v>2</v>
      </c>
      <c r="CC115" s="19">
        <v>2</v>
      </c>
      <c r="CD115" s="19">
        <v>3</v>
      </c>
      <c r="CE115" s="4">
        <v>2</v>
      </c>
      <c r="CF115" s="19">
        <v>3</v>
      </c>
      <c r="CG115" s="4">
        <v>2</v>
      </c>
    </row>
    <row r="116" spans="1:85">
      <c r="A116" s="85" t="s">
        <v>585</v>
      </c>
      <c r="C116" s="4"/>
      <c r="D116" s="19" t="s">
        <v>588</v>
      </c>
      <c r="E116" s="4"/>
      <c r="F116" s="4"/>
      <c r="G116" s="4" t="s">
        <v>592</v>
      </c>
      <c r="H116" s="19" t="s">
        <v>596</v>
      </c>
      <c r="J116" s="4" t="s">
        <v>596</v>
      </c>
      <c r="K116" s="19" t="s">
        <v>596</v>
      </c>
      <c r="L116" s="4" t="s">
        <v>592</v>
      </c>
      <c r="M116" s="19" t="s">
        <v>592</v>
      </c>
      <c r="N116" s="19" t="s">
        <v>596</v>
      </c>
      <c r="O116" s="19" t="s">
        <v>592</v>
      </c>
      <c r="P116" s="19" t="s">
        <v>596</v>
      </c>
      <c r="Q116" s="19" t="s">
        <v>596</v>
      </c>
      <c r="R116" s="19" t="s">
        <v>596</v>
      </c>
      <c r="S116" s="19" t="s">
        <v>592</v>
      </c>
      <c r="T116" s="19" t="s">
        <v>588</v>
      </c>
      <c r="U116" s="19" t="s">
        <v>588</v>
      </c>
      <c r="W116" s="19" t="s">
        <v>592</v>
      </c>
      <c r="X116" s="19" t="s">
        <v>596</v>
      </c>
      <c r="Y116" s="19" t="s">
        <v>596</v>
      </c>
      <c r="Z116" s="19" t="s">
        <v>588</v>
      </c>
      <c r="AA116" s="19" t="s">
        <v>596</v>
      </c>
      <c r="AB116" s="19" t="s">
        <v>596</v>
      </c>
      <c r="AC116" s="19" t="s">
        <v>592</v>
      </c>
      <c r="AD116" s="19" t="s">
        <v>592</v>
      </c>
      <c r="AE116" s="4" t="s">
        <v>5323</v>
      </c>
      <c r="AF116" s="19" t="s">
        <v>592</v>
      </c>
      <c r="AG116" s="4" t="s">
        <v>596</v>
      </c>
      <c r="AH116" s="19" t="s">
        <v>596</v>
      </c>
      <c r="AI116" s="19" t="s">
        <v>592</v>
      </c>
      <c r="AJ116" s="4" t="s">
        <v>592</v>
      </c>
      <c r="AL116" s="19" t="s">
        <v>592</v>
      </c>
      <c r="AN116" s="19" t="s">
        <v>592</v>
      </c>
      <c r="AO116" s="19" t="s">
        <v>588</v>
      </c>
      <c r="AP116" s="19" t="s">
        <v>592</v>
      </c>
      <c r="BB116" s="19" t="s">
        <v>588</v>
      </c>
      <c r="BC116" s="19" t="s">
        <v>588</v>
      </c>
      <c r="BD116" s="19" t="s">
        <v>588</v>
      </c>
      <c r="BE116" s="19" t="s">
        <v>588</v>
      </c>
      <c r="BF116" s="4" t="s">
        <v>592</v>
      </c>
      <c r="BH116" s="19" t="s">
        <v>588</v>
      </c>
      <c r="BI116" s="19" t="s">
        <v>588</v>
      </c>
      <c r="BJ116" s="4" t="s">
        <v>596</v>
      </c>
      <c r="BK116" s="19" t="s">
        <v>592</v>
      </c>
      <c r="BL116" s="19" t="s">
        <v>592</v>
      </c>
      <c r="BM116" s="4" t="s">
        <v>592</v>
      </c>
      <c r="BN116" s="19" t="s">
        <v>588</v>
      </c>
      <c r="BO116" s="4" t="s">
        <v>592</v>
      </c>
      <c r="BP116" s="19" t="s">
        <v>592</v>
      </c>
      <c r="BQ116" s="19" t="s">
        <v>588</v>
      </c>
      <c r="BR116" s="19" t="s">
        <v>588</v>
      </c>
      <c r="BS116" s="19" t="s">
        <v>588</v>
      </c>
      <c r="BT116" s="19" t="s">
        <v>588</v>
      </c>
      <c r="BU116" s="19" t="s">
        <v>588</v>
      </c>
      <c r="BV116" s="19" t="s">
        <v>588</v>
      </c>
      <c r="BW116" s="19" t="s">
        <v>592</v>
      </c>
      <c r="BY116" s="19" t="s">
        <v>592</v>
      </c>
      <c r="CA116" s="19" t="s">
        <v>592</v>
      </c>
      <c r="CB116" s="19" t="s">
        <v>588</v>
      </c>
      <c r="CC116" s="19" t="s">
        <v>588</v>
      </c>
      <c r="CD116" s="19" t="s">
        <v>588</v>
      </c>
      <c r="CE116" s="4" t="s">
        <v>588</v>
      </c>
      <c r="CF116" s="19" t="s">
        <v>588</v>
      </c>
      <c r="CG116" s="4" t="s">
        <v>592</v>
      </c>
    </row>
    <row r="117" spans="1:85" ht="229.5">
      <c r="A117" s="85" t="s">
        <v>586</v>
      </c>
      <c r="C117" s="4"/>
      <c r="D117" s="19" t="s">
        <v>2310</v>
      </c>
      <c r="E117" s="4"/>
      <c r="F117" s="4"/>
      <c r="G117" s="4" t="s">
        <v>519</v>
      </c>
      <c r="I117" s="19" t="s">
        <v>2311</v>
      </c>
      <c r="J117" s="4" t="s">
        <v>526</v>
      </c>
      <c r="M117" s="73" t="s">
        <v>2312</v>
      </c>
      <c r="N117" s="19"/>
      <c r="O117" s="73" t="s">
        <v>4180</v>
      </c>
      <c r="P117" s="19" t="s">
        <v>4181</v>
      </c>
      <c r="Q117" s="19" t="s">
        <v>4182</v>
      </c>
      <c r="T117" s="19" t="s">
        <v>4183</v>
      </c>
      <c r="U117" s="19" t="s">
        <v>4184</v>
      </c>
      <c r="X117" s="19" t="s">
        <v>4185</v>
      </c>
      <c r="AA117" s="19" t="s">
        <v>4186</v>
      </c>
      <c r="AC117" s="73" t="s">
        <v>4187</v>
      </c>
      <c r="AH117" s="19" t="s">
        <v>4188</v>
      </c>
      <c r="AI117" s="19" t="s">
        <v>4189</v>
      </c>
      <c r="AJ117" s="8" t="s">
        <v>4173</v>
      </c>
      <c r="AL117" s="19"/>
      <c r="AN117" s="19" t="s">
        <v>4190</v>
      </c>
      <c r="AO117" s="19" t="s">
        <v>2367</v>
      </c>
      <c r="AP117" s="19" t="s">
        <v>4191</v>
      </c>
      <c r="BE117" s="19" t="s">
        <v>4192</v>
      </c>
      <c r="BJ117" s="4" t="s">
        <v>2536</v>
      </c>
      <c r="BM117" s="4" t="s">
        <v>2544</v>
      </c>
      <c r="BN117" s="19" t="s">
        <v>4193</v>
      </c>
      <c r="BO117" s="4" t="s">
        <v>75</v>
      </c>
      <c r="BP117" s="19" t="s">
        <v>4194</v>
      </c>
      <c r="BR117" s="73" t="s">
        <v>4195</v>
      </c>
      <c r="BS117" s="73" t="s">
        <v>4196</v>
      </c>
      <c r="BU117" s="19" t="s">
        <v>4197</v>
      </c>
      <c r="BW117" s="19" t="s">
        <v>2361</v>
      </c>
      <c r="BZ117" s="80" t="s">
        <v>2293</v>
      </c>
      <c r="CC117" s="19" t="s">
        <v>2362</v>
      </c>
      <c r="CD117" s="73" t="s">
        <v>2363</v>
      </c>
      <c r="CE117" s="4" t="s">
        <v>2503</v>
      </c>
      <c r="CF117" s="19">
        <v>0</v>
      </c>
    </row>
    <row r="118" spans="1:85" ht="229.5">
      <c r="A118" s="101" t="s">
        <v>4766</v>
      </c>
      <c r="N118" s="19"/>
      <c r="V118" s="73" t="s">
        <v>2368</v>
      </c>
      <c r="AL118" s="19"/>
      <c r="BF118" s="112" t="s">
        <v>2496</v>
      </c>
      <c r="BJ118" s="4" t="s">
        <v>2537</v>
      </c>
    </row>
    <row r="119" spans="1:85" s="45" customFormat="1">
      <c r="A119" s="102" t="s">
        <v>4848</v>
      </c>
      <c r="B119" s="103">
        <f>SUM( ISBLANK(B15), ISBLANK(B16), ISBLANK(B17), ISBLANK(B18), ISBLANK(B19), ISBLANK(B20), ISBLANK(B21), ISBLANK(B22), ISBLANK(B23), ISBLANK(B24), ISBLANK(B38), ISBLANK(B39), ISBLANK(B40), ISBLANK(B41), ISBLANK(B42), ISBLANK(B43), ISBLANK(B44), ISBLANK(B45), ISBLANK(B46))</f>
        <v>5</v>
      </c>
      <c r="C119" s="103">
        <f t="shared" ref="C119:BN119" si="2">SUM( ISBLANK(C15), ISBLANK(C16), ISBLANK(C17), ISBLANK(C18), ISBLANK(C19), ISBLANK(C20), ISBLANK(C21), ISBLANK(C22), ISBLANK(C23), ISBLANK(C24), ISBLANK(C38), ISBLANK(C39), ISBLANK(C40), ISBLANK(C41), ISBLANK(C42), ISBLANK(C43), ISBLANK(C44), ISBLANK(C45), ISBLANK(C46))</f>
        <v>6</v>
      </c>
      <c r="D119" s="103">
        <f t="shared" si="2"/>
        <v>4</v>
      </c>
      <c r="E119" s="103">
        <f t="shared" si="2"/>
        <v>5</v>
      </c>
      <c r="F119" s="103">
        <f t="shared" si="2"/>
        <v>7</v>
      </c>
      <c r="G119" s="103">
        <f t="shared" si="2"/>
        <v>11</v>
      </c>
      <c r="H119" s="103">
        <f t="shared" si="2"/>
        <v>4</v>
      </c>
      <c r="I119" s="103">
        <f t="shared" si="2"/>
        <v>6</v>
      </c>
      <c r="J119" s="103">
        <f t="shared" si="2"/>
        <v>11</v>
      </c>
      <c r="K119" s="103">
        <f t="shared" si="2"/>
        <v>6</v>
      </c>
      <c r="L119" s="103">
        <f t="shared" si="2"/>
        <v>11</v>
      </c>
      <c r="M119" s="103">
        <f t="shared" si="2"/>
        <v>6</v>
      </c>
      <c r="N119" s="103">
        <f>SUM( ISBLANK(N15), ISBLANK(N16), ISBLANK(N17), ISBLANK(N18), ISBLANK(N19), ISBLANK(N20), ISBLANK(N21), ISBLANK(N22), ISBLANK(N23), ISBLANK(N24), ISBLANK(N38), ISBLANK(N39), ISBLANK(N40), ISBLANK(N41), ISBLANK(N42), ISBLANK(N43), ISBLANK(N44), ISBLANK(N45), ISBLANK(N46))</f>
        <v>4</v>
      </c>
      <c r="O119" s="103">
        <f t="shared" si="2"/>
        <v>6</v>
      </c>
      <c r="P119" s="103">
        <f t="shared" si="2"/>
        <v>6</v>
      </c>
      <c r="Q119" s="103">
        <f t="shared" si="2"/>
        <v>6</v>
      </c>
      <c r="R119" s="103">
        <f t="shared" si="2"/>
        <v>6</v>
      </c>
      <c r="S119" s="103">
        <f t="shared" si="2"/>
        <v>6</v>
      </c>
      <c r="T119" s="103">
        <f t="shared" si="2"/>
        <v>9</v>
      </c>
      <c r="U119" s="103">
        <f t="shared" si="2"/>
        <v>10</v>
      </c>
      <c r="V119" s="103">
        <f t="shared" si="2"/>
        <v>6</v>
      </c>
      <c r="W119" s="103">
        <f t="shared" si="2"/>
        <v>6</v>
      </c>
      <c r="X119" s="103">
        <f t="shared" si="2"/>
        <v>9</v>
      </c>
      <c r="Y119" s="103">
        <f t="shared" si="2"/>
        <v>9</v>
      </c>
      <c r="Z119" s="103">
        <f t="shared" si="2"/>
        <v>3</v>
      </c>
      <c r="AA119" s="103">
        <f t="shared" si="2"/>
        <v>6</v>
      </c>
      <c r="AB119" s="103">
        <f t="shared" si="2"/>
        <v>12</v>
      </c>
      <c r="AC119" s="103">
        <f t="shared" si="2"/>
        <v>6</v>
      </c>
      <c r="AD119" s="103">
        <f t="shared" si="2"/>
        <v>6</v>
      </c>
      <c r="AE119" s="103">
        <f t="shared" si="2"/>
        <v>17</v>
      </c>
      <c r="AF119" s="103">
        <f t="shared" si="2"/>
        <v>2</v>
      </c>
      <c r="AG119" s="103">
        <f t="shared" si="2"/>
        <v>12</v>
      </c>
      <c r="AH119" s="103">
        <f t="shared" si="2"/>
        <v>6</v>
      </c>
      <c r="AI119" s="103">
        <f t="shared" si="2"/>
        <v>2</v>
      </c>
      <c r="AJ119" s="103">
        <f t="shared" si="2"/>
        <v>3</v>
      </c>
      <c r="AK119" s="103">
        <f t="shared" si="2"/>
        <v>19</v>
      </c>
      <c r="AL119" s="103">
        <f>SUM( ISBLANK(AL15), ISBLANK(AL16), ISBLANK(AL17), ISBLANK(AL18), ISBLANK(AL19), ISBLANK(AL20), ISBLANK(AL21), ISBLANK(AL22), ISBLANK(AL23), ISBLANK(AL24), ISBLANK(AL38), ISBLANK(AL39), ISBLANK(AL40), ISBLANK(AL41), ISBLANK(AL42), ISBLANK(AL43), ISBLANK(AL44), ISBLANK(AL45), ISBLANK(AL46))</f>
        <v>12</v>
      </c>
      <c r="AM119" s="103">
        <f t="shared" si="2"/>
        <v>19</v>
      </c>
      <c r="AN119" s="103">
        <f t="shared" si="2"/>
        <v>11</v>
      </c>
      <c r="AO119" s="103">
        <f t="shared" si="2"/>
        <v>11</v>
      </c>
      <c r="AP119" s="103">
        <f t="shared" si="2"/>
        <v>2</v>
      </c>
      <c r="AQ119" s="103">
        <f t="shared" si="2"/>
        <v>7</v>
      </c>
      <c r="AR119" s="103">
        <f t="shared" si="2"/>
        <v>6</v>
      </c>
      <c r="AS119" s="103">
        <f t="shared" si="2"/>
        <v>7</v>
      </c>
      <c r="AT119" s="103">
        <f t="shared" si="2"/>
        <v>7</v>
      </c>
      <c r="AU119" s="103">
        <f t="shared" si="2"/>
        <v>6</v>
      </c>
      <c r="AV119" s="103">
        <f t="shared" si="2"/>
        <v>7</v>
      </c>
      <c r="AW119" s="103">
        <f t="shared" si="2"/>
        <v>19</v>
      </c>
      <c r="AX119" s="103">
        <f t="shared" si="2"/>
        <v>6</v>
      </c>
      <c r="AY119" s="103">
        <f t="shared" si="2"/>
        <v>8</v>
      </c>
      <c r="AZ119" s="103">
        <f t="shared" si="2"/>
        <v>5</v>
      </c>
      <c r="BA119" s="103">
        <f t="shared" si="2"/>
        <v>7</v>
      </c>
      <c r="BB119" s="103">
        <f t="shared" si="2"/>
        <v>1</v>
      </c>
      <c r="BC119" s="103">
        <f t="shared" si="2"/>
        <v>3</v>
      </c>
      <c r="BD119" s="103">
        <f t="shared" si="2"/>
        <v>3</v>
      </c>
      <c r="BE119" s="103">
        <f t="shared" si="2"/>
        <v>6</v>
      </c>
      <c r="BF119" s="103">
        <f t="shared" si="2"/>
        <v>3</v>
      </c>
      <c r="BG119" s="103">
        <f t="shared" si="2"/>
        <v>6</v>
      </c>
      <c r="BH119" s="103">
        <f>SUM( ISBLANK(BH15), ISBLANK(BH16), ISBLANK(BH17), ISBLANK(BH18), ISBLANK(BH19), ISBLANK(BH20), ISBLANK(BH21), ISBLANK(BH22), ISBLANK(BH23), ISBLANK(BH24), ISBLANK(BH38), ISBLANK(BH39), ISBLANK(BH40), ISBLANK(BH41), ISBLANK(BH42), ISBLANK(BH43), ISBLANK(BH44), ISBLANK(BH45), ISBLANK(BH46))</f>
        <v>3</v>
      </c>
      <c r="BI119" s="103">
        <f t="shared" si="2"/>
        <v>6</v>
      </c>
      <c r="BJ119" s="103">
        <f t="shared" si="2"/>
        <v>5</v>
      </c>
      <c r="BK119" s="103">
        <f t="shared" si="2"/>
        <v>2</v>
      </c>
      <c r="BL119" s="103">
        <f>SUM( ISBLANK(BL15), ISBLANK(BL16), ISBLANK(BL17), ISBLANK(BL18), ISBLANK(BL19), ISBLANK(BL20), ISBLANK(BL21), ISBLANK(BL22), ISBLANK(BL23), ISBLANK(BL24), ISBLANK(BL38), ISBLANK(BL39), ISBLANK(BL40), ISBLANK(BL41), ISBLANK(BL42), ISBLANK(BL43), ISBLANK(BL44), ISBLANK(BL45), ISBLANK(BL46))</f>
        <v>10</v>
      </c>
      <c r="BM119" s="103">
        <f t="shared" si="2"/>
        <v>3</v>
      </c>
      <c r="BN119" s="103">
        <f t="shared" si="2"/>
        <v>3</v>
      </c>
      <c r="BO119" s="103">
        <f t="shared" ref="BO119:CG119" si="3">SUM( ISBLANK(BO15), ISBLANK(BO16), ISBLANK(BO17), ISBLANK(BO18), ISBLANK(BO19), ISBLANK(BO20), ISBLANK(BO21), ISBLANK(BO22), ISBLANK(BO23), ISBLANK(BO24), ISBLANK(BO38), ISBLANK(BO39), ISBLANK(BO40), ISBLANK(BO41), ISBLANK(BO42), ISBLANK(BO43), ISBLANK(BO44), ISBLANK(BO45), ISBLANK(BO46))</f>
        <v>4</v>
      </c>
      <c r="BP119" s="103">
        <f t="shared" si="3"/>
        <v>2</v>
      </c>
      <c r="BQ119" s="103">
        <f t="shared" si="3"/>
        <v>2</v>
      </c>
      <c r="BR119" s="103">
        <f t="shared" si="3"/>
        <v>3</v>
      </c>
      <c r="BS119" s="103">
        <f t="shared" si="3"/>
        <v>2</v>
      </c>
      <c r="BT119" s="103">
        <f t="shared" si="3"/>
        <v>2</v>
      </c>
      <c r="BU119" s="103">
        <f t="shared" si="3"/>
        <v>2</v>
      </c>
      <c r="BV119" s="103">
        <f t="shared" si="3"/>
        <v>6</v>
      </c>
      <c r="BW119" s="103">
        <f t="shared" si="3"/>
        <v>2</v>
      </c>
      <c r="BX119" s="103">
        <f t="shared" si="3"/>
        <v>3</v>
      </c>
      <c r="BY119" s="103">
        <f t="shared" si="3"/>
        <v>4</v>
      </c>
      <c r="BZ119" s="103">
        <f t="shared" si="3"/>
        <v>2</v>
      </c>
      <c r="CA119" s="103">
        <f t="shared" si="3"/>
        <v>5</v>
      </c>
      <c r="CB119" s="103">
        <f t="shared" si="3"/>
        <v>2</v>
      </c>
      <c r="CC119" s="103">
        <f t="shared" si="3"/>
        <v>3</v>
      </c>
      <c r="CD119" s="103">
        <f t="shared" si="3"/>
        <v>6</v>
      </c>
      <c r="CE119" s="103">
        <f t="shared" si="3"/>
        <v>2</v>
      </c>
      <c r="CF119" s="103">
        <f t="shared" si="3"/>
        <v>2</v>
      </c>
      <c r="CG119" s="103">
        <f t="shared" si="3"/>
        <v>5</v>
      </c>
    </row>
    <row r="120" spans="1:85" s="45" customFormat="1">
      <c r="A120" s="102" t="s">
        <v>4849</v>
      </c>
      <c r="B120" s="103">
        <f>SUM(ISBLANK(B47), ISBLANK(B48), ISBLANK(B49), ISBLANK(B50), ISBLANK(B51), ISBLANK(B52), ISBLANK(B53), ISBLANK(B54), ISBLANK(B55), ISBLANK(B56), ISBLANK(B57), ISBLANK(B58), ISBLANK(B59), ISBLANK(B60), ISBLANK(B61), ISBLANK(B62), ISBLANK(B63), ISBLANK(B64), ISBLANK(B65))</f>
        <v>7</v>
      </c>
      <c r="C120" s="103">
        <f t="shared" ref="C120:BN120" si="4">SUM(ISBLANK(C47), ISBLANK(C48), ISBLANK(C49), ISBLANK(C50), ISBLANK(C51), ISBLANK(C52), ISBLANK(C53), ISBLANK(C54), ISBLANK(C55), ISBLANK(C56), ISBLANK(C57), ISBLANK(C58), ISBLANK(C59), ISBLANK(C60), ISBLANK(C61), ISBLANK(C62), ISBLANK(C63), ISBLANK(C64), ISBLANK(C65))</f>
        <v>7</v>
      </c>
      <c r="D120" s="103">
        <f t="shared" si="4"/>
        <v>2</v>
      </c>
      <c r="E120" s="103">
        <f t="shared" si="4"/>
        <v>13</v>
      </c>
      <c r="F120" s="103">
        <f t="shared" si="4"/>
        <v>12</v>
      </c>
      <c r="G120" s="103">
        <f t="shared" si="4"/>
        <v>9</v>
      </c>
      <c r="H120" s="103">
        <f t="shared" si="4"/>
        <v>8</v>
      </c>
      <c r="I120" s="103">
        <f t="shared" si="4"/>
        <v>4</v>
      </c>
      <c r="J120" s="103">
        <f t="shared" si="4"/>
        <v>8</v>
      </c>
      <c r="K120" s="103">
        <f t="shared" si="4"/>
        <v>3</v>
      </c>
      <c r="L120" s="103">
        <f t="shared" si="4"/>
        <v>10</v>
      </c>
      <c r="M120" s="103">
        <f t="shared" si="4"/>
        <v>2</v>
      </c>
      <c r="N120" s="103">
        <f>SUM(ISBLANK(N47), ISBLANK(N48), ISBLANK(N49), ISBLANK(N50), ISBLANK(N51), ISBLANK(N52), ISBLANK(N53), ISBLANK(N54), ISBLANK(N55), ISBLANK(N56), ISBLANK(N57), ISBLANK(N58), ISBLANK(N59), ISBLANK(N60), ISBLANK(N61), ISBLANK(N62), ISBLANK(N63), ISBLANK(N64), ISBLANK(N65))</f>
        <v>2</v>
      </c>
      <c r="O120" s="103">
        <f t="shared" si="4"/>
        <v>2</v>
      </c>
      <c r="P120" s="103">
        <f t="shared" si="4"/>
        <v>5</v>
      </c>
      <c r="Q120" s="103">
        <f t="shared" si="4"/>
        <v>2</v>
      </c>
      <c r="R120" s="103">
        <f t="shared" si="4"/>
        <v>2</v>
      </c>
      <c r="S120" s="103">
        <f t="shared" si="4"/>
        <v>3</v>
      </c>
      <c r="T120" s="103">
        <f t="shared" si="4"/>
        <v>8</v>
      </c>
      <c r="U120" s="103">
        <f t="shared" si="4"/>
        <v>19</v>
      </c>
      <c r="V120" s="103">
        <f t="shared" si="4"/>
        <v>3</v>
      </c>
      <c r="W120" s="103">
        <f t="shared" si="4"/>
        <v>2</v>
      </c>
      <c r="X120" s="103">
        <f t="shared" si="4"/>
        <v>8</v>
      </c>
      <c r="Y120" s="103">
        <f t="shared" si="4"/>
        <v>19</v>
      </c>
      <c r="Z120" s="103">
        <f t="shared" si="4"/>
        <v>2</v>
      </c>
      <c r="AA120" s="103">
        <f t="shared" si="4"/>
        <v>2</v>
      </c>
      <c r="AB120" s="103">
        <f t="shared" si="4"/>
        <v>11</v>
      </c>
      <c r="AC120" s="103">
        <f t="shared" si="4"/>
        <v>2</v>
      </c>
      <c r="AD120" s="103">
        <f t="shared" si="4"/>
        <v>2</v>
      </c>
      <c r="AE120" s="103">
        <f t="shared" si="4"/>
        <v>9</v>
      </c>
      <c r="AF120" s="103">
        <f t="shared" si="4"/>
        <v>2</v>
      </c>
      <c r="AG120" s="103">
        <f t="shared" si="4"/>
        <v>7</v>
      </c>
      <c r="AH120" s="103">
        <f t="shared" si="4"/>
        <v>2</v>
      </c>
      <c r="AI120" s="103">
        <f t="shared" si="4"/>
        <v>2</v>
      </c>
      <c r="AJ120" s="103">
        <f t="shared" si="4"/>
        <v>2</v>
      </c>
      <c r="AK120" s="103">
        <f t="shared" si="4"/>
        <v>17</v>
      </c>
      <c r="AL120" s="103">
        <f>SUM(ISBLANK(AL47), ISBLANK(AL48), ISBLANK(AL49), ISBLANK(AL50), ISBLANK(AL51), ISBLANK(AL52), ISBLANK(AL53), ISBLANK(AL54), ISBLANK(AL55), ISBLANK(AL56), ISBLANK(AL57), ISBLANK(AL58), ISBLANK(AL59), ISBLANK(AL60), ISBLANK(AL61), ISBLANK(AL62), ISBLANK(AL63), ISBLANK(AL64), ISBLANK(AL65))</f>
        <v>7</v>
      </c>
      <c r="AM120" s="103">
        <f t="shared" si="4"/>
        <v>17</v>
      </c>
      <c r="AN120" s="103">
        <f t="shared" si="4"/>
        <v>9</v>
      </c>
      <c r="AO120" s="103">
        <f t="shared" si="4"/>
        <v>9</v>
      </c>
      <c r="AP120" s="103">
        <f t="shared" si="4"/>
        <v>4</v>
      </c>
      <c r="AQ120" s="103">
        <f t="shared" si="4"/>
        <v>12</v>
      </c>
      <c r="AR120" s="103">
        <f t="shared" si="4"/>
        <v>7</v>
      </c>
      <c r="AS120" s="103">
        <f t="shared" si="4"/>
        <v>9</v>
      </c>
      <c r="AT120" s="103">
        <f t="shared" si="4"/>
        <v>12</v>
      </c>
      <c r="AU120" s="103">
        <f t="shared" si="4"/>
        <v>12</v>
      </c>
      <c r="AV120" s="103">
        <f t="shared" si="4"/>
        <v>12</v>
      </c>
      <c r="AW120" s="103">
        <f t="shared" si="4"/>
        <v>17</v>
      </c>
      <c r="AX120" s="103">
        <f t="shared" si="4"/>
        <v>12</v>
      </c>
      <c r="AY120" s="103">
        <f t="shared" si="4"/>
        <v>12</v>
      </c>
      <c r="AZ120" s="103">
        <f t="shared" si="4"/>
        <v>7</v>
      </c>
      <c r="BA120" s="103">
        <f t="shared" si="4"/>
        <v>12</v>
      </c>
      <c r="BB120" s="103">
        <f t="shared" si="4"/>
        <v>5</v>
      </c>
      <c r="BC120" s="103">
        <f t="shared" si="4"/>
        <v>13</v>
      </c>
      <c r="BD120" s="103">
        <f t="shared" si="4"/>
        <v>2</v>
      </c>
      <c r="BE120" s="103">
        <f t="shared" si="4"/>
        <v>2</v>
      </c>
      <c r="BF120" s="103">
        <f t="shared" si="4"/>
        <v>2</v>
      </c>
      <c r="BG120" s="103">
        <f t="shared" si="4"/>
        <v>2</v>
      </c>
      <c r="BH120" s="103">
        <f>SUM(ISBLANK(BH47), ISBLANK(BH48), ISBLANK(BH49), ISBLANK(BH50), ISBLANK(BH51), ISBLANK(BH52), ISBLANK(BH53), ISBLANK(BH54), ISBLANK(BH55), ISBLANK(BH56), ISBLANK(BH57), ISBLANK(BH58), ISBLANK(BH59), ISBLANK(BH60), ISBLANK(BH61), ISBLANK(BH62), ISBLANK(BH63), ISBLANK(BH64), ISBLANK(BH65))</f>
        <v>2</v>
      </c>
      <c r="BI120" s="103">
        <f t="shared" si="4"/>
        <v>2</v>
      </c>
      <c r="BJ120" s="103">
        <f t="shared" si="4"/>
        <v>3</v>
      </c>
      <c r="BK120" s="103">
        <f t="shared" si="4"/>
        <v>5</v>
      </c>
      <c r="BL120" s="103">
        <f>SUM(ISBLANK(BL47), ISBLANK(BL48), ISBLANK(BL49), ISBLANK(BL50), ISBLANK(BL51), ISBLANK(BL52), ISBLANK(BL53), ISBLANK(BL54), ISBLANK(BL55), ISBLANK(BL56), ISBLANK(BL57), ISBLANK(BL58), ISBLANK(BL59), ISBLANK(BL60), ISBLANK(BL61), ISBLANK(BL62), ISBLANK(BL63), ISBLANK(BL64), ISBLANK(BL65))</f>
        <v>7</v>
      </c>
      <c r="BM120" s="103">
        <f t="shared" si="4"/>
        <v>2</v>
      </c>
      <c r="BN120" s="103">
        <f t="shared" si="4"/>
        <v>1</v>
      </c>
      <c r="BO120" s="103">
        <f t="shared" ref="BO120:CG120" si="5">SUM(ISBLANK(BO47), ISBLANK(BO48), ISBLANK(BO49), ISBLANK(BO50), ISBLANK(BO51), ISBLANK(BO52), ISBLANK(BO53), ISBLANK(BO54), ISBLANK(BO55), ISBLANK(BO56), ISBLANK(BO57), ISBLANK(BO58), ISBLANK(BO59), ISBLANK(BO60), ISBLANK(BO61), ISBLANK(BO62), ISBLANK(BO63), ISBLANK(BO64), ISBLANK(BO65))</f>
        <v>5</v>
      </c>
      <c r="BP120" s="103">
        <f t="shared" si="5"/>
        <v>0</v>
      </c>
      <c r="BQ120" s="103">
        <f t="shared" si="5"/>
        <v>2</v>
      </c>
      <c r="BR120" s="103">
        <f t="shared" si="5"/>
        <v>2</v>
      </c>
      <c r="BS120" s="103">
        <f t="shared" si="5"/>
        <v>2</v>
      </c>
      <c r="BT120" s="103">
        <f t="shared" si="5"/>
        <v>2</v>
      </c>
      <c r="BU120" s="103">
        <f t="shared" si="5"/>
        <v>2</v>
      </c>
      <c r="BV120" s="103">
        <f t="shared" si="5"/>
        <v>8</v>
      </c>
      <c r="BW120" s="103">
        <f t="shared" si="5"/>
        <v>2</v>
      </c>
      <c r="BX120" s="103">
        <f t="shared" si="5"/>
        <v>2</v>
      </c>
      <c r="BY120" s="103">
        <f t="shared" si="5"/>
        <v>2</v>
      </c>
      <c r="BZ120" s="103">
        <f t="shared" si="5"/>
        <v>2</v>
      </c>
      <c r="CA120" s="103">
        <f t="shared" si="5"/>
        <v>9</v>
      </c>
      <c r="CB120" s="103">
        <f t="shared" si="5"/>
        <v>5</v>
      </c>
      <c r="CC120" s="103">
        <f t="shared" si="5"/>
        <v>2</v>
      </c>
      <c r="CD120" s="103">
        <f t="shared" si="5"/>
        <v>2</v>
      </c>
      <c r="CE120" s="103">
        <f t="shared" si="5"/>
        <v>2</v>
      </c>
      <c r="CF120" s="103">
        <f t="shared" si="5"/>
        <v>2</v>
      </c>
      <c r="CG120" s="103">
        <f t="shared" si="5"/>
        <v>3</v>
      </c>
    </row>
    <row r="121" spans="1:85" s="45" customFormat="1">
      <c r="A121" s="102" t="s">
        <v>4850</v>
      </c>
      <c r="B121" s="103">
        <f>SUM(ISBLANK(B66), ISBLANK(B67), ISBLANK(B68), ISBLANK(B69), ISBLANK(B70), ISBLANK(B71), ISBLANK(B72), ISBLANK(B73), ISBLANK(B74), ISBLANK(B75), ISBLANK(B76), ISBLANK(B77), ISBLANK(B78), ISBLANK(B79), ISBLANK(B80), ISBLANK(B81), ISBLANK(B82), ISBLANK(B83), ISBLANK(B84))</f>
        <v>18</v>
      </c>
      <c r="C121" s="103">
        <f t="shared" ref="C121:BN121" si="6">SUM(ISBLANK(C66), ISBLANK(C67), ISBLANK(C68), ISBLANK(C69), ISBLANK(C70), ISBLANK(C71), ISBLANK(C72), ISBLANK(C73), ISBLANK(C74), ISBLANK(C75), ISBLANK(C76), ISBLANK(C77), ISBLANK(C78), ISBLANK(C79), ISBLANK(C80), ISBLANK(C81), ISBLANK(C82), ISBLANK(C83), ISBLANK(C84))</f>
        <v>18</v>
      </c>
      <c r="D121" s="103">
        <f t="shared" si="6"/>
        <v>9</v>
      </c>
      <c r="E121" s="103">
        <f t="shared" si="6"/>
        <v>18</v>
      </c>
      <c r="F121" s="103">
        <f t="shared" si="6"/>
        <v>18</v>
      </c>
      <c r="G121" s="103">
        <f t="shared" si="6"/>
        <v>11</v>
      </c>
      <c r="H121" s="103">
        <f t="shared" si="6"/>
        <v>12</v>
      </c>
      <c r="I121" s="103">
        <f t="shared" si="6"/>
        <v>13</v>
      </c>
      <c r="J121" s="103">
        <f t="shared" si="6"/>
        <v>10</v>
      </c>
      <c r="K121" s="103">
        <f t="shared" si="6"/>
        <v>11</v>
      </c>
      <c r="L121" s="103">
        <f t="shared" si="6"/>
        <v>10</v>
      </c>
      <c r="M121" s="103">
        <f t="shared" si="6"/>
        <v>7</v>
      </c>
      <c r="N121" s="103">
        <f>SUM(ISBLANK(N66), ISBLANK(N67), ISBLANK(N68), ISBLANK(N69), ISBLANK(N70), ISBLANK(N71), ISBLANK(N72), ISBLANK(N73), ISBLANK(N74), ISBLANK(N75), ISBLANK(N76), ISBLANK(N77), ISBLANK(N78), ISBLANK(N79), ISBLANK(N80), ISBLANK(N81), ISBLANK(N82), ISBLANK(N83), ISBLANK(N84))</f>
        <v>17</v>
      </c>
      <c r="O121" s="103">
        <f t="shared" si="6"/>
        <v>7</v>
      </c>
      <c r="P121" s="103">
        <f t="shared" si="6"/>
        <v>10</v>
      </c>
      <c r="Q121" s="103">
        <f t="shared" si="6"/>
        <v>8</v>
      </c>
      <c r="R121" s="103">
        <f t="shared" si="6"/>
        <v>11</v>
      </c>
      <c r="S121" s="103">
        <f t="shared" si="6"/>
        <v>5</v>
      </c>
      <c r="T121" s="103">
        <f t="shared" si="6"/>
        <v>11</v>
      </c>
      <c r="U121" s="103">
        <f t="shared" si="6"/>
        <v>15</v>
      </c>
      <c r="V121" s="103">
        <f t="shared" si="6"/>
        <v>6</v>
      </c>
      <c r="W121" s="103">
        <f t="shared" si="6"/>
        <v>6</v>
      </c>
      <c r="X121" s="103">
        <f t="shared" si="6"/>
        <v>13</v>
      </c>
      <c r="Y121" s="103">
        <f t="shared" si="6"/>
        <v>18</v>
      </c>
      <c r="Z121" s="103">
        <f t="shared" si="6"/>
        <v>9</v>
      </c>
      <c r="AA121" s="103">
        <f t="shared" si="6"/>
        <v>9</v>
      </c>
      <c r="AB121" s="103">
        <f t="shared" si="6"/>
        <v>15</v>
      </c>
      <c r="AC121" s="103">
        <f t="shared" si="6"/>
        <v>8</v>
      </c>
      <c r="AD121" s="103">
        <f t="shared" si="6"/>
        <v>7</v>
      </c>
      <c r="AE121" s="103">
        <f t="shared" si="6"/>
        <v>13</v>
      </c>
      <c r="AF121" s="103">
        <f t="shared" si="6"/>
        <v>9</v>
      </c>
      <c r="AG121" s="103">
        <f t="shared" si="6"/>
        <v>14</v>
      </c>
      <c r="AH121" s="103">
        <f t="shared" si="6"/>
        <v>6</v>
      </c>
      <c r="AI121" s="103">
        <f t="shared" si="6"/>
        <v>6</v>
      </c>
      <c r="AJ121" s="103">
        <f t="shared" si="6"/>
        <v>12</v>
      </c>
      <c r="AK121" s="103">
        <f t="shared" si="6"/>
        <v>19</v>
      </c>
      <c r="AL121" s="103">
        <f>SUM(ISBLANK(AL66), ISBLANK(AL67), ISBLANK(AL68), ISBLANK(AL69), ISBLANK(AL70), ISBLANK(AL71), ISBLANK(AL72), ISBLANK(AL73), ISBLANK(AL74), ISBLANK(AL75), ISBLANK(AL76), ISBLANK(AL77), ISBLANK(AL78), ISBLANK(AL79), ISBLANK(AL80), ISBLANK(AL81), ISBLANK(AL82), ISBLANK(AL83), ISBLANK(AL84))</f>
        <v>18</v>
      </c>
      <c r="AM121" s="103">
        <f t="shared" si="6"/>
        <v>19</v>
      </c>
      <c r="AN121" s="103">
        <f t="shared" si="6"/>
        <v>12</v>
      </c>
      <c r="AO121" s="103">
        <f t="shared" si="6"/>
        <v>12</v>
      </c>
      <c r="AP121" s="103">
        <f t="shared" si="6"/>
        <v>6</v>
      </c>
      <c r="AQ121" s="103">
        <f t="shared" si="6"/>
        <v>18</v>
      </c>
      <c r="AR121" s="103">
        <f t="shared" si="6"/>
        <v>18</v>
      </c>
      <c r="AS121" s="103">
        <f t="shared" si="6"/>
        <v>18</v>
      </c>
      <c r="AT121" s="103">
        <f t="shared" si="6"/>
        <v>18</v>
      </c>
      <c r="AU121" s="103">
        <f t="shared" si="6"/>
        <v>18</v>
      </c>
      <c r="AV121" s="103">
        <f t="shared" si="6"/>
        <v>18</v>
      </c>
      <c r="AW121" s="103">
        <f t="shared" si="6"/>
        <v>19</v>
      </c>
      <c r="AX121" s="103">
        <f t="shared" si="6"/>
        <v>18</v>
      </c>
      <c r="AY121" s="103">
        <f t="shared" si="6"/>
        <v>17</v>
      </c>
      <c r="AZ121" s="103">
        <f t="shared" si="6"/>
        <v>18</v>
      </c>
      <c r="BA121" s="103">
        <f t="shared" si="6"/>
        <v>17</v>
      </c>
      <c r="BB121" s="103">
        <f t="shared" si="6"/>
        <v>4</v>
      </c>
      <c r="BC121" s="103">
        <f t="shared" si="6"/>
        <v>9</v>
      </c>
      <c r="BD121" s="103">
        <f t="shared" si="6"/>
        <v>1</v>
      </c>
      <c r="BE121" s="103">
        <f t="shared" si="6"/>
        <v>10</v>
      </c>
      <c r="BF121" s="103">
        <f t="shared" si="6"/>
        <v>6</v>
      </c>
      <c r="BG121" s="103">
        <f t="shared" si="6"/>
        <v>15</v>
      </c>
      <c r="BH121" s="103">
        <f>SUM(ISBLANK(BH66), ISBLANK(BH67), ISBLANK(BH68), ISBLANK(BH69), ISBLANK(BH70), ISBLANK(BH71), ISBLANK(BH72), ISBLANK(BH73), ISBLANK(BH74), ISBLANK(BH75), ISBLANK(BH76), ISBLANK(BH77), ISBLANK(BH78), ISBLANK(BH79), ISBLANK(BH80), ISBLANK(BH81), ISBLANK(BH82), ISBLANK(BH83), ISBLANK(BH84))</f>
        <v>15</v>
      </c>
      <c r="BI121" s="103">
        <f t="shared" si="6"/>
        <v>6</v>
      </c>
      <c r="BJ121" s="103">
        <f t="shared" si="6"/>
        <v>7</v>
      </c>
      <c r="BK121" s="103">
        <f t="shared" si="6"/>
        <v>7</v>
      </c>
      <c r="BL121" s="103">
        <f>SUM(ISBLANK(BL66), ISBLANK(BL67), ISBLANK(BL68), ISBLANK(BL69), ISBLANK(BL70), ISBLANK(BL71), ISBLANK(BL72), ISBLANK(BL73), ISBLANK(BL74), ISBLANK(BL75), ISBLANK(BL76), ISBLANK(BL77), ISBLANK(BL78), ISBLANK(BL79), ISBLANK(BL80), ISBLANK(BL81), ISBLANK(BL82), ISBLANK(BL83), ISBLANK(BL84))</f>
        <v>15</v>
      </c>
      <c r="BM121" s="103">
        <f t="shared" si="6"/>
        <v>6</v>
      </c>
      <c r="BN121" s="103">
        <f t="shared" si="6"/>
        <v>6</v>
      </c>
      <c r="BO121" s="103">
        <f t="shared" ref="BO121:CG121" si="7">SUM(ISBLANK(BO66), ISBLANK(BO67), ISBLANK(BO68), ISBLANK(BO69), ISBLANK(BO70), ISBLANK(BO71), ISBLANK(BO72), ISBLANK(BO73), ISBLANK(BO74), ISBLANK(BO75), ISBLANK(BO76), ISBLANK(BO77), ISBLANK(BO78), ISBLANK(BO79), ISBLANK(BO80), ISBLANK(BO81), ISBLANK(BO82), ISBLANK(BO83), ISBLANK(BO84))</f>
        <v>7</v>
      </c>
      <c r="BP121" s="103">
        <f t="shared" si="7"/>
        <v>13</v>
      </c>
      <c r="BQ121" s="103">
        <f t="shared" si="7"/>
        <v>6</v>
      </c>
      <c r="BR121" s="103">
        <f t="shared" si="7"/>
        <v>11</v>
      </c>
      <c r="BS121" s="103">
        <f t="shared" si="7"/>
        <v>6</v>
      </c>
      <c r="BT121" s="103">
        <f t="shared" si="7"/>
        <v>6</v>
      </c>
      <c r="BU121" s="103">
        <f t="shared" si="7"/>
        <v>6</v>
      </c>
      <c r="BV121" s="103">
        <f t="shared" si="7"/>
        <v>13</v>
      </c>
      <c r="BW121" s="103">
        <f t="shared" si="7"/>
        <v>6</v>
      </c>
      <c r="BX121" s="103">
        <f t="shared" si="7"/>
        <v>1</v>
      </c>
      <c r="BY121" s="103">
        <f t="shared" si="7"/>
        <v>6</v>
      </c>
      <c r="BZ121" s="103">
        <f t="shared" si="7"/>
        <v>15</v>
      </c>
      <c r="CA121" s="103">
        <f t="shared" si="7"/>
        <v>14</v>
      </c>
      <c r="CB121" s="103">
        <f t="shared" si="7"/>
        <v>7</v>
      </c>
      <c r="CC121" s="103">
        <f t="shared" si="7"/>
        <v>6</v>
      </c>
      <c r="CD121" s="103">
        <f t="shared" si="7"/>
        <v>6</v>
      </c>
      <c r="CE121" s="103">
        <f t="shared" si="7"/>
        <v>6</v>
      </c>
      <c r="CF121" s="103">
        <f t="shared" si="7"/>
        <v>6</v>
      </c>
      <c r="CG121" s="103">
        <f t="shared" si="7"/>
        <v>7</v>
      </c>
    </row>
    <row r="122" spans="1:85" s="45" customFormat="1">
      <c r="A122" s="102" t="s">
        <v>4851</v>
      </c>
      <c r="B122" s="103">
        <f>SUM(ISBLANK(B85), ISBLANK(B86), ISBLANK(B87), ISBLANK(B88), ISBLANK(B89), ISBLANK(B90), ISBLANK(B91), ISBLANK(B92), ISBLANK(B93), ISBLANK(B94), ISBLANK(B95), ISBLANK(B96), ISBLANK(B97), ISBLANK(B98), ISBLANK(B99), ISBLANK(B100), ISBLANK(B101), ISBLANK(B102), ISBLANK(B103))</f>
        <v>17</v>
      </c>
      <c r="C122" s="103">
        <f t="shared" ref="C122:BN122" si="8">SUM(ISBLANK(C85), ISBLANK(C86), ISBLANK(C87), ISBLANK(C88), ISBLANK(C89), ISBLANK(C90), ISBLANK(C91), ISBLANK(C92), ISBLANK(C93), ISBLANK(C94), ISBLANK(C95), ISBLANK(C96), ISBLANK(C97), ISBLANK(C98), ISBLANK(C99), ISBLANK(C100), ISBLANK(C101), ISBLANK(C102), ISBLANK(C103))</f>
        <v>17</v>
      </c>
      <c r="D122" s="103">
        <f t="shared" si="8"/>
        <v>1</v>
      </c>
      <c r="E122" s="103">
        <f t="shared" si="8"/>
        <v>17</v>
      </c>
      <c r="F122" s="103">
        <f t="shared" si="8"/>
        <v>17</v>
      </c>
      <c r="G122" s="103">
        <f t="shared" si="8"/>
        <v>14</v>
      </c>
      <c r="H122" s="103">
        <f t="shared" si="8"/>
        <v>12</v>
      </c>
      <c r="I122" s="103">
        <f t="shared" si="8"/>
        <v>2</v>
      </c>
      <c r="J122" s="103">
        <f t="shared" si="8"/>
        <v>15</v>
      </c>
      <c r="K122" s="103">
        <f t="shared" si="8"/>
        <v>1</v>
      </c>
      <c r="L122" s="103">
        <f t="shared" si="8"/>
        <v>13</v>
      </c>
      <c r="M122" s="103">
        <f t="shared" si="8"/>
        <v>1</v>
      </c>
      <c r="N122" s="103">
        <f>SUM(ISBLANK(N85), ISBLANK(N86), ISBLANK(N87), ISBLANK(N88), ISBLANK(N89), ISBLANK(N90), ISBLANK(N91), ISBLANK(N92), ISBLANK(N93), ISBLANK(N94), ISBLANK(N95), ISBLANK(N96), ISBLANK(N97), ISBLANK(N98), ISBLANK(N99), ISBLANK(N100), ISBLANK(N101), ISBLANK(N102), ISBLANK(N103))</f>
        <v>2</v>
      </c>
      <c r="O122" s="103">
        <f t="shared" si="8"/>
        <v>1</v>
      </c>
      <c r="P122" s="103">
        <f t="shared" si="8"/>
        <v>1</v>
      </c>
      <c r="Q122" s="103">
        <f t="shared" si="8"/>
        <v>1</v>
      </c>
      <c r="R122" s="103">
        <f t="shared" si="8"/>
        <v>3</v>
      </c>
      <c r="S122" s="103">
        <f t="shared" si="8"/>
        <v>1</v>
      </c>
      <c r="T122" s="103">
        <f t="shared" si="8"/>
        <v>14</v>
      </c>
      <c r="U122" s="103">
        <f t="shared" si="8"/>
        <v>16</v>
      </c>
      <c r="V122" s="103">
        <f t="shared" si="8"/>
        <v>1</v>
      </c>
      <c r="W122" s="103">
        <f t="shared" si="8"/>
        <v>2</v>
      </c>
      <c r="X122" s="103">
        <f t="shared" si="8"/>
        <v>1</v>
      </c>
      <c r="Y122" s="103">
        <f t="shared" si="8"/>
        <v>1</v>
      </c>
      <c r="Z122" s="103">
        <f t="shared" si="8"/>
        <v>1</v>
      </c>
      <c r="AA122" s="103">
        <f t="shared" si="8"/>
        <v>1</v>
      </c>
      <c r="AB122" s="103">
        <f t="shared" si="8"/>
        <v>14</v>
      </c>
      <c r="AC122" s="103">
        <f t="shared" si="8"/>
        <v>1</v>
      </c>
      <c r="AD122" s="103">
        <f t="shared" si="8"/>
        <v>3</v>
      </c>
      <c r="AE122" s="103">
        <f t="shared" si="8"/>
        <v>14</v>
      </c>
      <c r="AF122" s="103">
        <f t="shared" si="8"/>
        <v>1</v>
      </c>
      <c r="AG122" s="103">
        <f t="shared" si="8"/>
        <v>2</v>
      </c>
      <c r="AH122" s="103">
        <f t="shared" si="8"/>
        <v>1</v>
      </c>
      <c r="AI122" s="103">
        <f t="shared" si="8"/>
        <v>1</v>
      </c>
      <c r="AJ122" s="103">
        <f t="shared" si="8"/>
        <v>2</v>
      </c>
      <c r="AK122" s="103">
        <f t="shared" si="8"/>
        <v>19</v>
      </c>
      <c r="AL122" s="103">
        <f>SUM(ISBLANK(AL85), ISBLANK(AL86), ISBLANK(AL87), ISBLANK(AL88), ISBLANK(AL89), ISBLANK(AL90), ISBLANK(AL91), ISBLANK(AL92), ISBLANK(AL93), ISBLANK(AL94), ISBLANK(AL95), ISBLANK(AL96), ISBLANK(AL97), ISBLANK(AL98), ISBLANK(AL99), ISBLANK(AL100), ISBLANK(AL101), ISBLANK(AL102), ISBLANK(AL103))</f>
        <v>2</v>
      </c>
      <c r="AM122" s="103">
        <f t="shared" si="8"/>
        <v>19</v>
      </c>
      <c r="AN122" s="103">
        <f t="shared" si="8"/>
        <v>14</v>
      </c>
      <c r="AO122" s="103">
        <f t="shared" si="8"/>
        <v>1</v>
      </c>
      <c r="AP122" s="103">
        <f t="shared" si="8"/>
        <v>1</v>
      </c>
      <c r="AQ122" s="103">
        <f t="shared" si="8"/>
        <v>17</v>
      </c>
      <c r="AR122" s="103">
        <f t="shared" si="8"/>
        <v>17</v>
      </c>
      <c r="AS122" s="103">
        <f t="shared" si="8"/>
        <v>17</v>
      </c>
      <c r="AT122" s="103">
        <f t="shared" si="8"/>
        <v>17</v>
      </c>
      <c r="AU122" s="103">
        <f t="shared" si="8"/>
        <v>17</v>
      </c>
      <c r="AV122" s="103">
        <f t="shared" si="8"/>
        <v>17</v>
      </c>
      <c r="AW122" s="103">
        <f t="shared" si="8"/>
        <v>19</v>
      </c>
      <c r="AX122" s="103">
        <f t="shared" si="8"/>
        <v>17</v>
      </c>
      <c r="AY122" s="103">
        <f t="shared" si="8"/>
        <v>17</v>
      </c>
      <c r="AZ122" s="103">
        <f t="shared" si="8"/>
        <v>17</v>
      </c>
      <c r="BA122" s="103">
        <f t="shared" si="8"/>
        <v>17</v>
      </c>
      <c r="BB122" s="103">
        <f t="shared" si="8"/>
        <v>1</v>
      </c>
      <c r="BC122" s="103">
        <f t="shared" si="8"/>
        <v>1</v>
      </c>
      <c r="BD122" s="103">
        <f t="shared" si="8"/>
        <v>2</v>
      </c>
      <c r="BE122" s="103">
        <f t="shared" si="8"/>
        <v>1</v>
      </c>
      <c r="BF122" s="103">
        <f t="shared" si="8"/>
        <v>1</v>
      </c>
      <c r="BG122" s="103">
        <f t="shared" si="8"/>
        <v>17</v>
      </c>
      <c r="BH122" s="103">
        <f>SUM(ISBLANK(BH85), ISBLANK(BH86), ISBLANK(BH87), ISBLANK(BH88), ISBLANK(BH89), ISBLANK(BH90), ISBLANK(BH91), ISBLANK(BH92), ISBLANK(BH93), ISBLANK(BH94), ISBLANK(BH95), ISBLANK(BH96), ISBLANK(BH97), ISBLANK(BH98), ISBLANK(BH99), ISBLANK(BH100), ISBLANK(BH101), ISBLANK(BH102), ISBLANK(BH103))</f>
        <v>2</v>
      </c>
      <c r="BI122" s="103">
        <f t="shared" si="8"/>
        <v>1</v>
      </c>
      <c r="BJ122" s="103">
        <f t="shared" si="8"/>
        <v>1</v>
      </c>
      <c r="BK122" s="103">
        <f t="shared" si="8"/>
        <v>1</v>
      </c>
      <c r="BL122" s="103">
        <f>SUM(ISBLANK(BL85), ISBLANK(BL86), ISBLANK(BL87), ISBLANK(BL88), ISBLANK(BL89), ISBLANK(BL90), ISBLANK(BL91), ISBLANK(BL92), ISBLANK(BL93), ISBLANK(BL94), ISBLANK(BL95), ISBLANK(BL96), ISBLANK(BL97), ISBLANK(BL98), ISBLANK(BL99), ISBLANK(BL100), ISBLANK(BL101), ISBLANK(BL102), ISBLANK(BL103))</f>
        <v>1</v>
      </c>
      <c r="BM122" s="103">
        <f t="shared" si="8"/>
        <v>1</v>
      </c>
      <c r="BN122" s="103">
        <f t="shared" si="8"/>
        <v>1</v>
      </c>
      <c r="BO122" s="103">
        <f t="shared" ref="BO122:CG122" si="9">SUM(ISBLANK(BO85), ISBLANK(BO86), ISBLANK(BO87), ISBLANK(BO88), ISBLANK(BO89), ISBLANK(BO90), ISBLANK(BO91), ISBLANK(BO92), ISBLANK(BO93), ISBLANK(BO94), ISBLANK(BO95), ISBLANK(BO96), ISBLANK(BO97), ISBLANK(BO98), ISBLANK(BO99), ISBLANK(BO100), ISBLANK(BO101), ISBLANK(BO102), ISBLANK(BO103))</f>
        <v>1</v>
      </c>
      <c r="BP122" s="103">
        <f t="shared" si="9"/>
        <v>1</v>
      </c>
      <c r="BQ122" s="103">
        <f t="shared" si="9"/>
        <v>1</v>
      </c>
      <c r="BR122" s="103">
        <f t="shared" si="9"/>
        <v>2</v>
      </c>
      <c r="BS122" s="103">
        <f t="shared" si="9"/>
        <v>1</v>
      </c>
      <c r="BT122" s="103">
        <f t="shared" si="9"/>
        <v>2</v>
      </c>
      <c r="BU122" s="103">
        <f t="shared" si="9"/>
        <v>1</v>
      </c>
      <c r="BV122" s="103">
        <f t="shared" si="9"/>
        <v>9</v>
      </c>
      <c r="BW122" s="103">
        <f t="shared" si="9"/>
        <v>1</v>
      </c>
      <c r="BX122" s="103">
        <f t="shared" si="9"/>
        <v>2</v>
      </c>
      <c r="BY122" s="103">
        <f t="shared" si="9"/>
        <v>1</v>
      </c>
      <c r="BZ122" s="103">
        <f t="shared" si="9"/>
        <v>2</v>
      </c>
      <c r="CA122" s="103">
        <f t="shared" si="9"/>
        <v>13</v>
      </c>
      <c r="CB122" s="103">
        <f t="shared" si="9"/>
        <v>1</v>
      </c>
      <c r="CC122" s="103">
        <f t="shared" si="9"/>
        <v>1</v>
      </c>
      <c r="CD122" s="103">
        <f t="shared" si="9"/>
        <v>1</v>
      </c>
      <c r="CE122" s="103">
        <f t="shared" si="9"/>
        <v>2</v>
      </c>
      <c r="CF122" s="103">
        <f t="shared" si="9"/>
        <v>1</v>
      </c>
      <c r="CG122" s="103">
        <f t="shared" si="9"/>
        <v>1</v>
      </c>
    </row>
    <row r="123" spans="1:85" s="45" customFormat="1">
      <c r="A123" s="102" t="s">
        <v>4852</v>
      </c>
      <c r="B123" s="103">
        <f>SUM(ISBLANK(B104), ISBLANK(B105), ISBLANK(B106), ISBLANK(B107), ISBLANK(B108), ISBLANK(B109), ISBLANK(B110), ISBLANK(B111), ISBLANK(B112), ISBLANK(B113), ISBLANK(B114), ISBLANK(B115), ISBLANK(B116), ISBLANK(B117), ISBLANK(B118))</f>
        <v>15</v>
      </c>
      <c r="C123" s="103">
        <f t="shared" ref="C123:BN123" si="10">SUM(ISBLANK(C104), ISBLANK(C105), ISBLANK(C106), ISBLANK(C107), ISBLANK(C108), ISBLANK(C109), ISBLANK(C110), ISBLANK(C111), ISBLANK(C112), ISBLANK(C113), ISBLANK(C114), ISBLANK(C115), ISBLANK(C116), ISBLANK(C117), ISBLANK(C118))</f>
        <v>15</v>
      </c>
      <c r="D123" s="103">
        <f t="shared" si="10"/>
        <v>2</v>
      </c>
      <c r="E123" s="103">
        <f t="shared" si="10"/>
        <v>15</v>
      </c>
      <c r="F123" s="103">
        <f t="shared" si="10"/>
        <v>15</v>
      </c>
      <c r="G123" s="103">
        <f t="shared" si="10"/>
        <v>6</v>
      </c>
      <c r="H123" s="103">
        <f t="shared" si="10"/>
        <v>8</v>
      </c>
      <c r="I123" s="103">
        <f t="shared" si="10"/>
        <v>2</v>
      </c>
      <c r="J123" s="103">
        <f t="shared" si="10"/>
        <v>5</v>
      </c>
      <c r="K123" s="103">
        <f t="shared" si="10"/>
        <v>2</v>
      </c>
      <c r="L123" s="103">
        <f t="shared" si="10"/>
        <v>5</v>
      </c>
      <c r="M123" s="103">
        <f t="shared" si="10"/>
        <v>1</v>
      </c>
      <c r="N123" s="103">
        <f>SUM(ISBLANK(N104), ISBLANK(N105), ISBLANK(N106), ISBLANK(N107), ISBLANK(N108), ISBLANK(N109), ISBLANK(N110), ISBLANK(N111), ISBLANK(N112), ISBLANK(N113), ISBLANK(N114), ISBLANK(N115), ISBLANK(N116), ISBLANK(N117), ISBLANK(N118))</f>
        <v>2</v>
      </c>
      <c r="O123" s="103">
        <f t="shared" si="10"/>
        <v>1</v>
      </c>
      <c r="P123" s="103">
        <f t="shared" si="10"/>
        <v>1</v>
      </c>
      <c r="Q123" s="103">
        <f t="shared" si="10"/>
        <v>1</v>
      </c>
      <c r="R123" s="103">
        <f t="shared" si="10"/>
        <v>3</v>
      </c>
      <c r="S123" s="103">
        <f t="shared" si="10"/>
        <v>2</v>
      </c>
      <c r="T123" s="103">
        <f t="shared" si="10"/>
        <v>5</v>
      </c>
      <c r="U123" s="103">
        <f t="shared" si="10"/>
        <v>5</v>
      </c>
      <c r="V123" s="103">
        <f t="shared" si="10"/>
        <v>2</v>
      </c>
      <c r="W123" s="103">
        <f t="shared" si="10"/>
        <v>2</v>
      </c>
      <c r="X123" s="103">
        <f t="shared" si="10"/>
        <v>2</v>
      </c>
      <c r="Y123" s="103">
        <f t="shared" si="10"/>
        <v>2</v>
      </c>
      <c r="Z123" s="103">
        <f t="shared" si="10"/>
        <v>2</v>
      </c>
      <c r="AA123" s="103">
        <f t="shared" si="10"/>
        <v>1</v>
      </c>
      <c r="AB123" s="103">
        <f t="shared" si="10"/>
        <v>6</v>
      </c>
      <c r="AC123" s="103">
        <f t="shared" si="10"/>
        <v>1</v>
      </c>
      <c r="AD123" s="103">
        <f t="shared" si="10"/>
        <v>2</v>
      </c>
      <c r="AE123" s="103">
        <f t="shared" si="10"/>
        <v>8</v>
      </c>
      <c r="AF123" s="103">
        <f t="shared" si="10"/>
        <v>2</v>
      </c>
      <c r="AG123" s="103">
        <f t="shared" si="10"/>
        <v>2</v>
      </c>
      <c r="AH123" s="103">
        <f t="shared" si="10"/>
        <v>2</v>
      </c>
      <c r="AI123" s="103">
        <f t="shared" si="10"/>
        <v>1</v>
      </c>
      <c r="AJ123" s="103">
        <f t="shared" si="10"/>
        <v>1</v>
      </c>
      <c r="AK123" s="103">
        <f t="shared" si="10"/>
        <v>15</v>
      </c>
      <c r="AL123" s="103">
        <f>SUM(ISBLANK(AL104), ISBLANK(AL105), ISBLANK(AL106), ISBLANK(AL107), ISBLANK(AL108), ISBLANK(AL109), ISBLANK(AL110), ISBLANK(AL111), ISBLANK(AL112), ISBLANK(AL113), ISBLANK(AL114), ISBLANK(AL115), ISBLANK(AL116), ISBLANK(AL117), ISBLANK(AL118))</f>
        <v>4</v>
      </c>
      <c r="AM123" s="103">
        <f t="shared" si="10"/>
        <v>15</v>
      </c>
      <c r="AN123" s="103">
        <f t="shared" si="10"/>
        <v>6</v>
      </c>
      <c r="AO123" s="103">
        <f t="shared" si="10"/>
        <v>2</v>
      </c>
      <c r="AP123" s="103">
        <f t="shared" si="10"/>
        <v>1</v>
      </c>
      <c r="AQ123" s="103">
        <f t="shared" si="10"/>
        <v>15</v>
      </c>
      <c r="AR123" s="103">
        <f t="shared" si="10"/>
        <v>15</v>
      </c>
      <c r="AS123" s="103">
        <f t="shared" si="10"/>
        <v>15</v>
      </c>
      <c r="AT123" s="103">
        <f t="shared" si="10"/>
        <v>15</v>
      </c>
      <c r="AU123" s="103">
        <f t="shared" si="10"/>
        <v>15</v>
      </c>
      <c r="AV123" s="103">
        <f t="shared" si="10"/>
        <v>15</v>
      </c>
      <c r="AW123" s="103">
        <f t="shared" si="10"/>
        <v>15</v>
      </c>
      <c r="AX123" s="103">
        <f t="shared" si="10"/>
        <v>15</v>
      </c>
      <c r="AY123" s="103">
        <f t="shared" si="10"/>
        <v>15</v>
      </c>
      <c r="AZ123" s="103">
        <f t="shared" si="10"/>
        <v>15</v>
      </c>
      <c r="BA123" s="103">
        <f t="shared" si="10"/>
        <v>15</v>
      </c>
      <c r="BB123" s="103">
        <f t="shared" si="10"/>
        <v>3</v>
      </c>
      <c r="BC123" s="103">
        <f t="shared" si="10"/>
        <v>2</v>
      </c>
      <c r="BD123" s="103">
        <f t="shared" si="10"/>
        <v>3</v>
      </c>
      <c r="BE123" s="103">
        <f t="shared" si="10"/>
        <v>1</v>
      </c>
      <c r="BF123" s="103">
        <f t="shared" si="10"/>
        <v>1</v>
      </c>
      <c r="BG123" s="103">
        <f t="shared" si="10"/>
        <v>15</v>
      </c>
      <c r="BH123" s="103">
        <f>SUM(ISBLANK(BH104), ISBLANK(BH105), ISBLANK(BH106), ISBLANK(BH107), ISBLANK(BH108), ISBLANK(BH109), ISBLANK(BH110), ISBLANK(BH111), ISBLANK(BH112), ISBLANK(BH113), ISBLANK(BH114), ISBLANK(BH115), ISBLANK(BH116), ISBLANK(BH117), ISBLANK(BH118))</f>
        <v>2</v>
      </c>
      <c r="BI123" s="103">
        <f t="shared" si="10"/>
        <v>2</v>
      </c>
      <c r="BJ123" s="103">
        <f t="shared" si="10"/>
        <v>0</v>
      </c>
      <c r="BK123" s="103">
        <f t="shared" si="10"/>
        <v>2</v>
      </c>
      <c r="BL123" s="103">
        <f>SUM(ISBLANK(BL104), ISBLANK(BL105), ISBLANK(BL106), ISBLANK(BL107), ISBLANK(BL108), ISBLANK(BL109), ISBLANK(BL110), ISBLANK(BL111), ISBLANK(BL112), ISBLANK(BL113), ISBLANK(BL114), ISBLANK(BL115), ISBLANK(BL116), ISBLANK(BL117), ISBLANK(BL118))</f>
        <v>3</v>
      </c>
      <c r="BM123" s="103">
        <f t="shared" si="10"/>
        <v>1</v>
      </c>
      <c r="BN123" s="103">
        <f t="shared" si="10"/>
        <v>1</v>
      </c>
      <c r="BO123" s="103">
        <f t="shared" ref="BO123:CG123" si="11">SUM(ISBLANK(BO104), ISBLANK(BO105), ISBLANK(BO106), ISBLANK(BO107), ISBLANK(BO108), ISBLANK(BO109), ISBLANK(BO110), ISBLANK(BO111), ISBLANK(BO112), ISBLANK(BO113), ISBLANK(BO114), ISBLANK(BO115), ISBLANK(BO116), ISBLANK(BO117), ISBLANK(BO118))</f>
        <v>1</v>
      </c>
      <c r="BP123" s="103">
        <f t="shared" si="11"/>
        <v>2</v>
      </c>
      <c r="BQ123" s="103">
        <f t="shared" si="11"/>
        <v>2</v>
      </c>
      <c r="BR123" s="103">
        <f t="shared" si="11"/>
        <v>2</v>
      </c>
      <c r="BS123" s="103">
        <f t="shared" si="11"/>
        <v>1</v>
      </c>
      <c r="BT123" s="103">
        <f t="shared" si="11"/>
        <v>3</v>
      </c>
      <c r="BU123" s="103">
        <f t="shared" si="11"/>
        <v>1</v>
      </c>
      <c r="BV123" s="103">
        <f t="shared" si="11"/>
        <v>7</v>
      </c>
      <c r="BW123" s="103">
        <f t="shared" si="11"/>
        <v>1</v>
      </c>
      <c r="BX123" s="103">
        <f t="shared" si="11"/>
        <v>4</v>
      </c>
      <c r="BY123" s="103">
        <f t="shared" si="11"/>
        <v>2</v>
      </c>
      <c r="BZ123" s="103">
        <f t="shared" si="11"/>
        <v>3</v>
      </c>
      <c r="CA123" s="103">
        <f t="shared" si="11"/>
        <v>7</v>
      </c>
      <c r="CB123" s="103">
        <f t="shared" si="11"/>
        <v>2</v>
      </c>
      <c r="CC123" s="103">
        <f t="shared" si="11"/>
        <v>1</v>
      </c>
      <c r="CD123" s="103">
        <f t="shared" si="11"/>
        <v>2</v>
      </c>
      <c r="CE123" s="103">
        <f t="shared" si="11"/>
        <v>1</v>
      </c>
      <c r="CF123" s="103">
        <f t="shared" si="11"/>
        <v>2</v>
      </c>
      <c r="CG123" s="103">
        <f t="shared" si="11"/>
        <v>2</v>
      </c>
    </row>
    <row r="124" spans="1:85" s="45" customFormat="1">
      <c r="A124" s="102" t="s">
        <v>4853</v>
      </c>
      <c r="B124" s="103">
        <f>(SUM(B119:B123)-89)*-1</f>
        <v>27</v>
      </c>
      <c r="C124" s="103">
        <f t="shared" ref="C124:BN124" si="12">(SUM(C119:C123)-89)*-1</f>
        <v>26</v>
      </c>
      <c r="D124" s="103">
        <f t="shared" si="12"/>
        <v>71</v>
      </c>
      <c r="E124" s="103">
        <f t="shared" si="12"/>
        <v>21</v>
      </c>
      <c r="F124" s="103">
        <f t="shared" si="12"/>
        <v>20</v>
      </c>
      <c r="G124" s="103">
        <f t="shared" si="12"/>
        <v>38</v>
      </c>
      <c r="H124" s="103">
        <f t="shared" si="12"/>
        <v>45</v>
      </c>
      <c r="I124" s="103">
        <f t="shared" si="12"/>
        <v>62</v>
      </c>
      <c r="J124" s="103">
        <f t="shared" si="12"/>
        <v>40</v>
      </c>
      <c r="K124" s="103">
        <f t="shared" si="12"/>
        <v>66</v>
      </c>
      <c r="L124" s="103">
        <f t="shared" si="12"/>
        <v>40</v>
      </c>
      <c r="M124" s="103">
        <f t="shared" si="12"/>
        <v>72</v>
      </c>
      <c r="N124" s="103">
        <f>(SUM(N119:N123)-89)*-1</f>
        <v>62</v>
      </c>
      <c r="O124" s="103">
        <f t="shared" si="12"/>
        <v>72</v>
      </c>
      <c r="P124" s="103">
        <f t="shared" si="12"/>
        <v>66</v>
      </c>
      <c r="Q124" s="103">
        <f t="shared" si="12"/>
        <v>71</v>
      </c>
      <c r="R124" s="103">
        <f t="shared" si="12"/>
        <v>64</v>
      </c>
      <c r="S124" s="103">
        <f t="shared" si="12"/>
        <v>72</v>
      </c>
      <c r="T124" s="103">
        <f t="shared" si="12"/>
        <v>42</v>
      </c>
      <c r="U124" s="103">
        <f t="shared" si="12"/>
        <v>24</v>
      </c>
      <c r="V124" s="103">
        <f t="shared" si="12"/>
        <v>71</v>
      </c>
      <c r="W124" s="103">
        <f t="shared" si="12"/>
        <v>71</v>
      </c>
      <c r="X124" s="103">
        <f t="shared" si="12"/>
        <v>56</v>
      </c>
      <c r="Y124" s="103">
        <f t="shared" si="12"/>
        <v>40</v>
      </c>
      <c r="Z124" s="103">
        <f t="shared" si="12"/>
        <v>72</v>
      </c>
      <c r="AA124" s="103">
        <f t="shared" si="12"/>
        <v>70</v>
      </c>
      <c r="AB124" s="103">
        <f t="shared" si="12"/>
        <v>31</v>
      </c>
      <c r="AC124" s="103">
        <f t="shared" si="12"/>
        <v>71</v>
      </c>
      <c r="AD124" s="103">
        <f t="shared" si="12"/>
        <v>69</v>
      </c>
      <c r="AE124" s="103">
        <f t="shared" si="12"/>
        <v>28</v>
      </c>
      <c r="AF124" s="103">
        <f t="shared" si="12"/>
        <v>73</v>
      </c>
      <c r="AG124" s="103">
        <f t="shared" si="12"/>
        <v>52</v>
      </c>
      <c r="AH124" s="103">
        <f t="shared" si="12"/>
        <v>72</v>
      </c>
      <c r="AI124" s="103">
        <f t="shared" si="12"/>
        <v>77</v>
      </c>
      <c r="AJ124" s="103">
        <f t="shared" si="12"/>
        <v>69</v>
      </c>
      <c r="AK124" s="103">
        <f t="shared" si="12"/>
        <v>0</v>
      </c>
      <c r="AL124" s="103">
        <f>(SUM(AL119:AL123)-89)*-1</f>
        <v>46</v>
      </c>
      <c r="AM124" s="103">
        <f t="shared" si="12"/>
        <v>0</v>
      </c>
      <c r="AN124" s="103">
        <f t="shared" si="12"/>
        <v>37</v>
      </c>
      <c r="AO124" s="103">
        <f t="shared" si="12"/>
        <v>54</v>
      </c>
      <c r="AP124" s="103">
        <f t="shared" si="12"/>
        <v>75</v>
      </c>
      <c r="AQ124" s="103">
        <f t="shared" si="12"/>
        <v>20</v>
      </c>
      <c r="AR124" s="103">
        <f t="shared" si="12"/>
        <v>26</v>
      </c>
      <c r="AS124" s="103">
        <f t="shared" si="12"/>
        <v>23</v>
      </c>
      <c r="AT124" s="103">
        <f t="shared" si="12"/>
        <v>20</v>
      </c>
      <c r="AU124" s="103">
        <f t="shared" si="12"/>
        <v>21</v>
      </c>
      <c r="AV124" s="103">
        <f t="shared" si="12"/>
        <v>20</v>
      </c>
      <c r="AW124" s="103">
        <f t="shared" si="12"/>
        <v>0</v>
      </c>
      <c r="AX124" s="103">
        <f t="shared" si="12"/>
        <v>21</v>
      </c>
      <c r="AY124" s="103">
        <f t="shared" si="12"/>
        <v>20</v>
      </c>
      <c r="AZ124" s="103">
        <f t="shared" si="12"/>
        <v>27</v>
      </c>
      <c r="BA124" s="103">
        <f t="shared" si="12"/>
        <v>21</v>
      </c>
      <c r="BB124" s="103">
        <f t="shared" si="12"/>
        <v>75</v>
      </c>
      <c r="BC124" s="103">
        <f t="shared" si="12"/>
        <v>61</v>
      </c>
      <c r="BD124" s="103">
        <f t="shared" si="12"/>
        <v>78</v>
      </c>
      <c r="BE124" s="103">
        <f t="shared" si="12"/>
        <v>69</v>
      </c>
      <c r="BF124" s="103">
        <f t="shared" si="12"/>
        <v>76</v>
      </c>
      <c r="BG124" s="103">
        <f t="shared" si="12"/>
        <v>34</v>
      </c>
      <c r="BH124" s="103">
        <f>(SUM(BH119:BH123)-89)*-1</f>
        <v>65</v>
      </c>
      <c r="BI124" s="103">
        <f t="shared" si="12"/>
        <v>72</v>
      </c>
      <c r="BJ124" s="103">
        <f t="shared" si="12"/>
        <v>73</v>
      </c>
      <c r="BK124" s="103">
        <f t="shared" si="12"/>
        <v>72</v>
      </c>
      <c r="BL124" s="103">
        <f>(SUM(BL119:BL123)-89)*-1</f>
        <v>53</v>
      </c>
      <c r="BM124" s="103">
        <f t="shared" si="12"/>
        <v>76</v>
      </c>
      <c r="BN124" s="103">
        <f t="shared" si="12"/>
        <v>77</v>
      </c>
      <c r="BO124" s="103">
        <f t="shared" ref="BO124:CG124" si="13">(SUM(BO119:BO123)-89)*-1</f>
        <v>71</v>
      </c>
      <c r="BP124" s="103">
        <f t="shared" si="13"/>
        <v>71</v>
      </c>
      <c r="BQ124" s="103">
        <f t="shared" si="13"/>
        <v>76</v>
      </c>
      <c r="BR124" s="103">
        <f t="shared" si="13"/>
        <v>69</v>
      </c>
      <c r="BS124" s="103">
        <f t="shared" si="13"/>
        <v>77</v>
      </c>
      <c r="BT124" s="103">
        <f t="shared" si="13"/>
        <v>74</v>
      </c>
      <c r="BU124" s="103">
        <f t="shared" si="13"/>
        <v>77</v>
      </c>
      <c r="BV124" s="103">
        <f t="shared" si="13"/>
        <v>46</v>
      </c>
      <c r="BW124" s="103">
        <f t="shared" si="13"/>
        <v>77</v>
      </c>
      <c r="BX124" s="103">
        <f t="shared" si="13"/>
        <v>77</v>
      </c>
      <c r="BY124" s="103">
        <f t="shared" si="13"/>
        <v>74</v>
      </c>
      <c r="BZ124" s="103">
        <f t="shared" si="13"/>
        <v>65</v>
      </c>
      <c r="CA124" s="103">
        <f t="shared" si="13"/>
        <v>41</v>
      </c>
      <c r="CB124" s="103">
        <f t="shared" si="13"/>
        <v>72</v>
      </c>
      <c r="CC124" s="103">
        <f t="shared" si="13"/>
        <v>76</v>
      </c>
      <c r="CD124" s="103">
        <f t="shared" si="13"/>
        <v>72</v>
      </c>
      <c r="CE124" s="103">
        <f t="shared" si="13"/>
        <v>76</v>
      </c>
      <c r="CF124" s="103">
        <f t="shared" si="13"/>
        <v>76</v>
      </c>
      <c r="CG124" s="103">
        <f t="shared" si="13"/>
        <v>71</v>
      </c>
    </row>
    <row r="125" spans="1:85" s="45" customFormat="1">
      <c r="A125" s="44" t="s">
        <v>4854</v>
      </c>
      <c r="B125" s="45" t="s">
        <v>4855</v>
      </c>
      <c r="C125" s="45" t="s">
        <v>4855</v>
      </c>
      <c r="D125" s="45" t="s">
        <v>4855</v>
      </c>
      <c r="E125" s="45" t="s">
        <v>4855</v>
      </c>
      <c r="F125" s="45" t="s">
        <v>4855</v>
      </c>
      <c r="G125" s="110" t="s">
        <v>4855</v>
      </c>
      <c r="H125" s="45" t="s">
        <v>4855</v>
      </c>
      <c r="I125" s="45" t="s">
        <v>4855</v>
      </c>
      <c r="J125" s="110" t="s">
        <v>4855</v>
      </c>
      <c r="K125" s="45" t="s">
        <v>4855</v>
      </c>
      <c r="L125" s="110" t="s">
        <v>4855</v>
      </c>
      <c r="M125" s="45" t="s">
        <v>4855</v>
      </c>
      <c r="N125" s="45" t="s">
        <v>4855</v>
      </c>
      <c r="O125" s="45" t="s">
        <v>4855</v>
      </c>
      <c r="P125" s="45" t="s">
        <v>4855</v>
      </c>
      <c r="Q125" s="45" t="s">
        <v>4855</v>
      </c>
      <c r="R125" s="45" t="s">
        <v>4855</v>
      </c>
      <c r="S125" s="45" t="s">
        <v>4855</v>
      </c>
      <c r="T125" s="45" t="s">
        <v>4855</v>
      </c>
      <c r="U125" s="45" t="s">
        <v>4855</v>
      </c>
      <c r="V125" s="45" t="s">
        <v>4855</v>
      </c>
      <c r="W125" s="45" t="s">
        <v>4855</v>
      </c>
      <c r="X125" s="45" t="s">
        <v>4855</v>
      </c>
      <c r="Y125" s="45" t="s">
        <v>4855</v>
      </c>
      <c r="Z125" s="45" t="s">
        <v>4855</v>
      </c>
      <c r="AA125" s="45" t="s">
        <v>4855</v>
      </c>
      <c r="AB125" s="45" t="s">
        <v>4855</v>
      </c>
      <c r="AC125" s="45" t="s">
        <v>4855</v>
      </c>
      <c r="AD125" s="45" t="s">
        <v>4855</v>
      </c>
      <c r="AE125" s="110" t="s">
        <v>4855</v>
      </c>
      <c r="AF125" s="45" t="s">
        <v>4855</v>
      </c>
      <c r="AG125" s="110" t="s">
        <v>4855</v>
      </c>
      <c r="AH125" s="45" t="s">
        <v>4855</v>
      </c>
      <c r="AI125" s="45" t="s">
        <v>4855</v>
      </c>
      <c r="AJ125" s="45" t="s">
        <v>4855</v>
      </c>
      <c r="AL125" s="45" t="s">
        <v>4855</v>
      </c>
      <c r="AN125" s="45" t="s">
        <v>4855</v>
      </c>
      <c r="AO125" s="45" t="s">
        <v>4855</v>
      </c>
      <c r="AP125" s="45" t="s">
        <v>4855</v>
      </c>
      <c r="AQ125" s="110" t="s">
        <v>4855</v>
      </c>
      <c r="AR125" s="110" t="s">
        <v>4855</v>
      </c>
      <c r="AS125" s="110" t="s">
        <v>4855</v>
      </c>
      <c r="AT125" s="110" t="s">
        <v>4855</v>
      </c>
      <c r="AU125" s="110" t="s">
        <v>4855</v>
      </c>
      <c r="AV125" s="110" t="s">
        <v>4855</v>
      </c>
      <c r="AW125" s="110"/>
      <c r="AX125" s="110" t="s">
        <v>4855</v>
      </c>
      <c r="AY125" s="110" t="s">
        <v>4855</v>
      </c>
      <c r="AZ125" s="110" t="s">
        <v>4855</v>
      </c>
      <c r="BA125" s="110" t="s">
        <v>4855</v>
      </c>
      <c r="BB125" s="45" t="s">
        <v>4855</v>
      </c>
      <c r="BC125" s="45" t="s">
        <v>4855</v>
      </c>
      <c r="BD125" s="45" t="s">
        <v>4855</v>
      </c>
      <c r="BE125" s="45" t="s">
        <v>4855</v>
      </c>
      <c r="BF125" s="110" t="s">
        <v>4855</v>
      </c>
      <c r="BG125" s="45" t="s">
        <v>4855</v>
      </c>
      <c r="BH125" s="45" t="s">
        <v>4855</v>
      </c>
      <c r="BI125" s="45" t="s">
        <v>4855</v>
      </c>
      <c r="BJ125" s="110" t="s">
        <v>4855</v>
      </c>
      <c r="BK125" s="45" t="s">
        <v>4855</v>
      </c>
      <c r="BL125" s="45" t="s">
        <v>4855</v>
      </c>
      <c r="BM125" s="110" t="s">
        <v>4855</v>
      </c>
      <c r="BN125" s="45" t="s">
        <v>4855</v>
      </c>
      <c r="BO125" s="110" t="s">
        <v>4855</v>
      </c>
      <c r="BP125" s="45" t="s">
        <v>4855</v>
      </c>
      <c r="BQ125" s="45" t="s">
        <v>4855</v>
      </c>
      <c r="BR125" s="45" t="s">
        <v>4855</v>
      </c>
      <c r="BS125" s="45" t="s">
        <v>4855</v>
      </c>
      <c r="BT125" s="45" t="s">
        <v>4855</v>
      </c>
      <c r="BU125" s="45" t="s">
        <v>4855</v>
      </c>
      <c r="BV125" s="45" t="s">
        <v>4855</v>
      </c>
      <c r="BW125" s="45" t="s">
        <v>4855</v>
      </c>
      <c r="BX125" s="45" t="s">
        <v>4855</v>
      </c>
      <c r="BY125" s="45" t="s">
        <v>4855</v>
      </c>
      <c r="BZ125" s="45" t="s">
        <v>4855</v>
      </c>
      <c r="CA125" s="45" t="s">
        <v>4855</v>
      </c>
      <c r="CB125" s="45" t="s">
        <v>4855</v>
      </c>
      <c r="CC125" s="45" t="s">
        <v>4855</v>
      </c>
      <c r="CD125" s="45" t="s">
        <v>4855</v>
      </c>
      <c r="CE125" s="110" t="s">
        <v>4855</v>
      </c>
      <c r="CF125" s="45" t="s">
        <v>4855</v>
      </c>
      <c r="CG125" s="110" t="s">
        <v>4855</v>
      </c>
    </row>
    <row r="126" spans="1:85">
      <c r="AL126" s="47"/>
      <c r="BH126" s="78"/>
    </row>
    <row r="127" spans="1:85">
      <c r="B127" s="62" t="s">
        <v>2130</v>
      </c>
      <c r="C127" s="47" t="s">
        <v>1995</v>
      </c>
      <c r="D127" s="47">
        <v>0</v>
      </c>
      <c r="E127" s="47" t="s">
        <v>587</v>
      </c>
      <c r="F127" s="62" t="s">
        <v>588</v>
      </c>
      <c r="G127" t="s">
        <v>589</v>
      </c>
      <c r="H127" s="73" t="s">
        <v>1993</v>
      </c>
    </row>
    <row r="128" spans="1:85">
      <c r="B128" s="62" t="s">
        <v>2939</v>
      </c>
      <c r="C128" s="47" t="s">
        <v>590</v>
      </c>
      <c r="D128" s="47">
        <v>1</v>
      </c>
      <c r="E128" s="47" t="s">
        <v>591</v>
      </c>
      <c r="F128" s="62" t="s">
        <v>592</v>
      </c>
      <c r="G128" t="s">
        <v>593</v>
      </c>
      <c r="H128" s="73" t="s">
        <v>1994</v>
      </c>
    </row>
    <row r="129" spans="2:8">
      <c r="B129" s="62" t="s">
        <v>4617</v>
      </c>
      <c r="C129" s="47" t="s">
        <v>594</v>
      </c>
      <c r="D129" s="47">
        <v>2</v>
      </c>
      <c r="E129" s="47" t="s">
        <v>595</v>
      </c>
      <c r="F129" s="62" t="s">
        <v>596</v>
      </c>
      <c r="G129" t="s">
        <v>597</v>
      </c>
      <c r="H129" s="73" t="s">
        <v>1992</v>
      </c>
    </row>
    <row r="130" spans="2:8">
      <c r="B130" s="62" t="s">
        <v>4287</v>
      </c>
      <c r="C130" s="47" t="s">
        <v>598</v>
      </c>
      <c r="D130" s="47">
        <v>3</v>
      </c>
      <c r="E130" s="47" t="s">
        <v>594</v>
      </c>
      <c r="F130" s="62" t="s">
        <v>594</v>
      </c>
      <c r="G130" t="s">
        <v>599</v>
      </c>
      <c r="H130" s="73"/>
    </row>
    <row r="131" spans="2:8">
      <c r="B131" s="62" t="s">
        <v>2027</v>
      </c>
      <c r="C131" s="47"/>
      <c r="D131" s="47">
        <v>4</v>
      </c>
      <c r="E131" s="47" t="s">
        <v>598</v>
      </c>
      <c r="F131" s="62" t="s">
        <v>598</v>
      </c>
      <c r="G131" t="s">
        <v>594</v>
      </c>
      <c r="H131" s="73"/>
    </row>
    <row r="132" spans="2:8">
      <c r="B132" s="62" t="s">
        <v>3166</v>
      </c>
      <c r="C132" s="47"/>
      <c r="D132" s="47">
        <v>5</v>
      </c>
      <c r="E132" s="47"/>
      <c r="F132" s="62"/>
      <c r="G132" t="s">
        <v>598</v>
      </c>
    </row>
    <row r="133" spans="2:8">
      <c r="B133" s="62" t="s">
        <v>3436</v>
      </c>
      <c r="C133" s="47"/>
      <c r="D133" s="47">
        <v>6</v>
      </c>
      <c r="E133" s="47"/>
      <c r="F133" s="62"/>
      <c r="G133" s="1"/>
    </row>
    <row r="134" spans="2:8">
      <c r="B134" s="62" t="s">
        <v>3583</v>
      </c>
      <c r="C134" s="47"/>
      <c r="D134" s="47">
        <v>7</v>
      </c>
      <c r="E134" s="47"/>
      <c r="F134" s="62"/>
      <c r="G134" s="1"/>
    </row>
    <row r="135" spans="2:8">
      <c r="B135" s="47"/>
      <c r="C135" s="47"/>
      <c r="D135" s="47" t="s">
        <v>594</v>
      </c>
      <c r="E135" s="47"/>
      <c r="F135" s="62"/>
      <c r="G135" s="1"/>
    </row>
    <row r="136" spans="2:8">
      <c r="B136" s="47"/>
      <c r="C136" s="47"/>
      <c r="D136" s="47" t="s">
        <v>598</v>
      </c>
      <c r="E136" s="47"/>
      <c r="F136" s="62"/>
      <c r="G136" s="1"/>
    </row>
  </sheetData>
  <phoneticPr fontId="2" type="noConversion"/>
  <dataValidations count="36">
    <dataValidation type="list" allowBlank="1" showInputMessage="1" showErrorMessage="1" prompt="Vælg en tekst" sqref="O80:W80 AH72:AI73 D76:D77 D72:D73 D82 D80 X116:Y116 B116:C116 G76:M77 G72:M73 G82:M82 G80:M80 AQ116:BA116 O76:W77 O72:W73 O82:W82 AN76:AN77 AN80 AN82 AN72:AN73 AO116 AH82:AI82 Z72:AF73 Z80:AF80 AJ116:AK116 BM76:CG77 BM80:CG80 BM82:CG82 BM72:CG73 E116:F116 Z82:AF82 BI76:BK77 BI80:BK80 BI82:BK82 BI72:BK73 AM116 Z76:AF77 BB76:BG77 BB80:BG80 BB82:BG82 BB72:BG73 AG116 AP76:AP77 AP80 AP82 AP72:AP73 AH76:AI77 AH80:AI80">
      <formula1>$F$127:$F$129</formula1>
    </dataValidation>
    <dataValidation type="list" allowBlank="1" showInputMessage="1" showErrorMessage="1" error="Vælg en tekst" prompt="Vælg en tekst" sqref="AJ70:AK70 AG70 AQ70:BA70 AM70 X70:Y70 B70:C70 E70:F70 AO70">
      <formula1>$G$127:$G$130</formula1>
    </dataValidation>
    <dataValidation type="list" allowBlank="1" showInputMessage="1" showErrorMessage="1" prompt="Vælg en tekst" sqref="AJ76:AK77 X82:Y82 X80:Y80 X76:Y77 AQ76:BA77 AQ80:BA80 AQ82:BA82 AJ80:AK80 AQ72:BA73 B76:C77 B80:C80 B82:C82 AM82 AJ82:AK82 AG72:AG73 AG82 X72:Y73 AO80 B72:C73 E72:F73 E82:F82 E80:F80 E76:F77 AO82 AM80 AM76:AM77 AM72:AM73 AG80 AO72:AO73 AO76:AO77 AG76:AG77 AJ72:AK73">
      <formula1>$E$127:$E$129</formula1>
    </dataValidation>
    <dataValidation type="list" allowBlank="1" showInputMessage="1" showErrorMessage="1" sqref="AJ14:AK14 AG14 AQ14:BA14 AM14 X14:Y14 B14:C14 E14:F14 AO14">
      <formula1>$H$127:$H$131</formula1>
    </dataValidation>
    <dataValidation type="list" allowBlank="1" showInputMessage="1" showErrorMessage="1" sqref="O14:W14 D14 G14:M14 AN14 BM14:CG14 BI14:BK14 BB14:BG14 AP14 AH14:AI14 Z14:AF14">
      <formula1>$I$127:$I$131</formula1>
    </dataValidation>
    <dataValidation type="list" allowBlank="1" showInputMessage="1" showErrorMessage="1" error="Vælg en tekst" prompt="Vælg en tekst" sqref="D70 G70:M70 O70:W70 AN70 BM70:CG70 BI70:BK70 BB70:BG70 AP70 AH70:AI70 Z70:AF70">
      <formula1>$H$127:$H$130</formula1>
    </dataValidation>
    <dataValidation type="list" allowBlank="1" showInputMessage="1" showErrorMessage="1" prompt="Vælg en tekst" sqref="D116 G116:M116 O116:W116 AN116 BM116:CG116 BI116:BK116 BB116:BG116 AP116 AH116:AI116 Z116:AF116 N76:N77 N82 N80 N72:N73 AL76:AL77 AL82 AL80 AL72:AL73 BH76:BH77 BH82 BH80 BH72:BH73 BL76:BL77 BL82 BL80 BL72:BL73">
      <formula1>$G$127:$G$129</formula1>
    </dataValidation>
    <dataValidation type="whole" allowBlank="1" showInputMessage="1" showErrorMessage="1" error="Antal Litter 0 til 250" prompt="Antal litter" sqref="B111:CG111">
      <formula1>0</formula1>
      <formula2>250</formula2>
    </dataValidation>
    <dataValidation type="whole" allowBlank="1" showInputMessage="1" showErrorMessage="1" error="Antal vaske 0 til 10" prompt="Antal vaske" sqref="B115:CG115">
      <formula1>0</formula1>
      <formula2>10</formula2>
    </dataValidation>
    <dataValidation type="whole" allowBlank="1" showInputMessage="1" showErrorMessage="1" error="Helt Antal 0 til 10" prompt="Antal" sqref="B88:CG106">
      <formula1>0</formula1>
      <formula2>10</formula2>
    </dataValidation>
    <dataValidation type="whole" allowBlank="1" showInputMessage="1" showErrorMessage="1" error="Antal Minutter 0 til 250" prompt="Antal Minutter" sqref="B107:CG107">
      <formula1>0</formula1>
      <formula2>250</formula2>
    </dataValidation>
    <dataValidation type="list" allowBlank="1" showInputMessage="1" showErrorMessage="1" errorTitle="Ja eller Nej" error="Der kan kun tastes Ja eller Nej" prompt="Ja / Nej" sqref="BM78:CG78 BM110:CG110 BM38:CG39 BM112:CG114 BM58:CG61 BM22:CG22 BM63:CG63 BM65:CG65 BM67:CG67 BM71:CG71 B63:M63 B22:M22 B58:M61 B112:M114 B38:M39 B110:M110 B78:M78 B74:M74 B71:M71 B67:M67 B65:M65 O65:AK65 O63:AK63 O22:AK22 O58:AK61 O112:AK114 O38:AK39 O110:AK110 O78:AK78 O74:AK74 O71:AK71 O67:AK67 AM67:BG67 AM65:BG65 AM63:BG63 AM22:BG22 AM58:BG61 AM112:BG114 AM38:BG39 AM110:BG110 AM78:BG78 AM74:BG74 AM71:BG71 BI71:BK71 BI67:BK67 BI65:BK65 BI63:BK63 BI22:BK22 BI58:BK61 BI112:BK114 BI38:BK39 BI110:BK110 BI78:BK78 BI74:BK74 BM74:CG74">
      <formula1>$C$127:$C$128</formula1>
    </dataValidation>
    <dataValidation type="whole" allowBlank="1" showInputMessage="1" showErrorMessage="1" error="Hele procenter 0 til 100" prompt="Hele procenter 0 til 100" sqref="B55:M55 O55:AK55 AM55:BG55 BI55:BK55 BM55:CG55">
      <formula1>0</formula1>
      <formula2>100</formula2>
    </dataValidation>
    <dataValidation type="whole" allowBlank="1" showInputMessage="1" showErrorMessage="1" error="Hele procenter 0 til 100" prompt="procent 0 til 100" sqref="B54:M54 O54:AK54 AM54:BG54 BI54:BK54 BM54:CG54">
      <formula1>0</formula1>
      <formula2>100</formula2>
    </dataValidation>
    <dataValidation type="list" allowBlank="1" showInputMessage="1" showErrorMessage="1" error="Antal 0 til 5" prompt="Antal 0 til 5" sqref="B56:M57 O56:AK57 AM56:BG57 BI56:BK57 BM56:CG57">
      <formula1>$D$127:$D$132</formula1>
    </dataValidation>
    <dataValidation type="whole" allowBlank="1" showInputMessage="1" showErrorMessage="1" error="Årstal, 4 cifre" prompt="Årstal, 4 cifre" sqref="B41:CG41 B48:CG48">
      <formula1>1950</formula1>
      <formula2>2009</formula2>
    </dataValidation>
    <dataValidation type="whole" allowBlank="1" showInputMessage="1" showErrorMessage="1" prompt="Hele timer" sqref="B42:CG42 B49:CG49">
      <formula1>1</formula1>
      <formula2>99</formula2>
    </dataValidation>
    <dataValidation type="whole" allowBlank="1" showInputMessage="1" showErrorMessage="1" error="Beløb, kun tal" prompt="Beløb" sqref="B35:CG36">
      <formula1>0</formula1>
      <formula2>9999999</formula2>
    </dataValidation>
    <dataValidation type="whole" allowBlank="1" showInputMessage="1" showErrorMessage="1" error="Postnummer skal ligge mellem 1110 og 4623" prompt="Postnummer 1110-4623" sqref="B6:CG6">
      <formula1>1110</formula1>
      <formula2>4623</formula2>
    </dataValidation>
    <dataValidation type="whole" allowBlank="1" showInputMessage="1" showErrorMessage="1" error="Telefin nummer 8 cifre uden mellemrum" prompt="Telefon nummer 8 cifre" sqref="B8:CG8 B11:CG12">
      <formula1>10000000</formula1>
      <formula2>99999999</formula2>
    </dataValidation>
    <dataValidation type="whole" allowBlank="1" showInputMessage="1" showErrorMessage="1" error="Antal Køkner mellem 1 og 9" prompt="Antal" sqref="B23:CG23">
      <formula1>1</formula1>
      <formula2>9</formula2>
    </dataValidation>
    <dataValidation type="whole" allowBlank="1" showInputMessage="1" showErrorMessage="1" error="Skema mellem 1 og 9" prompt="Skema Nr.:" sqref="B24:CG24">
      <formula1>1</formula1>
      <formula2>9</formula2>
    </dataValidation>
    <dataValidation type="list" allowBlank="1" showInputMessage="1" showErrorMessage="1" error="Kun Værdierne 0 til 7 accepteres" prompt="dage 0 - 7" sqref="B25:M34 O25:AK34 AM25:BG34 BI25:BK34 BM25:CG34">
      <formula1>$D$127:$D$134</formula1>
    </dataValidation>
    <dataValidation type="list" allowBlank="1" showInputMessage="1" showErrorMessage="1" prompt="Vælg et Distrikt" sqref="B4:M4 O4:AK4 AM4:BG4 BI4:BK4 BM4:CG4">
      <formula1>$B$127:$B$134</formula1>
    </dataValidation>
    <dataValidation type="decimal" allowBlank="1" showInputMessage="1" showErrorMessage="1" error="Antal Meter 0 til 100" prompt="Antal Meter" sqref="B109:CG109">
      <formula1>0</formula1>
      <formula2>100</formula2>
    </dataValidation>
    <dataValidation type="whole" allowBlank="1" showInputMessage="1" showErrorMessage="1" error="Normering mellem 0 og 250" prompt="Normering" sqref="B15:CG21">
      <formula1>0</formula1>
      <formula2>250</formula2>
    </dataValidation>
    <dataValidation type="whole" allowBlank="1" showInputMessage="1" showErrorMessage="1" prompt="Antal" sqref="N56:N57 AL56:AL57 BH56:BH57 BL56:BL57">
      <formula1>0</formula1>
      <formula2>5</formula2>
    </dataValidation>
    <dataValidation type="whole" allowBlank="1" showInputMessage="1" showErrorMessage="1" prompt="Procent" sqref="N54:N55 AL54:AL55 BH54:BH55 BL54:BL55">
      <formula1>0</formula1>
      <formula2>100</formula2>
    </dataValidation>
    <dataValidation type="whole" allowBlank="1" showInputMessage="1" showErrorMessage="1" prompt="Antal dage" sqref="N25:N34 AL25:AL34 BH25:BH34 BL25:BL34">
      <formula1>0</formula1>
      <formula2>7</formula2>
    </dataValidation>
    <dataValidation type="list" allowBlank="1" showInputMessage="1" showErrorMessage="1" prompt="Vælg et distrikt" sqref="N4 AL4 BH4 BL4">
      <formula1>$K$127:$K$134</formula1>
    </dataValidation>
    <dataValidation type="list" allowBlank="1" showInputMessage="1" showErrorMessage="1" prompt="Institutionstype" sqref="N14 AL14 BH14 BL14">
      <formula1>$I$127:$I$129</formula1>
    </dataValidation>
    <dataValidation type="list" allowBlank="1" showInputMessage="1" showErrorMessage="1" error="Vælg en tekst" prompt="Vælg en tekst" sqref="N70 AL70 BH70 BL70">
      <formula1>$F$127:$F$132</formula1>
    </dataValidation>
    <dataValidation type="list" allowBlank="1" showInputMessage="1" showErrorMessage="1" errorTitle="Ja eller Nej" error="Der kan kun tastes Ja eller Nej" prompt="Ja / Nej" sqref="N67 N22 AL67 AL22 BH67 BH22 BL67 BL22">
      <formula1>$E$127:$E$128</formula1>
    </dataValidation>
    <dataValidation type="list" allowBlank="1" showInputMessage="1" showErrorMessage="1" sqref="N78 AL78 BH78 BL78">
      <formula1>$E$127:$E$128</formula1>
    </dataValidation>
    <dataValidation type="list" allowBlank="1" showInputMessage="1" showErrorMessage="1" prompt="Ja/Nej" sqref="N71 N58:N61 N38:N39 N65 N110 N63 N74 N112:N114 AL71 AL58:AL61 AL38:AL39 AL65 AL110 AL63 AL74 AL112:AL114 BH71 BH58:BH61 BH38:BH39 BH65 BH110 BH63 BH74 BH112:BH114 BL71 BL58:BL61 BL38:BL39 BL65 BL110 BL63 BL74 BL112:BL114">
      <formula1>$E$127:$E$128</formula1>
    </dataValidation>
    <dataValidation type="list" allowBlank="1" showInputMessage="1" showErrorMessage="1" prompt="Vælg en tekst" sqref="N116 AL116 BH116 BL116">
      <formula1>$H$127:$H$129</formula1>
    </dataValidation>
  </dataValidations>
  <hyperlinks>
    <hyperlink ref="AO13" r:id="rId1"/>
    <hyperlink ref="AA13" r:id="rId2"/>
    <hyperlink ref="AP9" r:id="rId3"/>
    <hyperlink ref="BN9" r:id="rId4"/>
    <hyperlink ref="H13" r:id="rId5"/>
    <hyperlink ref="I9" r:id="rId6"/>
    <hyperlink ref="M13" r:id="rId7"/>
    <hyperlink ref="S9" r:id="rId8"/>
    <hyperlink ref="Q9" r:id="rId9"/>
    <hyperlink ref="P9" r:id="rId10"/>
    <hyperlink ref="O13" r:id="rId11"/>
    <hyperlink ref="V13" r:id="rId12"/>
  </hyperlinks>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dimension ref="A1:D536"/>
  <sheetViews>
    <sheetView topLeftCell="A90" workbookViewId="0">
      <selection activeCell="A119" sqref="A119"/>
    </sheetView>
  </sheetViews>
  <sheetFormatPr defaultRowHeight="12.75"/>
  <cols>
    <col min="1" max="1" width="26.7109375" bestFit="1" customWidth="1"/>
    <col min="2" max="2" width="18.42578125" customWidth="1"/>
    <col min="3" max="3" width="150.5703125" bestFit="1" customWidth="1"/>
    <col min="4" max="4" width="5" customWidth="1"/>
    <col min="5" max="5" width="5" bestFit="1" customWidth="1"/>
  </cols>
  <sheetData>
    <row r="1" spans="1:4">
      <c r="A1" s="177" t="s">
        <v>4854</v>
      </c>
      <c r="B1" s="178" t="s">
        <v>4176</v>
      </c>
    </row>
    <row r="3" spans="1:4">
      <c r="A3" s="22" t="s">
        <v>1131</v>
      </c>
      <c r="B3" s="30"/>
      <c r="C3" s="30"/>
      <c r="D3" s="134"/>
    </row>
    <row r="4" spans="1:4">
      <c r="A4" s="22" t="s">
        <v>632</v>
      </c>
      <c r="B4" s="22" t="s">
        <v>600</v>
      </c>
      <c r="C4" s="22" t="s">
        <v>3065</v>
      </c>
      <c r="D4" s="134" t="s">
        <v>4743</v>
      </c>
    </row>
    <row r="5" spans="1:4">
      <c r="A5" s="23">
        <v>0</v>
      </c>
      <c r="B5" s="23">
        <v>35227</v>
      </c>
      <c r="C5" s="23">
        <v>0</v>
      </c>
      <c r="D5" s="24">
        <v>1</v>
      </c>
    </row>
    <row r="6" spans="1:4">
      <c r="A6" s="28"/>
      <c r="B6" s="23">
        <v>35228</v>
      </c>
      <c r="C6" s="23">
        <v>0</v>
      </c>
      <c r="D6" s="24">
        <v>1</v>
      </c>
    </row>
    <row r="7" spans="1:4">
      <c r="A7" s="28"/>
      <c r="B7" s="23">
        <v>35229</v>
      </c>
      <c r="C7" s="23">
        <v>0</v>
      </c>
      <c r="D7" s="24">
        <v>1</v>
      </c>
    </row>
    <row r="8" spans="1:4">
      <c r="A8" s="28"/>
      <c r="B8" s="23">
        <v>35235</v>
      </c>
      <c r="C8" s="23">
        <v>0</v>
      </c>
      <c r="D8" s="24">
        <v>1</v>
      </c>
    </row>
    <row r="9" spans="1:4">
      <c r="A9" s="28"/>
      <c r="B9" s="23">
        <v>35245</v>
      </c>
      <c r="C9" s="23">
        <v>0</v>
      </c>
      <c r="D9" s="24">
        <v>1</v>
      </c>
    </row>
    <row r="10" spans="1:4">
      <c r="A10" s="28"/>
      <c r="B10" s="23">
        <v>35248</v>
      </c>
      <c r="C10" s="23">
        <v>0</v>
      </c>
      <c r="D10" s="24">
        <v>1</v>
      </c>
    </row>
    <row r="11" spans="1:4">
      <c r="A11" s="28"/>
      <c r="B11" s="23">
        <v>35249</v>
      </c>
      <c r="C11" s="23">
        <v>0</v>
      </c>
      <c r="D11" s="24">
        <v>1</v>
      </c>
    </row>
    <row r="12" spans="1:4">
      <c r="A12" s="28"/>
      <c r="B12" s="23">
        <v>35253</v>
      </c>
      <c r="C12" s="23">
        <v>0</v>
      </c>
      <c r="D12" s="24">
        <v>1</v>
      </c>
    </row>
    <row r="13" spans="1:4">
      <c r="A13" s="28"/>
      <c r="B13" s="23">
        <v>35255</v>
      </c>
      <c r="C13" s="23">
        <v>0</v>
      </c>
      <c r="D13" s="24">
        <v>1</v>
      </c>
    </row>
    <row r="14" spans="1:4">
      <c r="A14" s="28"/>
      <c r="B14" s="23">
        <v>35256</v>
      </c>
      <c r="C14" s="23">
        <v>0</v>
      </c>
      <c r="D14" s="24">
        <v>1</v>
      </c>
    </row>
    <row r="15" spans="1:4">
      <c r="A15" s="28"/>
      <c r="B15" s="23">
        <v>35258</v>
      </c>
      <c r="C15" s="23">
        <v>0</v>
      </c>
      <c r="D15" s="24">
        <v>1</v>
      </c>
    </row>
    <row r="16" spans="1:4">
      <c r="A16" s="28"/>
      <c r="B16" s="23">
        <v>35260</v>
      </c>
      <c r="C16" s="23">
        <v>0</v>
      </c>
      <c r="D16" s="24">
        <v>1</v>
      </c>
    </row>
    <row r="17" spans="1:4">
      <c r="A17" s="28"/>
      <c r="B17" s="23">
        <v>35262</v>
      </c>
      <c r="C17" s="23">
        <v>0</v>
      </c>
      <c r="D17" s="24">
        <v>1</v>
      </c>
    </row>
    <row r="18" spans="1:4">
      <c r="A18" s="28"/>
      <c r="B18" s="23">
        <v>35264</v>
      </c>
      <c r="C18" s="23">
        <v>0</v>
      </c>
      <c r="D18" s="24">
        <v>1</v>
      </c>
    </row>
    <row r="19" spans="1:4">
      <c r="A19" s="28"/>
      <c r="B19" s="23">
        <v>35266</v>
      </c>
      <c r="C19" s="23">
        <v>0</v>
      </c>
      <c r="D19" s="24">
        <v>1</v>
      </c>
    </row>
    <row r="20" spans="1:4">
      <c r="A20" s="28"/>
      <c r="B20" s="23">
        <v>35268</v>
      </c>
      <c r="C20" s="23">
        <v>0</v>
      </c>
      <c r="D20" s="24">
        <v>1</v>
      </c>
    </row>
    <row r="21" spans="1:4">
      <c r="A21" s="28"/>
      <c r="B21" s="23">
        <v>35270</v>
      </c>
      <c r="C21" s="23">
        <v>0</v>
      </c>
      <c r="D21" s="24">
        <v>1</v>
      </c>
    </row>
    <row r="22" spans="1:4">
      <c r="A22" s="28"/>
      <c r="B22" s="23">
        <v>35275</v>
      </c>
      <c r="C22" s="23">
        <v>0</v>
      </c>
      <c r="D22" s="24">
        <v>1</v>
      </c>
    </row>
    <row r="23" spans="1:4">
      <c r="A23" s="28"/>
      <c r="B23" s="23">
        <v>35276</v>
      </c>
      <c r="C23" s="23">
        <v>0</v>
      </c>
      <c r="D23" s="24">
        <v>1</v>
      </c>
    </row>
    <row r="24" spans="1:4">
      <c r="A24" s="28"/>
      <c r="B24" s="23">
        <v>35278</v>
      </c>
      <c r="C24" s="23">
        <v>0</v>
      </c>
      <c r="D24" s="24">
        <v>1</v>
      </c>
    </row>
    <row r="25" spans="1:4">
      <c r="A25" s="28"/>
      <c r="B25" s="23">
        <v>35283</v>
      </c>
      <c r="C25" s="23">
        <v>0</v>
      </c>
      <c r="D25" s="24">
        <v>1</v>
      </c>
    </row>
    <row r="26" spans="1:4">
      <c r="A26" s="28"/>
      <c r="B26" s="23">
        <v>35313</v>
      </c>
      <c r="C26" s="23">
        <v>0</v>
      </c>
      <c r="D26" s="24">
        <v>1</v>
      </c>
    </row>
    <row r="27" spans="1:4">
      <c r="A27" s="28"/>
      <c r="B27" s="23">
        <v>35323</v>
      </c>
      <c r="C27" s="23">
        <v>0</v>
      </c>
      <c r="D27" s="24">
        <v>1</v>
      </c>
    </row>
    <row r="28" spans="1:4">
      <c r="A28" s="28"/>
      <c r="B28" s="23">
        <v>35326</v>
      </c>
      <c r="C28" s="23" t="s">
        <v>2468</v>
      </c>
      <c r="D28" s="24">
        <v>1</v>
      </c>
    </row>
    <row r="29" spans="1:4">
      <c r="A29" s="28"/>
      <c r="B29" s="23">
        <v>35332</v>
      </c>
      <c r="C29" s="23">
        <v>0</v>
      </c>
      <c r="D29" s="24">
        <v>1</v>
      </c>
    </row>
    <row r="30" spans="1:4">
      <c r="A30" s="28"/>
      <c r="B30" s="23">
        <v>35337</v>
      </c>
      <c r="C30" s="23" t="s">
        <v>536</v>
      </c>
      <c r="D30" s="24">
        <v>1</v>
      </c>
    </row>
    <row r="31" spans="1:4">
      <c r="A31" s="28"/>
      <c r="B31" s="23">
        <v>35341</v>
      </c>
      <c r="C31" s="23" t="s">
        <v>5025</v>
      </c>
      <c r="D31" s="24">
        <v>1</v>
      </c>
    </row>
    <row r="32" spans="1:4">
      <c r="A32" s="28"/>
      <c r="B32" s="23">
        <v>35352</v>
      </c>
      <c r="C32" s="23" t="s">
        <v>5479</v>
      </c>
      <c r="D32" s="24">
        <v>1</v>
      </c>
    </row>
    <row r="33" spans="1:4">
      <c r="A33" s="28"/>
      <c r="B33" s="23">
        <v>35355</v>
      </c>
      <c r="C33" s="23">
        <v>0</v>
      </c>
      <c r="D33" s="24">
        <v>1</v>
      </c>
    </row>
    <row r="34" spans="1:4">
      <c r="A34" s="28"/>
      <c r="B34" s="23">
        <v>35361</v>
      </c>
      <c r="C34" s="23">
        <v>0</v>
      </c>
      <c r="D34" s="24">
        <v>1</v>
      </c>
    </row>
    <row r="35" spans="1:4">
      <c r="A35" s="28"/>
      <c r="B35" s="23">
        <v>35368</v>
      </c>
      <c r="C35" s="23" t="s">
        <v>5028</v>
      </c>
      <c r="D35" s="24">
        <v>1</v>
      </c>
    </row>
    <row r="36" spans="1:4">
      <c r="A36" s="28"/>
      <c r="B36" s="23">
        <v>35377</v>
      </c>
      <c r="C36" s="23" t="s">
        <v>5030</v>
      </c>
      <c r="D36" s="24">
        <v>1</v>
      </c>
    </row>
    <row r="37" spans="1:4">
      <c r="A37" s="28"/>
      <c r="B37" s="23">
        <v>35386</v>
      </c>
      <c r="C37" s="23" t="s">
        <v>5031</v>
      </c>
      <c r="D37" s="24">
        <v>1</v>
      </c>
    </row>
    <row r="38" spans="1:4">
      <c r="A38" s="28"/>
      <c r="B38" s="23">
        <v>35393</v>
      </c>
      <c r="C38" s="23" t="s">
        <v>5032</v>
      </c>
      <c r="D38" s="24">
        <v>1</v>
      </c>
    </row>
    <row r="39" spans="1:4">
      <c r="A39" s="28"/>
      <c r="B39" s="23">
        <v>35395</v>
      </c>
      <c r="C39" s="23" t="s">
        <v>4835</v>
      </c>
      <c r="D39" s="24">
        <v>1</v>
      </c>
    </row>
    <row r="40" spans="1:4">
      <c r="A40" s="28"/>
      <c r="B40" s="23">
        <v>35420</v>
      </c>
      <c r="C40" s="23" t="s">
        <v>4024</v>
      </c>
      <c r="D40" s="24">
        <v>1</v>
      </c>
    </row>
    <row r="41" spans="1:4">
      <c r="A41" s="28"/>
      <c r="B41" s="23">
        <v>35427</v>
      </c>
      <c r="C41" s="23">
        <v>0</v>
      </c>
      <c r="D41" s="24">
        <v>1</v>
      </c>
    </row>
    <row r="42" spans="1:4">
      <c r="A42" s="28"/>
      <c r="B42" s="23">
        <v>35431</v>
      </c>
      <c r="C42" s="23">
        <v>0</v>
      </c>
      <c r="D42" s="24">
        <v>1</v>
      </c>
    </row>
    <row r="43" spans="1:4">
      <c r="A43" s="28"/>
      <c r="B43" s="23">
        <v>35437</v>
      </c>
      <c r="C43" s="23">
        <v>0</v>
      </c>
      <c r="D43" s="24">
        <v>1</v>
      </c>
    </row>
    <row r="44" spans="1:4">
      <c r="A44" s="28"/>
      <c r="B44" s="23">
        <v>35445</v>
      </c>
      <c r="C44" s="23" t="s">
        <v>5483</v>
      </c>
      <c r="D44" s="24">
        <v>1</v>
      </c>
    </row>
    <row r="45" spans="1:4">
      <c r="A45" s="28"/>
      <c r="B45" s="23">
        <v>35446</v>
      </c>
      <c r="C45" s="23" t="s">
        <v>5034</v>
      </c>
      <c r="D45" s="24">
        <v>1</v>
      </c>
    </row>
    <row r="46" spans="1:4">
      <c r="A46" s="28"/>
      <c r="B46" s="23">
        <v>35448</v>
      </c>
      <c r="C46" s="23">
        <v>0</v>
      </c>
      <c r="D46" s="24">
        <v>1</v>
      </c>
    </row>
    <row r="47" spans="1:4">
      <c r="A47" s="28"/>
      <c r="B47" s="23">
        <v>35471</v>
      </c>
      <c r="C47" s="23">
        <v>0</v>
      </c>
      <c r="D47" s="24">
        <v>1</v>
      </c>
    </row>
    <row r="48" spans="1:4">
      <c r="A48" s="28"/>
      <c r="B48" s="23">
        <v>35484</v>
      </c>
      <c r="C48" s="23">
        <v>0</v>
      </c>
      <c r="D48" s="24">
        <v>1</v>
      </c>
    </row>
    <row r="49" spans="1:4">
      <c r="A49" s="28"/>
      <c r="B49" s="23">
        <v>35493</v>
      </c>
      <c r="C49" s="23" t="s">
        <v>5035</v>
      </c>
      <c r="D49" s="24">
        <v>1</v>
      </c>
    </row>
    <row r="50" spans="1:4">
      <c r="A50" s="28"/>
      <c r="B50" s="23">
        <v>35509</v>
      </c>
      <c r="C50" s="23" t="s">
        <v>4120</v>
      </c>
      <c r="D50" s="24">
        <v>1</v>
      </c>
    </row>
    <row r="51" spans="1:4">
      <c r="A51" s="28"/>
      <c r="B51" s="23">
        <v>35532</v>
      </c>
      <c r="C51" s="23">
        <v>0</v>
      </c>
      <c r="D51" s="24">
        <v>1</v>
      </c>
    </row>
    <row r="52" spans="1:4">
      <c r="A52" s="28"/>
      <c r="B52" s="23">
        <v>35534</v>
      </c>
      <c r="C52" s="23">
        <v>0</v>
      </c>
      <c r="D52" s="24">
        <v>1</v>
      </c>
    </row>
    <row r="53" spans="1:4">
      <c r="A53" s="28"/>
      <c r="B53" s="23">
        <v>35540</v>
      </c>
      <c r="C53" s="23" t="s">
        <v>5547</v>
      </c>
      <c r="D53" s="24">
        <v>1</v>
      </c>
    </row>
    <row r="54" spans="1:4">
      <c r="A54" s="28"/>
      <c r="B54" s="23">
        <v>35541</v>
      </c>
      <c r="C54" s="23">
        <v>0</v>
      </c>
      <c r="D54" s="24">
        <v>1</v>
      </c>
    </row>
    <row r="55" spans="1:4">
      <c r="A55" s="28"/>
      <c r="B55" s="23">
        <v>35548</v>
      </c>
      <c r="C55" s="23" t="s">
        <v>4456</v>
      </c>
      <c r="D55" s="24">
        <v>1</v>
      </c>
    </row>
    <row r="56" spans="1:4">
      <c r="A56" s="28"/>
      <c r="B56" s="23">
        <v>35552</v>
      </c>
      <c r="C56" s="23" t="s">
        <v>5486</v>
      </c>
      <c r="D56" s="24">
        <v>1</v>
      </c>
    </row>
    <row r="57" spans="1:4">
      <c r="A57" s="28"/>
      <c r="B57" s="23">
        <v>35563</v>
      </c>
      <c r="C57" s="23" t="s">
        <v>5487</v>
      </c>
      <c r="D57" s="24">
        <v>1</v>
      </c>
    </row>
    <row r="58" spans="1:4">
      <c r="A58" s="28"/>
      <c r="B58" s="23">
        <v>35579</v>
      </c>
      <c r="C58" s="23" t="s">
        <v>2471</v>
      </c>
      <c r="D58" s="24">
        <v>1</v>
      </c>
    </row>
    <row r="59" spans="1:4">
      <c r="A59" s="28"/>
      <c r="B59" s="23">
        <v>35677</v>
      </c>
      <c r="C59" s="23" t="s">
        <v>2365</v>
      </c>
      <c r="D59" s="24">
        <v>1</v>
      </c>
    </row>
    <row r="60" spans="1:4">
      <c r="A60" s="28"/>
      <c r="B60" s="23">
        <v>37203</v>
      </c>
      <c r="C60" s="23">
        <v>0</v>
      </c>
      <c r="D60" s="24">
        <v>1</v>
      </c>
    </row>
    <row r="61" spans="1:4">
      <c r="A61" s="28"/>
      <c r="B61" s="23">
        <v>37207</v>
      </c>
      <c r="C61" s="23">
        <v>0</v>
      </c>
      <c r="D61" s="24">
        <v>1</v>
      </c>
    </row>
    <row r="62" spans="1:4">
      <c r="A62" s="28"/>
      <c r="B62" s="23">
        <v>37208</v>
      </c>
      <c r="C62" s="23">
        <v>0</v>
      </c>
      <c r="D62" s="24">
        <v>1</v>
      </c>
    </row>
    <row r="63" spans="1:4">
      <c r="A63" s="28"/>
      <c r="B63" s="23">
        <v>37209</v>
      </c>
      <c r="C63" s="23">
        <v>0</v>
      </c>
      <c r="D63" s="24">
        <v>1</v>
      </c>
    </row>
    <row r="64" spans="1:4">
      <c r="A64" s="28"/>
      <c r="B64" s="23">
        <v>37211</v>
      </c>
      <c r="C64" s="23">
        <v>0</v>
      </c>
      <c r="D64" s="24">
        <v>1</v>
      </c>
    </row>
    <row r="65" spans="1:4">
      <c r="A65" s="28"/>
      <c r="B65" s="23">
        <v>37212</v>
      </c>
      <c r="C65" s="23">
        <v>0</v>
      </c>
      <c r="D65" s="24">
        <v>1</v>
      </c>
    </row>
    <row r="66" spans="1:4">
      <c r="A66" s="28"/>
      <c r="B66" s="23">
        <v>37213</v>
      </c>
      <c r="C66" s="23">
        <v>0</v>
      </c>
      <c r="D66" s="24">
        <v>1</v>
      </c>
    </row>
    <row r="67" spans="1:4">
      <c r="A67" s="28"/>
      <c r="B67" s="23">
        <v>37214</v>
      </c>
      <c r="C67" s="23">
        <v>0</v>
      </c>
      <c r="D67" s="24">
        <v>1</v>
      </c>
    </row>
    <row r="68" spans="1:4">
      <c r="A68" s="28"/>
      <c r="B68" s="23">
        <v>37218</v>
      </c>
      <c r="C68" s="23">
        <v>0</v>
      </c>
      <c r="D68" s="24">
        <v>1</v>
      </c>
    </row>
    <row r="69" spans="1:4">
      <c r="A69" s="28"/>
      <c r="B69" s="23">
        <v>37220</v>
      </c>
      <c r="C69" s="23">
        <v>0</v>
      </c>
      <c r="D69" s="24">
        <v>1</v>
      </c>
    </row>
    <row r="70" spans="1:4">
      <c r="A70" s="28"/>
      <c r="B70" s="23">
        <v>37226</v>
      </c>
      <c r="C70" s="23">
        <v>0</v>
      </c>
      <c r="D70" s="24">
        <v>1</v>
      </c>
    </row>
    <row r="71" spans="1:4">
      <c r="A71" s="28"/>
      <c r="B71" s="23">
        <v>37227</v>
      </c>
      <c r="C71" s="23">
        <v>0</v>
      </c>
      <c r="D71" s="24">
        <v>1</v>
      </c>
    </row>
    <row r="72" spans="1:4">
      <c r="A72" s="28"/>
      <c r="B72" s="23">
        <v>37231</v>
      </c>
      <c r="C72" s="23">
        <v>0</v>
      </c>
      <c r="D72" s="24">
        <v>1</v>
      </c>
    </row>
    <row r="73" spans="1:4">
      <c r="A73" s="28"/>
      <c r="B73" s="23">
        <v>37233</v>
      </c>
      <c r="C73" s="23">
        <v>0</v>
      </c>
      <c r="D73" s="24">
        <v>1</v>
      </c>
    </row>
    <row r="74" spans="1:4">
      <c r="A74" s="28"/>
      <c r="B74" s="23">
        <v>37237</v>
      </c>
      <c r="C74" s="23">
        <v>0</v>
      </c>
      <c r="D74" s="24">
        <v>1</v>
      </c>
    </row>
    <row r="75" spans="1:4">
      <c r="A75" s="28"/>
      <c r="B75" s="23">
        <v>37238</v>
      </c>
      <c r="C75" s="23" t="s">
        <v>2339</v>
      </c>
      <c r="D75" s="24">
        <v>1</v>
      </c>
    </row>
    <row r="76" spans="1:4">
      <c r="A76" s="28"/>
      <c r="B76" s="23">
        <v>37240</v>
      </c>
      <c r="C76" s="23">
        <v>0</v>
      </c>
      <c r="D76" s="24">
        <v>1</v>
      </c>
    </row>
    <row r="77" spans="1:4">
      <c r="A77" s="28"/>
      <c r="B77" s="23">
        <v>37241</v>
      </c>
      <c r="C77" s="23">
        <v>0</v>
      </c>
      <c r="D77" s="24">
        <v>1</v>
      </c>
    </row>
    <row r="78" spans="1:4">
      <c r="A78" s="28"/>
      <c r="B78" s="23">
        <v>37242</v>
      </c>
      <c r="C78" s="23">
        <v>0</v>
      </c>
      <c r="D78" s="24">
        <v>1</v>
      </c>
    </row>
    <row r="79" spans="1:4">
      <c r="A79" s="28"/>
      <c r="B79" s="23">
        <v>37250</v>
      </c>
      <c r="C79" s="23">
        <v>0</v>
      </c>
      <c r="D79" s="24">
        <v>1</v>
      </c>
    </row>
    <row r="80" spans="1:4">
      <c r="A80" s="28"/>
      <c r="B80" s="23">
        <v>37252</v>
      </c>
      <c r="C80" s="23">
        <v>0</v>
      </c>
      <c r="D80" s="24">
        <v>1</v>
      </c>
    </row>
    <row r="81" spans="1:4">
      <c r="A81" s="28"/>
      <c r="B81" s="23">
        <v>37254</v>
      </c>
      <c r="C81" s="23">
        <v>0</v>
      </c>
      <c r="D81" s="24">
        <v>1</v>
      </c>
    </row>
    <row r="82" spans="1:4">
      <c r="A82" s="28"/>
      <c r="B82" s="23">
        <v>37255</v>
      </c>
      <c r="C82" s="23">
        <v>0</v>
      </c>
      <c r="D82" s="24">
        <v>1</v>
      </c>
    </row>
    <row r="83" spans="1:4">
      <c r="A83" s="28"/>
      <c r="B83" s="23">
        <v>37259</v>
      </c>
      <c r="C83" s="23">
        <v>0</v>
      </c>
      <c r="D83" s="24">
        <v>1</v>
      </c>
    </row>
    <row r="84" spans="1:4">
      <c r="A84" s="28"/>
      <c r="B84" s="23">
        <v>37260</v>
      </c>
      <c r="C84" s="23">
        <v>0</v>
      </c>
      <c r="D84" s="24">
        <v>1</v>
      </c>
    </row>
    <row r="85" spans="1:4">
      <c r="A85" s="28"/>
      <c r="B85" s="23">
        <v>37261</v>
      </c>
      <c r="C85" s="23">
        <v>0</v>
      </c>
      <c r="D85" s="24">
        <v>1</v>
      </c>
    </row>
    <row r="86" spans="1:4">
      <c r="A86" s="28"/>
      <c r="B86" s="23">
        <v>37267</v>
      </c>
      <c r="C86" s="23">
        <v>0</v>
      </c>
      <c r="D86" s="24">
        <v>1</v>
      </c>
    </row>
    <row r="87" spans="1:4">
      <c r="A87" s="28"/>
      <c r="B87" s="23">
        <v>37268</v>
      </c>
      <c r="C87" s="23">
        <v>0</v>
      </c>
      <c r="D87" s="24">
        <v>1</v>
      </c>
    </row>
    <row r="88" spans="1:4">
      <c r="A88" s="28"/>
      <c r="B88" s="23">
        <v>37269</v>
      </c>
      <c r="C88" s="23">
        <v>0</v>
      </c>
      <c r="D88" s="24">
        <v>1</v>
      </c>
    </row>
    <row r="89" spans="1:4">
      <c r="A89" s="28"/>
      <c r="B89" s="23">
        <v>37271</v>
      </c>
      <c r="C89" s="23">
        <v>0</v>
      </c>
      <c r="D89" s="24">
        <v>1</v>
      </c>
    </row>
    <row r="90" spans="1:4">
      <c r="A90" s="28"/>
      <c r="B90" s="23">
        <v>37273</v>
      </c>
      <c r="C90" s="23" t="s">
        <v>2348</v>
      </c>
      <c r="D90" s="24">
        <v>1</v>
      </c>
    </row>
    <row r="91" spans="1:4">
      <c r="A91" s="28"/>
      <c r="B91" s="23">
        <v>37277</v>
      </c>
      <c r="C91" s="23">
        <v>0</v>
      </c>
      <c r="D91" s="24">
        <v>1</v>
      </c>
    </row>
    <row r="92" spans="1:4">
      <c r="A92" s="28"/>
      <c r="B92" s="23">
        <v>37282</v>
      </c>
      <c r="C92" s="23">
        <v>0</v>
      </c>
      <c r="D92" s="24">
        <v>1</v>
      </c>
    </row>
    <row r="93" spans="1:4">
      <c r="A93" s="28"/>
      <c r="B93" s="23">
        <v>37283</v>
      </c>
      <c r="C93" s="23">
        <v>0</v>
      </c>
      <c r="D93" s="24">
        <v>1</v>
      </c>
    </row>
    <row r="94" spans="1:4">
      <c r="A94" s="28"/>
      <c r="B94" s="23">
        <v>37288</v>
      </c>
      <c r="C94" s="23">
        <v>0</v>
      </c>
      <c r="D94" s="24">
        <v>1</v>
      </c>
    </row>
    <row r="95" spans="1:4">
      <c r="A95" s="28"/>
      <c r="B95" s="23">
        <v>37294</v>
      </c>
      <c r="C95" s="23">
        <v>0</v>
      </c>
      <c r="D95" s="24">
        <v>1</v>
      </c>
    </row>
    <row r="96" spans="1:4">
      <c r="A96" s="28"/>
      <c r="B96" s="23">
        <v>37296</v>
      </c>
      <c r="C96" s="23">
        <v>0</v>
      </c>
      <c r="D96" s="24">
        <v>1</v>
      </c>
    </row>
    <row r="97" spans="1:4">
      <c r="A97" s="28"/>
      <c r="B97" s="23">
        <v>37297</v>
      </c>
      <c r="C97" s="23">
        <v>0</v>
      </c>
      <c r="D97" s="24">
        <v>1</v>
      </c>
    </row>
    <row r="98" spans="1:4">
      <c r="A98" s="28"/>
      <c r="B98" s="23">
        <v>37298</v>
      </c>
      <c r="C98" s="23">
        <v>0</v>
      </c>
      <c r="D98" s="24">
        <v>1</v>
      </c>
    </row>
    <row r="99" spans="1:4">
      <c r="A99" s="28"/>
      <c r="B99" s="23">
        <v>37306</v>
      </c>
      <c r="C99" s="23">
        <v>0</v>
      </c>
      <c r="D99" s="24">
        <v>1</v>
      </c>
    </row>
    <row r="100" spans="1:4">
      <c r="A100" s="28"/>
      <c r="B100" s="23">
        <v>37319</v>
      </c>
      <c r="C100" s="23">
        <v>0</v>
      </c>
      <c r="D100" s="24">
        <v>1</v>
      </c>
    </row>
    <row r="101" spans="1:4">
      <c r="A101" s="28"/>
      <c r="B101" s="23">
        <v>37321</v>
      </c>
      <c r="C101" s="23">
        <v>0</v>
      </c>
      <c r="D101" s="24">
        <v>1</v>
      </c>
    </row>
    <row r="102" spans="1:4">
      <c r="A102" s="28"/>
      <c r="B102" s="23">
        <v>37326</v>
      </c>
      <c r="C102" s="23">
        <v>0</v>
      </c>
      <c r="D102" s="24">
        <v>1</v>
      </c>
    </row>
    <row r="103" spans="1:4">
      <c r="A103" s="28"/>
      <c r="B103" s="23">
        <v>37330</v>
      </c>
      <c r="C103" s="23">
        <v>0</v>
      </c>
      <c r="D103" s="24">
        <v>1</v>
      </c>
    </row>
    <row r="104" spans="1:4">
      <c r="A104" s="28"/>
      <c r="B104" s="23">
        <v>37333</v>
      </c>
      <c r="C104" s="23">
        <v>0</v>
      </c>
      <c r="D104" s="24">
        <v>1</v>
      </c>
    </row>
    <row r="105" spans="1:4">
      <c r="A105" s="28"/>
      <c r="B105" s="23">
        <v>37382</v>
      </c>
      <c r="C105" s="23" t="s">
        <v>2471</v>
      </c>
      <c r="D105" s="24">
        <v>1</v>
      </c>
    </row>
    <row r="106" spans="1:4">
      <c r="A106" s="28"/>
      <c r="B106" s="23">
        <v>37406</v>
      </c>
      <c r="C106" s="23">
        <v>0</v>
      </c>
      <c r="D106" s="24">
        <v>1</v>
      </c>
    </row>
    <row r="107" spans="1:4">
      <c r="A107" s="28"/>
      <c r="B107" s="23">
        <v>37418</v>
      </c>
      <c r="C107" s="23" t="s">
        <v>86</v>
      </c>
      <c r="D107" s="24">
        <v>1</v>
      </c>
    </row>
    <row r="108" spans="1:4">
      <c r="A108" s="28"/>
      <c r="B108" s="23">
        <v>37423</v>
      </c>
      <c r="C108" s="23">
        <v>0</v>
      </c>
      <c r="D108" s="24">
        <v>1</v>
      </c>
    </row>
    <row r="109" spans="1:4">
      <c r="A109" s="28"/>
      <c r="B109" s="23">
        <v>37425</v>
      </c>
      <c r="C109" s="23" t="s">
        <v>87</v>
      </c>
      <c r="D109" s="24">
        <v>1</v>
      </c>
    </row>
    <row r="110" spans="1:4">
      <c r="A110" s="28"/>
      <c r="B110" s="23">
        <v>37429</v>
      </c>
      <c r="C110" s="23" t="s">
        <v>88</v>
      </c>
      <c r="D110" s="24">
        <v>1</v>
      </c>
    </row>
    <row r="111" spans="1:4">
      <c r="A111" s="28"/>
      <c r="B111" s="23">
        <v>37443</v>
      </c>
      <c r="C111" s="23">
        <v>0</v>
      </c>
      <c r="D111" s="24">
        <v>1</v>
      </c>
    </row>
    <row r="112" spans="1:4">
      <c r="A112" s="28"/>
      <c r="B112" s="23">
        <v>37444</v>
      </c>
      <c r="C112" s="23" t="s">
        <v>72</v>
      </c>
      <c r="D112" s="24">
        <v>1</v>
      </c>
    </row>
    <row r="113" spans="1:4">
      <c r="A113" s="28"/>
      <c r="B113" s="23">
        <v>37445</v>
      </c>
      <c r="C113" s="23" t="s">
        <v>2908</v>
      </c>
      <c r="D113" s="24">
        <v>1</v>
      </c>
    </row>
    <row r="114" spans="1:4">
      <c r="A114" s="28"/>
      <c r="B114" s="23">
        <v>37452</v>
      </c>
      <c r="C114" s="23">
        <v>0</v>
      </c>
      <c r="D114" s="24">
        <v>1</v>
      </c>
    </row>
    <row r="115" spans="1:4">
      <c r="A115" s="28"/>
      <c r="B115" s="23">
        <v>37467</v>
      </c>
      <c r="C115" s="23">
        <v>0</v>
      </c>
      <c r="D115" s="24">
        <v>1</v>
      </c>
    </row>
    <row r="116" spans="1:4">
      <c r="A116" s="28"/>
      <c r="B116" s="23">
        <v>37470</v>
      </c>
      <c r="C116" s="23">
        <v>0</v>
      </c>
      <c r="D116" s="24">
        <v>1</v>
      </c>
    </row>
    <row r="117" spans="1:4">
      <c r="A117" s="28"/>
      <c r="B117" s="23">
        <v>37473</v>
      </c>
      <c r="C117" s="23" t="s">
        <v>2474</v>
      </c>
      <c r="D117" s="24">
        <v>1</v>
      </c>
    </row>
    <row r="118" spans="1:4">
      <c r="A118" s="28"/>
      <c r="B118" s="23">
        <v>37476</v>
      </c>
      <c r="C118" s="23">
        <v>0</v>
      </c>
      <c r="D118" s="24">
        <v>1</v>
      </c>
    </row>
    <row r="119" spans="1:4">
      <c r="A119" s="28"/>
      <c r="B119" s="23">
        <v>37485</v>
      </c>
      <c r="C119" s="23" t="s">
        <v>5046</v>
      </c>
      <c r="D119" s="24">
        <v>1</v>
      </c>
    </row>
    <row r="120" spans="1:4">
      <c r="A120" s="28"/>
      <c r="B120" s="23">
        <v>37530</v>
      </c>
      <c r="C120" s="23" t="s">
        <v>89</v>
      </c>
      <c r="D120" s="24">
        <v>1</v>
      </c>
    </row>
    <row r="121" spans="1:4">
      <c r="A121" s="28"/>
      <c r="B121" s="23">
        <v>37534</v>
      </c>
      <c r="C121" s="23">
        <v>0</v>
      </c>
      <c r="D121" s="24">
        <v>1</v>
      </c>
    </row>
    <row r="122" spans="1:4">
      <c r="A122" s="28"/>
      <c r="B122" s="23">
        <v>37539</v>
      </c>
      <c r="C122" s="23" t="s">
        <v>4033</v>
      </c>
      <c r="D122" s="24">
        <v>1</v>
      </c>
    </row>
    <row r="123" spans="1:4">
      <c r="A123" s="28"/>
      <c r="B123" s="23">
        <v>37553</v>
      </c>
      <c r="C123" s="23">
        <v>0</v>
      </c>
      <c r="D123" s="24">
        <v>1</v>
      </c>
    </row>
    <row r="124" spans="1:4">
      <c r="A124" s="28"/>
      <c r="B124" s="23">
        <v>37562</v>
      </c>
      <c r="C124" s="23">
        <v>0</v>
      </c>
      <c r="D124" s="24">
        <v>1</v>
      </c>
    </row>
    <row r="125" spans="1:4">
      <c r="A125" s="28"/>
      <c r="B125" s="23">
        <v>37584</v>
      </c>
      <c r="C125" s="23">
        <v>0</v>
      </c>
      <c r="D125" s="24">
        <v>1</v>
      </c>
    </row>
    <row r="126" spans="1:4">
      <c r="A126" s="28"/>
      <c r="B126" s="23">
        <v>37585</v>
      </c>
      <c r="C126" s="23">
        <v>0</v>
      </c>
      <c r="D126" s="24">
        <v>1</v>
      </c>
    </row>
    <row r="127" spans="1:4">
      <c r="A127" s="28"/>
      <c r="B127" s="23" t="s">
        <v>4349</v>
      </c>
      <c r="C127" s="23">
        <v>0</v>
      </c>
      <c r="D127" s="24">
        <v>1</v>
      </c>
    </row>
    <row r="128" spans="1:4">
      <c r="A128" s="28"/>
      <c r="B128" s="23" t="s">
        <v>4350</v>
      </c>
      <c r="C128" s="23">
        <v>0</v>
      </c>
      <c r="D128" s="24">
        <v>1</v>
      </c>
    </row>
    <row r="129" spans="1:4">
      <c r="A129" s="28"/>
      <c r="B129" s="23" t="s">
        <v>4347</v>
      </c>
      <c r="C129" s="23">
        <v>0</v>
      </c>
      <c r="D129" s="24">
        <v>1</v>
      </c>
    </row>
    <row r="130" spans="1:4">
      <c r="A130" s="28"/>
      <c r="B130" s="23" t="s">
        <v>1063</v>
      </c>
      <c r="C130" s="23">
        <v>0</v>
      </c>
      <c r="D130" s="24">
        <v>1</v>
      </c>
    </row>
    <row r="131" spans="1:4">
      <c r="A131" s="28"/>
      <c r="B131" s="23" t="s">
        <v>4366</v>
      </c>
      <c r="C131" s="23">
        <v>0</v>
      </c>
      <c r="D131" s="24">
        <v>1</v>
      </c>
    </row>
    <row r="132" spans="1:4">
      <c r="A132" s="28"/>
      <c r="B132" s="23" t="s">
        <v>1074</v>
      </c>
      <c r="C132" s="23">
        <v>0</v>
      </c>
      <c r="D132" s="24">
        <v>1</v>
      </c>
    </row>
    <row r="133" spans="1:4">
      <c r="A133" s="28"/>
      <c r="B133" s="23" t="s">
        <v>1081</v>
      </c>
      <c r="C133" s="23">
        <v>0</v>
      </c>
      <c r="D133" s="24">
        <v>1</v>
      </c>
    </row>
    <row r="134" spans="1:4">
      <c r="A134" s="28"/>
      <c r="B134" s="23" t="s">
        <v>1082</v>
      </c>
      <c r="C134" s="23">
        <v>0</v>
      </c>
      <c r="D134" s="24">
        <v>1</v>
      </c>
    </row>
    <row r="135" spans="1:4">
      <c r="A135" s="28"/>
      <c r="B135" s="23" t="s">
        <v>4348</v>
      </c>
      <c r="C135" s="23">
        <v>0</v>
      </c>
      <c r="D135" s="24">
        <v>1</v>
      </c>
    </row>
    <row r="136" spans="1:4">
      <c r="A136" s="28"/>
      <c r="B136" s="23" t="s">
        <v>1083</v>
      </c>
      <c r="C136" s="23">
        <v>0</v>
      </c>
      <c r="D136" s="24">
        <v>1</v>
      </c>
    </row>
    <row r="137" spans="1:4">
      <c r="A137" s="28"/>
      <c r="B137" s="23" t="s">
        <v>1089</v>
      </c>
      <c r="C137" s="23">
        <v>0</v>
      </c>
      <c r="D137" s="24">
        <v>1</v>
      </c>
    </row>
    <row r="138" spans="1:4">
      <c r="A138" s="28"/>
      <c r="B138" s="23" t="s">
        <v>4358</v>
      </c>
      <c r="C138" s="23">
        <v>0</v>
      </c>
      <c r="D138" s="24">
        <v>1</v>
      </c>
    </row>
    <row r="139" spans="1:4">
      <c r="A139" s="28"/>
      <c r="B139" s="23" t="s">
        <v>4364</v>
      </c>
      <c r="C139" s="23">
        <v>0</v>
      </c>
      <c r="D139" s="24">
        <v>1</v>
      </c>
    </row>
    <row r="140" spans="1:4">
      <c r="A140" s="28"/>
      <c r="B140" s="23" t="s">
        <v>4351</v>
      </c>
      <c r="C140" s="23">
        <v>0</v>
      </c>
      <c r="D140" s="24">
        <v>1</v>
      </c>
    </row>
    <row r="141" spans="1:4">
      <c r="A141" s="28"/>
      <c r="B141" s="23" t="s">
        <v>4352</v>
      </c>
      <c r="C141" s="23">
        <v>0</v>
      </c>
      <c r="D141" s="24">
        <v>1</v>
      </c>
    </row>
    <row r="142" spans="1:4">
      <c r="A142" s="28"/>
      <c r="B142" s="23" t="s">
        <v>1684</v>
      </c>
      <c r="C142" s="23">
        <v>0</v>
      </c>
      <c r="D142" s="24">
        <v>1</v>
      </c>
    </row>
    <row r="143" spans="1:4">
      <c r="A143" s="28"/>
      <c r="B143" s="23" t="s">
        <v>4367</v>
      </c>
      <c r="C143" s="23">
        <v>0</v>
      </c>
      <c r="D143" s="24">
        <v>1</v>
      </c>
    </row>
    <row r="144" spans="1:4">
      <c r="A144" s="28"/>
      <c r="B144" s="23" t="s">
        <v>4368</v>
      </c>
      <c r="C144" s="23">
        <v>0</v>
      </c>
      <c r="D144" s="24">
        <v>1</v>
      </c>
    </row>
    <row r="145" spans="1:4">
      <c r="A145" s="28"/>
      <c r="B145" s="23" t="s">
        <v>1084</v>
      </c>
      <c r="C145" s="23">
        <v>0</v>
      </c>
      <c r="D145" s="24">
        <v>1</v>
      </c>
    </row>
    <row r="146" spans="1:4">
      <c r="A146" s="28"/>
      <c r="B146" s="23" t="s">
        <v>1100</v>
      </c>
      <c r="C146" s="23">
        <v>0</v>
      </c>
      <c r="D146" s="24">
        <v>1</v>
      </c>
    </row>
    <row r="147" spans="1:4">
      <c r="A147" s="28"/>
      <c r="B147" s="23" t="s">
        <v>1101</v>
      </c>
      <c r="C147" s="23">
        <v>0</v>
      </c>
      <c r="D147" s="24">
        <v>1</v>
      </c>
    </row>
    <row r="148" spans="1:4">
      <c r="A148" s="28"/>
      <c r="B148" s="23" t="s">
        <v>4361</v>
      </c>
      <c r="C148" s="23">
        <v>0</v>
      </c>
      <c r="D148" s="24">
        <v>1</v>
      </c>
    </row>
    <row r="149" spans="1:4">
      <c r="A149" s="28"/>
      <c r="B149" s="23" t="s">
        <v>1113</v>
      </c>
      <c r="C149" s="23">
        <v>0</v>
      </c>
      <c r="D149" s="24">
        <v>1</v>
      </c>
    </row>
    <row r="150" spans="1:4">
      <c r="A150" s="28"/>
      <c r="B150" s="23" t="s">
        <v>1114</v>
      </c>
      <c r="C150" s="23">
        <v>0</v>
      </c>
      <c r="D150" s="24">
        <v>1</v>
      </c>
    </row>
    <row r="151" spans="1:4">
      <c r="A151" s="28"/>
      <c r="B151" s="23" t="s">
        <v>1065</v>
      </c>
      <c r="C151" s="23" t="s">
        <v>2908</v>
      </c>
      <c r="D151" s="24">
        <v>1</v>
      </c>
    </row>
    <row r="152" spans="1:4">
      <c r="A152" s="28"/>
      <c r="B152" s="23" t="s">
        <v>1116</v>
      </c>
      <c r="C152" s="23">
        <v>0</v>
      </c>
      <c r="D152" s="24">
        <v>1</v>
      </c>
    </row>
    <row r="153" spans="1:4">
      <c r="A153" s="28"/>
      <c r="B153" s="23" t="s">
        <v>4355</v>
      </c>
      <c r="C153" s="23">
        <v>0</v>
      </c>
      <c r="D153" s="24">
        <v>1</v>
      </c>
    </row>
    <row r="154" spans="1:4">
      <c r="A154" s="28"/>
      <c r="B154" s="23" t="s">
        <v>1111</v>
      </c>
      <c r="C154" s="23">
        <v>0</v>
      </c>
      <c r="D154" s="24">
        <v>1</v>
      </c>
    </row>
    <row r="155" spans="1:4">
      <c r="A155" s="28"/>
      <c r="B155" s="23" t="s">
        <v>4359</v>
      </c>
      <c r="C155" s="23">
        <v>0</v>
      </c>
      <c r="D155" s="24">
        <v>1</v>
      </c>
    </row>
    <row r="156" spans="1:4">
      <c r="A156" s="28"/>
      <c r="B156" s="23" t="s">
        <v>1117</v>
      </c>
      <c r="C156" s="23">
        <v>0</v>
      </c>
      <c r="D156" s="24">
        <v>1</v>
      </c>
    </row>
    <row r="157" spans="1:4">
      <c r="A157" s="28"/>
      <c r="B157" s="23" t="s">
        <v>4356</v>
      </c>
      <c r="C157" s="23">
        <v>0</v>
      </c>
      <c r="D157" s="24">
        <v>1</v>
      </c>
    </row>
    <row r="158" spans="1:4">
      <c r="A158" s="28"/>
      <c r="B158" s="23" t="s">
        <v>1103</v>
      </c>
      <c r="C158" s="23">
        <v>0</v>
      </c>
      <c r="D158" s="24">
        <v>1</v>
      </c>
    </row>
    <row r="159" spans="1:4">
      <c r="A159" s="28"/>
      <c r="B159" s="23" t="s">
        <v>1067</v>
      </c>
      <c r="C159" s="23">
        <v>0</v>
      </c>
      <c r="D159" s="24">
        <v>1</v>
      </c>
    </row>
    <row r="160" spans="1:4">
      <c r="A160" s="28"/>
      <c r="B160" s="23" t="s">
        <v>4353</v>
      </c>
      <c r="C160" s="23">
        <v>0</v>
      </c>
      <c r="D160" s="24">
        <v>1</v>
      </c>
    </row>
    <row r="161" spans="1:4">
      <c r="A161" s="28"/>
      <c r="B161" s="23" t="s">
        <v>1090</v>
      </c>
      <c r="C161" s="23">
        <v>0</v>
      </c>
      <c r="D161" s="24">
        <v>1</v>
      </c>
    </row>
    <row r="162" spans="1:4">
      <c r="A162" s="28"/>
      <c r="B162" s="23" t="s">
        <v>1112</v>
      </c>
      <c r="C162" s="23">
        <v>0</v>
      </c>
      <c r="D162" s="24">
        <v>1</v>
      </c>
    </row>
    <row r="163" spans="1:4">
      <c r="A163" s="28"/>
      <c r="B163" s="23" t="s">
        <v>4362</v>
      </c>
      <c r="C163" s="23">
        <v>0</v>
      </c>
      <c r="D163" s="24">
        <v>1</v>
      </c>
    </row>
    <row r="164" spans="1:4">
      <c r="A164" s="28"/>
      <c r="B164" s="23" t="s">
        <v>4369</v>
      </c>
      <c r="C164" s="23">
        <v>0</v>
      </c>
      <c r="D164" s="24">
        <v>1</v>
      </c>
    </row>
    <row r="165" spans="1:4">
      <c r="A165" s="28"/>
      <c r="B165" s="23" t="s">
        <v>362</v>
      </c>
      <c r="C165" s="23">
        <v>0</v>
      </c>
      <c r="D165" s="24">
        <v>1</v>
      </c>
    </row>
    <row r="166" spans="1:4">
      <c r="A166" s="28"/>
      <c r="B166" s="23" t="s">
        <v>369</v>
      </c>
      <c r="C166" s="23">
        <v>0</v>
      </c>
      <c r="D166" s="24">
        <v>1</v>
      </c>
    </row>
    <row r="167" spans="1:4">
      <c r="A167" s="28"/>
      <c r="B167" s="23" t="s">
        <v>370</v>
      </c>
      <c r="C167" s="23">
        <v>0</v>
      </c>
      <c r="D167" s="24">
        <v>1</v>
      </c>
    </row>
    <row r="168" spans="1:4">
      <c r="A168" s="28"/>
      <c r="B168" s="23" t="s">
        <v>371</v>
      </c>
      <c r="C168" s="23">
        <v>0</v>
      </c>
      <c r="D168" s="24">
        <v>1</v>
      </c>
    </row>
    <row r="169" spans="1:4">
      <c r="A169" s="28"/>
      <c r="B169" s="23" t="s">
        <v>1140</v>
      </c>
      <c r="C169" s="23">
        <v>0</v>
      </c>
      <c r="D169" s="24">
        <v>1</v>
      </c>
    </row>
    <row r="170" spans="1:4">
      <c r="A170" s="28"/>
      <c r="B170" s="23" t="s">
        <v>2344</v>
      </c>
      <c r="C170" s="23">
        <v>0</v>
      </c>
      <c r="D170" s="24">
        <v>1</v>
      </c>
    </row>
    <row r="171" spans="1:4">
      <c r="A171" s="28"/>
      <c r="B171" s="23" t="s">
        <v>4365</v>
      </c>
      <c r="C171" s="23">
        <v>0</v>
      </c>
      <c r="D171" s="24">
        <v>1</v>
      </c>
    </row>
    <row r="172" spans="1:4">
      <c r="A172" s="28"/>
      <c r="B172" s="23" t="s">
        <v>1085</v>
      </c>
      <c r="C172" s="23">
        <v>0</v>
      </c>
      <c r="D172" s="24">
        <v>1</v>
      </c>
    </row>
    <row r="173" spans="1:4">
      <c r="A173" s="28"/>
      <c r="B173" s="23" t="s">
        <v>4370</v>
      </c>
      <c r="C173" s="23">
        <v>0</v>
      </c>
      <c r="D173" s="24">
        <v>1</v>
      </c>
    </row>
    <row r="174" spans="1:4">
      <c r="A174" s="28"/>
      <c r="B174" s="23" t="s">
        <v>1075</v>
      </c>
      <c r="C174" s="23">
        <v>0</v>
      </c>
      <c r="D174" s="24">
        <v>1</v>
      </c>
    </row>
    <row r="175" spans="1:4">
      <c r="A175" s="28"/>
      <c r="B175" s="23" t="s">
        <v>1086</v>
      </c>
      <c r="C175" s="23">
        <v>0</v>
      </c>
      <c r="D175" s="24">
        <v>1</v>
      </c>
    </row>
    <row r="176" spans="1:4">
      <c r="A176" s="28"/>
      <c r="B176" s="23" t="s">
        <v>1087</v>
      </c>
      <c r="C176" s="23">
        <v>0</v>
      </c>
      <c r="D176" s="24">
        <v>1</v>
      </c>
    </row>
    <row r="177" spans="1:4">
      <c r="A177" s="28"/>
      <c r="B177" s="23" t="s">
        <v>1106</v>
      </c>
      <c r="C177" s="23" t="s">
        <v>5032</v>
      </c>
      <c r="D177" s="24">
        <v>1</v>
      </c>
    </row>
    <row r="178" spans="1:4">
      <c r="A178" s="28"/>
      <c r="B178" s="23" t="s">
        <v>1076</v>
      </c>
      <c r="C178" s="23">
        <v>0</v>
      </c>
      <c r="D178" s="24">
        <v>1</v>
      </c>
    </row>
    <row r="179" spans="1:4">
      <c r="A179" s="28"/>
      <c r="B179" s="23" t="s">
        <v>1121</v>
      </c>
      <c r="C179" s="23">
        <v>0</v>
      </c>
      <c r="D179" s="24">
        <v>1</v>
      </c>
    </row>
    <row r="180" spans="1:4">
      <c r="A180" s="28"/>
      <c r="B180" s="23" t="s">
        <v>1107</v>
      </c>
      <c r="C180" s="23">
        <v>0</v>
      </c>
      <c r="D180" s="24">
        <v>1</v>
      </c>
    </row>
    <row r="181" spans="1:4">
      <c r="A181" s="28"/>
      <c r="B181" s="23" t="s">
        <v>1070</v>
      </c>
      <c r="C181" s="23">
        <v>0</v>
      </c>
      <c r="D181" s="24">
        <v>1</v>
      </c>
    </row>
    <row r="182" spans="1:4">
      <c r="A182" s="28"/>
      <c r="B182" s="23" t="s">
        <v>1123</v>
      </c>
      <c r="C182" s="23">
        <v>0</v>
      </c>
      <c r="D182" s="24">
        <v>1</v>
      </c>
    </row>
    <row r="183" spans="1:4">
      <c r="A183" s="28"/>
      <c r="B183" s="23" t="s">
        <v>1124</v>
      </c>
      <c r="C183" s="23">
        <v>0</v>
      </c>
      <c r="D183" s="24">
        <v>1</v>
      </c>
    </row>
    <row r="184" spans="1:4">
      <c r="A184" s="28"/>
      <c r="B184" s="23" t="s">
        <v>1125</v>
      </c>
      <c r="C184" s="23">
        <v>0</v>
      </c>
      <c r="D184" s="24">
        <v>1</v>
      </c>
    </row>
    <row r="185" spans="1:4">
      <c r="A185" s="28"/>
      <c r="B185" s="23" t="s">
        <v>4363</v>
      </c>
      <c r="C185" s="23">
        <v>0</v>
      </c>
      <c r="D185" s="24">
        <v>1</v>
      </c>
    </row>
    <row r="186" spans="1:4">
      <c r="A186" s="28"/>
      <c r="B186" s="23" t="s">
        <v>1079</v>
      </c>
      <c r="C186" s="23">
        <v>0</v>
      </c>
      <c r="D186" s="24">
        <v>1</v>
      </c>
    </row>
    <row r="187" spans="1:4">
      <c r="A187" s="28"/>
      <c r="B187" s="23" t="s">
        <v>4371</v>
      </c>
      <c r="C187" s="23">
        <v>0</v>
      </c>
      <c r="D187" s="24">
        <v>1</v>
      </c>
    </row>
    <row r="188" spans="1:4">
      <c r="A188" s="28"/>
      <c r="B188" s="23" t="s">
        <v>4354</v>
      </c>
      <c r="C188" s="23">
        <v>0</v>
      </c>
      <c r="D188" s="24">
        <v>1</v>
      </c>
    </row>
    <row r="189" spans="1:4">
      <c r="A189" s="28"/>
      <c r="B189" s="23" t="s">
        <v>1108</v>
      </c>
      <c r="C189" s="23">
        <v>0</v>
      </c>
      <c r="D189" s="24">
        <v>1</v>
      </c>
    </row>
    <row r="190" spans="1:4">
      <c r="A190" s="28"/>
      <c r="B190" s="23" t="s">
        <v>2354</v>
      </c>
      <c r="C190" s="23">
        <v>0</v>
      </c>
      <c r="D190" s="24">
        <v>1</v>
      </c>
    </row>
    <row r="191" spans="1:4">
      <c r="A191" s="28"/>
      <c r="B191" s="23" t="s">
        <v>361</v>
      </c>
      <c r="C191" s="23">
        <v>0</v>
      </c>
      <c r="D191" s="24">
        <v>1</v>
      </c>
    </row>
    <row r="192" spans="1:4">
      <c r="A192" s="28"/>
      <c r="B192" s="23" t="s">
        <v>1071</v>
      </c>
      <c r="C192" s="23">
        <v>0</v>
      </c>
      <c r="D192" s="24">
        <v>1</v>
      </c>
    </row>
    <row r="193" spans="1:4">
      <c r="A193" s="28"/>
      <c r="B193" s="23" t="s">
        <v>1126</v>
      </c>
      <c r="C193" s="23">
        <v>0</v>
      </c>
      <c r="D193" s="24">
        <v>1</v>
      </c>
    </row>
    <row r="194" spans="1:4">
      <c r="A194" s="28"/>
      <c r="B194" s="23" t="s">
        <v>1072</v>
      </c>
      <c r="C194" s="23">
        <v>0</v>
      </c>
      <c r="D194" s="24">
        <v>1</v>
      </c>
    </row>
    <row r="195" spans="1:4">
      <c r="A195" s="28"/>
      <c r="B195" s="23" t="s">
        <v>1127</v>
      </c>
      <c r="C195" s="23">
        <v>0</v>
      </c>
      <c r="D195" s="24">
        <v>1</v>
      </c>
    </row>
    <row r="196" spans="1:4">
      <c r="A196" s="28"/>
      <c r="B196" s="23" t="s">
        <v>4360</v>
      </c>
      <c r="C196" s="23">
        <v>0</v>
      </c>
      <c r="D196" s="24">
        <v>1</v>
      </c>
    </row>
    <row r="197" spans="1:4">
      <c r="A197" s="28"/>
      <c r="B197" s="23" t="s">
        <v>1088</v>
      </c>
      <c r="C197" s="23">
        <v>0</v>
      </c>
      <c r="D197" s="24">
        <v>1</v>
      </c>
    </row>
    <row r="198" spans="1:4">
      <c r="A198" s="28"/>
      <c r="B198" s="23" t="s">
        <v>1128</v>
      </c>
      <c r="C198" s="23">
        <v>0</v>
      </c>
      <c r="D198" s="24">
        <v>1</v>
      </c>
    </row>
    <row r="199" spans="1:4">
      <c r="A199" s="28"/>
      <c r="B199" s="23" t="s">
        <v>1682</v>
      </c>
      <c r="C199" s="23">
        <v>0</v>
      </c>
      <c r="D199" s="24">
        <v>1</v>
      </c>
    </row>
    <row r="200" spans="1:4">
      <c r="A200" s="28"/>
      <c r="B200" s="23" t="s">
        <v>1109</v>
      </c>
      <c r="C200" s="23">
        <v>0</v>
      </c>
      <c r="D200" s="24">
        <v>1</v>
      </c>
    </row>
    <row r="201" spans="1:4">
      <c r="A201" s="28"/>
      <c r="B201" s="23" t="s">
        <v>4357</v>
      </c>
      <c r="C201" s="23">
        <v>0</v>
      </c>
      <c r="D201" s="24">
        <v>1</v>
      </c>
    </row>
    <row r="202" spans="1:4">
      <c r="A202" s="28"/>
      <c r="B202" s="23" t="s">
        <v>4345</v>
      </c>
      <c r="C202" s="23">
        <v>0</v>
      </c>
      <c r="D202" s="24">
        <v>1</v>
      </c>
    </row>
    <row r="203" spans="1:4">
      <c r="A203" s="28"/>
      <c r="B203" s="23" t="s">
        <v>4346</v>
      </c>
      <c r="C203" s="23">
        <v>0</v>
      </c>
      <c r="D203" s="24">
        <v>1</v>
      </c>
    </row>
    <row r="204" spans="1:4">
      <c r="A204" s="28"/>
      <c r="B204" s="23" t="s">
        <v>1110</v>
      </c>
      <c r="C204" s="23">
        <v>0</v>
      </c>
      <c r="D204" s="24">
        <v>1</v>
      </c>
    </row>
    <row r="205" spans="1:4">
      <c r="A205" s="28"/>
      <c r="B205" s="23" t="s">
        <v>1683</v>
      </c>
      <c r="C205" s="23">
        <v>0</v>
      </c>
      <c r="D205" s="24">
        <v>1</v>
      </c>
    </row>
    <row r="206" spans="1:4">
      <c r="A206" s="28"/>
      <c r="B206" s="23" t="s">
        <v>357</v>
      </c>
      <c r="C206" s="23">
        <v>0</v>
      </c>
      <c r="D206" s="24">
        <v>1</v>
      </c>
    </row>
    <row r="207" spans="1:4">
      <c r="A207" s="28"/>
      <c r="B207" s="23">
        <v>35263</v>
      </c>
      <c r="C207" s="23">
        <v>0</v>
      </c>
      <c r="D207" s="24">
        <v>1</v>
      </c>
    </row>
    <row r="208" spans="1:4">
      <c r="A208" s="28"/>
      <c r="B208" s="23" t="s">
        <v>1674</v>
      </c>
      <c r="C208" s="23">
        <v>0</v>
      </c>
      <c r="D208" s="24">
        <v>1</v>
      </c>
    </row>
    <row r="209" spans="1:4">
      <c r="A209" s="28"/>
      <c r="B209" s="23">
        <v>35321</v>
      </c>
      <c r="C209" s="23">
        <v>0</v>
      </c>
      <c r="D209" s="24">
        <v>1</v>
      </c>
    </row>
    <row r="210" spans="1:4">
      <c r="A210" s="28"/>
      <c r="B210" s="23">
        <v>35358</v>
      </c>
      <c r="C210" s="23" t="s">
        <v>1502</v>
      </c>
      <c r="D210" s="24">
        <v>1</v>
      </c>
    </row>
    <row r="211" spans="1:4">
      <c r="A211" s="28"/>
      <c r="B211" s="23">
        <v>35414</v>
      </c>
      <c r="C211" s="23">
        <v>0</v>
      </c>
      <c r="D211" s="24">
        <v>1</v>
      </c>
    </row>
    <row r="212" spans="1:4">
      <c r="A212" s="28"/>
      <c r="B212" s="23" t="s">
        <v>1094</v>
      </c>
      <c r="C212" s="23">
        <v>0</v>
      </c>
      <c r="D212" s="24">
        <v>1</v>
      </c>
    </row>
    <row r="213" spans="1:4">
      <c r="A213" s="28"/>
      <c r="B213" s="23" t="s">
        <v>1675</v>
      </c>
      <c r="C213" s="23">
        <v>0</v>
      </c>
      <c r="D213" s="24">
        <v>1</v>
      </c>
    </row>
    <row r="214" spans="1:4">
      <c r="A214" s="28"/>
      <c r="B214" s="23">
        <v>37205</v>
      </c>
      <c r="C214" s="23">
        <v>0</v>
      </c>
      <c r="D214" s="24">
        <v>1</v>
      </c>
    </row>
    <row r="215" spans="1:4">
      <c r="A215" s="28"/>
      <c r="B215" s="23">
        <v>37210</v>
      </c>
      <c r="C215" s="23">
        <v>0</v>
      </c>
      <c r="D215" s="24">
        <v>1</v>
      </c>
    </row>
    <row r="216" spans="1:4">
      <c r="A216" s="28"/>
      <c r="B216" s="23">
        <v>37249</v>
      </c>
      <c r="C216" s="23">
        <v>0</v>
      </c>
      <c r="D216" s="24">
        <v>1</v>
      </c>
    </row>
    <row r="217" spans="1:4">
      <c r="A217" s="28"/>
      <c r="B217" s="23">
        <v>37265</v>
      </c>
      <c r="C217" s="23">
        <v>0</v>
      </c>
      <c r="D217" s="24">
        <v>1</v>
      </c>
    </row>
    <row r="218" spans="1:4">
      <c r="A218" s="28"/>
      <c r="B218" s="23">
        <v>37272</v>
      </c>
      <c r="C218" s="23">
        <v>0</v>
      </c>
      <c r="D218" s="24">
        <v>1</v>
      </c>
    </row>
    <row r="219" spans="1:4">
      <c r="A219" s="28"/>
      <c r="B219" s="23">
        <v>37279</v>
      </c>
      <c r="C219" s="23">
        <v>0</v>
      </c>
      <c r="D219" s="24">
        <v>1</v>
      </c>
    </row>
    <row r="220" spans="1:4">
      <c r="A220" s="28"/>
      <c r="B220" s="23">
        <v>37290</v>
      </c>
      <c r="C220" s="23">
        <v>0</v>
      </c>
      <c r="D220" s="24">
        <v>1</v>
      </c>
    </row>
    <row r="221" spans="1:4">
      <c r="A221" s="28"/>
      <c r="B221" s="23" t="s">
        <v>5131</v>
      </c>
      <c r="C221" s="23">
        <v>0</v>
      </c>
      <c r="D221" s="24">
        <v>1</v>
      </c>
    </row>
    <row r="222" spans="1:4">
      <c r="A222" s="28"/>
      <c r="B222" s="23">
        <v>37291</v>
      </c>
      <c r="C222" s="23">
        <v>0</v>
      </c>
      <c r="D222" s="24">
        <v>1</v>
      </c>
    </row>
    <row r="223" spans="1:4">
      <c r="A223" s="28"/>
      <c r="B223" s="23" t="s">
        <v>5132</v>
      </c>
      <c r="C223" s="23">
        <v>0</v>
      </c>
      <c r="D223" s="24">
        <v>1</v>
      </c>
    </row>
    <row r="224" spans="1:4">
      <c r="A224" s="28"/>
      <c r="B224" s="23">
        <v>37292</v>
      </c>
      <c r="C224" s="23">
        <v>0</v>
      </c>
      <c r="D224" s="24">
        <v>1</v>
      </c>
    </row>
    <row r="225" spans="1:4">
      <c r="A225" s="28"/>
      <c r="B225" s="23">
        <v>37302</v>
      </c>
      <c r="C225" s="23">
        <v>0</v>
      </c>
      <c r="D225" s="24">
        <v>1</v>
      </c>
    </row>
    <row r="226" spans="1:4">
      <c r="A226" s="28"/>
      <c r="B226" s="23" t="s">
        <v>1676</v>
      </c>
      <c r="C226" s="23">
        <v>0</v>
      </c>
      <c r="D226" s="24">
        <v>1</v>
      </c>
    </row>
    <row r="227" spans="1:4">
      <c r="A227" s="28"/>
      <c r="B227" s="23" t="s">
        <v>1097</v>
      </c>
      <c r="C227" s="23">
        <v>0</v>
      </c>
      <c r="D227" s="24">
        <v>1</v>
      </c>
    </row>
    <row r="228" spans="1:4">
      <c r="A228" s="28"/>
      <c r="B228" s="23" t="s">
        <v>1098</v>
      </c>
      <c r="C228" s="23">
        <v>0</v>
      </c>
      <c r="D228" s="24">
        <v>1</v>
      </c>
    </row>
    <row r="229" spans="1:4">
      <c r="A229" s="28"/>
      <c r="B229" s="23" t="s">
        <v>1677</v>
      </c>
      <c r="C229" s="23">
        <v>0</v>
      </c>
      <c r="D229" s="24">
        <v>1</v>
      </c>
    </row>
    <row r="230" spans="1:4">
      <c r="A230" s="28"/>
      <c r="B230" s="23">
        <v>37516</v>
      </c>
      <c r="C230" s="23">
        <v>0</v>
      </c>
      <c r="D230" s="24">
        <v>1</v>
      </c>
    </row>
    <row r="231" spans="1:4">
      <c r="A231" s="28"/>
      <c r="B231" s="23" t="s">
        <v>1678</v>
      </c>
      <c r="C231" s="23">
        <v>0</v>
      </c>
      <c r="D231" s="24">
        <v>1</v>
      </c>
    </row>
    <row r="232" spans="1:4">
      <c r="A232" s="28"/>
      <c r="B232" s="23" t="s">
        <v>1679</v>
      </c>
      <c r="C232" s="23">
        <v>0</v>
      </c>
      <c r="D232" s="24">
        <v>1</v>
      </c>
    </row>
    <row r="233" spans="1:4">
      <c r="A233" s="28"/>
      <c r="B233" s="23">
        <v>37552</v>
      </c>
      <c r="C233" s="23">
        <v>0</v>
      </c>
      <c r="D233" s="24">
        <v>1</v>
      </c>
    </row>
    <row r="234" spans="1:4">
      <c r="A234" s="23" t="s">
        <v>1681</v>
      </c>
      <c r="B234" s="30"/>
      <c r="C234" s="30"/>
      <c r="D234" s="24">
        <v>229</v>
      </c>
    </row>
    <row r="235" spans="1:4">
      <c r="A235" s="23" t="s">
        <v>2994</v>
      </c>
      <c r="B235" s="23">
        <v>35226</v>
      </c>
      <c r="C235" s="23">
        <v>0</v>
      </c>
      <c r="D235" s="24">
        <v>1</v>
      </c>
    </row>
    <row r="236" spans="1:4">
      <c r="A236" s="28"/>
      <c r="B236" s="23">
        <v>35236</v>
      </c>
      <c r="C236" s="23" t="s">
        <v>534</v>
      </c>
      <c r="D236" s="24">
        <v>1</v>
      </c>
    </row>
    <row r="237" spans="1:4">
      <c r="A237" s="28"/>
      <c r="B237" s="23">
        <v>35250</v>
      </c>
      <c r="C237" s="23">
        <v>0</v>
      </c>
      <c r="D237" s="24">
        <v>1</v>
      </c>
    </row>
    <row r="238" spans="1:4">
      <c r="A238" s="28"/>
      <c r="B238" s="23">
        <v>35269</v>
      </c>
      <c r="C238" s="23" t="s">
        <v>4859</v>
      </c>
      <c r="D238" s="24">
        <v>1</v>
      </c>
    </row>
    <row r="239" spans="1:4">
      <c r="A239" s="28"/>
      <c r="B239" s="23">
        <v>35274</v>
      </c>
      <c r="C239" s="23">
        <v>0</v>
      </c>
      <c r="D239" s="24">
        <v>1</v>
      </c>
    </row>
    <row r="240" spans="1:4">
      <c r="A240" s="28"/>
      <c r="B240" s="23">
        <v>35282</v>
      </c>
      <c r="C240" s="23">
        <v>0</v>
      </c>
      <c r="D240" s="24">
        <v>1</v>
      </c>
    </row>
    <row r="241" spans="1:4">
      <c r="A241" s="28"/>
      <c r="B241" s="23">
        <v>35303</v>
      </c>
      <c r="C241" s="23" t="s">
        <v>5478</v>
      </c>
      <c r="D241" s="24">
        <v>1</v>
      </c>
    </row>
    <row r="242" spans="1:4">
      <c r="A242" s="28"/>
      <c r="B242" s="23">
        <v>35304</v>
      </c>
      <c r="C242" s="23">
        <v>0</v>
      </c>
      <c r="D242" s="24">
        <v>1</v>
      </c>
    </row>
    <row r="243" spans="1:4">
      <c r="A243" s="28"/>
      <c r="B243" s="23">
        <v>35305</v>
      </c>
      <c r="C243" s="23" t="s">
        <v>1157</v>
      </c>
      <c r="D243" s="24">
        <v>1</v>
      </c>
    </row>
    <row r="244" spans="1:4">
      <c r="A244" s="28"/>
      <c r="B244" s="23">
        <v>35309</v>
      </c>
      <c r="C244" s="23" t="s">
        <v>5024</v>
      </c>
      <c r="D244" s="24">
        <v>1</v>
      </c>
    </row>
    <row r="245" spans="1:4">
      <c r="A245" s="28"/>
      <c r="B245" s="23">
        <v>35314</v>
      </c>
      <c r="C245" s="23" t="s">
        <v>2467</v>
      </c>
      <c r="D245" s="24">
        <v>1</v>
      </c>
    </row>
    <row r="246" spans="1:4">
      <c r="A246" s="28"/>
      <c r="B246" s="23">
        <v>35330</v>
      </c>
      <c r="C246" s="23" t="s">
        <v>5042</v>
      </c>
      <c r="D246" s="24">
        <v>1</v>
      </c>
    </row>
    <row r="247" spans="1:4">
      <c r="A247" s="28"/>
      <c r="B247" s="23">
        <v>35331</v>
      </c>
      <c r="C247" s="23">
        <v>0</v>
      </c>
      <c r="D247" s="24">
        <v>1</v>
      </c>
    </row>
    <row r="248" spans="1:4">
      <c r="A248" s="28"/>
      <c r="B248" s="23">
        <v>35333</v>
      </c>
      <c r="C248" s="23" t="s">
        <v>523</v>
      </c>
      <c r="D248" s="24">
        <v>1</v>
      </c>
    </row>
    <row r="249" spans="1:4">
      <c r="A249" s="28"/>
      <c r="B249" s="23">
        <v>35342</v>
      </c>
      <c r="C249" s="23" t="s">
        <v>2488</v>
      </c>
      <c r="D249" s="24">
        <v>1</v>
      </c>
    </row>
    <row r="250" spans="1:4">
      <c r="A250" s="28"/>
      <c r="B250" s="23">
        <v>35351</v>
      </c>
      <c r="C250" s="23">
        <v>0</v>
      </c>
      <c r="D250" s="24">
        <v>1</v>
      </c>
    </row>
    <row r="251" spans="1:4">
      <c r="A251" s="28"/>
      <c r="B251" s="23">
        <v>35359</v>
      </c>
      <c r="C251" s="23">
        <v>0</v>
      </c>
      <c r="D251" s="24">
        <v>1</v>
      </c>
    </row>
    <row r="252" spans="1:4">
      <c r="A252" s="28"/>
      <c r="B252" s="23">
        <v>35362</v>
      </c>
      <c r="C252" s="23">
        <v>0</v>
      </c>
      <c r="D252" s="24">
        <v>1</v>
      </c>
    </row>
    <row r="253" spans="1:4">
      <c r="A253" s="28"/>
      <c r="B253" s="23">
        <v>35367</v>
      </c>
      <c r="C253" s="23" t="s">
        <v>5027</v>
      </c>
      <c r="D253" s="24">
        <v>1</v>
      </c>
    </row>
    <row r="254" spans="1:4">
      <c r="A254" s="28"/>
      <c r="B254" s="23">
        <v>35372</v>
      </c>
      <c r="C254" s="23" t="s">
        <v>5029</v>
      </c>
      <c r="D254" s="24">
        <v>1</v>
      </c>
    </row>
    <row r="255" spans="1:4">
      <c r="A255" s="28"/>
      <c r="B255" s="23">
        <v>35380</v>
      </c>
      <c r="C255" s="23" t="s">
        <v>4455</v>
      </c>
      <c r="D255" s="24">
        <v>1</v>
      </c>
    </row>
    <row r="256" spans="1:4">
      <c r="A256" s="28"/>
      <c r="B256" s="23">
        <v>35402</v>
      </c>
      <c r="C256" s="23" t="s">
        <v>5480</v>
      </c>
      <c r="D256" s="24">
        <v>1</v>
      </c>
    </row>
    <row r="257" spans="1:4">
      <c r="A257" s="28"/>
      <c r="B257" s="23">
        <v>35428</v>
      </c>
      <c r="C257" s="23" t="s">
        <v>5445</v>
      </c>
      <c r="D257" s="24">
        <v>1</v>
      </c>
    </row>
    <row r="258" spans="1:4">
      <c r="A258" s="28"/>
      <c r="B258" s="23">
        <v>35430</v>
      </c>
      <c r="C258" s="23" t="s">
        <v>5446</v>
      </c>
      <c r="D258" s="24">
        <v>1</v>
      </c>
    </row>
    <row r="259" spans="1:4">
      <c r="A259" s="28"/>
      <c r="B259" s="23">
        <v>35435</v>
      </c>
      <c r="C259" s="23">
        <v>0</v>
      </c>
      <c r="D259" s="24">
        <v>1</v>
      </c>
    </row>
    <row r="260" spans="1:4">
      <c r="A260" s="28"/>
      <c r="B260" s="23">
        <v>35443</v>
      </c>
      <c r="C260" s="23">
        <v>0</v>
      </c>
      <c r="D260" s="24">
        <v>1</v>
      </c>
    </row>
    <row r="261" spans="1:4">
      <c r="A261" s="28"/>
      <c r="B261" s="23">
        <v>35475</v>
      </c>
      <c r="C261" s="23" t="s">
        <v>241</v>
      </c>
      <c r="D261" s="24">
        <v>1</v>
      </c>
    </row>
    <row r="262" spans="1:4">
      <c r="A262" s="28"/>
      <c r="B262" s="23">
        <v>35483</v>
      </c>
      <c r="C262" s="23">
        <v>0</v>
      </c>
      <c r="D262" s="24">
        <v>1</v>
      </c>
    </row>
    <row r="263" spans="1:4">
      <c r="A263" s="28"/>
      <c r="B263" s="23">
        <v>35526</v>
      </c>
      <c r="C263" s="23" t="s">
        <v>2471</v>
      </c>
      <c r="D263" s="24">
        <v>1</v>
      </c>
    </row>
    <row r="264" spans="1:4">
      <c r="A264" s="28"/>
      <c r="B264" s="23">
        <v>35528</v>
      </c>
      <c r="C264" s="23" t="s">
        <v>5458</v>
      </c>
      <c r="D264" s="24">
        <v>1</v>
      </c>
    </row>
    <row r="265" spans="1:4">
      <c r="A265" s="28"/>
      <c r="B265" s="23">
        <v>35535</v>
      </c>
      <c r="C265" s="23" t="s">
        <v>5037</v>
      </c>
      <c r="D265" s="24">
        <v>1</v>
      </c>
    </row>
    <row r="266" spans="1:4">
      <c r="A266" s="28"/>
      <c r="B266" s="23">
        <v>35536</v>
      </c>
      <c r="C266" s="23" t="s">
        <v>5038</v>
      </c>
      <c r="D266" s="24">
        <v>1</v>
      </c>
    </row>
    <row r="267" spans="1:4">
      <c r="A267" s="28"/>
      <c r="B267" s="23">
        <v>35546</v>
      </c>
      <c r="C267" s="23" t="s">
        <v>2470</v>
      </c>
      <c r="D267" s="24">
        <v>1</v>
      </c>
    </row>
    <row r="268" spans="1:4">
      <c r="A268" s="28"/>
      <c r="B268" s="23">
        <v>35557</v>
      </c>
      <c r="C268" s="23" t="s">
        <v>81</v>
      </c>
      <c r="D268" s="24">
        <v>1</v>
      </c>
    </row>
    <row r="269" spans="1:4">
      <c r="A269" s="28"/>
      <c r="B269" s="23">
        <v>35561</v>
      </c>
      <c r="C269" s="23" t="s">
        <v>2470</v>
      </c>
      <c r="D269" s="24">
        <v>1</v>
      </c>
    </row>
    <row r="270" spans="1:4">
      <c r="A270" s="28"/>
      <c r="B270" s="23">
        <v>35562</v>
      </c>
      <c r="C270" s="23">
        <v>0</v>
      </c>
      <c r="D270" s="24">
        <v>1</v>
      </c>
    </row>
    <row r="271" spans="1:4">
      <c r="A271" s="28"/>
      <c r="B271" s="23">
        <v>35564</v>
      </c>
      <c r="C271" s="23" t="s">
        <v>82</v>
      </c>
      <c r="D271" s="24">
        <v>1</v>
      </c>
    </row>
    <row r="272" spans="1:4">
      <c r="A272" s="28"/>
      <c r="B272" s="23">
        <v>35572</v>
      </c>
      <c r="C272" s="23" t="s">
        <v>5483</v>
      </c>
      <c r="D272" s="24">
        <v>1</v>
      </c>
    </row>
    <row r="273" spans="1:4">
      <c r="A273" s="28"/>
      <c r="B273" s="23">
        <v>35578</v>
      </c>
      <c r="C273" s="23" t="s">
        <v>83</v>
      </c>
      <c r="D273" s="24">
        <v>1</v>
      </c>
    </row>
    <row r="274" spans="1:4">
      <c r="A274" s="28"/>
      <c r="B274" s="23">
        <v>35581</v>
      </c>
      <c r="C274" s="23">
        <v>0</v>
      </c>
      <c r="D274" s="24">
        <v>1</v>
      </c>
    </row>
    <row r="275" spans="1:4">
      <c r="A275" s="28"/>
      <c r="B275" s="23">
        <v>35587</v>
      </c>
      <c r="C275" s="23" t="s">
        <v>2447</v>
      </c>
      <c r="D275" s="24">
        <v>1</v>
      </c>
    </row>
    <row r="276" spans="1:4">
      <c r="A276" s="28"/>
      <c r="B276" s="23">
        <v>35599</v>
      </c>
      <c r="C276" s="23" t="s">
        <v>538</v>
      </c>
      <c r="D276" s="24">
        <v>1</v>
      </c>
    </row>
    <row r="277" spans="1:4">
      <c r="A277" s="28"/>
      <c r="B277" s="23">
        <v>35679</v>
      </c>
      <c r="C277" s="23" t="s">
        <v>246</v>
      </c>
      <c r="D277" s="24">
        <v>1</v>
      </c>
    </row>
    <row r="278" spans="1:4">
      <c r="A278" s="28"/>
      <c r="B278" s="23">
        <v>35682</v>
      </c>
      <c r="C278" s="23" t="s">
        <v>5039</v>
      </c>
      <c r="D278" s="24">
        <v>1</v>
      </c>
    </row>
    <row r="279" spans="1:4">
      <c r="A279" s="28"/>
      <c r="B279" s="23">
        <v>37201</v>
      </c>
      <c r="C279" s="23">
        <v>0</v>
      </c>
      <c r="D279" s="24">
        <v>1</v>
      </c>
    </row>
    <row r="280" spans="1:4">
      <c r="A280" s="28"/>
      <c r="B280" s="23">
        <v>37204</v>
      </c>
      <c r="C280" s="23" t="s">
        <v>5048</v>
      </c>
      <c r="D280" s="24">
        <v>1</v>
      </c>
    </row>
    <row r="281" spans="1:4">
      <c r="A281" s="28"/>
      <c r="B281" s="23">
        <v>37246</v>
      </c>
      <c r="C281" s="23">
        <v>0</v>
      </c>
      <c r="D281" s="24">
        <v>1</v>
      </c>
    </row>
    <row r="282" spans="1:4">
      <c r="A282" s="28"/>
      <c r="B282" s="23">
        <v>37262</v>
      </c>
      <c r="C282" s="23" t="s">
        <v>262</v>
      </c>
      <c r="D282" s="24">
        <v>1</v>
      </c>
    </row>
    <row r="283" spans="1:4">
      <c r="A283" s="28"/>
      <c r="B283" s="23">
        <v>37264</v>
      </c>
      <c r="C283" s="23" t="s">
        <v>84</v>
      </c>
      <c r="D283" s="24">
        <v>1</v>
      </c>
    </row>
    <row r="284" spans="1:4">
      <c r="A284" s="28"/>
      <c r="B284" s="23">
        <v>37293</v>
      </c>
      <c r="C284" s="23" t="s">
        <v>4214</v>
      </c>
      <c r="D284" s="24">
        <v>1</v>
      </c>
    </row>
    <row r="285" spans="1:4">
      <c r="A285" s="28"/>
      <c r="B285" s="23">
        <v>37295</v>
      </c>
      <c r="C285" s="23">
        <v>0</v>
      </c>
      <c r="D285" s="24">
        <v>1</v>
      </c>
    </row>
    <row r="286" spans="1:4">
      <c r="A286" s="28"/>
      <c r="B286" s="23">
        <v>37310</v>
      </c>
      <c r="C286" s="23" t="s">
        <v>85</v>
      </c>
      <c r="D286" s="24">
        <v>1</v>
      </c>
    </row>
    <row r="287" spans="1:4">
      <c r="A287" s="28"/>
      <c r="B287" s="23">
        <v>37312</v>
      </c>
      <c r="C287" s="23">
        <v>0</v>
      </c>
      <c r="D287" s="24">
        <v>1</v>
      </c>
    </row>
    <row r="288" spans="1:4">
      <c r="A288" s="28"/>
      <c r="B288" s="23">
        <v>37316</v>
      </c>
      <c r="C288" s="23">
        <v>0</v>
      </c>
      <c r="D288" s="24">
        <v>1</v>
      </c>
    </row>
    <row r="289" spans="1:4">
      <c r="A289" s="28"/>
      <c r="B289" s="23">
        <v>37317</v>
      </c>
      <c r="C289" s="23">
        <v>0</v>
      </c>
      <c r="D289" s="24">
        <v>1</v>
      </c>
    </row>
    <row r="290" spans="1:4">
      <c r="A290" s="28"/>
      <c r="B290" s="23">
        <v>37322</v>
      </c>
      <c r="C290" s="23">
        <v>0</v>
      </c>
      <c r="D290" s="24">
        <v>1</v>
      </c>
    </row>
    <row r="291" spans="1:4">
      <c r="A291" s="28"/>
      <c r="B291" s="23">
        <v>37328</v>
      </c>
      <c r="C291" s="23">
        <v>0</v>
      </c>
      <c r="D291" s="24">
        <v>1</v>
      </c>
    </row>
    <row r="292" spans="1:4">
      <c r="A292" s="28"/>
      <c r="B292" s="23">
        <v>37335</v>
      </c>
      <c r="C292" s="23" t="s">
        <v>5040</v>
      </c>
      <c r="D292" s="24">
        <v>1</v>
      </c>
    </row>
    <row r="293" spans="1:4">
      <c r="A293" s="28"/>
      <c r="B293" s="23">
        <v>37344</v>
      </c>
      <c r="C293" s="23" t="s">
        <v>5041</v>
      </c>
      <c r="D293" s="24">
        <v>1</v>
      </c>
    </row>
    <row r="294" spans="1:4">
      <c r="A294" s="28"/>
      <c r="B294" s="23">
        <v>37366</v>
      </c>
      <c r="C294" s="23" t="s">
        <v>4320</v>
      </c>
      <c r="D294" s="24">
        <v>1</v>
      </c>
    </row>
    <row r="295" spans="1:4">
      <c r="A295" s="28"/>
      <c r="B295" s="23">
        <v>37375</v>
      </c>
      <c r="C295" s="23" t="s">
        <v>4324</v>
      </c>
      <c r="D295" s="24">
        <v>1</v>
      </c>
    </row>
    <row r="296" spans="1:4">
      <c r="A296" s="28"/>
      <c r="B296" s="23">
        <v>37378</v>
      </c>
      <c r="C296" s="23">
        <v>0</v>
      </c>
      <c r="D296" s="24">
        <v>1</v>
      </c>
    </row>
    <row r="297" spans="1:4">
      <c r="A297" s="28"/>
      <c r="B297" s="23">
        <v>37398</v>
      </c>
      <c r="C297" s="23" t="s">
        <v>2542</v>
      </c>
      <c r="D297" s="24">
        <v>1</v>
      </c>
    </row>
    <row r="298" spans="1:4">
      <c r="A298" s="28"/>
      <c r="B298" s="23">
        <v>37416</v>
      </c>
      <c r="C298" s="23">
        <v>0</v>
      </c>
      <c r="D298" s="24">
        <v>1</v>
      </c>
    </row>
    <row r="299" spans="1:4">
      <c r="A299" s="28"/>
      <c r="B299" s="23">
        <v>37417</v>
      </c>
      <c r="C299" s="23">
        <v>0</v>
      </c>
      <c r="D299" s="24">
        <v>1</v>
      </c>
    </row>
    <row r="300" spans="1:4">
      <c r="A300" s="28"/>
      <c r="B300" s="23">
        <v>37427</v>
      </c>
      <c r="C300" s="23" t="s">
        <v>5483</v>
      </c>
      <c r="D300" s="24">
        <v>1</v>
      </c>
    </row>
    <row r="301" spans="1:4">
      <c r="A301" s="28"/>
      <c r="B301" s="23">
        <v>37446</v>
      </c>
      <c r="C301" s="23">
        <v>0</v>
      </c>
      <c r="D301" s="24">
        <v>1</v>
      </c>
    </row>
    <row r="302" spans="1:4">
      <c r="A302" s="28"/>
      <c r="B302" s="23">
        <v>37448</v>
      </c>
      <c r="C302" s="23">
        <v>0</v>
      </c>
      <c r="D302" s="24">
        <v>1</v>
      </c>
    </row>
    <row r="303" spans="1:4">
      <c r="A303" s="28"/>
      <c r="B303" s="23">
        <v>37451</v>
      </c>
      <c r="C303" s="23" t="s">
        <v>5043</v>
      </c>
      <c r="D303" s="24">
        <v>1</v>
      </c>
    </row>
    <row r="304" spans="1:4">
      <c r="A304" s="28"/>
      <c r="B304" s="23">
        <v>37458</v>
      </c>
      <c r="C304" s="23">
        <v>0</v>
      </c>
      <c r="D304" s="24">
        <v>1</v>
      </c>
    </row>
    <row r="305" spans="1:4">
      <c r="A305" s="28"/>
      <c r="B305" s="23">
        <v>37459</v>
      </c>
      <c r="C305" s="23">
        <v>0</v>
      </c>
      <c r="D305" s="24">
        <v>1</v>
      </c>
    </row>
    <row r="306" spans="1:4">
      <c r="A306" s="28"/>
      <c r="B306" s="23">
        <v>37472</v>
      </c>
      <c r="C306" s="23">
        <v>0</v>
      </c>
      <c r="D306" s="24">
        <v>1</v>
      </c>
    </row>
    <row r="307" spans="1:4">
      <c r="A307" s="28"/>
      <c r="B307" s="23">
        <v>37480</v>
      </c>
      <c r="C307" s="23" t="s">
        <v>5045</v>
      </c>
      <c r="D307" s="24">
        <v>1</v>
      </c>
    </row>
    <row r="308" spans="1:4">
      <c r="A308" s="28"/>
      <c r="B308" s="23">
        <v>37487</v>
      </c>
      <c r="C308" s="23" t="s">
        <v>4958</v>
      </c>
      <c r="D308" s="24">
        <v>1</v>
      </c>
    </row>
    <row r="309" spans="1:4">
      <c r="A309" s="28"/>
      <c r="B309" s="23">
        <v>37490</v>
      </c>
      <c r="C309" s="23">
        <v>0</v>
      </c>
      <c r="D309" s="24">
        <v>1</v>
      </c>
    </row>
    <row r="310" spans="1:4">
      <c r="A310" s="28"/>
      <c r="B310" s="23">
        <v>37491</v>
      </c>
      <c r="C310" s="23" t="s">
        <v>3096</v>
      </c>
      <c r="D310" s="24">
        <v>1</v>
      </c>
    </row>
    <row r="311" spans="1:4">
      <c r="A311" s="28"/>
      <c r="B311" s="23">
        <v>37494</v>
      </c>
      <c r="C311" s="23">
        <v>0</v>
      </c>
      <c r="D311" s="24">
        <v>1</v>
      </c>
    </row>
    <row r="312" spans="1:4">
      <c r="A312" s="28"/>
      <c r="B312" s="23">
        <v>37508</v>
      </c>
      <c r="C312" s="23">
        <v>0</v>
      </c>
      <c r="D312" s="24">
        <v>1</v>
      </c>
    </row>
    <row r="313" spans="1:4">
      <c r="A313" s="28"/>
      <c r="B313" s="23">
        <v>37509</v>
      </c>
      <c r="C313" s="23">
        <v>0</v>
      </c>
      <c r="D313" s="24">
        <v>1</v>
      </c>
    </row>
    <row r="314" spans="1:4">
      <c r="A314" s="28"/>
      <c r="B314" s="23">
        <v>37512</v>
      </c>
      <c r="C314" s="23" t="s">
        <v>5047</v>
      </c>
      <c r="D314" s="24">
        <v>1</v>
      </c>
    </row>
    <row r="315" spans="1:4">
      <c r="A315" s="28"/>
      <c r="B315" s="23">
        <v>37519</v>
      </c>
      <c r="C315" s="23">
        <v>0</v>
      </c>
      <c r="D315" s="24">
        <v>1</v>
      </c>
    </row>
    <row r="316" spans="1:4">
      <c r="A316" s="28"/>
      <c r="B316" s="23">
        <v>37523</v>
      </c>
      <c r="C316" s="23">
        <v>0</v>
      </c>
      <c r="D316" s="24">
        <v>1</v>
      </c>
    </row>
    <row r="317" spans="1:4">
      <c r="A317" s="28"/>
      <c r="B317" s="23">
        <v>37536</v>
      </c>
      <c r="C317" s="23" t="s">
        <v>5048</v>
      </c>
      <c r="D317" s="24">
        <v>1</v>
      </c>
    </row>
    <row r="318" spans="1:4">
      <c r="A318" s="28"/>
      <c r="B318" s="23">
        <v>37544</v>
      </c>
      <c r="C318" s="23" t="s">
        <v>2501</v>
      </c>
      <c r="D318" s="24">
        <v>1</v>
      </c>
    </row>
    <row r="319" spans="1:4">
      <c r="A319" s="28"/>
      <c r="B319" s="23">
        <v>37545</v>
      </c>
      <c r="C319" s="23" t="s">
        <v>4959</v>
      </c>
      <c r="D319" s="24">
        <v>1</v>
      </c>
    </row>
    <row r="320" spans="1:4">
      <c r="A320" s="28"/>
      <c r="B320" s="23">
        <v>37554</v>
      </c>
      <c r="C320" s="23">
        <v>0</v>
      </c>
      <c r="D320" s="24">
        <v>1</v>
      </c>
    </row>
    <row r="321" spans="1:4">
      <c r="A321" s="28"/>
      <c r="B321" s="23">
        <v>37571</v>
      </c>
      <c r="C321" s="23">
        <v>0</v>
      </c>
      <c r="D321" s="24">
        <v>1</v>
      </c>
    </row>
    <row r="322" spans="1:4">
      <c r="A322" s="28"/>
      <c r="B322" s="23">
        <v>37591</v>
      </c>
      <c r="C322" s="23">
        <v>0</v>
      </c>
      <c r="D322" s="24">
        <v>1</v>
      </c>
    </row>
    <row r="323" spans="1:4">
      <c r="A323" s="28"/>
      <c r="B323" s="23">
        <v>37598</v>
      </c>
      <c r="C323" s="23" t="s">
        <v>2053</v>
      </c>
      <c r="D323" s="24">
        <v>1</v>
      </c>
    </row>
    <row r="324" spans="1:4">
      <c r="A324" s="28"/>
      <c r="B324" s="23">
        <v>37599</v>
      </c>
      <c r="C324" s="23">
        <v>0</v>
      </c>
      <c r="D324" s="24">
        <v>1</v>
      </c>
    </row>
    <row r="325" spans="1:4">
      <c r="A325" s="28"/>
      <c r="B325" s="23" t="s">
        <v>1064</v>
      </c>
      <c r="C325" s="23">
        <v>0</v>
      </c>
      <c r="D325" s="24">
        <v>1</v>
      </c>
    </row>
    <row r="326" spans="1:4">
      <c r="A326" s="28"/>
      <c r="B326" s="23" t="s">
        <v>1115</v>
      </c>
      <c r="C326" s="23">
        <v>0</v>
      </c>
      <c r="D326" s="24">
        <v>1</v>
      </c>
    </row>
    <row r="327" spans="1:4">
      <c r="A327" s="28"/>
      <c r="B327" s="23" t="s">
        <v>1102</v>
      </c>
      <c r="C327" s="23">
        <v>0</v>
      </c>
      <c r="D327" s="24">
        <v>1</v>
      </c>
    </row>
    <row r="328" spans="1:4">
      <c r="A328" s="28"/>
      <c r="B328" s="23" t="s">
        <v>1091</v>
      </c>
      <c r="C328" s="23">
        <v>0</v>
      </c>
      <c r="D328" s="24">
        <v>1</v>
      </c>
    </row>
    <row r="329" spans="1:4">
      <c r="A329" s="28"/>
      <c r="B329" s="23" t="s">
        <v>1118</v>
      </c>
      <c r="C329" s="23" t="s">
        <v>1589</v>
      </c>
      <c r="D329" s="24">
        <v>1</v>
      </c>
    </row>
    <row r="330" spans="1:4">
      <c r="A330" s="28"/>
      <c r="B330" s="23" t="s">
        <v>1105</v>
      </c>
      <c r="C330" s="23">
        <v>0</v>
      </c>
      <c r="D330" s="24">
        <v>1</v>
      </c>
    </row>
    <row r="331" spans="1:4">
      <c r="A331" s="28"/>
      <c r="B331" s="23" t="s">
        <v>1119</v>
      </c>
      <c r="C331" s="23" t="s">
        <v>1591</v>
      </c>
      <c r="D331" s="24">
        <v>1</v>
      </c>
    </row>
    <row r="332" spans="1:4">
      <c r="A332" s="28"/>
      <c r="B332" s="23" t="s">
        <v>1120</v>
      </c>
      <c r="C332" s="23">
        <v>0</v>
      </c>
      <c r="D332" s="24">
        <v>1</v>
      </c>
    </row>
    <row r="333" spans="1:4">
      <c r="A333" s="28"/>
      <c r="B333" s="23">
        <v>37511</v>
      </c>
      <c r="C333" s="23">
        <v>0</v>
      </c>
      <c r="D333" s="24">
        <v>1</v>
      </c>
    </row>
    <row r="334" spans="1:4">
      <c r="A334" s="28"/>
      <c r="B334" s="23">
        <v>35425</v>
      </c>
      <c r="C334" s="23">
        <v>0</v>
      </c>
      <c r="D334" s="24">
        <v>1</v>
      </c>
    </row>
    <row r="335" spans="1:4">
      <c r="A335" s="28"/>
      <c r="B335" s="23" t="s">
        <v>1093</v>
      </c>
      <c r="C335" s="23">
        <v>0</v>
      </c>
      <c r="D335" s="24">
        <v>1</v>
      </c>
    </row>
    <row r="336" spans="1:4">
      <c r="A336" s="28"/>
      <c r="B336" s="23">
        <v>35451</v>
      </c>
      <c r="C336" s="23">
        <v>0</v>
      </c>
      <c r="D336" s="24">
        <v>1</v>
      </c>
    </row>
    <row r="337" spans="1:4">
      <c r="A337" s="28"/>
      <c r="B337" s="23">
        <v>35497</v>
      </c>
      <c r="C337" s="23" t="s">
        <v>1504</v>
      </c>
      <c r="D337" s="24">
        <v>1</v>
      </c>
    </row>
    <row r="338" spans="1:4">
      <c r="A338" s="28"/>
      <c r="B338" s="23">
        <v>35514</v>
      </c>
      <c r="C338" s="23">
        <v>0</v>
      </c>
      <c r="D338" s="24">
        <v>1</v>
      </c>
    </row>
    <row r="339" spans="1:4">
      <c r="A339" s="28"/>
      <c r="B339" s="23">
        <v>35675</v>
      </c>
      <c r="C339" s="23">
        <v>0</v>
      </c>
      <c r="D339" s="24">
        <v>1</v>
      </c>
    </row>
    <row r="340" spans="1:4">
      <c r="A340" s="28"/>
      <c r="B340" s="23">
        <v>35685</v>
      </c>
      <c r="C340" s="23">
        <v>0</v>
      </c>
      <c r="D340" s="24">
        <v>1</v>
      </c>
    </row>
    <row r="341" spans="1:4">
      <c r="A341" s="28"/>
      <c r="B341" s="23">
        <v>37200</v>
      </c>
      <c r="C341" s="23">
        <v>0</v>
      </c>
      <c r="D341" s="24">
        <v>1</v>
      </c>
    </row>
    <row r="342" spans="1:4">
      <c r="A342" s="28"/>
      <c r="B342" s="23">
        <v>37280</v>
      </c>
      <c r="C342" s="23">
        <v>0</v>
      </c>
      <c r="D342" s="24">
        <v>1</v>
      </c>
    </row>
    <row r="343" spans="1:4">
      <c r="A343" s="28"/>
      <c r="B343" s="23">
        <v>37286</v>
      </c>
      <c r="C343" s="23">
        <v>0</v>
      </c>
      <c r="D343" s="24">
        <v>1</v>
      </c>
    </row>
    <row r="344" spans="1:4">
      <c r="A344" s="28"/>
      <c r="B344" s="23">
        <v>37303</v>
      </c>
      <c r="C344" s="23">
        <v>0</v>
      </c>
      <c r="D344" s="24">
        <v>1</v>
      </c>
    </row>
    <row r="345" spans="1:4">
      <c r="A345" s="28"/>
      <c r="B345" s="23">
        <v>37331</v>
      </c>
      <c r="C345" s="23">
        <v>0</v>
      </c>
      <c r="D345" s="24">
        <v>1</v>
      </c>
    </row>
    <row r="346" spans="1:4">
      <c r="A346" s="28"/>
      <c r="B346" s="23" t="s">
        <v>1095</v>
      </c>
      <c r="C346" s="23">
        <v>0</v>
      </c>
      <c r="D346" s="24">
        <v>1</v>
      </c>
    </row>
    <row r="347" spans="1:4">
      <c r="A347" s="28"/>
      <c r="B347" s="23" t="s">
        <v>1099</v>
      </c>
      <c r="C347" s="23">
        <v>0</v>
      </c>
      <c r="D347" s="24">
        <v>1</v>
      </c>
    </row>
    <row r="348" spans="1:4">
      <c r="A348" s="28"/>
      <c r="B348" s="23">
        <v>37504</v>
      </c>
      <c r="C348" s="23">
        <v>0</v>
      </c>
      <c r="D348" s="24">
        <v>1</v>
      </c>
    </row>
    <row r="349" spans="1:4">
      <c r="A349" s="28"/>
      <c r="B349" s="23">
        <v>37535</v>
      </c>
      <c r="C349" s="23">
        <v>0</v>
      </c>
      <c r="D349" s="24">
        <v>1</v>
      </c>
    </row>
    <row r="350" spans="1:4">
      <c r="A350" s="28"/>
      <c r="B350" s="23">
        <v>37567</v>
      </c>
      <c r="C350" s="23" t="s">
        <v>1507</v>
      </c>
      <c r="D350" s="24">
        <v>1</v>
      </c>
    </row>
    <row r="351" spans="1:4">
      <c r="A351" s="23" t="s">
        <v>5637</v>
      </c>
      <c r="B351" s="30"/>
      <c r="C351" s="30"/>
      <c r="D351" s="24">
        <v>116</v>
      </c>
    </row>
    <row r="352" spans="1:4">
      <c r="A352" s="23" t="s">
        <v>590</v>
      </c>
      <c r="B352" s="23">
        <v>35225</v>
      </c>
      <c r="C352" s="23">
        <v>0</v>
      </c>
      <c r="D352" s="24">
        <v>1</v>
      </c>
    </row>
    <row r="353" spans="1:4">
      <c r="A353" s="28"/>
      <c r="B353" s="23">
        <v>35242</v>
      </c>
      <c r="C353" s="23">
        <v>0</v>
      </c>
      <c r="D353" s="24">
        <v>1</v>
      </c>
    </row>
    <row r="354" spans="1:4">
      <c r="A354" s="28"/>
      <c r="B354" s="23">
        <v>35246</v>
      </c>
      <c r="C354" s="23">
        <v>0</v>
      </c>
      <c r="D354" s="24">
        <v>1</v>
      </c>
    </row>
    <row r="355" spans="1:4">
      <c r="A355" s="28"/>
      <c r="B355" s="23">
        <v>35259</v>
      </c>
      <c r="C355" s="23" t="s">
        <v>5023</v>
      </c>
      <c r="D355" s="24">
        <v>1</v>
      </c>
    </row>
    <row r="356" spans="1:4">
      <c r="A356" s="28"/>
      <c r="B356" s="23">
        <v>35277</v>
      </c>
      <c r="C356" s="23">
        <v>0</v>
      </c>
      <c r="D356" s="24">
        <v>1</v>
      </c>
    </row>
    <row r="357" spans="1:4">
      <c r="A357" s="28"/>
      <c r="B357" s="23">
        <v>35308</v>
      </c>
      <c r="C357" s="23">
        <v>0</v>
      </c>
      <c r="D357" s="24">
        <v>1</v>
      </c>
    </row>
    <row r="358" spans="1:4">
      <c r="A358" s="28"/>
      <c r="B358" s="23">
        <v>35311</v>
      </c>
      <c r="C358" s="23" t="s">
        <v>5430</v>
      </c>
      <c r="D358" s="24">
        <v>1</v>
      </c>
    </row>
    <row r="359" spans="1:4">
      <c r="A359" s="28"/>
      <c r="B359" s="23">
        <v>35312</v>
      </c>
      <c r="C359" s="23">
        <v>0</v>
      </c>
      <c r="D359" s="24">
        <v>1</v>
      </c>
    </row>
    <row r="360" spans="1:4">
      <c r="A360" s="28"/>
      <c r="B360" s="23">
        <v>35320</v>
      </c>
      <c r="C360" s="23">
        <v>0</v>
      </c>
      <c r="D360" s="24">
        <v>1</v>
      </c>
    </row>
    <row r="361" spans="1:4">
      <c r="A361" s="28"/>
      <c r="B361" s="23">
        <v>35324</v>
      </c>
      <c r="C361" s="23">
        <v>0</v>
      </c>
      <c r="D361" s="24">
        <v>1</v>
      </c>
    </row>
    <row r="362" spans="1:4">
      <c r="A362" s="28"/>
      <c r="B362" s="23">
        <v>35325</v>
      </c>
      <c r="C362" s="23">
        <v>0</v>
      </c>
      <c r="D362" s="24">
        <v>1</v>
      </c>
    </row>
    <row r="363" spans="1:4">
      <c r="A363" s="28"/>
      <c r="B363" s="23">
        <v>35335</v>
      </c>
      <c r="C363" s="23">
        <v>0</v>
      </c>
      <c r="D363" s="24">
        <v>1</v>
      </c>
    </row>
    <row r="364" spans="1:4">
      <c r="A364" s="28"/>
      <c r="B364" s="23">
        <v>35338</v>
      </c>
      <c r="C364" s="23">
        <v>0</v>
      </c>
      <c r="D364" s="24">
        <v>1</v>
      </c>
    </row>
    <row r="365" spans="1:4">
      <c r="A365" s="28"/>
      <c r="B365" s="23">
        <v>35345</v>
      </c>
      <c r="C365" s="23" t="s">
        <v>5026</v>
      </c>
      <c r="D365" s="24">
        <v>1</v>
      </c>
    </row>
    <row r="366" spans="1:4">
      <c r="A366" s="28"/>
      <c r="B366" s="23">
        <v>35347</v>
      </c>
      <c r="C366" s="23">
        <v>0</v>
      </c>
      <c r="D366" s="24">
        <v>1</v>
      </c>
    </row>
    <row r="367" spans="1:4">
      <c r="A367" s="28"/>
      <c r="B367" s="23">
        <v>35354</v>
      </c>
      <c r="C367" s="23" t="s">
        <v>2471</v>
      </c>
      <c r="D367" s="24">
        <v>1</v>
      </c>
    </row>
    <row r="368" spans="1:4">
      <c r="A368" s="28"/>
      <c r="B368" s="23">
        <v>35357</v>
      </c>
      <c r="C368" s="23">
        <v>0</v>
      </c>
      <c r="D368" s="24">
        <v>1</v>
      </c>
    </row>
    <row r="369" spans="1:4">
      <c r="A369" s="28"/>
      <c r="B369" s="23">
        <v>35360</v>
      </c>
      <c r="C369" s="23">
        <v>0</v>
      </c>
      <c r="D369" s="24">
        <v>1</v>
      </c>
    </row>
    <row r="370" spans="1:4">
      <c r="A370" s="28"/>
      <c r="B370" s="23">
        <v>35379</v>
      </c>
      <c r="C370" s="23">
        <v>0</v>
      </c>
      <c r="D370" s="24">
        <v>1</v>
      </c>
    </row>
    <row r="371" spans="1:4">
      <c r="A371" s="28"/>
      <c r="B371" s="23">
        <v>35381</v>
      </c>
      <c r="C371" s="23">
        <v>0</v>
      </c>
      <c r="D371" s="24">
        <v>1</v>
      </c>
    </row>
    <row r="372" spans="1:4">
      <c r="A372" s="28"/>
      <c r="B372" s="23">
        <v>35383</v>
      </c>
      <c r="C372" s="23">
        <v>0</v>
      </c>
      <c r="D372" s="24">
        <v>1</v>
      </c>
    </row>
    <row r="373" spans="1:4">
      <c r="A373" s="28"/>
      <c r="B373" s="23">
        <v>35389</v>
      </c>
      <c r="C373" s="23">
        <v>0</v>
      </c>
      <c r="D373" s="24">
        <v>1</v>
      </c>
    </row>
    <row r="374" spans="1:4">
      <c r="A374" s="28"/>
      <c r="B374" s="23">
        <v>35400</v>
      </c>
      <c r="C374" s="23">
        <v>0</v>
      </c>
      <c r="D374" s="24">
        <v>1</v>
      </c>
    </row>
    <row r="375" spans="1:4">
      <c r="A375" s="28"/>
      <c r="B375" s="23">
        <v>35403</v>
      </c>
      <c r="C375" s="23" t="s">
        <v>5481</v>
      </c>
      <c r="D375" s="24">
        <v>1</v>
      </c>
    </row>
    <row r="376" spans="1:4">
      <c r="A376" s="28"/>
      <c r="B376" s="23">
        <v>35405</v>
      </c>
      <c r="C376" s="23">
        <v>0</v>
      </c>
      <c r="D376" s="24">
        <v>1</v>
      </c>
    </row>
    <row r="377" spans="1:4">
      <c r="A377" s="28"/>
      <c r="B377" s="23">
        <v>35408</v>
      </c>
      <c r="C377" s="23" t="s">
        <v>5482</v>
      </c>
      <c r="D377" s="24">
        <v>1</v>
      </c>
    </row>
    <row r="378" spans="1:4">
      <c r="A378" s="28"/>
      <c r="B378" s="23">
        <v>35410</v>
      </c>
      <c r="C378" s="23" t="s">
        <v>2471</v>
      </c>
      <c r="D378" s="24">
        <v>1</v>
      </c>
    </row>
    <row r="379" spans="1:4">
      <c r="A379" s="28"/>
      <c r="B379" s="23">
        <v>35411</v>
      </c>
      <c r="C379" s="23" t="s">
        <v>2909</v>
      </c>
      <c r="D379" s="24">
        <v>1</v>
      </c>
    </row>
    <row r="380" spans="1:4">
      <c r="A380" s="28"/>
      <c r="B380" s="23">
        <v>35415</v>
      </c>
      <c r="C380" s="23">
        <v>0</v>
      </c>
      <c r="D380" s="24">
        <v>1</v>
      </c>
    </row>
    <row r="381" spans="1:4">
      <c r="A381" s="28"/>
      <c r="B381" s="23">
        <v>35416</v>
      </c>
      <c r="C381" s="23">
        <v>0</v>
      </c>
      <c r="D381" s="24">
        <v>1</v>
      </c>
    </row>
    <row r="382" spans="1:4">
      <c r="A382" s="28"/>
      <c r="B382" s="23">
        <v>35433</v>
      </c>
      <c r="C382" s="23" t="s">
        <v>4257</v>
      </c>
      <c r="D382" s="24">
        <v>1</v>
      </c>
    </row>
    <row r="383" spans="1:4">
      <c r="A383" s="28"/>
      <c r="B383" s="23">
        <v>35440</v>
      </c>
      <c r="C383" s="23">
        <v>0</v>
      </c>
      <c r="D383" s="24">
        <v>1</v>
      </c>
    </row>
    <row r="384" spans="1:4">
      <c r="A384" s="28"/>
      <c r="B384" s="23">
        <v>35442</v>
      </c>
      <c r="C384" s="23" t="s">
        <v>5033</v>
      </c>
      <c r="D384" s="24">
        <v>1</v>
      </c>
    </row>
    <row r="385" spans="1:4">
      <c r="A385" s="28"/>
      <c r="B385" s="23">
        <v>35455</v>
      </c>
      <c r="C385" s="23" t="s">
        <v>5484</v>
      </c>
      <c r="D385" s="24">
        <v>1</v>
      </c>
    </row>
    <row r="386" spans="1:4">
      <c r="A386" s="28"/>
      <c r="B386" s="23">
        <v>35456</v>
      </c>
      <c r="C386" s="23" t="s">
        <v>2471</v>
      </c>
      <c r="D386" s="24">
        <v>1</v>
      </c>
    </row>
    <row r="387" spans="1:4">
      <c r="A387" s="28"/>
      <c r="B387" s="23">
        <v>35460</v>
      </c>
      <c r="C387" s="23">
        <v>0</v>
      </c>
      <c r="D387" s="24">
        <v>1</v>
      </c>
    </row>
    <row r="388" spans="1:4">
      <c r="A388" s="28"/>
      <c r="B388" s="23">
        <v>35462</v>
      </c>
      <c r="C388" s="23" t="s">
        <v>5338</v>
      </c>
      <c r="D388" s="24">
        <v>1</v>
      </c>
    </row>
    <row r="389" spans="1:4">
      <c r="A389" s="28"/>
      <c r="B389" s="23">
        <v>35464</v>
      </c>
      <c r="C389" s="23">
        <v>0</v>
      </c>
      <c r="D389" s="24">
        <v>1</v>
      </c>
    </row>
    <row r="390" spans="1:4">
      <c r="A390" s="28"/>
      <c r="B390" s="23">
        <v>35467</v>
      </c>
      <c r="C390" s="23">
        <v>0</v>
      </c>
      <c r="D390" s="24">
        <v>1</v>
      </c>
    </row>
    <row r="391" spans="1:4">
      <c r="A391" s="28"/>
      <c r="B391" s="23">
        <v>35472</v>
      </c>
      <c r="C391" s="23" t="s">
        <v>2471</v>
      </c>
      <c r="D391" s="24">
        <v>1</v>
      </c>
    </row>
    <row r="392" spans="1:4">
      <c r="A392" s="28"/>
      <c r="B392" s="23">
        <v>35477</v>
      </c>
      <c r="C392" s="23">
        <v>0</v>
      </c>
      <c r="D392" s="24">
        <v>1</v>
      </c>
    </row>
    <row r="393" spans="1:4">
      <c r="A393" s="28"/>
      <c r="B393" s="23">
        <v>35490</v>
      </c>
      <c r="C393" s="23" t="s">
        <v>5286</v>
      </c>
      <c r="D393" s="24">
        <v>1</v>
      </c>
    </row>
    <row r="394" spans="1:4">
      <c r="A394" s="28"/>
      <c r="B394" s="23">
        <v>35492</v>
      </c>
      <c r="C394" s="23">
        <v>0</v>
      </c>
      <c r="D394" s="24">
        <v>1</v>
      </c>
    </row>
    <row r="395" spans="1:4">
      <c r="A395" s="28"/>
      <c r="B395" s="23">
        <v>35501</v>
      </c>
      <c r="C395" s="23" t="s">
        <v>2471</v>
      </c>
      <c r="D395" s="24">
        <v>1</v>
      </c>
    </row>
    <row r="396" spans="1:4">
      <c r="A396" s="28"/>
      <c r="B396" s="23">
        <v>35518</v>
      </c>
      <c r="C396" s="23">
        <v>0</v>
      </c>
      <c r="D396" s="24">
        <v>1</v>
      </c>
    </row>
    <row r="397" spans="1:4">
      <c r="A397" s="28"/>
      <c r="B397" s="23">
        <v>35519</v>
      </c>
      <c r="C397" s="23" t="s">
        <v>4113</v>
      </c>
      <c r="D397" s="24">
        <v>1</v>
      </c>
    </row>
    <row r="398" spans="1:4">
      <c r="A398" s="28"/>
      <c r="B398" s="23">
        <v>35523</v>
      </c>
      <c r="C398" s="23" t="s">
        <v>5042</v>
      </c>
      <c r="D398" s="24">
        <v>1</v>
      </c>
    </row>
    <row r="399" spans="1:4">
      <c r="A399" s="28"/>
      <c r="B399" s="23">
        <v>35527</v>
      </c>
      <c r="C399" s="23">
        <v>0</v>
      </c>
      <c r="D399" s="24">
        <v>1</v>
      </c>
    </row>
    <row r="400" spans="1:4">
      <c r="A400" s="28"/>
      <c r="B400" s="23">
        <v>35529</v>
      </c>
      <c r="C400" s="23">
        <v>0</v>
      </c>
      <c r="D400" s="24">
        <v>1</v>
      </c>
    </row>
    <row r="401" spans="1:4">
      <c r="A401" s="28"/>
      <c r="B401" s="23">
        <v>35538</v>
      </c>
      <c r="C401" s="23">
        <v>0</v>
      </c>
      <c r="D401" s="24">
        <v>1</v>
      </c>
    </row>
    <row r="402" spans="1:4">
      <c r="A402" s="28"/>
      <c r="B402" s="23">
        <v>35542</v>
      </c>
      <c r="C402" s="23" t="s">
        <v>5485</v>
      </c>
      <c r="D402" s="24">
        <v>1</v>
      </c>
    </row>
    <row r="403" spans="1:4">
      <c r="A403" s="28"/>
      <c r="B403" s="23">
        <v>35543</v>
      </c>
      <c r="C403" s="23">
        <v>0</v>
      </c>
      <c r="D403" s="24">
        <v>1</v>
      </c>
    </row>
    <row r="404" spans="1:4">
      <c r="A404" s="28"/>
      <c r="B404" s="23">
        <v>35544</v>
      </c>
      <c r="C404" s="23" t="s">
        <v>2433</v>
      </c>
      <c r="D404" s="24">
        <v>1</v>
      </c>
    </row>
    <row r="405" spans="1:4">
      <c r="A405" s="28"/>
      <c r="B405" s="23">
        <v>35545</v>
      </c>
      <c r="C405" s="23" t="s">
        <v>5050</v>
      </c>
      <c r="D405" s="24">
        <v>1</v>
      </c>
    </row>
    <row r="406" spans="1:4">
      <c r="A406" s="28"/>
      <c r="B406" s="23">
        <v>35547</v>
      </c>
      <c r="C406" s="23" t="s">
        <v>2471</v>
      </c>
      <c r="D406" s="24">
        <v>1</v>
      </c>
    </row>
    <row r="407" spans="1:4">
      <c r="A407" s="28"/>
      <c r="B407" s="23">
        <v>35550</v>
      </c>
      <c r="C407" s="23">
        <v>0</v>
      </c>
      <c r="D407" s="24">
        <v>1</v>
      </c>
    </row>
    <row r="408" spans="1:4">
      <c r="A408" s="28"/>
      <c r="B408" s="23">
        <v>35551</v>
      </c>
      <c r="C408" s="23">
        <v>0</v>
      </c>
      <c r="D408" s="24">
        <v>1</v>
      </c>
    </row>
    <row r="409" spans="1:4">
      <c r="A409" s="28"/>
      <c r="B409" s="23">
        <v>35555</v>
      </c>
      <c r="C409" s="23">
        <v>0</v>
      </c>
      <c r="D409" s="24">
        <v>1</v>
      </c>
    </row>
    <row r="410" spans="1:4">
      <c r="A410" s="28"/>
      <c r="B410" s="23">
        <v>35556</v>
      </c>
      <c r="C410" s="23" t="s">
        <v>3300</v>
      </c>
      <c r="D410" s="24">
        <v>1</v>
      </c>
    </row>
    <row r="411" spans="1:4">
      <c r="A411" s="28"/>
      <c r="B411" s="23">
        <v>35558</v>
      </c>
      <c r="C411" s="23" t="s">
        <v>4874</v>
      </c>
      <c r="D411" s="24">
        <v>1</v>
      </c>
    </row>
    <row r="412" spans="1:4">
      <c r="A412" s="28"/>
      <c r="B412" s="23">
        <v>35560</v>
      </c>
      <c r="C412" s="23" t="s">
        <v>1157</v>
      </c>
      <c r="D412" s="24">
        <v>1</v>
      </c>
    </row>
    <row r="413" spans="1:4">
      <c r="A413" s="28"/>
      <c r="B413" s="23">
        <v>35571</v>
      </c>
      <c r="C413" s="23" t="s">
        <v>2471</v>
      </c>
      <c r="D413" s="24">
        <v>1</v>
      </c>
    </row>
    <row r="414" spans="1:4">
      <c r="A414" s="28"/>
      <c r="B414" s="23">
        <v>35573</v>
      </c>
      <c r="C414" s="23" t="s">
        <v>5488</v>
      </c>
      <c r="D414" s="24">
        <v>1</v>
      </c>
    </row>
    <row r="415" spans="1:4">
      <c r="A415" s="28"/>
      <c r="B415" s="23">
        <v>35574</v>
      </c>
      <c r="C415" s="23" t="s">
        <v>4203</v>
      </c>
      <c r="D415" s="24">
        <v>1</v>
      </c>
    </row>
    <row r="416" spans="1:4">
      <c r="A416" s="28"/>
      <c r="B416" s="23">
        <v>35576</v>
      </c>
      <c r="C416" s="23">
        <v>0</v>
      </c>
      <c r="D416" s="24">
        <v>1</v>
      </c>
    </row>
    <row r="417" spans="1:4">
      <c r="A417" s="28"/>
      <c r="B417" s="23">
        <v>35582</v>
      </c>
      <c r="C417" s="23">
        <v>0</v>
      </c>
      <c r="D417" s="24">
        <v>1</v>
      </c>
    </row>
    <row r="418" spans="1:4">
      <c r="A418" s="28"/>
      <c r="B418" s="23">
        <v>35585</v>
      </c>
      <c r="C418" s="23">
        <v>0</v>
      </c>
      <c r="D418" s="24">
        <v>1</v>
      </c>
    </row>
    <row r="419" spans="1:4">
      <c r="A419" s="28"/>
      <c r="B419" s="23">
        <v>35586</v>
      </c>
      <c r="C419" s="23">
        <v>0</v>
      </c>
      <c r="D419" s="24">
        <v>1</v>
      </c>
    </row>
    <row r="420" spans="1:4">
      <c r="A420" s="28"/>
      <c r="B420" s="23">
        <v>35589</v>
      </c>
      <c r="C420" s="23" t="s">
        <v>1201</v>
      </c>
      <c r="D420" s="24">
        <v>1</v>
      </c>
    </row>
    <row r="421" spans="1:4">
      <c r="A421" s="28"/>
      <c r="B421" s="23">
        <v>35594</v>
      </c>
      <c r="C421" s="23" t="s">
        <v>2471</v>
      </c>
      <c r="D421" s="24">
        <v>1</v>
      </c>
    </row>
    <row r="422" spans="1:4">
      <c r="A422" s="28"/>
      <c r="B422" s="23">
        <v>35595</v>
      </c>
      <c r="C422" s="23">
        <v>0</v>
      </c>
      <c r="D422" s="24">
        <v>1</v>
      </c>
    </row>
    <row r="423" spans="1:4">
      <c r="A423" s="28"/>
      <c r="B423" s="23">
        <v>35597</v>
      </c>
      <c r="C423" s="23" t="s">
        <v>365</v>
      </c>
      <c r="D423" s="24">
        <v>1</v>
      </c>
    </row>
    <row r="424" spans="1:4">
      <c r="A424" s="28"/>
      <c r="B424" s="23">
        <v>35681</v>
      </c>
      <c r="C424" s="23" t="s">
        <v>4113</v>
      </c>
      <c r="D424" s="24">
        <v>1</v>
      </c>
    </row>
    <row r="425" spans="1:4">
      <c r="A425" s="28"/>
      <c r="B425" s="23">
        <v>35683</v>
      </c>
      <c r="C425" s="23" t="s">
        <v>5489</v>
      </c>
      <c r="D425" s="24">
        <v>1</v>
      </c>
    </row>
    <row r="426" spans="1:4">
      <c r="A426" s="28"/>
      <c r="B426" s="23">
        <v>35687</v>
      </c>
      <c r="C426" s="23" t="s">
        <v>1695</v>
      </c>
      <c r="D426" s="24">
        <v>1</v>
      </c>
    </row>
    <row r="427" spans="1:4">
      <c r="A427" s="28"/>
      <c r="B427" s="23">
        <v>37223</v>
      </c>
      <c r="C427" s="23">
        <v>0</v>
      </c>
      <c r="D427" s="24">
        <v>1</v>
      </c>
    </row>
    <row r="428" spans="1:4">
      <c r="A428" s="28"/>
      <c r="B428" s="23">
        <v>37234</v>
      </c>
      <c r="C428" s="23" t="s">
        <v>4058</v>
      </c>
      <c r="D428" s="24">
        <v>1</v>
      </c>
    </row>
    <row r="429" spans="1:4">
      <c r="A429" s="28"/>
      <c r="B429" s="23">
        <v>37235</v>
      </c>
      <c r="C429" s="23" t="s">
        <v>4832</v>
      </c>
      <c r="D429" s="24">
        <v>1</v>
      </c>
    </row>
    <row r="430" spans="1:4">
      <c r="A430" s="28"/>
      <c r="B430" s="23">
        <v>37258</v>
      </c>
      <c r="C430" s="23">
        <v>0</v>
      </c>
      <c r="D430" s="24">
        <v>1</v>
      </c>
    </row>
    <row r="431" spans="1:4">
      <c r="A431" s="28"/>
      <c r="B431" s="23">
        <v>37263</v>
      </c>
      <c r="C431" s="23" t="s">
        <v>2471</v>
      </c>
      <c r="D431" s="24">
        <v>1</v>
      </c>
    </row>
    <row r="432" spans="1:4">
      <c r="A432" s="28"/>
      <c r="B432" s="23">
        <v>37308</v>
      </c>
      <c r="C432" s="23">
        <v>0</v>
      </c>
      <c r="D432" s="24">
        <v>1</v>
      </c>
    </row>
    <row r="433" spans="1:4">
      <c r="A433" s="28"/>
      <c r="B433" s="23">
        <v>37315</v>
      </c>
      <c r="C433" s="23" t="s">
        <v>4762</v>
      </c>
      <c r="D433" s="24">
        <v>1</v>
      </c>
    </row>
    <row r="434" spans="1:4">
      <c r="A434" s="28"/>
      <c r="B434" s="23">
        <v>37318</v>
      </c>
      <c r="C434" s="23">
        <v>0</v>
      </c>
      <c r="D434" s="24">
        <v>1</v>
      </c>
    </row>
    <row r="435" spans="1:4">
      <c r="A435" s="28"/>
      <c r="B435" s="23">
        <v>37329</v>
      </c>
      <c r="C435" s="23">
        <v>0</v>
      </c>
      <c r="D435" s="24">
        <v>1</v>
      </c>
    </row>
    <row r="436" spans="1:4">
      <c r="A436" s="28"/>
      <c r="B436" s="23">
        <v>37334</v>
      </c>
      <c r="C436" s="23" t="s">
        <v>4580</v>
      </c>
      <c r="D436" s="24">
        <v>1</v>
      </c>
    </row>
    <row r="437" spans="1:4">
      <c r="A437" s="28"/>
      <c r="B437" s="23">
        <v>37336</v>
      </c>
      <c r="C437" s="23">
        <v>0</v>
      </c>
      <c r="D437" s="24">
        <v>1</v>
      </c>
    </row>
    <row r="438" spans="1:4">
      <c r="A438" s="28"/>
      <c r="B438" s="23">
        <v>37350</v>
      </c>
      <c r="C438" s="23">
        <v>0</v>
      </c>
      <c r="D438" s="24">
        <v>1</v>
      </c>
    </row>
    <row r="439" spans="1:4">
      <c r="A439" s="28"/>
      <c r="B439" s="23">
        <v>37351</v>
      </c>
      <c r="C439" s="23" t="s">
        <v>539</v>
      </c>
      <c r="D439" s="24">
        <v>1</v>
      </c>
    </row>
    <row r="440" spans="1:4">
      <c r="A440" s="28"/>
      <c r="B440" s="23">
        <v>37362</v>
      </c>
      <c r="C440" s="23" t="s">
        <v>4893</v>
      </c>
      <c r="D440" s="24">
        <v>1</v>
      </c>
    </row>
    <row r="441" spans="1:4">
      <c r="A441" s="28"/>
      <c r="B441" s="23">
        <v>37370</v>
      </c>
      <c r="C441" s="23" t="s">
        <v>2471</v>
      </c>
      <c r="D441" s="24">
        <v>1</v>
      </c>
    </row>
    <row r="442" spans="1:4">
      <c r="A442" s="28"/>
      <c r="B442" s="23">
        <v>37372</v>
      </c>
      <c r="C442" s="23">
        <v>0</v>
      </c>
      <c r="D442" s="24">
        <v>1</v>
      </c>
    </row>
    <row r="443" spans="1:4">
      <c r="A443" s="28"/>
      <c r="B443" s="23">
        <v>37421</v>
      </c>
      <c r="C443" s="23">
        <v>0</v>
      </c>
      <c r="D443" s="24">
        <v>1</v>
      </c>
    </row>
    <row r="444" spans="1:4">
      <c r="A444" s="28"/>
      <c r="B444" s="23">
        <v>37428</v>
      </c>
      <c r="C444" s="23" t="s">
        <v>5430</v>
      </c>
      <c r="D444" s="24">
        <v>1</v>
      </c>
    </row>
    <row r="445" spans="1:4">
      <c r="A445" s="28"/>
      <c r="B445" s="23">
        <v>37441</v>
      </c>
      <c r="C445" s="23" t="s">
        <v>5042</v>
      </c>
      <c r="D445" s="24">
        <v>1</v>
      </c>
    </row>
    <row r="446" spans="1:4">
      <c r="A446" s="28"/>
      <c r="B446" s="23">
        <v>37447</v>
      </c>
      <c r="C446" s="23">
        <v>0</v>
      </c>
      <c r="D446" s="24">
        <v>1</v>
      </c>
    </row>
    <row r="447" spans="1:4">
      <c r="A447" s="28"/>
      <c r="B447" s="23">
        <v>37456</v>
      </c>
      <c r="C447" s="23" t="s">
        <v>2471</v>
      </c>
      <c r="D447" s="24">
        <v>1</v>
      </c>
    </row>
    <row r="448" spans="1:4">
      <c r="A448" s="28"/>
      <c r="B448" s="23">
        <v>37460</v>
      </c>
      <c r="C448" s="23">
        <v>0</v>
      </c>
      <c r="D448" s="24">
        <v>1</v>
      </c>
    </row>
    <row r="449" spans="1:4">
      <c r="A449" s="28"/>
      <c r="B449" s="23">
        <v>37462</v>
      </c>
      <c r="C449" s="23">
        <v>0</v>
      </c>
      <c r="D449" s="24">
        <v>1</v>
      </c>
    </row>
    <row r="450" spans="1:4">
      <c r="A450" s="28"/>
      <c r="B450" s="23">
        <v>37464</v>
      </c>
      <c r="C450" s="23" t="s">
        <v>2471</v>
      </c>
      <c r="D450" s="24">
        <v>1</v>
      </c>
    </row>
    <row r="451" spans="1:4">
      <c r="A451" s="28"/>
      <c r="B451" s="23">
        <v>37471</v>
      </c>
      <c r="C451" s="23" t="s">
        <v>5044</v>
      </c>
      <c r="D451" s="24">
        <v>1</v>
      </c>
    </row>
    <row r="452" spans="1:4">
      <c r="A452" s="28"/>
      <c r="B452" s="23">
        <v>37474</v>
      </c>
      <c r="C452" s="23" t="s">
        <v>2475</v>
      </c>
      <c r="D452" s="24">
        <v>1</v>
      </c>
    </row>
    <row r="453" spans="1:4">
      <c r="A453" s="28"/>
      <c r="B453" s="23">
        <v>37477</v>
      </c>
      <c r="C453" s="23">
        <v>0</v>
      </c>
      <c r="D453" s="24">
        <v>1</v>
      </c>
    </row>
    <row r="454" spans="1:4">
      <c r="A454" s="28"/>
      <c r="B454" s="23">
        <v>37478</v>
      </c>
      <c r="C454" s="23" t="s">
        <v>4934</v>
      </c>
      <c r="D454" s="24">
        <v>1</v>
      </c>
    </row>
    <row r="455" spans="1:4">
      <c r="A455" s="28"/>
      <c r="B455" s="23">
        <v>37483</v>
      </c>
      <c r="C455" s="23">
        <v>0</v>
      </c>
      <c r="D455" s="24">
        <v>1</v>
      </c>
    </row>
    <row r="456" spans="1:4">
      <c r="A456" s="28"/>
      <c r="B456" s="23">
        <v>37488</v>
      </c>
      <c r="C456" s="23">
        <v>0</v>
      </c>
      <c r="D456" s="24">
        <v>1</v>
      </c>
    </row>
    <row r="457" spans="1:4">
      <c r="A457" s="28"/>
      <c r="B457" s="23">
        <v>37492</v>
      </c>
      <c r="C457" s="23">
        <v>0</v>
      </c>
      <c r="D457" s="24">
        <v>1</v>
      </c>
    </row>
    <row r="458" spans="1:4">
      <c r="A458" s="28"/>
      <c r="B458" s="23">
        <v>37493</v>
      </c>
      <c r="C458" s="23" t="s">
        <v>2471</v>
      </c>
      <c r="D458" s="24">
        <v>1</v>
      </c>
    </row>
    <row r="459" spans="1:4">
      <c r="A459" s="28"/>
      <c r="B459" s="23">
        <v>37495</v>
      </c>
      <c r="C459" s="23" t="s">
        <v>2471</v>
      </c>
      <c r="D459" s="24">
        <v>1</v>
      </c>
    </row>
    <row r="460" spans="1:4">
      <c r="A460" s="28"/>
      <c r="B460" s="23">
        <v>37496</v>
      </c>
      <c r="C460" s="23">
        <v>0</v>
      </c>
      <c r="D460" s="24">
        <v>1</v>
      </c>
    </row>
    <row r="461" spans="1:4">
      <c r="A461" s="28"/>
      <c r="B461" s="23">
        <v>37497</v>
      </c>
      <c r="C461" s="23" t="s">
        <v>5050</v>
      </c>
      <c r="D461" s="24">
        <v>1</v>
      </c>
    </row>
    <row r="462" spans="1:4">
      <c r="A462" s="28"/>
      <c r="B462" s="23">
        <v>37498</v>
      </c>
      <c r="C462" s="23">
        <v>0</v>
      </c>
      <c r="D462" s="24">
        <v>1</v>
      </c>
    </row>
    <row r="463" spans="1:4">
      <c r="A463" s="28"/>
      <c r="B463" s="23">
        <v>37499</v>
      </c>
      <c r="C463" s="23" t="s">
        <v>280</v>
      </c>
      <c r="D463" s="24">
        <v>1</v>
      </c>
    </row>
    <row r="464" spans="1:4">
      <c r="A464" s="28"/>
      <c r="B464" s="23">
        <v>37500</v>
      </c>
      <c r="C464" s="23" t="s">
        <v>2471</v>
      </c>
      <c r="D464" s="24">
        <v>1</v>
      </c>
    </row>
    <row r="465" spans="1:4">
      <c r="A465" s="28"/>
      <c r="B465" s="23">
        <v>37501</v>
      </c>
      <c r="C465" s="23" t="s">
        <v>4237</v>
      </c>
      <c r="D465" s="24">
        <v>1</v>
      </c>
    </row>
    <row r="466" spans="1:4">
      <c r="A466" s="28"/>
      <c r="B466" s="23">
        <v>37502</v>
      </c>
      <c r="C466" s="23">
        <v>0</v>
      </c>
      <c r="D466" s="24">
        <v>1</v>
      </c>
    </row>
    <row r="467" spans="1:4">
      <c r="A467" s="28"/>
      <c r="B467" s="23">
        <v>37506</v>
      </c>
      <c r="C467" s="23" t="s">
        <v>1201</v>
      </c>
      <c r="D467" s="24">
        <v>1</v>
      </c>
    </row>
    <row r="468" spans="1:4">
      <c r="A468" s="28"/>
      <c r="B468" s="23">
        <v>37507</v>
      </c>
      <c r="C468" s="23" t="s">
        <v>5050</v>
      </c>
      <c r="D468" s="24">
        <v>1</v>
      </c>
    </row>
    <row r="469" spans="1:4">
      <c r="A469" s="28"/>
      <c r="B469" s="23">
        <v>37517</v>
      </c>
      <c r="C469" s="23">
        <v>0</v>
      </c>
      <c r="D469" s="24">
        <v>1</v>
      </c>
    </row>
    <row r="470" spans="1:4">
      <c r="A470" s="28"/>
      <c r="B470" s="23">
        <v>37524</v>
      </c>
      <c r="C470" s="23" t="s">
        <v>4581</v>
      </c>
      <c r="D470" s="24">
        <v>1</v>
      </c>
    </row>
    <row r="471" spans="1:4">
      <c r="A471" s="28"/>
      <c r="B471" s="23">
        <v>37528</v>
      </c>
      <c r="C471" s="23" t="s">
        <v>3317</v>
      </c>
      <c r="D471" s="24">
        <v>1</v>
      </c>
    </row>
    <row r="472" spans="1:4">
      <c r="A472" s="28"/>
      <c r="B472" s="23">
        <v>37537</v>
      </c>
      <c r="C472" s="23" t="s">
        <v>5049</v>
      </c>
      <c r="D472" s="24">
        <v>1</v>
      </c>
    </row>
    <row r="473" spans="1:4">
      <c r="A473" s="28"/>
      <c r="B473" s="23">
        <v>37541</v>
      </c>
      <c r="C473" s="23">
        <v>0</v>
      </c>
      <c r="D473" s="24">
        <v>1</v>
      </c>
    </row>
    <row r="474" spans="1:4">
      <c r="A474" s="28"/>
      <c r="B474" s="23">
        <v>37542</v>
      </c>
      <c r="C474" s="23">
        <v>0</v>
      </c>
      <c r="D474" s="24">
        <v>1</v>
      </c>
    </row>
    <row r="475" spans="1:4">
      <c r="A475" s="28"/>
      <c r="B475" s="23">
        <v>37543</v>
      </c>
      <c r="C475" s="23" t="s">
        <v>2471</v>
      </c>
      <c r="D475" s="24">
        <v>1</v>
      </c>
    </row>
    <row r="476" spans="1:4">
      <c r="A476" s="28"/>
      <c r="B476" s="23">
        <v>37546</v>
      </c>
      <c r="C476" s="23">
        <v>0</v>
      </c>
      <c r="D476" s="24">
        <v>1</v>
      </c>
    </row>
    <row r="477" spans="1:4">
      <c r="A477" s="28"/>
      <c r="B477" s="23">
        <v>37547</v>
      </c>
      <c r="C477" s="23" t="s">
        <v>2471</v>
      </c>
      <c r="D477" s="24">
        <v>1</v>
      </c>
    </row>
    <row r="478" spans="1:4">
      <c r="A478" s="28"/>
      <c r="B478" s="23">
        <v>37548</v>
      </c>
      <c r="C478" s="23" t="s">
        <v>4903</v>
      </c>
      <c r="D478" s="24">
        <v>1</v>
      </c>
    </row>
    <row r="479" spans="1:4">
      <c r="A479" s="28"/>
      <c r="B479" s="23">
        <v>37555</v>
      </c>
      <c r="C479" s="23">
        <v>0</v>
      </c>
      <c r="D479" s="24">
        <v>1</v>
      </c>
    </row>
    <row r="480" spans="1:4">
      <c r="A480" s="28"/>
      <c r="B480" s="23">
        <v>37558</v>
      </c>
      <c r="C480" s="23" t="s">
        <v>2448</v>
      </c>
      <c r="D480" s="24">
        <v>1</v>
      </c>
    </row>
    <row r="481" spans="1:4">
      <c r="A481" s="28"/>
      <c r="B481" s="23">
        <v>37560</v>
      </c>
      <c r="C481" s="23" t="s">
        <v>2554</v>
      </c>
      <c r="D481" s="24">
        <v>1</v>
      </c>
    </row>
    <row r="482" spans="1:4">
      <c r="A482" s="28"/>
      <c r="B482" s="23">
        <v>37563</v>
      </c>
      <c r="C482" s="23" t="s">
        <v>4460</v>
      </c>
      <c r="D482" s="24">
        <v>1</v>
      </c>
    </row>
    <row r="483" spans="1:4">
      <c r="A483" s="28"/>
      <c r="B483" s="23">
        <v>37568</v>
      </c>
      <c r="C483" s="23">
        <v>0</v>
      </c>
      <c r="D483" s="24">
        <v>1</v>
      </c>
    </row>
    <row r="484" spans="1:4">
      <c r="A484" s="28"/>
      <c r="B484" s="23">
        <v>37569</v>
      </c>
      <c r="C484" s="23">
        <v>0</v>
      </c>
      <c r="D484" s="24">
        <v>1</v>
      </c>
    </row>
    <row r="485" spans="1:4">
      <c r="A485" s="28"/>
      <c r="B485" s="23">
        <v>37573</v>
      </c>
      <c r="C485" s="23" t="s">
        <v>2572</v>
      </c>
      <c r="D485" s="24">
        <v>1</v>
      </c>
    </row>
    <row r="486" spans="1:4">
      <c r="A486" s="28"/>
      <c r="B486" s="23">
        <v>37574</v>
      </c>
      <c r="C486" s="23" t="s">
        <v>4582</v>
      </c>
      <c r="D486" s="24">
        <v>1</v>
      </c>
    </row>
    <row r="487" spans="1:4">
      <c r="A487" s="28"/>
      <c r="B487" s="23">
        <v>37575</v>
      </c>
      <c r="C487" s="23" t="s">
        <v>4583</v>
      </c>
      <c r="D487" s="24">
        <v>1</v>
      </c>
    </row>
    <row r="488" spans="1:4">
      <c r="A488" s="28"/>
      <c r="B488" s="23">
        <v>37576</v>
      </c>
      <c r="C488" s="23" t="s">
        <v>5050</v>
      </c>
      <c r="D488" s="24">
        <v>1</v>
      </c>
    </row>
    <row r="489" spans="1:4">
      <c r="A489" s="28"/>
      <c r="B489" s="23">
        <v>37578</v>
      </c>
      <c r="C489" s="23" t="s">
        <v>4584</v>
      </c>
      <c r="D489" s="24">
        <v>1</v>
      </c>
    </row>
    <row r="490" spans="1:4">
      <c r="A490" s="28"/>
      <c r="B490" s="23">
        <v>37580</v>
      </c>
      <c r="C490" s="23">
        <v>0</v>
      </c>
      <c r="D490" s="24">
        <v>1</v>
      </c>
    </row>
    <row r="491" spans="1:4">
      <c r="A491" s="28"/>
      <c r="B491" s="23">
        <v>37582</v>
      </c>
      <c r="C491" s="23" t="s">
        <v>4585</v>
      </c>
      <c r="D491" s="24">
        <v>1</v>
      </c>
    </row>
    <row r="492" spans="1:4">
      <c r="A492" s="28"/>
      <c r="B492" s="23">
        <v>37587</v>
      </c>
      <c r="C492" s="23" t="s">
        <v>2573</v>
      </c>
      <c r="D492" s="24">
        <v>1</v>
      </c>
    </row>
    <row r="493" spans="1:4">
      <c r="A493" s="28"/>
      <c r="B493" s="23">
        <v>37592</v>
      </c>
      <c r="C493" s="23" t="s">
        <v>293</v>
      </c>
      <c r="D493" s="24">
        <v>1</v>
      </c>
    </row>
    <row r="494" spans="1:4">
      <c r="A494" s="28"/>
      <c r="B494" s="23">
        <v>37638</v>
      </c>
      <c r="C494" s="23" t="s">
        <v>2471</v>
      </c>
      <c r="D494" s="24">
        <v>1</v>
      </c>
    </row>
    <row r="495" spans="1:4">
      <c r="A495" s="28"/>
      <c r="B495" s="23">
        <v>37654</v>
      </c>
      <c r="C495" s="23" t="s">
        <v>4100</v>
      </c>
      <c r="D495" s="24">
        <v>1</v>
      </c>
    </row>
    <row r="496" spans="1:4">
      <c r="A496" s="28"/>
      <c r="B496" s="23" t="s">
        <v>1066</v>
      </c>
      <c r="C496" s="23" t="s">
        <v>2471</v>
      </c>
      <c r="D496" s="24">
        <v>1</v>
      </c>
    </row>
    <row r="497" spans="1:4">
      <c r="A497" s="28"/>
      <c r="B497" s="23" t="s">
        <v>1068</v>
      </c>
      <c r="C497" s="23">
        <v>0</v>
      </c>
      <c r="D497" s="24">
        <v>1</v>
      </c>
    </row>
    <row r="498" spans="1:4">
      <c r="A498" s="28"/>
      <c r="B498" s="23" t="s">
        <v>1104</v>
      </c>
      <c r="C498" s="23">
        <v>0</v>
      </c>
      <c r="D498" s="24">
        <v>1</v>
      </c>
    </row>
    <row r="499" spans="1:4">
      <c r="A499" s="28"/>
      <c r="B499" s="23" t="s">
        <v>1073</v>
      </c>
      <c r="C499" s="23" t="s">
        <v>1590</v>
      </c>
      <c r="D499" s="24">
        <v>1</v>
      </c>
    </row>
    <row r="500" spans="1:4">
      <c r="A500" s="28"/>
      <c r="B500" s="23" t="s">
        <v>1069</v>
      </c>
      <c r="C500" s="23">
        <v>0</v>
      </c>
      <c r="D500" s="24">
        <v>1</v>
      </c>
    </row>
    <row r="501" spans="1:4">
      <c r="A501" s="28"/>
      <c r="B501" s="23" t="s">
        <v>1092</v>
      </c>
      <c r="C501" s="23">
        <v>0</v>
      </c>
      <c r="D501" s="24">
        <v>1</v>
      </c>
    </row>
    <row r="502" spans="1:4">
      <c r="A502" s="28"/>
      <c r="B502" s="23" t="s">
        <v>1122</v>
      </c>
      <c r="C502" s="23">
        <v>0</v>
      </c>
      <c r="D502" s="24">
        <v>1</v>
      </c>
    </row>
    <row r="503" spans="1:4">
      <c r="A503" s="28"/>
      <c r="B503" s="23" t="s">
        <v>1077</v>
      </c>
      <c r="C503" s="23" t="s">
        <v>2908</v>
      </c>
      <c r="D503" s="24">
        <v>1</v>
      </c>
    </row>
    <row r="504" spans="1:4">
      <c r="A504" s="28"/>
      <c r="B504" s="23" t="s">
        <v>1078</v>
      </c>
      <c r="C504" s="23">
        <v>0</v>
      </c>
      <c r="D504" s="24">
        <v>1</v>
      </c>
    </row>
    <row r="505" spans="1:4">
      <c r="A505" s="28"/>
      <c r="B505" s="23" t="s">
        <v>1080</v>
      </c>
      <c r="C505" s="23">
        <v>0</v>
      </c>
      <c r="D505" s="24">
        <v>1</v>
      </c>
    </row>
    <row r="506" spans="1:4">
      <c r="A506" s="28"/>
      <c r="B506" s="23">
        <v>37229</v>
      </c>
      <c r="C506" s="23" t="s">
        <v>381</v>
      </c>
      <c r="D506" s="24">
        <v>1</v>
      </c>
    </row>
    <row r="507" spans="1:4">
      <c r="A507" s="28"/>
      <c r="B507" s="23">
        <v>37245</v>
      </c>
      <c r="C507" s="23" t="s">
        <v>382</v>
      </c>
      <c r="D507" s="24">
        <v>1</v>
      </c>
    </row>
    <row r="508" spans="1:4">
      <c r="A508" s="28"/>
      <c r="B508" s="23">
        <v>35307</v>
      </c>
      <c r="C508" s="23">
        <v>0</v>
      </c>
      <c r="D508" s="24">
        <v>1</v>
      </c>
    </row>
    <row r="509" spans="1:4">
      <c r="A509" s="28"/>
      <c r="B509" s="23">
        <v>35346</v>
      </c>
      <c r="C509" s="23" t="s">
        <v>2471</v>
      </c>
      <c r="D509" s="24">
        <v>1</v>
      </c>
    </row>
    <row r="510" spans="1:4">
      <c r="A510" s="28"/>
      <c r="B510" s="23">
        <v>35385</v>
      </c>
      <c r="C510" s="23">
        <v>0</v>
      </c>
      <c r="D510" s="24">
        <v>1</v>
      </c>
    </row>
    <row r="511" spans="1:4">
      <c r="A511" s="28"/>
      <c r="B511" s="23">
        <v>35394</v>
      </c>
      <c r="C511" s="23" t="s">
        <v>1503</v>
      </c>
      <c r="D511" s="24">
        <v>1</v>
      </c>
    </row>
    <row r="512" spans="1:4">
      <c r="A512" s="28"/>
      <c r="B512" s="23">
        <v>35421</v>
      </c>
      <c r="C512" s="23">
        <v>0</v>
      </c>
      <c r="D512" s="24">
        <v>1</v>
      </c>
    </row>
    <row r="513" spans="1:4">
      <c r="A513" s="28"/>
      <c r="B513" s="23">
        <v>35468</v>
      </c>
      <c r="C513" s="23">
        <v>0</v>
      </c>
      <c r="D513" s="24">
        <v>1</v>
      </c>
    </row>
    <row r="514" spans="1:4">
      <c r="A514" s="28"/>
      <c r="B514" s="23">
        <v>35488</v>
      </c>
      <c r="C514" s="23">
        <v>0</v>
      </c>
      <c r="D514" s="24">
        <v>1</v>
      </c>
    </row>
    <row r="515" spans="1:4">
      <c r="A515" s="28"/>
      <c r="B515" s="23">
        <v>35495</v>
      </c>
      <c r="C515" s="23" t="s">
        <v>1485</v>
      </c>
      <c r="D515" s="24">
        <v>1</v>
      </c>
    </row>
    <row r="516" spans="1:4">
      <c r="A516" s="28"/>
      <c r="B516" s="23">
        <v>35498</v>
      </c>
      <c r="C516" s="23">
        <v>0</v>
      </c>
      <c r="D516" s="24">
        <v>1</v>
      </c>
    </row>
    <row r="517" spans="1:4">
      <c r="A517" s="28"/>
      <c r="B517" s="23">
        <v>35525</v>
      </c>
      <c r="C517" s="23" t="s">
        <v>1505</v>
      </c>
      <c r="D517" s="24">
        <v>1</v>
      </c>
    </row>
    <row r="518" spans="1:4">
      <c r="A518" s="28"/>
      <c r="B518" s="23">
        <v>35554</v>
      </c>
      <c r="C518" s="23">
        <v>0</v>
      </c>
      <c r="D518" s="24">
        <v>1</v>
      </c>
    </row>
    <row r="519" spans="1:4">
      <c r="A519" s="28"/>
      <c r="B519" s="23">
        <v>35575</v>
      </c>
      <c r="C519" s="23">
        <v>0</v>
      </c>
      <c r="D519" s="24">
        <v>1</v>
      </c>
    </row>
    <row r="520" spans="1:4">
      <c r="A520" s="28"/>
      <c r="B520" s="23">
        <v>35592</v>
      </c>
      <c r="C520" s="23" t="s">
        <v>2471</v>
      </c>
      <c r="D520" s="24">
        <v>1</v>
      </c>
    </row>
    <row r="521" spans="1:4">
      <c r="A521" s="28"/>
      <c r="B521" s="23">
        <v>37307</v>
      </c>
      <c r="C521" s="23" t="s">
        <v>1506</v>
      </c>
      <c r="D521" s="24">
        <v>1</v>
      </c>
    </row>
    <row r="522" spans="1:4">
      <c r="A522" s="28"/>
      <c r="B522" s="23">
        <v>37355</v>
      </c>
      <c r="C522" s="23">
        <v>0</v>
      </c>
      <c r="D522" s="24">
        <v>1</v>
      </c>
    </row>
    <row r="523" spans="1:4">
      <c r="A523" s="28"/>
      <c r="B523" s="23">
        <v>37363</v>
      </c>
      <c r="C523" s="23">
        <v>0</v>
      </c>
      <c r="D523" s="24">
        <v>1</v>
      </c>
    </row>
    <row r="524" spans="1:4">
      <c r="A524" s="28"/>
      <c r="B524" s="23">
        <v>37411</v>
      </c>
      <c r="C524" s="23">
        <v>0</v>
      </c>
      <c r="D524" s="24">
        <v>1</v>
      </c>
    </row>
    <row r="525" spans="1:4">
      <c r="A525" s="28"/>
      <c r="B525" s="23" t="s">
        <v>1096</v>
      </c>
      <c r="C525" s="23" t="s">
        <v>365</v>
      </c>
      <c r="D525" s="24">
        <v>1</v>
      </c>
    </row>
    <row r="526" spans="1:4">
      <c r="A526" s="28"/>
      <c r="B526" s="23">
        <v>37422</v>
      </c>
      <c r="C526" s="23" t="s">
        <v>2471</v>
      </c>
      <c r="D526" s="24">
        <v>1</v>
      </c>
    </row>
    <row r="527" spans="1:4">
      <c r="A527" s="28"/>
      <c r="B527" s="23">
        <v>37442</v>
      </c>
      <c r="C527" s="23" t="s">
        <v>2554</v>
      </c>
      <c r="D527" s="24">
        <v>1</v>
      </c>
    </row>
    <row r="528" spans="1:4">
      <c r="A528" s="28"/>
      <c r="B528" s="23">
        <v>37457</v>
      </c>
      <c r="C528" s="23">
        <v>0</v>
      </c>
      <c r="D528" s="24">
        <v>1</v>
      </c>
    </row>
    <row r="529" spans="1:4">
      <c r="A529" s="28"/>
      <c r="B529" s="23">
        <v>37465</v>
      </c>
      <c r="C529" s="23" t="s">
        <v>2471</v>
      </c>
      <c r="D529" s="24">
        <v>1</v>
      </c>
    </row>
    <row r="530" spans="1:4">
      <c r="A530" s="28"/>
      <c r="B530" s="23">
        <v>37475</v>
      </c>
      <c r="C530" s="23" t="s">
        <v>79</v>
      </c>
      <c r="D530" s="24">
        <v>1</v>
      </c>
    </row>
    <row r="531" spans="1:4">
      <c r="A531" s="28"/>
      <c r="B531" s="23">
        <v>37510</v>
      </c>
      <c r="C531" s="23">
        <v>0</v>
      </c>
      <c r="D531" s="24">
        <v>1</v>
      </c>
    </row>
    <row r="532" spans="1:4">
      <c r="A532" s="28"/>
      <c r="B532" s="23">
        <v>37515</v>
      </c>
      <c r="C532" s="23">
        <v>0</v>
      </c>
      <c r="D532" s="24">
        <v>1</v>
      </c>
    </row>
    <row r="533" spans="1:4">
      <c r="A533" s="28"/>
      <c r="B533" s="23">
        <v>37521</v>
      </c>
      <c r="C533" s="23">
        <v>0</v>
      </c>
      <c r="D533" s="24">
        <v>1</v>
      </c>
    </row>
    <row r="534" spans="1:4">
      <c r="A534" s="28"/>
      <c r="B534" s="23">
        <v>37570</v>
      </c>
      <c r="C534" s="23" t="s">
        <v>2471</v>
      </c>
      <c r="D534" s="24">
        <v>1</v>
      </c>
    </row>
    <row r="535" spans="1:4">
      <c r="A535" s="23" t="s">
        <v>2219</v>
      </c>
      <c r="B535" s="30"/>
      <c r="C535" s="30"/>
      <c r="D535" s="24">
        <v>183</v>
      </c>
    </row>
    <row r="536" spans="1:4">
      <c r="A536" s="26" t="s">
        <v>1130</v>
      </c>
      <c r="B536" s="32"/>
      <c r="C536" s="32"/>
      <c r="D536" s="27">
        <v>528</v>
      </c>
    </row>
  </sheetData>
  <phoneticPr fontId="18" type="noConversion"/>
  <pageMargins left="0.75" right="0.75" top="1" bottom="1" header="0" footer="0"/>
  <headerFooter alignWithMargins="0"/>
</worksheet>
</file>

<file path=xl/worksheets/sheet20.xml><?xml version="1.0" encoding="utf-8"?>
<worksheet xmlns="http://schemas.openxmlformats.org/spreadsheetml/2006/main" xmlns:r="http://schemas.openxmlformats.org/officeDocument/2006/relationships">
  <dimension ref="A1:BH136"/>
  <sheetViews>
    <sheetView workbookViewId="0">
      <pane xSplit="1" ySplit="2" topLeftCell="HX117" activePane="bottomRight" state="frozen"/>
      <selection activeCell="A25" sqref="A25:IV34"/>
      <selection pane="topRight" activeCell="A25" sqref="A25:IV34"/>
      <selection pane="bottomLeft" activeCell="A25" sqref="A25:IV34"/>
      <selection pane="bottomRight" activeCell="IV125" sqref="IV125"/>
    </sheetView>
  </sheetViews>
  <sheetFormatPr defaultRowHeight="12.75"/>
  <cols>
    <col min="1" max="1" width="33.140625" style="47" bestFit="1" customWidth="1"/>
    <col min="2" max="12" width="26.42578125" style="19" customWidth="1"/>
    <col min="13" max="13" width="14.140625" customWidth="1"/>
    <col min="14" max="14" width="26.42578125" style="19" customWidth="1"/>
    <col min="15" max="15" width="18.7109375" style="19" customWidth="1"/>
    <col min="16" max="16" width="26.42578125" style="19" customWidth="1"/>
    <col min="17" max="17" width="18.7109375" style="19" customWidth="1"/>
    <col min="18" max="24" width="26.42578125" style="19" customWidth="1"/>
    <col min="25" max="25" width="18.7109375" style="19" customWidth="1"/>
    <col min="26" max="40" width="26.42578125" style="19" customWidth="1"/>
    <col min="41" max="41" width="18.7109375" style="47" customWidth="1"/>
    <col min="42" max="46" width="26.42578125" style="19" customWidth="1"/>
    <col min="47" max="48" width="18.7109375" style="19" customWidth="1"/>
    <col min="49" max="58" width="26.42578125" style="19" customWidth="1"/>
    <col min="59" max="59" width="18.7109375" style="19" customWidth="1"/>
    <col min="60" max="60" width="26.42578125" style="19" customWidth="1"/>
    <col min="61" max="16384" width="9.140625" style="47"/>
  </cols>
  <sheetData>
    <row r="1" spans="1:60" s="45" customFormat="1">
      <c r="A1" s="44" t="s">
        <v>4854</v>
      </c>
      <c r="B1" s="45">
        <f>B125</f>
        <v>0</v>
      </c>
      <c r="C1" s="45" t="str">
        <f t="shared" ref="C1:BH1" si="0">C125</f>
        <v>x</v>
      </c>
      <c r="D1" s="45" t="str">
        <f t="shared" si="0"/>
        <v>x</v>
      </c>
      <c r="E1" s="45" t="str">
        <f t="shared" si="0"/>
        <v>x</v>
      </c>
      <c r="F1" s="45" t="str">
        <f t="shared" si="0"/>
        <v>x</v>
      </c>
      <c r="G1" s="45" t="str">
        <f t="shared" si="0"/>
        <v>x</v>
      </c>
      <c r="H1" s="45" t="str">
        <f t="shared" si="0"/>
        <v>x</v>
      </c>
      <c r="I1" s="45" t="str">
        <f t="shared" si="0"/>
        <v>x</v>
      </c>
      <c r="J1" s="45" t="str">
        <f t="shared" si="0"/>
        <v>x</v>
      </c>
      <c r="K1" s="45" t="str">
        <f t="shared" si="0"/>
        <v>x</v>
      </c>
      <c r="L1" s="45" t="str">
        <f t="shared" si="0"/>
        <v>x</v>
      </c>
      <c r="M1" s="103" t="str">
        <f>M125</f>
        <v>x</v>
      </c>
      <c r="N1" s="45" t="str">
        <f t="shared" si="0"/>
        <v>x</v>
      </c>
      <c r="O1" s="103" t="str">
        <f>O125</f>
        <v>x</v>
      </c>
      <c r="P1" s="45" t="str">
        <f t="shared" si="0"/>
        <v>x</v>
      </c>
      <c r="Q1" s="103" t="str">
        <f>Q125</f>
        <v>x</v>
      </c>
      <c r="R1" s="45" t="str">
        <f t="shared" si="0"/>
        <v>x</v>
      </c>
      <c r="S1" s="45" t="str">
        <f t="shared" si="0"/>
        <v>x</v>
      </c>
      <c r="T1" s="45" t="str">
        <f t="shared" si="0"/>
        <v>x</v>
      </c>
      <c r="U1" s="45" t="str">
        <f t="shared" si="0"/>
        <v>x</v>
      </c>
      <c r="V1" s="45" t="str">
        <f t="shared" si="0"/>
        <v>x</v>
      </c>
      <c r="W1" s="45" t="str">
        <f t="shared" si="0"/>
        <v>x</v>
      </c>
      <c r="X1" s="45" t="str">
        <f t="shared" si="0"/>
        <v>x</v>
      </c>
      <c r="Y1" s="103" t="str">
        <f>Y125</f>
        <v>x</v>
      </c>
      <c r="Z1" s="45" t="str">
        <f t="shared" si="0"/>
        <v>x</v>
      </c>
      <c r="AA1" s="45" t="str">
        <f t="shared" si="0"/>
        <v>x</v>
      </c>
      <c r="AB1" s="45" t="str">
        <f t="shared" si="0"/>
        <v>x</v>
      </c>
      <c r="AC1" s="45" t="str">
        <f t="shared" si="0"/>
        <v>x</v>
      </c>
      <c r="AD1" s="45" t="str">
        <f t="shared" si="0"/>
        <v>x</v>
      </c>
      <c r="AE1" s="45" t="str">
        <f t="shared" si="0"/>
        <v>x</v>
      </c>
      <c r="AF1" s="45" t="str">
        <f t="shared" si="0"/>
        <v>x</v>
      </c>
      <c r="AG1" s="45" t="str">
        <f t="shared" si="0"/>
        <v>x</v>
      </c>
      <c r="AH1" s="45" t="str">
        <f t="shared" si="0"/>
        <v>x</v>
      </c>
      <c r="AI1" s="45" t="str">
        <f t="shared" si="0"/>
        <v>x</v>
      </c>
      <c r="AJ1" s="45" t="str">
        <f t="shared" si="0"/>
        <v>x</v>
      </c>
      <c r="AK1" s="45" t="str">
        <f t="shared" si="0"/>
        <v>x</v>
      </c>
      <c r="AL1" s="45" t="str">
        <f t="shared" si="0"/>
        <v>x</v>
      </c>
      <c r="AM1" s="45" t="str">
        <f t="shared" si="0"/>
        <v>x</v>
      </c>
      <c r="AN1" s="45" t="str">
        <f t="shared" si="0"/>
        <v>x</v>
      </c>
      <c r="AO1" s="103" t="str">
        <f>AO125</f>
        <v>x</v>
      </c>
      <c r="AP1" s="45" t="str">
        <f t="shared" si="0"/>
        <v>x</v>
      </c>
      <c r="AQ1" s="45" t="str">
        <f t="shared" si="0"/>
        <v>x</v>
      </c>
      <c r="AR1" s="45" t="str">
        <f t="shared" si="0"/>
        <v>x</v>
      </c>
      <c r="AS1" s="45" t="str">
        <f t="shared" si="0"/>
        <v>x</v>
      </c>
      <c r="AT1" s="45" t="str">
        <f t="shared" si="0"/>
        <v>x</v>
      </c>
      <c r="AU1" s="103" t="str">
        <f>AU125</f>
        <v>x</v>
      </c>
      <c r="AV1" s="103" t="str">
        <f>AV125</f>
        <v>x</v>
      </c>
      <c r="AW1" s="45" t="str">
        <f t="shared" si="0"/>
        <v>x</v>
      </c>
      <c r="AX1" s="45" t="str">
        <f t="shared" si="0"/>
        <v>x</v>
      </c>
      <c r="AY1" s="45" t="str">
        <f t="shared" si="0"/>
        <v>x</v>
      </c>
      <c r="AZ1" s="45" t="str">
        <f t="shared" si="0"/>
        <v>x</v>
      </c>
      <c r="BA1" s="45" t="str">
        <f t="shared" si="0"/>
        <v>x</v>
      </c>
      <c r="BB1" s="45" t="str">
        <f t="shared" si="0"/>
        <v>x</v>
      </c>
      <c r="BC1" s="45" t="str">
        <f t="shared" si="0"/>
        <v>x</v>
      </c>
      <c r="BD1" s="45" t="str">
        <f t="shared" si="0"/>
        <v>x</v>
      </c>
      <c r="BE1" s="45" t="str">
        <f t="shared" si="0"/>
        <v>x</v>
      </c>
      <c r="BF1" s="45" t="str">
        <f t="shared" si="0"/>
        <v>x</v>
      </c>
      <c r="BG1" s="103" t="str">
        <f>BG125</f>
        <v>x</v>
      </c>
      <c r="BH1" s="45" t="str">
        <f t="shared" si="0"/>
        <v>x</v>
      </c>
    </row>
    <row r="2" spans="1:60" s="43" customFormat="1" ht="18">
      <c r="A2" s="41" t="s">
        <v>600</v>
      </c>
      <c r="B2" s="41">
        <v>35224</v>
      </c>
      <c r="C2" s="41">
        <v>35229</v>
      </c>
      <c r="D2" s="41">
        <v>35242</v>
      </c>
      <c r="E2" s="41">
        <v>35253</v>
      </c>
      <c r="F2" s="41">
        <v>35260</v>
      </c>
      <c r="G2" s="41">
        <v>35264</v>
      </c>
      <c r="H2" s="42">
        <v>35269</v>
      </c>
      <c r="I2" s="42" t="s">
        <v>4366</v>
      </c>
      <c r="J2" s="42">
        <v>35274</v>
      </c>
      <c r="K2" s="41">
        <v>35276</v>
      </c>
      <c r="L2" s="42">
        <v>35308</v>
      </c>
      <c r="M2" s="41" t="s">
        <v>1081</v>
      </c>
      <c r="N2" s="41">
        <v>35320</v>
      </c>
      <c r="O2" s="41" t="s">
        <v>1082</v>
      </c>
      <c r="P2" s="41">
        <v>35347</v>
      </c>
      <c r="Q2" s="41" t="s">
        <v>1083</v>
      </c>
      <c r="R2" s="41">
        <v>35411</v>
      </c>
      <c r="S2" s="42">
        <v>35416</v>
      </c>
      <c r="T2" s="41">
        <v>35431</v>
      </c>
      <c r="U2" s="41">
        <v>35433</v>
      </c>
      <c r="V2" s="41" t="s">
        <v>4367</v>
      </c>
      <c r="W2" s="41" t="s">
        <v>4368</v>
      </c>
      <c r="X2" s="41">
        <v>35440</v>
      </c>
      <c r="Y2" s="41" t="s">
        <v>1084</v>
      </c>
      <c r="Z2" s="42">
        <v>35464</v>
      </c>
      <c r="AA2" s="42">
        <v>35550</v>
      </c>
      <c r="AB2" s="42">
        <v>35558</v>
      </c>
      <c r="AC2" s="41">
        <v>35574</v>
      </c>
      <c r="AD2" s="41">
        <v>35582</v>
      </c>
      <c r="AE2" s="41">
        <v>35585</v>
      </c>
      <c r="AF2" s="41">
        <v>35586</v>
      </c>
      <c r="AG2" s="41">
        <v>35589</v>
      </c>
      <c r="AH2" s="41" t="s">
        <v>4369</v>
      </c>
      <c r="AI2" s="41">
        <v>37234</v>
      </c>
      <c r="AJ2" s="41">
        <v>37235</v>
      </c>
      <c r="AK2" s="41">
        <v>37260</v>
      </c>
      <c r="AL2" s="41">
        <v>37293</v>
      </c>
      <c r="AM2" s="42">
        <v>37295</v>
      </c>
      <c r="AN2" s="42">
        <v>37315</v>
      </c>
      <c r="AO2" s="41" t="s">
        <v>1085</v>
      </c>
      <c r="AP2" s="41">
        <v>37321</v>
      </c>
      <c r="AQ2" s="42">
        <v>37322</v>
      </c>
      <c r="AR2" s="42">
        <v>37362</v>
      </c>
      <c r="AS2" s="42" t="s">
        <v>4370</v>
      </c>
      <c r="AT2" s="41">
        <v>37372</v>
      </c>
      <c r="AU2" s="41" t="s">
        <v>1086</v>
      </c>
      <c r="AV2" s="41" t="s">
        <v>1087</v>
      </c>
      <c r="AW2" s="41">
        <v>37423</v>
      </c>
      <c r="AX2" s="41">
        <v>37459</v>
      </c>
      <c r="AY2" s="41">
        <v>37491</v>
      </c>
      <c r="AZ2" s="41" t="s">
        <v>4371</v>
      </c>
      <c r="BA2" s="41">
        <v>37501</v>
      </c>
      <c r="BB2" s="41">
        <v>37546</v>
      </c>
      <c r="BC2" s="41">
        <v>37547</v>
      </c>
      <c r="BD2" s="42">
        <v>37548</v>
      </c>
      <c r="BE2" s="41">
        <v>37560</v>
      </c>
      <c r="BF2" s="41">
        <v>37563</v>
      </c>
      <c r="BG2" s="41" t="s">
        <v>1088</v>
      </c>
      <c r="BH2" s="41">
        <v>37638</v>
      </c>
    </row>
    <row r="3" spans="1:60" ht="25.5" customHeight="1">
      <c r="A3" s="46" t="s">
        <v>564</v>
      </c>
      <c r="B3" s="19" t="s">
        <v>1546</v>
      </c>
      <c r="C3" s="19" t="s">
        <v>1547</v>
      </c>
      <c r="D3" s="19" t="s">
        <v>1548</v>
      </c>
      <c r="E3" s="19" t="s">
        <v>1549</v>
      </c>
      <c r="F3" s="19" t="s">
        <v>1550</v>
      </c>
      <c r="G3" s="19" t="s">
        <v>1551</v>
      </c>
      <c r="H3" s="19" t="s">
        <v>1552</v>
      </c>
      <c r="I3" s="19" t="s">
        <v>1552</v>
      </c>
      <c r="J3" s="19" t="s">
        <v>1553</v>
      </c>
      <c r="K3" s="19" t="s">
        <v>1554</v>
      </c>
      <c r="L3" s="19" t="s">
        <v>1555</v>
      </c>
      <c r="M3" s="19" t="s">
        <v>1555</v>
      </c>
      <c r="N3" s="19" t="s">
        <v>1556</v>
      </c>
      <c r="O3" s="19" t="s">
        <v>1556</v>
      </c>
      <c r="P3" s="19" t="s">
        <v>1557</v>
      </c>
      <c r="Q3" s="19" t="s">
        <v>1557</v>
      </c>
      <c r="R3" s="19" t="s">
        <v>3406</v>
      </c>
      <c r="S3" s="19" t="s">
        <v>3407</v>
      </c>
      <c r="T3" s="19" t="s">
        <v>3408</v>
      </c>
      <c r="U3" s="19" t="s">
        <v>3409</v>
      </c>
      <c r="V3" s="19" t="s">
        <v>3409</v>
      </c>
      <c r="W3" s="19" t="s">
        <v>3409</v>
      </c>
      <c r="X3" s="19" t="s">
        <v>3410</v>
      </c>
      <c r="Y3" s="19" t="s">
        <v>3410</v>
      </c>
      <c r="Z3" s="19" t="s">
        <v>3411</v>
      </c>
      <c r="AA3" s="19" t="s">
        <v>3412</v>
      </c>
      <c r="AB3" s="19" t="s">
        <v>3413</v>
      </c>
      <c r="AC3" s="19" t="s">
        <v>3713</v>
      </c>
      <c r="AD3" s="19" t="s">
        <v>3414</v>
      </c>
      <c r="AE3" s="19" t="s">
        <v>3415</v>
      </c>
      <c r="AF3" s="19" t="s">
        <v>3416</v>
      </c>
      <c r="AG3" s="19" t="s">
        <v>1194</v>
      </c>
      <c r="AH3" s="19" t="s">
        <v>1194</v>
      </c>
      <c r="AI3" s="19" t="s">
        <v>3417</v>
      </c>
      <c r="AJ3" s="19" t="s">
        <v>3418</v>
      </c>
      <c r="AK3" s="19" t="s">
        <v>3419</v>
      </c>
      <c r="AL3" s="19" t="s">
        <v>3420</v>
      </c>
      <c r="AM3" s="19" t="s">
        <v>3421</v>
      </c>
      <c r="AN3" s="19" t="s">
        <v>4413</v>
      </c>
      <c r="AO3" s="19" t="s">
        <v>4413</v>
      </c>
      <c r="AP3" s="19" t="s">
        <v>3422</v>
      </c>
      <c r="AQ3" s="19" t="s">
        <v>3423</v>
      </c>
      <c r="AR3" s="19" t="s">
        <v>3424</v>
      </c>
      <c r="AS3" s="19" t="s">
        <v>3424</v>
      </c>
      <c r="AT3" s="19" t="s">
        <v>3425</v>
      </c>
      <c r="AU3" s="19" t="s">
        <v>226</v>
      </c>
      <c r="AV3" s="19" t="s">
        <v>3426</v>
      </c>
      <c r="AW3" s="19" t="s">
        <v>3427</v>
      </c>
      <c r="AX3" s="19" t="s">
        <v>3428</v>
      </c>
      <c r="AY3" s="19" t="s">
        <v>3429</v>
      </c>
      <c r="AZ3" s="19" t="s">
        <v>3088</v>
      </c>
      <c r="BA3" s="19" t="s">
        <v>3430</v>
      </c>
      <c r="BB3" s="19" t="s">
        <v>3431</v>
      </c>
      <c r="BC3" s="19" t="s">
        <v>3157</v>
      </c>
      <c r="BD3" s="19" t="s">
        <v>3432</v>
      </c>
      <c r="BE3" s="19" t="s">
        <v>3433</v>
      </c>
      <c r="BF3" s="19" t="s">
        <v>3434</v>
      </c>
      <c r="BG3" s="19" t="s">
        <v>3434</v>
      </c>
      <c r="BH3" s="19" t="s">
        <v>3435</v>
      </c>
    </row>
    <row r="4" spans="1:60" ht="25.5">
      <c r="A4" s="48" t="s">
        <v>601</v>
      </c>
      <c r="B4" s="19" t="s">
        <v>3436</v>
      </c>
      <c r="C4" s="19" t="s">
        <v>3436</v>
      </c>
      <c r="D4" s="19" t="s">
        <v>3436</v>
      </c>
      <c r="E4" s="19" t="s">
        <v>3436</v>
      </c>
      <c r="F4" s="19" t="s">
        <v>3436</v>
      </c>
      <c r="G4" s="19" t="s">
        <v>3436</v>
      </c>
      <c r="H4" s="19" t="s">
        <v>3436</v>
      </c>
      <c r="I4" s="19" t="s">
        <v>3436</v>
      </c>
      <c r="J4" s="19" t="s">
        <v>3436</v>
      </c>
      <c r="K4" s="19" t="s">
        <v>3436</v>
      </c>
      <c r="L4" s="19" t="s">
        <v>3436</v>
      </c>
      <c r="M4" s="19" t="s">
        <v>3436</v>
      </c>
      <c r="N4" s="19" t="s">
        <v>3436</v>
      </c>
      <c r="O4" s="19" t="s">
        <v>3436</v>
      </c>
      <c r="P4" s="19" t="s">
        <v>3436</v>
      </c>
      <c r="Q4" s="19" t="s">
        <v>3436</v>
      </c>
      <c r="R4" s="19" t="s">
        <v>3436</v>
      </c>
      <c r="S4" s="19" t="s">
        <v>3436</v>
      </c>
      <c r="T4" s="19" t="s">
        <v>3436</v>
      </c>
      <c r="U4" s="19" t="s">
        <v>3436</v>
      </c>
      <c r="V4" s="19" t="s">
        <v>3436</v>
      </c>
      <c r="W4" s="19" t="s">
        <v>3436</v>
      </c>
      <c r="X4" s="19" t="s">
        <v>3436</v>
      </c>
      <c r="Y4" s="19" t="s">
        <v>3436</v>
      </c>
      <c r="Z4" s="19" t="s">
        <v>3436</v>
      </c>
      <c r="AA4" s="19" t="s">
        <v>3436</v>
      </c>
      <c r="AB4" s="19" t="s">
        <v>3436</v>
      </c>
      <c r="AC4" s="19" t="s">
        <v>3436</v>
      </c>
      <c r="AD4" s="19" t="s">
        <v>3436</v>
      </c>
      <c r="AE4" s="19" t="s">
        <v>3436</v>
      </c>
      <c r="AF4" s="19" t="s">
        <v>3436</v>
      </c>
      <c r="AG4" s="19" t="s">
        <v>3436</v>
      </c>
      <c r="AH4" s="19" t="s">
        <v>3436</v>
      </c>
      <c r="AI4" s="19" t="s">
        <v>3436</v>
      </c>
      <c r="AJ4" s="19" t="s">
        <v>3436</v>
      </c>
      <c r="AK4" s="19" t="s">
        <v>3436</v>
      </c>
      <c r="AL4" s="19" t="s">
        <v>3436</v>
      </c>
      <c r="AM4" s="19" t="s">
        <v>3436</v>
      </c>
      <c r="AN4" s="19" t="s">
        <v>3436</v>
      </c>
      <c r="AO4" s="19" t="s">
        <v>3436</v>
      </c>
      <c r="AP4" s="19" t="s">
        <v>3436</v>
      </c>
      <c r="AQ4" s="19" t="s">
        <v>3436</v>
      </c>
      <c r="AR4" s="19" t="s">
        <v>3436</v>
      </c>
      <c r="AS4" s="19" t="s">
        <v>3436</v>
      </c>
      <c r="AT4" s="19" t="s">
        <v>3436</v>
      </c>
      <c r="AU4" s="19" t="s">
        <v>3436</v>
      </c>
      <c r="AV4" s="19" t="s">
        <v>3436</v>
      </c>
      <c r="AW4" s="19" t="s">
        <v>3436</v>
      </c>
      <c r="AX4" s="19" t="s">
        <v>3436</v>
      </c>
      <c r="AY4" s="19" t="s">
        <v>3436</v>
      </c>
      <c r="AZ4" s="19" t="s">
        <v>3436</v>
      </c>
      <c r="BA4" s="19" t="s">
        <v>3436</v>
      </c>
      <c r="BB4" s="19" t="s">
        <v>3436</v>
      </c>
      <c r="BC4" s="19" t="s">
        <v>3436</v>
      </c>
      <c r="BD4" s="19" t="s">
        <v>3436</v>
      </c>
      <c r="BE4" s="19" t="s">
        <v>3436</v>
      </c>
      <c r="BF4" s="19" t="s">
        <v>3436</v>
      </c>
      <c r="BG4" s="19" t="s">
        <v>3436</v>
      </c>
      <c r="BH4" s="19" t="s">
        <v>3436</v>
      </c>
    </row>
    <row r="5" spans="1:60">
      <c r="A5" s="48" t="s">
        <v>602</v>
      </c>
      <c r="B5" s="19" t="s">
        <v>3437</v>
      </c>
      <c r="C5" s="19" t="s">
        <v>3438</v>
      </c>
      <c r="D5" s="19" t="s">
        <v>3439</v>
      </c>
      <c r="E5" s="19" t="s">
        <v>3440</v>
      </c>
      <c r="F5" s="19" t="s">
        <v>3441</v>
      </c>
      <c r="G5" s="19" t="s">
        <v>3442</v>
      </c>
      <c r="H5" s="19" t="s">
        <v>3443</v>
      </c>
      <c r="I5" s="19" t="s">
        <v>3443</v>
      </c>
      <c r="J5" s="19" t="s">
        <v>3444</v>
      </c>
      <c r="K5" s="19" t="s">
        <v>3445</v>
      </c>
      <c r="L5" s="19" t="s">
        <v>3446</v>
      </c>
      <c r="M5" s="19" t="s">
        <v>3446</v>
      </c>
      <c r="N5" s="19" t="s">
        <v>3447</v>
      </c>
      <c r="O5" s="19" t="s">
        <v>3447</v>
      </c>
      <c r="P5" s="19" t="s">
        <v>3448</v>
      </c>
      <c r="Q5" s="19" t="s">
        <v>3448</v>
      </c>
      <c r="R5" s="19" t="s">
        <v>3449</v>
      </c>
      <c r="S5" s="19" t="s">
        <v>2393</v>
      </c>
      <c r="T5" s="19" t="s">
        <v>2394</v>
      </c>
      <c r="U5" s="19" t="s">
        <v>2395</v>
      </c>
      <c r="V5" s="19" t="s">
        <v>2395</v>
      </c>
      <c r="W5" s="19" t="s">
        <v>2395</v>
      </c>
      <c r="X5" s="19" t="s">
        <v>2396</v>
      </c>
      <c r="Y5" s="19" t="s">
        <v>2396</v>
      </c>
      <c r="Z5" s="19" t="s">
        <v>2397</v>
      </c>
      <c r="AA5" s="19" t="s">
        <v>2398</v>
      </c>
      <c r="AB5" s="19" t="s">
        <v>2399</v>
      </c>
      <c r="AC5" s="19" t="s">
        <v>2400</v>
      </c>
      <c r="AD5" s="19" t="s">
        <v>2401</v>
      </c>
      <c r="AE5" s="19" t="s">
        <v>2402</v>
      </c>
      <c r="AF5" s="19" t="s">
        <v>2403</v>
      </c>
      <c r="AG5" s="19" t="s">
        <v>2404</v>
      </c>
      <c r="AH5" s="19" t="s">
        <v>2404</v>
      </c>
      <c r="AI5" s="19" t="s">
        <v>2405</v>
      </c>
      <c r="AJ5" s="19" t="s">
        <v>2406</v>
      </c>
      <c r="AK5" s="19" t="s">
        <v>2407</v>
      </c>
      <c r="AL5" s="19" t="s">
        <v>2408</v>
      </c>
      <c r="AM5" s="19" t="s">
        <v>2409</v>
      </c>
      <c r="AN5" s="19" t="s">
        <v>2410</v>
      </c>
      <c r="AO5" s="19" t="s">
        <v>2410</v>
      </c>
      <c r="AP5" s="19" t="s">
        <v>2411</v>
      </c>
      <c r="AQ5" s="19" t="s">
        <v>3714</v>
      </c>
      <c r="AR5" s="19" t="s">
        <v>2412</v>
      </c>
      <c r="AS5" s="19" t="s">
        <v>2412</v>
      </c>
      <c r="AT5" s="19" t="s">
        <v>2413</v>
      </c>
      <c r="AU5" s="19" t="s">
        <v>2414</v>
      </c>
      <c r="AV5" s="19" t="s">
        <v>2415</v>
      </c>
      <c r="AW5" s="19" t="s">
        <v>2416</v>
      </c>
      <c r="AX5" s="19" t="s">
        <v>2417</v>
      </c>
      <c r="AY5" s="19" t="s">
        <v>2418</v>
      </c>
      <c r="AZ5" s="19" t="s">
        <v>3089</v>
      </c>
      <c r="BA5" s="19" t="s">
        <v>2419</v>
      </c>
      <c r="BB5" s="19" t="s">
        <v>4242</v>
      </c>
      <c r="BC5" s="19" t="s">
        <v>2405</v>
      </c>
      <c r="BD5" s="19" t="s">
        <v>2420</v>
      </c>
      <c r="BE5" s="19" t="s">
        <v>2421</v>
      </c>
      <c r="BF5" s="19" t="s">
        <v>385</v>
      </c>
      <c r="BG5" s="19" t="s">
        <v>385</v>
      </c>
      <c r="BH5" s="19" t="s">
        <v>386</v>
      </c>
    </row>
    <row r="6" spans="1:60">
      <c r="A6" s="48" t="s">
        <v>603</v>
      </c>
      <c r="B6" s="19">
        <v>1756</v>
      </c>
      <c r="C6" s="19">
        <v>2450</v>
      </c>
      <c r="D6" s="19">
        <v>2450</v>
      </c>
      <c r="E6" s="19">
        <v>2450</v>
      </c>
      <c r="F6" s="19">
        <v>2450</v>
      </c>
      <c r="G6" s="19">
        <v>1758</v>
      </c>
      <c r="H6" s="19">
        <v>2450</v>
      </c>
      <c r="I6" s="19">
        <v>2450</v>
      </c>
      <c r="J6" s="19">
        <v>1750</v>
      </c>
      <c r="K6" s="19">
        <v>1665</v>
      </c>
      <c r="L6" s="19">
        <v>1759</v>
      </c>
      <c r="M6" s="19">
        <v>1759</v>
      </c>
      <c r="N6" s="19">
        <v>2450</v>
      </c>
      <c r="O6" s="19">
        <v>2450</v>
      </c>
      <c r="P6" s="19">
        <v>1665</v>
      </c>
      <c r="Q6" s="19">
        <v>1665</v>
      </c>
      <c r="R6" s="19">
        <v>1663</v>
      </c>
      <c r="S6" s="19">
        <v>1801</v>
      </c>
      <c r="T6" s="19">
        <v>1662</v>
      </c>
      <c r="U6" s="19">
        <v>1662</v>
      </c>
      <c r="V6" s="19">
        <v>1662</v>
      </c>
      <c r="W6" s="19">
        <v>1662</v>
      </c>
      <c r="X6" s="19">
        <v>3490</v>
      </c>
      <c r="Y6" s="19">
        <v>3490</v>
      </c>
      <c r="Z6" s="19">
        <v>1720</v>
      </c>
      <c r="AA6" s="19">
        <v>1660</v>
      </c>
      <c r="AB6" s="19">
        <v>1665</v>
      </c>
      <c r="AC6" s="19">
        <v>2450</v>
      </c>
      <c r="AD6" s="19">
        <v>1750</v>
      </c>
      <c r="AE6" s="19">
        <v>1766</v>
      </c>
      <c r="AF6" s="19">
        <v>1720</v>
      </c>
      <c r="AG6" s="19">
        <v>2450</v>
      </c>
      <c r="AH6" s="19">
        <v>2450</v>
      </c>
      <c r="AI6" s="19">
        <v>1731</v>
      </c>
      <c r="AJ6" s="19">
        <v>1724</v>
      </c>
      <c r="AK6" s="19">
        <v>1762</v>
      </c>
      <c r="AL6" s="19">
        <v>2450</v>
      </c>
      <c r="AM6" s="19">
        <v>1750</v>
      </c>
      <c r="AN6" s="19">
        <v>1670</v>
      </c>
      <c r="AO6" s="19">
        <v>1670</v>
      </c>
      <c r="AP6" s="19">
        <v>1654</v>
      </c>
      <c r="AQ6" s="19">
        <v>1752</v>
      </c>
      <c r="AR6" s="19">
        <v>1663</v>
      </c>
      <c r="AS6" s="19">
        <v>1663</v>
      </c>
      <c r="AT6" s="19">
        <v>2450</v>
      </c>
      <c r="AU6" s="19">
        <v>4621</v>
      </c>
      <c r="AV6" s="19">
        <v>2860</v>
      </c>
      <c r="AW6" s="19">
        <v>1655</v>
      </c>
      <c r="AX6" s="19">
        <v>1658</v>
      </c>
      <c r="AY6" s="19">
        <v>2450</v>
      </c>
      <c r="AZ6" s="19">
        <v>2450</v>
      </c>
      <c r="BA6" s="19">
        <v>2450</v>
      </c>
      <c r="BB6" s="19">
        <v>2450</v>
      </c>
      <c r="BC6" s="19" t="s">
        <v>387</v>
      </c>
      <c r="BD6" s="19">
        <v>1658</v>
      </c>
      <c r="BE6" s="19">
        <v>1666</v>
      </c>
      <c r="BF6" s="19">
        <v>1656</v>
      </c>
      <c r="BG6" s="19">
        <v>1656</v>
      </c>
      <c r="BH6" s="19">
        <v>2450</v>
      </c>
    </row>
    <row r="7" spans="1:60">
      <c r="A7" s="48" t="s">
        <v>604</v>
      </c>
      <c r="B7" s="19" t="s">
        <v>4665</v>
      </c>
      <c r="C7" s="19" t="s">
        <v>1221</v>
      </c>
      <c r="D7" s="19" t="s">
        <v>1221</v>
      </c>
      <c r="E7" s="19" t="s">
        <v>1221</v>
      </c>
      <c r="F7" s="19" t="s">
        <v>1221</v>
      </c>
      <c r="G7" s="19" t="s">
        <v>4665</v>
      </c>
      <c r="H7" s="19" t="s">
        <v>1221</v>
      </c>
      <c r="I7" s="19" t="s">
        <v>1221</v>
      </c>
      <c r="J7" s="19" t="s">
        <v>4665</v>
      </c>
      <c r="K7" s="19" t="s">
        <v>4665</v>
      </c>
      <c r="L7" s="19" t="s">
        <v>4665</v>
      </c>
      <c r="M7" s="19" t="s">
        <v>4665</v>
      </c>
      <c r="N7" s="19" t="s">
        <v>1221</v>
      </c>
      <c r="O7" s="19" t="s">
        <v>1221</v>
      </c>
      <c r="P7" s="19" t="s">
        <v>4665</v>
      </c>
      <c r="Q7" s="19" t="s">
        <v>4665</v>
      </c>
      <c r="R7" s="19" t="s">
        <v>4665</v>
      </c>
      <c r="S7" s="19" t="s">
        <v>388</v>
      </c>
      <c r="T7" s="19" t="s">
        <v>4665</v>
      </c>
      <c r="U7" s="19" t="s">
        <v>4665</v>
      </c>
      <c r="V7" s="19" t="s">
        <v>4665</v>
      </c>
      <c r="W7" s="19" t="s">
        <v>4665</v>
      </c>
      <c r="X7" s="19" t="s">
        <v>389</v>
      </c>
      <c r="Y7" s="19" t="s">
        <v>389</v>
      </c>
      <c r="Z7" s="19" t="s">
        <v>4665</v>
      </c>
      <c r="AA7" s="19" t="s">
        <v>4665</v>
      </c>
      <c r="AB7" s="19" t="s">
        <v>4665</v>
      </c>
      <c r="AC7" s="19" t="s">
        <v>1221</v>
      </c>
      <c r="AD7" s="19" t="s">
        <v>4665</v>
      </c>
      <c r="AE7" s="19" t="s">
        <v>4665</v>
      </c>
      <c r="AF7" s="19" t="s">
        <v>4665</v>
      </c>
      <c r="AG7" s="19" t="s">
        <v>1221</v>
      </c>
      <c r="AH7" s="19" t="s">
        <v>1221</v>
      </c>
      <c r="AI7" s="19" t="s">
        <v>4665</v>
      </c>
      <c r="AJ7" s="19" t="s">
        <v>4665</v>
      </c>
      <c r="AK7" s="19" t="s">
        <v>4665</v>
      </c>
      <c r="AL7" s="19" t="s">
        <v>1221</v>
      </c>
      <c r="AM7" s="19" t="s">
        <v>4665</v>
      </c>
      <c r="AN7" s="19" t="s">
        <v>4665</v>
      </c>
      <c r="AO7" s="19" t="s">
        <v>4665</v>
      </c>
      <c r="AP7" s="19" t="s">
        <v>4665</v>
      </c>
      <c r="AQ7" s="19" t="s">
        <v>4665</v>
      </c>
      <c r="AR7" s="19" t="s">
        <v>4665</v>
      </c>
      <c r="AS7" s="19" t="s">
        <v>4665</v>
      </c>
      <c r="AT7" s="19" t="s">
        <v>1221</v>
      </c>
      <c r="AU7" s="19" t="s">
        <v>390</v>
      </c>
      <c r="AV7" s="19" t="s">
        <v>3468</v>
      </c>
      <c r="AW7" s="19" t="s">
        <v>4665</v>
      </c>
      <c r="AX7" s="19" t="s">
        <v>4665</v>
      </c>
      <c r="AY7" s="19" t="s">
        <v>1221</v>
      </c>
      <c r="AZ7" s="19" t="s">
        <v>1221</v>
      </c>
      <c r="BA7" s="19" t="s">
        <v>1221</v>
      </c>
      <c r="BB7" s="19" t="s">
        <v>1221</v>
      </c>
      <c r="BC7" s="19" t="s">
        <v>4665</v>
      </c>
      <c r="BD7" s="19" t="s">
        <v>4665</v>
      </c>
      <c r="BE7" s="19" t="s">
        <v>4665</v>
      </c>
      <c r="BF7" s="19" t="s">
        <v>4665</v>
      </c>
      <c r="BG7" s="19" t="s">
        <v>4665</v>
      </c>
      <c r="BH7" s="19" t="s">
        <v>1221</v>
      </c>
    </row>
    <row r="8" spans="1:60" s="51" customFormat="1">
      <c r="A8" s="49" t="s">
        <v>605</v>
      </c>
      <c r="B8" s="50" t="s">
        <v>391</v>
      </c>
      <c r="C8" s="50" t="s">
        <v>392</v>
      </c>
      <c r="D8" s="50" t="s">
        <v>393</v>
      </c>
      <c r="E8" s="50" t="s">
        <v>394</v>
      </c>
      <c r="F8" s="50" t="s">
        <v>395</v>
      </c>
      <c r="G8" s="50" t="s">
        <v>396</v>
      </c>
      <c r="H8" s="50" t="s">
        <v>397</v>
      </c>
      <c r="I8" s="50" t="s">
        <v>397</v>
      </c>
      <c r="J8" s="50" t="s">
        <v>398</v>
      </c>
      <c r="K8" s="50" t="s">
        <v>399</v>
      </c>
      <c r="L8" s="50" t="s">
        <v>400</v>
      </c>
      <c r="M8" s="50" t="s">
        <v>400</v>
      </c>
      <c r="N8" s="50" t="s">
        <v>401</v>
      </c>
      <c r="O8" s="50" t="s">
        <v>401</v>
      </c>
      <c r="P8" s="50" t="s">
        <v>402</v>
      </c>
      <c r="Q8" s="50">
        <v>33861050</v>
      </c>
      <c r="R8" s="50" t="s">
        <v>403</v>
      </c>
      <c r="S8" s="50" t="s">
        <v>404</v>
      </c>
      <c r="T8" s="50" t="s">
        <v>405</v>
      </c>
      <c r="U8" s="50" t="s">
        <v>406</v>
      </c>
      <c r="V8" s="50" t="s">
        <v>406</v>
      </c>
      <c r="W8" s="50" t="s">
        <v>406</v>
      </c>
      <c r="X8" s="50" t="s">
        <v>407</v>
      </c>
      <c r="Y8" s="50" t="s">
        <v>407</v>
      </c>
      <c r="Z8" s="50" t="s">
        <v>408</v>
      </c>
      <c r="AA8" s="50" t="s">
        <v>409</v>
      </c>
      <c r="AB8" s="50" t="s">
        <v>410</v>
      </c>
      <c r="AC8" s="50" t="s">
        <v>411</v>
      </c>
      <c r="AD8" s="50" t="s">
        <v>412</v>
      </c>
      <c r="AE8" s="50" t="s">
        <v>413</v>
      </c>
      <c r="AF8" s="50" t="s">
        <v>414</v>
      </c>
      <c r="AG8" s="50" t="s">
        <v>415</v>
      </c>
      <c r="AH8" s="50" t="s">
        <v>415</v>
      </c>
      <c r="AI8" s="50" t="s">
        <v>416</v>
      </c>
      <c r="AJ8" s="50" t="s">
        <v>417</v>
      </c>
      <c r="AK8" s="50" t="s">
        <v>418</v>
      </c>
      <c r="AL8" s="50" t="s">
        <v>419</v>
      </c>
      <c r="AM8" s="50" t="s">
        <v>420</v>
      </c>
      <c r="AN8" s="50" t="s">
        <v>421</v>
      </c>
      <c r="AO8" s="50" t="s">
        <v>421</v>
      </c>
      <c r="AP8" s="50" t="s">
        <v>422</v>
      </c>
      <c r="AQ8" s="50" t="s">
        <v>423</v>
      </c>
      <c r="AR8" s="50" t="s">
        <v>424</v>
      </c>
      <c r="AS8" s="50" t="s">
        <v>424</v>
      </c>
      <c r="AT8" s="50" t="s">
        <v>425</v>
      </c>
      <c r="AU8" s="50" t="s">
        <v>426</v>
      </c>
      <c r="AV8" s="50" t="s">
        <v>427</v>
      </c>
      <c r="AW8" s="50" t="s">
        <v>428</v>
      </c>
      <c r="AX8" s="50" t="s">
        <v>429</v>
      </c>
      <c r="AY8" s="50" t="s">
        <v>430</v>
      </c>
      <c r="AZ8" s="50"/>
      <c r="BA8" s="50" t="s">
        <v>431</v>
      </c>
      <c r="BB8" s="50" t="s">
        <v>432</v>
      </c>
      <c r="BC8" s="50" t="s">
        <v>433</v>
      </c>
      <c r="BD8" s="50">
        <v>33241248</v>
      </c>
      <c r="BE8" s="50" t="s">
        <v>434</v>
      </c>
      <c r="BF8" s="50" t="s">
        <v>435</v>
      </c>
      <c r="BG8" s="50" t="s">
        <v>435</v>
      </c>
      <c r="BH8" s="50" t="s">
        <v>436</v>
      </c>
    </row>
    <row r="9" spans="1:60" ht="25.5">
      <c r="A9" s="48" t="s">
        <v>606</v>
      </c>
      <c r="B9" s="19" t="s">
        <v>437</v>
      </c>
      <c r="D9" s="19" t="s">
        <v>438</v>
      </c>
      <c r="E9" s="19" t="s">
        <v>439</v>
      </c>
      <c r="F9" s="19" t="s">
        <v>440</v>
      </c>
      <c r="G9" s="19" t="s">
        <v>441</v>
      </c>
      <c r="H9" s="52" t="s">
        <v>1786</v>
      </c>
      <c r="I9" s="52" t="s">
        <v>1786</v>
      </c>
      <c r="J9" s="19" t="s">
        <v>3497</v>
      </c>
      <c r="K9" s="19" t="s">
        <v>3498</v>
      </c>
      <c r="L9" s="19" t="s">
        <v>3499</v>
      </c>
      <c r="M9" s="19" t="s">
        <v>3499</v>
      </c>
      <c r="N9" s="19" t="s">
        <v>3500</v>
      </c>
      <c r="O9" s="19" t="s">
        <v>3500</v>
      </c>
      <c r="P9" s="19" t="s">
        <v>3501</v>
      </c>
      <c r="Q9" s="19" t="s">
        <v>3501</v>
      </c>
      <c r="R9" s="19" t="s">
        <v>3502</v>
      </c>
      <c r="S9" s="19" t="s">
        <v>3503</v>
      </c>
      <c r="T9" s="19" t="s">
        <v>3504</v>
      </c>
      <c r="U9" s="19" t="s">
        <v>3505</v>
      </c>
      <c r="V9" s="19" t="s">
        <v>3505</v>
      </c>
      <c r="W9" s="19" t="s">
        <v>3505</v>
      </c>
      <c r="X9" s="19" t="s">
        <v>3506</v>
      </c>
      <c r="Y9" s="52" t="s">
        <v>233</v>
      </c>
      <c r="Z9" s="19" t="s">
        <v>3507</v>
      </c>
      <c r="AA9" s="52" t="s">
        <v>2996</v>
      </c>
      <c r="AB9" s="19" t="s">
        <v>3509</v>
      </c>
      <c r="AC9" s="19" t="s">
        <v>3510</v>
      </c>
      <c r="AD9" s="19" t="s">
        <v>3511</v>
      </c>
      <c r="AE9" s="19" t="s">
        <v>3512</v>
      </c>
      <c r="AF9" s="19" t="s">
        <v>3513</v>
      </c>
      <c r="AG9" s="19" t="s">
        <v>3514</v>
      </c>
      <c r="AH9" s="19" t="s">
        <v>3514</v>
      </c>
      <c r="AI9" s="19" t="s">
        <v>3515</v>
      </c>
      <c r="AJ9" s="19" t="s">
        <v>3516</v>
      </c>
      <c r="AK9" s="19" t="s">
        <v>3517</v>
      </c>
      <c r="AL9" s="19" t="s">
        <v>3518</v>
      </c>
      <c r="AM9" s="19" t="s">
        <v>3519</v>
      </c>
      <c r="AN9" s="19" t="s">
        <v>3520</v>
      </c>
      <c r="AO9" s="19" t="s">
        <v>3520</v>
      </c>
      <c r="AP9" s="19" t="s">
        <v>3521</v>
      </c>
      <c r="AQ9" s="19" t="s">
        <v>3522</v>
      </c>
      <c r="AR9" s="19" t="s">
        <v>3523</v>
      </c>
      <c r="AS9" s="19" t="s">
        <v>3523</v>
      </c>
      <c r="AT9" s="19" t="s">
        <v>3524</v>
      </c>
      <c r="AU9" s="19" t="s">
        <v>3525</v>
      </c>
      <c r="AV9" s="19" t="s">
        <v>3526</v>
      </c>
      <c r="AW9" s="19" t="s">
        <v>3527</v>
      </c>
      <c r="AX9" s="19" t="s">
        <v>3528</v>
      </c>
      <c r="AY9" s="19" t="s">
        <v>3529</v>
      </c>
      <c r="BA9" s="19" t="s">
        <v>3530</v>
      </c>
      <c r="BB9" s="19" t="s">
        <v>3531</v>
      </c>
      <c r="BC9" s="19" t="s">
        <v>3501</v>
      </c>
      <c r="BD9" s="53" t="s">
        <v>3532</v>
      </c>
      <c r="BE9" s="19" t="s">
        <v>3533</v>
      </c>
      <c r="BF9" s="19" t="s">
        <v>3534</v>
      </c>
      <c r="BG9" s="19" t="s">
        <v>3534</v>
      </c>
      <c r="BH9" s="19" t="s">
        <v>3535</v>
      </c>
    </row>
    <row r="10" spans="1:60" ht="38.25">
      <c r="A10" s="46" t="s">
        <v>565</v>
      </c>
      <c r="B10" s="19" t="s">
        <v>3536</v>
      </c>
      <c r="C10" s="19" t="s">
        <v>3537</v>
      </c>
      <c r="D10" s="19" t="s">
        <v>5585</v>
      </c>
      <c r="E10" s="19" t="s">
        <v>3538</v>
      </c>
      <c r="F10" s="19" t="s">
        <v>3539</v>
      </c>
      <c r="G10" s="19" t="s">
        <v>3540</v>
      </c>
      <c r="H10" s="19" t="s">
        <v>3541</v>
      </c>
      <c r="I10" s="19" t="s">
        <v>3541</v>
      </c>
      <c r="J10" s="19" t="s">
        <v>3542</v>
      </c>
      <c r="K10" s="19" t="s">
        <v>3543</v>
      </c>
      <c r="L10" s="19" t="s">
        <v>4908</v>
      </c>
      <c r="M10" s="19" t="s">
        <v>4908</v>
      </c>
      <c r="N10" s="19" t="s">
        <v>3544</v>
      </c>
      <c r="O10" s="19" t="s">
        <v>3544</v>
      </c>
      <c r="P10" s="19" t="s">
        <v>3545</v>
      </c>
      <c r="Q10" s="19" t="s">
        <v>3545</v>
      </c>
      <c r="R10" s="19" t="s">
        <v>3546</v>
      </c>
      <c r="S10" s="19" t="s">
        <v>3547</v>
      </c>
      <c r="T10" s="19" t="s">
        <v>3548</v>
      </c>
      <c r="U10" s="19" t="s">
        <v>3549</v>
      </c>
      <c r="V10" s="19" t="s">
        <v>3549</v>
      </c>
      <c r="W10" s="19" t="s">
        <v>3549</v>
      </c>
      <c r="X10" s="19" t="s">
        <v>3550</v>
      </c>
      <c r="Y10" s="19" t="s">
        <v>3550</v>
      </c>
      <c r="Z10" s="19" t="s">
        <v>1630</v>
      </c>
      <c r="AA10" s="19" t="s">
        <v>1631</v>
      </c>
      <c r="AB10" s="19" t="s">
        <v>1632</v>
      </c>
      <c r="AC10" s="19" t="s">
        <v>1633</v>
      </c>
      <c r="AD10" s="19" t="s">
        <v>1634</v>
      </c>
      <c r="AE10" s="19" t="s">
        <v>1635</v>
      </c>
      <c r="AF10" s="19" t="s">
        <v>1636</v>
      </c>
      <c r="AG10" s="19" t="s">
        <v>1643</v>
      </c>
      <c r="AH10" s="19" t="s">
        <v>1643</v>
      </c>
      <c r="AI10" s="19" t="s">
        <v>1644</v>
      </c>
      <c r="AJ10" s="19" t="s">
        <v>1645</v>
      </c>
      <c r="AK10" s="19" t="s">
        <v>1646</v>
      </c>
      <c r="AL10" s="19" t="s">
        <v>1647</v>
      </c>
      <c r="AM10" s="19" t="s">
        <v>1648</v>
      </c>
      <c r="AN10" s="19" t="s">
        <v>1649</v>
      </c>
      <c r="AO10" s="19" t="s">
        <v>1649</v>
      </c>
      <c r="AP10" s="19" t="s">
        <v>1650</v>
      </c>
      <c r="AQ10" s="19">
        <v>0</v>
      </c>
      <c r="AR10" s="19" t="s">
        <v>1651</v>
      </c>
      <c r="AS10" s="19" t="s">
        <v>1651</v>
      </c>
      <c r="AT10" s="19" t="s">
        <v>1652</v>
      </c>
      <c r="AU10" s="19" t="s">
        <v>1653</v>
      </c>
      <c r="AV10" s="19" t="s">
        <v>1654</v>
      </c>
      <c r="AW10" s="19" t="s">
        <v>1655</v>
      </c>
      <c r="AX10" s="19" t="s">
        <v>1656</v>
      </c>
      <c r="AY10" s="19" t="s">
        <v>1657</v>
      </c>
      <c r="AZ10" s="19" t="s">
        <v>1657</v>
      </c>
      <c r="BA10" s="19" t="s">
        <v>1658</v>
      </c>
      <c r="BB10" s="19" t="s">
        <v>4243</v>
      </c>
      <c r="BC10" s="19" t="s">
        <v>1659</v>
      </c>
      <c r="BD10" s="19" t="s">
        <v>1660</v>
      </c>
      <c r="BE10" s="19" t="s">
        <v>1661</v>
      </c>
      <c r="BF10" s="19" t="s">
        <v>1662</v>
      </c>
      <c r="BG10" s="19" t="s">
        <v>1662</v>
      </c>
      <c r="BH10" s="19" t="s">
        <v>1663</v>
      </c>
    </row>
    <row r="11" spans="1:60" s="51" customFormat="1">
      <c r="A11" s="49" t="s">
        <v>566</v>
      </c>
      <c r="B11" s="50">
        <v>44440537</v>
      </c>
      <c r="C11" s="50">
        <v>33260480</v>
      </c>
      <c r="D11" s="50">
        <v>0</v>
      </c>
      <c r="E11" s="50">
        <v>38340985</v>
      </c>
      <c r="F11" s="50">
        <v>46354751</v>
      </c>
      <c r="G11" s="50">
        <v>32577002</v>
      </c>
      <c r="H11" s="50">
        <v>0</v>
      </c>
      <c r="I11" s="50">
        <v>0</v>
      </c>
      <c r="J11" s="50">
        <v>36467094</v>
      </c>
      <c r="K11" s="50"/>
      <c r="L11" s="50">
        <v>33248986</v>
      </c>
      <c r="M11" s="50">
        <v>33248986</v>
      </c>
      <c r="N11" s="50">
        <v>36462858</v>
      </c>
      <c r="O11" s="50">
        <v>36462858</v>
      </c>
      <c r="P11" s="50">
        <v>77305086</v>
      </c>
      <c r="Q11" s="50">
        <v>77305086</v>
      </c>
      <c r="R11" s="50">
        <v>32952353</v>
      </c>
      <c r="S11" s="50">
        <v>21836680</v>
      </c>
      <c r="T11" s="50">
        <v>33250507</v>
      </c>
      <c r="U11" s="50">
        <v>0</v>
      </c>
      <c r="V11" s="50">
        <v>0</v>
      </c>
      <c r="W11" s="50">
        <v>0</v>
      </c>
      <c r="X11" s="50">
        <v>47345300</v>
      </c>
      <c r="Y11" s="50">
        <v>47345300</v>
      </c>
      <c r="Z11" s="50">
        <v>33220601</v>
      </c>
      <c r="AA11" s="50">
        <v>33290042</v>
      </c>
      <c r="AB11" s="50">
        <v>33257003</v>
      </c>
      <c r="AC11" s="50">
        <v>32583085</v>
      </c>
      <c r="AD11" s="50">
        <v>38192279</v>
      </c>
      <c r="AE11" s="50">
        <v>38801813</v>
      </c>
      <c r="AF11" s="50">
        <v>38868088</v>
      </c>
      <c r="AG11" s="50">
        <v>38719618</v>
      </c>
      <c r="AH11" s="50">
        <v>38719618</v>
      </c>
      <c r="AI11" s="50">
        <v>32544883</v>
      </c>
      <c r="AJ11" s="50">
        <v>43545649</v>
      </c>
      <c r="AK11" s="50">
        <v>43436903</v>
      </c>
      <c r="AL11" s="50">
        <v>36172739</v>
      </c>
      <c r="AM11" s="50">
        <v>33220297</v>
      </c>
      <c r="AN11" s="50">
        <v>22574155</v>
      </c>
      <c r="AO11" s="50">
        <v>22574155</v>
      </c>
      <c r="AP11" s="50">
        <v>33226153</v>
      </c>
      <c r="AQ11" s="50" t="s">
        <v>3688</v>
      </c>
      <c r="AR11" s="50">
        <v>38332709</v>
      </c>
      <c r="AS11" s="50">
        <v>38332709</v>
      </c>
      <c r="AT11" s="50">
        <v>38605706</v>
      </c>
      <c r="AU11" s="50">
        <v>38111330</v>
      </c>
      <c r="AV11" s="50">
        <v>45939405</v>
      </c>
      <c r="AW11" s="50">
        <v>39181232</v>
      </c>
      <c r="AX11" s="50">
        <v>32519212</v>
      </c>
      <c r="AY11" s="50">
        <v>46153830</v>
      </c>
      <c r="AZ11" s="50">
        <v>46153830</v>
      </c>
      <c r="BA11" s="50">
        <v>36167070</v>
      </c>
      <c r="BB11" s="50">
        <v>26185391</v>
      </c>
      <c r="BC11" s="50">
        <v>35815009</v>
      </c>
      <c r="BD11" s="50"/>
      <c r="BE11" s="50">
        <v>32970729</v>
      </c>
      <c r="BF11" s="50">
        <v>33224413</v>
      </c>
      <c r="BG11" s="50">
        <v>33224413</v>
      </c>
      <c r="BH11" s="50">
        <v>35859679</v>
      </c>
    </row>
    <row r="12" spans="1:60" s="51" customFormat="1">
      <c r="A12" s="49" t="s">
        <v>607</v>
      </c>
      <c r="B12" s="50">
        <v>0</v>
      </c>
      <c r="C12" s="50">
        <v>26141151</v>
      </c>
      <c r="D12" s="50">
        <v>0</v>
      </c>
      <c r="E12" s="50">
        <v>0</v>
      </c>
      <c r="F12" s="50">
        <v>33313101</v>
      </c>
      <c r="G12" s="50">
        <v>0</v>
      </c>
      <c r="H12" s="50">
        <v>0</v>
      </c>
      <c r="I12" s="50">
        <v>0</v>
      </c>
      <c r="J12" s="50">
        <v>0</v>
      </c>
      <c r="K12" s="50">
        <v>0</v>
      </c>
      <c r="L12" s="50">
        <v>0</v>
      </c>
      <c r="M12" s="50">
        <v>0</v>
      </c>
      <c r="N12" s="50">
        <v>33316996</v>
      </c>
      <c r="O12" s="50">
        <v>33316996</v>
      </c>
      <c r="P12" s="50">
        <v>0</v>
      </c>
      <c r="Q12" s="50">
        <v>0</v>
      </c>
      <c r="R12" s="50">
        <v>33316723</v>
      </c>
      <c r="S12" s="50">
        <v>0</v>
      </c>
      <c r="T12" s="50">
        <v>0</v>
      </c>
      <c r="U12" s="50">
        <v>0</v>
      </c>
      <c r="V12" s="50">
        <v>0</v>
      </c>
      <c r="W12" s="50">
        <v>0</v>
      </c>
      <c r="X12" s="50">
        <v>0</v>
      </c>
      <c r="Y12" s="50">
        <v>0</v>
      </c>
      <c r="Z12" s="50">
        <v>0</v>
      </c>
      <c r="AA12" s="50">
        <v>0</v>
      </c>
      <c r="AB12" s="50">
        <v>33244431</v>
      </c>
      <c r="AC12" s="50">
        <v>0</v>
      </c>
      <c r="AD12" s="50">
        <v>0</v>
      </c>
      <c r="AE12" s="50">
        <v>0</v>
      </c>
      <c r="AF12" s="50">
        <v>0</v>
      </c>
      <c r="AG12" s="50">
        <v>0</v>
      </c>
      <c r="AH12" s="50">
        <v>0</v>
      </c>
      <c r="AI12" s="50">
        <v>0</v>
      </c>
      <c r="AJ12" s="50">
        <v>0</v>
      </c>
      <c r="AK12" s="50">
        <v>0</v>
      </c>
      <c r="AL12" s="50">
        <v>0</v>
      </c>
      <c r="AM12" s="50">
        <v>0</v>
      </c>
      <c r="AN12" s="50">
        <v>0</v>
      </c>
      <c r="AO12" s="50">
        <v>0</v>
      </c>
      <c r="AP12" s="50">
        <v>0</v>
      </c>
      <c r="AQ12" s="50" t="s">
        <v>3688</v>
      </c>
      <c r="AR12" s="50">
        <v>0</v>
      </c>
      <c r="AS12" s="50">
        <v>0</v>
      </c>
      <c r="AT12" s="50">
        <v>0</v>
      </c>
      <c r="AU12" s="50">
        <v>0</v>
      </c>
      <c r="AV12" s="50">
        <v>0</v>
      </c>
      <c r="AW12" s="50">
        <v>0</v>
      </c>
      <c r="AX12" s="50">
        <v>0</v>
      </c>
      <c r="AY12" s="50">
        <v>36462733</v>
      </c>
      <c r="AZ12" s="50">
        <v>36462733</v>
      </c>
      <c r="BA12" s="50">
        <v>33212556</v>
      </c>
      <c r="BB12" s="50" t="s">
        <v>3688</v>
      </c>
      <c r="BC12" s="50">
        <v>0</v>
      </c>
      <c r="BD12" s="50">
        <v>0</v>
      </c>
      <c r="BE12" s="50">
        <v>0</v>
      </c>
      <c r="BF12" s="50">
        <v>0</v>
      </c>
      <c r="BG12" s="50">
        <v>0</v>
      </c>
      <c r="BH12" s="50">
        <v>33210848</v>
      </c>
    </row>
    <row r="13" spans="1:60" ht="25.5">
      <c r="A13" s="48" t="s">
        <v>606</v>
      </c>
      <c r="B13" s="19" t="s">
        <v>3715</v>
      </c>
      <c r="C13" s="52" t="s">
        <v>1205</v>
      </c>
      <c r="E13" s="19" t="s">
        <v>439</v>
      </c>
      <c r="G13" s="52" t="s">
        <v>4069</v>
      </c>
      <c r="H13" s="19" t="s">
        <v>1786</v>
      </c>
      <c r="I13" s="19" t="s">
        <v>1786</v>
      </c>
      <c r="J13" s="19" t="s">
        <v>1664</v>
      </c>
      <c r="K13" s="52" t="s">
        <v>4088</v>
      </c>
      <c r="L13" s="19" t="s">
        <v>1787</v>
      </c>
      <c r="M13" s="52" t="s">
        <v>1787</v>
      </c>
      <c r="N13" s="19" t="s">
        <v>3500</v>
      </c>
      <c r="O13" s="19" t="s">
        <v>3500</v>
      </c>
      <c r="P13" s="52" t="s">
        <v>2901</v>
      </c>
      <c r="Q13" s="52" t="s">
        <v>2901</v>
      </c>
      <c r="R13" s="52" t="s">
        <v>2905</v>
      </c>
      <c r="S13" s="19" t="s">
        <v>3503</v>
      </c>
      <c r="T13" s="52" t="s">
        <v>4796</v>
      </c>
      <c r="U13" s="19" t="s">
        <v>3505</v>
      </c>
      <c r="V13" s="19" t="s">
        <v>3505</v>
      </c>
      <c r="W13" s="19" t="s">
        <v>3505</v>
      </c>
      <c r="X13" s="19" t="s">
        <v>3506</v>
      </c>
      <c r="Y13" s="19" t="s">
        <v>3506</v>
      </c>
      <c r="Z13" s="52" t="s">
        <v>2997</v>
      </c>
      <c r="AA13" s="19" t="s">
        <v>3508</v>
      </c>
      <c r="AB13" s="19" t="s">
        <v>3509</v>
      </c>
      <c r="AC13" s="52" t="s">
        <v>4807</v>
      </c>
      <c r="AD13" s="53" t="s">
        <v>4414</v>
      </c>
      <c r="AE13" s="52" t="s">
        <v>3007</v>
      </c>
      <c r="AF13" s="19" t="s">
        <v>3513</v>
      </c>
      <c r="AG13" s="52" t="s">
        <v>1195</v>
      </c>
      <c r="AH13" s="52" t="s">
        <v>1195</v>
      </c>
      <c r="AI13" s="19" t="s">
        <v>1665</v>
      </c>
      <c r="AJ13" s="19" t="s">
        <v>3516</v>
      </c>
      <c r="AK13" s="19" t="s">
        <v>3517</v>
      </c>
      <c r="AL13" s="19" t="s">
        <v>3518</v>
      </c>
      <c r="AM13" s="52" t="s">
        <v>4878</v>
      </c>
      <c r="AN13" s="19" t="s">
        <v>3520</v>
      </c>
      <c r="AO13" s="19" t="s">
        <v>3520</v>
      </c>
      <c r="AP13" s="19" t="s">
        <v>3521</v>
      </c>
      <c r="AQ13" s="19" t="s">
        <v>3522</v>
      </c>
      <c r="AR13" s="52" t="s">
        <v>4883</v>
      </c>
      <c r="AS13" s="52" t="s">
        <v>4883</v>
      </c>
      <c r="AT13" s="19" t="s">
        <v>3524</v>
      </c>
      <c r="AU13" s="19" t="s">
        <v>3525</v>
      </c>
      <c r="AV13" s="19" t="s">
        <v>3526</v>
      </c>
      <c r="AW13" s="19" t="s">
        <v>3527</v>
      </c>
      <c r="AY13" s="19" t="s">
        <v>3529</v>
      </c>
      <c r="AZ13" s="19" t="s">
        <v>3529</v>
      </c>
      <c r="BA13" s="19" t="s">
        <v>3530</v>
      </c>
      <c r="BB13" s="52" t="s">
        <v>4244</v>
      </c>
      <c r="BC13" s="19" t="s">
        <v>1666</v>
      </c>
      <c r="BD13" s="19" t="s">
        <v>3532</v>
      </c>
      <c r="BE13" s="52" t="s">
        <v>2546</v>
      </c>
      <c r="BF13" s="52" t="s">
        <v>4457</v>
      </c>
      <c r="BG13" s="52" t="s">
        <v>4457</v>
      </c>
      <c r="BH13" s="19" t="s">
        <v>1788</v>
      </c>
    </row>
    <row r="14" spans="1:60">
      <c r="A14" s="54" t="s">
        <v>1982</v>
      </c>
      <c r="B14" s="19" t="s">
        <v>1994</v>
      </c>
      <c r="C14" s="19" t="s">
        <v>1993</v>
      </c>
      <c r="D14" s="19" t="s">
        <v>1993</v>
      </c>
      <c r="E14" s="19" t="s">
        <v>1993</v>
      </c>
      <c r="F14" s="19" t="s">
        <v>1993</v>
      </c>
      <c r="G14" s="19" t="s">
        <v>1993</v>
      </c>
      <c r="H14" s="19" t="s">
        <v>1992</v>
      </c>
      <c r="I14" s="19" t="s">
        <v>1992</v>
      </c>
      <c r="J14" s="19" t="s">
        <v>1993</v>
      </c>
      <c r="K14" s="19" t="s">
        <v>1993</v>
      </c>
      <c r="L14" s="19" t="s">
        <v>1992</v>
      </c>
      <c r="M14" s="19" t="s">
        <v>1992</v>
      </c>
      <c r="N14" s="19" t="s">
        <v>1992</v>
      </c>
      <c r="O14" s="19" t="s">
        <v>1992</v>
      </c>
      <c r="P14" s="19" t="s">
        <v>1994</v>
      </c>
      <c r="Q14" s="19" t="s">
        <v>1994</v>
      </c>
      <c r="R14" s="19" t="s">
        <v>1994</v>
      </c>
      <c r="S14" s="19" t="s">
        <v>1994</v>
      </c>
      <c r="T14" s="19" t="s">
        <v>1994</v>
      </c>
      <c r="U14" s="19" t="s">
        <v>1992</v>
      </c>
      <c r="V14" s="19" t="s">
        <v>1992</v>
      </c>
      <c r="W14" s="19" t="s">
        <v>1992</v>
      </c>
      <c r="X14" s="19" t="s">
        <v>1994</v>
      </c>
      <c r="Y14" s="19" t="s">
        <v>1994</v>
      </c>
      <c r="Z14" s="19" t="s">
        <v>1994</v>
      </c>
      <c r="AA14" s="19" t="s">
        <v>1992</v>
      </c>
      <c r="AB14" s="19" t="s">
        <v>1992</v>
      </c>
      <c r="AC14" s="19" t="s">
        <v>1994</v>
      </c>
      <c r="AD14" s="19" t="s">
        <v>1994</v>
      </c>
      <c r="AE14" s="19" t="s">
        <v>1992</v>
      </c>
      <c r="AF14" s="19" t="s">
        <v>1992</v>
      </c>
      <c r="AG14" s="19" t="s">
        <v>1992</v>
      </c>
      <c r="AH14" s="19" t="s">
        <v>1992</v>
      </c>
      <c r="AI14" s="19" t="s">
        <v>1993</v>
      </c>
      <c r="AJ14" s="19" t="s">
        <v>1992</v>
      </c>
      <c r="AK14" s="19" t="s">
        <v>1992</v>
      </c>
      <c r="AL14" s="19" t="s">
        <v>1993</v>
      </c>
      <c r="AM14" s="19" t="s">
        <v>1993</v>
      </c>
      <c r="AN14" s="19" t="s">
        <v>1992</v>
      </c>
      <c r="AO14" s="19" t="s">
        <v>1992</v>
      </c>
      <c r="AP14" s="19" t="s">
        <v>1993</v>
      </c>
      <c r="AQ14" s="19" t="s">
        <v>1993</v>
      </c>
      <c r="AR14" s="19" t="s">
        <v>1992</v>
      </c>
      <c r="AS14" s="19" t="s">
        <v>1992</v>
      </c>
      <c r="AT14" s="19" t="s">
        <v>1994</v>
      </c>
      <c r="AU14" s="19" t="s">
        <v>1994</v>
      </c>
      <c r="AV14" s="19" t="s">
        <v>1994</v>
      </c>
      <c r="AW14" s="19" t="s">
        <v>1993</v>
      </c>
      <c r="AX14" s="19" t="s">
        <v>1992</v>
      </c>
      <c r="AY14" s="19" t="s">
        <v>1992</v>
      </c>
      <c r="AZ14" s="19" t="s">
        <v>1992</v>
      </c>
      <c r="BA14" s="19" t="s">
        <v>1992</v>
      </c>
      <c r="BB14" s="19" t="s">
        <v>1992</v>
      </c>
      <c r="BC14" s="19" t="s">
        <v>1992</v>
      </c>
      <c r="BD14" s="19" t="s">
        <v>1992</v>
      </c>
      <c r="BE14" s="19" t="s">
        <v>1992</v>
      </c>
      <c r="BF14" s="19" t="s">
        <v>1994</v>
      </c>
      <c r="BG14" s="19" t="s">
        <v>1994</v>
      </c>
      <c r="BH14" s="19" t="s">
        <v>1994</v>
      </c>
    </row>
    <row r="15" spans="1:60">
      <c r="A15" s="54" t="s">
        <v>1989</v>
      </c>
      <c r="C15" s="19">
        <v>60</v>
      </c>
      <c r="D15" s="19">
        <v>44</v>
      </c>
      <c r="E15" s="19">
        <v>44</v>
      </c>
      <c r="F15" s="19">
        <v>28</v>
      </c>
      <c r="G15" s="19">
        <v>23</v>
      </c>
      <c r="H15" s="19">
        <v>43</v>
      </c>
      <c r="I15" s="19">
        <v>43</v>
      </c>
      <c r="J15" s="19">
        <v>44</v>
      </c>
      <c r="K15" s="19">
        <v>20</v>
      </c>
      <c r="L15" s="19">
        <v>50</v>
      </c>
      <c r="M15" s="19">
        <v>50</v>
      </c>
      <c r="N15" s="19">
        <v>16</v>
      </c>
      <c r="P15" s="19">
        <v>0</v>
      </c>
      <c r="R15" s="19">
        <v>0</v>
      </c>
      <c r="S15" s="19">
        <v>0</v>
      </c>
      <c r="T15" s="19">
        <v>0</v>
      </c>
      <c r="U15" s="19">
        <v>36</v>
      </c>
      <c r="V15" s="19">
        <v>36</v>
      </c>
      <c r="W15" s="19">
        <v>36</v>
      </c>
      <c r="Z15" s="19">
        <v>0</v>
      </c>
      <c r="AA15" s="19">
        <v>32</v>
      </c>
      <c r="AB15" s="19">
        <v>22</v>
      </c>
      <c r="AC15" s="19">
        <v>0</v>
      </c>
      <c r="AD15" s="19">
        <v>0</v>
      </c>
      <c r="AE15" s="19">
        <v>10</v>
      </c>
      <c r="AF15" s="19">
        <v>11</v>
      </c>
      <c r="AG15" s="19">
        <v>24</v>
      </c>
      <c r="AH15" s="19">
        <v>24</v>
      </c>
      <c r="AI15" s="19">
        <v>48</v>
      </c>
      <c r="AJ15" s="19">
        <v>30</v>
      </c>
      <c r="AK15" s="19">
        <v>30</v>
      </c>
      <c r="AL15" s="19">
        <v>33</v>
      </c>
      <c r="AM15" s="19">
        <v>33</v>
      </c>
      <c r="AN15" s="19">
        <v>36</v>
      </c>
      <c r="AO15" s="19"/>
      <c r="AP15" s="19">
        <v>48</v>
      </c>
      <c r="AQ15" s="19">
        <v>36</v>
      </c>
      <c r="AR15" s="19">
        <v>22</v>
      </c>
      <c r="AS15" s="19">
        <v>22</v>
      </c>
      <c r="AT15" s="19">
        <v>0</v>
      </c>
      <c r="AU15" s="19">
        <v>0</v>
      </c>
      <c r="AV15" s="19">
        <v>0</v>
      </c>
      <c r="AW15" s="19">
        <v>56</v>
      </c>
      <c r="AX15" s="19">
        <v>36</v>
      </c>
      <c r="AY15" s="19">
        <v>41</v>
      </c>
      <c r="AZ15" s="19">
        <v>65</v>
      </c>
      <c r="BA15" s="19">
        <v>48</v>
      </c>
      <c r="BB15" s="19">
        <v>44</v>
      </c>
      <c r="BC15" s="19">
        <v>12</v>
      </c>
      <c r="BD15" s="19">
        <v>22</v>
      </c>
      <c r="BE15" s="19">
        <v>22</v>
      </c>
      <c r="BF15" s="19">
        <v>0</v>
      </c>
      <c r="BG15" s="19">
        <v>0</v>
      </c>
      <c r="BH15" s="19">
        <v>0</v>
      </c>
    </row>
    <row r="16" spans="1:60">
      <c r="A16" s="55" t="s">
        <v>1983</v>
      </c>
      <c r="C16" s="19">
        <v>0</v>
      </c>
      <c r="D16" s="19">
        <v>0</v>
      </c>
      <c r="E16" s="19">
        <v>0</v>
      </c>
      <c r="F16" s="19">
        <v>0</v>
      </c>
      <c r="G16" s="19">
        <v>0</v>
      </c>
      <c r="H16" s="19">
        <v>0</v>
      </c>
      <c r="I16" s="19">
        <v>0</v>
      </c>
      <c r="J16" s="19">
        <v>0</v>
      </c>
      <c r="K16" s="19">
        <v>0</v>
      </c>
      <c r="L16" s="19">
        <v>0</v>
      </c>
      <c r="M16" s="19">
        <v>0</v>
      </c>
      <c r="N16" s="19">
        <v>0</v>
      </c>
      <c r="P16" s="19">
        <v>0</v>
      </c>
      <c r="R16" s="19">
        <v>0</v>
      </c>
      <c r="S16" s="19">
        <v>0</v>
      </c>
      <c r="T16" s="19">
        <v>0</v>
      </c>
      <c r="U16" s="19">
        <v>0</v>
      </c>
      <c r="V16" s="19">
        <v>0</v>
      </c>
      <c r="W16" s="19">
        <v>0</v>
      </c>
      <c r="Z16" s="19">
        <v>0</v>
      </c>
      <c r="AA16" s="19">
        <v>0</v>
      </c>
      <c r="AB16" s="19">
        <v>0</v>
      </c>
      <c r="AC16" s="19">
        <v>0</v>
      </c>
      <c r="AD16" s="19">
        <v>0</v>
      </c>
      <c r="AE16" s="19">
        <v>0</v>
      </c>
      <c r="AF16" s="19">
        <v>0</v>
      </c>
      <c r="AG16" s="19">
        <v>0</v>
      </c>
      <c r="AI16" s="19">
        <v>0</v>
      </c>
      <c r="AJ16" s="19">
        <v>0</v>
      </c>
      <c r="AK16" s="19">
        <v>0</v>
      </c>
      <c r="AL16" s="19">
        <v>0</v>
      </c>
      <c r="AM16" s="19">
        <v>0</v>
      </c>
      <c r="AN16" s="19">
        <v>0</v>
      </c>
      <c r="AO16" s="19"/>
      <c r="AP16" s="19">
        <v>0</v>
      </c>
      <c r="AQ16" s="19">
        <v>0</v>
      </c>
      <c r="AR16" s="19">
        <v>0</v>
      </c>
      <c r="AS16" s="19">
        <v>0</v>
      </c>
      <c r="AT16" s="19">
        <v>0</v>
      </c>
      <c r="AU16" s="19">
        <v>0</v>
      </c>
      <c r="AV16" s="19">
        <v>0</v>
      </c>
      <c r="AW16" s="19">
        <v>0</v>
      </c>
      <c r="AX16" s="19">
        <v>0</v>
      </c>
      <c r="AY16" s="19">
        <v>0</v>
      </c>
      <c r="BA16" s="19">
        <v>0</v>
      </c>
      <c r="BB16" s="19">
        <v>0</v>
      </c>
      <c r="BC16" s="19">
        <v>0</v>
      </c>
      <c r="BD16" s="19">
        <v>0</v>
      </c>
      <c r="BE16" s="19">
        <v>0</v>
      </c>
      <c r="BF16" s="19">
        <v>0</v>
      </c>
      <c r="BG16" s="19">
        <v>0</v>
      </c>
      <c r="BH16" s="19">
        <v>0</v>
      </c>
    </row>
    <row r="17" spans="1:60">
      <c r="A17" s="55" t="s">
        <v>1984</v>
      </c>
      <c r="C17" s="19">
        <v>0</v>
      </c>
      <c r="D17" s="19">
        <v>0</v>
      </c>
      <c r="E17" s="19">
        <v>0</v>
      </c>
      <c r="F17" s="19">
        <v>0</v>
      </c>
      <c r="G17" s="19">
        <v>0</v>
      </c>
      <c r="H17" s="19">
        <v>60</v>
      </c>
      <c r="I17" s="19">
        <v>60</v>
      </c>
      <c r="J17" s="19">
        <v>0</v>
      </c>
      <c r="K17" s="19">
        <v>0</v>
      </c>
      <c r="L17" s="19">
        <v>66</v>
      </c>
      <c r="M17" s="19">
        <v>66</v>
      </c>
      <c r="N17" s="19">
        <v>44</v>
      </c>
      <c r="P17" s="19">
        <v>66</v>
      </c>
      <c r="R17" s="19">
        <v>36</v>
      </c>
      <c r="S17" s="19">
        <v>50</v>
      </c>
      <c r="T17" s="19">
        <v>20</v>
      </c>
      <c r="U17" s="19">
        <v>84</v>
      </c>
      <c r="V17" s="19">
        <v>84</v>
      </c>
      <c r="W17" s="19">
        <v>84</v>
      </c>
      <c r="Z17" s="19">
        <v>34</v>
      </c>
      <c r="AA17" s="19">
        <v>55</v>
      </c>
      <c r="AB17" s="19">
        <v>26</v>
      </c>
      <c r="AC17" s="19">
        <v>40</v>
      </c>
      <c r="AD17" s="19">
        <v>50</v>
      </c>
      <c r="AE17" s="19">
        <v>42</v>
      </c>
      <c r="AF17" s="19">
        <v>20</v>
      </c>
      <c r="AG17" s="19">
        <v>43</v>
      </c>
      <c r="AH17" s="19">
        <v>43</v>
      </c>
      <c r="AI17" s="19">
        <v>0</v>
      </c>
      <c r="AJ17" s="19">
        <v>48</v>
      </c>
      <c r="AK17" s="19">
        <v>0</v>
      </c>
      <c r="AL17" s="19">
        <v>0</v>
      </c>
      <c r="AM17" s="19">
        <v>0</v>
      </c>
      <c r="AN17" s="19">
        <v>72</v>
      </c>
      <c r="AO17" s="19"/>
      <c r="AP17" s="19">
        <v>0</v>
      </c>
      <c r="AQ17" s="19">
        <v>0</v>
      </c>
      <c r="AR17" s="19">
        <v>60</v>
      </c>
      <c r="AS17" s="19">
        <v>60</v>
      </c>
      <c r="AT17" s="19">
        <v>42</v>
      </c>
      <c r="AU17" s="19">
        <v>42</v>
      </c>
      <c r="AV17" s="19">
        <v>50</v>
      </c>
      <c r="AW17" s="19">
        <v>0</v>
      </c>
      <c r="AX17" s="19">
        <v>44</v>
      </c>
      <c r="AY17" s="19">
        <v>66</v>
      </c>
      <c r="BA17" s="19">
        <v>72</v>
      </c>
      <c r="BB17" s="19">
        <v>80</v>
      </c>
      <c r="BC17" s="19">
        <v>40</v>
      </c>
      <c r="BD17" s="19">
        <v>42</v>
      </c>
      <c r="BE17" s="19">
        <v>42</v>
      </c>
      <c r="BF17" s="19">
        <v>104</v>
      </c>
      <c r="BG17" s="19">
        <v>104</v>
      </c>
      <c r="BH17" s="19">
        <v>25</v>
      </c>
    </row>
    <row r="18" spans="1:60">
      <c r="A18" s="55" t="s">
        <v>1985</v>
      </c>
      <c r="C18" s="19">
        <v>0</v>
      </c>
      <c r="D18" s="19">
        <v>0</v>
      </c>
      <c r="E18" s="19">
        <v>0</v>
      </c>
      <c r="F18" s="19">
        <v>0</v>
      </c>
      <c r="G18" s="19">
        <v>0</v>
      </c>
      <c r="H18" s="19">
        <v>0</v>
      </c>
      <c r="I18" s="19">
        <v>0</v>
      </c>
      <c r="J18" s="19">
        <v>0</v>
      </c>
      <c r="K18" s="19">
        <v>0</v>
      </c>
      <c r="L18" s="19">
        <v>0</v>
      </c>
      <c r="M18" s="19">
        <v>0</v>
      </c>
      <c r="N18" s="19">
        <v>0</v>
      </c>
      <c r="P18" s="19">
        <v>0</v>
      </c>
      <c r="R18" s="19">
        <v>0</v>
      </c>
      <c r="S18" s="19">
        <v>0</v>
      </c>
      <c r="T18" s="19">
        <v>0</v>
      </c>
      <c r="U18" s="19">
        <v>0</v>
      </c>
      <c r="V18" s="19">
        <v>0</v>
      </c>
      <c r="W18" s="19">
        <v>0</v>
      </c>
      <c r="Z18" s="19">
        <v>0</v>
      </c>
      <c r="AA18" s="19">
        <v>40</v>
      </c>
      <c r="AB18" s="19">
        <v>0</v>
      </c>
      <c r="AC18" s="19">
        <v>22</v>
      </c>
      <c r="AD18" s="19">
        <v>20</v>
      </c>
      <c r="AE18" s="19">
        <v>0</v>
      </c>
      <c r="AF18" s="19">
        <v>0</v>
      </c>
      <c r="AG18" s="19">
        <v>0</v>
      </c>
      <c r="AI18" s="19">
        <v>0</v>
      </c>
      <c r="AJ18" s="19">
        <v>0</v>
      </c>
      <c r="AK18" s="19">
        <v>0</v>
      </c>
      <c r="AL18" s="19">
        <v>0</v>
      </c>
      <c r="AM18" s="19">
        <v>0</v>
      </c>
      <c r="AN18" s="19">
        <v>0</v>
      </c>
      <c r="AO18" s="19"/>
      <c r="AP18" s="19">
        <v>0</v>
      </c>
      <c r="AQ18" s="19">
        <v>0</v>
      </c>
      <c r="AR18" s="19">
        <v>0</v>
      </c>
      <c r="AS18" s="19">
        <v>0</v>
      </c>
      <c r="AT18" s="19">
        <v>0</v>
      </c>
      <c r="AU18" s="19">
        <v>0</v>
      </c>
      <c r="AV18" s="19">
        <v>0</v>
      </c>
      <c r="AW18" s="19">
        <v>0</v>
      </c>
      <c r="AX18" s="19">
        <v>0</v>
      </c>
      <c r="AY18" s="19">
        <v>0</v>
      </c>
      <c r="BA18" s="19">
        <v>0</v>
      </c>
      <c r="BB18" s="19">
        <v>50</v>
      </c>
      <c r="BC18" s="19">
        <v>0</v>
      </c>
      <c r="BD18" s="19">
        <v>0</v>
      </c>
      <c r="BE18" s="19">
        <v>60</v>
      </c>
      <c r="BF18" s="19">
        <v>0</v>
      </c>
      <c r="BG18" s="19">
        <v>0</v>
      </c>
      <c r="BH18" s="19">
        <v>0</v>
      </c>
    </row>
    <row r="19" spans="1:60">
      <c r="A19" s="55" t="s">
        <v>1986</v>
      </c>
      <c r="C19" s="19">
        <v>0</v>
      </c>
      <c r="D19" s="19">
        <v>0</v>
      </c>
      <c r="E19" s="19">
        <v>0</v>
      </c>
      <c r="F19" s="19">
        <v>0</v>
      </c>
      <c r="G19" s="19">
        <v>0</v>
      </c>
      <c r="H19" s="19">
        <v>0</v>
      </c>
      <c r="I19" s="19">
        <v>0</v>
      </c>
      <c r="J19" s="19">
        <v>0</v>
      </c>
      <c r="K19" s="19">
        <v>0</v>
      </c>
      <c r="L19" s="19">
        <v>0</v>
      </c>
      <c r="M19" s="19">
        <v>0</v>
      </c>
      <c r="N19" s="19">
        <v>0</v>
      </c>
      <c r="P19" s="19">
        <v>0</v>
      </c>
      <c r="R19" s="19">
        <v>0</v>
      </c>
      <c r="S19" s="19">
        <v>0</v>
      </c>
      <c r="T19" s="19">
        <v>0</v>
      </c>
      <c r="U19" s="19">
        <v>0</v>
      </c>
      <c r="V19" s="19">
        <v>0</v>
      </c>
      <c r="W19" s="19">
        <v>0</v>
      </c>
      <c r="Z19" s="19">
        <v>0</v>
      </c>
      <c r="AA19" s="19">
        <v>0</v>
      </c>
      <c r="AB19" s="19">
        <v>0</v>
      </c>
      <c r="AC19" s="19">
        <v>0</v>
      </c>
      <c r="AD19" s="19">
        <v>0</v>
      </c>
      <c r="AE19" s="19">
        <v>0</v>
      </c>
      <c r="AF19" s="19">
        <v>0</v>
      </c>
      <c r="AG19" s="19">
        <v>0</v>
      </c>
      <c r="AI19" s="19">
        <v>0</v>
      </c>
      <c r="AJ19" s="19">
        <v>0</v>
      </c>
      <c r="AK19" s="19">
        <v>0</v>
      </c>
      <c r="AL19" s="19">
        <v>0</v>
      </c>
      <c r="AM19" s="19">
        <v>0</v>
      </c>
      <c r="AN19" s="19">
        <v>0</v>
      </c>
      <c r="AO19" s="19"/>
      <c r="AP19" s="19">
        <v>0</v>
      </c>
      <c r="AQ19" s="19">
        <v>0</v>
      </c>
      <c r="AR19" s="19">
        <v>0</v>
      </c>
      <c r="AS19" s="19">
        <v>0</v>
      </c>
      <c r="AT19" s="19">
        <v>0</v>
      </c>
      <c r="AU19" s="19">
        <v>0</v>
      </c>
      <c r="AV19" s="19">
        <v>0</v>
      </c>
      <c r="AW19" s="19">
        <v>0</v>
      </c>
      <c r="AX19" s="19">
        <v>0</v>
      </c>
      <c r="AY19" s="19">
        <v>0</v>
      </c>
      <c r="BA19" s="19">
        <v>0</v>
      </c>
      <c r="BB19" s="19">
        <v>50</v>
      </c>
      <c r="BC19" s="19">
        <v>0</v>
      </c>
      <c r="BD19" s="19">
        <v>0</v>
      </c>
      <c r="BE19" s="19">
        <v>0</v>
      </c>
      <c r="BF19" s="19">
        <v>0</v>
      </c>
      <c r="BG19" s="19">
        <v>0</v>
      </c>
      <c r="BH19" s="19">
        <v>0</v>
      </c>
    </row>
    <row r="20" spans="1:60">
      <c r="A20" s="55" t="s">
        <v>1988</v>
      </c>
      <c r="C20" s="19">
        <v>0</v>
      </c>
      <c r="D20" s="19">
        <v>0</v>
      </c>
      <c r="E20" s="19">
        <v>0</v>
      </c>
      <c r="F20" s="19">
        <v>0</v>
      </c>
      <c r="G20" s="19">
        <v>0</v>
      </c>
      <c r="H20" s="19">
        <v>0</v>
      </c>
      <c r="I20" s="19">
        <v>0</v>
      </c>
      <c r="J20" s="19">
        <v>0</v>
      </c>
      <c r="K20" s="19">
        <v>0</v>
      </c>
      <c r="L20" s="19">
        <v>0</v>
      </c>
      <c r="M20" s="19">
        <v>0</v>
      </c>
      <c r="N20" s="19">
        <v>0</v>
      </c>
      <c r="P20" s="19">
        <v>0</v>
      </c>
      <c r="R20" s="19">
        <v>0</v>
      </c>
      <c r="S20" s="19">
        <v>0</v>
      </c>
      <c r="T20" s="19">
        <v>0</v>
      </c>
      <c r="U20" s="19">
        <v>0</v>
      </c>
      <c r="V20" s="19">
        <v>0</v>
      </c>
      <c r="W20" s="19">
        <v>0</v>
      </c>
      <c r="Z20" s="19">
        <v>0</v>
      </c>
      <c r="AA20" s="19">
        <v>0</v>
      </c>
      <c r="AB20" s="19">
        <v>0</v>
      </c>
      <c r="AC20" s="19">
        <v>0</v>
      </c>
      <c r="AD20" s="19">
        <v>0</v>
      </c>
      <c r="AE20" s="19">
        <v>0</v>
      </c>
      <c r="AF20" s="19">
        <v>0</v>
      </c>
      <c r="AG20" s="19">
        <v>0</v>
      </c>
      <c r="AI20" s="19">
        <v>0</v>
      </c>
      <c r="AJ20" s="19">
        <v>0</v>
      </c>
      <c r="AK20" s="19">
        <v>0</v>
      </c>
      <c r="AL20" s="19">
        <v>0</v>
      </c>
      <c r="AM20" s="19">
        <v>0</v>
      </c>
      <c r="AN20" s="19">
        <v>0</v>
      </c>
      <c r="AO20" s="19"/>
      <c r="AP20" s="19">
        <v>0</v>
      </c>
      <c r="AQ20" s="19">
        <v>0</v>
      </c>
      <c r="AR20" s="19">
        <v>0</v>
      </c>
      <c r="AS20" s="19">
        <v>0</v>
      </c>
      <c r="AT20" s="19">
        <v>0</v>
      </c>
      <c r="AU20" s="19">
        <v>0</v>
      </c>
      <c r="AV20" s="19">
        <v>0</v>
      </c>
      <c r="AW20" s="19">
        <v>0</v>
      </c>
      <c r="AX20" s="19">
        <v>0</v>
      </c>
      <c r="AY20" s="19">
        <v>0</v>
      </c>
      <c r="BA20" s="19">
        <v>0</v>
      </c>
      <c r="BB20" s="19">
        <v>0</v>
      </c>
      <c r="BC20" s="19">
        <v>0</v>
      </c>
      <c r="BD20" s="19">
        <v>0</v>
      </c>
      <c r="BE20" s="19">
        <v>0</v>
      </c>
      <c r="BF20" s="19">
        <v>0</v>
      </c>
      <c r="BG20" s="19">
        <v>0</v>
      </c>
      <c r="BH20" s="19">
        <v>0</v>
      </c>
    </row>
    <row r="21" spans="1:60">
      <c r="A21" s="55" t="s">
        <v>1987</v>
      </c>
      <c r="C21" s="19">
        <v>0</v>
      </c>
      <c r="D21" s="19">
        <v>0</v>
      </c>
      <c r="E21" s="19">
        <v>0</v>
      </c>
      <c r="F21" s="19">
        <v>0</v>
      </c>
      <c r="G21" s="19">
        <v>0</v>
      </c>
      <c r="H21" s="19">
        <v>0</v>
      </c>
      <c r="I21" s="19">
        <v>0</v>
      </c>
      <c r="J21" s="19">
        <v>0</v>
      </c>
      <c r="K21" s="19">
        <v>0</v>
      </c>
      <c r="L21" s="19">
        <v>0</v>
      </c>
      <c r="M21" s="19">
        <v>0</v>
      </c>
      <c r="N21" s="19">
        <v>0</v>
      </c>
      <c r="P21" s="19">
        <v>0</v>
      </c>
      <c r="R21" s="19">
        <v>0</v>
      </c>
      <c r="S21" s="19">
        <v>0</v>
      </c>
      <c r="T21" s="19">
        <v>0</v>
      </c>
      <c r="U21" s="19">
        <v>0</v>
      </c>
      <c r="V21" s="19">
        <v>0</v>
      </c>
      <c r="W21" s="19">
        <v>0</v>
      </c>
      <c r="Z21" s="19">
        <v>0</v>
      </c>
      <c r="AA21" s="19">
        <v>0</v>
      </c>
      <c r="AB21" s="19">
        <v>0</v>
      </c>
      <c r="AC21" s="19">
        <v>0</v>
      </c>
      <c r="AD21" s="19">
        <v>0</v>
      </c>
      <c r="AE21" s="19">
        <v>0</v>
      </c>
      <c r="AF21" s="19">
        <v>0</v>
      </c>
      <c r="AG21" s="19">
        <v>0</v>
      </c>
      <c r="AI21" s="19">
        <v>0</v>
      </c>
      <c r="AJ21" s="19">
        <v>0</v>
      </c>
      <c r="AK21" s="19">
        <v>0</v>
      </c>
      <c r="AL21" s="19">
        <v>0</v>
      </c>
      <c r="AM21" s="19">
        <v>0</v>
      </c>
      <c r="AN21" s="19">
        <v>0</v>
      </c>
      <c r="AO21" s="19"/>
      <c r="AP21" s="19">
        <v>0</v>
      </c>
      <c r="AQ21" s="19">
        <v>0</v>
      </c>
      <c r="AR21" s="19">
        <v>0</v>
      </c>
      <c r="AS21" s="19">
        <v>0</v>
      </c>
      <c r="AT21" s="19">
        <v>0</v>
      </c>
      <c r="AU21" s="19">
        <v>0</v>
      </c>
      <c r="AV21" s="19">
        <v>0</v>
      </c>
      <c r="AW21" s="19">
        <v>0</v>
      </c>
      <c r="AX21" s="19">
        <v>0</v>
      </c>
      <c r="AY21" s="19">
        <v>0</v>
      </c>
      <c r="BA21" s="19">
        <v>0</v>
      </c>
      <c r="BB21" s="19">
        <v>0</v>
      </c>
      <c r="BC21" s="19">
        <v>0</v>
      </c>
      <c r="BD21" s="19">
        <v>0</v>
      </c>
      <c r="BE21" s="19">
        <v>0</v>
      </c>
      <c r="BF21" s="19">
        <v>0</v>
      </c>
      <c r="BG21" s="19">
        <v>0</v>
      </c>
      <c r="BH21" s="19">
        <v>0</v>
      </c>
    </row>
    <row r="22" spans="1:60">
      <c r="A22" s="54" t="s">
        <v>567</v>
      </c>
      <c r="C22" s="19" t="s">
        <v>590</v>
      </c>
      <c r="D22" s="19" t="s">
        <v>590</v>
      </c>
      <c r="E22" s="19" t="s">
        <v>590</v>
      </c>
      <c r="F22" s="19" t="s">
        <v>590</v>
      </c>
      <c r="G22" s="19" t="s">
        <v>590</v>
      </c>
      <c r="H22" s="19" t="s">
        <v>1995</v>
      </c>
      <c r="I22" s="19" t="s">
        <v>1995</v>
      </c>
      <c r="J22" s="19" t="s">
        <v>590</v>
      </c>
      <c r="K22" s="19" t="s">
        <v>590</v>
      </c>
      <c r="L22" s="19" t="s">
        <v>590</v>
      </c>
      <c r="M22" s="19" t="s">
        <v>590</v>
      </c>
      <c r="N22" s="19" t="s">
        <v>590</v>
      </c>
      <c r="P22" s="19" t="s">
        <v>590</v>
      </c>
      <c r="R22" s="19" t="s">
        <v>590</v>
      </c>
      <c r="S22" s="19" t="s">
        <v>590</v>
      </c>
      <c r="T22" s="19" t="s">
        <v>590</v>
      </c>
      <c r="U22" s="19" t="s">
        <v>1995</v>
      </c>
      <c r="V22" s="19" t="s">
        <v>1995</v>
      </c>
      <c r="W22" s="19" t="s">
        <v>1995</v>
      </c>
      <c r="Z22" s="19" t="s">
        <v>590</v>
      </c>
      <c r="AA22" s="19" t="s">
        <v>590</v>
      </c>
      <c r="AB22" s="19" t="s">
        <v>590</v>
      </c>
      <c r="AC22" s="19" t="s">
        <v>590</v>
      </c>
      <c r="AD22" s="19" t="s">
        <v>590</v>
      </c>
      <c r="AE22" s="19" t="s">
        <v>590</v>
      </c>
      <c r="AF22" s="19" t="s">
        <v>590</v>
      </c>
      <c r="AG22" s="19" t="s">
        <v>1995</v>
      </c>
      <c r="AH22" s="19" t="s">
        <v>1995</v>
      </c>
      <c r="AI22" s="19" t="s">
        <v>590</v>
      </c>
      <c r="AJ22" s="19" t="s">
        <v>590</v>
      </c>
      <c r="AK22" s="19" t="s">
        <v>590</v>
      </c>
      <c r="AL22" s="19" t="s">
        <v>590</v>
      </c>
      <c r="AM22" s="19" t="s">
        <v>590</v>
      </c>
      <c r="AN22" s="19" t="s">
        <v>590</v>
      </c>
      <c r="AO22" s="19"/>
      <c r="AP22" s="19" t="s">
        <v>590</v>
      </c>
      <c r="AQ22" s="19" t="s">
        <v>590</v>
      </c>
      <c r="AR22" s="19" t="s">
        <v>1995</v>
      </c>
      <c r="AS22" s="19" t="s">
        <v>1995</v>
      </c>
      <c r="AT22" s="19" t="s">
        <v>590</v>
      </c>
      <c r="AU22" s="19" t="s">
        <v>590</v>
      </c>
      <c r="AV22" s="19" t="s">
        <v>590</v>
      </c>
      <c r="AW22" s="19" t="s">
        <v>590</v>
      </c>
      <c r="AX22" s="19" t="s">
        <v>590</v>
      </c>
      <c r="AY22" s="19" t="s">
        <v>1995</v>
      </c>
      <c r="AZ22" s="19" t="s">
        <v>1995</v>
      </c>
      <c r="BA22" s="19" t="s">
        <v>590</v>
      </c>
      <c r="BB22" s="19" t="s">
        <v>590</v>
      </c>
      <c r="BC22" s="19" t="s">
        <v>590</v>
      </c>
      <c r="BD22" s="19" t="s">
        <v>590</v>
      </c>
      <c r="BE22" s="19" t="s">
        <v>590</v>
      </c>
      <c r="BF22" s="19" t="s">
        <v>1995</v>
      </c>
      <c r="BG22" s="19" t="s">
        <v>590</v>
      </c>
      <c r="BH22" s="19" t="s">
        <v>590</v>
      </c>
    </row>
    <row r="23" spans="1:60">
      <c r="A23" s="56" t="s">
        <v>608</v>
      </c>
      <c r="H23" s="19">
        <v>2</v>
      </c>
      <c r="I23" s="57"/>
      <c r="M23" s="19"/>
      <c r="U23" s="19">
        <v>3</v>
      </c>
      <c r="V23" s="19">
        <v>3</v>
      </c>
      <c r="W23" s="19">
        <v>3</v>
      </c>
      <c r="AG23" s="19">
        <v>2</v>
      </c>
      <c r="AH23" s="19">
        <v>2</v>
      </c>
      <c r="AO23" s="19"/>
      <c r="AR23" s="19">
        <v>2</v>
      </c>
      <c r="AS23" s="19">
        <v>2</v>
      </c>
      <c r="AY23" s="19">
        <v>2</v>
      </c>
      <c r="AZ23" s="19">
        <v>2</v>
      </c>
      <c r="BF23" s="19">
        <v>2</v>
      </c>
    </row>
    <row r="24" spans="1:60">
      <c r="A24" s="56" t="s">
        <v>568</v>
      </c>
      <c r="H24" s="19">
        <v>1</v>
      </c>
      <c r="I24" s="57">
        <v>2</v>
      </c>
      <c r="M24" s="19"/>
      <c r="U24" s="19">
        <v>1</v>
      </c>
      <c r="V24" s="19">
        <v>1</v>
      </c>
      <c r="W24" s="19">
        <v>1</v>
      </c>
      <c r="AG24" s="19">
        <v>1</v>
      </c>
      <c r="AH24" s="19">
        <v>1</v>
      </c>
      <c r="AO24" s="19"/>
      <c r="AR24" s="19">
        <v>1</v>
      </c>
      <c r="AS24" s="19">
        <v>2</v>
      </c>
      <c r="AY24" s="19">
        <v>1</v>
      </c>
      <c r="AZ24" s="19">
        <v>2</v>
      </c>
      <c r="BF24" s="19">
        <v>1</v>
      </c>
    </row>
    <row r="25" spans="1:60">
      <c r="A25" s="54" t="s">
        <v>609</v>
      </c>
      <c r="B25" s="58">
        <v>5</v>
      </c>
      <c r="C25" s="58">
        <v>5</v>
      </c>
      <c r="D25" s="58">
        <v>5</v>
      </c>
      <c r="E25" s="58">
        <v>5</v>
      </c>
      <c r="F25" s="58">
        <v>5</v>
      </c>
      <c r="G25" s="58">
        <v>5</v>
      </c>
      <c r="H25" s="58">
        <v>5</v>
      </c>
      <c r="I25" s="59"/>
      <c r="J25" s="58">
        <v>5</v>
      </c>
      <c r="K25" s="58">
        <v>5</v>
      </c>
      <c r="L25" s="58">
        <v>5</v>
      </c>
      <c r="M25" s="58">
        <v>0</v>
      </c>
      <c r="N25" s="58">
        <v>5</v>
      </c>
      <c r="O25" s="58">
        <v>5</v>
      </c>
      <c r="P25" s="58">
        <v>0</v>
      </c>
      <c r="Q25" s="58">
        <v>0</v>
      </c>
      <c r="R25" s="58">
        <v>0</v>
      </c>
      <c r="S25" s="58">
        <v>0</v>
      </c>
      <c r="T25" s="58">
        <v>0</v>
      </c>
      <c r="U25" s="58">
        <v>5</v>
      </c>
      <c r="V25" s="58">
        <v>5</v>
      </c>
      <c r="W25" s="58">
        <v>5</v>
      </c>
      <c r="X25" s="58">
        <v>0</v>
      </c>
      <c r="Y25" s="58">
        <v>0</v>
      </c>
      <c r="Z25" s="58">
        <v>0</v>
      </c>
      <c r="AA25" s="58">
        <v>5</v>
      </c>
      <c r="AB25" s="58">
        <v>5</v>
      </c>
      <c r="AC25" s="58">
        <v>0</v>
      </c>
      <c r="AD25" s="58">
        <v>0</v>
      </c>
      <c r="AE25" s="58">
        <v>5</v>
      </c>
      <c r="AF25" s="58">
        <v>5</v>
      </c>
      <c r="AG25" s="58">
        <v>5</v>
      </c>
      <c r="AH25" s="58">
        <v>5</v>
      </c>
      <c r="AI25" s="58">
        <v>5</v>
      </c>
      <c r="AJ25" s="58">
        <v>5</v>
      </c>
      <c r="AK25" s="58">
        <v>5</v>
      </c>
      <c r="AL25" s="58">
        <v>5</v>
      </c>
      <c r="AM25" s="58">
        <v>5</v>
      </c>
      <c r="AN25" s="58">
        <v>5</v>
      </c>
      <c r="AO25" s="58">
        <v>5</v>
      </c>
      <c r="AP25" s="58">
        <v>5</v>
      </c>
      <c r="AQ25" s="58">
        <v>5</v>
      </c>
      <c r="AR25" s="58">
        <v>5</v>
      </c>
      <c r="AS25" s="59"/>
      <c r="AT25" s="58">
        <v>0</v>
      </c>
      <c r="AU25" s="58">
        <v>0</v>
      </c>
      <c r="AV25" s="58">
        <v>0</v>
      </c>
      <c r="AW25" s="58">
        <v>5</v>
      </c>
      <c r="AX25" s="58">
        <v>5</v>
      </c>
      <c r="AY25" s="58">
        <v>5</v>
      </c>
      <c r="AZ25" s="58">
        <v>5</v>
      </c>
      <c r="BA25" s="58">
        <v>5</v>
      </c>
      <c r="BB25" s="58">
        <v>5</v>
      </c>
      <c r="BC25" s="58">
        <v>5</v>
      </c>
      <c r="BD25" s="58">
        <v>5</v>
      </c>
      <c r="BE25" s="58">
        <v>5</v>
      </c>
      <c r="BF25" s="58">
        <v>0</v>
      </c>
      <c r="BG25" s="58">
        <v>0</v>
      </c>
      <c r="BH25" s="58">
        <v>0</v>
      </c>
    </row>
    <row r="26" spans="1:60">
      <c r="A26" s="60" t="s">
        <v>610</v>
      </c>
      <c r="B26" s="58">
        <v>5</v>
      </c>
      <c r="C26" s="58">
        <v>5</v>
      </c>
      <c r="D26" s="58">
        <v>5</v>
      </c>
      <c r="E26" s="58">
        <v>5</v>
      </c>
      <c r="F26" s="58">
        <v>5</v>
      </c>
      <c r="G26" s="58">
        <v>5</v>
      </c>
      <c r="H26" s="58">
        <v>5</v>
      </c>
      <c r="I26" s="59"/>
      <c r="J26" s="58">
        <v>0</v>
      </c>
      <c r="K26" s="58">
        <v>5</v>
      </c>
      <c r="L26" s="58">
        <v>5</v>
      </c>
      <c r="M26" s="58">
        <v>0</v>
      </c>
      <c r="N26" s="58">
        <v>5</v>
      </c>
      <c r="O26" s="58">
        <v>5</v>
      </c>
      <c r="P26" s="58">
        <v>0</v>
      </c>
      <c r="Q26" s="58">
        <v>0</v>
      </c>
      <c r="R26" s="58">
        <v>0</v>
      </c>
      <c r="S26" s="58">
        <v>0</v>
      </c>
      <c r="T26" s="58">
        <v>0</v>
      </c>
      <c r="U26" s="58">
        <v>5</v>
      </c>
      <c r="V26" s="58">
        <v>5</v>
      </c>
      <c r="W26" s="58">
        <v>5</v>
      </c>
      <c r="X26" s="58">
        <v>0</v>
      </c>
      <c r="Y26" s="58">
        <v>0</v>
      </c>
      <c r="Z26" s="58">
        <v>0</v>
      </c>
      <c r="AA26" s="58">
        <v>5</v>
      </c>
      <c r="AB26" s="58">
        <v>5</v>
      </c>
      <c r="AC26" s="58">
        <v>0</v>
      </c>
      <c r="AD26" s="58">
        <v>0</v>
      </c>
      <c r="AE26" s="58">
        <v>5</v>
      </c>
      <c r="AF26" s="58">
        <v>0</v>
      </c>
      <c r="AG26" s="58">
        <v>5</v>
      </c>
      <c r="AH26" s="58">
        <v>5</v>
      </c>
      <c r="AI26" s="58">
        <v>5</v>
      </c>
      <c r="AJ26" s="58">
        <v>5</v>
      </c>
      <c r="AK26" s="58">
        <v>5</v>
      </c>
      <c r="AL26" s="58">
        <v>5</v>
      </c>
      <c r="AM26" s="58">
        <v>5</v>
      </c>
      <c r="AN26" s="58">
        <v>5</v>
      </c>
      <c r="AO26" s="58">
        <v>5</v>
      </c>
      <c r="AP26" s="58">
        <v>5</v>
      </c>
      <c r="AQ26" s="58">
        <v>5</v>
      </c>
      <c r="AR26" s="58">
        <v>5</v>
      </c>
      <c r="AS26" s="59"/>
      <c r="AT26" s="58">
        <v>0</v>
      </c>
      <c r="AU26" s="58">
        <v>0</v>
      </c>
      <c r="AV26" s="58">
        <v>0</v>
      </c>
      <c r="AW26" s="58">
        <v>5</v>
      </c>
      <c r="AX26" s="58">
        <v>5</v>
      </c>
      <c r="AY26" s="58">
        <v>5</v>
      </c>
      <c r="AZ26" s="58">
        <v>5</v>
      </c>
      <c r="BA26" s="58">
        <v>5</v>
      </c>
      <c r="BB26" s="58">
        <v>5</v>
      </c>
      <c r="BC26" s="58">
        <v>0</v>
      </c>
      <c r="BD26" s="58">
        <v>5</v>
      </c>
      <c r="BE26" s="58">
        <v>5</v>
      </c>
      <c r="BF26" s="58">
        <v>0</v>
      </c>
      <c r="BG26" s="58">
        <v>0</v>
      </c>
      <c r="BH26" s="58">
        <v>0</v>
      </c>
    </row>
    <row r="27" spans="1:60">
      <c r="A27" s="60" t="s">
        <v>611</v>
      </c>
      <c r="B27" s="58">
        <v>4</v>
      </c>
      <c r="C27" s="58">
        <v>5</v>
      </c>
      <c r="D27" s="58">
        <v>4</v>
      </c>
      <c r="E27" s="58">
        <v>5</v>
      </c>
      <c r="F27" s="58">
        <v>5</v>
      </c>
      <c r="G27" s="58">
        <v>5</v>
      </c>
      <c r="H27" s="58">
        <v>5</v>
      </c>
      <c r="I27" s="59"/>
      <c r="J27" s="58">
        <v>4</v>
      </c>
      <c r="K27" s="58">
        <v>4</v>
      </c>
      <c r="L27" s="58">
        <v>5</v>
      </c>
      <c r="M27" s="58">
        <v>0</v>
      </c>
      <c r="N27" s="58">
        <v>3</v>
      </c>
      <c r="O27" s="58">
        <v>3</v>
      </c>
      <c r="P27" s="58">
        <v>0</v>
      </c>
      <c r="Q27" s="58">
        <v>0</v>
      </c>
      <c r="R27" s="58">
        <v>0</v>
      </c>
      <c r="S27" s="58">
        <v>0</v>
      </c>
      <c r="T27" s="58">
        <v>0</v>
      </c>
      <c r="U27" s="58">
        <v>5</v>
      </c>
      <c r="V27" s="58">
        <v>5</v>
      </c>
      <c r="W27" s="58">
        <v>5</v>
      </c>
      <c r="X27" s="58">
        <v>0</v>
      </c>
      <c r="Y27" s="58">
        <v>0</v>
      </c>
      <c r="Z27" s="58">
        <v>0</v>
      </c>
      <c r="AA27" s="58">
        <v>4</v>
      </c>
      <c r="AB27" s="58">
        <v>4</v>
      </c>
      <c r="AC27" s="58">
        <v>0</v>
      </c>
      <c r="AD27" s="58">
        <v>0</v>
      </c>
      <c r="AE27" s="58">
        <v>5</v>
      </c>
      <c r="AF27" s="58">
        <v>5</v>
      </c>
      <c r="AG27" s="58">
        <v>5</v>
      </c>
      <c r="AH27" s="58">
        <v>5</v>
      </c>
      <c r="AI27" s="58">
        <v>3</v>
      </c>
      <c r="AJ27" s="58">
        <v>3</v>
      </c>
      <c r="AK27" s="58">
        <v>5</v>
      </c>
      <c r="AL27" s="58">
        <v>5</v>
      </c>
      <c r="AM27" s="58">
        <v>5</v>
      </c>
      <c r="AN27" s="58">
        <v>3</v>
      </c>
      <c r="AO27" s="58">
        <v>3</v>
      </c>
      <c r="AP27" s="58">
        <v>4</v>
      </c>
      <c r="AQ27" s="58">
        <v>5</v>
      </c>
      <c r="AR27" s="58">
        <v>4</v>
      </c>
      <c r="AS27" s="59"/>
      <c r="AT27" s="58">
        <v>0</v>
      </c>
      <c r="AU27" s="58">
        <v>0</v>
      </c>
      <c r="AV27" s="58">
        <v>0</v>
      </c>
      <c r="AW27" s="58">
        <v>5</v>
      </c>
      <c r="AX27" s="58">
        <v>4</v>
      </c>
      <c r="AY27" s="58">
        <v>5</v>
      </c>
      <c r="AZ27" s="58">
        <v>5</v>
      </c>
      <c r="BA27" s="58">
        <v>5</v>
      </c>
      <c r="BB27" s="58">
        <v>4</v>
      </c>
      <c r="BC27" s="58">
        <v>3</v>
      </c>
      <c r="BD27" s="58">
        <v>5</v>
      </c>
      <c r="BE27" s="58">
        <v>5</v>
      </c>
      <c r="BF27" s="58">
        <v>0</v>
      </c>
      <c r="BG27" s="58">
        <v>0</v>
      </c>
      <c r="BH27" s="58">
        <v>0</v>
      </c>
    </row>
    <row r="28" spans="1:60">
      <c r="A28" s="60" t="s">
        <v>612</v>
      </c>
      <c r="B28" s="58">
        <v>5</v>
      </c>
      <c r="C28" s="58">
        <v>5</v>
      </c>
      <c r="D28" s="58">
        <v>5</v>
      </c>
      <c r="E28" s="58">
        <v>5</v>
      </c>
      <c r="F28" s="58">
        <v>5</v>
      </c>
      <c r="G28" s="58">
        <v>5</v>
      </c>
      <c r="H28" s="58">
        <v>5</v>
      </c>
      <c r="I28" s="59"/>
      <c r="J28" s="58">
        <v>5</v>
      </c>
      <c r="K28" s="58">
        <v>4</v>
      </c>
      <c r="L28" s="58">
        <v>5</v>
      </c>
      <c r="M28" s="58">
        <v>0</v>
      </c>
      <c r="N28" s="58">
        <v>5</v>
      </c>
      <c r="O28" s="58">
        <v>5</v>
      </c>
      <c r="P28" s="58">
        <v>0</v>
      </c>
      <c r="Q28" s="58">
        <v>0</v>
      </c>
      <c r="R28" s="58">
        <v>0</v>
      </c>
      <c r="S28" s="58">
        <v>0</v>
      </c>
      <c r="T28" s="58">
        <v>0</v>
      </c>
      <c r="U28" s="58">
        <v>5</v>
      </c>
      <c r="V28" s="58">
        <v>5</v>
      </c>
      <c r="W28" s="58">
        <v>5</v>
      </c>
      <c r="X28" s="58">
        <v>0</v>
      </c>
      <c r="Y28" s="58">
        <v>0</v>
      </c>
      <c r="Z28" s="58">
        <v>0</v>
      </c>
      <c r="AA28" s="58">
        <v>5</v>
      </c>
      <c r="AB28" s="58">
        <v>5</v>
      </c>
      <c r="AC28" s="58">
        <v>0</v>
      </c>
      <c r="AD28" s="58">
        <v>0</v>
      </c>
      <c r="AE28" s="58">
        <v>5</v>
      </c>
      <c r="AF28" s="58">
        <v>5</v>
      </c>
      <c r="AG28" s="58">
        <v>5</v>
      </c>
      <c r="AH28" s="58">
        <v>5</v>
      </c>
      <c r="AI28" s="58">
        <v>5</v>
      </c>
      <c r="AJ28" s="58">
        <v>5</v>
      </c>
      <c r="AK28" s="58">
        <v>5</v>
      </c>
      <c r="AL28" s="58">
        <v>5</v>
      </c>
      <c r="AM28" s="58">
        <v>5</v>
      </c>
      <c r="AN28" s="58">
        <v>5</v>
      </c>
      <c r="AO28" s="58">
        <v>5</v>
      </c>
      <c r="AP28" s="58">
        <v>5</v>
      </c>
      <c r="AQ28" s="58">
        <v>5</v>
      </c>
      <c r="AR28" s="58">
        <v>5</v>
      </c>
      <c r="AS28" s="59"/>
      <c r="AT28" s="58">
        <v>0</v>
      </c>
      <c r="AU28" s="58">
        <v>0</v>
      </c>
      <c r="AV28" s="58">
        <v>0</v>
      </c>
      <c r="AW28" s="58">
        <v>5</v>
      </c>
      <c r="AX28" s="58">
        <v>5</v>
      </c>
      <c r="AY28" s="58">
        <v>5</v>
      </c>
      <c r="AZ28" s="58">
        <v>5</v>
      </c>
      <c r="BA28" s="58">
        <v>5</v>
      </c>
      <c r="BB28" s="58">
        <v>5</v>
      </c>
      <c r="BC28" s="58">
        <v>5</v>
      </c>
      <c r="BD28" s="58">
        <v>5</v>
      </c>
      <c r="BE28" s="58">
        <v>5</v>
      </c>
      <c r="BF28" s="58">
        <v>0</v>
      </c>
      <c r="BG28" s="58">
        <v>0</v>
      </c>
      <c r="BH28" s="58">
        <v>0</v>
      </c>
    </row>
    <row r="29" spans="1:60">
      <c r="A29" s="60" t="s">
        <v>658</v>
      </c>
      <c r="B29" s="58">
        <v>0</v>
      </c>
      <c r="C29" s="58">
        <v>0</v>
      </c>
      <c r="D29" s="58">
        <v>0</v>
      </c>
      <c r="E29" s="58">
        <v>0</v>
      </c>
      <c r="F29" s="58">
        <v>0</v>
      </c>
      <c r="G29" s="58">
        <v>0</v>
      </c>
      <c r="H29" s="58">
        <v>0</v>
      </c>
      <c r="I29" s="59"/>
      <c r="J29" s="58">
        <v>0</v>
      </c>
      <c r="K29" s="58">
        <v>0</v>
      </c>
      <c r="L29" s="58">
        <v>0</v>
      </c>
      <c r="M29" s="58">
        <v>0</v>
      </c>
      <c r="N29" s="58">
        <v>0</v>
      </c>
      <c r="O29" s="58">
        <v>0</v>
      </c>
      <c r="P29" s="58">
        <v>0</v>
      </c>
      <c r="Q29" s="58">
        <v>0</v>
      </c>
      <c r="R29" s="58">
        <v>0</v>
      </c>
      <c r="S29" s="58">
        <v>0</v>
      </c>
      <c r="T29" s="58">
        <v>0</v>
      </c>
      <c r="U29" s="58">
        <v>0</v>
      </c>
      <c r="V29" s="58">
        <v>0</v>
      </c>
      <c r="W29" s="58">
        <v>0</v>
      </c>
      <c r="X29" s="58">
        <v>0</v>
      </c>
      <c r="Y29" s="58">
        <v>0</v>
      </c>
      <c r="Z29" s="58">
        <v>0</v>
      </c>
      <c r="AA29" s="58">
        <v>0</v>
      </c>
      <c r="AB29" s="58">
        <v>0</v>
      </c>
      <c r="AC29" s="58">
        <v>0</v>
      </c>
      <c r="AD29" s="58">
        <v>0</v>
      </c>
      <c r="AE29" s="58">
        <v>0</v>
      </c>
      <c r="AF29" s="58">
        <v>0</v>
      </c>
      <c r="AG29" s="58">
        <v>0</v>
      </c>
      <c r="AH29" s="58">
        <v>0</v>
      </c>
      <c r="AI29" s="58">
        <v>0</v>
      </c>
      <c r="AJ29" s="58">
        <v>0</v>
      </c>
      <c r="AK29" s="58">
        <v>0</v>
      </c>
      <c r="AL29" s="58">
        <v>0</v>
      </c>
      <c r="AM29" s="58">
        <v>0</v>
      </c>
      <c r="AN29" s="58">
        <v>0</v>
      </c>
      <c r="AO29" s="58">
        <v>0</v>
      </c>
      <c r="AP29" s="58">
        <v>0</v>
      </c>
      <c r="AQ29" s="58">
        <v>0</v>
      </c>
      <c r="AR29" s="58">
        <v>0</v>
      </c>
      <c r="AS29" s="59"/>
      <c r="AT29" s="58">
        <v>0</v>
      </c>
      <c r="AU29" s="58">
        <v>0</v>
      </c>
      <c r="AV29" s="58">
        <v>0</v>
      </c>
      <c r="AW29" s="58">
        <v>0</v>
      </c>
      <c r="AX29" s="58">
        <v>0</v>
      </c>
      <c r="AY29" s="58">
        <v>0</v>
      </c>
      <c r="AZ29" s="58">
        <v>0</v>
      </c>
      <c r="BA29" s="58">
        <v>0</v>
      </c>
      <c r="BB29" s="58">
        <v>0</v>
      </c>
      <c r="BC29" s="58">
        <v>0</v>
      </c>
      <c r="BD29" s="58">
        <v>0</v>
      </c>
      <c r="BE29" s="58">
        <v>0</v>
      </c>
      <c r="BF29" s="58">
        <v>0</v>
      </c>
      <c r="BG29" s="58">
        <v>0</v>
      </c>
      <c r="BH29" s="58">
        <v>0</v>
      </c>
    </row>
    <row r="30" spans="1:60">
      <c r="A30" s="54" t="s">
        <v>613</v>
      </c>
      <c r="B30" s="58">
        <v>0</v>
      </c>
      <c r="C30" s="58">
        <v>0</v>
      </c>
      <c r="D30" s="58">
        <v>0</v>
      </c>
      <c r="E30" s="58">
        <v>0</v>
      </c>
      <c r="F30" s="58">
        <v>0</v>
      </c>
      <c r="G30" s="58">
        <v>0</v>
      </c>
      <c r="H30" s="58">
        <v>5</v>
      </c>
      <c r="I30" s="59"/>
      <c r="J30" s="58">
        <v>0</v>
      </c>
      <c r="K30" s="58">
        <v>0</v>
      </c>
      <c r="L30" s="58">
        <v>5</v>
      </c>
      <c r="M30" s="58">
        <v>0</v>
      </c>
      <c r="N30" s="58">
        <v>5</v>
      </c>
      <c r="O30" s="58">
        <v>5</v>
      </c>
      <c r="P30" s="58">
        <v>5</v>
      </c>
      <c r="Q30" s="58">
        <v>5</v>
      </c>
      <c r="R30" s="58">
        <v>5</v>
      </c>
      <c r="S30" s="58">
        <v>5</v>
      </c>
      <c r="T30" s="58">
        <v>0</v>
      </c>
      <c r="U30" s="58">
        <v>5</v>
      </c>
      <c r="V30" s="58">
        <v>5</v>
      </c>
      <c r="W30" s="58">
        <v>5</v>
      </c>
      <c r="X30" s="58">
        <v>0</v>
      </c>
      <c r="Y30" s="58">
        <v>5</v>
      </c>
      <c r="Z30" s="58">
        <v>5</v>
      </c>
      <c r="AA30" s="58">
        <v>5</v>
      </c>
      <c r="AB30" s="58">
        <v>5</v>
      </c>
      <c r="AC30" s="58">
        <v>5</v>
      </c>
      <c r="AD30" s="58">
        <v>5</v>
      </c>
      <c r="AE30" s="58">
        <v>5</v>
      </c>
      <c r="AF30" s="58">
        <v>3</v>
      </c>
      <c r="AG30" s="58">
        <v>5</v>
      </c>
      <c r="AH30" s="58">
        <v>5</v>
      </c>
      <c r="AI30" s="58">
        <v>0</v>
      </c>
      <c r="AJ30" s="58">
        <v>5</v>
      </c>
      <c r="AK30" s="58">
        <v>0</v>
      </c>
      <c r="AL30" s="58">
        <v>0</v>
      </c>
      <c r="AM30" s="58">
        <v>0</v>
      </c>
      <c r="AN30" s="58">
        <v>5</v>
      </c>
      <c r="AO30" s="58">
        <v>5</v>
      </c>
      <c r="AP30" s="58">
        <v>0</v>
      </c>
      <c r="AQ30" s="58">
        <v>0</v>
      </c>
      <c r="AR30" s="58">
        <v>5</v>
      </c>
      <c r="AS30" s="59"/>
      <c r="AT30" s="58">
        <v>5</v>
      </c>
      <c r="AU30" s="58">
        <v>0</v>
      </c>
      <c r="AV30" s="58">
        <v>5</v>
      </c>
      <c r="AW30" s="58">
        <v>0</v>
      </c>
      <c r="AX30" s="58">
        <v>5</v>
      </c>
      <c r="AY30" s="58">
        <v>5</v>
      </c>
      <c r="AZ30" s="58"/>
      <c r="BA30" s="58">
        <v>5</v>
      </c>
      <c r="BB30" s="58">
        <v>5</v>
      </c>
      <c r="BC30" s="58">
        <v>5</v>
      </c>
      <c r="BD30" s="58">
        <v>5</v>
      </c>
      <c r="BE30" s="58">
        <v>5</v>
      </c>
      <c r="BF30" s="58">
        <v>5</v>
      </c>
      <c r="BG30" s="58">
        <v>5</v>
      </c>
      <c r="BH30" s="58">
        <v>5</v>
      </c>
    </row>
    <row r="31" spans="1:60">
      <c r="A31" s="60" t="s">
        <v>610</v>
      </c>
      <c r="B31" s="58">
        <v>0</v>
      </c>
      <c r="C31" s="58">
        <v>0</v>
      </c>
      <c r="D31" s="58">
        <v>0</v>
      </c>
      <c r="E31" s="58">
        <v>0</v>
      </c>
      <c r="F31" s="58">
        <v>0</v>
      </c>
      <c r="G31" s="58">
        <v>0</v>
      </c>
      <c r="H31" s="58">
        <v>5</v>
      </c>
      <c r="I31" s="59"/>
      <c r="J31" s="58">
        <v>0</v>
      </c>
      <c r="K31" s="58">
        <v>0</v>
      </c>
      <c r="L31" s="58">
        <v>5</v>
      </c>
      <c r="M31" s="58">
        <v>0</v>
      </c>
      <c r="N31" s="58">
        <v>0</v>
      </c>
      <c r="O31" s="58">
        <v>0</v>
      </c>
      <c r="P31" s="58">
        <v>0</v>
      </c>
      <c r="Q31" s="58">
        <v>0</v>
      </c>
      <c r="R31" s="58">
        <v>3</v>
      </c>
      <c r="S31" s="58">
        <v>0</v>
      </c>
      <c r="T31" s="58">
        <v>0</v>
      </c>
      <c r="U31" s="58">
        <v>5</v>
      </c>
      <c r="V31" s="58">
        <v>5</v>
      </c>
      <c r="W31" s="58">
        <v>5</v>
      </c>
      <c r="X31" s="58">
        <v>0</v>
      </c>
      <c r="Y31" s="58">
        <v>5</v>
      </c>
      <c r="Z31" s="58">
        <v>0</v>
      </c>
      <c r="AA31" s="58">
        <v>0</v>
      </c>
      <c r="AB31" s="58">
        <v>5</v>
      </c>
      <c r="AC31" s="58">
        <v>0</v>
      </c>
      <c r="AD31" s="58">
        <v>5</v>
      </c>
      <c r="AE31" s="58">
        <v>0</v>
      </c>
      <c r="AF31" s="58">
        <v>0</v>
      </c>
      <c r="AG31" s="58">
        <v>0</v>
      </c>
      <c r="AH31" s="58">
        <v>0</v>
      </c>
      <c r="AI31" s="58">
        <v>0</v>
      </c>
      <c r="AJ31" s="58">
        <v>0</v>
      </c>
      <c r="AK31" s="58">
        <v>0</v>
      </c>
      <c r="AL31" s="58">
        <v>0</v>
      </c>
      <c r="AM31" s="58">
        <v>0</v>
      </c>
      <c r="AN31" s="58">
        <v>0</v>
      </c>
      <c r="AO31" s="58">
        <v>0</v>
      </c>
      <c r="AP31" s="58">
        <v>0</v>
      </c>
      <c r="AQ31" s="58">
        <v>0</v>
      </c>
      <c r="AR31" s="58">
        <v>0</v>
      </c>
      <c r="AS31" s="59"/>
      <c r="AT31" s="58">
        <v>0</v>
      </c>
      <c r="AU31" s="58">
        <v>0</v>
      </c>
      <c r="AV31" s="58">
        <v>5</v>
      </c>
      <c r="AW31" s="58">
        <v>0</v>
      </c>
      <c r="AX31" s="58">
        <v>0</v>
      </c>
      <c r="AY31" s="58">
        <v>0</v>
      </c>
      <c r="AZ31" s="58"/>
      <c r="BA31" s="58">
        <v>0</v>
      </c>
      <c r="BB31" s="58">
        <v>0</v>
      </c>
      <c r="BC31" s="58">
        <v>0</v>
      </c>
      <c r="BD31" s="58">
        <v>0</v>
      </c>
      <c r="BE31" s="58">
        <v>0</v>
      </c>
      <c r="BF31" s="58">
        <v>0</v>
      </c>
      <c r="BG31" s="58">
        <v>0</v>
      </c>
      <c r="BH31" s="58">
        <v>0</v>
      </c>
    </row>
    <row r="32" spans="1:60">
      <c r="A32" s="60" t="s">
        <v>611</v>
      </c>
      <c r="B32" s="58">
        <v>0</v>
      </c>
      <c r="C32" s="58">
        <v>0</v>
      </c>
      <c r="D32" s="58">
        <v>0</v>
      </c>
      <c r="E32" s="58">
        <v>0</v>
      </c>
      <c r="F32" s="58">
        <v>0</v>
      </c>
      <c r="G32" s="58">
        <v>0</v>
      </c>
      <c r="H32" s="58">
        <v>0</v>
      </c>
      <c r="I32" s="59"/>
      <c r="J32" s="58">
        <v>0</v>
      </c>
      <c r="K32" s="58">
        <v>0</v>
      </c>
      <c r="L32" s="58">
        <v>5</v>
      </c>
      <c r="M32" s="58">
        <v>0</v>
      </c>
      <c r="N32" s="58">
        <v>0</v>
      </c>
      <c r="O32" s="58">
        <v>0</v>
      </c>
      <c r="P32" s="58">
        <v>0</v>
      </c>
      <c r="Q32" s="58">
        <v>0</v>
      </c>
      <c r="R32" s="58">
        <v>0</v>
      </c>
      <c r="S32" s="58">
        <v>0</v>
      </c>
      <c r="T32" s="58">
        <v>0</v>
      </c>
      <c r="U32" s="58">
        <v>0</v>
      </c>
      <c r="V32" s="58">
        <v>0</v>
      </c>
      <c r="W32" s="58">
        <v>0</v>
      </c>
      <c r="X32" s="58">
        <v>0</v>
      </c>
      <c r="Y32" s="58">
        <v>5</v>
      </c>
      <c r="Z32" s="58">
        <v>0</v>
      </c>
      <c r="AA32" s="58">
        <v>0</v>
      </c>
      <c r="AB32" s="58">
        <v>0</v>
      </c>
      <c r="AC32" s="58">
        <v>0</v>
      </c>
      <c r="AD32" s="58">
        <v>0</v>
      </c>
      <c r="AE32" s="58">
        <v>0</v>
      </c>
      <c r="AF32" s="58">
        <v>3</v>
      </c>
      <c r="AG32" s="58">
        <v>2</v>
      </c>
      <c r="AH32" s="58">
        <v>2</v>
      </c>
      <c r="AI32" s="58">
        <v>0</v>
      </c>
      <c r="AJ32" s="58">
        <v>0</v>
      </c>
      <c r="AK32" s="58">
        <v>0</v>
      </c>
      <c r="AL32" s="58">
        <v>0</v>
      </c>
      <c r="AM32" s="58">
        <v>0</v>
      </c>
      <c r="AN32" s="58">
        <v>0</v>
      </c>
      <c r="AO32" s="58">
        <v>0</v>
      </c>
      <c r="AP32" s="58">
        <v>0</v>
      </c>
      <c r="AQ32" s="58">
        <v>0</v>
      </c>
      <c r="AR32" s="58">
        <v>0</v>
      </c>
      <c r="AS32" s="59"/>
      <c r="AT32" s="58">
        <v>0</v>
      </c>
      <c r="AU32" s="58">
        <v>0</v>
      </c>
      <c r="AV32" s="58">
        <v>0</v>
      </c>
      <c r="AW32" s="58">
        <v>0</v>
      </c>
      <c r="AX32" s="58">
        <v>0</v>
      </c>
      <c r="AY32" s="58">
        <v>0</v>
      </c>
      <c r="AZ32" s="58"/>
      <c r="BA32" s="58">
        <v>0</v>
      </c>
      <c r="BB32" s="58">
        <v>0</v>
      </c>
      <c r="BC32" s="58">
        <v>2</v>
      </c>
      <c r="BD32" s="58">
        <v>0</v>
      </c>
      <c r="BE32" s="58">
        <v>0</v>
      </c>
      <c r="BF32" s="58">
        <v>0</v>
      </c>
      <c r="BG32" s="58">
        <v>0</v>
      </c>
      <c r="BH32" s="58">
        <v>0</v>
      </c>
    </row>
    <row r="33" spans="1:60">
      <c r="A33" s="60" t="s">
        <v>612</v>
      </c>
      <c r="B33" s="58">
        <v>0</v>
      </c>
      <c r="C33" s="58">
        <v>0</v>
      </c>
      <c r="D33" s="58">
        <v>0</v>
      </c>
      <c r="E33" s="58">
        <v>0</v>
      </c>
      <c r="F33" s="58">
        <v>0</v>
      </c>
      <c r="G33" s="58">
        <v>0</v>
      </c>
      <c r="H33" s="58">
        <v>5</v>
      </c>
      <c r="I33" s="59"/>
      <c r="J33" s="58">
        <v>0</v>
      </c>
      <c r="K33" s="58">
        <v>0</v>
      </c>
      <c r="L33" s="58">
        <v>5</v>
      </c>
      <c r="M33" s="58">
        <v>0</v>
      </c>
      <c r="N33" s="58">
        <v>5</v>
      </c>
      <c r="O33" s="58">
        <v>5</v>
      </c>
      <c r="P33" s="58">
        <v>5</v>
      </c>
      <c r="Q33" s="58">
        <v>5</v>
      </c>
      <c r="R33" s="58">
        <v>3</v>
      </c>
      <c r="S33" s="58">
        <v>5</v>
      </c>
      <c r="T33" s="58">
        <v>0</v>
      </c>
      <c r="U33" s="58">
        <v>5</v>
      </c>
      <c r="V33" s="58">
        <v>5</v>
      </c>
      <c r="W33" s="58">
        <v>5</v>
      </c>
      <c r="X33" s="58">
        <v>0</v>
      </c>
      <c r="Y33" s="58">
        <v>5</v>
      </c>
      <c r="Z33" s="58">
        <v>5</v>
      </c>
      <c r="AA33" s="58">
        <v>5</v>
      </c>
      <c r="AB33" s="58">
        <v>5</v>
      </c>
      <c r="AC33" s="58">
        <v>5</v>
      </c>
      <c r="AD33" s="58">
        <v>5</v>
      </c>
      <c r="AE33" s="58">
        <v>5</v>
      </c>
      <c r="AF33" s="58">
        <v>3</v>
      </c>
      <c r="AG33" s="58">
        <v>5</v>
      </c>
      <c r="AH33" s="58">
        <v>5</v>
      </c>
      <c r="AI33" s="58">
        <v>0</v>
      </c>
      <c r="AJ33" s="58">
        <v>5</v>
      </c>
      <c r="AK33" s="58">
        <v>0</v>
      </c>
      <c r="AL33" s="58">
        <v>0</v>
      </c>
      <c r="AM33" s="58">
        <v>0</v>
      </c>
      <c r="AN33" s="58">
        <v>5</v>
      </c>
      <c r="AO33" s="58">
        <v>5</v>
      </c>
      <c r="AP33" s="58">
        <v>0</v>
      </c>
      <c r="AQ33" s="58">
        <v>0</v>
      </c>
      <c r="AR33" s="58">
        <v>5</v>
      </c>
      <c r="AS33" s="59"/>
      <c r="AT33" s="58">
        <v>5</v>
      </c>
      <c r="AU33" s="58">
        <v>0</v>
      </c>
      <c r="AV33" s="58">
        <v>5</v>
      </c>
      <c r="AW33" s="58">
        <v>0</v>
      </c>
      <c r="AX33" s="58">
        <v>5</v>
      </c>
      <c r="AY33" s="58">
        <v>5</v>
      </c>
      <c r="AZ33" s="58"/>
      <c r="BA33" s="58">
        <v>5</v>
      </c>
      <c r="BB33" s="58">
        <v>5</v>
      </c>
      <c r="BC33" s="58">
        <v>0</v>
      </c>
      <c r="BD33" s="58">
        <v>5</v>
      </c>
      <c r="BE33" s="58">
        <v>5</v>
      </c>
      <c r="BF33" s="58">
        <v>5</v>
      </c>
      <c r="BG33" s="58">
        <v>5</v>
      </c>
      <c r="BH33" s="58">
        <v>5</v>
      </c>
    </row>
    <row r="34" spans="1:60">
      <c r="A34" s="60" t="s">
        <v>658</v>
      </c>
      <c r="B34" s="58">
        <v>0</v>
      </c>
      <c r="C34" s="58">
        <v>0</v>
      </c>
      <c r="D34" s="58">
        <v>0</v>
      </c>
      <c r="E34" s="58">
        <v>0</v>
      </c>
      <c r="F34" s="58">
        <v>0</v>
      </c>
      <c r="G34" s="58">
        <v>0</v>
      </c>
      <c r="H34" s="58">
        <v>0</v>
      </c>
      <c r="I34" s="59"/>
      <c r="J34" s="58">
        <v>0</v>
      </c>
      <c r="K34" s="58">
        <v>0</v>
      </c>
      <c r="L34" s="58">
        <v>0</v>
      </c>
      <c r="M34" s="58">
        <v>0</v>
      </c>
      <c r="N34" s="58">
        <v>0</v>
      </c>
      <c r="O34" s="58">
        <v>0</v>
      </c>
      <c r="P34" s="58">
        <v>0</v>
      </c>
      <c r="Q34" s="58">
        <v>0</v>
      </c>
      <c r="R34" s="58">
        <v>0</v>
      </c>
      <c r="S34" s="58">
        <v>0</v>
      </c>
      <c r="T34" s="58">
        <v>0</v>
      </c>
      <c r="U34" s="58">
        <v>0</v>
      </c>
      <c r="V34" s="58">
        <v>0</v>
      </c>
      <c r="W34" s="58">
        <v>0</v>
      </c>
      <c r="X34" s="58">
        <v>0</v>
      </c>
      <c r="Y34" s="58">
        <v>5</v>
      </c>
      <c r="Z34" s="58">
        <v>0</v>
      </c>
      <c r="AA34" s="58">
        <v>0</v>
      </c>
      <c r="AB34" s="58">
        <v>0</v>
      </c>
      <c r="AC34" s="58">
        <v>0</v>
      </c>
      <c r="AD34" s="58">
        <v>0</v>
      </c>
      <c r="AE34" s="58">
        <v>0</v>
      </c>
      <c r="AF34" s="58">
        <v>0</v>
      </c>
      <c r="AG34" s="58">
        <v>0</v>
      </c>
      <c r="AH34" s="58">
        <v>0</v>
      </c>
      <c r="AI34" s="58">
        <v>0</v>
      </c>
      <c r="AJ34" s="58">
        <v>0</v>
      </c>
      <c r="AK34" s="58">
        <v>0</v>
      </c>
      <c r="AL34" s="58">
        <v>0</v>
      </c>
      <c r="AM34" s="58">
        <v>0</v>
      </c>
      <c r="AN34" s="58">
        <v>0</v>
      </c>
      <c r="AO34" s="58">
        <v>0</v>
      </c>
      <c r="AP34" s="58">
        <v>0</v>
      </c>
      <c r="AQ34" s="58">
        <v>0</v>
      </c>
      <c r="AR34" s="58">
        <v>0</v>
      </c>
      <c r="AS34" s="59"/>
      <c r="AT34" s="58">
        <v>0</v>
      </c>
      <c r="AU34" s="58">
        <v>0</v>
      </c>
      <c r="AV34" s="58">
        <v>0</v>
      </c>
      <c r="AW34" s="58">
        <v>0</v>
      </c>
      <c r="AX34" s="58">
        <v>0</v>
      </c>
      <c r="AY34" s="58">
        <v>0</v>
      </c>
      <c r="AZ34" s="58"/>
      <c r="BA34" s="58">
        <v>0</v>
      </c>
      <c r="BB34" s="58">
        <v>0</v>
      </c>
      <c r="BC34" s="58">
        <v>0</v>
      </c>
      <c r="BD34" s="58">
        <v>0</v>
      </c>
      <c r="BE34" s="58">
        <v>0</v>
      </c>
      <c r="BF34" s="58">
        <v>0</v>
      </c>
      <c r="BG34" s="58">
        <v>0</v>
      </c>
      <c r="BH34" s="58">
        <v>0</v>
      </c>
    </row>
    <row r="35" spans="1:60">
      <c r="A35" s="54" t="s">
        <v>614</v>
      </c>
      <c r="B35" s="19">
        <v>323000</v>
      </c>
      <c r="C35" s="61">
        <v>25000</v>
      </c>
      <c r="D35" s="19">
        <v>142000</v>
      </c>
      <c r="E35" s="61">
        <v>130000</v>
      </c>
      <c r="F35" s="61">
        <v>105000</v>
      </c>
      <c r="G35" s="61">
        <v>85000</v>
      </c>
      <c r="H35" s="62" t="s">
        <v>1667</v>
      </c>
      <c r="I35" s="63"/>
      <c r="J35" s="61">
        <v>84000</v>
      </c>
      <c r="K35" s="61">
        <v>70000</v>
      </c>
      <c r="L35" s="19">
        <v>0</v>
      </c>
      <c r="M35" s="61">
        <v>0</v>
      </c>
      <c r="N35" s="61">
        <v>44500</v>
      </c>
      <c r="O35" s="61">
        <v>44500</v>
      </c>
      <c r="P35" s="19">
        <v>0</v>
      </c>
      <c r="Q35" s="19">
        <v>0</v>
      </c>
      <c r="R35" s="19">
        <v>0</v>
      </c>
      <c r="S35" s="19">
        <v>0</v>
      </c>
      <c r="T35" s="19">
        <v>0</v>
      </c>
      <c r="U35" s="61">
        <v>10000</v>
      </c>
      <c r="V35" s="61">
        <v>10000</v>
      </c>
      <c r="W35" s="61">
        <v>10000</v>
      </c>
      <c r="X35" s="19">
        <v>0</v>
      </c>
      <c r="Y35" s="19">
        <v>0</v>
      </c>
      <c r="Z35" s="19">
        <v>0</v>
      </c>
      <c r="AA35" s="19">
        <v>230000</v>
      </c>
      <c r="AB35" s="61">
        <v>83000</v>
      </c>
      <c r="AC35" s="19">
        <v>0</v>
      </c>
      <c r="AD35" s="19">
        <v>0</v>
      </c>
      <c r="AE35" s="19">
        <v>5047</v>
      </c>
      <c r="AF35" s="62" t="s">
        <v>3084</v>
      </c>
      <c r="AG35" s="61">
        <v>70000</v>
      </c>
      <c r="AH35" s="61">
        <v>70000</v>
      </c>
      <c r="AI35" s="61">
        <v>116000</v>
      </c>
      <c r="AJ35" s="61">
        <v>55000</v>
      </c>
      <c r="AK35" s="61">
        <v>65000</v>
      </c>
      <c r="AL35" s="19">
        <v>0</v>
      </c>
      <c r="AM35" s="61">
        <v>120000</v>
      </c>
      <c r="AN35" s="19">
        <v>140000</v>
      </c>
      <c r="AO35" s="19">
        <v>140000</v>
      </c>
      <c r="AP35" s="61">
        <v>99000</v>
      </c>
      <c r="AQ35" s="61">
        <v>88000</v>
      </c>
      <c r="AR35" s="19">
        <v>75000</v>
      </c>
      <c r="AS35" s="57"/>
      <c r="AT35" s="19">
        <v>0</v>
      </c>
      <c r="AU35" s="19">
        <v>0</v>
      </c>
      <c r="AV35" s="19">
        <v>0</v>
      </c>
      <c r="AW35" s="61">
        <v>135000</v>
      </c>
      <c r="AX35" s="19">
        <v>120000</v>
      </c>
      <c r="AY35" s="61">
        <v>230880</v>
      </c>
      <c r="AZ35" s="61">
        <v>203000</v>
      </c>
      <c r="BA35" s="61">
        <v>300000</v>
      </c>
      <c r="BB35" s="19">
        <v>0</v>
      </c>
      <c r="BC35" s="61">
        <v>10000</v>
      </c>
      <c r="BD35" s="61">
        <v>80000</v>
      </c>
      <c r="BE35" s="19">
        <v>0</v>
      </c>
      <c r="BF35" s="19">
        <v>0</v>
      </c>
      <c r="BG35" s="19">
        <v>0</v>
      </c>
      <c r="BH35" s="19">
        <v>0</v>
      </c>
    </row>
    <row r="36" spans="1:60">
      <c r="A36" s="64" t="s">
        <v>615</v>
      </c>
      <c r="B36" s="19">
        <v>0</v>
      </c>
      <c r="C36" s="19">
        <v>0</v>
      </c>
      <c r="D36" s="19">
        <v>0</v>
      </c>
      <c r="E36" s="19">
        <v>0</v>
      </c>
      <c r="F36" s="19">
        <v>0</v>
      </c>
      <c r="G36" s="19">
        <v>0</v>
      </c>
      <c r="H36" s="19">
        <v>0</v>
      </c>
      <c r="I36" s="57"/>
      <c r="J36" s="19">
        <v>0</v>
      </c>
      <c r="K36" s="19">
        <v>0</v>
      </c>
      <c r="L36" s="19">
        <v>0</v>
      </c>
      <c r="M36" s="19">
        <v>0</v>
      </c>
      <c r="N36" s="61">
        <v>44500</v>
      </c>
      <c r="O36" s="61">
        <v>44500</v>
      </c>
      <c r="P36" s="61">
        <v>90000</v>
      </c>
      <c r="Q36" s="61">
        <v>90000</v>
      </c>
      <c r="R36" s="19">
        <v>0</v>
      </c>
      <c r="S36" s="61">
        <v>75000</v>
      </c>
      <c r="T36" s="19">
        <v>0</v>
      </c>
      <c r="U36" s="61">
        <v>10000</v>
      </c>
      <c r="V36" s="61">
        <v>10000</v>
      </c>
      <c r="W36" s="61">
        <v>10000</v>
      </c>
      <c r="X36" s="19">
        <v>0</v>
      </c>
      <c r="Y36" s="19">
        <v>0</v>
      </c>
      <c r="Z36" s="19">
        <v>25000</v>
      </c>
      <c r="AA36" s="19">
        <v>20000</v>
      </c>
      <c r="AB36" s="61">
        <v>83000</v>
      </c>
      <c r="AC36" s="61">
        <v>60000</v>
      </c>
      <c r="AD36" s="61">
        <v>60000</v>
      </c>
      <c r="AE36" s="19">
        <v>32000</v>
      </c>
      <c r="AF36" s="62" t="s">
        <v>3084</v>
      </c>
      <c r="AG36" s="61">
        <v>30000</v>
      </c>
      <c r="AH36" s="61">
        <v>30000</v>
      </c>
      <c r="AI36" s="19">
        <v>0</v>
      </c>
      <c r="AJ36" s="61">
        <v>55000</v>
      </c>
      <c r="AK36" s="19">
        <v>0</v>
      </c>
      <c r="AL36" s="19">
        <v>0</v>
      </c>
      <c r="AM36" s="19">
        <v>0</v>
      </c>
      <c r="AN36" s="19">
        <v>0</v>
      </c>
      <c r="AO36" s="19">
        <v>0</v>
      </c>
      <c r="AP36" s="19">
        <v>0</v>
      </c>
      <c r="AQ36" s="19">
        <v>0</v>
      </c>
      <c r="AR36" s="19">
        <v>0</v>
      </c>
      <c r="AS36" s="57"/>
      <c r="AT36" s="19">
        <v>65000</v>
      </c>
      <c r="AU36" s="19">
        <v>0</v>
      </c>
      <c r="AV36" s="19">
        <v>50000</v>
      </c>
      <c r="AW36" s="19">
        <v>0</v>
      </c>
      <c r="AX36" s="19">
        <v>50000</v>
      </c>
      <c r="AY36" s="61">
        <v>230880</v>
      </c>
      <c r="BA36" s="19">
        <v>0</v>
      </c>
      <c r="BB36" s="19">
        <v>0</v>
      </c>
      <c r="BC36" s="61">
        <v>10000</v>
      </c>
      <c r="BD36" s="61">
        <v>30000</v>
      </c>
      <c r="BE36" s="19">
        <v>0</v>
      </c>
      <c r="BF36" s="19">
        <v>75000</v>
      </c>
      <c r="BG36" s="19">
        <v>75000</v>
      </c>
      <c r="BH36" s="61">
        <v>25000</v>
      </c>
    </row>
    <row r="37" spans="1:60" s="71" customFormat="1" ht="24.75">
      <c r="A37" s="65" t="s">
        <v>616</v>
      </c>
      <c r="B37" s="66"/>
      <c r="C37" s="66"/>
      <c r="D37" s="66"/>
      <c r="E37" s="66"/>
      <c r="F37" s="66"/>
      <c r="G37" s="66"/>
      <c r="H37" s="67"/>
      <c r="I37" s="68"/>
      <c r="J37" s="67"/>
      <c r="K37" s="66"/>
      <c r="L37" s="67"/>
      <c r="M37" s="70"/>
      <c r="N37" s="66"/>
      <c r="O37" s="104"/>
      <c r="P37" s="66"/>
      <c r="Q37" s="104"/>
      <c r="R37" s="66"/>
      <c r="S37" s="67"/>
      <c r="T37" s="66"/>
      <c r="U37" s="66"/>
      <c r="V37" s="66"/>
      <c r="W37" s="66"/>
      <c r="X37" s="67"/>
      <c r="Y37" s="104"/>
      <c r="Z37" s="67"/>
      <c r="AA37" s="67"/>
      <c r="AB37" s="67"/>
      <c r="AC37" s="66"/>
      <c r="AD37" s="69" t="s">
        <v>4415</v>
      </c>
      <c r="AE37" s="70" t="s">
        <v>3008</v>
      </c>
      <c r="AF37" s="66"/>
      <c r="AG37" s="66"/>
      <c r="AH37" s="66"/>
      <c r="AI37" s="66"/>
      <c r="AJ37" s="66"/>
      <c r="AK37" s="66"/>
      <c r="AL37" s="66"/>
      <c r="AM37" s="67"/>
      <c r="AN37" s="67"/>
      <c r="AO37" s="104"/>
      <c r="AP37" s="66"/>
      <c r="AQ37" s="67"/>
      <c r="AR37" s="67"/>
      <c r="AS37" s="68"/>
      <c r="AT37" s="66"/>
      <c r="AU37" s="104"/>
      <c r="AV37" s="104"/>
      <c r="AW37" s="66"/>
      <c r="AX37" s="66"/>
      <c r="AY37" s="66"/>
      <c r="AZ37" s="66"/>
      <c r="BA37" s="66"/>
      <c r="BB37" s="70" t="s">
        <v>4838</v>
      </c>
      <c r="BC37" s="70" t="s">
        <v>4263</v>
      </c>
      <c r="BD37" s="67"/>
      <c r="BE37" s="66"/>
      <c r="BF37" s="66"/>
      <c r="BG37" s="104"/>
      <c r="BH37" s="66"/>
    </row>
    <row r="38" spans="1:60">
      <c r="A38" s="46" t="s">
        <v>617</v>
      </c>
      <c r="C38" s="19" t="s">
        <v>1995</v>
      </c>
      <c r="D38" s="19" t="s">
        <v>1995</v>
      </c>
      <c r="E38" s="19" t="s">
        <v>1995</v>
      </c>
      <c r="F38" s="19" t="s">
        <v>1995</v>
      </c>
      <c r="G38" s="19" t="s">
        <v>1995</v>
      </c>
      <c r="H38" s="19" t="s">
        <v>1995</v>
      </c>
      <c r="I38" s="57"/>
      <c r="J38" s="19" t="s">
        <v>1995</v>
      </c>
      <c r="K38" s="19" t="s">
        <v>1995</v>
      </c>
      <c r="L38" s="19" t="s">
        <v>1995</v>
      </c>
      <c r="M38" s="19"/>
      <c r="N38" s="19" t="s">
        <v>1995</v>
      </c>
      <c r="P38" s="19" t="s">
        <v>590</v>
      </c>
      <c r="R38" s="19" t="s">
        <v>590</v>
      </c>
      <c r="S38" s="19" t="s">
        <v>590</v>
      </c>
      <c r="T38" s="19" t="s">
        <v>590</v>
      </c>
      <c r="U38" s="19" t="s">
        <v>1995</v>
      </c>
      <c r="V38" s="19" t="s">
        <v>1995</v>
      </c>
      <c r="W38" s="19" t="s">
        <v>1995</v>
      </c>
      <c r="Y38" s="19" t="s">
        <v>1995</v>
      </c>
      <c r="Z38" s="19" t="s">
        <v>590</v>
      </c>
      <c r="AA38" s="19" t="s">
        <v>1995</v>
      </c>
      <c r="AB38" s="19" t="s">
        <v>1995</v>
      </c>
      <c r="AC38" s="19" t="s">
        <v>590</v>
      </c>
      <c r="AD38" s="19" t="s">
        <v>1995</v>
      </c>
      <c r="AE38" s="19" t="s">
        <v>1995</v>
      </c>
      <c r="AF38" s="19" t="s">
        <v>1995</v>
      </c>
      <c r="AG38" s="19" t="s">
        <v>1995</v>
      </c>
      <c r="AH38" s="19" t="s">
        <v>1995</v>
      </c>
      <c r="AI38" s="19" t="s">
        <v>1995</v>
      </c>
      <c r="AJ38" s="19" t="s">
        <v>1995</v>
      </c>
      <c r="AK38" s="19" t="s">
        <v>1995</v>
      </c>
      <c r="AL38" s="19" t="s">
        <v>1995</v>
      </c>
      <c r="AN38" s="19" t="s">
        <v>1995</v>
      </c>
      <c r="AO38" s="19"/>
      <c r="AP38" s="19" t="s">
        <v>1995</v>
      </c>
      <c r="AQ38" s="19" t="s">
        <v>1995</v>
      </c>
      <c r="AR38" s="19" t="s">
        <v>1995</v>
      </c>
      <c r="AS38" s="57"/>
      <c r="AT38" s="19" t="s">
        <v>590</v>
      </c>
      <c r="AW38" s="19" t="s">
        <v>1995</v>
      </c>
      <c r="AX38" s="19" t="s">
        <v>1995</v>
      </c>
      <c r="AY38" s="19" t="s">
        <v>1995</v>
      </c>
      <c r="BA38" s="19" t="s">
        <v>1995</v>
      </c>
      <c r="BB38" s="19" t="s">
        <v>1995</v>
      </c>
      <c r="BC38" s="19" t="s">
        <v>1995</v>
      </c>
      <c r="BD38" s="19" t="s">
        <v>1995</v>
      </c>
      <c r="BE38" s="19" t="s">
        <v>1995</v>
      </c>
      <c r="BF38" s="19" t="s">
        <v>590</v>
      </c>
      <c r="BH38" s="19" t="s">
        <v>590</v>
      </c>
    </row>
    <row r="39" spans="1:60">
      <c r="A39" s="72" t="s">
        <v>618</v>
      </c>
      <c r="C39" s="19" t="s">
        <v>590</v>
      </c>
      <c r="D39" s="19" t="s">
        <v>590</v>
      </c>
      <c r="E39" s="19" t="s">
        <v>590</v>
      </c>
      <c r="F39" s="19" t="s">
        <v>590</v>
      </c>
      <c r="G39" s="19" t="s">
        <v>590</v>
      </c>
      <c r="H39" s="19" t="s">
        <v>1995</v>
      </c>
      <c r="I39" s="57"/>
      <c r="J39" s="19" t="s">
        <v>590</v>
      </c>
      <c r="K39" s="19" t="s">
        <v>590</v>
      </c>
      <c r="L39" s="19" t="s">
        <v>590</v>
      </c>
      <c r="M39" s="19"/>
      <c r="N39" s="19" t="s">
        <v>590</v>
      </c>
      <c r="P39" s="19" t="s">
        <v>590</v>
      </c>
      <c r="R39" s="19" t="s">
        <v>590</v>
      </c>
      <c r="S39" s="19" t="s">
        <v>1995</v>
      </c>
      <c r="T39" s="19" t="s">
        <v>590</v>
      </c>
      <c r="U39" s="19" t="s">
        <v>590</v>
      </c>
      <c r="V39" s="19" t="s">
        <v>590</v>
      </c>
      <c r="W39" s="19" t="s">
        <v>590</v>
      </c>
      <c r="Z39" s="19" t="s">
        <v>1995</v>
      </c>
      <c r="AA39" s="19" t="s">
        <v>590</v>
      </c>
      <c r="AB39" s="19" t="s">
        <v>590</v>
      </c>
      <c r="AC39" s="19" t="s">
        <v>1995</v>
      </c>
      <c r="AD39" s="19" t="s">
        <v>590</v>
      </c>
      <c r="AE39" s="19" t="s">
        <v>590</v>
      </c>
      <c r="AF39" s="19" t="s">
        <v>590</v>
      </c>
      <c r="AG39" s="19" t="s">
        <v>590</v>
      </c>
      <c r="AH39" s="19" t="s">
        <v>590</v>
      </c>
      <c r="AI39" s="19" t="s">
        <v>590</v>
      </c>
      <c r="AJ39" s="19" t="s">
        <v>590</v>
      </c>
      <c r="AK39" s="19" t="s">
        <v>590</v>
      </c>
      <c r="AL39" s="19" t="s">
        <v>590</v>
      </c>
      <c r="AN39" s="19" t="s">
        <v>590</v>
      </c>
      <c r="AO39" s="19"/>
      <c r="AP39" s="19" t="s">
        <v>590</v>
      </c>
      <c r="AQ39" s="19" t="s">
        <v>590</v>
      </c>
      <c r="AR39" s="19" t="s">
        <v>590</v>
      </c>
      <c r="AS39" s="57"/>
      <c r="AT39" s="19" t="s">
        <v>1995</v>
      </c>
      <c r="AW39" s="19" t="s">
        <v>590</v>
      </c>
      <c r="AX39" s="19" t="s">
        <v>590</v>
      </c>
      <c r="AY39" s="19" t="s">
        <v>590</v>
      </c>
      <c r="BA39" s="19" t="s">
        <v>590</v>
      </c>
      <c r="BB39" s="19" t="s">
        <v>590</v>
      </c>
      <c r="BC39" s="19" t="s">
        <v>590</v>
      </c>
      <c r="BD39" s="19" t="s">
        <v>1995</v>
      </c>
      <c r="BE39" s="19" t="s">
        <v>1995</v>
      </c>
      <c r="BF39" s="19" t="s">
        <v>590</v>
      </c>
      <c r="BH39" s="19" t="s">
        <v>590</v>
      </c>
    </row>
    <row r="40" spans="1:60">
      <c r="A40" s="46" t="s">
        <v>619</v>
      </c>
      <c r="C40" s="19" t="s">
        <v>1206</v>
      </c>
      <c r="D40" s="19" t="s">
        <v>5586</v>
      </c>
      <c r="E40" s="19" t="s">
        <v>4801</v>
      </c>
      <c r="F40" s="19" t="s">
        <v>1212</v>
      </c>
      <c r="G40" s="19" t="s">
        <v>4070</v>
      </c>
      <c r="H40" s="19" t="s">
        <v>4856</v>
      </c>
      <c r="I40" s="57"/>
      <c r="J40" s="19" t="s">
        <v>4864</v>
      </c>
      <c r="K40" s="19" t="s">
        <v>4089</v>
      </c>
      <c r="L40" s="19" t="s">
        <v>4909</v>
      </c>
      <c r="M40" s="73"/>
      <c r="N40" s="19" t="s">
        <v>5552</v>
      </c>
      <c r="S40" s="19" t="s">
        <v>2987</v>
      </c>
      <c r="U40" s="19" t="s">
        <v>4253</v>
      </c>
      <c r="Y40" s="19" t="s">
        <v>1562</v>
      </c>
      <c r="AA40" s="19" t="s">
        <v>2998</v>
      </c>
      <c r="AB40" s="73" t="s">
        <v>4868</v>
      </c>
      <c r="AC40" s="19" t="s">
        <v>4198</v>
      </c>
      <c r="AD40" s="73" t="s">
        <v>4416</v>
      </c>
      <c r="AE40" s="73" t="s">
        <v>3009</v>
      </c>
      <c r="AF40" s="19" t="s">
        <v>4224</v>
      </c>
      <c r="AG40" s="19" t="s">
        <v>1196</v>
      </c>
      <c r="AH40" s="19" t="s">
        <v>1196</v>
      </c>
      <c r="AI40" s="19" t="s">
        <v>4053</v>
      </c>
      <c r="AJ40" s="19" t="s">
        <v>4829</v>
      </c>
      <c r="AK40" s="19" t="s">
        <v>4062</v>
      </c>
      <c r="AL40" s="19" t="s">
        <v>4208</v>
      </c>
      <c r="AM40" s="19" t="s">
        <v>4879</v>
      </c>
      <c r="AN40" s="19" t="s">
        <v>4757</v>
      </c>
      <c r="AO40" s="19"/>
      <c r="AP40" s="19" t="s">
        <v>4082</v>
      </c>
      <c r="AQ40" s="19" t="s">
        <v>4884</v>
      </c>
      <c r="AR40" s="73" t="s">
        <v>4885</v>
      </c>
      <c r="AS40" s="57"/>
      <c r="AU40" s="19">
        <v>0</v>
      </c>
      <c r="AV40" s="19">
        <v>0</v>
      </c>
      <c r="AW40" s="19" t="s">
        <v>4077</v>
      </c>
      <c r="AX40" s="19" t="s">
        <v>2557</v>
      </c>
      <c r="AY40" s="19" t="s">
        <v>3090</v>
      </c>
      <c r="BA40" s="19" t="s">
        <v>4231</v>
      </c>
      <c r="BB40" s="19" t="s">
        <v>4245</v>
      </c>
      <c r="BC40" s="73" t="s">
        <v>4264</v>
      </c>
      <c r="BD40" s="73" t="s">
        <v>4899</v>
      </c>
      <c r="BE40" s="19" t="s">
        <v>2547</v>
      </c>
    </row>
    <row r="41" spans="1:60">
      <c r="A41" s="55" t="s">
        <v>620</v>
      </c>
      <c r="C41" s="19">
        <v>2004</v>
      </c>
      <c r="D41" s="19">
        <v>1997</v>
      </c>
      <c r="E41" s="19">
        <v>2008</v>
      </c>
      <c r="F41" s="19">
        <v>2006</v>
      </c>
      <c r="G41" s="19">
        <v>2007</v>
      </c>
      <c r="H41" s="19">
        <v>1997</v>
      </c>
      <c r="I41" s="57"/>
      <c r="J41" s="19">
        <v>2006</v>
      </c>
      <c r="K41" s="19">
        <v>2009</v>
      </c>
      <c r="M41" s="19"/>
      <c r="N41" s="19">
        <v>2007</v>
      </c>
      <c r="S41" s="19">
        <v>2007</v>
      </c>
      <c r="U41" s="19">
        <v>2008</v>
      </c>
      <c r="Y41" s="19">
        <v>2000</v>
      </c>
      <c r="AA41" s="19">
        <v>2007</v>
      </c>
      <c r="AB41" s="19">
        <v>2005</v>
      </c>
      <c r="AC41" s="19">
        <v>2000</v>
      </c>
      <c r="AD41" s="19">
        <v>2008</v>
      </c>
      <c r="AE41" s="19">
        <v>2009</v>
      </c>
      <c r="AF41" s="19">
        <v>2008</v>
      </c>
      <c r="AG41" s="19">
        <v>2008</v>
      </c>
      <c r="AH41" s="19">
        <v>2008</v>
      </c>
      <c r="AI41" s="19">
        <v>1987</v>
      </c>
      <c r="AJ41" s="19">
        <v>2008</v>
      </c>
      <c r="AK41" s="19">
        <v>2006</v>
      </c>
      <c r="AL41" s="19">
        <v>2001</v>
      </c>
      <c r="AM41" s="19">
        <v>1996</v>
      </c>
      <c r="AN41" s="19">
        <v>2004</v>
      </c>
      <c r="AO41" s="19"/>
      <c r="AP41" s="19">
        <v>2008</v>
      </c>
      <c r="AQ41" s="19">
        <v>2008</v>
      </c>
      <c r="AR41" s="19">
        <v>2008</v>
      </c>
      <c r="AS41" s="57"/>
      <c r="AW41" s="19">
        <v>2003</v>
      </c>
      <c r="AX41" s="19">
        <v>2005</v>
      </c>
      <c r="AY41" s="19">
        <v>2008</v>
      </c>
      <c r="BA41" s="19">
        <v>2000</v>
      </c>
      <c r="BB41" s="19">
        <v>2008</v>
      </c>
      <c r="BC41" s="19">
        <v>2007</v>
      </c>
      <c r="BD41" s="19">
        <v>2007</v>
      </c>
      <c r="BE41" s="19">
        <v>2008</v>
      </c>
    </row>
    <row r="42" spans="1:60">
      <c r="A42" s="55" t="s">
        <v>621</v>
      </c>
      <c r="C42" s="19">
        <v>37</v>
      </c>
      <c r="D42" s="19">
        <v>35</v>
      </c>
      <c r="E42" s="19">
        <v>30</v>
      </c>
      <c r="F42" s="19">
        <v>30</v>
      </c>
      <c r="G42" s="19">
        <v>25</v>
      </c>
      <c r="H42" s="19">
        <v>35</v>
      </c>
      <c r="I42" s="57"/>
      <c r="J42" s="19">
        <v>30</v>
      </c>
      <c r="K42" s="19">
        <v>20</v>
      </c>
      <c r="L42" s="19">
        <v>37</v>
      </c>
      <c r="M42" s="19"/>
      <c r="N42" s="19">
        <v>20</v>
      </c>
      <c r="S42" s="19">
        <v>7</v>
      </c>
      <c r="U42" s="19">
        <v>35</v>
      </c>
      <c r="Y42" s="19">
        <v>22</v>
      </c>
      <c r="AA42" s="19">
        <v>35</v>
      </c>
      <c r="AB42" s="19">
        <v>20</v>
      </c>
      <c r="AC42" s="19">
        <v>5</v>
      </c>
      <c r="AD42" s="19">
        <v>16</v>
      </c>
      <c r="AE42" s="19">
        <v>20</v>
      </c>
      <c r="AF42" s="19">
        <v>25</v>
      </c>
      <c r="AG42" s="19">
        <v>32</v>
      </c>
      <c r="AH42" s="19">
        <v>32</v>
      </c>
      <c r="AI42" s="19">
        <v>23</v>
      </c>
      <c r="AJ42" s="19">
        <v>29</v>
      </c>
      <c r="AK42" s="19">
        <v>32</v>
      </c>
      <c r="AL42" s="19">
        <v>32</v>
      </c>
      <c r="AM42" s="19">
        <v>37</v>
      </c>
      <c r="AN42" s="19">
        <v>34</v>
      </c>
      <c r="AO42" s="19"/>
      <c r="AP42" s="19">
        <v>37</v>
      </c>
      <c r="AQ42" s="19">
        <v>28</v>
      </c>
      <c r="AR42" s="19">
        <v>30</v>
      </c>
      <c r="AS42" s="57"/>
      <c r="AW42" s="19">
        <v>35</v>
      </c>
      <c r="AX42" s="19">
        <v>25</v>
      </c>
      <c r="AY42" s="19">
        <v>37</v>
      </c>
      <c r="BA42" s="19">
        <v>37</v>
      </c>
      <c r="BB42" s="19">
        <v>30</v>
      </c>
      <c r="BC42" s="19">
        <v>20</v>
      </c>
      <c r="BD42" s="19">
        <v>30</v>
      </c>
      <c r="BE42" s="19">
        <v>34</v>
      </c>
    </row>
    <row r="43" spans="1:60">
      <c r="A43" s="55" t="s">
        <v>622</v>
      </c>
      <c r="C43" s="52" t="s">
        <v>1207</v>
      </c>
      <c r="I43" s="57"/>
      <c r="M43" s="19"/>
      <c r="AB43" s="52" t="s">
        <v>4869</v>
      </c>
      <c r="AG43" s="52" t="s">
        <v>1197</v>
      </c>
      <c r="AH43" s="52" t="s">
        <v>1197</v>
      </c>
      <c r="AN43" s="52" t="s">
        <v>4758</v>
      </c>
      <c r="AO43" s="52"/>
      <c r="AS43" s="57"/>
      <c r="AU43" s="19">
        <v>0</v>
      </c>
      <c r="AV43" s="19">
        <v>0</v>
      </c>
      <c r="AX43" s="52" t="s">
        <v>2558</v>
      </c>
      <c r="BE43" s="52" t="s">
        <v>2548</v>
      </c>
    </row>
    <row r="44" spans="1:60" ht="38.25">
      <c r="A44" s="74" t="s">
        <v>1792</v>
      </c>
      <c r="F44" s="19" t="s">
        <v>1213</v>
      </c>
      <c r="G44" s="19" t="s">
        <v>4071</v>
      </c>
      <c r="H44" s="19" t="s">
        <v>2049</v>
      </c>
      <c r="I44" s="57"/>
      <c r="J44" s="19" t="s">
        <v>4071</v>
      </c>
      <c r="L44" s="19" t="s">
        <v>4910</v>
      </c>
      <c r="M44" s="19"/>
      <c r="N44" s="19" t="s">
        <v>1213</v>
      </c>
      <c r="U44" s="19" t="s">
        <v>4254</v>
      </c>
      <c r="AA44" s="19" t="s">
        <v>2999</v>
      </c>
      <c r="AB44" s="73" t="s">
        <v>4870</v>
      </c>
      <c r="AE44" s="73" t="s">
        <v>3010</v>
      </c>
      <c r="AF44" s="19" t="s">
        <v>4225</v>
      </c>
      <c r="AI44" s="19" t="s">
        <v>4054</v>
      </c>
      <c r="AJ44" s="19" t="s">
        <v>4830</v>
      </c>
      <c r="AK44" s="19" t="s">
        <v>4063</v>
      </c>
      <c r="AL44" s="19" t="s">
        <v>4209</v>
      </c>
      <c r="AM44" s="19" t="s">
        <v>4880</v>
      </c>
      <c r="AN44" s="19" t="s">
        <v>4759</v>
      </c>
      <c r="AO44" s="19"/>
      <c r="AP44" s="19" t="s">
        <v>4083</v>
      </c>
      <c r="AQ44" s="19" t="s">
        <v>4886</v>
      </c>
      <c r="AR44" s="73" t="s">
        <v>4887</v>
      </c>
      <c r="AS44" s="57"/>
      <c r="AT44" s="73" t="s">
        <v>4840</v>
      </c>
      <c r="AU44" s="19">
        <v>0</v>
      </c>
      <c r="AV44" s="19">
        <v>0</v>
      </c>
      <c r="AW44" s="19" t="s">
        <v>595</v>
      </c>
      <c r="BA44" s="19" t="s">
        <v>4232</v>
      </c>
      <c r="BB44" s="19" t="s">
        <v>4246</v>
      </c>
      <c r="BC44" s="73" t="s">
        <v>4265</v>
      </c>
      <c r="BE44" s="19" t="s">
        <v>2549</v>
      </c>
    </row>
    <row r="45" spans="1:60" ht="38.25">
      <c r="A45" s="55" t="s">
        <v>624</v>
      </c>
      <c r="C45" s="19" t="s">
        <v>1208</v>
      </c>
      <c r="D45" s="19" t="s">
        <v>5587</v>
      </c>
      <c r="E45" s="19" t="s">
        <v>4802</v>
      </c>
      <c r="F45" s="19" t="s">
        <v>1214</v>
      </c>
      <c r="G45" s="19" t="s">
        <v>4072</v>
      </c>
      <c r="H45" s="19" t="s">
        <v>4857</v>
      </c>
      <c r="I45" s="57"/>
      <c r="J45" s="19" t="s">
        <v>4865</v>
      </c>
      <c r="M45" s="73"/>
      <c r="N45" s="19" t="s">
        <v>5553</v>
      </c>
      <c r="U45" s="19" t="s">
        <v>4255</v>
      </c>
      <c r="AA45" s="19" t="s">
        <v>3000</v>
      </c>
      <c r="AB45" s="73" t="s">
        <v>4871</v>
      </c>
      <c r="AC45" s="19" t="s">
        <v>4199</v>
      </c>
      <c r="AD45" s="73" t="s">
        <v>4417</v>
      </c>
      <c r="AE45" s="73" t="s">
        <v>3011</v>
      </c>
      <c r="AF45" s="19" t="s">
        <v>4226</v>
      </c>
      <c r="AI45" s="19" t="s">
        <v>4055</v>
      </c>
      <c r="AK45" s="19" t="s">
        <v>4064</v>
      </c>
      <c r="AL45" s="19" t="s">
        <v>4210</v>
      </c>
      <c r="AN45" s="19" t="s">
        <v>4760</v>
      </c>
      <c r="AO45" s="19"/>
      <c r="AP45" s="19" t="s">
        <v>4084</v>
      </c>
      <c r="AQ45" s="19" t="s">
        <v>4888</v>
      </c>
      <c r="AR45" s="73" t="s">
        <v>4889</v>
      </c>
      <c r="AS45" s="57"/>
      <c r="AU45" s="19">
        <v>0</v>
      </c>
      <c r="AV45" s="19">
        <v>0</v>
      </c>
      <c r="AW45" s="19" t="s">
        <v>4078</v>
      </c>
      <c r="AX45" s="19" t="s">
        <v>2559</v>
      </c>
      <c r="AY45" s="19" t="s">
        <v>3091</v>
      </c>
      <c r="BA45" s="19" t="s">
        <v>4233</v>
      </c>
      <c r="BC45" s="73" t="s">
        <v>4266</v>
      </c>
    </row>
    <row r="46" spans="1:60" ht="38.25">
      <c r="A46" s="55" t="s">
        <v>625</v>
      </c>
      <c r="C46" s="19" t="s">
        <v>1209</v>
      </c>
      <c r="D46" s="19" t="s">
        <v>4845</v>
      </c>
      <c r="E46" s="19" t="s">
        <v>4803</v>
      </c>
      <c r="F46" s="19" t="s">
        <v>5579</v>
      </c>
      <c r="G46" s="19" t="s">
        <v>4073</v>
      </c>
      <c r="H46" s="19" t="s">
        <v>4858</v>
      </c>
      <c r="I46" s="57"/>
      <c r="J46" s="19" t="s">
        <v>4866</v>
      </c>
      <c r="M46" s="73"/>
      <c r="N46" s="19" t="s">
        <v>5554</v>
      </c>
      <c r="S46" s="19" t="s">
        <v>2988</v>
      </c>
      <c r="Y46" s="19" t="s">
        <v>1578</v>
      </c>
      <c r="AA46" s="19" t="s">
        <v>3001</v>
      </c>
      <c r="AD46" s="73" t="s">
        <v>4267</v>
      </c>
      <c r="AE46" s="73" t="s">
        <v>590</v>
      </c>
      <c r="AF46" s="19" t="s">
        <v>4227</v>
      </c>
      <c r="AG46" s="19" t="s">
        <v>1198</v>
      </c>
      <c r="AH46" s="19" t="s">
        <v>1198</v>
      </c>
      <c r="AI46" s="19" t="s">
        <v>4056</v>
      </c>
      <c r="AJ46" s="19" t="s">
        <v>3092</v>
      </c>
      <c r="AK46" s="19" t="s">
        <v>4065</v>
      </c>
      <c r="AL46" s="19" t="s">
        <v>4211</v>
      </c>
      <c r="AM46" s="19" t="s">
        <v>4881</v>
      </c>
      <c r="AN46" s="19" t="s">
        <v>590</v>
      </c>
      <c r="AO46" s="19"/>
      <c r="AQ46" s="19" t="s">
        <v>590</v>
      </c>
      <c r="AR46" s="73" t="s">
        <v>4890</v>
      </c>
      <c r="AS46" s="57"/>
      <c r="AU46" s="19">
        <v>0</v>
      </c>
      <c r="AV46" s="19">
        <v>0</v>
      </c>
      <c r="AW46" s="19" t="s">
        <v>4056</v>
      </c>
      <c r="AX46" s="19" t="s">
        <v>2560</v>
      </c>
      <c r="AY46" s="19" t="s">
        <v>3092</v>
      </c>
      <c r="BA46" s="19" t="s">
        <v>4234</v>
      </c>
      <c r="BC46" s="73" t="s">
        <v>4267</v>
      </c>
      <c r="BD46" s="73" t="s">
        <v>4900</v>
      </c>
      <c r="BE46" s="19" t="s">
        <v>2550</v>
      </c>
    </row>
    <row r="47" spans="1:60">
      <c r="A47" s="46" t="s">
        <v>623</v>
      </c>
      <c r="I47" s="57"/>
      <c r="L47" s="19" t="s">
        <v>4911</v>
      </c>
      <c r="M47" s="73"/>
      <c r="AO47" s="19"/>
      <c r="AS47" s="57"/>
      <c r="AU47" s="19">
        <v>0</v>
      </c>
      <c r="AV47" s="19">
        <v>0</v>
      </c>
      <c r="AX47" s="19" t="s">
        <v>2561</v>
      </c>
      <c r="BD47" s="73" t="s">
        <v>4901</v>
      </c>
    </row>
    <row r="48" spans="1:60">
      <c r="A48" s="55" t="s">
        <v>620</v>
      </c>
      <c r="I48" s="57"/>
      <c r="L48" s="19">
        <v>2008</v>
      </c>
      <c r="M48" s="19"/>
      <c r="AO48" s="19"/>
      <c r="AS48" s="57"/>
      <c r="AX48" s="19">
        <v>1991</v>
      </c>
      <c r="BD48" s="19">
        <v>1992</v>
      </c>
    </row>
    <row r="49" spans="1:60">
      <c r="A49" s="55" t="s">
        <v>621</v>
      </c>
      <c r="I49" s="57"/>
      <c r="L49" s="19">
        <v>20</v>
      </c>
      <c r="M49" s="19"/>
      <c r="AO49" s="19"/>
      <c r="AS49" s="57"/>
      <c r="AX49" s="19">
        <v>5</v>
      </c>
      <c r="BD49" s="19">
        <v>5</v>
      </c>
    </row>
    <row r="50" spans="1:60">
      <c r="A50" s="55" t="s">
        <v>622</v>
      </c>
      <c r="I50" s="57"/>
      <c r="M50" s="19"/>
      <c r="AO50" s="19"/>
      <c r="AS50" s="57"/>
      <c r="AU50" s="19">
        <v>0</v>
      </c>
      <c r="AV50" s="19">
        <v>0</v>
      </c>
      <c r="AX50" s="52" t="s">
        <v>2562</v>
      </c>
    </row>
    <row r="51" spans="1:60">
      <c r="A51" s="74" t="s">
        <v>1792</v>
      </c>
      <c r="I51" s="57"/>
      <c r="L51" s="19" t="s">
        <v>2049</v>
      </c>
      <c r="M51" s="19"/>
      <c r="AO51" s="19"/>
      <c r="AS51" s="57"/>
      <c r="AU51" s="19">
        <v>0</v>
      </c>
      <c r="AV51" s="19">
        <v>0</v>
      </c>
    </row>
    <row r="52" spans="1:60" ht="25.5">
      <c r="A52" s="55" t="s">
        <v>624</v>
      </c>
      <c r="I52" s="57"/>
      <c r="L52" s="19" t="s">
        <v>4912</v>
      </c>
      <c r="M52" s="19"/>
      <c r="AO52" s="19"/>
      <c r="AS52" s="57"/>
      <c r="AU52" s="19">
        <v>0</v>
      </c>
      <c r="AV52" s="19">
        <v>0</v>
      </c>
      <c r="AX52" s="19" t="s">
        <v>2563</v>
      </c>
    </row>
    <row r="53" spans="1:60">
      <c r="A53" s="55" t="s">
        <v>625</v>
      </c>
      <c r="I53" s="57"/>
      <c r="L53" s="19" t="s">
        <v>3092</v>
      </c>
      <c r="M53" s="19"/>
      <c r="AO53" s="19"/>
      <c r="AS53" s="57"/>
      <c r="AU53" s="19">
        <v>0</v>
      </c>
      <c r="AV53" s="19">
        <v>0</v>
      </c>
      <c r="AX53" s="19" t="s">
        <v>2564</v>
      </c>
      <c r="BD53" s="73" t="s">
        <v>4900</v>
      </c>
    </row>
    <row r="54" spans="1:60">
      <c r="A54" s="54" t="s">
        <v>626</v>
      </c>
      <c r="B54" s="19">
        <v>0</v>
      </c>
      <c r="C54" s="19">
        <v>75</v>
      </c>
      <c r="D54" s="19">
        <v>81</v>
      </c>
      <c r="E54" s="19">
        <v>80</v>
      </c>
      <c r="F54" s="19">
        <v>98</v>
      </c>
      <c r="G54" s="19">
        <v>96</v>
      </c>
      <c r="H54" s="19">
        <v>50</v>
      </c>
      <c r="I54" s="57"/>
      <c r="J54" s="19">
        <v>100</v>
      </c>
      <c r="K54" s="19">
        <v>95</v>
      </c>
      <c r="L54" s="19">
        <v>0</v>
      </c>
      <c r="M54" s="19">
        <v>0</v>
      </c>
      <c r="N54" s="19">
        <v>95</v>
      </c>
      <c r="O54" s="19">
        <v>95</v>
      </c>
      <c r="P54" s="19">
        <v>0</v>
      </c>
      <c r="Q54" s="19">
        <v>0</v>
      </c>
      <c r="R54" s="19">
        <v>0</v>
      </c>
      <c r="S54" s="19">
        <v>0</v>
      </c>
      <c r="T54" s="19">
        <v>0</v>
      </c>
      <c r="U54" s="19">
        <v>90</v>
      </c>
      <c r="V54" s="19">
        <v>90</v>
      </c>
      <c r="W54" s="19">
        <v>90</v>
      </c>
      <c r="X54" s="19">
        <v>0</v>
      </c>
      <c r="Y54" s="19">
        <v>0</v>
      </c>
      <c r="Z54" s="19">
        <v>0</v>
      </c>
      <c r="AA54" s="19">
        <v>80</v>
      </c>
      <c r="AB54" s="19">
        <v>65</v>
      </c>
      <c r="AC54" s="19">
        <v>0</v>
      </c>
      <c r="AD54" s="19">
        <v>0</v>
      </c>
      <c r="AE54" s="19">
        <v>92</v>
      </c>
      <c r="AF54" s="19">
        <v>99</v>
      </c>
      <c r="AG54" s="19">
        <v>95</v>
      </c>
      <c r="AH54" s="19">
        <v>95</v>
      </c>
      <c r="AI54" s="19">
        <v>80</v>
      </c>
      <c r="AJ54" s="19">
        <v>85</v>
      </c>
      <c r="AK54" s="19">
        <v>75</v>
      </c>
      <c r="AL54" s="19">
        <v>81</v>
      </c>
      <c r="AM54" s="19">
        <v>98</v>
      </c>
      <c r="AN54" s="19">
        <v>98</v>
      </c>
      <c r="AO54" s="19">
        <v>98</v>
      </c>
      <c r="AP54" s="19">
        <v>97</v>
      </c>
      <c r="AQ54" s="19">
        <v>97</v>
      </c>
      <c r="AR54" s="19">
        <v>98</v>
      </c>
      <c r="AS54" s="57"/>
      <c r="AT54" s="19">
        <v>0</v>
      </c>
      <c r="AU54" s="19">
        <v>0</v>
      </c>
      <c r="AV54" s="19">
        <v>0</v>
      </c>
      <c r="AW54" s="19">
        <v>90</v>
      </c>
      <c r="AX54" s="19">
        <v>98</v>
      </c>
      <c r="AY54" s="19">
        <v>78</v>
      </c>
      <c r="BA54" s="19">
        <v>97</v>
      </c>
      <c r="BB54" s="19">
        <v>90</v>
      </c>
      <c r="BC54" s="19">
        <v>95</v>
      </c>
      <c r="BD54" s="19">
        <v>85</v>
      </c>
      <c r="BE54" s="19">
        <v>85</v>
      </c>
      <c r="BF54" s="19">
        <v>0</v>
      </c>
      <c r="BG54" s="19">
        <v>0</v>
      </c>
      <c r="BH54" s="19">
        <v>0</v>
      </c>
    </row>
    <row r="55" spans="1:60">
      <c r="A55" s="75" t="s">
        <v>615</v>
      </c>
      <c r="B55" s="19">
        <v>0</v>
      </c>
      <c r="C55" s="19">
        <v>0</v>
      </c>
      <c r="D55" s="19">
        <v>0</v>
      </c>
      <c r="E55" s="19">
        <v>0</v>
      </c>
      <c r="F55" s="19">
        <v>0</v>
      </c>
      <c r="G55" s="19">
        <v>0</v>
      </c>
      <c r="H55" s="19">
        <v>50</v>
      </c>
      <c r="I55" s="57"/>
      <c r="J55" s="19">
        <v>0</v>
      </c>
      <c r="K55" s="19">
        <v>0</v>
      </c>
      <c r="L55" s="19">
        <v>0</v>
      </c>
      <c r="M55" s="19">
        <v>0</v>
      </c>
      <c r="N55" s="19">
        <v>95</v>
      </c>
      <c r="O55" s="19">
        <v>95</v>
      </c>
      <c r="P55" s="19">
        <v>86</v>
      </c>
      <c r="Q55" s="19">
        <v>86</v>
      </c>
      <c r="R55" s="19">
        <v>50</v>
      </c>
      <c r="S55" s="19">
        <v>95</v>
      </c>
      <c r="T55" s="19">
        <v>0</v>
      </c>
      <c r="U55" s="19">
        <v>90</v>
      </c>
      <c r="V55" s="19">
        <v>90</v>
      </c>
      <c r="W55" s="19">
        <v>90</v>
      </c>
      <c r="X55" s="19">
        <v>95</v>
      </c>
      <c r="Y55" s="19">
        <v>95</v>
      </c>
      <c r="Z55" s="19">
        <v>95</v>
      </c>
      <c r="AA55" s="19">
        <v>80</v>
      </c>
      <c r="AB55" s="19">
        <v>75</v>
      </c>
      <c r="AC55" s="19">
        <v>25</v>
      </c>
      <c r="AD55" s="19">
        <v>100</v>
      </c>
      <c r="AE55" s="19">
        <v>92</v>
      </c>
      <c r="AF55" s="19">
        <v>99</v>
      </c>
      <c r="AG55" s="19">
        <v>90</v>
      </c>
      <c r="AH55" s="19">
        <v>90</v>
      </c>
      <c r="AI55" s="19">
        <v>0</v>
      </c>
      <c r="AJ55" s="19">
        <v>0</v>
      </c>
      <c r="AK55" s="19">
        <v>0</v>
      </c>
      <c r="AL55" s="19">
        <v>0</v>
      </c>
      <c r="AM55" s="19">
        <v>0</v>
      </c>
      <c r="AN55" s="19">
        <v>0</v>
      </c>
      <c r="AO55" s="19">
        <v>0</v>
      </c>
      <c r="AP55" s="19">
        <v>0</v>
      </c>
      <c r="AQ55" s="19">
        <v>0</v>
      </c>
      <c r="AR55" s="19">
        <v>85</v>
      </c>
      <c r="AS55" s="57"/>
      <c r="AT55" s="19">
        <v>80</v>
      </c>
      <c r="AU55" s="19">
        <v>80</v>
      </c>
      <c r="AV55" s="19">
        <v>75</v>
      </c>
      <c r="AW55" s="19">
        <v>0</v>
      </c>
      <c r="AX55" s="19">
        <v>98</v>
      </c>
      <c r="AY55" s="19">
        <v>78</v>
      </c>
      <c r="BA55" s="19">
        <v>97</v>
      </c>
      <c r="BB55" s="19">
        <v>90</v>
      </c>
      <c r="BC55" s="19">
        <v>95</v>
      </c>
      <c r="BD55" s="19">
        <v>85</v>
      </c>
      <c r="BE55" s="19">
        <v>85</v>
      </c>
      <c r="BF55" s="19">
        <v>98</v>
      </c>
      <c r="BG55" s="19">
        <v>98</v>
      </c>
      <c r="BH55" s="19">
        <v>50</v>
      </c>
    </row>
    <row r="56" spans="1:60">
      <c r="A56" s="46" t="s">
        <v>627</v>
      </c>
      <c r="C56" s="19">
        <v>2</v>
      </c>
      <c r="D56" s="19">
        <v>2</v>
      </c>
      <c r="E56" s="19">
        <v>1</v>
      </c>
      <c r="F56" s="19">
        <v>1</v>
      </c>
      <c r="G56" s="19">
        <v>2</v>
      </c>
      <c r="H56" s="19">
        <v>2</v>
      </c>
      <c r="I56" s="57"/>
      <c r="J56" s="19">
        <v>2</v>
      </c>
      <c r="K56" s="19">
        <v>1</v>
      </c>
      <c r="L56" s="19">
        <v>1</v>
      </c>
      <c r="M56" s="19">
        <v>0</v>
      </c>
      <c r="N56" s="19">
        <v>2</v>
      </c>
      <c r="P56" s="19">
        <v>0</v>
      </c>
      <c r="R56" s="19">
        <v>0</v>
      </c>
      <c r="S56" s="19">
        <v>0</v>
      </c>
      <c r="T56" s="19">
        <v>0</v>
      </c>
      <c r="U56" s="19">
        <v>2</v>
      </c>
      <c r="V56" s="19">
        <v>2</v>
      </c>
      <c r="W56" s="19">
        <v>2</v>
      </c>
      <c r="Z56" s="19">
        <v>0</v>
      </c>
      <c r="AA56" s="19">
        <v>2</v>
      </c>
      <c r="AB56" s="19">
        <v>2</v>
      </c>
      <c r="AC56" s="19">
        <v>0</v>
      </c>
      <c r="AD56" s="19">
        <v>0</v>
      </c>
      <c r="AE56" s="19">
        <v>3</v>
      </c>
      <c r="AF56" s="19">
        <v>2</v>
      </c>
      <c r="AG56" s="19">
        <v>2</v>
      </c>
      <c r="AH56" s="19">
        <v>2</v>
      </c>
      <c r="AI56" s="19">
        <v>2</v>
      </c>
      <c r="AJ56" s="19">
        <v>2</v>
      </c>
      <c r="AK56" s="19">
        <v>2</v>
      </c>
      <c r="AL56" s="19">
        <v>2</v>
      </c>
      <c r="AN56" s="19">
        <v>1</v>
      </c>
      <c r="AO56" s="19"/>
      <c r="AP56" s="19">
        <v>1</v>
      </c>
      <c r="AR56" s="19">
        <v>1</v>
      </c>
      <c r="AS56" s="57"/>
      <c r="AT56" s="19">
        <v>0</v>
      </c>
      <c r="AU56" s="19">
        <v>0</v>
      </c>
      <c r="AV56" s="19">
        <v>0</v>
      </c>
      <c r="AW56" s="19">
        <v>1</v>
      </c>
      <c r="AX56" s="19">
        <v>2</v>
      </c>
      <c r="AY56" s="19">
        <v>2</v>
      </c>
      <c r="AZ56" s="19">
        <v>2</v>
      </c>
      <c r="BA56" s="19">
        <v>2</v>
      </c>
      <c r="BB56" s="19">
        <v>1</v>
      </c>
      <c r="BC56" s="19">
        <v>1</v>
      </c>
      <c r="BD56" s="19">
        <v>3</v>
      </c>
      <c r="BE56" s="19">
        <v>2</v>
      </c>
      <c r="BF56" s="19">
        <v>0</v>
      </c>
      <c r="BG56" s="19">
        <v>0</v>
      </c>
      <c r="BH56" s="19">
        <v>0</v>
      </c>
    </row>
    <row r="57" spans="1:60">
      <c r="A57" s="76" t="s">
        <v>615</v>
      </c>
      <c r="C57" s="19">
        <v>0</v>
      </c>
      <c r="D57" s="19">
        <v>0</v>
      </c>
      <c r="E57" s="19">
        <v>0</v>
      </c>
      <c r="G57" s="19">
        <v>0</v>
      </c>
      <c r="H57" s="19">
        <v>2</v>
      </c>
      <c r="I57" s="57"/>
      <c r="J57" s="19">
        <v>0</v>
      </c>
      <c r="K57" s="19">
        <v>0</v>
      </c>
      <c r="L57" s="19">
        <v>1</v>
      </c>
      <c r="M57" s="19">
        <v>0</v>
      </c>
      <c r="N57" s="19">
        <v>2</v>
      </c>
      <c r="P57" s="19">
        <v>1</v>
      </c>
      <c r="R57" s="19">
        <v>0</v>
      </c>
      <c r="S57" s="19">
        <v>2</v>
      </c>
      <c r="T57" s="19">
        <v>4</v>
      </c>
      <c r="U57" s="19">
        <v>2</v>
      </c>
      <c r="V57" s="19">
        <v>2</v>
      </c>
      <c r="W57" s="19">
        <v>2</v>
      </c>
      <c r="X57" s="19">
        <v>2</v>
      </c>
      <c r="Y57" s="19">
        <v>1</v>
      </c>
      <c r="Z57" s="19">
        <v>2</v>
      </c>
      <c r="AA57" s="19">
        <v>2</v>
      </c>
      <c r="AB57" s="19">
        <v>2</v>
      </c>
      <c r="AC57" s="19">
        <v>2</v>
      </c>
      <c r="AD57" s="19">
        <v>2</v>
      </c>
      <c r="AE57" s="19">
        <v>2</v>
      </c>
      <c r="AF57" s="19">
        <v>2</v>
      </c>
      <c r="AG57" s="19">
        <v>2</v>
      </c>
      <c r="AH57" s="19">
        <v>2</v>
      </c>
      <c r="AI57" s="19">
        <v>0</v>
      </c>
      <c r="AJ57" s="19">
        <v>2</v>
      </c>
      <c r="AL57" s="19">
        <v>0</v>
      </c>
      <c r="AN57" s="19">
        <v>1</v>
      </c>
      <c r="AO57" s="19"/>
      <c r="AP57" s="19">
        <v>0</v>
      </c>
      <c r="AR57" s="19">
        <v>1</v>
      </c>
      <c r="AS57" s="57"/>
      <c r="AT57" s="19">
        <v>2</v>
      </c>
      <c r="AU57" s="19">
        <v>1</v>
      </c>
      <c r="AV57" s="19">
        <v>1</v>
      </c>
      <c r="AX57" s="19">
        <v>2</v>
      </c>
      <c r="AY57" s="19">
        <v>1</v>
      </c>
      <c r="BA57" s="19">
        <v>2</v>
      </c>
      <c r="BB57" s="19">
        <v>1</v>
      </c>
      <c r="BC57" s="19">
        <v>1</v>
      </c>
      <c r="BD57" s="19">
        <v>2</v>
      </c>
      <c r="BE57" s="19">
        <v>2</v>
      </c>
      <c r="BF57" s="19">
        <v>2</v>
      </c>
      <c r="BG57" s="19">
        <v>1</v>
      </c>
      <c r="BH57" s="19">
        <v>2</v>
      </c>
    </row>
    <row r="58" spans="1:60">
      <c r="A58" s="46" t="s">
        <v>569</v>
      </c>
      <c r="C58" s="19" t="s">
        <v>1995</v>
      </c>
      <c r="D58" s="19" t="s">
        <v>1995</v>
      </c>
      <c r="E58" s="19" t="s">
        <v>1995</v>
      </c>
      <c r="F58" s="19" t="s">
        <v>1995</v>
      </c>
      <c r="G58" s="19" t="s">
        <v>1995</v>
      </c>
      <c r="H58" s="19" t="s">
        <v>1995</v>
      </c>
      <c r="I58" s="57"/>
      <c r="J58" s="19" t="s">
        <v>590</v>
      </c>
      <c r="K58" s="19" t="s">
        <v>1995</v>
      </c>
      <c r="L58" s="19" t="s">
        <v>1995</v>
      </c>
      <c r="M58" s="19"/>
      <c r="N58" s="19" t="s">
        <v>1995</v>
      </c>
      <c r="P58" s="19" t="s">
        <v>1995</v>
      </c>
      <c r="R58" s="19" t="s">
        <v>1995</v>
      </c>
      <c r="S58" s="19" t="s">
        <v>590</v>
      </c>
      <c r="T58" s="19" t="s">
        <v>590</v>
      </c>
      <c r="U58" s="19" t="s">
        <v>1995</v>
      </c>
      <c r="V58" s="19" t="s">
        <v>1995</v>
      </c>
      <c r="W58" s="19" t="s">
        <v>1995</v>
      </c>
      <c r="X58" s="19" t="s">
        <v>1995</v>
      </c>
      <c r="Y58" s="19" t="s">
        <v>2994</v>
      </c>
      <c r="Z58" s="19" t="s">
        <v>1995</v>
      </c>
      <c r="AA58" s="19" t="s">
        <v>1995</v>
      </c>
      <c r="AB58" s="19" t="s">
        <v>1995</v>
      </c>
      <c r="AC58" s="19" t="s">
        <v>1995</v>
      </c>
      <c r="AD58" s="19" t="s">
        <v>590</v>
      </c>
      <c r="AE58" s="19" t="s">
        <v>590</v>
      </c>
      <c r="AF58" s="19" t="s">
        <v>1995</v>
      </c>
      <c r="AG58" s="19" t="s">
        <v>1995</v>
      </c>
      <c r="AI58" s="19" t="s">
        <v>1995</v>
      </c>
      <c r="AJ58" s="19" t="s">
        <v>590</v>
      </c>
      <c r="AK58" s="19" t="s">
        <v>1995</v>
      </c>
      <c r="AL58" s="19" t="s">
        <v>1995</v>
      </c>
      <c r="AN58" s="19" t="s">
        <v>1995</v>
      </c>
      <c r="AO58" s="19"/>
      <c r="AP58" s="19" t="s">
        <v>1995</v>
      </c>
      <c r="AR58" s="19" t="s">
        <v>1995</v>
      </c>
      <c r="AS58" s="57"/>
      <c r="AT58" s="19" t="s">
        <v>1995</v>
      </c>
      <c r="AU58" s="19" t="s">
        <v>1995</v>
      </c>
      <c r="AV58" s="19" t="s">
        <v>590</v>
      </c>
      <c r="AW58" s="19" t="s">
        <v>1995</v>
      </c>
      <c r="AX58" s="19" t="s">
        <v>1995</v>
      </c>
      <c r="AY58" s="19" t="s">
        <v>1995</v>
      </c>
      <c r="BA58" s="19" t="s">
        <v>1995</v>
      </c>
      <c r="BB58" s="19" t="s">
        <v>1995</v>
      </c>
      <c r="BC58" s="19" t="s">
        <v>590</v>
      </c>
      <c r="BD58" s="19" t="s">
        <v>1995</v>
      </c>
      <c r="BE58" s="19" t="s">
        <v>590</v>
      </c>
      <c r="BF58" s="19" t="s">
        <v>1995</v>
      </c>
      <c r="BH58" s="19" t="s">
        <v>1995</v>
      </c>
    </row>
    <row r="59" spans="1:60">
      <c r="A59" s="46" t="s">
        <v>570</v>
      </c>
      <c r="C59" s="19" t="s">
        <v>590</v>
      </c>
      <c r="D59" s="19" t="s">
        <v>1995</v>
      </c>
      <c r="E59" s="19" t="s">
        <v>1995</v>
      </c>
      <c r="F59" s="19" t="s">
        <v>1995</v>
      </c>
      <c r="G59" s="19" t="s">
        <v>590</v>
      </c>
      <c r="H59" s="19" t="s">
        <v>1995</v>
      </c>
      <c r="I59" s="57"/>
      <c r="J59" s="19" t="s">
        <v>590</v>
      </c>
      <c r="K59" s="19" t="s">
        <v>590</v>
      </c>
      <c r="L59" s="19" t="s">
        <v>590</v>
      </c>
      <c r="M59" s="19"/>
      <c r="N59" s="19" t="s">
        <v>1995</v>
      </c>
      <c r="P59" s="19" t="s">
        <v>1995</v>
      </c>
      <c r="R59" s="19" t="s">
        <v>590</v>
      </c>
      <c r="S59" s="19" t="s">
        <v>590</v>
      </c>
      <c r="T59" s="19" t="s">
        <v>590</v>
      </c>
      <c r="U59" s="19" t="s">
        <v>590</v>
      </c>
      <c r="V59" s="19" t="s">
        <v>590</v>
      </c>
      <c r="W59" s="19" t="s">
        <v>590</v>
      </c>
      <c r="X59" s="19" t="s">
        <v>590</v>
      </c>
      <c r="Y59" s="19" t="s">
        <v>2994</v>
      </c>
      <c r="Z59" s="19" t="s">
        <v>590</v>
      </c>
      <c r="AA59" s="19" t="s">
        <v>590</v>
      </c>
      <c r="AB59" s="19" t="s">
        <v>590</v>
      </c>
      <c r="AC59" s="19" t="s">
        <v>590</v>
      </c>
      <c r="AD59" s="19" t="s">
        <v>590</v>
      </c>
      <c r="AE59" s="19" t="s">
        <v>590</v>
      </c>
      <c r="AF59" s="19" t="s">
        <v>590</v>
      </c>
      <c r="AG59" s="19" t="s">
        <v>590</v>
      </c>
      <c r="AI59" s="19" t="s">
        <v>590</v>
      </c>
      <c r="AJ59" s="19" t="s">
        <v>1995</v>
      </c>
      <c r="AK59" s="19" t="s">
        <v>590</v>
      </c>
      <c r="AL59" s="19" t="s">
        <v>590</v>
      </c>
      <c r="AN59" s="19" t="s">
        <v>590</v>
      </c>
      <c r="AO59" s="19"/>
      <c r="AP59" s="19" t="s">
        <v>590</v>
      </c>
      <c r="AR59" s="19" t="s">
        <v>590</v>
      </c>
      <c r="AS59" s="57"/>
      <c r="AT59" s="19" t="s">
        <v>590</v>
      </c>
      <c r="AU59" s="19" t="s">
        <v>590</v>
      </c>
      <c r="AV59" s="19" t="s">
        <v>590</v>
      </c>
      <c r="AW59" s="19" t="s">
        <v>590</v>
      </c>
      <c r="AX59" s="19" t="s">
        <v>590</v>
      </c>
      <c r="AY59" s="19" t="s">
        <v>1995</v>
      </c>
      <c r="BA59" s="19" t="s">
        <v>1995</v>
      </c>
      <c r="BB59" s="19" t="s">
        <v>590</v>
      </c>
      <c r="BC59" s="19" t="s">
        <v>1995</v>
      </c>
      <c r="BD59" s="19" t="s">
        <v>1995</v>
      </c>
      <c r="BE59" s="19" t="s">
        <v>590</v>
      </c>
      <c r="BF59" s="19" t="s">
        <v>590</v>
      </c>
      <c r="BH59" s="19" t="s">
        <v>590</v>
      </c>
    </row>
    <row r="60" spans="1:60">
      <c r="A60" s="46" t="s">
        <v>571</v>
      </c>
      <c r="C60" s="19" t="s">
        <v>1995</v>
      </c>
      <c r="D60" s="19" t="s">
        <v>1995</v>
      </c>
      <c r="E60" s="19" t="s">
        <v>1995</v>
      </c>
      <c r="F60" s="19" t="s">
        <v>1995</v>
      </c>
      <c r="G60" s="19" t="s">
        <v>1995</v>
      </c>
      <c r="H60" s="19" t="s">
        <v>1995</v>
      </c>
      <c r="I60" s="57"/>
      <c r="J60" s="19" t="s">
        <v>1995</v>
      </c>
      <c r="K60" s="19" t="s">
        <v>1995</v>
      </c>
      <c r="L60" s="19" t="s">
        <v>590</v>
      </c>
      <c r="M60" s="19"/>
      <c r="N60" s="19" t="s">
        <v>1995</v>
      </c>
      <c r="P60" s="19" t="s">
        <v>590</v>
      </c>
      <c r="R60" s="19" t="s">
        <v>590</v>
      </c>
      <c r="S60" s="19" t="s">
        <v>590</v>
      </c>
      <c r="T60" s="19" t="s">
        <v>590</v>
      </c>
      <c r="U60" s="19" t="s">
        <v>1995</v>
      </c>
      <c r="V60" s="19" t="s">
        <v>1995</v>
      </c>
      <c r="W60" s="19" t="s">
        <v>1995</v>
      </c>
      <c r="X60" s="19" t="s">
        <v>590</v>
      </c>
      <c r="Y60" s="19" t="s">
        <v>2994</v>
      </c>
      <c r="Z60" s="19" t="s">
        <v>590</v>
      </c>
      <c r="AA60" s="19" t="s">
        <v>590</v>
      </c>
      <c r="AB60" s="19" t="s">
        <v>1995</v>
      </c>
      <c r="AC60" s="19" t="s">
        <v>1995</v>
      </c>
      <c r="AD60" s="19" t="s">
        <v>590</v>
      </c>
      <c r="AE60" s="19" t="s">
        <v>590</v>
      </c>
      <c r="AF60" s="19" t="s">
        <v>1995</v>
      </c>
      <c r="AG60" s="19" t="s">
        <v>1995</v>
      </c>
      <c r="AI60" s="19" t="s">
        <v>1995</v>
      </c>
      <c r="AJ60" s="19" t="s">
        <v>1995</v>
      </c>
      <c r="AK60" s="19" t="s">
        <v>1995</v>
      </c>
      <c r="AL60" s="19" t="s">
        <v>1995</v>
      </c>
      <c r="AN60" s="19" t="s">
        <v>1995</v>
      </c>
      <c r="AO60" s="19"/>
      <c r="AP60" s="19" t="s">
        <v>1995</v>
      </c>
      <c r="AR60" s="19" t="s">
        <v>1995</v>
      </c>
      <c r="AS60" s="57"/>
      <c r="AT60" s="19" t="s">
        <v>590</v>
      </c>
      <c r="AU60" s="19" t="s">
        <v>590</v>
      </c>
      <c r="AV60" s="19" t="s">
        <v>1995</v>
      </c>
      <c r="AW60" s="19" t="s">
        <v>1995</v>
      </c>
      <c r="AX60" s="19" t="s">
        <v>1995</v>
      </c>
      <c r="AY60" s="19" t="s">
        <v>1995</v>
      </c>
      <c r="BA60" s="19" t="s">
        <v>1995</v>
      </c>
      <c r="BB60" s="19" t="s">
        <v>1995</v>
      </c>
      <c r="BC60" s="19" t="s">
        <v>590</v>
      </c>
      <c r="BD60" s="19" t="s">
        <v>1995</v>
      </c>
      <c r="BE60" s="19" t="s">
        <v>1995</v>
      </c>
      <c r="BF60" s="19" t="s">
        <v>1995</v>
      </c>
      <c r="BH60" s="19" t="s">
        <v>590</v>
      </c>
    </row>
    <row r="61" spans="1:60">
      <c r="A61" s="46" t="s">
        <v>628</v>
      </c>
      <c r="C61" s="19" t="s">
        <v>1995</v>
      </c>
      <c r="D61" s="19" t="s">
        <v>1995</v>
      </c>
      <c r="E61" s="19" t="s">
        <v>1995</v>
      </c>
      <c r="F61" s="19" t="s">
        <v>1995</v>
      </c>
      <c r="G61" s="19" t="s">
        <v>1995</v>
      </c>
      <c r="H61" s="19" t="s">
        <v>1995</v>
      </c>
      <c r="I61" s="57"/>
      <c r="J61" s="19" t="s">
        <v>1995</v>
      </c>
      <c r="K61" s="19" t="s">
        <v>1995</v>
      </c>
      <c r="L61" s="19" t="s">
        <v>1995</v>
      </c>
      <c r="M61" s="19"/>
      <c r="N61" s="19" t="s">
        <v>1995</v>
      </c>
      <c r="P61" s="19" t="s">
        <v>1995</v>
      </c>
      <c r="R61" s="19" t="s">
        <v>1995</v>
      </c>
      <c r="S61" s="19" t="s">
        <v>1995</v>
      </c>
      <c r="T61" s="19" t="s">
        <v>590</v>
      </c>
      <c r="X61" s="19" t="s">
        <v>1995</v>
      </c>
      <c r="Z61" s="19" t="s">
        <v>1995</v>
      </c>
      <c r="AA61" s="19" t="s">
        <v>1995</v>
      </c>
      <c r="AB61" s="19" t="s">
        <v>590</v>
      </c>
      <c r="AC61" s="19" t="s">
        <v>1995</v>
      </c>
      <c r="AD61" s="19" t="s">
        <v>1995</v>
      </c>
      <c r="AE61" s="19" t="s">
        <v>1995</v>
      </c>
      <c r="AG61" s="19" t="s">
        <v>1995</v>
      </c>
      <c r="AI61" s="19" t="s">
        <v>1995</v>
      </c>
      <c r="AJ61" s="19" t="s">
        <v>1995</v>
      </c>
      <c r="AK61" s="19" t="s">
        <v>1995</v>
      </c>
      <c r="AL61" s="19" t="s">
        <v>1995</v>
      </c>
      <c r="AM61" s="19" t="s">
        <v>1995</v>
      </c>
      <c r="AN61" s="19" t="s">
        <v>1995</v>
      </c>
      <c r="AO61" s="19"/>
      <c r="AP61" s="19" t="s">
        <v>1995</v>
      </c>
      <c r="AQ61" s="19" t="s">
        <v>1995</v>
      </c>
      <c r="AR61" s="19" t="s">
        <v>1995</v>
      </c>
      <c r="AS61" s="57"/>
      <c r="AT61" s="19" t="s">
        <v>1995</v>
      </c>
      <c r="AU61" s="19" t="s">
        <v>590</v>
      </c>
      <c r="AV61" s="19" t="s">
        <v>590</v>
      </c>
      <c r="AW61" s="19" t="s">
        <v>1995</v>
      </c>
      <c r="AX61" s="19" t="s">
        <v>1995</v>
      </c>
      <c r="AY61" s="19" t="s">
        <v>1995</v>
      </c>
      <c r="BA61" s="19" t="s">
        <v>1995</v>
      </c>
      <c r="BB61" s="19" t="s">
        <v>1995</v>
      </c>
      <c r="BC61" s="19" t="s">
        <v>1995</v>
      </c>
      <c r="BD61" s="19" t="s">
        <v>1995</v>
      </c>
      <c r="BE61" s="19" t="s">
        <v>1995</v>
      </c>
      <c r="BF61" s="19" t="s">
        <v>1995</v>
      </c>
      <c r="BG61" s="19" t="s">
        <v>590</v>
      </c>
      <c r="BH61" s="19" t="s">
        <v>1995</v>
      </c>
    </row>
    <row r="62" spans="1:60" s="81" customFormat="1" ht="63.75">
      <c r="A62" s="77" t="s">
        <v>629</v>
      </c>
      <c r="B62" s="78"/>
      <c r="C62" s="78"/>
      <c r="D62" s="78" t="s">
        <v>5588</v>
      </c>
      <c r="E62" s="78"/>
      <c r="F62" s="78"/>
      <c r="G62" s="78"/>
      <c r="H62" s="78"/>
      <c r="I62" s="79"/>
      <c r="J62" s="78"/>
      <c r="K62" s="78"/>
      <c r="L62" s="78" t="s">
        <v>2908</v>
      </c>
      <c r="M62" s="19"/>
      <c r="N62" s="78" t="s">
        <v>5555</v>
      </c>
      <c r="O62" s="19"/>
      <c r="P62" s="78" t="s">
        <v>4847</v>
      </c>
      <c r="Q62" s="19"/>
      <c r="R62" s="78" t="s">
        <v>2906</v>
      </c>
      <c r="S62" s="78" t="s">
        <v>2989</v>
      </c>
      <c r="T62" s="78" t="s">
        <v>4797</v>
      </c>
      <c r="U62" s="78" t="s">
        <v>4256</v>
      </c>
      <c r="V62" s="78"/>
      <c r="W62" s="78"/>
      <c r="X62" s="78" t="s">
        <v>4765</v>
      </c>
      <c r="Y62" s="19"/>
      <c r="Z62" s="78" t="s">
        <v>3002</v>
      </c>
      <c r="AA62" s="78" t="s">
        <v>3003</v>
      </c>
      <c r="AB62" s="80" t="s">
        <v>4872</v>
      </c>
      <c r="AC62" s="78" t="s">
        <v>4200</v>
      </c>
      <c r="AD62" s="80" t="s">
        <v>4418</v>
      </c>
      <c r="AE62" s="80" t="s">
        <v>1191</v>
      </c>
      <c r="AF62" s="78"/>
      <c r="AG62" s="78" t="s">
        <v>1199</v>
      </c>
      <c r="AH62" s="78"/>
      <c r="AI62" s="78" t="s">
        <v>4057</v>
      </c>
      <c r="AJ62" s="78"/>
      <c r="AK62" s="78"/>
      <c r="AL62" s="78" t="s">
        <v>4212</v>
      </c>
      <c r="AM62" s="78"/>
      <c r="AN62" s="78" t="s">
        <v>4761</v>
      </c>
      <c r="AO62" s="19"/>
      <c r="AP62" s="78"/>
      <c r="AQ62" s="78"/>
      <c r="AR62" s="78" t="s">
        <v>4891</v>
      </c>
      <c r="AS62" s="79"/>
      <c r="AT62" s="78" t="s">
        <v>4219</v>
      </c>
      <c r="AU62" s="19">
        <v>0</v>
      </c>
      <c r="AV62" s="19">
        <v>0</v>
      </c>
      <c r="AW62" s="78"/>
      <c r="AX62" s="78" t="s">
        <v>2565</v>
      </c>
      <c r="AY62" s="78" t="s">
        <v>3093</v>
      </c>
      <c r="AZ62" s="78"/>
      <c r="BA62" s="78" t="s">
        <v>4235</v>
      </c>
      <c r="BB62" s="78" t="s">
        <v>4247</v>
      </c>
      <c r="BC62" s="80" t="s">
        <v>4268</v>
      </c>
      <c r="BD62" s="80" t="s">
        <v>4902</v>
      </c>
      <c r="BE62" s="78" t="s">
        <v>2551</v>
      </c>
      <c r="BF62" s="78" t="s">
        <v>4458</v>
      </c>
      <c r="BG62" s="73" t="s">
        <v>1585</v>
      </c>
      <c r="BH62" s="78"/>
    </row>
    <row r="63" spans="1:60" s="81" customFormat="1">
      <c r="A63" s="82" t="s">
        <v>630</v>
      </c>
      <c r="B63" s="78"/>
      <c r="C63" s="78"/>
      <c r="D63" s="78" t="s">
        <v>1995</v>
      </c>
      <c r="E63" s="78"/>
      <c r="F63" s="78"/>
      <c r="G63" s="78"/>
      <c r="H63" s="78" t="s">
        <v>1995</v>
      </c>
      <c r="I63" s="79"/>
      <c r="J63" s="78" t="s">
        <v>1995</v>
      </c>
      <c r="K63" s="78"/>
      <c r="L63" s="78"/>
      <c r="M63" s="19"/>
      <c r="N63" s="78" t="s">
        <v>1995</v>
      </c>
      <c r="O63" s="19"/>
      <c r="P63" s="78" t="s">
        <v>1995</v>
      </c>
      <c r="Q63" s="19"/>
      <c r="R63" s="78"/>
      <c r="S63" s="78"/>
      <c r="T63" s="78" t="s">
        <v>590</v>
      </c>
      <c r="U63" s="78" t="s">
        <v>1995</v>
      </c>
      <c r="V63" s="78"/>
      <c r="W63" s="78"/>
      <c r="X63" s="78"/>
      <c r="Y63" s="19"/>
      <c r="Z63" s="78"/>
      <c r="AA63" s="78" t="s">
        <v>1995</v>
      </c>
      <c r="AB63" s="78"/>
      <c r="AC63" s="78" t="s">
        <v>1995</v>
      </c>
      <c r="AD63" s="78" t="s">
        <v>1995</v>
      </c>
      <c r="AE63" s="78" t="s">
        <v>590</v>
      </c>
      <c r="AF63" s="78"/>
      <c r="AG63" s="78" t="s">
        <v>1995</v>
      </c>
      <c r="AH63" s="78"/>
      <c r="AI63" s="78" t="s">
        <v>1995</v>
      </c>
      <c r="AJ63" s="78"/>
      <c r="AK63" s="78"/>
      <c r="AL63" s="78"/>
      <c r="AM63" s="78" t="s">
        <v>1995</v>
      </c>
      <c r="AN63" s="78" t="s">
        <v>1995</v>
      </c>
      <c r="AO63" s="19"/>
      <c r="AP63" s="78"/>
      <c r="AQ63" s="78" t="s">
        <v>1995</v>
      </c>
      <c r="AR63" s="78" t="s">
        <v>1995</v>
      </c>
      <c r="AS63" s="79"/>
      <c r="AT63" s="78" t="s">
        <v>1995</v>
      </c>
      <c r="AU63" s="19"/>
      <c r="AV63" s="19"/>
      <c r="AW63" s="78"/>
      <c r="AX63" s="78" t="s">
        <v>1995</v>
      </c>
      <c r="AY63" s="78" t="s">
        <v>1995</v>
      </c>
      <c r="AZ63" s="78"/>
      <c r="BA63" s="78" t="s">
        <v>1995</v>
      </c>
      <c r="BB63" s="78" t="s">
        <v>1995</v>
      </c>
      <c r="BC63" s="78" t="s">
        <v>1995</v>
      </c>
      <c r="BD63" s="78" t="s">
        <v>1995</v>
      </c>
      <c r="BE63" s="78" t="s">
        <v>1995</v>
      </c>
      <c r="BF63" s="78"/>
      <c r="BG63" s="19"/>
      <c r="BH63" s="78"/>
    </row>
    <row r="64" spans="1:60" s="81" customFormat="1" ht="51">
      <c r="A64" s="77" t="s">
        <v>629</v>
      </c>
      <c r="B64" s="78"/>
      <c r="C64" s="78"/>
      <c r="D64" s="78" t="s">
        <v>5589</v>
      </c>
      <c r="E64" s="78"/>
      <c r="F64" s="78"/>
      <c r="G64" s="78"/>
      <c r="H64" s="78"/>
      <c r="I64" s="79"/>
      <c r="J64" s="78"/>
      <c r="K64" s="78"/>
      <c r="L64" s="78"/>
      <c r="M64" s="19"/>
      <c r="N64" s="78" t="s">
        <v>5556</v>
      </c>
      <c r="O64" s="19"/>
      <c r="P64" s="78"/>
      <c r="Q64" s="19"/>
      <c r="R64" s="78" t="s">
        <v>2907</v>
      </c>
      <c r="S64" s="78" t="s">
        <v>2990</v>
      </c>
      <c r="T64" s="78" t="s">
        <v>4798</v>
      </c>
      <c r="U64" s="78"/>
      <c r="V64" s="78"/>
      <c r="W64" s="78"/>
      <c r="X64" s="78" t="s">
        <v>3570</v>
      </c>
      <c r="Y64" s="19"/>
      <c r="Z64" s="78" t="s">
        <v>3570</v>
      </c>
      <c r="AA64" s="78"/>
      <c r="AB64" s="78"/>
      <c r="AC64" s="78" t="s">
        <v>4201</v>
      </c>
      <c r="AD64" s="80" t="s">
        <v>4419</v>
      </c>
      <c r="AE64" s="78"/>
      <c r="AF64" s="78"/>
      <c r="AG64" s="78"/>
      <c r="AH64" s="78"/>
      <c r="AI64" s="78" t="s">
        <v>4057</v>
      </c>
      <c r="AJ64" s="78" t="s">
        <v>4831</v>
      </c>
      <c r="AK64" s="78"/>
      <c r="AL64" s="78" t="s">
        <v>4213</v>
      </c>
      <c r="AM64" s="78"/>
      <c r="AN64" s="78"/>
      <c r="AO64" s="19"/>
      <c r="AP64" s="78"/>
      <c r="AQ64" s="78"/>
      <c r="AR64" s="80" t="s">
        <v>4892</v>
      </c>
      <c r="AS64" s="79"/>
      <c r="AT64" s="78" t="s">
        <v>4220</v>
      </c>
      <c r="AU64" s="19">
        <v>0</v>
      </c>
      <c r="AV64" s="19">
        <v>0</v>
      </c>
      <c r="AW64" s="78"/>
      <c r="AX64" s="78" t="s">
        <v>3004</v>
      </c>
      <c r="AY64" s="78" t="s">
        <v>3094</v>
      </c>
      <c r="AZ64" s="78"/>
      <c r="BA64" s="78" t="s">
        <v>4236</v>
      </c>
      <c r="BB64" s="78" t="s">
        <v>4248</v>
      </c>
      <c r="BC64" s="80" t="s">
        <v>4269</v>
      </c>
      <c r="BD64" s="80" t="s">
        <v>4249</v>
      </c>
      <c r="BE64" s="78" t="s">
        <v>2552</v>
      </c>
      <c r="BF64" s="78"/>
      <c r="BG64" s="19">
        <v>0</v>
      </c>
      <c r="BH64" s="78" t="s">
        <v>4835</v>
      </c>
    </row>
    <row r="65" spans="1:60" s="81" customFormat="1">
      <c r="A65" s="83" t="s">
        <v>631</v>
      </c>
      <c r="B65" s="78"/>
      <c r="C65" s="78"/>
      <c r="D65" s="78" t="s">
        <v>1995</v>
      </c>
      <c r="E65" s="78"/>
      <c r="F65" s="78"/>
      <c r="G65" s="78"/>
      <c r="H65" s="78" t="s">
        <v>1995</v>
      </c>
      <c r="I65" s="79"/>
      <c r="J65" s="78" t="s">
        <v>1995</v>
      </c>
      <c r="K65" s="78"/>
      <c r="L65" s="78"/>
      <c r="M65" s="19"/>
      <c r="N65" s="78" t="s">
        <v>1995</v>
      </c>
      <c r="O65" s="19"/>
      <c r="P65" s="78" t="s">
        <v>1995</v>
      </c>
      <c r="Q65" s="19"/>
      <c r="R65" s="78"/>
      <c r="S65" s="78" t="s">
        <v>1995</v>
      </c>
      <c r="T65" s="78"/>
      <c r="U65" s="78" t="s">
        <v>1995</v>
      </c>
      <c r="V65" s="78"/>
      <c r="W65" s="78"/>
      <c r="X65" s="78"/>
      <c r="Y65" s="19"/>
      <c r="Z65" s="78" t="s">
        <v>590</v>
      </c>
      <c r="AA65" s="78" t="s">
        <v>1995</v>
      </c>
      <c r="AB65" s="78" t="s">
        <v>590</v>
      </c>
      <c r="AC65" s="78" t="s">
        <v>1995</v>
      </c>
      <c r="AD65" s="78" t="s">
        <v>590</v>
      </c>
      <c r="AE65" s="78" t="s">
        <v>590</v>
      </c>
      <c r="AF65" s="78"/>
      <c r="AG65" s="78" t="s">
        <v>1995</v>
      </c>
      <c r="AH65" s="78"/>
      <c r="AI65" s="78" t="s">
        <v>1995</v>
      </c>
      <c r="AJ65" s="78" t="s">
        <v>1995</v>
      </c>
      <c r="AK65" s="78"/>
      <c r="AL65" s="78" t="s">
        <v>1995</v>
      </c>
      <c r="AM65" s="78" t="s">
        <v>1995</v>
      </c>
      <c r="AN65" s="78" t="s">
        <v>1995</v>
      </c>
      <c r="AO65" s="19"/>
      <c r="AP65" s="78"/>
      <c r="AQ65" s="78" t="s">
        <v>1995</v>
      </c>
      <c r="AR65" s="78" t="s">
        <v>1995</v>
      </c>
      <c r="AS65" s="79"/>
      <c r="AT65" s="78" t="s">
        <v>1995</v>
      </c>
      <c r="AU65" s="19"/>
      <c r="AV65" s="19"/>
      <c r="AW65" s="78"/>
      <c r="AX65" s="78" t="s">
        <v>1995</v>
      </c>
      <c r="AY65" s="78" t="s">
        <v>1995</v>
      </c>
      <c r="AZ65" s="78"/>
      <c r="BA65" s="78" t="s">
        <v>1995</v>
      </c>
      <c r="BB65" s="78" t="s">
        <v>1995</v>
      </c>
      <c r="BC65" s="78" t="s">
        <v>1995</v>
      </c>
      <c r="BD65" s="78" t="s">
        <v>1995</v>
      </c>
      <c r="BE65" s="78" t="s">
        <v>1995</v>
      </c>
      <c r="BF65" s="78" t="s">
        <v>1995</v>
      </c>
      <c r="BG65" s="19"/>
      <c r="BH65" s="78"/>
    </row>
    <row r="66" spans="1:60" s="81" customFormat="1" ht="38.25">
      <c r="A66" s="77" t="s">
        <v>629</v>
      </c>
      <c r="B66" s="78"/>
      <c r="C66" s="78"/>
      <c r="D66" s="78" t="s">
        <v>5589</v>
      </c>
      <c r="E66" s="78"/>
      <c r="F66" s="78"/>
      <c r="G66" s="78"/>
      <c r="H66" s="78"/>
      <c r="I66" s="79"/>
      <c r="J66" s="78"/>
      <c r="K66" s="78"/>
      <c r="L66" s="78"/>
      <c r="M66" s="19"/>
      <c r="N66" s="78" t="s">
        <v>5556</v>
      </c>
      <c r="O66" s="19"/>
      <c r="P66" s="78"/>
      <c r="Q66" s="19"/>
      <c r="R66" s="78" t="s">
        <v>2908</v>
      </c>
      <c r="S66" s="78"/>
      <c r="T66" s="78"/>
      <c r="U66" s="78"/>
      <c r="V66" s="78"/>
      <c r="W66" s="78"/>
      <c r="X66" s="78" t="s">
        <v>4748</v>
      </c>
      <c r="Y66" s="19"/>
      <c r="Z66" s="78" t="s">
        <v>4748</v>
      </c>
      <c r="AA66" s="78" t="s">
        <v>4749</v>
      </c>
      <c r="AB66" s="80" t="s">
        <v>4873</v>
      </c>
      <c r="AC66" s="78" t="s">
        <v>4202</v>
      </c>
      <c r="AD66" s="80" t="s">
        <v>4420</v>
      </c>
      <c r="AE66" s="80" t="s">
        <v>1192</v>
      </c>
      <c r="AF66" s="78"/>
      <c r="AG66" s="78" t="s">
        <v>1200</v>
      </c>
      <c r="AH66" s="78"/>
      <c r="AI66" s="78" t="s">
        <v>4057</v>
      </c>
      <c r="AJ66" s="78"/>
      <c r="AK66" s="78"/>
      <c r="AL66" s="78"/>
      <c r="AM66" s="78"/>
      <c r="AN66" s="78"/>
      <c r="AO66" s="19"/>
      <c r="AP66" s="78"/>
      <c r="AQ66" s="78"/>
      <c r="AR66" s="80" t="s">
        <v>4249</v>
      </c>
      <c r="AS66" s="79"/>
      <c r="AT66" s="78" t="s">
        <v>4221</v>
      </c>
      <c r="AU66" s="19">
        <v>0</v>
      </c>
      <c r="AV66" s="19">
        <v>0</v>
      </c>
      <c r="AW66" s="78"/>
      <c r="AX66" s="78" t="s">
        <v>4249</v>
      </c>
      <c r="AY66" s="78" t="s">
        <v>3095</v>
      </c>
      <c r="AZ66" s="78"/>
      <c r="BA66" s="78" t="s">
        <v>4236</v>
      </c>
      <c r="BB66" s="78" t="s">
        <v>4249</v>
      </c>
      <c r="BC66" s="80" t="s">
        <v>4270</v>
      </c>
      <c r="BD66" s="80" t="s">
        <v>4249</v>
      </c>
      <c r="BE66" s="78" t="s">
        <v>2553</v>
      </c>
      <c r="BF66" s="78" t="s">
        <v>4459</v>
      </c>
      <c r="BG66" s="19">
        <v>0</v>
      </c>
      <c r="BH66" s="78" t="s">
        <v>4835</v>
      </c>
    </row>
    <row r="67" spans="1:60" s="81" customFormat="1">
      <c r="A67" s="83" t="s">
        <v>632</v>
      </c>
      <c r="B67" s="78"/>
      <c r="C67" s="78"/>
      <c r="D67" s="78" t="s">
        <v>590</v>
      </c>
      <c r="E67" s="78"/>
      <c r="F67" s="78"/>
      <c r="G67" s="78"/>
      <c r="H67" s="78" t="s">
        <v>1995</v>
      </c>
      <c r="I67" s="79"/>
      <c r="J67" s="78" t="s">
        <v>1995</v>
      </c>
      <c r="K67" s="78"/>
      <c r="L67" s="78" t="s">
        <v>590</v>
      </c>
      <c r="M67" s="19"/>
      <c r="N67" s="78" t="s">
        <v>590</v>
      </c>
      <c r="O67" s="19"/>
      <c r="P67" s="78" t="s">
        <v>590</v>
      </c>
      <c r="Q67" s="19"/>
      <c r="R67" s="78" t="s">
        <v>590</v>
      </c>
      <c r="S67" s="78" t="s">
        <v>590</v>
      </c>
      <c r="T67" s="78"/>
      <c r="U67" s="78" t="s">
        <v>590</v>
      </c>
      <c r="V67" s="78"/>
      <c r="W67" s="78"/>
      <c r="X67" s="78" t="s">
        <v>590</v>
      </c>
      <c r="Y67" s="19"/>
      <c r="Z67" s="78" t="s">
        <v>590</v>
      </c>
      <c r="AA67" s="78" t="s">
        <v>590</v>
      </c>
      <c r="AB67" s="78" t="s">
        <v>590</v>
      </c>
      <c r="AC67" s="78" t="s">
        <v>590</v>
      </c>
      <c r="AD67" s="78" t="s">
        <v>590</v>
      </c>
      <c r="AE67" s="78" t="s">
        <v>590</v>
      </c>
      <c r="AF67" s="78" t="s">
        <v>590</v>
      </c>
      <c r="AG67" s="78" t="s">
        <v>590</v>
      </c>
      <c r="AH67" s="78"/>
      <c r="AI67" s="78" t="s">
        <v>590</v>
      </c>
      <c r="AJ67" s="78" t="s">
        <v>590</v>
      </c>
      <c r="AK67" s="78"/>
      <c r="AL67" s="78" t="s">
        <v>1995</v>
      </c>
      <c r="AM67" s="78" t="s">
        <v>1995</v>
      </c>
      <c r="AN67" s="78" t="s">
        <v>590</v>
      </c>
      <c r="AO67" s="19"/>
      <c r="AP67" s="78"/>
      <c r="AQ67" s="78" t="s">
        <v>1995</v>
      </c>
      <c r="AR67" s="78" t="s">
        <v>590</v>
      </c>
      <c r="AS67" s="79"/>
      <c r="AT67" s="78" t="s">
        <v>590</v>
      </c>
      <c r="AU67" s="19"/>
      <c r="AV67" s="19"/>
      <c r="AW67" s="78"/>
      <c r="AX67" s="78" t="s">
        <v>1995</v>
      </c>
      <c r="AY67" s="78" t="s">
        <v>1995</v>
      </c>
      <c r="AZ67" s="78"/>
      <c r="BA67" s="78" t="s">
        <v>590</v>
      </c>
      <c r="BB67" s="78" t="s">
        <v>590</v>
      </c>
      <c r="BC67" s="78" t="s">
        <v>590</v>
      </c>
      <c r="BD67" s="78" t="s">
        <v>590</v>
      </c>
      <c r="BE67" s="78" t="s">
        <v>590</v>
      </c>
      <c r="BF67" s="78" t="s">
        <v>590</v>
      </c>
      <c r="BG67" s="19"/>
      <c r="BH67" s="78" t="s">
        <v>590</v>
      </c>
    </row>
    <row r="68" spans="1:60" s="81" customFormat="1" ht="38.25">
      <c r="A68" s="77" t="s">
        <v>629</v>
      </c>
      <c r="B68" s="78"/>
      <c r="C68" s="78"/>
      <c r="D68" s="78"/>
      <c r="E68" s="78"/>
      <c r="F68" s="78"/>
      <c r="G68" s="78"/>
      <c r="H68" s="78" t="s">
        <v>4859</v>
      </c>
      <c r="I68" s="79"/>
      <c r="J68" s="78"/>
      <c r="K68" s="78"/>
      <c r="L68" s="78"/>
      <c r="M68" s="19"/>
      <c r="N68" s="78"/>
      <c r="O68" s="78"/>
      <c r="P68" s="78"/>
      <c r="Q68" s="78"/>
      <c r="R68" s="78" t="s">
        <v>2909</v>
      </c>
      <c r="S68" s="78"/>
      <c r="T68" s="78"/>
      <c r="U68" s="78" t="s">
        <v>4257</v>
      </c>
      <c r="V68" s="78"/>
      <c r="W68" s="78"/>
      <c r="X68" s="78"/>
      <c r="Y68" s="78"/>
      <c r="Z68" s="78"/>
      <c r="AA68" s="78"/>
      <c r="AB68" s="80" t="s">
        <v>4874</v>
      </c>
      <c r="AC68" s="78" t="s">
        <v>4203</v>
      </c>
      <c r="AD68" s="78"/>
      <c r="AE68" s="78"/>
      <c r="AF68" s="78"/>
      <c r="AG68" s="78" t="s">
        <v>1201</v>
      </c>
      <c r="AH68" s="78"/>
      <c r="AI68" s="78" t="s">
        <v>4058</v>
      </c>
      <c r="AJ68" s="78" t="s">
        <v>4832</v>
      </c>
      <c r="AK68" s="78"/>
      <c r="AL68" s="78" t="s">
        <v>4214</v>
      </c>
      <c r="AM68" s="78"/>
      <c r="AN68" s="78" t="s">
        <v>4762</v>
      </c>
      <c r="AO68" s="78"/>
      <c r="AP68" s="78"/>
      <c r="AQ68" s="78"/>
      <c r="AR68" s="80" t="s">
        <v>4893</v>
      </c>
      <c r="AS68" s="79"/>
      <c r="AT68" s="78"/>
      <c r="AU68" s="78">
        <v>0</v>
      </c>
      <c r="AV68" s="78">
        <v>0</v>
      </c>
      <c r="AW68" s="78"/>
      <c r="AX68" s="78"/>
      <c r="AY68" s="78" t="s">
        <v>3096</v>
      </c>
      <c r="AZ68" s="78"/>
      <c r="BA68" s="78" t="s">
        <v>4237</v>
      </c>
      <c r="BB68" s="78"/>
      <c r="BC68" s="80" t="s">
        <v>4271</v>
      </c>
      <c r="BD68" s="80" t="s">
        <v>4903</v>
      </c>
      <c r="BE68" s="78" t="s">
        <v>2554</v>
      </c>
      <c r="BF68" s="78" t="s">
        <v>4460</v>
      </c>
      <c r="BG68" s="78">
        <v>0</v>
      </c>
      <c r="BH68" s="78" t="s">
        <v>4271</v>
      </c>
    </row>
    <row r="69" spans="1:60" s="71" customFormat="1" ht="18">
      <c r="A69" s="65" t="s">
        <v>633</v>
      </c>
      <c r="B69" s="66"/>
      <c r="C69" s="66"/>
      <c r="D69" s="66"/>
      <c r="E69" s="66"/>
      <c r="F69" s="66"/>
      <c r="G69" s="66"/>
      <c r="H69" s="67"/>
      <c r="I69" s="68"/>
      <c r="J69" s="67"/>
      <c r="K69" s="66"/>
      <c r="L69" s="67"/>
      <c r="M69" s="104"/>
      <c r="N69" s="66"/>
      <c r="O69" s="104"/>
      <c r="P69" s="66"/>
      <c r="Q69" s="104"/>
      <c r="R69" s="66"/>
      <c r="S69" s="67"/>
      <c r="T69" s="66"/>
      <c r="U69" s="66"/>
      <c r="V69" s="66"/>
      <c r="W69" s="66"/>
      <c r="X69" s="67"/>
      <c r="Y69" s="104"/>
      <c r="Z69" s="67"/>
      <c r="AA69" s="67"/>
      <c r="AB69" s="67"/>
      <c r="AC69" s="66"/>
      <c r="AD69" s="66"/>
      <c r="AE69" s="66"/>
      <c r="AF69" s="66"/>
      <c r="AG69" s="66"/>
      <c r="AH69" s="66"/>
      <c r="AI69" s="66"/>
      <c r="AJ69" s="66"/>
      <c r="AK69" s="66"/>
      <c r="AL69" s="66"/>
      <c r="AM69" s="67"/>
      <c r="AN69" s="67"/>
      <c r="AO69" s="104"/>
      <c r="AP69" s="66"/>
      <c r="AQ69" s="67"/>
      <c r="AR69" s="67"/>
      <c r="AS69" s="68"/>
      <c r="AT69" s="66"/>
      <c r="AU69" s="104"/>
      <c r="AV69" s="104"/>
      <c r="AW69" s="66"/>
      <c r="AX69" s="66"/>
      <c r="AY69" s="66"/>
      <c r="AZ69" s="66"/>
      <c r="BA69" s="66"/>
      <c r="BB69" s="66"/>
      <c r="BC69" s="66"/>
      <c r="BD69" s="67"/>
      <c r="BE69" s="66"/>
      <c r="BF69" s="66"/>
      <c r="BG69" s="104"/>
      <c r="BH69" s="66"/>
    </row>
    <row r="70" spans="1:60" ht="38.25">
      <c r="A70" s="46" t="s">
        <v>572</v>
      </c>
      <c r="C70" s="19" t="s">
        <v>589</v>
      </c>
      <c r="D70" s="19" t="s">
        <v>589</v>
      </c>
      <c r="E70" s="19" t="s">
        <v>589</v>
      </c>
      <c r="F70" s="19" t="s">
        <v>589</v>
      </c>
      <c r="G70" s="19" t="s">
        <v>589</v>
      </c>
      <c r="H70" s="19" t="s">
        <v>589</v>
      </c>
      <c r="I70" s="19" t="s">
        <v>593</v>
      </c>
      <c r="J70" s="19" t="s">
        <v>589</v>
      </c>
      <c r="K70" s="19" t="s">
        <v>589</v>
      </c>
      <c r="L70" s="19" t="s">
        <v>589</v>
      </c>
      <c r="M70" s="19" t="s">
        <v>597</v>
      </c>
      <c r="N70" s="19" t="s">
        <v>589</v>
      </c>
      <c r="O70" s="19" t="s">
        <v>594</v>
      </c>
      <c r="P70" s="19" t="s">
        <v>597</v>
      </c>
      <c r="Q70" s="19" t="s">
        <v>599</v>
      </c>
      <c r="R70" s="19" t="s">
        <v>599</v>
      </c>
      <c r="S70" s="19" t="s">
        <v>597</v>
      </c>
      <c r="U70" s="19" t="s">
        <v>589</v>
      </c>
      <c r="V70" s="19" t="s">
        <v>597</v>
      </c>
      <c r="W70" s="19" t="s">
        <v>589</v>
      </c>
      <c r="X70" s="19" t="s">
        <v>597</v>
      </c>
      <c r="Y70" s="19" t="s">
        <v>589</v>
      </c>
      <c r="Z70" s="19" t="s">
        <v>597</v>
      </c>
      <c r="AA70" s="19" t="s">
        <v>589</v>
      </c>
      <c r="AB70" s="19" t="s">
        <v>593</v>
      </c>
      <c r="AC70" s="19" t="s">
        <v>589</v>
      </c>
      <c r="AD70" s="19" t="s">
        <v>597</v>
      </c>
      <c r="AE70" s="19" t="s">
        <v>589</v>
      </c>
      <c r="AF70" s="19" t="s">
        <v>589</v>
      </c>
      <c r="AG70" s="19" t="s">
        <v>589</v>
      </c>
      <c r="AH70" s="19" t="s">
        <v>589</v>
      </c>
      <c r="AI70" s="19" t="s">
        <v>589</v>
      </c>
      <c r="AJ70" s="19" t="s">
        <v>589</v>
      </c>
      <c r="AK70" s="19" t="s">
        <v>589</v>
      </c>
      <c r="AL70" s="19" t="s">
        <v>589</v>
      </c>
      <c r="AM70" s="19" t="s">
        <v>589</v>
      </c>
      <c r="AN70" s="19" t="s">
        <v>589</v>
      </c>
      <c r="AO70" s="19" t="s">
        <v>594</v>
      </c>
      <c r="AP70" s="19" t="s">
        <v>589</v>
      </c>
      <c r="AQ70" s="19" t="s">
        <v>589</v>
      </c>
      <c r="AR70" s="19" t="s">
        <v>589</v>
      </c>
      <c r="AS70" s="19" t="s">
        <v>593</v>
      </c>
      <c r="AT70" s="19" t="s">
        <v>589</v>
      </c>
      <c r="AW70" s="19" t="s">
        <v>589</v>
      </c>
      <c r="AX70" s="19" t="s">
        <v>589</v>
      </c>
      <c r="AY70" s="19" t="s">
        <v>589</v>
      </c>
      <c r="BA70" s="19" t="s">
        <v>589</v>
      </c>
      <c r="BB70" s="19" t="s">
        <v>589</v>
      </c>
      <c r="BC70" s="19" t="s">
        <v>589</v>
      </c>
      <c r="BD70" s="19" t="s">
        <v>589</v>
      </c>
      <c r="BE70" s="19" t="s">
        <v>589</v>
      </c>
      <c r="BF70" s="19" t="s">
        <v>597</v>
      </c>
      <c r="BG70" s="19" t="s">
        <v>597</v>
      </c>
      <c r="BH70" s="19" t="s">
        <v>597</v>
      </c>
    </row>
    <row r="71" spans="1:60">
      <c r="A71" s="46" t="s">
        <v>634</v>
      </c>
      <c r="C71" s="19" t="s">
        <v>1995</v>
      </c>
      <c r="D71" s="19" t="s">
        <v>590</v>
      </c>
      <c r="E71" s="19" t="s">
        <v>1995</v>
      </c>
      <c r="F71" s="19" t="s">
        <v>1995</v>
      </c>
      <c r="G71" s="19" t="s">
        <v>1995</v>
      </c>
      <c r="H71" s="19" t="s">
        <v>1995</v>
      </c>
      <c r="J71" s="19" t="s">
        <v>1995</v>
      </c>
      <c r="K71" s="19" t="s">
        <v>1995</v>
      </c>
      <c r="L71" s="19" t="s">
        <v>590</v>
      </c>
      <c r="M71" s="19" t="s">
        <v>590</v>
      </c>
      <c r="N71" s="19" t="s">
        <v>1995</v>
      </c>
      <c r="P71" s="19" t="s">
        <v>590</v>
      </c>
      <c r="T71" s="19" t="s">
        <v>590</v>
      </c>
      <c r="U71" s="19" t="s">
        <v>1995</v>
      </c>
      <c r="AA71" s="19" t="s">
        <v>590</v>
      </c>
      <c r="AC71" s="19" t="s">
        <v>1995</v>
      </c>
      <c r="AD71" s="19" t="s">
        <v>590</v>
      </c>
      <c r="AE71" s="19" t="s">
        <v>590</v>
      </c>
      <c r="AF71" s="19" t="s">
        <v>590</v>
      </c>
      <c r="AG71" s="19" t="s">
        <v>590</v>
      </c>
      <c r="AH71" s="19" t="s">
        <v>590</v>
      </c>
      <c r="AI71" s="19" t="s">
        <v>1995</v>
      </c>
      <c r="AJ71" s="19" t="s">
        <v>590</v>
      </c>
      <c r="AK71" s="19" t="s">
        <v>590</v>
      </c>
      <c r="AL71" s="19" t="s">
        <v>1995</v>
      </c>
      <c r="AM71" s="19" t="s">
        <v>1995</v>
      </c>
      <c r="AN71" s="19" t="s">
        <v>590</v>
      </c>
      <c r="AO71" s="19"/>
      <c r="AP71" s="19" t="s">
        <v>1995</v>
      </c>
      <c r="AQ71" s="19" t="s">
        <v>1995</v>
      </c>
      <c r="AS71" s="19" t="s">
        <v>590</v>
      </c>
      <c r="AT71" s="19" t="s">
        <v>590</v>
      </c>
      <c r="AW71" s="19" t="s">
        <v>1995</v>
      </c>
      <c r="AX71" s="19" t="s">
        <v>590</v>
      </c>
      <c r="AY71" s="19" t="s">
        <v>590</v>
      </c>
      <c r="BA71" s="19" t="s">
        <v>590</v>
      </c>
      <c r="BB71" s="19" t="s">
        <v>590</v>
      </c>
      <c r="BC71" s="19" t="s">
        <v>590</v>
      </c>
      <c r="BD71" s="19" t="s">
        <v>590</v>
      </c>
      <c r="BE71" s="19" t="s">
        <v>590</v>
      </c>
      <c r="BF71" s="19" t="s">
        <v>590</v>
      </c>
      <c r="BH71" s="19" t="s">
        <v>590</v>
      </c>
    </row>
    <row r="72" spans="1:60">
      <c r="A72" s="84" t="s">
        <v>635</v>
      </c>
      <c r="C72" s="19" t="s">
        <v>595</v>
      </c>
      <c r="D72" s="19" t="s">
        <v>595</v>
      </c>
      <c r="E72" s="19" t="s">
        <v>591</v>
      </c>
      <c r="F72" s="19" t="s">
        <v>591</v>
      </c>
      <c r="G72" s="19" t="s">
        <v>595</v>
      </c>
      <c r="H72" s="19" t="s">
        <v>595</v>
      </c>
      <c r="J72" s="19" t="s">
        <v>595</v>
      </c>
      <c r="K72" s="19" t="s">
        <v>595</v>
      </c>
      <c r="L72" s="19" t="s">
        <v>591</v>
      </c>
      <c r="M72" s="19" t="s">
        <v>591</v>
      </c>
      <c r="N72" s="19" t="s">
        <v>591</v>
      </c>
      <c r="U72" s="19" t="s">
        <v>595</v>
      </c>
      <c r="V72" s="19" t="s">
        <v>591</v>
      </c>
      <c r="W72" s="19" t="s">
        <v>591</v>
      </c>
      <c r="AA72" s="19" t="s">
        <v>595</v>
      </c>
      <c r="AC72" s="19" t="s">
        <v>591</v>
      </c>
      <c r="AE72" s="19" t="s">
        <v>587</v>
      </c>
      <c r="AF72" s="19" t="s">
        <v>591</v>
      </c>
      <c r="AG72" s="19" t="s">
        <v>591</v>
      </c>
      <c r="AH72" s="19" t="s">
        <v>591</v>
      </c>
      <c r="AI72" s="19" t="s">
        <v>595</v>
      </c>
      <c r="AJ72" s="19" t="s">
        <v>591</v>
      </c>
      <c r="AK72" s="19" t="s">
        <v>587</v>
      </c>
      <c r="AL72" s="19" t="s">
        <v>595</v>
      </c>
      <c r="AN72" s="19" t="s">
        <v>591</v>
      </c>
      <c r="AO72" s="19"/>
      <c r="AP72" s="19" t="s">
        <v>595</v>
      </c>
      <c r="AQ72" s="19" t="s">
        <v>595</v>
      </c>
      <c r="AT72" s="19" t="s">
        <v>591</v>
      </c>
      <c r="AW72" s="19" t="s">
        <v>595</v>
      </c>
      <c r="AX72" s="19" t="s">
        <v>591</v>
      </c>
      <c r="AY72" s="19" t="s">
        <v>591</v>
      </c>
      <c r="BA72" s="19" t="s">
        <v>595</v>
      </c>
      <c r="BB72" s="19" t="s">
        <v>591</v>
      </c>
      <c r="BC72" s="19" t="s">
        <v>587</v>
      </c>
      <c r="BD72" s="19" t="s">
        <v>591</v>
      </c>
      <c r="BE72" s="19" t="s">
        <v>591</v>
      </c>
    </row>
    <row r="73" spans="1:60">
      <c r="A73" s="84" t="s">
        <v>636</v>
      </c>
      <c r="C73" s="19" t="s">
        <v>595</v>
      </c>
      <c r="D73" s="19" t="s">
        <v>591</v>
      </c>
      <c r="E73" s="19" t="s">
        <v>591</v>
      </c>
      <c r="F73" s="19" t="s">
        <v>595</v>
      </c>
      <c r="G73" s="19" t="s">
        <v>595</v>
      </c>
      <c r="H73" s="19" t="s">
        <v>591</v>
      </c>
      <c r="J73" s="19" t="s">
        <v>595</v>
      </c>
      <c r="K73" s="19" t="s">
        <v>595</v>
      </c>
      <c r="M73" s="19" t="s">
        <v>591</v>
      </c>
      <c r="N73" s="19" t="s">
        <v>595</v>
      </c>
      <c r="U73" s="19" t="s">
        <v>595</v>
      </c>
      <c r="V73" s="19" t="s">
        <v>591</v>
      </c>
      <c r="W73" s="19" t="s">
        <v>591</v>
      </c>
      <c r="AA73" s="19" t="s">
        <v>591</v>
      </c>
      <c r="AC73" s="19" t="s">
        <v>595</v>
      </c>
      <c r="AE73" s="19" t="s">
        <v>587</v>
      </c>
      <c r="AF73" s="19" t="s">
        <v>591</v>
      </c>
      <c r="AI73" s="19" t="s">
        <v>595</v>
      </c>
      <c r="AJ73" s="19" t="s">
        <v>595</v>
      </c>
      <c r="AK73" s="19" t="s">
        <v>587</v>
      </c>
      <c r="AL73" s="19" t="s">
        <v>595</v>
      </c>
      <c r="AN73" s="19" t="s">
        <v>595</v>
      </c>
      <c r="AO73" s="19"/>
      <c r="AP73" s="19" t="s">
        <v>595</v>
      </c>
      <c r="AQ73" s="19" t="s">
        <v>595</v>
      </c>
      <c r="AT73" s="19" t="s">
        <v>591</v>
      </c>
      <c r="AW73" s="19" t="s">
        <v>595</v>
      </c>
      <c r="AX73" s="19" t="s">
        <v>591</v>
      </c>
      <c r="AY73" s="19" t="s">
        <v>595</v>
      </c>
      <c r="BA73" s="19" t="s">
        <v>591</v>
      </c>
      <c r="BB73" s="19" t="s">
        <v>591</v>
      </c>
      <c r="BC73" s="19" t="s">
        <v>591</v>
      </c>
      <c r="BD73" s="19" t="s">
        <v>591</v>
      </c>
      <c r="BE73" s="19" t="s">
        <v>587</v>
      </c>
    </row>
    <row r="74" spans="1:60">
      <c r="A74" s="84" t="s">
        <v>637</v>
      </c>
      <c r="C74" s="19" t="s">
        <v>590</v>
      </c>
      <c r="D74" s="19" t="s">
        <v>590</v>
      </c>
      <c r="E74" s="19" t="s">
        <v>590</v>
      </c>
      <c r="F74" s="19" t="s">
        <v>590</v>
      </c>
      <c r="G74" s="19" t="s">
        <v>590</v>
      </c>
      <c r="H74" s="19" t="s">
        <v>590</v>
      </c>
      <c r="J74" s="19" t="s">
        <v>590</v>
      </c>
      <c r="K74" s="19" t="s">
        <v>590</v>
      </c>
      <c r="M74" s="19" t="s">
        <v>590</v>
      </c>
      <c r="N74" s="19" t="s">
        <v>590</v>
      </c>
      <c r="U74" s="19" t="s">
        <v>590</v>
      </c>
      <c r="V74" s="19" t="s">
        <v>590</v>
      </c>
      <c r="W74" s="19" t="s">
        <v>590</v>
      </c>
      <c r="AA74" s="19" t="s">
        <v>4750</v>
      </c>
      <c r="AC74" s="19" t="s">
        <v>590</v>
      </c>
      <c r="AE74" s="19" t="s">
        <v>1995</v>
      </c>
      <c r="AF74" s="19" t="s">
        <v>1995</v>
      </c>
      <c r="AI74" s="19" t="s">
        <v>1995</v>
      </c>
      <c r="AJ74" s="19" t="s">
        <v>590</v>
      </c>
      <c r="AK74" s="19" t="s">
        <v>590</v>
      </c>
      <c r="AL74" s="19" t="s">
        <v>590</v>
      </c>
      <c r="AN74" s="19" t="s">
        <v>590</v>
      </c>
      <c r="AO74" s="19"/>
      <c r="AP74" s="19" t="s">
        <v>590</v>
      </c>
      <c r="AQ74" s="19" t="s">
        <v>590</v>
      </c>
      <c r="AT74" s="19" t="s">
        <v>590</v>
      </c>
      <c r="AW74" s="19" t="s">
        <v>590</v>
      </c>
      <c r="AX74" s="19" t="s">
        <v>590</v>
      </c>
      <c r="AY74" s="19" t="s">
        <v>590</v>
      </c>
      <c r="BA74" s="19" t="s">
        <v>590</v>
      </c>
      <c r="BC74" s="19" t="s">
        <v>590</v>
      </c>
      <c r="BE74" s="19" t="s">
        <v>590</v>
      </c>
    </row>
    <row r="75" spans="1:60" s="81" customFormat="1" ht="165.75">
      <c r="A75" s="82" t="s">
        <v>638</v>
      </c>
      <c r="B75" s="78"/>
      <c r="C75" s="78"/>
      <c r="D75" s="78" t="s">
        <v>5590</v>
      </c>
      <c r="E75" s="78" t="s">
        <v>4804</v>
      </c>
      <c r="F75" s="78" t="s">
        <v>5580</v>
      </c>
      <c r="G75" s="78" t="s">
        <v>4074</v>
      </c>
      <c r="H75" s="81" t="s">
        <v>4860</v>
      </c>
      <c r="J75" s="78"/>
      <c r="K75" s="78" t="s">
        <v>4846</v>
      </c>
      <c r="L75" s="78" t="s">
        <v>2984</v>
      </c>
      <c r="M75" s="19" t="s">
        <v>1592</v>
      </c>
      <c r="N75" s="78" t="s">
        <v>5557</v>
      </c>
      <c r="O75" s="19"/>
      <c r="P75" s="78"/>
      <c r="Q75" s="19"/>
      <c r="R75" s="78"/>
      <c r="S75" s="78"/>
      <c r="T75" s="78"/>
      <c r="U75" s="78"/>
      <c r="V75" s="78" t="s">
        <v>4258</v>
      </c>
      <c r="W75" s="78" t="s">
        <v>4261</v>
      </c>
      <c r="X75" s="78"/>
      <c r="Y75" s="19"/>
      <c r="Z75" s="78"/>
      <c r="AA75" s="78" t="s">
        <v>4751</v>
      </c>
      <c r="AB75" s="78"/>
      <c r="AC75" s="78" t="s">
        <v>4204</v>
      </c>
      <c r="AD75" s="78"/>
      <c r="AE75" s="80" t="s">
        <v>1193</v>
      </c>
      <c r="AF75" s="78" t="s">
        <v>4228</v>
      </c>
      <c r="AG75" s="78" t="s">
        <v>1202</v>
      </c>
      <c r="AH75" s="78"/>
      <c r="AI75" s="78" t="s">
        <v>4059</v>
      </c>
      <c r="AJ75" s="78" t="s">
        <v>4833</v>
      </c>
      <c r="AK75" s="78" t="s">
        <v>4066</v>
      </c>
      <c r="AL75" s="78"/>
      <c r="AM75" s="78"/>
      <c r="AN75" s="78" t="s">
        <v>4763</v>
      </c>
      <c r="AO75" s="19"/>
      <c r="AP75" s="78" t="s">
        <v>4085</v>
      </c>
      <c r="AQ75" s="78"/>
      <c r="AT75" s="78" t="s">
        <v>4222</v>
      </c>
      <c r="AU75" s="19"/>
      <c r="AV75" s="19"/>
      <c r="AW75" s="78"/>
      <c r="AX75" s="78" t="s">
        <v>4843</v>
      </c>
      <c r="AY75" s="78" t="s">
        <v>3097</v>
      </c>
      <c r="AZ75" s="78"/>
      <c r="BA75" s="78" t="s">
        <v>4238</v>
      </c>
      <c r="BB75" s="78" t="s">
        <v>4250</v>
      </c>
      <c r="BC75" s="80" t="s">
        <v>4409</v>
      </c>
      <c r="BD75" s="80" t="s">
        <v>4904</v>
      </c>
      <c r="BE75" s="78" t="s">
        <v>4842</v>
      </c>
      <c r="BF75" s="78"/>
      <c r="BG75" s="19"/>
      <c r="BH75" s="78"/>
    </row>
    <row r="76" spans="1:60">
      <c r="A76" s="85" t="s">
        <v>639</v>
      </c>
      <c r="I76" s="19" t="s">
        <v>591</v>
      </c>
      <c r="M76" s="19"/>
      <c r="P76" s="19" t="s">
        <v>587</v>
      </c>
      <c r="R76" s="19" t="s">
        <v>587</v>
      </c>
      <c r="AO76" s="19"/>
      <c r="AR76" s="19" t="s">
        <v>591</v>
      </c>
      <c r="BC76" s="19" t="s">
        <v>587</v>
      </c>
    </row>
    <row r="77" spans="1:60">
      <c r="A77" s="86" t="s">
        <v>636</v>
      </c>
      <c r="I77" s="19" t="s">
        <v>591</v>
      </c>
      <c r="M77" s="19"/>
      <c r="P77" s="19" t="s">
        <v>587</v>
      </c>
      <c r="R77" s="19" t="s">
        <v>587</v>
      </c>
      <c r="AB77" s="19" t="s">
        <v>587</v>
      </c>
      <c r="AO77" s="19"/>
      <c r="AR77" s="19" t="s">
        <v>595</v>
      </c>
      <c r="BC77" s="19" t="s">
        <v>591</v>
      </c>
      <c r="BF77" s="19" t="s">
        <v>587</v>
      </c>
      <c r="BH77" s="19" t="s">
        <v>587</v>
      </c>
    </row>
    <row r="78" spans="1:60">
      <c r="A78" s="86" t="s">
        <v>637</v>
      </c>
      <c r="I78" s="19" t="s">
        <v>590</v>
      </c>
      <c r="M78" s="19"/>
      <c r="P78" s="19" t="s">
        <v>590</v>
      </c>
      <c r="R78" s="19" t="s">
        <v>590</v>
      </c>
      <c r="AB78" s="19" t="s">
        <v>1995</v>
      </c>
      <c r="AO78" s="19"/>
      <c r="AR78" s="19" t="s">
        <v>590</v>
      </c>
    </row>
    <row r="79" spans="1:60" ht="51">
      <c r="A79" s="86" t="s">
        <v>640</v>
      </c>
      <c r="I79" s="78" t="s">
        <v>4861</v>
      </c>
      <c r="M79" s="19"/>
      <c r="R79" s="19" t="s">
        <v>4826</v>
      </c>
      <c r="AO79" s="19"/>
    </row>
    <row r="80" spans="1:60">
      <c r="A80" s="87" t="s">
        <v>641</v>
      </c>
      <c r="M80" s="19"/>
      <c r="P80" s="19" t="s">
        <v>587</v>
      </c>
      <c r="S80" s="19" t="s">
        <v>587</v>
      </c>
      <c r="Z80" s="19" t="s">
        <v>587</v>
      </c>
      <c r="AD80" s="19" t="s">
        <v>591</v>
      </c>
      <c r="AO80" s="19"/>
      <c r="BF80" s="19" t="s">
        <v>587</v>
      </c>
      <c r="BH80" s="19" t="s">
        <v>591</v>
      </c>
    </row>
    <row r="81" spans="1:60" ht="51">
      <c r="A81" s="88" t="s">
        <v>642</v>
      </c>
      <c r="M81" s="19"/>
      <c r="P81" s="19" t="s">
        <v>2902</v>
      </c>
      <c r="S81" s="19" t="s">
        <v>2991</v>
      </c>
      <c r="AO81" s="19"/>
      <c r="BF81" s="19" t="s">
        <v>2897</v>
      </c>
    </row>
    <row r="82" spans="1:60">
      <c r="A82" s="87" t="s">
        <v>643</v>
      </c>
      <c r="M82" s="19"/>
      <c r="X82" s="19" t="s">
        <v>587</v>
      </c>
      <c r="AO82" s="19"/>
    </row>
    <row r="83" spans="1:60">
      <c r="A83" s="89" t="s">
        <v>642</v>
      </c>
      <c r="M83" s="19"/>
      <c r="AO83" s="19"/>
    </row>
    <row r="84" spans="1:60" s="81" customFormat="1" ht="63.75">
      <c r="A84" s="90" t="s">
        <v>573</v>
      </c>
      <c r="B84" s="78"/>
      <c r="C84" s="78"/>
      <c r="D84" s="78"/>
      <c r="E84" s="78"/>
      <c r="F84" s="78"/>
      <c r="G84" s="78" t="s">
        <v>4074</v>
      </c>
      <c r="H84" s="78"/>
      <c r="I84" s="78"/>
      <c r="J84" s="78"/>
      <c r="K84" s="78"/>
      <c r="L84" s="78"/>
      <c r="M84" s="19"/>
      <c r="N84" s="78"/>
      <c r="O84" s="19"/>
      <c r="P84" s="78" t="s">
        <v>2903</v>
      </c>
      <c r="Q84" s="19"/>
      <c r="R84" s="78"/>
      <c r="S84" s="19" t="s">
        <v>2992</v>
      </c>
      <c r="T84" s="78" t="s">
        <v>4799</v>
      </c>
      <c r="U84" s="78"/>
      <c r="V84" s="78"/>
      <c r="W84" s="78"/>
      <c r="X84" s="78" t="s">
        <v>4752</v>
      </c>
      <c r="Y84" s="19"/>
      <c r="Z84" s="78" t="s">
        <v>4752</v>
      </c>
      <c r="AA84" s="78"/>
      <c r="AB84" s="80" t="s">
        <v>4875</v>
      </c>
      <c r="AC84" s="78" t="s">
        <v>4205</v>
      </c>
      <c r="AD84" s="78"/>
      <c r="AE84" s="78"/>
      <c r="AF84" s="78"/>
      <c r="AG84" s="78" t="s">
        <v>1203</v>
      </c>
      <c r="AH84" s="78" t="s">
        <v>1203</v>
      </c>
      <c r="AI84" s="78"/>
      <c r="AJ84" s="78"/>
      <c r="AK84" s="78"/>
      <c r="AL84" s="78" t="s">
        <v>4215</v>
      </c>
      <c r="AM84" s="78"/>
      <c r="AN84" s="78"/>
      <c r="AO84" s="19"/>
      <c r="AP84" s="78" t="s">
        <v>4086</v>
      </c>
      <c r="AQ84" s="78"/>
      <c r="AR84" s="80" t="s">
        <v>4894</v>
      </c>
      <c r="AS84" s="80" t="s">
        <v>4895</v>
      </c>
      <c r="AT84" s="78"/>
      <c r="AU84" s="19"/>
      <c r="AV84" s="19"/>
      <c r="AW84" s="78" t="s">
        <v>4079</v>
      </c>
      <c r="AX84" s="78" t="s">
        <v>3006</v>
      </c>
      <c r="AY84" s="78" t="s">
        <v>4792</v>
      </c>
      <c r="AZ84" s="78"/>
      <c r="BA84" s="78"/>
      <c r="BB84" s="78"/>
      <c r="BC84" s="78"/>
      <c r="BD84" s="80" t="s">
        <v>4905</v>
      </c>
      <c r="BE84" s="78" t="s">
        <v>2555</v>
      </c>
      <c r="BF84" s="78" t="s">
        <v>2898</v>
      </c>
      <c r="BG84" s="19"/>
      <c r="BH84" s="78" t="s">
        <v>4836</v>
      </c>
    </row>
    <row r="85" spans="1:60">
      <c r="A85" s="85" t="s">
        <v>574</v>
      </c>
      <c r="C85" s="19" t="s">
        <v>3005</v>
      </c>
      <c r="D85" s="19" t="s">
        <v>5581</v>
      </c>
      <c r="E85" s="19" t="s">
        <v>4805</v>
      </c>
      <c r="F85" s="19" t="s">
        <v>5581</v>
      </c>
      <c r="G85" s="19" t="s">
        <v>5581</v>
      </c>
      <c r="H85" s="19" t="s">
        <v>4206</v>
      </c>
      <c r="I85" s="19" t="s">
        <v>4206</v>
      </c>
      <c r="J85" s="19" t="s">
        <v>4223</v>
      </c>
      <c r="K85" s="19" t="s">
        <v>3005</v>
      </c>
      <c r="L85" s="19" t="s">
        <v>2985</v>
      </c>
      <c r="M85" s="19" t="s">
        <v>4216</v>
      </c>
      <c r="N85" s="19" t="s">
        <v>5581</v>
      </c>
      <c r="P85" s="19" t="s">
        <v>4102</v>
      </c>
      <c r="R85" s="19" t="s">
        <v>4827</v>
      </c>
      <c r="S85" s="19" t="s">
        <v>2985</v>
      </c>
      <c r="U85" s="19" t="s">
        <v>4239</v>
      </c>
      <c r="V85" s="19" t="s">
        <v>4239</v>
      </c>
      <c r="W85" s="19" t="s">
        <v>4239</v>
      </c>
      <c r="Y85" s="19" t="s">
        <v>1620</v>
      </c>
      <c r="AA85" s="19" t="s">
        <v>4753</v>
      </c>
      <c r="AB85" s="73" t="s">
        <v>4876</v>
      </c>
      <c r="AC85" s="91">
        <v>39850</v>
      </c>
      <c r="AD85" s="73" t="s">
        <v>4410</v>
      </c>
      <c r="AE85" s="73" t="s">
        <v>3005</v>
      </c>
      <c r="AF85" s="19" t="s">
        <v>4206</v>
      </c>
      <c r="AG85" s="19" t="s">
        <v>3005</v>
      </c>
      <c r="AH85" s="19" t="s">
        <v>3005</v>
      </c>
      <c r="AI85" s="19" t="s">
        <v>5581</v>
      </c>
      <c r="AJ85" s="19" t="s">
        <v>4102</v>
      </c>
      <c r="AK85" s="19" t="s">
        <v>5581</v>
      </c>
      <c r="AL85" s="91" t="s">
        <v>4216</v>
      </c>
      <c r="AM85" s="19" t="s">
        <v>4882</v>
      </c>
      <c r="AN85" s="19" t="s">
        <v>2985</v>
      </c>
      <c r="AO85" s="19" t="s">
        <v>1620</v>
      </c>
      <c r="AP85" s="19" t="s">
        <v>5581</v>
      </c>
      <c r="AR85" s="73" t="s">
        <v>4896</v>
      </c>
      <c r="AS85" s="73" t="s">
        <v>4896</v>
      </c>
      <c r="AT85" s="19" t="s">
        <v>4223</v>
      </c>
      <c r="AU85" s="19" t="s">
        <v>4876</v>
      </c>
      <c r="AV85" s="19" t="s">
        <v>4223</v>
      </c>
      <c r="AW85" s="19" t="s">
        <v>4080</v>
      </c>
      <c r="AX85" s="19" t="s">
        <v>3005</v>
      </c>
      <c r="AY85" s="19" t="s">
        <v>4793</v>
      </c>
      <c r="BA85" s="19" t="s">
        <v>4239</v>
      </c>
      <c r="BB85" s="19" t="s">
        <v>4251</v>
      </c>
      <c r="BC85" s="73" t="s">
        <v>4410</v>
      </c>
      <c r="BD85" s="73" t="s">
        <v>4223</v>
      </c>
      <c r="BE85" s="19" t="s">
        <v>2556</v>
      </c>
      <c r="BF85" s="19" t="s">
        <v>3005</v>
      </c>
      <c r="BG85" s="73" t="s">
        <v>2985</v>
      </c>
      <c r="BH85" s="19" t="s">
        <v>3005</v>
      </c>
    </row>
    <row r="86" spans="1:60">
      <c r="A86" s="85" t="s">
        <v>575</v>
      </c>
      <c r="C86" s="92">
        <v>39850</v>
      </c>
      <c r="D86" s="19" t="s">
        <v>5591</v>
      </c>
      <c r="E86" s="91">
        <v>39854</v>
      </c>
      <c r="F86" s="19" t="s">
        <v>5582</v>
      </c>
      <c r="G86" s="19" t="s">
        <v>4075</v>
      </c>
      <c r="H86" s="91">
        <v>39847</v>
      </c>
      <c r="I86" s="91">
        <v>39847</v>
      </c>
      <c r="J86" s="91">
        <v>39848</v>
      </c>
      <c r="K86" s="19" t="s">
        <v>4090</v>
      </c>
      <c r="L86" s="91">
        <v>39843</v>
      </c>
      <c r="M86" s="91">
        <v>39843</v>
      </c>
      <c r="N86" s="91">
        <v>39881</v>
      </c>
      <c r="O86" s="91"/>
      <c r="P86" s="92">
        <v>39883</v>
      </c>
      <c r="Q86" s="91"/>
      <c r="R86" s="92">
        <v>39883</v>
      </c>
      <c r="S86" s="91">
        <v>39846</v>
      </c>
      <c r="U86" s="92">
        <v>39870</v>
      </c>
      <c r="V86" s="92">
        <v>39870</v>
      </c>
      <c r="W86" s="92">
        <v>39870</v>
      </c>
      <c r="Y86" s="91"/>
      <c r="AA86" s="92">
        <v>39835</v>
      </c>
      <c r="AB86" s="91">
        <v>39835</v>
      </c>
      <c r="AC86" s="19" t="s">
        <v>4206</v>
      </c>
      <c r="AE86" s="92">
        <v>39846</v>
      </c>
      <c r="AF86" s="92">
        <v>39848</v>
      </c>
      <c r="AG86" s="92">
        <v>39846</v>
      </c>
      <c r="AH86" s="92">
        <v>39846</v>
      </c>
      <c r="AI86" s="19" t="s">
        <v>4060</v>
      </c>
      <c r="AJ86" s="92">
        <v>39881</v>
      </c>
      <c r="AK86" s="19" t="s">
        <v>4067</v>
      </c>
      <c r="AL86" s="91">
        <v>39864</v>
      </c>
      <c r="AM86" s="19" t="s">
        <v>3964</v>
      </c>
      <c r="AN86" s="91">
        <v>39846</v>
      </c>
      <c r="AO86" s="91"/>
      <c r="AT86" s="92">
        <v>39850</v>
      </c>
      <c r="AU86" s="91"/>
      <c r="AV86" s="91"/>
      <c r="AX86" s="92">
        <v>39836</v>
      </c>
      <c r="AY86" s="91">
        <v>39836</v>
      </c>
      <c r="BA86" s="92">
        <v>39848</v>
      </c>
      <c r="BC86" s="92">
        <v>39840</v>
      </c>
      <c r="BD86" s="91">
        <v>39836</v>
      </c>
      <c r="BF86" s="91">
        <v>39884</v>
      </c>
      <c r="BG86" s="91">
        <v>39924</v>
      </c>
      <c r="BH86" s="92">
        <v>39882</v>
      </c>
    </row>
    <row r="87" spans="1:60" s="71" customFormat="1" ht="18.75">
      <c r="A87" s="93" t="s">
        <v>644</v>
      </c>
      <c r="B87" s="66"/>
      <c r="C87" s="66"/>
      <c r="D87" s="66"/>
      <c r="E87" s="66"/>
      <c r="F87" s="66"/>
      <c r="G87" s="66"/>
      <c r="H87" s="67"/>
      <c r="I87" s="67"/>
      <c r="J87" s="67"/>
      <c r="K87" s="66"/>
      <c r="L87" s="67"/>
      <c r="M87" s="104"/>
      <c r="N87" s="66"/>
      <c r="O87" s="104"/>
      <c r="P87" s="66"/>
      <c r="Q87" s="104"/>
      <c r="R87" s="66"/>
      <c r="S87" s="67"/>
      <c r="T87" s="66"/>
      <c r="U87" s="66"/>
      <c r="V87" s="66"/>
      <c r="W87" s="66"/>
      <c r="X87" s="67"/>
      <c r="Y87" s="104"/>
      <c r="Z87" s="67"/>
      <c r="AA87" s="67"/>
      <c r="AB87" s="67"/>
      <c r="AC87" s="66"/>
      <c r="AD87" s="66"/>
      <c r="AE87" s="66"/>
      <c r="AF87" s="66"/>
      <c r="AG87" s="66"/>
      <c r="AH87" s="66"/>
      <c r="AI87" s="66"/>
      <c r="AJ87" s="66"/>
      <c r="AK87" s="66"/>
      <c r="AL87" s="66"/>
      <c r="AM87" s="67"/>
      <c r="AN87" s="67"/>
      <c r="AO87" s="104"/>
      <c r="AP87" s="66"/>
      <c r="AQ87" s="67"/>
      <c r="AR87" s="67"/>
      <c r="AS87" s="67"/>
      <c r="AT87" s="66"/>
      <c r="AU87" s="104"/>
      <c r="AV87" s="104"/>
      <c r="AW87" s="66"/>
      <c r="AX87" s="66"/>
      <c r="AY87" s="66"/>
      <c r="AZ87" s="66"/>
      <c r="BA87" s="66"/>
      <c r="BB87" s="66"/>
      <c r="BC87" s="66"/>
      <c r="BD87" s="67"/>
      <c r="BE87" s="66"/>
      <c r="BF87" s="66"/>
      <c r="BG87" s="104"/>
      <c r="BH87" s="66"/>
    </row>
    <row r="88" spans="1:60">
      <c r="A88" s="94" t="s">
        <v>576</v>
      </c>
      <c r="C88" s="19">
        <v>0</v>
      </c>
      <c r="D88" s="19">
        <v>2</v>
      </c>
      <c r="E88" s="19">
        <v>1</v>
      </c>
      <c r="F88" s="19">
        <v>0</v>
      </c>
      <c r="G88" s="19">
        <v>1</v>
      </c>
      <c r="H88" s="19">
        <v>0</v>
      </c>
      <c r="I88" s="19">
        <v>0</v>
      </c>
      <c r="J88" s="19">
        <v>0</v>
      </c>
      <c r="K88" s="19">
        <v>1</v>
      </c>
      <c r="L88" s="19">
        <v>0</v>
      </c>
      <c r="M88" s="19">
        <v>1</v>
      </c>
      <c r="N88" s="19">
        <v>1</v>
      </c>
      <c r="O88" s="19">
        <v>1</v>
      </c>
      <c r="P88" s="19">
        <v>0</v>
      </c>
      <c r="Q88" s="19">
        <v>1</v>
      </c>
      <c r="R88" s="19">
        <v>0</v>
      </c>
      <c r="S88" s="19">
        <v>1</v>
      </c>
      <c r="T88" s="19">
        <v>0</v>
      </c>
      <c r="U88" s="19">
        <v>0</v>
      </c>
      <c r="V88" s="19">
        <v>1</v>
      </c>
      <c r="X88" s="19">
        <v>1</v>
      </c>
      <c r="Z88" s="19">
        <v>1</v>
      </c>
      <c r="AB88" s="19">
        <v>0</v>
      </c>
      <c r="AC88" s="19">
        <v>0</v>
      </c>
      <c r="AD88" s="19">
        <v>1</v>
      </c>
      <c r="AE88" s="19">
        <v>1</v>
      </c>
      <c r="AF88" s="19">
        <v>1</v>
      </c>
      <c r="AG88" s="19">
        <v>0</v>
      </c>
      <c r="AH88" s="19">
        <v>0</v>
      </c>
      <c r="AI88" s="19">
        <v>0</v>
      </c>
      <c r="AJ88" s="19">
        <v>0</v>
      </c>
      <c r="AK88" s="19">
        <v>0</v>
      </c>
      <c r="AL88" s="19">
        <v>0</v>
      </c>
      <c r="AM88" s="19">
        <v>0</v>
      </c>
      <c r="AN88" s="19">
        <v>1</v>
      </c>
      <c r="AO88" s="19">
        <v>1</v>
      </c>
      <c r="AP88" s="19">
        <v>0</v>
      </c>
      <c r="AQ88" s="19">
        <v>0</v>
      </c>
      <c r="AR88" s="19">
        <v>0</v>
      </c>
      <c r="AS88" s="19">
        <v>1</v>
      </c>
      <c r="AT88" s="19">
        <v>1</v>
      </c>
      <c r="AU88" s="19">
        <v>0</v>
      </c>
      <c r="AV88" s="19">
        <v>0</v>
      </c>
      <c r="AW88" s="19">
        <v>0</v>
      </c>
      <c r="AY88" s="19">
        <v>1</v>
      </c>
      <c r="BA88" s="19">
        <v>0</v>
      </c>
      <c r="BB88" s="19">
        <v>0</v>
      </c>
      <c r="BC88" s="19">
        <v>1</v>
      </c>
      <c r="BD88" s="19">
        <v>0</v>
      </c>
      <c r="BF88" s="19">
        <v>1</v>
      </c>
      <c r="BG88" s="19">
        <v>1</v>
      </c>
      <c r="BH88" s="19">
        <v>1</v>
      </c>
    </row>
    <row r="89" spans="1:60" ht="15">
      <c r="A89" s="95" t="s">
        <v>645</v>
      </c>
      <c r="C89" s="19">
        <v>1</v>
      </c>
      <c r="D89" s="19">
        <v>0</v>
      </c>
      <c r="E89" s="19">
        <v>0</v>
      </c>
      <c r="F89" s="19">
        <v>0</v>
      </c>
      <c r="G89" s="19">
        <v>0</v>
      </c>
      <c r="H89" s="19">
        <v>1</v>
      </c>
      <c r="I89" s="19">
        <v>1</v>
      </c>
      <c r="J89" s="19">
        <v>2</v>
      </c>
      <c r="K89" s="19">
        <v>0</v>
      </c>
      <c r="L89" s="19">
        <v>1</v>
      </c>
      <c r="M89" s="19">
        <v>0</v>
      </c>
      <c r="N89" s="19">
        <v>0</v>
      </c>
      <c r="P89" s="19">
        <v>1</v>
      </c>
      <c r="R89" s="19">
        <v>0</v>
      </c>
      <c r="S89" s="19">
        <v>0</v>
      </c>
      <c r="T89" s="19">
        <v>0</v>
      </c>
      <c r="U89" s="19">
        <v>1</v>
      </c>
      <c r="W89" s="19">
        <v>1</v>
      </c>
      <c r="Y89" s="19">
        <v>1</v>
      </c>
      <c r="Z89" s="19">
        <v>0</v>
      </c>
      <c r="AA89" s="19">
        <v>1</v>
      </c>
      <c r="AB89" s="19">
        <v>1</v>
      </c>
      <c r="AC89" s="19">
        <v>1</v>
      </c>
      <c r="AD89" s="19">
        <v>0</v>
      </c>
      <c r="AE89" s="19">
        <v>0</v>
      </c>
      <c r="AF89" s="19">
        <v>0</v>
      </c>
      <c r="AG89" s="19">
        <v>1</v>
      </c>
      <c r="AH89" s="19">
        <v>1</v>
      </c>
      <c r="AI89" s="19">
        <v>1</v>
      </c>
      <c r="AJ89" s="19">
        <v>1</v>
      </c>
      <c r="AK89" s="19">
        <v>1</v>
      </c>
      <c r="AL89" s="19">
        <v>1</v>
      </c>
      <c r="AM89" s="19">
        <v>1</v>
      </c>
      <c r="AN89" s="19">
        <v>0</v>
      </c>
      <c r="AO89" s="19"/>
      <c r="AP89" s="19">
        <v>1</v>
      </c>
      <c r="AQ89" s="19">
        <v>1</v>
      </c>
      <c r="AR89" s="19">
        <v>1</v>
      </c>
      <c r="AS89" s="19">
        <v>0</v>
      </c>
      <c r="AT89" s="19">
        <v>0</v>
      </c>
      <c r="AU89" s="19">
        <v>1</v>
      </c>
      <c r="AV89" s="19">
        <v>1</v>
      </c>
      <c r="AW89" s="19">
        <v>1</v>
      </c>
      <c r="AY89" s="19">
        <v>0</v>
      </c>
      <c r="BA89" s="19">
        <v>1</v>
      </c>
      <c r="BB89" s="19">
        <v>1</v>
      </c>
      <c r="BC89" s="19">
        <v>0</v>
      </c>
      <c r="BD89" s="19">
        <v>1</v>
      </c>
      <c r="BF89" s="19">
        <v>0</v>
      </c>
      <c r="BG89" s="19">
        <v>0</v>
      </c>
      <c r="BH89" s="19">
        <v>0</v>
      </c>
    </row>
    <row r="90" spans="1:60" ht="15">
      <c r="A90" s="96" t="s">
        <v>577</v>
      </c>
      <c r="C90" s="19">
        <v>0</v>
      </c>
      <c r="D90" s="19">
        <v>0</v>
      </c>
      <c r="E90" s="19">
        <v>4</v>
      </c>
      <c r="F90" s="19">
        <v>4</v>
      </c>
      <c r="G90" s="19">
        <v>0</v>
      </c>
      <c r="H90" s="19">
        <v>4</v>
      </c>
      <c r="I90" s="19">
        <v>4</v>
      </c>
      <c r="J90" s="19">
        <v>8</v>
      </c>
      <c r="K90" s="19">
        <v>0</v>
      </c>
      <c r="L90" s="19">
        <v>5</v>
      </c>
      <c r="M90" s="19">
        <v>4</v>
      </c>
      <c r="N90" s="19">
        <v>0</v>
      </c>
      <c r="P90" s="19">
        <v>4</v>
      </c>
      <c r="R90" s="19">
        <v>0</v>
      </c>
      <c r="S90" s="19">
        <v>4</v>
      </c>
      <c r="T90" s="19">
        <v>0</v>
      </c>
      <c r="U90" s="19">
        <v>5</v>
      </c>
      <c r="W90" s="19">
        <v>4</v>
      </c>
      <c r="Y90" s="19">
        <v>4</v>
      </c>
      <c r="Z90" s="19">
        <v>0</v>
      </c>
      <c r="AA90" s="19">
        <v>10</v>
      </c>
      <c r="AB90" s="19">
        <v>4</v>
      </c>
      <c r="AC90" s="19">
        <v>4</v>
      </c>
      <c r="AD90" s="19">
        <v>0</v>
      </c>
      <c r="AE90" s="19">
        <v>0</v>
      </c>
      <c r="AF90" s="19">
        <v>0</v>
      </c>
      <c r="AG90" s="19">
        <v>0</v>
      </c>
      <c r="AH90" s="19">
        <v>0</v>
      </c>
      <c r="AI90" s="19">
        <v>5</v>
      </c>
      <c r="AJ90" s="19">
        <v>4</v>
      </c>
      <c r="AK90" s="19">
        <v>4</v>
      </c>
      <c r="AL90" s="19">
        <v>4</v>
      </c>
      <c r="AM90" s="19">
        <v>4</v>
      </c>
      <c r="AN90" s="19">
        <v>4</v>
      </c>
      <c r="AO90" s="19"/>
      <c r="AP90" s="19">
        <v>4</v>
      </c>
      <c r="AQ90" s="19">
        <v>4</v>
      </c>
      <c r="AR90" s="19">
        <v>0</v>
      </c>
      <c r="AS90" s="19">
        <v>0</v>
      </c>
      <c r="AT90" s="19">
        <v>0</v>
      </c>
      <c r="AU90" s="19">
        <v>4</v>
      </c>
      <c r="AV90" s="19">
        <v>4</v>
      </c>
      <c r="AW90" s="19">
        <v>4</v>
      </c>
      <c r="AY90" s="19">
        <v>5</v>
      </c>
      <c r="BA90" s="19">
        <v>5</v>
      </c>
      <c r="BB90" s="19">
        <v>6</v>
      </c>
      <c r="BC90" s="19">
        <v>0</v>
      </c>
      <c r="BD90" s="19">
        <v>0</v>
      </c>
      <c r="BF90" s="19">
        <v>0</v>
      </c>
      <c r="BG90" s="19">
        <v>4</v>
      </c>
      <c r="BH90" s="19">
        <v>0</v>
      </c>
    </row>
    <row r="91" spans="1:60">
      <c r="A91" s="85" t="s">
        <v>646</v>
      </c>
      <c r="C91" s="19">
        <v>0</v>
      </c>
      <c r="D91" s="19">
        <v>0</v>
      </c>
      <c r="E91" s="19">
        <v>1</v>
      </c>
      <c r="F91" s="19">
        <v>0</v>
      </c>
      <c r="G91" s="19">
        <v>0</v>
      </c>
      <c r="H91" s="19">
        <v>0</v>
      </c>
      <c r="I91" s="19">
        <v>0</v>
      </c>
      <c r="J91" s="19">
        <v>0</v>
      </c>
      <c r="K91" s="19">
        <v>0</v>
      </c>
      <c r="L91" s="19">
        <v>0</v>
      </c>
      <c r="M91" s="19">
        <v>1</v>
      </c>
      <c r="N91" s="19">
        <v>0</v>
      </c>
      <c r="P91" s="19">
        <v>0</v>
      </c>
      <c r="R91" s="19">
        <v>0</v>
      </c>
      <c r="S91" s="19">
        <v>0</v>
      </c>
      <c r="T91" s="19">
        <v>0</v>
      </c>
      <c r="U91" s="19">
        <v>0</v>
      </c>
      <c r="Z91" s="19">
        <v>0</v>
      </c>
      <c r="AA91" s="19">
        <v>2</v>
      </c>
      <c r="AB91" s="19">
        <v>0</v>
      </c>
      <c r="AC91" s="19">
        <v>0</v>
      </c>
      <c r="AD91" s="19">
        <v>0</v>
      </c>
      <c r="AE91" s="19">
        <v>0</v>
      </c>
      <c r="AF91" s="19">
        <v>0</v>
      </c>
      <c r="AG91" s="19">
        <v>0</v>
      </c>
      <c r="AH91" s="19">
        <v>0</v>
      </c>
      <c r="AI91" s="19">
        <v>0</v>
      </c>
      <c r="AJ91" s="19">
        <v>0</v>
      </c>
      <c r="AK91" s="19">
        <v>0</v>
      </c>
      <c r="AL91" s="19">
        <v>0</v>
      </c>
      <c r="AM91" s="19">
        <v>0</v>
      </c>
      <c r="AN91" s="19">
        <v>2</v>
      </c>
      <c r="AO91" s="19"/>
      <c r="AP91" s="19">
        <v>0</v>
      </c>
      <c r="AQ91" s="19">
        <v>0</v>
      </c>
      <c r="AR91" s="19">
        <v>2</v>
      </c>
      <c r="AS91" s="19">
        <v>0</v>
      </c>
      <c r="AT91" s="19">
        <v>0</v>
      </c>
      <c r="AU91" s="19">
        <v>0</v>
      </c>
      <c r="AV91" s="19">
        <v>0</v>
      </c>
      <c r="AW91" s="19">
        <v>0</v>
      </c>
      <c r="AY91" s="19">
        <v>0</v>
      </c>
      <c r="BA91" s="19">
        <v>3</v>
      </c>
      <c r="BB91" s="19">
        <v>0</v>
      </c>
      <c r="BC91" s="19">
        <v>0</v>
      </c>
      <c r="BD91" s="19">
        <v>0</v>
      </c>
      <c r="BF91" s="19">
        <v>0</v>
      </c>
      <c r="BG91" s="19">
        <v>1</v>
      </c>
      <c r="BH91" s="19">
        <v>1</v>
      </c>
    </row>
    <row r="92" spans="1:60">
      <c r="A92" s="97" t="s">
        <v>647</v>
      </c>
      <c r="C92" s="19">
        <v>3</v>
      </c>
      <c r="D92" s="19">
        <v>2</v>
      </c>
      <c r="E92" s="19">
        <v>1</v>
      </c>
      <c r="F92" s="19">
        <v>2</v>
      </c>
      <c r="G92" s="19">
        <v>2</v>
      </c>
      <c r="H92" s="19">
        <v>2</v>
      </c>
      <c r="I92" s="19">
        <v>2</v>
      </c>
      <c r="J92" s="19">
        <v>2</v>
      </c>
      <c r="K92" s="19">
        <v>1</v>
      </c>
      <c r="L92" s="19">
        <v>2</v>
      </c>
      <c r="M92" s="19">
        <v>0</v>
      </c>
      <c r="N92" s="19">
        <v>1</v>
      </c>
      <c r="P92" s="19">
        <v>2</v>
      </c>
      <c r="R92" s="19">
        <v>0</v>
      </c>
      <c r="S92" s="19">
        <v>1</v>
      </c>
      <c r="T92" s="19">
        <v>0</v>
      </c>
      <c r="U92" s="19">
        <v>2</v>
      </c>
      <c r="W92" s="19">
        <v>1</v>
      </c>
      <c r="Y92" s="19">
        <v>2</v>
      </c>
      <c r="Z92" s="19">
        <v>0</v>
      </c>
      <c r="AA92" s="19">
        <v>0</v>
      </c>
      <c r="AB92" s="19">
        <v>2</v>
      </c>
      <c r="AC92" s="19">
        <v>2</v>
      </c>
      <c r="AD92" s="19">
        <v>1</v>
      </c>
      <c r="AE92" s="19">
        <v>0</v>
      </c>
      <c r="AF92" s="19">
        <v>0</v>
      </c>
      <c r="AG92" s="19">
        <v>2</v>
      </c>
      <c r="AH92" s="19">
        <v>1</v>
      </c>
      <c r="AI92" s="19">
        <v>1</v>
      </c>
      <c r="AJ92" s="19">
        <v>2</v>
      </c>
      <c r="AK92" s="19">
        <v>1</v>
      </c>
      <c r="AL92" s="19">
        <v>0</v>
      </c>
      <c r="AM92" s="19">
        <v>0</v>
      </c>
      <c r="AN92" s="19">
        <v>0</v>
      </c>
      <c r="AO92" s="19"/>
      <c r="AP92" s="19">
        <v>3</v>
      </c>
      <c r="AQ92" s="19">
        <v>2</v>
      </c>
      <c r="AR92" s="19">
        <v>0</v>
      </c>
      <c r="AS92" s="19">
        <v>0</v>
      </c>
      <c r="AT92" s="19">
        <v>1</v>
      </c>
      <c r="AU92" s="19">
        <v>1</v>
      </c>
      <c r="AV92" s="19">
        <v>1</v>
      </c>
      <c r="AW92" s="19">
        <v>2</v>
      </c>
      <c r="AY92" s="19">
        <v>2</v>
      </c>
      <c r="BA92" s="19">
        <v>0</v>
      </c>
      <c r="BB92" s="19">
        <v>2</v>
      </c>
      <c r="BC92" s="19">
        <v>1</v>
      </c>
      <c r="BD92" s="19">
        <v>2</v>
      </c>
      <c r="BF92" s="19">
        <v>1</v>
      </c>
      <c r="BG92" s="19">
        <v>0</v>
      </c>
      <c r="BH92" s="19">
        <v>0</v>
      </c>
    </row>
    <row r="93" spans="1:60">
      <c r="A93" s="97" t="s">
        <v>648</v>
      </c>
      <c r="C93" s="19">
        <v>0</v>
      </c>
      <c r="D93" s="19">
        <v>0</v>
      </c>
      <c r="E93" s="19">
        <v>0</v>
      </c>
      <c r="F93" s="19">
        <v>0</v>
      </c>
      <c r="G93" s="19">
        <v>0</v>
      </c>
      <c r="H93" s="19">
        <v>0</v>
      </c>
      <c r="I93" s="19">
        <v>0</v>
      </c>
      <c r="J93" s="19">
        <v>0</v>
      </c>
      <c r="K93" s="19">
        <v>0</v>
      </c>
      <c r="L93" s="19">
        <v>0</v>
      </c>
      <c r="M93" s="19">
        <v>0</v>
      </c>
      <c r="N93" s="19">
        <v>0</v>
      </c>
      <c r="P93" s="19">
        <v>0</v>
      </c>
      <c r="R93" s="19">
        <v>0</v>
      </c>
      <c r="S93" s="19">
        <v>0</v>
      </c>
      <c r="T93" s="19">
        <v>0</v>
      </c>
      <c r="U93" s="19">
        <v>0</v>
      </c>
      <c r="Z93" s="19">
        <v>0</v>
      </c>
      <c r="AA93" s="19">
        <v>0</v>
      </c>
      <c r="AB93" s="19">
        <v>0</v>
      </c>
      <c r="AC93" s="19">
        <v>0</v>
      </c>
      <c r="AD93" s="19">
        <v>0</v>
      </c>
      <c r="AE93" s="19">
        <v>0</v>
      </c>
      <c r="AF93" s="19">
        <v>0</v>
      </c>
      <c r="AG93" s="19">
        <v>0</v>
      </c>
      <c r="AH93" s="19">
        <v>0</v>
      </c>
      <c r="AI93" s="19">
        <v>0</v>
      </c>
      <c r="AJ93" s="19">
        <v>0</v>
      </c>
      <c r="AK93" s="19">
        <v>0</v>
      </c>
      <c r="AL93" s="19">
        <v>0</v>
      </c>
      <c r="AM93" s="19">
        <v>1</v>
      </c>
      <c r="AN93" s="19">
        <v>0</v>
      </c>
      <c r="AO93" s="19"/>
      <c r="AP93" s="19">
        <v>0</v>
      </c>
      <c r="AQ93" s="19">
        <v>0</v>
      </c>
      <c r="AR93" s="19">
        <v>0</v>
      </c>
      <c r="AS93" s="19">
        <v>0</v>
      </c>
      <c r="AT93" s="19">
        <v>0</v>
      </c>
      <c r="AU93" s="19">
        <v>0</v>
      </c>
      <c r="AV93" s="19">
        <v>0</v>
      </c>
      <c r="AW93" s="19">
        <v>0</v>
      </c>
      <c r="AY93" s="19">
        <v>0</v>
      </c>
      <c r="BA93" s="19">
        <v>0</v>
      </c>
      <c r="BB93" s="19">
        <v>0</v>
      </c>
      <c r="BC93" s="19">
        <v>0</v>
      </c>
      <c r="BD93" s="19">
        <v>0</v>
      </c>
      <c r="BF93" s="19">
        <v>0</v>
      </c>
      <c r="BG93" s="19">
        <v>0</v>
      </c>
      <c r="BH93" s="19">
        <v>0</v>
      </c>
    </row>
    <row r="94" spans="1:60">
      <c r="A94" s="97" t="s">
        <v>649</v>
      </c>
      <c r="C94" s="19">
        <v>0</v>
      </c>
      <c r="D94" s="19">
        <v>0</v>
      </c>
      <c r="E94" s="19">
        <v>0</v>
      </c>
      <c r="F94" s="19">
        <v>0</v>
      </c>
      <c r="G94" s="19">
        <v>0</v>
      </c>
      <c r="H94" s="19">
        <v>0</v>
      </c>
      <c r="I94" s="19">
        <v>0</v>
      </c>
      <c r="J94" s="19">
        <v>0</v>
      </c>
      <c r="K94" s="19">
        <v>0</v>
      </c>
      <c r="L94" s="19">
        <v>0</v>
      </c>
      <c r="M94" s="19">
        <v>0</v>
      </c>
      <c r="N94" s="19">
        <v>0</v>
      </c>
      <c r="P94" s="19">
        <v>0</v>
      </c>
      <c r="R94" s="19">
        <v>0</v>
      </c>
      <c r="S94" s="19">
        <v>0</v>
      </c>
      <c r="T94" s="19">
        <v>0</v>
      </c>
      <c r="U94" s="19">
        <v>0</v>
      </c>
      <c r="Z94" s="19">
        <v>0</v>
      </c>
      <c r="AA94" s="19">
        <v>0</v>
      </c>
      <c r="AB94" s="19">
        <v>0</v>
      </c>
      <c r="AC94" s="19">
        <v>0</v>
      </c>
      <c r="AD94" s="19">
        <v>0</v>
      </c>
      <c r="AE94" s="19">
        <v>0</v>
      </c>
      <c r="AF94" s="19">
        <v>0</v>
      </c>
      <c r="AG94" s="19">
        <v>0</v>
      </c>
      <c r="AH94" s="19">
        <v>0</v>
      </c>
      <c r="AI94" s="19">
        <v>0</v>
      </c>
      <c r="AJ94" s="19">
        <v>0</v>
      </c>
      <c r="AK94" s="19">
        <v>0</v>
      </c>
      <c r="AL94" s="19">
        <v>0</v>
      </c>
      <c r="AM94" s="19">
        <v>0</v>
      </c>
      <c r="AN94" s="19">
        <v>0</v>
      </c>
      <c r="AO94" s="19"/>
      <c r="AP94" s="19">
        <v>0</v>
      </c>
      <c r="AQ94" s="19">
        <v>0</v>
      </c>
      <c r="AR94" s="19">
        <v>0</v>
      </c>
      <c r="AS94" s="19">
        <v>0</v>
      </c>
      <c r="AT94" s="19">
        <v>0</v>
      </c>
      <c r="AU94" s="19">
        <v>0</v>
      </c>
      <c r="AV94" s="19">
        <v>0</v>
      </c>
      <c r="AW94" s="19">
        <v>0</v>
      </c>
      <c r="AY94" s="19">
        <v>0</v>
      </c>
      <c r="BA94" s="19">
        <v>0</v>
      </c>
      <c r="BB94" s="19">
        <v>0</v>
      </c>
      <c r="BC94" s="19">
        <v>0</v>
      </c>
      <c r="BD94" s="19">
        <v>0</v>
      </c>
      <c r="BF94" s="19">
        <v>0</v>
      </c>
      <c r="BG94" s="19">
        <v>0</v>
      </c>
      <c r="BH94" s="19">
        <v>0</v>
      </c>
    </row>
    <row r="95" spans="1:60">
      <c r="A95" s="98" t="s">
        <v>578</v>
      </c>
      <c r="C95" s="19">
        <v>0</v>
      </c>
      <c r="D95" s="19">
        <v>0</v>
      </c>
      <c r="E95" s="19">
        <v>0</v>
      </c>
      <c r="F95" s="19">
        <v>0</v>
      </c>
      <c r="G95" s="19">
        <v>0</v>
      </c>
      <c r="K95" s="19">
        <v>0</v>
      </c>
      <c r="M95" s="19">
        <v>0</v>
      </c>
      <c r="N95" s="19">
        <v>0</v>
      </c>
      <c r="P95" s="19">
        <v>0</v>
      </c>
      <c r="R95" s="19">
        <v>0</v>
      </c>
      <c r="T95" s="19">
        <v>0</v>
      </c>
      <c r="U95" s="19">
        <v>0</v>
      </c>
      <c r="Z95" s="19">
        <v>0</v>
      </c>
      <c r="AC95" s="19">
        <v>0</v>
      </c>
      <c r="AD95" s="19">
        <v>0</v>
      </c>
      <c r="AE95" s="19">
        <v>0</v>
      </c>
      <c r="AF95" s="19">
        <v>0</v>
      </c>
      <c r="AG95" s="19">
        <v>0</v>
      </c>
      <c r="AH95" s="19">
        <v>0</v>
      </c>
      <c r="AI95" s="19">
        <v>0</v>
      </c>
      <c r="AJ95" s="19">
        <v>0</v>
      </c>
      <c r="AK95" s="19">
        <v>0</v>
      </c>
      <c r="AL95" s="19">
        <v>0</v>
      </c>
      <c r="AN95" s="19">
        <v>0</v>
      </c>
      <c r="AO95" s="19"/>
      <c r="AP95" s="19">
        <v>0</v>
      </c>
      <c r="AR95" s="19">
        <v>0</v>
      </c>
      <c r="AS95" s="19">
        <v>0</v>
      </c>
      <c r="AT95" s="19">
        <v>0</v>
      </c>
      <c r="AU95" s="19">
        <v>0</v>
      </c>
      <c r="AV95" s="19">
        <v>0</v>
      </c>
      <c r="AW95" s="19">
        <v>0</v>
      </c>
      <c r="AY95" s="19">
        <v>0</v>
      </c>
      <c r="BA95" s="19">
        <v>0</v>
      </c>
      <c r="BB95" s="19">
        <v>0</v>
      </c>
      <c r="BC95" s="19">
        <v>0</v>
      </c>
      <c r="BD95" s="19">
        <v>0</v>
      </c>
      <c r="BF95" s="19">
        <v>0</v>
      </c>
      <c r="BG95" s="19">
        <v>0</v>
      </c>
      <c r="BH95" s="19">
        <v>0</v>
      </c>
    </row>
    <row r="96" spans="1:60">
      <c r="A96" s="85" t="s">
        <v>650</v>
      </c>
      <c r="C96" s="19">
        <v>0</v>
      </c>
      <c r="D96" s="19">
        <v>1</v>
      </c>
      <c r="E96" s="19">
        <v>0</v>
      </c>
      <c r="F96" s="19">
        <v>1</v>
      </c>
      <c r="G96" s="19">
        <v>0</v>
      </c>
      <c r="H96" s="19">
        <v>0</v>
      </c>
      <c r="I96" s="19">
        <v>0</v>
      </c>
      <c r="J96" s="19">
        <v>0</v>
      </c>
      <c r="K96" s="19">
        <v>1</v>
      </c>
      <c r="L96" s="19">
        <v>0</v>
      </c>
      <c r="M96" s="19">
        <v>0</v>
      </c>
      <c r="N96" s="19">
        <v>1</v>
      </c>
      <c r="O96" s="19">
        <v>1</v>
      </c>
      <c r="P96" s="19">
        <v>2</v>
      </c>
      <c r="R96" s="19">
        <v>0</v>
      </c>
      <c r="S96" s="19">
        <v>0</v>
      </c>
      <c r="T96" s="19">
        <v>2</v>
      </c>
      <c r="U96" s="19">
        <v>0</v>
      </c>
      <c r="X96" s="19">
        <v>1</v>
      </c>
      <c r="Y96" s="19">
        <v>1</v>
      </c>
      <c r="Z96" s="19">
        <v>1</v>
      </c>
      <c r="AA96" s="19">
        <v>0</v>
      </c>
      <c r="AB96" s="19">
        <v>1</v>
      </c>
      <c r="AC96" s="19">
        <v>1</v>
      </c>
      <c r="AD96" s="19">
        <v>0</v>
      </c>
      <c r="AE96" s="19">
        <v>0</v>
      </c>
      <c r="AF96" s="19">
        <v>1</v>
      </c>
      <c r="AG96" s="19">
        <v>0</v>
      </c>
      <c r="AH96" s="19">
        <v>0</v>
      </c>
      <c r="AI96" s="19">
        <v>1</v>
      </c>
      <c r="AJ96" s="19">
        <v>0</v>
      </c>
      <c r="AK96" s="19">
        <v>0</v>
      </c>
      <c r="AL96" s="19">
        <v>0</v>
      </c>
      <c r="AM96" s="19">
        <v>0</v>
      </c>
      <c r="AN96" s="19">
        <v>0</v>
      </c>
      <c r="AO96" s="19"/>
      <c r="AP96" s="19">
        <v>1</v>
      </c>
      <c r="AQ96" s="19">
        <v>0</v>
      </c>
      <c r="AR96" s="19">
        <v>0</v>
      </c>
      <c r="AS96" s="19">
        <v>1</v>
      </c>
      <c r="AT96" s="19">
        <v>0</v>
      </c>
      <c r="AU96" s="19">
        <v>0</v>
      </c>
      <c r="AV96" s="19">
        <v>1</v>
      </c>
      <c r="AW96" s="19">
        <v>0</v>
      </c>
      <c r="AY96" s="19">
        <v>0</v>
      </c>
      <c r="BA96" s="19">
        <v>0</v>
      </c>
      <c r="BB96" s="19">
        <v>5</v>
      </c>
      <c r="BC96" s="19">
        <v>0</v>
      </c>
      <c r="BD96" s="19">
        <v>0</v>
      </c>
      <c r="BF96" s="19">
        <v>0</v>
      </c>
      <c r="BG96" s="19">
        <v>1</v>
      </c>
      <c r="BH96" s="19">
        <v>1</v>
      </c>
    </row>
    <row r="97" spans="1:60">
      <c r="A97" s="88" t="s">
        <v>651</v>
      </c>
      <c r="C97" s="19">
        <v>2</v>
      </c>
      <c r="D97" s="19">
        <v>2</v>
      </c>
      <c r="E97" s="19">
        <v>2</v>
      </c>
      <c r="F97" s="19">
        <v>2</v>
      </c>
      <c r="G97" s="19">
        <v>2</v>
      </c>
      <c r="H97" s="19">
        <v>1</v>
      </c>
      <c r="I97" s="19">
        <v>1</v>
      </c>
      <c r="J97" s="19">
        <v>2</v>
      </c>
      <c r="K97" s="19">
        <v>1</v>
      </c>
      <c r="L97" s="19">
        <v>2</v>
      </c>
      <c r="M97" s="19">
        <v>3</v>
      </c>
      <c r="N97" s="19">
        <v>0</v>
      </c>
      <c r="P97" s="19">
        <v>1</v>
      </c>
      <c r="Q97" s="19">
        <v>1</v>
      </c>
      <c r="R97" s="19">
        <v>0</v>
      </c>
      <c r="S97" s="19">
        <v>1</v>
      </c>
      <c r="T97" s="19">
        <v>0</v>
      </c>
      <c r="U97" s="19">
        <v>2</v>
      </c>
      <c r="V97" s="19">
        <v>1</v>
      </c>
      <c r="W97" s="19">
        <v>2</v>
      </c>
      <c r="X97" s="19">
        <v>1</v>
      </c>
      <c r="Y97" s="19">
        <v>1</v>
      </c>
      <c r="Z97" s="19">
        <v>1</v>
      </c>
      <c r="AA97" s="19">
        <v>3</v>
      </c>
      <c r="AB97" s="19">
        <v>0</v>
      </c>
      <c r="AC97" s="19">
        <v>2</v>
      </c>
      <c r="AD97" s="19">
        <v>2</v>
      </c>
      <c r="AE97" s="19">
        <v>1</v>
      </c>
      <c r="AF97" s="19">
        <v>0</v>
      </c>
      <c r="AG97" s="19">
        <v>7</v>
      </c>
      <c r="AH97" s="19">
        <v>7</v>
      </c>
      <c r="AI97" s="19">
        <v>2</v>
      </c>
      <c r="AJ97" s="19">
        <v>1</v>
      </c>
      <c r="AK97" s="19">
        <v>2</v>
      </c>
      <c r="AL97" s="19">
        <v>2</v>
      </c>
      <c r="AM97" s="19">
        <v>1</v>
      </c>
      <c r="AN97" s="19">
        <v>2</v>
      </c>
      <c r="AO97" s="19">
        <v>2</v>
      </c>
      <c r="AP97" s="19">
        <v>2</v>
      </c>
      <c r="AQ97" s="19">
        <v>2</v>
      </c>
      <c r="AR97" s="19">
        <v>3</v>
      </c>
      <c r="AS97" s="19">
        <v>1</v>
      </c>
      <c r="AT97" s="19">
        <v>1</v>
      </c>
      <c r="AU97" s="19">
        <v>1</v>
      </c>
      <c r="AV97" s="19">
        <v>1</v>
      </c>
      <c r="AW97" s="19">
        <v>2</v>
      </c>
      <c r="AY97" s="19">
        <v>0</v>
      </c>
      <c r="BA97" s="19">
        <v>3</v>
      </c>
      <c r="BB97" s="19">
        <v>0</v>
      </c>
      <c r="BC97" s="19">
        <v>0</v>
      </c>
      <c r="BD97" s="19">
        <v>0</v>
      </c>
      <c r="BF97" s="19">
        <v>1</v>
      </c>
      <c r="BG97" s="19">
        <v>0</v>
      </c>
      <c r="BH97" s="19">
        <v>1</v>
      </c>
    </row>
    <row r="98" spans="1:60">
      <c r="A98" s="88" t="s">
        <v>652</v>
      </c>
      <c r="C98" s="19">
        <v>0</v>
      </c>
      <c r="D98" s="19">
        <v>0</v>
      </c>
      <c r="E98" s="19">
        <v>0</v>
      </c>
      <c r="F98" s="19">
        <v>0</v>
      </c>
      <c r="G98" s="19">
        <v>0</v>
      </c>
      <c r="H98" s="19">
        <v>1</v>
      </c>
      <c r="I98" s="19">
        <v>0</v>
      </c>
      <c r="J98" s="19">
        <v>0</v>
      </c>
      <c r="K98" s="19">
        <v>0</v>
      </c>
      <c r="L98" s="19">
        <v>2</v>
      </c>
      <c r="M98" s="19">
        <v>0</v>
      </c>
      <c r="N98" s="19">
        <v>0</v>
      </c>
      <c r="P98" s="19">
        <v>0</v>
      </c>
      <c r="R98" s="19">
        <v>0</v>
      </c>
      <c r="S98" s="19">
        <v>0</v>
      </c>
      <c r="T98" s="19">
        <v>0</v>
      </c>
      <c r="U98" s="19">
        <v>0</v>
      </c>
      <c r="Z98" s="19">
        <v>0</v>
      </c>
      <c r="AA98" s="19">
        <v>0</v>
      </c>
      <c r="AB98" s="19">
        <v>0</v>
      </c>
      <c r="AC98" s="19">
        <v>0</v>
      </c>
      <c r="AD98" s="19">
        <v>0</v>
      </c>
      <c r="AE98" s="19">
        <v>0</v>
      </c>
      <c r="AF98" s="19">
        <v>0</v>
      </c>
      <c r="AG98" s="19">
        <v>0</v>
      </c>
      <c r="AH98" s="19">
        <v>0</v>
      </c>
      <c r="AI98" s="19">
        <v>0</v>
      </c>
      <c r="AJ98" s="19">
        <v>0</v>
      </c>
      <c r="AK98" s="19">
        <v>0</v>
      </c>
      <c r="AL98" s="19">
        <v>0</v>
      </c>
      <c r="AM98" s="19">
        <v>0</v>
      </c>
      <c r="AN98" s="19">
        <v>0</v>
      </c>
      <c r="AO98" s="19"/>
      <c r="AP98" s="19">
        <v>0</v>
      </c>
      <c r="AQ98" s="19">
        <v>0</v>
      </c>
      <c r="AR98" s="19">
        <v>0</v>
      </c>
      <c r="AS98" s="19">
        <v>0</v>
      </c>
      <c r="AT98" s="19">
        <v>0</v>
      </c>
      <c r="AU98" s="19">
        <v>0</v>
      </c>
      <c r="AV98" s="19">
        <v>0</v>
      </c>
      <c r="AW98" s="19">
        <v>0</v>
      </c>
      <c r="AY98" s="19">
        <v>1</v>
      </c>
      <c r="BA98" s="19">
        <v>0</v>
      </c>
      <c r="BB98" s="19">
        <v>3</v>
      </c>
      <c r="BC98" s="19">
        <v>2</v>
      </c>
      <c r="BD98" s="19">
        <v>2</v>
      </c>
      <c r="BF98" s="19">
        <v>0</v>
      </c>
      <c r="BG98" s="19">
        <v>0</v>
      </c>
      <c r="BH98" s="19">
        <v>0</v>
      </c>
    </row>
    <row r="99" spans="1:60">
      <c r="A99" s="85" t="s">
        <v>653</v>
      </c>
      <c r="C99" s="19">
        <v>0</v>
      </c>
      <c r="D99" s="19">
        <v>1</v>
      </c>
      <c r="E99" s="19">
        <v>0</v>
      </c>
      <c r="F99" s="19">
        <v>0</v>
      </c>
      <c r="G99" s="19">
        <v>0</v>
      </c>
      <c r="H99" s="19">
        <v>0</v>
      </c>
      <c r="I99" s="19">
        <v>0</v>
      </c>
      <c r="J99" s="19">
        <v>0</v>
      </c>
      <c r="K99" s="19">
        <v>0</v>
      </c>
      <c r="L99" s="19">
        <v>0</v>
      </c>
      <c r="M99" s="19">
        <v>0</v>
      </c>
      <c r="N99" s="19">
        <v>0</v>
      </c>
      <c r="P99" s="19">
        <v>0</v>
      </c>
      <c r="R99" s="19">
        <v>0</v>
      </c>
      <c r="S99" s="19">
        <v>0</v>
      </c>
      <c r="T99" s="19">
        <v>0</v>
      </c>
      <c r="U99" s="19">
        <v>0</v>
      </c>
      <c r="Z99" s="19">
        <v>0</v>
      </c>
      <c r="AA99" s="19">
        <v>0</v>
      </c>
      <c r="AB99" s="19">
        <v>1</v>
      </c>
      <c r="AC99" s="19">
        <v>0</v>
      </c>
      <c r="AD99" s="19">
        <v>0</v>
      </c>
      <c r="AE99" s="19">
        <v>0</v>
      </c>
      <c r="AF99" s="19">
        <v>0</v>
      </c>
      <c r="AG99" s="19">
        <v>0</v>
      </c>
      <c r="AH99" s="19">
        <v>0</v>
      </c>
      <c r="AI99" s="19">
        <v>0</v>
      </c>
      <c r="AJ99" s="19">
        <v>0</v>
      </c>
      <c r="AK99" s="19">
        <v>1</v>
      </c>
      <c r="AL99" s="19">
        <v>0</v>
      </c>
      <c r="AM99" s="19">
        <v>0</v>
      </c>
      <c r="AN99" s="19">
        <v>0</v>
      </c>
      <c r="AO99" s="19"/>
      <c r="AP99" s="19">
        <v>0</v>
      </c>
      <c r="AQ99" s="19">
        <v>0</v>
      </c>
      <c r="AR99" s="19">
        <v>0</v>
      </c>
      <c r="AS99" s="19">
        <v>0</v>
      </c>
      <c r="AT99" s="19">
        <v>0</v>
      </c>
      <c r="AU99" s="19">
        <v>0</v>
      </c>
      <c r="AV99" s="19">
        <v>0</v>
      </c>
      <c r="AW99" s="19">
        <v>0</v>
      </c>
      <c r="AY99" s="19">
        <v>0</v>
      </c>
      <c r="BA99" s="19">
        <v>0</v>
      </c>
      <c r="BB99" s="19">
        <v>0</v>
      </c>
      <c r="BC99" s="19">
        <v>0</v>
      </c>
      <c r="BD99" s="19">
        <v>0</v>
      </c>
      <c r="BF99" s="19">
        <v>0</v>
      </c>
      <c r="BG99" s="19">
        <v>0</v>
      </c>
      <c r="BH99" s="19">
        <v>0</v>
      </c>
    </row>
    <row r="100" spans="1:60">
      <c r="A100" s="88" t="s">
        <v>651</v>
      </c>
      <c r="C100" s="19">
        <v>0</v>
      </c>
      <c r="D100" s="19">
        <v>0</v>
      </c>
      <c r="E100" s="19">
        <v>1</v>
      </c>
      <c r="F100" s="19">
        <v>0</v>
      </c>
      <c r="G100" s="19">
        <v>0</v>
      </c>
      <c r="H100" s="19">
        <v>0</v>
      </c>
      <c r="I100" s="19">
        <v>0</v>
      </c>
      <c r="J100" s="19">
        <v>0</v>
      </c>
      <c r="K100" s="19">
        <v>0</v>
      </c>
      <c r="L100" s="19">
        <v>0</v>
      </c>
      <c r="M100" s="19">
        <v>0</v>
      </c>
      <c r="N100" s="19">
        <v>0</v>
      </c>
      <c r="P100" s="19">
        <v>0</v>
      </c>
      <c r="R100" s="19">
        <v>0</v>
      </c>
      <c r="S100" s="19">
        <v>0</v>
      </c>
      <c r="T100" s="19">
        <v>0</v>
      </c>
      <c r="U100" s="19">
        <v>0</v>
      </c>
      <c r="Z100" s="19">
        <v>0</v>
      </c>
      <c r="AA100" s="19">
        <v>0</v>
      </c>
      <c r="AB100" s="19">
        <v>0</v>
      </c>
      <c r="AC100" s="19">
        <v>0</v>
      </c>
      <c r="AD100" s="19">
        <v>0</v>
      </c>
      <c r="AE100" s="19">
        <v>0</v>
      </c>
      <c r="AF100" s="19">
        <v>0</v>
      </c>
      <c r="AG100" s="19">
        <v>0</v>
      </c>
      <c r="AH100" s="19">
        <v>0</v>
      </c>
      <c r="AI100" s="19">
        <v>0</v>
      </c>
      <c r="AJ100" s="19">
        <v>1</v>
      </c>
      <c r="AK100" s="19">
        <v>0</v>
      </c>
      <c r="AL100" s="19">
        <v>0</v>
      </c>
      <c r="AM100" s="19">
        <v>0</v>
      </c>
      <c r="AN100" s="19">
        <v>0</v>
      </c>
      <c r="AO100" s="19"/>
      <c r="AP100" s="19">
        <v>0</v>
      </c>
      <c r="AQ100" s="19">
        <v>0</v>
      </c>
      <c r="AR100" s="19">
        <v>0</v>
      </c>
      <c r="AS100" s="19">
        <v>0</v>
      </c>
      <c r="AT100" s="19">
        <v>0</v>
      </c>
      <c r="AU100" s="19">
        <v>0</v>
      </c>
      <c r="AV100" s="19">
        <v>0</v>
      </c>
      <c r="AW100" s="19">
        <v>0</v>
      </c>
      <c r="AY100" s="19">
        <v>0</v>
      </c>
      <c r="BA100" s="19">
        <v>0</v>
      </c>
      <c r="BB100" s="19">
        <v>0</v>
      </c>
      <c r="BC100" s="19">
        <v>0</v>
      </c>
      <c r="BD100" s="19">
        <v>0</v>
      </c>
      <c r="BF100" s="19">
        <v>0</v>
      </c>
      <c r="BG100" s="19">
        <v>0</v>
      </c>
      <c r="BH100" s="19">
        <v>0</v>
      </c>
    </row>
    <row r="101" spans="1:60">
      <c r="A101" s="88" t="s">
        <v>652</v>
      </c>
      <c r="C101" s="19">
        <v>0</v>
      </c>
      <c r="D101" s="19">
        <v>0</v>
      </c>
      <c r="E101" s="19">
        <v>0</v>
      </c>
      <c r="F101" s="19">
        <v>0</v>
      </c>
      <c r="G101" s="19">
        <v>0</v>
      </c>
      <c r="H101" s="19">
        <v>0</v>
      </c>
      <c r="I101" s="19">
        <v>0</v>
      </c>
      <c r="J101" s="19">
        <v>0</v>
      </c>
      <c r="K101" s="19">
        <v>0</v>
      </c>
      <c r="L101" s="19">
        <v>0</v>
      </c>
      <c r="M101" s="19">
        <v>0</v>
      </c>
      <c r="N101" s="19">
        <v>0</v>
      </c>
      <c r="P101" s="19">
        <v>0</v>
      </c>
      <c r="R101" s="19">
        <v>0</v>
      </c>
      <c r="S101" s="19">
        <v>0</v>
      </c>
      <c r="T101" s="19">
        <v>0</v>
      </c>
      <c r="U101" s="19">
        <v>0</v>
      </c>
      <c r="Z101" s="19">
        <v>0</v>
      </c>
      <c r="AA101" s="19">
        <v>0</v>
      </c>
      <c r="AB101" s="19">
        <v>0</v>
      </c>
      <c r="AC101" s="19">
        <v>0</v>
      </c>
      <c r="AD101" s="19">
        <v>0</v>
      </c>
      <c r="AE101" s="19">
        <v>0</v>
      </c>
      <c r="AF101" s="19">
        <v>0</v>
      </c>
      <c r="AG101" s="19">
        <v>0</v>
      </c>
      <c r="AH101" s="19">
        <v>0</v>
      </c>
      <c r="AI101" s="19">
        <v>0</v>
      </c>
      <c r="AJ101" s="19">
        <v>0</v>
      </c>
      <c r="AK101" s="19">
        <v>0</v>
      </c>
      <c r="AL101" s="19">
        <v>0</v>
      </c>
      <c r="AM101" s="19">
        <v>0</v>
      </c>
      <c r="AN101" s="19">
        <v>0</v>
      </c>
      <c r="AO101" s="19"/>
      <c r="AP101" s="19">
        <v>0</v>
      </c>
      <c r="AQ101" s="19">
        <v>0</v>
      </c>
      <c r="AR101" s="19">
        <v>0</v>
      </c>
      <c r="AS101" s="19">
        <v>0</v>
      </c>
      <c r="AT101" s="19">
        <v>0</v>
      </c>
      <c r="AU101" s="19">
        <v>0</v>
      </c>
      <c r="AV101" s="19">
        <v>0</v>
      </c>
      <c r="AW101" s="19">
        <v>0</v>
      </c>
      <c r="AY101" s="19">
        <v>1</v>
      </c>
      <c r="BA101" s="19">
        <v>0</v>
      </c>
      <c r="BB101" s="19">
        <v>3</v>
      </c>
      <c r="BC101" s="19">
        <v>0</v>
      </c>
      <c r="BD101" s="19">
        <v>0</v>
      </c>
      <c r="BF101" s="19">
        <v>0</v>
      </c>
      <c r="BG101" s="19">
        <v>0</v>
      </c>
      <c r="BH101" s="19">
        <v>0</v>
      </c>
    </row>
    <row r="102" spans="1:60">
      <c r="A102" s="85" t="s">
        <v>654</v>
      </c>
      <c r="C102" s="19">
        <v>0</v>
      </c>
      <c r="D102" s="19">
        <v>1</v>
      </c>
      <c r="E102" s="19">
        <v>0</v>
      </c>
      <c r="F102" s="19">
        <v>1</v>
      </c>
      <c r="G102" s="19">
        <v>2</v>
      </c>
      <c r="H102" s="19">
        <v>0</v>
      </c>
      <c r="I102" s="19">
        <v>0</v>
      </c>
      <c r="J102" s="19">
        <v>0</v>
      </c>
      <c r="K102" s="19">
        <v>0</v>
      </c>
      <c r="L102" s="19">
        <v>0</v>
      </c>
      <c r="M102" s="19">
        <v>0</v>
      </c>
      <c r="N102" s="19">
        <v>1</v>
      </c>
      <c r="O102" s="19">
        <v>1</v>
      </c>
      <c r="P102" s="19">
        <v>0</v>
      </c>
      <c r="R102" s="19">
        <v>0</v>
      </c>
      <c r="S102" s="19">
        <v>0</v>
      </c>
      <c r="T102" s="19">
        <v>0</v>
      </c>
      <c r="U102" s="19">
        <v>0</v>
      </c>
      <c r="X102" s="19">
        <v>1</v>
      </c>
      <c r="Z102" s="19">
        <v>1</v>
      </c>
      <c r="AA102" s="19">
        <v>2</v>
      </c>
      <c r="AB102" s="19">
        <v>0</v>
      </c>
      <c r="AC102" s="19">
        <v>0</v>
      </c>
      <c r="AD102" s="19">
        <v>0</v>
      </c>
      <c r="AE102" s="19">
        <v>1</v>
      </c>
      <c r="AF102" s="19">
        <v>1</v>
      </c>
      <c r="AG102" s="19">
        <v>0</v>
      </c>
      <c r="AH102" s="19">
        <v>0</v>
      </c>
      <c r="AI102" s="19">
        <v>1</v>
      </c>
      <c r="AJ102" s="19">
        <v>0</v>
      </c>
      <c r="AK102" s="19">
        <v>0</v>
      </c>
      <c r="AL102" s="19">
        <v>0</v>
      </c>
      <c r="AM102" s="19">
        <v>0</v>
      </c>
      <c r="AN102" s="19">
        <v>0</v>
      </c>
      <c r="AO102" s="19"/>
      <c r="AP102" s="19">
        <v>0</v>
      </c>
      <c r="AQ102" s="19">
        <v>0</v>
      </c>
      <c r="AR102" s="19">
        <v>1</v>
      </c>
      <c r="AS102" s="19">
        <v>1</v>
      </c>
      <c r="AT102" s="19">
        <v>1</v>
      </c>
      <c r="AU102" s="19">
        <v>0</v>
      </c>
      <c r="AV102" s="19">
        <v>1</v>
      </c>
      <c r="AW102" s="19">
        <v>0</v>
      </c>
      <c r="AY102" s="19">
        <v>0</v>
      </c>
      <c r="BA102" s="19">
        <v>0</v>
      </c>
      <c r="BB102" s="19">
        <v>0</v>
      </c>
      <c r="BC102" s="19">
        <v>0</v>
      </c>
      <c r="BD102" s="19">
        <v>0</v>
      </c>
      <c r="BF102" s="19">
        <v>1</v>
      </c>
      <c r="BG102" s="19">
        <v>1</v>
      </c>
      <c r="BH102" s="19">
        <v>1</v>
      </c>
    </row>
    <row r="103" spans="1:60">
      <c r="A103" s="88" t="s">
        <v>651</v>
      </c>
      <c r="C103" s="19">
        <v>2</v>
      </c>
      <c r="D103" s="19">
        <v>2</v>
      </c>
      <c r="E103" s="19">
        <v>0</v>
      </c>
      <c r="F103" s="19">
        <v>3</v>
      </c>
      <c r="G103" s="19">
        <v>0</v>
      </c>
      <c r="H103" s="19">
        <v>2</v>
      </c>
      <c r="I103" s="19">
        <v>1</v>
      </c>
      <c r="J103" s="19">
        <v>2</v>
      </c>
      <c r="K103" s="19">
        <v>1</v>
      </c>
      <c r="L103" s="19">
        <v>2</v>
      </c>
      <c r="M103" s="19">
        <v>0</v>
      </c>
      <c r="N103" s="19">
        <v>0</v>
      </c>
      <c r="P103" s="19">
        <v>1</v>
      </c>
      <c r="R103" s="19">
        <v>0</v>
      </c>
      <c r="S103" s="19">
        <v>1</v>
      </c>
      <c r="T103" s="19">
        <v>0</v>
      </c>
      <c r="U103" s="19">
        <v>2</v>
      </c>
      <c r="W103" s="19">
        <v>1</v>
      </c>
      <c r="Y103" s="19">
        <v>1</v>
      </c>
      <c r="Z103" s="19">
        <v>0</v>
      </c>
      <c r="AA103" s="19">
        <v>0</v>
      </c>
      <c r="AB103" s="19">
        <v>1</v>
      </c>
      <c r="AC103" s="19">
        <v>1</v>
      </c>
      <c r="AD103" s="19">
        <v>1</v>
      </c>
      <c r="AE103" s="19">
        <v>0</v>
      </c>
      <c r="AF103" s="19">
        <v>0</v>
      </c>
      <c r="AG103" s="19">
        <v>1</v>
      </c>
      <c r="AH103" s="19">
        <v>1</v>
      </c>
      <c r="AI103" s="19">
        <v>2</v>
      </c>
      <c r="AJ103" s="19">
        <v>1</v>
      </c>
      <c r="AK103" s="19">
        <v>1</v>
      </c>
      <c r="AL103" s="19">
        <v>1</v>
      </c>
      <c r="AM103" s="19">
        <v>0</v>
      </c>
      <c r="AN103" s="19">
        <v>1</v>
      </c>
      <c r="AO103" s="19">
        <v>1</v>
      </c>
      <c r="AP103" s="19">
        <v>1</v>
      </c>
      <c r="AQ103" s="19">
        <v>0</v>
      </c>
      <c r="AR103" s="19">
        <v>1</v>
      </c>
      <c r="AS103" s="19">
        <v>1</v>
      </c>
      <c r="AT103" s="19">
        <v>0</v>
      </c>
      <c r="AU103" s="19">
        <v>1</v>
      </c>
      <c r="AV103" s="19">
        <v>0</v>
      </c>
      <c r="AW103" s="19">
        <v>1</v>
      </c>
      <c r="AY103" s="19">
        <v>1</v>
      </c>
      <c r="BA103" s="19">
        <v>3</v>
      </c>
      <c r="BB103" s="19">
        <v>0</v>
      </c>
      <c r="BC103" s="19">
        <v>1</v>
      </c>
      <c r="BD103" s="19">
        <v>1</v>
      </c>
      <c r="BF103" s="19">
        <v>0</v>
      </c>
      <c r="BG103" s="19">
        <v>0</v>
      </c>
      <c r="BH103" s="19">
        <v>0</v>
      </c>
    </row>
    <row r="104" spans="1:60">
      <c r="A104" s="88" t="s">
        <v>652</v>
      </c>
      <c r="C104" s="19">
        <v>0</v>
      </c>
      <c r="D104" s="19">
        <v>0</v>
      </c>
      <c r="E104" s="19">
        <v>0</v>
      </c>
      <c r="F104" s="19">
        <v>0</v>
      </c>
      <c r="G104" s="19">
        <v>0</v>
      </c>
      <c r="H104" s="19">
        <v>0</v>
      </c>
      <c r="I104" s="19">
        <v>0</v>
      </c>
      <c r="J104" s="19">
        <v>0</v>
      </c>
      <c r="K104" s="19">
        <v>0</v>
      </c>
      <c r="L104" s="19">
        <v>0</v>
      </c>
      <c r="M104" s="19">
        <v>0</v>
      </c>
      <c r="N104" s="19">
        <v>0</v>
      </c>
      <c r="P104" s="19">
        <v>0</v>
      </c>
      <c r="R104" s="19">
        <v>0</v>
      </c>
      <c r="S104" s="19">
        <v>0</v>
      </c>
      <c r="T104" s="19">
        <v>0</v>
      </c>
      <c r="U104" s="19">
        <v>0</v>
      </c>
      <c r="Z104" s="19">
        <v>0</v>
      </c>
      <c r="AA104" s="19">
        <v>0</v>
      </c>
      <c r="AB104" s="19">
        <v>0</v>
      </c>
      <c r="AC104" s="19">
        <v>0</v>
      </c>
      <c r="AD104" s="19">
        <v>0</v>
      </c>
      <c r="AE104" s="19">
        <v>0</v>
      </c>
      <c r="AF104" s="19">
        <v>0</v>
      </c>
      <c r="AG104" s="19">
        <v>0</v>
      </c>
      <c r="AH104" s="19">
        <v>0</v>
      </c>
      <c r="AI104" s="19">
        <v>0</v>
      </c>
      <c r="AJ104" s="19">
        <v>0</v>
      </c>
      <c r="AK104" s="19">
        <v>0</v>
      </c>
      <c r="AL104" s="19">
        <v>0</v>
      </c>
      <c r="AM104" s="19">
        <v>0</v>
      </c>
      <c r="AN104" s="19">
        <v>0</v>
      </c>
      <c r="AO104" s="19"/>
      <c r="AP104" s="19">
        <v>0</v>
      </c>
      <c r="AQ104" s="19">
        <v>2</v>
      </c>
      <c r="AR104" s="19">
        <v>0</v>
      </c>
      <c r="AS104" s="19">
        <v>0</v>
      </c>
      <c r="AT104" s="19">
        <v>0</v>
      </c>
      <c r="AU104" s="19">
        <v>0</v>
      </c>
      <c r="AV104" s="19">
        <v>0</v>
      </c>
      <c r="AW104" s="19">
        <v>0</v>
      </c>
      <c r="AY104" s="19">
        <v>0</v>
      </c>
      <c r="BA104" s="19">
        <v>0</v>
      </c>
      <c r="BB104" s="19">
        <v>0</v>
      </c>
      <c r="BC104" s="19">
        <v>0</v>
      </c>
      <c r="BD104" s="19">
        <v>0</v>
      </c>
      <c r="BF104" s="19">
        <v>0</v>
      </c>
      <c r="BG104" s="19">
        <v>0</v>
      </c>
      <c r="BH104" s="19">
        <v>0</v>
      </c>
    </row>
    <row r="105" spans="1:60">
      <c r="A105" s="85" t="s">
        <v>579</v>
      </c>
      <c r="C105" s="19">
        <v>0</v>
      </c>
      <c r="D105" s="19">
        <v>0</v>
      </c>
      <c r="E105" s="19">
        <v>1</v>
      </c>
      <c r="F105" s="19">
        <v>0</v>
      </c>
      <c r="G105" s="19">
        <v>0</v>
      </c>
      <c r="H105" s="19">
        <v>0</v>
      </c>
      <c r="I105" s="19">
        <v>0</v>
      </c>
      <c r="J105" s="19">
        <v>0</v>
      </c>
      <c r="K105" s="19">
        <v>0</v>
      </c>
      <c r="L105" s="19">
        <v>0</v>
      </c>
      <c r="M105" s="19">
        <v>0</v>
      </c>
      <c r="N105" s="19">
        <v>0</v>
      </c>
      <c r="P105" s="19">
        <v>0</v>
      </c>
      <c r="R105" s="19">
        <v>0</v>
      </c>
      <c r="S105" s="19">
        <v>0</v>
      </c>
      <c r="T105" s="19">
        <v>0</v>
      </c>
      <c r="U105" s="19">
        <v>0</v>
      </c>
      <c r="Z105" s="19">
        <v>0</v>
      </c>
      <c r="AA105" s="19">
        <v>1</v>
      </c>
      <c r="AB105" s="19">
        <v>0</v>
      </c>
      <c r="AC105" s="19">
        <v>0</v>
      </c>
      <c r="AD105" s="19">
        <v>0</v>
      </c>
      <c r="AE105" s="19">
        <v>0</v>
      </c>
      <c r="AG105" s="19">
        <v>1</v>
      </c>
      <c r="AH105" s="19">
        <v>0</v>
      </c>
      <c r="AI105" s="19">
        <v>0</v>
      </c>
      <c r="AJ105" s="19">
        <v>0</v>
      </c>
      <c r="AK105" s="19">
        <v>0</v>
      </c>
      <c r="AL105" s="19">
        <v>0</v>
      </c>
      <c r="AM105" s="19">
        <v>1</v>
      </c>
      <c r="AN105" s="19">
        <v>0</v>
      </c>
      <c r="AO105" s="19"/>
      <c r="AP105" s="19">
        <v>0</v>
      </c>
      <c r="AQ105" s="19">
        <v>0</v>
      </c>
      <c r="AR105" s="19">
        <v>0</v>
      </c>
      <c r="AS105" s="19">
        <v>0</v>
      </c>
      <c r="AT105" s="19">
        <v>0</v>
      </c>
      <c r="AU105" s="19">
        <v>0</v>
      </c>
      <c r="AV105" s="19">
        <v>0</v>
      </c>
      <c r="AW105" s="19">
        <v>0</v>
      </c>
      <c r="AY105" s="19">
        <v>1</v>
      </c>
      <c r="BA105" s="19">
        <v>0</v>
      </c>
      <c r="BB105" s="19">
        <v>0</v>
      </c>
      <c r="BC105" s="19">
        <v>0</v>
      </c>
      <c r="BD105" s="19">
        <v>0</v>
      </c>
      <c r="BF105" s="19">
        <v>0</v>
      </c>
      <c r="BG105" s="19">
        <v>0</v>
      </c>
      <c r="BH105" s="19">
        <v>0</v>
      </c>
    </row>
    <row r="106" spans="1:60">
      <c r="A106" s="85" t="s">
        <v>1991</v>
      </c>
      <c r="C106" s="19">
        <v>1</v>
      </c>
      <c r="D106" s="19">
        <v>0</v>
      </c>
      <c r="E106" s="19">
        <v>1</v>
      </c>
      <c r="F106" s="19">
        <v>1</v>
      </c>
      <c r="G106" s="19">
        <v>1</v>
      </c>
      <c r="H106" s="19">
        <v>1</v>
      </c>
      <c r="I106" s="19">
        <v>1</v>
      </c>
      <c r="J106" s="19">
        <v>1</v>
      </c>
      <c r="K106" s="19">
        <v>1</v>
      </c>
      <c r="L106" s="19">
        <v>1</v>
      </c>
      <c r="M106" s="19">
        <v>1</v>
      </c>
      <c r="N106" s="19">
        <v>1</v>
      </c>
      <c r="O106" s="19">
        <v>1</v>
      </c>
      <c r="P106" s="19">
        <v>1</v>
      </c>
      <c r="Q106" s="19">
        <v>1</v>
      </c>
      <c r="R106" s="19">
        <v>0</v>
      </c>
      <c r="S106" s="19">
        <v>1</v>
      </c>
      <c r="T106" s="19">
        <v>0</v>
      </c>
      <c r="U106" s="19">
        <v>1</v>
      </c>
      <c r="V106" s="19">
        <v>1</v>
      </c>
      <c r="W106" s="19">
        <v>1</v>
      </c>
      <c r="X106" s="19">
        <v>1</v>
      </c>
      <c r="Y106" s="19">
        <v>1</v>
      </c>
      <c r="Z106" s="19">
        <v>1</v>
      </c>
      <c r="AA106" s="19">
        <v>1</v>
      </c>
      <c r="AB106" s="19">
        <v>1</v>
      </c>
      <c r="AC106" s="19">
        <v>1</v>
      </c>
      <c r="AD106" s="19">
        <v>1</v>
      </c>
      <c r="AE106" s="19">
        <v>1</v>
      </c>
      <c r="AF106" s="19">
        <v>1</v>
      </c>
      <c r="AG106" s="19">
        <v>1</v>
      </c>
      <c r="AH106" s="19">
        <v>1</v>
      </c>
      <c r="AI106" s="19">
        <v>1</v>
      </c>
      <c r="AJ106" s="19">
        <v>1</v>
      </c>
      <c r="AK106" s="19">
        <v>1</v>
      </c>
      <c r="AL106" s="19">
        <v>1</v>
      </c>
      <c r="AM106" s="19">
        <v>1</v>
      </c>
      <c r="AN106" s="19">
        <v>1</v>
      </c>
      <c r="AO106" s="19">
        <v>1</v>
      </c>
      <c r="AP106" s="19">
        <v>1</v>
      </c>
      <c r="AQ106" s="19">
        <v>1</v>
      </c>
      <c r="AR106" s="19">
        <v>1</v>
      </c>
      <c r="AS106" s="19">
        <v>1</v>
      </c>
      <c r="AT106" s="19">
        <v>1</v>
      </c>
      <c r="AU106" s="19">
        <v>1</v>
      </c>
      <c r="AV106" s="19">
        <v>1</v>
      </c>
      <c r="AW106" s="19">
        <v>1</v>
      </c>
      <c r="AY106" s="19">
        <v>1</v>
      </c>
      <c r="BA106" s="19">
        <v>1</v>
      </c>
      <c r="BB106" s="19">
        <v>2</v>
      </c>
      <c r="BC106" s="19">
        <v>1</v>
      </c>
      <c r="BD106" s="19">
        <v>1</v>
      </c>
      <c r="BF106" s="19">
        <v>1</v>
      </c>
      <c r="BG106" s="19">
        <v>1</v>
      </c>
      <c r="BH106" s="19">
        <v>1</v>
      </c>
    </row>
    <row r="107" spans="1:60">
      <c r="A107" s="99" t="s">
        <v>1990</v>
      </c>
      <c r="C107" s="19">
        <v>17</v>
      </c>
      <c r="D107" s="19">
        <v>20</v>
      </c>
      <c r="E107" s="19">
        <v>30</v>
      </c>
      <c r="F107" s="19">
        <v>20</v>
      </c>
      <c r="G107" s="19">
        <v>20</v>
      </c>
      <c r="H107" s="19">
        <v>25</v>
      </c>
      <c r="I107" s="19">
        <v>25</v>
      </c>
      <c r="K107" s="19">
        <v>0</v>
      </c>
      <c r="L107" s="19">
        <v>25</v>
      </c>
      <c r="M107" s="19">
        <v>20</v>
      </c>
      <c r="N107" s="19">
        <v>20</v>
      </c>
      <c r="O107" s="19">
        <v>20</v>
      </c>
      <c r="P107" s="19">
        <v>20</v>
      </c>
      <c r="Q107" s="19">
        <v>120</v>
      </c>
      <c r="R107" s="19">
        <v>0</v>
      </c>
      <c r="S107" s="19">
        <v>25</v>
      </c>
      <c r="T107" s="19">
        <v>0</v>
      </c>
      <c r="U107" s="19">
        <v>25</v>
      </c>
      <c r="V107" s="19">
        <v>25</v>
      </c>
      <c r="W107" s="19">
        <v>25</v>
      </c>
      <c r="X107" s="19">
        <v>45</v>
      </c>
      <c r="Y107" s="19">
        <v>20</v>
      </c>
      <c r="Z107" s="19">
        <v>45</v>
      </c>
      <c r="AA107" s="19">
        <v>2</v>
      </c>
      <c r="AB107" s="19">
        <v>20</v>
      </c>
      <c r="AC107" s="19">
        <v>1</v>
      </c>
      <c r="AD107" s="19">
        <v>0</v>
      </c>
      <c r="AE107" s="19">
        <v>0</v>
      </c>
      <c r="AF107" s="19">
        <v>20</v>
      </c>
      <c r="AG107" s="19">
        <v>20</v>
      </c>
      <c r="AH107" s="19">
        <v>20</v>
      </c>
      <c r="AI107" s="19">
        <v>25</v>
      </c>
      <c r="AJ107" s="19">
        <v>20</v>
      </c>
      <c r="AK107" s="19">
        <v>30</v>
      </c>
      <c r="AL107" s="19">
        <v>20</v>
      </c>
      <c r="AM107" s="19">
        <v>25</v>
      </c>
      <c r="AN107" s="19">
        <v>25</v>
      </c>
      <c r="AO107" s="19">
        <v>2</v>
      </c>
      <c r="AP107" s="19">
        <v>4</v>
      </c>
      <c r="AQ107" s="19">
        <v>25</v>
      </c>
      <c r="AR107" s="19">
        <v>20</v>
      </c>
      <c r="AS107" s="19">
        <v>20</v>
      </c>
      <c r="AT107" s="19">
        <v>20</v>
      </c>
      <c r="AU107" s="19">
        <v>20</v>
      </c>
      <c r="AV107" s="19">
        <v>20</v>
      </c>
      <c r="AW107" s="19">
        <v>4</v>
      </c>
      <c r="AY107" s="19">
        <v>30</v>
      </c>
      <c r="BA107" s="19">
        <v>4</v>
      </c>
      <c r="BB107" s="19">
        <v>3</v>
      </c>
      <c r="BC107" s="19">
        <v>25</v>
      </c>
      <c r="BD107" s="19">
        <v>0</v>
      </c>
      <c r="BF107" s="19">
        <v>20</v>
      </c>
      <c r="BG107" s="19">
        <v>0</v>
      </c>
      <c r="BH107" s="19">
        <v>35</v>
      </c>
    </row>
    <row r="108" spans="1:60" ht="25.5">
      <c r="A108" s="100" t="s">
        <v>655</v>
      </c>
      <c r="C108" s="19" t="s">
        <v>1210</v>
      </c>
      <c r="D108" s="19" t="s">
        <v>4806</v>
      </c>
      <c r="E108" s="19" t="s">
        <v>4806</v>
      </c>
      <c r="F108" s="19" t="s">
        <v>5583</v>
      </c>
      <c r="G108" s="19" t="s">
        <v>4806</v>
      </c>
      <c r="H108" s="19" t="s">
        <v>4806</v>
      </c>
      <c r="I108" s="19" t="s">
        <v>4806</v>
      </c>
      <c r="J108" s="19" t="s">
        <v>4806</v>
      </c>
      <c r="K108" s="19" t="s">
        <v>4806</v>
      </c>
      <c r="L108" s="19" t="s">
        <v>4794</v>
      </c>
      <c r="M108" s="19" t="s">
        <v>4794</v>
      </c>
      <c r="N108" s="19" t="s">
        <v>4806</v>
      </c>
      <c r="O108" s="19" t="s">
        <v>2899</v>
      </c>
      <c r="P108" s="19" t="s">
        <v>4806</v>
      </c>
      <c r="Q108" s="19" t="s">
        <v>4305</v>
      </c>
      <c r="S108" s="19" t="s">
        <v>2993</v>
      </c>
      <c r="U108" s="19" t="s">
        <v>4806</v>
      </c>
      <c r="V108" s="19" t="s">
        <v>4806</v>
      </c>
      <c r="W108" s="19" t="s">
        <v>4806</v>
      </c>
      <c r="X108" s="19" t="s">
        <v>4754</v>
      </c>
      <c r="Y108" s="19" t="s">
        <v>2899</v>
      </c>
      <c r="Z108" s="19" t="s">
        <v>4754</v>
      </c>
      <c r="AA108" s="19" t="s">
        <v>4755</v>
      </c>
      <c r="AB108" s="73" t="s">
        <v>4877</v>
      </c>
      <c r="AC108" s="19" t="s">
        <v>4844</v>
      </c>
      <c r="AD108" s="73" t="s">
        <v>4794</v>
      </c>
      <c r="AE108" s="73" t="s">
        <v>4229</v>
      </c>
      <c r="AF108" s="19" t="s">
        <v>4229</v>
      </c>
      <c r="AG108" s="19" t="s">
        <v>4806</v>
      </c>
      <c r="AH108" s="19" t="s">
        <v>4806</v>
      </c>
      <c r="AI108" s="19" t="s">
        <v>4806</v>
      </c>
      <c r="AJ108" s="19" t="s">
        <v>4806</v>
      </c>
      <c r="AK108" s="19" t="s">
        <v>4806</v>
      </c>
      <c r="AL108" s="19" t="s">
        <v>4806</v>
      </c>
      <c r="AM108" s="19" t="s">
        <v>4794</v>
      </c>
      <c r="AN108" s="19" t="s">
        <v>4794</v>
      </c>
      <c r="AO108" s="19" t="s">
        <v>2899</v>
      </c>
      <c r="AP108" s="19" t="s">
        <v>4806</v>
      </c>
      <c r="AQ108" s="19" t="s">
        <v>4794</v>
      </c>
      <c r="AR108" s="73" t="s">
        <v>4806</v>
      </c>
      <c r="AS108" s="73" t="s">
        <v>4806</v>
      </c>
      <c r="AT108" s="19" t="s">
        <v>4806</v>
      </c>
      <c r="AU108" s="19" t="s">
        <v>4806</v>
      </c>
      <c r="AV108" s="19" t="s">
        <v>4806</v>
      </c>
      <c r="AW108" s="19" t="s">
        <v>4229</v>
      </c>
      <c r="AY108" s="19" t="s">
        <v>4794</v>
      </c>
      <c r="BA108" s="19" t="s">
        <v>4240</v>
      </c>
      <c r="BB108" s="19" t="s">
        <v>4252</v>
      </c>
      <c r="BC108" s="73" t="s">
        <v>4411</v>
      </c>
      <c r="BD108" s="19" t="s">
        <v>4906</v>
      </c>
      <c r="BF108" s="19" t="s">
        <v>2899</v>
      </c>
      <c r="BG108" s="19">
        <v>0</v>
      </c>
      <c r="BH108" s="19" t="s">
        <v>4806</v>
      </c>
    </row>
    <row r="109" spans="1:60">
      <c r="A109" s="94" t="s">
        <v>580</v>
      </c>
      <c r="C109" s="19">
        <v>3</v>
      </c>
      <c r="E109" s="19">
        <v>5</v>
      </c>
      <c r="G109" s="19">
        <v>3</v>
      </c>
      <c r="H109" s="19">
        <v>3</v>
      </c>
      <c r="I109" s="19">
        <v>3</v>
      </c>
      <c r="J109" s="19">
        <v>4</v>
      </c>
      <c r="K109" s="19">
        <v>5</v>
      </c>
      <c r="L109" s="19">
        <v>10</v>
      </c>
      <c r="M109" s="19">
        <v>10</v>
      </c>
      <c r="N109" s="19">
        <v>2</v>
      </c>
      <c r="O109" s="19">
        <v>6</v>
      </c>
      <c r="P109" s="19">
        <v>7</v>
      </c>
      <c r="Q109" s="19">
        <v>1</v>
      </c>
      <c r="R109" s="19">
        <v>0</v>
      </c>
      <c r="S109" s="19">
        <v>3</v>
      </c>
      <c r="T109" s="19">
        <v>0</v>
      </c>
      <c r="U109" s="19">
        <v>3</v>
      </c>
      <c r="V109" s="19">
        <v>1</v>
      </c>
      <c r="W109" s="19">
        <v>2.5</v>
      </c>
      <c r="X109" s="19">
        <v>3</v>
      </c>
      <c r="Y109" s="19">
        <v>7</v>
      </c>
      <c r="Z109" s="19">
        <v>3</v>
      </c>
      <c r="AA109" s="19">
        <v>5</v>
      </c>
      <c r="AB109" s="19">
        <v>2</v>
      </c>
      <c r="AC109" s="19">
        <v>20</v>
      </c>
      <c r="AD109" s="19">
        <v>4</v>
      </c>
      <c r="AE109" s="19">
        <v>1</v>
      </c>
      <c r="AF109" s="19">
        <v>3</v>
      </c>
      <c r="AG109" s="19">
        <v>2</v>
      </c>
      <c r="AH109" s="19">
        <v>2</v>
      </c>
      <c r="AI109" s="19">
        <v>4</v>
      </c>
      <c r="AJ109" s="19">
        <v>13</v>
      </c>
      <c r="AK109" s="19">
        <v>2.5</v>
      </c>
      <c r="AL109" s="19">
        <v>4</v>
      </c>
      <c r="AM109" s="19">
        <v>5</v>
      </c>
      <c r="AN109" s="19">
        <v>5</v>
      </c>
      <c r="AO109" s="19"/>
      <c r="AP109" s="19">
        <v>3</v>
      </c>
      <c r="AQ109" s="19">
        <v>5</v>
      </c>
      <c r="AU109" s="19">
        <v>3</v>
      </c>
      <c r="AV109" s="19">
        <v>5</v>
      </c>
      <c r="AW109" s="19">
        <v>3.5</v>
      </c>
      <c r="AY109" s="19">
        <v>4.5</v>
      </c>
      <c r="BA109" s="19">
        <v>5</v>
      </c>
      <c r="BB109" s="19">
        <v>7</v>
      </c>
      <c r="BC109" s="19">
        <v>3.5</v>
      </c>
      <c r="BD109" s="19">
        <v>3</v>
      </c>
      <c r="BF109" s="19">
        <v>3</v>
      </c>
      <c r="BH109" s="19">
        <v>3</v>
      </c>
    </row>
    <row r="110" spans="1:60">
      <c r="A110" s="85" t="s">
        <v>656</v>
      </c>
      <c r="C110" s="19" t="s">
        <v>1995</v>
      </c>
      <c r="D110" s="19" t="s">
        <v>590</v>
      </c>
      <c r="E110" s="19" t="s">
        <v>1995</v>
      </c>
      <c r="F110" s="19" t="s">
        <v>590</v>
      </c>
      <c r="G110" s="19" t="s">
        <v>590</v>
      </c>
      <c r="H110" s="19" t="s">
        <v>590</v>
      </c>
      <c r="I110" s="19" t="s">
        <v>590</v>
      </c>
      <c r="J110" s="19" t="s">
        <v>590</v>
      </c>
      <c r="K110" s="19" t="s">
        <v>590</v>
      </c>
      <c r="L110" s="19" t="s">
        <v>1995</v>
      </c>
      <c r="M110" s="19" t="s">
        <v>590</v>
      </c>
      <c r="N110" s="19" t="s">
        <v>590</v>
      </c>
      <c r="P110" s="19" t="s">
        <v>590</v>
      </c>
      <c r="R110" s="19" t="s">
        <v>590</v>
      </c>
      <c r="S110" s="19" t="s">
        <v>590</v>
      </c>
      <c r="T110" s="19" t="s">
        <v>590</v>
      </c>
      <c r="U110" s="19" t="s">
        <v>590</v>
      </c>
      <c r="V110" s="19" t="s">
        <v>590</v>
      </c>
      <c r="W110" s="19" t="s">
        <v>590</v>
      </c>
      <c r="Z110" s="19" t="s">
        <v>590</v>
      </c>
      <c r="AA110" s="19" t="s">
        <v>1995</v>
      </c>
      <c r="AB110" s="19" t="s">
        <v>590</v>
      </c>
      <c r="AC110" s="19" t="s">
        <v>590</v>
      </c>
      <c r="AD110" s="19" t="s">
        <v>590</v>
      </c>
      <c r="AE110" s="19" t="s">
        <v>590</v>
      </c>
      <c r="AF110" s="19" t="s">
        <v>590</v>
      </c>
      <c r="AG110" s="19" t="s">
        <v>590</v>
      </c>
      <c r="AH110" s="19" t="s">
        <v>590</v>
      </c>
      <c r="AI110" s="19" t="s">
        <v>590</v>
      </c>
      <c r="AJ110" s="19" t="s">
        <v>590</v>
      </c>
      <c r="AK110" s="19" t="s">
        <v>590</v>
      </c>
      <c r="AL110" s="19" t="s">
        <v>590</v>
      </c>
      <c r="AM110" s="19" t="s">
        <v>590</v>
      </c>
      <c r="AN110" s="19" t="s">
        <v>1995</v>
      </c>
      <c r="AO110" s="19"/>
      <c r="AP110" s="19" t="s">
        <v>1995</v>
      </c>
      <c r="AQ110" s="19" t="s">
        <v>1995</v>
      </c>
      <c r="AR110" s="73" t="s">
        <v>1995</v>
      </c>
      <c r="AS110" s="19" t="s">
        <v>590</v>
      </c>
      <c r="AT110" s="19" t="s">
        <v>590</v>
      </c>
      <c r="AU110" s="19" t="s">
        <v>590</v>
      </c>
      <c r="AV110" s="19" t="s">
        <v>590</v>
      </c>
      <c r="AW110" s="19" t="s">
        <v>1995</v>
      </c>
      <c r="AY110" s="19" t="s">
        <v>1995</v>
      </c>
      <c r="BA110" s="19" t="s">
        <v>1995</v>
      </c>
      <c r="BB110" s="19" t="s">
        <v>1995</v>
      </c>
      <c r="BC110" s="19" t="s">
        <v>590</v>
      </c>
      <c r="BD110" s="19" t="s">
        <v>590</v>
      </c>
      <c r="BF110" s="19" t="s">
        <v>590</v>
      </c>
      <c r="BG110" s="19" t="s">
        <v>590</v>
      </c>
      <c r="BH110" s="19" t="s">
        <v>590</v>
      </c>
    </row>
    <row r="111" spans="1:60">
      <c r="A111" s="100" t="s">
        <v>657</v>
      </c>
      <c r="C111" s="19">
        <v>20</v>
      </c>
      <c r="D111" s="19">
        <v>0</v>
      </c>
      <c r="E111" s="19">
        <v>0</v>
      </c>
      <c r="F111" s="19">
        <v>0</v>
      </c>
      <c r="G111" s="19">
        <v>0</v>
      </c>
      <c r="H111" s="19">
        <v>0</v>
      </c>
      <c r="I111" s="19">
        <v>0</v>
      </c>
      <c r="K111" s="19">
        <v>0</v>
      </c>
      <c r="L111" s="19">
        <v>12</v>
      </c>
      <c r="M111" s="19">
        <v>0</v>
      </c>
      <c r="N111" s="19">
        <v>0</v>
      </c>
      <c r="P111" s="19">
        <v>0</v>
      </c>
      <c r="R111" s="19">
        <v>0</v>
      </c>
      <c r="S111" s="19">
        <v>0</v>
      </c>
      <c r="T111" s="19">
        <v>0</v>
      </c>
      <c r="U111" s="19">
        <v>0</v>
      </c>
      <c r="V111" s="19">
        <v>0</v>
      </c>
      <c r="W111" s="19">
        <v>0</v>
      </c>
      <c r="Z111" s="19">
        <v>0</v>
      </c>
      <c r="AA111" s="19">
        <v>12</v>
      </c>
      <c r="AB111" s="19" t="s">
        <v>590</v>
      </c>
      <c r="AC111" s="19">
        <v>0</v>
      </c>
      <c r="AD111" s="19">
        <v>0</v>
      </c>
      <c r="AE111" s="19">
        <v>0</v>
      </c>
      <c r="AF111" s="19">
        <v>0</v>
      </c>
      <c r="AG111" s="19">
        <v>0</v>
      </c>
      <c r="AH111" s="19">
        <v>0</v>
      </c>
      <c r="AI111" s="19">
        <v>0</v>
      </c>
      <c r="AJ111" s="19">
        <v>0</v>
      </c>
      <c r="AK111" s="19">
        <v>0</v>
      </c>
      <c r="AL111" s="19">
        <v>0</v>
      </c>
      <c r="AN111" s="19">
        <v>8</v>
      </c>
      <c r="AO111" s="19"/>
      <c r="AP111" s="19">
        <v>12</v>
      </c>
      <c r="AQ111" s="19">
        <v>8</v>
      </c>
      <c r="AR111" s="19">
        <v>5</v>
      </c>
      <c r="AS111" s="19">
        <v>0</v>
      </c>
      <c r="AT111" s="19">
        <v>0</v>
      </c>
      <c r="AU111" s="19">
        <v>0</v>
      </c>
      <c r="AV111" s="19">
        <v>0</v>
      </c>
      <c r="AW111" s="19">
        <v>0</v>
      </c>
      <c r="AY111" s="19">
        <v>12</v>
      </c>
      <c r="BA111" s="19">
        <v>30</v>
      </c>
      <c r="BB111" s="19">
        <v>15</v>
      </c>
      <c r="BC111" s="19">
        <v>6</v>
      </c>
      <c r="BD111" s="19">
        <v>0</v>
      </c>
      <c r="BF111" s="19">
        <v>0</v>
      </c>
      <c r="BG111" s="19">
        <v>0</v>
      </c>
      <c r="BH111" s="19">
        <v>0</v>
      </c>
    </row>
    <row r="112" spans="1:60">
      <c r="A112" s="85" t="s">
        <v>581</v>
      </c>
      <c r="C112" s="19" t="s">
        <v>590</v>
      </c>
      <c r="D112" s="19" t="s">
        <v>1995</v>
      </c>
      <c r="E112" s="19" t="s">
        <v>590</v>
      </c>
      <c r="F112" s="19" t="s">
        <v>1995</v>
      </c>
      <c r="G112" s="19" t="s">
        <v>1995</v>
      </c>
      <c r="H112" s="19" t="s">
        <v>590</v>
      </c>
      <c r="I112" s="19" t="s">
        <v>590</v>
      </c>
      <c r="J112" s="19" t="s">
        <v>1995</v>
      </c>
      <c r="K112" s="19" t="s">
        <v>1995</v>
      </c>
      <c r="L112" s="19" t="s">
        <v>590</v>
      </c>
      <c r="M112" s="19" t="s">
        <v>590</v>
      </c>
      <c r="N112" s="19" t="s">
        <v>1995</v>
      </c>
      <c r="P112" s="19" t="s">
        <v>590</v>
      </c>
      <c r="R112" s="19" t="s">
        <v>590</v>
      </c>
      <c r="S112" s="19" t="s">
        <v>2994</v>
      </c>
      <c r="T112" s="19" t="s">
        <v>590</v>
      </c>
      <c r="U112" s="19" t="s">
        <v>1995</v>
      </c>
      <c r="V112" s="19" t="s">
        <v>590</v>
      </c>
      <c r="W112" s="19" t="s">
        <v>590</v>
      </c>
      <c r="X112" s="19" t="s">
        <v>1995</v>
      </c>
      <c r="Y112" s="19" t="s">
        <v>2994</v>
      </c>
      <c r="Z112" s="19" t="s">
        <v>1995</v>
      </c>
      <c r="AA112" s="19" t="s">
        <v>590</v>
      </c>
      <c r="AB112" s="19" t="s">
        <v>1995</v>
      </c>
      <c r="AC112" s="19" t="s">
        <v>1995</v>
      </c>
      <c r="AD112" s="19" t="s">
        <v>590</v>
      </c>
      <c r="AE112" s="19" t="s">
        <v>1995</v>
      </c>
      <c r="AF112" s="19" t="s">
        <v>1995</v>
      </c>
      <c r="AG112" s="19" t="s">
        <v>1995</v>
      </c>
      <c r="AH112" s="19" t="s">
        <v>1995</v>
      </c>
      <c r="AI112" s="19" t="s">
        <v>1995</v>
      </c>
      <c r="AJ112" s="19" t="s">
        <v>1995</v>
      </c>
      <c r="AK112" s="19" t="s">
        <v>1995</v>
      </c>
      <c r="AL112" s="19" t="s">
        <v>1995</v>
      </c>
      <c r="AM112" s="19" t="s">
        <v>590</v>
      </c>
      <c r="AN112" s="19" t="s">
        <v>590</v>
      </c>
      <c r="AO112" s="19" t="s">
        <v>1995</v>
      </c>
      <c r="AP112" s="19" t="s">
        <v>590</v>
      </c>
      <c r="AQ112" s="19" t="s">
        <v>590</v>
      </c>
      <c r="AR112" s="19" t="s">
        <v>590</v>
      </c>
      <c r="AS112" s="19" t="s">
        <v>590</v>
      </c>
      <c r="AT112" s="19" t="s">
        <v>1995</v>
      </c>
      <c r="AU112" s="19" t="s">
        <v>1995</v>
      </c>
      <c r="AV112" s="19" t="s">
        <v>1995</v>
      </c>
      <c r="AW112" s="19" t="s">
        <v>590</v>
      </c>
      <c r="AY112" s="19" t="s">
        <v>590</v>
      </c>
      <c r="BA112" s="19" t="s">
        <v>590</v>
      </c>
      <c r="BB112" s="19" t="s">
        <v>590</v>
      </c>
      <c r="BC112" s="19" t="s">
        <v>1995</v>
      </c>
      <c r="BD112" s="19" t="s">
        <v>1995</v>
      </c>
      <c r="BF112" s="19" t="s">
        <v>590</v>
      </c>
      <c r="BG112" s="19" t="s">
        <v>590</v>
      </c>
      <c r="BH112" s="19" t="s">
        <v>1995</v>
      </c>
    </row>
    <row r="113" spans="1:60">
      <c r="A113" s="85" t="s">
        <v>582</v>
      </c>
      <c r="C113" s="19" t="s">
        <v>590</v>
      </c>
      <c r="D113" s="19" t="s">
        <v>590</v>
      </c>
      <c r="E113" s="19" t="s">
        <v>1995</v>
      </c>
      <c r="F113" s="19" t="s">
        <v>1995</v>
      </c>
      <c r="G113" s="19" t="s">
        <v>1995</v>
      </c>
      <c r="H113" s="19" t="s">
        <v>1995</v>
      </c>
      <c r="I113" s="19" t="s">
        <v>590</v>
      </c>
      <c r="J113" s="19" t="s">
        <v>1995</v>
      </c>
      <c r="K113" s="19" t="s">
        <v>1995</v>
      </c>
      <c r="L113" s="19" t="s">
        <v>590</v>
      </c>
      <c r="M113" s="19" t="s">
        <v>1995</v>
      </c>
      <c r="N113" s="19" t="s">
        <v>1995</v>
      </c>
      <c r="P113" s="19" t="s">
        <v>590</v>
      </c>
      <c r="R113" s="19" t="s">
        <v>590</v>
      </c>
      <c r="S113" s="19" t="s">
        <v>590</v>
      </c>
      <c r="T113" s="19" t="s">
        <v>590</v>
      </c>
      <c r="U113" s="19" t="s">
        <v>1995</v>
      </c>
      <c r="V113" s="19" t="s">
        <v>590</v>
      </c>
      <c r="W113" s="19" t="s">
        <v>590</v>
      </c>
      <c r="X113" s="19" t="s">
        <v>590</v>
      </c>
      <c r="Y113" s="19" t="s">
        <v>2994</v>
      </c>
      <c r="Z113" s="19" t="s">
        <v>590</v>
      </c>
      <c r="AA113" s="19" t="s">
        <v>590</v>
      </c>
      <c r="AB113" s="19" t="s">
        <v>590</v>
      </c>
      <c r="AC113" s="19" t="s">
        <v>1995</v>
      </c>
      <c r="AD113" s="19" t="s">
        <v>590</v>
      </c>
      <c r="AE113" s="19" t="s">
        <v>1995</v>
      </c>
      <c r="AF113" s="19" t="s">
        <v>1995</v>
      </c>
      <c r="AG113" s="19" t="s">
        <v>1995</v>
      </c>
      <c r="AH113" s="19" t="s">
        <v>1995</v>
      </c>
      <c r="AI113" s="19" t="s">
        <v>590</v>
      </c>
      <c r="AJ113" s="19" t="s">
        <v>1995</v>
      </c>
      <c r="AK113" s="19" t="s">
        <v>1995</v>
      </c>
      <c r="AL113" s="19" t="s">
        <v>1995</v>
      </c>
      <c r="AM113" s="19" t="s">
        <v>1995</v>
      </c>
      <c r="AN113" s="19" t="s">
        <v>1995</v>
      </c>
      <c r="AO113" s="19"/>
      <c r="AP113" s="19" t="s">
        <v>1995</v>
      </c>
      <c r="AQ113" s="19" t="s">
        <v>590</v>
      </c>
      <c r="AR113" s="73" t="s">
        <v>1995</v>
      </c>
      <c r="AS113" s="19" t="s">
        <v>590</v>
      </c>
      <c r="AT113" s="19" t="s">
        <v>1995</v>
      </c>
      <c r="AU113" s="19" t="s">
        <v>590</v>
      </c>
      <c r="AV113" s="19" t="s">
        <v>590</v>
      </c>
      <c r="AW113" s="19" t="s">
        <v>590</v>
      </c>
      <c r="AY113" s="19" t="s">
        <v>590</v>
      </c>
      <c r="BA113" s="19" t="s">
        <v>590</v>
      </c>
      <c r="BB113" s="19" t="s">
        <v>590</v>
      </c>
      <c r="BC113" s="19" t="s">
        <v>590</v>
      </c>
      <c r="BD113" s="19" t="s">
        <v>590</v>
      </c>
      <c r="BF113" s="19" t="s">
        <v>590</v>
      </c>
      <c r="BG113" s="19" t="s">
        <v>590</v>
      </c>
      <c r="BH113" s="19" t="s">
        <v>590</v>
      </c>
    </row>
    <row r="114" spans="1:60">
      <c r="A114" s="85" t="s">
        <v>583</v>
      </c>
      <c r="C114" s="19" t="s">
        <v>590</v>
      </c>
      <c r="D114" s="19" t="s">
        <v>1995</v>
      </c>
      <c r="E114" s="19" t="s">
        <v>590</v>
      </c>
      <c r="F114" s="19" t="s">
        <v>590</v>
      </c>
      <c r="G114" s="19" t="s">
        <v>590</v>
      </c>
      <c r="H114" s="19" t="s">
        <v>590</v>
      </c>
      <c r="I114" s="19" t="s">
        <v>590</v>
      </c>
      <c r="J114" s="19" t="s">
        <v>590</v>
      </c>
      <c r="K114" s="19" t="s">
        <v>590</v>
      </c>
      <c r="L114" s="19" t="s">
        <v>590</v>
      </c>
      <c r="M114" s="19" t="s">
        <v>590</v>
      </c>
      <c r="N114" s="19" t="s">
        <v>590</v>
      </c>
      <c r="P114" s="19" t="s">
        <v>590</v>
      </c>
      <c r="R114" s="19" t="s">
        <v>590</v>
      </c>
      <c r="S114" s="19" t="s">
        <v>590</v>
      </c>
      <c r="T114" s="19" t="s">
        <v>590</v>
      </c>
      <c r="U114" s="19" t="s">
        <v>590</v>
      </c>
      <c r="V114" s="19" t="s">
        <v>590</v>
      </c>
      <c r="W114" s="19" t="s">
        <v>590</v>
      </c>
      <c r="X114" s="19" t="s">
        <v>590</v>
      </c>
      <c r="Z114" s="19" t="s">
        <v>590</v>
      </c>
      <c r="AA114" s="19" t="s">
        <v>1995</v>
      </c>
      <c r="AB114" s="19" t="s">
        <v>590</v>
      </c>
      <c r="AC114" s="19" t="s">
        <v>590</v>
      </c>
      <c r="AD114" s="19" t="s">
        <v>590</v>
      </c>
      <c r="AE114" s="19" t="s">
        <v>1995</v>
      </c>
      <c r="AF114" s="19" t="s">
        <v>590</v>
      </c>
      <c r="AG114" s="19" t="s">
        <v>590</v>
      </c>
      <c r="AH114" s="19" t="s">
        <v>590</v>
      </c>
      <c r="AI114" s="19" t="s">
        <v>1995</v>
      </c>
      <c r="AJ114" s="19" t="s">
        <v>590</v>
      </c>
      <c r="AK114" s="19" t="s">
        <v>590</v>
      </c>
      <c r="AL114" s="19" t="s">
        <v>590</v>
      </c>
      <c r="AN114" s="19" t="s">
        <v>590</v>
      </c>
      <c r="AO114" s="19"/>
      <c r="AP114" s="19" t="s">
        <v>590</v>
      </c>
      <c r="AQ114" s="19" t="s">
        <v>590</v>
      </c>
      <c r="AR114" s="19" t="s">
        <v>590</v>
      </c>
      <c r="AS114" s="19" t="s">
        <v>590</v>
      </c>
      <c r="AT114" s="19" t="s">
        <v>590</v>
      </c>
      <c r="AU114" s="19" t="s">
        <v>590</v>
      </c>
      <c r="AV114" s="19" t="s">
        <v>590</v>
      </c>
      <c r="AW114" s="19" t="s">
        <v>1995</v>
      </c>
      <c r="AY114" s="19" t="s">
        <v>590</v>
      </c>
      <c r="BA114" s="19" t="s">
        <v>1995</v>
      </c>
      <c r="BB114" s="19" t="s">
        <v>1995</v>
      </c>
      <c r="BC114" s="19" t="s">
        <v>590</v>
      </c>
      <c r="BD114" s="19" t="s">
        <v>590</v>
      </c>
      <c r="BF114" s="19" t="s">
        <v>590</v>
      </c>
      <c r="BG114" s="19" t="s">
        <v>590</v>
      </c>
      <c r="BH114" s="19" t="s">
        <v>590</v>
      </c>
    </row>
    <row r="115" spans="1:60">
      <c r="A115" s="85" t="s">
        <v>584</v>
      </c>
      <c r="C115" s="19">
        <v>3</v>
      </c>
      <c r="D115" s="19">
        <v>3</v>
      </c>
      <c r="E115" s="19">
        <v>1</v>
      </c>
      <c r="F115" s="19">
        <v>3</v>
      </c>
      <c r="G115" s="19">
        <v>2</v>
      </c>
      <c r="H115" s="19">
        <v>2</v>
      </c>
      <c r="I115" s="19">
        <v>2</v>
      </c>
      <c r="J115" s="19">
        <v>2</v>
      </c>
      <c r="K115" s="19">
        <v>2</v>
      </c>
      <c r="L115" s="19">
        <v>4</v>
      </c>
      <c r="M115" s="19">
        <v>1</v>
      </c>
      <c r="N115" s="19">
        <v>2</v>
      </c>
      <c r="O115" s="19">
        <v>1</v>
      </c>
      <c r="P115" s="19">
        <v>2</v>
      </c>
      <c r="Q115" s="19">
        <v>1</v>
      </c>
      <c r="R115" s="19">
        <v>0</v>
      </c>
      <c r="S115" s="19">
        <v>2</v>
      </c>
      <c r="T115" s="19">
        <v>1</v>
      </c>
      <c r="U115" s="19">
        <v>4</v>
      </c>
      <c r="V115" s="19">
        <v>2</v>
      </c>
      <c r="W115" s="19">
        <v>2</v>
      </c>
      <c r="X115" s="19">
        <v>1</v>
      </c>
      <c r="Y115" s="19">
        <v>2</v>
      </c>
      <c r="Z115" s="19">
        <v>1</v>
      </c>
      <c r="AA115" s="19">
        <v>2</v>
      </c>
      <c r="AB115" s="19">
        <v>3</v>
      </c>
      <c r="AC115" s="19">
        <v>3</v>
      </c>
      <c r="AD115" s="19">
        <v>2</v>
      </c>
      <c r="AE115" s="19">
        <v>1</v>
      </c>
      <c r="AF115" s="19">
        <v>2</v>
      </c>
      <c r="AG115" s="19">
        <v>2</v>
      </c>
      <c r="AH115" s="19">
        <v>1</v>
      </c>
      <c r="AI115" s="19">
        <v>3</v>
      </c>
      <c r="AJ115" s="19">
        <v>2</v>
      </c>
      <c r="AK115" s="19">
        <v>2</v>
      </c>
      <c r="AM115" s="19">
        <v>2</v>
      </c>
      <c r="AN115" s="19">
        <v>2</v>
      </c>
      <c r="AO115" s="19">
        <v>2</v>
      </c>
      <c r="AP115" s="19">
        <v>3</v>
      </c>
      <c r="AQ115" s="19">
        <v>3</v>
      </c>
      <c r="AR115" s="19">
        <v>2</v>
      </c>
      <c r="AS115" s="19">
        <v>1</v>
      </c>
      <c r="AT115" s="19">
        <v>1</v>
      </c>
      <c r="AU115" s="19">
        <v>1</v>
      </c>
      <c r="AV115" s="19">
        <v>2</v>
      </c>
      <c r="AW115" s="19">
        <v>3</v>
      </c>
      <c r="AY115" s="19">
        <v>2</v>
      </c>
      <c r="BA115" s="19">
        <v>4</v>
      </c>
      <c r="BB115" s="19">
        <v>3</v>
      </c>
      <c r="BC115" s="19">
        <v>2</v>
      </c>
      <c r="BD115" s="19">
        <v>2</v>
      </c>
      <c r="BF115" s="19">
        <v>2</v>
      </c>
      <c r="BG115" s="19">
        <v>1</v>
      </c>
      <c r="BH115" s="19">
        <v>1</v>
      </c>
    </row>
    <row r="116" spans="1:60">
      <c r="A116" s="85" t="s">
        <v>585</v>
      </c>
      <c r="C116" s="19" t="s">
        <v>588</v>
      </c>
      <c r="D116" s="19" t="s">
        <v>588</v>
      </c>
      <c r="E116" s="19" t="s">
        <v>588</v>
      </c>
      <c r="F116" s="19" t="s">
        <v>588</v>
      </c>
      <c r="G116" s="19" t="s">
        <v>588</v>
      </c>
      <c r="H116" s="19" t="s">
        <v>592</v>
      </c>
      <c r="K116" s="19" t="s">
        <v>588</v>
      </c>
      <c r="L116" s="19" t="s">
        <v>588</v>
      </c>
      <c r="M116" s="19" t="s">
        <v>596</v>
      </c>
      <c r="N116" s="19" t="s">
        <v>588</v>
      </c>
      <c r="O116" s="19" t="s">
        <v>596</v>
      </c>
      <c r="P116" s="19" t="s">
        <v>592</v>
      </c>
      <c r="Q116" s="19" t="s">
        <v>596</v>
      </c>
      <c r="R116" s="19" t="s">
        <v>596</v>
      </c>
      <c r="S116" s="19" t="s">
        <v>592</v>
      </c>
      <c r="T116" s="19" t="s">
        <v>596</v>
      </c>
      <c r="U116" s="19" t="s">
        <v>592</v>
      </c>
      <c r="V116" s="19" t="s">
        <v>592</v>
      </c>
      <c r="W116" s="19" t="s">
        <v>592</v>
      </c>
      <c r="X116" s="19" t="s">
        <v>592</v>
      </c>
      <c r="Y116" s="19" t="s">
        <v>588</v>
      </c>
      <c r="Z116" s="19" t="s">
        <v>592</v>
      </c>
      <c r="AA116" s="19" t="s">
        <v>596</v>
      </c>
      <c r="AC116" s="19" t="s">
        <v>588</v>
      </c>
      <c r="AD116" s="19" t="s">
        <v>592</v>
      </c>
      <c r="AE116" s="19" t="s">
        <v>592</v>
      </c>
      <c r="AF116" s="19" t="s">
        <v>592</v>
      </c>
      <c r="AG116" s="19" t="s">
        <v>592</v>
      </c>
      <c r="AH116" s="19" t="s">
        <v>592</v>
      </c>
      <c r="AI116" s="19" t="s">
        <v>588</v>
      </c>
      <c r="AJ116" s="19" t="s">
        <v>596</v>
      </c>
      <c r="AK116" s="19" t="s">
        <v>592</v>
      </c>
      <c r="AL116" s="19" t="s">
        <v>588</v>
      </c>
      <c r="AN116" s="19" t="s">
        <v>588</v>
      </c>
      <c r="AO116" s="19" t="s">
        <v>588</v>
      </c>
      <c r="AP116" s="19" t="s">
        <v>588</v>
      </c>
      <c r="AR116" s="19" t="s">
        <v>592</v>
      </c>
      <c r="AS116" s="19" t="s">
        <v>592</v>
      </c>
      <c r="AT116" s="19" t="s">
        <v>588</v>
      </c>
      <c r="AU116" s="19" t="s">
        <v>596</v>
      </c>
      <c r="AV116" s="19" t="s">
        <v>592</v>
      </c>
      <c r="AW116" s="19" t="s">
        <v>588</v>
      </c>
      <c r="AY116" s="19" t="s">
        <v>588</v>
      </c>
      <c r="BA116" s="19" t="s">
        <v>588</v>
      </c>
      <c r="BC116" s="19" t="s">
        <v>588</v>
      </c>
      <c r="BD116" s="19" t="s">
        <v>592</v>
      </c>
      <c r="BF116" s="19" t="s">
        <v>592</v>
      </c>
      <c r="BH116" s="19" t="s">
        <v>596</v>
      </c>
    </row>
    <row r="117" spans="1:60" s="81" customFormat="1" ht="114.75">
      <c r="A117" s="101" t="s">
        <v>586</v>
      </c>
      <c r="B117" s="78"/>
      <c r="C117" s="78" t="s">
        <v>1211</v>
      </c>
      <c r="D117" s="78" t="s">
        <v>4052</v>
      </c>
      <c r="E117" s="78"/>
      <c r="F117" s="78" t="s">
        <v>5584</v>
      </c>
      <c r="G117" s="78" t="s">
        <v>4076</v>
      </c>
      <c r="H117" s="78" t="s">
        <v>4862</v>
      </c>
      <c r="I117" s="78" t="s">
        <v>4863</v>
      </c>
      <c r="J117" s="78" t="s">
        <v>4867</v>
      </c>
      <c r="K117" s="78" t="s">
        <v>4091</v>
      </c>
      <c r="L117" s="78" t="s">
        <v>2986</v>
      </c>
      <c r="M117" s="19" t="s">
        <v>1625</v>
      </c>
      <c r="N117" s="78"/>
      <c r="O117" s="19"/>
      <c r="P117" s="78" t="s">
        <v>2904</v>
      </c>
      <c r="Q117" s="19"/>
      <c r="R117" s="78" t="s">
        <v>4828</v>
      </c>
      <c r="S117" s="78" t="s">
        <v>2995</v>
      </c>
      <c r="T117" s="78" t="s">
        <v>4800</v>
      </c>
      <c r="U117" s="78" t="s">
        <v>4260</v>
      </c>
      <c r="V117" s="78" t="s">
        <v>4259</v>
      </c>
      <c r="W117" s="78" t="s">
        <v>4262</v>
      </c>
      <c r="X117" s="78"/>
      <c r="Y117" s="19"/>
      <c r="Z117" s="78"/>
      <c r="AA117" s="78" t="s">
        <v>4756</v>
      </c>
      <c r="AB117" s="78"/>
      <c r="AC117" s="78" t="s">
        <v>4207</v>
      </c>
      <c r="AD117" s="80" t="s">
        <v>2545</v>
      </c>
      <c r="AE117" s="78"/>
      <c r="AF117" s="78" t="s">
        <v>4230</v>
      </c>
      <c r="AG117" s="78" t="s">
        <v>1204</v>
      </c>
      <c r="AH117" s="78" t="s">
        <v>1204</v>
      </c>
      <c r="AI117" s="78" t="s">
        <v>4061</v>
      </c>
      <c r="AJ117" s="78" t="s">
        <v>4834</v>
      </c>
      <c r="AK117" s="78" t="s">
        <v>4068</v>
      </c>
      <c r="AL117" s="78" t="s">
        <v>4217</v>
      </c>
      <c r="AM117" s="78"/>
      <c r="AN117" s="78" t="s">
        <v>4764</v>
      </c>
      <c r="AO117" s="19"/>
      <c r="AP117" s="78" t="s">
        <v>4087</v>
      </c>
      <c r="AQ117" s="78" t="s">
        <v>4897</v>
      </c>
      <c r="AR117" s="80" t="s">
        <v>4898</v>
      </c>
      <c r="AS117" s="78"/>
      <c r="AT117" s="80" t="s">
        <v>4841</v>
      </c>
      <c r="AU117" s="19"/>
      <c r="AV117" s="19" t="s">
        <v>1053</v>
      </c>
      <c r="AW117" s="78" t="s">
        <v>4081</v>
      </c>
      <c r="AX117" s="78"/>
      <c r="AY117" s="78" t="s">
        <v>4795</v>
      </c>
      <c r="AZ117" s="78"/>
      <c r="BA117" s="78" t="s">
        <v>4241</v>
      </c>
      <c r="BB117" s="80" t="s">
        <v>4839</v>
      </c>
      <c r="BC117" s="80" t="s">
        <v>4412</v>
      </c>
      <c r="BD117" s="80" t="s">
        <v>4907</v>
      </c>
      <c r="BE117" s="78"/>
      <c r="BF117" s="78" t="s">
        <v>2900</v>
      </c>
      <c r="BG117" s="19"/>
      <c r="BH117" s="78" t="s">
        <v>4837</v>
      </c>
    </row>
    <row r="118" spans="1:60" ht="51">
      <c r="A118" s="101" t="s">
        <v>4766</v>
      </c>
      <c r="M118" s="19"/>
      <c r="Q118" s="19" t="s">
        <v>1060</v>
      </c>
      <c r="AL118" s="19" t="s">
        <v>4218</v>
      </c>
      <c r="AO118" s="19"/>
    </row>
    <row r="119" spans="1:60" s="45" customFormat="1">
      <c r="A119" s="102" t="s">
        <v>4848</v>
      </c>
      <c r="B119" s="103">
        <f>SUM( ISBLANK(B15), ISBLANK(B16), ISBLANK(B17), ISBLANK(B18), ISBLANK(B19), ISBLANK(B20), ISBLANK(B21), ISBLANK(B22), ISBLANK(B23), ISBLANK(B24), ISBLANK(B38), ISBLANK(B39), ISBLANK(B40), ISBLANK(B41), ISBLANK(B42), ISBLANK(B43), ISBLANK(B44), ISBLANK(B45), ISBLANK(B46))</f>
        <v>19</v>
      </c>
      <c r="C119" s="103">
        <f t="shared" ref="C119:AZ119" si="1">SUM( ISBLANK(C15), ISBLANK(C16), ISBLANK(C17), ISBLANK(C18), ISBLANK(C19), ISBLANK(C20), ISBLANK(C21), ISBLANK(C22), ISBLANK(C23), ISBLANK(C24), ISBLANK(C38), ISBLANK(C39), ISBLANK(C40), ISBLANK(C41), ISBLANK(C42), ISBLANK(C43), ISBLANK(C44), ISBLANK(C45), ISBLANK(C46))</f>
        <v>3</v>
      </c>
      <c r="D119" s="103">
        <f t="shared" si="1"/>
        <v>4</v>
      </c>
      <c r="E119" s="103">
        <f t="shared" si="1"/>
        <v>4</v>
      </c>
      <c r="F119" s="103">
        <f t="shared" si="1"/>
        <v>3</v>
      </c>
      <c r="G119" s="103">
        <f t="shared" si="1"/>
        <v>3</v>
      </c>
      <c r="H119" s="103">
        <f t="shared" si="1"/>
        <v>1</v>
      </c>
      <c r="I119" s="103">
        <f t="shared" si="1"/>
        <v>10</v>
      </c>
      <c r="J119" s="103">
        <f t="shared" si="1"/>
        <v>3</v>
      </c>
      <c r="K119" s="103">
        <f t="shared" si="1"/>
        <v>6</v>
      </c>
      <c r="L119" s="103">
        <f t="shared" si="1"/>
        <v>6</v>
      </c>
      <c r="M119" s="103">
        <f>SUM( ISBLANK(M15), ISBLANK(M16), ISBLANK(M17), ISBLANK(M18), ISBLANK(M19), ISBLANK(M20), ISBLANK(M21), ISBLANK(M22), ISBLANK(M23), ISBLANK(M24), ISBLANK(M38), ISBLANK(M39), ISBLANK(M40), ISBLANK(M41), ISBLANK(M42), ISBLANK(M43), ISBLANK(M44), ISBLANK(M45), ISBLANK(M46))</f>
        <v>11</v>
      </c>
      <c r="N119" s="103">
        <f t="shared" si="1"/>
        <v>3</v>
      </c>
      <c r="O119" s="103">
        <f>SUM( ISBLANK(O15), ISBLANK(O16), ISBLANK(O17), ISBLANK(O18), ISBLANK(O19), ISBLANK(O20), ISBLANK(O21), ISBLANK(O22), ISBLANK(O23), ISBLANK(O24), ISBLANK(O38), ISBLANK(O39), ISBLANK(O40), ISBLANK(O41), ISBLANK(O42), ISBLANK(O43), ISBLANK(O44), ISBLANK(O45), ISBLANK(O46))</f>
        <v>19</v>
      </c>
      <c r="P119" s="103">
        <f t="shared" si="1"/>
        <v>9</v>
      </c>
      <c r="Q119" s="103">
        <f>SUM( ISBLANK(Q15), ISBLANK(Q16), ISBLANK(Q17), ISBLANK(Q18), ISBLANK(Q19), ISBLANK(Q20), ISBLANK(Q21), ISBLANK(Q22), ISBLANK(Q23), ISBLANK(Q24), ISBLANK(Q38), ISBLANK(Q39), ISBLANK(Q40), ISBLANK(Q41), ISBLANK(Q42), ISBLANK(Q43), ISBLANK(Q44), ISBLANK(Q45), ISBLANK(Q46))</f>
        <v>19</v>
      </c>
      <c r="R119" s="103">
        <f t="shared" si="1"/>
        <v>9</v>
      </c>
      <c r="S119" s="103">
        <f t="shared" si="1"/>
        <v>5</v>
      </c>
      <c r="T119" s="103">
        <f t="shared" si="1"/>
        <v>9</v>
      </c>
      <c r="U119" s="103">
        <f t="shared" si="1"/>
        <v>2</v>
      </c>
      <c r="V119" s="103">
        <f t="shared" si="1"/>
        <v>7</v>
      </c>
      <c r="W119" s="103">
        <f t="shared" si="1"/>
        <v>7</v>
      </c>
      <c r="X119" s="103">
        <f t="shared" si="1"/>
        <v>19</v>
      </c>
      <c r="Y119" s="103">
        <f>SUM( ISBLANK(Y15), ISBLANK(Y16), ISBLANK(Y17), ISBLANK(Y18), ISBLANK(Y19), ISBLANK(Y20), ISBLANK(Y21), ISBLANK(Y22), ISBLANK(Y23), ISBLANK(Y24), ISBLANK(Y38), ISBLANK(Y39), ISBLANK(Y40), ISBLANK(Y41), ISBLANK(Y42), ISBLANK(Y43), ISBLANK(Y44), ISBLANK(Y45), ISBLANK(Y46))</f>
        <v>14</v>
      </c>
      <c r="Z119" s="103">
        <f t="shared" si="1"/>
        <v>9</v>
      </c>
      <c r="AA119" s="103">
        <f t="shared" si="1"/>
        <v>3</v>
      </c>
      <c r="AB119" s="103">
        <f t="shared" si="1"/>
        <v>3</v>
      </c>
      <c r="AC119" s="103">
        <f t="shared" si="1"/>
        <v>5</v>
      </c>
      <c r="AD119" s="103">
        <f t="shared" si="1"/>
        <v>4</v>
      </c>
      <c r="AE119" s="103">
        <f t="shared" si="1"/>
        <v>3</v>
      </c>
      <c r="AF119" s="103">
        <f t="shared" si="1"/>
        <v>3</v>
      </c>
      <c r="AG119" s="103">
        <f t="shared" si="1"/>
        <v>2</v>
      </c>
      <c r="AH119" s="103">
        <f t="shared" si="1"/>
        <v>7</v>
      </c>
      <c r="AI119" s="103">
        <f t="shared" si="1"/>
        <v>3</v>
      </c>
      <c r="AJ119" s="103">
        <f t="shared" si="1"/>
        <v>4</v>
      </c>
      <c r="AK119" s="103">
        <f t="shared" si="1"/>
        <v>3</v>
      </c>
      <c r="AL119" s="103">
        <f t="shared" si="1"/>
        <v>3</v>
      </c>
      <c r="AM119" s="103">
        <f t="shared" si="1"/>
        <v>6</v>
      </c>
      <c r="AN119" s="103">
        <f t="shared" si="1"/>
        <v>2</v>
      </c>
      <c r="AO119" s="103">
        <f>SUM( ISBLANK(AO15), ISBLANK(AO16), ISBLANK(AO17), ISBLANK(AO18), ISBLANK(AO19), ISBLANK(AO20), ISBLANK(AO21), ISBLANK(AO22), ISBLANK(AO23), ISBLANK(AO24), ISBLANK(AO38), ISBLANK(AO39), ISBLANK(AO40), ISBLANK(AO41), ISBLANK(AO42), ISBLANK(AO43), ISBLANK(AO44), ISBLANK(AO45), ISBLANK(AO46))</f>
        <v>19</v>
      </c>
      <c r="AP119" s="103">
        <f t="shared" si="1"/>
        <v>4</v>
      </c>
      <c r="AQ119" s="103">
        <f t="shared" si="1"/>
        <v>3</v>
      </c>
      <c r="AR119" s="103">
        <f t="shared" si="1"/>
        <v>1</v>
      </c>
      <c r="AS119" s="103">
        <f t="shared" si="1"/>
        <v>9</v>
      </c>
      <c r="AT119" s="103">
        <f t="shared" si="1"/>
        <v>8</v>
      </c>
      <c r="AU119" s="103">
        <f>SUM( ISBLANK(AU15), ISBLANK(AU16), ISBLANK(AU17), ISBLANK(AU18), ISBLANK(AU19), ISBLANK(AU20), ISBLANK(AU21), ISBLANK(AU22), ISBLANK(AU23), ISBLANK(AU24), ISBLANK(AU38), ISBLANK(AU39), ISBLANK(AU40), ISBLANK(AU41), ISBLANK(AU42), ISBLANK(AU43), ISBLANK(AU44), ISBLANK(AU45), ISBLANK(AU46))</f>
        <v>6</v>
      </c>
      <c r="AV119" s="103">
        <f>SUM( ISBLANK(AV15), ISBLANK(AV16), ISBLANK(AV17), ISBLANK(AV18), ISBLANK(AV19), ISBLANK(AV20), ISBLANK(AV21), ISBLANK(AV22), ISBLANK(AV23), ISBLANK(AV24), ISBLANK(AV38), ISBLANK(AV39), ISBLANK(AV40), ISBLANK(AV41), ISBLANK(AV42), ISBLANK(AV43), ISBLANK(AV44), ISBLANK(AV45), ISBLANK(AV46))</f>
        <v>6</v>
      </c>
      <c r="AW119" s="103">
        <f t="shared" si="1"/>
        <v>3</v>
      </c>
      <c r="AX119" s="103">
        <f t="shared" si="1"/>
        <v>3</v>
      </c>
      <c r="AY119" s="103">
        <f t="shared" si="1"/>
        <v>2</v>
      </c>
      <c r="AZ119" s="103">
        <f t="shared" si="1"/>
        <v>15</v>
      </c>
      <c r="BA119" s="103">
        <f t="shared" ref="BA119:BH119" si="2">SUM( ISBLANK(BA15), ISBLANK(BA16), ISBLANK(BA17), ISBLANK(BA18), ISBLANK(BA19), ISBLANK(BA20), ISBLANK(BA21), ISBLANK(BA22), ISBLANK(BA23), ISBLANK(BA24), ISBLANK(BA38), ISBLANK(BA39), ISBLANK(BA40), ISBLANK(BA41), ISBLANK(BA42), ISBLANK(BA43), ISBLANK(BA44), ISBLANK(BA45), ISBLANK(BA46))</f>
        <v>3</v>
      </c>
      <c r="BB119" s="103">
        <f t="shared" si="2"/>
        <v>5</v>
      </c>
      <c r="BC119" s="103">
        <f t="shared" si="2"/>
        <v>3</v>
      </c>
      <c r="BD119" s="103">
        <f t="shared" si="2"/>
        <v>5</v>
      </c>
      <c r="BE119" s="103">
        <f t="shared" si="2"/>
        <v>3</v>
      </c>
      <c r="BF119" s="103">
        <f t="shared" si="2"/>
        <v>7</v>
      </c>
      <c r="BG119" s="103">
        <f>SUM( ISBLANK(BG15), ISBLANK(BG16), ISBLANK(BG17), ISBLANK(BG18), ISBLANK(BG19), ISBLANK(BG20), ISBLANK(BG21), ISBLANK(BG22), ISBLANK(BG23), ISBLANK(BG24), ISBLANK(BG38), ISBLANK(BG39), ISBLANK(BG40), ISBLANK(BG41), ISBLANK(BG42), ISBLANK(BG43), ISBLANK(BG44), ISBLANK(BG45), ISBLANK(BG46))</f>
        <v>11</v>
      </c>
      <c r="BH119" s="103">
        <f t="shared" si="2"/>
        <v>9</v>
      </c>
    </row>
    <row r="120" spans="1:60" s="45" customFormat="1">
      <c r="A120" s="102" t="s">
        <v>4849</v>
      </c>
      <c r="B120" s="103">
        <f>SUM(ISBLANK(B47), ISBLANK(B48), ISBLANK(B49), ISBLANK(B50), ISBLANK(B51), ISBLANK(B52), ISBLANK(B53), ISBLANK(B54), ISBLANK(B55), ISBLANK(B56), ISBLANK(B57), ISBLANK(B58), ISBLANK(B59), ISBLANK(B60), ISBLANK(B61), ISBLANK(B62), ISBLANK(B63), ISBLANK(B64), ISBLANK(B65))</f>
        <v>17</v>
      </c>
      <c r="C120" s="103">
        <f t="shared" ref="C120:AZ120" si="3">SUM(ISBLANK(C47), ISBLANK(C48), ISBLANK(C49), ISBLANK(C50), ISBLANK(C51), ISBLANK(C52), ISBLANK(C53), ISBLANK(C54), ISBLANK(C55), ISBLANK(C56), ISBLANK(C57), ISBLANK(C58), ISBLANK(C59), ISBLANK(C60), ISBLANK(C61), ISBLANK(C62), ISBLANK(C63), ISBLANK(C64), ISBLANK(C65))</f>
        <v>11</v>
      </c>
      <c r="D120" s="103">
        <f t="shared" si="3"/>
        <v>7</v>
      </c>
      <c r="E120" s="103">
        <f t="shared" si="3"/>
        <v>11</v>
      </c>
      <c r="F120" s="103">
        <f t="shared" si="3"/>
        <v>12</v>
      </c>
      <c r="G120" s="103">
        <f t="shared" si="3"/>
        <v>11</v>
      </c>
      <c r="H120" s="103">
        <f t="shared" si="3"/>
        <v>9</v>
      </c>
      <c r="I120" s="103">
        <f t="shared" si="3"/>
        <v>19</v>
      </c>
      <c r="J120" s="103">
        <f t="shared" si="3"/>
        <v>9</v>
      </c>
      <c r="K120" s="103">
        <f t="shared" si="3"/>
        <v>11</v>
      </c>
      <c r="L120" s="103">
        <f t="shared" si="3"/>
        <v>4</v>
      </c>
      <c r="M120" s="103">
        <f>SUM(ISBLANK(M47), ISBLANK(M48), ISBLANK(M49), ISBLANK(M50), ISBLANK(M51), ISBLANK(M52), ISBLANK(M53), ISBLANK(M54), ISBLANK(M55), ISBLANK(M56), ISBLANK(M57), ISBLANK(M58), ISBLANK(M59), ISBLANK(M60), ISBLANK(M61), ISBLANK(M62), ISBLANK(M63), ISBLANK(M64), ISBLANK(M65))</f>
        <v>15</v>
      </c>
      <c r="N120" s="103">
        <f t="shared" si="3"/>
        <v>7</v>
      </c>
      <c r="O120" s="103">
        <f>SUM(ISBLANK(O47), ISBLANK(O48), ISBLANK(O49), ISBLANK(O50), ISBLANK(O51), ISBLANK(O52), ISBLANK(O53), ISBLANK(O54), ISBLANK(O55), ISBLANK(O56), ISBLANK(O57), ISBLANK(O58), ISBLANK(O59), ISBLANK(O60), ISBLANK(O61), ISBLANK(O62), ISBLANK(O63), ISBLANK(O64), ISBLANK(O65))</f>
        <v>17</v>
      </c>
      <c r="P120" s="103">
        <f t="shared" si="3"/>
        <v>8</v>
      </c>
      <c r="Q120" s="103">
        <f>SUM(ISBLANK(Q47), ISBLANK(Q48), ISBLANK(Q49), ISBLANK(Q50), ISBLANK(Q51), ISBLANK(Q52), ISBLANK(Q53), ISBLANK(Q54), ISBLANK(Q55), ISBLANK(Q56), ISBLANK(Q57), ISBLANK(Q58), ISBLANK(Q59), ISBLANK(Q60), ISBLANK(Q61), ISBLANK(Q62), ISBLANK(Q63), ISBLANK(Q64), ISBLANK(Q65))</f>
        <v>17</v>
      </c>
      <c r="R120" s="103">
        <f t="shared" si="3"/>
        <v>9</v>
      </c>
      <c r="S120" s="103">
        <f t="shared" si="3"/>
        <v>8</v>
      </c>
      <c r="T120" s="103">
        <f t="shared" si="3"/>
        <v>8</v>
      </c>
      <c r="U120" s="103">
        <f t="shared" si="3"/>
        <v>9</v>
      </c>
      <c r="V120" s="103">
        <f t="shared" si="3"/>
        <v>12</v>
      </c>
      <c r="W120" s="103">
        <f t="shared" si="3"/>
        <v>12</v>
      </c>
      <c r="X120" s="103">
        <f t="shared" si="3"/>
        <v>10</v>
      </c>
      <c r="Y120" s="103">
        <f>SUM(ISBLANK(Y47), ISBLANK(Y48), ISBLANK(Y49), ISBLANK(Y50), ISBLANK(Y51), ISBLANK(Y52), ISBLANK(Y53), ISBLANK(Y54), ISBLANK(Y55), ISBLANK(Y56), ISBLANK(Y57), ISBLANK(Y58), ISBLANK(Y59), ISBLANK(Y60), ISBLANK(Y61), ISBLANK(Y62), ISBLANK(Y63), ISBLANK(Y64), ISBLANK(Y65))</f>
        <v>13</v>
      </c>
      <c r="Z120" s="103">
        <f t="shared" si="3"/>
        <v>8</v>
      </c>
      <c r="AA120" s="103">
        <f t="shared" si="3"/>
        <v>8</v>
      </c>
      <c r="AB120" s="103">
        <f t="shared" si="3"/>
        <v>9</v>
      </c>
      <c r="AC120" s="103">
        <f t="shared" si="3"/>
        <v>7</v>
      </c>
      <c r="AD120" s="103">
        <f t="shared" si="3"/>
        <v>7</v>
      </c>
      <c r="AE120" s="103">
        <f t="shared" si="3"/>
        <v>8</v>
      </c>
      <c r="AF120" s="103">
        <f t="shared" si="3"/>
        <v>12</v>
      </c>
      <c r="AG120" s="103">
        <f t="shared" si="3"/>
        <v>8</v>
      </c>
      <c r="AH120" s="103">
        <f t="shared" si="3"/>
        <v>15</v>
      </c>
      <c r="AI120" s="103">
        <f t="shared" si="3"/>
        <v>7</v>
      </c>
      <c r="AJ120" s="103">
        <f t="shared" si="3"/>
        <v>9</v>
      </c>
      <c r="AK120" s="103">
        <f t="shared" si="3"/>
        <v>12</v>
      </c>
      <c r="AL120" s="103">
        <f t="shared" si="3"/>
        <v>8</v>
      </c>
      <c r="AM120" s="103">
        <f t="shared" si="3"/>
        <v>14</v>
      </c>
      <c r="AN120" s="103">
        <f t="shared" si="3"/>
        <v>8</v>
      </c>
      <c r="AO120" s="103">
        <f>SUM(ISBLANK(AO47), ISBLANK(AO48), ISBLANK(AO49), ISBLANK(AO50), ISBLANK(AO51), ISBLANK(AO52), ISBLANK(AO53), ISBLANK(AO54), ISBLANK(AO55), ISBLANK(AO56), ISBLANK(AO57), ISBLANK(AO58), ISBLANK(AO59), ISBLANK(AO60), ISBLANK(AO61), ISBLANK(AO62), ISBLANK(AO63), ISBLANK(AO64), ISBLANK(AO65))</f>
        <v>17</v>
      </c>
      <c r="AP120" s="103">
        <f t="shared" si="3"/>
        <v>11</v>
      </c>
      <c r="AQ120" s="103">
        <f t="shared" si="3"/>
        <v>14</v>
      </c>
      <c r="AR120" s="103">
        <f t="shared" si="3"/>
        <v>7</v>
      </c>
      <c r="AS120" s="103">
        <f t="shared" si="3"/>
        <v>19</v>
      </c>
      <c r="AT120" s="103">
        <f t="shared" si="3"/>
        <v>7</v>
      </c>
      <c r="AU120" s="103">
        <f>SUM(ISBLANK(AU47), ISBLANK(AU48), ISBLANK(AU49), ISBLANK(AU50), ISBLANK(AU51), ISBLANK(AU52), ISBLANK(AU53), ISBLANK(AU54), ISBLANK(AU55), ISBLANK(AU56), ISBLANK(AU57), ISBLANK(AU58), ISBLANK(AU59), ISBLANK(AU60), ISBLANK(AU61), ISBLANK(AU62), ISBLANK(AU63), ISBLANK(AU64), ISBLANK(AU65))</f>
        <v>4</v>
      </c>
      <c r="AV120" s="103">
        <f>SUM(ISBLANK(AV47), ISBLANK(AV48), ISBLANK(AV49), ISBLANK(AV50), ISBLANK(AV51), ISBLANK(AV52), ISBLANK(AV53), ISBLANK(AV54), ISBLANK(AV55), ISBLANK(AV56), ISBLANK(AV57), ISBLANK(AV58), ISBLANK(AV59), ISBLANK(AV60), ISBLANK(AV61), ISBLANK(AV62), ISBLANK(AV63), ISBLANK(AV64), ISBLANK(AV65))</f>
        <v>4</v>
      </c>
      <c r="AW120" s="103">
        <f t="shared" si="3"/>
        <v>12</v>
      </c>
      <c r="AX120" s="103">
        <f t="shared" si="3"/>
        <v>1</v>
      </c>
      <c r="AY120" s="103">
        <f t="shared" si="3"/>
        <v>7</v>
      </c>
      <c r="AZ120" s="103">
        <f t="shared" si="3"/>
        <v>18</v>
      </c>
      <c r="BA120" s="103">
        <f t="shared" ref="BA120:BH120" si="4">SUM(ISBLANK(BA47), ISBLANK(BA48), ISBLANK(BA49), ISBLANK(BA50), ISBLANK(BA51), ISBLANK(BA52), ISBLANK(BA53), ISBLANK(BA54), ISBLANK(BA55), ISBLANK(BA56), ISBLANK(BA57), ISBLANK(BA58), ISBLANK(BA59), ISBLANK(BA60), ISBLANK(BA61), ISBLANK(BA62), ISBLANK(BA63), ISBLANK(BA64), ISBLANK(BA65))</f>
        <v>7</v>
      </c>
      <c r="BB120" s="103">
        <f t="shared" si="4"/>
        <v>7</v>
      </c>
      <c r="BC120" s="103">
        <f t="shared" si="4"/>
        <v>7</v>
      </c>
      <c r="BD120" s="103">
        <f t="shared" si="4"/>
        <v>3</v>
      </c>
      <c r="BE120" s="103">
        <f t="shared" si="4"/>
        <v>7</v>
      </c>
      <c r="BF120" s="103">
        <f t="shared" si="4"/>
        <v>9</v>
      </c>
      <c r="BG120" s="103">
        <f>SUM(ISBLANK(BG47), ISBLANK(BG48), ISBLANK(BG49), ISBLANK(BG50), ISBLANK(BG51), ISBLANK(BG52), ISBLANK(BG53), ISBLANK(BG54), ISBLANK(BG55), ISBLANK(BG56), ISBLANK(BG57), ISBLANK(BG58), ISBLANK(BG59), ISBLANK(BG60), ISBLANK(BG61), ISBLANK(BG62), ISBLANK(BG63), ISBLANK(BG64), ISBLANK(BG65))</f>
        <v>12</v>
      </c>
      <c r="BH120" s="103">
        <f t="shared" si="4"/>
        <v>10</v>
      </c>
    </row>
    <row r="121" spans="1:60" s="45" customFormat="1">
      <c r="A121" s="102" t="s">
        <v>4850</v>
      </c>
      <c r="B121" s="103">
        <f>SUM(ISBLANK(B66), ISBLANK(B67), ISBLANK(B68), ISBLANK(B69), ISBLANK(B70), ISBLANK(B71), ISBLANK(B72), ISBLANK(B73), ISBLANK(B74), ISBLANK(B75), ISBLANK(B76), ISBLANK(B77), ISBLANK(B78), ISBLANK(B79), ISBLANK(B80), ISBLANK(B81), ISBLANK(B82), ISBLANK(B83), ISBLANK(B84))</f>
        <v>19</v>
      </c>
      <c r="C121" s="103">
        <f t="shared" ref="C121:AZ121" si="5">SUM(ISBLANK(C66), ISBLANK(C67), ISBLANK(C68), ISBLANK(C69), ISBLANK(C70), ISBLANK(C71), ISBLANK(C72), ISBLANK(C73), ISBLANK(C74), ISBLANK(C75), ISBLANK(C76), ISBLANK(C77), ISBLANK(C78), ISBLANK(C79), ISBLANK(C80), ISBLANK(C81), ISBLANK(C82), ISBLANK(C83), ISBLANK(C84))</f>
        <v>14</v>
      </c>
      <c r="D121" s="103">
        <f t="shared" si="5"/>
        <v>11</v>
      </c>
      <c r="E121" s="103">
        <f t="shared" si="5"/>
        <v>13</v>
      </c>
      <c r="F121" s="103">
        <f t="shared" si="5"/>
        <v>13</v>
      </c>
      <c r="G121" s="103">
        <f t="shared" si="5"/>
        <v>12</v>
      </c>
      <c r="H121" s="103">
        <f t="shared" si="5"/>
        <v>11</v>
      </c>
      <c r="I121" s="103">
        <f t="shared" si="5"/>
        <v>14</v>
      </c>
      <c r="J121" s="103">
        <f t="shared" si="5"/>
        <v>13</v>
      </c>
      <c r="K121" s="103">
        <f t="shared" si="5"/>
        <v>13</v>
      </c>
      <c r="L121" s="103">
        <f t="shared" si="5"/>
        <v>14</v>
      </c>
      <c r="M121" s="103">
        <f>SUM(ISBLANK(M66), ISBLANK(M67), ISBLANK(M68), ISBLANK(M69), ISBLANK(M70), ISBLANK(M71), ISBLANK(M72), ISBLANK(M73), ISBLANK(M74), ISBLANK(M75), ISBLANK(M76), ISBLANK(M77), ISBLANK(M78), ISBLANK(M79), ISBLANK(M80), ISBLANK(M81), ISBLANK(M82), ISBLANK(M83), ISBLANK(M84))</f>
        <v>13</v>
      </c>
      <c r="N121" s="103">
        <f t="shared" si="5"/>
        <v>11</v>
      </c>
      <c r="O121" s="103">
        <f>SUM(ISBLANK(O66), ISBLANK(O67), ISBLANK(O68), ISBLANK(O69), ISBLANK(O70), ISBLANK(O71), ISBLANK(O72), ISBLANK(O73), ISBLANK(O74), ISBLANK(O75), ISBLANK(O76), ISBLANK(O77), ISBLANK(O78), ISBLANK(O79), ISBLANK(O80), ISBLANK(O81), ISBLANK(O82), ISBLANK(O83), ISBLANK(O84))</f>
        <v>18</v>
      </c>
      <c r="P121" s="103">
        <f t="shared" si="5"/>
        <v>10</v>
      </c>
      <c r="Q121" s="103">
        <f>SUM(ISBLANK(Q66), ISBLANK(Q67), ISBLANK(Q68), ISBLANK(Q69), ISBLANK(Q70), ISBLANK(Q71), ISBLANK(Q72), ISBLANK(Q73), ISBLANK(Q74), ISBLANK(Q75), ISBLANK(Q76), ISBLANK(Q77), ISBLANK(Q78), ISBLANK(Q79), ISBLANK(Q80), ISBLANK(Q81), ISBLANK(Q82), ISBLANK(Q83), ISBLANK(Q84))</f>
        <v>18</v>
      </c>
      <c r="R121" s="103">
        <f t="shared" si="5"/>
        <v>11</v>
      </c>
      <c r="S121" s="103">
        <f t="shared" si="5"/>
        <v>14</v>
      </c>
      <c r="T121" s="103">
        <f t="shared" si="5"/>
        <v>17</v>
      </c>
      <c r="U121" s="103">
        <f t="shared" si="5"/>
        <v>12</v>
      </c>
      <c r="V121" s="103">
        <f t="shared" si="5"/>
        <v>14</v>
      </c>
      <c r="W121" s="103">
        <f t="shared" si="5"/>
        <v>14</v>
      </c>
      <c r="X121" s="103">
        <f t="shared" si="5"/>
        <v>14</v>
      </c>
      <c r="Y121" s="103">
        <f>SUM(ISBLANK(Y66), ISBLANK(Y67), ISBLANK(Y68), ISBLANK(Y69), ISBLANK(Y70), ISBLANK(Y71), ISBLANK(Y72), ISBLANK(Y73), ISBLANK(Y74), ISBLANK(Y75), ISBLANK(Y76), ISBLANK(Y77), ISBLANK(Y78), ISBLANK(Y79), ISBLANK(Y80), ISBLANK(Y81), ISBLANK(Y82), ISBLANK(Y83), ISBLANK(Y84))</f>
        <v>18</v>
      </c>
      <c r="Z121" s="103">
        <f t="shared" si="5"/>
        <v>14</v>
      </c>
      <c r="AA121" s="103">
        <f t="shared" si="5"/>
        <v>11</v>
      </c>
      <c r="AB121" s="103">
        <f t="shared" si="5"/>
        <v>12</v>
      </c>
      <c r="AC121" s="103">
        <f t="shared" si="5"/>
        <v>9</v>
      </c>
      <c r="AD121" s="103">
        <f t="shared" si="5"/>
        <v>14</v>
      </c>
      <c r="AE121" s="103">
        <f t="shared" si="5"/>
        <v>11</v>
      </c>
      <c r="AF121" s="103">
        <f t="shared" si="5"/>
        <v>12</v>
      </c>
      <c r="AG121" s="103">
        <f t="shared" si="5"/>
        <v>11</v>
      </c>
      <c r="AH121" s="103">
        <f t="shared" si="5"/>
        <v>15</v>
      </c>
      <c r="AI121" s="103">
        <f t="shared" si="5"/>
        <v>10</v>
      </c>
      <c r="AJ121" s="103">
        <f t="shared" si="5"/>
        <v>11</v>
      </c>
      <c r="AK121" s="103">
        <f t="shared" si="5"/>
        <v>13</v>
      </c>
      <c r="AL121" s="103">
        <f t="shared" si="5"/>
        <v>11</v>
      </c>
      <c r="AM121" s="103">
        <f t="shared" si="5"/>
        <v>16</v>
      </c>
      <c r="AN121" s="103">
        <f t="shared" si="5"/>
        <v>11</v>
      </c>
      <c r="AO121" s="103">
        <f>SUM(ISBLANK(AO66), ISBLANK(AO67), ISBLANK(AO68), ISBLANK(AO69), ISBLANK(AO70), ISBLANK(AO71), ISBLANK(AO72), ISBLANK(AO73), ISBLANK(AO74), ISBLANK(AO75), ISBLANK(AO76), ISBLANK(AO77), ISBLANK(AO78), ISBLANK(AO79), ISBLANK(AO80), ISBLANK(AO81), ISBLANK(AO82), ISBLANK(AO83), ISBLANK(AO84))</f>
        <v>18</v>
      </c>
      <c r="AP121" s="103">
        <f t="shared" si="5"/>
        <v>12</v>
      </c>
      <c r="AQ121" s="103">
        <f t="shared" si="5"/>
        <v>13</v>
      </c>
      <c r="AR121" s="103">
        <f t="shared" si="5"/>
        <v>11</v>
      </c>
      <c r="AS121" s="103">
        <f t="shared" si="5"/>
        <v>16</v>
      </c>
      <c r="AT121" s="103">
        <f t="shared" si="5"/>
        <v>11</v>
      </c>
      <c r="AU121" s="103">
        <f>SUM(ISBLANK(AU66), ISBLANK(AU67), ISBLANK(AU68), ISBLANK(AU69), ISBLANK(AU70), ISBLANK(AU71), ISBLANK(AU72), ISBLANK(AU73), ISBLANK(AU74), ISBLANK(AU75), ISBLANK(AU76), ISBLANK(AU77), ISBLANK(AU78), ISBLANK(AU79), ISBLANK(AU80), ISBLANK(AU81), ISBLANK(AU82), ISBLANK(AU83), ISBLANK(AU84))</f>
        <v>17</v>
      </c>
      <c r="AV121" s="103">
        <f>SUM(ISBLANK(AV66), ISBLANK(AV67), ISBLANK(AV68), ISBLANK(AV69), ISBLANK(AV70), ISBLANK(AV71), ISBLANK(AV72), ISBLANK(AV73), ISBLANK(AV74), ISBLANK(AV75), ISBLANK(AV76), ISBLANK(AV77), ISBLANK(AV78), ISBLANK(AV79), ISBLANK(AV80), ISBLANK(AV81), ISBLANK(AV82), ISBLANK(AV83), ISBLANK(AV84))</f>
        <v>17</v>
      </c>
      <c r="AW121" s="103">
        <f t="shared" si="5"/>
        <v>13</v>
      </c>
      <c r="AX121" s="103">
        <f t="shared" si="5"/>
        <v>10</v>
      </c>
      <c r="AY121" s="103">
        <f t="shared" si="5"/>
        <v>9</v>
      </c>
      <c r="AZ121" s="103">
        <f t="shared" si="5"/>
        <v>19</v>
      </c>
      <c r="BA121" s="103">
        <f t="shared" ref="BA121:BH121" si="6">SUM(ISBLANK(BA66), ISBLANK(BA67), ISBLANK(BA68), ISBLANK(BA69), ISBLANK(BA70), ISBLANK(BA71), ISBLANK(BA72), ISBLANK(BA73), ISBLANK(BA74), ISBLANK(BA75), ISBLANK(BA76), ISBLANK(BA77), ISBLANK(BA78), ISBLANK(BA79), ISBLANK(BA80), ISBLANK(BA81), ISBLANK(BA82), ISBLANK(BA83), ISBLANK(BA84))</f>
        <v>10</v>
      </c>
      <c r="BB121" s="103">
        <f t="shared" si="6"/>
        <v>12</v>
      </c>
      <c r="BC121" s="103">
        <f t="shared" si="6"/>
        <v>8</v>
      </c>
      <c r="BD121" s="103">
        <f t="shared" si="6"/>
        <v>10</v>
      </c>
      <c r="BE121" s="103">
        <f t="shared" si="6"/>
        <v>9</v>
      </c>
      <c r="BF121" s="103">
        <f t="shared" si="6"/>
        <v>10</v>
      </c>
      <c r="BG121" s="103">
        <f>SUM(ISBLANK(BG66), ISBLANK(BG67), ISBLANK(BG68), ISBLANK(BG69), ISBLANK(BG70), ISBLANK(BG71), ISBLANK(BG72), ISBLANK(BG73), ISBLANK(BG74), ISBLANK(BG75), ISBLANK(BG76), ISBLANK(BG77), ISBLANK(BG78), ISBLANK(BG79), ISBLANK(BG80), ISBLANK(BG81), ISBLANK(BG82), ISBLANK(BG83), ISBLANK(BG84))</f>
        <v>16</v>
      </c>
      <c r="BH121" s="103">
        <f t="shared" si="6"/>
        <v>11</v>
      </c>
    </row>
    <row r="122" spans="1:60" s="45" customFormat="1">
      <c r="A122" s="102" t="s">
        <v>4851</v>
      </c>
      <c r="B122" s="103">
        <f>SUM(ISBLANK(B85), ISBLANK(B86), ISBLANK(B87), ISBLANK(B88), ISBLANK(B89), ISBLANK(B90), ISBLANK(B91), ISBLANK(B92), ISBLANK(B93), ISBLANK(B94), ISBLANK(B95), ISBLANK(B96), ISBLANK(B97), ISBLANK(B98), ISBLANK(B99), ISBLANK(B100), ISBLANK(B101), ISBLANK(B102), ISBLANK(B103))</f>
        <v>19</v>
      </c>
      <c r="C122" s="103">
        <f t="shared" ref="C122:AZ122" si="7">SUM(ISBLANK(C85), ISBLANK(C86), ISBLANK(C87), ISBLANK(C88), ISBLANK(C89), ISBLANK(C90), ISBLANK(C91), ISBLANK(C92), ISBLANK(C93), ISBLANK(C94), ISBLANK(C95), ISBLANK(C96), ISBLANK(C97), ISBLANK(C98), ISBLANK(C99), ISBLANK(C100), ISBLANK(C101), ISBLANK(C102), ISBLANK(C103))</f>
        <v>1</v>
      </c>
      <c r="D122" s="103">
        <f t="shared" si="7"/>
        <v>1</v>
      </c>
      <c r="E122" s="103">
        <f t="shared" si="7"/>
        <v>1</v>
      </c>
      <c r="F122" s="103">
        <f t="shared" si="7"/>
        <v>1</v>
      </c>
      <c r="G122" s="103">
        <f t="shared" si="7"/>
        <v>1</v>
      </c>
      <c r="H122" s="103">
        <f t="shared" si="7"/>
        <v>2</v>
      </c>
      <c r="I122" s="103">
        <f t="shared" si="7"/>
        <v>2</v>
      </c>
      <c r="J122" s="103">
        <f t="shared" si="7"/>
        <v>2</v>
      </c>
      <c r="K122" s="103">
        <f t="shared" si="7"/>
        <v>1</v>
      </c>
      <c r="L122" s="103">
        <f t="shared" si="7"/>
        <v>2</v>
      </c>
      <c r="M122" s="103">
        <f>SUM(ISBLANK(M85), ISBLANK(M86), ISBLANK(M87), ISBLANK(M88), ISBLANK(M89), ISBLANK(M90), ISBLANK(M91), ISBLANK(M92), ISBLANK(M93), ISBLANK(M94), ISBLANK(M95), ISBLANK(M96), ISBLANK(M97), ISBLANK(M98), ISBLANK(M99), ISBLANK(M100), ISBLANK(M101), ISBLANK(M102), ISBLANK(M103))</f>
        <v>1</v>
      </c>
      <c r="N122" s="103">
        <f t="shared" si="7"/>
        <v>1</v>
      </c>
      <c r="O122" s="103">
        <f>SUM(ISBLANK(O85), ISBLANK(O86), ISBLANK(O87), ISBLANK(O88), ISBLANK(O89), ISBLANK(O90), ISBLANK(O91), ISBLANK(O92), ISBLANK(O93), ISBLANK(O94), ISBLANK(O95), ISBLANK(O96), ISBLANK(O97), ISBLANK(O98), ISBLANK(O99), ISBLANK(O100), ISBLANK(O101), ISBLANK(O102), ISBLANK(O103))</f>
        <v>16</v>
      </c>
      <c r="P122" s="103">
        <f t="shared" si="7"/>
        <v>1</v>
      </c>
      <c r="Q122" s="103">
        <f>SUM(ISBLANK(Q85), ISBLANK(Q86), ISBLANK(Q87), ISBLANK(Q88), ISBLANK(Q89), ISBLANK(Q90), ISBLANK(Q91), ISBLANK(Q92), ISBLANK(Q93), ISBLANK(Q94), ISBLANK(Q95), ISBLANK(Q96), ISBLANK(Q97), ISBLANK(Q98), ISBLANK(Q99), ISBLANK(Q100), ISBLANK(Q101), ISBLANK(Q102), ISBLANK(Q103))</f>
        <v>17</v>
      </c>
      <c r="R122" s="103">
        <f t="shared" si="7"/>
        <v>1</v>
      </c>
      <c r="S122" s="103">
        <f t="shared" si="7"/>
        <v>2</v>
      </c>
      <c r="T122" s="103">
        <f t="shared" si="7"/>
        <v>3</v>
      </c>
      <c r="U122" s="103">
        <f t="shared" si="7"/>
        <v>1</v>
      </c>
      <c r="V122" s="103">
        <f t="shared" si="7"/>
        <v>15</v>
      </c>
      <c r="W122" s="103">
        <f t="shared" si="7"/>
        <v>12</v>
      </c>
      <c r="X122" s="103">
        <f t="shared" si="7"/>
        <v>15</v>
      </c>
      <c r="Y122" s="103">
        <f>SUM(ISBLANK(Y85), ISBLANK(Y86), ISBLANK(Y87), ISBLANK(Y88), ISBLANK(Y89), ISBLANK(Y90), ISBLANK(Y91), ISBLANK(Y92), ISBLANK(Y93), ISBLANK(Y94), ISBLANK(Y95), ISBLANK(Y96), ISBLANK(Y97), ISBLANK(Y98), ISBLANK(Y99), ISBLANK(Y100), ISBLANK(Y101), ISBLANK(Y102), ISBLANK(Y103))</f>
        <v>12</v>
      </c>
      <c r="Z122" s="103">
        <f t="shared" si="7"/>
        <v>3</v>
      </c>
      <c r="AA122" s="103">
        <f t="shared" si="7"/>
        <v>3</v>
      </c>
      <c r="AB122" s="103">
        <f t="shared" si="7"/>
        <v>2</v>
      </c>
      <c r="AC122" s="103">
        <f t="shared" si="7"/>
        <v>1</v>
      </c>
      <c r="AD122" s="103">
        <f t="shared" si="7"/>
        <v>2</v>
      </c>
      <c r="AE122" s="103">
        <f t="shared" si="7"/>
        <v>1</v>
      </c>
      <c r="AF122" s="103">
        <f t="shared" si="7"/>
        <v>1</v>
      </c>
      <c r="AG122" s="103">
        <f t="shared" si="7"/>
        <v>1</v>
      </c>
      <c r="AH122" s="103">
        <f t="shared" si="7"/>
        <v>1</v>
      </c>
      <c r="AI122" s="103">
        <f t="shared" si="7"/>
        <v>1</v>
      </c>
      <c r="AJ122" s="103">
        <f t="shared" si="7"/>
        <v>1</v>
      </c>
      <c r="AK122" s="103">
        <f t="shared" si="7"/>
        <v>1</v>
      </c>
      <c r="AL122" s="103">
        <f t="shared" si="7"/>
        <v>1</v>
      </c>
      <c r="AM122" s="103">
        <f t="shared" si="7"/>
        <v>2</v>
      </c>
      <c r="AN122" s="103">
        <f t="shared" si="7"/>
        <v>1</v>
      </c>
      <c r="AO122" s="103">
        <f>SUM(ISBLANK(AO85), ISBLANK(AO86), ISBLANK(AO87), ISBLANK(AO88), ISBLANK(AO89), ISBLANK(AO90), ISBLANK(AO91), ISBLANK(AO92), ISBLANK(AO93), ISBLANK(AO94), ISBLANK(AO95), ISBLANK(AO96), ISBLANK(AO97), ISBLANK(AO98), ISBLANK(AO99), ISBLANK(AO100), ISBLANK(AO101), ISBLANK(AO102), ISBLANK(AO103))</f>
        <v>15</v>
      </c>
      <c r="AP122" s="103">
        <f t="shared" si="7"/>
        <v>2</v>
      </c>
      <c r="AQ122" s="103">
        <f t="shared" si="7"/>
        <v>4</v>
      </c>
      <c r="AR122" s="103">
        <f t="shared" si="7"/>
        <v>2</v>
      </c>
      <c r="AS122" s="103">
        <f t="shared" si="7"/>
        <v>2</v>
      </c>
      <c r="AT122" s="103">
        <f t="shared" si="7"/>
        <v>1</v>
      </c>
      <c r="AU122" s="103">
        <f>SUM(ISBLANK(AU85), ISBLANK(AU86), ISBLANK(AU87), ISBLANK(AU88), ISBLANK(AU89), ISBLANK(AU90), ISBLANK(AU91), ISBLANK(AU92), ISBLANK(AU93), ISBLANK(AU94), ISBLANK(AU95), ISBLANK(AU96), ISBLANK(AU97), ISBLANK(AU98), ISBLANK(AU99), ISBLANK(AU100), ISBLANK(AU101), ISBLANK(AU102), ISBLANK(AU103))</f>
        <v>2</v>
      </c>
      <c r="AV122" s="103">
        <f>SUM(ISBLANK(AV85), ISBLANK(AV86), ISBLANK(AV87), ISBLANK(AV88), ISBLANK(AV89), ISBLANK(AV90), ISBLANK(AV91), ISBLANK(AV92), ISBLANK(AV93), ISBLANK(AV94), ISBLANK(AV95), ISBLANK(AV96), ISBLANK(AV97), ISBLANK(AV98), ISBLANK(AV99), ISBLANK(AV100), ISBLANK(AV101), ISBLANK(AV102), ISBLANK(AV103))</f>
        <v>2</v>
      </c>
      <c r="AW122" s="103">
        <f t="shared" si="7"/>
        <v>2</v>
      </c>
      <c r="AX122" s="103">
        <f t="shared" si="7"/>
        <v>17</v>
      </c>
      <c r="AY122" s="103">
        <f t="shared" si="7"/>
        <v>1</v>
      </c>
      <c r="AZ122" s="103">
        <f t="shared" si="7"/>
        <v>19</v>
      </c>
      <c r="BA122" s="103">
        <f t="shared" ref="BA122:BH122" si="8">SUM(ISBLANK(BA85), ISBLANK(BA86), ISBLANK(BA87), ISBLANK(BA88), ISBLANK(BA89), ISBLANK(BA90), ISBLANK(BA91), ISBLANK(BA92), ISBLANK(BA93), ISBLANK(BA94), ISBLANK(BA95), ISBLANK(BA96), ISBLANK(BA97), ISBLANK(BA98), ISBLANK(BA99), ISBLANK(BA100), ISBLANK(BA101), ISBLANK(BA102), ISBLANK(BA103))</f>
        <v>1</v>
      </c>
      <c r="BB122" s="103">
        <f t="shared" si="8"/>
        <v>2</v>
      </c>
      <c r="BC122" s="103">
        <f t="shared" si="8"/>
        <v>1</v>
      </c>
      <c r="BD122" s="103">
        <f t="shared" si="8"/>
        <v>1</v>
      </c>
      <c r="BE122" s="103">
        <f t="shared" si="8"/>
        <v>18</v>
      </c>
      <c r="BF122" s="103">
        <f t="shared" si="8"/>
        <v>1</v>
      </c>
      <c r="BG122" s="103">
        <f>SUM(ISBLANK(BG85), ISBLANK(BG86), ISBLANK(BG87), ISBLANK(BG88), ISBLANK(BG89), ISBLANK(BG90), ISBLANK(BG91), ISBLANK(BG92), ISBLANK(BG93), ISBLANK(BG94), ISBLANK(BG95), ISBLANK(BG96), ISBLANK(BG97), ISBLANK(BG98), ISBLANK(BG99), ISBLANK(BG100), ISBLANK(BG101), ISBLANK(BG102), ISBLANK(BG103))</f>
        <v>1</v>
      </c>
      <c r="BH122" s="103">
        <f t="shared" si="8"/>
        <v>1</v>
      </c>
    </row>
    <row r="123" spans="1:60" s="45" customFormat="1">
      <c r="A123" s="102" t="s">
        <v>4852</v>
      </c>
      <c r="B123" s="103">
        <f>SUM(ISBLANK(B104), ISBLANK(B105), ISBLANK(B106), ISBLANK(B107), ISBLANK(B108), ISBLANK(B109), ISBLANK(B110), ISBLANK(B111), ISBLANK(B112), ISBLANK(B113), ISBLANK(B114), ISBLANK(B115), ISBLANK(B116), ISBLANK(B117), ISBLANK(B118))</f>
        <v>15</v>
      </c>
      <c r="C123" s="103">
        <f t="shared" ref="C123:AZ123" si="9">SUM(ISBLANK(C104), ISBLANK(C105), ISBLANK(C106), ISBLANK(C107), ISBLANK(C108), ISBLANK(C109), ISBLANK(C110), ISBLANK(C111), ISBLANK(C112), ISBLANK(C113), ISBLANK(C114), ISBLANK(C115), ISBLANK(C116), ISBLANK(C117), ISBLANK(C118))</f>
        <v>1</v>
      </c>
      <c r="D123" s="103">
        <f t="shared" si="9"/>
        <v>2</v>
      </c>
      <c r="E123" s="103">
        <f t="shared" si="9"/>
        <v>2</v>
      </c>
      <c r="F123" s="103">
        <f t="shared" si="9"/>
        <v>2</v>
      </c>
      <c r="G123" s="103">
        <f t="shared" si="9"/>
        <v>1</v>
      </c>
      <c r="H123" s="103">
        <f t="shared" si="9"/>
        <v>1</v>
      </c>
      <c r="I123" s="103">
        <f t="shared" si="9"/>
        <v>2</v>
      </c>
      <c r="J123" s="103">
        <f t="shared" si="9"/>
        <v>4</v>
      </c>
      <c r="K123" s="103">
        <f t="shared" si="9"/>
        <v>1</v>
      </c>
      <c r="L123" s="103">
        <f t="shared" si="9"/>
        <v>1</v>
      </c>
      <c r="M123" s="103">
        <f>SUM(ISBLANK(M104), ISBLANK(M105), ISBLANK(M106), ISBLANK(M107), ISBLANK(M108), ISBLANK(M109), ISBLANK(M110), ISBLANK(M111), ISBLANK(M112), ISBLANK(M113), ISBLANK(M114), ISBLANK(M115), ISBLANK(M116), ISBLANK(M117), ISBLANK(M118))</f>
        <v>1</v>
      </c>
      <c r="N123" s="103">
        <f t="shared" si="9"/>
        <v>2</v>
      </c>
      <c r="O123" s="103">
        <f>SUM(ISBLANK(O104), ISBLANK(O105), ISBLANK(O106), ISBLANK(O107), ISBLANK(O108), ISBLANK(O109), ISBLANK(O110), ISBLANK(O111), ISBLANK(O112), ISBLANK(O113), ISBLANK(O114), ISBLANK(O115), ISBLANK(O116), ISBLANK(O117), ISBLANK(O118))</f>
        <v>9</v>
      </c>
      <c r="P123" s="103">
        <f t="shared" si="9"/>
        <v>1</v>
      </c>
      <c r="Q123" s="103">
        <f>SUM(ISBLANK(Q104), ISBLANK(Q105), ISBLANK(Q106), ISBLANK(Q107), ISBLANK(Q108), ISBLANK(Q109), ISBLANK(Q110), ISBLANK(Q111), ISBLANK(Q112), ISBLANK(Q113), ISBLANK(Q114), ISBLANK(Q115), ISBLANK(Q116), ISBLANK(Q117), ISBLANK(Q118))</f>
        <v>8</v>
      </c>
      <c r="R123" s="103">
        <f t="shared" si="9"/>
        <v>2</v>
      </c>
      <c r="S123" s="103">
        <f t="shared" si="9"/>
        <v>1</v>
      </c>
      <c r="T123" s="103">
        <f t="shared" si="9"/>
        <v>2</v>
      </c>
      <c r="U123" s="103">
        <f t="shared" si="9"/>
        <v>1</v>
      </c>
      <c r="V123" s="103">
        <f t="shared" si="9"/>
        <v>3</v>
      </c>
      <c r="W123" s="103">
        <f t="shared" si="9"/>
        <v>3</v>
      </c>
      <c r="X123" s="103">
        <f t="shared" si="9"/>
        <v>6</v>
      </c>
      <c r="Y123" s="103">
        <f>SUM(ISBLANK(Y104), ISBLANK(Y105), ISBLANK(Y106), ISBLANK(Y107), ISBLANK(Y108), ISBLANK(Y109), ISBLANK(Y110), ISBLANK(Y111), ISBLANK(Y112), ISBLANK(Y113), ISBLANK(Y114), ISBLANK(Y115), ISBLANK(Y116), ISBLANK(Y117), ISBLANK(Y118))</f>
        <v>7</v>
      </c>
      <c r="Z123" s="103">
        <f t="shared" si="9"/>
        <v>2</v>
      </c>
      <c r="AA123" s="103">
        <f t="shared" si="9"/>
        <v>1</v>
      </c>
      <c r="AB123" s="103">
        <f t="shared" si="9"/>
        <v>3</v>
      </c>
      <c r="AC123" s="103">
        <f t="shared" si="9"/>
        <v>1</v>
      </c>
      <c r="AD123" s="103">
        <f t="shared" si="9"/>
        <v>1</v>
      </c>
      <c r="AE123" s="103">
        <f t="shared" si="9"/>
        <v>2</v>
      </c>
      <c r="AF123" s="103">
        <f t="shared" si="9"/>
        <v>2</v>
      </c>
      <c r="AG123" s="103">
        <f t="shared" si="9"/>
        <v>1</v>
      </c>
      <c r="AH123" s="103">
        <f t="shared" si="9"/>
        <v>1</v>
      </c>
      <c r="AI123" s="103">
        <f t="shared" si="9"/>
        <v>1</v>
      </c>
      <c r="AJ123" s="103">
        <f t="shared" si="9"/>
        <v>1</v>
      </c>
      <c r="AK123" s="103">
        <f t="shared" si="9"/>
        <v>1</v>
      </c>
      <c r="AL123" s="103">
        <f t="shared" si="9"/>
        <v>1</v>
      </c>
      <c r="AM123" s="103">
        <f t="shared" si="9"/>
        <v>5</v>
      </c>
      <c r="AN123" s="103">
        <f t="shared" si="9"/>
        <v>1</v>
      </c>
      <c r="AO123" s="103">
        <f>SUM(ISBLANK(AO104), ISBLANK(AO105), ISBLANK(AO106), ISBLANK(AO107), ISBLANK(AO108), ISBLANK(AO109), ISBLANK(AO110), ISBLANK(AO111), ISBLANK(AO112), ISBLANK(AO113), ISBLANK(AO114), ISBLANK(AO115), ISBLANK(AO116), ISBLANK(AO117), ISBLANK(AO118))</f>
        <v>9</v>
      </c>
      <c r="AP123" s="103">
        <f t="shared" si="9"/>
        <v>1</v>
      </c>
      <c r="AQ123" s="103">
        <f t="shared" si="9"/>
        <v>2</v>
      </c>
      <c r="AR123" s="103">
        <f t="shared" si="9"/>
        <v>2</v>
      </c>
      <c r="AS123" s="103">
        <f t="shared" si="9"/>
        <v>3</v>
      </c>
      <c r="AT123" s="103">
        <f t="shared" si="9"/>
        <v>2</v>
      </c>
      <c r="AU123" s="103">
        <f>SUM(ISBLANK(AU104), ISBLANK(AU105), ISBLANK(AU106), ISBLANK(AU107), ISBLANK(AU108), ISBLANK(AU109), ISBLANK(AU110), ISBLANK(AU111), ISBLANK(AU112), ISBLANK(AU113), ISBLANK(AU114), ISBLANK(AU115), ISBLANK(AU116), ISBLANK(AU117), ISBLANK(AU118))</f>
        <v>2</v>
      </c>
      <c r="AV123" s="103">
        <f>SUM(ISBLANK(AV104), ISBLANK(AV105), ISBLANK(AV106), ISBLANK(AV107), ISBLANK(AV108), ISBLANK(AV109), ISBLANK(AV110), ISBLANK(AV111), ISBLANK(AV112), ISBLANK(AV113), ISBLANK(AV114), ISBLANK(AV115), ISBLANK(AV116), ISBLANK(AV117), ISBLANK(AV118))</f>
        <v>1</v>
      </c>
      <c r="AW123" s="103">
        <f t="shared" si="9"/>
        <v>1</v>
      </c>
      <c r="AX123" s="103">
        <f t="shared" si="9"/>
        <v>15</v>
      </c>
      <c r="AY123" s="103">
        <f t="shared" si="9"/>
        <v>1</v>
      </c>
      <c r="AZ123" s="103">
        <f t="shared" si="9"/>
        <v>15</v>
      </c>
      <c r="BA123" s="103">
        <f t="shared" ref="BA123:BH123" si="10">SUM(ISBLANK(BA104), ISBLANK(BA105), ISBLANK(BA106), ISBLANK(BA107), ISBLANK(BA108), ISBLANK(BA109), ISBLANK(BA110), ISBLANK(BA111), ISBLANK(BA112), ISBLANK(BA113), ISBLANK(BA114), ISBLANK(BA115), ISBLANK(BA116), ISBLANK(BA117), ISBLANK(BA118))</f>
        <v>1</v>
      </c>
      <c r="BB123" s="103">
        <f t="shared" si="10"/>
        <v>2</v>
      </c>
      <c r="BC123" s="103">
        <f t="shared" si="10"/>
        <v>1</v>
      </c>
      <c r="BD123" s="103">
        <f t="shared" si="10"/>
        <v>1</v>
      </c>
      <c r="BE123" s="103">
        <f t="shared" si="10"/>
        <v>15</v>
      </c>
      <c r="BF123" s="103">
        <f t="shared" si="10"/>
        <v>1</v>
      </c>
      <c r="BG123" s="103">
        <f>SUM(ISBLANK(BG104), ISBLANK(BG105), ISBLANK(BG106), ISBLANK(BG107), ISBLANK(BG108), ISBLANK(BG109), ISBLANK(BG110), ISBLANK(BG111), ISBLANK(BG112), ISBLANK(BG113), ISBLANK(BG114), ISBLANK(BG115), ISBLANK(BG116), ISBLANK(BG117), ISBLANK(BG118))</f>
        <v>4</v>
      </c>
      <c r="BH123" s="103">
        <f t="shared" si="10"/>
        <v>1</v>
      </c>
    </row>
    <row r="124" spans="1:60" s="45" customFormat="1">
      <c r="A124" s="102" t="s">
        <v>4853</v>
      </c>
      <c r="B124" s="103">
        <f>(SUM(B119:B123)-89)*-1</f>
        <v>0</v>
      </c>
      <c r="C124" s="103">
        <f t="shared" ref="C124:AZ124" si="11">(SUM(C119:C123)-89)*-1</f>
        <v>59</v>
      </c>
      <c r="D124" s="103">
        <f t="shared" si="11"/>
        <v>64</v>
      </c>
      <c r="E124" s="103">
        <f t="shared" si="11"/>
        <v>58</v>
      </c>
      <c r="F124" s="103">
        <f t="shared" si="11"/>
        <v>58</v>
      </c>
      <c r="G124" s="103">
        <f t="shared" si="11"/>
        <v>61</v>
      </c>
      <c r="H124" s="103">
        <f t="shared" si="11"/>
        <v>65</v>
      </c>
      <c r="I124" s="103">
        <f t="shared" si="11"/>
        <v>42</v>
      </c>
      <c r="J124" s="103">
        <f t="shared" si="11"/>
        <v>58</v>
      </c>
      <c r="K124" s="103">
        <f t="shared" si="11"/>
        <v>57</v>
      </c>
      <c r="L124" s="103">
        <f t="shared" si="11"/>
        <v>62</v>
      </c>
      <c r="M124" s="103">
        <f>(SUM(M119:M123)-89)*-1</f>
        <v>48</v>
      </c>
      <c r="N124" s="103">
        <f t="shared" si="11"/>
        <v>65</v>
      </c>
      <c r="O124" s="103">
        <f>(SUM(O119:O123)-89)*-1</f>
        <v>10</v>
      </c>
      <c r="P124" s="103">
        <f t="shared" si="11"/>
        <v>60</v>
      </c>
      <c r="Q124" s="103">
        <f>(SUM(Q119:Q123)-89)*-1</f>
        <v>10</v>
      </c>
      <c r="R124" s="103">
        <f t="shared" si="11"/>
        <v>57</v>
      </c>
      <c r="S124" s="103">
        <f t="shared" si="11"/>
        <v>59</v>
      </c>
      <c r="T124" s="103">
        <f t="shared" si="11"/>
        <v>50</v>
      </c>
      <c r="U124" s="103">
        <f t="shared" si="11"/>
        <v>64</v>
      </c>
      <c r="V124" s="103">
        <f t="shared" si="11"/>
        <v>38</v>
      </c>
      <c r="W124" s="103">
        <f t="shared" si="11"/>
        <v>41</v>
      </c>
      <c r="X124" s="103">
        <f t="shared" si="11"/>
        <v>25</v>
      </c>
      <c r="Y124" s="103">
        <f>(SUM(Y119:Y123)-89)*-1</f>
        <v>25</v>
      </c>
      <c r="Z124" s="103">
        <f t="shared" si="11"/>
        <v>53</v>
      </c>
      <c r="AA124" s="103">
        <f t="shared" si="11"/>
        <v>63</v>
      </c>
      <c r="AB124" s="103">
        <f t="shared" si="11"/>
        <v>60</v>
      </c>
      <c r="AC124" s="103">
        <f t="shared" si="11"/>
        <v>66</v>
      </c>
      <c r="AD124" s="103">
        <f t="shared" si="11"/>
        <v>61</v>
      </c>
      <c r="AE124" s="103">
        <f t="shared" si="11"/>
        <v>64</v>
      </c>
      <c r="AF124" s="103">
        <f t="shared" si="11"/>
        <v>59</v>
      </c>
      <c r="AG124" s="103">
        <f t="shared" si="11"/>
        <v>66</v>
      </c>
      <c r="AH124" s="103">
        <f t="shared" si="11"/>
        <v>50</v>
      </c>
      <c r="AI124" s="103">
        <f t="shared" si="11"/>
        <v>67</v>
      </c>
      <c r="AJ124" s="103">
        <f t="shared" si="11"/>
        <v>63</v>
      </c>
      <c r="AK124" s="103">
        <f t="shared" si="11"/>
        <v>59</v>
      </c>
      <c r="AL124" s="103">
        <f t="shared" si="11"/>
        <v>65</v>
      </c>
      <c r="AM124" s="103">
        <f t="shared" si="11"/>
        <v>46</v>
      </c>
      <c r="AN124" s="103">
        <f t="shared" si="11"/>
        <v>66</v>
      </c>
      <c r="AO124" s="103">
        <f>(SUM(AO119:AO123)-89)*-1</f>
        <v>11</v>
      </c>
      <c r="AP124" s="103">
        <f t="shared" si="11"/>
        <v>59</v>
      </c>
      <c r="AQ124" s="103">
        <f t="shared" si="11"/>
        <v>53</v>
      </c>
      <c r="AR124" s="103">
        <f t="shared" si="11"/>
        <v>66</v>
      </c>
      <c r="AS124" s="103">
        <f t="shared" si="11"/>
        <v>40</v>
      </c>
      <c r="AT124" s="103">
        <f t="shared" si="11"/>
        <v>60</v>
      </c>
      <c r="AU124" s="103">
        <f>(SUM(AU119:AU123)-89)*-1</f>
        <v>58</v>
      </c>
      <c r="AV124" s="103">
        <f>(SUM(AV119:AV123)-89)*-1</f>
        <v>59</v>
      </c>
      <c r="AW124" s="103">
        <f t="shared" si="11"/>
        <v>58</v>
      </c>
      <c r="AX124" s="103">
        <f t="shared" si="11"/>
        <v>43</v>
      </c>
      <c r="AY124" s="103">
        <f t="shared" si="11"/>
        <v>69</v>
      </c>
      <c r="AZ124" s="103">
        <f t="shared" si="11"/>
        <v>3</v>
      </c>
      <c r="BA124" s="103">
        <f t="shared" ref="BA124:BH124" si="12">(SUM(BA119:BA123)-89)*-1</f>
        <v>67</v>
      </c>
      <c r="BB124" s="103">
        <f t="shared" si="12"/>
        <v>61</v>
      </c>
      <c r="BC124" s="103">
        <f t="shared" si="12"/>
        <v>69</v>
      </c>
      <c r="BD124" s="103">
        <f t="shared" si="12"/>
        <v>69</v>
      </c>
      <c r="BE124" s="103">
        <f t="shared" si="12"/>
        <v>37</v>
      </c>
      <c r="BF124" s="103">
        <f t="shared" si="12"/>
        <v>61</v>
      </c>
      <c r="BG124" s="103">
        <f t="shared" si="12"/>
        <v>45</v>
      </c>
      <c r="BH124" s="103">
        <f t="shared" si="12"/>
        <v>57</v>
      </c>
    </row>
    <row r="125" spans="1:60" s="45" customFormat="1">
      <c r="A125" s="44" t="s">
        <v>4854</v>
      </c>
      <c r="C125" s="45" t="s">
        <v>4855</v>
      </c>
      <c r="D125" s="45" t="s">
        <v>4855</v>
      </c>
      <c r="E125" s="45" t="s">
        <v>4855</v>
      </c>
      <c r="F125" s="45" t="s">
        <v>4855</v>
      </c>
      <c r="G125" s="45" t="s">
        <v>4855</v>
      </c>
      <c r="H125" s="45" t="s">
        <v>4855</v>
      </c>
      <c r="I125" s="45" t="s">
        <v>4855</v>
      </c>
      <c r="J125" s="45" t="s">
        <v>4855</v>
      </c>
      <c r="K125" s="45" t="s">
        <v>4855</v>
      </c>
      <c r="L125" s="45" t="s">
        <v>4855</v>
      </c>
      <c r="M125" s="45" t="s">
        <v>4855</v>
      </c>
      <c r="N125" s="45" t="s">
        <v>4855</v>
      </c>
      <c r="O125" s="45" t="s">
        <v>4855</v>
      </c>
      <c r="P125" s="45" t="s">
        <v>4855</v>
      </c>
      <c r="Q125" s="45" t="s">
        <v>4855</v>
      </c>
      <c r="R125" s="45" t="s">
        <v>4855</v>
      </c>
      <c r="S125" s="45" t="s">
        <v>4855</v>
      </c>
      <c r="T125" s="45" t="s">
        <v>4855</v>
      </c>
      <c r="U125" s="45" t="s">
        <v>4855</v>
      </c>
      <c r="V125" s="45" t="s">
        <v>4855</v>
      </c>
      <c r="W125" s="45" t="s">
        <v>4855</v>
      </c>
      <c r="X125" s="45" t="s">
        <v>4855</v>
      </c>
      <c r="Y125" s="45" t="s">
        <v>4855</v>
      </c>
      <c r="Z125" s="45" t="s">
        <v>4855</v>
      </c>
      <c r="AA125" s="45" t="s">
        <v>4855</v>
      </c>
      <c r="AB125" s="45" t="s">
        <v>4855</v>
      </c>
      <c r="AC125" s="45" t="s">
        <v>4855</v>
      </c>
      <c r="AD125" s="45" t="s">
        <v>4855</v>
      </c>
      <c r="AE125" s="45" t="s">
        <v>4855</v>
      </c>
      <c r="AF125" s="45" t="s">
        <v>4855</v>
      </c>
      <c r="AG125" s="45" t="s">
        <v>4855</v>
      </c>
      <c r="AH125" s="45" t="s">
        <v>4855</v>
      </c>
      <c r="AI125" s="45" t="s">
        <v>4855</v>
      </c>
      <c r="AJ125" s="45" t="s">
        <v>4855</v>
      </c>
      <c r="AK125" s="45" t="s">
        <v>4855</v>
      </c>
      <c r="AL125" s="45" t="s">
        <v>4855</v>
      </c>
      <c r="AM125" s="45" t="s">
        <v>4855</v>
      </c>
      <c r="AN125" s="45" t="s">
        <v>4855</v>
      </c>
      <c r="AO125" s="45" t="s">
        <v>4855</v>
      </c>
      <c r="AP125" s="45" t="s">
        <v>4855</v>
      </c>
      <c r="AQ125" s="45" t="s">
        <v>4855</v>
      </c>
      <c r="AR125" s="45" t="s">
        <v>4855</v>
      </c>
      <c r="AS125" s="45" t="s">
        <v>4855</v>
      </c>
      <c r="AT125" s="45" t="s">
        <v>4855</v>
      </c>
      <c r="AU125" s="45" t="s">
        <v>4855</v>
      </c>
      <c r="AV125" s="45" t="s">
        <v>4855</v>
      </c>
      <c r="AW125" s="45" t="s">
        <v>4855</v>
      </c>
      <c r="AX125" s="45" t="s">
        <v>4855</v>
      </c>
      <c r="AY125" s="45" t="s">
        <v>4855</v>
      </c>
      <c r="AZ125" s="45" t="s">
        <v>4855</v>
      </c>
      <c r="BA125" s="45" t="s">
        <v>4855</v>
      </c>
      <c r="BB125" s="45" t="s">
        <v>4855</v>
      </c>
      <c r="BC125" s="45" t="s">
        <v>4855</v>
      </c>
      <c r="BD125" s="45" t="s">
        <v>4855</v>
      </c>
      <c r="BE125" s="45" t="s">
        <v>4855</v>
      </c>
      <c r="BF125" s="45" t="s">
        <v>4855</v>
      </c>
      <c r="BG125" s="45" t="s">
        <v>4855</v>
      </c>
      <c r="BH125" s="45" t="s">
        <v>4855</v>
      </c>
    </row>
    <row r="126" spans="1:60" s="81" customFormat="1">
      <c r="B126" s="78"/>
      <c r="C126" s="78"/>
      <c r="D126" s="78"/>
      <c r="E126" s="78"/>
      <c r="F126" s="78"/>
      <c r="G126" s="78"/>
      <c r="H126" s="78"/>
      <c r="I126" s="78"/>
      <c r="J126" s="78"/>
      <c r="K126" s="78"/>
      <c r="L126" s="78"/>
      <c r="M126" s="19"/>
      <c r="N126" s="78"/>
      <c r="O126" s="19"/>
      <c r="P126" s="78"/>
      <c r="Q126" s="19"/>
      <c r="R126" s="78"/>
      <c r="S126" s="78"/>
      <c r="T126" s="78"/>
      <c r="U126" s="78"/>
      <c r="V126" s="78"/>
      <c r="W126" s="78"/>
      <c r="X126" s="78"/>
      <c r="Y126" s="19"/>
      <c r="Z126" s="78"/>
      <c r="AA126" s="78"/>
      <c r="AB126" s="78"/>
      <c r="AC126" s="78"/>
      <c r="AD126" s="78"/>
      <c r="AE126" s="78"/>
      <c r="AF126" s="78"/>
      <c r="AG126" s="78"/>
      <c r="AH126" s="78"/>
      <c r="AI126" s="78"/>
      <c r="AJ126" s="78"/>
      <c r="AK126" s="78"/>
      <c r="AL126" s="78"/>
      <c r="AM126" s="78"/>
      <c r="AN126" s="78"/>
      <c r="AO126" s="19"/>
      <c r="AP126" s="78"/>
      <c r="AQ126" s="78"/>
      <c r="AR126" s="78"/>
      <c r="AS126" s="78"/>
      <c r="AT126" s="78"/>
      <c r="AU126" s="19"/>
      <c r="AV126" s="19"/>
      <c r="AW126" s="78"/>
      <c r="AX126" s="78"/>
      <c r="AY126" s="78"/>
      <c r="AZ126" s="78"/>
      <c r="BA126" s="78"/>
      <c r="BB126" s="78"/>
      <c r="BC126" s="78"/>
      <c r="BD126" s="78"/>
      <c r="BE126" s="78"/>
      <c r="BF126" s="78"/>
      <c r="BG126" s="19"/>
      <c r="BH126" s="78"/>
    </row>
    <row r="127" spans="1:60">
      <c r="B127" s="62" t="s">
        <v>2130</v>
      </c>
      <c r="C127" s="47" t="s">
        <v>1995</v>
      </c>
      <c r="D127" s="47">
        <v>0</v>
      </c>
      <c r="E127" s="47" t="s">
        <v>587</v>
      </c>
      <c r="F127" s="62" t="s">
        <v>588</v>
      </c>
      <c r="G127" s="47" t="s">
        <v>589</v>
      </c>
      <c r="H127" s="73" t="s">
        <v>1993</v>
      </c>
      <c r="I127" s="73"/>
    </row>
    <row r="128" spans="1:60">
      <c r="B128" s="62" t="s">
        <v>2939</v>
      </c>
      <c r="C128" s="47" t="s">
        <v>590</v>
      </c>
      <c r="D128" s="47">
        <v>1</v>
      </c>
      <c r="E128" s="47" t="s">
        <v>591</v>
      </c>
      <c r="F128" s="62" t="s">
        <v>592</v>
      </c>
      <c r="G128" s="47" t="s">
        <v>593</v>
      </c>
      <c r="H128" s="73" t="s">
        <v>1994</v>
      </c>
      <c r="I128" s="73"/>
    </row>
    <row r="129" spans="2:9">
      <c r="B129" s="62" t="s">
        <v>4617</v>
      </c>
      <c r="C129" s="47" t="s">
        <v>594</v>
      </c>
      <c r="D129" s="47">
        <v>2</v>
      </c>
      <c r="E129" s="47" t="s">
        <v>595</v>
      </c>
      <c r="F129" s="62" t="s">
        <v>596</v>
      </c>
      <c r="G129" s="47" t="s">
        <v>597</v>
      </c>
      <c r="H129" s="73" t="s">
        <v>1992</v>
      </c>
      <c r="I129" s="73"/>
    </row>
    <row r="130" spans="2:9">
      <c r="B130" s="62" t="s">
        <v>4287</v>
      </c>
      <c r="C130" s="47" t="s">
        <v>598</v>
      </c>
      <c r="D130" s="47">
        <v>3</v>
      </c>
      <c r="E130" s="47" t="s">
        <v>594</v>
      </c>
      <c r="F130" s="62" t="s">
        <v>594</v>
      </c>
      <c r="G130" s="47" t="s">
        <v>599</v>
      </c>
      <c r="H130" s="73"/>
      <c r="I130" s="73"/>
    </row>
    <row r="131" spans="2:9">
      <c r="B131" s="62" t="s">
        <v>2027</v>
      </c>
      <c r="C131" s="47"/>
      <c r="D131" s="47">
        <v>4</v>
      </c>
      <c r="E131" s="47" t="s">
        <v>598</v>
      </c>
      <c r="F131" s="62" t="s">
        <v>598</v>
      </c>
      <c r="G131" s="47" t="s">
        <v>594</v>
      </c>
      <c r="H131" s="73"/>
      <c r="I131" s="73"/>
    </row>
    <row r="132" spans="2:9">
      <c r="B132" s="62" t="s">
        <v>3166</v>
      </c>
      <c r="C132" s="47"/>
      <c r="D132" s="47">
        <v>5</v>
      </c>
      <c r="E132" s="47"/>
      <c r="F132" s="62"/>
      <c r="G132" s="47" t="s">
        <v>598</v>
      </c>
    </row>
    <row r="133" spans="2:9">
      <c r="B133" s="62" t="s">
        <v>3436</v>
      </c>
      <c r="C133" s="47"/>
      <c r="D133" s="47">
        <v>6</v>
      </c>
      <c r="E133" s="47"/>
      <c r="F133" s="62"/>
      <c r="G133" s="62"/>
    </row>
    <row r="134" spans="2:9">
      <c r="B134" s="62" t="s">
        <v>3583</v>
      </c>
      <c r="C134" s="47"/>
      <c r="D134" s="47">
        <v>7</v>
      </c>
      <c r="E134" s="47"/>
      <c r="F134" s="62"/>
      <c r="G134" s="62"/>
    </row>
    <row r="135" spans="2:9">
      <c r="B135" s="47"/>
      <c r="C135" s="47"/>
      <c r="D135" s="47" t="s">
        <v>594</v>
      </c>
      <c r="E135" s="47"/>
      <c r="F135" s="62"/>
      <c r="G135" s="62"/>
    </row>
    <row r="136" spans="2:9">
      <c r="B136" s="47"/>
      <c r="C136" s="47"/>
      <c r="D136" s="47" t="s">
        <v>598</v>
      </c>
      <c r="E136" s="47"/>
      <c r="F136" s="62"/>
      <c r="G136" s="62"/>
    </row>
  </sheetData>
  <phoneticPr fontId="2" type="noConversion"/>
  <dataValidations count="50">
    <dataValidation type="list" allowBlank="1" showInputMessage="1" showErrorMessage="1" prompt="Vælg en tekst" sqref="AW116:BC116 AC116:AL116 AP116 R116 T116:W116 B116:I116 K116 N116 P116 AT116 BE116:BF116 BH116">
      <formula1>$F$127:$F$129</formula1>
    </dataValidation>
    <dataValidation type="list" allowBlank="1" showInputMessage="1" showErrorMessage="1" errorTitle="Ja eller Nej" error="Der kan kun tastes Ja eller Nej" prompt="Ja / Nej" sqref="BH65 BH63 BH22 BH38:BH39 BH112:BH114 BH58:BH61 BH110 BH78 BH74 BH71 T63:W63 T65:W65 T67:W67 T71:W71 T74:W74 T78:W78 T110:W110 T58:W61 T112:W114 T38:W39 AW78:BC78 AC110:AL110 AC58:AL61 AC112:AL114 AC38:AL39 AC22:AL22 AC63:AL63 AC65:AL65 AC67:AL67 AC71:AL71 AC74:AL74 AC78:AL78 AP110 AP58:AP61 AP112:AP114 AP38:AP39 AP22 AP63 AP65 AP67 AP71 AP74 AP78 AW110:BC110 AW58:BC61 AW112:BC114 AW38:BC39 AW63:BC63 AW65:BC65 AW67:BC67 AW71:BC71 AW22:BC22 AW74:BC74 T22:W22 R38:R39 R22 R63 R65 R67 R71 R74 R78 R110 R58:R61 R112:R114 K58:K61 K112:K114 K38:K39 K22 K63 K65 K67 K71 K74 K78 K110 B22:I22 B58:I61 B110:I110 B78:I78 B74:I74 B71:I71 B67:I67 B65:I65 B63:I63 B112:I114 B38:I39 N58:N61 N110 N78 N74 N71 N67 N65 N63 N22 N38:N39 N112:N114 P112:P114 P58:P61 P110 P78 P74 P71 P67 P65 P63 P22 P38:P39 AT22 AT71 AT67 AT65 AT63 AT38:AT39 AT112:AT114 AT58:AT61 AT110 AT78 AT74 BE71:BF71 BE74:BF74 BE78:BF78 BE110:BF110 BE58:BF61 BE112:BF114 BE38:BF39 BE22:BF22 BE63:BF63 BE65:BF65 BE67:BF67 BH67">
      <formula1>$C$127:$C$128</formula1>
    </dataValidation>
    <dataValidation type="list" allowBlank="1" showInputMessage="1" showErrorMessage="1" error="Vælg en tekst" prompt="Vælg en tekst" sqref="AW70:BC70 AC70:AL70 AP70 R70 T70:W70 B70:I70 K70 N70 P70 AT70 BE70:BF70 BH70">
      <formula1>$G$127:$G$130</formula1>
    </dataValidation>
    <dataValidation type="list" allowBlank="1" showInputMessage="1" showErrorMessage="1" error="Antal 0 til 5" prompt="Antal 0 til 5" sqref="AW56:BC57 AC56:AL57 AP56:AP57 R56:R57 T56:W57 B56:I57 K56:K57 N56:N57 P56:P57 AT56:AT57 BE56:BF57 BH56:BH57">
      <formula1>$D$127:$D$132</formula1>
    </dataValidation>
    <dataValidation type="list" allowBlank="1" showInputMessage="1" showErrorMessage="1" prompt="Vælg en tekst" sqref="BH76:BH77 BH72:BH73 BH82 T82:W82 T72:W73 T76:W77 AW76:BC77 AC80:AL80 AC82:AL82 AC72:AL73 AC76:AL77 AP80 AP82 AP72:AP73 AP76:AP77 AW80:BC80 AW82:BC82 AW72:BC73 R72:R73 T80:W80 R76:R77 R80 R82 B72:I73 K82 K72:K73 K76:K77 K80 B82:I82 B80:I80 B76:I77 N80 N76:N77 N72:N73 N82 P82 P80 P76:P77 P72:P73 AT82 AT80 AT76:AT77 AT72:AT73 BE82:BF82 BE72:BF73 BE76:BF77 BE80:BF80 BH80">
      <formula1>$E$127:$E$129</formula1>
    </dataValidation>
    <dataValidation type="list" allowBlank="1" showInputMessage="1" showErrorMessage="1" error="Kun Værdierne 0 til 7 accepteres" prompt="dage 0 - 7" sqref="AW25:BC34 AC25:AL34 AP25:AP34 R25:R34 T25:W34 B25:I34 K25:K34 N25:N34 P25:P34 AT25:AT34 BE25:BF34 BH25:BH34">
      <formula1>$D$127:$D$134</formula1>
    </dataValidation>
    <dataValidation type="list" allowBlank="1" showInputMessage="1" showErrorMessage="1" prompt="Vælg et Distrikt" sqref="AW4:BC4 AC4:AL4 AP4 R4 T4:W4 B4:I4 K4 N4 P4 AT4 BE4:BF4 BH4">
      <formula1>$B$127:$B$134</formula1>
    </dataValidation>
    <dataValidation type="list" allowBlank="1" showInputMessage="1" showErrorMessage="1" sqref="AW14:BC14 AC14:AL14 AP14 T14:W14 R14 K14 B14:I14 N14 P14 AT14 BE14:BF14 BH14">
      <formula1>$H$127:$H$131</formula1>
    </dataValidation>
    <dataValidation type="list" allowBlank="1" showInputMessage="1" showErrorMessage="1" sqref="AB14 AM14 BD14 AQ14:AS14 J14">
      <formula1>$H$125:$H$129</formula1>
    </dataValidation>
    <dataValidation type="list" allowBlank="1" showInputMessage="1" showErrorMessage="1" prompt="Vælg et Distrikt" sqref="AB4 AM4 BD4 AQ4:AS4 J4">
      <formula1>$B$125:$B$132</formula1>
    </dataValidation>
    <dataValidation type="list" allowBlank="1" showInputMessage="1" showErrorMessage="1" error="Kun Værdierne 0 til 7 accepteres" prompt="dage 0 - 7" sqref="AB25:AB34 AM25:AM34 AQ25:AS34 BD25:BD34 J25:J34">
      <formula1>$D$125:$D$132</formula1>
    </dataValidation>
    <dataValidation type="list" allowBlank="1" showInputMessage="1" showErrorMessage="1" prompt="Vælg en tekst" sqref="AB76:AB77 AB72:AB73 AB82 AB80 AM76:AM77 AM72:AM73 AM82 AM80 AQ76:AS77 AQ72:AS73 AQ82:AS82 AQ80:AS80 BD76:BD77 BD72:BD73 BD82 BD80 J80 J82 J72:J73 J76:J77">
      <formula1>$E$125:$E$127</formula1>
    </dataValidation>
    <dataValidation type="list" allowBlank="1" showInputMessage="1" showErrorMessage="1" error="Antal 0 til 5" prompt="Antal 0 til 5" sqref="AB56:AB57 AM56:AM57 AQ56:AS57 BD56:BD57 J56:J57">
      <formula1>$D$125:$D$130</formula1>
    </dataValidation>
    <dataValidation type="list" allowBlank="1" showInputMessage="1" showErrorMessage="1" error="Vælg en tekst" prompt="Vælg en tekst" sqref="AB70 AM70 AQ70:AS70 BD70 J70">
      <formula1>$G$125:$G$128</formula1>
    </dataValidation>
    <dataValidation type="list" allowBlank="1" showInputMessage="1" showErrorMessage="1" errorTitle="Ja eller Nej" error="Der kan kun tastes Ja eller Nej" prompt="Ja / Nej" sqref="AB22 AB112:AB114 AB38:AB39 AB110 AB78 AB74 AB71 AB67 AB65 AB63 AB58:AB61 AM22 AM112:AM114 AM38:AM39 AM110 AM78 AM74 AM71 AM67 AM65 AM63 AM58:AM61 BD58:BD61 AQ112:AS114 AQ38:AS39 AQ110:AS110 AQ78:AS78 AQ74:AS74 AQ71:AS71 AQ67:AS67 AQ65:AS65 AQ63:AS63 AQ58:AS61 BD22 BD112:BD114 BD38:BD39 BD110 BD78 BD74 BD71 BD67 BD65 BD63 AQ22:AS22 J58:J61 J63 J65 J67 J71 J74 J78 J110 J38:J39 J112:J114 J22">
      <formula1>$C$125:$C$126</formula1>
    </dataValidation>
    <dataValidation type="list" allowBlank="1" showInputMessage="1" showErrorMessage="1" prompt="Vælg en tekst" sqref="AB116 AM116 AQ116:AS116 BD116 J116">
      <formula1>$F$125:$F$127</formula1>
    </dataValidation>
    <dataValidation type="list" allowBlank="1" showInputMessage="1" showErrorMessage="1" sqref="L14 Z14:AA14 S14 X14 AN14">
      <formula1>$H$126:$H$130</formula1>
    </dataValidation>
    <dataValidation type="list" allowBlank="1" showInputMessage="1" showErrorMessage="1" prompt="Vælg et Distrikt" sqref="L4 Z4:AA4 S4 X4 AN4">
      <formula1>$B$126:$B$133</formula1>
    </dataValidation>
    <dataValidation type="list" allowBlank="1" showInputMessage="1" showErrorMessage="1" error="Kun Værdierne 0 til 7 accepteres" prompt="dage 0 - 7" sqref="L25:L34 Z25:AA34 S25:S34 X25:X34 AN25:AN34">
      <formula1>$D$126:$D$133</formula1>
    </dataValidation>
    <dataValidation type="list" allowBlank="1" showInputMessage="1" showErrorMessage="1" prompt="Vælg en tekst" sqref="S77 Z76:AA77 Z80:AA80 Z82:AA82 L82 AN76:AN77 AN80 AN82 Z72:AA73 S82 S80 S72:S73 L80 L76:L77 L72:L73 X82 X80 X76:X77 X72:X73 AN72:AN73">
      <formula1>$E$126:$E$128</formula1>
    </dataValidation>
    <dataValidation type="list" allowBlank="1" showInputMessage="1" showErrorMessage="1" error="Antal 0 til 5" prompt="Antal 0 til 5" sqref="L56:L57 Z56:AA57 S56:S57 X56:X57 AN56:AN57">
      <formula1>$D$126:$D$131</formula1>
    </dataValidation>
    <dataValidation type="list" allowBlank="1" showInputMessage="1" showErrorMessage="1" error="Vælg en tekst" prompt="Vælg en tekst" sqref="L70 Z70:AA70 S70 X70 AN70">
      <formula1>$G$126:$G$129</formula1>
    </dataValidation>
    <dataValidation type="list" allowBlank="1" showInputMessage="1" showErrorMessage="1" errorTitle="Ja eller Nej" error="Der kan kun tastes Ja eller Nej" prompt="Ja / Nej" sqref="Z22:AA22 Z58:AA61 Z63:AA63 Z65:AA65 Z67:AA67 Z71:AA71 Z74:AA74 Z78:AA78 Z110:AA110 Z38:AA39 L38:L39 AN22 AN58:AN61 AN63 AN65 AN67 AN71 AN74 AN78 AN110 AN38:AN39 Z112:AA114 S38:S39 S110 S78 S74 S71 S67 S65 S63 S58:S61 S22 S112:S114 L110 L78 L74 L71 L67 L65 L63 L58:L61 L22 L112:L114 X38:X39 X110 X78 X74 X71 X67 X65 X63 X58:X61 X22 X112:X114 AN112:AN114">
      <formula1>$C$126:$C$127</formula1>
    </dataValidation>
    <dataValidation type="list" allowBlank="1" showInputMessage="1" showErrorMessage="1" prompt="Vælg en tekst" sqref="L116 Z116:AA116 S116 X116 AN116">
      <formula1>$F$126:$F$128</formula1>
    </dataValidation>
    <dataValidation type="whole" allowBlank="1" showInputMessage="1" showErrorMessage="1" error="Antal Litter 0 til 250" prompt="Antal litter" sqref="B111:BH111">
      <formula1>0</formula1>
      <formula2>250</formula2>
    </dataValidation>
    <dataValidation type="whole" allowBlank="1" showInputMessage="1" showErrorMessage="1" error="Antal vaske 0 til 10" prompt="Antal vaske" sqref="B115:BH115">
      <formula1>0</formula1>
      <formula2>10</formula2>
    </dataValidation>
    <dataValidation type="whole" allowBlank="1" showInputMessage="1" showErrorMessage="1" error="Helt Antal 0 til 10" prompt="Antal" sqref="B88:BH106">
      <formula1>0</formula1>
      <formula2>10</formula2>
    </dataValidation>
    <dataValidation type="whole" allowBlank="1" showInputMessage="1" showErrorMessage="1" error="Antal Minutter 0 til 250" prompt="Antal Minutter" sqref="B107:BH107">
      <formula1>0</formula1>
      <formula2>250</formula2>
    </dataValidation>
    <dataValidation type="whole" allowBlank="1" showInputMessage="1" showErrorMessage="1" error="Hele procenter 0 til 100" prompt="Hele procenter 0 til 100" sqref="B55:L55 N55 P55 R55:X55 Z55:AN55 AP55:AT55 AW55:BF55 BH55">
      <formula1>0</formula1>
      <formula2>100</formula2>
    </dataValidation>
    <dataValidation type="whole" allowBlank="1" showInputMessage="1" showErrorMessage="1" error="Hele procenter 0 til 100" prompt="procent 0 til 100" sqref="B54:L54 N54 P54 R54:X54 Z54:AN54 AP54:AT54 AW54:BF54 BH54">
      <formula1>0</formula1>
      <formula2>100</formula2>
    </dataValidation>
    <dataValidation type="whole" allowBlank="1" showInputMessage="1" showErrorMessage="1" error="Årstal, 4 cifre" prompt="Årstal, 4 cifre" sqref="B41:BH41 B48:BH48">
      <formula1>1950</formula1>
      <formula2>2009</formula2>
    </dataValidation>
    <dataValidation type="whole" allowBlank="1" showInputMessage="1" showErrorMessage="1" prompt="Hele timer" sqref="B42:BH42 B49:BH49">
      <formula1>1</formula1>
      <formula2>99</formula2>
    </dataValidation>
    <dataValidation type="whole" allowBlank="1" showInputMessage="1" showErrorMessage="1" error="Beløb, kun tal" prompt="Beløb" sqref="B35:BH36">
      <formula1>0</formula1>
      <formula2>9999999</formula2>
    </dataValidation>
    <dataValidation type="whole" allowBlank="1" showInputMessage="1" showErrorMessage="1" error="Postnummer skal ligge mellem 1110 og 4623" prompt="Postnummer 1110-4623" sqref="B6:BH6">
      <formula1>1110</formula1>
      <formula2>4623</formula2>
    </dataValidation>
    <dataValidation type="whole" allowBlank="1" showInputMessage="1" showErrorMessage="1" error="Telefin nummer 8 cifre uden mellemrum" prompt="Telefon nummer 8 cifre" sqref="B11:BH12 B8:BH8">
      <formula1>10000000</formula1>
      <formula2>99999999</formula2>
    </dataValidation>
    <dataValidation type="whole" allowBlank="1" showInputMessage="1" showErrorMessage="1" error="Antal Køkner mellem 1 og 9" prompt="Antal" sqref="B23:BH23">
      <formula1>1</formula1>
      <formula2>9</formula2>
    </dataValidation>
    <dataValidation type="whole" allowBlank="1" showInputMessage="1" showErrorMessage="1" error="Skema mellem 1 og 9" prompt="Skema Nr.:" sqref="B24:BH24">
      <formula1>1</formula1>
      <formula2>9</formula2>
    </dataValidation>
    <dataValidation type="decimal" allowBlank="1" showInputMessage="1" showErrorMessage="1" error="Antal Meter 0 til 100" prompt="Antal Meter" sqref="B109:BH109">
      <formula1>0</formula1>
      <formula2>100</formula2>
    </dataValidation>
    <dataValidation type="whole" allowBlank="1" showInputMessage="1" showErrorMessage="1" error="Normering mellem 0 og 250" prompt="Normering" sqref="B15:BH21">
      <formula1>0</formula1>
      <formula2>250</formula2>
    </dataValidation>
    <dataValidation type="whole" allowBlank="1" showInputMessage="1" showErrorMessage="1" prompt="Antal" sqref="M56:M57 O56:O57 Q56:Q57 Y56:Y57 AO56:AO57 AU56:AV57 BG56:BG57">
      <formula1>0</formula1>
      <formula2>5</formula2>
    </dataValidation>
    <dataValidation type="whole" allowBlank="1" showInputMessage="1" showErrorMessage="1" prompt="Procent" sqref="M54:M55 O54:O55 Q54:Q55 Y54:Y55 AO54:AO55 AU54:AV55 BG54:BG55">
      <formula1>0</formula1>
      <formula2>100</formula2>
    </dataValidation>
    <dataValidation type="whole" allowBlank="1" showInputMessage="1" showErrorMessage="1" prompt="Antal dage" sqref="M25:M34 O25:O34 Q25:Q34 Y25:Y34 AO25:AO34 AU25:AV34 BG25:BG34">
      <formula1>0</formula1>
      <formula2>7</formula2>
    </dataValidation>
    <dataValidation type="list" allowBlank="1" showInputMessage="1" showErrorMessage="1" prompt="Vælg et distrikt" sqref="M4 O4 Q4 Y4 AO4 AU4:AV4 BG4">
      <formula1>$K$127:$K$134</formula1>
    </dataValidation>
    <dataValidation type="list" allowBlank="1" showInputMessage="1" showErrorMessage="1" prompt="Institutionstype" sqref="M14 O14 Q14 Y14 AO14 AU14:AV14 BG14">
      <formula1>$I$127:$I$129</formula1>
    </dataValidation>
    <dataValidation type="list" allowBlank="1" showInputMessage="1" showErrorMessage="1" error="Vælg en tekst" prompt="Vælg en tekst" sqref="M70 O70 Q70 Y70 AO70 AU70:AV70 BG70">
      <formula1>$F$127:$F$132</formula1>
    </dataValidation>
    <dataValidation type="list" allowBlank="1" showInputMessage="1" showErrorMessage="1" errorTitle="Ja eller Nej" error="Der kan kun tastes Ja eller Nej" prompt="Ja / Nej" sqref="M67 M22 O67 O22 Q67 Q22 Y67 Y22 AO67 AO22 AU67:AV67 AU22:AV22 BG67 BG22">
      <formula1>$E$127:$E$128</formula1>
    </dataValidation>
    <dataValidation type="list" allowBlank="1" showInputMessage="1" showErrorMessage="1" sqref="M78 O78 Q78 Y78 AO78 AU78:AV78 BG78">
      <formula1>$E$127:$E$128</formula1>
    </dataValidation>
    <dataValidation type="list" allowBlank="1" showInputMessage="1" showErrorMessage="1" prompt="Ja/Nej" sqref="M71 M58:M61 M38:M39 M65 M110 M63 M74 M112:M114 O71 O58:O61 O38:O39 O65 O110 O63 O74 O112:O114 Q71 Q58:Q61 Q38:Q39 Q65 Q110 Q63 Q74 Q112:Q114 Y71 Y58:Y61 Y38:Y39 Y65 Y110 Y63 Y74 Y112:Y114 AO71 AO58:AO61 AO38:AO39 AO65 AO110 AO63 AO74 AO112:AO114 AU71:AV71 AU58:AV61 AU38:AV39 AU65:AV65 AU110:AV110 AU63:AV63 AU74:AV74 AU112:AV114 BG71 BG58:BG61 BG38:BG39 BG65 BG110 BG63 BG74 BG112:BG114">
      <formula1>$E$127:$E$128</formula1>
    </dataValidation>
    <dataValidation type="list" allowBlank="1" showInputMessage="1" showErrorMessage="1" prompt="Vælg en tekst" sqref="M116 O116 Q116 Y116 AO116 AU116:AV116 BG116">
      <formula1>$H$127:$H$129</formula1>
    </dataValidation>
    <dataValidation type="list" allowBlank="1" showInputMessage="1" showErrorMessage="1" prompt="Vælg en tekst" sqref="M76:M77 M82 M80 M72:M73 O76:O77 O82 O80 O72:O73 Q76:Q77 Q82 Q80 Q72:Q73 Y76:Y77 Y82 Y80 Y72:Y73 AO76:AO77 AO82 AO80 AO72:AO73 AU76:AV77 AU82:AV82 AU80:AV80 AU72:AV73 BG76:BG77 BG82 BG80 BG72:BG73">
      <formula1>$G$127:$G$129</formula1>
    </dataValidation>
  </dataValidations>
  <hyperlinks>
    <hyperlink ref="T13" r:id="rId1"/>
    <hyperlink ref="AC13" r:id="rId2"/>
    <hyperlink ref="BB13" r:id="rId3"/>
    <hyperlink ref="AD13" r:id="rId4"/>
    <hyperlink ref="BE13" r:id="rId5"/>
    <hyperlink ref="BE43" r:id="rId6"/>
    <hyperlink ref="AX43" r:id="rId7"/>
    <hyperlink ref="AX50" r:id="rId8"/>
    <hyperlink ref="AE13" r:id="rId9"/>
    <hyperlink ref="AG13" r:id="rId10"/>
    <hyperlink ref="AG43" r:id="rId11"/>
    <hyperlink ref="C13" r:id="rId12"/>
    <hyperlink ref="C43" r:id="rId13"/>
    <hyperlink ref="AH13" r:id="rId14"/>
    <hyperlink ref="G13" r:id="rId15"/>
    <hyperlink ref="K13" r:id="rId16"/>
    <hyperlink ref="BF13" r:id="rId17"/>
    <hyperlink ref="P13" r:id="rId18"/>
    <hyperlink ref="R13" r:id="rId19"/>
    <hyperlink ref="AH43" r:id="rId20"/>
    <hyperlink ref="H9" r:id="rId21"/>
    <hyperlink ref="AB43" r:id="rId22"/>
    <hyperlink ref="AM13" r:id="rId23"/>
    <hyperlink ref="AR13" r:id="rId24"/>
    <hyperlink ref="BD9" r:id="rId25"/>
    <hyperlink ref="AA9" r:id="rId26"/>
    <hyperlink ref="Z13" r:id="rId27"/>
    <hyperlink ref="AN43" r:id="rId28"/>
    <hyperlink ref="I9" r:id="rId29"/>
    <hyperlink ref="AS13" r:id="rId30"/>
    <hyperlink ref="Q13" r:id="rId31"/>
    <hyperlink ref="Y9" r:id="rId32"/>
    <hyperlink ref="BG13" r:id="rId33"/>
  </hyperlinks>
  <pageMargins left="0.75" right="0.75" top="1" bottom="1" header="0" footer="0"/>
  <pageSetup paperSize="9" orientation="portrait" horizontalDpi="4294967292" r:id="rId34"/>
  <headerFooter alignWithMargins="0"/>
</worksheet>
</file>

<file path=xl/worksheets/sheet21.xml><?xml version="1.0" encoding="utf-8"?>
<worksheet xmlns="http://schemas.openxmlformats.org/spreadsheetml/2006/main" xmlns:r="http://schemas.openxmlformats.org/officeDocument/2006/relationships">
  <dimension ref="A1:BU136"/>
  <sheetViews>
    <sheetView workbookViewId="0">
      <pane xSplit="1" ySplit="2" topLeftCell="S3" activePane="bottomRight" state="frozen"/>
      <selection activeCell="B2" sqref="B2"/>
      <selection pane="topRight" activeCell="B2" sqref="B2"/>
      <selection pane="bottomLeft" activeCell="B2" sqref="B2"/>
      <selection pane="bottomRight" activeCell="X30" sqref="X30"/>
    </sheetView>
  </sheetViews>
  <sheetFormatPr defaultRowHeight="12.75"/>
  <cols>
    <col min="1" max="1" width="33.140625" style="47" bestFit="1" customWidth="1"/>
    <col min="2" max="12" width="26.42578125" style="19" customWidth="1"/>
    <col min="13" max="13" width="18.7109375" style="19" customWidth="1"/>
    <col min="14" max="20" width="26.42578125" style="19" customWidth="1"/>
    <col min="21" max="21" width="18.7109375" style="19" customWidth="1"/>
    <col min="22" max="34" width="26.42578125" style="19" customWidth="1"/>
    <col min="35" max="43" width="26.42578125" style="4" customWidth="1"/>
    <col min="44" max="49" width="26.42578125" style="19" customWidth="1"/>
    <col min="50" max="50" width="18.7109375" style="19" customWidth="1"/>
    <col min="51" max="52" width="26.42578125" style="19" customWidth="1"/>
    <col min="53" max="53" width="18.7109375" style="19" customWidth="1"/>
    <col min="54" max="55" width="26.42578125" style="19" customWidth="1"/>
    <col min="56" max="56" width="18.7109375" style="19" customWidth="1"/>
    <col min="57" max="57" width="26.42578125" style="19" customWidth="1"/>
    <col min="58" max="58" width="18.7109375" style="19" customWidth="1"/>
    <col min="59" max="60" width="26.42578125" style="4" customWidth="1"/>
    <col min="61" max="61" width="18.7109375" style="19" customWidth="1"/>
    <col min="62" max="67" width="26.42578125" style="19" customWidth="1"/>
    <col min="68" max="73" width="25.7109375" style="47" customWidth="1"/>
    <col min="74" max="16384" width="9.140625" style="47"/>
  </cols>
  <sheetData>
    <row r="1" spans="1:73">
      <c r="A1" s="44" t="s">
        <v>4854</v>
      </c>
      <c r="B1" s="45" t="str">
        <f>B125</f>
        <v>x</v>
      </c>
      <c r="C1" s="45" t="str">
        <f t="shared" ref="C1:BQ1" si="0">C125</f>
        <v>x</v>
      </c>
      <c r="D1" s="45" t="str">
        <f t="shared" si="0"/>
        <v>x</v>
      </c>
      <c r="E1" s="45" t="str">
        <f t="shared" si="0"/>
        <v>x</v>
      </c>
      <c r="F1" s="45" t="str">
        <f t="shared" si="0"/>
        <v>x</v>
      </c>
      <c r="G1" s="45" t="str">
        <f t="shared" si="0"/>
        <v>x</v>
      </c>
      <c r="H1" s="45" t="str">
        <f t="shared" si="0"/>
        <v>x</v>
      </c>
      <c r="I1" s="45" t="str">
        <f t="shared" si="0"/>
        <v>x</v>
      </c>
      <c r="J1" s="45" t="str">
        <f t="shared" si="0"/>
        <v>x</v>
      </c>
      <c r="K1" s="45" t="str">
        <f t="shared" si="0"/>
        <v>x</v>
      </c>
      <c r="L1" s="45" t="str">
        <f t="shared" si="0"/>
        <v>x</v>
      </c>
      <c r="M1" s="103" t="str">
        <f>M125</f>
        <v>x</v>
      </c>
      <c r="N1" s="45" t="str">
        <f t="shared" si="0"/>
        <v>x</v>
      </c>
      <c r="O1" s="45" t="str">
        <f t="shared" si="0"/>
        <v>x</v>
      </c>
      <c r="P1" s="45" t="str">
        <f t="shared" si="0"/>
        <v>x</v>
      </c>
      <c r="Q1" s="45" t="str">
        <f t="shared" si="0"/>
        <v>x</v>
      </c>
      <c r="R1" s="45" t="str">
        <f t="shared" si="0"/>
        <v>x</v>
      </c>
      <c r="S1" s="45" t="str">
        <f t="shared" si="0"/>
        <v>x</v>
      </c>
      <c r="T1" s="45" t="str">
        <f t="shared" si="0"/>
        <v>x</v>
      </c>
      <c r="U1" s="103" t="str">
        <f>U125</f>
        <v>x</v>
      </c>
      <c r="V1" s="45" t="str">
        <f t="shared" si="0"/>
        <v>x</v>
      </c>
      <c r="W1" s="45" t="str">
        <f t="shared" si="0"/>
        <v>x</v>
      </c>
      <c r="X1" s="45" t="str">
        <f t="shared" si="0"/>
        <v>x</v>
      </c>
      <c r="Y1" s="45" t="str">
        <f t="shared" si="0"/>
        <v>x</v>
      </c>
      <c r="Z1" s="45" t="str">
        <f t="shared" si="0"/>
        <v>x</v>
      </c>
      <c r="AA1" s="45" t="str">
        <f t="shared" si="0"/>
        <v>x</v>
      </c>
      <c r="AB1" s="45" t="str">
        <f t="shared" si="0"/>
        <v>x</v>
      </c>
      <c r="AC1" s="45" t="str">
        <f t="shared" si="0"/>
        <v>x</v>
      </c>
      <c r="AD1" s="45" t="str">
        <f t="shared" si="0"/>
        <v>x</v>
      </c>
      <c r="AE1" s="45" t="str">
        <f t="shared" si="0"/>
        <v>x</v>
      </c>
      <c r="AF1" s="45" t="str">
        <f t="shared" si="0"/>
        <v>x</v>
      </c>
      <c r="AG1" s="45" t="str">
        <f t="shared" si="0"/>
        <v>x</v>
      </c>
      <c r="AH1" s="45" t="str">
        <f t="shared" si="0"/>
        <v>x</v>
      </c>
      <c r="AI1" s="45" t="str">
        <f t="shared" si="0"/>
        <v>x</v>
      </c>
      <c r="AJ1" s="45" t="str">
        <f t="shared" si="0"/>
        <v>x</v>
      </c>
      <c r="AK1" s="45" t="str">
        <f t="shared" si="0"/>
        <v>x</v>
      </c>
      <c r="AL1" s="45" t="str">
        <f t="shared" si="0"/>
        <v>x</v>
      </c>
      <c r="AM1" s="45" t="str">
        <f t="shared" si="0"/>
        <v>x</v>
      </c>
      <c r="AN1" s="45" t="str">
        <f t="shared" si="0"/>
        <v>x</v>
      </c>
      <c r="AO1" s="45" t="str">
        <f t="shared" si="0"/>
        <v>x</v>
      </c>
      <c r="AP1" s="45" t="str">
        <f t="shared" si="0"/>
        <v>x</v>
      </c>
      <c r="AQ1" s="45" t="str">
        <f t="shared" si="0"/>
        <v>x</v>
      </c>
      <c r="AR1" s="45" t="str">
        <f t="shared" si="0"/>
        <v>x</v>
      </c>
      <c r="AS1" s="45" t="str">
        <f t="shared" si="0"/>
        <v>x</v>
      </c>
      <c r="AT1" s="45" t="str">
        <f t="shared" si="0"/>
        <v>x</v>
      </c>
      <c r="AU1" s="45" t="str">
        <f t="shared" si="0"/>
        <v>x</v>
      </c>
      <c r="AV1" s="45" t="str">
        <f t="shared" si="0"/>
        <v>x</v>
      </c>
      <c r="AW1" s="45">
        <f t="shared" si="0"/>
        <v>0</v>
      </c>
      <c r="AX1" s="103" t="str">
        <f>AX125</f>
        <v>x</v>
      </c>
      <c r="AY1" s="45" t="str">
        <f t="shared" si="0"/>
        <v>x</v>
      </c>
      <c r="AZ1" s="45" t="str">
        <f t="shared" si="0"/>
        <v>x</v>
      </c>
      <c r="BA1" s="103" t="str">
        <f>BA125</f>
        <v>x</v>
      </c>
      <c r="BB1" s="45" t="str">
        <f t="shared" si="0"/>
        <v>x</v>
      </c>
      <c r="BC1" s="45" t="str">
        <f t="shared" si="0"/>
        <v>x</v>
      </c>
      <c r="BD1" s="103" t="str">
        <f>BD125</f>
        <v>x</v>
      </c>
      <c r="BE1" s="45" t="str">
        <f t="shared" si="0"/>
        <v>x</v>
      </c>
      <c r="BF1" s="103" t="str">
        <f>BF125</f>
        <v>x</v>
      </c>
      <c r="BG1" s="45" t="str">
        <f t="shared" si="0"/>
        <v>x</v>
      </c>
      <c r="BH1" s="45" t="str">
        <f t="shared" si="0"/>
        <v>x</v>
      </c>
      <c r="BI1" s="103" t="str">
        <f>BI125</f>
        <v>x</v>
      </c>
      <c r="BJ1" s="45" t="str">
        <f t="shared" si="0"/>
        <v>x</v>
      </c>
      <c r="BK1" s="45" t="str">
        <f t="shared" si="0"/>
        <v>x</v>
      </c>
      <c r="BL1" s="45" t="str">
        <f t="shared" si="0"/>
        <v>x</v>
      </c>
      <c r="BM1" s="45" t="str">
        <f t="shared" si="0"/>
        <v>x</v>
      </c>
      <c r="BN1" s="45" t="str">
        <f t="shared" si="0"/>
        <v>x</v>
      </c>
      <c r="BO1" s="45" t="str">
        <f t="shared" si="0"/>
        <v>x</v>
      </c>
      <c r="BP1" s="45" t="str">
        <f t="shared" si="0"/>
        <v>x</v>
      </c>
      <c r="BQ1" s="45" t="str">
        <f t="shared" si="0"/>
        <v>x</v>
      </c>
      <c r="BR1" s="45" t="str">
        <f>BR125</f>
        <v>x</v>
      </c>
      <c r="BS1" s="45" t="str">
        <f>BS125</f>
        <v>x</v>
      </c>
      <c r="BT1" s="45" t="str">
        <f>BT125</f>
        <v>x</v>
      </c>
      <c r="BU1" s="45" t="str">
        <f>BU125</f>
        <v>x</v>
      </c>
    </row>
    <row r="2" spans="1:73" s="43" customFormat="1" ht="18">
      <c r="A2" s="41" t="s">
        <v>600</v>
      </c>
      <c r="B2" s="5">
        <v>35263</v>
      </c>
      <c r="C2" s="41">
        <v>35307</v>
      </c>
      <c r="D2" s="41" t="s">
        <v>1674</v>
      </c>
      <c r="E2" s="41">
        <v>35321</v>
      </c>
      <c r="F2" s="41">
        <v>35346</v>
      </c>
      <c r="G2" s="41">
        <v>35358</v>
      </c>
      <c r="H2" s="41">
        <v>35385</v>
      </c>
      <c r="I2" s="41">
        <v>35394</v>
      </c>
      <c r="J2" s="41">
        <v>35414</v>
      </c>
      <c r="K2" s="41">
        <v>35421</v>
      </c>
      <c r="L2" s="41">
        <v>35425</v>
      </c>
      <c r="M2" s="41" t="s">
        <v>1093</v>
      </c>
      <c r="N2" s="41">
        <v>35451</v>
      </c>
      <c r="O2" s="41">
        <v>35468</v>
      </c>
      <c r="P2" s="41">
        <v>35488</v>
      </c>
      <c r="Q2" s="41">
        <v>35495</v>
      </c>
      <c r="R2" s="41">
        <v>35497</v>
      </c>
      <c r="S2" s="41">
        <v>35498</v>
      </c>
      <c r="T2" s="41">
        <v>35514</v>
      </c>
      <c r="U2" s="41" t="s">
        <v>1094</v>
      </c>
      <c r="V2" s="41">
        <v>35525</v>
      </c>
      <c r="W2" s="41">
        <v>35554</v>
      </c>
      <c r="X2" s="41">
        <v>35575</v>
      </c>
      <c r="Y2" s="41">
        <v>35592</v>
      </c>
      <c r="Z2" s="41">
        <v>35675</v>
      </c>
      <c r="AA2" s="41">
        <v>35685</v>
      </c>
      <c r="AB2" s="41" t="s">
        <v>1675</v>
      </c>
      <c r="AC2" s="41">
        <v>37200</v>
      </c>
      <c r="AD2" s="5">
        <v>37205</v>
      </c>
      <c r="AE2" s="5">
        <v>37210</v>
      </c>
      <c r="AF2" s="5">
        <v>37249</v>
      </c>
      <c r="AG2" s="5">
        <v>37265</v>
      </c>
      <c r="AH2" s="5">
        <v>37272</v>
      </c>
      <c r="AI2" s="5">
        <v>37279</v>
      </c>
      <c r="AJ2" s="5">
        <v>37280</v>
      </c>
      <c r="AK2" s="5">
        <v>37286</v>
      </c>
      <c r="AL2" s="5">
        <v>37290</v>
      </c>
      <c r="AM2" s="5" t="s">
        <v>5131</v>
      </c>
      <c r="AN2" s="5">
        <v>37291</v>
      </c>
      <c r="AO2" s="5" t="s">
        <v>5132</v>
      </c>
      <c r="AP2" s="5">
        <v>37292</v>
      </c>
      <c r="AQ2" s="5">
        <v>37302</v>
      </c>
      <c r="AR2" s="41">
        <v>37303</v>
      </c>
      <c r="AS2" s="41">
        <v>37307</v>
      </c>
      <c r="AT2" s="41">
        <v>37331</v>
      </c>
      <c r="AU2" s="41">
        <v>37355</v>
      </c>
      <c r="AV2" s="41">
        <v>37363</v>
      </c>
      <c r="AW2" s="41">
        <v>37389</v>
      </c>
      <c r="AX2" s="41" t="s">
        <v>1095</v>
      </c>
      <c r="AY2" s="41">
        <v>37411</v>
      </c>
      <c r="AZ2" s="41" t="s">
        <v>1676</v>
      </c>
      <c r="BA2" s="41" t="s">
        <v>1096</v>
      </c>
      <c r="BB2" s="41">
        <v>37422</v>
      </c>
      <c r="BC2" s="41">
        <v>37442</v>
      </c>
      <c r="BD2" s="41" t="s">
        <v>1097</v>
      </c>
      <c r="BE2" s="41">
        <v>37457</v>
      </c>
      <c r="BF2" s="41" t="s">
        <v>1098</v>
      </c>
      <c r="BG2" s="5">
        <v>37465</v>
      </c>
      <c r="BH2" s="5">
        <v>37475</v>
      </c>
      <c r="BI2" s="41" t="s">
        <v>1099</v>
      </c>
      <c r="BJ2" s="41">
        <v>37504</v>
      </c>
      <c r="BK2" s="41">
        <v>37510</v>
      </c>
      <c r="BL2" s="41">
        <v>37515</v>
      </c>
      <c r="BM2" s="41" t="s">
        <v>1677</v>
      </c>
      <c r="BN2" s="41">
        <v>37516</v>
      </c>
      <c r="BO2" s="41">
        <v>37521</v>
      </c>
      <c r="BP2" s="41" t="s">
        <v>1678</v>
      </c>
      <c r="BQ2" s="41">
        <v>37535</v>
      </c>
      <c r="BR2" s="41" t="s">
        <v>1679</v>
      </c>
      <c r="BS2" s="41">
        <v>37552</v>
      </c>
      <c r="BT2" s="41">
        <v>37567</v>
      </c>
      <c r="BU2" s="41">
        <v>37570</v>
      </c>
    </row>
    <row r="3" spans="1:73" ht="25.5" customHeight="1">
      <c r="A3" s="46" t="s">
        <v>564</v>
      </c>
      <c r="B3" s="4" t="s">
        <v>3085</v>
      </c>
      <c r="C3" s="19" t="s">
        <v>3321</v>
      </c>
      <c r="D3" s="19" t="s">
        <v>3321</v>
      </c>
      <c r="E3" s="19" t="s">
        <v>3086</v>
      </c>
      <c r="F3" s="19" t="s">
        <v>3087</v>
      </c>
      <c r="G3" s="19" t="s">
        <v>2911</v>
      </c>
      <c r="H3" s="19" t="s">
        <v>4461</v>
      </c>
      <c r="I3" s="19" t="s">
        <v>4462</v>
      </c>
      <c r="J3" s="19" t="s">
        <v>3322</v>
      </c>
      <c r="K3" s="19" t="s">
        <v>3323</v>
      </c>
      <c r="L3" s="19" t="s">
        <v>3324</v>
      </c>
      <c r="M3" s="19" t="s">
        <v>4463</v>
      </c>
      <c r="N3" s="19" t="s">
        <v>4464</v>
      </c>
      <c r="O3" s="19">
        <v>0</v>
      </c>
      <c r="P3" s="19" t="s">
        <v>4465</v>
      </c>
      <c r="Q3" s="73" t="s">
        <v>3325</v>
      </c>
      <c r="R3" s="19" t="s">
        <v>4466</v>
      </c>
      <c r="S3" s="19" t="s">
        <v>4467</v>
      </c>
      <c r="T3" s="19" t="s">
        <v>4468</v>
      </c>
      <c r="U3" s="19" t="s">
        <v>4468</v>
      </c>
      <c r="V3" s="73" t="s">
        <v>3326</v>
      </c>
      <c r="W3" s="19" t="s">
        <v>4469</v>
      </c>
      <c r="X3" s="19" t="s">
        <v>4470</v>
      </c>
      <c r="Y3" s="19" t="s">
        <v>4471</v>
      </c>
      <c r="Z3" s="19" t="s">
        <v>4472</v>
      </c>
      <c r="AA3" s="19" t="s">
        <v>4473</v>
      </c>
      <c r="AB3" s="19" t="s">
        <v>4473</v>
      </c>
      <c r="AC3" s="19" t="s">
        <v>4474</v>
      </c>
      <c r="AD3" s="4" t="s">
        <v>4475</v>
      </c>
      <c r="AE3" s="4" t="s">
        <v>4476</v>
      </c>
      <c r="AF3" s="4" t="s">
        <v>2111</v>
      </c>
      <c r="AG3" s="4" t="s">
        <v>4477</v>
      </c>
      <c r="AH3" s="4" t="s">
        <v>4478</v>
      </c>
      <c r="AI3" s="4" t="s">
        <v>4479</v>
      </c>
      <c r="AJ3" s="4" t="s">
        <v>4480</v>
      </c>
      <c r="AK3" s="4" t="s">
        <v>4481</v>
      </c>
      <c r="AL3" s="4" t="s">
        <v>4482</v>
      </c>
      <c r="AM3" s="4" t="s">
        <v>4482</v>
      </c>
      <c r="AN3" s="4" t="s">
        <v>4483</v>
      </c>
      <c r="AO3" s="4" t="s">
        <v>4483</v>
      </c>
      <c r="AP3" s="4" t="s">
        <v>4484</v>
      </c>
      <c r="AQ3" s="4" t="s">
        <v>4485</v>
      </c>
      <c r="AR3" s="19" t="s">
        <v>4486</v>
      </c>
      <c r="AS3" s="19" t="s">
        <v>4487</v>
      </c>
      <c r="AT3" s="19" t="s">
        <v>4488</v>
      </c>
      <c r="AU3" s="19" t="s">
        <v>4489</v>
      </c>
      <c r="AV3" s="19" t="s">
        <v>4490</v>
      </c>
      <c r="AW3" s="19" t="s">
        <v>4491</v>
      </c>
      <c r="AX3" s="73" t="s">
        <v>228</v>
      </c>
      <c r="AY3" s="19" t="s">
        <v>4492</v>
      </c>
      <c r="AZ3" s="19" t="s">
        <v>4492</v>
      </c>
      <c r="BA3" s="19" t="s">
        <v>4493</v>
      </c>
      <c r="BB3" s="19" t="s">
        <v>4494</v>
      </c>
      <c r="BC3" s="19" t="s">
        <v>4495</v>
      </c>
      <c r="BD3" s="19" t="s">
        <v>4495</v>
      </c>
      <c r="BE3" s="19" t="s">
        <v>4496</v>
      </c>
      <c r="BF3" s="19" t="s">
        <v>3327</v>
      </c>
      <c r="BG3" s="4" t="s">
        <v>4497</v>
      </c>
      <c r="BH3" s="8" t="s">
        <v>3327</v>
      </c>
      <c r="BI3" s="19" t="s">
        <v>4498</v>
      </c>
      <c r="BJ3" s="19" t="s">
        <v>4499</v>
      </c>
      <c r="BK3" s="19" t="s">
        <v>4500</v>
      </c>
      <c r="BL3" s="19" t="s">
        <v>4501</v>
      </c>
      <c r="BM3" s="19" t="s">
        <v>4501</v>
      </c>
      <c r="BN3" s="19" t="s">
        <v>4502</v>
      </c>
      <c r="BO3" s="19" t="s">
        <v>4503</v>
      </c>
      <c r="BP3" s="19" t="s">
        <v>4503</v>
      </c>
      <c r="BQ3" s="73" t="s">
        <v>3328</v>
      </c>
      <c r="BR3" s="73" t="s">
        <v>3328</v>
      </c>
      <c r="BS3" s="19" t="s">
        <v>4504</v>
      </c>
      <c r="BT3" s="19" t="s">
        <v>3581</v>
      </c>
      <c r="BU3" s="19" t="s">
        <v>3582</v>
      </c>
    </row>
    <row r="4" spans="1:73">
      <c r="A4" s="48" t="s">
        <v>601</v>
      </c>
      <c r="B4" s="4" t="s">
        <v>3583</v>
      </c>
      <c r="C4" s="19" t="s">
        <v>3583</v>
      </c>
      <c r="D4" s="19" t="s">
        <v>3583</v>
      </c>
      <c r="E4" s="19" t="s">
        <v>3583</v>
      </c>
      <c r="F4" s="19" t="s">
        <v>3583</v>
      </c>
      <c r="G4" s="19" t="s">
        <v>3583</v>
      </c>
      <c r="H4" s="19" t="s">
        <v>3583</v>
      </c>
      <c r="I4" s="19" t="s">
        <v>3583</v>
      </c>
      <c r="J4" s="19" t="s">
        <v>3583</v>
      </c>
      <c r="K4" s="19" t="s">
        <v>3583</v>
      </c>
      <c r="L4" s="19" t="s">
        <v>3583</v>
      </c>
      <c r="M4" s="19" t="s">
        <v>3583</v>
      </c>
      <c r="N4" s="19" t="s">
        <v>3583</v>
      </c>
      <c r="O4" s="19" t="s">
        <v>3583</v>
      </c>
      <c r="P4" s="19" t="s">
        <v>3583</v>
      </c>
      <c r="Q4" s="19" t="s">
        <v>3583</v>
      </c>
      <c r="R4" s="19" t="s">
        <v>3583</v>
      </c>
      <c r="S4" s="19" t="s">
        <v>3583</v>
      </c>
      <c r="T4" s="19" t="s">
        <v>3583</v>
      </c>
      <c r="U4" s="19" t="s">
        <v>3583</v>
      </c>
      <c r="V4" s="19" t="s">
        <v>3583</v>
      </c>
      <c r="W4" s="19" t="s">
        <v>3583</v>
      </c>
      <c r="X4" s="19" t="s">
        <v>3583</v>
      </c>
      <c r="Y4" s="19" t="s">
        <v>3583</v>
      </c>
      <c r="Z4" s="19" t="s">
        <v>3583</v>
      </c>
      <c r="AA4" s="19" t="s">
        <v>3583</v>
      </c>
      <c r="AB4" s="19" t="s">
        <v>3583</v>
      </c>
      <c r="AC4" s="19" t="s">
        <v>3583</v>
      </c>
      <c r="AD4" s="4" t="s">
        <v>3583</v>
      </c>
      <c r="AE4" s="4" t="s">
        <v>3583</v>
      </c>
      <c r="AF4" s="4" t="s">
        <v>3583</v>
      </c>
      <c r="AG4" s="4" t="s">
        <v>3583</v>
      </c>
      <c r="AH4" s="4" t="s">
        <v>3583</v>
      </c>
      <c r="AI4" s="4" t="s">
        <v>3583</v>
      </c>
      <c r="AJ4" s="4" t="s">
        <v>3583</v>
      </c>
      <c r="AK4" s="4" t="s">
        <v>3583</v>
      </c>
      <c r="AL4" s="4" t="s">
        <v>3583</v>
      </c>
      <c r="AM4" s="4" t="s">
        <v>3583</v>
      </c>
      <c r="AN4" s="4" t="s">
        <v>3583</v>
      </c>
      <c r="AO4" s="4" t="s">
        <v>3583</v>
      </c>
      <c r="AP4" s="4" t="s">
        <v>3583</v>
      </c>
      <c r="AQ4" s="4" t="s">
        <v>3583</v>
      </c>
      <c r="AR4" s="19" t="s">
        <v>3583</v>
      </c>
      <c r="AS4" s="19" t="s">
        <v>3583</v>
      </c>
      <c r="AT4" s="19" t="s">
        <v>3583</v>
      </c>
      <c r="AU4" s="19" t="s">
        <v>3583</v>
      </c>
      <c r="AV4" s="19" t="s">
        <v>3583</v>
      </c>
      <c r="AW4" s="19" t="s">
        <v>3583</v>
      </c>
      <c r="AX4" s="19" t="s">
        <v>3583</v>
      </c>
      <c r="AY4" s="19" t="s">
        <v>3583</v>
      </c>
      <c r="AZ4" s="19" t="s">
        <v>3583</v>
      </c>
      <c r="BA4" s="19" t="s">
        <v>3583</v>
      </c>
      <c r="BB4" s="19" t="s">
        <v>3583</v>
      </c>
      <c r="BC4" s="19" t="s">
        <v>3583</v>
      </c>
      <c r="BD4" s="19" t="s">
        <v>3583</v>
      </c>
      <c r="BE4" s="19" t="s">
        <v>3583</v>
      </c>
      <c r="BF4" s="19" t="s">
        <v>3583</v>
      </c>
      <c r="BG4" s="4" t="s">
        <v>3583</v>
      </c>
      <c r="BH4" s="4" t="s">
        <v>3583</v>
      </c>
      <c r="BI4" s="19" t="s">
        <v>3583</v>
      </c>
      <c r="BJ4" s="19" t="s">
        <v>3583</v>
      </c>
      <c r="BK4" s="19" t="s">
        <v>3583</v>
      </c>
      <c r="BL4" s="19" t="s">
        <v>3583</v>
      </c>
      <c r="BM4" s="19" t="s">
        <v>3583</v>
      </c>
      <c r="BN4" s="19" t="s">
        <v>3583</v>
      </c>
      <c r="BO4" s="19" t="s">
        <v>3583</v>
      </c>
      <c r="BP4" s="19" t="s">
        <v>3583</v>
      </c>
      <c r="BQ4" s="19" t="s">
        <v>3583</v>
      </c>
      <c r="BR4" s="19" t="s">
        <v>3583</v>
      </c>
      <c r="BS4" s="19" t="s">
        <v>3583</v>
      </c>
      <c r="BT4" s="19" t="s">
        <v>3583</v>
      </c>
      <c r="BU4" s="19" t="s">
        <v>3583</v>
      </c>
    </row>
    <row r="5" spans="1:73" ht="25.5">
      <c r="A5" s="48" t="s">
        <v>602</v>
      </c>
      <c r="B5" s="4" t="s">
        <v>3584</v>
      </c>
      <c r="C5" s="19" t="s">
        <v>1708</v>
      </c>
      <c r="D5" s="19" t="s">
        <v>1708</v>
      </c>
      <c r="E5" s="19" t="s">
        <v>1709</v>
      </c>
      <c r="F5" s="19" t="s">
        <v>1710</v>
      </c>
      <c r="G5" s="19" t="s">
        <v>1711</v>
      </c>
      <c r="H5" s="19" t="s">
        <v>1712</v>
      </c>
      <c r="I5" s="19" t="s">
        <v>1713</v>
      </c>
      <c r="J5" s="19" t="s">
        <v>1714</v>
      </c>
      <c r="K5" s="19" t="s">
        <v>1715</v>
      </c>
      <c r="L5" s="19" t="s">
        <v>1716</v>
      </c>
      <c r="M5" s="19" t="s">
        <v>1717</v>
      </c>
      <c r="N5" s="19" t="s">
        <v>1718</v>
      </c>
      <c r="O5" s="19" t="s">
        <v>1719</v>
      </c>
      <c r="P5" s="19" t="s">
        <v>1720</v>
      </c>
      <c r="Q5" s="19" t="s">
        <v>1721</v>
      </c>
      <c r="R5" s="19" t="s">
        <v>1722</v>
      </c>
      <c r="S5" s="19" t="s">
        <v>1723</v>
      </c>
      <c r="T5" s="19" t="s">
        <v>1724</v>
      </c>
      <c r="U5" s="19" t="s">
        <v>1724</v>
      </c>
      <c r="V5" s="19" t="s">
        <v>1725</v>
      </c>
      <c r="W5" s="19" t="s">
        <v>1726</v>
      </c>
      <c r="X5" s="19" t="s">
        <v>1727</v>
      </c>
      <c r="Y5" s="19" t="s">
        <v>1728</v>
      </c>
      <c r="Z5" s="19" t="s">
        <v>1729</v>
      </c>
      <c r="AA5" s="19" t="s">
        <v>1730</v>
      </c>
      <c r="AB5" s="19" t="s">
        <v>1730</v>
      </c>
      <c r="AC5" s="19" t="s">
        <v>1731</v>
      </c>
      <c r="AD5" s="4" t="s">
        <v>1732</v>
      </c>
      <c r="AE5" s="4" t="s">
        <v>1733</v>
      </c>
      <c r="AF5" s="4" t="s">
        <v>1734</v>
      </c>
      <c r="AG5" s="4" t="s">
        <v>1735</v>
      </c>
      <c r="AH5" s="4" t="s">
        <v>1736</v>
      </c>
      <c r="AI5" s="4" t="s">
        <v>1737</v>
      </c>
      <c r="AJ5" s="4" t="s">
        <v>1738</v>
      </c>
      <c r="AK5" s="4" t="s">
        <v>1739</v>
      </c>
      <c r="AL5" s="4" t="s">
        <v>1740</v>
      </c>
      <c r="AM5" s="4" t="s">
        <v>1740</v>
      </c>
      <c r="AN5" s="4" t="s">
        <v>1741</v>
      </c>
      <c r="AO5" s="4" t="s">
        <v>5110</v>
      </c>
      <c r="AP5" s="4" t="s">
        <v>1742</v>
      </c>
      <c r="AQ5" s="4" t="s">
        <v>1743</v>
      </c>
      <c r="AR5" s="19" t="s">
        <v>1744</v>
      </c>
      <c r="AS5" s="19" t="s">
        <v>1745</v>
      </c>
      <c r="AT5" s="19" t="s">
        <v>1746</v>
      </c>
      <c r="AU5" s="19" t="s">
        <v>1747</v>
      </c>
      <c r="AV5" s="19" t="s">
        <v>3594</v>
      </c>
      <c r="AW5" s="19" t="s">
        <v>3595</v>
      </c>
      <c r="AX5" s="19" t="s">
        <v>3596</v>
      </c>
      <c r="AY5" s="19" t="s">
        <v>3597</v>
      </c>
      <c r="AZ5" s="19" t="s">
        <v>3597</v>
      </c>
      <c r="BA5" s="19" t="s">
        <v>2415</v>
      </c>
      <c r="BB5" s="19" t="s">
        <v>3598</v>
      </c>
      <c r="BC5" s="19" t="s">
        <v>3599</v>
      </c>
      <c r="BD5" s="19" t="s">
        <v>3599</v>
      </c>
      <c r="BE5" s="19" t="s">
        <v>3600</v>
      </c>
      <c r="BF5" s="19" t="s">
        <v>3602</v>
      </c>
      <c r="BG5" s="4" t="s">
        <v>3601</v>
      </c>
      <c r="BH5" s="4" t="s">
        <v>3602</v>
      </c>
      <c r="BI5" s="19" t="s">
        <v>3603</v>
      </c>
      <c r="BJ5" s="19" t="s">
        <v>3604</v>
      </c>
      <c r="BK5" s="19" t="s">
        <v>3605</v>
      </c>
      <c r="BL5" s="19" t="s">
        <v>3606</v>
      </c>
      <c r="BM5" s="19" t="s">
        <v>3606</v>
      </c>
      <c r="BN5" s="19" t="s">
        <v>3607</v>
      </c>
      <c r="BO5" s="19" t="s">
        <v>3608</v>
      </c>
      <c r="BP5" s="19" t="s">
        <v>3608</v>
      </c>
      <c r="BQ5" s="19" t="s">
        <v>3609</v>
      </c>
      <c r="BR5" s="19" t="s">
        <v>3609</v>
      </c>
      <c r="BS5" s="19" t="s">
        <v>4504</v>
      </c>
      <c r="BT5" s="19" t="s">
        <v>3610</v>
      </c>
      <c r="BU5" s="19" t="s">
        <v>3611</v>
      </c>
    </row>
    <row r="6" spans="1:73">
      <c r="A6" s="48" t="s">
        <v>603</v>
      </c>
      <c r="B6" s="4">
        <v>2900</v>
      </c>
      <c r="C6" s="19">
        <v>2100</v>
      </c>
      <c r="D6" s="19">
        <v>2100</v>
      </c>
      <c r="E6" s="19">
        <v>2100</v>
      </c>
      <c r="F6" s="19">
        <v>2100</v>
      </c>
      <c r="G6" s="19">
        <v>2100</v>
      </c>
      <c r="H6" s="19">
        <v>2100</v>
      </c>
      <c r="I6" s="19">
        <v>2100</v>
      </c>
      <c r="J6" s="19">
        <v>2100</v>
      </c>
      <c r="K6" s="19">
        <v>2100</v>
      </c>
      <c r="L6" s="19">
        <v>2100</v>
      </c>
      <c r="M6" s="19">
        <v>3540</v>
      </c>
      <c r="N6" s="19">
        <v>2100</v>
      </c>
      <c r="O6" s="19">
        <v>2100</v>
      </c>
      <c r="P6" s="19">
        <v>2100</v>
      </c>
      <c r="Q6" s="19">
        <v>2100</v>
      </c>
      <c r="R6" s="19">
        <v>2100</v>
      </c>
      <c r="S6" s="19">
        <v>2100</v>
      </c>
      <c r="T6" s="19">
        <v>2100</v>
      </c>
      <c r="U6" s="19">
        <v>2100</v>
      </c>
      <c r="V6" s="19">
        <v>2100</v>
      </c>
      <c r="W6" s="19">
        <v>2100</v>
      </c>
      <c r="X6" s="19">
        <v>2100</v>
      </c>
      <c r="Y6" s="19">
        <v>2100</v>
      </c>
      <c r="Z6" s="19">
        <v>2100</v>
      </c>
      <c r="AA6" s="19">
        <v>2100</v>
      </c>
      <c r="AB6" s="19">
        <v>2100</v>
      </c>
      <c r="AC6" s="19">
        <v>2100</v>
      </c>
      <c r="AD6" s="4">
        <v>2100</v>
      </c>
      <c r="AE6" s="4">
        <v>2100</v>
      </c>
      <c r="AF6" s="4">
        <v>2100</v>
      </c>
      <c r="AG6" s="4">
        <v>2100</v>
      </c>
      <c r="AH6" s="4">
        <v>2100</v>
      </c>
      <c r="AI6" s="4">
        <v>2100</v>
      </c>
      <c r="AJ6" s="4">
        <v>2100</v>
      </c>
      <c r="AK6" s="4">
        <v>2100</v>
      </c>
      <c r="AL6" s="4">
        <v>2100</v>
      </c>
      <c r="AM6" s="4">
        <v>2100</v>
      </c>
      <c r="AN6" s="4">
        <v>2100</v>
      </c>
      <c r="AO6" s="4">
        <v>2100</v>
      </c>
      <c r="AP6" s="4">
        <v>2100</v>
      </c>
      <c r="AQ6" s="4">
        <v>2100</v>
      </c>
      <c r="AR6" s="19">
        <v>2100</v>
      </c>
      <c r="AS6" s="19">
        <v>2100</v>
      </c>
      <c r="AT6" s="19">
        <v>2100</v>
      </c>
      <c r="AU6" s="19">
        <v>2100</v>
      </c>
      <c r="AV6" s="19">
        <v>2100</v>
      </c>
      <c r="AW6" s="19">
        <v>2950</v>
      </c>
      <c r="AX6" s="19">
        <v>2850</v>
      </c>
      <c r="AY6" s="19">
        <v>2100</v>
      </c>
      <c r="AZ6" s="19">
        <v>2100</v>
      </c>
      <c r="BA6" s="19">
        <v>2860</v>
      </c>
      <c r="BB6" s="19">
        <v>2100</v>
      </c>
      <c r="BC6" s="19">
        <v>2100</v>
      </c>
      <c r="BD6" s="19">
        <v>2100</v>
      </c>
      <c r="BE6" s="19">
        <v>2100</v>
      </c>
      <c r="BF6" s="19">
        <v>2100</v>
      </c>
      <c r="BG6" s="4">
        <v>2900</v>
      </c>
      <c r="BH6" s="4">
        <v>2100</v>
      </c>
      <c r="BI6" s="19">
        <v>4623</v>
      </c>
      <c r="BJ6" s="19">
        <v>2100</v>
      </c>
      <c r="BK6" s="19">
        <v>2100</v>
      </c>
      <c r="BL6" s="19">
        <v>2100</v>
      </c>
      <c r="BM6" s="19">
        <v>2100</v>
      </c>
      <c r="BN6" s="19">
        <v>2100</v>
      </c>
      <c r="BO6" s="19">
        <v>2100</v>
      </c>
      <c r="BP6" s="19">
        <v>2100</v>
      </c>
      <c r="BQ6" s="19">
        <v>2100</v>
      </c>
      <c r="BR6" s="19">
        <v>2100</v>
      </c>
      <c r="BS6" s="19">
        <v>2100</v>
      </c>
      <c r="BT6" s="19">
        <v>2100</v>
      </c>
      <c r="BU6" s="19">
        <v>2900</v>
      </c>
    </row>
    <row r="7" spans="1:73">
      <c r="A7" s="48" t="s">
        <v>604</v>
      </c>
      <c r="B7" s="4" t="s">
        <v>3469</v>
      </c>
      <c r="C7" s="19" t="s">
        <v>3467</v>
      </c>
      <c r="D7" s="19" t="s">
        <v>3467</v>
      </c>
      <c r="E7" s="19" t="s">
        <v>3467</v>
      </c>
      <c r="F7" s="19" t="s">
        <v>3467</v>
      </c>
      <c r="G7" s="19" t="s">
        <v>3467</v>
      </c>
      <c r="H7" s="19" t="s">
        <v>3467</v>
      </c>
      <c r="I7" s="19" t="s">
        <v>3467</v>
      </c>
      <c r="J7" s="19" t="s">
        <v>3467</v>
      </c>
      <c r="K7" s="19" t="s">
        <v>3467</v>
      </c>
      <c r="L7" s="19" t="s">
        <v>3467</v>
      </c>
      <c r="M7" s="19" t="s">
        <v>4661</v>
      </c>
      <c r="N7" s="19" t="s">
        <v>3467</v>
      </c>
      <c r="O7" s="19" t="s">
        <v>3467</v>
      </c>
      <c r="P7" s="19" t="s">
        <v>3467</v>
      </c>
      <c r="Q7" s="19" t="s">
        <v>3467</v>
      </c>
      <c r="R7" s="19" t="s">
        <v>3467</v>
      </c>
      <c r="S7" s="19" t="s">
        <v>3467</v>
      </c>
      <c r="T7" s="19" t="s">
        <v>3467</v>
      </c>
      <c r="U7" s="19" t="s">
        <v>3467</v>
      </c>
      <c r="V7" s="19" t="s">
        <v>3467</v>
      </c>
      <c r="W7" s="19" t="s">
        <v>3467</v>
      </c>
      <c r="X7" s="19" t="s">
        <v>3467</v>
      </c>
      <c r="Y7" s="19" t="s">
        <v>3467</v>
      </c>
      <c r="Z7" s="19" t="s">
        <v>3467</v>
      </c>
      <c r="AA7" s="19" t="s">
        <v>3467</v>
      </c>
      <c r="AB7" s="19" t="s">
        <v>3467</v>
      </c>
      <c r="AC7" s="19" t="s">
        <v>3467</v>
      </c>
      <c r="AD7" s="4" t="s">
        <v>3467</v>
      </c>
      <c r="AE7" s="4" t="s">
        <v>3467</v>
      </c>
      <c r="AF7" s="4" t="s">
        <v>3467</v>
      </c>
      <c r="AG7" s="4" t="s">
        <v>3467</v>
      </c>
      <c r="AH7" s="4" t="s">
        <v>3734</v>
      </c>
      <c r="AI7" s="4" t="s">
        <v>3467</v>
      </c>
      <c r="AJ7" s="4" t="s">
        <v>3467</v>
      </c>
      <c r="AK7" s="4" t="s">
        <v>3467</v>
      </c>
      <c r="AL7" s="4" t="s">
        <v>3467</v>
      </c>
      <c r="AM7" s="4" t="s">
        <v>3467</v>
      </c>
      <c r="AN7" s="4" t="s">
        <v>3467</v>
      </c>
      <c r="AO7" s="4" t="s">
        <v>3467</v>
      </c>
      <c r="AP7" s="4" t="s">
        <v>3467</v>
      </c>
      <c r="AQ7" s="4" t="s">
        <v>3467</v>
      </c>
      <c r="AR7" s="19" t="s">
        <v>3467</v>
      </c>
      <c r="AS7" s="19" t="s">
        <v>3467</v>
      </c>
      <c r="AT7" s="19" t="s">
        <v>3467</v>
      </c>
      <c r="AU7" s="19" t="s">
        <v>3734</v>
      </c>
      <c r="AV7" s="19" t="s">
        <v>3467</v>
      </c>
      <c r="AW7" s="19" t="s">
        <v>3612</v>
      </c>
      <c r="AX7" s="19" t="s">
        <v>3613</v>
      </c>
      <c r="AY7" s="19" t="s">
        <v>3467</v>
      </c>
      <c r="AZ7" s="19" t="s">
        <v>3467</v>
      </c>
      <c r="BA7" s="19" t="s">
        <v>3468</v>
      </c>
      <c r="BB7" s="19" t="s">
        <v>3467</v>
      </c>
      <c r="BC7" s="19" t="s">
        <v>3467</v>
      </c>
      <c r="BD7" s="19" t="s">
        <v>3467</v>
      </c>
      <c r="BE7" s="19" t="s">
        <v>3734</v>
      </c>
      <c r="BF7" s="19" t="s">
        <v>3467</v>
      </c>
      <c r="BG7" s="4" t="s">
        <v>3469</v>
      </c>
      <c r="BH7" s="4" t="s">
        <v>3467</v>
      </c>
      <c r="BI7" s="19" t="s">
        <v>3738</v>
      </c>
      <c r="BJ7" s="19" t="s">
        <v>3467</v>
      </c>
      <c r="BK7" s="19" t="s">
        <v>3467</v>
      </c>
      <c r="BL7" s="19" t="s">
        <v>3467</v>
      </c>
      <c r="BM7" s="19" t="s">
        <v>3467</v>
      </c>
      <c r="BN7" s="19" t="s">
        <v>3467</v>
      </c>
      <c r="BO7" s="19" t="s">
        <v>3467</v>
      </c>
      <c r="BP7" s="19" t="s">
        <v>3467</v>
      </c>
      <c r="BQ7" s="19" t="s">
        <v>3467</v>
      </c>
      <c r="BR7" s="19" t="s">
        <v>3467</v>
      </c>
      <c r="BS7" s="19" t="s">
        <v>3467</v>
      </c>
      <c r="BT7" s="19" t="s">
        <v>3467</v>
      </c>
      <c r="BU7" s="19" t="s">
        <v>3469</v>
      </c>
    </row>
    <row r="8" spans="1:73" s="51" customFormat="1" ht="25.5">
      <c r="A8" s="49" t="s">
        <v>605</v>
      </c>
      <c r="B8" s="7" t="s">
        <v>3614</v>
      </c>
      <c r="C8" s="50" t="s">
        <v>3615</v>
      </c>
      <c r="D8" s="50" t="s">
        <v>3615</v>
      </c>
      <c r="E8" s="50" t="s">
        <v>3616</v>
      </c>
      <c r="F8" s="50" t="s">
        <v>3617</v>
      </c>
      <c r="G8" s="50" t="s">
        <v>3618</v>
      </c>
      <c r="H8" s="50" t="s">
        <v>3619</v>
      </c>
      <c r="I8" s="50" t="s">
        <v>3620</v>
      </c>
      <c r="J8" s="50" t="s">
        <v>3621</v>
      </c>
      <c r="K8" s="50" t="s">
        <v>3622</v>
      </c>
      <c r="L8" s="50" t="s">
        <v>3623</v>
      </c>
      <c r="M8" s="50" t="s">
        <v>3624</v>
      </c>
      <c r="N8" s="50" t="s">
        <v>3625</v>
      </c>
      <c r="O8" s="50" t="s">
        <v>3626</v>
      </c>
      <c r="P8" s="50" t="s">
        <v>3627</v>
      </c>
      <c r="Q8" s="50" t="s">
        <v>3628</v>
      </c>
      <c r="R8" s="50" t="s">
        <v>3629</v>
      </c>
      <c r="S8" s="50">
        <v>35429191</v>
      </c>
      <c r="T8" s="50" t="s">
        <v>3631</v>
      </c>
      <c r="U8" s="50" t="s">
        <v>3631</v>
      </c>
      <c r="V8" s="50" t="s">
        <v>3632</v>
      </c>
      <c r="W8" s="50" t="s">
        <v>3633</v>
      </c>
      <c r="X8" s="50" t="s">
        <v>3634</v>
      </c>
      <c r="Y8" s="50" t="s">
        <v>3635</v>
      </c>
      <c r="Z8" s="50" t="s">
        <v>3630</v>
      </c>
      <c r="AA8" s="50" t="s">
        <v>3636</v>
      </c>
      <c r="AB8" s="50" t="s">
        <v>3636</v>
      </c>
      <c r="AC8" s="50" t="s">
        <v>3637</v>
      </c>
      <c r="AD8" s="7" t="s">
        <v>3638</v>
      </c>
      <c r="AE8" s="7" t="s">
        <v>3639</v>
      </c>
      <c r="AF8" s="7" t="s">
        <v>3640</v>
      </c>
      <c r="AG8" s="7" t="s">
        <v>3641</v>
      </c>
      <c r="AH8" s="7" t="s">
        <v>3642</v>
      </c>
      <c r="AI8" s="7" t="s">
        <v>3643</v>
      </c>
      <c r="AJ8" s="7" t="s">
        <v>3644</v>
      </c>
      <c r="AK8" s="7" t="s">
        <v>3645</v>
      </c>
      <c r="AL8" s="7" t="s">
        <v>3646</v>
      </c>
      <c r="AM8" s="7" t="s">
        <v>3646</v>
      </c>
      <c r="AN8" s="7" t="s">
        <v>3647</v>
      </c>
      <c r="AO8" s="7" t="s">
        <v>3647</v>
      </c>
      <c r="AP8" s="7" t="s">
        <v>3648</v>
      </c>
      <c r="AQ8" s="7" t="s">
        <v>3649</v>
      </c>
      <c r="AR8" s="50" t="s">
        <v>3650</v>
      </c>
      <c r="AS8" s="50" t="s">
        <v>3651</v>
      </c>
      <c r="AT8" s="50">
        <v>35250440</v>
      </c>
      <c r="AU8" s="50" t="s">
        <v>3652</v>
      </c>
      <c r="AV8" s="50" t="s">
        <v>3653</v>
      </c>
      <c r="AW8" s="50" t="s">
        <v>3654</v>
      </c>
      <c r="AX8" s="50" t="s">
        <v>3655</v>
      </c>
      <c r="AY8" s="50" t="s">
        <v>3656</v>
      </c>
      <c r="AZ8" s="50" t="s">
        <v>3656</v>
      </c>
      <c r="BA8" s="50" t="s">
        <v>3657</v>
      </c>
      <c r="BB8" s="50" t="s">
        <v>3658</v>
      </c>
      <c r="BC8" s="50" t="s">
        <v>3659</v>
      </c>
      <c r="BD8" s="50" t="s">
        <v>3659</v>
      </c>
      <c r="BE8" s="50" t="s">
        <v>3660</v>
      </c>
      <c r="BF8" s="50" t="s">
        <v>3662</v>
      </c>
      <c r="BG8" s="7" t="s">
        <v>3661</v>
      </c>
      <c r="BH8" s="7" t="s">
        <v>3662</v>
      </c>
      <c r="BI8" s="50" t="s">
        <v>3663</v>
      </c>
      <c r="BJ8" s="50" t="s">
        <v>3664</v>
      </c>
      <c r="BK8" s="50" t="s">
        <v>3665</v>
      </c>
      <c r="BL8" s="50" t="s">
        <v>3666</v>
      </c>
      <c r="BM8" s="50" t="s">
        <v>3666</v>
      </c>
      <c r="BN8" s="50"/>
      <c r="BO8" s="50" t="s">
        <v>3667</v>
      </c>
      <c r="BP8" s="50" t="s">
        <v>3667</v>
      </c>
      <c r="BQ8" s="50" t="s">
        <v>3668</v>
      </c>
      <c r="BR8" s="50" t="s">
        <v>3668</v>
      </c>
      <c r="BS8" s="50" t="s">
        <v>3669</v>
      </c>
      <c r="BT8" s="50" t="s">
        <v>3670</v>
      </c>
      <c r="BU8" s="50" t="s">
        <v>3671</v>
      </c>
    </row>
    <row r="9" spans="1:73">
      <c r="A9" s="48" t="s">
        <v>606</v>
      </c>
      <c r="B9" s="4" t="s">
        <v>3672</v>
      </c>
      <c r="C9" s="19" t="s">
        <v>3673</v>
      </c>
      <c r="D9" s="19" t="s">
        <v>3673</v>
      </c>
      <c r="E9" s="19" t="s">
        <v>3329</v>
      </c>
      <c r="F9" s="19" t="s">
        <v>3675</v>
      </c>
      <c r="G9" s="19" t="s">
        <v>3676</v>
      </c>
      <c r="H9" s="19" t="s">
        <v>3330</v>
      </c>
      <c r="I9" s="19" t="s">
        <v>3678</v>
      </c>
      <c r="J9" s="19" t="s">
        <v>3679</v>
      </c>
      <c r="K9" s="19" t="s">
        <v>1793</v>
      </c>
      <c r="L9" s="19" t="s">
        <v>3331</v>
      </c>
      <c r="M9" s="19" t="s">
        <v>1795</v>
      </c>
      <c r="N9" s="19" t="s">
        <v>1796</v>
      </c>
      <c r="O9" s="19" t="s">
        <v>1797</v>
      </c>
      <c r="P9" s="19" t="s">
        <v>1798</v>
      </c>
      <c r="Q9" s="19" t="s">
        <v>1799</v>
      </c>
      <c r="R9" s="19" t="s">
        <v>1800</v>
      </c>
      <c r="S9" s="19" t="s">
        <v>3332</v>
      </c>
      <c r="T9" s="19" t="s">
        <v>1802</v>
      </c>
      <c r="U9" s="19" t="s">
        <v>1802</v>
      </c>
      <c r="V9" s="73" t="s">
        <v>3333</v>
      </c>
      <c r="W9" s="19" t="s">
        <v>1804</v>
      </c>
      <c r="X9" s="19" t="s">
        <v>1805</v>
      </c>
      <c r="Y9" s="19" t="s">
        <v>1806</v>
      </c>
      <c r="Z9" s="19" t="s">
        <v>1807</v>
      </c>
      <c r="AA9" s="19" t="s">
        <v>1808</v>
      </c>
      <c r="AB9" s="19" t="s">
        <v>1808</v>
      </c>
      <c r="AC9" s="19" t="s">
        <v>1809</v>
      </c>
      <c r="AD9" s="4" t="s">
        <v>1810</v>
      </c>
      <c r="AE9" s="4" t="s">
        <v>1811</v>
      </c>
      <c r="AF9" s="4" t="s">
        <v>1812</v>
      </c>
      <c r="AG9" s="4" t="s">
        <v>1813</v>
      </c>
      <c r="AH9" s="8" t="s">
        <v>4168</v>
      </c>
      <c r="AI9" s="4" t="s">
        <v>1815</v>
      </c>
      <c r="AJ9" s="4" t="s">
        <v>1816</v>
      </c>
      <c r="AK9" s="4" t="s">
        <v>1817</v>
      </c>
      <c r="AL9" s="4" t="s">
        <v>1818</v>
      </c>
      <c r="AM9" s="4" t="s">
        <v>1818</v>
      </c>
      <c r="AN9" s="4" t="s">
        <v>1819</v>
      </c>
      <c r="AO9" s="4" t="s">
        <v>1819</v>
      </c>
      <c r="AP9" s="4" t="s">
        <v>1820</v>
      </c>
      <c r="AQ9" s="4" t="s">
        <v>1821</v>
      </c>
      <c r="AR9" s="73" t="s">
        <v>3334</v>
      </c>
      <c r="AS9" s="19" t="s">
        <v>1823</v>
      </c>
      <c r="AT9" s="19" t="s">
        <v>1824</v>
      </c>
      <c r="AU9" s="19" t="s">
        <v>1825</v>
      </c>
      <c r="AV9" s="19" t="s">
        <v>1826</v>
      </c>
      <c r="AW9" s="19" t="s">
        <v>1827</v>
      </c>
      <c r="AX9" s="19" t="s">
        <v>1828</v>
      </c>
      <c r="AY9" s="19" t="s">
        <v>1829</v>
      </c>
      <c r="AZ9" s="19" t="s">
        <v>1829</v>
      </c>
      <c r="BA9" s="19" t="s">
        <v>1830</v>
      </c>
      <c r="BB9" s="19" t="s">
        <v>1831</v>
      </c>
      <c r="BC9" s="19" t="s">
        <v>1832</v>
      </c>
      <c r="BD9" s="19" t="s">
        <v>1832</v>
      </c>
      <c r="BE9" s="19" t="s">
        <v>1833</v>
      </c>
      <c r="BF9" s="19" t="s">
        <v>1835</v>
      </c>
      <c r="BG9" s="4" t="s">
        <v>1834</v>
      </c>
      <c r="BH9" s="4" t="s">
        <v>1835</v>
      </c>
      <c r="BI9" s="19" t="s">
        <v>1836</v>
      </c>
      <c r="BJ9" s="19" t="s">
        <v>3335</v>
      </c>
      <c r="BK9" s="19" t="s">
        <v>3336</v>
      </c>
      <c r="BL9" s="19" t="s">
        <v>1839</v>
      </c>
      <c r="BM9" s="19" t="s">
        <v>1839</v>
      </c>
      <c r="BN9" s="19" t="s">
        <v>1840</v>
      </c>
      <c r="BO9" s="19" t="s">
        <v>1841</v>
      </c>
      <c r="BP9" s="19" t="s">
        <v>1841</v>
      </c>
      <c r="BQ9" s="73" t="s">
        <v>3337</v>
      </c>
      <c r="BR9" s="73" t="s">
        <v>3337</v>
      </c>
      <c r="BS9" s="19" t="s">
        <v>1842</v>
      </c>
      <c r="BT9" s="19" t="s">
        <v>1843</v>
      </c>
      <c r="BU9" s="19" t="s">
        <v>1844</v>
      </c>
    </row>
    <row r="10" spans="1:73" ht="25.5">
      <c r="A10" s="46" t="s">
        <v>565</v>
      </c>
      <c r="B10" s="4" t="s">
        <v>1845</v>
      </c>
      <c r="C10" s="19" t="s">
        <v>1846</v>
      </c>
      <c r="D10" s="19" t="s">
        <v>1846</v>
      </c>
      <c r="E10" s="19" t="s">
        <v>1847</v>
      </c>
      <c r="F10" s="19" t="s">
        <v>1848</v>
      </c>
      <c r="G10" s="19" t="s">
        <v>1849</v>
      </c>
      <c r="H10" s="19" t="s">
        <v>1850</v>
      </c>
      <c r="I10" s="19" t="s">
        <v>1851</v>
      </c>
      <c r="J10" s="19" t="s">
        <v>1852</v>
      </c>
      <c r="K10" s="19" t="s">
        <v>3338</v>
      </c>
      <c r="L10" s="19" t="s">
        <v>1853</v>
      </c>
      <c r="M10" s="19" t="s">
        <v>1854</v>
      </c>
      <c r="N10" s="19" t="s">
        <v>1855</v>
      </c>
      <c r="O10" s="19" t="s">
        <v>1856</v>
      </c>
      <c r="P10" s="19" t="s">
        <v>1857</v>
      </c>
      <c r="Q10" s="19" t="s">
        <v>1858</v>
      </c>
      <c r="R10" s="19" t="s">
        <v>1859</v>
      </c>
      <c r="S10" s="19" t="s">
        <v>1860</v>
      </c>
      <c r="T10" s="19" t="s">
        <v>1861</v>
      </c>
      <c r="U10" s="19" t="s">
        <v>1861</v>
      </c>
      <c r="V10" s="19" t="s">
        <v>1862</v>
      </c>
      <c r="W10" s="19" t="s">
        <v>1863</v>
      </c>
      <c r="X10" s="19" t="s">
        <v>1864</v>
      </c>
      <c r="Y10" s="19" t="s">
        <v>1865</v>
      </c>
      <c r="Z10" s="19" t="s">
        <v>1866</v>
      </c>
      <c r="AA10" s="19" t="s">
        <v>1867</v>
      </c>
      <c r="AB10" s="19" t="s">
        <v>1867</v>
      </c>
      <c r="AC10" s="19" t="s">
        <v>1868</v>
      </c>
      <c r="AD10" s="4" t="s">
        <v>1869</v>
      </c>
      <c r="AE10" s="4" t="s">
        <v>1870</v>
      </c>
      <c r="AF10" s="4" t="s">
        <v>1871</v>
      </c>
      <c r="AG10" s="4" t="s">
        <v>1872</v>
      </c>
      <c r="AH10" s="8" t="s">
        <v>4167</v>
      </c>
      <c r="AI10" s="4" t="s">
        <v>1873</v>
      </c>
      <c r="AJ10" s="4" t="s">
        <v>1874</v>
      </c>
      <c r="AK10" s="4" t="s">
        <v>1875</v>
      </c>
      <c r="AL10" s="4" t="s">
        <v>1876</v>
      </c>
      <c r="AM10" s="4" t="s">
        <v>1876</v>
      </c>
      <c r="AN10" s="4" t="s">
        <v>1877</v>
      </c>
      <c r="AO10" s="4" t="s">
        <v>1877</v>
      </c>
      <c r="AP10" s="4" t="s">
        <v>1878</v>
      </c>
      <c r="AQ10" s="4" t="s">
        <v>1879</v>
      </c>
      <c r="AR10" s="19" t="s">
        <v>1880</v>
      </c>
      <c r="AS10" s="19" t="s">
        <v>540</v>
      </c>
      <c r="AT10" s="19" t="s">
        <v>541</v>
      </c>
      <c r="AU10" s="19" t="s">
        <v>542</v>
      </c>
      <c r="AV10" s="19" t="s">
        <v>543</v>
      </c>
      <c r="AW10" s="19" t="s">
        <v>544</v>
      </c>
      <c r="AX10" s="19" t="s">
        <v>545</v>
      </c>
      <c r="AY10" s="19" t="s">
        <v>546</v>
      </c>
      <c r="AZ10" s="19" t="s">
        <v>546</v>
      </c>
      <c r="BA10" s="19" t="s">
        <v>547</v>
      </c>
      <c r="BB10" s="19" t="s">
        <v>548</v>
      </c>
      <c r="BC10" s="19" t="s">
        <v>549</v>
      </c>
      <c r="BD10" s="19" t="s">
        <v>549</v>
      </c>
      <c r="BE10" s="19" t="s">
        <v>550</v>
      </c>
      <c r="BF10" s="19" t="s">
        <v>552</v>
      </c>
      <c r="BG10" s="4" t="s">
        <v>551</v>
      </c>
      <c r="BH10" s="4" t="s">
        <v>552</v>
      </c>
      <c r="BI10" s="19" t="s">
        <v>553</v>
      </c>
      <c r="BJ10" s="19" t="s">
        <v>554</v>
      </c>
      <c r="BK10" s="19" t="s">
        <v>1877</v>
      </c>
      <c r="BL10" s="19" t="s">
        <v>555</v>
      </c>
      <c r="BM10" s="19" t="s">
        <v>555</v>
      </c>
      <c r="BN10" s="19" t="s">
        <v>556</v>
      </c>
      <c r="BO10" s="19" t="s">
        <v>1789</v>
      </c>
      <c r="BP10" s="19" t="s">
        <v>1789</v>
      </c>
      <c r="BQ10" s="19" t="s">
        <v>557</v>
      </c>
      <c r="BR10" s="19" t="s">
        <v>557</v>
      </c>
      <c r="BS10" s="19" t="s">
        <v>546</v>
      </c>
      <c r="BT10" s="19" t="s">
        <v>558</v>
      </c>
      <c r="BU10" s="19" t="s">
        <v>559</v>
      </c>
    </row>
    <row r="11" spans="1:73" s="51" customFormat="1">
      <c r="A11" s="49" t="s">
        <v>566</v>
      </c>
      <c r="B11" s="7">
        <v>0</v>
      </c>
      <c r="C11" s="50">
        <v>21261009</v>
      </c>
      <c r="D11" s="50">
        <v>21261009</v>
      </c>
      <c r="E11" s="50">
        <v>0</v>
      </c>
      <c r="F11" s="50">
        <v>35352953</v>
      </c>
      <c r="G11" s="50">
        <v>35269063</v>
      </c>
      <c r="H11" s="50">
        <v>0</v>
      </c>
      <c r="I11" s="50">
        <v>0</v>
      </c>
      <c r="J11" s="50">
        <v>0</v>
      </c>
      <c r="K11" s="50">
        <v>0</v>
      </c>
      <c r="L11" s="50">
        <v>0</v>
      </c>
      <c r="M11" s="50">
        <v>0</v>
      </c>
      <c r="N11" s="50">
        <v>32540056</v>
      </c>
      <c r="O11" s="50">
        <v>0</v>
      </c>
      <c r="P11" s="50">
        <v>35814280</v>
      </c>
      <c r="Q11" s="50">
        <v>39672023</v>
      </c>
      <c r="R11" s="50">
        <v>0</v>
      </c>
      <c r="S11" s="50">
        <v>38715809</v>
      </c>
      <c r="T11" s="50">
        <v>35398396</v>
      </c>
      <c r="U11" s="50">
        <v>35398396</v>
      </c>
      <c r="V11" s="50">
        <v>35260079</v>
      </c>
      <c r="W11" s="50">
        <v>0</v>
      </c>
      <c r="X11" s="50">
        <v>0</v>
      </c>
      <c r="Y11" s="50">
        <v>20577950</v>
      </c>
      <c r="Z11" s="50">
        <v>0</v>
      </c>
      <c r="AA11" s="50">
        <v>0</v>
      </c>
      <c r="AB11" s="50">
        <v>0</v>
      </c>
      <c r="AC11" s="50">
        <v>0</v>
      </c>
      <c r="AD11" s="7">
        <v>0</v>
      </c>
      <c r="AE11" s="7">
        <v>0</v>
      </c>
      <c r="AF11" s="7">
        <v>0</v>
      </c>
      <c r="AG11" s="7">
        <v>0</v>
      </c>
      <c r="AH11" s="7">
        <v>35263904</v>
      </c>
      <c r="AI11" s="7">
        <v>39203790</v>
      </c>
      <c r="AJ11" s="7">
        <v>35263439</v>
      </c>
      <c r="AK11" s="7">
        <v>39295523</v>
      </c>
      <c r="AL11" s="7">
        <v>33139931</v>
      </c>
      <c r="AM11" s="7">
        <v>33139931</v>
      </c>
      <c r="AN11" s="7">
        <v>0</v>
      </c>
      <c r="AO11" s="7">
        <v>0</v>
      </c>
      <c r="AP11" s="7">
        <v>32579332</v>
      </c>
      <c r="AQ11" s="7">
        <v>0</v>
      </c>
      <c r="AR11" s="50">
        <v>0</v>
      </c>
      <c r="AS11" s="50">
        <v>0</v>
      </c>
      <c r="AT11" s="50">
        <v>38800817</v>
      </c>
      <c r="AU11" s="50">
        <v>0</v>
      </c>
      <c r="AV11" s="50">
        <v>38608938</v>
      </c>
      <c r="AW11" s="50">
        <v>33116425</v>
      </c>
      <c r="AX11" s="50">
        <v>33132724</v>
      </c>
      <c r="AY11" s="50">
        <v>26772654</v>
      </c>
      <c r="AZ11" s="50">
        <v>26772654</v>
      </c>
      <c r="BA11" s="50">
        <v>0</v>
      </c>
      <c r="BB11" s="50">
        <v>0</v>
      </c>
      <c r="BC11" s="50">
        <v>0</v>
      </c>
      <c r="BD11" s="50">
        <v>0</v>
      </c>
      <c r="BE11" s="50">
        <v>0</v>
      </c>
      <c r="BF11" s="50">
        <v>0</v>
      </c>
      <c r="BG11" s="7">
        <v>0</v>
      </c>
      <c r="BH11" s="7">
        <v>0</v>
      </c>
      <c r="BI11" s="50">
        <v>27262078</v>
      </c>
      <c r="BJ11" s="50">
        <v>0</v>
      </c>
      <c r="BK11" s="50">
        <v>0</v>
      </c>
      <c r="BL11" s="50">
        <v>35428271</v>
      </c>
      <c r="BM11" s="50">
        <v>35428271</v>
      </c>
      <c r="BN11" s="50">
        <v>20607200</v>
      </c>
      <c r="BO11" s="50">
        <v>0</v>
      </c>
      <c r="BP11" s="50">
        <v>0</v>
      </c>
      <c r="BQ11" s="50">
        <v>36440205</v>
      </c>
      <c r="BR11" s="50">
        <v>36440205</v>
      </c>
      <c r="BS11" s="50">
        <v>0</v>
      </c>
      <c r="BT11" s="50">
        <v>35353899</v>
      </c>
      <c r="BU11" s="50">
        <v>0</v>
      </c>
    </row>
    <row r="12" spans="1:73" s="51" customFormat="1">
      <c r="A12" s="49" t="s">
        <v>607</v>
      </c>
      <c r="B12" s="7">
        <v>0</v>
      </c>
      <c r="C12" s="50">
        <v>39181320</v>
      </c>
      <c r="D12" s="50">
        <v>39181320</v>
      </c>
      <c r="E12" s="50">
        <v>35387611</v>
      </c>
      <c r="F12" s="50">
        <v>0</v>
      </c>
      <c r="G12" s="50">
        <v>0</v>
      </c>
      <c r="H12" s="50">
        <v>0</v>
      </c>
      <c r="I12" s="50">
        <v>0</v>
      </c>
      <c r="J12" s="50">
        <v>0</v>
      </c>
      <c r="K12" s="50"/>
      <c r="L12" s="50">
        <v>0</v>
      </c>
      <c r="M12" s="50">
        <v>0</v>
      </c>
      <c r="N12" s="50">
        <v>0</v>
      </c>
      <c r="O12" s="50">
        <v>39208657</v>
      </c>
      <c r="P12" s="50">
        <v>0</v>
      </c>
      <c r="Q12" s="50">
        <v>0</v>
      </c>
      <c r="R12" s="50">
        <v>0</v>
      </c>
      <c r="S12" s="50">
        <v>0</v>
      </c>
      <c r="T12" s="50">
        <v>35431074</v>
      </c>
      <c r="U12" s="50">
        <v>35431074</v>
      </c>
      <c r="V12" s="50">
        <v>31422064</v>
      </c>
      <c r="W12" s="50">
        <v>0</v>
      </c>
      <c r="X12" s="50">
        <v>0</v>
      </c>
      <c r="Y12" s="50">
        <v>39290770</v>
      </c>
      <c r="Z12" s="50">
        <v>0</v>
      </c>
      <c r="AA12" s="50">
        <v>0</v>
      </c>
      <c r="AB12" s="50">
        <v>0</v>
      </c>
      <c r="AC12" s="50">
        <v>0</v>
      </c>
      <c r="AD12" s="7">
        <v>39292455</v>
      </c>
      <c r="AE12" s="7">
        <v>0</v>
      </c>
      <c r="AF12" s="7">
        <v>39293049</v>
      </c>
      <c r="AG12" s="7">
        <v>0</v>
      </c>
      <c r="AH12" s="7">
        <v>0</v>
      </c>
      <c r="AI12" s="7">
        <v>0</v>
      </c>
      <c r="AJ12" s="7">
        <v>0</v>
      </c>
      <c r="AK12" s="7">
        <v>0</v>
      </c>
      <c r="AL12" s="7">
        <v>0</v>
      </c>
      <c r="AM12" s="7">
        <v>0</v>
      </c>
      <c r="AN12" s="7">
        <v>0</v>
      </c>
      <c r="AO12" s="7">
        <v>0</v>
      </c>
      <c r="AP12" s="7">
        <v>0</v>
      </c>
      <c r="AQ12" s="7">
        <v>0</v>
      </c>
      <c r="AR12" s="50">
        <v>0</v>
      </c>
      <c r="AS12" s="50">
        <v>0</v>
      </c>
      <c r="AT12" s="50">
        <v>0</v>
      </c>
      <c r="AU12" s="50">
        <v>0</v>
      </c>
      <c r="AV12" s="50">
        <v>0</v>
      </c>
      <c r="AW12" s="50">
        <v>42890424</v>
      </c>
      <c r="AX12" s="50">
        <v>0</v>
      </c>
      <c r="AY12" s="50">
        <v>39183270</v>
      </c>
      <c r="AZ12" s="50">
        <v>39183270</v>
      </c>
      <c r="BA12" s="50">
        <v>0</v>
      </c>
      <c r="BB12" s="50">
        <v>0</v>
      </c>
      <c r="BC12" s="50">
        <v>0</v>
      </c>
      <c r="BD12" s="50">
        <v>0</v>
      </c>
      <c r="BE12" s="50">
        <v>0</v>
      </c>
      <c r="BF12" s="50">
        <v>0</v>
      </c>
      <c r="BG12" s="7">
        <v>0</v>
      </c>
      <c r="BH12" s="7">
        <v>0</v>
      </c>
      <c r="BI12" s="50">
        <v>56822078</v>
      </c>
      <c r="BJ12" s="50">
        <v>0</v>
      </c>
      <c r="BK12" s="50">
        <v>0</v>
      </c>
      <c r="BL12" s="50">
        <v>0</v>
      </c>
      <c r="BM12" s="50">
        <v>0</v>
      </c>
      <c r="BN12" s="50">
        <v>39183777</v>
      </c>
      <c r="BO12" s="50">
        <v>0</v>
      </c>
      <c r="BP12" s="50">
        <v>0</v>
      </c>
      <c r="BQ12" s="50">
        <v>0</v>
      </c>
      <c r="BR12" s="50">
        <v>0</v>
      </c>
      <c r="BS12" s="50">
        <v>39292320</v>
      </c>
      <c r="BT12" s="50">
        <v>0</v>
      </c>
      <c r="BU12" s="50">
        <v>39620883</v>
      </c>
    </row>
    <row r="13" spans="1:73">
      <c r="A13" s="48" t="s">
        <v>606</v>
      </c>
      <c r="B13" s="4" t="s">
        <v>3672</v>
      </c>
      <c r="C13" s="19" t="s">
        <v>3673</v>
      </c>
      <c r="D13" s="19" t="s">
        <v>3673</v>
      </c>
      <c r="E13" s="19" t="s">
        <v>3674</v>
      </c>
      <c r="F13" s="19" t="s">
        <v>3675</v>
      </c>
      <c r="G13" s="19" t="s">
        <v>3676</v>
      </c>
      <c r="H13" s="19" t="s">
        <v>3677</v>
      </c>
      <c r="I13" s="19" t="s">
        <v>3678</v>
      </c>
      <c r="J13" s="19" t="s">
        <v>3679</v>
      </c>
      <c r="K13" s="19" t="s">
        <v>1793</v>
      </c>
      <c r="L13" s="19" t="s">
        <v>1794</v>
      </c>
      <c r="M13" s="19" t="s">
        <v>1795</v>
      </c>
      <c r="N13" s="19" t="s">
        <v>1796</v>
      </c>
      <c r="O13" s="19" t="s">
        <v>1797</v>
      </c>
      <c r="P13" s="19" t="s">
        <v>1798</v>
      </c>
      <c r="Q13" s="19" t="s">
        <v>1799</v>
      </c>
      <c r="R13" s="19" t="s">
        <v>1800</v>
      </c>
      <c r="S13" s="19" t="s">
        <v>1801</v>
      </c>
      <c r="T13" s="19" t="s">
        <v>1802</v>
      </c>
      <c r="U13" s="19" t="s">
        <v>1802</v>
      </c>
      <c r="V13" s="19" t="s">
        <v>1803</v>
      </c>
      <c r="W13" s="19" t="s">
        <v>1804</v>
      </c>
      <c r="X13" s="19" t="s">
        <v>1805</v>
      </c>
      <c r="Y13" s="19" t="s">
        <v>1806</v>
      </c>
      <c r="Z13" s="19" t="s">
        <v>560</v>
      </c>
      <c r="AA13" s="19" t="s">
        <v>1808</v>
      </c>
      <c r="AB13" s="19" t="s">
        <v>1808</v>
      </c>
      <c r="AC13" s="19" t="s">
        <v>1809</v>
      </c>
      <c r="AD13" s="4" t="s">
        <v>1810</v>
      </c>
      <c r="AE13" s="4" t="s">
        <v>1811</v>
      </c>
      <c r="AF13" s="4" t="s">
        <v>1812</v>
      </c>
      <c r="AG13" s="4" t="s">
        <v>1813</v>
      </c>
      <c r="AH13" s="4" t="s">
        <v>1814</v>
      </c>
      <c r="AI13" s="4" t="s">
        <v>1815</v>
      </c>
      <c r="AJ13" s="4" t="s">
        <v>1816</v>
      </c>
      <c r="AK13" s="4" t="s">
        <v>1817</v>
      </c>
      <c r="AL13" s="4" t="s">
        <v>1818</v>
      </c>
      <c r="AM13" s="4" t="s">
        <v>1818</v>
      </c>
      <c r="AN13" s="4" t="s">
        <v>1819</v>
      </c>
      <c r="AO13" s="4" t="s">
        <v>1819</v>
      </c>
      <c r="AP13" s="4" t="s">
        <v>1820</v>
      </c>
      <c r="AQ13" s="4" t="s">
        <v>1821</v>
      </c>
      <c r="AR13" s="19" t="s">
        <v>1822</v>
      </c>
      <c r="AS13" s="19" t="s">
        <v>3339</v>
      </c>
      <c r="AT13" s="19" t="s">
        <v>1824</v>
      </c>
      <c r="AU13" s="19" t="s">
        <v>1825</v>
      </c>
      <c r="AV13" s="19" t="s">
        <v>1826</v>
      </c>
      <c r="AW13" s="19" t="s">
        <v>1827</v>
      </c>
      <c r="AX13" s="19" t="s">
        <v>1828</v>
      </c>
      <c r="AY13" s="19" t="s">
        <v>3340</v>
      </c>
      <c r="AZ13" s="19" t="s">
        <v>3340</v>
      </c>
      <c r="BA13" s="19" t="s">
        <v>1830</v>
      </c>
      <c r="BB13" s="19" t="s">
        <v>1831</v>
      </c>
      <c r="BC13" s="19" t="s">
        <v>1832</v>
      </c>
      <c r="BD13" s="19" t="s">
        <v>1832</v>
      </c>
      <c r="BE13" s="19" t="s">
        <v>1833</v>
      </c>
      <c r="BF13" s="19" t="s">
        <v>1835</v>
      </c>
      <c r="BG13" s="4" t="s">
        <v>1834</v>
      </c>
      <c r="BH13" s="4" t="s">
        <v>1835</v>
      </c>
      <c r="BI13" s="19" t="s">
        <v>1836</v>
      </c>
      <c r="BJ13" s="19" t="s">
        <v>1837</v>
      </c>
      <c r="BK13" s="19" t="s">
        <v>1838</v>
      </c>
      <c r="BL13" s="19" t="s">
        <v>1839</v>
      </c>
      <c r="BM13" s="19" t="s">
        <v>1839</v>
      </c>
      <c r="BN13" s="19" t="s">
        <v>561</v>
      </c>
      <c r="BO13" s="19" t="s">
        <v>1790</v>
      </c>
      <c r="BP13" s="19" t="s">
        <v>1790</v>
      </c>
      <c r="BQ13" s="19" t="s">
        <v>1791</v>
      </c>
      <c r="BR13" s="19" t="s">
        <v>1791</v>
      </c>
      <c r="BS13" s="19" t="s">
        <v>562</v>
      </c>
      <c r="BT13" s="19" t="s">
        <v>563</v>
      </c>
      <c r="BU13" s="19" t="s">
        <v>1844</v>
      </c>
    </row>
    <row r="14" spans="1:73">
      <c r="A14" s="54" t="s">
        <v>1982</v>
      </c>
      <c r="B14" s="4" t="s">
        <v>1993</v>
      </c>
      <c r="C14" s="19" t="s">
        <v>1994</v>
      </c>
      <c r="D14" s="19" t="s">
        <v>1994</v>
      </c>
      <c r="E14" s="19" t="s">
        <v>1994</v>
      </c>
      <c r="F14" s="19" t="s">
        <v>1994</v>
      </c>
      <c r="G14" s="19" t="s">
        <v>1994</v>
      </c>
      <c r="H14" s="19" t="s">
        <v>1994</v>
      </c>
      <c r="I14" s="19" t="s">
        <v>1994</v>
      </c>
      <c r="J14" s="19" t="s">
        <v>1994</v>
      </c>
      <c r="K14" s="19" t="s">
        <v>1994</v>
      </c>
      <c r="L14" s="19" t="s">
        <v>1992</v>
      </c>
      <c r="M14" s="19" t="s">
        <v>1994</v>
      </c>
      <c r="N14" s="19" t="s">
        <v>1994</v>
      </c>
      <c r="O14" s="19" t="s">
        <v>1994</v>
      </c>
      <c r="P14" s="19" t="s">
        <v>1994</v>
      </c>
      <c r="Q14" s="19" t="s">
        <v>1994</v>
      </c>
      <c r="R14" s="19" t="s">
        <v>1994</v>
      </c>
      <c r="S14" s="19" t="s">
        <v>1994</v>
      </c>
      <c r="T14" s="19" t="s">
        <v>1992</v>
      </c>
      <c r="U14" s="19" t="s">
        <v>1992</v>
      </c>
      <c r="V14" s="19" t="s">
        <v>1992</v>
      </c>
      <c r="W14" s="19" t="s">
        <v>1994</v>
      </c>
      <c r="X14" s="19" t="s">
        <v>1994</v>
      </c>
      <c r="Y14" s="19" t="s">
        <v>1994</v>
      </c>
      <c r="Z14" s="19" t="s">
        <v>1992</v>
      </c>
      <c r="AA14" s="19" t="s">
        <v>1992</v>
      </c>
      <c r="AB14" s="19" t="s">
        <v>1992</v>
      </c>
      <c r="AC14" s="19" t="s">
        <v>1992</v>
      </c>
      <c r="AD14" s="4" t="s">
        <v>1993</v>
      </c>
      <c r="AE14" s="4" t="s">
        <v>1993</v>
      </c>
      <c r="AF14" s="4" t="s">
        <v>1993</v>
      </c>
      <c r="AG14" s="4" t="s">
        <v>1993</v>
      </c>
      <c r="AH14" s="4" t="s">
        <v>1993</v>
      </c>
      <c r="AI14" s="4" t="s">
        <v>1993</v>
      </c>
      <c r="AJ14" s="4" t="s">
        <v>1993</v>
      </c>
      <c r="AK14" s="4" t="s">
        <v>1993</v>
      </c>
      <c r="AL14" s="4" t="s">
        <v>1993</v>
      </c>
      <c r="AM14" s="4" t="s">
        <v>1993</v>
      </c>
      <c r="AN14" s="4" t="s">
        <v>1993</v>
      </c>
      <c r="AO14" s="4" t="s">
        <v>1993</v>
      </c>
      <c r="AP14" s="4" t="s">
        <v>1993</v>
      </c>
      <c r="AQ14" s="4" t="s">
        <v>1993</v>
      </c>
      <c r="AR14" s="19" t="s">
        <v>1992</v>
      </c>
      <c r="AS14" s="19" t="s">
        <v>1992</v>
      </c>
      <c r="AT14" s="19" t="s">
        <v>1994</v>
      </c>
      <c r="AU14" s="19" t="s">
        <v>1994</v>
      </c>
      <c r="AV14" s="19" t="s">
        <v>1994</v>
      </c>
      <c r="AX14" s="19" t="s">
        <v>1994</v>
      </c>
      <c r="AY14" s="19" t="s">
        <v>1992</v>
      </c>
      <c r="AZ14" s="19" t="s">
        <v>1992</v>
      </c>
      <c r="BA14" s="19" t="s">
        <v>1994</v>
      </c>
      <c r="BB14" s="19" t="s">
        <v>1992</v>
      </c>
      <c r="BD14" s="19" t="s">
        <v>1992</v>
      </c>
      <c r="BE14" s="19" t="s">
        <v>1992</v>
      </c>
      <c r="BF14" s="19" t="s">
        <v>1992</v>
      </c>
      <c r="BG14" s="4" t="s">
        <v>1992</v>
      </c>
      <c r="BH14" s="4" t="s">
        <v>1992</v>
      </c>
      <c r="BI14" s="19" t="s">
        <v>1994</v>
      </c>
      <c r="BJ14" s="19" t="s">
        <v>1992</v>
      </c>
      <c r="BK14" s="19" t="s">
        <v>1992</v>
      </c>
      <c r="BO14" s="19" t="s">
        <v>1992</v>
      </c>
      <c r="BP14" s="19" t="s">
        <v>1992</v>
      </c>
      <c r="BQ14" s="19" t="s">
        <v>1992</v>
      </c>
      <c r="BR14" s="19"/>
      <c r="BS14" s="19" t="s">
        <v>1994</v>
      </c>
      <c r="BT14" s="19" t="s">
        <v>1992</v>
      </c>
      <c r="BU14" s="19" t="s">
        <v>1992</v>
      </c>
    </row>
    <row r="15" spans="1:73">
      <c r="A15" s="54" t="s">
        <v>1989</v>
      </c>
      <c r="B15" s="4">
        <v>78</v>
      </c>
      <c r="C15" s="19">
        <v>0</v>
      </c>
      <c r="D15" s="19">
        <v>0</v>
      </c>
      <c r="E15" s="19">
        <v>0</v>
      </c>
      <c r="F15" s="19">
        <v>0</v>
      </c>
      <c r="G15" s="19">
        <v>0</v>
      </c>
      <c r="H15" s="19">
        <v>0</v>
      </c>
      <c r="I15" s="19">
        <v>0</v>
      </c>
      <c r="J15" s="19">
        <v>0</v>
      </c>
      <c r="K15" s="19">
        <v>0</v>
      </c>
      <c r="L15" s="19">
        <v>12</v>
      </c>
      <c r="M15" s="19">
        <v>0</v>
      </c>
      <c r="N15" s="19">
        <v>0</v>
      </c>
      <c r="O15" s="19">
        <v>0</v>
      </c>
      <c r="P15" s="19">
        <v>0</v>
      </c>
      <c r="Q15" s="19">
        <v>0</v>
      </c>
      <c r="R15" s="19">
        <v>0</v>
      </c>
      <c r="S15" s="19">
        <v>0</v>
      </c>
      <c r="T15" s="19">
        <v>60</v>
      </c>
      <c r="U15" s="19">
        <v>48</v>
      </c>
      <c r="V15" s="19">
        <v>72</v>
      </c>
      <c r="W15" s="19">
        <v>0</v>
      </c>
      <c r="X15" s="19">
        <v>39</v>
      </c>
      <c r="Y15" s="19">
        <v>0</v>
      </c>
      <c r="Z15" s="19">
        <v>12</v>
      </c>
      <c r="AA15" s="19">
        <v>46</v>
      </c>
      <c r="AB15" s="19">
        <v>46</v>
      </c>
      <c r="AC15" s="19">
        <v>42</v>
      </c>
      <c r="AD15" s="4">
        <v>64</v>
      </c>
      <c r="AE15" s="4">
        <v>70</v>
      </c>
      <c r="AF15" s="4">
        <v>60</v>
      </c>
      <c r="AG15" s="4">
        <v>53</v>
      </c>
      <c r="AH15" s="4">
        <v>46</v>
      </c>
      <c r="AI15" s="4">
        <v>54</v>
      </c>
      <c r="AJ15" s="4">
        <v>33</v>
      </c>
      <c r="AK15" s="4">
        <v>33</v>
      </c>
      <c r="AL15" s="4">
        <v>66</v>
      </c>
      <c r="AM15" s="4">
        <v>66</v>
      </c>
      <c r="AN15" s="4">
        <v>72</v>
      </c>
      <c r="AO15" s="4">
        <v>72</v>
      </c>
      <c r="AP15" s="4">
        <v>34</v>
      </c>
      <c r="AQ15" s="4">
        <v>56</v>
      </c>
      <c r="AR15" s="19">
        <v>12</v>
      </c>
      <c r="AS15" s="19">
        <v>50</v>
      </c>
      <c r="AT15" s="19">
        <v>0</v>
      </c>
      <c r="AU15" s="19">
        <v>0</v>
      </c>
      <c r="AV15" s="19">
        <v>0</v>
      </c>
      <c r="AX15" s="19">
        <v>0</v>
      </c>
      <c r="AY15" s="19">
        <v>21</v>
      </c>
      <c r="AZ15" s="19">
        <v>21</v>
      </c>
      <c r="BA15" s="19">
        <v>0</v>
      </c>
      <c r="BB15" s="19">
        <v>24</v>
      </c>
      <c r="BC15" s="19">
        <v>72</v>
      </c>
      <c r="BD15" s="19">
        <v>60</v>
      </c>
      <c r="BE15" s="19">
        <v>42</v>
      </c>
      <c r="BF15" s="19">
        <v>36</v>
      </c>
      <c r="BG15" s="4">
        <v>24</v>
      </c>
      <c r="BH15" s="4">
        <v>36</v>
      </c>
      <c r="BI15" s="19">
        <v>0</v>
      </c>
      <c r="BJ15" s="19">
        <v>36</v>
      </c>
      <c r="BK15" s="19">
        <v>36</v>
      </c>
      <c r="BL15" s="19">
        <v>20</v>
      </c>
      <c r="BM15" s="19">
        <v>20</v>
      </c>
      <c r="BN15" s="19">
        <v>55</v>
      </c>
      <c r="BO15" s="19">
        <v>0</v>
      </c>
      <c r="BP15" s="19">
        <v>0</v>
      </c>
      <c r="BQ15" s="19">
        <v>46</v>
      </c>
      <c r="BR15" s="19">
        <v>46</v>
      </c>
      <c r="BS15" s="19">
        <v>0</v>
      </c>
      <c r="BT15" s="19">
        <v>60</v>
      </c>
      <c r="BU15" s="19">
        <v>23</v>
      </c>
    </row>
    <row r="16" spans="1:73">
      <c r="A16" s="55" t="s">
        <v>1983</v>
      </c>
      <c r="B16" s="4">
        <v>0</v>
      </c>
      <c r="C16" s="19">
        <v>0</v>
      </c>
      <c r="D16" s="19">
        <v>0</v>
      </c>
      <c r="E16" s="19">
        <v>0</v>
      </c>
      <c r="F16" s="19">
        <v>0</v>
      </c>
      <c r="G16" s="19">
        <v>12</v>
      </c>
      <c r="H16" s="19">
        <v>0</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4">
        <v>0</v>
      </c>
      <c r="AE16" s="4">
        <v>0</v>
      </c>
      <c r="AF16" s="4">
        <v>0</v>
      </c>
      <c r="AG16" s="4">
        <v>0</v>
      </c>
      <c r="AH16" s="4">
        <v>0</v>
      </c>
      <c r="AI16" s="4">
        <v>0</v>
      </c>
      <c r="AJ16" s="4">
        <v>0</v>
      </c>
      <c r="AK16" s="4">
        <v>0</v>
      </c>
      <c r="AL16" s="4">
        <v>0</v>
      </c>
      <c r="AM16" s="4">
        <v>0</v>
      </c>
      <c r="AN16" s="4">
        <v>0</v>
      </c>
      <c r="AO16" s="4">
        <v>0</v>
      </c>
      <c r="AP16" s="4">
        <v>0</v>
      </c>
      <c r="AQ16" s="4">
        <v>0</v>
      </c>
      <c r="AR16" s="19">
        <v>0</v>
      </c>
      <c r="AS16" s="19">
        <v>0</v>
      </c>
      <c r="AT16" s="19">
        <v>0</v>
      </c>
      <c r="AU16" s="19">
        <v>0</v>
      </c>
      <c r="AV16" s="19">
        <v>0</v>
      </c>
      <c r="AX16" s="19">
        <v>0</v>
      </c>
      <c r="AY16" s="19">
        <v>0</v>
      </c>
      <c r="AZ16" s="19">
        <v>0</v>
      </c>
      <c r="BA16" s="19">
        <v>0</v>
      </c>
      <c r="BB16" s="19">
        <v>0</v>
      </c>
      <c r="BC16" s="19">
        <v>0</v>
      </c>
      <c r="BD16" s="19">
        <v>0</v>
      </c>
      <c r="BE16" s="19">
        <v>0</v>
      </c>
      <c r="BF16" s="19">
        <v>0</v>
      </c>
      <c r="BG16" s="4">
        <v>0</v>
      </c>
      <c r="BH16" s="4">
        <v>0</v>
      </c>
      <c r="BI16" s="19">
        <v>0</v>
      </c>
      <c r="BJ16" s="19">
        <v>0</v>
      </c>
      <c r="BK16" s="19">
        <v>0</v>
      </c>
      <c r="BL16" s="19">
        <v>0</v>
      </c>
      <c r="BM16" s="19">
        <v>0</v>
      </c>
      <c r="BN16" s="19">
        <v>0</v>
      </c>
      <c r="BO16" s="19">
        <v>0</v>
      </c>
      <c r="BP16" s="19">
        <v>0</v>
      </c>
      <c r="BQ16" s="19">
        <v>0</v>
      </c>
      <c r="BR16" s="19">
        <v>0</v>
      </c>
      <c r="BS16" s="19">
        <v>0</v>
      </c>
      <c r="BT16" s="19">
        <v>0</v>
      </c>
      <c r="BU16" s="19">
        <v>0</v>
      </c>
    </row>
    <row r="17" spans="1:73">
      <c r="A17" s="55" t="s">
        <v>1984</v>
      </c>
      <c r="B17" s="4">
        <v>0</v>
      </c>
      <c r="C17" s="19">
        <v>62</v>
      </c>
      <c r="D17" s="19">
        <v>62</v>
      </c>
      <c r="E17" s="19">
        <v>22</v>
      </c>
      <c r="F17" s="19">
        <v>46</v>
      </c>
      <c r="G17" s="19">
        <v>20</v>
      </c>
      <c r="H17" s="19">
        <v>40</v>
      </c>
      <c r="I17" s="19">
        <v>32</v>
      </c>
      <c r="J17" s="19">
        <v>20</v>
      </c>
      <c r="K17" s="19">
        <v>45</v>
      </c>
      <c r="L17" s="19">
        <v>40</v>
      </c>
      <c r="M17" s="19">
        <v>54</v>
      </c>
      <c r="N17" s="19">
        <v>24</v>
      </c>
      <c r="O17" s="19">
        <v>60</v>
      </c>
      <c r="P17" s="19">
        <v>20</v>
      </c>
      <c r="Q17" s="19">
        <v>22</v>
      </c>
      <c r="R17" s="19">
        <v>22</v>
      </c>
      <c r="S17" s="19">
        <v>20</v>
      </c>
      <c r="T17" s="19">
        <v>94</v>
      </c>
      <c r="U17" s="19">
        <v>94</v>
      </c>
      <c r="V17" s="19">
        <v>88</v>
      </c>
      <c r="W17" s="19">
        <v>45</v>
      </c>
      <c r="X17" s="19">
        <v>46</v>
      </c>
      <c r="Y17" s="19">
        <v>60</v>
      </c>
      <c r="Z17" s="19">
        <v>44</v>
      </c>
      <c r="AA17" s="19">
        <v>66</v>
      </c>
      <c r="AB17" s="19">
        <v>66</v>
      </c>
      <c r="AC17" s="19">
        <v>46</v>
      </c>
      <c r="AD17" s="4">
        <v>0</v>
      </c>
      <c r="AE17" s="4">
        <v>0</v>
      </c>
      <c r="AF17" s="4">
        <v>0</v>
      </c>
      <c r="AG17" s="4">
        <v>0</v>
      </c>
      <c r="AH17" s="4">
        <v>0</v>
      </c>
      <c r="AI17" s="4">
        <v>0</v>
      </c>
      <c r="AJ17" s="4">
        <v>0</v>
      </c>
      <c r="AK17" s="4">
        <v>0</v>
      </c>
      <c r="AL17" s="4">
        <v>0</v>
      </c>
      <c r="AM17" s="4">
        <v>0</v>
      </c>
      <c r="AN17" s="4">
        <v>0</v>
      </c>
      <c r="AO17" s="4">
        <v>0</v>
      </c>
      <c r="AP17" s="4">
        <v>0</v>
      </c>
      <c r="AQ17" s="4">
        <v>0</v>
      </c>
      <c r="AR17" s="19">
        <v>44</v>
      </c>
      <c r="AS17" s="19">
        <v>28</v>
      </c>
      <c r="AT17" s="19">
        <v>44</v>
      </c>
      <c r="AU17" s="19">
        <v>60</v>
      </c>
      <c r="AV17" s="19">
        <v>42</v>
      </c>
      <c r="AX17" s="19">
        <v>26</v>
      </c>
      <c r="AY17" s="19">
        <v>64</v>
      </c>
      <c r="AZ17" s="19">
        <v>64</v>
      </c>
      <c r="BA17" s="19">
        <v>50</v>
      </c>
      <c r="BB17" s="19">
        <v>44</v>
      </c>
      <c r="BC17" s="19">
        <v>72</v>
      </c>
      <c r="BD17" s="19">
        <v>72</v>
      </c>
      <c r="BE17" s="19">
        <v>44</v>
      </c>
      <c r="BF17" s="19">
        <v>84</v>
      </c>
      <c r="BG17" s="4">
        <v>40</v>
      </c>
      <c r="BH17" s="4">
        <v>84</v>
      </c>
      <c r="BI17" s="19">
        <v>43</v>
      </c>
      <c r="BJ17" s="19">
        <v>44</v>
      </c>
      <c r="BK17" s="19">
        <v>44</v>
      </c>
      <c r="BL17" s="19">
        <v>44</v>
      </c>
      <c r="BM17" s="19">
        <v>44</v>
      </c>
      <c r="BN17" s="19">
        <v>66</v>
      </c>
      <c r="BO17" s="19">
        <v>22</v>
      </c>
      <c r="BP17" s="19">
        <v>22</v>
      </c>
      <c r="BQ17" s="19">
        <v>70</v>
      </c>
      <c r="BR17" s="19">
        <v>70</v>
      </c>
      <c r="BS17" s="19">
        <v>38</v>
      </c>
      <c r="BT17" s="19">
        <v>60</v>
      </c>
      <c r="BU17" s="19">
        <v>32</v>
      </c>
    </row>
    <row r="18" spans="1:73">
      <c r="A18" s="55" t="s">
        <v>1985</v>
      </c>
      <c r="B18" s="4">
        <v>0</v>
      </c>
      <c r="C18" s="19">
        <v>0</v>
      </c>
      <c r="D18" s="19">
        <v>0</v>
      </c>
      <c r="E18" s="19">
        <v>0</v>
      </c>
      <c r="F18" s="19">
        <v>0</v>
      </c>
      <c r="G18" s="19">
        <v>0</v>
      </c>
      <c r="H18" s="19">
        <v>0</v>
      </c>
      <c r="I18" s="19">
        <v>0</v>
      </c>
      <c r="J18" s="19">
        <v>0</v>
      </c>
      <c r="K18" s="19">
        <v>0</v>
      </c>
      <c r="L18" s="19">
        <v>0</v>
      </c>
      <c r="M18" s="19">
        <v>0</v>
      </c>
      <c r="N18" s="19">
        <v>0</v>
      </c>
      <c r="O18" s="19">
        <v>0</v>
      </c>
      <c r="P18" s="19">
        <v>0</v>
      </c>
      <c r="Q18" s="19">
        <v>0</v>
      </c>
      <c r="R18" s="19">
        <v>0</v>
      </c>
      <c r="S18" s="19">
        <v>0</v>
      </c>
      <c r="T18" s="19">
        <v>0</v>
      </c>
      <c r="U18" s="19">
        <v>0</v>
      </c>
      <c r="V18" s="19">
        <v>0</v>
      </c>
      <c r="W18" s="19">
        <v>20</v>
      </c>
      <c r="X18" s="19">
        <v>0</v>
      </c>
      <c r="Y18" s="19">
        <v>0</v>
      </c>
      <c r="Z18" s="19">
        <v>0</v>
      </c>
      <c r="AA18" s="19">
        <v>0</v>
      </c>
      <c r="AB18" s="19">
        <v>0</v>
      </c>
      <c r="AC18" s="19">
        <v>0</v>
      </c>
      <c r="AD18" s="4">
        <v>0</v>
      </c>
      <c r="AE18" s="4">
        <v>0</v>
      </c>
      <c r="AF18" s="4">
        <v>0</v>
      </c>
      <c r="AG18" s="4">
        <v>0</v>
      </c>
      <c r="AH18" s="4">
        <v>0</v>
      </c>
      <c r="AI18" s="4">
        <v>0</v>
      </c>
      <c r="AJ18" s="4">
        <v>0</v>
      </c>
      <c r="AK18" s="4">
        <v>0</v>
      </c>
      <c r="AL18" s="4">
        <v>0</v>
      </c>
      <c r="AM18" s="4">
        <v>0</v>
      </c>
      <c r="AN18" s="4">
        <v>0</v>
      </c>
      <c r="AO18" s="4">
        <v>0</v>
      </c>
      <c r="AP18" s="4">
        <v>0</v>
      </c>
      <c r="AQ18" s="4">
        <v>0</v>
      </c>
      <c r="AR18" s="19">
        <v>0</v>
      </c>
      <c r="AS18" s="19">
        <v>0</v>
      </c>
      <c r="AT18" s="19">
        <v>0</v>
      </c>
      <c r="AU18" s="19">
        <v>0</v>
      </c>
      <c r="AV18" s="19">
        <v>0</v>
      </c>
      <c r="AX18" s="19">
        <v>0</v>
      </c>
      <c r="AY18" s="19">
        <v>0</v>
      </c>
      <c r="AZ18" s="19">
        <v>0</v>
      </c>
      <c r="BA18" s="19">
        <v>0</v>
      </c>
      <c r="BB18" s="19">
        <v>0</v>
      </c>
      <c r="BC18" s="19">
        <v>0</v>
      </c>
      <c r="BD18" s="19">
        <v>0</v>
      </c>
      <c r="BE18" s="19">
        <v>44</v>
      </c>
      <c r="BF18" s="19">
        <v>0</v>
      </c>
      <c r="BG18" s="4">
        <v>0</v>
      </c>
      <c r="BH18" s="4">
        <v>0</v>
      </c>
      <c r="BI18" s="19">
        <v>0</v>
      </c>
      <c r="BJ18" s="19">
        <v>0</v>
      </c>
      <c r="BK18" s="19">
        <v>0</v>
      </c>
      <c r="BL18" s="19">
        <v>0</v>
      </c>
      <c r="BM18" s="19">
        <v>0</v>
      </c>
      <c r="BN18" s="19">
        <v>55</v>
      </c>
      <c r="BO18" s="19">
        <v>66</v>
      </c>
      <c r="BP18" s="19">
        <v>66</v>
      </c>
      <c r="BQ18" s="19">
        <v>0</v>
      </c>
      <c r="BR18" s="19">
        <v>0</v>
      </c>
      <c r="BS18" s="19">
        <v>38</v>
      </c>
      <c r="BT18" s="19">
        <v>0</v>
      </c>
      <c r="BU18" s="19">
        <v>0</v>
      </c>
    </row>
    <row r="19" spans="1:73">
      <c r="A19" s="55" t="s">
        <v>1986</v>
      </c>
      <c r="B19" s="4">
        <v>0</v>
      </c>
      <c r="C19" s="19">
        <v>0</v>
      </c>
      <c r="D19" s="19">
        <v>0</v>
      </c>
      <c r="E19" s="19">
        <v>0</v>
      </c>
      <c r="F19" s="19">
        <v>0</v>
      </c>
      <c r="G19" s="19">
        <v>0</v>
      </c>
      <c r="H19" s="19">
        <v>0</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4">
        <v>0</v>
      </c>
      <c r="AE19" s="4">
        <v>0</v>
      </c>
      <c r="AF19" s="4">
        <v>0</v>
      </c>
      <c r="AG19" s="4">
        <v>0</v>
      </c>
      <c r="AH19" s="4">
        <v>0</v>
      </c>
      <c r="AI19" s="4">
        <v>0</v>
      </c>
      <c r="AJ19" s="4">
        <v>0</v>
      </c>
      <c r="AK19" s="4">
        <v>0</v>
      </c>
      <c r="AL19" s="4">
        <v>0</v>
      </c>
      <c r="AM19" s="4">
        <v>0</v>
      </c>
      <c r="AN19" s="4">
        <v>0</v>
      </c>
      <c r="AO19" s="4">
        <v>0</v>
      </c>
      <c r="AP19" s="4">
        <v>0</v>
      </c>
      <c r="AQ19" s="4">
        <v>0</v>
      </c>
      <c r="AR19" s="19">
        <v>0</v>
      </c>
      <c r="AS19" s="19">
        <v>0</v>
      </c>
      <c r="AT19" s="19">
        <v>0</v>
      </c>
      <c r="AU19" s="19">
        <v>0</v>
      </c>
      <c r="AV19" s="19">
        <v>0</v>
      </c>
      <c r="AX19" s="19">
        <v>0</v>
      </c>
      <c r="AY19" s="19">
        <v>0</v>
      </c>
      <c r="AZ19" s="19">
        <v>0</v>
      </c>
      <c r="BA19" s="19">
        <v>0</v>
      </c>
      <c r="BB19" s="19">
        <v>0</v>
      </c>
      <c r="BC19" s="19">
        <v>0</v>
      </c>
      <c r="BD19" s="19">
        <v>0</v>
      </c>
      <c r="BE19" s="19">
        <v>0</v>
      </c>
      <c r="BF19" s="19">
        <v>0</v>
      </c>
      <c r="BG19" s="4">
        <v>0</v>
      </c>
      <c r="BH19" s="4">
        <v>0</v>
      </c>
      <c r="BI19" s="19">
        <v>0</v>
      </c>
      <c r="BJ19" s="19">
        <v>0</v>
      </c>
      <c r="BK19" s="19">
        <v>0</v>
      </c>
      <c r="BL19" s="19">
        <v>0</v>
      </c>
      <c r="BM19" s="19">
        <v>0</v>
      </c>
      <c r="BN19" s="19">
        <v>30</v>
      </c>
      <c r="BO19" s="19">
        <v>0</v>
      </c>
      <c r="BP19" s="19">
        <v>0</v>
      </c>
      <c r="BQ19" s="19">
        <v>0</v>
      </c>
      <c r="BR19" s="19">
        <v>0</v>
      </c>
      <c r="BS19" s="19">
        <v>0</v>
      </c>
      <c r="BT19" s="19">
        <v>18</v>
      </c>
      <c r="BU19" s="19">
        <v>0</v>
      </c>
    </row>
    <row r="20" spans="1:73">
      <c r="A20" s="55" t="s">
        <v>1988</v>
      </c>
      <c r="B20" s="4">
        <v>0</v>
      </c>
      <c r="C20" s="19">
        <v>0</v>
      </c>
      <c r="D20" s="19">
        <v>0</v>
      </c>
      <c r="E20" s="19">
        <v>0</v>
      </c>
      <c r="F20" s="19">
        <v>0</v>
      </c>
      <c r="G20" s="19">
        <v>0</v>
      </c>
      <c r="H20" s="19">
        <v>0</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4">
        <v>0</v>
      </c>
      <c r="AE20" s="4">
        <v>0</v>
      </c>
      <c r="AF20" s="4">
        <v>0</v>
      </c>
      <c r="AG20" s="4">
        <v>0</v>
      </c>
      <c r="AH20" s="4">
        <v>0</v>
      </c>
      <c r="AI20" s="4">
        <v>0</v>
      </c>
      <c r="AJ20" s="4">
        <v>0</v>
      </c>
      <c r="AK20" s="4">
        <v>0</v>
      </c>
      <c r="AL20" s="4">
        <v>0</v>
      </c>
      <c r="AM20" s="4">
        <v>0</v>
      </c>
      <c r="AN20" s="4">
        <v>0</v>
      </c>
      <c r="AO20" s="4">
        <v>0</v>
      </c>
      <c r="AP20" s="4">
        <v>0</v>
      </c>
      <c r="AQ20" s="4">
        <v>0</v>
      </c>
      <c r="AR20" s="19">
        <v>0</v>
      </c>
      <c r="AS20" s="19">
        <v>0</v>
      </c>
      <c r="AT20" s="19">
        <v>0</v>
      </c>
      <c r="AU20" s="19">
        <v>0</v>
      </c>
      <c r="AV20" s="19">
        <v>0</v>
      </c>
      <c r="AX20" s="19">
        <v>0</v>
      </c>
      <c r="AY20" s="19">
        <v>0</v>
      </c>
      <c r="AZ20" s="19">
        <v>0</v>
      </c>
      <c r="BA20" s="19">
        <v>0</v>
      </c>
      <c r="BB20" s="19">
        <v>0</v>
      </c>
      <c r="BC20" s="19">
        <v>0</v>
      </c>
      <c r="BD20" s="19">
        <v>0</v>
      </c>
      <c r="BE20" s="19">
        <v>0</v>
      </c>
      <c r="BF20" s="19">
        <v>0</v>
      </c>
      <c r="BG20" s="4">
        <v>0</v>
      </c>
      <c r="BH20" s="4">
        <v>0</v>
      </c>
      <c r="BI20" s="19">
        <v>0</v>
      </c>
      <c r="BJ20" s="19">
        <v>0</v>
      </c>
      <c r="BK20" s="19">
        <v>0</v>
      </c>
      <c r="BL20" s="19">
        <v>0</v>
      </c>
      <c r="BM20" s="19">
        <v>0</v>
      </c>
      <c r="BN20" s="19">
        <v>15</v>
      </c>
      <c r="BO20" s="19">
        <v>0</v>
      </c>
      <c r="BP20" s="19">
        <v>0</v>
      </c>
      <c r="BQ20" s="19">
        <v>0</v>
      </c>
      <c r="BR20" s="19">
        <v>0</v>
      </c>
      <c r="BS20" s="19">
        <v>0</v>
      </c>
      <c r="BT20" s="19">
        <v>12</v>
      </c>
      <c r="BU20" s="19">
        <v>0</v>
      </c>
    </row>
    <row r="21" spans="1:73">
      <c r="A21" s="55" t="s">
        <v>1987</v>
      </c>
      <c r="B21" s="4">
        <v>0</v>
      </c>
      <c r="C21" s="19">
        <v>0</v>
      </c>
      <c r="D21" s="19">
        <v>0</v>
      </c>
      <c r="E21" s="19">
        <v>0</v>
      </c>
      <c r="F21" s="19">
        <v>0</v>
      </c>
      <c r="G21" s="19">
        <v>0</v>
      </c>
      <c r="H21" s="19">
        <v>0</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4">
        <v>0</v>
      </c>
      <c r="AE21" s="4">
        <v>0</v>
      </c>
      <c r="AF21" s="4">
        <v>0</v>
      </c>
      <c r="AG21" s="4">
        <v>0</v>
      </c>
      <c r="AH21" s="4">
        <v>0</v>
      </c>
      <c r="AI21" s="4">
        <v>0</v>
      </c>
      <c r="AJ21" s="4">
        <v>0</v>
      </c>
      <c r="AK21" s="4">
        <v>0</v>
      </c>
      <c r="AL21" s="4">
        <v>0</v>
      </c>
      <c r="AM21" s="4">
        <v>0</v>
      </c>
      <c r="AN21" s="4">
        <v>0</v>
      </c>
      <c r="AO21" s="4">
        <v>0</v>
      </c>
      <c r="AP21" s="4">
        <v>0</v>
      </c>
      <c r="AQ21" s="4">
        <v>0</v>
      </c>
      <c r="AR21" s="19">
        <v>0</v>
      </c>
      <c r="AS21" s="19">
        <v>0</v>
      </c>
      <c r="AT21" s="19">
        <v>0</v>
      </c>
      <c r="AU21" s="19">
        <v>0</v>
      </c>
      <c r="AV21" s="19">
        <v>0</v>
      </c>
      <c r="AX21" s="19">
        <v>0</v>
      </c>
      <c r="AY21" s="19">
        <v>0</v>
      </c>
      <c r="AZ21" s="19">
        <v>0</v>
      </c>
      <c r="BA21" s="19">
        <v>0</v>
      </c>
      <c r="BB21" s="19">
        <v>0</v>
      </c>
      <c r="BC21" s="19">
        <v>0</v>
      </c>
      <c r="BD21" s="19">
        <v>0</v>
      </c>
      <c r="BE21" s="19">
        <v>0</v>
      </c>
      <c r="BF21" s="19">
        <v>0</v>
      </c>
      <c r="BG21" s="4">
        <v>0</v>
      </c>
      <c r="BH21" s="4">
        <v>0</v>
      </c>
      <c r="BI21" s="19">
        <v>0</v>
      </c>
      <c r="BJ21" s="19">
        <v>0</v>
      </c>
      <c r="BK21" s="19">
        <v>0</v>
      </c>
      <c r="BL21" s="19">
        <v>0</v>
      </c>
      <c r="BM21" s="19">
        <v>0</v>
      </c>
      <c r="BN21" s="19">
        <v>0</v>
      </c>
      <c r="BO21" s="19">
        <v>0</v>
      </c>
      <c r="BP21" s="19">
        <v>0</v>
      </c>
      <c r="BQ21" s="19">
        <v>0</v>
      </c>
      <c r="BR21" s="19">
        <v>0</v>
      </c>
      <c r="BS21" s="19">
        <v>0</v>
      </c>
      <c r="BT21" s="19">
        <v>25</v>
      </c>
      <c r="BU21" s="19">
        <v>0</v>
      </c>
    </row>
    <row r="22" spans="1:73">
      <c r="A22" s="54" t="s">
        <v>567</v>
      </c>
      <c r="B22" s="4"/>
      <c r="C22" s="19" t="s">
        <v>2994</v>
      </c>
      <c r="D22" s="19" t="s">
        <v>2994</v>
      </c>
      <c r="E22" s="19" t="s">
        <v>450</v>
      </c>
      <c r="F22" s="19" t="s">
        <v>450</v>
      </c>
      <c r="G22" s="19" t="s">
        <v>590</v>
      </c>
      <c r="H22" s="19" t="s">
        <v>590</v>
      </c>
      <c r="I22" s="19" t="s">
        <v>590</v>
      </c>
      <c r="J22" s="19" t="s">
        <v>450</v>
      </c>
      <c r="K22" s="19" t="s">
        <v>590</v>
      </c>
      <c r="M22" s="19" t="s">
        <v>590</v>
      </c>
      <c r="N22" s="19" t="s">
        <v>590</v>
      </c>
      <c r="O22" s="19" t="s">
        <v>450</v>
      </c>
      <c r="P22" s="19" t="s">
        <v>450</v>
      </c>
      <c r="Q22" s="19" t="s">
        <v>590</v>
      </c>
      <c r="R22" s="19" t="s">
        <v>590</v>
      </c>
      <c r="S22" s="19" t="s">
        <v>590</v>
      </c>
      <c r="T22" s="19" t="s">
        <v>590</v>
      </c>
      <c r="U22" s="19" t="s">
        <v>590</v>
      </c>
      <c r="V22" s="19" t="s">
        <v>590</v>
      </c>
      <c r="W22" s="19" t="s">
        <v>590</v>
      </c>
      <c r="X22" s="19" t="s">
        <v>590</v>
      </c>
      <c r="Y22" s="19" t="s">
        <v>450</v>
      </c>
      <c r="Z22" s="19" t="s">
        <v>590</v>
      </c>
      <c r="AA22" s="19" t="s">
        <v>2994</v>
      </c>
      <c r="AB22" s="19" t="s">
        <v>2994</v>
      </c>
      <c r="AC22" s="19" t="s">
        <v>450</v>
      </c>
      <c r="AD22" s="4"/>
      <c r="AE22" s="4"/>
      <c r="AF22" s="4"/>
      <c r="AG22" s="4"/>
      <c r="AH22" s="4"/>
      <c r="AL22" s="4" t="s">
        <v>1995</v>
      </c>
      <c r="AM22" s="4" t="s">
        <v>1995</v>
      </c>
      <c r="AN22" s="4" t="s">
        <v>1995</v>
      </c>
      <c r="AO22" s="4" t="s">
        <v>1995</v>
      </c>
      <c r="AR22" s="19" t="s">
        <v>590</v>
      </c>
      <c r="AS22" s="19" t="s">
        <v>450</v>
      </c>
      <c r="AT22" s="19" t="s">
        <v>590</v>
      </c>
      <c r="AU22" s="19" t="s">
        <v>590</v>
      </c>
      <c r="AV22" s="19" t="s">
        <v>590</v>
      </c>
      <c r="AX22" s="19" t="s">
        <v>590</v>
      </c>
      <c r="AY22" s="19" t="s">
        <v>1995</v>
      </c>
      <c r="AZ22" s="19" t="s">
        <v>1995</v>
      </c>
      <c r="BA22" s="19" t="s">
        <v>590</v>
      </c>
      <c r="BB22" s="19" t="s">
        <v>590</v>
      </c>
      <c r="BC22" s="19" t="s">
        <v>590</v>
      </c>
      <c r="BD22" s="19" t="s">
        <v>590</v>
      </c>
      <c r="BE22" s="19" t="s">
        <v>450</v>
      </c>
      <c r="BG22" s="4" t="s">
        <v>590</v>
      </c>
      <c r="BH22" s="4" t="s">
        <v>590</v>
      </c>
      <c r="BI22" s="19" t="s">
        <v>590</v>
      </c>
      <c r="BJ22" s="19" t="s">
        <v>590</v>
      </c>
      <c r="BK22" s="19" t="s">
        <v>1995</v>
      </c>
      <c r="BL22" s="19" t="s">
        <v>2994</v>
      </c>
      <c r="BM22" s="19" t="s">
        <v>2994</v>
      </c>
      <c r="BN22" s="19" t="s">
        <v>590</v>
      </c>
      <c r="BO22" s="19" t="s">
        <v>2994</v>
      </c>
      <c r="BP22" s="19" t="s">
        <v>2994</v>
      </c>
      <c r="BQ22" s="19" t="s">
        <v>1995</v>
      </c>
      <c r="BR22" s="19" t="s">
        <v>1995</v>
      </c>
      <c r="BS22" s="19" t="s">
        <v>590</v>
      </c>
      <c r="BT22" s="19" t="s">
        <v>1995</v>
      </c>
      <c r="BU22" s="19" t="s">
        <v>590</v>
      </c>
    </row>
    <row r="23" spans="1:73">
      <c r="A23" s="56" t="s">
        <v>608</v>
      </c>
      <c r="B23" s="4"/>
      <c r="C23" s="19">
        <v>1</v>
      </c>
      <c r="AA23" s="19">
        <v>2</v>
      </c>
      <c r="AD23" s="4"/>
      <c r="AE23" s="4"/>
      <c r="AF23" s="4"/>
      <c r="AG23" s="4"/>
      <c r="AH23" s="4"/>
      <c r="AL23" s="4">
        <v>2</v>
      </c>
      <c r="AM23" s="4">
        <v>2</v>
      </c>
      <c r="AN23" s="4">
        <v>2</v>
      </c>
      <c r="AO23" s="4">
        <v>2</v>
      </c>
      <c r="AY23" s="19">
        <v>2</v>
      </c>
      <c r="BL23" s="19">
        <v>2</v>
      </c>
      <c r="BO23" s="19">
        <v>2</v>
      </c>
      <c r="BP23" s="19"/>
      <c r="BQ23" s="19">
        <v>2</v>
      </c>
      <c r="BR23" s="19"/>
      <c r="BS23" s="19"/>
      <c r="BT23" s="19">
        <v>7</v>
      </c>
      <c r="BU23" s="19"/>
    </row>
    <row r="24" spans="1:73">
      <c r="A24" s="56" t="s">
        <v>568</v>
      </c>
      <c r="B24" s="4"/>
      <c r="C24" s="19">
        <v>1</v>
      </c>
      <c r="AA24" s="19">
        <v>1</v>
      </c>
      <c r="AD24" s="4"/>
      <c r="AE24" s="4"/>
      <c r="AF24" s="4"/>
      <c r="AG24" s="4"/>
      <c r="AH24" s="4"/>
      <c r="AL24" s="4">
        <v>1</v>
      </c>
      <c r="AM24" s="4">
        <v>2</v>
      </c>
      <c r="AN24" s="4">
        <v>1</v>
      </c>
      <c r="AO24" s="4">
        <v>2</v>
      </c>
      <c r="BL24" s="19">
        <v>1</v>
      </c>
      <c r="BO24" s="19">
        <v>1</v>
      </c>
      <c r="BP24" s="19"/>
      <c r="BQ24" s="19"/>
      <c r="BR24" s="19"/>
      <c r="BS24" s="19"/>
      <c r="BT24" s="19"/>
      <c r="BU24" s="19"/>
    </row>
    <row r="25" spans="1:73">
      <c r="A25" s="54" t="s">
        <v>609</v>
      </c>
      <c r="B25" s="6">
        <v>0</v>
      </c>
      <c r="C25" s="58">
        <v>0</v>
      </c>
      <c r="D25" s="58"/>
      <c r="E25" s="58">
        <v>0</v>
      </c>
      <c r="F25" s="58">
        <v>0</v>
      </c>
      <c r="G25" s="58">
        <v>0</v>
      </c>
      <c r="H25" s="58">
        <v>0</v>
      </c>
      <c r="I25" s="58">
        <v>0</v>
      </c>
      <c r="J25" s="58">
        <v>0</v>
      </c>
      <c r="K25" s="58">
        <v>0</v>
      </c>
      <c r="L25" s="58">
        <v>5</v>
      </c>
      <c r="M25" s="58">
        <v>0</v>
      </c>
      <c r="N25" s="58">
        <v>0</v>
      </c>
      <c r="O25" s="58">
        <v>0</v>
      </c>
      <c r="P25" s="58">
        <v>0</v>
      </c>
      <c r="Q25" s="58">
        <v>0</v>
      </c>
      <c r="R25" s="58">
        <v>0</v>
      </c>
      <c r="S25" s="58">
        <v>0</v>
      </c>
      <c r="T25" s="58">
        <v>5</v>
      </c>
      <c r="U25" s="58">
        <v>5</v>
      </c>
      <c r="V25" s="58">
        <v>5</v>
      </c>
      <c r="W25" s="58">
        <v>0</v>
      </c>
      <c r="X25" s="58">
        <v>5</v>
      </c>
      <c r="Y25" s="58">
        <v>0</v>
      </c>
      <c r="Z25" s="58">
        <v>5</v>
      </c>
      <c r="AA25" s="58">
        <v>5</v>
      </c>
      <c r="AB25" s="58"/>
      <c r="AC25" s="58">
        <v>5</v>
      </c>
      <c r="AD25" s="6">
        <v>5</v>
      </c>
      <c r="AE25" s="6">
        <v>5</v>
      </c>
      <c r="AF25" s="6">
        <v>5</v>
      </c>
      <c r="AG25" s="6">
        <v>5</v>
      </c>
      <c r="AH25" s="6">
        <v>5</v>
      </c>
      <c r="AI25" s="6">
        <v>5</v>
      </c>
      <c r="AJ25" s="6">
        <v>5</v>
      </c>
      <c r="AK25" s="6">
        <v>5</v>
      </c>
      <c r="AL25" s="6">
        <v>5</v>
      </c>
      <c r="AM25" s="6"/>
      <c r="AN25" s="6">
        <v>5</v>
      </c>
      <c r="AO25" s="6"/>
      <c r="AP25" s="6">
        <v>5</v>
      </c>
      <c r="AQ25" s="6">
        <v>5</v>
      </c>
      <c r="AR25" s="58">
        <v>5</v>
      </c>
      <c r="AS25" s="58">
        <v>5</v>
      </c>
      <c r="AT25" s="58">
        <v>0</v>
      </c>
      <c r="AU25" s="58">
        <v>0</v>
      </c>
      <c r="AV25" s="58">
        <v>0</v>
      </c>
      <c r="AW25" s="58">
        <v>0</v>
      </c>
      <c r="AX25" s="58">
        <v>0</v>
      </c>
      <c r="AY25" s="58">
        <v>5</v>
      </c>
      <c r="AZ25" s="58"/>
      <c r="BA25" s="58">
        <v>0</v>
      </c>
      <c r="BB25" s="58">
        <v>5</v>
      </c>
      <c r="BC25" s="58">
        <v>5</v>
      </c>
      <c r="BD25" s="58">
        <v>5</v>
      </c>
      <c r="BE25" s="58">
        <v>5</v>
      </c>
      <c r="BF25" s="58">
        <v>0</v>
      </c>
      <c r="BG25" s="6">
        <v>5</v>
      </c>
      <c r="BH25" s="6">
        <v>0</v>
      </c>
      <c r="BI25" s="58">
        <v>0</v>
      </c>
      <c r="BJ25" s="58">
        <v>5</v>
      </c>
      <c r="BK25" s="58">
        <v>5</v>
      </c>
      <c r="BL25" s="58">
        <v>5</v>
      </c>
      <c r="BM25" s="58"/>
      <c r="BN25" s="58">
        <v>5</v>
      </c>
      <c r="BO25" s="58">
        <v>0</v>
      </c>
      <c r="BP25" s="58"/>
      <c r="BQ25" s="58">
        <v>5</v>
      </c>
      <c r="BR25" s="58"/>
      <c r="BS25" s="58">
        <v>0</v>
      </c>
      <c r="BT25" s="58">
        <v>5</v>
      </c>
      <c r="BU25" s="58">
        <v>0</v>
      </c>
    </row>
    <row r="26" spans="1:73">
      <c r="A26" s="60" t="s">
        <v>610</v>
      </c>
      <c r="B26" s="6">
        <v>5</v>
      </c>
      <c r="C26" s="58">
        <v>0</v>
      </c>
      <c r="D26" s="58"/>
      <c r="E26" s="58">
        <v>0</v>
      </c>
      <c r="F26" s="58">
        <v>0</v>
      </c>
      <c r="G26" s="58">
        <v>0</v>
      </c>
      <c r="H26" s="58">
        <v>0</v>
      </c>
      <c r="I26" s="58">
        <v>0</v>
      </c>
      <c r="J26" s="58">
        <v>0</v>
      </c>
      <c r="K26" s="58">
        <v>0</v>
      </c>
      <c r="L26" s="58">
        <v>5</v>
      </c>
      <c r="M26" s="58">
        <v>0</v>
      </c>
      <c r="N26" s="58">
        <v>0</v>
      </c>
      <c r="O26" s="58">
        <v>0</v>
      </c>
      <c r="P26" s="58">
        <v>0</v>
      </c>
      <c r="Q26" s="58">
        <v>0</v>
      </c>
      <c r="R26" s="58">
        <v>0</v>
      </c>
      <c r="S26" s="58">
        <v>0</v>
      </c>
      <c r="T26" s="58">
        <v>5</v>
      </c>
      <c r="U26" s="58">
        <v>5</v>
      </c>
      <c r="V26" s="58">
        <v>5</v>
      </c>
      <c r="W26" s="58">
        <v>0</v>
      </c>
      <c r="X26" s="58">
        <v>0</v>
      </c>
      <c r="Y26" s="58">
        <v>0</v>
      </c>
      <c r="Z26" s="58">
        <v>5</v>
      </c>
      <c r="AA26" s="58">
        <v>5</v>
      </c>
      <c r="AB26" s="58"/>
      <c r="AC26" s="58">
        <v>5</v>
      </c>
      <c r="AD26" s="6">
        <v>5</v>
      </c>
      <c r="AE26" s="6">
        <v>5</v>
      </c>
      <c r="AF26" s="6">
        <v>5</v>
      </c>
      <c r="AG26" s="6">
        <v>5</v>
      </c>
      <c r="AH26" s="6">
        <v>5</v>
      </c>
      <c r="AI26" s="6">
        <v>5</v>
      </c>
      <c r="AJ26" s="6">
        <v>5</v>
      </c>
      <c r="AK26" s="6">
        <v>5</v>
      </c>
      <c r="AL26" s="6">
        <v>5</v>
      </c>
      <c r="AM26" s="6"/>
      <c r="AN26" s="6">
        <v>5</v>
      </c>
      <c r="AO26" s="6"/>
      <c r="AP26" s="6">
        <v>5</v>
      </c>
      <c r="AQ26" s="6">
        <v>5</v>
      </c>
      <c r="AR26" s="58">
        <v>5</v>
      </c>
      <c r="AS26" s="58">
        <v>0</v>
      </c>
      <c r="AT26" s="58">
        <v>0</v>
      </c>
      <c r="AU26" s="58">
        <v>0</v>
      </c>
      <c r="AV26" s="58">
        <v>0</v>
      </c>
      <c r="AW26" s="58">
        <v>0</v>
      </c>
      <c r="AX26" s="58">
        <v>0</v>
      </c>
      <c r="AY26" s="58">
        <v>0</v>
      </c>
      <c r="AZ26" s="58"/>
      <c r="BA26" s="58">
        <v>0</v>
      </c>
      <c r="BB26" s="58">
        <v>5</v>
      </c>
      <c r="BC26" s="58">
        <v>5</v>
      </c>
      <c r="BD26" s="58">
        <v>5</v>
      </c>
      <c r="BE26" s="58">
        <v>5</v>
      </c>
      <c r="BF26" s="58">
        <v>0</v>
      </c>
      <c r="BG26" s="6">
        <v>5</v>
      </c>
      <c r="BH26" s="6">
        <v>0</v>
      </c>
      <c r="BI26" s="58">
        <v>0</v>
      </c>
      <c r="BJ26" s="58">
        <v>5</v>
      </c>
      <c r="BK26" s="58">
        <v>5</v>
      </c>
      <c r="BL26" s="58">
        <v>5</v>
      </c>
      <c r="BM26" s="58"/>
      <c r="BN26" s="58">
        <v>5</v>
      </c>
      <c r="BO26" s="58">
        <v>0</v>
      </c>
      <c r="BP26" s="58"/>
      <c r="BQ26" s="58">
        <v>5</v>
      </c>
      <c r="BR26" s="58"/>
      <c r="BS26" s="58">
        <v>0</v>
      </c>
      <c r="BT26" s="58">
        <v>0</v>
      </c>
      <c r="BU26" s="58">
        <v>5</v>
      </c>
    </row>
    <row r="27" spans="1:73">
      <c r="A27" s="60" t="s">
        <v>611</v>
      </c>
      <c r="B27" s="6">
        <v>5</v>
      </c>
      <c r="C27" s="58">
        <v>0</v>
      </c>
      <c r="D27" s="58"/>
      <c r="E27" s="58">
        <v>0</v>
      </c>
      <c r="F27" s="58">
        <v>0</v>
      </c>
      <c r="G27" s="58">
        <v>0</v>
      </c>
      <c r="H27" s="58">
        <v>0</v>
      </c>
      <c r="I27" s="58">
        <v>0</v>
      </c>
      <c r="J27" s="58">
        <v>0</v>
      </c>
      <c r="K27" s="58">
        <v>0</v>
      </c>
      <c r="L27" s="58">
        <v>0</v>
      </c>
      <c r="M27" s="58">
        <v>0</v>
      </c>
      <c r="N27" s="58">
        <v>0</v>
      </c>
      <c r="O27" s="58">
        <v>0</v>
      </c>
      <c r="P27" s="58">
        <v>0</v>
      </c>
      <c r="Q27" s="58">
        <v>0</v>
      </c>
      <c r="R27" s="58">
        <v>0</v>
      </c>
      <c r="S27" s="58">
        <v>0</v>
      </c>
      <c r="T27" s="58">
        <v>5</v>
      </c>
      <c r="U27" s="58">
        <v>5</v>
      </c>
      <c r="V27" s="58">
        <v>4</v>
      </c>
      <c r="W27" s="58">
        <v>0</v>
      </c>
      <c r="X27" s="58">
        <v>0</v>
      </c>
      <c r="Y27" s="58">
        <v>0</v>
      </c>
      <c r="Z27" s="58">
        <v>5</v>
      </c>
      <c r="AA27" s="58">
        <v>5</v>
      </c>
      <c r="AB27" s="58"/>
      <c r="AC27" s="58">
        <v>5</v>
      </c>
      <c r="AD27" s="6">
        <v>5</v>
      </c>
      <c r="AE27" s="6">
        <v>5</v>
      </c>
      <c r="AF27" s="6">
        <v>5</v>
      </c>
      <c r="AG27" s="6">
        <v>4</v>
      </c>
      <c r="AH27" s="6">
        <v>5</v>
      </c>
      <c r="AI27" s="6">
        <v>5</v>
      </c>
      <c r="AJ27" s="6">
        <v>3</v>
      </c>
      <c r="AK27" s="6">
        <v>5</v>
      </c>
      <c r="AL27" s="6">
        <v>4</v>
      </c>
      <c r="AM27" s="6"/>
      <c r="AN27" s="6">
        <v>4</v>
      </c>
      <c r="AO27" s="6"/>
      <c r="AP27" s="6">
        <v>4</v>
      </c>
      <c r="AQ27" s="6">
        <v>5</v>
      </c>
      <c r="AR27" s="58">
        <v>5</v>
      </c>
      <c r="AS27" s="58">
        <v>5</v>
      </c>
      <c r="AT27" s="58">
        <v>0</v>
      </c>
      <c r="AU27" s="58">
        <v>0</v>
      </c>
      <c r="AV27" s="58">
        <v>0</v>
      </c>
      <c r="AW27" s="58">
        <v>5</v>
      </c>
      <c r="AX27" s="58">
        <v>0</v>
      </c>
      <c r="AY27" s="58">
        <v>5</v>
      </c>
      <c r="AZ27" s="58"/>
      <c r="BA27" s="58">
        <v>0</v>
      </c>
      <c r="BB27" s="58">
        <v>5</v>
      </c>
      <c r="BC27" s="58">
        <v>5</v>
      </c>
      <c r="BD27" s="58">
        <v>5</v>
      </c>
      <c r="BE27" s="58">
        <v>5</v>
      </c>
      <c r="BF27" s="58">
        <v>0</v>
      </c>
      <c r="BG27" s="6">
        <v>0</v>
      </c>
      <c r="BH27" s="6">
        <v>0</v>
      </c>
      <c r="BI27" s="58">
        <v>0</v>
      </c>
      <c r="BJ27" s="58">
        <v>0</v>
      </c>
      <c r="BK27" s="58">
        <v>5</v>
      </c>
      <c r="BL27" s="58">
        <v>5</v>
      </c>
      <c r="BM27" s="58"/>
      <c r="BN27" s="58">
        <v>0</v>
      </c>
      <c r="BO27" s="58">
        <v>0</v>
      </c>
      <c r="BP27" s="58"/>
      <c r="BQ27" s="58">
        <v>5</v>
      </c>
      <c r="BR27" s="58"/>
      <c r="BS27" s="58">
        <v>0</v>
      </c>
      <c r="BT27" s="58">
        <v>5</v>
      </c>
      <c r="BU27" s="58">
        <v>4</v>
      </c>
    </row>
    <row r="28" spans="1:73">
      <c r="A28" s="60" t="s">
        <v>612</v>
      </c>
      <c r="B28" s="6">
        <v>0</v>
      </c>
      <c r="C28" s="58">
        <v>0</v>
      </c>
      <c r="D28" s="58"/>
      <c r="E28" s="58">
        <v>0</v>
      </c>
      <c r="F28" s="58">
        <v>0</v>
      </c>
      <c r="G28" s="58">
        <v>0</v>
      </c>
      <c r="H28" s="58">
        <v>0</v>
      </c>
      <c r="I28" s="58">
        <v>0</v>
      </c>
      <c r="J28" s="58">
        <v>0</v>
      </c>
      <c r="K28" s="58">
        <v>0</v>
      </c>
      <c r="L28" s="58">
        <v>5</v>
      </c>
      <c r="M28" s="58">
        <v>0</v>
      </c>
      <c r="N28" s="58">
        <v>0</v>
      </c>
      <c r="O28" s="58">
        <v>0</v>
      </c>
      <c r="P28" s="58">
        <v>0</v>
      </c>
      <c r="Q28" s="58">
        <v>0</v>
      </c>
      <c r="R28" s="58">
        <v>0</v>
      </c>
      <c r="S28" s="58">
        <v>0</v>
      </c>
      <c r="T28" s="58">
        <v>5</v>
      </c>
      <c r="U28" s="58">
        <v>5</v>
      </c>
      <c r="V28" s="58">
        <v>5</v>
      </c>
      <c r="W28" s="58">
        <v>0</v>
      </c>
      <c r="X28" s="58">
        <v>5</v>
      </c>
      <c r="Y28" s="58">
        <v>0</v>
      </c>
      <c r="Z28" s="58">
        <v>5</v>
      </c>
      <c r="AA28" s="58">
        <v>5</v>
      </c>
      <c r="AB28" s="58"/>
      <c r="AC28" s="58">
        <v>5</v>
      </c>
      <c r="AD28" s="6">
        <v>5</v>
      </c>
      <c r="AE28" s="6">
        <v>5</v>
      </c>
      <c r="AF28" s="6">
        <v>5</v>
      </c>
      <c r="AG28" s="6">
        <v>5</v>
      </c>
      <c r="AH28" s="6">
        <v>5</v>
      </c>
      <c r="AI28" s="6">
        <v>5</v>
      </c>
      <c r="AJ28" s="6">
        <v>5</v>
      </c>
      <c r="AK28" s="6">
        <v>5</v>
      </c>
      <c r="AL28" s="6">
        <v>5</v>
      </c>
      <c r="AM28" s="6"/>
      <c r="AN28" s="6">
        <v>0</v>
      </c>
      <c r="AO28" s="6"/>
      <c r="AP28" s="6">
        <v>5</v>
      </c>
      <c r="AQ28" s="6">
        <v>5</v>
      </c>
      <c r="AR28" s="58">
        <v>5</v>
      </c>
      <c r="AS28" s="58">
        <v>5</v>
      </c>
      <c r="AT28" s="58">
        <v>0</v>
      </c>
      <c r="AU28" s="58">
        <v>0</v>
      </c>
      <c r="AV28" s="58">
        <v>0</v>
      </c>
      <c r="AW28" s="58">
        <v>5</v>
      </c>
      <c r="AX28" s="58">
        <v>0</v>
      </c>
      <c r="AY28" s="58">
        <v>5</v>
      </c>
      <c r="AZ28" s="58"/>
      <c r="BA28" s="58">
        <v>0</v>
      </c>
      <c r="BB28" s="58">
        <v>5</v>
      </c>
      <c r="BC28" s="58">
        <v>5</v>
      </c>
      <c r="BD28" s="58">
        <v>5</v>
      </c>
      <c r="BE28" s="58">
        <v>5</v>
      </c>
      <c r="BF28" s="58">
        <v>0</v>
      </c>
      <c r="BG28" s="6">
        <v>5</v>
      </c>
      <c r="BH28" s="6">
        <v>0</v>
      </c>
      <c r="BI28" s="58">
        <v>0</v>
      </c>
      <c r="BJ28" s="58">
        <v>5</v>
      </c>
      <c r="BK28" s="58">
        <v>0</v>
      </c>
      <c r="BL28" s="58">
        <v>5</v>
      </c>
      <c r="BM28" s="58"/>
      <c r="BN28" s="58">
        <v>5</v>
      </c>
      <c r="BO28" s="58">
        <v>0</v>
      </c>
      <c r="BP28" s="58"/>
      <c r="BQ28" s="58">
        <v>5</v>
      </c>
      <c r="BR28" s="58"/>
      <c r="BS28" s="58">
        <v>0</v>
      </c>
      <c r="BT28" s="58">
        <v>5</v>
      </c>
      <c r="BU28" s="58">
        <v>5</v>
      </c>
    </row>
    <row r="29" spans="1:73">
      <c r="A29" s="60" t="s">
        <v>658</v>
      </c>
      <c r="B29" s="6">
        <v>0</v>
      </c>
      <c r="C29" s="58">
        <v>0</v>
      </c>
      <c r="D29" s="58"/>
      <c r="E29" s="58">
        <v>0</v>
      </c>
      <c r="F29" s="58">
        <v>0</v>
      </c>
      <c r="G29" s="58">
        <v>0</v>
      </c>
      <c r="H29" s="58">
        <v>0</v>
      </c>
      <c r="I29" s="58">
        <v>0</v>
      </c>
      <c r="J29" s="58">
        <v>0</v>
      </c>
      <c r="K29" s="58">
        <v>0</v>
      </c>
      <c r="L29" s="58">
        <v>0</v>
      </c>
      <c r="M29" s="58">
        <v>0</v>
      </c>
      <c r="N29" s="58">
        <v>0</v>
      </c>
      <c r="O29" s="58">
        <v>0</v>
      </c>
      <c r="P29" s="58">
        <v>0</v>
      </c>
      <c r="Q29" s="58">
        <v>0</v>
      </c>
      <c r="R29" s="58">
        <v>0</v>
      </c>
      <c r="S29" s="58">
        <v>0</v>
      </c>
      <c r="T29" s="58">
        <v>0</v>
      </c>
      <c r="U29" s="58">
        <v>0</v>
      </c>
      <c r="V29" s="58">
        <v>0</v>
      </c>
      <c r="W29" s="58">
        <v>0</v>
      </c>
      <c r="X29" s="58">
        <v>0</v>
      </c>
      <c r="Y29" s="58">
        <v>0</v>
      </c>
      <c r="Z29" s="58">
        <v>0</v>
      </c>
      <c r="AA29" s="58">
        <v>0</v>
      </c>
      <c r="AB29" s="58"/>
      <c r="AC29" s="58">
        <v>0</v>
      </c>
      <c r="AD29" s="6">
        <v>0</v>
      </c>
      <c r="AE29" s="6">
        <v>0</v>
      </c>
      <c r="AF29" s="6">
        <v>0</v>
      </c>
      <c r="AG29" s="6">
        <v>0</v>
      </c>
      <c r="AH29" s="6">
        <v>0</v>
      </c>
      <c r="AI29" s="6">
        <v>0</v>
      </c>
      <c r="AJ29" s="6">
        <v>0</v>
      </c>
      <c r="AK29" s="6">
        <v>0</v>
      </c>
      <c r="AL29" s="6">
        <v>0</v>
      </c>
      <c r="AM29" s="6"/>
      <c r="AN29" s="6">
        <v>0</v>
      </c>
      <c r="AO29" s="6"/>
      <c r="AP29" s="6">
        <v>0</v>
      </c>
      <c r="AQ29" s="6">
        <v>0</v>
      </c>
      <c r="AR29" s="58">
        <v>0</v>
      </c>
      <c r="AS29" s="58">
        <v>0</v>
      </c>
      <c r="AT29" s="58">
        <v>0</v>
      </c>
      <c r="AU29" s="58">
        <v>0</v>
      </c>
      <c r="AV29" s="58">
        <v>0</v>
      </c>
      <c r="AW29" s="58">
        <v>0</v>
      </c>
      <c r="AX29" s="58">
        <v>0</v>
      </c>
      <c r="AY29" s="58">
        <v>0</v>
      </c>
      <c r="AZ29" s="58"/>
      <c r="BA29" s="58">
        <v>0</v>
      </c>
      <c r="BB29" s="58">
        <v>0</v>
      </c>
      <c r="BC29" s="58">
        <v>0</v>
      </c>
      <c r="BD29" s="58">
        <v>0</v>
      </c>
      <c r="BE29" s="58">
        <v>0</v>
      </c>
      <c r="BF29" s="58">
        <v>0</v>
      </c>
      <c r="BG29" s="6">
        <v>0</v>
      </c>
      <c r="BH29" s="6">
        <v>0</v>
      </c>
      <c r="BI29" s="58">
        <v>0</v>
      </c>
      <c r="BJ29" s="58">
        <v>0</v>
      </c>
      <c r="BK29" s="58">
        <v>0</v>
      </c>
      <c r="BL29" s="58">
        <v>0</v>
      </c>
      <c r="BM29" s="58"/>
      <c r="BN29" s="58">
        <v>0</v>
      </c>
      <c r="BO29" s="58">
        <v>0</v>
      </c>
      <c r="BP29" s="58"/>
      <c r="BQ29" s="58">
        <v>0</v>
      </c>
      <c r="BR29" s="58"/>
      <c r="BS29" s="58">
        <v>0</v>
      </c>
      <c r="BT29" s="58">
        <v>0</v>
      </c>
      <c r="BU29" s="58">
        <v>0</v>
      </c>
    </row>
    <row r="30" spans="1:73">
      <c r="A30" s="54" t="s">
        <v>613</v>
      </c>
      <c r="B30" s="6">
        <v>0</v>
      </c>
      <c r="C30" s="58">
        <v>5</v>
      </c>
      <c r="D30" s="58"/>
      <c r="E30" s="58">
        <v>0</v>
      </c>
      <c r="F30" s="58">
        <v>5</v>
      </c>
      <c r="G30" s="58">
        <v>5</v>
      </c>
      <c r="H30" s="58">
        <v>5</v>
      </c>
      <c r="I30" s="58">
        <v>5</v>
      </c>
      <c r="J30" s="58">
        <v>5</v>
      </c>
      <c r="K30" s="58">
        <v>5</v>
      </c>
      <c r="L30" s="58">
        <v>5</v>
      </c>
      <c r="M30" s="58">
        <v>5</v>
      </c>
      <c r="N30" s="58">
        <v>5</v>
      </c>
      <c r="O30" s="58">
        <v>5</v>
      </c>
      <c r="P30" s="58">
        <v>0</v>
      </c>
      <c r="Q30" s="58">
        <v>5</v>
      </c>
      <c r="R30" s="58">
        <v>5</v>
      </c>
      <c r="S30" s="58">
        <v>5</v>
      </c>
      <c r="T30" s="58">
        <v>5</v>
      </c>
      <c r="U30" s="58">
        <v>0</v>
      </c>
      <c r="V30" s="58">
        <v>5</v>
      </c>
      <c r="W30" s="58">
        <v>5</v>
      </c>
      <c r="X30" s="58">
        <v>5</v>
      </c>
      <c r="Y30" s="58">
        <v>5</v>
      </c>
      <c r="Z30" s="58">
        <v>5</v>
      </c>
      <c r="AA30" s="58">
        <v>5</v>
      </c>
      <c r="AB30" s="58"/>
      <c r="AC30" s="58">
        <v>5</v>
      </c>
      <c r="AD30" s="6">
        <v>0</v>
      </c>
      <c r="AE30" s="6">
        <v>0</v>
      </c>
      <c r="AF30" s="6">
        <v>0</v>
      </c>
      <c r="AG30" s="6">
        <v>0</v>
      </c>
      <c r="AH30" s="6">
        <v>0</v>
      </c>
      <c r="AI30" s="6">
        <v>0</v>
      </c>
      <c r="AJ30" s="6">
        <v>0</v>
      </c>
      <c r="AK30" s="6">
        <v>0</v>
      </c>
      <c r="AL30" s="6">
        <v>0</v>
      </c>
      <c r="AM30" s="6"/>
      <c r="AN30" s="6">
        <v>0</v>
      </c>
      <c r="AO30" s="6"/>
      <c r="AP30" s="6">
        <v>0</v>
      </c>
      <c r="AQ30" s="6">
        <v>0</v>
      </c>
      <c r="AR30" s="58">
        <v>5</v>
      </c>
      <c r="AS30" s="58">
        <v>5</v>
      </c>
      <c r="AT30" s="58">
        <v>5</v>
      </c>
      <c r="AU30" s="58">
        <v>5</v>
      </c>
      <c r="AV30" s="58">
        <v>5</v>
      </c>
      <c r="AW30" s="58">
        <v>0</v>
      </c>
      <c r="AX30" s="58">
        <v>5</v>
      </c>
      <c r="AY30" s="58">
        <v>5</v>
      </c>
      <c r="AZ30" s="58"/>
      <c r="BA30" s="58">
        <v>5</v>
      </c>
      <c r="BB30" s="58">
        <v>5</v>
      </c>
      <c r="BC30" s="58">
        <v>5</v>
      </c>
      <c r="BD30" s="58">
        <v>0</v>
      </c>
      <c r="BE30" s="58">
        <v>5</v>
      </c>
      <c r="BF30" s="58">
        <v>0</v>
      </c>
      <c r="BG30" s="6">
        <v>5</v>
      </c>
      <c r="BH30" s="6">
        <v>0</v>
      </c>
      <c r="BI30" s="58">
        <v>5</v>
      </c>
      <c r="BJ30" s="58">
        <v>5</v>
      </c>
      <c r="BK30" s="58">
        <v>0</v>
      </c>
      <c r="BL30" s="58">
        <v>5</v>
      </c>
      <c r="BM30" s="58"/>
      <c r="BN30" s="58">
        <v>0</v>
      </c>
      <c r="BO30" s="58">
        <v>5</v>
      </c>
      <c r="BP30" s="58"/>
      <c r="BQ30" s="58">
        <v>5</v>
      </c>
      <c r="BR30" s="58"/>
      <c r="BS30" s="58">
        <v>5</v>
      </c>
      <c r="BT30" s="58">
        <v>5</v>
      </c>
      <c r="BU30" s="58">
        <v>0</v>
      </c>
    </row>
    <row r="31" spans="1:73">
      <c r="A31" s="60" t="s">
        <v>610</v>
      </c>
      <c r="B31" s="6">
        <v>0</v>
      </c>
      <c r="C31" s="58">
        <v>0</v>
      </c>
      <c r="D31" s="58"/>
      <c r="E31" s="58">
        <v>0</v>
      </c>
      <c r="F31" s="58">
        <v>0</v>
      </c>
      <c r="G31" s="58">
        <v>0</v>
      </c>
      <c r="H31" s="58">
        <v>0</v>
      </c>
      <c r="I31" s="58">
        <v>5</v>
      </c>
      <c r="J31" s="58">
        <v>0</v>
      </c>
      <c r="K31" s="58">
        <v>0</v>
      </c>
      <c r="L31" s="58">
        <v>5</v>
      </c>
      <c r="M31" s="58">
        <v>0</v>
      </c>
      <c r="N31" s="58">
        <v>0</v>
      </c>
      <c r="O31" s="58">
        <v>0</v>
      </c>
      <c r="P31" s="58">
        <v>0</v>
      </c>
      <c r="Q31" s="58">
        <v>0</v>
      </c>
      <c r="R31" s="58">
        <v>0</v>
      </c>
      <c r="S31" s="58">
        <v>0</v>
      </c>
      <c r="T31" s="58">
        <v>0</v>
      </c>
      <c r="U31" s="58">
        <v>0</v>
      </c>
      <c r="V31" s="58">
        <v>0</v>
      </c>
      <c r="W31" s="58">
        <v>0</v>
      </c>
      <c r="X31" s="58">
        <v>0</v>
      </c>
      <c r="Y31" s="58">
        <v>0</v>
      </c>
      <c r="Z31" s="58">
        <v>0</v>
      </c>
      <c r="AA31" s="58">
        <v>0</v>
      </c>
      <c r="AB31" s="58"/>
      <c r="AC31" s="58">
        <v>5</v>
      </c>
      <c r="AD31" s="6">
        <v>0</v>
      </c>
      <c r="AE31" s="6">
        <v>0</v>
      </c>
      <c r="AF31" s="6">
        <v>0</v>
      </c>
      <c r="AG31" s="6">
        <v>0</v>
      </c>
      <c r="AH31" s="6">
        <v>0</v>
      </c>
      <c r="AI31" s="6">
        <v>0</v>
      </c>
      <c r="AJ31" s="6">
        <v>0</v>
      </c>
      <c r="AK31" s="6">
        <v>0</v>
      </c>
      <c r="AL31" s="6">
        <v>0</v>
      </c>
      <c r="AM31" s="6"/>
      <c r="AN31" s="6">
        <v>0</v>
      </c>
      <c r="AO31" s="6"/>
      <c r="AP31" s="6">
        <v>0</v>
      </c>
      <c r="AQ31" s="6">
        <v>0</v>
      </c>
      <c r="AR31" s="58">
        <v>5</v>
      </c>
      <c r="AS31" s="58">
        <v>0</v>
      </c>
      <c r="AT31" s="58">
        <v>0</v>
      </c>
      <c r="AU31" s="58">
        <v>0</v>
      </c>
      <c r="AV31" s="58">
        <v>0</v>
      </c>
      <c r="AW31" s="58">
        <v>0</v>
      </c>
      <c r="AX31" s="58">
        <v>5</v>
      </c>
      <c r="AY31" s="58">
        <v>0</v>
      </c>
      <c r="AZ31" s="58"/>
      <c r="BA31" s="58">
        <v>5</v>
      </c>
      <c r="BB31" s="58">
        <v>0</v>
      </c>
      <c r="BC31" s="58">
        <v>0</v>
      </c>
      <c r="BD31" s="58">
        <v>0</v>
      </c>
      <c r="BE31" s="58">
        <v>5</v>
      </c>
      <c r="BF31" s="58">
        <v>0</v>
      </c>
      <c r="BG31" s="6">
        <v>0</v>
      </c>
      <c r="BH31" s="6">
        <v>0</v>
      </c>
      <c r="BI31" s="58">
        <v>2</v>
      </c>
      <c r="BJ31" s="58">
        <v>5</v>
      </c>
      <c r="BK31" s="58">
        <v>0</v>
      </c>
      <c r="BL31" s="58">
        <v>0</v>
      </c>
      <c r="BM31" s="58"/>
      <c r="BN31" s="58">
        <v>0</v>
      </c>
      <c r="BO31" s="58">
        <v>0</v>
      </c>
      <c r="BP31" s="58"/>
      <c r="BQ31" s="58">
        <v>0</v>
      </c>
      <c r="BR31" s="58"/>
      <c r="BS31" s="58">
        <v>0</v>
      </c>
      <c r="BT31" s="58">
        <v>0</v>
      </c>
      <c r="BU31" s="58">
        <v>0</v>
      </c>
    </row>
    <row r="32" spans="1:73">
      <c r="A32" s="60" t="s">
        <v>611</v>
      </c>
      <c r="B32" s="6">
        <v>0</v>
      </c>
      <c r="C32" s="58">
        <v>0</v>
      </c>
      <c r="D32" s="58"/>
      <c r="E32" s="58">
        <v>0</v>
      </c>
      <c r="F32" s="58">
        <v>0</v>
      </c>
      <c r="G32" s="58">
        <v>0</v>
      </c>
      <c r="H32" s="58">
        <v>0</v>
      </c>
      <c r="I32" s="58">
        <v>0</v>
      </c>
      <c r="J32" s="58">
        <v>0</v>
      </c>
      <c r="K32" s="58">
        <v>0</v>
      </c>
      <c r="L32" s="58">
        <v>0</v>
      </c>
      <c r="M32" s="58">
        <v>0</v>
      </c>
      <c r="N32" s="58">
        <v>3</v>
      </c>
      <c r="O32" s="58">
        <v>0</v>
      </c>
      <c r="P32" s="58">
        <v>0</v>
      </c>
      <c r="Q32" s="58">
        <v>0</v>
      </c>
      <c r="R32" s="58">
        <v>4</v>
      </c>
      <c r="S32" s="58">
        <v>1</v>
      </c>
      <c r="T32" s="58">
        <v>0</v>
      </c>
      <c r="U32" s="58">
        <v>0</v>
      </c>
      <c r="V32" s="58">
        <v>1</v>
      </c>
      <c r="W32" s="58">
        <v>0</v>
      </c>
      <c r="X32" s="58">
        <v>0</v>
      </c>
      <c r="Y32" s="58">
        <v>0</v>
      </c>
      <c r="Z32" s="58">
        <v>0</v>
      </c>
      <c r="AA32" s="58">
        <v>0</v>
      </c>
      <c r="AB32" s="58"/>
      <c r="AC32" s="58">
        <v>0</v>
      </c>
      <c r="AD32" s="6">
        <v>0</v>
      </c>
      <c r="AE32" s="6">
        <v>0</v>
      </c>
      <c r="AF32" s="6">
        <v>0</v>
      </c>
      <c r="AG32" s="6">
        <v>0</v>
      </c>
      <c r="AH32" s="6">
        <v>0</v>
      </c>
      <c r="AI32" s="6">
        <v>0</v>
      </c>
      <c r="AJ32" s="6">
        <v>0</v>
      </c>
      <c r="AK32" s="6">
        <v>0</v>
      </c>
      <c r="AL32" s="6">
        <v>0</v>
      </c>
      <c r="AM32" s="6"/>
      <c r="AN32" s="6">
        <v>0</v>
      </c>
      <c r="AO32" s="6"/>
      <c r="AP32" s="6">
        <v>0</v>
      </c>
      <c r="AQ32" s="6">
        <v>0</v>
      </c>
      <c r="AR32" s="58">
        <v>0</v>
      </c>
      <c r="AS32" s="58">
        <v>0</v>
      </c>
      <c r="AT32" s="58">
        <v>1</v>
      </c>
      <c r="AU32" s="58">
        <v>2</v>
      </c>
      <c r="AV32" s="58">
        <v>1</v>
      </c>
      <c r="AW32" s="58">
        <v>3</v>
      </c>
      <c r="AX32" s="58">
        <v>0</v>
      </c>
      <c r="AY32" s="58">
        <v>0</v>
      </c>
      <c r="AZ32" s="58"/>
      <c r="BA32" s="58">
        <v>0</v>
      </c>
      <c r="BB32" s="58">
        <v>0</v>
      </c>
      <c r="BC32" s="58">
        <v>0</v>
      </c>
      <c r="BD32" s="58">
        <v>0</v>
      </c>
      <c r="BE32" s="58">
        <v>0</v>
      </c>
      <c r="BF32" s="58">
        <v>0</v>
      </c>
      <c r="BG32" s="6">
        <v>0</v>
      </c>
      <c r="BH32" s="6">
        <v>0</v>
      </c>
      <c r="BI32" s="58">
        <v>2</v>
      </c>
      <c r="BJ32" s="58">
        <v>0</v>
      </c>
      <c r="BK32" s="58">
        <v>0</v>
      </c>
      <c r="BL32" s="58">
        <v>0</v>
      </c>
      <c r="BM32" s="58"/>
      <c r="BN32" s="58">
        <v>0</v>
      </c>
      <c r="BO32" s="58">
        <v>0</v>
      </c>
      <c r="BP32" s="58"/>
      <c r="BQ32" s="58">
        <v>0</v>
      </c>
      <c r="BR32" s="58"/>
      <c r="BS32" s="58">
        <v>0</v>
      </c>
      <c r="BT32" s="58">
        <v>5</v>
      </c>
      <c r="BU32" s="58">
        <v>0</v>
      </c>
    </row>
    <row r="33" spans="1:73">
      <c r="A33" s="60" t="s">
        <v>612</v>
      </c>
      <c r="B33" s="6">
        <v>0</v>
      </c>
      <c r="C33" s="58">
        <v>5</v>
      </c>
      <c r="D33" s="58"/>
      <c r="E33" s="58">
        <v>5</v>
      </c>
      <c r="F33" s="58">
        <v>5</v>
      </c>
      <c r="G33" s="58">
        <v>0</v>
      </c>
      <c r="H33" s="58">
        <v>5</v>
      </c>
      <c r="I33" s="58">
        <v>0</v>
      </c>
      <c r="J33" s="58">
        <v>5</v>
      </c>
      <c r="K33" s="58">
        <v>5</v>
      </c>
      <c r="L33" s="58">
        <v>5</v>
      </c>
      <c r="M33" s="58">
        <v>5</v>
      </c>
      <c r="N33" s="58">
        <v>5</v>
      </c>
      <c r="O33" s="58">
        <v>5</v>
      </c>
      <c r="P33" s="58">
        <v>5</v>
      </c>
      <c r="Q33" s="58">
        <v>0</v>
      </c>
      <c r="R33" s="58">
        <v>5</v>
      </c>
      <c r="S33" s="58">
        <v>5</v>
      </c>
      <c r="T33" s="58">
        <v>5</v>
      </c>
      <c r="U33" s="58">
        <v>0</v>
      </c>
      <c r="V33" s="58">
        <v>5</v>
      </c>
      <c r="W33" s="58">
        <v>5</v>
      </c>
      <c r="X33" s="58">
        <v>5</v>
      </c>
      <c r="Y33" s="58">
        <v>5</v>
      </c>
      <c r="Z33" s="58">
        <v>5</v>
      </c>
      <c r="AA33" s="58">
        <v>5</v>
      </c>
      <c r="AB33" s="58"/>
      <c r="AC33" s="58">
        <v>5</v>
      </c>
      <c r="AD33" s="6">
        <v>0</v>
      </c>
      <c r="AE33" s="6">
        <v>0</v>
      </c>
      <c r="AF33" s="6">
        <v>0</v>
      </c>
      <c r="AG33" s="6">
        <v>0</v>
      </c>
      <c r="AH33" s="6">
        <v>0</v>
      </c>
      <c r="AI33" s="6">
        <v>0</v>
      </c>
      <c r="AJ33" s="6">
        <v>0</v>
      </c>
      <c r="AK33" s="6">
        <v>0</v>
      </c>
      <c r="AL33" s="6">
        <v>0</v>
      </c>
      <c r="AM33" s="6"/>
      <c r="AN33" s="6">
        <v>0</v>
      </c>
      <c r="AO33" s="6"/>
      <c r="AP33" s="6">
        <v>0</v>
      </c>
      <c r="AQ33" s="6">
        <v>0</v>
      </c>
      <c r="AR33" s="58">
        <v>5</v>
      </c>
      <c r="AS33" s="58">
        <v>5</v>
      </c>
      <c r="AT33" s="58">
        <v>5</v>
      </c>
      <c r="AU33" s="58">
        <v>0</v>
      </c>
      <c r="AV33" s="58">
        <v>5</v>
      </c>
      <c r="AW33" s="58">
        <v>0</v>
      </c>
      <c r="AX33" s="58">
        <v>5</v>
      </c>
      <c r="AY33" s="58">
        <v>5</v>
      </c>
      <c r="AZ33" s="58"/>
      <c r="BA33" s="58">
        <v>5</v>
      </c>
      <c r="BB33" s="58">
        <v>5</v>
      </c>
      <c r="BC33" s="58">
        <v>5</v>
      </c>
      <c r="BD33" s="58">
        <v>5</v>
      </c>
      <c r="BE33" s="58">
        <v>5</v>
      </c>
      <c r="BF33" s="58">
        <v>0</v>
      </c>
      <c r="BG33" s="6">
        <v>5</v>
      </c>
      <c r="BH33" s="6">
        <v>0</v>
      </c>
      <c r="BI33" s="58">
        <v>5</v>
      </c>
      <c r="BJ33" s="58">
        <v>5</v>
      </c>
      <c r="BK33" s="58">
        <v>0</v>
      </c>
      <c r="BL33" s="58">
        <v>5</v>
      </c>
      <c r="BM33" s="58"/>
      <c r="BN33" s="58">
        <v>0</v>
      </c>
      <c r="BO33" s="58">
        <v>5</v>
      </c>
      <c r="BP33" s="58"/>
      <c r="BQ33" s="58">
        <v>5</v>
      </c>
      <c r="BR33" s="58"/>
      <c r="BS33" s="58">
        <v>5</v>
      </c>
      <c r="BT33" s="58">
        <v>5</v>
      </c>
      <c r="BU33" s="58">
        <v>5</v>
      </c>
    </row>
    <row r="34" spans="1:73">
      <c r="A34" s="60" t="s">
        <v>658</v>
      </c>
      <c r="B34" s="6">
        <v>0</v>
      </c>
      <c r="C34" s="58">
        <v>0</v>
      </c>
      <c r="D34" s="58"/>
      <c r="E34" s="58">
        <v>0</v>
      </c>
      <c r="F34" s="58">
        <v>0</v>
      </c>
      <c r="G34" s="58">
        <v>0</v>
      </c>
      <c r="H34" s="58">
        <v>0</v>
      </c>
      <c r="I34" s="58">
        <v>0</v>
      </c>
      <c r="J34" s="58">
        <v>0</v>
      </c>
      <c r="K34" s="58">
        <v>0</v>
      </c>
      <c r="L34" s="58">
        <v>0</v>
      </c>
      <c r="M34" s="58">
        <v>0</v>
      </c>
      <c r="N34" s="58">
        <v>0</v>
      </c>
      <c r="O34" s="58">
        <v>0</v>
      </c>
      <c r="P34" s="58">
        <v>0</v>
      </c>
      <c r="Q34" s="58">
        <v>0</v>
      </c>
      <c r="R34" s="58">
        <v>0</v>
      </c>
      <c r="S34" s="58">
        <v>0</v>
      </c>
      <c r="T34" s="58">
        <v>0</v>
      </c>
      <c r="U34" s="58">
        <v>0</v>
      </c>
      <c r="V34" s="58">
        <v>0</v>
      </c>
      <c r="W34" s="58">
        <v>0</v>
      </c>
      <c r="X34" s="58">
        <v>0</v>
      </c>
      <c r="Y34" s="58">
        <v>0</v>
      </c>
      <c r="Z34" s="58">
        <v>0</v>
      </c>
      <c r="AA34" s="58">
        <v>0</v>
      </c>
      <c r="AB34" s="58"/>
      <c r="AC34" s="58">
        <v>0</v>
      </c>
      <c r="AD34" s="6">
        <v>0</v>
      </c>
      <c r="AE34" s="6">
        <v>0</v>
      </c>
      <c r="AF34" s="6">
        <v>0</v>
      </c>
      <c r="AG34" s="6">
        <v>0</v>
      </c>
      <c r="AH34" s="6">
        <v>0</v>
      </c>
      <c r="AI34" s="6">
        <v>0</v>
      </c>
      <c r="AJ34" s="6">
        <v>0</v>
      </c>
      <c r="AK34" s="6">
        <v>0</v>
      </c>
      <c r="AL34" s="6">
        <v>0</v>
      </c>
      <c r="AM34" s="6"/>
      <c r="AN34" s="6">
        <v>0</v>
      </c>
      <c r="AO34" s="6"/>
      <c r="AP34" s="6">
        <v>0</v>
      </c>
      <c r="AQ34" s="6">
        <v>0</v>
      </c>
      <c r="AR34" s="58">
        <v>0</v>
      </c>
      <c r="AS34" s="58">
        <v>0</v>
      </c>
      <c r="AT34" s="58">
        <v>0</v>
      </c>
      <c r="AU34" s="58">
        <v>0</v>
      </c>
      <c r="AV34" s="58">
        <v>0</v>
      </c>
      <c r="AW34" s="58">
        <v>0</v>
      </c>
      <c r="AX34" s="58">
        <v>0</v>
      </c>
      <c r="AY34" s="58">
        <v>0</v>
      </c>
      <c r="AZ34" s="58"/>
      <c r="BA34" s="58">
        <v>0</v>
      </c>
      <c r="BB34" s="58">
        <v>0</v>
      </c>
      <c r="BC34" s="58">
        <v>0</v>
      </c>
      <c r="BD34" s="58">
        <v>0</v>
      </c>
      <c r="BE34" s="58">
        <v>0</v>
      </c>
      <c r="BF34" s="58">
        <v>0</v>
      </c>
      <c r="BG34" s="6">
        <v>0</v>
      </c>
      <c r="BH34" s="6">
        <v>0</v>
      </c>
      <c r="BI34" s="58">
        <v>0</v>
      </c>
      <c r="BJ34" s="58">
        <v>0</v>
      </c>
      <c r="BK34" s="58">
        <v>0</v>
      </c>
      <c r="BL34" s="58">
        <v>0</v>
      </c>
      <c r="BM34" s="58"/>
      <c r="BN34" s="58">
        <v>0</v>
      </c>
      <c r="BO34" s="58">
        <v>0</v>
      </c>
      <c r="BP34" s="58"/>
      <c r="BQ34" s="58">
        <v>0</v>
      </c>
      <c r="BR34" s="58"/>
      <c r="BS34" s="58">
        <v>0</v>
      </c>
      <c r="BT34" s="58">
        <v>0</v>
      </c>
      <c r="BU34" s="58">
        <v>0</v>
      </c>
    </row>
    <row r="35" spans="1:73">
      <c r="A35" s="54" t="s">
        <v>614</v>
      </c>
      <c r="B35" s="4">
        <v>0</v>
      </c>
      <c r="C35" s="19">
        <v>0</v>
      </c>
      <c r="E35" s="19">
        <v>0</v>
      </c>
      <c r="F35" s="19">
        <v>0</v>
      </c>
      <c r="G35" s="19">
        <v>0</v>
      </c>
      <c r="H35" s="19">
        <v>0</v>
      </c>
      <c r="I35" s="19">
        <v>0</v>
      </c>
      <c r="J35" s="19">
        <v>0</v>
      </c>
      <c r="K35" s="19">
        <v>0</v>
      </c>
      <c r="L35" s="19">
        <v>75000</v>
      </c>
      <c r="M35" s="19">
        <v>0</v>
      </c>
      <c r="N35" s="19">
        <v>0</v>
      </c>
      <c r="O35" s="19">
        <v>0</v>
      </c>
      <c r="P35" s="19">
        <v>0</v>
      </c>
      <c r="Q35" s="19">
        <v>0</v>
      </c>
      <c r="R35" s="19">
        <v>0</v>
      </c>
      <c r="S35" s="19">
        <v>0</v>
      </c>
      <c r="T35" s="19">
        <v>185000</v>
      </c>
      <c r="U35" s="19">
        <v>0</v>
      </c>
      <c r="V35" s="19">
        <v>350000</v>
      </c>
      <c r="W35" s="19">
        <v>0</v>
      </c>
      <c r="X35" s="19">
        <v>0</v>
      </c>
      <c r="Y35" s="19">
        <v>0</v>
      </c>
      <c r="Z35" s="19">
        <v>125000</v>
      </c>
      <c r="AA35" s="19">
        <v>224125</v>
      </c>
      <c r="AC35" s="19">
        <v>86400</v>
      </c>
      <c r="AD35" s="4">
        <v>120000</v>
      </c>
      <c r="AE35" s="4">
        <v>160000</v>
      </c>
      <c r="AF35" s="4">
        <v>210000</v>
      </c>
      <c r="AG35" s="4">
        <v>348000</v>
      </c>
      <c r="AH35" s="4">
        <v>108000</v>
      </c>
      <c r="AI35" s="4">
        <v>160000</v>
      </c>
      <c r="AJ35" s="4">
        <v>87500</v>
      </c>
      <c r="AK35" s="4">
        <v>90000</v>
      </c>
      <c r="AL35" s="4">
        <v>360000</v>
      </c>
      <c r="AN35" s="4">
        <v>160000</v>
      </c>
      <c r="AP35" s="4">
        <v>100000</v>
      </c>
      <c r="AQ35" s="4">
        <v>85</v>
      </c>
      <c r="AR35" s="19">
        <v>160000</v>
      </c>
      <c r="AS35" s="19">
        <v>200000</v>
      </c>
      <c r="AT35" s="19">
        <v>0</v>
      </c>
      <c r="AU35" s="19">
        <v>0</v>
      </c>
      <c r="AV35" s="19">
        <v>0</v>
      </c>
      <c r="AW35" s="19">
        <v>80000</v>
      </c>
      <c r="AX35" s="19">
        <v>0</v>
      </c>
      <c r="AY35" s="61">
        <v>85000</v>
      </c>
      <c r="AZ35" s="61"/>
      <c r="BA35" s="19">
        <v>0</v>
      </c>
      <c r="BB35" s="19">
        <v>100000</v>
      </c>
      <c r="BC35" s="19">
        <v>140000</v>
      </c>
      <c r="BD35" s="19">
        <v>140000</v>
      </c>
      <c r="BE35" s="19">
        <v>200000</v>
      </c>
      <c r="BF35" s="19">
        <v>0</v>
      </c>
      <c r="BG35" s="4">
        <v>40000</v>
      </c>
      <c r="BH35" s="4">
        <v>0</v>
      </c>
      <c r="BI35" s="19">
        <v>0</v>
      </c>
      <c r="BJ35" s="19">
        <v>45000</v>
      </c>
      <c r="BK35" s="19">
        <v>60000</v>
      </c>
      <c r="BL35" s="19">
        <v>115000</v>
      </c>
      <c r="BN35" s="19">
        <v>206250</v>
      </c>
      <c r="BO35" s="19">
        <v>0</v>
      </c>
      <c r="BP35" s="19"/>
      <c r="BQ35" s="19">
        <v>140000</v>
      </c>
      <c r="BR35" s="19"/>
      <c r="BS35" s="19">
        <v>0</v>
      </c>
      <c r="BT35" s="19">
        <v>220000</v>
      </c>
      <c r="BU35" s="19">
        <v>80000</v>
      </c>
    </row>
    <row r="36" spans="1:73">
      <c r="A36" s="64" t="s">
        <v>615</v>
      </c>
      <c r="B36" s="4">
        <v>0</v>
      </c>
      <c r="C36" s="61">
        <v>60000</v>
      </c>
      <c r="E36" s="19">
        <v>2500</v>
      </c>
      <c r="F36" s="19">
        <v>0</v>
      </c>
      <c r="G36" s="19">
        <v>0</v>
      </c>
      <c r="H36" s="19">
        <v>68372</v>
      </c>
      <c r="I36" s="19">
        <v>45000</v>
      </c>
      <c r="J36" s="19">
        <v>0</v>
      </c>
      <c r="K36" s="19">
        <v>0</v>
      </c>
      <c r="L36" s="19">
        <v>0</v>
      </c>
      <c r="M36" s="19">
        <v>72000</v>
      </c>
      <c r="N36" s="19">
        <v>62500</v>
      </c>
      <c r="O36" s="19">
        <v>0</v>
      </c>
      <c r="P36" s="19">
        <v>22500</v>
      </c>
      <c r="Q36" s="19">
        <v>0</v>
      </c>
      <c r="R36" s="19">
        <v>20000</v>
      </c>
      <c r="S36" s="19">
        <v>22000</v>
      </c>
      <c r="T36" s="19">
        <v>0</v>
      </c>
      <c r="U36" s="19">
        <v>0</v>
      </c>
      <c r="V36" s="19">
        <v>0</v>
      </c>
      <c r="W36" s="19">
        <v>0</v>
      </c>
      <c r="X36" s="61">
        <v>192000</v>
      </c>
      <c r="Y36" s="19">
        <v>0</v>
      </c>
      <c r="Z36" s="19">
        <v>125000</v>
      </c>
      <c r="AA36" s="19">
        <v>224125</v>
      </c>
      <c r="AC36" s="19">
        <v>44160</v>
      </c>
      <c r="AD36" s="4">
        <v>0</v>
      </c>
      <c r="AE36" s="4">
        <v>0</v>
      </c>
      <c r="AF36" s="4">
        <v>0</v>
      </c>
      <c r="AG36" s="4">
        <v>0</v>
      </c>
      <c r="AH36" s="4">
        <v>0</v>
      </c>
      <c r="AI36" s="4">
        <v>0</v>
      </c>
      <c r="AJ36" s="4">
        <v>0</v>
      </c>
      <c r="AK36" s="4">
        <v>0</v>
      </c>
      <c r="AL36" s="4">
        <v>0</v>
      </c>
      <c r="AN36" s="4">
        <v>0</v>
      </c>
      <c r="AP36" s="4">
        <v>0</v>
      </c>
      <c r="AQ36" s="4">
        <v>0</v>
      </c>
      <c r="AR36" s="19">
        <v>0</v>
      </c>
      <c r="AS36" s="19">
        <v>0</v>
      </c>
      <c r="AT36" s="19">
        <v>80000</v>
      </c>
      <c r="AU36" s="19">
        <v>60000</v>
      </c>
      <c r="AV36" s="19">
        <v>40000</v>
      </c>
      <c r="AW36" s="19">
        <v>44000</v>
      </c>
      <c r="AX36" s="19">
        <v>20000</v>
      </c>
      <c r="BA36" s="19">
        <v>65000</v>
      </c>
      <c r="BB36" s="19">
        <v>23500</v>
      </c>
      <c r="BC36" s="19">
        <v>50000</v>
      </c>
      <c r="BD36" s="19">
        <v>50000</v>
      </c>
      <c r="BF36" s="19">
        <v>0</v>
      </c>
      <c r="BG36" s="4">
        <v>0</v>
      </c>
      <c r="BH36" s="4">
        <v>0</v>
      </c>
      <c r="BI36" s="19">
        <v>80000</v>
      </c>
      <c r="BJ36" s="19">
        <v>45000</v>
      </c>
      <c r="BK36" s="19">
        <v>0</v>
      </c>
      <c r="BL36" s="19">
        <v>5000</v>
      </c>
      <c r="BN36" s="19">
        <v>0</v>
      </c>
      <c r="BO36" s="19">
        <v>50000</v>
      </c>
      <c r="BP36" s="19"/>
      <c r="BQ36" s="19">
        <v>100000</v>
      </c>
      <c r="BR36" s="19"/>
      <c r="BS36" s="19">
        <v>40000</v>
      </c>
      <c r="BT36" s="19">
        <v>0</v>
      </c>
      <c r="BU36" s="19">
        <v>10000</v>
      </c>
    </row>
    <row r="37" spans="1:73" s="71" customFormat="1" ht="18">
      <c r="A37" s="65" t="s">
        <v>616</v>
      </c>
      <c r="B37" s="29"/>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29"/>
      <c r="AE37" s="29"/>
      <c r="AF37" s="29"/>
      <c r="AG37" s="29"/>
      <c r="AH37" s="29"/>
      <c r="AI37" s="29"/>
      <c r="AJ37" s="29"/>
      <c r="AK37" s="29"/>
      <c r="AL37" s="29"/>
      <c r="AM37" s="29"/>
      <c r="AN37" s="29"/>
      <c r="AO37" s="29"/>
      <c r="AP37" s="29"/>
      <c r="AQ37" s="29"/>
      <c r="AR37" s="104"/>
      <c r="AS37" s="104"/>
      <c r="AT37" s="104"/>
      <c r="AU37" s="104"/>
      <c r="AV37" s="104"/>
      <c r="AW37" s="104"/>
      <c r="AX37" s="104"/>
      <c r="AY37" s="104"/>
      <c r="AZ37" s="104"/>
      <c r="BA37" s="104"/>
      <c r="BB37" s="104"/>
      <c r="BC37" s="104"/>
      <c r="BD37" s="104"/>
      <c r="BE37" s="104"/>
      <c r="BF37" s="104"/>
      <c r="BG37" s="29"/>
      <c r="BH37" s="29"/>
      <c r="BI37" s="104"/>
      <c r="BJ37" s="104"/>
      <c r="BK37" s="104"/>
      <c r="BL37" s="104"/>
      <c r="BM37" s="104"/>
      <c r="BN37" s="104"/>
      <c r="BO37" s="104"/>
      <c r="BP37" s="104"/>
      <c r="BQ37" s="104"/>
      <c r="BR37" s="104"/>
      <c r="BS37" s="104"/>
      <c r="BT37" s="104"/>
      <c r="BU37" s="104"/>
    </row>
    <row r="38" spans="1:73">
      <c r="A38" s="46" t="s">
        <v>617</v>
      </c>
      <c r="B38" s="4" t="s">
        <v>1995</v>
      </c>
      <c r="L38" s="19" t="s">
        <v>1995</v>
      </c>
      <c r="M38" s="19" t="s">
        <v>590</v>
      </c>
      <c r="N38" s="19" t="s">
        <v>1995</v>
      </c>
      <c r="O38" s="19" t="s">
        <v>590</v>
      </c>
      <c r="Q38" s="19" t="s">
        <v>590</v>
      </c>
      <c r="R38" s="19" t="s">
        <v>1995</v>
      </c>
      <c r="S38" s="19" t="s">
        <v>590</v>
      </c>
      <c r="T38" s="19" t="s">
        <v>1995</v>
      </c>
      <c r="V38" s="19" t="s">
        <v>1995</v>
      </c>
      <c r="X38" s="73" t="s">
        <v>2994</v>
      </c>
      <c r="Z38" s="73" t="s">
        <v>2994</v>
      </c>
      <c r="AA38" s="19" t="s">
        <v>2994</v>
      </c>
      <c r="AC38" s="19" t="s">
        <v>2994</v>
      </c>
      <c r="AD38" s="4" t="s">
        <v>1995</v>
      </c>
      <c r="AE38" s="4" t="s">
        <v>1995</v>
      </c>
      <c r="AF38" s="4" t="s">
        <v>1995</v>
      </c>
      <c r="AG38" s="4" t="s">
        <v>1995</v>
      </c>
      <c r="AH38" s="4" t="s">
        <v>1995</v>
      </c>
      <c r="AI38" s="4" t="s">
        <v>1995</v>
      </c>
      <c r="AJ38" s="4" t="s">
        <v>1995</v>
      </c>
      <c r="AK38" s="4" t="s">
        <v>1995</v>
      </c>
      <c r="AL38" s="4" t="s">
        <v>1995</v>
      </c>
      <c r="AN38" s="4" t="s">
        <v>1995</v>
      </c>
      <c r="AO38" s="4" t="s">
        <v>1995</v>
      </c>
      <c r="AP38" s="4" t="s">
        <v>1995</v>
      </c>
      <c r="AQ38" s="4" t="s">
        <v>1995</v>
      </c>
      <c r="AR38" s="19" t="s">
        <v>1995</v>
      </c>
      <c r="AS38" s="19" t="s">
        <v>2994</v>
      </c>
      <c r="AT38" s="19" t="s">
        <v>590</v>
      </c>
      <c r="AV38" s="19" t="s">
        <v>1995</v>
      </c>
      <c r="AY38" s="19" t="s">
        <v>1995</v>
      </c>
      <c r="BA38" s="19" t="s">
        <v>590</v>
      </c>
      <c r="BB38" s="19" t="s">
        <v>1995</v>
      </c>
      <c r="BC38" s="19" t="s">
        <v>2994</v>
      </c>
      <c r="BE38" s="19" t="s">
        <v>1995</v>
      </c>
      <c r="BI38" s="19" t="s">
        <v>1995</v>
      </c>
      <c r="BJ38" s="19" t="s">
        <v>590</v>
      </c>
      <c r="BK38" s="19" t="s">
        <v>1995</v>
      </c>
      <c r="BL38" s="19" t="s">
        <v>2994</v>
      </c>
      <c r="BN38" s="19" t="s">
        <v>1995</v>
      </c>
      <c r="BP38" s="19"/>
      <c r="BQ38" s="19" t="s">
        <v>1995</v>
      </c>
      <c r="BR38" s="19"/>
      <c r="BS38" s="19" t="s">
        <v>590</v>
      </c>
      <c r="BT38" s="19" t="s">
        <v>1995</v>
      </c>
      <c r="BU38" s="19" t="s">
        <v>1995</v>
      </c>
    </row>
    <row r="39" spans="1:73">
      <c r="A39" s="72" t="s">
        <v>618</v>
      </c>
      <c r="B39" s="4"/>
      <c r="M39" s="19" t="s">
        <v>1995</v>
      </c>
      <c r="O39" s="19" t="s">
        <v>590</v>
      </c>
      <c r="Q39" s="19" t="s">
        <v>590</v>
      </c>
      <c r="AD39" s="4"/>
      <c r="AE39" s="4"/>
      <c r="AF39" s="4"/>
      <c r="AG39" s="4"/>
      <c r="AH39" s="4"/>
      <c r="AT39" s="19" t="s">
        <v>1995</v>
      </c>
      <c r="BJ39" s="19" t="s">
        <v>1995</v>
      </c>
      <c r="BP39" s="19"/>
      <c r="BQ39" s="19"/>
      <c r="BR39" s="19"/>
      <c r="BS39" s="19"/>
      <c r="BT39" s="19"/>
      <c r="BU39" s="19"/>
    </row>
    <row r="40" spans="1:73">
      <c r="A40" s="46" t="s">
        <v>619</v>
      </c>
      <c r="B40" s="4" t="s">
        <v>5087</v>
      </c>
      <c r="G40" s="19">
        <v>0</v>
      </c>
      <c r="I40" s="19">
        <v>0</v>
      </c>
      <c r="L40" s="19" t="s">
        <v>2557</v>
      </c>
      <c r="N40" s="73" t="s">
        <v>3341</v>
      </c>
      <c r="Q40" s="19">
        <v>0</v>
      </c>
      <c r="R40" s="73" t="s">
        <v>3342</v>
      </c>
      <c r="S40" s="19">
        <v>0</v>
      </c>
      <c r="T40" s="73" t="s">
        <v>3343</v>
      </c>
      <c r="U40" s="73"/>
      <c r="V40" s="73" t="s">
        <v>3344</v>
      </c>
      <c r="W40" s="19">
        <v>0</v>
      </c>
      <c r="X40" s="73" t="s">
        <v>3345</v>
      </c>
      <c r="Z40" s="73" t="s">
        <v>3346</v>
      </c>
      <c r="AA40" s="19" t="s">
        <v>3347</v>
      </c>
      <c r="AC40" s="19" t="s">
        <v>3348</v>
      </c>
      <c r="AD40" s="4" t="s">
        <v>5091</v>
      </c>
      <c r="AE40" s="4" t="s">
        <v>5092</v>
      </c>
      <c r="AF40" s="4" t="s">
        <v>5093</v>
      </c>
      <c r="AG40" s="4" t="s">
        <v>5094</v>
      </c>
      <c r="AH40" s="8" t="s">
        <v>4169</v>
      </c>
      <c r="AI40" s="4" t="s">
        <v>5107</v>
      </c>
      <c r="AJ40" s="4" t="s">
        <v>5108</v>
      </c>
      <c r="AK40" s="4" t="s">
        <v>5111</v>
      </c>
      <c r="AL40" s="4" t="s">
        <v>5112</v>
      </c>
      <c r="AN40" s="4" t="s">
        <v>5113</v>
      </c>
      <c r="AO40" s="4" t="s">
        <v>5114</v>
      </c>
      <c r="AQ40" s="4" t="s">
        <v>5115</v>
      </c>
      <c r="AR40" s="73" t="s">
        <v>1432</v>
      </c>
      <c r="AS40" s="19" t="s">
        <v>1433</v>
      </c>
      <c r="AT40" s="19" t="s">
        <v>1434</v>
      </c>
      <c r="AV40" s="73" t="s">
        <v>1435</v>
      </c>
      <c r="AY40" s="19" t="s">
        <v>1436</v>
      </c>
      <c r="BB40" s="19" t="s">
        <v>1437</v>
      </c>
      <c r="BC40" s="19" t="s">
        <v>1438</v>
      </c>
      <c r="BE40" s="73" t="s">
        <v>1439</v>
      </c>
      <c r="BG40" s="4">
        <v>0</v>
      </c>
      <c r="BH40" s="4">
        <v>0</v>
      </c>
      <c r="BI40" s="19" t="s">
        <v>1573</v>
      </c>
      <c r="BJ40" s="19" t="s">
        <v>1440</v>
      </c>
      <c r="BK40" s="19" t="s">
        <v>1441</v>
      </c>
      <c r="BL40" s="19" t="s">
        <v>1442</v>
      </c>
      <c r="BN40" s="19" t="s">
        <v>1443</v>
      </c>
      <c r="BP40" s="19"/>
      <c r="BQ40" s="73" t="s">
        <v>1444</v>
      </c>
      <c r="BR40" s="73"/>
      <c r="BS40" s="19">
        <v>0</v>
      </c>
      <c r="BT40" s="73" t="s">
        <v>3342</v>
      </c>
      <c r="BU40" s="19" t="s">
        <v>1445</v>
      </c>
    </row>
    <row r="41" spans="1:73">
      <c r="A41" s="55" t="s">
        <v>620</v>
      </c>
      <c r="B41" s="4"/>
      <c r="L41" s="19">
        <v>1998</v>
      </c>
      <c r="N41" s="19">
        <v>2008</v>
      </c>
      <c r="R41" s="19">
        <v>2005</v>
      </c>
      <c r="T41" s="19">
        <v>2006</v>
      </c>
      <c r="V41" s="19">
        <v>1999</v>
      </c>
      <c r="X41" s="19">
        <v>2002</v>
      </c>
      <c r="Z41" s="19">
        <v>2002</v>
      </c>
      <c r="AA41" s="19">
        <v>1998</v>
      </c>
      <c r="AC41" s="19">
        <v>2009</v>
      </c>
      <c r="AD41" s="4">
        <v>2005</v>
      </c>
      <c r="AE41" s="4">
        <v>2005</v>
      </c>
      <c r="AF41" s="4">
        <v>2003</v>
      </c>
      <c r="AG41" s="4">
        <v>2007</v>
      </c>
      <c r="AH41" s="4">
        <v>2008</v>
      </c>
      <c r="AI41" s="4">
        <v>2005</v>
      </c>
      <c r="AJ41" s="4">
        <v>2001</v>
      </c>
      <c r="AK41" s="4">
        <v>1996</v>
      </c>
      <c r="AL41" s="4">
        <v>1999</v>
      </c>
      <c r="AN41" s="4">
        <v>2008</v>
      </c>
      <c r="AO41" s="4">
        <v>2008</v>
      </c>
      <c r="AP41" s="4">
        <v>2004</v>
      </c>
      <c r="AQ41" s="4">
        <v>2008</v>
      </c>
      <c r="AR41" s="19">
        <v>2004</v>
      </c>
      <c r="AS41" s="19">
        <v>2006</v>
      </c>
      <c r="AT41" s="19">
        <v>2008</v>
      </c>
      <c r="AV41" s="19">
        <v>2008</v>
      </c>
      <c r="AY41" s="19">
        <v>2002</v>
      </c>
      <c r="BB41" s="19">
        <v>2007</v>
      </c>
      <c r="BC41" s="19">
        <v>2003</v>
      </c>
      <c r="BE41" s="19">
        <v>2000</v>
      </c>
      <c r="BI41" s="19">
        <v>1998</v>
      </c>
      <c r="BK41" s="19">
        <v>2009</v>
      </c>
      <c r="BL41" s="19">
        <v>2009</v>
      </c>
      <c r="BN41" s="19">
        <v>2008</v>
      </c>
      <c r="BP41" s="19"/>
      <c r="BQ41" s="19">
        <v>2005</v>
      </c>
      <c r="BR41" s="19"/>
      <c r="BS41" s="19"/>
      <c r="BT41" s="19">
        <v>2005</v>
      </c>
      <c r="BU41" s="19">
        <v>2004</v>
      </c>
    </row>
    <row r="42" spans="1:73">
      <c r="A42" s="55" t="s">
        <v>621</v>
      </c>
      <c r="B42" s="4">
        <v>24</v>
      </c>
      <c r="L42" s="19">
        <v>8</v>
      </c>
      <c r="N42" s="19">
        <v>32</v>
      </c>
      <c r="R42" s="19">
        <v>15</v>
      </c>
      <c r="T42" s="19">
        <v>32</v>
      </c>
      <c r="V42" s="19">
        <v>35</v>
      </c>
      <c r="X42" s="19">
        <v>16</v>
      </c>
      <c r="Z42" s="19">
        <v>31</v>
      </c>
      <c r="AA42" s="19">
        <v>35</v>
      </c>
      <c r="AC42" s="19">
        <v>37</v>
      </c>
      <c r="AD42" s="4">
        <v>37</v>
      </c>
      <c r="AE42" s="4">
        <v>37</v>
      </c>
      <c r="AF42" s="4">
        <v>31</v>
      </c>
      <c r="AG42" s="4">
        <v>30</v>
      </c>
      <c r="AH42" s="4">
        <v>34</v>
      </c>
      <c r="AI42" s="4">
        <v>37</v>
      </c>
      <c r="AJ42" s="4">
        <v>31</v>
      </c>
      <c r="AK42" s="4">
        <v>10</v>
      </c>
      <c r="AL42" s="4">
        <v>37</v>
      </c>
      <c r="AN42" s="4">
        <v>20</v>
      </c>
      <c r="AO42" s="4">
        <v>20</v>
      </c>
      <c r="AP42" s="4">
        <v>31</v>
      </c>
      <c r="AQ42" s="4">
        <v>37</v>
      </c>
      <c r="AR42" s="19">
        <v>30</v>
      </c>
      <c r="AS42" s="19">
        <v>37</v>
      </c>
      <c r="AT42" s="19">
        <v>15</v>
      </c>
      <c r="AV42" s="19">
        <v>7</v>
      </c>
      <c r="AY42" s="19">
        <v>37</v>
      </c>
      <c r="BB42" s="19">
        <v>32</v>
      </c>
      <c r="BC42" s="19">
        <v>37</v>
      </c>
      <c r="BE42" s="19">
        <v>35</v>
      </c>
      <c r="BI42" s="19">
        <v>25</v>
      </c>
      <c r="BJ42" s="19">
        <v>15</v>
      </c>
      <c r="BK42" s="19">
        <v>20</v>
      </c>
      <c r="BL42" s="19">
        <v>30</v>
      </c>
      <c r="BN42" s="19">
        <v>37</v>
      </c>
      <c r="BP42" s="19"/>
      <c r="BQ42" s="19">
        <v>32</v>
      </c>
      <c r="BR42" s="19"/>
      <c r="BS42" s="19"/>
      <c r="BT42" s="19">
        <v>34</v>
      </c>
      <c r="BU42" s="19">
        <v>20</v>
      </c>
    </row>
    <row r="43" spans="1:73">
      <c r="A43" s="55" t="s">
        <v>622</v>
      </c>
      <c r="B43" s="4">
        <v>0</v>
      </c>
      <c r="G43" s="19">
        <v>0</v>
      </c>
      <c r="I43" s="19">
        <v>0</v>
      </c>
      <c r="L43" s="19">
        <v>0</v>
      </c>
      <c r="Q43" s="19">
        <v>0</v>
      </c>
      <c r="R43" s="19">
        <v>0</v>
      </c>
      <c r="S43" s="19">
        <v>0</v>
      </c>
      <c r="T43" s="19">
        <v>0</v>
      </c>
      <c r="V43" s="19">
        <v>0</v>
      </c>
      <c r="W43" s="19">
        <v>0</v>
      </c>
      <c r="AD43" s="4">
        <v>0</v>
      </c>
      <c r="AE43" s="4">
        <v>0</v>
      </c>
      <c r="AF43" s="4">
        <v>0</v>
      </c>
      <c r="AG43" s="4">
        <v>0</v>
      </c>
      <c r="AH43" s="4">
        <v>0</v>
      </c>
      <c r="AI43" s="4">
        <v>0</v>
      </c>
      <c r="AJ43" s="4">
        <v>0</v>
      </c>
      <c r="AK43" s="4">
        <v>0</v>
      </c>
      <c r="AL43" s="4">
        <v>0</v>
      </c>
      <c r="AN43" s="4">
        <v>0</v>
      </c>
      <c r="AO43" s="4">
        <v>0</v>
      </c>
      <c r="AP43" s="4">
        <v>0</v>
      </c>
      <c r="AQ43" s="4">
        <v>0</v>
      </c>
      <c r="AR43" s="19">
        <v>0</v>
      </c>
      <c r="AT43" s="19">
        <v>0</v>
      </c>
      <c r="BB43" s="19">
        <v>0</v>
      </c>
      <c r="BE43" s="19">
        <v>0</v>
      </c>
      <c r="BG43" s="4">
        <v>0</v>
      </c>
      <c r="BH43" s="4">
        <v>0</v>
      </c>
      <c r="BI43" s="19">
        <v>0</v>
      </c>
      <c r="BJ43" s="19">
        <v>0</v>
      </c>
      <c r="BK43" s="19">
        <v>0</v>
      </c>
      <c r="BP43" s="19"/>
      <c r="BQ43" s="19">
        <v>0</v>
      </c>
      <c r="BR43" s="19"/>
      <c r="BS43" s="19">
        <v>0</v>
      </c>
      <c r="BT43" s="19">
        <v>0</v>
      </c>
      <c r="BU43" s="19">
        <v>0</v>
      </c>
    </row>
    <row r="44" spans="1:73" ht="25.5">
      <c r="A44" s="74" t="s">
        <v>1792</v>
      </c>
      <c r="B44" s="4">
        <v>0</v>
      </c>
      <c r="G44" s="19">
        <v>0</v>
      </c>
      <c r="I44" s="19">
        <v>0</v>
      </c>
      <c r="L44" s="19" t="s">
        <v>2226</v>
      </c>
      <c r="N44" s="73" t="s">
        <v>2226</v>
      </c>
      <c r="Q44" s="19">
        <v>0</v>
      </c>
      <c r="R44" s="73" t="s">
        <v>1446</v>
      </c>
      <c r="S44" s="19">
        <v>0</v>
      </c>
      <c r="T44" s="73" t="s">
        <v>3904</v>
      </c>
      <c r="U44" s="73"/>
      <c r="V44" s="19">
        <v>0</v>
      </c>
      <c r="W44" s="19">
        <v>0</v>
      </c>
      <c r="Z44" s="73" t="s">
        <v>2226</v>
      </c>
      <c r="AA44" s="19" t="s">
        <v>476</v>
      </c>
      <c r="AC44" s="19" t="s">
        <v>474</v>
      </c>
      <c r="AD44" s="4" t="s">
        <v>5095</v>
      </c>
      <c r="AE44" s="4" t="s">
        <v>5096</v>
      </c>
      <c r="AF44" s="4" t="s">
        <v>5097</v>
      </c>
      <c r="AG44" s="4" t="s">
        <v>2226</v>
      </c>
      <c r="AH44" s="8" t="s">
        <v>4170</v>
      </c>
      <c r="AI44" s="4" t="s">
        <v>4054</v>
      </c>
      <c r="AJ44" s="4" t="s">
        <v>2226</v>
      </c>
      <c r="AK44" s="4">
        <v>0</v>
      </c>
      <c r="AL44" s="4" t="s">
        <v>5116</v>
      </c>
      <c r="AN44" s="4">
        <v>0</v>
      </c>
      <c r="AO44" s="4">
        <v>0</v>
      </c>
      <c r="AP44" s="4" t="s">
        <v>2226</v>
      </c>
      <c r="AQ44" s="4" t="s">
        <v>2226</v>
      </c>
      <c r="AR44" s="73" t="s">
        <v>4054</v>
      </c>
      <c r="AT44" s="19" t="s">
        <v>2226</v>
      </c>
      <c r="AV44" s="73" t="s">
        <v>1447</v>
      </c>
      <c r="AY44" s="19" t="s">
        <v>2226</v>
      </c>
      <c r="BB44" s="19">
        <v>0</v>
      </c>
      <c r="BC44" s="19" t="s">
        <v>4880</v>
      </c>
      <c r="BE44" s="73" t="s">
        <v>1448</v>
      </c>
      <c r="BG44" s="4">
        <v>0</v>
      </c>
      <c r="BH44" s="4">
        <v>0</v>
      </c>
      <c r="BJ44" s="19">
        <v>0</v>
      </c>
      <c r="BK44" s="19">
        <v>0</v>
      </c>
      <c r="BL44" s="19" t="s">
        <v>1449</v>
      </c>
      <c r="BN44" s="19" t="s">
        <v>2226</v>
      </c>
      <c r="BP44" s="19"/>
      <c r="BQ44" s="19">
        <v>0</v>
      </c>
      <c r="BR44" s="19"/>
      <c r="BS44" s="19">
        <v>0</v>
      </c>
      <c r="BT44" s="73" t="s">
        <v>2226</v>
      </c>
      <c r="BU44" s="19">
        <v>0</v>
      </c>
    </row>
    <row r="45" spans="1:73" ht="25.5">
      <c r="A45" s="55" t="s">
        <v>624</v>
      </c>
      <c r="B45" s="4" t="s">
        <v>487</v>
      </c>
      <c r="G45" s="19">
        <v>0</v>
      </c>
      <c r="I45" s="19">
        <v>0</v>
      </c>
      <c r="L45" s="19">
        <v>0</v>
      </c>
      <c r="Q45" s="19">
        <v>0</v>
      </c>
      <c r="R45" s="19">
        <v>0</v>
      </c>
      <c r="S45" s="19">
        <v>0</v>
      </c>
      <c r="T45" s="19">
        <v>0</v>
      </c>
      <c r="V45" s="73" t="s">
        <v>1450</v>
      </c>
      <c r="W45" s="19">
        <v>0</v>
      </c>
      <c r="Z45" s="73" t="s">
        <v>4072</v>
      </c>
      <c r="AD45" s="4">
        <v>0</v>
      </c>
      <c r="AE45" s="4">
        <v>0</v>
      </c>
      <c r="AF45" s="4">
        <v>0</v>
      </c>
      <c r="AG45" s="4" t="s">
        <v>5098</v>
      </c>
      <c r="AH45" s="4">
        <v>0</v>
      </c>
      <c r="AI45" s="4">
        <v>0</v>
      </c>
      <c r="AJ45" s="4">
        <v>0</v>
      </c>
      <c r="AK45" s="4">
        <v>0</v>
      </c>
      <c r="AL45" s="4">
        <v>0</v>
      </c>
      <c r="AN45" s="4" t="s">
        <v>5117</v>
      </c>
      <c r="AO45" s="4">
        <v>0</v>
      </c>
      <c r="AP45" s="4">
        <v>0</v>
      </c>
      <c r="AQ45" s="4" t="s">
        <v>5118</v>
      </c>
      <c r="AR45" s="73" t="s">
        <v>1451</v>
      </c>
      <c r="AS45" s="19" t="s">
        <v>1452</v>
      </c>
      <c r="AT45" s="19" t="s">
        <v>3964</v>
      </c>
      <c r="AY45" s="19" t="s">
        <v>1453</v>
      </c>
      <c r="BB45" s="19">
        <v>0</v>
      </c>
      <c r="BE45" s="73" t="s">
        <v>1454</v>
      </c>
      <c r="BG45" s="4">
        <v>0</v>
      </c>
      <c r="BH45" s="4">
        <v>0</v>
      </c>
      <c r="BI45" s="19" t="s">
        <v>4989</v>
      </c>
      <c r="BJ45" s="19">
        <v>0</v>
      </c>
      <c r="BK45" s="19" t="s">
        <v>1455</v>
      </c>
      <c r="BP45" s="19"/>
      <c r="BQ45" s="73" t="s">
        <v>1456</v>
      </c>
      <c r="BR45" s="73"/>
      <c r="BS45" s="19">
        <v>0</v>
      </c>
      <c r="BT45" s="73" t="s">
        <v>1457</v>
      </c>
      <c r="BU45" s="19" t="s">
        <v>1458</v>
      </c>
    </row>
    <row r="46" spans="1:73" ht="25.5">
      <c r="A46" s="55" t="s">
        <v>625</v>
      </c>
      <c r="B46" s="4" t="s">
        <v>5088</v>
      </c>
      <c r="G46" s="19">
        <v>0</v>
      </c>
      <c r="I46" s="19">
        <v>0</v>
      </c>
      <c r="L46" s="19" t="s">
        <v>1459</v>
      </c>
      <c r="N46" s="73" t="s">
        <v>4000</v>
      </c>
      <c r="Q46" s="19">
        <v>0</v>
      </c>
      <c r="R46" s="19">
        <v>0</v>
      </c>
      <c r="S46" s="19">
        <v>0</v>
      </c>
      <c r="T46" s="19">
        <v>0</v>
      </c>
      <c r="V46" s="19">
        <v>0</v>
      </c>
      <c r="W46" s="19">
        <v>0</v>
      </c>
      <c r="X46" s="73" t="s">
        <v>1460</v>
      </c>
      <c r="Z46" s="73" t="s">
        <v>1461</v>
      </c>
      <c r="AD46" s="4" t="s">
        <v>5099</v>
      </c>
      <c r="AE46" s="4" t="s">
        <v>5100</v>
      </c>
      <c r="AF46" s="4">
        <v>0</v>
      </c>
      <c r="AG46" s="4">
        <v>0</v>
      </c>
      <c r="AH46" s="4">
        <v>0</v>
      </c>
      <c r="AI46" s="4" t="s">
        <v>3932</v>
      </c>
      <c r="AJ46" s="4" t="s">
        <v>4000</v>
      </c>
      <c r="AK46" s="4" t="s">
        <v>1914</v>
      </c>
      <c r="AL46" s="4" t="s">
        <v>3936</v>
      </c>
      <c r="AN46" s="4" t="s">
        <v>4000</v>
      </c>
      <c r="AO46" s="4" t="s">
        <v>5119</v>
      </c>
      <c r="AP46" s="4" t="s">
        <v>5120</v>
      </c>
      <c r="AQ46" s="4" t="s">
        <v>5121</v>
      </c>
      <c r="AR46" s="73" t="s">
        <v>1462</v>
      </c>
      <c r="AS46" s="19" t="s">
        <v>1463</v>
      </c>
      <c r="AT46" s="19">
        <v>0</v>
      </c>
      <c r="AY46" s="19" t="s">
        <v>4000</v>
      </c>
      <c r="BB46" s="73" t="s">
        <v>1464</v>
      </c>
      <c r="BE46" s="73" t="s">
        <v>1465</v>
      </c>
      <c r="BG46" s="4">
        <v>0</v>
      </c>
      <c r="BH46" s="4">
        <v>0</v>
      </c>
      <c r="BI46" s="19" t="s">
        <v>1580</v>
      </c>
      <c r="BJ46" s="19">
        <v>0</v>
      </c>
      <c r="BK46" s="19" t="s">
        <v>1466</v>
      </c>
      <c r="BN46" s="19" t="s">
        <v>4000</v>
      </c>
      <c r="BP46" s="19"/>
      <c r="BQ46" s="19">
        <v>0</v>
      </c>
      <c r="BR46" s="19"/>
      <c r="BS46" s="19">
        <v>0</v>
      </c>
      <c r="BT46" s="73" t="s">
        <v>1467</v>
      </c>
      <c r="BU46" s="19" t="s">
        <v>1468</v>
      </c>
    </row>
    <row r="47" spans="1:73" ht="25.5">
      <c r="A47" s="46" t="s">
        <v>623</v>
      </c>
      <c r="B47" s="4">
        <v>0</v>
      </c>
      <c r="G47" s="19">
        <v>0</v>
      </c>
      <c r="I47" s="19">
        <v>0</v>
      </c>
      <c r="L47" s="19">
        <v>0</v>
      </c>
      <c r="Q47" s="19">
        <v>0</v>
      </c>
      <c r="R47" s="19">
        <v>0</v>
      </c>
      <c r="S47" s="19">
        <v>0</v>
      </c>
      <c r="T47" s="73" t="s">
        <v>1469</v>
      </c>
      <c r="U47" s="73"/>
      <c r="V47" s="73" t="s">
        <v>1470</v>
      </c>
      <c r="W47" s="19">
        <v>0</v>
      </c>
      <c r="AA47" s="19" t="s">
        <v>1471</v>
      </c>
      <c r="AD47" s="4">
        <v>0</v>
      </c>
      <c r="AE47" s="4" t="s">
        <v>5101</v>
      </c>
      <c r="AF47" s="4">
        <v>0</v>
      </c>
      <c r="AG47" s="4" t="s">
        <v>5102</v>
      </c>
      <c r="AH47" s="4">
        <v>0</v>
      </c>
      <c r="AI47" s="4">
        <v>0</v>
      </c>
      <c r="AJ47" s="4">
        <v>0</v>
      </c>
      <c r="AK47" s="4">
        <v>0</v>
      </c>
      <c r="AL47" s="4" t="s">
        <v>5122</v>
      </c>
      <c r="AN47" s="4">
        <v>0</v>
      </c>
      <c r="AO47" s="4">
        <v>0</v>
      </c>
      <c r="AP47" s="4">
        <v>0</v>
      </c>
      <c r="AQ47" s="4">
        <v>0</v>
      </c>
      <c r="AR47" s="19">
        <v>0</v>
      </c>
      <c r="AT47" s="19" t="s">
        <v>1472</v>
      </c>
      <c r="BB47" s="19">
        <v>0</v>
      </c>
      <c r="BE47" s="19">
        <v>0</v>
      </c>
      <c r="BG47" s="4">
        <v>0</v>
      </c>
      <c r="BH47" s="4">
        <v>0</v>
      </c>
      <c r="BI47" s="19">
        <v>0</v>
      </c>
      <c r="BJ47" s="19" t="s">
        <v>1473</v>
      </c>
      <c r="BK47" s="19">
        <v>0</v>
      </c>
      <c r="BN47" s="19" t="s">
        <v>1474</v>
      </c>
      <c r="BP47" s="19"/>
      <c r="BQ47" s="73" t="s">
        <v>1475</v>
      </c>
      <c r="BR47" s="73"/>
      <c r="BS47" s="19">
        <v>0</v>
      </c>
      <c r="BT47" s="19">
        <v>0</v>
      </c>
      <c r="BU47" s="19">
        <v>0</v>
      </c>
    </row>
    <row r="48" spans="1:73">
      <c r="A48" s="55" t="s">
        <v>620</v>
      </c>
      <c r="B48" s="4"/>
      <c r="T48" s="19">
        <v>2005</v>
      </c>
      <c r="V48" s="19">
        <v>1984</v>
      </c>
      <c r="AA48" s="19">
        <v>2009</v>
      </c>
      <c r="AD48" s="4"/>
      <c r="AE48" s="4">
        <v>2008</v>
      </c>
      <c r="AF48" s="4"/>
      <c r="AG48" s="4">
        <v>2008</v>
      </c>
      <c r="AH48" s="4"/>
      <c r="AL48" s="4">
        <v>2003</v>
      </c>
      <c r="BN48" s="19">
        <v>2009</v>
      </c>
      <c r="BP48" s="19"/>
      <c r="BQ48" s="19">
        <v>1997</v>
      </c>
      <c r="BR48" s="19"/>
      <c r="BS48" s="19"/>
      <c r="BT48" s="19"/>
      <c r="BU48" s="19"/>
    </row>
    <row r="49" spans="1:73">
      <c r="A49" s="55" t="s">
        <v>621</v>
      </c>
      <c r="B49" s="4"/>
      <c r="T49" s="19">
        <v>27</v>
      </c>
      <c r="V49" s="19">
        <v>37</v>
      </c>
      <c r="AA49" s="19">
        <v>35</v>
      </c>
      <c r="AD49" s="4"/>
      <c r="AE49" s="4">
        <v>25</v>
      </c>
      <c r="AF49" s="4"/>
      <c r="AG49" s="4">
        <v>35</v>
      </c>
      <c r="AH49" s="4"/>
      <c r="AL49" s="4">
        <v>32</v>
      </c>
      <c r="BJ49" s="19">
        <v>15</v>
      </c>
      <c r="BN49" s="19">
        <v>37</v>
      </c>
      <c r="BP49" s="19"/>
      <c r="BQ49" s="19">
        <v>10</v>
      </c>
      <c r="BR49" s="19"/>
      <c r="BS49" s="19"/>
      <c r="BT49" s="19"/>
      <c r="BU49" s="19"/>
    </row>
    <row r="50" spans="1:73">
      <c r="A50" s="55" t="s">
        <v>622</v>
      </c>
      <c r="B50" s="4">
        <v>0</v>
      </c>
      <c r="G50" s="19">
        <v>0</v>
      </c>
      <c r="I50" s="19">
        <v>0</v>
      </c>
      <c r="L50" s="19">
        <v>0</v>
      </c>
      <c r="Q50" s="19">
        <v>0</v>
      </c>
      <c r="R50" s="19">
        <v>0</v>
      </c>
      <c r="S50" s="19">
        <v>0</v>
      </c>
      <c r="T50" s="19">
        <v>0</v>
      </c>
      <c r="V50" s="19">
        <v>0</v>
      </c>
      <c r="W50" s="19">
        <v>0</v>
      </c>
      <c r="AD50" s="4">
        <v>0</v>
      </c>
      <c r="AE50" s="4">
        <v>0</v>
      </c>
      <c r="AF50" s="4">
        <v>0</v>
      </c>
      <c r="AG50" s="4">
        <v>0</v>
      </c>
      <c r="AH50" s="4">
        <v>0</v>
      </c>
      <c r="AI50" s="4">
        <v>0</v>
      </c>
      <c r="AJ50" s="4">
        <v>0</v>
      </c>
      <c r="AK50" s="4">
        <v>0</v>
      </c>
      <c r="AL50" s="4">
        <v>0</v>
      </c>
      <c r="AN50" s="4">
        <v>0</v>
      </c>
      <c r="AO50" s="4">
        <v>0</v>
      </c>
      <c r="AP50" s="4">
        <v>0</v>
      </c>
      <c r="AQ50" s="4">
        <v>0</v>
      </c>
      <c r="AR50" s="19">
        <v>0</v>
      </c>
      <c r="AT50" s="19">
        <v>0</v>
      </c>
      <c r="BB50" s="19">
        <v>0</v>
      </c>
      <c r="BE50" s="19">
        <v>0</v>
      </c>
      <c r="BG50" s="4">
        <v>0</v>
      </c>
      <c r="BH50" s="4">
        <v>0</v>
      </c>
      <c r="BI50" s="19">
        <v>0</v>
      </c>
      <c r="BJ50" s="19">
        <v>0</v>
      </c>
      <c r="BK50" s="19">
        <v>0</v>
      </c>
      <c r="BP50" s="19"/>
      <c r="BQ50" s="19">
        <v>0</v>
      </c>
      <c r="BR50" s="19"/>
      <c r="BS50" s="19">
        <v>0</v>
      </c>
      <c r="BT50" s="19">
        <v>0</v>
      </c>
      <c r="BU50" s="19">
        <v>0</v>
      </c>
    </row>
    <row r="51" spans="1:73">
      <c r="A51" s="74" t="s">
        <v>1792</v>
      </c>
      <c r="B51" s="4">
        <v>0</v>
      </c>
      <c r="G51" s="19">
        <v>0</v>
      </c>
      <c r="I51" s="19">
        <v>0</v>
      </c>
      <c r="L51" s="19">
        <v>0</v>
      </c>
      <c r="Q51" s="19">
        <v>0</v>
      </c>
      <c r="R51" s="19">
        <v>0</v>
      </c>
      <c r="S51" s="19">
        <v>0</v>
      </c>
      <c r="T51" s="19">
        <v>0</v>
      </c>
      <c r="V51" s="73" t="s">
        <v>3904</v>
      </c>
      <c r="W51" s="19">
        <v>0</v>
      </c>
      <c r="AD51" s="4">
        <v>0</v>
      </c>
      <c r="AE51" s="4" t="s">
        <v>2226</v>
      </c>
      <c r="AF51" s="4">
        <v>0</v>
      </c>
      <c r="AG51" s="4" t="s">
        <v>2226</v>
      </c>
      <c r="AH51" s="4">
        <v>0</v>
      </c>
      <c r="AI51" s="4">
        <v>0</v>
      </c>
      <c r="AJ51" s="4">
        <v>0</v>
      </c>
      <c r="AK51" s="4">
        <v>0</v>
      </c>
      <c r="AL51" s="4" t="s">
        <v>2226</v>
      </c>
      <c r="AN51" s="4">
        <v>0</v>
      </c>
      <c r="AO51" s="4">
        <v>0</v>
      </c>
      <c r="AP51" s="4">
        <v>0</v>
      </c>
      <c r="AQ51" s="4">
        <v>0</v>
      </c>
      <c r="AR51" s="19">
        <v>0</v>
      </c>
      <c r="AT51" s="19">
        <v>0</v>
      </c>
      <c r="BB51" s="19">
        <v>0</v>
      </c>
      <c r="BE51" s="19">
        <v>0</v>
      </c>
      <c r="BG51" s="4">
        <v>0</v>
      </c>
      <c r="BH51" s="4">
        <v>0</v>
      </c>
      <c r="BI51" s="19">
        <v>0</v>
      </c>
      <c r="BJ51" s="19" t="s">
        <v>2226</v>
      </c>
      <c r="BK51" s="19">
        <v>0</v>
      </c>
      <c r="BN51" s="19" t="s">
        <v>2226</v>
      </c>
      <c r="BP51" s="19"/>
      <c r="BQ51" s="19">
        <v>0</v>
      </c>
      <c r="BR51" s="19"/>
      <c r="BS51" s="19">
        <v>0</v>
      </c>
      <c r="BT51" s="19">
        <v>0</v>
      </c>
      <c r="BU51" s="19">
        <v>0</v>
      </c>
    </row>
    <row r="52" spans="1:73">
      <c r="A52" s="55" t="s">
        <v>624</v>
      </c>
      <c r="B52" s="4">
        <v>0</v>
      </c>
      <c r="G52" s="19">
        <v>0</v>
      </c>
      <c r="I52" s="19">
        <v>0</v>
      </c>
      <c r="L52" s="19">
        <v>0</v>
      </c>
      <c r="Q52" s="19">
        <v>0</v>
      </c>
      <c r="R52" s="19">
        <v>0</v>
      </c>
      <c r="S52" s="19">
        <v>0</v>
      </c>
      <c r="T52" s="73" t="s">
        <v>4551</v>
      </c>
      <c r="U52" s="73"/>
      <c r="V52" s="19">
        <v>0</v>
      </c>
      <c r="W52" s="19">
        <v>0</v>
      </c>
      <c r="AD52" s="4">
        <v>0</v>
      </c>
      <c r="AE52" s="4">
        <v>0</v>
      </c>
      <c r="AF52" s="4">
        <v>0</v>
      </c>
      <c r="AG52" s="4" t="s">
        <v>5103</v>
      </c>
      <c r="AH52" s="4">
        <v>0</v>
      </c>
      <c r="AI52" s="4">
        <v>0</v>
      </c>
      <c r="AJ52" s="4">
        <v>0</v>
      </c>
      <c r="AK52" s="4">
        <v>0</v>
      </c>
      <c r="AL52" s="4">
        <v>0</v>
      </c>
      <c r="AN52" s="4">
        <v>0</v>
      </c>
      <c r="AO52" s="4">
        <v>0</v>
      </c>
      <c r="AP52" s="4">
        <v>0</v>
      </c>
      <c r="AQ52" s="4">
        <v>0</v>
      </c>
      <c r="AR52" s="19">
        <v>0</v>
      </c>
      <c r="AT52" s="19">
        <v>0</v>
      </c>
      <c r="BB52" s="19">
        <v>0</v>
      </c>
      <c r="BE52" s="19">
        <v>0</v>
      </c>
      <c r="BG52" s="4">
        <v>0</v>
      </c>
      <c r="BH52" s="4">
        <v>0</v>
      </c>
      <c r="BI52" s="19">
        <v>0</v>
      </c>
      <c r="BJ52" s="19">
        <v>0</v>
      </c>
      <c r="BK52" s="19">
        <v>0</v>
      </c>
      <c r="BP52" s="19"/>
      <c r="BQ52" s="73" t="s">
        <v>1476</v>
      </c>
      <c r="BR52" s="73"/>
      <c r="BS52" s="19">
        <v>0</v>
      </c>
      <c r="BT52" s="19">
        <v>0</v>
      </c>
      <c r="BU52" s="19">
        <v>0</v>
      </c>
    </row>
    <row r="53" spans="1:73">
      <c r="A53" s="55" t="s">
        <v>625</v>
      </c>
      <c r="B53" s="4">
        <v>0</v>
      </c>
      <c r="G53" s="19">
        <v>0</v>
      </c>
      <c r="I53" s="19">
        <v>0</v>
      </c>
      <c r="L53" s="19">
        <v>0</v>
      </c>
      <c r="Q53" s="19">
        <v>0</v>
      </c>
      <c r="R53" s="19">
        <v>0</v>
      </c>
      <c r="S53" s="19">
        <v>0</v>
      </c>
      <c r="T53" s="73" t="s">
        <v>4000</v>
      </c>
      <c r="U53" s="73"/>
      <c r="V53" s="19">
        <v>0</v>
      </c>
      <c r="W53" s="19">
        <v>0</v>
      </c>
      <c r="AD53" s="4">
        <v>0</v>
      </c>
      <c r="AE53" s="4">
        <v>0</v>
      </c>
      <c r="AF53" s="4">
        <v>0</v>
      </c>
      <c r="AG53" s="4"/>
      <c r="AH53" s="4">
        <v>0</v>
      </c>
      <c r="AI53" s="4">
        <v>0</v>
      </c>
      <c r="AJ53" s="4">
        <v>0</v>
      </c>
      <c r="AK53" s="4">
        <v>0</v>
      </c>
      <c r="AL53" s="4" t="s">
        <v>5123</v>
      </c>
      <c r="AN53" s="4">
        <v>0</v>
      </c>
      <c r="AO53" s="4">
        <v>0</v>
      </c>
      <c r="AP53" s="4">
        <v>0</v>
      </c>
      <c r="AQ53" s="4">
        <v>0</v>
      </c>
      <c r="AR53" s="19">
        <v>0</v>
      </c>
      <c r="AT53" s="19">
        <v>0</v>
      </c>
      <c r="BB53" s="19">
        <v>0</v>
      </c>
      <c r="BE53" s="19">
        <v>0</v>
      </c>
      <c r="BG53" s="4">
        <v>0</v>
      </c>
      <c r="BH53" s="4">
        <v>0</v>
      </c>
      <c r="BI53" s="19">
        <v>0</v>
      </c>
      <c r="BJ53" s="19">
        <v>0</v>
      </c>
      <c r="BK53" s="19">
        <v>0</v>
      </c>
      <c r="BN53" s="19" t="s">
        <v>4000</v>
      </c>
      <c r="BP53" s="19"/>
      <c r="BQ53" s="73" t="s">
        <v>1914</v>
      </c>
      <c r="BR53" s="73"/>
      <c r="BS53" s="19">
        <v>0</v>
      </c>
      <c r="BT53" s="19">
        <v>0</v>
      </c>
      <c r="BU53" s="19">
        <v>0</v>
      </c>
    </row>
    <row r="54" spans="1:73">
      <c r="A54" s="54" t="s">
        <v>626</v>
      </c>
      <c r="B54" s="4">
        <v>81</v>
      </c>
      <c r="C54" s="19">
        <v>0</v>
      </c>
      <c r="E54" s="19">
        <v>0</v>
      </c>
      <c r="F54" s="19">
        <v>0</v>
      </c>
      <c r="G54" s="19">
        <v>0</v>
      </c>
      <c r="H54" s="19">
        <v>0</v>
      </c>
      <c r="I54" s="19">
        <v>0</v>
      </c>
      <c r="K54" s="19">
        <v>0</v>
      </c>
      <c r="L54" s="19">
        <v>90</v>
      </c>
      <c r="M54" s="19">
        <v>0</v>
      </c>
      <c r="N54" s="19">
        <v>0</v>
      </c>
      <c r="O54" s="19">
        <v>98</v>
      </c>
      <c r="P54" s="19">
        <v>0</v>
      </c>
      <c r="Q54" s="19">
        <v>0</v>
      </c>
      <c r="R54" s="19">
        <v>0</v>
      </c>
      <c r="S54" s="19">
        <v>0</v>
      </c>
      <c r="T54" s="19">
        <v>80</v>
      </c>
      <c r="U54" s="19">
        <v>80</v>
      </c>
      <c r="V54" s="19">
        <v>97</v>
      </c>
      <c r="W54" s="19">
        <v>0</v>
      </c>
      <c r="X54" s="19">
        <v>0</v>
      </c>
      <c r="Y54" s="19">
        <v>0</v>
      </c>
      <c r="Z54" s="19">
        <v>95</v>
      </c>
      <c r="AA54" s="19">
        <v>98</v>
      </c>
      <c r="AC54" s="19">
        <v>100</v>
      </c>
      <c r="AD54" s="4">
        <v>95</v>
      </c>
      <c r="AE54" s="4">
        <v>85</v>
      </c>
      <c r="AF54" s="4">
        <v>90</v>
      </c>
      <c r="AG54" s="4">
        <v>85</v>
      </c>
      <c r="AH54" s="4">
        <v>87</v>
      </c>
      <c r="AI54" s="4">
        <v>90</v>
      </c>
      <c r="AJ54" s="4">
        <v>75</v>
      </c>
      <c r="AK54" s="4">
        <v>95</v>
      </c>
      <c r="AL54" s="4">
        <v>88</v>
      </c>
      <c r="AN54" s="4">
        <v>90</v>
      </c>
      <c r="AP54" s="4">
        <v>90</v>
      </c>
      <c r="AQ54" s="4">
        <v>80</v>
      </c>
      <c r="AR54" s="19">
        <v>85</v>
      </c>
      <c r="AS54" s="19">
        <v>92</v>
      </c>
      <c r="AT54" s="19">
        <v>0</v>
      </c>
      <c r="AU54" s="19">
        <v>0</v>
      </c>
      <c r="AV54" s="19">
        <v>0</v>
      </c>
      <c r="AW54" s="19">
        <v>80</v>
      </c>
      <c r="AX54" s="19">
        <v>0</v>
      </c>
      <c r="AY54" s="19">
        <v>75</v>
      </c>
      <c r="BA54" s="19">
        <v>0</v>
      </c>
      <c r="BB54" s="19">
        <v>98</v>
      </c>
      <c r="BC54" s="19">
        <v>80</v>
      </c>
      <c r="BD54" s="19">
        <v>80</v>
      </c>
      <c r="BE54" s="19">
        <v>96</v>
      </c>
      <c r="BF54" s="19">
        <v>0</v>
      </c>
      <c r="BG54" s="4">
        <v>99</v>
      </c>
      <c r="BH54" s="4">
        <v>0</v>
      </c>
      <c r="BI54" s="19">
        <v>0</v>
      </c>
      <c r="BJ54" s="19">
        <v>95</v>
      </c>
      <c r="BK54" s="19">
        <v>85</v>
      </c>
      <c r="BL54" s="19">
        <v>90</v>
      </c>
      <c r="BN54" s="19">
        <v>85</v>
      </c>
      <c r="BO54" s="19">
        <v>0</v>
      </c>
      <c r="BP54" s="19"/>
      <c r="BQ54" s="19">
        <v>70</v>
      </c>
      <c r="BR54" s="19"/>
      <c r="BS54" s="19">
        <v>0</v>
      </c>
      <c r="BT54" s="19">
        <v>85</v>
      </c>
      <c r="BU54" s="19">
        <v>100</v>
      </c>
    </row>
    <row r="55" spans="1:73">
      <c r="A55" s="75" t="s">
        <v>615</v>
      </c>
      <c r="B55" s="4">
        <v>0</v>
      </c>
      <c r="C55" s="19">
        <v>50</v>
      </c>
      <c r="E55" s="19">
        <v>80</v>
      </c>
      <c r="F55" s="19">
        <v>95</v>
      </c>
      <c r="G55" s="19">
        <v>100</v>
      </c>
      <c r="H55" s="19">
        <v>75</v>
      </c>
      <c r="I55" s="19">
        <v>50</v>
      </c>
      <c r="K55" s="19">
        <v>40</v>
      </c>
      <c r="L55" s="19">
        <v>90</v>
      </c>
      <c r="M55" s="19">
        <v>80</v>
      </c>
      <c r="N55" s="19">
        <v>98</v>
      </c>
      <c r="O55" s="19">
        <v>0</v>
      </c>
      <c r="P55" s="19">
        <v>80</v>
      </c>
      <c r="Q55" s="19">
        <v>75</v>
      </c>
      <c r="R55" s="19">
        <v>80</v>
      </c>
      <c r="S55" s="19">
        <v>40</v>
      </c>
      <c r="T55" s="19">
        <v>0</v>
      </c>
      <c r="U55" s="19">
        <v>0</v>
      </c>
      <c r="V55" s="19">
        <v>97</v>
      </c>
      <c r="W55" s="19">
        <v>75</v>
      </c>
      <c r="X55" s="19">
        <v>97</v>
      </c>
      <c r="Y55" s="19">
        <v>75</v>
      </c>
      <c r="Z55" s="19">
        <v>95</v>
      </c>
      <c r="AA55" s="19">
        <v>98</v>
      </c>
      <c r="AC55" s="19">
        <v>100</v>
      </c>
      <c r="AD55" s="4">
        <v>0</v>
      </c>
      <c r="AE55" s="4">
        <v>0</v>
      </c>
      <c r="AF55" s="4">
        <v>0</v>
      </c>
      <c r="AG55" s="4">
        <v>0</v>
      </c>
      <c r="AH55" s="4">
        <v>0</v>
      </c>
      <c r="AI55" s="4">
        <v>0</v>
      </c>
      <c r="AJ55" s="4">
        <v>0</v>
      </c>
      <c r="AK55" s="4">
        <v>0</v>
      </c>
      <c r="AL55" s="4">
        <v>0</v>
      </c>
      <c r="AN55" s="4">
        <v>0</v>
      </c>
      <c r="AP55" s="4">
        <v>0</v>
      </c>
      <c r="AQ55" s="4">
        <v>0</v>
      </c>
      <c r="AR55" s="19">
        <v>85</v>
      </c>
      <c r="AS55" s="19">
        <v>0</v>
      </c>
      <c r="AT55" s="19">
        <v>90</v>
      </c>
      <c r="AU55" s="19">
        <v>70</v>
      </c>
      <c r="AV55" s="19">
        <v>40</v>
      </c>
      <c r="AW55" s="19">
        <v>75</v>
      </c>
      <c r="AX55" s="19">
        <v>75</v>
      </c>
      <c r="AY55" s="19">
        <v>75</v>
      </c>
      <c r="BA55" s="19">
        <v>90</v>
      </c>
      <c r="BB55" s="19">
        <v>92</v>
      </c>
      <c r="BC55" s="19">
        <v>75</v>
      </c>
      <c r="BD55" s="19">
        <v>75</v>
      </c>
      <c r="BE55" s="19">
        <v>96</v>
      </c>
      <c r="BF55" s="19">
        <v>0</v>
      </c>
      <c r="BG55" s="4">
        <v>0</v>
      </c>
      <c r="BH55" s="4">
        <v>0</v>
      </c>
      <c r="BI55" s="19">
        <v>78</v>
      </c>
      <c r="BJ55" s="19">
        <v>95</v>
      </c>
      <c r="BK55" s="19">
        <v>0</v>
      </c>
      <c r="BL55" s="19">
        <v>100</v>
      </c>
      <c r="BN55" s="19">
        <v>0</v>
      </c>
      <c r="BO55" s="19">
        <v>100</v>
      </c>
      <c r="BP55" s="19"/>
      <c r="BQ55" s="19">
        <v>70</v>
      </c>
      <c r="BR55" s="19"/>
      <c r="BS55" s="19">
        <v>75</v>
      </c>
      <c r="BT55" s="19">
        <v>85</v>
      </c>
      <c r="BU55" s="19">
        <v>100</v>
      </c>
    </row>
    <row r="56" spans="1:73">
      <c r="A56" s="46" t="s">
        <v>627</v>
      </c>
      <c r="B56" s="4">
        <v>0</v>
      </c>
      <c r="G56" s="19">
        <v>0</v>
      </c>
      <c r="I56" s="19">
        <v>0</v>
      </c>
      <c r="L56" s="19">
        <v>1</v>
      </c>
      <c r="M56" s="19">
        <v>0</v>
      </c>
      <c r="O56" s="19">
        <v>1</v>
      </c>
      <c r="Q56" s="19">
        <v>0</v>
      </c>
      <c r="R56" s="19">
        <v>0</v>
      </c>
      <c r="S56" s="19">
        <v>0</v>
      </c>
      <c r="T56" s="19">
        <v>0</v>
      </c>
      <c r="V56" s="19">
        <v>1</v>
      </c>
      <c r="W56" s="19">
        <v>0</v>
      </c>
      <c r="X56" s="19">
        <v>0</v>
      </c>
      <c r="Y56" s="19">
        <v>2</v>
      </c>
      <c r="Z56" s="19">
        <v>1</v>
      </c>
      <c r="AA56" s="19">
        <v>1</v>
      </c>
      <c r="AC56" s="19">
        <v>2</v>
      </c>
      <c r="AD56" s="4">
        <v>1</v>
      </c>
      <c r="AE56" s="4">
        <v>1</v>
      </c>
      <c r="AF56" s="4">
        <v>3</v>
      </c>
      <c r="AG56" s="4">
        <v>2</v>
      </c>
      <c r="AH56" s="4">
        <v>1</v>
      </c>
      <c r="AI56" s="4">
        <v>1</v>
      </c>
      <c r="AJ56" s="4">
        <v>2</v>
      </c>
      <c r="AK56" s="4">
        <v>1</v>
      </c>
      <c r="AL56" s="4">
        <v>2</v>
      </c>
      <c r="AN56" s="4">
        <v>1</v>
      </c>
      <c r="AP56" s="4">
        <v>0</v>
      </c>
      <c r="AQ56" s="4">
        <v>1</v>
      </c>
      <c r="AR56" s="19">
        <v>1</v>
      </c>
      <c r="AS56" s="19">
        <v>2</v>
      </c>
      <c r="AT56" s="19">
        <v>0</v>
      </c>
      <c r="AX56" s="19">
        <v>0</v>
      </c>
      <c r="AY56" s="19">
        <v>2</v>
      </c>
      <c r="BA56" s="19">
        <v>0</v>
      </c>
      <c r="BB56" s="19">
        <v>1</v>
      </c>
      <c r="BC56" s="19">
        <v>1</v>
      </c>
      <c r="BE56" s="19">
        <v>1</v>
      </c>
      <c r="BH56" s="4">
        <v>0</v>
      </c>
      <c r="BI56" s="19">
        <v>0</v>
      </c>
      <c r="BJ56" s="19">
        <v>1</v>
      </c>
      <c r="BK56" s="19">
        <v>0</v>
      </c>
      <c r="BL56" s="19">
        <v>2</v>
      </c>
      <c r="BN56" s="19">
        <v>2</v>
      </c>
      <c r="BP56" s="19"/>
      <c r="BQ56" s="19">
        <v>1</v>
      </c>
      <c r="BR56" s="19"/>
      <c r="BS56" s="19">
        <v>0</v>
      </c>
      <c r="BT56" s="19">
        <v>1</v>
      </c>
      <c r="BU56" s="19">
        <v>2</v>
      </c>
    </row>
    <row r="57" spans="1:73">
      <c r="A57" s="76" t="s">
        <v>615</v>
      </c>
      <c r="B57" s="4">
        <v>0</v>
      </c>
      <c r="C57" s="19">
        <v>2</v>
      </c>
      <c r="E57" s="19">
        <v>1</v>
      </c>
      <c r="F57" s="19">
        <v>1</v>
      </c>
      <c r="G57" s="19">
        <v>3</v>
      </c>
      <c r="H57" s="19">
        <v>2</v>
      </c>
      <c r="I57" s="19">
        <v>1</v>
      </c>
      <c r="J57" s="19">
        <v>0</v>
      </c>
      <c r="L57" s="19">
        <v>1</v>
      </c>
      <c r="M57" s="19">
        <v>0</v>
      </c>
      <c r="N57" s="19">
        <v>1</v>
      </c>
      <c r="O57" s="19">
        <v>1</v>
      </c>
      <c r="P57" s="19">
        <v>1</v>
      </c>
      <c r="Q57" s="19">
        <v>1</v>
      </c>
      <c r="R57" s="19">
        <v>1</v>
      </c>
      <c r="S57" s="19">
        <v>1</v>
      </c>
      <c r="T57" s="19">
        <v>0</v>
      </c>
      <c r="V57" s="19">
        <v>1</v>
      </c>
      <c r="W57" s="19">
        <v>0</v>
      </c>
      <c r="X57" s="19">
        <v>0</v>
      </c>
      <c r="Y57" s="19">
        <v>2</v>
      </c>
      <c r="Z57" s="19">
        <v>1</v>
      </c>
      <c r="AA57" s="19">
        <v>1</v>
      </c>
      <c r="AC57" s="19">
        <v>2</v>
      </c>
      <c r="AD57" s="4">
        <v>0</v>
      </c>
      <c r="AE57" s="4">
        <v>0</v>
      </c>
      <c r="AF57" s="4">
        <v>0</v>
      </c>
      <c r="AG57" s="4">
        <v>0</v>
      </c>
      <c r="AH57" s="4">
        <v>0</v>
      </c>
      <c r="AI57" s="4">
        <v>0</v>
      </c>
      <c r="AJ57" s="4">
        <v>0</v>
      </c>
      <c r="AK57" s="4">
        <v>0</v>
      </c>
      <c r="AL57" s="4">
        <v>0</v>
      </c>
      <c r="AN57" s="4">
        <v>0</v>
      </c>
      <c r="AP57" s="4">
        <v>0</v>
      </c>
      <c r="AQ57" s="4">
        <v>0</v>
      </c>
      <c r="AR57" s="19">
        <v>1</v>
      </c>
      <c r="AS57" s="19">
        <v>2</v>
      </c>
      <c r="AT57" s="19">
        <v>2</v>
      </c>
      <c r="AU57" s="19">
        <v>1</v>
      </c>
      <c r="AV57" s="19">
        <v>1</v>
      </c>
      <c r="AX57" s="19">
        <v>1</v>
      </c>
      <c r="AY57" s="19">
        <v>2</v>
      </c>
      <c r="BA57" s="19">
        <v>1</v>
      </c>
      <c r="BB57" s="19">
        <v>1</v>
      </c>
      <c r="BC57" s="19">
        <v>1</v>
      </c>
      <c r="BE57" s="19">
        <v>1</v>
      </c>
      <c r="BH57" s="4">
        <v>0</v>
      </c>
      <c r="BI57" s="19">
        <v>2</v>
      </c>
      <c r="BJ57" s="19">
        <v>1</v>
      </c>
      <c r="BK57" s="19">
        <v>0</v>
      </c>
      <c r="BL57" s="19">
        <v>1</v>
      </c>
      <c r="BN57" s="19">
        <v>2</v>
      </c>
      <c r="BO57" s="19">
        <v>1</v>
      </c>
      <c r="BP57" s="19"/>
      <c r="BQ57" s="19">
        <v>1</v>
      </c>
      <c r="BR57" s="19"/>
      <c r="BS57" s="19">
        <v>2</v>
      </c>
      <c r="BT57" s="19">
        <v>1</v>
      </c>
      <c r="BU57" s="19">
        <v>1</v>
      </c>
    </row>
    <row r="58" spans="1:73">
      <c r="A58" s="46" t="s">
        <v>569</v>
      </c>
      <c r="B58" s="4" t="s">
        <v>1995</v>
      </c>
      <c r="C58" s="19" t="s">
        <v>2994</v>
      </c>
      <c r="E58" s="19" t="s">
        <v>2994</v>
      </c>
      <c r="F58" s="19" t="s">
        <v>2994</v>
      </c>
      <c r="G58" s="19" t="s">
        <v>590</v>
      </c>
      <c r="H58" s="19" t="s">
        <v>2994</v>
      </c>
      <c r="I58" s="19" t="s">
        <v>1995</v>
      </c>
      <c r="J58" s="19" t="s">
        <v>450</v>
      </c>
      <c r="K58" s="19" t="s">
        <v>590</v>
      </c>
      <c r="L58" s="19" t="s">
        <v>1995</v>
      </c>
      <c r="M58" s="19" t="s">
        <v>1995</v>
      </c>
      <c r="N58" s="73" t="s">
        <v>2994</v>
      </c>
      <c r="O58" s="19" t="s">
        <v>1995</v>
      </c>
      <c r="P58" s="19" t="s">
        <v>2994</v>
      </c>
      <c r="Q58" s="19" t="s">
        <v>590</v>
      </c>
      <c r="R58" s="19" t="s">
        <v>1995</v>
      </c>
      <c r="S58" s="19" t="s">
        <v>590</v>
      </c>
      <c r="T58" s="19" t="s">
        <v>1995</v>
      </c>
      <c r="V58" s="19" t="s">
        <v>590</v>
      </c>
      <c r="W58" s="19" t="s">
        <v>590</v>
      </c>
      <c r="X58" s="73" t="s">
        <v>2994</v>
      </c>
      <c r="Y58" s="19" t="s">
        <v>2994</v>
      </c>
      <c r="Z58" s="19" t="s">
        <v>1995</v>
      </c>
      <c r="AA58" s="19" t="s">
        <v>450</v>
      </c>
      <c r="AC58" s="19" t="s">
        <v>2994</v>
      </c>
      <c r="AD58" s="4" t="s">
        <v>1995</v>
      </c>
      <c r="AE58" s="4" t="s">
        <v>1995</v>
      </c>
      <c r="AF58" s="4" t="s">
        <v>1995</v>
      </c>
      <c r="AG58" s="4" t="s">
        <v>1995</v>
      </c>
      <c r="AH58" s="4" t="s">
        <v>1995</v>
      </c>
      <c r="AI58" s="4" t="s">
        <v>1995</v>
      </c>
      <c r="AJ58" s="4" t="s">
        <v>1995</v>
      </c>
      <c r="AK58" s="4" t="s">
        <v>1995</v>
      </c>
      <c r="AL58" s="4" t="s">
        <v>1995</v>
      </c>
      <c r="AN58" s="4" t="s">
        <v>1995</v>
      </c>
      <c r="AP58" s="4" t="s">
        <v>1995</v>
      </c>
      <c r="AQ58" s="4" t="s">
        <v>590</v>
      </c>
      <c r="AR58" s="19" t="s">
        <v>1995</v>
      </c>
      <c r="AS58" s="19" t="s">
        <v>2994</v>
      </c>
      <c r="AT58" s="19" t="s">
        <v>590</v>
      </c>
      <c r="AU58" s="19" t="s">
        <v>2994</v>
      </c>
      <c r="AV58" s="73" t="s">
        <v>2994</v>
      </c>
      <c r="AX58" s="19" t="s">
        <v>590</v>
      </c>
      <c r="AY58" s="19" t="s">
        <v>2994</v>
      </c>
      <c r="BA58" s="19" t="s">
        <v>1995</v>
      </c>
      <c r="BB58" s="19" t="s">
        <v>1995</v>
      </c>
      <c r="BC58" s="19" t="s">
        <v>2994</v>
      </c>
      <c r="BE58" s="19" t="s">
        <v>1995</v>
      </c>
      <c r="BG58" s="4" t="s">
        <v>1995</v>
      </c>
      <c r="BH58" s="4" t="s">
        <v>1995</v>
      </c>
      <c r="BI58" s="19" t="s">
        <v>1995</v>
      </c>
      <c r="BK58" s="19" t="s">
        <v>590</v>
      </c>
      <c r="BL58" s="19" t="s">
        <v>2994</v>
      </c>
      <c r="BN58" s="19" t="s">
        <v>590</v>
      </c>
      <c r="BO58" s="19" t="s">
        <v>2994</v>
      </c>
      <c r="BP58" s="19"/>
      <c r="BQ58" s="19" t="s">
        <v>1995</v>
      </c>
      <c r="BR58" s="19"/>
      <c r="BS58" s="19" t="s">
        <v>1995</v>
      </c>
      <c r="BT58" s="19" t="s">
        <v>1995</v>
      </c>
      <c r="BU58" s="19" t="s">
        <v>1995</v>
      </c>
    </row>
    <row r="59" spans="1:73">
      <c r="A59" s="46" t="s">
        <v>570</v>
      </c>
      <c r="B59" s="4" t="s">
        <v>590</v>
      </c>
      <c r="C59" s="19" t="s">
        <v>450</v>
      </c>
      <c r="E59" s="19" t="s">
        <v>450</v>
      </c>
      <c r="F59" s="19" t="s">
        <v>450</v>
      </c>
      <c r="G59" s="19" t="s">
        <v>590</v>
      </c>
      <c r="H59" s="19" t="s">
        <v>450</v>
      </c>
      <c r="I59" s="19" t="s">
        <v>590</v>
      </c>
      <c r="J59" s="19" t="s">
        <v>450</v>
      </c>
      <c r="K59" s="19" t="s">
        <v>450</v>
      </c>
      <c r="L59" s="19" t="s">
        <v>590</v>
      </c>
      <c r="M59" s="19" t="s">
        <v>590</v>
      </c>
      <c r="N59" s="73" t="s">
        <v>450</v>
      </c>
      <c r="O59" s="19" t="s">
        <v>590</v>
      </c>
      <c r="P59" s="19" t="s">
        <v>450</v>
      </c>
      <c r="Q59" s="19" t="s">
        <v>590</v>
      </c>
      <c r="R59" s="19" t="s">
        <v>590</v>
      </c>
      <c r="S59" s="19" t="s">
        <v>590</v>
      </c>
      <c r="T59" s="19" t="s">
        <v>590</v>
      </c>
      <c r="V59" s="19" t="s">
        <v>1995</v>
      </c>
      <c r="W59" s="19" t="s">
        <v>590</v>
      </c>
      <c r="X59" s="73" t="s">
        <v>2994</v>
      </c>
      <c r="Y59" s="19" t="s">
        <v>450</v>
      </c>
      <c r="Z59" s="19" t="s">
        <v>590</v>
      </c>
      <c r="AA59" s="19" t="s">
        <v>450</v>
      </c>
      <c r="AC59" s="19" t="s">
        <v>450</v>
      </c>
      <c r="AD59" s="4" t="s">
        <v>590</v>
      </c>
      <c r="AE59" s="4" t="s">
        <v>1995</v>
      </c>
      <c r="AF59" s="4" t="s">
        <v>1995</v>
      </c>
      <c r="AG59" s="4" t="s">
        <v>1995</v>
      </c>
      <c r="AH59" s="4" t="s">
        <v>1995</v>
      </c>
      <c r="AI59" s="4" t="s">
        <v>1995</v>
      </c>
      <c r="AJ59" s="4" t="s">
        <v>590</v>
      </c>
      <c r="AK59" s="4" t="s">
        <v>1995</v>
      </c>
      <c r="AL59" s="4" t="s">
        <v>590</v>
      </c>
      <c r="AN59" s="4" t="s">
        <v>590</v>
      </c>
      <c r="AP59" s="4" t="s">
        <v>590</v>
      </c>
      <c r="AQ59" s="4" t="s">
        <v>590</v>
      </c>
      <c r="AR59" s="19" t="s">
        <v>1995</v>
      </c>
      <c r="AS59" s="19" t="s">
        <v>2994</v>
      </c>
      <c r="AT59" s="19" t="s">
        <v>590</v>
      </c>
      <c r="AU59" s="19" t="s">
        <v>450</v>
      </c>
      <c r="AV59" s="73" t="s">
        <v>450</v>
      </c>
      <c r="AX59" s="19" t="s">
        <v>590</v>
      </c>
      <c r="AY59" s="19" t="s">
        <v>450</v>
      </c>
      <c r="BA59" s="19" t="s">
        <v>1995</v>
      </c>
      <c r="BB59" s="19" t="s">
        <v>1995</v>
      </c>
      <c r="BC59" s="19" t="s">
        <v>2994</v>
      </c>
      <c r="BE59" s="19" t="s">
        <v>590</v>
      </c>
      <c r="BG59" s="4" t="s">
        <v>590</v>
      </c>
      <c r="BH59" s="4" t="s">
        <v>590</v>
      </c>
      <c r="BI59" s="19" t="s">
        <v>590</v>
      </c>
      <c r="BK59" s="19" t="s">
        <v>590</v>
      </c>
      <c r="BL59" s="19" t="s">
        <v>2994</v>
      </c>
      <c r="BN59" s="19" t="s">
        <v>1995</v>
      </c>
      <c r="BO59" s="19" t="s">
        <v>450</v>
      </c>
      <c r="BP59" s="19"/>
      <c r="BQ59" s="19" t="s">
        <v>1995</v>
      </c>
      <c r="BR59" s="19"/>
      <c r="BS59" s="19" t="s">
        <v>590</v>
      </c>
      <c r="BT59" s="19" t="s">
        <v>1995</v>
      </c>
      <c r="BU59" s="19" t="s">
        <v>1995</v>
      </c>
    </row>
    <row r="60" spans="1:73">
      <c r="A60" s="46" t="s">
        <v>571</v>
      </c>
      <c r="B60" s="4" t="s">
        <v>1995</v>
      </c>
      <c r="C60" s="19" t="s">
        <v>2994</v>
      </c>
      <c r="E60" s="19" t="s">
        <v>2994</v>
      </c>
      <c r="F60" s="19" t="s">
        <v>2994</v>
      </c>
      <c r="G60" s="19" t="s">
        <v>590</v>
      </c>
      <c r="H60" s="19" t="s">
        <v>450</v>
      </c>
      <c r="I60" s="19" t="s">
        <v>590</v>
      </c>
      <c r="J60" s="19" t="s">
        <v>2994</v>
      </c>
      <c r="K60" s="19" t="s">
        <v>450</v>
      </c>
      <c r="L60" s="19" t="s">
        <v>1995</v>
      </c>
      <c r="M60" s="19" t="s">
        <v>1995</v>
      </c>
      <c r="N60" s="73" t="s">
        <v>2994</v>
      </c>
      <c r="O60" s="19" t="s">
        <v>1995</v>
      </c>
      <c r="P60" s="19" t="s">
        <v>2994</v>
      </c>
      <c r="Q60" s="19" t="s">
        <v>590</v>
      </c>
      <c r="R60" s="19" t="s">
        <v>1995</v>
      </c>
      <c r="S60" s="19" t="s">
        <v>1995</v>
      </c>
      <c r="T60" s="19" t="s">
        <v>1995</v>
      </c>
      <c r="V60" s="19" t="s">
        <v>1995</v>
      </c>
      <c r="W60" s="19" t="s">
        <v>1995</v>
      </c>
      <c r="X60" s="73" t="s">
        <v>2994</v>
      </c>
      <c r="Y60" s="19" t="s">
        <v>2994</v>
      </c>
      <c r="Z60" s="19" t="s">
        <v>1995</v>
      </c>
      <c r="AA60" s="19" t="s">
        <v>2994</v>
      </c>
      <c r="AC60" s="19" t="s">
        <v>2994</v>
      </c>
      <c r="AD60" s="4" t="s">
        <v>1995</v>
      </c>
      <c r="AE60" s="4" t="s">
        <v>1995</v>
      </c>
      <c r="AF60" s="4" t="s">
        <v>1995</v>
      </c>
      <c r="AG60" s="4" t="s">
        <v>1995</v>
      </c>
      <c r="AH60" s="4" t="s">
        <v>1995</v>
      </c>
      <c r="AI60" s="4" t="s">
        <v>1995</v>
      </c>
      <c r="AK60" s="4" t="s">
        <v>1995</v>
      </c>
      <c r="AL60" s="4" t="s">
        <v>1995</v>
      </c>
      <c r="AN60" s="4" t="s">
        <v>1995</v>
      </c>
      <c r="AP60" s="4" t="s">
        <v>1995</v>
      </c>
      <c r="AQ60" s="4" t="s">
        <v>1995</v>
      </c>
      <c r="AR60" s="19" t="s">
        <v>1995</v>
      </c>
      <c r="AS60" s="19" t="s">
        <v>2994</v>
      </c>
      <c r="AT60" s="19" t="s">
        <v>1995</v>
      </c>
      <c r="AU60" s="19" t="s">
        <v>2994</v>
      </c>
      <c r="AV60" s="73" t="s">
        <v>2994</v>
      </c>
      <c r="AX60" s="19" t="s">
        <v>1995</v>
      </c>
      <c r="AY60" s="19" t="s">
        <v>2994</v>
      </c>
      <c r="BA60" s="19" t="s">
        <v>1995</v>
      </c>
      <c r="BB60" s="19" t="s">
        <v>1995</v>
      </c>
      <c r="BC60" s="19" t="s">
        <v>2994</v>
      </c>
      <c r="BE60" s="19" t="s">
        <v>1995</v>
      </c>
      <c r="BG60" s="4" t="s">
        <v>1995</v>
      </c>
      <c r="BI60" s="19" t="s">
        <v>1995</v>
      </c>
      <c r="BK60" s="19" t="s">
        <v>590</v>
      </c>
      <c r="BL60" s="19" t="s">
        <v>2994</v>
      </c>
      <c r="BN60" s="19" t="s">
        <v>1995</v>
      </c>
      <c r="BO60" s="19" t="s">
        <v>2994</v>
      </c>
      <c r="BP60" s="19"/>
      <c r="BQ60" s="19" t="s">
        <v>1995</v>
      </c>
      <c r="BR60" s="19"/>
      <c r="BS60" s="19" t="s">
        <v>590</v>
      </c>
      <c r="BT60" s="19" t="s">
        <v>1995</v>
      </c>
      <c r="BU60" s="19" t="s">
        <v>1995</v>
      </c>
    </row>
    <row r="61" spans="1:73">
      <c r="A61" s="46" t="s">
        <v>628</v>
      </c>
      <c r="B61" s="4"/>
      <c r="C61" s="19" t="s">
        <v>2994</v>
      </c>
      <c r="E61" s="19" t="s">
        <v>450</v>
      </c>
      <c r="F61" s="19" t="s">
        <v>2994</v>
      </c>
      <c r="G61" s="19" t="s">
        <v>590</v>
      </c>
      <c r="H61" s="19" t="s">
        <v>450</v>
      </c>
      <c r="I61" s="19" t="s">
        <v>1995</v>
      </c>
      <c r="J61" s="19" t="s">
        <v>450</v>
      </c>
      <c r="K61" s="19" t="s">
        <v>450</v>
      </c>
      <c r="L61" s="19" t="s">
        <v>1995</v>
      </c>
      <c r="M61" s="19" t="s">
        <v>1995</v>
      </c>
      <c r="N61" s="19" t="s">
        <v>1995</v>
      </c>
      <c r="O61" s="19" t="s">
        <v>1995</v>
      </c>
      <c r="P61" s="19" t="s">
        <v>450</v>
      </c>
      <c r="Q61" s="19" t="s">
        <v>590</v>
      </c>
      <c r="R61" s="19" t="s">
        <v>1995</v>
      </c>
      <c r="S61" s="19" t="s">
        <v>590</v>
      </c>
      <c r="T61" s="19" t="s">
        <v>1995</v>
      </c>
      <c r="V61" s="19" t="s">
        <v>590</v>
      </c>
      <c r="W61" s="19" t="s">
        <v>1995</v>
      </c>
      <c r="X61" s="19" t="s">
        <v>1995</v>
      </c>
      <c r="Y61" s="19" t="s">
        <v>2994</v>
      </c>
      <c r="Z61" s="19" t="s">
        <v>1995</v>
      </c>
      <c r="AA61" s="19" t="s">
        <v>2994</v>
      </c>
      <c r="AC61" s="19" t="s">
        <v>2994</v>
      </c>
      <c r="AD61" s="4"/>
      <c r="AE61" s="4"/>
      <c r="AF61" s="4"/>
      <c r="AG61" s="4"/>
      <c r="AH61" s="4"/>
      <c r="AJ61" s="4" t="s">
        <v>1995</v>
      </c>
      <c r="AK61" s="4" t="s">
        <v>1995</v>
      </c>
      <c r="AR61" s="19" t="s">
        <v>1995</v>
      </c>
      <c r="AS61" s="19" t="s">
        <v>2994</v>
      </c>
      <c r="AT61" s="19" t="s">
        <v>1995</v>
      </c>
      <c r="AU61" s="19" t="s">
        <v>2994</v>
      </c>
      <c r="AV61" s="73" t="s">
        <v>2994</v>
      </c>
      <c r="AX61" s="19" t="s">
        <v>1995</v>
      </c>
      <c r="AY61" s="19" t="s">
        <v>1995</v>
      </c>
      <c r="BA61" s="19" t="s">
        <v>1995</v>
      </c>
      <c r="BB61" s="19" t="s">
        <v>1995</v>
      </c>
      <c r="BC61" s="19" t="s">
        <v>2994</v>
      </c>
      <c r="BE61" s="19" t="s">
        <v>1995</v>
      </c>
      <c r="BG61" s="4" t="s">
        <v>1995</v>
      </c>
      <c r="BH61" s="4" t="s">
        <v>1995</v>
      </c>
      <c r="BI61" s="19" t="s">
        <v>1995</v>
      </c>
      <c r="BJ61" s="19" t="s">
        <v>1995</v>
      </c>
      <c r="BK61" s="19" t="s">
        <v>1995</v>
      </c>
      <c r="BL61" s="19" t="s">
        <v>2994</v>
      </c>
      <c r="BN61" s="19" t="s">
        <v>1995</v>
      </c>
      <c r="BO61" s="19" t="s">
        <v>2994</v>
      </c>
      <c r="BP61" s="19"/>
      <c r="BQ61" s="19" t="s">
        <v>1995</v>
      </c>
      <c r="BR61" s="19"/>
      <c r="BS61" s="19"/>
      <c r="BT61" s="19" t="s">
        <v>1995</v>
      </c>
      <c r="BU61" s="19" t="s">
        <v>1995</v>
      </c>
    </row>
    <row r="62" spans="1:73" ht="51">
      <c r="A62" s="55" t="s">
        <v>629</v>
      </c>
      <c r="B62" s="4"/>
      <c r="C62" s="19" t="s">
        <v>1477</v>
      </c>
      <c r="E62" s="19" t="s">
        <v>1478</v>
      </c>
      <c r="G62" s="73" t="s">
        <v>1479</v>
      </c>
      <c r="H62" s="19" t="s">
        <v>1480</v>
      </c>
      <c r="I62" s="73" t="s">
        <v>1481</v>
      </c>
      <c r="J62" s="19" t="s">
        <v>1482</v>
      </c>
      <c r="K62" s="19" t="s">
        <v>1483</v>
      </c>
      <c r="L62" s="19">
        <v>0</v>
      </c>
      <c r="M62" s="19">
        <v>0</v>
      </c>
      <c r="P62" s="19" t="s">
        <v>1484</v>
      </c>
      <c r="Q62" s="73" t="s">
        <v>1485</v>
      </c>
      <c r="R62" s="19">
        <v>0</v>
      </c>
      <c r="S62" s="19" t="s">
        <v>1486</v>
      </c>
      <c r="T62" s="19">
        <v>0</v>
      </c>
      <c r="V62" s="73" t="s">
        <v>1487</v>
      </c>
      <c r="W62" s="19">
        <v>0</v>
      </c>
      <c r="AD62" s="4"/>
      <c r="AE62" s="4"/>
      <c r="AF62" s="4"/>
      <c r="AG62" s="4"/>
      <c r="AH62" s="4"/>
      <c r="AK62" s="4">
        <v>0</v>
      </c>
      <c r="AN62" s="4" t="s">
        <v>5124</v>
      </c>
      <c r="AR62" s="19">
        <v>0</v>
      </c>
      <c r="AT62" s="19">
        <v>0</v>
      </c>
      <c r="AX62" s="19">
        <v>0</v>
      </c>
      <c r="BA62" s="19">
        <v>0</v>
      </c>
      <c r="BB62" s="19">
        <v>0</v>
      </c>
      <c r="BE62" s="19">
        <v>0</v>
      </c>
      <c r="BG62" s="4">
        <v>0</v>
      </c>
      <c r="BH62" s="4" t="s">
        <v>78</v>
      </c>
      <c r="BI62" s="19">
        <v>0</v>
      </c>
      <c r="BJ62" s="19" t="s">
        <v>1488</v>
      </c>
      <c r="BK62" s="19" t="s">
        <v>1489</v>
      </c>
      <c r="BN62" s="19" t="s">
        <v>1490</v>
      </c>
      <c r="BP62" s="19"/>
      <c r="BQ62" s="19">
        <v>0</v>
      </c>
      <c r="BR62" s="19"/>
      <c r="BS62" s="19">
        <v>0</v>
      </c>
      <c r="BT62" s="73" t="s">
        <v>1491</v>
      </c>
      <c r="BU62" s="19">
        <v>0</v>
      </c>
    </row>
    <row r="63" spans="1:73">
      <c r="A63" s="86" t="s">
        <v>630</v>
      </c>
      <c r="B63" s="4"/>
      <c r="C63" s="19" t="s">
        <v>2994</v>
      </c>
      <c r="E63" s="19" t="s">
        <v>450</v>
      </c>
      <c r="F63" s="19" t="s">
        <v>2994</v>
      </c>
      <c r="G63" s="19" t="s">
        <v>590</v>
      </c>
      <c r="H63" s="19" t="s">
        <v>2994</v>
      </c>
      <c r="I63" s="19" t="s">
        <v>590</v>
      </c>
      <c r="J63" s="19" t="s">
        <v>450</v>
      </c>
      <c r="K63" s="19" t="s">
        <v>2994</v>
      </c>
      <c r="L63" s="19" t="s">
        <v>1995</v>
      </c>
      <c r="M63" s="19" t="s">
        <v>1995</v>
      </c>
      <c r="N63" s="19" t="s">
        <v>1995</v>
      </c>
      <c r="O63" s="19" t="s">
        <v>1995</v>
      </c>
      <c r="P63" s="19" t="s">
        <v>450</v>
      </c>
      <c r="Q63" s="19" t="s">
        <v>590</v>
      </c>
      <c r="R63" s="19" t="s">
        <v>1995</v>
      </c>
      <c r="S63" s="19" t="s">
        <v>1995</v>
      </c>
      <c r="T63" s="19" t="s">
        <v>1995</v>
      </c>
      <c r="V63" s="19" t="s">
        <v>1995</v>
      </c>
      <c r="W63" s="19" t="s">
        <v>1995</v>
      </c>
      <c r="X63" s="19" t="s">
        <v>1995</v>
      </c>
      <c r="Y63" s="19" t="s">
        <v>2994</v>
      </c>
      <c r="Z63" s="19" t="s">
        <v>1995</v>
      </c>
      <c r="AA63" s="19" t="s">
        <v>450</v>
      </c>
      <c r="AC63" s="19" t="s">
        <v>2994</v>
      </c>
      <c r="AD63" s="4"/>
      <c r="AE63" s="4"/>
      <c r="AF63" s="4"/>
      <c r="AG63" s="4"/>
      <c r="AH63" s="4"/>
      <c r="AJ63" s="4" t="s">
        <v>1995</v>
      </c>
      <c r="AK63" s="4" t="s">
        <v>1995</v>
      </c>
      <c r="AR63" s="19" t="s">
        <v>1995</v>
      </c>
      <c r="AS63" s="19" t="s">
        <v>2994</v>
      </c>
      <c r="AT63" s="19" t="s">
        <v>1995</v>
      </c>
      <c r="AU63" s="19" t="s">
        <v>2994</v>
      </c>
      <c r="AV63" s="73" t="s">
        <v>2994</v>
      </c>
      <c r="AX63" s="19" t="s">
        <v>1995</v>
      </c>
      <c r="AY63" s="19" t="s">
        <v>1995</v>
      </c>
      <c r="BA63" s="19" t="s">
        <v>1995</v>
      </c>
      <c r="BB63" s="19" t="s">
        <v>1995</v>
      </c>
      <c r="BC63" s="19" t="s">
        <v>2994</v>
      </c>
      <c r="BE63" s="19" t="s">
        <v>1995</v>
      </c>
      <c r="BG63" s="4" t="s">
        <v>1995</v>
      </c>
      <c r="BH63" s="4" t="s">
        <v>1995</v>
      </c>
      <c r="BI63" s="19" t="s">
        <v>1995</v>
      </c>
      <c r="BJ63" s="19" t="s">
        <v>1995</v>
      </c>
      <c r="BK63" s="19" t="s">
        <v>1995</v>
      </c>
      <c r="BL63" s="19" t="s">
        <v>2994</v>
      </c>
      <c r="BN63" s="19" t="s">
        <v>2994</v>
      </c>
      <c r="BO63" s="19" t="s">
        <v>2994</v>
      </c>
      <c r="BP63" s="19"/>
      <c r="BQ63" s="19" t="s">
        <v>1995</v>
      </c>
      <c r="BR63" s="19"/>
      <c r="BS63" s="19"/>
      <c r="BT63" s="19" t="s">
        <v>1995</v>
      </c>
      <c r="BU63" s="19" t="s">
        <v>1995</v>
      </c>
    </row>
    <row r="64" spans="1:73" ht="38.25">
      <c r="A64" s="55" t="s">
        <v>629</v>
      </c>
      <c r="B64" s="4"/>
      <c r="G64" s="73" t="s">
        <v>1492</v>
      </c>
      <c r="H64" s="19" t="s">
        <v>1493</v>
      </c>
      <c r="I64" s="73" t="s">
        <v>1494</v>
      </c>
      <c r="K64" s="19" t="s">
        <v>3570</v>
      </c>
      <c r="L64" s="19">
        <v>0</v>
      </c>
      <c r="M64" s="19">
        <v>0</v>
      </c>
      <c r="Q64" s="73" t="s">
        <v>1485</v>
      </c>
      <c r="R64" s="19">
        <v>0</v>
      </c>
      <c r="S64" s="19" t="s">
        <v>4761</v>
      </c>
      <c r="T64" s="19">
        <v>0</v>
      </c>
      <c r="V64" s="73" t="s">
        <v>2908</v>
      </c>
      <c r="W64" s="19">
        <v>0</v>
      </c>
      <c r="AD64" s="4"/>
      <c r="AE64" s="4"/>
      <c r="AF64" s="4"/>
      <c r="AG64" s="4"/>
      <c r="AH64" s="4"/>
      <c r="AK64" s="4">
        <v>0</v>
      </c>
      <c r="AN64" s="4" t="s">
        <v>5125</v>
      </c>
      <c r="AR64" s="73" t="s">
        <v>1495</v>
      </c>
      <c r="AT64" s="19">
        <v>0</v>
      </c>
      <c r="AX64" s="19">
        <v>0</v>
      </c>
      <c r="BA64" s="19">
        <v>0</v>
      </c>
      <c r="BB64" s="19">
        <v>0</v>
      </c>
      <c r="BE64" s="73" t="s">
        <v>1496</v>
      </c>
      <c r="BG64" s="4">
        <v>0</v>
      </c>
      <c r="BH64" s="4">
        <v>0</v>
      </c>
      <c r="BI64" s="19">
        <v>0</v>
      </c>
      <c r="BJ64" s="19">
        <v>0</v>
      </c>
      <c r="BK64" s="19">
        <v>0</v>
      </c>
      <c r="BP64" s="19"/>
      <c r="BQ64" s="19">
        <v>0</v>
      </c>
      <c r="BR64" s="19"/>
      <c r="BS64" s="19">
        <v>0</v>
      </c>
      <c r="BT64" s="73" t="s">
        <v>1497</v>
      </c>
      <c r="BU64" s="19">
        <v>0</v>
      </c>
    </row>
    <row r="65" spans="1:73">
      <c r="A65" s="105" t="s">
        <v>631</v>
      </c>
      <c r="B65" s="4"/>
      <c r="C65" s="19" t="s">
        <v>2994</v>
      </c>
      <c r="E65" s="19" t="s">
        <v>2994</v>
      </c>
      <c r="F65" s="19" t="s">
        <v>2994</v>
      </c>
      <c r="G65" s="19" t="s">
        <v>590</v>
      </c>
      <c r="H65" s="19" t="s">
        <v>2994</v>
      </c>
      <c r="I65" s="19" t="s">
        <v>590</v>
      </c>
      <c r="J65" s="19" t="s">
        <v>450</v>
      </c>
      <c r="K65" s="19" t="s">
        <v>450</v>
      </c>
      <c r="L65" s="19" t="s">
        <v>1995</v>
      </c>
      <c r="M65" s="19" t="s">
        <v>1995</v>
      </c>
      <c r="N65" s="19" t="s">
        <v>1995</v>
      </c>
      <c r="O65" s="19" t="s">
        <v>1995</v>
      </c>
      <c r="P65" s="19" t="s">
        <v>450</v>
      </c>
      <c r="Q65" s="19" t="s">
        <v>590</v>
      </c>
      <c r="R65" s="19" t="s">
        <v>1995</v>
      </c>
      <c r="T65" s="19" t="s">
        <v>1995</v>
      </c>
      <c r="V65" s="19" t="s">
        <v>590</v>
      </c>
      <c r="W65" s="19" t="s">
        <v>1995</v>
      </c>
      <c r="X65" s="19" t="s">
        <v>1995</v>
      </c>
      <c r="Y65" s="19" t="s">
        <v>2994</v>
      </c>
      <c r="Z65" s="19" t="s">
        <v>1995</v>
      </c>
      <c r="AA65" s="19" t="s">
        <v>2994</v>
      </c>
      <c r="AC65" s="19" t="s">
        <v>2994</v>
      </c>
      <c r="AD65" s="4"/>
      <c r="AE65" s="4"/>
      <c r="AF65" s="4"/>
      <c r="AG65" s="4"/>
      <c r="AH65" s="4"/>
      <c r="AJ65" s="4" t="s">
        <v>1995</v>
      </c>
      <c r="AK65" s="4" t="s">
        <v>1995</v>
      </c>
      <c r="AN65" s="4" t="s">
        <v>590</v>
      </c>
      <c r="AR65" s="19" t="s">
        <v>1995</v>
      </c>
      <c r="AS65" s="19" t="s">
        <v>2994</v>
      </c>
      <c r="AT65" s="19" t="s">
        <v>1995</v>
      </c>
      <c r="AU65" s="19" t="s">
        <v>2994</v>
      </c>
      <c r="AV65" s="73" t="s">
        <v>2994</v>
      </c>
      <c r="AX65" s="19" t="s">
        <v>1995</v>
      </c>
      <c r="AY65" s="19" t="s">
        <v>1995</v>
      </c>
      <c r="BA65" s="19" t="s">
        <v>1995</v>
      </c>
      <c r="BB65" s="19" t="s">
        <v>1995</v>
      </c>
      <c r="BC65" s="19" t="s">
        <v>2994</v>
      </c>
      <c r="BE65" s="19" t="s">
        <v>1995</v>
      </c>
      <c r="BG65" s="4" t="s">
        <v>1995</v>
      </c>
      <c r="BH65" s="4" t="s">
        <v>1995</v>
      </c>
      <c r="BI65" s="19" t="s">
        <v>1995</v>
      </c>
      <c r="BJ65" s="19" t="s">
        <v>1995</v>
      </c>
      <c r="BL65" s="19" t="s">
        <v>2994</v>
      </c>
      <c r="BN65" s="19" t="s">
        <v>2994</v>
      </c>
      <c r="BO65" s="19" t="s">
        <v>2994</v>
      </c>
      <c r="BP65" s="19"/>
      <c r="BQ65" s="19" t="s">
        <v>1995</v>
      </c>
      <c r="BR65" s="19"/>
      <c r="BS65" s="19"/>
      <c r="BT65" s="19" t="s">
        <v>1995</v>
      </c>
      <c r="BU65" s="19" t="s">
        <v>1995</v>
      </c>
    </row>
    <row r="66" spans="1:73" ht="38.25">
      <c r="A66" s="55" t="s">
        <v>629</v>
      </c>
      <c r="B66" s="4"/>
      <c r="G66" s="73" t="s">
        <v>1498</v>
      </c>
      <c r="I66" s="73" t="s">
        <v>1499</v>
      </c>
      <c r="L66" s="19">
        <v>0</v>
      </c>
      <c r="M66" s="19">
        <v>0</v>
      </c>
      <c r="Q66" s="73" t="s">
        <v>1485</v>
      </c>
      <c r="R66" s="19">
        <v>0</v>
      </c>
      <c r="S66" s="19" t="s">
        <v>1500</v>
      </c>
      <c r="T66" s="19">
        <v>0</v>
      </c>
      <c r="V66" s="19">
        <v>0</v>
      </c>
      <c r="W66" s="19">
        <v>0</v>
      </c>
      <c r="AD66" s="4"/>
      <c r="AE66" s="4"/>
      <c r="AF66" s="4"/>
      <c r="AG66" s="4"/>
      <c r="AH66" s="4"/>
      <c r="AK66" s="4">
        <v>0</v>
      </c>
      <c r="AN66" s="4" t="s">
        <v>5126</v>
      </c>
      <c r="AR66" s="19">
        <v>0</v>
      </c>
      <c r="AT66" s="19">
        <v>0</v>
      </c>
      <c r="AX66" s="19">
        <v>0</v>
      </c>
      <c r="BA66" s="19">
        <v>0</v>
      </c>
      <c r="BB66" s="19">
        <v>0</v>
      </c>
      <c r="BE66" s="19">
        <v>0</v>
      </c>
      <c r="BG66" s="4">
        <v>0</v>
      </c>
      <c r="BH66" s="4">
        <v>0</v>
      </c>
      <c r="BI66" s="19">
        <v>0</v>
      </c>
      <c r="BJ66" s="19" t="s">
        <v>1501</v>
      </c>
      <c r="BK66" s="19">
        <v>0</v>
      </c>
      <c r="BP66" s="19"/>
      <c r="BQ66" s="19">
        <v>0</v>
      </c>
      <c r="BR66" s="19"/>
      <c r="BS66" s="19">
        <v>0</v>
      </c>
      <c r="BT66" s="73" t="s">
        <v>1491</v>
      </c>
      <c r="BU66" s="19">
        <v>0</v>
      </c>
    </row>
    <row r="67" spans="1:73">
      <c r="A67" s="105" t="s">
        <v>632</v>
      </c>
      <c r="B67" s="4"/>
      <c r="C67" s="19" t="s">
        <v>450</v>
      </c>
      <c r="F67" s="19" t="s">
        <v>450</v>
      </c>
      <c r="H67" s="19" t="s">
        <v>450</v>
      </c>
      <c r="I67" s="19" t="s">
        <v>590</v>
      </c>
      <c r="K67" s="19" t="s">
        <v>450</v>
      </c>
      <c r="L67" s="19" t="s">
        <v>1995</v>
      </c>
      <c r="M67" s="19" t="s">
        <v>1995</v>
      </c>
      <c r="N67" s="19" t="s">
        <v>1995</v>
      </c>
      <c r="O67" s="19" t="s">
        <v>590</v>
      </c>
      <c r="P67" s="19" t="s">
        <v>450</v>
      </c>
      <c r="Q67" s="19" t="s">
        <v>590</v>
      </c>
      <c r="R67" s="19" t="s">
        <v>1995</v>
      </c>
      <c r="S67" s="19" t="s">
        <v>590</v>
      </c>
      <c r="T67" s="19" t="s">
        <v>1995</v>
      </c>
      <c r="V67" s="19" t="s">
        <v>590</v>
      </c>
      <c r="W67" s="19" t="s">
        <v>590</v>
      </c>
      <c r="X67" s="19" t="s">
        <v>590</v>
      </c>
      <c r="Y67" s="19" t="s">
        <v>450</v>
      </c>
      <c r="Z67" s="19" t="s">
        <v>1995</v>
      </c>
      <c r="AA67" s="19" t="s">
        <v>2994</v>
      </c>
      <c r="AC67" s="19" t="s">
        <v>2994</v>
      </c>
      <c r="AD67" s="4"/>
      <c r="AE67" s="4"/>
      <c r="AF67" s="4"/>
      <c r="AG67" s="4"/>
      <c r="AH67" s="4"/>
      <c r="AJ67" s="4" t="s">
        <v>1995</v>
      </c>
      <c r="AK67" s="4" t="s">
        <v>1995</v>
      </c>
      <c r="AR67" s="19" t="s">
        <v>1995</v>
      </c>
      <c r="AS67" s="19" t="s">
        <v>450</v>
      </c>
      <c r="AT67" s="19" t="s">
        <v>1995</v>
      </c>
      <c r="AU67" s="19" t="s">
        <v>590</v>
      </c>
      <c r="AV67" s="19" t="s">
        <v>590</v>
      </c>
      <c r="AX67" s="19" t="s">
        <v>1995</v>
      </c>
      <c r="AY67" s="19" t="s">
        <v>590</v>
      </c>
      <c r="BA67" s="19" t="s">
        <v>590</v>
      </c>
      <c r="BB67" s="19" t="s">
        <v>590</v>
      </c>
      <c r="BC67" s="19" t="s">
        <v>450</v>
      </c>
      <c r="BE67" s="19" t="s">
        <v>590</v>
      </c>
      <c r="BG67" s="4" t="s">
        <v>590</v>
      </c>
      <c r="BH67" s="4" t="s">
        <v>590</v>
      </c>
      <c r="BI67" s="19" t="s">
        <v>1995</v>
      </c>
      <c r="BJ67" s="19" t="s">
        <v>1995</v>
      </c>
      <c r="BK67" s="19" t="s">
        <v>590</v>
      </c>
      <c r="BL67" s="19" t="s">
        <v>450</v>
      </c>
      <c r="BO67" s="19" t="s">
        <v>450</v>
      </c>
      <c r="BP67" s="19"/>
      <c r="BQ67" s="19" t="s">
        <v>1995</v>
      </c>
      <c r="BR67" s="19"/>
      <c r="BS67" s="19"/>
      <c r="BT67" s="19" t="s">
        <v>1995</v>
      </c>
      <c r="BU67" s="19" t="s">
        <v>590</v>
      </c>
    </row>
    <row r="68" spans="1:73" ht="51">
      <c r="A68" s="55" t="s">
        <v>629</v>
      </c>
      <c r="B68" s="4"/>
      <c r="F68" s="19" t="s">
        <v>2471</v>
      </c>
      <c r="G68" s="73" t="s">
        <v>1502</v>
      </c>
      <c r="I68" s="73" t="s">
        <v>1503</v>
      </c>
      <c r="L68" s="19">
        <v>0</v>
      </c>
      <c r="M68" s="19">
        <v>0</v>
      </c>
      <c r="Q68" s="73" t="s">
        <v>1485</v>
      </c>
      <c r="R68" s="73" t="s">
        <v>1504</v>
      </c>
      <c r="S68" s="19">
        <v>0</v>
      </c>
      <c r="T68" s="19">
        <v>0</v>
      </c>
      <c r="V68" s="73" t="s">
        <v>1505</v>
      </c>
      <c r="W68" s="19">
        <v>0</v>
      </c>
      <c r="Y68" s="19" t="s">
        <v>2471</v>
      </c>
      <c r="AD68" s="4"/>
      <c r="AE68" s="4"/>
      <c r="AF68" s="4"/>
      <c r="AG68" s="4"/>
      <c r="AH68" s="4"/>
      <c r="AK68" s="4">
        <v>0</v>
      </c>
      <c r="AR68" s="19">
        <v>0</v>
      </c>
      <c r="AS68" s="19" t="s">
        <v>1506</v>
      </c>
      <c r="AT68" s="19">
        <v>0</v>
      </c>
      <c r="AX68" s="19">
        <v>0</v>
      </c>
      <c r="BA68" s="73" t="s">
        <v>365</v>
      </c>
      <c r="BB68" s="73" t="s">
        <v>2471</v>
      </c>
      <c r="BC68" s="19" t="s">
        <v>2554</v>
      </c>
      <c r="BE68" s="19">
        <v>0</v>
      </c>
      <c r="BG68" s="4" t="s">
        <v>2471</v>
      </c>
      <c r="BH68" s="4" t="s">
        <v>79</v>
      </c>
      <c r="BI68" s="19">
        <v>0</v>
      </c>
      <c r="BJ68" s="19">
        <v>0</v>
      </c>
      <c r="BK68" s="19">
        <v>0</v>
      </c>
      <c r="BP68" s="19"/>
      <c r="BQ68" s="19">
        <v>0</v>
      </c>
      <c r="BR68" s="19"/>
      <c r="BS68" s="19">
        <v>0</v>
      </c>
      <c r="BT68" s="73" t="s">
        <v>1507</v>
      </c>
      <c r="BU68" s="19" t="s">
        <v>4271</v>
      </c>
    </row>
    <row r="69" spans="1:73" s="71" customFormat="1" ht="18">
      <c r="A69" s="65" t="s">
        <v>633</v>
      </c>
      <c r="B69" s="29"/>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29"/>
      <c r="AE69" s="29"/>
      <c r="AF69" s="29"/>
      <c r="AG69" s="29"/>
      <c r="AH69" s="29"/>
      <c r="AI69" s="29"/>
      <c r="AJ69" s="29"/>
      <c r="AK69" s="29"/>
      <c r="AL69" s="29"/>
      <c r="AM69" s="29"/>
      <c r="AN69" s="29"/>
      <c r="AO69" s="29"/>
      <c r="AP69" s="29"/>
      <c r="AQ69" s="29"/>
      <c r="AR69" s="104"/>
      <c r="AS69" s="104"/>
      <c r="AT69" s="104"/>
      <c r="AU69" s="104"/>
      <c r="AV69" s="104"/>
      <c r="AW69" s="104"/>
      <c r="AX69" s="104"/>
      <c r="AY69" s="104"/>
      <c r="AZ69" s="104"/>
      <c r="BA69" s="104"/>
      <c r="BB69" s="104"/>
      <c r="BC69" s="104"/>
      <c r="BD69" s="104"/>
      <c r="BE69" s="104"/>
      <c r="BF69" s="104"/>
      <c r="BG69" s="29"/>
      <c r="BH69" s="29"/>
      <c r="BI69" s="104"/>
      <c r="BJ69" s="104"/>
      <c r="BK69" s="104"/>
      <c r="BL69" s="104"/>
      <c r="BM69" s="104"/>
      <c r="BN69" s="104"/>
      <c r="BO69" s="104"/>
      <c r="BP69" s="104"/>
      <c r="BQ69" s="104"/>
      <c r="BR69" s="104"/>
      <c r="BS69" s="104"/>
      <c r="BT69" s="104"/>
      <c r="BU69" s="104"/>
    </row>
    <row r="70" spans="1:73" ht="25.5">
      <c r="A70" s="46" t="s">
        <v>572</v>
      </c>
      <c r="B70" s="4" t="s">
        <v>589</v>
      </c>
      <c r="C70" s="19" t="s">
        <v>593</v>
      </c>
      <c r="D70" s="19" t="s">
        <v>597</v>
      </c>
      <c r="E70" s="19" t="s">
        <v>599</v>
      </c>
      <c r="F70" s="19" t="s">
        <v>589</v>
      </c>
      <c r="G70" s="19" t="s">
        <v>597</v>
      </c>
      <c r="H70" s="19" t="s">
        <v>597</v>
      </c>
      <c r="I70" s="19" t="s">
        <v>599</v>
      </c>
      <c r="J70" s="19" t="s">
        <v>599</v>
      </c>
      <c r="L70" s="19" t="s">
        <v>589</v>
      </c>
      <c r="M70" s="19" t="s">
        <v>597</v>
      </c>
      <c r="N70" s="19" t="s">
        <v>589</v>
      </c>
      <c r="O70" s="19" t="s">
        <v>589</v>
      </c>
      <c r="P70" s="19" t="s">
        <v>597</v>
      </c>
      <c r="Q70" s="19" t="s">
        <v>599</v>
      </c>
      <c r="R70" s="19" t="s">
        <v>593</v>
      </c>
      <c r="S70" s="19" t="s">
        <v>597</v>
      </c>
      <c r="T70" s="19" t="s">
        <v>589</v>
      </c>
      <c r="U70" s="19" t="s">
        <v>597</v>
      </c>
      <c r="V70" s="19" t="s">
        <v>589</v>
      </c>
      <c r="W70" s="19" t="s">
        <v>589</v>
      </c>
      <c r="X70" s="19" t="s">
        <v>589</v>
      </c>
      <c r="Y70" s="19" t="s">
        <v>597</v>
      </c>
      <c r="Z70" s="19" t="s">
        <v>589</v>
      </c>
      <c r="AA70" s="19" t="s">
        <v>589</v>
      </c>
      <c r="AB70" s="19" t="s">
        <v>597</v>
      </c>
      <c r="AC70" s="19" t="s">
        <v>589</v>
      </c>
      <c r="AD70" s="4" t="s">
        <v>589</v>
      </c>
      <c r="AE70" s="4" t="s">
        <v>589</v>
      </c>
      <c r="AF70" s="4" t="s">
        <v>589</v>
      </c>
      <c r="AG70" s="4" t="s">
        <v>589</v>
      </c>
      <c r="AH70" s="4" t="s">
        <v>589</v>
      </c>
      <c r="AI70" s="4" t="s">
        <v>589</v>
      </c>
      <c r="AJ70" s="4" t="s">
        <v>589</v>
      </c>
      <c r="AK70" s="4" t="s">
        <v>589</v>
      </c>
      <c r="AL70" s="4" t="s">
        <v>589</v>
      </c>
      <c r="AN70" s="4" t="s">
        <v>589</v>
      </c>
      <c r="AO70" s="4" t="s">
        <v>589</v>
      </c>
      <c r="AP70" s="4" t="s">
        <v>589</v>
      </c>
      <c r="AQ70" s="4" t="s">
        <v>589</v>
      </c>
      <c r="AR70" s="19" t="s">
        <v>589</v>
      </c>
      <c r="AS70" s="19" t="s">
        <v>589</v>
      </c>
      <c r="AT70" s="19" t="s">
        <v>589</v>
      </c>
      <c r="AU70" s="19" t="s">
        <v>589</v>
      </c>
      <c r="AV70" s="19" t="s">
        <v>589</v>
      </c>
      <c r="AX70" s="19" t="s">
        <v>597</v>
      </c>
      <c r="AY70" s="19" t="s">
        <v>589</v>
      </c>
      <c r="AZ70" s="19" t="s">
        <v>593</v>
      </c>
      <c r="BA70" s="19" t="s">
        <v>597</v>
      </c>
      <c r="BB70" s="19" t="s">
        <v>589</v>
      </c>
      <c r="BC70" s="19" t="s">
        <v>589</v>
      </c>
      <c r="BD70" s="19" t="s">
        <v>597</v>
      </c>
      <c r="BE70" s="19" t="s">
        <v>589</v>
      </c>
      <c r="BF70" s="19" t="s">
        <v>597</v>
      </c>
      <c r="BG70" s="4" t="s">
        <v>597</v>
      </c>
      <c r="BH70" s="4" t="s">
        <v>597</v>
      </c>
      <c r="BI70" s="19" t="s">
        <v>589</v>
      </c>
      <c r="BJ70" s="19" t="s">
        <v>593</v>
      </c>
      <c r="BK70" s="19" t="s">
        <v>593</v>
      </c>
      <c r="BL70" s="19" t="s">
        <v>589</v>
      </c>
      <c r="BM70" s="19" t="s">
        <v>597</v>
      </c>
      <c r="BO70" s="19" t="s">
        <v>589</v>
      </c>
      <c r="BP70" s="19" t="s">
        <v>597</v>
      </c>
      <c r="BQ70" s="19" t="s">
        <v>589</v>
      </c>
      <c r="BR70" s="19"/>
      <c r="BS70" s="19" t="s">
        <v>597</v>
      </c>
      <c r="BT70" s="19" t="s">
        <v>589</v>
      </c>
      <c r="BU70" s="19" t="s">
        <v>593</v>
      </c>
    </row>
    <row r="71" spans="1:73">
      <c r="A71" s="46" t="s">
        <v>634</v>
      </c>
      <c r="B71" s="4" t="s">
        <v>1995</v>
      </c>
      <c r="C71" s="19" t="s">
        <v>590</v>
      </c>
      <c r="F71" s="19" t="s">
        <v>450</v>
      </c>
      <c r="J71" s="19" t="s">
        <v>450</v>
      </c>
      <c r="N71" s="19" t="s">
        <v>1995</v>
      </c>
      <c r="O71" s="19" t="s">
        <v>590</v>
      </c>
      <c r="T71" s="19" t="s">
        <v>1995</v>
      </c>
      <c r="V71" s="19" t="s">
        <v>590</v>
      </c>
      <c r="W71" s="19" t="s">
        <v>1995</v>
      </c>
      <c r="X71" s="19" t="s">
        <v>590</v>
      </c>
      <c r="Y71" s="19" t="s">
        <v>450</v>
      </c>
      <c r="Z71" s="19" t="s">
        <v>590</v>
      </c>
      <c r="AA71" s="19" t="s">
        <v>2994</v>
      </c>
      <c r="AB71" s="19" t="s">
        <v>450</v>
      </c>
      <c r="AC71" s="19" t="s">
        <v>2994</v>
      </c>
      <c r="AD71" s="4" t="s">
        <v>1995</v>
      </c>
      <c r="AE71" s="4"/>
      <c r="AF71" s="4" t="s">
        <v>1995</v>
      </c>
      <c r="AG71" s="4" t="s">
        <v>590</v>
      </c>
      <c r="AH71" s="4"/>
      <c r="AJ71" s="4" t="s">
        <v>1995</v>
      </c>
      <c r="AK71" s="4" t="s">
        <v>590</v>
      </c>
      <c r="AL71" s="4" t="s">
        <v>590</v>
      </c>
      <c r="AO71" s="4" t="s">
        <v>1995</v>
      </c>
      <c r="AQ71" s="4" t="s">
        <v>1995</v>
      </c>
      <c r="AR71" s="19" t="s">
        <v>590</v>
      </c>
      <c r="AS71" s="19" t="s">
        <v>2994</v>
      </c>
      <c r="AT71" s="19" t="s">
        <v>590</v>
      </c>
      <c r="AU71" s="19" t="s">
        <v>590</v>
      </c>
      <c r="AV71" s="19" t="s">
        <v>590</v>
      </c>
      <c r="AY71" s="19" t="s">
        <v>1995</v>
      </c>
      <c r="BB71" s="19" t="s">
        <v>1995</v>
      </c>
      <c r="BC71" s="19" t="s">
        <v>2994</v>
      </c>
      <c r="BE71" s="19" t="s">
        <v>590</v>
      </c>
      <c r="BH71" s="4" t="s">
        <v>590</v>
      </c>
      <c r="BI71" s="19" t="s">
        <v>1995</v>
      </c>
      <c r="BJ71" s="19" t="s">
        <v>590</v>
      </c>
      <c r="BL71" s="19" t="s">
        <v>2994</v>
      </c>
      <c r="BO71" s="19" t="s">
        <v>2994</v>
      </c>
      <c r="BP71" s="19"/>
      <c r="BQ71" s="19" t="s">
        <v>590</v>
      </c>
      <c r="BR71" s="19"/>
      <c r="BS71" s="19"/>
      <c r="BT71" s="19" t="s">
        <v>1995</v>
      </c>
      <c r="BU71" s="19"/>
    </row>
    <row r="72" spans="1:73">
      <c r="A72" s="84" t="s">
        <v>635</v>
      </c>
      <c r="B72" s="4"/>
      <c r="C72" s="19" t="s">
        <v>591</v>
      </c>
      <c r="F72" s="19" t="s">
        <v>591</v>
      </c>
      <c r="O72" s="19" t="s">
        <v>591</v>
      </c>
      <c r="T72" s="19" t="s">
        <v>591</v>
      </c>
      <c r="V72" s="19" t="s">
        <v>587</v>
      </c>
      <c r="W72" s="19" t="s">
        <v>591</v>
      </c>
      <c r="X72" s="19" t="s">
        <v>587</v>
      </c>
      <c r="Z72" s="19" t="s">
        <v>591</v>
      </c>
      <c r="AA72" s="19" t="s">
        <v>591</v>
      </c>
      <c r="AB72" s="19" t="s">
        <v>587</v>
      </c>
      <c r="AC72" s="19" t="s">
        <v>587</v>
      </c>
      <c r="AD72" s="4"/>
      <c r="AE72" s="4"/>
      <c r="AF72" s="4"/>
      <c r="AG72" s="4" t="s">
        <v>587</v>
      </c>
      <c r="AH72" s="4"/>
      <c r="AK72" s="4" t="s">
        <v>591</v>
      </c>
      <c r="AR72" s="19" t="s">
        <v>591</v>
      </c>
      <c r="AS72" s="19" t="s">
        <v>591</v>
      </c>
      <c r="AT72" s="19" t="s">
        <v>591</v>
      </c>
      <c r="AU72" s="19" t="s">
        <v>591</v>
      </c>
      <c r="AV72" s="19" t="s">
        <v>591</v>
      </c>
      <c r="AZ72" s="19" t="s">
        <v>587</v>
      </c>
      <c r="BE72" s="19" t="s">
        <v>587</v>
      </c>
      <c r="BJ72" s="19" t="s">
        <v>587</v>
      </c>
      <c r="BL72" s="19" t="s">
        <v>2476</v>
      </c>
      <c r="BO72" s="19" t="s">
        <v>591</v>
      </c>
      <c r="BP72" s="19"/>
      <c r="BQ72" s="19" t="s">
        <v>587</v>
      </c>
      <c r="BR72" s="19"/>
      <c r="BS72" s="19"/>
      <c r="BT72" s="19" t="s">
        <v>595</v>
      </c>
      <c r="BU72" s="19"/>
    </row>
    <row r="73" spans="1:73">
      <c r="A73" s="84" t="s">
        <v>636</v>
      </c>
      <c r="B73" s="4"/>
      <c r="T73" s="19" t="s">
        <v>595</v>
      </c>
      <c r="V73" s="19" t="s">
        <v>595</v>
      </c>
      <c r="W73" s="19" t="s">
        <v>595</v>
      </c>
      <c r="Y73" s="19" t="s">
        <v>587</v>
      </c>
      <c r="AB73" s="19" t="s">
        <v>591</v>
      </c>
      <c r="AD73" s="4"/>
      <c r="AE73" s="4"/>
      <c r="AF73" s="4"/>
      <c r="AG73" s="4"/>
      <c r="AH73" s="4"/>
      <c r="AK73" s="4" t="s">
        <v>591</v>
      </c>
      <c r="AR73" s="19" t="s">
        <v>595</v>
      </c>
      <c r="AT73" s="19" t="s">
        <v>595</v>
      </c>
      <c r="BB73" s="19" t="s">
        <v>595</v>
      </c>
      <c r="BE73" s="19" t="s">
        <v>595</v>
      </c>
      <c r="BJ73" s="19" t="s">
        <v>595</v>
      </c>
      <c r="BP73" s="19"/>
      <c r="BQ73" s="19" t="s">
        <v>595</v>
      </c>
      <c r="BR73" s="19"/>
      <c r="BS73" s="19"/>
      <c r="BT73" s="19" t="s">
        <v>595</v>
      </c>
      <c r="BU73" s="19"/>
    </row>
    <row r="74" spans="1:73">
      <c r="A74" s="84" t="s">
        <v>637</v>
      </c>
      <c r="B74" s="4"/>
      <c r="E74" s="19" t="s">
        <v>2994</v>
      </c>
      <c r="H74" s="19" t="s">
        <v>1995</v>
      </c>
      <c r="J74" s="19" t="s">
        <v>2994</v>
      </c>
      <c r="P74" s="19" t="s">
        <v>2994</v>
      </c>
      <c r="T74" s="19" t="s">
        <v>590</v>
      </c>
      <c r="V74" s="19" t="s">
        <v>590</v>
      </c>
      <c r="W74" s="19" t="s">
        <v>590</v>
      </c>
      <c r="AD74" s="4"/>
      <c r="AE74" s="4"/>
      <c r="AF74" s="4"/>
      <c r="AG74" s="4"/>
      <c r="AH74" s="4"/>
      <c r="AK74" s="4" t="s">
        <v>590</v>
      </c>
      <c r="AR74" s="19" t="s">
        <v>590</v>
      </c>
      <c r="AT74" s="19" t="s">
        <v>590</v>
      </c>
      <c r="BB74" s="19" t="s">
        <v>590</v>
      </c>
      <c r="BE74" s="19" t="s">
        <v>590</v>
      </c>
      <c r="BJ74" s="19" t="s">
        <v>590</v>
      </c>
      <c r="BP74" s="19"/>
      <c r="BQ74" s="19" t="s">
        <v>590</v>
      </c>
      <c r="BR74" s="19"/>
      <c r="BS74" s="19"/>
      <c r="BT74" s="19" t="s">
        <v>590</v>
      </c>
      <c r="BU74" s="19"/>
    </row>
    <row r="75" spans="1:73" ht="114.75">
      <c r="A75" s="88" t="s">
        <v>638</v>
      </c>
      <c r="B75" s="4"/>
      <c r="C75" s="19" t="s">
        <v>1508</v>
      </c>
      <c r="F75" s="19" t="s">
        <v>1509</v>
      </c>
      <c r="G75" s="19">
        <v>0</v>
      </c>
      <c r="H75" s="19" t="s">
        <v>1510</v>
      </c>
      <c r="I75" s="19">
        <v>0</v>
      </c>
      <c r="O75" s="73" t="s">
        <v>1511</v>
      </c>
      <c r="Q75" s="19">
        <v>0</v>
      </c>
      <c r="R75" s="19">
        <v>0</v>
      </c>
      <c r="S75" s="19">
        <v>0</v>
      </c>
      <c r="T75" s="73" t="s">
        <v>3400</v>
      </c>
      <c r="V75" s="73" t="s">
        <v>3401</v>
      </c>
      <c r="W75" s="73" t="s">
        <v>5228</v>
      </c>
      <c r="X75" s="73" t="s">
        <v>5229</v>
      </c>
      <c r="Y75" s="19" t="s">
        <v>5230</v>
      </c>
      <c r="Z75" s="73" t="s">
        <v>5231</v>
      </c>
      <c r="AA75" s="19" t="s">
        <v>5232</v>
      </c>
      <c r="AB75" s="19" t="s">
        <v>5233</v>
      </c>
      <c r="AC75" s="19" t="s">
        <v>5234</v>
      </c>
      <c r="AD75" s="4"/>
      <c r="AE75" s="4"/>
      <c r="AF75" s="4"/>
      <c r="AG75" s="4" t="s">
        <v>5104</v>
      </c>
      <c r="AH75" s="4"/>
      <c r="AK75" s="4" t="s">
        <v>5127</v>
      </c>
      <c r="AR75" s="73" t="s">
        <v>5235</v>
      </c>
      <c r="AS75" s="19" t="s">
        <v>5236</v>
      </c>
      <c r="AT75" s="19" t="s">
        <v>5237</v>
      </c>
      <c r="AU75" s="19" t="s">
        <v>5238</v>
      </c>
      <c r="AV75" s="73" t="s">
        <v>5239</v>
      </c>
      <c r="AY75" s="19" t="s">
        <v>5240</v>
      </c>
      <c r="AZ75" s="19" t="s">
        <v>5241</v>
      </c>
      <c r="BB75" s="73" t="s">
        <v>5242</v>
      </c>
      <c r="BC75" s="19" t="s">
        <v>5243</v>
      </c>
      <c r="BE75" s="73" t="s">
        <v>5244</v>
      </c>
      <c r="BF75" s="73"/>
      <c r="BG75" s="4">
        <v>0</v>
      </c>
      <c r="BI75" s="19">
        <v>0</v>
      </c>
      <c r="BJ75" s="19" t="s">
        <v>5250</v>
      </c>
      <c r="BK75" s="19">
        <v>0</v>
      </c>
      <c r="BL75" s="19" t="s">
        <v>5251</v>
      </c>
      <c r="BP75" s="19" t="s">
        <v>5252</v>
      </c>
      <c r="BQ75" s="73" t="s">
        <v>5253</v>
      </c>
      <c r="BR75" s="73"/>
      <c r="BS75" s="19">
        <v>0</v>
      </c>
      <c r="BT75" s="19">
        <v>0</v>
      </c>
      <c r="BU75" s="19">
        <v>0</v>
      </c>
    </row>
    <row r="76" spans="1:73">
      <c r="A76" s="85" t="s">
        <v>639</v>
      </c>
      <c r="B76" s="4"/>
      <c r="R76" s="19" t="s">
        <v>591</v>
      </c>
      <c r="U76" s="19" t="s">
        <v>591</v>
      </c>
      <c r="AD76" s="4"/>
      <c r="AE76" s="4"/>
      <c r="AF76" s="4"/>
      <c r="AG76" s="4"/>
      <c r="AH76" s="4"/>
      <c r="AX76" s="19" t="s">
        <v>591</v>
      </c>
      <c r="BF76" s="19" t="s">
        <v>587</v>
      </c>
      <c r="BH76" s="4" t="s">
        <v>591</v>
      </c>
      <c r="BK76" s="19" t="s">
        <v>591</v>
      </c>
      <c r="BP76" s="19"/>
      <c r="BQ76" s="19"/>
      <c r="BR76" s="19"/>
      <c r="BS76" s="19" t="s">
        <v>591</v>
      </c>
      <c r="BT76" s="19"/>
      <c r="BU76" s="19" t="s">
        <v>591</v>
      </c>
    </row>
    <row r="77" spans="1:73">
      <c r="A77" s="86" t="s">
        <v>636</v>
      </c>
      <c r="B77" s="4"/>
      <c r="R77" s="19" t="s">
        <v>595</v>
      </c>
      <c r="U77" s="19" t="s">
        <v>587</v>
      </c>
      <c r="AD77" s="4"/>
      <c r="AE77" s="4"/>
      <c r="AF77" s="4"/>
      <c r="AG77" s="4"/>
      <c r="AH77" s="4"/>
      <c r="AX77" s="19" t="s">
        <v>591</v>
      </c>
      <c r="BF77" s="19" t="s">
        <v>587</v>
      </c>
      <c r="BG77" s="4" t="s">
        <v>591</v>
      </c>
      <c r="BH77" s="4" t="s">
        <v>595</v>
      </c>
      <c r="BK77" s="19" t="s">
        <v>595</v>
      </c>
      <c r="BP77" s="19"/>
      <c r="BQ77" s="19"/>
      <c r="BR77" s="19"/>
      <c r="BS77" s="19" t="s">
        <v>591</v>
      </c>
      <c r="BT77" s="19"/>
      <c r="BU77" s="19" t="s">
        <v>595</v>
      </c>
    </row>
    <row r="78" spans="1:73">
      <c r="A78" s="86" t="s">
        <v>637</v>
      </c>
      <c r="B78" s="4"/>
      <c r="Q78" s="19" t="s">
        <v>1995</v>
      </c>
      <c r="R78" s="19" t="s">
        <v>590</v>
      </c>
      <c r="S78" s="19" t="s">
        <v>1995</v>
      </c>
      <c r="U78" s="19" t="s">
        <v>590</v>
      </c>
      <c r="AD78" s="4"/>
      <c r="AE78" s="4"/>
      <c r="AF78" s="4"/>
      <c r="AG78" s="4"/>
      <c r="AH78" s="4"/>
      <c r="AX78" s="19" t="s">
        <v>590</v>
      </c>
      <c r="BF78" s="19" t="s">
        <v>590</v>
      </c>
      <c r="BG78" s="4" t="s">
        <v>590</v>
      </c>
      <c r="BH78" s="4" t="s">
        <v>590</v>
      </c>
      <c r="BK78" s="19" t="s">
        <v>590</v>
      </c>
      <c r="BP78" s="19"/>
      <c r="BQ78" s="19"/>
      <c r="BR78" s="19"/>
      <c r="BS78" s="19" t="s">
        <v>590</v>
      </c>
      <c r="BT78" s="19"/>
      <c r="BU78" s="19" t="s">
        <v>590</v>
      </c>
    </row>
    <row r="79" spans="1:73" ht="89.25">
      <c r="A79" s="86" t="s">
        <v>640</v>
      </c>
      <c r="B79" s="4"/>
      <c r="G79" s="19">
        <v>0</v>
      </c>
      <c r="I79" s="19">
        <v>0</v>
      </c>
      <c r="K79" s="19" t="s">
        <v>5254</v>
      </c>
      <c r="Q79" s="19">
        <v>0</v>
      </c>
      <c r="R79" s="73" t="s">
        <v>5255</v>
      </c>
      <c r="S79" s="19">
        <v>0</v>
      </c>
      <c r="T79" s="19">
        <v>0</v>
      </c>
      <c r="U79" s="73" t="s">
        <v>1602</v>
      </c>
      <c r="V79" s="19">
        <v>0</v>
      </c>
      <c r="W79" s="19">
        <v>0</v>
      </c>
      <c r="AD79" s="4"/>
      <c r="AE79" s="4"/>
      <c r="AF79" s="4"/>
      <c r="AG79" s="4"/>
      <c r="AH79" s="4"/>
      <c r="AR79" s="19">
        <v>0</v>
      </c>
      <c r="AT79" s="19">
        <v>0</v>
      </c>
      <c r="AX79" s="73" t="s">
        <v>1607</v>
      </c>
      <c r="AZ79" s="19" t="s">
        <v>5256</v>
      </c>
      <c r="BB79" s="19">
        <v>0</v>
      </c>
      <c r="BD79" s="73" t="s">
        <v>1608</v>
      </c>
      <c r="BE79" s="19">
        <v>0</v>
      </c>
      <c r="BF79" s="73" t="s">
        <v>1609</v>
      </c>
      <c r="BG79" s="4" t="s">
        <v>76</v>
      </c>
      <c r="BH79" s="4" t="s">
        <v>80</v>
      </c>
      <c r="BJ79" s="19">
        <v>0</v>
      </c>
      <c r="BK79" s="19" t="s">
        <v>5257</v>
      </c>
      <c r="BP79" s="19"/>
      <c r="BQ79" s="19">
        <v>0</v>
      </c>
      <c r="BR79" s="19"/>
      <c r="BS79" s="73" t="s">
        <v>5258</v>
      </c>
      <c r="BT79" s="19">
        <v>0</v>
      </c>
      <c r="BU79" s="19" t="s">
        <v>5259</v>
      </c>
    </row>
    <row r="80" spans="1:73">
      <c r="A80" s="87" t="s">
        <v>641</v>
      </c>
      <c r="B80" s="4"/>
      <c r="D80" s="19" t="s">
        <v>587</v>
      </c>
      <c r="AD80" s="4"/>
      <c r="AE80" s="4"/>
      <c r="AF80" s="4"/>
      <c r="AG80" s="4"/>
      <c r="AH80" s="4"/>
      <c r="BP80" s="19"/>
      <c r="BQ80" s="19"/>
      <c r="BR80" s="19"/>
      <c r="BS80" s="19"/>
      <c r="BT80" s="19"/>
      <c r="BU80" s="19"/>
    </row>
    <row r="81" spans="1:73">
      <c r="A81" s="88" t="s">
        <v>642</v>
      </c>
      <c r="B81" s="4"/>
      <c r="G81" s="19">
        <v>0</v>
      </c>
      <c r="I81" s="19">
        <v>0</v>
      </c>
      <c r="Q81" s="19">
        <v>0</v>
      </c>
      <c r="R81" s="19">
        <v>0</v>
      </c>
      <c r="S81" s="19">
        <v>0</v>
      </c>
      <c r="T81" s="19">
        <v>0</v>
      </c>
      <c r="U81" s="19">
        <v>0</v>
      </c>
      <c r="V81" s="19">
        <v>0</v>
      </c>
      <c r="W81" s="19">
        <v>0</v>
      </c>
      <c r="AD81" s="4"/>
      <c r="AE81" s="4"/>
      <c r="AF81" s="4"/>
      <c r="AG81" s="4"/>
      <c r="AH81" s="4"/>
      <c r="AR81" s="19">
        <v>0</v>
      </c>
      <c r="AT81" s="19">
        <v>0</v>
      </c>
      <c r="BB81" s="19">
        <v>0</v>
      </c>
      <c r="BE81" s="19">
        <v>0</v>
      </c>
      <c r="BH81" s="4">
        <v>0</v>
      </c>
      <c r="BJ81" s="19">
        <v>0</v>
      </c>
      <c r="BK81" s="19">
        <v>0</v>
      </c>
      <c r="BP81" s="19"/>
      <c r="BQ81" s="19">
        <v>0</v>
      </c>
      <c r="BR81" s="19"/>
      <c r="BS81" s="19">
        <v>0</v>
      </c>
      <c r="BT81" s="19">
        <v>0</v>
      </c>
      <c r="BU81" s="19">
        <v>0</v>
      </c>
    </row>
    <row r="82" spans="1:73">
      <c r="A82" s="87" t="s">
        <v>643</v>
      </c>
      <c r="B82" s="4"/>
      <c r="K82" s="19" t="s">
        <v>587</v>
      </c>
      <c r="M82" s="19" t="s">
        <v>591</v>
      </c>
      <c r="S82" s="19" t="s">
        <v>591</v>
      </c>
      <c r="AD82" s="4"/>
      <c r="AE82" s="4"/>
      <c r="AF82" s="4"/>
      <c r="AG82" s="4"/>
      <c r="AH82" s="4"/>
      <c r="AX82" s="19" t="s">
        <v>591</v>
      </c>
      <c r="BD82" s="19" t="s">
        <v>587</v>
      </c>
      <c r="BF82" s="19" t="s">
        <v>587</v>
      </c>
      <c r="BG82" s="4" t="s">
        <v>591</v>
      </c>
      <c r="BP82" s="19"/>
      <c r="BQ82" s="19"/>
      <c r="BR82" s="19"/>
      <c r="BS82" s="19"/>
      <c r="BT82" s="19"/>
      <c r="BU82" s="19"/>
    </row>
    <row r="83" spans="1:73" ht="63.75">
      <c r="A83" s="89" t="s">
        <v>642</v>
      </c>
      <c r="B83" s="4"/>
      <c r="G83" s="19">
        <v>0</v>
      </c>
      <c r="I83" s="19">
        <v>0</v>
      </c>
      <c r="M83" s="73" t="s">
        <v>1610</v>
      </c>
      <c r="Q83" s="19">
        <v>0</v>
      </c>
      <c r="R83" s="19">
        <v>0</v>
      </c>
      <c r="S83" s="19" t="s">
        <v>5260</v>
      </c>
      <c r="T83" s="19">
        <v>0</v>
      </c>
      <c r="U83" s="19">
        <v>0</v>
      </c>
      <c r="V83" s="19">
        <v>0</v>
      </c>
      <c r="W83" s="19">
        <v>0</v>
      </c>
      <c r="AD83" s="4"/>
      <c r="AE83" s="4"/>
      <c r="AF83" s="4"/>
      <c r="AG83" s="4"/>
      <c r="AH83" s="4"/>
      <c r="AR83" s="19">
        <v>0</v>
      </c>
      <c r="AT83" s="19">
        <v>0</v>
      </c>
      <c r="AX83" s="73" t="s">
        <v>1612</v>
      </c>
      <c r="BA83" s="73"/>
      <c r="BB83" s="19">
        <v>0</v>
      </c>
      <c r="BD83" s="73" t="s">
        <v>1613</v>
      </c>
      <c r="BE83" s="19">
        <v>0</v>
      </c>
      <c r="BF83" s="73" t="s">
        <v>1614</v>
      </c>
      <c r="BG83" s="4" t="s">
        <v>77</v>
      </c>
      <c r="BH83" s="4">
        <v>0</v>
      </c>
      <c r="BJ83" s="19">
        <v>0</v>
      </c>
      <c r="BK83" s="19">
        <v>0</v>
      </c>
      <c r="BP83" s="19"/>
      <c r="BQ83" s="19">
        <v>0</v>
      </c>
      <c r="BR83" s="19"/>
      <c r="BS83" s="19">
        <v>0</v>
      </c>
      <c r="BT83" s="19">
        <v>0</v>
      </c>
      <c r="BU83" s="19">
        <v>0</v>
      </c>
    </row>
    <row r="84" spans="1:73" ht="76.5">
      <c r="A84" s="87" t="s">
        <v>573</v>
      </c>
      <c r="B84" s="4" t="s">
        <v>5089</v>
      </c>
      <c r="C84" s="19" t="s">
        <v>5261</v>
      </c>
      <c r="D84" s="19" t="s">
        <v>5262</v>
      </c>
      <c r="E84" s="19" t="s">
        <v>5263</v>
      </c>
      <c r="G84" s="73" t="s">
        <v>5264</v>
      </c>
      <c r="I84" s="73" t="s">
        <v>5265</v>
      </c>
      <c r="K84" s="19" t="s">
        <v>5266</v>
      </c>
      <c r="L84" s="19" t="s">
        <v>5267</v>
      </c>
      <c r="Q84" s="73" t="s">
        <v>5268</v>
      </c>
      <c r="R84" s="73" t="s">
        <v>5269</v>
      </c>
      <c r="S84" s="19" t="s">
        <v>5270</v>
      </c>
      <c r="T84" s="19">
        <v>0</v>
      </c>
      <c r="U84" s="19">
        <v>0</v>
      </c>
      <c r="V84" s="19">
        <v>0</v>
      </c>
      <c r="W84" s="73" t="s">
        <v>5271</v>
      </c>
      <c r="AD84" s="4"/>
      <c r="AE84" s="4"/>
      <c r="AF84" s="4"/>
      <c r="AG84" s="4"/>
      <c r="AH84" s="4"/>
      <c r="AI84" s="4" t="s">
        <v>5109</v>
      </c>
      <c r="AL84" s="4" t="s">
        <v>5128</v>
      </c>
      <c r="AQ84" s="4" t="s">
        <v>5129</v>
      </c>
      <c r="AR84" s="19">
        <v>0</v>
      </c>
      <c r="AS84" s="19" t="s">
        <v>5272</v>
      </c>
      <c r="AT84" s="19">
        <v>0</v>
      </c>
      <c r="BA84" s="73" t="s">
        <v>1618</v>
      </c>
      <c r="BB84" s="19">
        <v>0</v>
      </c>
      <c r="BE84" s="19">
        <v>0</v>
      </c>
      <c r="BG84" s="4">
        <v>0</v>
      </c>
      <c r="BH84" s="4">
        <v>0</v>
      </c>
      <c r="BJ84" s="19">
        <v>0</v>
      </c>
      <c r="BK84" s="19">
        <v>0</v>
      </c>
      <c r="BO84" s="19" t="s">
        <v>5273</v>
      </c>
      <c r="BP84" s="19"/>
      <c r="BQ84" s="19">
        <v>0</v>
      </c>
      <c r="BR84" s="19"/>
      <c r="BS84" s="19">
        <v>0</v>
      </c>
      <c r="BT84" s="19">
        <v>0</v>
      </c>
      <c r="BU84" s="19" t="s">
        <v>5274</v>
      </c>
    </row>
    <row r="85" spans="1:73">
      <c r="A85" s="85" t="s">
        <v>574</v>
      </c>
      <c r="B85" s="4" t="s">
        <v>4896</v>
      </c>
      <c r="C85" s="19" t="s">
        <v>4223</v>
      </c>
      <c r="D85" s="19" t="s">
        <v>4223</v>
      </c>
      <c r="E85" s="19" t="s">
        <v>4876</v>
      </c>
      <c r="F85" s="19" t="s">
        <v>4896</v>
      </c>
      <c r="G85" s="73" t="s">
        <v>2294</v>
      </c>
      <c r="H85" s="19" t="s">
        <v>2985</v>
      </c>
      <c r="I85" s="73" t="s">
        <v>2294</v>
      </c>
      <c r="J85" s="19" t="s">
        <v>4896</v>
      </c>
      <c r="L85" s="19" t="s">
        <v>2299</v>
      </c>
      <c r="M85" s="73" t="s">
        <v>4206</v>
      </c>
      <c r="P85" s="19" t="s">
        <v>4896</v>
      </c>
      <c r="Q85" s="73" t="s">
        <v>2297</v>
      </c>
      <c r="R85" s="73" t="s">
        <v>2299</v>
      </c>
      <c r="S85" s="19" t="s">
        <v>2299</v>
      </c>
      <c r="T85" s="73" t="s">
        <v>2298</v>
      </c>
      <c r="U85" s="73" t="s">
        <v>4206</v>
      </c>
      <c r="V85" s="73" t="s">
        <v>2299</v>
      </c>
      <c r="W85" s="73" t="s">
        <v>2298</v>
      </c>
      <c r="Y85" s="19" t="s">
        <v>4896</v>
      </c>
      <c r="AA85" s="19" t="s">
        <v>4896</v>
      </c>
      <c r="AC85" s="19" t="s">
        <v>4896</v>
      </c>
      <c r="AD85" s="4" t="s">
        <v>4896</v>
      </c>
      <c r="AE85" s="4" t="s">
        <v>4896</v>
      </c>
      <c r="AF85" s="4" t="s">
        <v>4896</v>
      </c>
      <c r="AG85" s="4" t="s">
        <v>4896</v>
      </c>
      <c r="AH85" s="8" t="s">
        <v>5550</v>
      </c>
      <c r="AI85" s="4" t="s">
        <v>5550</v>
      </c>
      <c r="AJ85" s="4" t="s">
        <v>4896</v>
      </c>
      <c r="AK85" s="4" t="s">
        <v>4206</v>
      </c>
      <c r="AL85" s="4" t="s">
        <v>4896</v>
      </c>
      <c r="AN85" s="4" t="s">
        <v>4896</v>
      </c>
      <c r="AO85" s="4" t="s">
        <v>4896</v>
      </c>
      <c r="AP85" s="4" t="s">
        <v>5550</v>
      </c>
      <c r="AQ85" s="4" t="s">
        <v>4896</v>
      </c>
      <c r="AR85" s="73" t="s">
        <v>2299</v>
      </c>
      <c r="AS85" s="19" t="s">
        <v>4876</v>
      </c>
      <c r="AT85" s="19" t="s">
        <v>2299</v>
      </c>
      <c r="AV85" s="73" t="s">
        <v>4896</v>
      </c>
      <c r="AX85" s="73" t="s">
        <v>4206</v>
      </c>
      <c r="AY85" s="19" t="s">
        <v>2985</v>
      </c>
      <c r="BA85" s="73" t="s">
        <v>4223</v>
      </c>
      <c r="BB85" s="73" t="s">
        <v>2298</v>
      </c>
      <c r="BC85" s="19" t="s">
        <v>4223</v>
      </c>
      <c r="BD85" s="73" t="s">
        <v>4206</v>
      </c>
      <c r="BE85" s="73" t="s">
        <v>2299</v>
      </c>
      <c r="BF85" s="73" t="s">
        <v>4206</v>
      </c>
      <c r="BG85" s="4" t="s">
        <v>2298</v>
      </c>
      <c r="BH85" s="4" t="s">
        <v>2298</v>
      </c>
      <c r="BI85" s="19" t="s">
        <v>4206</v>
      </c>
      <c r="BJ85" s="19" t="s">
        <v>2299</v>
      </c>
      <c r="BK85" s="19" t="s">
        <v>2299</v>
      </c>
      <c r="BL85" s="19" t="s">
        <v>4223</v>
      </c>
      <c r="BO85" s="19" t="s">
        <v>4896</v>
      </c>
      <c r="BP85" s="19"/>
      <c r="BQ85" s="73" t="s">
        <v>2299</v>
      </c>
      <c r="BR85" s="73"/>
      <c r="BS85" s="73" t="s">
        <v>2299</v>
      </c>
      <c r="BT85" s="19"/>
      <c r="BU85" s="19" t="s">
        <v>2294</v>
      </c>
    </row>
    <row r="86" spans="1:73">
      <c r="A86" s="85" t="s">
        <v>575</v>
      </c>
      <c r="B86" s="10">
        <v>39884</v>
      </c>
      <c r="C86" s="91">
        <v>39889</v>
      </c>
      <c r="E86" s="19" t="s">
        <v>5275</v>
      </c>
      <c r="F86" s="19" t="s">
        <v>4299</v>
      </c>
      <c r="G86" s="91">
        <v>39896</v>
      </c>
      <c r="H86" s="19" t="s">
        <v>5276</v>
      </c>
      <c r="I86" s="91">
        <v>39896</v>
      </c>
      <c r="J86" s="19" t="s">
        <v>5277</v>
      </c>
      <c r="L86" s="91">
        <v>39889</v>
      </c>
      <c r="M86" s="91">
        <v>39927</v>
      </c>
      <c r="P86" s="19" t="s">
        <v>5278</v>
      </c>
      <c r="Q86" s="91">
        <v>39891</v>
      </c>
      <c r="S86" s="91">
        <v>39891</v>
      </c>
      <c r="U86" s="91">
        <v>39931</v>
      </c>
      <c r="V86" s="91">
        <v>39893</v>
      </c>
      <c r="Y86" s="19" t="s">
        <v>4299</v>
      </c>
      <c r="AA86" s="19" t="s">
        <v>4299</v>
      </c>
      <c r="AC86" s="19" t="s">
        <v>4299</v>
      </c>
      <c r="AD86" s="10">
        <v>39917</v>
      </c>
      <c r="AE86" s="10">
        <v>39923</v>
      </c>
      <c r="AF86" s="4"/>
      <c r="AG86" s="4"/>
      <c r="AH86" s="175">
        <v>39986</v>
      </c>
      <c r="AI86" s="10">
        <v>39952</v>
      </c>
      <c r="AK86" s="10">
        <v>39917</v>
      </c>
      <c r="AN86" s="10">
        <v>39904</v>
      </c>
      <c r="AO86" s="10">
        <v>39904</v>
      </c>
      <c r="AP86" s="10">
        <v>39952</v>
      </c>
      <c r="AR86" s="91">
        <v>39897</v>
      </c>
      <c r="AS86" s="19" t="s">
        <v>5275</v>
      </c>
      <c r="AT86" s="91">
        <v>39890</v>
      </c>
      <c r="AX86" s="91">
        <v>39927</v>
      </c>
      <c r="BA86" s="91">
        <v>39927</v>
      </c>
      <c r="BD86" s="91">
        <v>39931</v>
      </c>
      <c r="BE86" s="91">
        <v>39897</v>
      </c>
      <c r="BF86" s="91">
        <v>39931</v>
      </c>
      <c r="BI86" s="91">
        <v>39927</v>
      </c>
      <c r="BJ86" s="91">
        <v>39890</v>
      </c>
      <c r="BK86" s="91">
        <v>39890</v>
      </c>
      <c r="BL86" s="91">
        <v>39889</v>
      </c>
      <c r="BM86" s="91"/>
      <c r="BO86" s="19" t="s">
        <v>4299</v>
      </c>
      <c r="BP86" s="19"/>
      <c r="BQ86" s="91">
        <v>39891</v>
      </c>
      <c r="BR86" s="91"/>
      <c r="BS86" s="19"/>
      <c r="BT86" s="19"/>
      <c r="BU86" s="91">
        <v>39885</v>
      </c>
    </row>
    <row r="87" spans="1:73" s="71" customFormat="1" ht="18.75">
      <c r="A87" s="93" t="s">
        <v>644</v>
      </c>
      <c r="B87" s="29"/>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04"/>
      <c r="AB87" s="104"/>
      <c r="AC87" s="104"/>
      <c r="AD87" s="29"/>
      <c r="AE87" s="29"/>
      <c r="AF87" s="29"/>
      <c r="AG87" s="29"/>
      <c r="AH87" s="176"/>
      <c r="AI87" s="29"/>
      <c r="AJ87" s="29"/>
      <c r="AK87" s="29"/>
      <c r="AL87" s="29"/>
      <c r="AM87" s="29"/>
      <c r="AN87" s="29"/>
      <c r="AO87" s="29"/>
      <c r="AP87" s="29"/>
      <c r="AQ87" s="29"/>
      <c r="AR87" s="104"/>
      <c r="AS87" s="104"/>
      <c r="AT87" s="104"/>
      <c r="AU87" s="104"/>
      <c r="AV87" s="104"/>
      <c r="AW87" s="104"/>
      <c r="AX87" s="104"/>
      <c r="AY87" s="104"/>
      <c r="AZ87" s="104"/>
      <c r="BA87" s="104"/>
      <c r="BB87" s="104"/>
      <c r="BC87" s="104"/>
      <c r="BD87" s="104"/>
      <c r="BE87" s="104"/>
      <c r="BF87" s="104"/>
      <c r="BG87" s="29"/>
      <c r="BH87" s="29"/>
      <c r="BI87" s="104"/>
      <c r="BJ87" s="104"/>
      <c r="BK87" s="104"/>
      <c r="BL87" s="104"/>
      <c r="BM87" s="104"/>
      <c r="BN87" s="104"/>
      <c r="BO87" s="104"/>
      <c r="BP87" s="104"/>
      <c r="BQ87" s="104"/>
      <c r="BR87" s="104"/>
      <c r="BS87" s="104"/>
      <c r="BT87" s="104"/>
      <c r="BU87" s="104"/>
    </row>
    <row r="88" spans="1:73">
      <c r="A88" s="94" t="s">
        <v>576</v>
      </c>
      <c r="B88" s="4"/>
      <c r="E88" s="19">
        <v>1</v>
      </c>
      <c r="F88" s="19">
        <v>1</v>
      </c>
      <c r="G88" s="19">
        <v>1</v>
      </c>
      <c r="H88" s="19">
        <v>1</v>
      </c>
      <c r="I88" s="19">
        <v>1</v>
      </c>
      <c r="J88" s="19">
        <v>1</v>
      </c>
      <c r="K88" s="19">
        <v>1</v>
      </c>
      <c r="M88" s="19">
        <v>1</v>
      </c>
      <c r="N88" s="19">
        <v>1</v>
      </c>
      <c r="O88" s="19">
        <v>1</v>
      </c>
      <c r="P88" s="19">
        <v>1</v>
      </c>
      <c r="Q88" s="19">
        <v>1</v>
      </c>
      <c r="R88" s="19">
        <v>1</v>
      </c>
      <c r="S88" s="19">
        <v>0</v>
      </c>
      <c r="T88" s="19">
        <v>0</v>
      </c>
      <c r="U88" s="19">
        <v>1</v>
      </c>
      <c r="V88" s="19">
        <v>0</v>
      </c>
      <c r="W88" s="19">
        <v>0</v>
      </c>
      <c r="Y88" s="19">
        <v>1</v>
      </c>
      <c r="AA88" s="19">
        <v>1</v>
      </c>
      <c r="AB88" s="19">
        <v>1</v>
      </c>
      <c r="AD88" s="4">
        <v>0</v>
      </c>
      <c r="AE88" s="4">
        <v>0</v>
      </c>
      <c r="AF88" s="4">
        <v>0</v>
      </c>
      <c r="AG88" s="4">
        <v>0</v>
      </c>
      <c r="AH88" s="4"/>
      <c r="AJ88" s="4">
        <v>0</v>
      </c>
      <c r="AK88" s="4">
        <v>0</v>
      </c>
      <c r="AL88" s="4">
        <v>0</v>
      </c>
      <c r="AM88" s="4">
        <v>2</v>
      </c>
      <c r="AN88" s="4">
        <v>0</v>
      </c>
      <c r="AO88" s="4">
        <v>0</v>
      </c>
      <c r="AQ88" s="4">
        <v>0</v>
      </c>
      <c r="AR88" s="19">
        <v>0</v>
      </c>
      <c r="AT88" s="19">
        <v>0</v>
      </c>
      <c r="AV88" s="19">
        <v>1</v>
      </c>
      <c r="AX88" s="19">
        <v>1</v>
      </c>
      <c r="BA88" s="19">
        <v>0</v>
      </c>
      <c r="BB88" s="19">
        <v>0</v>
      </c>
      <c r="BD88" s="19">
        <v>1</v>
      </c>
      <c r="BE88" s="19">
        <v>0</v>
      </c>
      <c r="BF88" s="19">
        <v>1</v>
      </c>
      <c r="BG88" s="4">
        <v>0</v>
      </c>
      <c r="BH88" s="4">
        <v>0</v>
      </c>
      <c r="BI88" s="19">
        <v>0</v>
      </c>
      <c r="BJ88" s="19">
        <v>0</v>
      </c>
      <c r="BK88" s="19">
        <v>0</v>
      </c>
      <c r="BM88" s="19">
        <v>1</v>
      </c>
      <c r="BP88" s="19">
        <v>1</v>
      </c>
      <c r="BQ88" s="19">
        <v>0</v>
      </c>
      <c r="BR88" s="19">
        <v>0</v>
      </c>
      <c r="BS88" s="19">
        <v>0</v>
      </c>
      <c r="BT88" s="19">
        <v>0</v>
      </c>
      <c r="BU88" s="19">
        <v>0</v>
      </c>
    </row>
    <row r="89" spans="1:73" ht="15">
      <c r="A89" s="95" t="s">
        <v>645</v>
      </c>
      <c r="B89" s="4"/>
      <c r="C89" s="19">
        <v>1</v>
      </c>
      <c r="G89" s="19">
        <v>0</v>
      </c>
      <c r="I89" s="19">
        <v>0</v>
      </c>
      <c r="M89" s="19">
        <v>0</v>
      </c>
      <c r="O89" s="19">
        <v>0</v>
      </c>
      <c r="Q89" s="19">
        <v>0</v>
      </c>
      <c r="R89" s="19">
        <v>0</v>
      </c>
      <c r="S89" s="19">
        <v>1</v>
      </c>
      <c r="T89" s="19">
        <v>1</v>
      </c>
      <c r="U89" s="19">
        <v>0</v>
      </c>
      <c r="V89" s="19">
        <v>2</v>
      </c>
      <c r="W89" s="19">
        <v>1</v>
      </c>
      <c r="X89" s="19">
        <v>1</v>
      </c>
      <c r="Z89" s="19">
        <v>1</v>
      </c>
      <c r="AC89" s="19">
        <v>1</v>
      </c>
      <c r="AD89" s="4">
        <v>1</v>
      </c>
      <c r="AE89" s="4">
        <v>1</v>
      </c>
      <c r="AF89" s="4">
        <v>1</v>
      </c>
      <c r="AG89" s="4">
        <v>1</v>
      </c>
      <c r="AH89" s="4"/>
      <c r="AJ89" s="4">
        <v>1</v>
      </c>
      <c r="AK89" s="4">
        <v>1</v>
      </c>
      <c r="AL89" s="4">
        <v>1</v>
      </c>
      <c r="AM89" s="4">
        <v>0</v>
      </c>
      <c r="AN89" s="4">
        <v>1</v>
      </c>
      <c r="AO89" s="4">
        <v>1</v>
      </c>
      <c r="AQ89" s="4">
        <v>1</v>
      </c>
      <c r="AR89" s="19">
        <v>1</v>
      </c>
      <c r="AS89" s="19">
        <v>1</v>
      </c>
      <c r="AT89" s="19">
        <v>1</v>
      </c>
      <c r="AU89" s="19">
        <v>1</v>
      </c>
      <c r="AX89" s="19">
        <v>0</v>
      </c>
      <c r="AY89" s="19">
        <v>1</v>
      </c>
      <c r="BA89" s="19">
        <v>1</v>
      </c>
      <c r="BB89" s="19">
        <v>1</v>
      </c>
      <c r="BC89" s="19">
        <v>1</v>
      </c>
      <c r="BD89" s="19">
        <v>0</v>
      </c>
      <c r="BE89" s="19">
        <v>1</v>
      </c>
      <c r="BF89" s="19">
        <v>0</v>
      </c>
      <c r="BG89" s="4">
        <v>1</v>
      </c>
      <c r="BH89" s="4">
        <v>1</v>
      </c>
      <c r="BI89" s="19">
        <v>1</v>
      </c>
      <c r="BJ89" s="19">
        <v>1</v>
      </c>
      <c r="BK89" s="19">
        <v>1</v>
      </c>
      <c r="BL89" s="19">
        <v>1</v>
      </c>
      <c r="BO89" s="19">
        <v>1</v>
      </c>
      <c r="BP89" s="19"/>
      <c r="BQ89" s="19">
        <v>1</v>
      </c>
      <c r="BR89" s="19">
        <v>1</v>
      </c>
      <c r="BS89" s="19">
        <v>1</v>
      </c>
      <c r="BT89" s="19">
        <v>1</v>
      </c>
      <c r="BU89" s="19">
        <v>1</v>
      </c>
    </row>
    <row r="90" spans="1:73" ht="15">
      <c r="A90" s="96" t="s">
        <v>577</v>
      </c>
      <c r="B90" s="4"/>
      <c r="C90" s="19">
        <v>4</v>
      </c>
      <c r="G90" s="19">
        <v>4</v>
      </c>
      <c r="I90" s="19">
        <v>4</v>
      </c>
      <c r="M90" s="19">
        <v>4</v>
      </c>
      <c r="O90" s="19">
        <v>0</v>
      </c>
      <c r="Q90" s="19">
        <v>4</v>
      </c>
      <c r="R90" s="19">
        <v>4</v>
      </c>
      <c r="S90" s="19">
        <v>4</v>
      </c>
      <c r="T90" s="19">
        <v>5</v>
      </c>
      <c r="U90" s="19">
        <v>4</v>
      </c>
      <c r="V90" s="19">
        <v>4</v>
      </c>
      <c r="W90" s="19">
        <v>5</v>
      </c>
      <c r="X90" s="19">
        <v>5</v>
      </c>
      <c r="Z90" s="19">
        <v>4</v>
      </c>
      <c r="AC90" s="19">
        <v>5</v>
      </c>
      <c r="AD90" s="4">
        <v>5</v>
      </c>
      <c r="AE90" s="4">
        <v>5</v>
      </c>
      <c r="AF90" s="4">
        <v>5</v>
      </c>
      <c r="AG90" s="4">
        <v>5</v>
      </c>
      <c r="AH90" s="4"/>
      <c r="AJ90" s="4">
        <v>5</v>
      </c>
      <c r="AK90" s="4">
        <v>4</v>
      </c>
      <c r="AL90" s="4">
        <v>4</v>
      </c>
      <c r="AM90" s="4">
        <v>0</v>
      </c>
      <c r="AN90" s="4">
        <v>4</v>
      </c>
      <c r="AO90" s="4">
        <v>4</v>
      </c>
      <c r="AQ90" s="4">
        <v>5</v>
      </c>
      <c r="AR90" s="19">
        <v>5</v>
      </c>
      <c r="AS90" s="19">
        <v>5</v>
      </c>
      <c r="AT90" s="19">
        <v>4</v>
      </c>
      <c r="AU90" s="19">
        <v>4</v>
      </c>
      <c r="AX90" s="19">
        <v>4</v>
      </c>
      <c r="AY90" s="19">
        <v>4</v>
      </c>
      <c r="BA90" s="19">
        <v>4</v>
      </c>
      <c r="BB90" s="19">
        <v>4</v>
      </c>
      <c r="BC90" s="19">
        <v>4</v>
      </c>
      <c r="BD90" s="19">
        <v>4</v>
      </c>
      <c r="BE90" s="19">
        <v>5</v>
      </c>
      <c r="BF90" s="19">
        <v>4</v>
      </c>
      <c r="BG90" s="4">
        <v>4</v>
      </c>
      <c r="BH90" s="4">
        <v>4</v>
      </c>
      <c r="BI90" s="19">
        <v>5</v>
      </c>
      <c r="BJ90" s="19">
        <v>5</v>
      </c>
      <c r="BK90" s="19">
        <v>4</v>
      </c>
      <c r="BL90" s="19">
        <v>4</v>
      </c>
      <c r="BO90" s="19">
        <v>4</v>
      </c>
      <c r="BP90" s="19"/>
      <c r="BQ90" s="19">
        <v>4</v>
      </c>
      <c r="BR90" s="19">
        <v>4</v>
      </c>
      <c r="BS90" s="19">
        <v>4</v>
      </c>
      <c r="BT90" s="19">
        <v>6</v>
      </c>
      <c r="BU90" s="19">
        <v>4</v>
      </c>
    </row>
    <row r="91" spans="1:73">
      <c r="A91" s="85" t="s">
        <v>646</v>
      </c>
      <c r="B91" s="4"/>
      <c r="D91" s="19">
        <v>1</v>
      </c>
      <c r="G91" s="19">
        <v>1</v>
      </c>
      <c r="I91" s="19">
        <v>1</v>
      </c>
      <c r="M91" s="19">
        <v>1</v>
      </c>
      <c r="O91" s="19">
        <v>0</v>
      </c>
      <c r="Q91" s="19">
        <v>0</v>
      </c>
      <c r="R91" s="19">
        <v>1</v>
      </c>
      <c r="S91" s="19">
        <v>1</v>
      </c>
      <c r="T91" s="19">
        <v>0</v>
      </c>
      <c r="U91" s="19">
        <v>1</v>
      </c>
      <c r="V91" s="19">
        <v>0</v>
      </c>
      <c r="W91" s="19">
        <v>0</v>
      </c>
      <c r="AA91" s="19">
        <v>2</v>
      </c>
      <c r="AB91" s="19">
        <v>2</v>
      </c>
      <c r="AD91" s="4">
        <v>0</v>
      </c>
      <c r="AE91" s="4">
        <v>0</v>
      </c>
      <c r="AF91" s="4">
        <v>0</v>
      </c>
      <c r="AG91" s="4">
        <v>0</v>
      </c>
      <c r="AH91" s="4"/>
      <c r="AJ91" s="4">
        <v>0</v>
      </c>
      <c r="AK91" s="4">
        <v>0</v>
      </c>
      <c r="AL91" s="4">
        <v>0</v>
      </c>
      <c r="AM91" s="4">
        <v>0</v>
      </c>
      <c r="AN91" s="4">
        <v>0</v>
      </c>
      <c r="AO91" s="4">
        <v>0</v>
      </c>
      <c r="AQ91" s="4">
        <v>0</v>
      </c>
      <c r="AR91" s="19">
        <v>0</v>
      </c>
      <c r="AT91" s="19">
        <v>0</v>
      </c>
      <c r="AX91" s="19">
        <v>1</v>
      </c>
      <c r="BA91" s="19">
        <v>0</v>
      </c>
      <c r="BB91" s="19">
        <v>0</v>
      </c>
      <c r="BD91" s="19">
        <v>1</v>
      </c>
      <c r="BE91" s="19">
        <v>0</v>
      </c>
      <c r="BF91" s="19">
        <v>1</v>
      </c>
      <c r="BG91" s="4">
        <v>0</v>
      </c>
      <c r="BH91" s="4">
        <v>0</v>
      </c>
      <c r="BI91" s="19">
        <v>0</v>
      </c>
      <c r="BJ91" s="19">
        <v>0</v>
      </c>
      <c r="BK91" s="19">
        <v>2</v>
      </c>
      <c r="BP91" s="19"/>
      <c r="BQ91" s="19">
        <v>0</v>
      </c>
      <c r="BR91" s="19">
        <v>0</v>
      </c>
      <c r="BS91" s="19">
        <v>1</v>
      </c>
      <c r="BT91" s="19">
        <v>0</v>
      </c>
      <c r="BU91" s="19">
        <v>0</v>
      </c>
    </row>
    <row r="92" spans="1:73">
      <c r="A92" s="97" t="s">
        <v>647</v>
      </c>
      <c r="B92" s="4"/>
      <c r="C92" s="19">
        <v>1</v>
      </c>
      <c r="G92" s="19">
        <v>0</v>
      </c>
      <c r="I92" s="19">
        <v>0</v>
      </c>
      <c r="M92" s="19">
        <v>0</v>
      </c>
      <c r="N92" s="19">
        <v>1</v>
      </c>
      <c r="O92" s="19">
        <v>2</v>
      </c>
      <c r="Q92" s="19">
        <v>1</v>
      </c>
      <c r="R92" s="19">
        <v>0</v>
      </c>
      <c r="S92" s="19">
        <v>0</v>
      </c>
      <c r="T92" s="19">
        <v>0</v>
      </c>
      <c r="U92" s="19">
        <v>0</v>
      </c>
      <c r="V92" s="19">
        <v>0</v>
      </c>
      <c r="W92" s="19">
        <v>2</v>
      </c>
      <c r="X92" s="19">
        <v>2</v>
      </c>
      <c r="Z92" s="19">
        <v>2</v>
      </c>
      <c r="AC92" s="19">
        <v>2</v>
      </c>
      <c r="AD92" s="4">
        <v>2</v>
      </c>
      <c r="AE92" s="4">
        <v>2</v>
      </c>
      <c r="AF92" s="4">
        <v>2</v>
      </c>
      <c r="AG92" s="4">
        <v>2</v>
      </c>
      <c r="AH92" s="4"/>
      <c r="AJ92" s="4">
        <v>1</v>
      </c>
      <c r="AK92" s="4">
        <v>2</v>
      </c>
      <c r="AL92" s="4">
        <v>2</v>
      </c>
      <c r="AM92" s="4">
        <v>0</v>
      </c>
      <c r="AN92" s="4">
        <v>2</v>
      </c>
      <c r="AO92" s="4">
        <v>2</v>
      </c>
      <c r="AQ92" s="4">
        <v>2</v>
      </c>
      <c r="AR92" s="19">
        <v>2</v>
      </c>
      <c r="AS92" s="19">
        <v>2</v>
      </c>
      <c r="AT92" s="19">
        <v>0</v>
      </c>
      <c r="AU92" s="19">
        <v>2</v>
      </c>
      <c r="AV92" s="19">
        <v>1</v>
      </c>
      <c r="AX92" s="19">
        <v>0</v>
      </c>
      <c r="BA92" s="19">
        <v>1</v>
      </c>
      <c r="BB92" s="19">
        <v>2</v>
      </c>
      <c r="BD92" s="19">
        <v>0</v>
      </c>
      <c r="BE92" s="19">
        <v>2</v>
      </c>
      <c r="BF92" s="19">
        <v>0</v>
      </c>
      <c r="BG92" s="4">
        <v>2</v>
      </c>
      <c r="BH92" s="4">
        <v>2</v>
      </c>
      <c r="BI92" s="19">
        <v>2</v>
      </c>
      <c r="BJ92" s="19">
        <v>2</v>
      </c>
      <c r="BK92" s="19">
        <v>0</v>
      </c>
      <c r="BL92" s="19">
        <v>1</v>
      </c>
      <c r="BO92" s="19">
        <v>2</v>
      </c>
      <c r="BP92" s="19"/>
      <c r="BQ92" s="19">
        <v>2</v>
      </c>
      <c r="BR92" s="19">
        <v>4</v>
      </c>
      <c r="BS92" s="19">
        <v>0</v>
      </c>
      <c r="BT92" s="19">
        <v>0</v>
      </c>
      <c r="BU92" s="19">
        <v>1</v>
      </c>
    </row>
    <row r="93" spans="1:73">
      <c r="A93" s="97" t="s">
        <v>648</v>
      </c>
      <c r="B93" s="4"/>
      <c r="G93" s="19">
        <v>0</v>
      </c>
      <c r="I93" s="19">
        <v>0</v>
      </c>
      <c r="M93" s="19">
        <v>0</v>
      </c>
      <c r="O93" s="19">
        <v>0</v>
      </c>
      <c r="Q93" s="19">
        <v>0</v>
      </c>
      <c r="R93" s="19">
        <v>1</v>
      </c>
      <c r="S93" s="19">
        <v>0</v>
      </c>
      <c r="T93" s="19">
        <v>1</v>
      </c>
      <c r="U93" s="19">
        <v>0</v>
      </c>
      <c r="V93" s="19">
        <v>0</v>
      </c>
      <c r="W93" s="19">
        <v>0</v>
      </c>
      <c r="AD93" s="4">
        <v>0</v>
      </c>
      <c r="AE93" s="4">
        <v>0</v>
      </c>
      <c r="AF93" s="4">
        <v>0</v>
      </c>
      <c r="AG93" s="4">
        <v>0</v>
      </c>
      <c r="AH93" s="4"/>
      <c r="AJ93" s="4">
        <v>0</v>
      </c>
      <c r="AK93" s="4">
        <v>0</v>
      </c>
      <c r="AL93" s="4">
        <v>0</v>
      </c>
      <c r="AM93" s="4">
        <v>0</v>
      </c>
      <c r="AN93" s="4">
        <v>0</v>
      </c>
      <c r="AO93" s="4">
        <v>0</v>
      </c>
      <c r="AQ93" s="4">
        <v>0</v>
      </c>
      <c r="AR93" s="19">
        <v>0</v>
      </c>
      <c r="AT93" s="19">
        <v>2</v>
      </c>
      <c r="AX93" s="19">
        <v>0</v>
      </c>
      <c r="BA93" s="19">
        <v>0</v>
      </c>
      <c r="BB93" s="19">
        <v>0</v>
      </c>
      <c r="BD93" s="19">
        <v>0</v>
      </c>
      <c r="BE93" s="19">
        <v>0</v>
      </c>
      <c r="BF93" s="19">
        <v>0</v>
      </c>
      <c r="BG93" s="4">
        <v>0</v>
      </c>
      <c r="BH93" s="4">
        <v>0</v>
      </c>
      <c r="BI93" s="19">
        <v>0</v>
      </c>
      <c r="BJ93" s="19">
        <v>0</v>
      </c>
      <c r="BK93" s="19">
        <v>0</v>
      </c>
      <c r="BP93" s="19"/>
      <c r="BQ93" s="19">
        <v>0</v>
      </c>
      <c r="BR93" s="19">
        <v>0</v>
      </c>
      <c r="BS93" s="19">
        <v>0</v>
      </c>
      <c r="BT93" s="19">
        <v>1</v>
      </c>
      <c r="BU93" s="19">
        <v>0</v>
      </c>
    </row>
    <row r="94" spans="1:73">
      <c r="A94" s="97" t="s">
        <v>649</v>
      </c>
      <c r="B94" s="4"/>
      <c r="G94" s="19">
        <v>0</v>
      </c>
      <c r="I94" s="19">
        <v>0</v>
      </c>
      <c r="M94" s="19">
        <v>0</v>
      </c>
      <c r="O94" s="19">
        <v>0</v>
      </c>
      <c r="Q94" s="19">
        <v>0</v>
      </c>
      <c r="R94" s="19">
        <v>0</v>
      </c>
      <c r="S94" s="19">
        <v>0</v>
      </c>
      <c r="T94" s="19">
        <v>1</v>
      </c>
      <c r="U94" s="19">
        <v>0</v>
      </c>
      <c r="V94" s="19">
        <v>1</v>
      </c>
      <c r="W94" s="19">
        <v>0</v>
      </c>
      <c r="AD94" s="4">
        <v>0</v>
      </c>
      <c r="AE94" s="4">
        <v>0</v>
      </c>
      <c r="AF94" s="4">
        <v>0</v>
      </c>
      <c r="AG94" s="4">
        <v>0</v>
      </c>
      <c r="AH94" s="4"/>
      <c r="AJ94" s="4">
        <v>0</v>
      </c>
      <c r="AK94" s="4">
        <v>0</v>
      </c>
      <c r="AL94" s="4">
        <v>0</v>
      </c>
      <c r="AM94" s="4">
        <v>0</v>
      </c>
      <c r="AN94" s="4">
        <v>0</v>
      </c>
      <c r="AO94" s="4">
        <v>0</v>
      </c>
      <c r="AQ94" s="4">
        <v>0</v>
      </c>
      <c r="AR94" s="19">
        <v>0</v>
      </c>
      <c r="AT94" s="19">
        <v>0</v>
      </c>
      <c r="AX94" s="19">
        <v>0</v>
      </c>
      <c r="BA94" s="19">
        <v>0</v>
      </c>
      <c r="BB94" s="19">
        <v>0</v>
      </c>
      <c r="BC94" s="19">
        <v>1</v>
      </c>
      <c r="BD94" s="19">
        <v>0</v>
      </c>
      <c r="BE94" s="19">
        <v>0</v>
      </c>
      <c r="BF94" s="19">
        <v>0</v>
      </c>
      <c r="BG94" s="4">
        <v>0</v>
      </c>
      <c r="BH94" s="4">
        <v>0</v>
      </c>
      <c r="BI94" s="19">
        <v>0</v>
      </c>
      <c r="BJ94" s="19">
        <v>0</v>
      </c>
      <c r="BK94" s="19">
        <v>0</v>
      </c>
      <c r="BP94" s="19"/>
      <c r="BQ94" s="19">
        <v>0</v>
      </c>
      <c r="BR94" s="19">
        <v>0</v>
      </c>
      <c r="BS94" s="19">
        <v>0</v>
      </c>
      <c r="BT94" s="19">
        <v>1</v>
      </c>
      <c r="BU94" s="19">
        <v>0</v>
      </c>
    </row>
    <row r="95" spans="1:73">
      <c r="A95" s="98" t="s">
        <v>578</v>
      </c>
      <c r="B95" s="4"/>
      <c r="G95" s="19">
        <v>0</v>
      </c>
      <c r="I95" s="19">
        <v>0</v>
      </c>
      <c r="M95" s="19">
        <v>0</v>
      </c>
      <c r="O95" s="19">
        <v>0</v>
      </c>
      <c r="Q95" s="19">
        <v>0</v>
      </c>
      <c r="R95" s="19">
        <v>0</v>
      </c>
      <c r="S95" s="19">
        <v>0</v>
      </c>
      <c r="T95" s="19">
        <v>10</v>
      </c>
      <c r="U95" s="19">
        <v>0</v>
      </c>
      <c r="V95" s="19">
        <v>0</v>
      </c>
      <c r="W95" s="19">
        <v>0</v>
      </c>
      <c r="AD95" s="4">
        <v>0</v>
      </c>
      <c r="AE95" s="4">
        <v>0</v>
      </c>
      <c r="AF95" s="4">
        <v>0</v>
      </c>
      <c r="AG95" s="4">
        <v>0</v>
      </c>
      <c r="AH95" s="4"/>
      <c r="AJ95" s="4">
        <v>0</v>
      </c>
      <c r="AK95" s="4">
        <v>0</v>
      </c>
      <c r="AL95" s="4">
        <v>0</v>
      </c>
      <c r="AM95" s="4">
        <v>0</v>
      </c>
      <c r="AN95" s="4">
        <v>0</v>
      </c>
      <c r="AO95" s="4">
        <v>0</v>
      </c>
      <c r="AQ95" s="4">
        <v>0</v>
      </c>
      <c r="AR95" s="19">
        <v>0</v>
      </c>
      <c r="AT95" s="19">
        <v>0</v>
      </c>
      <c r="AX95" s="19">
        <v>0</v>
      </c>
      <c r="BA95" s="19">
        <v>0</v>
      </c>
      <c r="BB95" s="19">
        <v>0</v>
      </c>
      <c r="BC95" s="19">
        <v>10</v>
      </c>
      <c r="BD95" s="19">
        <v>0</v>
      </c>
      <c r="BE95" s="19">
        <v>0</v>
      </c>
      <c r="BF95" s="19">
        <v>0</v>
      </c>
      <c r="BG95" s="4">
        <v>0</v>
      </c>
      <c r="BH95" s="4">
        <v>0</v>
      </c>
      <c r="BI95" s="19">
        <v>0</v>
      </c>
      <c r="BJ95" s="19">
        <v>0</v>
      </c>
      <c r="BK95" s="19">
        <v>0</v>
      </c>
      <c r="BP95" s="19"/>
      <c r="BQ95" s="19">
        <v>0</v>
      </c>
      <c r="BR95" s="19">
        <v>0</v>
      </c>
      <c r="BS95" s="19">
        <v>0</v>
      </c>
      <c r="BT95" s="19">
        <v>0</v>
      </c>
      <c r="BU95" s="19">
        <v>0</v>
      </c>
    </row>
    <row r="96" spans="1:73">
      <c r="A96" s="85" t="s">
        <v>650</v>
      </c>
      <c r="B96" s="4"/>
      <c r="E96" s="19">
        <v>1</v>
      </c>
      <c r="F96" s="19">
        <v>1</v>
      </c>
      <c r="G96" s="19">
        <v>1</v>
      </c>
      <c r="I96" s="19">
        <v>1</v>
      </c>
      <c r="J96" s="19">
        <v>1</v>
      </c>
      <c r="M96" s="19">
        <v>0</v>
      </c>
      <c r="N96" s="19">
        <v>2</v>
      </c>
      <c r="O96" s="19">
        <v>1</v>
      </c>
      <c r="P96" s="19">
        <v>1</v>
      </c>
      <c r="Q96" s="19">
        <v>1</v>
      </c>
      <c r="R96" s="19">
        <v>0</v>
      </c>
      <c r="S96" s="19">
        <v>1</v>
      </c>
      <c r="T96" s="19">
        <v>0</v>
      </c>
      <c r="U96" s="19">
        <v>2</v>
      </c>
      <c r="V96" s="19">
        <v>0</v>
      </c>
      <c r="W96" s="19">
        <v>0</v>
      </c>
      <c r="AA96" s="19">
        <v>1</v>
      </c>
      <c r="AD96" s="4">
        <v>0</v>
      </c>
      <c r="AE96" s="4">
        <v>0</v>
      </c>
      <c r="AF96" s="4">
        <v>0</v>
      </c>
      <c r="AG96" s="4">
        <v>0</v>
      </c>
      <c r="AH96" s="4"/>
      <c r="AJ96" s="4">
        <v>3</v>
      </c>
      <c r="AK96" s="4">
        <v>3</v>
      </c>
      <c r="AL96" s="4">
        <v>0</v>
      </c>
      <c r="AM96" s="4">
        <v>0</v>
      </c>
      <c r="AN96" s="4">
        <v>0</v>
      </c>
      <c r="AO96" s="4">
        <v>0</v>
      </c>
      <c r="AQ96" s="4">
        <v>0</v>
      </c>
      <c r="AR96" s="19">
        <v>0</v>
      </c>
      <c r="AT96" s="19">
        <v>0</v>
      </c>
      <c r="AU96" s="19">
        <v>1</v>
      </c>
      <c r="AV96" s="19">
        <v>2</v>
      </c>
      <c r="AX96" s="19">
        <v>0</v>
      </c>
      <c r="BA96" s="19">
        <v>3</v>
      </c>
      <c r="BB96" s="19">
        <v>0</v>
      </c>
      <c r="BD96" s="19">
        <v>1</v>
      </c>
      <c r="BE96" s="19">
        <v>0</v>
      </c>
      <c r="BF96" s="19">
        <v>0</v>
      </c>
      <c r="BG96" s="4">
        <v>0</v>
      </c>
      <c r="BH96" s="4">
        <v>2</v>
      </c>
      <c r="BI96" s="19">
        <v>3</v>
      </c>
      <c r="BJ96" s="19">
        <v>2</v>
      </c>
      <c r="BK96" s="19">
        <v>0</v>
      </c>
      <c r="BL96" s="19">
        <v>2</v>
      </c>
      <c r="BM96" s="19">
        <v>1</v>
      </c>
      <c r="BO96" s="19">
        <v>1</v>
      </c>
      <c r="BP96" s="19">
        <v>1</v>
      </c>
      <c r="BQ96" s="19">
        <v>0</v>
      </c>
      <c r="BR96" s="19">
        <v>0</v>
      </c>
      <c r="BS96" s="19">
        <v>1</v>
      </c>
      <c r="BT96" s="19">
        <v>0</v>
      </c>
      <c r="BU96" s="19">
        <v>1</v>
      </c>
    </row>
    <row r="97" spans="1:73">
      <c r="A97" s="88" t="s">
        <v>651</v>
      </c>
      <c r="B97" s="4"/>
      <c r="C97" s="19">
        <v>1</v>
      </c>
      <c r="D97" s="19">
        <v>1</v>
      </c>
      <c r="F97" s="19">
        <v>1</v>
      </c>
      <c r="G97" s="19">
        <v>0</v>
      </c>
      <c r="H97" s="19">
        <v>1</v>
      </c>
      <c r="I97" s="19">
        <v>0</v>
      </c>
      <c r="K97" s="19">
        <v>1</v>
      </c>
      <c r="M97" s="19">
        <v>1</v>
      </c>
      <c r="O97" s="19">
        <v>0</v>
      </c>
      <c r="Q97" s="19">
        <v>0</v>
      </c>
      <c r="R97" s="19">
        <v>1</v>
      </c>
      <c r="S97" s="19">
        <v>0</v>
      </c>
      <c r="T97" s="19">
        <v>3</v>
      </c>
      <c r="U97" s="19">
        <v>1</v>
      </c>
      <c r="V97" s="19">
        <v>1</v>
      </c>
      <c r="W97" s="19">
        <v>2</v>
      </c>
      <c r="X97" s="19">
        <v>3</v>
      </c>
      <c r="Y97" s="19">
        <v>1</v>
      </c>
      <c r="Z97" s="19">
        <v>1</v>
      </c>
      <c r="AA97" s="19">
        <v>2</v>
      </c>
      <c r="AB97" s="19">
        <v>2</v>
      </c>
      <c r="AC97" s="19">
        <v>2</v>
      </c>
      <c r="AD97" s="4">
        <v>2</v>
      </c>
      <c r="AE97" s="4">
        <v>3</v>
      </c>
      <c r="AF97" s="4">
        <v>2</v>
      </c>
      <c r="AG97" s="4">
        <v>1</v>
      </c>
      <c r="AH97" s="4"/>
      <c r="AJ97" s="4">
        <v>1</v>
      </c>
      <c r="AK97" s="4">
        <v>0</v>
      </c>
      <c r="AL97" s="4">
        <v>1</v>
      </c>
      <c r="AM97" s="4">
        <v>1</v>
      </c>
      <c r="AN97" s="4">
        <v>2</v>
      </c>
      <c r="AO97" s="4">
        <v>2</v>
      </c>
      <c r="AQ97" s="4">
        <v>2</v>
      </c>
      <c r="AR97" s="19">
        <v>1</v>
      </c>
      <c r="AS97" s="19">
        <v>2</v>
      </c>
      <c r="AT97" s="19">
        <v>2</v>
      </c>
      <c r="AU97" s="19">
        <v>1</v>
      </c>
      <c r="AX97" s="19">
        <v>1</v>
      </c>
      <c r="AY97" s="19">
        <v>1</v>
      </c>
      <c r="BA97" s="19">
        <v>0</v>
      </c>
      <c r="BB97" s="19">
        <v>2</v>
      </c>
      <c r="BC97" s="19">
        <v>2</v>
      </c>
      <c r="BD97" s="19">
        <v>1</v>
      </c>
      <c r="BE97" s="19">
        <v>2</v>
      </c>
      <c r="BF97" s="19">
        <v>2</v>
      </c>
      <c r="BG97" s="4">
        <v>2</v>
      </c>
      <c r="BH97" s="4">
        <v>1</v>
      </c>
      <c r="BI97" s="19">
        <v>1</v>
      </c>
      <c r="BJ97" s="19">
        <v>1</v>
      </c>
      <c r="BK97" s="19">
        <v>2</v>
      </c>
      <c r="BO97" s="19">
        <v>1</v>
      </c>
      <c r="BP97" s="19"/>
      <c r="BQ97" s="19">
        <v>2</v>
      </c>
      <c r="BR97" s="19">
        <v>3</v>
      </c>
      <c r="BS97" s="19">
        <v>1</v>
      </c>
      <c r="BT97" s="19">
        <v>0</v>
      </c>
      <c r="BU97" s="19">
        <v>1</v>
      </c>
    </row>
    <row r="98" spans="1:73">
      <c r="A98" s="88" t="s">
        <v>652</v>
      </c>
      <c r="B98" s="4"/>
      <c r="G98" s="19">
        <v>0</v>
      </c>
      <c r="I98" s="19">
        <v>0</v>
      </c>
      <c r="M98" s="19">
        <v>0</v>
      </c>
      <c r="O98" s="19">
        <v>0</v>
      </c>
      <c r="Q98" s="19">
        <v>0</v>
      </c>
      <c r="R98" s="19">
        <v>0</v>
      </c>
      <c r="S98" s="19">
        <v>0</v>
      </c>
      <c r="T98" s="19">
        <v>0</v>
      </c>
      <c r="U98" s="19">
        <v>0</v>
      </c>
      <c r="V98" s="19">
        <v>2</v>
      </c>
      <c r="W98" s="19">
        <v>0</v>
      </c>
      <c r="AD98" s="4">
        <v>0</v>
      </c>
      <c r="AE98" s="4">
        <v>0</v>
      </c>
      <c r="AF98" s="4">
        <v>0</v>
      </c>
      <c r="AG98" s="4">
        <v>0</v>
      </c>
      <c r="AH98" s="4"/>
      <c r="AJ98" s="4">
        <v>0</v>
      </c>
      <c r="AK98" s="4">
        <v>0</v>
      </c>
      <c r="AL98" s="4">
        <v>0</v>
      </c>
      <c r="AM98" s="4">
        <v>0</v>
      </c>
      <c r="AN98" s="4">
        <v>0</v>
      </c>
      <c r="AO98" s="4">
        <v>0</v>
      </c>
      <c r="AQ98" s="4">
        <v>0</v>
      </c>
      <c r="AR98" s="19">
        <v>0</v>
      </c>
      <c r="AT98" s="19">
        <v>0</v>
      </c>
      <c r="AX98" s="19">
        <v>0</v>
      </c>
      <c r="BA98" s="19">
        <v>0</v>
      </c>
      <c r="BB98" s="19">
        <v>0</v>
      </c>
      <c r="BD98" s="19">
        <v>0</v>
      </c>
      <c r="BE98" s="19">
        <v>0</v>
      </c>
      <c r="BF98" s="19">
        <v>0</v>
      </c>
      <c r="BG98" s="4">
        <v>0</v>
      </c>
      <c r="BH98" s="4">
        <v>0</v>
      </c>
      <c r="BI98" s="19">
        <v>0</v>
      </c>
      <c r="BJ98" s="19">
        <v>0</v>
      </c>
      <c r="BK98" s="19">
        <v>0</v>
      </c>
      <c r="BP98" s="19"/>
      <c r="BQ98" s="19">
        <v>0</v>
      </c>
      <c r="BR98" s="19">
        <v>0</v>
      </c>
      <c r="BS98" s="19">
        <v>0</v>
      </c>
      <c r="BT98" s="19">
        <v>0</v>
      </c>
      <c r="BU98" s="19">
        <v>0</v>
      </c>
    </row>
    <row r="99" spans="1:73">
      <c r="A99" s="85" t="s">
        <v>653</v>
      </c>
      <c r="B99" s="4"/>
      <c r="G99" s="19">
        <v>0</v>
      </c>
      <c r="I99" s="19">
        <v>0</v>
      </c>
      <c r="M99" s="19">
        <v>0</v>
      </c>
      <c r="N99" s="19">
        <v>1</v>
      </c>
      <c r="O99" s="19">
        <v>1</v>
      </c>
      <c r="Q99" s="19">
        <v>0</v>
      </c>
      <c r="R99" s="19">
        <v>0</v>
      </c>
      <c r="S99" s="19">
        <v>0</v>
      </c>
      <c r="T99" s="19">
        <v>0</v>
      </c>
      <c r="U99" s="19">
        <v>0</v>
      </c>
      <c r="V99" s="19">
        <v>0</v>
      </c>
      <c r="W99" s="19">
        <v>0</v>
      </c>
      <c r="AD99" s="4">
        <v>0</v>
      </c>
      <c r="AE99" s="4">
        <v>0</v>
      </c>
      <c r="AF99" s="4">
        <v>0</v>
      </c>
      <c r="AG99" s="4">
        <v>2</v>
      </c>
      <c r="AH99" s="4"/>
      <c r="AJ99" s="4">
        <v>0</v>
      </c>
      <c r="AK99" s="4">
        <v>0</v>
      </c>
      <c r="AL99" s="4">
        <v>0</v>
      </c>
      <c r="AM99" s="4">
        <v>0</v>
      </c>
      <c r="AN99" s="4">
        <v>0</v>
      </c>
      <c r="AO99" s="4">
        <v>0</v>
      </c>
      <c r="AQ99" s="4">
        <v>0</v>
      </c>
      <c r="AR99" s="19">
        <v>0</v>
      </c>
      <c r="AT99" s="19">
        <v>0</v>
      </c>
      <c r="AX99" s="19">
        <v>0</v>
      </c>
      <c r="BA99" s="19">
        <v>0</v>
      </c>
      <c r="BB99" s="19">
        <v>0</v>
      </c>
      <c r="BD99" s="19">
        <v>0</v>
      </c>
      <c r="BE99" s="19">
        <v>0</v>
      </c>
      <c r="BF99" s="19">
        <v>0</v>
      </c>
      <c r="BG99" s="4">
        <v>0</v>
      </c>
      <c r="BH99" s="4">
        <v>0</v>
      </c>
      <c r="BI99" s="19">
        <v>0</v>
      </c>
      <c r="BJ99" s="19">
        <v>0</v>
      </c>
      <c r="BK99" s="19">
        <v>0</v>
      </c>
      <c r="BP99" s="19"/>
      <c r="BQ99" s="19">
        <v>0</v>
      </c>
      <c r="BR99" s="19">
        <v>0</v>
      </c>
      <c r="BS99" s="19">
        <v>0</v>
      </c>
      <c r="BT99" s="19">
        <v>0</v>
      </c>
      <c r="BU99" s="19">
        <v>0</v>
      </c>
    </row>
    <row r="100" spans="1:73">
      <c r="A100" s="88" t="s">
        <v>651</v>
      </c>
      <c r="B100" s="4"/>
      <c r="G100" s="19">
        <v>0</v>
      </c>
      <c r="I100" s="19">
        <v>0</v>
      </c>
      <c r="M100" s="19">
        <v>0</v>
      </c>
      <c r="O100" s="19">
        <v>0</v>
      </c>
      <c r="Q100" s="19">
        <v>0</v>
      </c>
      <c r="R100" s="19">
        <v>0</v>
      </c>
      <c r="S100" s="19">
        <v>0</v>
      </c>
      <c r="T100" s="19">
        <v>0</v>
      </c>
      <c r="U100" s="19">
        <v>0</v>
      </c>
      <c r="V100" s="19">
        <v>0</v>
      </c>
      <c r="W100" s="19">
        <v>0</v>
      </c>
      <c r="Z100" s="19">
        <v>1</v>
      </c>
      <c r="AD100" s="4">
        <v>0</v>
      </c>
      <c r="AE100" s="4">
        <v>0</v>
      </c>
      <c r="AF100" s="4">
        <v>1</v>
      </c>
      <c r="AG100" s="4">
        <v>0</v>
      </c>
      <c r="AH100" s="4"/>
      <c r="AJ100" s="4">
        <v>0</v>
      </c>
      <c r="AK100" s="4">
        <v>0</v>
      </c>
      <c r="AL100" s="4">
        <v>0</v>
      </c>
      <c r="AM100" s="4">
        <v>0</v>
      </c>
      <c r="AN100" s="4">
        <v>0</v>
      </c>
      <c r="AO100" s="4">
        <v>0</v>
      </c>
      <c r="AQ100" s="4">
        <v>0</v>
      </c>
      <c r="AR100" s="19">
        <v>1</v>
      </c>
      <c r="AT100" s="19">
        <v>0</v>
      </c>
      <c r="AX100" s="19">
        <v>0</v>
      </c>
      <c r="BA100" s="19">
        <v>0</v>
      </c>
      <c r="BB100" s="19">
        <v>0</v>
      </c>
      <c r="BD100" s="19">
        <v>0</v>
      </c>
      <c r="BE100" s="19">
        <v>1</v>
      </c>
      <c r="BF100" s="19">
        <v>0</v>
      </c>
      <c r="BG100" s="4">
        <v>0</v>
      </c>
      <c r="BH100" s="4">
        <v>0</v>
      </c>
      <c r="BI100" s="19">
        <v>0</v>
      </c>
      <c r="BJ100" s="19">
        <v>0</v>
      </c>
      <c r="BK100" s="19">
        <v>0</v>
      </c>
      <c r="BP100" s="19"/>
      <c r="BQ100" s="19">
        <v>0</v>
      </c>
      <c r="BR100" s="19">
        <v>0</v>
      </c>
      <c r="BS100" s="19">
        <v>0</v>
      </c>
      <c r="BT100" s="19">
        <v>0</v>
      </c>
      <c r="BU100" s="19">
        <v>0</v>
      </c>
    </row>
    <row r="101" spans="1:73">
      <c r="A101" s="88" t="s">
        <v>652</v>
      </c>
      <c r="B101" s="4"/>
      <c r="G101" s="19">
        <v>0</v>
      </c>
      <c r="I101" s="19">
        <v>0</v>
      </c>
      <c r="M101" s="19">
        <v>0</v>
      </c>
      <c r="O101" s="19">
        <v>0</v>
      </c>
      <c r="Q101" s="19">
        <v>0</v>
      </c>
      <c r="R101" s="19">
        <v>0</v>
      </c>
      <c r="S101" s="19">
        <v>0</v>
      </c>
      <c r="T101" s="19">
        <v>0</v>
      </c>
      <c r="U101" s="19">
        <v>0</v>
      </c>
      <c r="V101" s="19">
        <v>0</v>
      </c>
      <c r="W101" s="19">
        <v>0</v>
      </c>
      <c r="AD101" s="4">
        <v>0</v>
      </c>
      <c r="AE101" s="4">
        <v>0</v>
      </c>
      <c r="AF101" s="4">
        <v>0</v>
      </c>
      <c r="AG101" s="4">
        <v>0</v>
      </c>
      <c r="AH101" s="4"/>
      <c r="AJ101" s="4">
        <v>0</v>
      </c>
      <c r="AK101" s="4">
        <v>0</v>
      </c>
      <c r="AL101" s="4">
        <v>0</v>
      </c>
      <c r="AM101" s="4">
        <v>0</v>
      </c>
      <c r="AN101" s="4">
        <v>0</v>
      </c>
      <c r="AO101" s="4">
        <v>0</v>
      </c>
      <c r="AQ101" s="4">
        <v>0</v>
      </c>
      <c r="AR101" s="19">
        <v>0</v>
      </c>
      <c r="AT101" s="19">
        <v>0</v>
      </c>
      <c r="AX101" s="19">
        <v>0</v>
      </c>
      <c r="BA101" s="19">
        <v>0</v>
      </c>
      <c r="BB101" s="19">
        <v>0</v>
      </c>
      <c r="BD101" s="19">
        <v>0</v>
      </c>
      <c r="BE101" s="19">
        <v>0</v>
      </c>
      <c r="BF101" s="19">
        <v>0</v>
      </c>
      <c r="BG101" s="4">
        <v>0</v>
      </c>
      <c r="BH101" s="4">
        <v>0</v>
      </c>
      <c r="BI101" s="19">
        <v>0</v>
      </c>
      <c r="BJ101" s="19">
        <v>0</v>
      </c>
      <c r="BK101" s="19">
        <v>0</v>
      </c>
      <c r="BP101" s="19"/>
      <c r="BQ101" s="19">
        <v>0</v>
      </c>
      <c r="BR101" s="19">
        <v>0</v>
      </c>
      <c r="BS101" s="19">
        <v>0</v>
      </c>
      <c r="BT101" s="19">
        <v>0</v>
      </c>
      <c r="BU101" s="19">
        <v>0</v>
      </c>
    </row>
    <row r="102" spans="1:73">
      <c r="A102" s="85" t="s">
        <v>654</v>
      </c>
      <c r="B102" s="4"/>
      <c r="C102" s="19">
        <v>1</v>
      </c>
      <c r="G102" s="19">
        <v>1</v>
      </c>
      <c r="H102" s="19">
        <v>1</v>
      </c>
      <c r="I102" s="19">
        <v>1</v>
      </c>
      <c r="J102" s="19">
        <v>1</v>
      </c>
      <c r="M102" s="19">
        <v>0</v>
      </c>
      <c r="N102" s="19">
        <v>1</v>
      </c>
      <c r="O102" s="19">
        <v>1</v>
      </c>
      <c r="P102" s="19">
        <v>1</v>
      </c>
      <c r="Q102" s="19">
        <v>0</v>
      </c>
      <c r="R102" s="19">
        <v>0</v>
      </c>
      <c r="S102" s="19">
        <v>1</v>
      </c>
      <c r="T102" s="19">
        <v>2</v>
      </c>
      <c r="U102" s="19">
        <v>0</v>
      </c>
      <c r="V102" s="19">
        <v>0</v>
      </c>
      <c r="W102" s="19">
        <v>0</v>
      </c>
      <c r="X102" s="19">
        <v>3</v>
      </c>
      <c r="AD102" s="4">
        <v>0</v>
      </c>
      <c r="AE102" s="4">
        <v>0</v>
      </c>
      <c r="AF102" s="4">
        <v>0</v>
      </c>
      <c r="AG102" s="4">
        <v>0</v>
      </c>
      <c r="AH102" s="4"/>
      <c r="AJ102" s="4">
        <v>0</v>
      </c>
      <c r="AK102" s="4">
        <v>1</v>
      </c>
      <c r="AL102" s="4">
        <v>0</v>
      </c>
      <c r="AM102" s="4">
        <v>0</v>
      </c>
      <c r="AN102" s="4">
        <v>2</v>
      </c>
      <c r="AO102" s="4">
        <v>0</v>
      </c>
      <c r="AQ102" s="4">
        <v>0</v>
      </c>
      <c r="AR102" s="19">
        <v>0</v>
      </c>
      <c r="AT102" s="19">
        <v>0</v>
      </c>
      <c r="AV102" s="19">
        <v>1</v>
      </c>
      <c r="AX102" s="19">
        <v>0</v>
      </c>
      <c r="BA102" s="19">
        <v>1</v>
      </c>
      <c r="BB102" s="19">
        <v>1</v>
      </c>
      <c r="BD102" s="19">
        <v>0</v>
      </c>
      <c r="BE102" s="19">
        <v>0</v>
      </c>
      <c r="BF102" s="19">
        <v>1</v>
      </c>
      <c r="BG102" s="4">
        <v>0</v>
      </c>
      <c r="BH102" s="4">
        <v>0</v>
      </c>
      <c r="BI102" s="19">
        <v>0</v>
      </c>
      <c r="BJ102" s="19">
        <v>1</v>
      </c>
      <c r="BK102" s="19">
        <v>0</v>
      </c>
      <c r="BL102" s="19">
        <v>1</v>
      </c>
      <c r="BM102" s="19">
        <v>1</v>
      </c>
      <c r="BO102" s="19">
        <v>1</v>
      </c>
      <c r="BP102" s="19">
        <v>1</v>
      </c>
      <c r="BQ102" s="19">
        <v>0</v>
      </c>
      <c r="BR102" s="19">
        <v>0</v>
      </c>
      <c r="BS102" s="19">
        <v>1</v>
      </c>
      <c r="BT102" s="19">
        <v>0</v>
      </c>
      <c r="BU102" s="19">
        <v>0</v>
      </c>
    </row>
    <row r="103" spans="1:73">
      <c r="A103" s="88" t="s">
        <v>651</v>
      </c>
      <c r="B103" s="4"/>
      <c r="G103" s="19">
        <v>0</v>
      </c>
      <c r="I103" s="19">
        <v>0</v>
      </c>
      <c r="M103" s="19">
        <v>0</v>
      </c>
      <c r="O103" s="19">
        <v>0</v>
      </c>
      <c r="Q103" s="19">
        <v>0</v>
      </c>
      <c r="R103" s="19">
        <v>0</v>
      </c>
      <c r="S103" s="19">
        <v>0</v>
      </c>
      <c r="T103" s="19">
        <v>0</v>
      </c>
      <c r="U103" s="19">
        <v>1</v>
      </c>
      <c r="V103" s="19">
        <v>0</v>
      </c>
      <c r="W103" s="19">
        <v>0</v>
      </c>
      <c r="Z103" s="19">
        <v>1</v>
      </c>
      <c r="AA103" s="19">
        <v>1</v>
      </c>
      <c r="AC103" s="19">
        <v>2</v>
      </c>
      <c r="AD103" s="4">
        <v>2</v>
      </c>
      <c r="AE103" s="4">
        <v>2</v>
      </c>
      <c r="AF103" s="4">
        <v>2</v>
      </c>
      <c r="AG103" s="4">
        <v>1</v>
      </c>
      <c r="AH103" s="4"/>
      <c r="AJ103" s="4">
        <v>1</v>
      </c>
      <c r="AK103" s="4">
        <v>1</v>
      </c>
      <c r="AL103" s="4">
        <v>1</v>
      </c>
      <c r="AM103" s="4">
        <v>1</v>
      </c>
      <c r="AN103" s="4">
        <v>0</v>
      </c>
      <c r="AO103" s="4">
        <v>1</v>
      </c>
      <c r="AQ103" s="4">
        <v>2</v>
      </c>
      <c r="AR103" s="19">
        <v>2</v>
      </c>
      <c r="AS103" s="19">
        <v>2</v>
      </c>
      <c r="AT103" s="19">
        <v>1</v>
      </c>
      <c r="AU103" s="19">
        <v>1</v>
      </c>
      <c r="AX103" s="19">
        <v>1</v>
      </c>
      <c r="BA103" s="19">
        <v>1</v>
      </c>
      <c r="BB103" s="19">
        <v>0</v>
      </c>
      <c r="BC103" s="19">
        <v>1</v>
      </c>
      <c r="BD103" s="19">
        <v>0</v>
      </c>
      <c r="BE103" s="19">
        <v>2</v>
      </c>
      <c r="BF103" s="19">
        <v>0</v>
      </c>
      <c r="BG103" s="4">
        <v>1</v>
      </c>
      <c r="BH103" s="4">
        <v>0</v>
      </c>
      <c r="BI103" s="19">
        <v>1</v>
      </c>
      <c r="BJ103" s="19">
        <v>0</v>
      </c>
      <c r="BK103" s="19">
        <v>2</v>
      </c>
      <c r="BP103" s="19"/>
      <c r="BQ103" s="19">
        <v>0</v>
      </c>
      <c r="BR103" s="19">
        <v>1</v>
      </c>
      <c r="BS103" s="19">
        <v>0</v>
      </c>
      <c r="BT103" s="19">
        <v>0</v>
      </c>
      <c r="BU103" s="19">
        <v>1</v>
      </c>
    </row>
    <row r="104" spans="1:73">
      <c r="A104" s="88" t="s">
        <v>652</v>
      </c>
      <c r="B104" s="4"/>
      <c r="G104" s="19">
        <v>0</v>
      </c>
      <c r="I104" s="19">
        <v>0</v>
      </c>
      <c r="M104" s="19">
        <v>0</v>
      </c>
      <c r="O104" s="19">
        <v>0</v>
      </c>
      <c r="Q104" s="19">
        <v>0</v>
      </c>
      <c r="R104" s="19">
        <v>0</v>
      </c>
      <c r="S104" s="19">
        <v>0</v>
      </c>
      <c r="T104" s="19">
        <v>0</v>
      </c>
      <c r="U104" s="19">
        <v>0</v>
      </c>
      <c r="V104" s="19">
        <v>1</v>
      </c>
      <c r="W104" s="19">
        <v>0</v>
      </c>
      <c r="Y104" s="19">
        <v>1</v>
      </c>
      <c r="AD104" s="4">
        <v>0</v>
      </c>
      <c r="AE104" s="4">
        <v>0</v>
      </c>
      <c r="AF104" s="4">
        <v>0</v>
      </c>
      <c r="AG104" s="4">
        <v>0</v>
      </c>
      <c r="AH104" s="4"/>
      <c r="AJ104" s="4">
        <v>0</v>
      </c>
      <c r="AK104" s="4">
        <v>0</v>
      </c>
      <c r="AL104" s="4">
        <v>0</v>
      </c>
      <c r="AM104" s="4">
        <v>0</v>
      </c>
      <c r="AN104" s="4">
        <v>0</v>
      </c>
      <c r="AO104" s="4">
        <v>0</v>
      </c>
      <c r="AQ104" s="4">
        <v>0</v>
      </c>
      <c r="AR104" s="19">
        <v>0</v>
      </c>
      <c r="AT104" s="19">
        <v>0</v>
      </c>
      <c r="AX104" s="19">
        <v>0</v>
      </c>
      <c r="BA104" s="19">
        <v>0</v>
      </c>
      <c r="BB104" s="19">
        <v>0</v>
      </c>
      <c r="BD104" s="19">
        <v>0</v>
      </c>
      <c r="BE104" s="19">
        <v>0</v>
      </c>
      <c r="BF104" s="19">
        <v>0</v>
      </c>
      <c r="BG104" s="4">
        <v>0</v>
      </c>
      <c r="BH104" s="4">
        <v>0</v>
      </c>
      <c r="BI104" s="19">
        <v>0</v>
      </c>
      <c r="BJ104" s="19">
        <v>0</v>
      </c>
      <c r="BK104" s="19">
        <v>0</v>
      </c>
      <c r="BP104" s="19"/>
      <c r="BQ104" s="19">
        <v>1</v>
      </c>
      <c r="BR104" s="19">
        <v>0</v>
      </c>
      <c r="BS104" s="19">
        <v>0</v>
      </c>
      <c r="BT104" s="19">
        <v>0</v>
      </c>
      <c r="BU104" s="19">
        <v>0</v>
      </c>
    </row>
    <row r="105" spans="1:73">
      <c r="A105" s="85" t="s">
        <v>579</v>
      </c>
      <c r="B105" s="4"/>
      <c r="G105" s="19">
        <v>0</v>
      </c>
      <c r="I105" s="19">
        <v>0</v>
      </c>
      <c r="M105" s="19">
        <v>0</v>
      </c>
      <c r="O105" s="19">
        <v>0</v>
      </c>
      <c r="Q105" s="19">
        <v>0</v>
      </c>
      <c r="R105" s="19">
        <v>1</v>
      </c>
      <c r="S105" s="19">
        <v>0</v>
      </c>
      <c r="T105" s="19">
        <v>0</v>
      </c>
      <c r="U105" s="19">
        <v>0</v>
      </c>
      <c r="V105" s="19">
        <v>0</v>
      </c>
      <c r="W105" s="19">
        <v>1</v>
      </c>
      <c r="AD105" s="4">
        <v>0</v>
      </c>
      <c r="AE105" s="4">
        <v>0</v>
      </c>
      <c r="AF105" s="4">
        <v>0</v>
      </c>
      <c r="AG105" s="4">
        <v>1</v>
      </c>
      <c r="AH105" s="4"/>
      <c r="AJ105" s="4">
        <v>0</v>
      </c>
      <c r="AK105" s="4">
        <v>0</v>
      </c>
      <c r="AL105" s="4">
        <v>0</v>
      </c>
      <c r="AM105" s="4">
        <v>0</v>
      </c>
      <c r="AN105" s="4">
        <v>1</v>
      </c>
      <c r="AO105" s="4">
        <v>0</v>
      </c>
      <c r="AQ105" s="4">
        <v>0</v>
      </c>
      <c r="AR105" s="19">
        <v>0</v>
      </c>
      <c r="AT105" s="19">
        <v>0</v>
      </c>
      <c r="AX105" s="19">
        <v>0</v>
      </c>
      <c r="BA105" s="19">
        <v>0</v>
      </c>
      <c r="BB105" s="19">
        <v>0</v>
      </c>
      <c r="BD105" s="19">
        <v>0</v>
      </c>
      <c r="BE105" s="19">
        <v>0</v>
      </c>
      <c r="BF105" s="19">
        <v>0</v>
      </c>
      <c r="BG105" s="4">
        <v>0</v>
      </c>
      <c r="BH105" s="4">
        <v>0</v>
      </c>
      <c r="BI105" s="19">
        <v>0</v>
      </c>
      <c r="BJ105" s="19">
        <v>0</v>
      </c>
      <c r="BK105" s="19">
        <v>0</v>
      </c>
      <c r="BP105" s="19"/>
      <c r="BQ105" s="19">
        <v>0</v>
      </c>
      <c r="BR105" s="19">
        <v>0</v>
      </c>
      <c r="BS105" s="19">
        <v>0</v>
      </c>
      <c r="BT105" s="19">
        <v>0</v>
      </c>
      <c r="BU105" s="19">
        <v>0</v>
      </c>
    </row>
    <row r="106" spans="1:73">
      <c r="A106" s="85" t="s">
        <v>1991</v>
      </c>
      <c r="B106" s="4"/>
      <c r="C106" s="19">
        <v>1</v>
      </c>
      <c r="D106" s="19">
        <v>1</v>
      </c>
      <c r="F106" s="19">
        <v>1</v>
      </c>
      <c r="G106" s="19">
        <v>1</v>
      </c>
      <c r="H106" s="19">
        <v>1</v>
      </c>
      <c r="I106" s="19">
        <v>1</v>
      </c>
      <c r="J106" s="19">
        <v>1</v>
      </c>
      <c r="K106" s="19">
        <v>1</v>
      </c>
      <c r="M106" s="19">
        <v>1</v>
      </c>
      <c r="N106" s="19">
        <v>1</v>
      </c>
      <c r="O106" s="19">
        <v>1</v>
      </c>
      <c r="P106" s="19">
        <v>1</v>
      </c>
      <c r="Q106" s="19">
        <v>1</v>
      </c>
      <c r="R106" s="19">
        <v>1</v>
      </c>
      <c r="S106" s="19">
        <v>1</v>
      </c>
      <c r="T106" s="19">
        <v>1</v>
      </c>
      <c r="U106" s="19">
        <v>1</v>
      </c>
      <c r="V106" s="19">
        <v>1</v>
      </c>
      <c r="W106" s="19">
        <v>1</v>
      </c>
      <c r="X106" s="19">
        <v>1</v>
      </c>
      <c r="Y106" s="19">
        <v>1</v>
      </c>
      <c r="Z106" s="19">
        <v>1</v>
      </c>
      <c r="AA106" s="19">
        <v>1</v>
      </c>
      <c r="AB106" s="19">
        <v>1</v>
      </c>
      <c r="AC106" s="19">
        <v>2</v>
      </c>
      <c r="AD106" s="4">
        <v>1</v>
      </c>
      <c r="AE106" s="4">
        <v>1</v>
      </c>
      <c r="AF106" s="4">
        <v>1</v>
      </c>
      <c r="AG106" s="4">
        <v>1</v>
      </c>
      <c r="AH106" s="4"/>
      <c r="AJ106" s="4">
        <v>1</v>
      </c>
      <c r="AK106" s="4">
        <v>1</v>
      </c>
      <c r="AL106" s="4">
        <v>1</v>
      </c>
      <c r="AM106" s="4">
        <v>1</v>
      </c>
      <c r="AN106" s="4">
        <v>1</v>
      </c>
      <c r="AO106" s="4">
        <v>1</v>
      </c>
      <c r="AQ106" s="4">
        <v>1</v>
      </c>
      <c r="AR106" s="19">
        <v>1</v>
      </c>
      <c r="AS106" s="19">
        <v>1</v>
      </c>
      <c r="AT106" s="19">
        <v>1</v>
      </c>
      <c r="AU106" s="19">
        <v>1</v>
      </c>
      <c r="AV106" s="19">
        <v>1</v>
      </c>
      <c r="AX106" s="19">
        <v>1</v>
      </c>
      <c r="AY106" s="19">
        <v>1</v>
      </c>
      <c r="BA106" s="19">
        <v>1</v>
      </c>
      <c r="BB106" s="19">
        <v>1</v>
      </c>
      <c r="BC106" s="19">
        <v>1</v>
      </c>
      <c r="BD106" s="19">
        <v>1</v>
      </c>
      <c r="BE106" s="19">
        <v>1</v>
      </c>
      <c r="BF106" s="19">
        <v>1</v>
      </c>
      <c r="BG106" s="4">
        <v>1</v>
      </c>
      <c r="BH106" s="4">
        <v>1</v>
      </c>
      <c r="BI106" s="19">
        <v>1</v>
      </c>
      <c r="BJ106" s="19">
        <v>1</v>
      </c>
      <c r="BK106" s="19">
        <v>1</v>
      </c>
      <c r="BL106" s="19">
        <v>1</v>
      </c>
      <c r="BM106" s="19">
        <v>1</v>
      </c>
      <c r="BO106" s="19">
        <v>1</v>
      </c>
      <c r="BP106" s="19">
        <v>1</v>
      </c>
      <c r="BQ106" s="19">
        <v>1</v>
      </c>
      <c r="BR106" s="19">
        <v>1</v>
      </c>
      <c r="BS106" s="19">
        <v>1</v>
      </c>
      <c r="BT106" s="19">
        <v>1</v>
      </c>
      <c r="BU106" s="19">
        <v>1</v>
      </c>
    </row>
    <row r="107" spans="1:73">
      <c r="A107" s="99" t="s">
        <v>1990</v>
      </c>
      <c r="B107" s="4"/>
      <c r="C107" s="19">
        <v>130</v>
      </c>
      <c r="F107" s="19">
        <v>20</v>
      </c>
      <c r="G107" s="19">
        <v>70</v>
      </c>
      <c r="H107" s="19">
        <v>25</v>
      </c>
      <c r="I107" s="19">
        <v>20</v>
      </c>
      <c r="J107" s="19">
        <v>60</v>
      </c>
      <c r="K107" s="19">
        <v>25</v>
      </c>
      <c r="M107" s="19">
        <v>62</v>
      </c>
      <c r="N107" s="19">
        <v>20</v>
      </c>
      <c r="O107" s="19">
        <v>20</v>
      </c>
      <c r="P107" s="19">
        <v>20</v>
      </c>
      <c r="Q107" s="19">
        <v>20</v>
      </c>
      <c r="R107" s="19">
        <v>25</v>
      </c>
      <c r="S107" s="19">
        <v>30</v>
      </c>
      <c r="T107" s="19">
        <v>20</v>
      </c>
      <c r="U107" s="19">
        <v>20</v>
      </c>
      <c r="V107" s="19">
        <v>2</v>
      </c>
      <c r="W107" s="19">
        <v>20</v>
      </c>
      <c r="X107" s="19">
        <v>2</v>
      </c>
      <c r="Y107" s="19">
        <v>20</v>
      </c>
      <c r="Z107" s="19">
        <v>20</v>
      </c>
      <c r="AA107" s="19">
        <v>20</v>
      </c>
      <c r="AB107" s="19">
        <v>20</v>
      </c>
      <c r="AC107" s="19">
        <v>20</v>
      </c>
      <c r="AD107" s="4">
        <v>2</v>
      </c>
      <c r="AE107" s="4">
        <v>20</v>
      </c>
      <c r="AF107" s="4">
        <v>2</v>
      </c>
      <c r="AG107" s="4">
        <v>20</v>
      </c>
      <c r="AH107" s="4"/>
      <c r="AJ107" s="4">
        <v>20</v>
      </c>
      <c r="AK107" s="4">
        <v>20</v>
      </c>
      <c r="AL107" s="4">
        <v>20</v>
      </c>
      <c r="AM107" s="4">
        <v>20</v>
      </c>
      <c r="AN107" s="4">
        <v>20</v>
      </c>
      <c r="AO107" s="4">
        <v>20</v>
      </c>
      <c r="AQ107" s="4">
        <v>2</v>
      </c>
      <c r="AR107" s="19">
        <v>25</v>
      </c>
      <c r="AS107" s="19">
        <v>20</v>
      </c>
      <c r="AT107" s="19">
        <v>25</v>
      </c>
      <c r="AU107" s="19">
        <v>25</v>
      </c>
      <c r="AV107" s="19">
        <v>20</v>
      </c>
      <c r="AX107" s="19">
        <v>20</v>
      </c>
      <c r="AY107" s="19">
        <v>30</v>
      </c>
      <c r="BA107" s="19">
        <v>20</v>
      </c>
      <c r="BB107" s="19">
        <v>2</v>
      </c>
      <c r="BC107" s="19">
        <v>2</v>
      </c>
      <c r="BD107" s="19">
        <v>60</v>
      </c>
      <c r="BE107" s="19">
        <v>2</v>
      </c>
      <c r="BF107" s="19">
        <v>60</v>
      </c>
      <c r="BG107" s="4">
        <v>20</v>
      </c>
      <c r="BH107" s="4">
        <v>20</v>
      </c>
      <c r="BI107" s="19">
        <v>20</v>
      </c>
      <c r="BJ107" s="19">
        <v>2</v>
      </c>
      <c r="BK107" s="19">
        <v>25</v>
      </c>
      <c r="BL107" s="19">
        <v>2</v>
      </c>
      <c r="BM107" s="19">
        <v>20</v>
      </c>
      <c r="BO107" s="19">
        <v>20</v>
      </c>
      <c r="BP107" s="19">
        <v>20</v>
      </c>
      <c r="BQ107" s="19">
        <v>25</v>
      </c>
      <c r="BR107" s="19">
        <v>2</v>
      </c>
      <c r="BS107" s="19">
        <v>30</v>
      </c>
      <c r="BT107" s="19">
        <v>2</v>
      </c>
      <c r="BU107" s="19">
        <v>20</v>
      </c>
    </row>
    <row r="108" spans="1:73">
      <c r="A108" s="100" t="s">
        <v>655</v>
      </c>
      <c r="B108" s="4"/>
      <c r="C108" s="19" t="s">
        <v>2303</v>
      </c>
      <c r="D108" s="19" t="s">
        <v>2899</v>
      </c>
      <c r="F108" s="19" t="s">
        <v>2899</v>
      </c>
      <c r="G108" s="73" t="s">
        <v>2305</v>
      </c>
      <c r="H108" s="19" t="s">
        <v>4794</v>
      </c>
      <c r="I108" s="73" t="s">
        <v>4806</v>
      </c>
      <c r="J108" s="19" t="s">
        <v>2899</v>
      </c>
      <c r="K108" s="19" t="s">
        <v>2993</v>
      </c>
      <c r="M108" s="73" t="s">
        <v>4806</v>
      </c>
      <c r="N108" s="73" t="s">
        <v>4806</v>
      </c>
      <c r="O108" s="73" t="s">
        <v>4806</v>
      </c>
      <c r="P108" s="19" t="s">
        <v>2899</v>
      </c>
      <c r="Q108" s="73" t="s">
        <v>4806</v>
      </c>
      <c r="R108" s="73" t="s">
        <v>4806</v>
      </c>
      <c r="S108" s="19" t="s">
        <v>4806</v>
      </c>
      <c r="T108" s="73" t="s">
        <v>4806</v>
      </c>
      <c r="U108" s="73" t="s">
        <v>4806</v>
      </c>
      <c r="V108" s="73" t="s">
        <v>5279</v>
      </c>
      <c r="W108" s="73" t="s">
        <v>4806</v>
      </c>
      <c r="X108" s="73" t="s">
        <v>2240</v>
      </c>
      <c r="Y108" s="19" t="s">
        <v>2899</v>
      </c>
      <c r="Z108" s="73" t="s">
        <v>4806</v>
      </c>
      <c r="AA108" s="19" t="s">
        <v>2899</v>
      </c>
      <c r="AB108" s="19" t="s">
        <v>5280</v>
      </c>
      <c r="AC108" s="19" t="s">
        <v>2899</v>
      </c>
      <c r="AD108" s="4" t="s">
        <v>5279</v>
      </c>
      <c r="AE108" s="4" t="s">
        <v>4806</v>
      </c>
      <c r="AF108" s="4" t="s">
        <v>2309</v>
      </c>
      <c r="AG108" s="4" t="s">
        <v>4806</v>
      </c>
      <c r="AH108" s="4"/>
      <c r="AJ108" s="4" t="s">
        <v>4806</v>
      </c>
      <c r="AK108" s="4" t="s">
        <v>4806</v>
      </c>
      <c r="AL108" s="4" t="s">
        <v>4806</v>
      </c>
      <c r="AM108" s="4" t="s">
        <v>4806</v>
      </c>
      <c r="AN108" s="4" t="s">
        <v>4806</v>
      </c>
      <c r="AO108" s="4" t="s">
        <v>4806</v>
      </c>
      <c r="AQ108" s="4" t="s">
        <v>4755</v>
      </c>
      <c r="AR108" s="73" t="s">
        <v>4806</v>
      </c>
      <c r="AS108" s="19" t="s">
        <v>2899</v>
      </c>
      <c r="AT108" s="19" t="s">
        <v>4806</v>
      </c>
      <c r="AU108" s="19" t="s">
        <v>4806</v>
      </c>
      <c r="AV108" s="73" t="s">
        <v>2899</v>
      </c>
      <c r="AX108" s="73" t="s">
        <v>4806</v>
      </c>
      <c r="AY108" s="19" t="s">
        <v>5281</v>
      </c>
      <c r="BA108" s="73" t="s">
        <v>4806</v>
      </c>
      <c r="BB108" s="73" t="s">
        <v>4806</v>
      </c>
      <c r="BC108" s="19" t="s">
        <v>3551</v>
      </c>
      <c r="BD108" s="73" t="s">
        <v>4806</v>
      </c>
      <c r="BE108" s="73" t="s">
        <v>4806</v>
      </c>
      <c r="BF108" s="73" t="s">
        <v>4806</v>
      </c>
      <c r="BG108" s="4" t="s">
        <v>4806</v>
      </c>
      <c r="BH108" s="4" t="s">
        <v>4806</v>
      </c>
      <c r="BI108" s="19" t="s">
        <v>4806</v>
      </c>
      <c r="BJ108" s="19" t="s">
        <v>3552</v>
      </c>
      <c r="BK108" s="19" t="s">
        <v>4806</v>
      </c>
      <c r="BL108" s="19" t="s">
        <v>2240</v>
      </c>
      <c r="BM108" s="19" t="s">
        <v>4806</v>
      </c>
      <c r="BO108" s="19" t="s">
        <v>2899</v>
      </c>
      <c r="BP108" s="19" t="s">
        <v>2899</v>
      </c>
      <c r="BQ108" s="73" t="s">
        <v>4806</v>
      </c>
      <c r="BR108" s="73" t="s">
        <v>2242</v>
      </c>
      <c r="BS108" s="73" t="s">
        <v>4806</v>
      </c>
      <c r="BT108" s="73" t="s">
        <v>5279</v>
      </c>
      <c r="BU108" s="19" t="s">
        <v>4806</v>
      </c>
    </row>
    <row r="109" spans="1:73">
      <c r="A109" s="94" t="s">
        <v>580</v>
      </c>
      <c r="B109" s="4"/>
      <c r="C109" s="19">
        <v>3</v>
      </c>
      <c r="E109" s="19">
        <v>1</v>
      </c>
      <c r="F109" s="19">
        <v>3</v>
      </c>
      <c r="G109" s="19">
        <v>1</v>
      </c>
      <c r="H109" s="19">
        <v>1</v>
      </c>
      <c r="I109" s="19">
        <v>0.5</v>
      </c>
      <c r="J109" s="19">
        <v>2</v>
      </c>
      <c r="M109" s="19">
        <v>2.5</v>
      </c>
      <c r="N109" s="19">
        <v>4</v>
      </c>
      <c r="O109" s="19">
        <v>4</v>
      </c>
      <c r="P109" s="19">
        <v>1</v>
      </c>
      <c r="Q109" s="19">
        <v>3</v>
      </c>
      <c r="R109" s="19">
        <v>2</v>
      </c>
      <c r="S109" s="19">
        <v>2</v>
      </c>
      <c r="T109" s="19">
        <v>3</v>
      </c>
      <c r="U109" s="19">
        <v>3</v>
      </c>
      <c r="V109" s="19">
        <v>7</v>
      </c>
      <c r="W109" s="19">
        <v>4</v>
      </c>
      <c r="Z109" s="19">
        <v>3</v>
      </c>
      <c r="AA109" s="19">
        <v>2</v>
      </c>
      <c r="AB109" s="19">
        <v>2</v>
      </c>
      <c r="AC109" s="19">
        <v>4</v>
      </c>
      <c r="AD109" s="4">
        <v>4</v>
      </c>
      <c r="AE109" s="4">
        <v>10</v>
      </c>
      <c r="AF109" s="4"/>
      <c r="AG109" s="4">
        <v>3</v>
      </c>
      <c r="AH109" s="4"/>
      <c r="AJ109" s="4">
        <v>3</v>
      </c>
      <c r="AK109" s="4">
        <v>3.5</v>
      </c>
      <c r="AL109" s="4">
        <v>3</v>
      </c>
      <c r="AM109" s="4">
        <v>3</v>
      </c>
      <c r="AN109" s="4">
        <v>3</v>
      </c>
      <c r="AO109" s="4">
        <v>3.5</v>
      </c>
      <c r="AQ109" s="4">
        <v>4</v>
      </c>
      <c r="AR109" s="19">
        <v>6</v>
      </c>
      <c r="AS109" s="19">
        <v>5</v>
      </c>
      <c r="AT109" s="19">
        <v>7</v>
      </c>
      <c r="AV109" s="19">
        <v>3</v>
      </c>
      <c r="AX109" s="19">
        <v>4</v>
      </c>
      <c r="AY109" s="19">
        <v>5</v>
      </c>
      <c r="BA109" s="19">
        <v>4</v>
      </c>
      <c r="BC109" s="19">
        <v>5</v>
      </c>
      <c r="BD109" s="19">
        <v>3.5</v>
      </c>
      <c r="BE109" s="19">
        <v>3</v>
      </c>
      <c r="BF109" s="19">
        <v>5.5</v>
      </c>
      <c r="BG109" s="4">
        <v>4</v>
      </c>
      <c r="BH109" s="4">
        <v>4</v>
      </c>
      <c r="BI109" s="19">
        <v>5.5</v>
      </c>
      <c r="BJ109" s="19">
        <v>5</v>
      </c>
      <c r="BK109" s="19">
        <v>4</v>
      </c>
      <c r="BL109" s="19">
        <v>3</v>
      </c>
      <c r="BM109" s="19">
        <v>2</v>
      </c>
      <c r="BO109" s="19">
        <v>4</v>
      </c>
      <c r="BP109" s="19">
        <v>1</v>
      </c>
      <c r="BQ109" s="19">
        <v>4</v>
      </c>
      <c r="BR109" s="19"/>
      <c r="BS109" s="19">
        <v>2</v>
      </c>
      <c r="BT109" s="19"/>
      <c r="BU109" s="19">
        <v>3</v>
      </c>
    </row>
    <row r="110" spans="1:73">
      <c r="A110" s="85" t="s">
        <v>656</v>
      </c>
      <c r="B110" s="4"/>
      <c r="C110" s="19" t="s">
        <v>450</v>
      </c>
      <c r="E110" s="19" t="s">
        <v>450</v>
      </c>
      <c r="F110" s="19" t="s">
        <v>450</v>
      </c>
      <c r="G110" s="19" t="s">
        <v>590</v>
      </c>
      <c r="H110" s="19" t="s">
        <v>450</v>
      </c>
      <c r="I110" s="19" t="s">
        <v>590</v>
      </c>
      <c r="J110" s="19" t="s">
        <v>450</v>
      </c>
      <c r="K110" s="19" t="s">
        <v>450</v>
      </c>
      <c r="M110" s="19" t="s">
        <v>590</v>
      </c>
      <c r="N110" s="19" t="s">
        <v>590</v>
      </c>
      <c r="O110" s="73" t="s">
        <v>450</v>
      </c>
      <c r="P110" s="19" t="s">
        <v>450</v>
      </c>
      <c r="Q110" s="19" t="s">
        <v>590</v>
      </c>
      <c r="R110" s="19" t="s">
        <v>590</v>
      </c>
      <c r="S110" s="19" t="s">
        <v>590</v>
      </c>
      <c r="T110" s="19" t="s">
        <v>1995</v>
      </c>
      <c r="U110" s="19" t="s">
        <v>1995</v>
      </c>
      <c r="V110" s="19" t="s">
        <v>1995</v>
      </c>
      <c r="W110" s="19" t="s">
        <v>590</v>
      </c>
      <c r="X110" s="19" t="s">
        <v>1995</v>
      </c>
      <c r="Y110" s="19" t="s">
        <v>450</v>
      </c>
      <c r="Z110" s="19" t="s">
        <v>1995</v>
      </c>
      <c r="AA110" s="19" t="s">
        <v>450</v>
      </c>
      <c r="AB110" s="19" t="s">
        <v>450</v>
      </c>
      <c r="AC110" s="19" t="s">
        <v>450</v>
      </c>
      <c r="AD110" s="4" t="s">
        <v>1995</v>
      </c>
      <c r="AE110" s="4" t="s">
        <v>1995</v>
      </c>
      <c r="AF110" s="4" t="s">
        <v>590</v>
      </c>
      <c r="AG110" s="4" t="s">
        <v>590</v>
      </c>
      <c r="AH110" s="4"/>
      <c r="AJ110" s="4" t="s">
        <v>590</v>
      </c>
      <c r="AL110" s="4" t="s">
        <v>590</v>
      </c>
      <c r="AM110" s="4" t="s">
        <v>590</v>
      </c>
      <c r="AN110" s="4" t="s">
        <v>590</v>
      </c>
      <c r="AO110" s="4" t="s">
        <v>590</v>
      </c>
      <c r="AQ110" s="4" t="s">
        <v>590</v>
      </c>
      <c r="AR110" s="19" t="s">
        <v>1995</v>
      </c>
      <c r="AS110" s="19" t="s">
        <v>2994</v>
      </c>
      <c r="AT110" s="19" t="s">
        <v>590</v>
      </c>
      <c r="AU110" s="19" t="s">
        <v>590</v>
      </c>
      <c r="AV110" s="19" t="s">
        <v>590</v>
      </c>
      <c r="AX110" s="19" t="s">
        <v>590</v>
      </c>
      <c r="AY110" s="19" t="s">
        <v>2994</v>
      </c>
      <c r="BA110" s="19" t="s">
        <v>590</v>
      </c>
      <c r="BB110" s="19" t="s">
        <v>1995</v>
      </c>
      <c r="BC110" s="19" t="s">
        <v>2994</v>
      </c>
      <c r="BD110" s="19" t="s">
        <v>590</v>
      </c>
      <c r="BE110" s="19" t="s">
        <v>1995</v>
      </c>
      <c r="BF110" s="19" t="s">
        <v>590</v>
      </c>
      <c r="BG110" s="4" t="s">
        <v>590</v>
      </c>
      <c r="BH110" s="4" t="s">
        <v>590</v>
      </c>
      <c r="BI110" s="19" t="s">
        <v>590</v>
      </c>
      <c r="BJ110" s="19" t="s">
        <v>1995</v>
      </c>
      <c r="BK110" s="19" t="s">
        <v>1995</v>
      </c>
      <c r="BM110" s="19" t="s">
        <v>450</v>
      </c>
      <c r="BO110" s="19" t="s">
        <v>450</v>
      </c>
      <c r="BP110" s="19"/>
      <c r="BQ110" s="19" t="s">
        <v>1995</v>
      </c>
      <c r="BR110" s="19" t="s">
        <v>1995</v>
      </c>
      <c r="BS110" s="19" t="s">
        <v>590</v>
      </c>
      <c r="BT110" s="19" t="s">
        <v>1995</v>
      </c>
      <c r="BU110" s="19" t="s">
        <v>590</v>
      </c>
    </row>
    <row r="111" spans="1:73">
      <c r="A111" s="100" t="s">
        <v>657</v>
      </c>
      <c r="B111" s="4"/>
      <c r="G111" s="19">
        <v>0</v>
      </c>
      <c r="I111" s="19">
        <v>0</v>
      </c>
      <c r="M111" s="19">
        <v>0</v>
      </c>
      <c r="Q111" s="19">
        <v>0</v>
      </c>
      <c r="R111" s="19">
        <v>0</v>
      </c>
      <c r="S111" s="19">
        <v>0</v>
      </c>
      <c r="V111" s="19">
        <v>15</v>
      </c>
      <c r="W111" s="19">
        <v>0</v>
      </c>
      <c r="AD111" s="4"/>
      <c r="AE111" s="4"/>
      <c r="AF111" s="4">
        <v>0</v>
      </c>
      <c r="AG111" s="4">
        <v>0</v>
      </c>
      <c r="AH111" s="4"/>
      <c r="AJ111" s="4">
        <v>0</v>
      </c>
      <c r="AL111" s="4">
        <v>0</v>
      </c>
      <c r="AM111" s="4">
        <v>0</v>
      </c>
      <c r="AN111" s="4">
        <v>0</v>
      </c>
      <c r="AO111" s="4">
        <v>0</v>
      </c>
      <c r="AQ111" s="4">
        <v>0</v>
      </c>
      <c r="AR111" s="19">
        <v>8</v>
      </c>
      <c r="AS111" s="19">
        <v>10</v>
      </c>
      <c r="AT111" s="19">
        <v>0</v>
      </c>
      <c r="AX111" s="19">
        <v>0</v>
      </c>
      <c r="AY111" s="19">
        <v>10</v>
      </c>
      <c r="BA111" s="19">
        <v>0</v>
      </c>
      <c r="BC111" s="19">
        <v>20</v>
      </c>
      <c r="BD111" s="19">
        <v>0</v>
      </c>
      <c r="BE111" s="19">
        <v>8</v>
      </c>
      <c r="BF111" s="19">
        <v>0</v>
      </c>
      <c r="BG111" s="4">
        <v>0</v>
      </c>
      <c r="BH111" s="4">
        <v>0</v>
      </c>
      <c r="BI111" s="19">
        <v>0</v>
      </c>
      <c r="BJ111" s="19">
        <v>12</v>
      </c>
      <c r="BK111" s="19">
        <v>10</v>
      </c>
      <c r="BP111" s="19"/>
      <c r="BQ111" s="19">
        <v>10</v>
      </c>
      <c r="BR111" s="19">
        <v>18</v>
      </c>
      <c r="BS111" s="19">
        <v>0</v>
      </c>
      <c r="BT111" s="19">
        <v>12</v>
      </c>
      <c r="BU111" s="19">
        <v>0</v>
      </c>
    </row>
    <row r="112" spans="1:73">
      <c r="A112" s="85" t="s">
        <v>581</v>
      </c>
      <c r="B112" s="4"/>
      <c r="C112" s="19" t="s">
        <v>450</v>
      </c>
      <c r="E112" s="19" t="s">
        <v>450</v>
      </c>
      <c r="F112" s="19" t="s">
        <v>450</v>
      </c>
      <c r="G112" s="19" t="s">
        <v>590</v>
      </c>
      <c r="H112" s="19" t="s">
        <v>2994</v>
      </c>
      <c r="I112" s="19" t="s">
        <v>590</v>
      </c>
      <c r="J112" s="19" t="s">
        <v>450</v>
      </c>
      <c r="K112" s="19" t="s">
        <v>450</v>
      </c>
      <c r="M112" s="19" t="s">
        <v>1995</v>
      </c>
      <c r="N112" s="19" t="s">
        <v>590</v>
      </c>
      <c r="O112" s="73" t="s">
        <v>450</v>
      </c>
      <c r="P112" s="19" t="s">
        <v>450</v>
      </c>
      <c r="Q112" s="19" t="s">
        <v>1995</v>
      </c>
      <c r="R112" s="19" t="s">
        <v>1995</v>
      </c>
      <c r="S112" s="19" t="s">
        <v>590</v>
      </c>
      <c r="T112" s="19" t="s">
        <v>590</v>
      </c>
      <c r="U112" s="19" t="s">
        <v>590</v>
      </c>
      <c r="V112" s="19" t="s">
        <v>590</v>
      </c>
      <c r="W112" s="19" t="s">
        <v>590</v>
      </c>
      <c r="Y112" s="19" t="s">
        <v>450</v>
      </c>
      <c r="AA112" s="19" t="s">
        <v>450</v>
      </c>
      <c r="AB112" s="19" t="s">
        <v>450</v>
      </c>
      <c r="AC112" s="19" t="s">
        <v>2994</v>
      </c>
      <c r="AD112" s="4" t="s">
        <v>590</v>
      </c>
      <c r="AE112" s="4" t="s">
        <v>590</v>
      </c>
      <c r="AF112" s="4" t="s">
        <v>1995</v>
      </c>
      <c r="AG112" s="4" t="s">
        <v>1995</v>
      </c>
      <c r="AH112" s="4"/>
      <c r="AJ112" s="4" t="s">
        <v>1995</v>
      </c>
      <c r="AL112" s="4" t="s">
        <v>1995</v>
      </c>
      <c r="AM112" s="4" t="s">
        <v>1995</v>
      </c>
      <c r="AN112" s="4" t="s">
        <v>1995</v>
      </c>
      <c r="AO112" s="4" t="s">
        <v>1995</v>
      </c>
      <c r="AQ112" s="4" t="s">
        <v>1995</v>
      </c>
      <c r="AR112" s="19" t="s">
        <v>590</v>
      </c>
      <c r="AS112" s="19" t="s">
        <v>450</v>
      </c>
      <c r="AT112" s="19" t="s">
        <v>1995</v>
      </c>
      <c r="AV112" s="19" t="s">
        <v>590</v>
      </c>
      <c r="AX112" s="19" t="s">
        <v>1995</v>
      </c>
      <c r="BA112" s="19" t="s">
        <v>590</v>
      </c>
      <c r="BB112" s="19" t="s">
        <v>590</v>
      </c>
      <c r="BD112" s="19" t="s">
        <v>590</v>
      </c>
      <c r="BE112" s="19" t="s">
        <v>590</v>
      </c>
      <c r="BF112" s="19" t="s">
        <v>590</v>
      </c>
      <c r="BG112" s="4" t="s">
        <v>1995</v>
      </c>
      <c r="BH112" s="4" t="s">
        <v>1995</v>
      </c>
      <c r="BI112" s="19" t="s">
        <v>1995</v>
      </c>
      <c r="BJ112" s="19" t="s">
        <v>590</v>
      </c>
      <c r="BK112" s="19" t="s">
        <v>590</v>
      </c>
      <c r="BL112" s="19" t="s">
        <v>2994</v>
      </c>
      <c r="BM112" s="19" t="s">
        <v>450</v>
      </c>
      <c r="BO112" s="19" t="s">
        <v>450</v>
      </c>
      <c r="BP112" s="19"/>
      <c r="BQ112" s="19" t="s">
        <v>590</v>
      </c>
      <c r="BR112" s="19" t="s">
        <v>590</v>
      </c>
      <c r="BS112" s="19" t="s">
        <v>590</v>
      </c>
      <c r="BT112" s="19" t="s">
        <v>590</v>
      </c>
      <c r="BU112" s="19" t="s">
        <v>1995</v>
      </c>
    </row>
    <row r="113" spans="1:73">
      <c r="A113" s="85" t="s">
        <v>582</v>
      </c>
      <c r="B113" s="4"/>
      <c r="C113" s="19" t="s">
        <v>2994</v>
      </c>
      <c r="E113" s="19" t="s">
        <v>450</v>
      </c>
      <c r="F113" s="19" t="s">
        <v>450</v>
      </c>
      <c r="G113" s="19" t="s">
        <v>590</v>
      </c>
      <c r="H113" s="19" t="s">
        <v>450</v>
      </c>
      <c r="I113" s="19" t="s">
        <v>590</v>
      </c>
      <c r="J113" s="19" t="s">
        <v>450</v>
      </c>
      <c r="K113" s="19" t="s">
        <v>450</v>
      </c>
      <c r="M113" s="19" t="s">
        <v>1995</v>
      </c>
      <c r="N113" s="19" t="s">
        <v>1995</v>
      </c>
      <c r="O113" s="73" t="s">
        <v>2994</v>
      </c>
      <c r="P113" s="19" t="s">
        <v>2994</v>
      </c>
      <c r="Q113" s="19" t="s">
        <v>1995</v>
      </c>
      <c r="R113" s="19" t="s">
        <v>1995</v>
      </c>
      <c r="S113" s="19" t="s">
        <v>590</v>
      </c>
      <c r="T113" s="19" t="s">
        <v>1995</v>
      </c>
      <c r="U113" s="19" t="s">
        <v>590</v>
      </c>
      <c r="V113" s="19" t="s">
        <v>1995</v>
      </c>
      <c r="W113" s="19" t="s">
        <v>1995</v>
      </c>
      <c r="X113" s="19" t="s">
        <v>1995</v>
      </c>
      <c r="Y113" s="19" t="s">
        <v>450</v>
      </c>
      <c r="Z113" s="19" t="s">
        <v>1995</v>
      </c>
      <c r="AA113" s="19" t="s">
        <v>2994</v>
      </c>
      <c r="AB113" s="19" t="s">
        <v>450</v>
      </c>
      <c r="AC113" s="19" t="s">
        <v>2994</v>
      </c>
      <c r="AD113" s="4" t="s">
        <v>1995</v>
      </c>
      <c r="AE113" s="4" t="s">
        <v>590</v>
      </c>
      <c r="AF113" s="4"/>
      <c r="AG113" s="4" t="s">
        <v>590</v>
      </c>
      <c r="AH113" s="4"/>
      <c r="AJ113" s="4" t="s">
        <v>1995</v>
      </c>
      <c r="AL113" s="4" t="s">
        <v>590</v>
      </c>
      <c r="AM113" s="4" t="s">
        <v>590</v>
      </c>
      <c r="AN113" s="4" t="s">
        <v>1995</v>
      </c>
      <c r="AO113" s="4" t="s">
        <v>590</v>
      </c>
      <c r="AR113" s="19" t="s">
        <v>1995</v>
      </c>
      <c r="AS113" s="19" t="s">
        <v>2994</v>
      </c>
      <c r="AT113" s="19" t="s">
        <v>1995</v>
      </c>
      <c r="AU113" s="19" t="s">
        <v>1995</v>
      </c>
      <c r="AV113" s="19" t="s">
        <v>590</v>
      </c>
      <c r="AX113" s="19" t="s">
        <v>590</v>
      </c>
      <c r="AY113" s="19" t="s">
        <v>2994</v>
      </c>
      <c r="BA113" s="19" t="s">
        <v>590</v>
      </c>
      <c r="BB113" s="19" t="s">
        <v>590</v>
      </c>
      <c r="BD113" s="19" t="s">
        <v>590</v>
      </c>
      <c r="BE113" s="19" t="s">
        <v>1995</v>
      </c>
      <c r="BF113" s="19" t="s">
        <v>590</v>
      </c>
      <c r="BG113" s="4" t="s">
        <v>590</v>
      </c>
      <c r="BH113" s="4" t="s">
        <v>590</v>
      </c>
      <c r="BI113" s="19" t="s">
        <v>1995</v>
      </c>
      <c r="BJ113" s="19" t="s">
        <v>1995</v>
      </c>
      <c r="BK113" s="19" t="s">
        <v>1995</v>
      </c>
      <c r="BL113" s="19" t="s">
        <v>2994</v>
      </c>
      <c r="BM113" s="19" t="s">
        <v>450</v>
      </c>
      <c r="BO113" s="19" t="s">
        <v>450</v>
      </c>
      <c r="BP113" s="19"/>
      <c r="BQ113" s="19" t="s">
        <v>1995</v>
      </c>
      <c r="BR113" s="19" t="s">
        <v>1995</v>
      </c>
      <c r="BS113" s="19" t="s">
        <v>590</v>
      </c>
      <c r="BT113" s="19" t="s">
        <v>1995</v>
      </c>
      <c r="BU113" s="19" t="s">
        <v>1995</v>
      </c>
    </row>
    <row r="114" spans="1:73">
      <c r="A114" s="85" t="s">
        <v>583</v>
      </c>
      <c r="B114" s="4"/>
      <c r="C114" s="19" t="s">
        <v>450</v>
      </c>
      <c r="E114" s="19" t="s">
        <v>450</v>
      </c>
      <c r="F114" s="19" t="s">
        <v>450</v>
      </c>
      <c r="G114" s="19" t="s">
        <v>590</v>
      </c>
      <c r="H114" s="19" t="s">
        <v>450</v>
      </c>
      <c r="I114" s="19" t="s">
        <v>590</v>
      </c>
      <c r="J114" s="19" t="s">
        <v>450</v>
      </c>
      <c r="K114" s="19" t="s">
        <v>450</v>
      </c>
      <c r="M114" s="19" t="s">
        <v>590</v>
      </c>
      <c r="N114" s="19" t="s">
        <v>590</v>
      </c>
      <c r="O114" s="73" t="s">
        <v>450</v>
      </c>
      <c r="P114" s="19" t="s">
        <v>450</v>
      </c>
      <c r="Q114" s="19" t="s">
        <v>590</v>
      </c>
      <c r="R114" s="19" t="s">
        <v>590</v>
      </c>
      <c r="S114" s="19" t="s">
        <v>590</v>
      </c>
      <c r="T114" s="19" t="s">
        <v>590</v>
      </c>
      <c r="U114" s="19" t="s">
        <v>590</v>
      </c>
      <c r="V114" s="19" t="s">
        <v>590</v>
      </c>
      <c r="W114" s="19" t="s">
        <v>590</v>
      </c>
      <c r="Y114" s="19" t="s">
        <v>450</v>
      </c>
      <c r="Z114" s="19" t="s">
        <v>590</v>
      </c>
      <c r="AA114" s="19" t="s">
        <v>450</v>
      </c>
      <c r="AB114" s="19" t="s">
        <v>450</v>
      </c>
      <c r="AC114" s="19" t="s">
        <v>450</v>
      </c>
      <c r="AD114" s="4" t="s">
        <v>590</v>
      </c>
      <c r="AE114" s="4" t="s">
        <v>1995</v>
      </c>
      <c r="AF114" s="4" t="s">
        <v>1995</v>
      </c>
      <c r="AG114" s="4" t="s">
        <v>1995</v>
      </c>
      <c r="AH114" s="4"/>
      <c r="AL114" s="4" t="s">
        <v>590</v>
      </c>
      <c r="AM114" s="4" t="s">
        <v>590</v>
      </c>
      <c r="AN114" s="4" t="s">
        <v>590</v>
      </c>
      <c r="AO114" s="4" t="s">
        <v>590</v>
      </c>
      <c r="AR114" s="19" t="s">
        <v>590</v>
      </c>
      <c r="AS114" s="19" t="s">
        <v>2994</v>
      </c>
      <c r="AT114" s="19" t="s">
        <v>590</v>
      </c>
      <c r="AU114" s="19" t="s">
        <v>590</v>
      </c>
      <c r="AV114" s="19" t="s">
        <v>590</v>
      </c>
      <c r="AX114" s="19" t="s">
        <v>590</v>
      </c>
      <c r="AY114" s="19" t="s">
        <v>450</v>
      </c>
      <c r="BA114" s="19" t="s">
        <v>590</v>
      </c>
      <c r="BB114" s="19" t="s">
        <v>590</v>
      </c>
      <c r="BC114" s="19" t="s">
        <v>2994</v>
      </c>
      <c r="BD114" s="19" t="s">
        <v>590</v>
      </c>
      <c r="BE114" s="19" t="s">
        <v>1995</v>
      </c>
      <c r="BF114" s="19" t="s">
        <v>590</v>
      </c>
      <c r="BG114" s="4" t="s">
        <v>590</v>
      </c>
      <c r="BH114" s="4" t="s">
        <v>590</v>
      </c>
      <c r="BI114" s="19" t="s">
        <v>590</v>
      </c>
      <c r="BJ114" s="19" t="s">
        <v>590</v>
      </c>
      <c r="BK114" s="19" t="s">
        <v>590</v>
      </c>
      <c r="BL114" s="19" t="s">
        <v>450</v>
      </c>
      <c r="BM114" s="19" t="s">
        <v>450</v>
      </c>
      <c r="BO114" s="19" t="s">
        <v>450</v>
      </c>
      <c r="BP114" s="19"/>
      <c r="BQ114" s="19" t="s">
        <v>590</v>
      </c>
      <c r="BR114" s="19" t="s">
        <v>1995</v>
      </c>
      <c r="BS114" s="19" t="s">
        <v>590</v>
      </c>
      <c r="BT114" s="19" t="s">
        <v>590</v>
      </c>
      <c r="BU114" s="19" t="s">
        <v>590</v>
      </c>
    </row>
    <row r="115" spans="1:73">
      <c r="A115" s="85" t="s">
        <v>584</v>
      </c>
      <c r="B115" s="4"/>
      <c r="C115" s="19">
        <v>1</v>
      </c>
      <c r="E115" s="19">
        <v>1</v>
      </c>
      <c r="F115" s="19">
        <v>2</v>
      </c>
      <c r="G115" s="19">
        <v>1</v>
      </c>
      <c r="H115" s="19">
        <v>2</v>
      </c>
      <c r="I115" s="19">
        <v>1</v>
      </c>
      <c r="J115" s="19">
        <v>1</v>
      </c>
      <c r="M115" s="19">
        <v>2</v>
      </c>
      <c r="N115" s="19">
        <v>2</v>
      </c>
      <c r="O115" s="19">
        <v>2</v>
      </c>
      <c r="P115" s="19">
        <v>1</v>
      </c>
      <c r="Q115" s="19">
        <v>1</v>
      </c>
      <c r="S115" s="19">
        <v>1</v>
      </c>
      <c r="T115" s="19">
        <v>3</v>
      </c>
      <c r="U115" s="19">
        <v>3</v>
      </c>
      <c r="V115" s="19">
        <v>3</v>
      </c>
      <c r="W115" s="19">
        <v>2</v>
      </c>
      <c r="Y115" s="19">
        <v>2</v>
      </c>
      <c r="Z115" s="19">
        <v>3</v>
      </c>
      <c r="AA115" s="19">
        <v>2</v>
      </c>
      <c r="AB115" s="19">
        <v>2</v>
      </c>
      <c r="AC115" s="19">
        <v>3</v>
      </c>
      <c r="AD115" s="4">
        <v>3</v>
      </c>
      <c r="AE115" s="4">
        <v>5</v>
      </c>
      <c r="AF115" s="4">
        <v>4</v>
      </c>
      <c r="AG115" s="4">
        <v>2</v>
      </c>
      <c r="AH115" s="4"/>
      <c r="AJ115" s="4">
        <v>2</v>
      </c>
      <c r="AK115" s="4">
        <v>2</v>
      </c>
      <c r="AL115" s="4">
        <v>2</v>
      </c>
      <c r="AM115" s="4">
        <v>3</v>
      </c>
      <c r="AN115" s="4">
        <v>2</v>
      </c>
      <c r="AO115" s="4">
        <v>3</v>
      </c>
      <c r="AQ115" s="4">
        <v>3</v>
      </c>
      <c r="AR115" s="19">
        <v>2</v>
      </c>
      <c r="AS115" s="19">
        <v>2</v>
      </c>
      <c r="AT115" s="19">
        <v>2</v>
      </c>
      <c r="AU115" s="19">
        <v>2</v>
      </c>
      <c r="AV115" s="19">
        <v>4</v>
      </c>
      <c r="AX115" s="19">
        <v>1</v>
      </c>
      <c r="AY115" s="19">
        <v>2</v>
      </c>
      <c r="BA115" s="19">
        <v>3</v>
      </c>
      <c r="BB115" s="19">
        <v>4</v>
      </c>
      <c r="BC115" s="19">
        <v>2</v>
      </c>
      <c r="BD115" s="19">
        <v>1</v>
      </c>
      <c r="BE115" s="19">
        <v>1</v>
      </c>
      <c r="BF115" s="19">
        <v>1</v>
      </c>
      <c r="BG115" s="4">
        <v>2</v>
      </c>
      <c r="BH115" s="4">
        <v>2</v>
      </c>
      <c r="BI115" s="19">
        <v>4</v>
      </c>
      <c r="BJ115" s="19">
        <v>2</v>
      </c>
      <c r="BK115" s="19">
        <v>2</v>
      </c>
      <c r="BL115" s="19">
        <v>2</v>
      </c>
      <c r="BM115" s="19">
        <v>2</v>
      </c>
      <c r="BO115" s="19">
        <v>2</v>
      </c>
      <c r="BP115" s="19"/>
      <c r="BQ115" s="19">
        <v>1</v>
      </c>
      <c r="BR115" s="19">
        <v>2</v>
      </c>
      <c r="BS115" s="19">
        <v>1</v>
      </c>
      <c r="BT115" s="19">
        <v>3</v>
      </c>
      <c r="BU115" s="19">
        <v>1</v>
      </c>
    </row>
    <row r="116" spans="1:73">
      <c r="A116" s="85" t="s">
        <v>585</v>
      </c>
      <c r="B116" s="4"/>
      <c r="C116" s="19" t="s">
        <v>5323</v>
      </c>
      <c r="E116" s="19" t="s">
        <v>596</v>
      </c>
      <c r="F116" s="19" t="s">
        <v>588</v>
      </c>
      <c r="G116" s="19" t="s">
        <v>596</v>
      </c>
      <c r="H116" s="19" t="s">
        <v>3553</v>
      </c>
      <c r="I116" s="19" t="s">
        <v>596</v>
      </c>
      <c r="J116" s="19" t="s">
        <v>592</v>
      </c>
      <c r="K116" s="19" t="s">
        <v>592</v>
      </c>
      <c r="M116" s="19" t="s">
        <v>592</v>
      </c>
      <c r="N116" s="19" t="s">
        <v>592</v>
      </c>
      <c r="O116" s="19" t="s">
        <v>588</v>
      </c>
      <c r="P116" s="19" t="s">
        <v>592</v>
      </c>
      <c r="Q116" s="19" t="s">
        <v>596</v>
      </c>
      <c r="R116" s="19" t="s">
        <v>592</v>
      </c>
      <c r="S116" s="19" t="s">
        <v>596</v>
      </c>
      <c r="T116" s="19" t="s">
        <v>588</v>
      </c>
      <c r="U116" s="19" t="s">
        <v>592</v>
      </c>
      <c r="V116" s="19" t="s">
        <v>588</v>
      </c>
      <c r="W116" s="19" t="s">
        <v>588</v>
      </c>
      <c r="X116" s="19" t="s">
        <v>588</v>
      </c>
      <c r="Y116" s="19" t="s">
        <v>592</v>
      </c>
      <c r="Z116" s="19" t="s">
        <v>588</v>
      </c>
      <c r="AA116" s="19" t="s">
        <v>588</v>
      </c>
      <c r="AB116" s="19" t="s">
        <v>588</v>
      </c>
      <c r="AC116" s="19" t="s">
        <v>588</v>
      </c>
      <c r="AD116" s="4" t="s">
        <v>588</v>
      </c>
      <c r="AE116" s="4" t="s">
        <v>588</v>
      </c>
      <c r="AF116" s="4" t="s">
        <v>588</v>
      </c>
      <c r="AG116" s="4" t="s">
        <v>592</v>
      </c>
      <c r="AH116" s="4"/>
      <c r="AJ116" s="4" t="s">
        <v>588</v>
      </c>
      <c r="AK116" s="4" t="s">
        <v>588</v>
      </c>
      <c r="AL116" s="4" t="s">
        <v>588</v>
      </c>
      <c r="AM116" s="4" t="s">
        <v>588</v>
      </c>
      <c r="AN116" s="4" t="s">
        <v>588</v>
      </c>
      <c r="AO116" s="4" t="s">
        <v>588</v>
      </c>
      <c r="AQ116" s="4" t="s">
        <v>588</v>
      </c>
      <c r="AR116" s="19" t="s">
        <v>588</v>
      </c>
      <c r="AS116" s="19" t="s">
        <v>588</v>
      </c>
      <c r="AT116" s="19" t="s">
        <v>588</v>
      </c>
      <c r="AU116" s="19" t="s">
        <v>588</v>
      </c>
      <c r="AV116" s="19" t="s">
        <v>592</v>
      </c>
      <c r="AX116" s="19" t="s">
        <v>588</v>
      </c>
      <c r="AY116" s="19" t="s">
        <v>4311</v>
      </c>
      <c r="BA116" s="19" t="s">
        <v>592</v>
      </c>
      <c r="BB116" s="19" t="s">
        <v>588</v>
      </c>
      <c r="BC116" s="19" t="s">
        <v>4311</v>
      </c>
      <c r="BD116" s="19" t="s">
        <v>588</v>
      </c>
      <c r="BE116" s="19" t="s">
        <v>592</v>
      </c>
      <c r="BF116" s="19" t="s">
        <v>592</v>
      </c>
      <c r="BG116" s="4" t="s">
        <v>588</v>
      </c>
      <c r="BH116" s="4" t="s">
        <v>592</v>
      </c>
      <c r="BI116" s="19" t="s">
        <v>592</v>
      </c>
      <c r="BJ116" s="19" t="s">
        <v>592</v>
      </c>
      <c r="BK116" s="19" t="s">
        <v>588</v>
      </c>
      <c r="BL116" s="19" t="s">
        <v>5323</v>
      </c>
      <c r="BM116" s="19" t="s">
        <v>3553</v>
      </c>
      <c r="BO116" s="19" t="s">
        <v>588</v>
      </c>
      <c r="BP116" s="19"/>
      <c r="BQ116" s="19" t="s">
        <v>588</v>
      </c>
      <c r="BR116" s="19" t="s">
        <v>588</v>
      </c>
      <c r="BS116" s="19" t="s">
        <v>596</v>
      </c>
      <c r="BT116" s="19" t="s">
        <v>588</v>
      </c>
      <c r="BU116" s="19" t="s">
        <v>592</v>
      </c>
    </row>
    <row r="117" spans="1:73" ht="191.25">
      <c r="A117" s="85" t="s">
        <v>586</v>
      </c>
      <c r="B117" s="4" t="s">
        <v>5090</v>
      </c>
      <c r="D117" s="19" t="s">
        <v>3554</v>
      </c>
      <c r="E117" s="19" t="s">
        <v>3555</v>
      </c>
      <c r="G117" s="73" t="s">
        <v>3556</v>
      </c>
      <c r="H117" s="19" t="s">
        <v>3557</v>
      </c>
      <c r="I117" s="19">
        <v>0</v>
      </c>
      <c r="K117" s="19" t="s">
        <v>3557</v>
      </c>
      <c r="L117" s="19" t="s">
        <v>3558</v>
      </c>
      <c r="N117" s="73" t="s">
        <v>3559</v>
      </c>
      <c r="Q117" s="73" t="s">
        <v>3560</v>
      </c>
      <c r="S117" s="19" t="s">
        <v>3561</v>
      </c>
      <c r="T117" s="19">
        <v>0</v>
      </c>
      <c r="V117" s="73" t="s">
        <v>3562</v>
      </c>
      <c r="AD117" s="4" t="s">
        <v>5105</v>
      </c>
      <c r="AE117" s="4"/>
      <c r="AF117" s="4" t="s">
        <v>5106</v>
      </c>
      <c r="AG117" s="4"/>
      <c r="AH117" s="4"/>
      <c r="AK117" s="4" t="s">
        <v>5130</v>
      </c>
      <c r="AR117" s="73" t="s">
        <v>3563</v>
      </c>
      <c r="AT117" s="19" t="s">
        <v>3564</v>
      </c>
      <c r="AY117" s="19" t="s">
        <v>3565</v>
      </c>
      <c r="BA117" s="73" t="s">
        <v>1056</v>
      </c>
      <c r="BB117" s="19">
        <v>0</v>
      </c>
      <c r="BC117" s="19" t="s">
        <v>3566</v>
      </c>
      <c r="BD117" s="73" t="s">
        <v>1057</v>
      </c>
      <c r="BE117" s="73" t="s">
        <v>3567</v>
      </c>
      <c r="BJ117" s="19" t="s">
        <v>3568</v>
      </c>
      <c r="BK117" s="19" t="s">
        <v>3569</v>
      </c>
      <c r="BL117" s="19" t="s">
        <v>1668</v>
      </c>
      <c r="BM117" s="19" t="s">
        <v>1669</v>
      </c>
      <c r="BP117" s="19"/>
      <c r="BQ117" s="19"/>
      <c r="BR117" s="73" t="s">
        <v>1670</v>
      </c>
      <c r="BS117" s="73" t="s">
        <v>1671</v>
      </c>
      <c r="BT117" s="73" t="s">
        <v>1672</v>
      </c>
      <c r="BU117" s="19" t="s">
        <v>1673</v>
      </c>
    </row>
    <row r="118" spans="1:73">
      <c r="A118" s="101" t="s">
        <v>4766</v>
      </c>
      <c r="BJ118" s="47"/>
      <c r="BK118" s="47"/>
      <c r="BL118" s="47"/>
      <c r="BM118" s="47"/>
      <c r="BN118" s="47"/>
      <c r="BO118" s="47"/>
    </row>
    <row r="119" spans="1:73" s="45" customFormat="1">
      <c r="A119" s="102" t="s">
        <v>4848</v>
      </c>
      <c r="B119" s="103">
        <f>SUM( ISBLANK(B15), ISBLANK(B16), ISBLANK(B17), ISBLANK(B18), ISBLANK(B19), ISBLANK(B20), ISBLANK(B21), ISBLANK(B22), ISBLANK(B23), ISBLANK(B24), ISBLANK(B38), ISBLANK(B39), ISBLANK(B40), ISBLANK(B41), ISBLANK(B42), ISBLANK(B43), ISBLANK(B44), ISBLANK(B45), ISBLANK(B46))</f>
        <v>5</v>
      </c>
      <c r="C119" s="103">
        <f t="shared" ref="C119:BQ119" si="1">SUM( ISBLANK(C15), ISBLANK(C16), ISBLANK(C17), ISBLANK(C18), ISBLANK(C19), ISBLANK(C20), ISBLANK(C21), ISBLANK(C22), ISBLANK(C23), ISBLANK(C24), ISBLANK(C38), ISBLANK(C39), ISBLANK(C40), ISBLANK(C41), ISBLANK(C42), ISBLANK(C43), ISBLANK(C44), ISBLANK(C45), ISBLANK(C46))</f>
        <v>9</v>
      </c>
      <c r="D119" s="103">
        <f t="shared" si="1"/>
        <v>11</v>
      </c>
      <c r="E119" s="103">
        <f t="shared" si="1"/>
        <v>11</v>
      </c>
      <c r="F119" s="103">
        <f t="shared" si="1"/>
        <v>11</v>
      </c>
      <c r="G119" s="103">
        <f t="shared" si="1"/>
        <v>6</v>
      </c>
      <c r="H119" s="103">
        <f t="shared" si="1"/>
        <v>11</v>
      </c>
      <c r="I119" s="103">
        <f t="shared" si="1"/>
        <v>6</v>
      </c>
      <c r="J119" s="103">
        <f t="shared" si="1"/>
        <v>11</v>
      </c>
      <c r="K119" s="103">
        <f t="shared" si="1"/>
        <v>11</v>
      </c>
      <c r="L119" s="103">
        <f t="shared" si="1"/>
        <v>4</v>
      </c>
      <c r="M119" s="103">
        <f>SUM( ISBLANK(M15), ISBLANK(M16), ISBLANK(M17), ISBLANK(M18), ISBLANK(M19), ISBLANK(M20), ISBLANK(M21), ISBLANK(M22), ISBLANK(M23), ISBLANK(M24), ISBLANK(M38), ISBLANK(M39), ISBLANK(M40), ISBLANK(M41), ISBLANK(M42), ISBLANK(M43), ISBLANK(M44), ISBLANK(M45), ISBLANK(M46))</f>
        <v>9</v>
      </c>
      <c r="N119" s="103">
        <f t="shared" si="1"/>
        <v>5</v>
      </c>
      <c r="O119" s="103">
        <f t="shared" si="1"/>
        <v>9</v>
      </c>
      <c r="P119" s="103">
        <f t="shared" si="1"/>
        <v>11</v>
      </c>
      <c r="Q119" s="103">
        <f t="shared" si="1"/>
        <v>4</v>
      </c>
      <c r="R119" s="103">
        <f t="shared" si="1"/>
        <v>3</v>
      </c>
      <c r="S119" s="103">
        <f t="shared" si="1"/>
        <v>5</v>
      </c>
      <c r="T119" s="103">
        <f t="shared" si="1"/>
        <v>3</v>
      </c>
      <c r="U119" s="103">
        <f>SUM( ISBLANK(U15), ISBLANK(U16), ISBLANK(U17), ISBLANK(U18), ISBLANK(U19), ISBLANK(U20), ISBLANK(U21), ISBLANK(U22), ISBLANK(U23), ISBLANK(U24), ISBLANK(U38), ISBLANK(U39), ISBLANK(U40), ISBLANK(U41), ISBLANK(U42), ISBLANK(U43), ISBLANK(U44), ISBLANK(U45), ISBLANK(U46))</f>
        <v>11</v>
      </c>
      <c r="V119" s="103">
        <f t="shared" si="1"/>
        <v>3</v>
      </c>
      <c r="W119" s="103">
        <f t="shared" si="1"/>
        <v>6</v>
      </c>
      <c r="X119" s="103">
        <f t="shared" si="1"/>
        <v>6</v>
      </c>
      <c r="Y119" s="103">
        <f t="shared" si="1"/>
        <v>11</v>
      </c>
      <c r="Z119" s="103">
        <f t="shared" si="1"/>
        <v>4</v>
      </c>
      <c r="AA119" s="103">
        <f t="shared" si="1"/>
        <v>4</v>
      </c>
      <c r="AB119" s="103">
        <f t="shared" si="1"/>
        <v>11</v>
      </c>
      <c r="AC119" s="103">
        <f t="shared" si="1"/>
        <v>6</v>
      </c>
      <c r="AD119" s="103">
        <f t="shared" si="1"/>
        <v>4</v>
      </c>
      <c r="AE119" s="103">
        <f t="shared" si="1"/>
        <v>4</v>
      </c>
      <c r="AF119" s="103">
        <f t="shared" si="1"/>
        <v>4</v>
      </c>
      <c r="AG119" s="103">
        <f t="shared" si="1"/>
        <v>4</v>
      </c>
      <c r="AH119" s="103">
        <f t="shared" si="1"/>
        <v>4</v>
      </c>
      <c r="AI119" s="103">
        <f t="shared" si="1"/>
        <v>4</v>
      </c>
      <c r="AJ119" s="103">
        <f t="shared" si="1"/>
        <v>4</v>
      </c>
      <c r="AK119" s="103">
        <f t="shared" si="1"/>
        <v>4</v>
      </c>
      <c r="AL119" s="103">
        <f t="shared" si="1"/>
        <v>1</v>
      </c>
      <c r="AM119" s="103">
        <f t="shared" si="1"/>
        <v>9</v>
      </c>
      <c r="AN119" s="103">
        <f t="shared" si="1"/>
        <v>1</v>
      </c>
      <c r="AO119" s="103">
        <f t="shared" si="1"/>
        <v>1</v>
      </c>
      <c r="AP119" s="103">
        <f t="shared" si="1"/>
        <v>5</v>
      </c>
      <c r="AQ119" s="103">
        <f t="shared" si="1"/>
        <v>4</v>
      </c>
      <c r="AR119" s="103">
        <f t="shared" si="1"/>
        <v>3</v>
      </c>
      <c r="AS119" s="103">
        <f t="shared" si="1"/>
        <v>5</v>
      </c>
      <c r="AT119" s="103">
        <f t="shared" si="1"/>
        <v>2</v>
      </c>
      <c r="AU119" s="103">
        <f t="shared" si="1"/>
        <v>11</v>
      </c>
      <c r="AV119" s="103">
        <f t="shared" si="1"/>
        <v>6</v>
      </c>
      <c r="AW119" s="103">
        <f t="shared" si="1"/>
        <v>19</v>
      </c>
      <c r="AX119" s="103">
        <f>SUM( ISBLANK(AX15), ISBLANK(AX16), ISBLANK(AX17), ISBLANK(AX18), ISBLANK(AX19), ISBLANK(AX20), ISBLANK(AX21), ISBLANK(AX22), ISBLANK(AX23), ISBLANK(AX24), ISBLANK(AX38), ISBLANK(AX39), ISBLANK(AX40), ISBLANK(AX41), ISBLANK(AX42), ISBLANK(AX43), ISBLANK(AX44), ISBLANK(AX45), ISBLANK(AX46))</f>
        <v>11</v>
      </c>
      <c r="AY119" s="103">
        <f t="shared" si="1"/>
        <v>3</v>
      </c>
      <c r="AZ119" s="103">
        <f t="shared" si="1"/>
        <v>11</v>
      </c>
      <c r="BA119" s="103">
        <f>SUM( ISBLANK(BA15), ISBLANK(BA16), ISBLANK(BA17), ISBLANK(BA18), ISBLANK(BA19), ISBLANK(BA20), ISBLANK(BA21), ISBLANK(BA22), ISBLANK(BA23), ISBLANK(BA24), ISBLANK(BA38), ISBLANK(BA39), ISBLANK(BA40), ISBLANK(BA41), ISBLANK(BA42), ISBLANK(BA43), ISBLANK(BA44), ISBLANK(BA45), ISBLANK(BA46))</f>
        <v>10</v>
      </c>
      <c r="BB119" s="103">
        <f t="shared" si="1"/>
        <v>3</v>
      </c>
      <c r="BC119" s="103">
        <f t="shared" si="1"/>
        <v>6</v>
      </c>
      <c r="BD119" s="103">
        <f>SUM( ISBLANK(BD15), ISBLANK(BD16), ISBLANK(BD17), ISBLANK(BD18), ISBLANK(BD19), ISBLANK(BD20), ISBLANK(BD21), ISBLANK(BD22), ISBLANK(BD23), ISBLANK(BD24), ISBLANK(BD38), ISBLANK(BD39), ISBLANK(BD40), ISBLANK(BD41), ISBLANK(BD42), ISBLANK(BD43), ISBLANK(BD44), ISBLANK(BD45), ISBLANK(BD46))</f>
        <v>11</v>
      </c>
      <c r="BE119" s="103">
        <f t="shared" si="1"/>
        <v>3</v>
      </c>
      <c r="BF119" s="103">
        <f>SUM( ISBLANK(BF15), ISBLANK(BF16), ISBLANK(BF17), ISBLANK(BF18), ISBLANK(BF19), ISBLANK(BF20), ISBLANK(BF21), ISBLANK(BF22), ISBLANK(BF23), ISBLANK(BF24), ISBLANK(BF38), ISBLANK(BF39), ISBLANK(BF40), ISBLANK(BF41), ISBLANK(BF42), ISBLANK(BF43), ISBLANK(BF44), ISBLANK(BF45), ISBLANK(BF46))</f>
        <v>12</v>
      </c>
      <c r="BG119" s="103">
        <f t="shared" si="1"/>
        <v>6</v>
      </c>
      <c r="BH119" s="103">
        <f t="shared" si="1"/>
        <v>6</v>
      </c>
      <c r="BI119" s="103">
        <f>SUM( ISBLANK(BI15), ISBLANK(BI16), ISBLANK(BI17), ISBLANK(BI18), ISBLANK(BI19), ISBLANK(BI20), ISBLANK(BI21), ISBLANK(BI22), ISBLANK(BI23), ISBLANK(BI24), ISBLANK(BI38), ISBLANK(BI39), ISBLANK(BI40), ISBLANK(BI41), ISBLANK(BI42), ISBLANK(BI43), ISBLANK(BI44), ISBLANK(BI45), ISBLANK(BI46))</f>
        <v>4</v>
      </c>
      <c r="BJ119" s="103">
        <f t="shared" si="1"/>
        <v>3</v>
      </c>
      <c r="BK119" s="103">
        <f t="shared" si="1"/>
        <v>3</v>
      </c>
      <c r="BL119" s="103">
        <f t="shared" si="1"/>
        <v>4</v>
      </c>
      <c r="BM119" s="103">
        <f t="shared" si="1"/>
        <v>11</v>
      </c>
      <c r="BN119" s="103">
        <f t="shared" si="1"/>
        <v>5</v>
      </c>
      <c r="BO119" s="103">
        <f t="shared" si="1"/>
        <v>9</v>
      </c>
      <c r="BP119" s="103">
        <f t="shared" si="1"/>
        <v>11</v>
      </c>
      <c r="BQ119" s="103">
        <f t="shared" si="1"/>
        <v>2</v>
      </c>
      <c r="BR119" s="103">
        <f>SUM( ISBLANK(BR15), ISBLANK(BR16), ISBLANK(BR17), ISBLANK(BR18), ISBLANK(BR19), ISBLANK(BR20), ISBLANK(BR21), ISBLANK(BR22), ISBLANK(BR23), ISBLANK(BR24), ISBLANK(BR38), ISBLANK(BR39), ISBLANK(BR40), ISBLANK(BR41), ISBLANK(BR42), ISBLANK(BR43), ISBLANK(BR44), ISBLANK(BR45), ISBLANK(BR46))</f>
        <v>11</v>
      </c>
      <c r="BS119" s="103">
        <f>SUM( ISBLANK(BS15), ISBLANK(BS16), ISBLANK(BS17), ISBLANK(BS18), ISBLANK(BS19), ISBLANK(BS20), ISBLANK(BS21), ISBLANK(BS22), ISBLANK(BS23), ISBLANK(BS24), ISBLANK(BS38), ISBLANK(BS39), ISBLANK(BS40), ISBLANK(BS41), ISBLANK(BS42), ISBLANK(BS43), ISBLANK(BS44), ISBLANK(BS45), ISBLANK(BS46))</f>
        <v>5</v>
      </c>
      <c r="BT119" s="103">
        <f>SUM( ISBLANK(BT15), ISBLANK(BT16), ISBLANK(BT17), ISBLANK(BT18), ISBLANK(BT19), ISBLANK(BT20), ISBLANK(BT21), ISBLANK(BT22), ISBLANK(BT23), ISBLANK(BT24), ISBLANK(BT38), ISBLANK(BT39), ISBLANK(BT40), ISBLANK(BT41), ISBLANK(BT42), ISBLANK(BT43), ISBLANK(BT44), ISBLANK(BT45), ISBLANK(BT46))</f>
        <v>2</v>
      </c>
      <c r="BU119" s="103">
        <f>SUM( ISBLANK(BU15), ISBLANK(BU16), ISBLANK(BU17), ISBLANK(BU18), ISBLANK(BU19), ISBLANK(BU20), ISBLANK(BU21), ISBLANK(BU22), ISBLANK(BU23), ISBLANK(BU24), ISBLANK(BU38), ISBLANK(BU39), ISBLANK(BU40), ISBLANK(BU41), ISBLANK(BU42), ISBLANK(BU43), ISBLANK(BU44), ISBLANK(BU45), ISBLANK(BU46))</f>
        <v>3</v>
      </c>
    </row>
    <row r="120" spans="1:73" s="45" customFormat="1">
      <c r="A120" s="102" t="s">
        <v>4849</v>
      </c>
      <c r="B120" s="103">
        <f>SUM(ISBLANK(B47), ISBLANK(B48), ISBLANK(B49), ISBLANK(B50), ISBLANK(B51), ISBLANK(B52), ISBLANK(B53), ISBLANK(B54), ISBLANK(B55), ISBLANK(B56), ISBLANK(B57), ISBLANK(B58), ISBLANK(B59), ISBLANK(B60), ISBLANK(B61), ISBLANK(B62), ISBLANK(B63), ISBLANK(B64), ISBLANK(B65))</f>
        <v>7</v>
      </c>
      <c r="C120" s="103">
        <f t="shared" ref="C120:BQ120" si="2">SUM(ISBLANK(C47), ISBLANK(C48), ISBLANK(C49), ISBLANK(C50), ISBLANK(C51), ISBLANK(C52), ISBLANK(C53), ISBLANK(C54), ISBLANK(C55), ISBLANK(C56), ISBLANK(C57), ISBLANK(C58), ISBLANK(C59), ISBLANK(C60), ISBLANK(C61), ISBLANK(C62), ISBLANK(C63), ISBLANK(C64), ISBLANK(C65))</f>
        <v>9</v>
      </c>
      <c r="D120" s="103">
        <f t="shared" si="2"/>
        <v>19</v>
      </c>
      <c r="E120" s="103">
        <f t="shared" si="2"/>
        <v>9</v>
      </c>
      <c r="F120" s="103">
        <f t="shared" si="2"/>
        <v>10</v>
      </c>
      <c r="G120" s="103">
        <f t="shared" si="2"/>
        <v>2</v>
      </c>
      <c r="H120" s="103">
        <f t="shared" si="2"/>
        <v>8</v>
      </c>
      <c r="I120" s="103">
        <f t="shared" si="2"/>
        <v>2</v>
      </c>
      <c r="J120" s="103">
        <f t="shared" si="2"/>
        <v>11</v>
      </c>
      <c r="K120" s="103">
        <f t="shared" si="2"/>
        <v>9</v>
      </c>
      <c r="L120" s="103">
        <f t="shared" si="2"/>
        <v>2</v>
      </c>
      <c r="M120" s="103">
        <f>SUM(ISBLANK(M47), ISBLANK(M48), ISBLANK(M49), ISBLANK(M50), ISBLANK(M51), ISBLANK(M52), ISBLANK(M53), ISBLANK(M54), ISBLANK(M55), ISBLANK(M56), ISBLANK(M57), ISBLANK(M58), ISBLANK(M59), ISBLANK(M60), ISBLANK(M61), ISBLANK(M62), ISBLANK(M63), ISBLANK(M64), ISBLANK(M65))</f>
        <v>7</v>
      </c>
      <c r="N120" s="103">
        <f t="shared" si="2"/>
        <v>10</v>
      </c>
      <c r="O120" s="103">
        <f t="shared" si="2"/>
        <v>9</v>
      </c>
      <c r="P120" s="103">
        <f t="shared" si="2"/>
        <v>9</v>
      </c>
      <c r="Q120" s="103">
        <f t="shared" si="2"/>
        <v>2</v>
      </c>
      <c r="R120" s="103">
        <f t="shared" si="2"/>
        <v>2</v>
      </c>
      <c r="S120" s="103">
        <f t="shared" si="2"/>
        <v>3</v>
      </c>
      <c r="T120" s="103">
        <f t="shared" si="2"/>
        <v>0</v>
      </c>
      <c r="U120" s="103">
        <f>SUM(ISBLANK(U47), ISBLANK(U48), ISBLANK(U49), ISBLANK(U50), ISBLANK(U51), ISBLANK(U52), ISBLANK(U53), ISBLANK(U54), ISBLANK(U55), ISBLANK(U56), ISBLANK(U57), ISBLANK(U58), ISBLANK(U59), ISBLANK(U60), ISBLANK(U61), ISBLANK(U62), ISBLANK(U63), ISBLANK(U64), ISBLANK(U65))</f>
        <v>17</v>
      </c>
      <c r="V120" s="103">
        <f t="shared" si="2"/>
        <v>0</v>
      </c>
      <c r="W120" s="103">
        <f t="shared" si="2"/>
        <v>2</v>
      </c>
      <c r="X120" s="103">
        <f t="shared" si="2"/>
        <v>9</v>
      </c>
      <c r="Y120" s="103">
        <f t="shared" si="2"/>
        <v>9</v>
      </c>
      <c r="Z120" s="103">
        <f t="shared" si="2"/>
        <v>9</v>
      </c>
      <c r="AA120" s="103">
        <f t="shared" si="2"/>
        <v>6</v>
      </c>
      <c r="AB120" s="103">
        <f t="shared" si="2"/>
        <v>19</v>
      </c>
      <c r="AC120" s="103">
        <f t="shared" si="2"/>
        <v>9</v>
      </c>
      <c r="AD120" s="103">
        <f t="shared" si="2"/>
        <v>7</v>
      </c>
      <c r="AE120" s="103">
        <f t="shared" si="2"/>
        <v>5</v>
      </c>
      <c r="AF120" s="103">
        <f t="shared" si="2"/>
        <v>7</v>
      </c>
      <c r="AG120" s="103">
        <f t="shared" si="2"/>
        <v>6</v>
      </c>
      <c r="AH120" s="103">
        <f t="shared" si="2"/>
        <v>7</v>
      </c>
      <c r="AI120" s="103">
        <f t="shared" si="2"/>
        <v>7</v>
      </c>
      <c r="AJ120" s="103">
        <f t="shared" si="2"/>
        <v>5</v>
      </c>
      <c r="AK120" s="103">
        <f t="shared" si="2"/>
        <v>2</v>
      </c>
      <c r="AL120" s="103">
        <f t="shared" si="2"/>
        <v>5</v>
      </c>
      <c r="AM120" s="103">
        <f t="shared" si="2"/>
        <v>19</v>
      </c>
      <c r="AN120" s="103">
        <f t="shared" si="2"/>
        <v>4</v>
      </c>
      <c r="AO120" s="103">
        <f t="shared" si="2"/>
        <v>14</v>
      </c>
      <c r="AP120" s="103">
        <f t="shared" si="2"/>
        <v>7</v>
      </c>
      <c r="AQ120" s="103">
        <f t="shared" si="2"/>
        <v>7</v>
      </c>
      <c r="AR120" s="103">
        <f t="shared" si="2"/>
        <v>2</v>
      </c>
      <c r="AS120" s="103">
        <f t="shared" si="2"/>
        <v>9</v>
      </c>
      <c r="AT120" s="103">
        <f t="shared" si="2"/>
        <v>2</v>
      </c>
      <c r="AU120" s="103">
        <f t="shared" si="2"/>
        <v>10</v>
      </c>
      <c r="AV120" s="103">
        <f t="shared" si="2"/>
        <v>10</v>
      </c>
      <c r="AW120" s="103">
        <f t="shared" si="2"/>
        <v>17</v>
      </c>
      <c r="AX120" s="103">
        <f>SUM(ISBLANK(AX47), ISBLANK(AX48), ISBLANK(AX49), ISBLANK(AX50), ISBLANK(AX51), ISBLANK(AX52), ISBLANK(AX53), ISBLANK(AX54), ISBLANK(AX55), ISBLANK(AX56), ISBLANK(AX57), ISBLANK(AX58), ISBLANK(AX59), ISBLANK(AX60), ISBLANK(AX61), ISBLANK(AX62), ISBLANK(AX63), ISBLANK(AX64), ISBLANK(AX65))</f>
        <v>7</v>
      </c>
      <c r="AY120" s="103">
        <f t="shared" si="2"/>
        <v>9</v>
      </c>
      <c r="AZ120" s="103">
        <f t="shared" si="2"/>
        <v>19</v>
      </c>
      <c r="BA120" s="103">
        <f>SUM(ISBLANK(BA47), ISBLANK(BA48), ISBLANK(BA49), ISBLANK(BA50), ISBLANK(BA51), ISBLANK(BA52), ISBLANK(BA53), ISBLANK(BA54), ISBLANK(BA55), ISBLANK(BA56), ISBLANK(BA57), ISBLANK(BA58), ISBLANK(BA59), ISBLANK(BA60), ISBLANK(BA61), ISBLANK(BA62), ISBLANK(BA63), ISBLANK(BA64), ISBLANK(BA65))</f>
        <v>7</v>
      </c>
      <c r="BB120" s="103">
        <f t="shared" si="2"/>
        <v>2</v>
      </c>
      <c r="BC120" s="103">
        <f t="shared" si="2"/>
        <v>9</v>
      </c>
      <c r="BD120" s="103">
        <f>SUM(ISBLANK(BD47), ISBLANK(BD48), ISBLANK(BD49), ISBLANK(BD50), ISBLANK(BD51), ISBLANK(BD52), ISBLANK(BD53), ISBLANK(BD54), ISBLANK(BD55), ISBLANK(BD56), ISBLANK(BD57), ISBLANK(BD58), ISBLANK(BD59), ISBLANK(BD60), ISBLANK(BD61), ISBLANK(BD62), ISBLANK(BD63), ISBLANK(BD64), ISBLANK(BD65))</f>
        <v>17</v>
      </c>
      <c r="BE120" s="103">
        <f t="shared" si="2"/>
        <v>2</v>
      </c>
      <c r="BF120" s="103">
        <f>SUM(ISBLANK(BF47), ISBLANK(BF48), ISBLANK(BF49), ISBLANK(BF50), ISBLANK(BF51), ISBLANK(BF52), ISBLANK(BF53), ISBLANK(BF54), ISBLANK(BF55), ISBLANK(BF56), ISBLANK(BF57), ISBLANK(BF58), ISBLANK(BF59), ISBLANK(BF60), ISBLANK(BF61), ISBLANK(BF62), ISBLANK(BF63), ISBLANK(BF64), ISBLANK(BF65))</f>
        <v>17</v>
      </c>
      <c r="BG120" s="103">
        <f t="shared" si="2"/>
        <v>4</v>
      </c>
      <c r="BH120" s="103">
        <f t="shared" si="2"/>
        <v>3</v>
      </c>
      <c r="BI120" s="103">
        <f>SUM(ISBLANK(BI47), ISBLANK(BI48), ISBLANK(BI49), ISBLANK(BI50), ISBLANK(BI51), ISBLANK(BI52), ISBLANK(BI53), ISBLANK(BI54), ISBLANK(BI55), ISBLANK(BI56), ISBLANK(BI57), ISBLANK(BI58), ISBLANK(BI59), ISBLANK(BI60), ISBLANK(BI61), ISBLANK(BI62), ISBLANK(BI63), ISBLANK(BI64), ISBLANK(BI65))</f>
        <v>2</v>
      </c>
      <c r="BJ120" s="103">
        <f t="shared" si="2"/>
        <v>4</v>
      </c>
      <c r="BK120" s="103">
        <f t="shared" si="2"/>
        <v>3</v>
      </c>
      <c r="BL120" s="103">
        <f t="shared" si="2"/>
        <v>9</v>
      </c>
      <c r="BM120" s="103">
        <f t="shared" si="2"/>
        <v>19</v>
      </c>
      <c r="BN120" s="103">
        <f t="shared" si="2"/>
        <v>3</v>
      </c>
      <c r="BO120" s="103">
        <f t="shared" si="2"/>
        <v>10</v>
      </c>
      <c r="BP120" s="103">
        <f t="shared" si="2"/>
        <v>19</v>
      </c>
      <c r="BQ120" s="103">
        <f t="shared" si="2"/>
        <v>0</v>
      </c>
      <c r="BR120" s="103">
        <f>SUM(ISBLANK(BR47), ISBLANK(BR48), ISBLANK(BR49), ISBLANK(BR50), ISBLANK(BR51), ISBLANK(BR52), ISBLANK(BR53), ISBLANK(BR54), ISBLANK(BR55), ISBLANK(BR56), ISBLANK(BR57), ISBLANK(BR58), ISBLANK(BR59), ISBLANK(BR60), ISBLANK(BR61), ISBLANK(BR62), ISBLANK(BR63), ISBLANK(BR64), ISBLANK(BR65))</f>
        <v>19</v>
      </c>
      <c r="BS120" s="103">
        <f>SUM(ISBLANK(BS47), ISBLANK(BS48), ISBLANK(BS49), ISBLANK(BS50), ISBLANK(BS51), ISBLANK(BS52), ISBLANK(BS53), ISBLANK(BS54), ISBLANK(BS55), ISBLANK(BS56), ISBLANK(BS57), ISBLANK(BS58), ISBLANK(BS59), ISBLANK(BS60), ISBLANK(BS61), ISBLANK(BS62), ISBLANK(BS63), ISBLANK(BS64), ISBLANK(BS65))</f>
        <v>5</v>
      </c>
      <c r="BT120" s="103">
        <f>SUM(ISBLANK(BT47), ISBLANK(BT48), ISBLANK(BT49), ISBLANK(BT50), ISBLANK(BT51), ISBLANK(BT52), ISBLANK(BT53), ISBLANK(BT54), ISBLANK(BT55), ISBLANK(BT56), ISBLANK(BT57), ISBLANK(BT58), ISBLANK(BT59), ISBLANK(BT60), ISBLANK(BT61), ISBLANK(BT62), ISBLANK(BT63), ISBLANK(BT64), ISBLANK(BT65))</f>
        <v>2</v>
      </c>
      <c r="BU120" s="103">
        <f>SUM(ISBLANK(BU47), ISBLANK(BU48), ISBLANK(BU49), ISBLANK(BU50), ISBLANK(BU51), ISBLANK(BU52), ISBLANK(BU53), ISBLANK(BU54), ISBLANK(BU55), ISBLANK(BU56), ISBLANK(BU57), ISBLANK(BU58), ISBLANK(BU59), ISBLANK(BU60), ISBLANK(BU61), ISBLANK(BU62), ISBLANK(BU63), ISBLANK(BU64), ISBLANK(BU65))</f>
        <v>2</v>
      </c>
    </row>
    <row r="121" spans="1:73" s="45" customFormat="1">
      <c r="A121" s="102" t="s">
        <v>4850</v>
      </c>
      <c r="B121" s="103">
        <f>SUM(ISBLANK(B66), ISBLANK(B67), ISBLANK(B68), ISBLANK(B69), ISBLANK(B70), ISBLANK(B71), ISBLANK(B72), ISBLANK(B73), ISBLANK(B74), ISBLANK(B75), ISBLANK(B76), ISBLANK(B77), ISBLANK(B78), ISBLANK(B79), ISBLANK(B80), ISBLANK(B81), ISBLANK(B82), ISBLANK(B83), ISBLANK(B84))</f>
        <v>16</v>
      </c>
      <c r="C121" s="103">
        <f t="shared" ref="C121:BQ121" si="3">SUM(ISBLANK(C66), ISBLANK(C67), ISBLANK(C68), ISBLANK(C69), ISBLANK(C70), ISBLANK(C71), ISBLANK(C72), ISBLANK(C73), ISBLANK(C74), ISBLANK(C75), ISBLANK(C76), ISBLANK(C77), ISBLANK(C78), ISBLANK(C79), ISBLANK(C80), ISBLANK(C81), ISBLANK(C82), ISBLANK(C83), ISBLANK(C84))</f>
        <v>13</v>
      </c>
      <c r="D121" s="103">
        <f t="shared" si="3"/>
        <v>16</v>
      </c>
      <c r="E121" s="103">
        <f t="shared" si="3"/>
        <v>16</v>
      </c>
      <c r="F121" s="103">
        <f t="shared" si="3"/>
        <v>13</v>
      </c>
      <c r="G121" s="103">
        <f t="shared" si="3"/>
        <v>11</v>
      </c>
      <c r="H121" s="103">
        <f t="shared" si="3"/>
        <v>15</v>
      </c>
      <c r="I121" s="103">
        <f t="shared" si="3"/>
        <v>10</v>
      </c>
      <c r="J121" s="103">
        <f t="shared" si="3"/>
        <v>16</v>
      </c>
      <c r="K121" s="103">
        <f t="shared" si="3"/>
        <v>15</v>
      </c>
      <c r="L121" s="103">
        <f t="shared" si="3"/>
        <v>14</v>
      </c>
      <c r="M121" s="103">
        <f>SUM(ISBLANK(M66), ISBLANK(M67), ISBLANK(M68), ISBLANK(M69), ISBLANK(M70), ISBLANK(M71), ISBLANK(M72), ISBLANK(M73), ISBLANK(M74), ISBLANK(M75), ISBLANK(M76), ISBLANK(M77), ISBLANK(M78), ISBLANK(M79), ISBLANK(M80), ISBLANK(M81), ISBLANK(M82), ISBLANK(M83), ISBLANK(M84))</f>
        <v>13</v>
      </c>
      <c r="N121" s="103">
        <f t="shared" si="3"/>
        <v>16</v>
      </c>
      <c r="O121" s="103">
        <f t="shared" si="3"/>
        <v>14</v>
      </c>
      <c r="P121" s="103">
        <f t="shared" si="3"/>
        <v>16</v>
      </c>
      <c r="Q121" s="103">
        <f t="shared" si="3"/>
        <v>9</v>
      </c>
      <c r="R121" s="103">
        <f t="shared" si="3"/>
        <v>7</v>
      </c>
      <c r="S121" s="103">
        <f t="shared" si="3"/>
        <v>8</v>
      </c>
      <c r="T121" s="103">
        <f t="shared" si="3"/>
        <v>6</v>
      </c>
      <c r="U121" s="103">
        <f>SUM(ISBLANK(U66), ISBLANK(U67), ISBLANK(U68), ISBLANK(U69), ISBLANK(U70), ISBLANK(U71), ISBLANK(U72), ISBLANK(U73), ISBLANK(U74), ISBLANK(U75), ISBLANK(U76), ISBLANK(U77), ISBLANK(U78), ISBLANK(U79), ISBLANK(U80), ISBLANK(U81), ISBLANK(U82), ISBLANK(U83), ISBLANK(U84))</f>
        <v>11</v>
      </c>
      <c r="V121" s="103">
        <f t="shared" si="3"/>
        <v>6</v>
      </c>
      <c r="W121" s="103">
        <f t="shared" si="3"/>
        <v>6</v>
      </c>
      <c r="X121" s="103">
        <f t="shared" si="3"/>
        <v>14</v>
      </c>
      <c r="Y121" s="103">
        <f t="shared" si="3"/>
        <v>13</v>
      </c>
      <c r="Z121" s="103">
        <f t="shared" si="3"/>
        <v>14</v>
      </c>
      <c r="AA121" s="103">
        <f t="shared" si="3"/>
        <v>14</v>
      </c>
      <c r="AB121" s="103">
        <f t="shared" si="3"/>
        <v>14</v>
      </c>
      <c r="AC121" s="103">
        <f t="shared" si="3"/>
        <v>14</v>
      </c>
      <c r="AD121" s="103">
        <f t="shared" si="3"/>
        <v>17</v>
      </c>
      <c r="AE121" s="103">
        <f t="shared" si="3"/>
        <v>18</v>
      </c>
      <c r="AF121" s="103">
        <f t="shared" si="3"/>
        <v>17</v>
      </c>
      <c r="AG121" s="103">
        <f t="shared" si="3"/>
        <v>15</v>
      </c>
      <c r="AH121" s="103">
        <f t="shared" si="3"/>
        <v>18</v>
      </c>
      <c r="AI121" s="103">
        <f t="shared" si="3"/>
        <v>17</v>
      </c>
      <c r="AJ121" s="103">
        <f t="shared" si="3"/>
        <v>16</v>
      </c>
      <c r="AK121" s="103">
        <f t="shared" si="3"/>
        <v>10</v>
      </c>
      <c r="AL121" s="103">
        <f t="shared" si="3"/>
        <v>16</v>
      </c>
      <c r="AM121" s="103">
        <f t="shared" si="3"/>
        <v>19</v>
      </c>
      <c r="AN121" s="103">
        <f t="shared" si="3"/>
        <v>17</v>
      </c>
      <c r="AO121" s="103">
        <f t="shared" si="3"/>
        <v>17</v>
      </c>
      <c r="AP121" s="103">
        <f t="shared" si="3"/>
        <v>18</v>
      </c>
      <c r="AQ121" s="103">
        <f t="shared" si="3"/>
        <v>16</v>
      </c>
      <c r="AR121" s="103">
        <f t="shared" si="3"/>
        <v>6</v>
      </c>
      <c r="AS121" s="103">
        <f t="shared" si="3"/>
        <v>12</v>
      </c>
      <c r="AT121" s="103">
        <f t="shared" si="3"/>
        <v>6</v>
      </c>
      <c r="AU121" s="103">
        <f t="shared" si="3"/>
        <v>14</v>
      </c>
      <c r="AV121" s="103">
        <f t="shared" si="3"/>
        <v>14</v>
      </c>
      <c r="AW121" s="103">
        <f t="shared" si="3"/>
        <v>19</v>
      </c>
      <c r="AX121" s="103">
        <f>SUM(ISBLANK(AX66), ISBLANK(AX67), ISBLANK(AX68), ISBLANK(AX69), ISBLANK(AX70), ISBLANK(AX71), ISBLANK(AX72), ISBLANK(AX73), ISBLANK(AX74), ISBLANK(AX75), ISBLANK(AX76), ISBLANK(AX77), ISBLANK(AX78), ISBLANK(AX79), ISBLANK(AX80), ISBLANK(AX81), ISBLANK(AX82), ISBLANK(AX83), ISBLANK(AX84))</f>
        <v>9</v>
      </c>
      <c r="AY121" s="103">
        <f t="shared" si="3"/>
        <v>15</v>
      </c>
      <c r="AZ121" s="103">
        <f t="shared" si="3"/>
        <v>15</v>
      </c>
      <c r="BA121" s="103">
        <f>SUM(ISBLANK(BA66), ISBLANK(BA67), ISBLANK(BA68), ISBLANK(BA69), ISBLANK(BA70), ISBLANK(BA71), ISBLANK(BA72), ISBLANK(BA73), ISBLANK(BA74), ISBLANK(BA75), ISBLANK(BA76), ISBLANK(BA77), ISBLANK(BA78), ISBLANK(BA79), ISBLANK(BA80), ISBLANK(BA81), ISBLANK(BA82), ISBLANK(BA83), ISBLANK(BA84))</f>
        <v>14</v>
      </c>
      <c r="BB121" s="103">
        <f t="shared" si="3"/>
        <v>7</v>
      </c>
      <c r="BC121" s="103">
        <f t="shared" si="3"/>
        <v>14</v>
      </c>
      <c r="BD121" s="103">
        <f>SUM(ISBLANK(BD66), ISBLANK(BD67), ISBLANK(BD68), ISBLANK(BD69), ISBLANK(BD70), ISBLANK(BD71), ISBLANK(BD72), ISBLANK(BD73), ISBLANK(BD74), ISBLANK(BD75), ISBLANK(BD76), ISBLANK(BD77), ISBLANK(BD78), ISBLANK(BD79), ISBLANK(BD80), ISBLANK(BD81), ISBLANK(BD82), ISBLANK(BD83), ISBLANK(BD84))</f>
        <v>15</v>
      </c>
      <c r="BE121" s="103">
        <f t="shared" si="3"/>
        <v>6</v>
      </c>
      <c r="BF121" s="103">
        <f>SUM(ISBLANK(BF66), ISBLANK(BF67), ISBLANK(BF68), ISBLANK(BF69), ISBLANK(BF70), ISBLANK(BF71), ISBLANK(BF72), ISBLANK(BF73), ISBLANK(BF74), ISBLANK(BF75), ISBLANK(BF76), ISBLANK(BF77), ISBLANK(BF78), ISBLANK(BF79), ISBLANK(BF80), ISBLANK(BF81), ISBLANK(BF82), ISBLANK(BF83), ISBLANK(BF84))</f>
        <v>12</v>
      </c>
      <c r="BG121" s="103">
        <f t="shared" si="3"/>
        <v>8</v>
      </c>
      <c r="BH121" s="103">
        <f t="shared" si="3"/>
        <v>7</v>
      </c>
      <c r="BI121" s="103">
        <f>SUM(ISBLANK(BI66), ISBLANK(BI67), ISBLANK(BI68), ISBLANK(BI69), ISBLANK(BI70), ISBLANK(BI71), ISBLANK(BI72), ISBLANK(BI73), ISBLANK(BI74), ISBLANK(BI75), ISBLANK(BI76), ISBLANK(BI77), ISBLANK(BI78), ISBLANK(BI79), ISBLANK(BI80), ISBLANK(BI81), ISBLANK(BI82), ISBLANK(BI83), ISBLANK(BI84))</f>
        <v>13</v>
      </c>
      <c r="BJ121" s="103">
        <f t="shared" si="3"/>
        <v>6</v>
      </c>
      <c r="BK121" s="103">
        <f t="shared" si="3"/>
        <v>7</v>
      </c>
      <c r="BL121" s="103">
        <f t="shared" si="3"/>
        <v>14</v>
      </c>
      <c r="BM121" s="103">
        <f t="shared" si="3"/>
        <v>18</v>
      </c>
      <c r="BN121" s="103">
        <f t="shared" si="3"/>
        <v>19</v>
      </c>
      <c r="BO121" s="103">
        <f t="shared" si="3"/>
        <v>14</v>
      </c>
      <c r="BP121" s="103">
        <f t="shared" si="3"/>
        <v>17</v>
      </c>
      <c r="BQ121" s="103">
        <f t="shared" si="3"/>
        <v>6</v>
      </c>
      <c r="BR121" s="103">
        <f>SUM(ISBLANK(BR66), ISBLANK(BR67), ISBLANK(BR68), ISBLANK(BR69), ISBLANK(BR70), ISBLANK(BR71), ISBLANK(BR72), ISBLANK(BR73), ISBLANK(BR74), ISBLANK(BR75), ISBLANK(BR76), ISBLANK(BR77), ISBLANK(BR78), ISBLANK(BR79), ISBLANK(BR80), ISBLANK(BR81), ISBLANK(BR82), ISBLANK(BR83), ISBLANK(BR84))</f>
        <v>19</v>
      </c>
      <c r="BS121" s="103">
        <f>SUM(ISBLANK(BS66), ISBLANK(BS67), ISBLANK(BS68), ISBLANK(BS69), ISBLANK(BS70), ISBLANK(BS71), ISBLANK(BS72), ISBLANK(BS73), ISBLANK(BS74), ISBLANK(BS75), ISBLANK(BS76), ISBLANK(BS77), ISBLANK(BS78), ISBLANK(BS79), ISBLANK(BS80), ISBLANK(BS81), ISBLANK(BS82), ISBLANK(BS83), ISBLANK(BS84))</f>
        <v>8</v>
      </c>
      <c r="BT121" s="103">
        <f>SUM(ISBLANK(BT66), ISBLANK(BT67), ISBLANK(BT68), ISBLANK(BT69), ISBLANK(BT70), ISBLANK(BT71), ISBLANK(BT72), ISBLANK(BT73), ISBLANK(BT74), ISBLANK(BT75), ISBLANK(BT76), ISBLANK(BT77), ISBLANK(BT78), ISBLANK(BT79), ISBLANK(BT80), ISBLANK(BT81), ISBLANK(BT82), ISBLANK(BT83), ISBLANK(BT84))</f>
        <v>6</v>
      </c>
      <c r="BU121" s="103">
        <f>SUM(ISBLANK(BU66), ISBLANK(BU67), ISBLANK(BU68), ISBLANK(BU69), ISBLANK(BU70), ISBLANK(BU71), ISBLANK(BU72), ISBLANK(BU73), ISBLANK(BU74), ISBLANK(BU75), ISBLANK(BU76), ISBLANK(BU77), ISBLANK(BU78), ISBLANK(BU79), ISBLANK(BU80), ISBLANK(BU81), ISBLANK(BU82), ISBLANK(BU83), ISBLANK(BU84))</f>
        <v>7</v>
      </c>
    </row>
    <row r="122" spans="1:73" s="45" customFormat="1">
      <c r="A122" s="102" t="s">
        <v>4851</v>
      </c>
      <c r="B122" s="103">
        <f>SUM(ISBLANK(B85), ISBLANK(B86), ISBLANK(B87), ISBLANK(B88), ISBLANK(B89), ISBLANK(B90), ISBLANK(B91), ISBLANK(B92), ISBLANK(B93), ISBLANK(B94), ISBLANK(B95), ISBLANK(B96), ISBLANK(B97), ISBLANK(B98), ISBLANK(B99), ISBLANK(B100), ISBLANK(B101), ISBLANK(B102), ISBLANK(B103))</f>
        <v>17</v>
      </c>
      <c r="C122" s="103">
        <f t="shared" ref="C122:BQ122" si="4">SUM(ISBLANK(C85), ISBLANK(C86), ISBLANK(C87), ISBLANK(C88), ISBLANK(C89), ISBLANK(C90), ISBLANK(C91), ISBLANK(C92), ISBLANK(C93), ISBLANK(C94), ISBLANK(C95), ISBLANK(C96), ISBLANK(C97), ISBLANK(C98), ISBLANK(C99), ISBLANK(C100), ISBLANK(C101), ISBLANK(C102), ISBLANK(C103))</f>
        <v>12</v>
      </c>
      <c r="D122" s="103">
        <f t="shared" si="4"/>
        <v>16</v>
      </c>
      <c r="E122" s="103">
        <f t="shared" si="4"/>
        <v>15</v>
      </c>
      <c r="F122" s="103">
        <f t="shared" si="4"/>
        <v>14</v>
      </c>
      <c r="G122" s="103">
        <f t="shared" si="4"/>
        <v>1</v>
      </c>
      <c r="H122" s="103">
        <f t="shared" si="4"/>
        <v>14</v>
      </c>
      <c r="I122" s="103">
        <f t="shared" si="4"/>
        <v>1</v>
      </c>
      <c r="J122" s="103">
        <f t="shared" si="4"/>
        <v>14</v>
      </c>
      <c r="K122" s="103">
        <f t="shared" si="4"/>
        <v>17</v>
      </c>
      <c r="L122" s="103">
        <f t="shared" si="4"/>
        <v>17</v>
      </c>
      <c r="M122" s="103">
        <f>SUM(ISBLANK(M85), ISBLANK(M86), ISBLANK(M87), ISBLANK(M88), ISBLANK(M89), ISBLANK(M90), ISBLANK(M91), ISBLANK(M92), ISBLANK(M93), ISBLANK(M94), ISBLANK(M95), ISBLANK(M96), ISBLANK(M97), ISBLANK(M98), ISBLANK(M99), ISBLANK(M100), ISBLANK(M101), ISBLANK(M102), ISBLANK(M103))</f>
        <v>1</v>
      </c>
      <c r="N122" s="103">
        <f t="shared" si="4"/>
        <v>14</v>
      </c>
      <c r="O122" s="103">
        <f t="shared" si="4"/>
        <v>3</v>
      </c>
      <c r="P122" s="103">
        <f t="shared" si="4"/>
        <v>14</v>
      </c>
      <c r="Q122" s="103">
        <f t="shared" si="4"/>
        <v>1</v>
      </c>
      <c r="R122" s="103">
        <f t="shared" si="4"/>
        <v>2</v>
      </c>
      <c r="S122" s="103">
        <f t="shared" si="4"/>
        <v>1</v>
      </c>
      <c r="T122" s="103">
        <f t="shared" si="4"/>
        <v>2</v>
      </c>
      <c r="U122" s="103">
        <f>SUM(ISBLANK(U85), ISBLANK(U86), ISBLANK(U87), ISBLANK(U88), ISBLANK(U89), ISBLANK(U90), ISBLANK(U91), ISBLANK(U92), ISBLANK(U93), ISBLANK(U94), ISBLANK(U95), ISBLANK(U96), ISBLANK(U97), ISBLANK(U98), ISBLANK(U99), ISBLANK(U100), ISBLANK(U101), ISBLANK(U102), ISBLANK(U103))</f>
        <v>1</v>
      </c>
      <c r="V122" s="103">
        <f t="shared" si="4"/>
        <v>1</v>
      </c>
      <c r="W122" s="103">
        <f t="shared" si="4"/>
        <v>2</v>
      </c>
      <c r="X122" s="103">
        <f t="shared" si="4"/>
        <v>14</v>
      </c>
      <c r="Y122" s="103">
        <f t="shared" si="4"/>
        <v>15</v>
      </c>
      <c r="Z122" s="103">
        <f t="shared" si="4"/>
        <v>13</v>
      </c>
      <c r="AA122" s="103">
        <f t="shared" si="4"/>
        <v>12</v>
      </c>
      <c r="AB122" s="103">
        <f t="shared" si="4"/>
        <v>16</v>
      </c>
      <c r="AC122" s="103">
        <f t="shared" si="4"/>
        <v>12</v>
      </c>
      <c r="AD122" s="103">
        <f t="shared" si="4"/>
        <v>1</v>
      </c>
      <c r="AE122" s="103">
        <f t="shared" si="4"/>
        <v>1</v>
      </c>
      <c r="AF122" s="103">
        <f t="shared" si="4"/>
        <v>2</v>
      </c>
      <c r="AG122" s="103">
        <f t="shared" si="4"/>
        <v>2</v>
      </c>
      <c r="AH122" s="103">
        <f t="shared" si="4"/>
        <v>17</v>
      </c>
      <c r="AI122" s="103">
        <f t="shared" si="4"/>
        <v>17</v>
      </c>
      <c r="AJ122" s="103">
        <f t="shared" si="4"/>
        <v>2</v>
      </c>
      <c r="AK122" s="103">
        <f t="shared" si="4"/>
        <v>1</v>
      </c>
      <c r="AL122" s="103">
        <f t="shared" si="4"/>
        <v>2</v>
      </c>
      <c r="AM122" s="103">
        <f t="shared" si="4"/>
        <v>3</v>
      </c>
      <c r="AN122" s="103">
        <f t="shared" si="4"/>
        <v>1</v>
      </c>
      <c r="AO122" s="103">
        <f t="shared" si="4"/>
        <v>1</v>
      </c>
      <c r="AP122" s="103">
        <f t="shared" si="4"/>
        <v>17</v>
      </c>
      <c r="AQ122" s="103">
        <f t="shared" si="4"/>
        <v>2</v>
      </c>
      <c r="AR122" s="103">
        <f t="shared" si="4"/>
        <v>1</v>
      </c>
      <c r="AS122" s="103">
        <f t="shared" si="4"/>
        <v>12</v>
      </c>
      <c r="AT122" s="103">
        <f t="shared" si="4"/>
        <v>1</v>
      </c>
      <c r="AU122" s="103">
        <f t="shared" si="4"/>
        <v>13</v>
      </c>
      <c r="AV122" s="103">
        <f t="shared" si="4"/>
        <v>14</v>
      </c>
      <c r="AW122" s="103">
        <f t="shared" si="4"/>
        <v>19</v>
      </c>
      <c r="AX122" s="103">
        <f>SUM(ISBLANK(AX85), ISBLANK(AX86), ISBLANK(AX87), ISBLANK(AX88), ISBLANK(AX89), ISBLANK(AX90), ISBLANK(AX91), ISBLANK(AX92), ISBLANK(AX93), ISBLANK(AX94), ISBLANK(AX95), ISBLANK(AX96), ISBLANK(AX97), ISBLANK(AX98), ISBLANK(AX99), ISBLANK(AX100), ISBLANK(AX101), ISBLANK(AX102), ISBLANK(AX103))</f>
        <v>1</v>
      </c>
      <c r="AY122" s="103">
        <f t="shared" si="4"/>
        <v>15</v>
      </c>
      <c r="AZ122" s="103">
        <f t="shared" si="4"/>
        <v>19</v>
      </c>
      <c r="BA122" s="103">
        <f>SUM(ISBLANK(BA85), ISBLANK(BA86), ISBLANK(BA87), ISBLANK(BA88), ISBLANK(BA89), ISBLANK(BA90), ISBLANK(BA91), ISBLANK(BA92), ISBLANK(BA93), ISBLANK(BA94), ISBLANK(BA95), ISBLANK(BA96), ISBLANK(BA97), ISBLANK(BA98), ISBLANK(BA99), ISBLANK(BA100), ISBLANK(BA101), ISBLANK(BA102), ISBLANK(BA103))</f>
        <v>1</v>
      </c>
      <c r="BB122" s="103">
        <f t="shared" si="4"/>
        <v>2</v>
      </c>
      <c r="BC122" s="103">
        <f t="shared" si="4"/>
        <v>12</v>
      </c>
      <c r="BD122" s="103">
        <f>SUM(ISBLANK(BD85), ISBLANK(BD86), ISBLANK(BD87), ISBLANK(BD88), ISBLANK(BD89), ISBLANK(BD90), ISBLANK(BD91), ISBLANK(BD92), ISBLANK(BD93), ISBLANK(BD94), ISBLANK(BD95), ISBLANK(BD96), ISBLANK(BD97), ISBLANK(BD98), ISBLANK(BD99), ISBLANK(BD100), ISBLANK(BD101), ISBLANK(BD102), ISBLANK(BD103))</f>
        <v>1</v>
      </c>
      <c r="BE122" s="103">
        <f t="shared" si="4"/>
        <v>1</v>
      </c>
      <c r="BF122" s="103">
        <f>SUM(ISBLANK(BF85), ISBLANK(BF86), ISBLANK(BF87), ISBLANK(BF88), ISBLANK(BF89), ISBLANK(BF90), ISBLANK(BF91), ISBLANK(BF92), ISBLANK(BF93), ISBLANK(BF94), ISBLANK(BF95), ISBLANK(BF96), ISBLANK(BF97), ISBLANK(BF98), ISBLANK(BF99), ISBLANK(BF100), ISBLANK(BF101), ISBLANK(BF102), ISBLANK(BF103))</f>
        <v>1</v>
      </c>
      <c r="BG122" s="103">
        <f t="shared" si="4"/>
        <v>2</v>
      </c>
      <c r="BH122" s="103">
        <f t="shared" si="4"/>
        <v>2</v>
      </c>
      <c r="BI122" s="103">
        <f>SUM(ISBLANK(BI85), ISBLANK(BI86), ISBLANK(BI87), ISBLANK(BI88), ISBLANK(BI89), ISBLANK(BI90), ISBLANK(BI91), ISBLANK(BI92), ISBLANK(BI93), ISBLANK(BI94), ISBLANK(BI95), ISBLANK(BI96), ISBLANK(BI97), ISBLANK(BI98), ISBLANK(BI99), ISBLANK(BI100), ISBLANK(BI101), ISBLANK(BI102), ISBLANK(BI103))</f>
        <v>1</v>
      </c>
      <c r="BJ122" s="103">
        <f t="shared" si="4"/>
        <v>1</v>
      </c>
      <c r="BK122" s="103">
        <f t="shared" si="4"/>
        <v>1</v>
      </c>
      <c r="BL122" s="103">
        <f t="shared" si="4"/>
        <v>12</v>
      </c>
      <c r="BM122" s="103">
        <f t="shared" si="4"/>
        <v>16</v>
      </c>
      <c r="BN122" s="103">
        <f t="shared" si="4"/>
        <v>19</v>
      </c>
      <c r="BO122" s="103">
        <f t="shared" si="4"/>
        <v>11</v>
      </c>
      <c r="BP122" s="103">
        <f t="shared" si="4"/>
        <v>16</v>
      </c>
      <c r="BQ122" s="103">
        <f t="shared" si="4"/>
        <v>1</v>
      </c>
      <c r="BR122" s="103">
        <f>SUM(ISBLANK(BR85), ISBLANK(BR86), ISBLANK(BR87), ISBLANK(BR88), ISBLANK(BR89), ISBLANK(BR90), ISBLANK(BR91), ISBLANK(BR92), ISBLANK(BR93), ISBLANK(BR94), ISBLANK(BR95), ISBLANK(BR96), ISBLANK(BR97), ISBLANK(BR98), ISBLANK(BR99), ISBLANK(BR100), ISBLANK(BR101), ISBLANK(BR102), ISBLANK(BR103))</f>
        <v>3</v>
      </c>
      <c r="BS122" s="103">
        <f>SUM(ISBLANK(BS85), ISBLANK(BS86), ISBLANK(BS87), ISBLANK(BS88), ISBLANK(BS89), ISBLANK(BS90), ISBLANK(BS91), ISBLANK(BS92), ISBLANK(BS93), ISBLANK(BS94), ISBLANK(BS95), ISBLANK(BS96), ISBLANK(BS97), ISBLANK(BS98), ISBLANK(BS99), ISBLANK(BS100), ISBLANK(BS101), ISBLANK(BS102), ISBLANK(BS103))</f>
        <v>2</v>
      </c>
      <c r="BT122" s="103">
        <f>SUM(ISBLANK(BT85), ISBLANK(BT86), ISBLANK(BT87), ISBLANK(BT88), ISBLANK(BT89), ISBLANK(BT90), ISBLANK(BT91), ISBLANK(BT92), ISBLANK(BT93), ISBLANK(BT94), ISBLANK(BT95), ISBLANK(BT96), ISBLANK(BT97), ISBLANK(BT98), ISBLANK(BT99), ISBLANK(BT100), ISBLANK(BT101), ISBLANK(BT102), ISBLANK(BT103))</f>
        <v>3</v>
      </c>
      <c r="BU122" s="103">
        <f>SUM(ISBLANK(BU85), ISBLANK(BU86), ISBLANK(BU87), ISBLANK(BU88), ISBLANK(BU89), ISBLANK(BU90), ISBLANK(BU91), ISBLANK(BU92), ISBLANK(BU93), ISBLANK(BU94), ISBLANK(BU95), ISBLANK(BU96), ISBLANK(BU97), ISBLANK(BU98), ISBLANK(BU99), ISBLANK(BU100), ISBLANK(BU101), ISBLANK(BU102), ISBLANK(BU103))</f>
        <v>1</v>
      </c>
    </row>
    <row r="123" spans="1:73" s="45" customFormat="1">
      <c r="A123" s="102" t="s">
        <v>4852</v>
      </c>
      <c r="B123" s="103">
        <f>SUM(ISBLANK(B104), ISBLANK(B105), ISBLANK(B106), ISBLANK(B107), ISBLANK(B108), ISBLANK(B109), ISBLANK(B110), ISBLANK(B111), ISBLANK(B112), ISBLANK(B113), ISBLANK(B114), ISBLANK(B115), ISBLANK(B116), ISBLANK(B117), ISBLANK(B118))</f>
        <v>14</v>
      </c>
      <c r="C123" s="103">
        <f t="shared" ref="C123:BQ123" si="5">SUM(ISBLANK(C104), ISBLANK(C105), ISBLANK(C106), ISBLANK(C107), ISBLANK(C108), ISBLANK(C109), ISBLANK(C110), ISBLANK(C111), ISBLANK(C112), ISBLANK(C113), ISBLANK(C114), ISBLANK(C115), ISBLANK(C116), ISBLANK(C117), ISBLANK(C118))</f>
        <v>5</v>
      </c>
      <c r="D123" s="103">
        <f t="shared" si="5"/>
        <v>12</v>
      </c>
      <c r="E123" s="103">
        <f t="shared" si="5"/>
        <v>7</v>
      </c>
      <c r="F123" s="103">
        <f t="shared" si="5"/>
        <v>5</v>
      </c>
      <c r="G123" s="103">
        <f t="shared" si="5"/>
        <v>1</v>
      </c>
      <c r="H123" s="103">
        <f t="shared" si="5"/>
        <v>4</v>
      </c>
      <c r="I123" s="103">
        <f t="shared" si="5"/>
        <v>1</v>
      </c>
      <c r="J123" s="103">
        <f t="shared" si="5"/>
        <v>5</v>
      </c>
      <c r="K123" s="103">
        <f t="shared" si="5"/>
        <v>6</v>
      </c>
      <c r="L123" s="103">
        <f t="shared" si="5"/>
        <v>14</v>
      </c>
      <c r="M123" s="103">
        <f>SUM(ISBLANK(M104), ISBLANK(M105), ISBLANK(M106), ISBLANK(M107), ISBLANK(M108), ISBLANK(M109), ISBLANK(M110), ISBLANK(M111), ISBLANK(M112), ISBLANK(M113), ISBLANK(M114), ISBLANK(M115), ISBLANK(M116), ISBLANK(M117), ISBLANK(M118))</f>
        <v>2</v>
      </c>
      <c r="N123" s="103">
        <f t="shared" si="5"/>
        <v>4</v>
      </c>
      <c r="O123" s="103">
        <f t="shared" si="5"/>
        <v>3</v>
      </c>
      <c r="P123" s="103">
        <f t="shared" si="5"/>
        <v>5</v>
      </c>
      <c r="Q123" s="103">
        <f t="shared" si="5"/>
        <v>1</v>
      </c>
      <c r="R123" s="103">
        <f t="shared" si="5"/>
        <v>3</v>
      </c>
      <c r="S123" s="103">
        <f t="shared" si="5"/>
        <v>1</v>
      </c>
      <c r="T123" s="103">
        <f t="shared" si="5"/>
        <v>2</v>
      </c>
      <c r="U123" s="103">
        <f>SUM(ISBLANK(U104), ISBLANK(U105), ISBLANK(U106), ISBLANK(U107), ISBLANK(U108), ISBLANK(U109), ISBLANK(U110), ISBLANK(U111), ISBLANK(U112), ISBLANK(U113), ISBLANK(U114), ISBLANK(U115), ISBLANK(U116), ISBLANK(U117), ISBLANK(U118))</f>
        <v>3</v>
      </c>
      <c r="V123" s="103">
        <f t="shared" si="5"/>
        <v>1</v>
      </c>
      <c r="W123" s="103">
        <f t="shared" si="5"/>
        <v>2</v>
      </c>
      <c r="X123" s="103">
        <f t="shared" si="5"/>
        <v>9</v>
      </c>
      <c r="Y123" s="103">
        <f t="shared" si="5"/>
        <v>5</v>
      </c>
      <c r="Z123" s="103">
        <f t="shared" si="5"/>
        <v>6</v>
      </c>
      <c r="AA123" s="103">
        <f t="shared" si="5"/>
        <v>5</v>
      </c>
      <c r="AB123" s="103">
        <f t="shared" si="5"/>
        <v>5</v>
      </c>
      <c r="AC123" s="103">
        <f t="shared" si="5"/>
        <v>5</v>
      </c>
      <c r="AD123" s="103">
        <f t="shared" si="5"/>
        <v>2</v>
      </c>
      <c r="AE123" s="103">
        <f t="shared" si="5"/>
        <v>3</v>
      </c>
      <c r="AF123" s="103">
        <f t="shared" si="5"/>
        <v>3</v>
      </c>
      <c r="AG123" s="103">
        <f t="shared" si="5"/>
        <v>2</v>
      </c>
      <c r="AH123" s="103">
        <f t="shared" si="5"/>
        <v>15</v>
      </c>
      <c r="AI123" s="103">
        <f t="shared" si="5"/>
        <v>15</v>
      </c>
      <c r="AJ123" s="103">
        <f t="shared" si="5"/>
        <v>3</v>
      </c>
      <c r="AK123" s="103">
        <f t="shared" si="5"/>
        <v>6</v>
      </c>
      <c r="AL123" s="103">
        <f t="shared" si="5"/>
        <v>2</v>
      </c>
      <c r="AM123" s="103">
        <f t="shared" si="5"/>
        <v>2</v>
      </c>
      <c r="AN123" s="103">
        <f t="shared" si="5"/>
        <v>2</v>
      </c>
      <c r="AO123" s="103">
        <f t="shared" si="5"/>
        <v>2</v>
      </c>
      <c r="AP123" s="103">
        <f t="shared" si="5"/>
        <v>15</v>
      </c>
      <c r="AQ123" s="103">
        <f t="shared" si="5"/>
        <v>4</v>
      </c>
      <c r="AR123" s="103">
        <f t="shared" si="5"/>
        <v>1</v>
      </c>
      <c r="AS123" s="103">
        <f t="shared" si="5"/>
        <v>4</v>
      </c>
      <c r="AT123" s="103">
        <f t="shared" si="5"/>
        <v>1</v>
      </c>
      <c r="AU123" s="103">
        <f t="shared" si="5"/>
        <v>7</v>
      </c>
      <c r="AV123" s="103">
        <f t="shared" si="5"/>
        <v>5</v>
      </c>
      <c r="AW123" s="103">
        <f t="shared" si="5"/>
        <v>15</v>
      </c>
      <c r="AX123" s="103">
        <f>SUM(ISBLANK(AX104), ISBLANK(AX105), ISBLANK(AX106), ISBLANK(AX107), ISBLANK(AX108), ISBLANK(AX109), ISBLANK(AX110), ISBLANK(AX111), ISBLANK(AX112), ISBLANK(AX113), ISBLANK(AX114), ISBLANK(AX115), ISBLANK(AX116), ISBLANK(AX117), ISBLANK(AX118))</f>
        <v>2</v>
      </c>
      <c r="AY123" s="103">
        <f t="shared" si="5"/>
        <v>4</v>
      </c>
      <c r="AZ123" s="103">
        <f t="shared" si="5"/>
        <v>15</v>
      </c>
      <c r="BA123" s="103">
        <f>SUM(ISBLANK(BA104), ISBLANK(BA105), ISBLANK(BA106), ISBLANK(BA107), ISBLANK(BA108), ISBLANK(BA109), ISBLANK(BA110), ISBLANK(BA111), ISBLANK(BA112), ISBLANK(BA113), ISBLANK(BA114), ISBLANK(BA115), ISBLANK(BA116), ISBLANK(BA117), ISBLANK(BA118))</f>
        <v>1</v>
      </c>
      <c r="BB123" s="103">
        <f t="shared" si="5"/>
        <v>3</v>
      </c>
      <c r="BC123" s="103">
        <f t="shared" si="5"/>
        <v>5</v>
      </c>
      <c r="BD123" s="103">
        <f>SUM(ISBLANK(BD104), ISBLANK(BD105), ISBLANK(BD106), ISBLANK(BD107), ISBLANK(BD108), ISBLANK(BD109), ISBLANK(BD110), ISBLANK(BD111), ISBLANK(BD112), ISBLANK(BD113), ISBLANK(BD114), ISBLANK(BD115), ISBLANK(BD116), ISBLANK(BD117), ISBLANK(BD118))</f>
        <v>1</v>
      </c>
      <c r="BE123" s="103">
        <f t="shared" si="5"/>
        <v>1</v>
      </c>
      <c r="BF123" s="103">
        <f>SUM(ISBLANK(BF104), ISBLANK(BF105), ISBLANK(BF106), ISBLANK(BF107), ISBLANK(BF108), ISBLANK(BF109), ISBLANK(BF110), ISBLANK(BF111), ISBLANK(BF112), ISBLANK(BF113), ISBLANK(BF114), ISBLANK(BF115), ISBLANK(BF116), ISBLANK(BF117), ISBLANK(BF118))</f>
        <v>2</v>
      </c>
      <c r="BG123" s="103">
        <f t="shared" si="5"/>
        <v>2</v>
      </c>
      <c r="BH123" s="103">
        <f t="shared" si="5"/>
        <v>2</v>
      </c>
      <c r="BI123" s="103">
        <f>SUM(ISBLANK(BI104), ISBLANK(BI105), ISBLANK(BI106), ISBLANK(BI107), ISBLANK(BI108), ISBLANK(BI109), ISBLANK(BI110), ISBLANK(BI111), ISBLANK(BI112), ISBLANK(BI113), ISBLANK(BI114), ISBLANK(BI115), ISBLANK(BI116), ISBLANK(BI117), ISBLANK(BI118))</f>
        <v>2</v>
      </c>
      <c r="BJ123" s="103">
        <f t="shared" si="5"/>
        <v>1</v>
      </c>
      <c r="BK123" s="103">
        <f t="shared" si="5"/>
        <v>1</v>
      </c>
      <c r="BL123" s="103">
        <f t="shared" si="5"/>
        <v>5</v>
      </c>
      <c r="BM123" s="103">
        <f t="shared" si="5"/>
        <v>4</v>
      </c>
      <c r="BN123" s="103">
        <f t="shared" si="5"/>
        <v>15</v>
      </c>
      <c r="BO123" s="103">
        <f t="shared" si="5"/>
        <v>5</v>
      </c>
      <c r="BP123" s="103">
        <f t="shared" si="5"/>
        <v>11</v>
      </c>
      <c r="BQ123" s="103">
        <f t="shared" si="5"/>
        <v>2</v>
      </c>
      <c r="BR123" s="103">
        <f>SUM(ISBLANK(BR104), ISBLANK(BR105), ISBLANK(BR106), ISBLANK(BR107), ISBLANK(BR108), ISBLANK(BR109), ISBLANK(BR110), ISBLANK(BR111), ISBLANK(BR112), ISBLANK(BR113), ISBLANK(BR114), ISBLANK(BR115), ISBLANK(BR116), ISBLANK(BR117), ISBLANK(BR118))</f>
        <v>2</v>
      </c>
      <c r="BS123" s="103">
        <f>SUM(ISBLANK(BS104), ISBLANK(BS105), ISBLANK(BS106), ISBLANK(BS107), ISBLANK(BS108), ISBLANK(BS109), ISBLANK(BS110), ISBLANK(BS111), ISBLANK(BS112), ISBLANK(BS113), ISBLANK(BS114), ISBLANK(BS115), ISBLANK(BS116), ISBLANK(BS117), ISBLANK(BS118))</f>
        <v>1</v>
      </c>
      <c r="BT123" s="103">
        <f>SUM(ISBLANK(BT104), ISBLANK(BT105), ISBLANK(BT106), ISBLANK(BT107), ISBLANK(BT108), ISBLANK(BT109), ISBLANK(BT110), ISBLANK(BT111), ISBLANK(BT112), ISBLANK(BT113), ISBLANK(BT114), ISBLANK(BT115), ISBLANK(BT116), ISBLANK(BT117), ISBLANK(BT118))</f>
        <v>2</v>
      </c>
      <c r="BU123" s="103">
        <f>SUM(ISBLANK(BU104), ISBLANK(BU105), ISBLANK(BU106), ISBLANK(BU107), ISBLANK(BU108), ISBLANK(BU109), ISBLANK(BU110), ISBLANK(BU111), ISBLANK(BU112), ISBLANK(BU113), ISBLANK(BU114), ISBLANK(BU115), ISBLANK(BU116), ISBLANK(BU117), ISBLANK(BU118))</f>
        <v>1</v>
      </c>
    </row>
    <row r="124" spans="1:73" s="45" customFormat="1">
      <c r="A124" s="102" t="s">
        <v>4853</v>
      </c>
      <c r="B124" s="103">
        <f>(SUM(B119:B123)-89)*-1</f>
        <v>30</v>
      </c>
      <c r="C124" s="103">
        <f t="shared" ref="C124:BQ124" si="6">(SUM(C119:C123)-89)*-1</f>
        <v>41</v>
      </c>
      <c r="D124" s="103">
        <f t="shared" si="6"/>
        <v>15</v>
      </c>
      <c r="E124" s="103">
        <f t="shared" si="6"/>
        <v>31</v>
      </c>
      <c r="F124" s="103">
        <f t="shared" si="6"/>
        <v>36</v>
      </c>
      <c r="G124" s="103">
        <f t="shared" si="6"/>
        <v>68</v>
      </c>
      <c r="H124" s="103">
        <f t="shared" si="6"/>
        <v>37</v>
      </c>
      <c r="I124" s="103">
        <f t="shared" si="6"/>
        <v>69</v>
      </c>
      <c r="J124" s="103">
        <f t="shared" si="6"/>
        <v>32</v>
      </c>
      <c r="K124" s="103">
        <f t="shared" si="6"/>
        <v>31</v>
      </c>
      <c r="L124" s="103">
        <f t="shared" si="6"/>
        <v>38</v>
      </c>
      <c r="M124" s="103">
        <f>(SUM(M119:M123)-89)*-1</f>
        <v>57</v>
      </c>
      <c r="N124" s="103">
        <f t="shared" si="6"/>
        <v>40</v>
      </c>
      <c r="O124" s="103">
        <f t="shared" si="6"/>
        <v>51</v>
      </c>
      <c r="P124" s="103">
        <f t="shared" si="6"/>
        <v>34</v>
      </c>
      <c r="Q124" s="103">
        <f t="shared" si="6"/>
        <v>72</v>
      </c>
      <c r="R124" s="103">
        <f t="shared" si="6"/>
        <v>72</v>
      </c>
      <c r="S124" s="103">
        <f t="shared" si="6"/>
        <v>71</v>
      </c>
      <c r="T124" s="103">
        <f t="shared" si="6"/>
        <v>76</v>
      </c>
      <c r="U124" s="103">
        <f>(SUM(U119:U123)-89)*-1</f>
        <v>46</v>
      </c>
      <c r="V124" s="103">
        <f t="shared" si="6"/>
        <v>78</v>
      </c>
      <c r="W124" s="103">
        <f t="shared" si="6"/>
        <v>71</v>
      </c>
      <c r="X124" s="103">
        <f t="shared" si="6"/>
        <v>37</v>
      </c>
      <c r="Y124" s="103">
        <f t="shared" si="6"/>
        <v>36</v>
      </c>
      <c r="Z124" s="103">
        <f t="shared" si="6"/>
        <v>43</v>
      </c>
      <c r="AA124" s="103">
        <f t="shared" si="6"/>
        <v>48</v>
      </c>
      <c r="AB124" s="103">
        <f t="shared" si="6"/>
        <v>24</v>
      </c>
      <c r="AC124" s="103">
        <f t="shared" si="6"/>
        <v>43</v>
      </c>
      <c r="AD124" s="103">
        <f t="shared" si="6"/>
        <v>58</v>
      </c>
      <c r="AE124" s="103">
        <f t="shared" si="6"/>
        <v>58</v>
      </c>
      <c r="AF124" s="103">
        <f t="shared" si="6"/>
        <v>56</v>
      </c>
      <c r="AG124" s="103">
        <f t="shared" si="6"/>
        <v>60</v>
      </c>
      <c r="AH124" s="103">
        <f t="shared" si="6"/>
        <v>28</v>
      </c>
      <c r="AI124" s="103">
        <f t="shared" si="6"/>
        <v>29</v>
      </c>
      <c r="AJ124" s="103">
        <f t="shared" si="6"/>
        <v>59</v>
      </c>
      <c r="AK124" s="103">
        <f t="shared" si="6"/>
        <v>66</v>
      </c>
      <c r="AL124" s="103">
        <f t="shared" si="6"/>
        <v>63</v>
      </c>
      <c r="AM124" s="103">
        <f t="shared" si="6"/>
        <v>37</v>
      </c>
      <c r="AN124" s="103">
        <f t="shared" si="6"/>
        <v>64</v>
      </c>
      <c r="AO124" s="103">
        <f t="shared" si="6"/>
        <v>54</v>
      </c>
      <c r="AP124" s="103">
        <f t="shared" si="6"/>
        <v>27</v>
      </c>
      <c r="AQ124" s="103">
        <f t="shared" si="6"/>
        <v>56</v>
      </c>
      <c r="AR124" s="103">
        <f t="shared" si="6"/>
        <v>76</v>
      </c>
      <c r="AS124" s="103">
        <f t="shared" si="6"/>
        <v>47</v>
      </c>
      <c r="AT124" s="103">
        <f t="shared" si="6"/>
        <v>77</v>
      </c>
      <c r="AU124" s="103">
        <f t="shared" si="6"/>
        <v>34</v>
      </c>
      <c r="AV124" s="103">
        <f t="shared" si="6"/>
        <v>40</v>
      </c>
      <c r="AW124" s="103">
        <f t="shared" si="6"/>
        <v>0</v>
      </c>
      <c r="AX124" s="103">
        <f>(SUM(AX119:AX123)-89)*-1</f>
        <v>59</v>
      </c>
      <c r="AY124" s="103">
        <f t="shared" si="6"/>
        <v>43</v>
      </c>
      <c r="AZ124" s="103">
        <f t="shared" si="6"/>
        <v>10</v>
      </c>
      <c r="BA124" s="103">
        <f>(SUM(BA119:BA123)-89)*-1</f>
        <v>56</v>
      </c>
      <c r="BB124" s="103">
        <f t="shared" si="6"/>
        <v>72</v>
      </c>
      <c r="BC124" s="103">
        <f t="shared" si="6"/>
        <v>43</v>
      </c>
      <c r="BD124" s="103">
        <f>(SUM(BD119:BD123)-89)*-1</f>
        <v>44</v>
      </c>
      <c r="BE124" s="103">
        <f t="shared" si="6"/>
        <v>76</v>
      </c>
      <c r="BF124" s="103">
        <f>(SUM(BF119:BF123)-89)*-1</f>
        <v>45</v>
      </c>
      <c r="BG124" s="103">
        <f t="shared" si="6"/>
        <v>67</v>
      </c>
      <c r="BH124" s="103">
        <f t="shared" si="6"/>
        <v>69</v>
      </c>
      <c r="BI124" s="103">
        <f>(SUM(BI119:BI123)-89)*-1</f>
        <v>67</v>
      </c>
      <c r="BJ124" s="103">
        <f t="shared" si="6"/>
        <v>74</v>
      </c>
      <c r="BK124" s="103">
        <f t="shared" si="6"/>
        <v>74</v>
      </c>
      <c r="BL124" s="103">
        <f t="shared" si="6"/>
        <v>45</v>
      </c>
      <c r="BM124" s="103">
        <f t="shared" si="6"/>
        <v>21</v>
      </c>
      <c r="BN124" s="103">
        <f t="shared" si="6"/>
        <v>28</v>
      </c>
      <c r="BO124" s="103">
        <f t="shared" si="6"/>
        <v>40</v>
      </c>
      <c r="BP124" s="103">
        <f t="shared" si="6"/>
        <v>15</v>
      </c>
      <c r="BQ124" s="103">
        <f t="shared" si="6"/>
        <v>78</v>
      </c>
      <c r="BR124" s="103">
        <f>(SUM(BR119:BR123)-89)*-1</f>
        <v>35</v>
      </c>
      <c r="BS124" s="103">
        <f>(SUM(BS119:BS123)-89)*-1</f>
        <v>68</v>
      </c>
      <c r="BT124" s="103">
        <f>(SUM(BT119:BT123)-89)*-1</f>
        <v>74</v>
      </c>
      <c r="BU124" s="103">
        <f>(SUM(BU119:BU123)-89)*-1</f>
        <v>75</v>
      </c>
    </row>
    <row r="125" spans="1:73" s="45" customFormat="1">
      <c r="A125" s="44" t="s">
        <v>4854</v>
      </c>
      <c r="B125" s="45" t="s">
        <v>4855</v>
      </c>
      <c r="C125" s="45" t="s">
        <v>4855</v>
      </c>
      <c r="D125" s="45" t="s">
        <v>4855</v>
      </c>
      <c r="E125" s="45" t="s">
        <v>4855</v>
      </c>
      <c r="F125" s="45" t="s">
        <v>4855</v>
      </c>
      <c r="G125" s="45" t="s">
        <v>4855</v>
      </c>
      <c r="H125" s="45" t="s">
        <v>4855</v>
      </c>
      <c r="I125" s="45" t="s">
        <v>4855</v>
      </c>
      <c r="J125" s="45" t="s">
        <v>4855</v>
      </c>
      <c r="K125" s="45" t="s">
        <v>4855</v>
      </c>
      <c r="L125" s="45" t="s">
        <v>4855</v>
      </c>
      <c r="M125" s="45" t="s">
        <v>4855</v>
      </c>
      <c r="N125" s="45" t="s">
        <v>4855</v>
      </c>
      <c r="O125" s="45" t="s">
        <v>4855</v>
      </c>
      <c r="P125" s="45" t="s">
        <v>4855</v>
      </c>
      <c r="Q125" s="45" t="s">
        <v>4855</v>
      </c>
      <c r="R125" s="45" t="s">
        <v>4855</v>
      </c>
      <c r="S125" s="45" t="s">
        <v>4855</v>
      </c>
      <c r="T125" s="45" t="s">
        <v>4855</v>
      </c>
      <c r="U125" s="45" t="s">
        <v>4855</v>
      </c>
      <c r="V125" s="45" t="s">
        <v>4855</v>
      </c>
      <c r="W125" s="45" t="s">
        <v>4855</v>
      </c>
      <c r="X125" s="45" t="s">
        <v>4855</v>
      </c>
      <c r="Y125" s="45" t="s">
        <v>4855</v>
      </c>
      <c r="Z125" s="45" t="s">
        <v>4855</v>
      </c>
      <c r="AA125" s="45" t="s">
        <v>4855</v>
      </c>
      <c r="AB125" s="45" t="s">
        <v>4855</v>
      </c>
      <c r="AC125" s="45" t="s">
        <v>4855</v>
      </c>
      <c r="AD125" s="45" t="s">
        <v>4855</v>
      </c>
      <c r="AE125" s="45" t="s">
        <v>4855</v>
      </c>
      <c r="AF125" s="45" t="s">
        <v>4855</v>
      </c>
      <c r="AG125" s="45" t="s">
        <v>4855</v>
      </c>
      <c r="AH125" s="45" t="s">
        <v>4855</v>
      </c>
      <c r="AI125" s="4" t="s">
        <v>4855</v>
      </c>
      <c r="AJ125" s="4" t="s">
        <v>4855</v>
      </c>
      <c r="AK125" s="4" t="s">
        <v>4855</v>
      </c>
      <c r="AL125" s="4" t="s">
        <v>4855</v>
      </c>
      <c r="AM125" s="4" t="s">
        <v>4855</v>
      </c>
      <c r="AN125" s="4" t="s">
        <v>4855</v>
      </c>
      <c r="AO125" s="4" t="s">
        <v>4855</v>
      </c>
      <c r="AP125" s="4" t="s">
        <v>4855</v>
      </c>
      <c r="AQ125" s="4" t="s">
        <v>4855</v>
      </c>
      <c r="AR125" s="45" t="s">
        <v>4855</v>
      </c>
      <c r="AS125" s="45" t="s">
        <v>4855</v>
      </c>
      <c r="AT125" s="45" t="s">
        <v>4855</v>
      </c>
      <c r="AU125" s="45" t="s">
        <v>4855</v>
      </c>
      <c r="AV125" s="45" t="s">
        <v>4855</v>
      </c>
      <c r="AX125" s="45" t="s">
        <v>4855</v>
      </c>
      <c r="AY125" s="45" t="s">
        <v>4855</v>
      </c>
      <c r="AZ125" s="45" t="s">
        <v>4855</v>
      </c>
      <c r="BA125" s="45" t="s">
        <v>4855</v>
      </c>
      <c r="BB125" s="45" t="s">
        <v>4855</v>
      </c>
      <c r="BC125" s="45" t="s">
        <v>4855</v>
      </c>
      <c r="BD125" s="45" t="s">
        <v>4855</v>
      </c>
      <c r="BE125" s="45" t="s">
        <v>4855</v>
      </c>
      <c r="BF125" s="45" t="s">
        <v>4855</v>
      </c>
      <c r="BG125" s="4" t="s">
        <v>4855</v>
      </c>
      <c r="BH125" s="4" t="s">
        <v>4855</v>
      </c>
      <c r="BI125" s="45" t="s">
        <v>4855</v>
      </c>
      <c r="BJ125" s="45" t="s">
        <v>4855</v>
      </c>
      <c r="BK125" s="45" t="s">
        <v>4855</v>
      </c>
      <c r="BL125" s="45" t="s">
        <v>4855</v>
      </c>
      <c r="BM125" s="45" t="s">
        <v>4855</v>
      </c>
      <c r="BN125" s="45" t="s">
        <v>4855</v>
      </c>
      <c r="BO125" s="45" t="s">
        <v>4855</v>
      </c>
      <c r="BP125" s="45" t="s">
        <v>4855</v>
      </c>
      <c r="BQ125" s="45" t="s">
        <v>4855</v>
      </c>
      <c r="BR125" s="45" t="s">
        <v>4855</v>
      </c>
      <c r="BS125" s="45" t="s">
        <v>4855</v>
      </c>
      <c r="BT125" s="45" t="s">
        <v>4855</v>
      </c>
      <c r="BU125" s="45" t="s">
        <v>4855</v>
      </c>
    </row>
    <row r="126" spans="1:73">
      <c r="AX126" s="78"/>
    </row>
    <row r="127" spans="1:73">
      <c r="B127" s="62" t="s">
        <v>2130</v>
      </c>
      <c r="C127" s="47" t="s">
        <v>1995</v>
      </c>
      <c r="D127" s="47">
        <v>0</v>
      </c>
      <c r="E127" s="47" t="s">
        <v>587</v>
      </c>
      <c r="F127" s="62" t="s">
        <v>588</v>
      </c>
      <c r="G127" s="47" t="s">
        <v>589</v>
      </c>
      <c r="H127" s="73" t="s">
        <v>1993</v>
      </c>
    </row>
    <row r="128" spans="1:73">
      <c r="B128" s="62" t="s">
        <v>2939</v>
      </c>
      <c r="C128" s="47" t="s">
        <v>590</v>
      </c>
      <c r="D128" s="47">
        <v>1</v>
      </c>
      <c r="E128" s="47" t="s">
        <v>591</v>
      </c>
      <c r="F128" s="62" t="s">
        <v>592</v>
      </c>
      <c r="G128" s="47" t="s">
        <v>593</v>
      </c>
      <c r="H128" s="73" t="s">
        <v>1994</v>
      </c>
    </row>
    <row r="129" spans="2:8">
      <c r="B129" s="62" t="s">
        <v>4617</v>
      </c>
      <c r="C129" s="47" t="s">
        <v>594</v>
      </c>
      <c r="D129" s="47">
        <v>2</v>
      </c>
      <c r="E129" s="47" t="s">
        <v>595</v>
      </c>
      <c r="F129" s="62" t="s">
        <v>596</v>
      </c>
      <c r="G129" s="47" t="s">
        <v>597</v>
      </c>
      <c r="H129" s="73" t="s">
        <v>1992</v>
      </c>
    </row>
    <row r="130" spans="2:8">
      <c r="B130" s="62" t="s">
        <v>4287</v>
      </c>
      <c r="C130" s="47" t="s">
        <v>598</v>
      </c>
      <c r="D130" s="47">
        <v>3</v>
      </c>
      <c r="E130" s="47" t="s">
        <v>594</v>
      </c>
      <c r="F130" s="62" t="s">
        <v>594</v>
      </c>
      <c r="G130" s="47" t="s">
        <v>599</v>
      </c>
      <c r="H130" s="73"/>
    </row>
    <row r="131" spans="2:8">
      <c r="B131" s="62" t="s">
        <v>2027</v>
      </c>
      <c r="C131" s="47"/>
      <c r="D131" s="47">
        <v>4</v>
      </c>
      <c r="E131" s="47" t="s">
        <v>598</v>
      </c>
      <c r="F131" s="62" t="s">
        <v>598</v>
      </c>
      <c r="G131" s="47" t="s">
        <v>594</v>
      </c>
      <c r="H131" s="73"/>
    </row>
    <row r="132" spans="2:8">
      <c r="B132" s="62" t="s">
        <v>3166</v>
      </c>
      <c r="C132" s="47"/>
      <c r="D132" s="47">
        <v>5</v>
      </c>
      <c r="E132" s="47"/>
      <c r="F132" s="62"/>
      <c r="G132" s="47" t="s">
        <v>598</v>
      </c>
    </row>
    <row r="133" spans="2:8">
      <c r="B133" s="62" t="s">
        <v>3436</v>
      </c>
      <c r="C133" s="47"/>
      <c r="D133" s="47">
        <v>6</v>
      </c>
      <c r="E133" s="47"/>
      <c r="F133" s="62"/>
      <c r="G133" s="62"/>
    </row>
    <row r="134" spans="2:8">
      <c r="B134" s="62" t="s">
        <v>3583</v>
      </c>
      <c r="C134" s="47"/>
      <c r="D134" s="47">
        <v>7</v>
      </c>
      <c r="E134" s="47"/>
      <c r="F134" s="62"/>
      <c r="G134" s="62"/>
    </row>
    <row r="135" spans="2:8">
      <c r="B135" s="47"/>
      <c r="C135" s="47"/>
      <c r="D135" s="47" t="s">
        <v>594</v>
      </c>
      <c r="E135" s="47"/>
      <c r="F135" s="62"/>
      <c r="G135" s="62"/>
    </row>
    <row r="136" spans="2:8">
      <c r="B136" s="47"/>
      <c r="C136" s="47"/>
      <c r="D136" s="47" t="s">
        <v>598</v>
      </c>
      <c r="E136" s="47"/>
      <c r="F136" s="62"/>
      <c r="G136" s="62"/>
    </row>
  </sheetData>
  <phoneticPr fontId="2" type="noConversion"/>
  <dataValidations count="43">
    <dataValidation type="whole" allowBlank="1" showInputMessage="1" showErrorMessage="1" error="Antal Litter 0 til 250" prompt="Antal litter" sqref="B111:BU111">
      <formula1>0</formula1>
      <formula2>250</formula2>
    </dataValidation>
    <dataValidation type="whole" allowBlank="1" showInputMessage="1" showErrorMessage="1" error="Antal vaske 0 til 10" prompt="Antal vaske" sqref="B115:BU115">
      <formula1>0</formula1>
      <formula2>10</formula2>
    </dataValidation>
    <dataValidation type="whole" allowBlank="1" showInputMessage="1" showErrorMessage="1" error="Helt Antal 0 til 10" prompt="Antal" sqref="B88:BU106">
      <formula1>0</formula1>
      <formula2>10</formula2>
    </dataValidation>
    <dataValidation type="whole" allowBlank="1" showInputMessage="1" showErrorMessage="1" error="Antal Minutter 0 til 250" prompt="Antal Minutter" sqref="B107:BU107">
      <formula1>0</formula1>
      <formula2>250</formula2>
    </dataValidation>
    <dataValidation type="whole" allowBlank="1" showInputMessage="1" showErrorMessage="1" error="Hele procenter 0 til 100" prompt="Hele procenter 0 til 100" sqref="B55:L55 N55:T55 V55:AW55 AY55:AZ55 BB55:BC55 BE55 BG55:BH55 BJ55:BU55">
      <formula1>0</formula1>
      <formula2>100</formula2>
    </dataValidation>
    <dataValidation type="whole" allowBlank="1" showInputMessage="1" showErrorMessage="1" error="Hele procenter 0 til 100" prompt="procent 0 til 100" sqref="B54:L54 N54:T54 V54:AW54 AY54:AZ54 BB54:BC54 BE54 BG54:BH54 BJ54:BU54">
      <formula1>0</formula1>
      <formula2>100</formula2>
    </dataValidation>
    <dataValidation type="whole" allowBlank="1" showInputMessage="1" showErrorMessage="1" error="Årstal, 4 cifre" prompt="Årstal, 4 cifre" sqref="B48:BU48 B41:BU41">
      <formula1>1950</formula1>
      <formula2>2009</formula2>
    </dataValidation>
    <dataValidation type="whole" allowBlank="1" showInputMessage="1" showErrorMessage="1" prompt="Hele timer" sqref="B49:BU49 B42:BU42">
      <formula1>1</formula1>
      <formula2>99</formula2>
    </dataValidation>
    <dataValidation type="whole" allowBlank="1" showInputMessage="1" showErrorMessage="1" error="Beløb, kun tal" prompt="Beløb" sqref="B35:BU36">
      <formula1>0</formula1>
      <formula2>9999999</formula2>
    </dataValidation>
    <dataValidation type="whole" allowBlank="1" showInputMessage="1" showErrorMessage="1" error="Postnummer skal ligge mellem 1110 og 4623" prompt="Postnummer 1110-4623" sqref="B6:BU6">
      <formula1>1110</formula1>
      <formula2>4623</formula2>
    </dataValidation>
    <dataValidation type="whole" allowBlank="1" showInputMessage="1" showErrorMessage="1" error="Telefin nummer 8 cifre uden mellemrum" prompt="Telefon nummer 8 cifre" sqref="B8:BU8 B11:BU12">
      <formula1>10000000</formula1>
      <formula2>99999999</formula2>
    </dataValidation>
    <dataValidation type="whole" allowBlank="1" showInputMessage="1" showErrorMessage="1" error="Antal Køkner mellem 1 og 9" prompt="Antal" sqref="B23:BU23">
      <formula1>1</formula1>
      <formula2>9</formula2>
    </dataValidation>
    <dataValidation type="whole" allowBlank="1" showInputMessage="1" showErrorMessage="1" error="Skema mellem 1 og 9" prompt="Skema Nr.:" sqref="B24:BU24">
      <formula1>1</formula1>
      <formula2>9</formula2>
    </dataValidation>
    <dataValidation type="decimal" allowBlank="1" showInputMessage="1" showErrorMessage="1" error="Antal Meter 0 til 100" prompt="Antal Meter" sqref="B109:BU109">
      <formula1>0</formula1>
      <formula2>100</formula2>
    </dataValidation>
    <dataValidation type="whole" allowBlank="1" showInputMessage="1" showErrorMessage="1" error="Normering mellem 0 og 250" prompt="Normering" sqref="B15:BU21">
      <formula1>0</formula1>
      <formula2>250</formula2>
    </dataValidation>
    <dataValidation type="list" allowBlank="1" showInputMessage="1" showErrorMessage="1" sqref="BE14 V14:AC14 AH14 C14:L14 N14:T14 AR14:AW14 AY14:AZ14 BB14:BC14 BJ14:BU14">
      <formula1>$I$126:$I$130</formula1>
    </dataValidation>
    <dataValidation type="list" allowBlank="1" showInputMessage="1" showErrorMessage="1" prompt="Vælg et Distrikt" sqref="BE4 V4:AC4 AH4 C4:L4 N4:T4 AR4:AW4 AY4:AZ4 BB4:BC4 BJ4:BU4">
      <formula1>$B$126:$B$133</formula1>
    </dataValidation>
    <dataValidation type="list" allowBlank="1" showInputMessage="1" showErrorMessage="1" prompt="Vælg en tekst" sqref="BJ76:BU77 BJ72:BU73 BJ82:BU82 BE76:BE77 BE80 BE82 BE72:BE73 V82:AC82 V80:AC80 V76:AC77 V72:AC73 AH80 AH76:AH77 AH72:AH73 AH82 C80:L80 C82:L82 C72:L73 C76:L77 N76:T77 N80:T80 N82:T82 N72:T73 AR72:AW73 AR82:AW82 AR80:AW80 AR76:AW77 AY76:AZ77 AY72:AZ73 AY82:AZ82 AY80:AZ80 BB80:BC80 BB76:BC77 BB72:BC73 BB82:BC82 BJ80:BU80">
      <formula1>$F$126:$F$128</formula1>
    </dataValidation>
    <dataValidation type="list" allowBlank="1" showInputMessage="1" showErrorMessage="1" error="Antal 0 til 5" prompt="Antal 0 til 5" sqref="BE56:BE57 V56:AC57 AH56:AH57 C56:L57 N56:T57 AR56:AW57 AY56:AZ57 BB56:BC57 BJ56:BU57">
      <formula1>$E$126:$E$131</formula1>
    </dataValidation>
    <dataValidation type="list" allowBlank="1" showInputMessage="1" showErrorMessage="1" error="Vælg en tekst" prompt="Vælg en tekst" sqref="BE70 V70:AC70 AH70 C70:L70 N70:T70 AR70:AW70 AY70:AZ70 BB70:BC70 BJ70:BU70">
      <formula1>$H$126:$H$129</formula1>
    </dataValidation>
    <dataValidation type="list" allowBlank="1" showInputMessage="1" showErrorMessage="1" errorTitle="Ja eller Nej" error="Der kan kun tastes Ja eller Nej" prompt="Ja / Nej" sqref="BJ63:BU63 BJ65:BU65 BJ67:BU67 BJ71:BU71 BJ74:BU74 BJ78:BU78 BJ110:BU110 BJ22:BU22 BJ112:BU114 BJ38:BU39 BE58:BE61 BE38:BE39 BE112:BE114 BE22 BE110 BE78 BE74 BE71 BE67 BE65 BE63 V38:AC39 V58:AC61 V63:AC63 V65:AC65 V67:AC67 V71:AC71 V74:AC74 V78:AC78 V110:AC110 V22:AC22 V112:AC114 AH110 AH22 AH112:AH114 AH38:AH39 AH58:AH61 AH63 AH65 AH67 AH71 AH74 AH78 C110:L110 C78:L78 C74:L74 C71:L71 C67:L67 C65:L65 C63:L63 C58:L61 C38:L39 C112:L114 C22:L22 N22:T22 N110:T110 N78:T78 N74:T74 N71:T71 N67:T67 N65:T65 N63:T63 N58:T61 N38:T39 N112:T114 AR74:AW74 AR78:AW78 AR110:AW110 AR22:AW22 AR112:AW114 AR38:AW39 AR58:AW61 AR63:AW63 AR65:AW65 AR67:AW67 AR71:AW71 AY71:AZ71 AY74:AZ74 AY78:AZ78 AY110:AZ110 AY22:AZ22 AY112:AZ114 AY38:AZ39 AY58:AZ61 AY63:AZ63 AY65:AZ65 AY67:AZ67 BB67:BC67 BB71:BC71 BB74:BC74 BB78:BC78 BB110:BC110 BB22:BC22 BB112:BC114 BB38:BC39 BB58:BC61 BB63:BC63 BB65:BC65 BJ58:BU61">
      <formula1>$C$126:$C$127</formula1>
    </dataValidation>
    <dataValidation type="list" allowBlank="1" showInputMessage="1" showErrorMessage="1" prompt="Vælg en tekst" sqref="BE116 V116:AC116 AH116 C116:L116 N116:T116 AR116:AW116 AY116:AZ116 BB116:BC116 BJ116:BU116">
      <formula1>$G$126:$G$128</formula1>
    </dataValidation>
    <dataValidation type="list" allowBlank="1" showInputMessage="1" showErrorMessage="1" sqref="BG14:BH14">
      <formula1>$I$127:$I$131</formula1>
    </dataValidation>
    <dataValidation type="list" allowBlank="1" showInputMessage="1" showErrorMessage="1" prompt="Vælg et Distrikt" sqref="BG4:BH4 B4 AD4:AG4 AI4:AQ4">
      <formula1>$B$127:$B$134</formula1>
    </dataValidation>
    <dataValidation type="list" allowBlank="1" showInputMessage="1" showErrorMessage="1" prompt="Vælg en tekst" sqref="BG72:BH73 BG76:BH77 BG80:BH80 BG82:BH82 B116 AD116:AG116 AI116:AQ116">
      <formula1>$F$127:$F$129</formula1>
    </dataValidation>
    <dataValidation type="list" allowBlank="1" showInputMessage="1" showErrorMessage="1" error="Antal 0 til 5" prompt="Antal 0 til 5" sqref="BG56:BH57">
      <formula1>$E$127:$E$132</formula1>
    </dataValidation>
    <dataValidation type="list" allowBlank="1" showInputMessage="1" showErrorMessage="1" error="Vælg en tekst" prompt="Vælg en tekst" sqref="BG70:BH70">
      <formula1>$H$127:$H$130</formula1>
    </dataValidation>
    <dataValidation type="list" allowBlank="1" showInputMessage="1" showErrorMessage="1" errorTitle="Ja eller Nej" error="Der kan kun tastes Ja eller Nej" prompt="Ja / Nej" sqref="BG112:BH114 BG38:BH39 BG110:BH110 BG78:BH78 BG74:BH74 BG71:BH71 BG67:BH67 BG65:BH65 BG63:BH63 BG58:BH61 BG22:BH22 B112:B114 B38:B39 B110 B78 B74 B71 B67 B65 B63 B58:B61 B22 AD112:AG114 AD38:AG39 AD110:AG110 AD78:AG78 AD74:AG74 AD71:AG71 AD67:AG67 AD65:AG65 AD63:AG63 AD58:AG61 AD22:AG22 AI112:AQ114 AI38:AQ39 AI110:AQ110 AI78:AQ78 AI74:AQ74 AI71:AQ71 AI67:AQ67 AI65:AQ65 AI63:AQ63 AI58:AQ61 AI22:AQ22">
      <formula1>$C$127:$C$128</formula1>
    </dataValidation>
    <dataValidation type="list" allowBlank="1" showInputMessage="1" showErrorMessage="1" prompt="Vælg en tekst" sqref="BG116:BH116 M76:M77 M82 M80 M72:M73 U76:U77 U82 U80 U72:U73 AX76:AX77 AX82 AX80 AX72:AX73 BA76:BA77 BA82 BA80 BA72:BA73 BD76:BD77 BD82 BD80 BD72:BD73 BF76:BF77 BF82 BF80 BF72:BF73 BI76:BI77 BI82 BI80 BI72:BI73">
      <formula1>$G$127:$G$129</formula1>
    </dataValidation>
    <dataValidation type="list" allowBlank="1" showInputMessage="1" showErrorMessage="1" sqref="B14 AD14:AG14 AI14:AQ14">
      <formula1>$H$127:$H$131</formula1>
    </dataValidation>
    <dataValidation type="list" allowBlank="1" showInputMessage="1" showErrorMessage="1" prompt="Vælg en tekst" sqref="B72:B73 B82 B80 B76:B77 AD72:AG73 AD82:AG82 AD80:AG80 AD76:AG77 AI72:AQ73 AI82:AQ82 AI80:AQ80 AI76:AQ77">
      <formula1>$E$127:$E$129</formula1>
    </dataValidation>
    <dataValidation type="list" allowBlank="1" showInputMessage="1" showErrorMessage="1" error="Antal 0 til 5" prompt="Antal 0 til 5" sqref="B56:B57 AD56:AG57 AI56:AQ57">
      <formula1>$D$127:$D$132</formula1>
    </dataValidation>
    <dataValidation type="list" allowBlank="1" showInputMessage="1" showErrorMessage="1" error="Vælg en tekst" prompt="Vælg en tekst" sqref="B70 AD70:AG70 AI70:AQ70">
      <formula1>$G$127:$G$130</formula1>
    </dataValidation>
    <dataValidation type="whole" allowBlank="1" showInputMessage="1" showErrorMessage="1" prompt="Antal" sqref="M56:M57 U56:U57 AX56:AX57 BA56:BA57 BD56:BD57 BF56:BF57 BI56:BI57">
      <formula1>0</formula1>
      <formula2>5</formula2>
    </dataValidation>
    <dataValidation type="whole" allowBlank="1" showInputMessage="1" showErrorMessage="1" prompt="Procent" sqref="M54:M55 U54:U55 AX54:AX55 BA54:BA55 BD54:BD55 BF54:BF55 BI54:BI55">
      <formula1>0</formula1>
      <formula2>100</formula2>
    </dataValidation>
    <dataValidation type="list" allowBlank="1" showInputMessage="1" showErrorMessage="1" prompt="Vælg et distrikt" sqref="M4 U4 AX4 BA4 BD4 BF4 BI4">
      <formula1>$K$127:$K$134</formula1>
    </dataValidation>
    <dataValidation type="list" allowBlank="1" showInputMessage="1" showErrorMessage="1" prompt="Institutionstype" sqref="M14 U14 AX14 BA14 BD14 BF14 BI14">
      <formula1>$I$127:$I$129</formula1>
    </dataValidation>
    <dataValidation type="list" allowBlank="1" showInputMessage="1" showErrorMessage="1" error="Vælg en tekst" prompt="Vælg en tekst" sqref="M70 U70 AX70 BA70 BD70 BF70 BI70">
      <formula1>$F$127:$F$132</formula1>
    </dataValidation>
    <dataValidation type="list" allowBlank="1" showInputMessage="1" showErrorMessage="1" errorTitle="Ja eller Nej" error="Der kan kun tastes Ja eller Nej" prompt="Ja / Nej" sqref="M67 M22 U67 U22 AX67 AX22 BA67 BA22 BD67 BD22 BF67 BF22 BI67 BI22">
      <formula1>$E$127:$E$128</formula1>
    </dataValidation>
    <dataValidation type="list" allowBlank="1" showInputMessage="1" showErrorMessage="1" sqref="M78 U78 AX78 BA78 BD78 BF78 BI78">
      <formula1>$E$127:$E$128</formula1>
    </dataValidation>
    <dataValidation type="list" allowBlank="1" showInputMessage="1" showErrorMessage="1" prompt="Ja/Nej" sqref="M71 M58:M61 M38:M39 M65 M110 M63 M74 M112:M114 U71 U58:U61 U38:U39 U65 U110 U63 U74 U112:U114 AX71 AX58:AX61 AX38:AX39 AX65 AX110 AX63 AX74 AX112:AX114 BA71 BA58:BA61 BA38:BA39 BA65 BA110 BA63 BA74 BA112:BA114 BD71 BD58:BD61 BD38:BD39 BD65 BD110 BD63 BD74 BD112:BD114 BF71 BF58:BF61 BF38:BF39 BF65 BF110 BF63 BF74 BF112:BF114 BI71 BI58:BI61 BI38:BI39 BI65 BI110 BI63 BI74 BI112:BI114">
      <formula1>$E$127:$E$128</formula1>
    </dataValidation>
    <dataValidation type="list" allowBlank="1" showInputMessage="1" showErrorMessage="1" prompt="Vælg en tekst" sqref="M116 U116 AX116 BA116 BD116 BF116 BI116">
      <formula1>$H$127:$H$129</formula1>
    </dataValidation>
    <dataValidation type="whole" allowBlank="1" showInputMessage="1" showErrorMessage="1" prompt="dage mellem 0 og 7" sqref="A25:XFD34">
      <formula1>0</formula1>
      <formula2>7</formula2>
    </dataValidation>
  </dataValidations>
  <pageMargins left="0.75" right="0.75" top="1" bottom="1" header="0" footer="0"/>
  <headerFooter alignWithMargins="0"/>
</worksheet>
</file>

<file path=xl/worksheets/sheet22.xml><?xml version="1.0" encoding="utf-8"?>
<worksheet xmlns="http://schemas.openxmlformats.org/spreadsheetml/2006/main" xmlns:r="http://schemas.openxmlformats.org/officeDocument/2006/relationships">
  <dimension ref="A1:C721"/>
  <sheetViews>
    <sheetView workbookViewId="0">
      <selection activeCell="H59" sqref="H59"/>
    </sheetView>
  </sheetViews>
  <sheetFormatPr defaultRowHeight="12.75"/>
  <cols>
    <col min="1" max="2" width="9.140625" style="1"/>
    <col min="3" max="3" width="22.42578125" style="1" bestFit="1" customWidth="1"/>
    <col min="4" max="16384" width="9.140625" style="1"/>
  </cols>
  <sheetData>
    <row r="1" spans="1:3" ht="35.25">
      <c r="A1" s="142" t="s">
        <v>2247</v>
      </c>
      <c r="B1" s="3" t="s">
        <v>1680</v>
      </c>
      <c r="C1" s="3" t="s">
        <v>5249</v>
      </c>
    </row>
    <row r="2" spans="1:3">
      <c r="A2" s="143">
        <f>'InstTyp-2'!E3</f>
        <v>35224</v>
      </c>
      <c r="B2" s="143" t="str">
        <f>'InstTyp-2'!B3</f>
        <v>Vuggestuer</v>
      </c>
      <c r="C2" s="143" t="str">
        <f>'InstTyp-2'!A3</f>
        <v>Vesterbro/Kgs.Enghave</v>
      </c>
    </row>
    <row r="3" spans="1:3">
      <c r="A3" s="143">
        <f>'InstTyp-2'!E4</f>
        <v>35225</v>
      </c>
      <c r="B3" s="143" t="str">
        <f>'InstTyp-2'!B4</f>
        <v xml:space="preserve">Integrerede </v>
      </c>
      <c r="C3" s="143" t="str">
        <f>'InstTyp-2'!A4</f>
        <v>Amager</v>
      </c>
    </row>
    <row r="4" spans="1:3">
      <c r="A4" s="143">
        <f>'InstTyp-2'!E5</f>
        <v>35226</v>
      </c>
      <c r="B4" s="143" t="str">
        <f>'InstTyp-2'!B5</f>
        <v>Vuggestuer</v>
      </c>
      <c r="C4" s="143" t="str">
        <f>'InstTyp-2'!A5</f>
        <v>Valby</v>
      </c>
    </row>
    <row r="5" spans="1:3">
      <c r="A5" s="143">
        <f>'InstTyp-2'!E6</f>
        <v>35227</v>
      </c>
      <c r="B5" s="143" t="str">
        <f>'InstTyp-2'!B6</f>
        <v>Vuggestuer</v>
      </c>
      <c r="C5" s="143" t="str">
        <f>'InstTyp-2'!A6</f>
        <v>Vanløse/Brønshøj-Husum</v>
      </c>
    </row>
    <row r="6" spans="1:3">
      <c r="A6" s="143">
        <f>'InstTyp-2'!E7</f>
        <v>35227</v>
      </c>
      <c r="B6" s="143" t="str">
        <f>'InstTyp-2'!B7</f>
        <v>Vuggestuer</v>
      </c>
      <c r="C6" s="143" t="str">
        <f>'InstTyp-2'!A7</f>
        <v>Vanløse/Brønshøj-Husum</v>
      </c>
    </row>
    <row r="7" spans="1:3">
      <c r="A7" s="143">
        <f>'InstTyp-2'!E8</f>
        <v>35227</v>
      </c>
      <c r="B7" s="143" t="str">
        <f>'InstTyp-2'!B8</f>
        <v>Vuggestuer</v>
      </c>
      <c r="C7" s="143" t="str">
        <f>'InstTyp-2'!A8</f>
        <v>Vanløse/Brønshøj-Husum</v>
      </c>
    </row>
    <row r="8" spans="1:3">
      <c r="A8" s="143">
        <f>'InstTyp-2'!E9</f>
        <v>35228</v>
      </c>
      <c r="B8" s="143" t="str">
        <f>'InstTyp-2'!B9</f>
        <v>Vuggestuer</v>
      </c>
      <c r="C8" s="143" t="str">
        <f>'InstTyp-2'!A9</f>
        <v>Amager</v>
      </c>
    </row>
    <row r="9" spans="1:3">
      <c r="A9" s="143">
        <f>'InstTyp-2'!E10</f>
        <v>35229</v>
      </c>
      <c r="B9" s="143" t="str">
        <f>'InstTyp-2'!B10</f>
        <v>Vuggestuer</v>
      </c>
      <c r="C9" s="143" t="str">
        <f>'InstTyp-2'!A10</f>
        <v>Vesterbro/Kgs.Enghave</v>
      </c>
    </row>
    <row r="10" spans="1:3">
      <c r="A10" s="143">
        <f>'InstTyp-2'!E11</f>
        <v>35229</v>
      </c>
      <c r="B10" s="143" t="str">
        <f>'InstTyp-2'!B11</f>
        <v>Vuggestuer</v>
      </c>
      <c r="C10" s="143" t="str">
        <f>'InstTyp-2'!A11</f>
        <v>Vesterbro/Kgs.Enghave</v>
      </c>
    </row>
    <row r="11" spans="1:3">
      <c r="A11" s="143">
        <f>'InstTyp-2'!E12</f>
        <v>35229</v>
      </c>
      <c r="B11" s="143" t="str">
        <f>'InstTyp-2'!B12</f>
        <v>Vuggestuer</v>
      </c>
      <c r="C11" s="143" t="str">
        <f>'InstTyp-2'!A12</f>
        <v>Vesterbro/Kgs.Enghave</v>
      </c>
    </row>
    <row r="12" spans="1:3">
      <c r="A12" s="143">
        <f>'InstTyp-2'!E13</f>
        <v>35229</v>
      </c>
      <c r="B12" s="143" t="str">
        <f>'InstTyp-2'!B13</f>
        <v>Vuggestuer</v>
      </c>
      <c r="C12" s="143" t="str">
        <f>'InstTyp-2'!A13</f>
        <v>Vesterbro/Kgs.Enghave</v>
      </c>
    </row>
    <row r="13" spans="1:3">
      <c r="A13" s="143">
        <f>'InstTyp-2'!E14</f>
        <v>35235</v>
      </c>
      <c r="B13" s="143" t="str">
        <f>'InstTyp-2'!B14</f>
        <v>Vuggestuer</v>
      </c>
      <c r="C13" s="143" t="str">
        <f>'InstTyp-2'!A14</f>
        <v>Nørrebro</v>
      </c>
    </row>
    <row r="14" spans="1:3">
      <c r="A14" s="143">
        <f>'InstTyp-2'!E15</f>
        <v>35236</v>
      </c>
      <c r="B14" s="143" t="str">
        <f>'InstTyp-2'!B15</f>
        <v xml:space="preserve">Integrerede </v>
      </c>
      <c r="C14" s="143" t="str">
        <f>'InstTyp-2'!A15</f>
        <v>Indre By</v>
      </c>
    </row>
    <row r="15" spans="1:3">
      <c r="A15" s="143">
        <f>'InstTyp-2'!E16</f>
        <v>35242</v>
      </c>
      <c r="B15" s="143" t="str">
        <f>'InstTyp-2'!B16</f>
        <v>Vuggestuer</v>
      </c>
      <c r="C15" s="143" t="str">
        <f>'InstTyp-2'!A16</f>
        <v>Vesterbro/Kgs.Enghave</v>
      </c>
    </row>
    <row r="16" spans="1:3">
      <c r="A16" s="143">
        <f>'InstTyp-2'!E17</f>
        <v>35245</v>
      </c>
      <c r="B16" s="143" t="str">
        <f>'InstTyp-2'!B17</f>
        <v>Vuggestuer</v>
      </c>
      <c r="C16" s="143" t="str">
        <f>'InstTyp-2'!A17</f>
        <v>Nørrebro</v>
      </c>
    </row>
    <row r="17" spans="1:3">
      <c r="A17" s="143">
        <f>'InstTyp-2'!E18</f>
        <v>35246</v>
      </c>
      <c r="B17" s="143" t="str">
        <f>'InstTyp-2'!B18</f>
        <v xml:space="preserve">Integrerede </v>
      </c>
      <c r="C17" s="143" t="str">
        <f>'InstTyp-2'!A18</f>
        <v>Amager</v>
      </c>
    </row>
    <row r="18" spans="1:3">
      <c r="A18" s="143">
        <f>'InstTyp-2'!E19</f>
        <v>35248</v>
      </c>
      <c r="B18" s="143" t="str">
        <f>'InstTyp-2'!B19</f>
        <v>Vuggestuer</v>
      </c>
      <c r="C18" s="143" t="str">
        <f>'InstTyp-2'!A19</f>
        <v>Vanløse/Brønshøj-Husum</v>
      </c>
    </row>
    <row r="19" spans="1:3">
      <c r="A19" s="143">
        <f>'InstTyp-2'!E20</f>
        <v>35249</v>
      </c>
      <c r="B19" s="143" t="str">
        <f>'InstTyp-2'!B20</f>
        <v>Vuggestuer</v>
      </c>
      <c r="C19" s="143" t="str">
        <f>'InstTyp-2'!A20</f>
        <v>Indre By</v>
      </c>
    </row>
    <row r="20" spans="1:3">
      <c r="A20" s="143">
        <f>'InstTyp-2'!E21</f>
        <v>35250</v>
      </c>
      <c r="B20" s="143" t="str">
        <f>'InstTyp-2'!B21</f>
        <v xml:space="preserve">Integrerede </v>
      </c>
      <c r="C20" s="143" t="str">
        <f>'InstTyp-2'!A21</f>
        <v>Indre By</v>
      </c>
    </row>
    <row r="21" spans="1:3">
      <c r="A21" s="143">
        <f>'InstTyp-2'!E22</f>
        <v>35250</v>
      </c>
      <c r="B21" s="143" t="str">
        <f>'InstTyp-2'!B22</f>
        <v xml:space="preserve">Integrerede </v>
      </c>
      <c r="C21" s="143" t="str">
        <f>'InstTyp-2'!A22</f>
        <v>Indre By</v>
      </c>
    </row>
    <row r="22" spans="1:3">
      <c r="A22" s="143">
        <f>'InstTyp-2'!E23</f>
        <v>35253</v>
      </c>
      <c r="B22" s="143" t="str">
        <f>'InstTyp-2'!B23</f>
        <v>Vuggestuer</v>
      </c>
      <c r="C22" s="143" t="str">
        <f>'InstTyp-2'!A23</f>
        <v>Vesterbro/Kgs.Enghave</v>
      </c>
    </row>
    <row r="23" spans="1:3">
      <c r="A23" s="143">
        <f>'InstTyp-2'!E24</f>
        <v>35255</v>
      </c>
      <c r="B23" s="143" t="str">
        <f>'InstTyp-2'!B24</f>
        <v>Vuggestuer</v>
      </c>
      <c r="C23" s="143" t="str">
        <f>'InstTyp-2'!A24</f>
        <v>Nørrebro</v>
      </c>
    </row>
    <row r="24" spans="1:3">
      <c r="A24" s="143">
        <f>'InstTyp-2'!E25</f>
        <v>35256</v>
      </c>
      <c r="B24" s="143" t="str">
        <f>'InstTyp-2'!B25</f>
        <v>Vuggestuer</v>
      </c>
      <c r="C24" s="143" t="str">
        <f>'InstTyp-2'!A25</f>
        <v>Nørrebro</v>
      </c>
    </row>
    <row r="25" spans="1:3">
      <c r="A25" s="143">
        <f>'InstTyp-2'!E26</f>
        <v>35257</v>
      </c>
      <c r="B25" s="143" t="str">
        <f>'InstTyp-2'!B26</f>
        <v>Vuggestuer</v>
      </c>
      <c r="C25" s="143" t="str">
        <f>'InstTyp-2'!A26</f>
        <v>Indre By</v>
      </c>
    </row>
    <row r="26" spans="1:3">
      <c r="A26" s="143">
        <f>'InstTyp-2'!E27</f>
        <v>35258</v>
      </c>
      <c r="B26" s="143" t="str">
        <f>'InstTyp-2'!B27</f>
        <v>Vuggestuer</v>
      </c>
      <c r="C26" s="143" t="str">
        <f>'InstTyp-2'!A27</f>
        <v>Indre By</v>
      </c>
    </row>
    <row r="27" spans="1:3">
      <c r="A27" s="143">
        <f>'InstTyp-2'!E28</f>
        <v>35259</v>
      </c>
      <c r="B27" s="143" t="str">
        <f>'InstTyp-2'!B28</f>
        <v>Vuggestuer</v>
      </c>
      <c r="C27" s="143" t="str">
        <f>'InstTyp-2'!A28</f>
        <v>Vanløse/Brønshøj-Husum</v>
      </c>
    </row>
    <row r="28" spans="1:3">
      <c r="A28" s="143">
        <f>'InstTyp-2'!E29</f>
        <v>35260</v>
      </c>
      <c r="B28" s="143" t="str">
        <f>'InstTyp-2'!B29</f>
        <v>Vuggestuer</v>
      </c>
      <c r="C28" s="143" t="str">
        <f>'InstTyp-2'!A29</f>
        <v>Vesterbro/Kgs.Enghave</v>
      </c>
    </row>
    <row r="29" spans="1:3">
      <c r="A29" s="143">
        <f>'InstTyp-2'!E30</f>
        <v>35262</v>
      </c>
      <c r="B29" s="143" t="str">
        <f>'InstTyp-2'!B30</f>
        <v>Vuggestuer</v>
      </c>
      <c r="C29" s="143" t="str">
        <f>'InstTyp-2'!A30</f>
        <v>Indre By</v>
      </c>
    </row>
    <row r="30" spans="1:3">
      <c r="A30" s="143">
        <f>'InstTyp-2'!E31</f>
        <v>35263</v>
      </c>
      <c r="B30" s="143" t="str">
        <f>'InstTyp-2'!B31</f>
        <v>Vuggestuer</v>
      </c>
      <c r="C30" s="143" t="str">
        <f>'InstTyp-2'!A31</f>
        <v>Østerbro</v>
      </c>
    </row>
    <row r="31" spans="1:3">
      <c r="A31" s="143">
        <f>'InstTyp-2'!E32</f>
        <v>35264</v>
      </c>
      <c r="B31" s="143" t="str">
        <f>'InstTyp-2'!B32</f>
        <v>Vuggestuer</v>
      </c>
      <c r="C31" s="143" t="str">
        <f>'InstTyp-2'!A32</f>
        <v>Vesterbro/Kgs.Enghave</v>
      </c>
    </row>
    <row r="32" spans="1:3">
      <c r="A32" s="143">
        <f>'InstTyp-2'!E33</f>
        <v>35266</v>
      </c>
      <c r="B32" s="143" t="str">
        <f>'InstTyp-2'!B33</f>
        <v>Vuggestuer</v>
      </c>
      <c r="C32" s="143" t="str">
        <f>'InstTyp-2'!A33</f>
        <v>Bispebjerg</v>
      </c>
    </row>
    <row r="33" spans="1:3">
      <c r="A33" s="143">
        <f>'InstTyp-2'!E34</f>
        <v>35268</v>
      </c>
      <c r="B33" s="143" t="str">
        <f>'InstTyp-2'!B34</f>
        <v>Vuggestuer</v>
      </c>
      <c r="C33" s="143" t="str">
        <f>'InstTyp-2'!A34</f>
        <v>Vanløse/Brønshøj-Husum</v>
      </c>
    </row>
    <row r="34" spans="1:3">
      <c r="A34" s="143">
        <f>'InstTyp-2'!E35</f>
        <v>35269</v>
      </c>
      <c r="B34" s="143" t="str">
        <f>'InstTyp-2'!B35</f>
        <v xml:space="preserve">Integrerede </v>
      </c>
      <c r="C34" s="143" t="str">
        <f>'InstTyp-2'!A35</f>
        <v>Vesterbro/Kgs.Enghave</v>
      </c>
    </row>
    <row r="35" spans="1:3">
      <c r="A35" s="143">
        <f>'InstTyp-2'!E36</f>
        <v>35270</v>
      </c>
      <c r="B35" s="143" t="str">
        <f>'InstTyp-2'!B36</f>
        <v>Vuggestuer</v>
      </c>
      <c r="C35" s="143" t="str">
        <f>'InstTyp-2'!A36</f>
        <v>Nørrebro</v>
      </c>
    </row>
    <row r="36" spans="1:3">
      <c r="A36" s="143">
        <f>'InstTyp-2'!E37</f>
        <v>35274</v>
      </c>
      <c r="B36" s="143" t="str">
        <f>'InstTyp-2'!B37</f>
        <v>Vuggestuer</v>
      </c>
      <c r="C36" s="143" t="str">
        <f>'InstTyp-2'!A37</f>
        <v>Vesterbro/Kgs.Enghave</v>
      </c>
    </row>
    <row r="37" spans="1:3">
      <c r="A37" s="143">
        <f>'InstTyp-2'!E38</f>
        <v>35275</v>
      </c>
      <c r="B37" s="143" t="str">
        <f>'InstTyp-2'!B38</f>
        <v>Vuggestuer</v>
      </c>
      <c r="C37" s="143" t="str">
        <f>'InstTyp-2'!A38</f>
        <v>Valby</v>
      </c>
    </row>
    <row r="38" spans="1:3">
      <c r="A38" s="143">
        <f>'InstTyp-2'!E39</f>
        <v>35276</v>
      </c>
      <c r="B38" s="143" t="str">
        <f>'InstTyp-2'!B39</f>
        <v>Vuggestuer</v>
      </c>
      <c r="C38" s="143" t="str">
        <f>'InstTyp-2'!A39</f>
        <v>Vesterbro/Kgs.Enghave</v>
      </c>
    </row>
    <row r="39" spans="1:3">
      <c r="A39" s="143">
        <f>'InstTyp-2'!E40</f>
        <v>35277</v>
      </c>
      <c r="B39" s="143" t="str">
        <f>'InstTyp-2'!B40</f>
        <v xml:space="preserve">Integrerede </v>
      </c>
      <c r="C39" s="143" t="str">
        <f>'InstTyp-2'!A40</f>
        <v>Nørrebro</v>
      </c>
    </row>
    <row r="40" spans="1:3">
      <c r="A40" s="143">
        <f>'InstTyp-2'!E41</f>
        <v>35278</v>
      </c>
      <c r="B40" s="143" t="str">
        <f>'InstTyp-2'!B41</f>
        <v>Vuggestuer</v>
      </c>
      <c r="C40" s="143" t="str">
        <f>'InstTyp-2'!A41</f>
        <v>Vanløse/Brønshøj-Husum</v>
      </c>
    </row>
    <row r="41" spans="1:3">
      <c r="A41" s="143">
        <f>'InstTyp-2'!E42</f>
        <v>35282</v>
      </c>
      <c r="B41" s="143" t="str">
        <f>'InstTyp-2'!B42</f>
        <v>Vuggestuer</v>
      </c>
      <c r="C41" s="143" t="str">
        <f>'InstTyp-2'!A42</f>
        <v>Indre By</v>
      </c>
    </row>
    <row r="42" spans="1:3">
      <c r="A42" s="143">
        <f>'InstTyp-2'!E43</f>
        <v>35283</v>
      </c>
      <c r="B42" s="143" t="str">
        <f>'InstTyp-2'!B43</f>
        <v>Vuggestuer</v>
      </c>
      <c r="C42" s="143" t="str">
        <f>'InstTyp-2'!A43</f>
        <v>Indre By</v>
      </c>
    </row>
    <row r="43" spans="1:3">
      <c r="A43" s="143">
        <f>'InstTyp-2'!E44</f>
        <v>35303</v>
      </c>
      <c r="B43" s="143" t="str">
        <f>'InstTyp-2'!B44</f>
        <v>Børnehaver</v>
      </c>
      <c r="C43" s="143" t="str">
        <f>'InstTyp-2'!A44</f>
        <v>Amager</v>
      </c>
    </row>
    <row r="44" spans="1:3">
      <c r="A44" s="143">
        <f>'InstTyp-2'!E45</f>
        <v>35304</v>
      </c>
      <c r="B44" s="143" t="str">
        <f>'InstTyp-2'!B45</f>
        <v xml:space="preserve">Integrerede </v>
      </c>
      <c r="C44" s="143" t="str">
        <f>'InstTyp-2'!A45</f>
        <v>Valby</v>
      </c>
    </row>
    <row r="45" spans="1:3">
      <c r="A45" s="143">
        <f>'InstTyp-2'!E46</f>
        <v>35305</v>
      </c>
      <c r="B45" s="143" t="str">
        <f>'InstTyp-2'!B46</f>
        <v>Børnehaver</v>
      </c>
      <c r="C45" s="143" t="str">
        <f>'InstTyp-2'!A46</f>
        <v>Vanløse/Brønshøj-Husum</v>
      </c>
    </row>
    <row r="46" spans="1:3">
      <c r="A46" s="143">
        <f>'InstTyp-2'!E47</f>
        <v>35307</v>
      </c>
      <c r="B46" s="143" t="str">
        <f>'InstTyp-2'!B47</f>
        <v>Børnehaver</v>
      </c>
      <c r="C46" s="143" t="str">
        <f>'InstTyp-2'!A47</f>
        <v>Østerbro</v>
      </c>
    </row>
    <row r="47" spans="1:3">
      <c r="A47" s="143">
        <f>'InstTyp-2'!E48</f>
        <v>35308</v>
      </c>
      <c r="B47" s="143" t="str">
        <f>'InstTyp-2'!B48</f>
        <v xml:space="preserve">Integrerede </v>
      </c>
      <c r="C47" s="143" t="str">
        <f>'InstTyp-2'!A48</f>
        <v>Vesterbro/Kgs.Enghave</v>
      </c>
    </row>
    <row r="48" spans="1:3">
      <c r="A48" s="143">
        <f>'InstTyp-2'!E49</f>
        <v>35309</v>
      </c>
      <c r="B48" s="143" t="str">
        <f>'InstTyp-2'!B49</f>
        <v>Børnehaver</v>
      </c>
      <c r="C48" s="143" t="str">
        <f>'InstTyp-2'!A49</f>
        <v>Vanløse/Brønshøj-Husum</v>
      </c>
    </row>
    <row r="49" spans="1:3">
      <c r="A49" s="143">
        <f>'InstTyp-2'!E50</f>
        <v>35309</v>
      </c>
      <c r="B49" s="143" t="str">
        <f>'InstTyp-2'!B50</f>
        <v>Børnehaver</v>
      </c>
      <c r="C49" s="143" t="str">
        <f>'InstTyp-2'!A50</f>
        <v>Vanløse/Brønshøj-Husum</v>
      </c>
    </row>
    <row r="50" spans="1:3">
      <c r="A50" s="143">
        <f>'InstTyp-2'!E51</f>
        <v>35311</v>
      </c>
      <c r="B50" s="143" t="str">
        <f>'InstTyp-2'!B51</f>
        <v>Børnehaver</v>
      </c>
      <c r="C50" s="143" t="str">
        <f>'InstTyp-2'!A51</f>
        <v>Bispebjerg</v>
      </c>
    </row>
    <row r="51" spans="1:3">
      <c r="A51" s="143">
        <f>'InstTyp-2'!E52</f>
        <v>35312</v>
      </c>
      <c r="B51" s="143" t="str">
        <f>'InstTyp-2'!B52</f>
        <v>Børnehaver</v>
      </c>
      <c r="C51" s="143" t="str">
        <f>'InstTyp-2'!A52</f>
        <v>Nørrebro</v>
      </c>
    </row>
    <row r="52" spans="1:3">
      <c r="A52" s="143">
        <f>'InstTyp-2'!E53</f>
        <v>35313</v>
      </c>
      <c r="B52" s="143" t="str">
        <f>'InstTyp-2'!B53</f>
        <v>Børnehaver</v>
      </c>
      <c r="C52" s="143" t="str">
        <f>'InstTyp-2'!A53</f>
        <v>Valby</v>
      </c>
    </row>
    <row r="53" spans="1:3">
      <c r="A53" s="143">
        <f>'InstTyp-2'!E54</f>
        <v>35313</v>
      </c>
      <c r="B53" s="143" t="str">
        <f>'InstTyp-2'!B54</f>
        <v>Børnehaver</v>
      </c>
      <c r="C53" s="143" t="str">
        <f>'InstTyp-2'!A54</f>
        <v>Valby</v>
      </c>
    </row>
    <row r="54" spans="1:3">
      <c r="A54" s="143">
        <f>'InstTyp-2'!E55</f>
        <v>35313</v>
      </c>
      <c r="B54" s="143" t="str">
        <f>'InstTyp-2'!B55</f>
        <v>Børnehaver</v>
      </c>
      <c r="C54" s="143" t="str">
        <f>'InstTyp-2'!A55</f>
        <v>Valby</v>
      </c>
    </row>
    <row r="55" spans="1:3">
      <c r="A55" s="143">
        <f>'InstTyp-2'!E56</f>
        <v>35314</v>
      </c>
      <c r="B55" s="143" t="str">
        <f>'InstTyp-2'!B56</f>
        <v xml:space="preserve">Integrerede </v>
      </c>
      <c r="C55" s="143" t="str">
        <f>'InstTyp-2'!A56</f>
        <v>Nørrebro</v>
      </c>
    </row>
    <row r="56" spans="1:3">
      <c r="A56" s="143">
        <f>'InstTyp-2'!E57</f>
        <v>35320</v>
      </c>
      <c r="B56" s="143" t="str">
        <f>'InstTyp-2'!B57</f>
        <v xml:space="preserve">Integrerede </v>
      </c>
      <c r="C56" s="143" t="str">
        <f>'InstTyp-2'!A57</f>
        <v>Vesterbro/Kgs.Enghave</v>
      </c>
    </row>
    <row r="57" spans="1:3">
      <c r="A57" s="143">
        <f>'InstTyp-2'!E58</f>
        <v>35321</v>
      </c>
      <c r="B57" s="143" t="str">
        <f>'InstTyp-2'!B58</f>
        <v>Børnehaver</v>
      </c>
      <c r="C57" s="143" t="str">
        <f>'InstTyp-2'!A58</f>
        <v>Østerbro</v>
      </c>
    </row>
    <row r="58" spans="1:3">
      <c r="A58" s="143">
        <f>'InstTyp-2'!E59</f>
        <v>35323</v>
      </c>
      <c r="B58" s="143" t="str">
        <f>'InstTyp-2'!B59</f>
        <v>Børnehaver</v>
      </c>
      <c r="C58" s="143" t="str">
        <f>'InstTyp-2'!A59</f>
        <v>Vanløse/Brønshøj-Husum</v>
      </c>
    </row>
    <row r="59" spans="1:3">
      <c r="A59" s="143">
        <f>'InstTyp-2'!E60</f>
        <v>35324</v>
      </c>
      <c r="B59" s="143" t="str">
        <f>'InstTyp-2'!B60</f>
        <v>Børnehaver</v>
      </c>
      <c r="C59" s="143" t="str">
        <f>'InstTyp-2'!A60</f>
        <v>Valby</v>
      </c>
    </row>
    <row r="60" spans="1:3">
      <c r="A60" s="143">
        <f>'InstTyp-2'!E61</f>
        <v>35325</v>
      </c>
      <c r="B60" s="143" t="str">
        <f>'InstTyp-2'!B61</f>
        <v>Børnehaver</v>
      </c>
      <c r="C60" s="143" t="str">
        <f>'InstTyp-2'!A61</f>
        <v>Amager</v>
      </c>
    </row>
    <row r="61" spans="1:3">
      <c r="A61" s="143">
        <f>'InstTyp-2'!E62</f>
        <v>35326</v>
      </c>
      <c r="B61" s="143" t="str">
        <f>'InstTyp-2'!B62</f>
        <v xml:space="preserve">Integrerede </v>
      </c>
      <c r="C61" s="143" t="str">
        <f>'InstTyp-2'!A62</f>
        <v>Nørrebro</v>
      </c>
    </row>
    <row r="62" spans="1:3">
      <c r="A62" s="143">
        <f>'InstTyp-2'!E63</f>
        <v>35330</v>
      </c>
      <c r="B62" s="143" t="str">
        <f>'InstTyp-2'!B63</f>
        <v>Børnehaver</v>
      </c>
      <c r="C62" s="143" t="str">
        <f>'InstTyp-2'!A63</f>
        <v>Indre By</v>
      </c>
    </row>
    <row r="63" spans="1:3">
      <c r="A63" s="143">
        <f>'InstTyp-2'!E64</f>
        <v>35331</v>
      </c>
      <c r="B63" s="143" t="str">
        <f>'InstTyp-2'!B64</f>
        <v>Børnehaver</v>
      </c>
      <c r="C63" s="143" t="str">
        <f>'InstTyp-2'!A64</f>
        <v>Amager</v>
      </c>
    </row>
    <row r="64" spans="1:3">
      <c r="A64" s="143">
        <f>'InstTyp-2'!E65</f>
        <v>35332</v>
      </c>
      <c r="B64" s="143" t="str">
        <f>'InstTyp-2'!B65</f>
        <v xml:space="preserve">Integrerede </v>
      </c>
      <c r="C64" s="143" t="str">
        <f>'InstTyp-2'!A65</f>
        <v>Bispebjerg</v>
      </c>
    </row>
    <row r="65" spans="1:3">
      <c r="A65" s="143">
        <f>'InstTyp-2'!E66</f>
        <v>35333</v>
      </c>
      <c r="B65" s="143" t="str">
        <f>'InstTyp-2'!B66</f>
        <v>Børnehaver</v>
      </c>
      <c r="C65" s="143" t="str">
        <f>'InstTyp-2'!A66</f>
        <v>Vanløse/Brønshøj-Husum</v>
      </c>
    </row>
    <row r="66" spans="1:3">
      <c r="A66" s="143">
        <f>'InstTyp-2'!E67</f>
        <v>35335</v>
      </c>
      <c r="B66" s="143" t="str">
        <f>'InstTyp-2'!B67</f>
        <v>Børnehaver</v>
      </c>
      <c r="C66" s="143" t="str">
        <f>'InstTyp-2'!A67</f>
        <v>Indre By</v>
      </c>
    </row>
    <row r="67" spans="1:3">
      <c r="A67" s="143">
        <f>'InstTyp-2'!E68</f>
        <v>35337</v>
      </c>
      <c r="B67" s="143" t="str">
        <f>'InstTyp-2'!B68</f>
        <v>Børnehaver</v>
      </c>
      <c r="C67" s="143" t="str">
        <f>'InstTyp-2'!A68</f>
        <v>Indre By</v>
      </c>
    </row>
    <row r="68" spans="1:3">
      <c r="A68" s="143">
        <f>'InstTyp-2'!E69</f>
        <v>35338</v>
      </c>
      <c r="B68" s="143" t="str">
        <f>'InstTyp-2'!B69</f>
        <v>Børnehaver</v>
      </c>
      <c r="C68" s="143" t="str">
        <f>'InstTyp-2'!A69</f>
        <v>Bispebjerg</v>
      </c>
    </row>
    <row r="69" spans="1:3">
      <c r="A69" s="143">
        <f>'InstTyp-2'!E70</f>
        <v>35341</v>
      </c>
      <c r="B69" s="143" t="str">
        <f>'InstTyp-2'!B70</f>
        <v>Børnehaver</v>
      </c>
      <c r="C69" s="143" t="str">
        <f>'InstTyp-2'!A70</f>
        <v>Vanløse/Brønshøj-Husum</v>
      </c>
    </row>
    <row r="70" spans="1:3">
      <c r="A70" s="143">
        <f>'InstTyp-2'!E71</f>
        <v>35341</v>
      </c>
      <c r="B70" s="143" t="str">
        <f>'InstTyp-2'!B71</f>
        <v>Børnehaver</v>
      </c>
      <c r="C70" s="143" t="str">
        <f>'InstTyp-2'!A71</f>
        <v>Vanløse/Brønshøj-Husum</v>
      </c>
    </row>
    <row r="71" spans="1:3">
      <c r="A71" s="143">
        <f>'InstTyp-2'!E72</f>
        <v>35342</v>
      </c>
      <c r="B71" s="143" t="str">
        <f>'InstTyp-2'!B72</f>
        <v>Børnehaver</v>
      </c>
      <c r="C71" s="143" t="str">
        <f>'InstTyp-2'!A72</f>
        <v>Vanløse/Brønshøj-Husum</v>
      </c>
    </row>
    <row r="72" spans="1:3">
      <c r="A72" s="143">
        <f>'InstTyp-2'!E73</f>
        <v>35345</v>
      </c>
      <c r="B72" s="143" t="str">
        <f>'InstTyp-2'!B73</f>
        <v>Børnehaver</v>
      </c>
      <c r="C72" s="143" t="str">
        <f>'InstTyp-2'!A73</f>
        <v>Vanløse/Brønshøj-Husum</v>
      </c>
    </row>
    <row r="73" spans="1:3">
      <c r="A73" s="143">
        <f>'InstTyp-2'!E74</f>
        <v>35346</v>
      </c>
      <c r="B73" s="143" t="str">
        <f>'InstTyp-2'!B74</f>
        <v>Børnehaver</v>
      </c>
      <c r="C73" s="143" t="str">
        <f>'InstTyp-2'!A74</f>
        <v>Østerbro</v>
      </c>
    </row>
    <row r="74" spans="1:3">
      <c r="A74" s="143">
        <f>'InstTyp-2'!E75</f>
        <v>35347</v>
      </c>
      <c r="B74" s="143" t="str">
        <f>'InstTyp-2'!B75</f>
        <v>Børnehaver</v>
      </c>
      <c r="C74" s="143" t="str">
        <f>'InstTyp-2'!A75</f>
        <v>Vesterbro/Kgs.Enghave</v>
      </c>
    </row>
    <row r="75" spans="1:3">
      <c r="A75" s="143">
        <f>'InstTyp-2'!E76</f>
        <v>35351</v>
      </c>
      <c r="B75" s="143" t="str">
        <f>'InstTyp-2'!B76</f>
        <v>Børnehaver</v>
      </c>
      <c r="C75" s="143" t="str">
        <f>'InstTyp-2'!A76</f>
        <v>Amager</v>
      </c>
    </row>
    <row r="76" spans="1:3">
      <c r="A76" s="143">
        <f>'InstTyp-2'!E77</f>
        <v>35352</v>
      </c>
      <c r="B76" s="143" t="str">
        <f>'InstTyp-2'!B77</f>
        <v>Børnehaver</v>
      </c>
      <c r="C76" s="143" t="str">
        <f>'InstTyp-2'!A77</f>
        <v>Amager</v>
      </c>
    </row>
    <row r="77" spans="1:3">
      <c r="A77" s="143">
        <f>'InstTyp-2'!E78</f>
        <v>35354</v>
      </c>
      <c r="B77" s="143" t="str">
        <f>'InstTyp-2'!B78</f>
        <v>Børnehaver</v>
      </c>
      <c r="C77" s="143" t="str">
        <f>'InstTyp-2'!A78</f>
        <v>Amager</v>
      </c>
    </row>
    <row r="78" spans="1:3">
      <c r="A78" s="143">
        <f>'InstTyp-2'!E79</f>
        <v>35355</v>
      </c>
      <c r="B78" s="143" t="str">
        <f>'InstTyp-2'!B79</f>
        <v>Børnehaver</v>
      </c>
      <c r="C78" s="143" t="str">
        <f>'InstTyp-2'!A79</f>
        <v>Amager</v>
      </c>
    </row>
    <row r="79" spans="1:3">
      <c r="A79" s="143">
        <f>'InstTyp-2'!E80</f>
        <v>35357</v>
      </c>
      <c r="B79" s="143" t="str">
        <f>'InstTyp-2'!B80</f>
        <v>Børnehaver</v>
      </c>
      <c r="C79" s="143" t="str">
        <f>'InstTyp-2'!A80</f>
        <v>Nørrebro</v>
      </c>
    </row>
    <row r="80" spans="1:3">
      <c r="A80" s="143">
        <f>'InstTyp-2'!E81</f>
        <v>35358</v>
      </c>
      <c r="B80" s="143" t="str">
        <f>'InstTyp-2'!B81</f>
        <v>Børnehaver</v>
      </c>
      <c r="C80" s="143" t="str">
        <f>'InstTyp-2'!A81</f>
        <v>Østerbro</v>
      </c>
    </row>
    <row r="81" spans="1:3">
      <c r="A81" s="143">
        <f>'InstTyp-2'!E82</f>
        <v>35359</v>
      </c>
      <c r="B81" s="143" t="str">
        <f>'InstTyp-2'!B82</f>
        <v>Børnehaver</v>
      </c>
      <c r="C81" s="143" t="str">
        <f>'InstTyp-2'!A82</f>
        <v>Nørrebro</v>
      </c>
    </row>
    <row r="82" spans="1:3">
      <c r="A82" s="143">
        <f>'InstTyp-2'!E83</f>
        <v>35360</v>
      </c>
      <c r="B82" s="143" t="str">
        <f>'InstTyp-2'!B83</f>
        <v>Børnehaver</v>
      </c>
      <c r="C82" s="143" t="str">
        <f>'InstTyp-2'!A83</f>
        <v>Bispebjerg</v>
      </c>
    </row>
    <row r="83" spans="1:3">
      <c r="A83" s="143">
        <f>'InstTyp-2'!E84</f>
        <v>35361</v>
      </c>
      <c r="B83" s="143" t="str">
        <f>'InstTyp-2'!B84</f>
        <v>Børnehaver</v>
      </c>
      <c r="C83" s="143" t="str">
        <f>'InstTyp-2'!A84</f>
        <v>Indre By</v>
      </c>
    </row>
    <row r="84" spans="1:3">
      <c r="A84" s="143">
        <f>'InstTyp-2'!E85</f>
        <v>35362</v>
      </c>
      <c r="B84" s="143" t="str">
        <f>'InstTyp-2'!B85</f>
        <v>Børnehaver</v>
      </c>
      <c r="C84" s="143" t="str">
        <f>'InstTyp-2'!A85</f>
        <v>Bispebjerg</v>
      </c>
    </row>
    <row r="85" spans="1:3">
      <c r="A85" s="143">
        <f>'InstTyp-2'!E86</f>
        <v>35365</v>
      </c>
      <c r="B85" s="143" t="str">
        <f>'InstTyp-2'!B86</f>
        <v>Børnehaver</v>
      </c>
      <c r="C85" s="143" t="str">
        <f>'InstTyp-2'!A86</f>
        <v>Vanløse/Brønshøj-Husum</v>
      </c>
    </row>
    <row r="86" spans="1:3">
      <c r="A86" s="143">
        <f>'InstTyp-2'!E87</f>
        <v>35367</v>
      </c>
      <c r="B86" s="143" t="str">
        <f>'InstTyp-2'!B87</f>
        <v>Børnehaver</v>
      </c>
      <c r="C86" s="143" t="str">
        <f>'InstTyp-2'!A87</f>
        <v>Vanløse/Brønshøj-Husum</v>
      </c>
    </row>
    <row r="87" spans="1:3">
      <c r="A87" s="143">
        <f>'InstTyp-2'!E88</f>
        <v>35368</v>
      </c>
      <c r="B87" s="143" t="str">
        <f>'InstTyp-2'!B88</f>
        <v>Børnehaver</v>
      </c>
      <c r="C87" s="143" t="str">
        <f>'InstTyp-2'!A88</f>
        <v>Vanløse/Brønshøj-Husum</v>
      </c>
    </row>
    <row r="88" spans="1:3">
      <c r="A88" s="143">
        <f>'InstTyp-2'!E89</f>
        <v>35372</v>
      </c>
      <c r="B88" s="143" t="str">
        <f>'InstTyp-2'!B89</f>
        <v>Børnehaver</v>
      </c>
      <c r="C88" s="143" t="str">
        <f>'InstTyp-2'!A89</f>
        <v>Vanløse/Brønshøj-Husum</v>
      </c>
    </row>
    <row r="89" spans="1:3">
      <c r="A89" s="143">
        <f>'InstTyp-2'!E90</f>
        <v>35377</v>
      </c>
      <c r="B89" s="143" t="str">
        <f>'InstTyp-2'!B90</f>
        <v>Børnehaver</v>
      </c>
      <c r="C89" s="143" t="str">
        <f>'InstTyp-2'!A90</f>
        <v>Vanløse/Brønshøj-Husum</v>
      </c>
    </row>
    <row r="90" spans="1:3">
      <c r="A90" s="143">
        <f>'InstTyp-2'!E91</f>
        <v>35379</v>
      </c>
      <c r="B90" s="143" t="str">
        <f>'InstTyp-2'!B91</f>
        <v>Børnehaver</v>
      </c>
      <c r="C90" s="143" t="str">
        <f>'InstTyp-2'!A91</f>
        <v>Vanløse/Brønshøj-Husum</v>
      </c>
    </row>
    <row r="91" spans="1:3">
      <c r="A91" s="143">
        <f>'InstTyp-2'!E92</f>
        <v>35380</v>
      </c>
      <c r="B91" s="143" t="str">
        <f>'InstTyp-2'!B92</f>
        <v>Børnehaver</v>
      </c>
      <c r="C91" s="143" t="str">
        <f>'InstTyp-2'!A92</f>
        <v>Bispebjerg</v>
      </c>
    </row>
    <row r="92" spans="1:3">
      <c r="A92" s="143">
        <f>'InstTyp-2'!E93</f>
        <v>35381</v>
      </c>
      <c r="B92" s="143" t="str">
        <f>'InstTyp-2'!B93</f>
        <v>Børnehaver</v>
      </c>
      <c r="C92" s="143" t="str">
        <f>'InstTyp-2'!A93</f>
        <v>Nørrebro</v>
      </c>
    </row>
    <row r="93" spans="1:3">
      <c r="A93" s="143">
        <f>'InstTyp-2'!E94</f>
        <v>35383</v>
      </c>
      <c r="B93" s="143" t="str">
        <f>'InstTyp-2'!B94</f>
        <v>Børnehaver</v>
      </c>
      <c r="C93" s="143" t="str">
        <f>'InstTyp-2'!A94</f>
        <v>Amager</v>
      </c>
    </row>
    <row r="94" spans="1:3">
      <c r="A94" s="143">
        <f>'InstTyp-2'!E95</f>
        <v>35385</v>
      </c>
      <c r="B94" s="143" t="str">
        <f>'InstTyp-2'!B95</f>
        <v>Børnehaver</v>
      </c>
      <c r="C94" s="143" t="str">
        <f>'InstTyp-2'!A95</f>
        <v>Østerbro</v>
      </c>
    </row>
    <row r="95" spans="1:3">
      <c r="A95" s="143">
        <f>'InstTyp-2'!E96</f>
        <v>35386</v>
      </c>
      <c r="B95" s="143" t="str">
        <f>'InstTyp-2'!B96</f>
        <v>Børnehaver</v>
      </c>
      <c r="C95" s="143" t="str">
        <f>'InstTyp-2'!A96</f>
        <v>Vanløse/Brønshøj-Husum</v>
      </c>
    </row>
    <row r="96" spans="1:3">
      <c r="A96" s="143">
        <f>'InstTyp-2'!E97</f>
        <v>35386</v>
      </c>
      <c r="B96" s="143" t="str">
        <f>'InstTyp-2'!B97</f>
        <v>Børnehaver</v>
      </c>
      <c r="C96" s="143" t="str">
        <f>'InstTyp-2'!A97</f>
        <v>Vanløse/Brønshøj-Husum</v>
      </c>
    </row>
    <row r="97" spans="1:3">
      <c r="A97" s="143">
        <f>'InstTyp-2'!E98</f>
        <v>35389</v>
      </c>
      <c r="B97" s="143" t="str">
        <f>'InstTyp-2'!B98</f>
        <v>Børnehaver</v>
      </c>
      <c r="C97" s="143" t="str">
        <f>'InstTyp-2'!A98</f>
        <v>Bispebjerg</v>
      </c>
    </row>
    <row r="98" spans="1:3">
      <c r="A98" s="143">
        <f>'InstTyp-2'!E99</f>
        <v>35393</v>
      </c>
      <c r="B98" s="143" t="str">
        <f>'InstTyp-2'!B99</f>
        <v>Børnehaver</v>
      </c>
      <c r="C98" s="143" t="str">
        <f>'InstTyp-2'!A99</f>
        <v>Vanløse/Brønshøj-Husum</v>
      </c>
    </row>
    <row r="99" spans="1:3">
      <c r="A99" s="143">
        <f>'InstTyp-2'!E100</f>
        <v>35394</v>
      </c>
      <c r="B99" s="143" t="str">
        <f>'InstTyp-2'!B100</f>
        <v>Børnehaver</v>
      </c>
      <c r="C99" s="143" t="str">
        <f>'InstTyp-2'!A100</f>
        <v>Østerbro</v>
      </c>
    </row>
    <row r="100" spans="1:3">
      <c r="A100" s="143">
        <f>'InstTyp-2'!E101</f>
        <v>35395</v>
      </c>
      <c r="B100" s="143" t="str">
        <f>'InstTyp-2'!B101</f>
        <v>Børnehaver</v>
      </c>
      <c r="C100" s="143" t="str">
        <f>'InstTyp-2'!A101</f>
        <v>Amager</v>
      </c>
    </row>
    <row r="101" spans="1:3">
      <c r="A101" s="143">
        <f>'InstTyp-2'!E102</f>
        <v>35400</v>
      </c>
      <c r="B101" s="143" t="str">
        <f>'InstTyp-2'!B102</f>
        <v>Børnehaver</v>
      </c>
      <c r="C101" s="143" t="str">
        <f>'InstTyp-2'!A102</f>
        <v>Amager</v>
      </c>
    </row>
    <row r="102" spans="1:3">
      <c r="A102" s="143">
        <f>'InstTyp-2'!E103</f>
        <v>35402</v>
      </c>
      <c r="B102" s="143" t="str">
        <f>'InstTyp-2'!B103</f>
        <v>Børnehaver</v>
      </c>
      <c r="C102" s="143" t="str">
        <f>'InstTyp-2'!A103</f>
        <v>Amager</v>
      </c>
    </row>
    <row r="103" spans="1:3">
      <c r="A103" s="143">
        <f>'InstTyp-2'!E104</f>
        <v>35403</v>
      </c>
      <c r="B103" s="143" t="str">
        <f>'InstTyp-2'!B104</f>
        <v>Børnehaver</v>
      </c>
      <c r="C103" s="143" t="str">
        <f>'InstTyp-2'!A104</f>
        <v>Amager</v>
      </c>
    </row>
    <row r="104" spans="1:3">
      <c r="A104" s="143">
        <f>'InstTyp-2'!E105</f>
        <v>35405</v>
      </c>
      <c r="B104" s="143" t="str">
        <f>'InstTyp-2'!B105</f>
        <v xml:space="preserve">Integrerede </v>
      </c>
      <c r="C104" s="143" t="str">
        <f>'InstTyp-2'!A105</f>
        <v>Amager</v>
      </c>
    </row>
    <row r="105" spans="1:3">
      <c r="A105" s="143">
        <f>'InstTyp-2'!E106</f>
        <v>35408</v>
      </c>
      <c r="B105" s="143" t="str">
        <f>'InstTyp-2'!B106</f>
        <v xml:space="preserve">Integrerede </v>
      </c>
      <c r="C105" s="143" t="str">
        <f>'InstTyp-2'!A106</f>
        <v>Amager</v>
      </c>
    </row>
    <row r="106" spans="1:3">
      <c r="A106" s="143">
        <f>'InstTyp-2'!E107</f>
        <v>35410</v>
      </c>
      <c r="B106" s="143" t="str">
        <f>'InstTyp-2'!B107</f>
        <v>Børnehaver</v>
      </c>
      <c r="C106" s="143" t="str">
        <f>'InstTyp-2'!A107</f>
        <v>Vanløse/Brønshøj-Husum</v>
      </c>
    </row>
    <row r="107" spans="1:3">
      <c r="A107" s="143">
        <f>'InstTyp-2'!E108</f>
        <v>35411</v>
      </c>
      <c r="B107" s="143" t="str">
        <f>'InstTyp-2'!B108</f>
        <v>Børnehaver</v>
      </c>
      <c r="C107" s="143" t="str">
        <f>'InstTyp-2'!A108</f>
        <v>Vesterbro/Kgs.Enghave</v>
      </c>
    </row>
    <row r="108" spans="1:3">
      <c r="A108" s="143">
        <f>'InstTyp-2'!E109</f>
        <v>35414</v>
      </c>
      <c r="B108" s="143" t="str">
        <f>'InstTyp-2'!B109</f>
        <v>Børnehaver</v>
      </c>
      <c r="C108" s="143" t="str">
        <f>'InstTyp-2'!A109</f>
        <v>Østerbro</v>
      </c>
    </row>
    <row r="109" spans="1:3">
      <c r="A109" s="143">
        <f>'InstTyp-2'!E110</f>
        <v>35415</v>
      </c>
      <c r="B109" s="143" t="str">
        <f>'InstTyp-2'!B110</f>
        <v>Børnehaver</v>
      </c>
      <c r="C109" s="143" t="str">
        <f>'InstTyp-2'!A110</f>
        <v>Vanløse/Brønshøj-Husum</v>
      </c>
    </row>
    <row r="110" spans="1:3">
      <c r="A110" s="143">
        <f>'InstTyp-2'!E111</f>
        <v>35416</v>
      </c>
      <c r="B110" s="143" t="str">
        <f>'InstTyp-2'!B111</f>
        <v>Børnehaver</v>
      </c>
      <c r="C110" s="143" t="str">
        <f>'InstTyp-2'!A111</f>
        <v>Vesterbro/Kgs.Enghave</v>
      </c>
    </row>
    <row r="111" spans="1:3">
      <c r="A111" s="143">
        <f>'InstTyp-2'!E112</f>
        <v>35420</v>
      </c>
      <c r="B111" s="143" t="str">
        <f>'InstTyp-2'!B112</f>
        <v xml:space="preserve">Integrerede </v>
      </c>
      <c r="C111" s="143" t="str">
        <f>'InstTyp-2'!A112</f>
        <v>Valby</v>
      </c>
    </row>
    <row r="112" spans="1:3">
      <c r="A112" s="143">
        <f>'InstTyp-2'!E113</f>
        <v>35421</v>
      </c>
      <c r="B112" s="143" t="str">
        <f>'InstTyp-2'!B113</f>
        <v>Børnehaver</v>
      </c>
      <c r="C112" s="143" t="str">
        <f>'InstTyp-2'!A113</f>
        <v>Østerbro</v>
      </c>
    </row>
    <row r="113" spans="1:3">
      <c r="A113" s="143">
        <f>'InstTyp-2'!E114</f>
        <v>35425</v>
      </c>
      <c r="B113" s="143" t="str">
        <f>'InstTyp-2'!B114</f>
        <v xml:space="preserve">Integrerede </v>
      </c>
      <c r="C113" s="143" t="str">
        <f>'InstTyp-2'!A114</f>
        <v>Østerbro</v>
      </c>
    </row>
    <row r="114" spans="1:3">
      <c r="A114" s="143">
        <f>'InstTyp-2'!E115</f>
        <v>35427</v>
      </c>
      <c r="B114" s="143" t="str">
        <f>'InstTyp-2'!B115</f>
        <v>Børnehaver</v>
      </c>
      <c r="C114" s="143" t="str">
        <f>'InstTyp-2'!A115</f>
        <v>Indre By</v>
      </c>
    </row>
    <row r="115" spans="1:3">
      <c r="A115" s="143">
        <f>'InstTyp-2'!E116</f>
        <v>35428</v>
      </c>
      <c r="B115" s="143" t="str">
        <f>'InstTyp-2'!B116</f>
        <v>Børnehaver</v>
      </c>
      <c r="C115" s="143" t="str">
        <f>'InstTyp-2'!A116</f>
        <v>Bispebjerg</v>
      </c>
    </row>
    <row r="116" spans="1:3">
      <c r="A116" s="143">
        <f>'InstTyp-2'!E117</f>
        <v>35430</v>
      </c>
      <c r="B116" s="143" t="str">
        <f>'InstTyp-2'!B117</f>
        <v>Børnehaver</v>
      </c>
      <c r="C116" s="143" t="str">
        <f>'InstTyp-2'!A117</f>
        <v>Bispebjerg</v>
      </c>
    </row>
    <row r="117" spans="1:3">
      <c r="A117" s="143">
        <f>'InstTyp-2'!E118</f>
        <v>35431</v>
      </c>
      <c r="B117" s="143" t="str">
        <f>'InstTyp-2'!B118</f>
        <v>Børnehaver</v>
      </c>
      <c r="C117" s="143" t="str">
        <f>'InstTyp-2'!A118</f>
        <v>Vesterbro/Kgs.Enghave</v>
      </c>
    </row>
    <row r="118" spans="1:3">
      <c r="A118" s="143">
        <f>'InstTyp-2'!E119</f>
        <v>35433</v>
      </c>
      <c r="B118" s="143" t="str">
        <f>'InstTyp-2'!B119</f>
        <v xml:space="preserve">Integrerede </v>
      </c>
      <c r="C118" s="143" t="str">
        <f>'InstTyp-2'!A119</f>
        <v>Vesterbro/Kgs.Enghave</v>
      </c>
    </row>
    <row r="119" spans="1:3">
      <c r="A119" s="143">
        <f>'InstTyp-2'!E120</f>
        <v>35434</v>
      </c>
      <c r="B119" s="143" t="str">
        <f>'InstTyp-2'!B120</f>
        <v>Børnehaver</v>
      </c>
      <c r="C119" s="143" t="str">
        <f>'InstTyp-2'!A120</f>
        <v>Indre By</v>
      </c>
    </row>
    <row r="120" spans="1:3">
      <c r="A120" s="143">
        <f>'InstTyp-2'!E121</f>
        <v>35435</v>
      </c>
      <c r="B120" s="143" t="str">
        <f>'InstTyp-2'!B121</f>
        <v>Børnehaver</v>
      </c>
      <c r="C120" s="143" t="str">
        <f>'InstTyp-2'!A121</f>
        <v>Indre By</v>
      </c>
    </row>
    <row r="121" spans="1:3">
      <c r="A121" s="143">
        <f>'InstTyp-2'!E122</f>
        <v>35436</v>
      </c>
      <c r="B121" s="143" t="str">
        <f>'InstTyp-2'!B122</f>
        <v>Børnehaver</v>
      </c>
      <c r="C121" s="143" t="str">
        <f>'InstTyp-2'!A122</f>
        <v>Østerbro</v>
      </c>
    </row>
    <row r="122" spans="1:3">
      <c r="A122" s="143">
        <f>'InstTyp-2'!E123</f>
        <v>35437</v>
      </c>
      <c r="B122" s="143" t="str">
        <f>'InstTyp-2'!B123</f>
        <v>Børnehaver</v>
      </c>
      <c r="C122" s="143" t="str">
        <f>'InstTyp-2'!A123</f>
        <v>Amager</v>
      </c>
    </row>
    <row r="123" spans="1:3">
      <c r="A123" s="143">
        <f>'InstTyp-2'!E124</f>
        <v>35440</v>
      </c>
      <c r="B123" s="143" t="str">
        <f>'InstTyp-2'!B124</f>
        <v>Børnehaver</v>
      </c>
      <c r="C123" s="143" t="str">
        <f>'InstTyp-2'!A124</f>
        <v>Vesterbro/Kgs.Enghave</v>
      </c>
    </row>
    <row r="124" spans="1:3">
      <c r="A124" s="143">
        <f>'InstTyp-2'!E125</f>
        <v>35442</v>
      </c>
      <c r="B124" s="143" t="str">
        <f>'InstTyp-2'!B125</f>
        <v>Børnehaver</v>
      </c>
      <c r="C124" s="143" t="str">
        <f>'InstTyp-2'!A125</f>
        <v>Vanløse/Brønshøj-Husum</v>
      </c>
    </row>
    <row r="125" spans="1:3">
      <c r="A125" s="143">
        <f>'InstTyp-2'!E126</f>
        <v>35443</v>
      </c>
      <c r="B125" s="143" t="str">
        <f>'InstTyp-2'!B126</f>
        <v>Børnehaver</v>
      </c>
      <c r="C125" s="143" t="str">
        <f>'InstTyp-2'!A126</f>
        <v>Valby</v>
      </c>
    </row>
    <row r="126" spans="1:3">
      <c r="A126" s="143">
        <f>'InstTyp-2'!E127</f>
        <v>35445</v>
      </c>
      <c r="B126" s="143" t="str">
        <f>'InstTyp-2'!B127</f>
        <v>Børnehaver</v>
      </c>
      <c r="C126" s="143" t="str">
        <f>'InstTyp-2'!A127</f>
        <v>Amager</v>
      </c>
    </row>
    <row r="127" spans="1:3">
      <c r="A127" s="143">
        <f>'InstTyp-2'!E128</f>
        <v>35446</v>
      </c>
      <c r="B127" s="143" t="str">
        <f>'InstTyp-2'!B128</f>
        <v>Børnehaver</v>
      </c>
      <c r="C127" s="143" t="str">
        <f>'InstTyp-2'!A128</f>
        <v>Vanløse/Brønshøj-Husum</v>
      </c>
    </row>
    <row r="128" spans="1:3">
      <c r="A128" s="143">
        <f>'InstTyp-2'!E129</f>
        <v>35448</v>
      </c>
      <c r="B128" s="143" t="str">
        <f>'InstTyp-2'!B129</f>
        <v>Børnehaver</v>
      </c>
      <c r="C128" s="143" t="str">
        <f>'InstTyp-2'!A129</f>
        <v>Indre By</v>
      </c>
    </row>
    <row r="129" spans="1:3">
      <c r="A129" s="143">
        <f>'InstTyp-2'!E130</f>
        <v>35451</v>
      </c>
      <c r="B129" s="143" t="str">
        <f>'InstTyp-2'!B130</f>
        <v>Børnehaver</v>
      </c>
      <c r="C129" s="143" t="str">
        <f>'InstTyp-2'!A130</f>
        <v>Østerbro</v>
      </c>
    </row>
    <row r="130" spans="1:3">
      <c r="A130" s="143">
        <f>'InstTyp-2'!E131</f>
        <v>35455</v>
      </c>
      <c r="B130" s="143" t="str">
        <f>'InstTyp-2'!B131</f>
        <v>Børnehaver</v>
      </c>
      <c r="C130" s="143" t="str">
        <f>'InstTyp-2'!A131</f>
        <v>Amager</v>
      </c>
    </row>
    <row r="131" spans="1:3">
      <c r="A131" s="143">
        <f>'InstTyp-2'!E132</f>
        <v>35456</v>
      </c>
      <c r="B131" s="143" t="str">
        <f>'InstTyp-2'!B132</f>
        <v>Børnehaver</v>
      </c>
      <c r="C131" s="143" t="str">
        <f>'InstTyp-2'!A132</f>
        <v>Amager</v>
      </c>
    </row>
    <row r="132" spans="1:3">
      <c r="A132" s="143">
        <f>'InstTyp-2'!E133</f>
        <v>35460</v>
      </c>
      <c r="B132" s="143" t="str">
        <f>'InstTyp-2'!B133</f>
        <v>Børnehaver</v>
      </c>
      <c r="C132" s="143" t="str">
        <f>'InstTyp-2'!A133</f>
        <v>Amager</v>
      </c>
    </row>
    <row r="133" spans="1:3">
      <c r="A133" s="143">
        <f>'InstTyp-2'!E134</f>
        <v>35462</v>
      </c>
      <c r="B133" s="143" t="str">
        <f>'InstTyp-2'!B134</f>
        <v>Børnehaver</v>
      </c>
      <c r="C133" s="143" t="str">
        <f>'InstTyp-2'!A134</f>
        <v>Indre By</v>
      </c>
    </row>
    <row r="134" spans="1:3">
      <c r="A134" s="143">
        <f>'InstTyp-2'!E135</f>
        <v>35464</v>
      </c>
      <c r="B134" s="143" t="str">
        <f>'InstTyp-2'!B135</f>
        <v>Børnehaver</v>
      </c>
      <c r="C134" s="143" t="str">
        <f>'InstTyp-2'!A135</f>
        <v>Vesterbro/Kgs.Enghave</v>
      </c>
    </row>
    <row r="135" spans="1:3">
      <c r="A135" s="143">
        <f>'InstTyp-2'!E136</f>
        <v>35467</v>
      </c>
      <c r="B135" s="143" t="str">
        <f>'InstTyp-2'!B136</f>
        <v>Børnehaver</v>
      </c>
      <c r="C135" s="143" t="str">
        <f>'InstTyp-2'!A136</f>
        <v>Bispebjerg</v>
      </c>
    </row>
    <row r="136" spans="1:3">
      <c r="A136" s="143">
        <f>'InstTyp-2'!E137</f>
        <v>35468</v>
      </c>
      <c r="B136" s="143" t="str">
        <f>'InstTyp-2'!B137</f>
        <v>Børnehaver</v>
      </c>
      <c r="C136" s="143" t="str">
        <f>'InstTyp-2'!A137</f>
        <v>Østerbro</v>
      </c>
    </row>
    <row r="137" spans="1:3">
      <c r="A137" s="143">
        <f>'InstTyp-2'!E138</f>
        <v>35471</v>
      </c>
      <c r="B137" s="143" t="str">
        <f>'InstTyp-2'!B138</f>
        <v>Børnehaver</v>
      </c>
      <c r="C137" s="143" t="str">
        <f>'InstTyp-2'!A138</f>
        <v>Nørrebro</v>
      </c>
    </row>
    <row r="138" spans="1:3">
      <c r="A138" s="143">
        <f>'InstTyp-2'!E139</f>
        <v>35472</v>
      </c>
      <c r="B138" s="143" t="str">
        <f>'InstTyp-2'!B139</f>
        <v>Børnehaver</v>
      </c>
      <c r="C138" s="143" t="str">
        <f>'InstTyp-2'!A139</f>
        <v>Amager</v>
      </c>
    </row>
    <row r="139" spans="1:3">
      <c r="A139" s="143">
        <f>'InstTyp-2'!E140</f>
        <v>35475</v>
      </c>
      <c r="B139" s="143" t="str">
        <f>'InstTyp-2'!B140</f>
        <v>Børnehaver</v>
      </c>
      <c r="C139" s="143" t="str">
        <f>'InstTyp-2'!A140</f>
        <v>Amager</v>
      </c>
    </row>
    <row r="140" spans="1:3">
      <c r="A140" s="143">
        <f>'InstTyp-2'!E141</f>
        <v>35477</v>
      </c>
      <c r="B140" s="143" t="str">
        <f>'InstTyp-2'!B141</f>
        <v>Børnehaver</v>
      </c>
      <c r="C140" s="143" t="str">
        <f>'InstTyp-2'!A141</f>
        <v>Nørrebro</v>
      </c>
    </row>
    <row r="141" spans="1:3">
      <c r="A141" s="143">
        <f>'InstTyp-2'!E142</f>
        <v>35477</v>
      </c>
      <c r="B141" s="143" t="str">
        <f>'InstTyp-2'!B142</f>
        <v>Børnehaver</v>
      </c>
      <c r="C141" s="143" t="str">
        <f>'InstTyp-2'!A142</f>
        <v>Nørrebro</v>
      </c>
    </row>
    <row r="142" spans="1:3">
      <c r="A142" s="143">
        <f>'InstTyp-2'!E143</f>
        <v>35483</v>
      </c>
      <c r="B142" s="143" t="str">
        <f>'InstTyp-2'!B143</f>
        <v>Børnehaver</v>
      </c>
      <c r="C142" s="143" t="str">
        <f>'InstTyp-2'!A143</f>
        <v>Indre By</v>
      </c>
    </row>
    <row r="143" spans="1:3">
      <c r="A143" s="143">
        <f>'InstTyp-2'!E144</f>
        <v>35484</v>
      </c>
      <c r="B143" s="143" t="str">
        <f>'InstTyp-2'!B144</f>
        <v>Børnehaver</v>
      </c>
      <c r="C143" s="143" t="str">
        <f>'InstTyp-2'!A144</f>
        <v>Vanløse/Brønshøj-Husum</v>
      </c>
    </row>
    <row r="144" spans="1:3">
      <c r="A144" s="143">
        <f>'InstTyp-2'!E145</f>
        <v>35488</v>
      </c>
      <c r="B144" s="143" t="str">
        <f>'InstTyp-2'!B145</f>
        <v>Børnehaver</v>
      </c>
      <c r="C144" s="143" t="str">
        <f>'InstTyp-2'!A145</f>
        <v>Østerbro</v>
      </c>
    </row>
    <row r="145" spans="1:3">
      <c r="A145" s="143">
        <f>'InstTyp-2'!E146</f>
        <v>35490</v>
      </c>
      <c r="B145" s="143" t="str">
        <f>'InstTyp-2'!B146</f>
        <v xml:space="preserve">Integrerede </v>
      </c>
      <c r="C145" s="143" t="str">
        <f>'InstTyp-2'!A146</f>
        <v>Valby</v>
      </c>
    </row>
    <row r="146" spans="1:3">
      <c r="A146" s="143">
        <f>'InstTyp-2'!E147</f>
        <v>35490</v>
      </c>
      <c r="B146" s="143" t="str">
        <f>'InstTyp-2'!B147</f>
        <v xml:space="preserve">Integrerede </v>
      </c>
      <c r="C146" s="143" t="str">
        <f>'InstTyp-2'!A147</f>
        <v>Valby</v>
      </c>
    </row>
    <row r="147" spans="1:3">
      <c r="A147" s="143">
        <f>'InstTyp-2'!E148</f>
        <v>35492</v>
      </c>
      <c r="B147" s="143" t="str">
        <f>'InstTyp-2'!B148</f>
        <v>Børnehaver</v>
      </c>
      <c r="C147" s="143" t="str">
        <f>'InstTyp-2'!A148</f>
        <v>Vanløse/Brønshøj-Husum</v>
      </c>
    </row>
    <row r="148" spans="1:3">
      <c r="A148" s="143">
        <f>'InstTyp-2'!E149</f>
        <v>35493</v>
      </c>
      <c r="B148" s="143" t="str">
        <f>'InstTyp-2'!B149</f>
        <v>Børnehaver</v>
      </c>
      <c r="C148" s="143" t="str">
        <f>'InstTyp-2'!A149</f>
        <v>Vanløse/Brønshøj-Husum</v>
      </c>
    </row>
    <row r="149" spans="1:3">
      <c r="A149" s="143">
        <f>'InstTyp-2'!E150</f>
        <v>35495</v>
      </c>
      <c r="B149" s="143" t="str">
        <f>'InstTyp-2'!B150</f>
        <v>Børnehaver</v>
      </c>
      <c r="C149" s="143" t="str">
        <f>'InstTyp-2'!A150</f>
        <v>Østerbro</v>
      </c>
    </row>
    <row r="150" spans="1:3">
      <c r="A150" s="143">
        <f>'InstTyp-2'!E151</f>
        <v>35497</v>
      </c>
      <c r="B150" s="143" t="str">
        <f>'InstTyp-2'!B151</f>
        <v>Børnehaver</v>
      </c>
      <c r="C150" s="143" t="str">
        <f>'InstTyp-2'!A151</f>
        <v>Østerbro</v>
      </c>
    </row>
    <row r="151" spans="1:3">
      <c r="A151" s="143">
        <f>'InstTyp-2'!E152</f>
        <v>35497</v>
      </c>
      <c r="B151" s="143" t="str">
        <f>'InstTyp-2'!B152</f>
        <v>Børnehaver</v>
      </c>
      <c r="C151" s="143" t="str">
        <f>'InstTyp-2'!A152</f>
        <v>Østerbro</v>
      </c>
    </row>
    <row r="152" spans="1:3">
      <c r="A152" s="143">
        <f>'InstTyp-2'!E153</f>
        <v>35498</v>
      </c>
      <c r="B152" s="143" t="str">
        <f>'InstTyp-2'!B153</f>
        <v>Børnehaver</v>
      </c>
      <c r="C152" s="143" t="str">
        <f>'InstTyp-2'!A153</f>
        <v>Østerbro</v>
      </c>
    </row>
    <row r="153" spans="1:3">
      <c r="A153" s="143">
        <f>'InstTyp-2'!E154</f>
        <v>35500</v>
      </c>
      <c r="B153" s="143" t="str">
        <f>'InstTyp-2'!B154</f>
        <v xml:space="preserve">Integrerede </v>
      </c>
      <c r="C153" s="143" t="str">
        <f>'InstTyp-2'!A154</f>
        <v>Østerbro</v>
      </c>
    </row>
    <row r="154" spans="1:3">
      <c r="A154" s="143">
        <f>'InstTyp-2'!E155</f>
        <v>35501</v>
      </c>
      <c r="B154" s="143" t="str">
        <f>'InstTyp-2'!B155</f>
        <v>Børnehaver</v>
      </c>
      <c r="C154" s="143" t="str">
        <f>'InstTyp-2'!A155</f>
        <v>Vanløse/Brønshøj-Husum</v>
      </c>
    </row>
    <row r="155" spans="1:3">
      <c r="A155" s="143">
        <f>'InstTyp-2'!E156</f>
        <v>35505</v>
      </c>
      <c r="B155" s="143" t="str">
        <f>'InstTyp-2'!B156</f>
        <v>Børnehaver</v>
      </c>
      <c r="C155" s="143" t="str">
        <f>'InstTyp-2'!A156</f>
        <v>Nørrebro</v>
      </c>
    </row>
    <row r="156" spans="1:3">
      <c r="A156" s="143">
        <f>'InstTyp-2'!E157</f>
        <v>35506</v>
      </c>
      <c r="B156" s="143" t="str">
        <f>'InstTyp-2'!B157</f>
        <v>Børnehaver</v>
      </c>
      <c r="C156" s="143" t="str">
        <f>'InstTyp-2'!A157</f>
        <v>Nørrebro</v>
      </c>
    </row>
    <row r="157" spans="1:3">
      <c r="A157" s="143">
        <f>'InstTyp-2'!E158</f>
        <v>35507</v>
      </c>
      <c r="B157" s="143" t="str">
        <f>'InstTyp-2'!B158</f>
        <v>Børnehaver</v>
      </c>
      <c r="C157" s="143" t="str">
        <f>'InstTyp-2'!A158</f>
        <v>Indre By</v>
      </c>
    </row>
    <row r="158" spans="1:3">
      <c r="A158" s="143">
        <f>'InstTyp-2'!E159</f>
        <v>35508</v>
      </c>
      <c r="B158" s="143" t="str">
        <f>'InstTyp-2'!B159</f>
        <v>Børnehaver</v>
      </c>
      <c r="C158" s="143" t="str">
        <f>'InstTyp-2'!A159</f>
        <v>Nørrebro</v>
      </c>
    </row>
    <row r="159" spans="1:3">
      <c r="A159" s="143">
        <f>'InstTyp-2'!E160</f>
        <v>35509</v>
      </c>
      <c r="B159" s="143" t="str">
        <f>'InstTyp-2'!B160</f>
        <v>Børnehaver</v>
      </c>
      <c r="C159" s="143" t="str">
        <f>'InstTyp-2'!A160</f>
        <v>Indre By</v>
      </c>
    </row>
    <row r="160" spans="1:3">
      <c r="A160" s="143">
        <f>'InstTyp-2'!E161</f>
        <v>35510</v>
      </c>
      <c r="B160" s="143" t="str">
        <f>'InstTyp-2'!B161</f>
        <v>Børnehaver</v>
      </c>
      <c r="C160" s="143" t="str">
        <f>'InstTyp-2'!A161</f>
        <v>Indre By</v>
      </c>
    </row>
    <row r="161" spans="1:3">
      <c r="A161" s="143">
        <f>'InstTyp-2'!E162</f>
        <v>35511</v>
      </c>
      <c r="B161" s="143" t="str">
        <f>'InstTyp-2'!B162</f>
        <v>Børnehaver</v>
      </c>
      <c r="C161" s="143" t="str">
        <f>'InstTyp-2'!A162</f>
        <v>Indre By</v>
      </c>
    </row>
    <row r="162" spans="1:3">
      <c r="A162" s="143">
        <f>'InstTyp-2'!E163</f>
        <v>35512</v>
      </c>
      <c r="B162" s="143" t="str">
        <f>'InstTyp-2'!B163</f>
        <v>Børnehaver</v>
      </c>
      <c r="C162" s="143" t="str">
        <f>'InstTyp-2'!A163</f>
        <v>Nørrebro</v>
      </c>
    </row>
    <row r="163" spans="1:3">
      <c r="A163" s="143">
        <f>'InstTyp-2'!E164</f>
        <v>35513</v>
      </c>
      <c r="B163" s="143" t="str">
        <f>'InstTyp-2'!B164</f>
        <v xml:space="preserve">Integrerede </v>
      </c>
      <c r="C163" s="143" t="str">
        <f>'InstTyp-2'!A164</f>
        <v>Amager</v>
      </c>
    </row>
    <row r="164" spans="1:3">
      <c r="A164" s="143">
        <f>'InstTyp-2'!E165</f>
        <v>35514</v>
      </c>
      <c r="B164" s="143" t="str">
        <f>'InstTyp-2'!B165</f>
        <v xml:space="preserve">Integrerede </v>
      </c>
      <c r="C164" s="143" t="str">
        <f>'InstTyp-2'!A165</f>
        <v>Østerbro</v>
      </c>
    </row>
    <row r="165" spans="1:3">
      <c r="A165" s="143">
        <f>'InstTyp-2'!E166</f>
        <v>35514</v>
      </c>
      <c r="B165" s="143" t="str">
        <f>'InstTyp-2'!B166</f>
        <v xml:space="preserve">Integrerede </v>
      </c>
      <c r="C165" s="143" t="str">
        <f>'InstTyp-2'!A166</f>
        <v>Østerbro</v>
      </c>
    </row>
    <row r="166" spans="1:3">
      <c r="A166" s="143">
        <f>'InstTyp-2'!E167</f>
        <v>35514</v>
      </c>
      <c r="B166" s="143" t="str">
        <f>'InstTyp-2'!B167</f>
        <v xml:space="preserve">Integrerede </v>
      </c>
      <c r="C166" s="143" t="str">
        <f>'InstTyp-2'!A167</f>
        <v>Østerbro</v>
      </c>
    </row>
    <row r="167" spans="1:3">
      <c r="A167" s="143">
        <f>'InstTyp-2'!E168</f>
        <v>35517</v>
      </c>
      <c r="B167" s="143" t="str">
        <f>'InstTyp-2'!B168</f>
        <v xml:space="preserve">Integrerede </v>
      </c>
      <c r="C167" s="143" t="str">
        <f>'InstTyp-2'!A168</f>
        <v>Vanløse/Brønshøj-Husum</v>
      </c>
    </row>
    <row r="168" spans="1:3">
      <c r="A168" s="143">
        <f>'InstTyp-2'!E169</f>
        <v>35518</v>
      </c>
      <c r="B168" s="143" t="str">
        <f>'InstTyp-2'!B169</f>
        <v xml:space="preserve">Integrerede </v>
      </c>
      <c r="C168" s="143" t="str">
        <f>'InstTyp-2'!A169</f>
        <v>Indre By</v>
      </c>
    </row>
    <row r="169" spans="1:3">
      <c r="A169" s="143">
        <f>'InstTyp-2'!E170</f>
        <v>35519</v>
      </c>
      <c r="B169" s="143" t="str">
        <f>'InstTyp-2'!B170</f>
        <v xml:space="preserve">Integrerede </v>
      </c>
      <c r="C169" s="143" t="str">
        <f>'InstTyp-2'!A170</f>
        <v>Vanløse/Brønshøj-Husum</v>
      </c>
    </row>
    <row r="170" spans="1:3">
      <c r="A170" s="143">
        <f>'InstTyp-2'!E171</f>
        <v>35520</v>
      </c>
      <c r="B170" s="143" t="str">
        <f>'InstTyp-2'!B171</f>
        <v xml:space="preserve">Integrerede </v>
      </c>
      <c r="C170" s="143" t="str">
        <f>'InstTyp-2'!A171</f>
        <v>Østerbro</v>
      </c>
    </row>
    <row r="171" spans="1:3">
      <c r="A171" s="143">
        <f>'InstTyp-2'!E172</f>
        <v>35521</v>
      </c>
      <c r="B171" s="143" t="str">
        <f>'InstTyp-2'!B172</f>
        <v>Klubber</v>
      </c>
      <c r="C171" s="143" t="str">
        <f>'InstTyp-2'!A172</f>
        <v>Bispebjerg</v>
      </c>
    </row>
    <row r="172" spans="1:3">
      <c r="A172" s="143">
        <f>'InstTyp-2'!E173</f>
        <v>35522</v>
      </c>
      <c r="B172" s="143" t="str">
        <f>'InstTyp-2'!B173</f>
        <v xml:space="preserve">Integrerede </v>
      </c>
      <c r="C172" s="143" t="str">
        <f>'InstTyp-2'!A173</f>
        <v>Bispebjerg</v>
      </c>
    </row>
    <row r="173" spans="1:3">
      <c r="A173" s="143">
        <f>'InstTyp-2'!E174</f>
        <v>35523</v>
      </c>
      <c r="B173" s="143" t="str">
        <f>'InstTyp-2'!B174</f>
        <v>Børnehaver</v>
      </c>
      <c r="C173" s="143" t="str">
        <f>'InstTyp-2'!A174</f>
        <v>Bispebjerg</v>
      </c>
    </row>
    <row r="174" spans="1:3">
      <c r="A174" s="143">
        <f>'InstTyp-2'!E175</f>
        <v>35525</v>
      </c>
      <c r="B174" s="143" t="str">
        <f>'InstTyp-2'!B175</f>
        <v xml:space="preserve">Integrerede </v>
      </c>
      <c r="C174" s="143" t="str">
        <f>'InstTyp-2'!A175</f>
        <v>Østerbro</v>
      </c>
    </row>
    <row r="175" spans="1:3">
      <c r="A175" s="143">
        <f>'InstTyp-2'!E176</f>
        <v>35525</v>
      </c>
      <c r="B175" s="143" t="str">
        <f>'InstTyp-2'!B176</f>
        <v xml:space="preserve">Integrerede </v>
      </c>
      <c r="C175" s="143" t="str">
        <f>'InstTyp-2'!A176</f>
        <v>Østerbro</v>
      </c>
    </row>
    <row r="176" spans="1:3">
      <c r="A176" s="143">
        <f>'InstTyp-2'!E177</f>
        <v>35526</v>
      </c>
      <c r="B176" s="143" t="str">
        <f>'InstTyp-2'!B177</f>
        <v xml:space="preserve">Integrerede </v>
      </c>
      <c r="C176" s="143" t="str">
        <f>'InstTyp-2'!A177</f>
        <v>Amager</v>
      </c>
    </row>
    <row r="177" spans="1:3">
      <c r="A177" s="143">
        <f>'InstTyp-2'!E178</f>
        <v>35527</v>
      </c>
      <c r="B177" s="143" t="str">
        <f>'InstTyp-2'!B178</f>
        <v xml:space="preserve">Integrerede </v>
      </c>
      <c r="C177" s="143" t="str">
        <f>'InstTyp-2'!A178</f>
        <v>Vanløse/Brønshøj-Husum</v>
      </c>
    </row>
    <row r="178" spans="1:3">
      <c r="A178" s="143">
        <f>'InstTyp-2'!E179</f>
        <v>35528</v>
      </c>
      <c r="B178" s="143" t="str">
        <f>'InstTyp-2'!B179</f>
        <v xml:space="preserve">Integrerede </v>
      </c>
      <c r="C178" s="143" t="str">
        <f>'InstTyp-2'!A179</f>
        <v>Bispebjerg</v>
      </c>
    </row>
    <row r="179" spans="1:3">
      <c r="A179" s="143">
        <f>'InstTyp-2'!E180</f>
        <v>35529</v>
      </c>
      <c r="B179" s="143" t="str">
        <f>'InstTyp-2'!B180</f>
        <v xml:space="preserve">Integrerede </v>
      </c>
      <c r="C179" s="143" t="str">
        <f>'InstTyp-2'!A180</f>
        <v>Nørrebro</v>
      </c>
    </row>
    <row r="180" spans="1:3">
      <c r="A180" s="143">
        <f>'InstTyp-2'!E181</f>
        <v>35530</v>
      </c>
      <c r="B180" s="143" t="str">
        <f>'InstTyp-2'!B181</f>
        <v xml:space="preserve">Integrerede </v>
      </c>
      <c r="C180" s="143" t="str">
        <f>'InstTyp-2'!A181</f>
        <v>Amager</v>
      </c>
    </row>
    <row r="181" spans="1:3">
      <c r="A181" s="143">
        <f>'InstTyp-2'!E182</f>
        <v>35531</v>
      </c>
      <c r="B181" s="143" t="str">
        <f>'InstTyp-2'!B182</f>
        <v xml:space="preserve">Integrerede </v>
      </c>
      <c r="C181" s="143" t="str">
        <f>'InstTyp-2'!A182</f>
        <v>Amager</v>
      </c>
    </row>
    <row r="182" spans="1:3">
      <c r="A182" s="143">
        <f>'InstTyp-2'!E183</f>
        <v>35532</v>
      </c>
      <c r="B182" s="143" t="str">
        <f>'InstTyp-2'!B183</f>
        <v xml:space="preserve">Integrerede </v>
      </c>
      <c r="C182" s="143" t="str">
        <f>'InstTyp-2'!A183</f>
        <v>Amager</v>
      </c>
    </row>
    <row r="183" spans="1:3">
      <c r="A183" s="143">
        <f>'InstTyp-2'!E184</f>
        <v>35534</v>
      </c>
      <c r="B183" s="143" t="str">
        <f>'InstTyp-2'!B184</f>
        <v xml:space="preserve">Integrerede </v>
      </c>
      <c r="C183" s="143" t="str">
        <f>'InstTyp-2'!A184</f>
        <v>Bispebjerg</v>
      </c>
    </row>
    <row r="184" spans="1:3">
      <c r="A184" s="143">
        <f>'InstTyp-2'!E185</f>
        <v>35535</v>
      </c>
      <c r="B184" s="143" t="str">
        <f>'InstTyp-2'!B185</f>
        <v xml:space="preserve">Integrerede </v>
      </c>
      <c r="C184" s="143" t="str">
        <f>'InstTyp-2'!A185</f>
        <v>Vanløse/Brønshøj-Husum</v>
      </c>
    </row>
    <row r="185" spans="1:3">
      <c r="A185" s="143">
        <f>'InstTyp-2'!E186</f>
        <v>35536</v>
      </c>
      <c r="B185" s="143" t="str">
        <f>'InstTyp-2'!B186</f>
        <v xml:space="preserve">Integrerede </v>
      </c>
      <c r="C185" s="143" t="str">
        <f>'InstTyp-2'!A186</f>
        <v>Vanløse/Brønshøj-Husum</v>
      </c>
    </row>
    <row r="186" spans="1:3">
      <c r="A186" s="143">
        <f>'InstTyp-2'!E187</f>
        <v>35537</v>
      </c>
      <c r="B186" s="143" t="str">
        <f>'InstTyp-2'!B187</f>
        <v xml:space="preserve">Integrerede </v>
      </c>
      <c r="C186" s="143" t="str">
        <f>'InstTyp-2'!A187</f>
        <v>Amager</v>
      </c>
    </row>
    <row r="187" spans="1:3">
      <c r="A187" s="143">
        <f>'InstTyp-2'!E188</f>
        <v>35538</v>
      </c>
      <c r="B187" s="143" t="str">
        <f>'InstTyp-2'!B188</f>
        <v xml:space="preserve">Integrerede </v>
      </c>
      <c r="C187" s="143" t="str">
        <f>'InstTyp-2'!A188</f>
        <v>Nørrebro</v>
      </c>
    </row>
    <row r="188" spans="1:3">
      <c r="A188" s="143">
        <f>'InstTyp-2'!E189</f>
        <v>35539</v>
      </c>
      <c r="B188" s="143" t="str">
        <f>'InstTyp-2'!B189</f>
        <v xml:space="preserve">Integrerede </v>
      </c>
      <c r="C188" s="143" t="str">
        <f>'InstTyp-2'!A189</f>
        <v>Bispebjerg</v>
      </c>
    </row>
    <row r="189" spans="1:3">
      <c r="A189" s="143">
        <f>'InstTyp-2'!E190</f>
        <v>35540</v>
      </c>
      <c r="B189" s="143" t="str">
        <f>'InstTyp-2'!B190</f>
        <v xml:space="preserve">Integrerede </v>
      </c>
      <c r="C189" s="143" t="str">
        <f>'InstTyp-2'!A190</f>
        <v>Valby</v>
      </c>
    </row>
    <row r="190" spans="1:3">
      <c r="A190" s="143">
        <f>'InstTyp-2'!E191</f>
        <v>35541</v>
      </c>
      <c r="B190" s="143" t="str">
        <f>'InstTyp-2'!B191</f>
        <v>Vuggestuer</v>
      </c>
      <c r="C190" s="143" t="str">
        <f>'InstTyp-2'!A191</f>
        <v>Nørrebro</v>
      </c>
    </row>
    <row r="191" spans="1:3">
      <c r="A191" s="143">
        <f>'InstTyp-2'!E192</f>
        <v>35542</v>
      </c>
      <c r="B191" s="143" t="str">
        <f>'InstTyp-2'!B192</f>
        <v xml:space="preserve">Integrerede </v>
      </c>
      <c r="C191" s="143" t="str">
        <f>'InstTyp-2'!A192</f>
        <v>Amager</v>
      </c>
    </row>
    <row r="192" spans="1:3">
      <c r="A192" s="143">
        <f>'InstTyp-2'!E193</f>
        <v>35543</v>
      </c>
      <c r="B192" s="143" t="str">
        <f>'InstTyp-2'!B193</f>
        <v xml:space="preserve">Integrerede </v>
      </c>
      <c r="C192" s="143" t="str">
        <f>'InstTyp-2'!A193</f>
        <v>Vanløse/Brønshøj-Husum</v>
      </c>
    </row>
    <row r="193" spans="1:3">
      <c r="A193" s="143">
        <f>'InstTyp-2'!E194</f>
        <v>35544</v>
      </c>
      <c r="B193" s="143" t="str">
        <f>'InstTyp-2'!B194</f>
        <v xml:space="preserve">Integrerede </v>
      </c>
      <c r="C193" s="143" t="str">
        <f>'InstTyp-2'!A194</f>
        <v>Indre By</v>
      </c>
    </row>
    <row r="194" spans="1:3">
      <c r="A194" s="143">
        <f>'InstTyp-2'!E195</f>
        <v>35545</v>
      </c>
      <c r="B194" s="143" t="str">
        <f>'InstTyp-2'!B195</f>
        <v xml:space="preserve">Integrerede </v>
      </c>
      <c r="C194" s="143" t="str">
        <f>'InstTyp-2'!A195</f>
        <v>Nørrebro</v>
      </c>
    </row>
    <row r="195" spans="1:3">
      <c r="A195" s="143">
        <f>'InstTyp-2'!E196</f>
        <v>35546</v>
      </c>
      <c r="B195" s="143" t="str">
        <f>'InstTyp-2'!B196</f>
        <v xml:space="preserve">Integrerede </v>
      </c>
      <c r="C195" s="143" t="str">
        <f>'InstTyp-2'!A196</f>
        <v>Nørrebro</v>
      </c>
    </row>
    <row r="196" spans="1:3">
      <c r="A196" s="143">
        <f>'InstTyp-2'!E197</f>
        <v>35547</v>
      </c>
      <c r="B196" s="143" t="str">
        <f>'InstTyp-2'!B197</f>
        <v xml:space="preserve">Integrerede </v>
      </c>
      <c r="C196" s="143" t="str">
        <f>'InstTyp-2'!A197</f>
        <v>Bispebjerg</v>
      </c>
    </row>
    <row r="197" spans="1:3">
      <c r="A197" s="143">
        <f>'InstTyp-2'!E198</f>
        <v>35548</v>
      </c>
      <c r="B197" s="143" t="str">
        <f>'InstTyp-2'!B198</f>
        <v xml:space="preserve">Integrerede </v>
      </c>
      <c r="C197" s="143" t="str">
        <f>'InstTyp-2'!A198</f>
        <v>Bispebjerg</v>
      </c>
    </row>
    <row r="198" spans="1:3">
      <c r="A198" s="143">
        <f>'InstTyp-2'!E199</f>
        <v>35550</v>
      </c>
      <c r="B198" s="143" t="str">
        <f>'InstTyp-2'!B199</f>
        <v xml:space="preserve">Integrerede </v>
      </c>
      <c r="C198" s="143" t="str">
        <f>'InstTyp-2'!A199</f>
        <v>Vesterbro/Kgs.Enghave</v>
      </c>
    </row>
    <row r="199" spans="1:3">
      <c r="A199" s="143">
        <f>'InstTyp-2'!E200</f>
        <v>35551</v>
      </c>
      <c r="B199" s="143" t="str">
        <f>'InstTyp-2'!B200</f>
        <v xml:space="preserve">Integrerede </v>
      </c>
      <c r="C199" s="143" t="str">
        <f>'InstTyp-2'!A200</f>
        <v>Nørrebro</v>
      </c>
    </row>
    <row r="200" spans="1:3">
      <c r="A200" s="143">
        <f>'InstTyp-2'!E201</f>
        <v>35552</v>
      </c>
      <c r="B200" s="143" t="str">
        <f>'InstTyp-2'!B201</f>
        <v xml:space="preserve">Integrerede </v>
      </c>
      <c r="C200" s="143" t="str">
        <f>'InstTyp-2'!A201</f>
        <v>Amager</v>
      </c>
    </row>
    <row r="201" spans="1:3">
      <c r="A201" s="143">
        <f>'InstTyp-2'!E202</f>
        <v>35554</v>
      </c>
      <c r="B201" s="143" t="str">
        <f>'InstTyp-2'!B202</f>
        <v xml:space="preserve">Integrerede </v>
      </c>
      <c r="C201" s="143" t="str">
        <f>'InstTyp-2'!A202</f>
        <v>Østerbro</v>
      </c>
    </row>
    <row r="202" spans="1:3">
      <c r="A202" s="143">
        <f>'InstTyp-2'!E203</f>
        <v>35555</v>
      </c>
      <c r="B202" s="143" t="str">
        <f>'InstTyp-2'!B203</f>
        <v xml:space="preserve">Integrerede </v>
      </c>
      <c r="C202" s="143" t="str">
        <f>'InstTyp-2'!A203</f>
        <v>Amager</v>
      </c>
    </row>
    <row r="203" spans="1:3">
      <c r="A203" s="143">
        <f>'InstTyp-2'!E204</f>
        <v>35556</v>
      </c>
      <c r="B203" s="143" t="str">
        <f>'InstTyp-2'!B204</f>
        <v xml:space="preserve">Integrerede </v>
      </c>
      <c r="C203" s="143" t="str">
        <f>'InstTyp-2'!A204</f>
        <v>Bispebjerg</v>
      </c>
    </row>
    <row r="204" spans="1:3">
      <c r="A204" s="143">
        <f>'InstTyp-2'!E205</f>
        <v>35557</v>
      </c>
      <c r="B204" s="143" t="str">
        <f>'InstTyp-2'!B205</f>
        <v xml:space="preserve">Integrerede </v>
      </c>
      <c r="C204" s="143" t="str">
        <f>'InstTyp-2'!A205</f>
        <v>Bispebjerg</v>
      </c>
    </row>
    <row r="205" spans="1:3">
      <c r="A205" s="143">
        <f>'InstTyp-2'!E206</f>
        <v>35558</v>
      </c>
      <c r="B205" s="143" t="str">
        <f>'InstTyp-2'!B206</f>
        <v xml:space="preserve">Integrerede </v>
      </c>
      <c r="C205" s="143" t="str">
        <f>'InstTyp-2'!A206</f>
        <v>Vesterbro/Kgs.Enghave</v>
      </c>
    </row>
    <row r="206" spans="1:3">
      <c r="A206" s="143">
        <f>'InstTyp-2'!E207</f>
        <v>35560</v>
      </c>
      <c r="B206" s="143" t="str">
        <f>'InstTyp-2'!B207</f>
        <v xml:space="preserve">Integrerede </v>
      </c>
      <c r="C206" s="143" t="str">
        <f>'InstTyp-2'!A207</f>
        <v>Indre By</v>
      </c>
    </row>
    <row r="207" spans="1:3">
      <c r="A207" s="143">
        <f>'InstTyp-2'!E208</f>
        <v>35561</v>
      </c>
      <c r="B207" s="143" t="str">
        <f>'InstTyp-2'!B208</f>
        <v xml:space="preserve">Integrerede </v>
      </c>
      <c r="C207" s="143" t="str">
        <f>'InstTyp-2'!A208</f>
        <v>Nørrebro</v>
      </c>
    </row>
    <row r="208" spans="1:3">
      <c r="A208" s="143">
        <f>'InstTyp-2'!E209</f>
        <v>35562</v>
      </c>
      <c r="B208" s="143" t="str">
        <f>'InstTyp-2'!B209</f>
        <v xml:space="preserve">Integrerede </v>
      </c>
      <c r="C208" s="143" t="str">
        <f>'InstTyp-2'!A209</f>
        <v>Valby</v>
      </c>
    </row>
    <row r="209" spans="1:3">
      <c r="A209" s="143">
        <f>'InstTyp-2'!E210</f>
        <v>35563</v>
      </c>
      <c r="B209" s="143" t="str">
        <f>'InstTyp-2'!B210</f>
        <v xml:space="preserve">Integrerede </v>
      </c>
      <c r="C209" s="143" t="str">
        <f>'InstTyp-2'!A210</f>
        <v>Amager</v>
      </c>
    </row>
    <row r="210" spans="1:3">
      <c r="A210" s="143">
        <f>'InstTyp-2'!E211</f>
        <v>35564</v>
      </c>
      <c r="B210" s="143" t="str">
        <f>'InstTyp-2'!B211</f>
        <v xml:space="preserve">Integrerede </v>
      </c>
      <c r="C210" s="143" t="str">
        <f>'InstTyp-2'!A211</f>
        <v>Bispebjerg</v>
      </c>
    </row>
    <row r="211" spans="1:3">
      <c r="A211" s="143">
        <f>'InstTyp-2'!E212</f>
        <v>35565</v>
      </c>
      <c r="B211" s="143" t="str">
        <f>'InstTyp-2'!B212</f>
        <v xml:space="preserve">Integrerede </v>
      </c>
      <c r="C211" s="143" t="str">
        <f>'InstTyp-2'!A212</f>
        <v>Vanløse/Brønshøj-Husum</v>
      </c>
    </row>
    <row r="212" spans="1:3">
      <c r="A212" s="143">
        <f>'InstTyp-2'!E213</f>
        <v>35566</v>
      </c>
      <c r="B212" s="143" t="str">
        <f>'InstTyp-2'!B213</f>
        <v xml:space="preserve">Integrerede </v>
      </c>
      <c r="C212" s="143" t="str">
        <f>'InstTyp-2'!A213</f>
        <v>Vesterbro/Kgs.Enghave</v>
      </c>
    </row>
    <row r="213" spans="1:3">
      <c r="A213" s="143">
        <f>'InstTyp-2'!E214</f>
        <v>35567</v>
      </c>
      <c r="B213" s="143" t="str">
        <f>'InstTyp-2'!B214</f>
        <v xml:space="preserve">Integrerede </v>
      </c>
      <c r="C213" s="143" t="str">
        <f>'InstTyp-2'!A214</f>
        <v>Vanløse/Brønshøj-Husum</v>
      </c>
    </row>
    <row r="214" spans="1:3">
      <c r="A214" s="143">
        <f>'InstTyp-2'!E215</f>
        <v>35568</v>
      </c>
      <c r="B214" s="143" t="str">
        <f>'InstTyp-2'!B215</f>
        <v>Fritidshjem</v>
      </c>
      <c r="C214" s="143" t="str">
        <f>'InstTyp-2'!A215</f>
        <v>Vanløse/Brønshøj-Husum</v>
      </c>
    </row>
    <row r="215" spans="1:3">
      <c r="A215" s="143">
        <f>'InstTyp-2'!E216</f>
        <v>35570</v>
      </c>
      <c r="B215" s="143" t="str">
        <f>'InstTyp-2'!B216</f>
        <v>Fritidshjem</v>
      </c>
      <c r="C215" s="143" t="str">
        <f>'InstTyp-2'!A216</f>
        <v>Amager</v>
      </c>
    </row>
    <row r="216" spans="1:3">
      <c r="A216" s="143">
        <f>'InstTyp-2'!E217</f>
        <v>35571</v>
      </c>
      <c r="B216" s="143" t="str">
        <f>'InstTyp-2'!B217</f>
        <v xml:space="preserve">Integrerede </v>
      </c>
      <c r="C216" s="143" t="str">
        <f>'InstTyp-2'!A217</f>
        <v>Indre By</v>
      </c>
    </row>
    <row r="217" spans="1:3">
      <c r="A217" s="143">
        <f>'InstTyp-2'!E218</f>
        <v>35572</v>
      </c>
      <c r="B217" s="143" t="str">
        <f>'InstTyp-2'!B218</f>
        <v xml:space="preserve">Integrerede </v>
      </c>
      <c r="C217" s="143" t="str">
        <f>'InstTyp-2'!A218</f>
        <v>Valby</v>
      </c>
    </row>
    <row r="218" spans="1:3">
      <c r="A218" s="143">
        <f>'InstTyp-2'!E219</f>
        <v>35573</v>
      </c>
      <c r="B218" s="143" t="str">
        <f>'InstTyp-2'!B219</f>
        <v xml:space="preserve">Integrerede </v>
      </c>
      <c r="C218" s="143" t="str">
        <f>'InstTyp-2'!A219</f>
        <v>Amager</v>
      </c>
    </row>
    <row r="219" spans="1:3">
      <c r="A219" s="143">
        <f>'InstTyp-2'!E220</f>
        <v>35573</v>
      </c>
      <c r="B219" s="143" t="str">
        <f>'InstTyp-2'!B220</f>
        <v xml:space="preserve">Integrerede </v>
      </c>
      <c r="C219" s="143" t="str">
        <f>'InstTyp-2'!A220</f>
        <v>Amager</v>
      </c>
    </row>
    <row r="220" spans="1:3">
      <c r="A220" s="143">
        <f>'InstTyp-2'!E221</f>
        <v>35574</v>
      </c>
      <c r="B220" s="143" t="str">
        <f>'InstTyp-2'!B221</f>
        <v xml:space="preserve">Integrerede </v>
      </c>
      <c r="C220" s="143" t="str">
        <f>'InstTyp-2'!A221</f>
        <v>Vesterbro/Kgs.Enghave</v>
      </c>
    </row>
    <row r="221" spans="1:3">
      <c r="A221" s="143">
        <f>'InstTyp-2'!E222</f>
        <v>35575</v>
      </c>
      <c r="B221" s="143" t="str">
        <f>'InstTyp-2'!B222</f>
        <v>Børnehaver</v>
      </c>
      <c r="C221" s="143" t="str">
        <f>'InstTyp-2'!A222</f>
        <v>Østerbro</v>
      </c>
    </row>
    <row r="222" spans="1:3">
      <c r="A222" s="143">
        <f>'InstTyp-2'!E223</f>
        <v>35576</v>
      </c>
      <c r="B222" s="143" t="str">
        <f>'InstTyp-2'!B223</f>
        <v xml:space="preserve">Integrerede </v>
      </c>
      <c r="C222" s="143" t="str">
        <f>'InstTyp-2'!A223</f>
        <v>Indre By</v>
      </c>
    </row>
    <row r="223" spans="1:3">
      <c r="A223" s="143">
        <f>'InstTyp-2'!E224</f>
        <v>35577</v>
      </c>
      <c r="B223" s="143" t="str">
        <f>'InstTyp-2'!B224</f>
        <v xml:space="preserve">Integrerede </v>
      </c>
      <c r="C223" s="143" t="str">
        <f>'InstTyp-2'!A224</f>
        <v>Vanløse/Brønshøj-Husum</v>
      </c>
    </row>
    <row r="224" spans="1:3">
      <c r="A224" s="143">
        <f>'InstTyp-2'!E225</f>
        <v>35578</v>
      </c>
      <c r="B224" s="143" t="str">
        <f>'InstTyp-2'!B225</f>
        <v xml:space="preserve">Integrerede </v>
      </c>
      <c r="C224" s="143" t="str">
        <f>'InstTyp-2'!A225</f>
        <v>Bispebjerg</v>
      </c>
    </row>
    <row r="225" spans="1:3">
      <c r="A225" s="143">
        <f>'InstTyp-2'!E226</f>
        <v>35579</v>
      </c>
      <c r="B225" s="143" t="str">
        <f>'InstTyp-2'!B226</f>
        <v xml:space="preserve">Integrerede </v>
      </c>
      <c r="C225" s="143" t="str">
        <f>'InstTyp-2'!A226</f>
        <v>Vanløse/Brønshøj-Husum</v>
      </c>
    </row>
    <row r="226" spans="1:3">
      <c r="A226" s="143">
        <f>'InstTyp-2'!E227</f>
        <v>35580</v>
      </c>
      <c r="B226" s="143" t="str">
        <f>'InstTyp-2'!B227</f>
        <v xml:space="preserve">Integrerede </v>
      </c>
      <c r="C226" s="143" t="str">
        <f>'InstTyp-2'!A227</f>
        <v>Bispebjerg</v>
      </c>
    </row>
    <row r="227" spans="1:3">
      <c r="A227" s="143">
        <f>'InstTyp-2'!E228</f>
        <v>35581</v>
      </c>
      <c r="B227" s="143" t="str">
        <f>'InstTyp-2'!B228</f>
        <v xml:space="preserve">Integrerede </v>
      </c>
      <c r="C227" s="143" t="str">
        <f>'InstTyp-2'!A228</f>
        <v>Valby</v>
      </c>
    </row>
    <row r="228" spans="1:3">
      <c r="A228" s="143">
        <f>'InstTyp-2'!E229</f>
        <v>35582</v>
      </c>
      <c r="B228" s="143" t="str">
        <f>'InstTyp-2'!B229</f>
        <v xml:space="preserve">Integrerede </v>
      </c>
      <c r="C228" s="143" t="str">
        <f>'InstTyp-2'!A229</f>
        <v>Vesterbro/Kgs.Enghave</v>
      </c>
    </row>
    <row r="229" spans="1:3">
      <c r="A229" s="143">
        <f>'InstTyp-2'!E230</f>
        <v>35583</v>
      </c>
      <c r="B229" s="143" t="str">
        <f>'InstTyp-2'!B230</f>
        <v xml:space="preserve">Integrerede </v>
      </c>
      <c r="C229" s="143" t="str">
        <f>'InstTyp-2'!A230</f>
        <v>Vanløse/Brønshøj-Husum</v>
      </c>
    </row>
    <row r="230" spans="1:3">
      <c r="A230" s="143">
        <f>'InstTyp-2'!E231</f>
        <v>35585</v>
      </c>
      <c r="B230" s="143" t="str">
        <f>'InstTyp-2'!B231</f>
        <v xml:space="preserve">Integrerede </v>
      </c>
      <c r="C230" s="143" t="str">
        <f>'InstTyp-2'!A231</f>
        <v>Vesterbro/Kgs.Enghave</v>
      </c>
    </row>
    <row r="231" spans="1:3">
      <c r="A231" s="143">
        <f>'InstTyp-2'!E232</f>
        <v>35586</v>
      </c>
      <c r="B231" s="143" t="str">
        <f>'InstTyp-2'!B232</f>
        <v xml:space="preserve">Integrerede </v>
      </c>
      <c r="C231" s="143" t="str">
        <f>'InstTyp-2'!A232</f>
        <v>Vesterbro/Kgs.Enghave</v>
      </c>
    </row>
    <row r="232" spans="1:3">
      <c r="A232" s="143">
        <f>'InstTyp-2'!E233</f>
        <v>35587</v>
      </c>
      <c r="B232" s="143" t="str">
        <f>'InstTyp-2'!B233</f>
        <v xml:space="preserve">Integrerede </v>
      </c>
      <c r="C232" s="143" t="str">
        <f>'InstTyp-2'!A233</f>
        <v>Valby</v>
      </c>
    </row>
    <row r="233" spans="1:3">
      <c r="A233" s="143">
        <f>'InstTyp-2'!E234</f>
        <v>35589</v>
      </c>
      <c r="B233" s="143" t="str">
        <f>'InstTyp-2'!B234</f>
        <v xml:space="preserve">Integrerede </v>
      </c>
      <c r="C233" s="143" t="str">
        <f>'InstTyp-2'!A234</f>
        <v>Vesterbro/Kgs.Enghave</v>
      </c>
    </row>
    <row r="234" spans="1:3">
      <c r="A234" s="143">
        <f>'InstTyp-2'!E235</f>
        <v>35590</v>
      </c>
      <c r="B234" s="143" t="str">
        <f>'InstTyp-2'!B235</f>
        <v xml:space="preserve">Integrerede </v>
      </c>
      <c r="C234" s="143" t="str">
        <f>'InstTyp-2'!A235</f>
        <v>Vanløse/Brønshøj-Husum</v>
      </c>
    </row>
    <row r="235" spans="1:3">
      <c r="A235" s="143">
        <f>'InstTyp-2'!E236</f>
        <v>35591</v>
      </c>
      <c r="B235" s="143" t="str">
        <f>'InstTyp-2'!B236</f>
        <v xml:space="preserve">Integrerede </v>
      </c>
      <c r="C235" s="143" t="str">
        <f>'InstTyp-2'!A236</f>
        <v>Amager</v>
      </c>
    </row>
    <row r="236" spans="1:3">
      <c r="A236" s="143">
        <f>'InstTyp-2'!E237</f>
        <v>35592</v>
      </c>
      <c r="B236" s="143" t="str">
        <f>'InstTyp-2'!B237</f>
        <v>Børnehaver</v>
      </c>
      <c r="C236" s="143" t="str">
        <f>'InstTyp-2'!A237</f>
        <v>Østerbro</v>
      </c>
    </row>
    <row r="237" spans="1:3">
      <c r="A237" s="143">
        <f>'InstTyp-2'!E238</f>
        <v>35593</v>
      </c>
      <c r="B237" s="143" t="str">
        <f>'InstTyp-2'!B238</f>
        <v xml:space="preserve">Integrerede </v>
      </c>
      <c r="C237" s="143" t="str">
        <f>'InstTyp-2'!A238</f>
        <v>Vanløse/Brønshøj-Husum</v>
      </c>
    </row>
    <row r="238" spans="1:3">
      <c r="A238" s="143">
        <f>'InstTyp-2'!E239</f>
        <v>35594</v>
      </c>
      <c r="B238" s="143" t="str">
        <f>'InstTyp-2'!B239</f>
        <v xml:space="preserve">Integrerede </v>
      </c>
      <c r="C238" s="143" t="str">
        <f>'InstTyp-2'!A239</f>
        <v>Nørrebro</v>
      </c>
    </row>
    <row r="239" spans="1:3">
      <c r="A239" s="143">
        <f>'InstTyp-2'!E240</f>
        <v>35595</v>
      </c>
      <c r="B239" s="143" t="str">
        <f>'InstTyp-2'!B240</f>
        <v xml:space="preserve">Integrerede </v>
      </c>
      <c r="C239" s="143" t="str">
        <f>'InstTyp-2'!A240</f>
        <v>Amager</v>
      </c>
    </row>
    <row r="240" spans="1:3">
      <c r="A240" s="143">
        <f>'InstTyp-2'!E241</f>
        <v>35596</v>
      </c>
      <c r="B240" s="143" t="str">
        <f>'InstTyp-2'!B241</f>
        <v xml:space="preserve">Integrerede </v>
      </c>
      <c r="C240" s="143" t="str">
        <f>'InstTyp-2'!A241</f>
        <v>Valby</v>
      </c>
    </row>
    <row r="241" spans="1:3">
      <c r="A241" s="143">
        <f>'InstTyp-2'!E242</f>
        <v>35597</v>
      </c>
      <c r="B241" s="143" t="str">
        <f>'InstTyp-2'!B242</f>
        <v xml:space="preserve">Integrerede </v>
      </c>
      <c r="C241" s="143" t="str">
        <f>'InstTyp-2'!A242</f>
        <v>Nørrebro</v>
      </c>
    </row>
    <row r="242" spans="1:3">
      <c r="A242" s="143">
        <f>'InstTyp-2'!E243</f>
        <v>35597</v>
      </c>
      <c r="B242" s="143" t="str">
        <f>'InstTyp-2'!B243</f>
        <v xml:space="preserve">Integrerede </v>
      </c>
      <c r="C242" s="143" t="str">
        <f>'InstTyp-2'!A243</f>
        <v>Nørrebro</v>
      </c>
    </row>
    <row r="243" spans="1:3">
      <c r="A243" s="143">
        <f>'InstTyp-2'!E244</f>
        <v>35599</v>
      </c>
      <c r="B243" s="143" t="str">
        <f>'InstTyp-2'!B244</f>
        <v xml:space="preserve">Integrerede </v>
      </c>
      <c r="C243" s="143" t="str">
        <f>'InstTyp-2'!A244</f>
        <v>Indre By</v>
      </c>
    </row>
    <row r="244" spans="1:3">
      <c r="A244" s="143">
        <f>'InstTyp-2'!E245</f>
        <v>35600</v>
      </c>
      <c r="B244" s="143" t="str">
        <f>'InstTyp-2'!B245</f>
        <v>Fritidshjem</v>
      </c>
      <c r="C244" s="143" t="str">
        <f>'InstTyp-2'!A245</f>
        <v>Vanløse/Brønshøj-Husum</v>
      </c>
    </row>
    <row r="245" spans="1:3">
      <c r="A245" s="143">
        <f>'InstTyp-2'!E246</f>
        <v>35603</v>
      </c>
      <c r="B245" s="143" t="str">
        <f>'InstTyp-2'!B246</f>
        <v xml:space="preserve">Integrerede </v>
      </c>
      <c r="C245" s="143" t="str">
        <f>'InstTyp-2'!A246</f>
        <v>Østerbro</v>
      </c>
    </row>
    <row r="246" spans="1:3">
      <c r="A246" s="143">
        <f>'InstTyp-2'!E247</f>
        <v>35603</v>
      </c>
      <c r="B246" s="143" t="str">
        <f>'InstTyp-2'!B247</f>
        <v xml:space="preserve">Integrerede </v>
      </c>
      <c r="C246" s="143" t="str">
        <f>'InstTyp-2'!A247</f>
        <v>Østerbro</v>
      </c>
    </row>
    <row r="247" spans="1:3">
      <c r="A247" s="143">
        <f>'InstTyp-2'!E248</f>
        <v>35606</v>
      </c>
      <c r="B247" s="143" t="str">
        <f>'InstTyp-2'!B248</f>
        <v>Fritidshjem</v>
      </c>
      <c r="C247" s="143" t="str">
        <f>'InstTyp-2'!A248</f>
        <v>Bispebjerg</v>
      </c>
    </row>
    <row r="248" spans="1:3">
      <c r="A248" s="143">
        <f>'InstTyp-2'!E249</f>
        <v>35610</v>
      </c>
      <c r="B248" s="143" t="str">
        <f>'InstTyp-2'!B249</f>
        <v>Fritidshjem</v>
      </c>
      <c r="C248" s="143" t="str">
        <f>'InstTyp-2'!A249</f>
        <v>Indre By</v>
      </c>
    </row>
    <row r="249" spans="1:3">
      <c r="A249" s="143">
        <f>'InstTyp-2'!E250</f>
        <v>35613</v>
      </c>
      <c r="B249" s="143" t="str">
        <f>'InstTyp-2'!B250</f>
        <v>Fritidshjem</v>
      </c>
      <c r="C249" s="143" t="str">
        <f>'InstTyp-2'!A250</f>
        <v>Amager</v>
      </c>
    </row>
    <row r="250" spans="1:3">
      <c r="A250" s="143">
        <f>'InstTyp-2'!E251</f>
        <v>35614</v>
      </c>
      <c r="B250" s="143" t="str">
        <f>'InstTyp-2'!B251</f>
        <v>Fritidshjem</v>
      </c>
      <c r="C250" s="143" t="str">
        <f>'InstTyp-2'!A251</f>
        <v>Amager</v>
      </c>
    </row>
    <row r="251" spans="1:3">
      <c r="A251" s="143">
        <f>'InstTyp-2'!E252</f>
        <v>35617</v>
      </c>
      <c r="B251" s="143" t="str">
        <f>'InstTyp-2'!B252</f>
        <v xml:space="preserve">Integrerede </v>
      </c>
      <c r="C251" s="143" t="str">
        <f>'InstTyp-2'!A252</f>
        <v>Amager</v>
      </c>
    </row>
    <row r="252" spans="1:3">
      <c r="A252" s="143">
        <f>'InstTyp-2'!E253</f>
        <v>35622</v>
      </c>
      <c r="B252" s="143" t="str">
        <f>'InstTyp-2'!B253</f>
        <v xml:space="preserve">Integrerede </v>
      </c>
      <c r="C252" s="143" t="str">
        <f>'InstTyp-2'!A253</f>
        <v>Amager</v>
      </c>
    </row>
    <row r="253" spans="1:3">
      <c r="A253" s="143">
        <f>'InstTyp-2'!E254</f>
        <v>35625</v>
      </c>
      <c r="B253" s="143" t="str">
        <f>'InstTyp-2'!B254</f>
        <v>Fritidshjem</v>
      </c>
      <c r="C253" s="143" t="str">
        <f>'InstTyp-2'!A254</f>
        <v>Nørrebro</v>
      </c>
    </row>
    <row r="254" spans="1:3">
      <c r="A254" s="143">
        <f>'InstTyp-2'!E255</f>
        <v>35628</v>
      </c>
      <c r="B254" s="143" t="str">
        <f>'InstTyp-2'!B255</f>
        <v>Fritidshjem</v>
      </c>
      <c r="C254" s="143" t="str">
        <f>'InstTyp-2'!A255</f>
        <v>Indre By</v>
      </c>
    </row>
    <row r="255" spans="1:3">
      <c r="A255" s="143">
        <f>'InstTyp-2'!E256</f>
        <v>35629</v>
      </c>
      <c r="B255" s="143" t="str">
        <f>'InstTyp-2'!B256</f>
        <v>Fritidshjem</v>
      </c>
      <c r="C255" s="143" t="str">
        <f>'InstTyp-2'!A256</f>
        <v>Indre By</v>
      </c>
    </row>
    <row r="256" spans="1:3">
      <c r="A256" s="143">
        <f>'InstTyp-2'!E257</f>
        <v>35632</v>
      </c>
      <c r="B256" s="143" t="str">
        <f>'InstTyp-2'!B257</f>
        <v>Fritidshjem</v>
      </c>
      <c r="C256" s="143" t="str">
        <f>'InstTyp-2'!A257</f>
        <v>Indre By</v>
      </c>
    </row>
    <row r="257" spans="1:3">
      <c r="A257" s="143">
        <f>'InstTyp-2'!E258</f>
        <v>35637</v>
      </c>
      <c r="B257" s="143" t="str">
        <f>'InstTyp-2'!B258</f>
        <v>Fritidshjem</v>
      </c>
      <c r="C257" s="143" t="str">
        <f>'InstTyp-2'!A258</f>
        <v>Vesterbro/Kgs.Enghave</v>
      </c>
    </row>
    <row r="258" spans="1:3">
      <c r="A258" s="143">
        <f>'InstTyp-2'!E259</f>
        <v>35640</v>
      </c>
      <c r="B258" s="143" t="str">
        <f>'InstTyp-2'!B259</f>
        <v>Fritidshjem</v>
      </c>
      <c r="C258" s="143" t="str">
        <f>'InstTyp-2'!A259</f>
        <v>Vesterbro/Kgs.Enghave</v>
      </c>
    </row>
    <row r="259" spans="1:3">
      <c r="A259" s="143">
        <f>'InstTyp-2'!E260</f>
        <v>35645</v>
      </c>
      <c r="B259" s="143" t="str">
        <f>'InstTyp-2'!B260</f>
        <v>Fritidshjem</v>
      </c>
      <c r="C259" s="143" t="str">
        <f>'InstTyp-2'!A260</f>
        <v>Vanløse/Brønshøj-Husum</v>
      </c>
    </row>
    <row r="260" spans="1:3">
      <c r="A260" s="143">
        <f>'InstTyp-2'!E261</f>
        <v>35648</v>
      </c>
      <c r="B260" s="143" t="str">
        <f>'InstTyp-2'!B261</f>
        <v>Fritidshjem</v>
      </c>
      <c r="C260" s="143" t="str">
        <f>'InstTyp-2'!A261</f>
        <v>Vanløse/Brønshøj-Husum</v>
      </c>
    </row>
    <row r="261" spans="1:3">
      <c r="A261" s="143">
        <f>'InstTyp-2'!E262</f>
        <v>35652</v>
      </c>
      <c r="B261" s="143" t="str">
        <f>'InstTyp-2'!B262</f>
        <v>Fritidshjem</v>
      </c>
      <c r="C261" s="143" t="str">
        <f>'InstTyp-2'!A262</f>
        <v>Amager</v>
      </c>
    </row>
    <row r="262" spans="1:3">
      <c r="A262" s="143">
        <f>'InstTyp-2'!E263</f>
        <v>35659</v>
      </c>
      <c r="B262" s="143" t="str">
        <f>'InstTyp-2'!B263</f>
        <v>Fritidshjem</v>
      </c>
      <c r="C262" s="143" t="str">
        <f>'InstTyp-2'!A263</f>
        <v>Vanløse/Brønshøj-Husum</v>
      </c>
    </row>
    <row r="263" spans="1:3">
      <c r="A263" s="143">
        <f>'InstTyp-2'!E264</f>
        <v>35661</v>
      </c>
      <c r="B263" s="143" t="str">
        <f>'InstTyp-2'!B264</f>
        <v>Fritidshjem</v>
      </c>
      <c r="C263" s="143" t="str">
        <f>'InstTyp-2'!A264</f>
        <v>Østerbro</v>
      </c>
    </row>
    <row r="264" spans="1:3">
      <c r="A264" s="143">
        <f>'InstTyp-2'!E265</f>
        <v>35663</v>
      </c>
      <c r="B264" s="143" t="str">
        <f>'InstTyp-2'!B265</f>
        <v>Fritidshjem</v>
      </c>
      <c r="C264" s="143" t="str">
        <f>'InstTyp-2'!A265</f>
        <v>Vesterbro/Kgs.Enghave</v>
      </c>
    </row>
    <row r="265" spans="1:3">
      <c r="A265" s="143">
        <f>'InstTyp-2'!E266</f>
        <v>35665</v>
      </c>
      <c r="B265" s="143" t="str">
        <f>'InstTyp-2'!B266</f>
        <v>Fritidshjem</v>
      </c>
      <c r="C265" s="143" t="str">
        <f>'InstTyp-2'!A266</f>
        <v>Vanløse/Brønshøj-Husum</v>
      </c>
    </row>
    <row r="266" spans="1:3">
      <c r="A266" s="143">
        <f>'InstTyp-2'!E267</f>
        <v>35666</v>
      </c>
      <c r="B266" s="143" t="str">
        <f>'InstTyp-2'!B267</f>
        <v>Fritidshjem</v>
      </c>
      <c r="C266" s="143" t="str">
        <f>'InstTyp-2'!A267</f>
        <v>Østerbro</v>
      </c>
    </row>
    <row r="267" spans="1:3">
      <c r="A267" s="143">
        <f>'InstTyp-2'!E268</f>
        <v>35670</v>
      </c>
      <c r="B267" s="143" t="str">
        <f>'InstTyp-2'!B268</f>
        <v>Fritidshjem</v>
      </c>
      <c r="C267" s="143" t="str">
        <f>'InstTyp-2'!A268</f>
        <v>Amager</v>
      </c>
    </row>
    <row r="268" spans="1:3">
      <c r="A268" s="143">
        <f>'InstTyp-2'!E269</f>
        <v>35675</v>
      </c>
      <c r="B268" s="143" t="str">
        <f>'InstTyp-2'!B269</f>
        <v xml:space="preserve">Integrerede </v>
      </c>
      <c r="C268" s="143" t="str">
        <f>'InstTyp-2'!A269</f>
        <v>Østerbro</v>
      </c>
    </row>
    <row r="269" spans="1:3">
      <c r="A269" s="143">
        <f>'InstTyp-2'!E270</f>
        <v>35676</v>
      </c>
      <c r="B269" s="143" t="str">
        <f>'InstTyp-2'!B270</f>
        <v xml:space="preserve">Integrerede </v>
      </c>
      <c r="C269" s="143" t="str">
        <f>'InstTyp-2'!A270</f>
        <v>Valby</v>
      </c>
    </row>
    <row r="270" spans="1:3">
      <c r="A270" s="143">
        <f>'InstTyp-2'!E271</f>
        <v>35677</v>
      </c>
      <c r="B270" s="143" t="str">
        <f>'InstTyp-2'!B271</f>
        <v xml:space="preserve">Integrerede </v>
      </c>
      <c r="C270" s="143" t="str">
        <f>'InstTyp-2'!A271</f>
        <v>Vanløse/Brønshøj-Husum</v>
      </c>
    </row>
    <row r="271" spans="1:3">
      <c r="A271" s="143">
        <f>'InstTyp-2'!E272</f>
        <v>35679</v>
      </c>
      <c r="B271" s="143" t="str">
        <f>'InstTyp-2'!B272</f>
        <v xml:space="preserve">Integrerede </v>
      </c>
      <c r="C271" s="143" t="str">
        <f>'InstTyp-2'!A272</f>
        <v>Amager</v>
      </c>
    </row>
    <row r="272" spans="1:3">
      <c r="A272" s="143">
        <f>'InstTyp-2'!E273</f>
        <v>35681</v>
      </c>
      <c r="B272" s="143" t="str">
        <f>'InstTyp-2'!B273</f>
        <v xml:space="preserve">Integrerede </v>
      </c>
      <c r="C272" s="143" t="str">
        <f>'InstTyp-2'!A273</f>
        <v>Valby</v>
      </c>
    </row>
    <row r="273" spans="1:3">
      <c r="A273" s="143">
        <f>'InstTyp-2'!E274</f>
        <v>35682</v>
      </c>
      <c r="B273" s="143" t="str">
        <f>'InstTyp-2'!B274</f>
        <v xml:space="preserve">Integrerede </v>
      </c>
      <c r="C273" s="143" t="str">
        <f>'InstTyp-2'!A274</f>
        <v>Vanløse/Brønshøj-Husum</v>
      </c>
    </row>
    <row r="274" spans="1:3">
      <c r="A274" s="143">
        <f>'InstTyp-2'!E275</f>
        <v>35683</v>
      </c>
      <c r="B274" s="143" t="str">
        <f>'InstTyp-2'!B275</f>
        <v xml:space="preserve">Integrerede </v>
      </c>
      <c r="C274" s="143" t="str">
        <f>'InstTyp-2'!A275</f>
        <v>Amager</v>
      </c>
    </row>
    <row r="275" spans="1:3">
      <c r="A275" s="143">
        <f>'InstTyp-2'!E276</f>
        <v>35685</v>
      </c>
      <c r="B275" s="143" t="str">
        <f>'InstTyp-2'!B276</f>
        <v xml:space="preserve">Integrerede </v>
      </c>
      <c r="C275" s="143" t="str">
        <f>'InstTyp-2'!A276</f>
        <v>Østerbro</v>
      </c>
    </row>
    <row r="276" spans="1:3">
      <c r="A276" s="143">
        <f>'InstTyp-2'!E277</f>
        <v>35687</v>
      </c>
      <c r="B276" s="143" t="str">
        <f>'InstTyp-2'!B277</f>
        <v xml:space="preserve">Integrerede </v>
      </c>
      <c r="C276" s="143" t="str">
        <f>'InstTyp-2'!A277</f>
        <v>Indre By</v>
      </c>
    </row>
    <row r="277" spans="1:3">
      <c r="A277" s="143">
        <f>'InstTyp-2'!E278</f>
        <v>35702</v>
      </c>
      <c r="B277" s="143" t="str">
        <f>'InstTyp-2'!B278</f>
        <v>Klubber</v>
      </c>
      <c r="C277" s="143" t="str">
        <f>'InstTyp-2'!A278</f>
        <v>Vesterbro/Kgs.Enghave</v>
      </c>
    </row>
    <row r="278" spans="1:3">
      <c r="A278" s="143">
        <f>'InstTyp-2'!E279</f>
        <v>35705</v>
      </c>
      <c r="B278" s="143" t="str">
        <f>'InstTyp-2'!B279</f>
        <v>Klubber</v>
      </c>
      <c r="C278" s="143" t="str">
        <f>'InstTyp-2'!A279</f>
        <v>Nørrebro</v>
      </c>
    </row>
    <row r="279" spans="1:3">
      <c r="A279" s="143">
        <f>'InstTyp-2'!E280</f>
        <v>35706</v>
      </c>
      <c r="B279" s="143" t="str">
        <f>'InstTyp-2'!B280</f>
        <v>Klubber</v>
      </c>
      <c r="C279" s="143" t="str">
        <f>'InstTyp-2'!A280</f>
        <v>Bispebjerg</v>
      </c>
    </row>
    <row r="280" spans="1:3">
      <c r="A280" s="143">
        <f>'InstTyp-2'!E281</f>
        <v>35719</v>
      </c>
      <c r="B280" s="143" t="str">
        <f>'InstTyp-2'!B281</f>
        <v>Klubber</v>
      </c>
      <c r="C280" s="143" t="str">
        <f>'InstTyp-2'!A281</f>
        <v>Østerbro</v>
      </c>
    </row>
    <row r="281" spans="1:3">
      <c r="A281" s="143">
        <f>'InstTyp-2'!E282</f>
        <v>35727</v>
      </c>
      <c r="B281" s="143" t="str">
        <f>'InstTyp-2'!B282</f>
        <v>Klubber</v>
      </c>
      <c r="C281" s="143" t="str">
        <f>'InstTyp-2'!A282</f>
        <v>Vanløse/Brønshøj-Husum</v>
      </c>
    </row>
    <row r="282" spans="1:3">
      <c r="A282" s="143">
        <f>'InstTyp-2'!E283</f>
        <v>35730</v>
      </c>
      <c r="B282" s="143" t="str">
        <f>'InstTyp-2'!B283</f>
        <v>Klubber</v>
      </c>
      <c r="C282" s="143" t="str">
        <f>'InstTyp-2'!A283</f>
        <v>Indre By</v>
      </c>
    </row>
    <row r="283" spans="1:3">
      <c r="A283" s="143">
        <f>'InstTyp-2'!E284</f>
        <v>35743</v>
      </c>
      <c r="B283" s="143" t="str">
        <f>'InstTyp-2'!B284</f>
        <v>Klubber</v>
      </c>
      <c r="C283" s="143" t="str">
        <f>'InstTyp-2'!A284</f>
        <v>Vanløse/Brønshøj-Husum</v>
      </c>
    </row>
    <row r="284" spans="1:3">
      <c r="A284" s="143">
        <f>'InstTyp-2'!E285</f>
        <v>35748</v>
      </c>
      <c r="B284" s="143" t="str">
        <f>'InstTyp-2'!B285</f>
        <v>Klubber</v>
      </c>
      <c r="C284" s="143" t="str">
        <f>'InstTyp-2'!A285</f>
        <v>Bispebjerg</v>
      </c>
    </row>
    <row r="285" spans="1:3">
      <c r="A285" s="143">
        <f>'InstTyp-2'!E286</f>
        <v>35750</v>
      </c>
      <c r="B285" s="143" t="str">
        <f>'InstTyp-2'!B286</f>
        <v>Klubber</v>
      </c>
      <c r="C285" s="143" t="str">
        <f>'InstTyp-2'!A286</f>
        <v>Valby</v>
      </c>
    </row>
    <row r="286" spans="1:3">
      <c r="A286" s="143">
        <f>'InstTyp-2'!E287</f>
        <v>35754</v>
      </c>
      <c r="B286" s="143" t="str">
        <f>'InstTyp-2'!B287</f>
        <v>Klubber</v>
      </c>
      <c r="C286" s="143" t="str">
        <f>'InstTyp-2'!A287</f>
        <v>Bispebjerg</v>
      </c>
    </row>
    <row r="287" spans="1:3">
      <c r="A287" s="143">
        <f>'InstTyp-2'!E288</f>
        <v>35761</v>
      </c>
      <c r="B287" s="143" t="str">
        <f>'InstTyp-2'!B288</f>
        <v>Klubber</v>
      </c>
      <c r="C287" s="143" t="str">
        <f>'InstTyp-2'!A288</f>
        <v>Vanløse/Brønshøj-Husum</v>
      </c>
    </row>
    <row r="288" spans="1:3">
      <c r="A288" s="143">
        <f>'InstTyp-2'!E289</f>
        <v>35770</v>
      </c>
      <c r="B288" s="143" t="str">
        <f>'InstTyp-2'!B289</f>
        <v>Klubber</v>
      </c>
      <c r="C288" s="143" t="str">
        <f>'InstTyp-2'!A289</f>
        <v>Amager</v>
      </c>
    </row>
    <row r="289" spans="1:3">
      <c r="A289" s="143">
        <f>'InstTyp-2'!E290</f>
        <v>35771</v>
      </c>
      <c r="B289" s="143" t="str">
        <f>'InstTyp-2'!B290</f>
        <v>Klubber</v>
      </c>
      <c r="C289" s="143" t="str">
        <f>'InstTyp-2'!A290</f>
        <v>Vesterbro/Kgs.Enghave</v>
      </c>
    </row>
    <row r="290" spans="1:3">
      <c r="A290" s="143">
        <f>'InstTyp-2'!E291</f>
        <v>35772</v>
      </c>
      <c r="B290" s="143" t="str">
        <f>'InstTyp-2'!B291</f>
        <v>Klubber</v>
      </c>
      <c r="C290" s="143" t="str">
        <f>'InstTyp-2'!A291</f>
        <v>Amager</v>
      </c>
    </row>
    <row r="291" spans="1:3">
      <c r="A291" s="143">
        <f>'InstTyp-2'!E292</f>
        <v>35773</v>
      </c>
      <c r="B291" s="143" t="str">
        <f>'InstTyp-2'!B292</f>
        <v>Klubber</v>
      </c>
      <c r="C291" s="143" t="str">
        <f>'InstTyp-2'!A292</f>
        <v>Vanløse/Brønshøj-Husum</v>
      </c>
    </row>
    <row r="292" spans="1:3">
      <c r="A292" s="143">
        <f>'InstTyp-2'!E293</f>
        <v>35774</v>
      </c>
      <c r="B292" s="143" t="str">
        <f>'InstTyp-2'!B293</f>
        <v>Klubber</v>
      </c>
      <c r="C292" s="143" t="str">
        <f>'InstTyp-2'!A293</f>
        <v>Vesterbro/Kgs.Enghave</v>
      </c>
    </row>
    <row r="293" spans="1:3">
      <c r="A293" s="143">
        <f>'InstTyp-2'!E294</f>
        <v>35869</v>
      </c>
      <c r="B293" s="143" t="str">
        <f>'InstTyp-2'!B294</f>
        <v>Klubber</v>
      </c>
      <c r="C293" s="143" t="str">
        <f>'InstTyp-2'!A294</f>
        <v>Vanløse/Brønshøj-Husum</v>
      </c>
    </row>
    <row r="294" spans="1:3">
      <c r="A294" s="143">
        <f>'InstTyp-2'!E295</f>
        <v>37200</v>
      </c>
      <c r="B294" s="143" t="str">
        <f>'InstTyp-2'!B295</f>
        <v xml:space="preserve">Integrerede </v>
      </c>
      <c r="C294" s="143" t="str">
        <f>'InstTyp-2'!A295</f>
        <v>Østerbro</v>
      </c>
    </row>
    <row r="295" spans="1:3">
      <c r="A295" s="143">
        <f>'InstTyp-2'!E296</f>
        <v>37200</v>
      </c>
      <c r="B295" s="143" t="str">
        <f>'InstTyp-2'!B296</f>
        <v xml:space="preserve">Integrerede </v>
      </c>
      <c r="C295" s="143" t="str">
        <f>'InstTyp-2'!A296</f>
        <v>Østerbro</v>
      </c>
    </row>
    <row r="296" spans="1:3">
      <c r="A296" s="143">
        <f>'InstTyp-2'!E297</f>
        <v>37201</v>
      </c>
      <c r="B296" s="143" t="str">
        <f>'InstTyp-2'!B297</f>
        <v xml:space="preserve">Integrerede </v>
      </c>
      <c r="C296" s="143" t="str">
        <f>'InstTyp-2'!A297</f>
        <v>Amager</v>
      </c>
    </row>
    <row r="297" spans="1:3">
      <c r="A297" s="143">
        <f>'InstTyp-2'!E298</f>
        <v>37202</v>
      </c>
      <c r="B297" s="143" t="str">
        <f>'InstTyp-2'!B298</f>
        <v>Vuggestuer</v>
      </c>
      <c r="C297" s="143" t="str">
        <f>'InstTyp-2'!A298</f>
        <v>Nørrebro</v>
      </c>
    </row>
    <row r="298" spans="1:3">
      <c r="A298" s="143">
        <f>'InstTyp-2'!E299</f>
        <v>37202</v>
      </c>
      <c r="B298" s="143" t="str">
        <f>'InstTyp-2'!B299</f>
        <v>Vuggestuer</v>
      </c>
      <c r="C298" s="143" t="str">
        <f>'InstTyp-2'!A299</f>
        <v>Nørrebro</v>
      </c>
    </row>
    <row r="299" spans="1:3">
      <c r="A299" s="143">
        <f>'InstTyp-2'!E300</f>
        <v>37202</v>
      </c>
      <c r="B299" s="143" t="str">
        <f>'InstTyp-2'!B300</f>
        <v>Vuggestuer</v>
      </c>
      <c r="C299" s="143" t="str">
        <f>'InstTyp-2'!A300</f>
        <v>Nørrebro</v>
      </c>
    </row>
    <row r="300" spans="1:3">
      <c r="A300" s="143">
        <f>'InstTyp-2'!E301</f>
        <v>37203</v>
      </c>
      <c r="B300" s="143" t="str">
        <f>'InstTyp-2'!B301</f>
        <v>Vuggestuer</v>
      </c>
      <c r="C300" s="143" t="str">
        <f>'InstTyp-2'!A301</f>
        <v>Nørrebro</v>
      </c>
    </row>
    <row r="301" spans="1:3">
      <c r="A301" s="143">
        <f>'InstTyp-2'!E302</f>
        <v>37203</v>
      </c>
      <c r="B301" s="143" t="str">
        <f>'InstTyp-2'!B302</f>
        <v>Vuggestuer</v>
      </c>
      <c r="C301" s="143" t="str">
        <f>'InstTyp-2'!A302</f>
        <v>Nørrebro</v>
      </c>
    </row>
    <row r="302" spans="1:3">
      <c r="A302" s="143">
        <f>'InstTyp-2'!E303</f>
        <v>37203</v>
      </c>
      <c r="B302" s="143" t="str">
        <f>'InstTyp-2'!B303</f>
        <v>Vuggestuer</v>
      </c>
      <c r="C302" s="143" t="str">
        <f>'InstTyp-2'!A303</f>
        <v>Nørrebro</v>
      </c>
    </row>
    <row r="303" spans="1:3">
      <c r="A303" s="143">
        <f>'InstTyp-2'!E304</f>
        <v>37204</v>
      </c>
      <c r="B303" s="143" t="str">
        <f>'InstTyp-2'!B304</f>
        <v xml:space="preserve">Integrerede </v>
      </c>
      <c r="C303" s="143" t="str">
        <f>'InstTyp-2'!A304</f>
        <v>Indre By</v>
      </c>
    </row>
    <row r="304" spans="1:3">
      <c r="A304" s="143">
        <f>'InstTyp-2'!E305</f>
        <v>37204</v>
      </c>
      <c r="B304" s="143" t="str">
        <f>'InstTyp-2'!B305</f>
        <v xml:space="preserve">Integrerede </v>
      </c>
      <c r="C304" s="143" t="str">
        <f>'InstTyp-2'!A305</f>
        <v>Indre By</v>
      </c>
    </row>
    <row r="305" spans="1:3">
      <c r="A305" s="143">
        <f>'InstTyp-2'!E306</f>
        <v>37205</v>
      </c>
      <c r="B305" s="143" t="str">
        <f>'InstTyp-2'!B306</f>
        <v>Vuggestuer</v>
      </c>
      <c r="C305" s="143" t="str">
        <f>'InstTyp-2'!A306</f>
        <v>Østerbro</v>
      </c>
    </row>
    <row r="306" spans="1:3">
      <c r="A306" s="143">
        <f>'InstTyp-2'!E307</f>
        <v>37205</v>
      </c>
      <c r="B306" s="143" t="str">
        <f>'InstTyp-2'!B307</f>
        <v>Vuggestuer</v>
      </c>
      <c r="C306" s="143" t="str">
        <f>'InstTyp-2'!A307</f>
        <v>Østerbro</v>
      </c>
    </row>
    <row r="307" spans="1:3">
      <c r="A307" s="143">
        <f>'InstTyp-2'!E308</f>
        <v>37206</v>
      </c>
      <c r="B307" s="143" t="str">
        <f>'InstTyp-2'!B308</f>
        <v>Vuggestuer</v>
      </c>
      <c r="C307" s="143" t="str">
        <f>'InstTyp-2'!A308</f>
        <v>Nørrebro</v>
      </c>
    </row>
    <row r="308" spans="1:3">
      <c r="A308" s="143">
        <f>'InstTyp-2'!E309</f>
        <v>37207</v>
      </c>
      <c r="B308" s="143" t="str">
        <f>'InstTyp-2'!B309</f>
        <v>Vuggestuer</v>
      </c>
      <c r="C308" s="143" t="str">
        <f>'InstTyp-2'!A309</f>
        <v>Amager</v>
      </c>
    </row>
    <row r="309" spans="1:3">
      <c r="A309" s="143">
        <f>'InstTyp-2'!E310</f>
        <v>37208</v>
      </c>
      <c r="B309" s="143" t="str">
        <f>'InstTyp-2'!B310</f>
        <v>Vuggestuer</v>
      </c>
      <c r="C309" s="143" t="str">
        <f>'InstTyp-2'!A310</f>
        <v>Vanløse/Brønshøj-Husum</v>
      </c>
    </row>
    <row r="310" spans="1:3">
      <c r="A310" s="143">
        <f>'InstTyp-2'!E311</f>
        <v>37209</v>
      </c>
      <c r="B310" s="143" t="str">
        <f>'InstTyp-2'!B311</f>
        <v>Vuggestuer</v>
      </c>
      <c r="C310" s="143" t="str">
        <f>'InstTyp-2'!A311</f>
        <v>Vanløse/Brønshøj-Husum</v>
      </c>
    </row>
    <row r="311" spans="1:3">
      <c r="A311" s="143">
        <f>'InstTyp-2'!E312</f>
        <v>37210</v>
      </c>
      <c r="B311" s="143" t="str">
        <f>'InstTyp-2'!B312</f>
        <v>Vuggestuer</v>
      </c>
      <c r="C311" s="143" t="str">
        <f>'InstTyp-2'!A312</f>
        <v>Østerbro</v>
      </c>
    </row>
    <row r="312" spans="1:3">
      <c r="A312" s="143">
        <f>'InstTyp-2'!E313</f>
        <v>37210</v>
      </c>
      <c r="B312" s="143" t="str">
        <f>'InstTyp-2'!B313</f>
        <v>Vuggestuer</v>
      </c>
      <c r="C312" s="143" t="str">
        <f>'InstTyp-2'!A313</f>
        <v>Østerbro</v>
      </c>
    </row>
    <row r="313" spans="1:3">
      <c r="A313" s="143">
        <f>'InstTyp-2'!E314</f>
        <v>37211</v>
      </c>
      <c r="B313" s="143" t="str">
        <f>'InstTyp-2'!B314</f>
        <v>Vuggestuer</v>
      </c>
      <c r="C313" s="143" t="str">
        <f>'InstTyp-2'!A314</f>
        <v>Amager</v>
      </c>
    </row>
    <row r="314" spans="1:3">
      <c r="A314" s="143">
        <f>'InstTyp-2'!E315</f>
        <v>37212</v>
      </c>
      <c r="B314" s="143" t="str">
        <f>'InstTyp-2'!B315</f>
        <v>Vuggestuer</v>
      </c>
      <c r="C314" s="143" t="str">
        <f>'InstTyp-2'!A315</f>
        <v>Vanløse/Brønshøj-Husum</v>
      </c>
    </row>
    <row r="315" spans="1:3">
      <c r="A315" s="143">
        <f>'InstTyp-2'!E316</f>
        <v>37212</v>
      </c>
      <c r="B315" s="143" t="str">
        <f>'InstTyp-2'!B316</f>
        <v>Vuggestuer</v>
      </c>
      <c r="C315" s="143" t="str">
        <f>'InstTyp-2'!A316</f>
        <v>Vanløse/Brønshøj-Husum</v>
      </c>
    </row>
    <row r="316" spans="1:3">
      <c r="A316" s="143">
        <f>'InstTyp-2'!E317</f>
        <v>37213</v>
      </c>
      <c r="B316" s="143" t="str">
        <f>'InstTyp-2'!B317</f>
        <v>Vuggestuer</v>
      </c>
      <c r="C316" s="143" t="str">
        <f>'InstTyp-2'!A317</f>
        <v>Vanløse/Brønshøj-Husum</v>
      </c>
    </row>
    <row r="317" spans="1:3">
      <c r="A317" s="143">
        <f>'InstTyp-2'!E318</f>
        <v>37214</v>
      </c>
      <c r="B317" s="143" t="str">
        <f>'InstTyp-2'!B318</f>
        <v>Vuggestuer</v>
      </c>
      <c r="C317" s="143" t="str">
        <f>'InstTyp-2'!A318</f>
        <v>Vanløse/Brønshøj-Husum</v>
      </c>
    </row>
    <row r="318" spans="1:3">
      <c r="A318" s="143">
        <f>'InstTyp-2'!E319</f>
        <v>37215</v>
      </c>
      <c r="B318" s="143" t="str">
        <f>'InstTyp-2'!B319</f>
        <v>Vuggestuer</v>
      </c>
      <c r="C318" s="143" t="str">
        <f>'InstTyp-2'!A319</f>
        <v>Amager</v>
      </c>
    </row>
    <row r="319" spans="1:3">
      <c r="A319" s="143">
        <f>'InstTyp-2'!E320</f>
        <v>37216</v>
      </c>
      <c r="B319" s="143" t="str">
        <f>'InstTyp-2'!B320</f>
        <v xml:space="preserve">Integrerede </v>
      </c>
      <c r="C319" s="143" t="str">
        <f>'InstTyp-2'!A320</f>
        <v>Indre By</v>
      </c>
    </row>
    <row r="320" spans="1:3">
      <c r="A320" s="143">
        <f>'InstTyp-2'!E321</f>
        <v>37218</v>
      </c>
      <c r="B320" s="143" t="str">
        <f>'InstTyp-2'!B321</f>
        <v>Vuggestuer</v>
      </c>
      <c r="C320" s="143" t="str">
        <f>'InstTyp-2'!A321</f>
        <v>Vanløse/Brønshøj-Husum</v>
      </c>
    </row>
    <row r="321" spans="1:3">
      <c r="A321" s="143">
        <f>'InstTyp-2'!E322</f>
        <v>37219</v>
      </c>
      <c r="B321" s="143" t="str">
        <f>'InstTyp-2'!B322</f>
        <v>Vuggestuer</v>
      </c>
      <c r="C321" s="143" t="str">
        <f>'InstTyp-2'!A322</f>
        <v>Nørrebro</v>
      </c>
    </row>
    <row r="322" spans="1:3">
      <c r="A322" s="143">
        <f>'InstTyp-2'!E323</f>
        <v>37220</v>
      </c>
      <c r="B322" s="143" t="str">
        <f>'InstTyp-2'!B323</f>
        <v>Vuggestuer</v>
      </c>
      <c r="C322" s="143" t="str">
        <f>'InstTyp-2'!A323</f>
        <v>Valby</v>
      </c>
    </row>
    <row r="323" spans="1:3">
      <c r="A323" s="143">
        <f>'InstTyp-2'!E324</f>
        <v>37221</v>
      </c>
      <c r="B323" s="143" t="str">
        <f>'InstTyp-2'!B324</f>
        <v>Vuggestuer</v>
      </c>
      <c r="C323" s="143" t="str">
        <f>'InstTyp-2'!A324</f>
        <v>Nørrebro</v>
      </c>
    </row>
    <row r="324" spans="1:3">
      <c r="A324" s="143">
        <f>'InstTyp-2'!E325</f>
        <v>37223</v>
      </c>
      <c r="B324" s="143" t="str">
        <f>'InstTyp-2'!B325</f>
        <v xml:space="preserve">Integrerede </v>
      </c>
      <c r="C324" s="143" t="str">
        <f>'InstTyp-2'!A325</f>
        <v>Nørrebro</v>
      </c>
    </row>
    <row r="325" spans="1:3">
      <c r="A325" s="143">
        <f>'InstTyp-2'!E326</f>
        <v>37225</v>
      </c>
      <c r="B325" s="143" t="str">
        <f>'InstTyp-2'!B326</f>
        <v xml:space="preserve">Integrerede </v>
      </c>
      <c r="C325" s="143" t="str">
        <f>'InstTyp-2'!A326</f>
        <v>Vanløse/Brønshøj-Husum</v>
      </c>
    </row>
    <row r="326" spans="1:3">
      <c r="A326" s="143">
        <f>'InstTyp-2'!E327</f>
        <v>37225</v>
      </c>
      <c r="B326" s="143" t="str">
        <f>'InstTyp-2'!B327</f>
        <v xml:space="preserve">Integrerede </v>
      </c>
      <c r="C326" s="143" t="str">
        <f>'InstTyp-2'!A327</f>
        <v>Vanløse/Brønshøj-Husum</v>
      </c>
    </row>
    <row r="327" spans="1:3">
      <c r="A327" s="143">
        <f>'InstTyp-2'!E328</f>
        <v>37226</v>
      </c>
      <c r="B327" s="143" t="str">
        <f>'InstTyp-2'!B328</f>
        <v>Vuggestuer</v>
      </c>
      <c r="C327" s="143" t="str">
        <f>'InstTyp-2'!A328</f>
        <v>Amager</v>
      </c>
    </row>
    <row r="328" spans="1:3">
      <c r="A328" s="143">
        <f>'InstTyp-2'!E329</f>
        <v>37227</v>
      </c>
      <c r="B328" s="143" t="str">
        <f>'InstTyp-2'!B329</f>
        <v>Vuggestuer</v>
      </c>
      <c r="C328" s="143" t="str">
        <f>'InstTyp-2'!A329</f>
        <v>Amager</v>
      </c>
    </row>
    <row r="329" spans="1:3">
      <c r="A329" s="143">
        <f>'InstTyp-2'!E330</f>
        <v>37229</v>
      </c>
      <c r="B329" s="143" t="str">
        <f>'InstTyp-2'!B330</f>
        <v xml:space="preserve">Integrerede </v>
      </c>
      <c r="C329" s="143" t="str">
        <f>'InstTyp-2'!A330</f>
        <v>Nørrebro</v>
      </c>
    </row>
    <row r="330" spans="1:3">
      <c r="A330" s="143">
        <f>'InstTyp-2'!E331</f>
        <v>37231</v>
      </c>
      <c r="B330" s="143" t="str">
        <f>'InstTyp-2'!B331</f>
        <v>Vuggestuer</v>
      </c>
      <c r="C330" s="143" t="str">
        <f>'InstTyp-2'!A331</f>
        <v>Vanløse/Brønshøj-Husum</v>
      </c>
    </row>
    <row r="331" spans="1:3">
      <c r="A331" s="143">
        <f>'InstTyp-2'!E332</f>
        <v>37233</v>
      </c>
      <c r="B331" s="143" t="str">
        <f>'InstTyp-2'!B332</f>
        <v>Vuggestuer</v>
      </c>
      <c r="C331" s="143" t="str">
        <f>'InstTyp-2'!A332</f>
        <v>Indre By</v>
      </c>
    </row>
    <row r="332" spans="1:3">
      <c r="A332" s="143">
        <f>'InstTyp-2'!E333</f>
        <v>37234</v>
      </c>
      <c r="B332" s="143" t="str">
        <f>'InstTyp-2'!B333</f>
        <v>Vuggestuer</v>
      </c>
      <c r="C332" s="143" t="str">
        <f>'InstTyp-2'!A333</f>
        <v>Vesterbro/Kgs.Enghave</v>
      </c>
    </row>
    <row r="333" spans="1:3">
      <c r="A333" s="143">
        <f>'InstTyp-2'!E334</f>
        <v>37235</v>
      </c>
      <c r="B333" s="143" t="str">
        <f>'InstTyp-2'!B334</f>
        <v xml:space="preserve">Integrerede </v>
      </c>
      <c r="C333" s="143" t="str">
        <f>'InstTyp-2'!A334</f>
        <v>Vesterbro/Kgs.Enghave</v>
      </c>
    </row>
    <row r="334" spans="1:3">
      <c r="A334" s="143">
        <f>'InstTyp-2'!E335</f>
        <v>37236</v>
      </c>
      <c r="B334" s="143" t="str">
        <f>'InstTyp-2'!B335</f>
        <v>Vuggestuer</v>
      </c>
      <c r="C334" s="143" t="str">
        <f>'InstTyp-2'!A335</f>
        <v>Valby</v>
      </c>
    </row>
    <row r="335" spans="1:3">
      <c r="A335" s="143">
        <f>'InstTyp-2'!E336</f>
        <v>37237</v>
      </c>
      <c r="B335" s="143" t="str">
        <f>'InstTyp-2'!B336</f>
        <v>Vuggestuer</v>
      </c>
      <c r="C335" s="143" t="str">
        <f>'InstTyp-2'!A336</f>
        <v>Bispebjerg</v>
      </c>
    </row>
    <row r="336" spans="1:3">
      <c r="A336" s="143">
        <f>'InstTyp-2'!E337</f>
        <v>37238</v>
      </c>
      <c r="B336" s="143" t="str">
        <f>'InstTyp-2'!B337</f>
        <v xml:space="preserve">Integrerede </v>
      </c>
      <c r="C336" s="143" t="str">
        <f>'InstTyp-2'!A337</f>
        <v>Indre By</v>
      </c>
    </row>
    <row r="337" spans="1:3">
      <c r="A337" s="143">
        <f>'InstTyp-2'!E338</f>
        <v>37240</v>
      </c>
      <c r="B337" s="143" t="str">
        <f>'InstTyp-2'!B338</f>
        <v>Vuggestuer</v>
      </c>
      <c r="C337" s="143" t="str">
        <f>'InstTyp-2'!A338</f>
        <v>Bispebjerg</v>
      </c>
    </row>
    <row r="338" spans="1:3">
      <c r="A338" s="143">
        <f>'InstTyp-2'!E339</f>
        <v>37240</v>
      </c>
      <c r="B338" s="143" t="str">
        <f>'InstTyp-2'!B339</f>
        <v>Vuggestuer</v>
      </c>
      <c r="C338" s="143" t="str">
        <f>'InstTyp-2'!A339</f>
        <v>Bispebjerg</v>
      </c>
    </row>
    <row r="339" spans="1:3">
      <c r="A339" s="143">
        <f>'InstTyp-2'!E340</f>
        <v>37240</v>
      </c>
      <c r="B339" s="143" t="str">
        <f>'InstTyp-2'!B340</f>
        <v>Vuggestuer</v>
      </c>
      <c r="C339" s="143" t="str">
        <f>'InstTyp-2'!A340</f>
        <v>Bispebjerg</v>
      </c>
    </row>
    <row r="340" spans="1:3">
      <c r="A340" s="143">
        <f>'InstTyp-2'!E341</f>
        <v>37241</v>
      </c>
      <c r="B340" s="143" t="str">
        <f>'InstTyp-2'!B341</f>
        <v>Vuggestuer</v>
      </c>
      <c r="C340" s="143" t="str">
        <f>'InstTyp-2'!A341</f>
        <v>Amager</v>
      </c>
    </row>
    <row r="341" spans="1:3">
      <c r="A341" s="143">
        <f>'InstTyp-2'!E342</f>
        <v>37242</v>
      </c>
      <c r="B341" s="143" t="str">
        <f>'InstTyp-2'!B342</f>
        <v>Vuggestuer</v>
      </c>
      <c r="C341" s="143" t="str">
        <f>'InstTyp-2'!A342</f>
        <v>Amager</v>
      </c>
    </row>
    <row r="342" spans="1:3">
      <c r="A342" s="143">
        <f>'InstTyp-2'!E343</f>
        <v>37245</v>
      </c>
      <c r="B342" s="143" t="str">
        <f>'InstTyp-2'!B343</f>
        <v xml:space="preserve">Integrerede </v>
      </c>
      <c r="C342" s="143" t="str">
        <f>'InstTyp-2'!A343</f>
        <v>Nørrebro</v>
      </c>
    </row>
    <row r="343" spans="1:3">
      <c r="A343" s="143">
        <f>'InstTyp-2'!E344</f>
        <v>37245</v>
      </c>
      <c r="B343" s="143" t="str">
        <f>'InstTyp-2'!B344</f>
        <v xml:space="preserve">Integrerede </v>
      </c>
      <c r="C343" s="143" t="str">
        <f>'InstTyp-2'!A344</f>
        <v>Nørrebro</v>
      </c>
    </row>
    <row r="344" spans="1:3">
      <c r="A344" s="143">
        <f>'InstTyp-2'!E345</f>
        <v>37246</v>
      </c>
      <c r="B344" s="143" t="str">
        <f>'InstTyp-2'!B345</f>
        <v xml:space="preserve">Integrerede </v>
      </c>
      <c r="C344" s="143" t="str">
        <f>'InstTyp-2'!A345</f>
        <v>Amager</v>
      </c>
    </row>
    <row r="345" spans="1:3">
      <c r="A345" s="143">
        <f>'InstTyp-2'!E346</f>
        <v>37249</v>
      </c>
      <c r="B345" s="143" t="str">
        <f>'InstTyp-2'!B346</f>
        <v>Vuggestuer</v>
      </c>
      <c r="C345" s="143" t="str">
        <f>'InstTyp-2'!A346</f>
        <v>Østerbro</v>
      </c>
    </row>
    <row r="346" spans="1:3">
      <c r="A346" s="143">
        <f>'InstTyp-2'!E347</f>
        <v>37250</v>
      </c>
      <c r="B346" s="143" t="str">
        <f>'InstTyp-2'!B347</f>
        <v>Vuggestuer</v>
      </c>
      <c r="C346" s="143" t="str">
        <f>'InstTyp-2'!A347</f>
        <v>Amager</v>
      </c>
    </row>
    <row r="347" spans="1:3">
      <c r="A347" s="143">
        <f>'InstTyp-2'!E348</f>
        <v>37252</v>
      </c>
      <c r="B347" s="143" t="str">
        <f>'InstTyp-2'!B348</f>
        <v>Vuggestuer</v>
      </c>
      <c r="C347" s="143" t="str">
        <f>'InstTyp-2'!A348</f>
        <v>Indre By</v>
      </c>
    </row>
    <row r="348" spans="1:3">
      <c r="A348" s="143">
        <f>'InstTyp-2'!E349</f>
        <v>37254</v>
      </c>
      <c r="B348" s="143" t="str">
        <f>'InstTyp-2'!B349</f>
        <v>Vuggestuer</v>
      </c>
      <c r="C348" s="143" t="str">
        <f>'InstTyp-2'!A349</f>
        <v>Amager</v>
      </c>
    </row>
    <row r="349" spans="1:3">
      <c r="A349" s="143">
        <f>'InstTyp-2'!E350</f>
        <v>37255</v>
      </c>
      <c r="B349" s="143" t="str">
        <f>'InstTyp-2'!B350</f>
        <v>Vuggestuer</v>
      </c>
      <c r="C349" s="143" t="str">
        <f>'InstTyp-2'!A350</f>
        <v>Nørrebro</v>
      </c>
    </row>
    <row r="350" spans="1:3">
      <c r="A350" s="143">
        <f>'InstTyp-2'!E351</f>
        <v>37258</v>
      </c>
      <c r="B350" s="143" t="str">
        <f>'InstTyp-2'!B351</f>
        <v xml:space="preserve">Integrerede </v>
      </c>
      <c r="C350" s="143" t="str">
        <f>'InstTyp-2'!A351</f>
        <v>Nørrebro</v>
      </c>
    </row>
    <row r="351" spans="1:3">
      <c r="A351" s="143">
        <f>'InstTyp-2'!E352</f>
        <v>37259</v>
      </c>
      <c r="B351" s="143" t="str">
        <f>'InstTyp-2'!B352</f>
        <v>Vuggestuer</v>
      </c>
      <c r="C351" s="143" t="str">
        <f>'InstTyp-2'!A352</f>
        <v>Indre By</v>
      </c>
    </row>
    <row r="352" spans="1:3">
      <c r="A352" s="143">
        <f>'InstTyp-2'!E353</f>
        <v>37260</v>
      </c>
      <c r="B352" s="143" t="str">
        <f>'InstTyp-2'!B353</f>
        <v>Vuggestuer</v>
      </c>
      <c r="C352" s="143" t="str">
        <f>'InstTyp-2'!A353</f>
        <v>Vesterbro/Kgs.Enghave</v>
      </c>
    </row>
    <row r="353" spans="1:3">
      <c r="A353" s="143">
        <f>'InstTyp-2'!E354</f>
        <v>37261</v>
      </c>
      <c r="B353" s="143" t="str">
        <f>'InstTyp-2'!B354</f>
        <v>Vuggestuer</v>
      </c>
      <c r="C353" s="143" t="str">
        <f>'InstTyp-2'!A354</f>
        <v>Nørrebro</v>
      </c>
    </row>
    <row r="354" spans="1:3">
      <c r="A354" s="143">
        <f>'InstTyp-2'!E355</f>
        <v>37262</v>
      </c>
      <c r="B354" s="143" t="str">
        <f>'InstTyp-2'!B355</f>
        <v xml:space="preserve">Integrerede </v>
      </c>
      <c r="C354" s="143" t="str">
        <f>'InstTyp-2'!A355</f>
        <v>Amager</v>
      </c>
    </row>
    <row r="355" spans="1:3">
      <c r="A355" s="143">
        <f>'InstTyp-2'!E356</f>
        <v>37263</v>
      </c>
      <c r="B355" s="143" t="str">
        <f>'InstTyp-2'!B356</f>
        <v xml:space="preserve">Integrerede </v>
      </c>
      <c r="C355" s="143" t="str">
        <f>'InstTyp-2'!A356</f>
        <v>Amager</v>
      </c>
    </row>
    <row r="356" spans="1:3">
      <c r="A356" s="143">
        <f>'InstTyp-2'!E357</f>
        <v>37264</v>
      </c>
      <c r="B356" s="143" t="str">
        <f>'InstTyp-2'!B357</f>
        <v xml:space="preserve">Integrerede </v>
      </c>
      <c r="C356" s="143" t="str">
        <f>'InstTyp-2'!A357</f>
        <v>Bispebjerg</v>
      </c>
    </row>
    <row r="357" spans="1:3">
      <c r="A357" s="143">
        <f>'InstTyp-2'!E358</f>
        <v>37265</v>
      </c>
      <c r="B357" s="143" t="str">
        <f>'InstTyp-2'!B358</f>
        <v>Vuggestuer</v>
      </c>
      <c r="C357" s="143" t="str">
        <f>'InstTyp-2'!A358</f>
        <v>Østerbro</v>
      </c>
    </row>
    <row r="358" spans="1:3">
      <c r="A358" s="143">
        <f>'InstTyp-2'!E359</f>
        <v>37267</v>
      </c>
      <c r="B358" s="143" t="str">
        <f>'InstTyp-2'!B359</f>
        <v>Vuggestuer</v>
      </c>
      <c r="C358" s="143" t="str">
        <f>'InstTyp-2'!A359</f>
        <v>Bispebjerg</v>
      </c>
    </row>
    <row r="359" spans="1:3">
      <c r="A359" s="143">
        <f>'InstTyp-2'!E360</f>
        <v>37268</v>
      </c>
      <c r="B359" s="143" t="str">
        <f>'InstTyp-2'!B360</f>
        <v>Vuggestuer</v>
      </c>
      <c r="C359" s="143" t="str">
        <f>'InstTyp-2'!A360</f>
        <v>Vanløse/Brønshøj-Husum</v>
      </c>
    </row>
    <row r="360" spans="1:3">
      <c r="A360" s="143">
        <f>'InstTyp-2'!E361</f>
        <v>37269</v>
      </c>
      <c r="B360" s="143" t="str">
        <f>'InstTyp-2'!B361</f>
        <v>Vuggestuer</v>
      </c>
      <c r="C360" s="143" t="str">
        <f>'InstTyp-2'!A361</f>
        <v>Amager</v>
      </c>
    </row>
    <row r="361" spans="1:3">
      <c r="A361" s="143">
        <f>'InstTyp-2'!E362</f>
        <v>37271</v>
      </c>
      <c r="B361" s="143" t="str">
        <f>'InstTyp-2'!B362</f>
        <v>Vuggestuer</v>
      </c>
      <c r="C361" s="143" t="str">
        <f>'InstTyp-2'!A362</f>
        <v>Vanløse/Brønshøj-Husum</v>
      </c>
    </row>
    <row r="362" spans="1:3">
      <c r="A362" s="143">
        <f>'InstTyp-2'!E363</f>
        <v>37272</v>
      </c>
      <c r="B362" s="143" t="str">
        <f>'InstTyp-2'!B363</f>
        <v>Vuggestuer</v>
      </c>
      <c r="C362" s="143" t="str">
        <f>'InstTyp-2'!A363</f>
        <v>Østerbro</v>
      </c>
    </row>
    <row r="363" spans="1:3">
      <c r="A363" s="143">
        <f>'InstTyp-2'!E364</f>
        <v>37273</v>
      </c>
      <c r="B363" s="143" t="str">
        <f>'InstTyp-2'!B364</f>
        <v xml:space="preserve">Integrerede </v>
      </c>
      <c r="C363" s="143" t="str">
        <f>'InstTyp-2'!A364</f>
        <v>Indre By</v>
      </c>
    </row>
    <row r="364" spans="1:3">
      <c r="A364" s="143">
        <f>'InstTyp-2'!E365</f>
        <v>37277</v>
      </c>
      <c r="B364" s="143" t="str">
        <f>'InstTyp-2'!B365</f>
        <v>Vuggestuer</v>
      </c>
      <c r="C364" s="143" t="str">
        <f>'InstTyp-2'!A365</f>
        <v>Nørrebro</v>
      </c>
    </row>
    <row r="365" spans="1:3">
      <c r="A365" s="143">
        <f>'InstTyp-2'!E366</f>
        <v>37279</v>
      </c>
      <c r="B365" s="143" t="str">
        <f>'InstTyp-2'!B366</f>
        <v>Vuggestuer</v>
      </c>
      <c r="C365" s="143" t="str">
        <f>'InstTyp-2'!A366</f>
        <v>Østerbro</v>
      </c>
    </row>
    <row r="366" spans="1:3">
      <c r="A366" s="143">
        <f>'InstTyp-2'!E367</f>
        <v>37280</v>
      </c>
      <c r="B366" s="143" t="str">
        <f>'InstTyp-2'!B367</f>
        <v>Vuggestuer</v>
      </c>
      <c r="C366" s="143" t="str">
        <f>'InstTyp-2'!A367</f>
        <v>Østerbro</v>
      </c>
    </row>
    <row r="367" spans="1:3">
      <c r="A367" s="143">
        <f>'InstTyp-2'!E368</f>
        <v>37282</v>
      </c>
      <c r="B367" s="143" t="str">
        <f>'InstTyp-2'!B368</f>
        <v>Vuggestuer</v>
      </c>
      <c r="C367" s="143" t="str">
        <f>'InstTyp-2'!A368</f>
        <v>Amager</v>
      </c>
    </row>
    <row r="368" spans="1:3">
      <c r="A368" s="143">
        <f>'InstTyp-2'!E369</f>
        <v>37283</v>
      </c>
      <c r="B368" s="143" t="str">
        <f>'InstTyp-2'!B369</f>
        <v>Vuggestuer</v>
      </c>
      <c r="C368" s="143" t="str">
        <f>'InstTyp-2'!A369</f>
        <v>Valby</v>
      </c>
    </row>
    <row r="369" spans="1:3">
      <c r="A369" s="143">
        <f>'InstTyp-2'!E370</f>
        <v>37283</v>
      </c>
      <c r="B369" s="143" t="str">
        <f>'InstTyp-2'!B370</f>
        <v>Vuggestuer</v>
      </c>
      <c r="C369" s="143" t="str">
        <f>'InstTyp-2'!A370</f>
        <v>Valby</v>
      </c>
    </row>
    <row r="370" spans="1:3">
      <c r="A370" s="143">
        <f>'InstTyp-2'!E371</f>
        <v>37286</v>
      </c>
      <c r="B370" s="143" t="str">
        <f>'InstTyp-2'!B371</f>
        <v>Vuggestuer</v>
      </c>
      <c r="C370" s="143" t="str">
        <f>'InstTyp-2'!A371</f>
        <v>Østerbro</v>
      </c>
    </row>
    <row r="371" spans="1:3">
      <c r="A371" s="143">
        <f>'InstTyp-2'!E372</f>
        <v>37288</v>
      </c>
      <c r="B371" s="143" t="str">
        <f>'InstTyp-2'!B372</f>
        <v>Vuggestuer</v>
      </c>
      <c r="C371" s="143" t="str">
        <f>'InstTyp-2'!A372</f>
        <v>Indre By</v>
      </c>
    </row>
    <row r="372" spans="1:3">
      <c r="A372" s="143">
        <f>'InstTyp-2'!E373</f>
        <v>37290</v>
      </c>
      <c r="B372" s="143" t="str">
        <f>'InstTyp-2'!B373</f>
        <v xml:space="preserve">Integrerede </v>
      </c>
      <c r="C372" s="143" t="str">
        <f>'InstTyp-2'!A373</f>
        <v>Østerbro</v>
      </c>
    </row>
    <row r="373" spans="1:3">
      <c r="A373" s="143">
        <f>'InstTyp-2'!E374</f>
        <v>37291</v>
      </c>
      <c r="B373" s="143" t="str">
        <f>'InstTyp-2'!B374</f>
        <v>Vuggestuer</v>
      </c>
      <c r="C373" s="143" t="str">
        <f>'InstTyp-2'!A374</f>
        <v>Østerbro</v>
      </c>
    </row>
    <row r="374" spans="1:3">
      <c r="A374" s="143">
        <f>'InstTyp-2'!E375</f>
        <v>37292</v>
      </c>
      <c r="B374" s="143" t="str">
        <f>'InstTyp-2'!B375</f>
        <v>Vuggestuer</v>
      </c>
      <c r="C374" s="143" t="str">
        <f>'InstTyp-2'!A375</f>
        <v>Østerbro</v>
      </c>
    </row>
    <row r="375" spans="1:3">
      <c r="A375" s="143">
        <f>'InstTyp-2'!E376</f>
        <v>37293</v>
      </c>
      <c r="B375" s="143" t="str">
        <f>'InstTyp-2'!B376</f>
        <v>Vuggestuer</v>
      </c>
      <c r="C375" s="143" t="str">
        <f>'InstTyp-2'!A376</f>
        <v>Vesterbro/Kgs.Enghave</v>
      </c>
    </row>
    <row r="376" spans="1:3">
      <c r="A376" s="143">
        <f>'InstTyp-2'!E377</f>
        <v>37294</v>
      </c>
      <c r="B376" s="143" t="str">
        <f>'InstTyp-2'!B377</f>
        <v>Vuggestuer</v>
      </c>
      <c r="C376" s="143" t="str">
        <f>'InstTyp-2'!A377</f>
        <v>Amager</v>
      </c>
    </row>
    <row r="377" spans="1:3">
      <c r="A377" s="143">
        <f>'InstTyp-2'!E378</f>
        <v>37295</v>
      </c>
      <c r="B377" s="143" t="str">
        <f>'InstTyp-2'!B378</f>
        <v>Vuggestuer</v>
      </c>
      <c r="C377" s="143" t="str">
        <f>'InstTyp-2'!A378</f>
        <v>Vesterbro/Kgs.Enghave</v>
      </c>
    </row>
    <row r="378" spans="1:3">
      <c r="A378" s="143">
        <f>'InstTyp-2'!E379</f>
        <v>37296</v>
      </c>
      <c r="B378" s="143" t="str">
        <f>'InstTyp-2'!B379</f>
        <v>Vuggestuer</v>
      </c>
      <c r="C378" s="143" t="str">
        <f>'InstTyp-2'!A379</f>
        <v>Valby</v>
      </c>
    </row>
    <row r="379" spans="1:3">
      <c r="A379" s="143">
        <f>'InstTyp-2'!E380</f>
        <v>37296</v>
      </c>
      <c r="B379" s="143" t="str">
        <f>'InstTyp-2'!B380</f>
        <v>Vuggestuer</v>
      </c>
      <c r="C379" s="143" t="str">
        <f>'InstTyp-2'!A380</f>
        <v>Valby</v>
      </c>
    </row>
    <row r="380" spans="1:3">
      <c r="A380" s="143">
        <f>'InstTyp-2'!E381</f>
        <v>37297</v>
      </c>
      <c r="B380" s="143" t="str">
        <f>'InstTyp-2'!B381</f>
        <v>Vuggestuer</v>
      </c>
      <c r="C380" s="143" t="str">
        <f>'InstTyp-2'!A381</f>
        <v>Amager</v>
      </c>
    </row>
    <row r="381" spans="1:3">
      <c r="A381" s="143">
        <f>'InstTyp-2'!E382</f>
        <v>37298</v>
      </c>
      <c r="B381" s="143" t="str">
        <f>'InstTyp-2'!B382</f>
        <v>Vuggestuer</v>
      </c>
      <c r="C381" s="143" t="str">
        <f>'InstTyp-2'!A382</f>
        <v>Vanløse/Brønshøj-Husum</v>
      </c>
    </row>
    <row r="382" spans="1:3">
      <c r="A382" s="143">
        <f>'InstTyp-2'!E383</f>
        <v>37300</v>
      </c>
      <c r="B382" s="143" t="str">
        <f>'InstTyp-2'!B383</f>
        <v>Børnehaver</v>
      </c>
      <c r="C382" s="143" t="str">
        <f>'InstTyp-2'!A383</f>
        <v>Amager</v>
      </c>
    </row>
    <row r="383" spans="1:3">
      <c r="A383" s="143">
        <f>'InstTyp-2'!E384</f>
        <v>37302</v>
      </c>
      <c r="B383" s="143" t="str">
        <f>'InstTyp-2'!B384</f>
        <v>Vuggestuer</v>
      </c>
      <c r="C383" s="143" t="str">
        <f>'InstTyp-2'!A384</f>
        <v>Østerbro</v>
      </c>
    </row>
    <row r="384" spans="1:3">
      <c r="A384" s="143">
        <f>'InstTyp-2'!E385</f>
        <v>37303</v>
      </c>
      <c r="B384" s="143" t="str">
        <f>'InstTyp-2'!B385</f>
        <v xml:space="preserve">Integrerede </v>
      </c>
      <c r="C384" s="143" t="str">
        <f>'InstTyp-2'!A385</f>
        <v>Østerbro</v>
      </c>
    </row>
    <row r="385" spans="1:3">
      <c r="A385" s="143">
        <f>'InstTyp-2'!E386</f>
        <v>37306</v>
      </c>
      <c r="B385" s="143" t="str">
        <f>'InstTyp-2'!B386</f>
        <v xml:space="preserve">Integrerede </v>
      </c>
      <c r="C385" s="143" t="str">
        <f>'InstTyp-2'!A386</f>
        <v>Vanløse/Brønshøj-Husum</v>
      </c>
    </row>
    <row r="386" spans="1:3">
      <c r="A386" s="143">
        <f>'InstTyp-2'!E387</f>
        <v>37307</v>
      </c>
      <c r="B386" s="143" t="str">
        <f>'InstTyp-2'!B387</f>
        <v xml:space="preserve">Integrerede </v>
      </c>
      <c r="C386" s="143" t="str">
        <f>'InstTyp-2'!A387</f>
        <v>Østerbro</v>
      </c>
    </row>
    <row r="387" spans="1:3">
      <c r="A387" s="143">
        <f>'InstTyp-2'!E388</f>
        <v>37307</v>
      </c>
      <c r="B387" s="143" t="str">
        <f>'InstTyp-2'!B388</f>
        <v xml:space="preserve">Integrerede </v>
      </c>
      <c r="C387" s="143" t="str">
        <f>'InstTyp-2'!A388</f>
        <v>Østerbro</v>
      </c>
    </row>
    <row r="388" spans="1:3">
      <c r="A388" s="143">
        <f>'InstTyp-2'!E389</f>
        <v>37308</v>
      </c>
      <c r="B388" s="143" t="str">
        <f>'InstTyp-2'!B389</f>
        <v>Børnehaver</v>
      </c>
      <c r="C388" s="143" t="str">
        <f>'InstTyp-2'!A389</f>
        <v>Amager</v>
      </c>
    </row>
    <row r="389" spans="1:3">
      <c r="A389" s="143">
        <f>'InstTyp-2'!E390</f>
        <v>37310</v>
      </c>
      <c r="B389" s="143" t="str">
        <f>'InstTyp-2'!B390</f>
        <v xml:space="preserve">Integrerede </v>
      </c>
      <c r="C389" s="143" t="str">
        <f>'InstTyp-2'!A390</f>
        <v>Bispebjerg</v>
      </c>
    </row>
    <row r="390" spans="1:3">
      <c r="A390" s="143">
        <f>'InstTyp-2'!E391</f>
        <v>37312</v>
      </c>
      <c r="B390" s="143" t="str">
        <f>'InstTyp-2'!B391</f>
        <v>Børnehaver</v>
      </c>
      <c r="C390" s="143" t="str">
        <f>'InstTyp-2'!A391</f>
        <v>Amager</v>
      </c>
    </row>
    <row r="391" spans="1:3">
      <c r="A391" s="143">
        <f>'InstTyp-2'!E392</f>
        <v>37315</v>
      </c>
      <c r="B391" s="143" t="str">
        <f>'InstTyp-2'!B392</f>
        <v xml:space="preserve">Integrerede </v>
      </c>
      <c r="C391" s="143" t="str">
        <f>'InstTyp-2'!A392</f>
        <v>Vesterbro/Kgs.Enghave</v>
      </c>
    </row>
    <row r="392" spans="1:3">
      <c r="A392" s="143">
        <f>'InstTyp-2'!E393</f>
        <v>37316</v>
      </c>
      <c r="B392" s="143" t="str">
        <f>'InstTyp-2'!B393</f>
        <v xml:space="preserve">Integrerede </v>
      </c>
      <c r="C392" s="143" t="str">
        <f>'InstTyp-2'!A393</f>
        <v>Amager</v>
      </c>
    </row>
    <row r="393" spans="1:3">
      <c r="A393" s="143">
        <f>'InstTyp-2'!E394</f>
        <v>37316</v>
      </c>
      <c r="B393" s="143" t="str">
        <f>'InstTyp-2'!B394</f>
        <v xml:space="preserve">Integrerede </v>
      </c>
      <c r="C393" s="143" t="str">
        <f>'InstTyp-2'!A394</f>
        <v>Amager</v>
      </c>
    </row>
    <row r="394" spans="1:3">
      <c r="A394" s="143">
        <f>'InstTyp-2'!E395</f>
        <v>37317</v>
      </c>
      <c r="B394" s="143" t="str">
        <f>'InstTyp-2'!B395</f>
        <v xml:space="preserve">Integrerede </v>
      </c>
      <c r="C394" s="143" t="str">
        <f>'InstTyp-2'!A395</f>
        <v>Vanløse/Brønshøj-Husum</v>
      </c>
    </row>
    <row r="395" spans="1:3">
      <c r="A395" s="143">
        <f>'InstTyp-2'!E396</f>
        <v>37317</v>
      </c>
      <c r="B395" s="143" t="str">
        <f>'InstTyp-2'!B396</f>
        <v xml:space="preserve">Integrerede </v>
      </c>
      <c r="C395" s="143" t="str">
        <f>'InstTyp-2'!A396</f>
        <v>Vanløse/Brønshøj-Husum</v>
      </c>
    </row>
    <row r="396" spans="1:3">
      <c r="A396" s="143">
        <f>'InstTyp-2'!E397</f>
        <v>37318</v>
      </c>
      <c r="B396" s="143" t="str">
        <f>'InstTyp-2'!B397</f>
        <v xml:space="preserve">Integrerede </v>
      </c>
      <c r="C396" s="143" t="str">
        <f>'InstTyp-2'!A397</f>
        <v>Nørrebro</v>
      </c>
    </row>
    <row r="397" spans="1:3">
      <c r="A397" s="143">
        <f>'InstTyp-2'!E398</f>
        <v>37318</v>
      </c>
      <c r="B397" s="143" t="str">
        <f>'InstTyp-2'!B398</f>
        <v xml:space="preserve">Integrerede </v>
      </c>
      <c r="C397" s="143" t="str">
        <f>'InstTyp-2'!A398</f>
        <v>Nørrebro</v>
      </c>
    </row>
    <row r="398" spans="1:3">
      <c r="A398" s="143">
        <f>'InstTyp-2'!E399</f>
        <v>37319</v>
      </c>
      <c r="B398" s="143" t="str">
        <f>'InstTyp-2'!B399</f>
        <v>Vuggestuer</v>
      </c>
      <c r="C398" s="143" t="str">
        <f>'InstTyp-2'!A399</f>
        <v>Bispebjerg</v>
      </c>
    </row>
    <row r="399" spans="1:3">
      <c r="A399" s="143">
        <f>'InstTyp-2'!E400</f>
        <v>37319</v>
      </c>
      <c r="B399" s="143" t="str">
        <f>'InstTyp-2'!B400</f>
        <v>Vuggestuer</v>
      </c>
      <c r="C399" s="143" t="str">
        <f>'InstTyp-2'!A400</f>
        <v>Bispebjerg</v>
      </c>
    </row>
    <row r="400" spans="1:3">
      <c r="A400" s="143">
        <f>'InstTyp-2'!E401</f>
        <v>37321</v>
      </c>
      <c r="B400" s="143" t="str">
        <f>'InstTyp-2'!B401</f>
        <v>Vuggestuer</v>
      </c>
      <c r="C400" s="143" t="str">
        <f>'InstTyp-2'!A401</f>
        <v>Vesterbro/Kgs.Enghave</v>
      </c>
    </row>
    <row r="401" spans="1:3">
      <c r="A401" s="143">
        <f>'InstTyp-2'!E402</f>
        <v>37322</v>
      </c>
      <c r="B401" s="143" t="str">
        <f>'InstTyp-2'!B402</f>
        <v>Vuggestuer</v>
      </c>
      <c r="C401" s="143" t="str">
        <f>'InstTyp-2'!A402</f>
        <v>Vesterbro/Kgs.Enghave</v>
      </c>
    </row>
    <row r="402" spans="1:3">
      <c r="A402" s="143">
        <f>'InstTyp-2'!E403</f>
        <v>37322</v>
      </c>
      <c r="B402" s="143" t="str">
        <f>'InstTyp-2'!B403</f>
        <v>Vuggestuer</v>
      </c>
      <c r="C402" s="143" t="str">
        <f>'InstTyp-2'!A403</f>
        <v>Vesterbro/Kgs.Enghave</v>
      </c>
    </row>
    <row r="403" spans="1:3">
      <c r="A403" s="143">
        <f>'InstTyp-2'!E404</f>
        <v>37326</v>
      </c>
      <c r="B403" s="143" t="str">
        <f>'InstTyp-2'!B404</f>
        <v>Vuggestuer</v>
      </c>
      <c r="C403" s="143" t="str">
        <f>'InstTyp-2'!A404</f>
        <v>Amager</v>
      </c>
    </row>
    <row r="404" spans="1:3">
      <c r="A404" s="143">
        <f>'InstTyp-2'!E405</f>
        <v>37326</v>
      </c>
      <c r="B404" s="143" t="str">
        <f>'InstTyp-2'!B405</f>
        <v>Vuggestuer</v>
      </c>
      <c r="C404" s="143" t="str">
        <f>'InstTyp-2'!A405</f>
        <v>Amager</v>
      </c>
    </row>
    <row r="405" spans="1:3">
      <c r="A405" s="143">
        <f>'InstTyp-2'!E406</f>
        <v>37328</v>
      </c>
      <c r="B405" s="143" t="str">
        <f>'InstTyp-2'!B406</f>
        <v xml:space="preserve">Integrerede </v>
      </c>
      <c r="C405" s="143" t="str">
        <f>'InstTyp-2'!A406</f>
        <v>Amager</v>
      </c>
    </row>
    <row r="406" spans="1:3">
      <c r="A406" s="143">
        <f>'InstTyp-2'!E407</f>
        <v>37328</v>
      </c>
      <c r="B406" s="143" t="str">
        <f>'InstTyp-2'!B407</f>
        <v xml:space="preserve">Integrerede </v>
      </c>
      <c r="C406" s="143" t="str">
        <f>'InstTyp-2'!A407</f>
        <v>Amager</v>
      </c>
    </row>
    <row r="407" spans="1:3">
      <c r="A407" s="143">
        <f>'InstTyp-2'!E408</f>
        <v>37329</v>
      </c>
      <c r="B407" s="143" t="str">
        <f>'InstTyp-2'!B408</f>
        <v xml:space="preserve">Integrerede </v>
      </c>
      <c r="C407" s="143" t="str">
        <f>'InstTyp-2'!A408</f>
        <v>Valby</v>
      </c>
    </row>
    <row r="408" spans="1:3">
      <c r="A408" s="143">
        <f>'InstTyp-2'!E409</f>
        <v>37330</v>
      </c>
      <c r="B408" s="143" t="str">
        <f>'InstTyp-2'!B409</f>
        <v>Vuggestuer</v>
      </c>
      <c r="C408" s="143" t="str">
        <f>'InstTyp-2'!A409</f>
        <v>Amager</v>
      </c>
    </row>
    <row r="409" spans="1:3">
      <c r="A409" s="143">
        <f>'InstTyp-2'!E410</f>
        <v>37330</v>
      </c>
      <c r="B409" s="143" t="str">
        <f>'InstTyp-2'!B410</f>
        <v>Vuggestuer</v>
      </c>
      <c r="C409" s="143" t="str">
        <f>'InstTyp-2'!A410</f>
        <v>Amager</v>
      </c>
    </row>
    <row r="410" spans="1:3">
      <c r="A410" s="143">
        <f>'InstTyp-2'!E411</f>
        <v>37331</v>
      </c>
      <c r="B410" s="143" t="str">
        <f>'InstTyp-2'!B411</f>
        <v>Børnehaver</v>
      </c>
      <c r="C410" s="143" t="str">
        <f>'InstTyp-2'!A411</f>
        <v>Østerbro</v>
      </c>
    </row>
    <row r="411" spans="1:3">
      <c r="A411" s="143">
        <f>'InstTyp-2'!E412</f>
        <v>37333</v>
      </c>
      <c r="B411" s="143" t="str">
        <f>'InstTyp-2'!B412</f>
        <v>Vuggestuer</v>
      </c>
      <c r="C411" s="143" t="str">
        <f>'InstTyp-2'!A412</f>
        <v>Amager</v>
      </c>
    </row>
    <row r="412" spans="1:3">
      <c r="A412" s="143">
        <f>'InstTyp-2'!E413</f>
        <v>37333</v>
      </c>
      <c r="B412" s="143" t="str">
        <f>'InstTyp-2'!B413</f>
        <v>Vuggestuer</v>
      </c>
      <c r="C412" s="143" t="str">
        <f>'InstTyp-2'!A413</f>
        <v>Amager</v>
      </c>
    </row>
    <row r="413" spans="1:3">
      <c r="A413" s="143">
        <f>'InstTyp-2'!E414</f>
        <v>37333</v>
      </c>
      <c r="B413" s="143" t="str">
        <f>'InstTyp-2'!B414</f>
        <v>Vuggestuer</v>
      </c>
      <c r="C413" s="143" t="str">
        <f>'InstTyp-2'!A414</f>
        <v>Amager</v>
      </c>
    </row>
    <row r="414" spans="1:3">
      <c r="A414" s="143">
        <f>'InstTyp-2'!E415</f>
        <v>37334</v>
      </c>
      <c r="B414" s="143" t="str">
        <f>'InstTyp-2'!B415</f>
        <v xml:space="preserve">Integrerede </v>
      </c>
      <c r="C414" s="143" t="str">
        <f>'InstTyp-2'!A415</f>
        <v>Amager</v>
      </c>
    </row>
    <row r="415" spans="1:3">
      <c r="A415" s="143">
        <f>'InstTyp-2'!E416</f>
        <v>37335</v>
      </c>
      <c r="B415" s="143" t="str">
        <f>'InstTyp-2'!B416</f>
        <v>Børnehaver</v>
      </c>
      <c r="C415" s="143" t="str">
        <f>'InstTyp-2'!A416</f>
        <v>Vanløse/Brønshøj-Husum</v>
      </c>
    </row>
    <row r="416" spans="1:3">
      <c r="A416" s="143">
        <f>'InstTyp-2'!E417</f>
        <v>37336</v>
      </c>
      <c r="B416" s="143" t="str">
        <f>'InstTyp-2'!B417</f>
        <v>Børnehaver</v>
      </c>
      <c r="C416" s="143" t="str">
        <f>'InstTyp-2'!A417</f>
        <v>Vanløse/Brønshøj-Husum</v>
      </c>
    </row>
    <row r="417" spans="1:3">
      <c r="A417" s="143">
        <f>'InstTyp-2'!E418</f>
        <v>37344</v>
      </c>
      <c r="B417" s="143" t="str">
        <f>'InstTyp-2'!B418</f>
        <v>Børnehaver</v>
      </c>
      <c r="C417" s="143" t="str">
        <f>'InstTyp-2'!A418</f>
        <v>Vanløse/Brønshøj-Husum</v>
      </c>
    </row>
    <row r="418" spans="1:3">
      <c r="A418" s="143">
        <f>'InstTyp-2'!E419</f>
        <v>37350</v>
      </c>
      <c r="B418" s="143" t="str">
        <f>'InstTyp-2'!B419</f>
        <v>Børnehaver</v>
      </c>
      <c r="C418" s="143" t="str">
        <f>'InstTyp-2'!A419</f>
        <v>Amager</v>
      </c>
    </row>
    <row r="419" spans="1:3">
      <c r="A419" s="143">
        <f>'InstTyp-2'!E420</f>
        <v>37351</v>
      </c>
      <c r="B419" s="143" t="str">
        <f>'InstTyp-2'!B420</f>
        <v xml:space="preserve">Integrerede </v>
      </c>
      <c r="C419" s="143" t="str">
        <f>'InstTyp-2'!A420</f>
        <v>Indre By</v>
      </c>
    </row>
    <row r="420" spans="1:3">
      <c r="A420" s="143">
        <f>'InstTyp-2'!E421</f>
        <v>37351</v>
      </c>
      <c r="B420" s="143" t="str">
        <f>'InstTyp-2'!B421</f>
        <v xml:space="preserve">Integrerede </v>
      </c>
      <c r="C420" s="143" t="str">
        <f>'InstTyp-2'!A421</f>
        <v>Indre By</v>
      </c>
    </row>
    <row r="421" spans="1:3">
      <c r="A421" s="143">
        <f>'InstTyp-2'!E422</f>
        <v>37355</v>
      </c>
      <c r="B421" s="143" t="str">
        <f>'InstTyp-2'!B422</f>
        <v>Børnehaver</v>
      </c>
      <c r="C421" s="143" t="str">
        <f>'InstTyp-2'!A422</f>
        <v>Østerbro</v>
      </c>
    </row>
    <row r="422" spans="1:3">
      <c r="A422" s="143">
        <f>'InstTyp-2'!E423</f>
        <v>37362</v>
      </c>
      <c r="B422" s="143" t="str">
        <f>'InstTyp-2'!B423</f>
        <v xml:space="preserve">Integrerede </v>
      </c>
      <c r="C422" s="143" t="str">
        <f>'InstTyp-2'!A423</f>
        <v>Vesterbro/Kgs.Enghave</v>
      </c>
    </row>
    <row r="423" spans="1:3">
      <c r="A423" s="143">
        <f>'InstTyp-2'!E424</f>
        <v>37363</v>
      </c>
      <c r="B423" s="143" t="str">
        <f>'InstTyp-2'!B424</f>
        <v>Børnehaver</v>
      </c>
      <c r="C423" s="143" t="str">
        <f>'InstTyp-2'!A424</f>
        <v>Østerbro</v>
      </c>
    </row>
    <row r="424" spans="1:3">
      <c r="A424" s="143">
        <f>'InstTyp-2'!E425</f>
        <v>37366</v>
      </c>
      <c r="B424" s="143" t="str">
        <f>'InstTyp-2'!B425</f>
        <v>Børnehaver</v>
      </c>
      <c r="C424" s="143" t="str">
        <f>'InstTyp-2'!A425</f>
        <v>Valby</v>
      </c>
    </row>
    <row r="425" spans="1:3">
      <c r="A425" s="143">
        <f>'InstTyp-2'!E426</f>
        <v>37367</v>
      </c>
      <c r="B425" s="143" t="str">
        <f>'InstTyp-2'!B426</f>
        <v>Børnehaver</v>
      </c>
      <c r="C425" s="143" t="str">
        <f>'InstTyp-2'!A426</f>
        <v>Vanløse/Brønshøj-Husum</v>
      </c>
    </row>
    <row r="426" spans="1:3">
      <c r="A426" s="143">
        <f>'InstTyp-2'!E427</f>
        <v>37370</v>
      </c>
      <c r="B426" s="143" t="str">
        <f>'InstTyp-2'!B427</f>
        <v>Børnehaver</v>
      </c>
      <c r="C426" s="143" t="str">
        <f>'InstTyp-2'!A427</f>
        <v>Vanløse/Brønshøj-Husum</v>
      </c>
    </row>
    <row r="427" spans="1:3">
      <c r="A427" s="143">
        <f>'InstTyp-2'!E428</f>
        <v>37372</v>
      </c>
      <c r="B427" s="143" t="str">
        <f>'InstTyp-2'!B428</f>
        <v>Børnehaver</v>
      </c>
      <c r="C427" s="143" t="str">
        <f>'InstTyp-2'!A428</f>
        <v>Vesterbro/Kgs.Enghave</v>
      </c>
    </row>
    <row r="428" spans="1:3">
      <c r="A428" s="143">
        <f>'InstTyp-2'!E429</f>
        <v>37375</v>
      </c>
      <c r="B428" s="143" t="str">
        <f>'InstTyp-2'!B429</f>
        <v>Børnehaver</v>
      </c>
      <c r="C428" s="143" t="str">
        <f>'InstTyp-2'!A429</f>
        <v>Vanløse/Brønshøj-Husum</v>
      </c>
    </row>
    <row r="429" spans="1:3">
      <c r="A429" s="143">
        <f>'InstTyp-2'!E430</f>
        <v>37376</v>
      </c>
      <c r="B429" s="143" t="str">
        <f>'InstTyp-2'!B430</f>
        <v>Børnehaver</v>
      </c>
      <c r="C429" s="143" t="str">
        <f>'InstTyp-2'!A430</f>
        <v>Nørrebro</v>
      </c>
    </row>
    <row r="430" spans="1:3">
      <c r="A430" s="143">
        <f>'InstTyp-2'!E431</f>
        <v>37378</v>
      </c>
      <c r="B430" s="143" t="str">
        <f>'InstTyp-2'!B431</f>
        <v>Børnehaver</v>
      </c>
      <c r="C430" s="143" t="str">
        <f>'InstTyp-2'!A431</f>
        <v>Amager</v>
      </c>
    </row>
    <row r="431" spans="1:3">
      <c r="A431" s="143">
        <f>'InstTyp-2'!E432</f>
        <v>37379</v>
      </c>
      <c r="B431" s="143" t="str">
        <f>'InstTyp-2'!B432</f>
        <v>Børnehaver</v>
      </c>
      <c r="C431" s="143" t="str">
        <f>'InstTyp-2'!A432</f>
        <v>Indre By</v>
      </c>
    </row>
    <row r="432" spans="1:3">
      <c r="A432" s="143">
        <f>'InstTyp-2'!E433</f>
        <v>37382</v>
      </c>
      <c r="B432" s="143" t="str">
        <f>'InstTyp-2'!B433</f>
        <v xml:space="preserve">Integrerede </v>
      </c>
      <c r="C432" s="143" t="str">
        <f>'InstTyp-2'!A433</f>
        <v>Vanløse/Brønshøj-Husum</v>
      </c>
    </row>
    <row r="433" spans="1:3">
      <c r="A433" s="143">
        <f>'InstTyp-2'!E434</f>
        <v>37384</v>
      </c>
      <c r="B433" s="143" t="str">
        <f>'InstTyp-2'!B434</f>
        <v>Børnehaver</v>
      </c>
      <c r="C433" s="143" t="str">
        <f>'InstTyp-2'!A434</f>
        <v>Amager</v>
      </c>
    </row>
    <row r="434" spans="1:3">
      <c r="A434" s="143">
        <f>'InstTyp-2'!E435</f>
        <v>37385</v>
      </c>
      <c r="B434" s="143" t="str">
        <f>'InstTyp-2'!B435</f>
        <v>Børnehaver</v>
      </c>
      <c r="C434" s="143" t="str">
        <f>'InstTyp-2'!A435</f>
        <v>Vesterbro/Kgs.Enghave</v>
      </c>
    </row>
    <row r="435" spans="1:3">
      <c r="A435" s="143">
        <f>'InstTyp-2'!E436</f>
        <v>37386</v>
      </c>
      <c r="B435" s="143" t="str">
        <f>'InstTyp-2'!B436</f>
        <v>Børnehaver</v>
      </c>
      <c r="C435" s="143" t="str">
        <f>'InstTyp-2'!A436</f>
        <v>Nørrebro</v>
      </c>
    </row>
    <row r="436" spans="1:3">
      <c r="A436" s="143">
        <f>'InstTyp-2'!E437</f>
        <v>37386</v>
      </c>
      <c r="B436" s="143" t="str">
        <f>'InstTyp-2'!B437</f>
        <v xml:space="preserve">Integrerede </v>
      </c>
      <c r="C436" s="143" t="str">
        <f>'InstTyp-2'!A437</f>
        <v>Nørrebro</v>
      </c>
    </row>
    <row r="437" spans="1:3">
      <c r="A437" s="143">
        <f>'InstTyp-2'!E438</f>
        <v>37387</v>
      </c>
      <c r="B437" s="143" t="str">
        <f>'InstTyp-2'!B438</f>
        <v>Børnehaver</v>
      </c>
      <c r="C437" s="143" t="str">
        <f>'InstTyp-2'!A438</f>
        <v>Vesterbro/Kgs.Enghave</v>
      </c>
    </row>
    <row r="438" spans="1:3">
      <c r="A438" s="143">
        <f>'InstTyp-2'!E439</f>
        <v>37388</v>
      </c>
      <c r="B438" s="143" t="str">
        <f>'InstTyp-2'!B439</f>
        <v>Børnehaver</v>
      </c>
      <c r="C438" s="143" t="str">
        <f>'InstTyp-2'!A439</f>
        <v>Amager</v>
      </c>
    </row>
    <row r="439" spans="1:3">
      <c r="A439" s="143">
        <f>'InstTyp-2'!E440</f>
        <v>37389</v>
      </c>
      <c r="B439" s="143" t="str">
        <f>'InstTyp-2'!B440</f>
        <v xml:space="preserve">Integrerede </v>
      </c>
      <c r="C439" s="143" t="str">
        <f>'InstTyp-2'!A440</f>
        <v>Østerbro</v>
      </c>
    </row>
    <row r="440" spans="1:3">
      <c r="A440" s="143">
        <f>'InstTyp-2'!E441</f>
        <v>37390</v>
      </c>
      <c r="B440" s="143" t="str">
        <f>'InstTyp-2'!B441</f>
        <v xml:space="preserve">Integrerede </v>
      </c>
      <c r="C440" s="143" t="str">
        <f>'InstTyp-2'!A441</f>
        <v>Indre By</v>
      </c>
    </row>
    <row r="441" spans="1:3">
      <c r="A441" s="143">
        <f>'InstTyp-2'!E442</f>
        <v>37391</v>
      </c>
      <c r="B441" s="143" t="str">
        <f>'InstTyp-2'!B442</f>
        <v>Børnehaver</v>
      </c>
      <c r="C441" s="143" t="str">
        <f>'InstTyp-2'!A442</f>
        <v>Nørrebro</v>
      </c>
    </row>
    <row r="442" spans="1:3">
      <c r="A442" s="143">
        <f>'InstTyp-2'!E443</f>
        <v>37392</v>
      </c>
      <c r="B442" s="143" t="str">
        <f>'InstTyp-2'!B443</f>
        <v>Børnehaver</v>
      </c>
      <c r="C442" s="143" t="str">
        <f>'InstTyp-2'!A443</f>
        <v>Valby</v>
      </c>
    </row>
    <row r="443" spans="1:3">
      <c r="A443" s="143">
        <f>'InstTyp-2'!E444</f>
        <v>37393</v>
      </c>
      <c r="B443" s="143" t="str">
        <f>'InstTyp-2'!B444</f>
        <v>Børnehaver</v>
      </c>
      <c r="C443" s="143" t="str">
        <f>'InstTyp-2'!A444</f>
        <v>Vanløse/Brønshøj-Husum</v>
      </c>
    </row>
    <row r="444" spans="1:3">
      <c r="A444" s="143">
        <f>'InstTyp-2'!E445</f>
        <v>37394</v>
      </c>
      <c r="B444" s="143" t="str">
        <f>'InstTyp-2'!B445</f>
        <v>Børnehaver</v>
      </c>
      <c r="C444" s="143" t="str">
        <f>'InstTyp-2'!A445</f>
        <v>Østerbro</v>
      </c>
    </row>
    <row r="445" spans="1:3">
      <c r="A445" s="143">
        <f>'InstTyp-2'!E446</f>
        <v>37395</v>
      </c>
      <c r="B445" s="143" t="str">
        <f>'InstTyp-2'!B446</f>
        <v>Børnehaver</v>
      </c>
      <c r="C445" s="143" t="str">
        <f>'InstTyp-2'!A446</f>
        <v>Nørrebro</v>
      </c>
    </row>
    <row r="446" spans="1:3">
      <c r="A446" s="143">
        <f>'InstTyp-2'!E447</f>
        <v>37396</v>
      </c>
      <c r="B446" s="143" t="str">
        <f>'InstTyp-2'!B447</f>
        <v xml:space="preserve">Integrerede </v>
      </c>
      <c r="C446" s="143" t="str">
        <f>'InstTyp-2'!A447</f>
        <v>Nørrebro</v>
      </c>
    </row>
    <row r="447" spans="1:3">
      <c r="A447" s="143">
        <f>'InstTyp-2'!E448</f>
        <v>37397</v>
      </c>
      <c r="B447" s="143" t="str">
        <f>'InstTyp-2'!B448</f>
        <v>Børnehaver</v>
      </c>
      <c r="C447" s="143" t="str">
        <f>'InstTyp-2'!A448</f>
        <v>Valby</v>
      </c>
    </row>
    <row r="448" spans="1:3">
      <c r="A448" s="143">
        <f>'InstTyp-2'!E449</f>
        <v>37398</v>
      </c>
      <c r="B448" s="143" t="str">
        <f>'InstTyp-2'!B449</f>
        <v>Børnehaver</v>
      </c>
      <c r="C448" s="143" t="str">
        <f>'InstTyp-2'!A449</f>
        <v>Vanløse/Brønshøj-Husum</v>
      </c>
    </row>
    <row r="449" spans="1:3">
      <c r="A449" s="143">
        <f>'InstTyp-2'!E450</f>
        <v>37400</v>
      </c>
      <c r="B449" s="143" t="str">
        <f>'InstTyp-2'!B450</f>
        <v>Børnehaver</v>
      </c>
      <c r="C449" s="143" t="str">
        <f>'InstTyp-2'!A450</f>
        <v>Valby</v>
      </c>
    </row>
    <row r="450" spans="1:3">
      <c r="A450" s="143">
        <f>'InstTyp-2'!E451</f>
        <v>37406</v>
      </c>
      <c r="B450" s="143" t="str">
        <f>'InstTyp-2'!B451</f>
        <v xml:space="preserve">Integrerede </v>
      </c>
      <c r="C450" s="143" t="str">
        <f>'InstTyp-2'!A451</f>
        <v>Nørrebro</v>
      </c>
    </row>
    <row r="451" spans="1:3">
      <c r="A451" s="143">
        <f>'InstTyp-2'!E452</f>
        <v>37411</v>
      </c>
      <c r="B451" s="143" t="str">
        <f>'InstTyp-2'!B452</f>
        <v xml:space="preserve">Integrerede </v>
      </c>
      <c r="C451" s="143" t="str">
        <f>'InstTyp-2'!A452</f>
        <v>Østerbro</v>
      </c>
    </row>
    <row r="452" spans="1:3">
      <c r="A452" s="143">
        <f>'InstTyp-2'!E453</f>
        <v>37412</v>
      </c>
      <c r="B452" s="143" t="str">
        <f>'InstTyp-2'!B453</f>
        <v>Børnehaver</v>
      </c>
      <c r="C452" s="143" t="str">
        <f>'InstTyp-2'!A453</f>
        <v>Østerbro</v>
      </c>
    </row>
    <row r="453" spans="1:3">
      <c r="A453" s="143">
        <f>'InstTyp-2'!E454</f>
        <v>37417</v>
      </c>
      <c r="B453" s="143" t="str">
        <f>'InstTyp-2'!B454</f>
        <v xml:space="preserve">Integrerede </v>
      </c>
      <c r="C453" s="143" t="str">
        <f>'InstTyp-2'!A454</f>
        <v>Nørrebro</v>
      </c>
    </row>
    <row r="454" spans="1:3">
      <c r="A454" s="143">
        <f>'InstTyp-2'!E455</f>
        <v>37417</v>
      </c>
      <c r="B454" s="143" t="str">
        <f>'InstTyp-2'!B455</f>
        <v xml:space="preserve">Integrerede </v>
      </c>
      <c r="C454" s="143" t="str">
        <f>'InstTyp-2'!A455</f>
        <v>Nørrebro</v>
      </c>
    </row>
    <row r="455" spans="1:3">
      <c r="A455" s="143">
        <f>'InstTyp-2'!E456</f>
        <v>37418</v>
      </c>
      <c r="B455" s="143" t="str">
        <f>'InstTyp-2'!B456</f>
        <v xml:space="preserve">Integrerede </v>
      </c>
      <c r="C455" s="143" t="str">
        <f>'InstTyp-2'!A456</f>
        <v>Bispebjerg</v>
      </c>
    </row>
    <row r="456" spans="1:3">
      <c r="A456" s="143">
        <f>'InstTyp-2'!E457</f>
        <v>37420</v>
      </c>
      <c r="B456" s="143" t="str">
        <f>'InstTyp-2'!B457</f>
        <v xml:space="preserve">Integrerede </v>
      </c>
      <c r="C456" s="143" t="str">
        <f>'InstTyp-2'!A457</f>
        <v>Amager</v>
      </c>
    </row>
    <row r="457" spans="1:3">
      <c r="A457" s="143">
        <f>'InstTyp-2'!E458</f>
        <v>37421</v>
      </c>
      <c r="B457" s="143" t="str">
        <f>'InstTyp-2'!B458</f>
        <v xml:space="preserve">Integrerede </v>
      </c>
      <c r="C457" s="143" t="str">
        <f>'InstTyp-2'!A458</f>
        <v>Amager</v>
      </c>
    </row>
    <row r="458" spans="1:3">
      <c r="A458" s="143">
        <f>'InstTyp-2'!E459</f>
        <v>37422</v>
      </c>
      <c r="B458" s="143" t="str">
        <f>'InstTyp-2'!B459</f>
        <v xml:space="preserve">Integrerede </v>
      </c>
      <c r="C458" s="143" t="str">
        <f>'InstTyp-2'!A459</f>
        <v>Østerbro</v>
      </c>
    </row>
    <row r="459" spans="1:3">
      <c r="A459" s="143">
        <f>'InstTyp-2'!E460</f>
        <v>37423</v>
      </c>
      <c r="B459" s="143" t="str">
        <f>'InstTyp-2'!B460</f>
        <v>Vuggestuer</v>
      </c>
      <c r="C459" s="143" t="str">
        <f>'InstTyp-2'!A460</f>
        <v>Vesterbro/Kgs.Enghave</v>
      </c>
    </row>
    <row r="460" spans="1:3">
      <c r="A460" s="143">
        <f>'InstTyp-2'!E461</f>
        <v>37423</v>
      </c>
      <c r="B460" s="143" t="str">
        <f>'InstTyp-2'!B461</f>
        <v>Vuggestuer</v>
      </c>
      <c r="C460" s="143" t="str">
        <f>'InstTyp-2'!A461</f>
        <v>Vesterbro/Kgs.Enghave</v>
      </c>
    </row>
    <row r="461" spans="1:3">
      <c r="A461" s="143">
        <f>'InstTyp-2'!E462</f>
        <v>37425</v>
      </c>
      <c r="B461" s="143" t="str">
        <f>'InstTyp-2'!B462</f>
        <v xml:space="preserve">Integrerede </v>
      </c>
      <c r="C461" s="143" t="str">
        <f>'InstTyp-2'!A462</f>
        <v>Bispebjerg</v>
      </c>
    </row>
    <row r="462" spans="1:3">
      <c r="A462" s="143">
        <f>'InstTyp-2'!E463</f>
        <v>37427</v>
      </c>
      <c r="B462" s="143" t="str">
        <f>'InstTyp-2'!B463</f>
        <v xml:space="preserve">Integrerede </v>
      </c>
      <c r="C462" s="143" t="str">
        <f>'InstTyp-2'!A463</f>
        <v>Nørrebro</v>
      </c>
    </row>
    <row r="463" spans="1:3">
      <c r="A463" s="143">
        <f>'InstTyp-2'!E464</f>
        <v>37428</v>
      </c>
      <c r="B463" s="143" t="str">
        <f>'InstTyp-2'!B464</f>
        <v xml:space="preserve">Integrerede </v>
      </c>
      <c r="C463" s="143" t="str">
        <f>'InstTyp-2'!A464</f>
        <v>Nørrebro</v>
      </c>
    </row>
    <row r="464" spans="1:3">
      <c r="A464" s="143">
        <f>'InstTyp-2'!E465</f>
        <v>37429</v>
      </c>
      <c r="B464" s="143" t="str">
        <f>'InstTyp-2'!B465</f>
        <v xml:space="preserve">Integrerede </v>
      </c>
      <c r="C464" s="143" t="str">
        <f>'InstTyp-2'!A465</f>
        <v>Bispebjerg</v>
      </c>
    </row>
    <row r="465" spans="1:3">
      <c r="A465" s="143">
        <f>'InstTyp-2'!E466</f>
        <v>37429</v>
      </c>
      <c r="B465" s="143" t="str">
        <f>'InstTyp-2'!B466</f>
        <v xml:space="preserve">Integrerede </v>
      </c>
      <c r="C465" s="143" t="str">
        <f>'InstTyp-2'!A466</f>
        <v>Bispebjerg</v>
      </c>
    </row>
    <row r="466" spans="1:3">
      <c r="A466" s="143">
        <f>'InstTyp-2'!E467</f>
        <v>37429</v>
      </c>
      <c r="B466" s="143" t="str">
        <f>'InstTyp-2'!B467</f>
        <v xml:space="preserve">Integrerede </v>
      </c>
      <c r="C466" s="143" t="str">
        <f>'InstTyp-2'!A467</f>
        <v>Bispebjerg</v>
      </c>
    </row>
    <row r="467" spans="1:3">
      <c r="A467" s="143">
        <f>'InstTyp-2'!E468</f>
        <v>37429</v>
      </c>
      <c r="B467" s="143" t="str">
        <f>'InstTyp-2'!B468</f>
        <v xml:space="preserve">Integrerede </v>
      </c>
      <c r="C467" s="143" t="str">
        <f>'InstTyp-2'!A468</f>
        <v>Bispebjerg</v>
      </c>
    </row>
    <row r="468" spans="1:3">
      <c r="A468" s="143">
        <f>'InstTyp-2'!E469</f>
        <v>37437</v>
      </c>
      <c r="B468" s="143" t="str">
        <f>'InstTyp-2'!B469</f>
        <v>Børnehaver</v>
      </c>
      <c r="C468" s="143" t="str">
        <f>'InstTyp-2'!A469</f>
        <v>Vesterbro/Kgs.Enghave</v>
      </c>
    </row>
    <row r="469" spans="1:3">
      <c r="A469" s="143">
        <f>'InstTyp-2'!E470</f>
        <v>37441</v>
      </c>
      <c r="B469" s="143" t="str">
        <f>'InstTyp-2'!B470</f>
        <v xml:space="preserve">Integrerede </v>
      </c>
      <c r="C469" s="143" t="str">
        <f>'InstTyp-2'!A470</f>
        <v>Vanløse/Brønshøj-Husum</v>
      </c>
    </row>
    <row r="470" spans="1:3">
      <c r="A470" s="143">
        <f>'InstTyp-2'!E471</f>
        <v>37441</v>
      </c>
      <c r="B470" s="143" t="str">
        <f>'InstTyp-2'!B471</f>
        <v xml:space="preserve">Integrerede </v>
      </c>
      <c r="C470" s="143" t="str">
        <f>'InstTyp-2'!A471</f>
        <v>Vanløse/Brønshøj-Husum</v>
      </c>
    </row>
    <row r="471" spans="1:3">
      <c r="A471" s="143">
        <f>'InstTyp-2'!E472</f>
        <v>37442</v>
      </c>
      <c r="B471" s="143" t="str">
        <f>'InstTyp-2'!B472</f>
        <v xml:space="preserve">Integrerede </v>
      </c>
      <c r="C471" s="143" t="str">
        <f>'InstTyp-2'!A472</f>
        <v>Østerbro</v>
      </c>
    </row>
    <row r="472" spans="1:3">
      <c r="A472" s="143">
        <f>'InstTyp-2'!E473</f>
        <v>37443</v>
      </c>
      <c r="B472" s="143" t="str">
        <f>'InstTyp-2'!B473</f>
        <v xml:space="preserve">Integrerede </v>
      </c>
      <c r="C472" s="143" t="str">
        <f>'InstTyp-2'!A473</f>
        <v>Bispebjerg</v>
      </c>
    </row>
    <row r="473" spans="1:3">
      <c r="A473" s="143">
        <f>'InstTyp-2'!E474</f>
        <v>37443</v>
      </c>
      <c r="B473" s="143" t="str">
        <f>'InstTyp-2'!B474</f>
        <v xml:space="preserve">Integrerede </v>
      </c>
      <c r="C473" s="143" t="str">
        <f>'InstTyp-2'!A474</f>
        <v>Bispebjerg</v>
      </c>
    </row>
    <row r="474" spans="1:3">
      <c r="A474" s="143">
        <f>'InstTyp-2'!E475</f>
        <v>37443</v>
      </c>
      <c r="B474" s="143" t="str">
        <f>'InstTyp-2'!B475</f>
        <v xml:space="preserve">Integrerede </v>
      </c>
      <c r="C474" s="143" t="str">
        <f>'InstTyp-2'!A475</f>
        <v>Bispebjerg</v>
      </c>
    </row>
    <row r="475" spans="1:3">
      <c r="A475" s="143">
        <f>'InstTyp-2'!E476</f>
        <v>37444</v>
      </c>
      <c r="B475" s="143" t="str">
        <f>'InstTyp-2'!B476</f>
        <v xml:space="preserve">Integrerede </v>
      </c>
      <c r="C475" s="143" t="str">
        <f>'InstTyp-2'!A476</f>
        <v>Vanløse/Brønshøj-Husum</v>
      </c>
    </row>
    <row r="476" spans="1:3">
      <c r="A476" s="143">
        <f>'InstTyp-2'!E477</f>
        <v>37444</v>
      </c>
      <c r="B476" s="143" t="str">
        <f>'InstTyp-2'!B477</f>
        <v xml:space="preserve">Integrerede </v>
      </c>
      <c r="C476" s="143" t="str">
        <f>'InstTyp-2'!A477</f>
        <v>Vanløse/Brønshøj-Husum</v>
      </c>
    </row>
    <row r="477" spans="1:3">
      <c r="A477" s="143">
        <f>'InstTyp-2'!E478</f>
        <v>37445</v>
      </c>
      <c r="B477" s="143" t="str">
        <f>'InstTyp-2'!B478</f>
        <v xml:space="preserve">Integrerede </v>
      </c>
      <c r="C477" s="143" t="str">
        <f>'InstTyp-2'!A478</f>
        <v>Amager</v>
      </c>
    </row>
    <row r="478" spans="1:3">
      <c r="A478" s="143">
        <f>'InstTyp-2'!E479</f>
        <v>37446</v>
      </c>
      <c r="B478" s="143" t="str">
        <f>'InstTyp-2'!B479</f>
        <v xml:space="preserve">Integrerede </v>
      </c>
      <c r="C478" s="143" t="str">
        <f>'InstTyp-2'!A479</f>
        <v>Valby</v>
      </c>
    </row>
    <row r="479" spans="1:3">
      <c r="A479" s="143">
        <f>'InstTyp-2'!E480</f>
        <v>37447</v>
      </c>
      <c r="B479" s="143" t="str">
        <f>'InstTyp-2'!B480</f>
        <v xml:space="preserve">Integrerede </v>
      </c>
      <c r="C479" s="143" t="str">
        <f>'InstTyp-2'!A480</f>
        <v>Indre By</v>
      </c>
    </row>
    <row r="480" spans="1:3">
      <c r="A480" s="143">
        <f>'InstTyp-2'!E481</f>
        <v>37447</v>
      </c>
      <c r="B480" s="143" t="str">
        <f>'InstTyp-2'!B481</f>
        <v xml:space="preserve">Integrerede </v>
      </c>
      <c r="C480" s="143" t="str">
        <f>'InstTyp-2'!A481</f>
        <v>Indre By</v>
      </c>
    </row>
    <row r="481" spans="1:3">
      <c r="A481" s="143">
        <f>'InstTyp-2'!E482</f>
        <v>37448</v>
      </c>
      <c r="B481" s="143" t="str">
        <f>'InstTyp-2'!B482</f>
        <v xml:space="preserve">Integrerede </v>
      </c>
      <c r="C481" s="143" t="str">
        <f>'InstTyp-2'!A482</f>
        <v>Vanløse/Brønshøj-Husum</v>
      </c>
    </row>
    <row r="482" spans="1:3">
      <c r="A482" s="143">
        <f>'InstTyp-2'!E483</f>
        <v>37448</v>
      </c>
      <c r="B482" s="143" t="str">
        <f>'InstTyp-2'!B483</f>
        <v xml:space="preserve">Integrerede </v>
      </c>
      <c r="C482" s="143" t="str">
        <f>'InstTyp-2'!A483</f>
        <v>Vanløse/Brønshøj-Husum</v>
      </c>
    </row>
    <row r="483" spans="1:3">
      <c r="A483" s="143">
        <f>'InstTyp-2'!E484</f>
        <v>37450</v>
      </c>
      <c r="B483" s="143" t="str">
        <f>'InstTyp-2'!B484</f>
        <v xml:space="preserve">Integrerede </v>
      </c>
      <c r="C483" s="143" t="str">
        <f>'InstTyp-2'!A484</f>
        <v>Nørrebro</v>
      </c>
    </row>
    <row r="484" spans="1:3">
      <c r="A484" s="143">
        <f>'InstTyp-2'!E485</f>
        <v>37450</v>
      </c>
      <c r="B484" s="143" t="str">
        <f>'InstTyp-2'!B485</f>
        <v xml:space="preserve">Integrerede </v>
      </c>
      <c r="C484" s="143" t="str">
        <f>'InstTyp-2'!A485</f>
        <v>Nørrebro</v>
      </c>
    </row>
    <row r="485" spans="1:3">
      <c r="A485" s="143">
        <f>'InstTyp-2'!E486</f>
        <v>37451</v>
      </c>
      <c r="B485" s="143" t="str">
        <f>'InstTyp-2'!B486</f>
        <v xml:space="preserve">Integrerede </v>
      </c>
      <c r="C485" s="143" t="str">
        <f>'InstTyp-2'!A486</f>
        <v>Vanløse/Brønshøj-Husum</v>
      </c>
    </row>
    <row r="486" spans="1:3">
      <c r="A486" s="143">
        <f>'InstTyp-2'!E487</f>
        <v>37452</v>
      </c>
      <c r="B486" s="143" t="str">
        <f>'InstTyp-2'!B487</f>
        <v xml:space="preserve">Integrerede </v>
      </c>
      <c r="C486" s="143" t="str">
        <f>'InstTyp-2'!A487</f>
        <v>Indre By</v>
      </c>
    </row>
    <row r="487" spans="1:3">
      <c r="A487" s="143">
        <f>'InstTyp-2'!E488</f>
        <v>37456</v>
      </c>
      <c r="B487" s="143" t="str">
        <f>'InstTyp-2'!B488</f>
        <v xml:space="preserve">Integrerede </v>
      </c>
      <c r="C487" s="143" t="str">
        <f>'InstTyp-2'!A488</f>
        <v>Bispebjerg</v>
      </c>
    </row>
    <row r="488" spans="1:3">
      <c r="A488" s="143">
        <f>'InstTyp-2'!E489</f>
        <v>37456</v>
      </c>
      <c r="B488" s="143" t="str">
        <f>'InstTyp-2'!B489</f>
        <v xml:space="preserve">Integrerede </v>
      </c>
      <c r="C488" s="143" t="str">
        <f>'InstTyp-2'!A489</f>
        <v>Bispebjerg</v>
      </c>
    </row>
    <row r="489" spans="1:3">
      <c r="A489" s="143">
        <f>'InstTyp-2'!E490</f>
        <v>37456</v>
      </c>
      <c r="B489" s="143" t="str">
        <f>'InstTyp-2'!B490</f>
        <v xml:space="preserve">Integrerede </v>
      </c>
      <c r="C489" s="143" t="str">
        <f>'InstTyp-2'!A490</f>
        <v>Bispebjerg</v>
      </c>
    </row>
    <row r="490" spans="1:3">
      <c r="A490" s="143">
        <f>'InstTyp-2'!E491</f>
        <v>37457</v>
      </c>
      <c r="B490" s="143" t="str">
        <f>'InstTyp-2'!B491</f>
        <v xml:space="preserve">Integrerede </v>
      </c>
      <c r="C490" s="143" t="str">
        <f>'InstTyp-2'!A491</f>
        <v>Østerbro</v>
      </c>
    </row>
    <row r="491" spans="1:3">
      <c r="A491" s="143">
        <f>'InstTyp-2'!E492</f>
        <v>37457</v>
      </c>
      <c r="B491" s="143" t="str">
        <f>'InstTyp-2'!B492</f>
        <v xml:space="preserve">Integrerede </v>
      </c>
      <c r="C491" s="143" t="str">
        <f>'InstTyp-2'!A492</f>
        <v>Østerbro</v>
      </c>
    </row>
    <row r="492" spans="1:3">
      <c r="A492" s="143">
        <f>'InstTyp-2'!E493</f>
        <v>37458</v>
      </c>
      <c r="B492" s="143" t="str">
        <f>'InstTyp-2'!B493</f>
        <v xml:space="preserve">Integrerede </v>
      </c>
      <c r="C492" s="143" t="str">
        <f>'InstTyp-2'!A493</f>
        <v>Amager</v>
      </c>
    </row>
    <row r="493" spans="1:3">
      <c r="A493" s="143">
        <f>'InstTyp-2'!E494</f>
        <v>37459</v>
      </c>
      <c r="B493" s="143" t="str">
        <f>'InstTyp-2'!B494</f>
        <v xml:space="preserve">Integrerede </v>
      </c>
      <c r="C493" s="143" t="str">
        <f>'InstTyp-2'!A494</f>
        <v>Vesterbro/Kgs.Enghave</v>
      </c>
    </row>
    <row r="494" spans="1:3">
      <c r="A494" s="143">
        <f>'InstTyp-2'!E495</f>
        <v>37460</v>
      </c>
      <c r="B494" s="143" t="str">
        <f>'InstTyp-2'!B495</f>
        <v xml:space="preserve">Integrerede </v>
      </c>
      <c r="C494" s="143" t="str">
        <f>'InstTyp-2'!A495</f>
        <v>Nørrebro</v>
      </c>
    </row>
    <row r="495" spans="1:3">
      <c r="A495" s="143">
        <f>'InstTyp-2'!E496</f>
        <v>37461</v>
      </c>
      <c r="B495" s="143" t="str">
        <f>'InstTyp-2'!B496</f>
        <v xml:space="preserve">Integrerede </v>
      </c>
      <c r="C495" s="143" t="str">
        <f>'InstTyp-2'!A496</f>
        <v>Amager</v>
      </c>
    </row>
    <row r="496" spans="1:3">
      <c r="A496" s="143">
        <f>'InstTyp-2'!E497</f>
        <v>37462</v>
      </c>
      <c r="B496" s="143" t="str">
        <f>'InstTyp-2'!B497</f>
        <v xml:space="preserve">Integrerede </v>
      </c>
      <c r="C496" s="143" t="str">
        <f>'InstTyp-2'!A497</f>
        <v>Amager</v>
      </c>
    </row>
    <row r="497" spans="1:3">
      <c r="A497" s="143">
        <f>'InstTyp-2'!E498</f>
        <v>37462</v>
      </c>
      <c r="B497" s="143" t="str">
        <f>'InstTyp-2'!B498</f>
        <v xml:space="preserve">Integrerede </v>
      </c>
      <c r="C497" s="143" t="str">
        <f>'InstTyp-2'!A498</f>
        <v>Amager</v>
      </c>
    </row>
    <row r="498" spans="1:3">
      <c r="A498" s="143">
        <f>'InstTyp-2'!E499</f>
        <v>37464</v>
      </c>
      <c r="B498" s="143" t="str">
        <f>'InstTyp-2'!B499</f>
        <v xml:space="preserve">Integrerede </v>
      </c>
      <c r="C498" s="143" t="str">
        <f>'InstTyp-2'!A499</f>
        <v>Indre By</v>
      </c>
    </row>
    <row r="499" spans="1:3">
      <c r="A499" s="143">
        <f>'InstTyp-2'!E500</f>
        <v>37465</v>
      </c>
      <c r="B499" s="143" t="str">
        <f>'InstTyp-2'!B500</f>
        <v xml:space="preserve">Integrerede </v>
      </c>
      <c r="C499" s="143" t="str">
        <f>'InstTyp-2'!A500</f>
        <v>Østerbro</v>
      </c>
    </row>
    <row r="500" spans="1:3">
      <c r="A500" s="143">
        <f>'InstTyp-2'!E501</f>
        <v>37466</v>
      </c>
      <c r="B500" s="143" t="str">
        <f>'InstTyp-2'!B501</f>
        <v>KKFO</v>
      </c>
      <c r="C500" s="143" t="str">
        <f>'InstTyp-2'!A501</f>
        <v>Vanløse/Brønshøj-Husum</v>
      </c>
    </row>
    <row r="501" spans="1:3">
      <c r="A501" s="143">
        <f>'InstTyp-2'!E502</f>
        <v>37467</v>
      </c>
      <c r="B501" s="143" t="str">
        <f>'InstTyp-2'!B502</f>
        <v xml:space="preserve">Integrerede </v>
      </c>
      <c r="C501" s="143" t="str">
        <f>'InstTyp-2'!A502</f>
        <v>Nørrebro</v>
      </c>
    </row>
    <row r="502" spans="1:3">
      <c r="A502" s="143">
        <f>'InstTyp-2'!E503</f>
        <v>37468</v>
      </c>
      <c r="B502" s="143" t="str">
        <f>'InstTyp-2'!B503</f>
        <v xml:space="preserve">Integrerede </v>
      </c>
      <c r="C502" s="143" t="str">
        <f>'InstTyp-2'!A503</f>
        <v>Indre By</v>
      </c>
    </row>
    <row r="503" spans="1:3">
      <c r="A503" s="143">
        <f>'InstTyp-2'!E504</f>
        <v>37468</v>
      </c>
      <c r="B503" s="143" t="str">
        <f>'InstTyp-2'!B504</f>
        <v xml:space="preserve">Integrerede </v>
      </c>
      <c r="C503" s="143" t="str">
        <f>'InstTyp-2'!A504</f>
        <v>Indre By</v>
      </c>
    </row>
    <row r="504" spans="1:3">
      <c r="A504" s="143">
        <f>'InstTyp-2'!E505</f>
        <v>37469</v>
      </c>
      <c r="B504" s="143" t="str">
        <f>'InstTyp-2'!B505</f>
        <v xml:space="preserve">Integrerede </v>
      </c>
      <c r="C504" s="143" t="str">
        <f>'InstTyp-2'!A505</f>
        <v>Valby</v>
      </c>
    </row>
    <row r="505" spans="1:3">
      <c r="A505" s="143">
        <f>'InstTyp-2'!E506</f>
        <v>37470</v>
      </c>
      <c r="B505" s="143" t="str">
        <f>'InstTyp-2'!B506</f>
        <v xml:space="preserve">Integrerede </v>
      </c>
      <c r="C505" s="143" t="str">
        <f>'InstTyp-2'!A506</f>
        <v>Vanløse/Brønshøj-Husum</v>
      </c>
    </row>
    <row r="506" spans="1:3">
      <c r="A506" s="143">
        <f>'InstTyp-2'!E507</f>
        <v>37470</v>
      </c>
      <c r="B506" s="143" t="str">
        <f>'InstTyp-2'!B507</f>
        <v xml:space="preserve">Integrerede </v>
      </c>
      <c r="C506" s="143" t="str">
        <f>'InstTyp-2'!A507</f>
        <v>Vanløse/Brønshøj-Husum</v>
      </c>
    </row>
    <row r="507" spans="1:3">
      <c r="A507" s="143">
        <f>'InstTyp-2'!E508</f>
        <v>37471</v>
      </c>
      <c r="B507" s="143" t="str">
        <f>'InstTyp-2'!B508</f>
        <v xml:space="preserve">Integrerede </v>
      </c>
      <c r="C507" s="143" t="str">
        <f>'InstTyp-2'!A508</f>
        <v>Vanløse/Brønshøj-Husum</v>
      </c>
    </row>
    <row r="508" spans="1:3">
      <c r="A508" s="143">
        <f>'InstTyp-2'!E509</f>
        <v>37471</v>
      </c>
      <c r="B508" s="143" t="str">
        <f>'InstTyp-2'!B509</f>
        <v xml:space="preserve">Integrerede </v>
      </c>
      <c r="C508" s="143" t="str">
        <f>'InstTyp-2'!A509</f>
        <v>Vanløse/Brønshøj-Husum</v>
      </c>
    </row>
    <row r="509" spans="1:3">
      <c r="A509" s="143">
        <f>'InstTyp-2'!E510</f>
        <v>37472</v>
      </c>
      <c r="B509" s="143" t="str">
        <f>'InstTyp-2'!B510</f>
        <v xml:space="preserve">Integrerede </v>
      </c>
      <c r="C509" s="143" t="str">
        <f>'InstTyp-2'!A510</f>
        <v>Vanløse/Brønshøj-Husum</v>
      </c>
    </row>
    <row r="510" spans="1:3">
      <c r="A510" s="143">
        <f>'InstTyp-2'!E511</f>
        <v>37473</v>
      </c>
      <c r="B510" s="143" t="str">
        <f>'InstTyp-2'!B511</f>
        <v xml:space="preserve">Integrerede </v>
      </c>
      <c r="C510" s="143" t="str">
        <f>'InstTyp-2'!A511</f>
        <v>Nørrebro</v>
      </c>
    </row>
    <row r="511" spans="1:3">
      <c r="A511" s="143">
        <f>'InstTyp-2'!E512</f>
        <v>37474</v>
      </c>
      <c r="B511" s="143" t="str">
        <f>'InstTyp-2'!B512</f>
        <v xml:space="preserve">Integrerede </v>
      </c>
      <c r="C511" s="143" t="str">
        <f>'InstTyp-2'!A512</f>
        <v>Nørrebro</v>
      </c>
    </row>
    <row r="512" spans="1:3">
      <c r="A512" s="143">
        <f>'InstTyp-2'!E513</f>
        <v>37474</v>
      </c>
      <c r="B512" s="143" t="str">
        <f>'InstTyp-2'!B513</f>
        <v xml:space="preserve">Integrerede </v>
      </c>
      <c r="C512" s="143" t="str">
        <f>'InstTyp-2'!A513</f>
        <v>Nørrebro</v>
      </c>
    </row>
    <row r="513" spans="1:3">
      <c r="A513" s="143">
        <f>'InstTyp-2'!E514</f>
        <v>37475</v>
      </c>
      <c r="B513" s="143" t="str">
        <f>'InstTyp-2'!B514</f>
        <v xml:space="preserve">Integrerede </v>
      </c>
      <c r="C513" s="143" t="str">
        <f>'InstTyp-2'!A514</f>
        <v>Østerbro</v>
      </c>
    </row>
    <row r="514" spans="1:3">
      <c r="A514" s="143">
        <f>'InstTyp-2'!E515</f>
        <v>37475</v>
      </c>
      <c r="B514" s="143" t="str">
        <f>'InstTyp-2'!B515</f>
        <v xml:space="preserve">Integrerede </v>
      </c>
      <c r="C514" s="143" t="str">
        <f>'InstTyp-2'!A515</f>
        <v>Østerbro</v>
      </c>
    </row>
    <row r="515" spans="1:3">
      <c r="A515" s="143">
        <f>'InstTyp-2'!E516</f>
        <v>37476</v>
      </c>
      <c r="B515" s="143" t="str">
        <f>'InstTyp-2'!B516</f>
        <v>Vuggestuer</v>
      </c>
      <c r="C515" s="143" t="str">
        <f>'InstTyp-2'!A516</f>
        <v>Amager</v>
      </c>
    </row>
    <row r="516" spans="1:3">
      <c r="A516" s="143">
        <f>'InstTyp-2'!E517</f>
        <v>37476</v>
      </c>
      <c r="B516" s="143" t="str">
        <f>'InstTyp-2'!B517</f>
        <v>Vuggestuer</v>
      </c>
      <c r="C516" s="143" t="str">
        <f>'InstTyp-2'!A517</f>
        <v>Amager</v>
      </c>
    </row>
    <row r="517" spans="1:3">
      <c r="A517" s="143">
        <f>'InstTyp-2'!E518</f>
        <v>37477</v>
      </c>
      <c r="B517" s="143" t="str">
        <f>'InstTyp-2'!B518</f>
        <v xml:space="preserve">Integrerede </v>
      </c>
      <c r="C517" s="143" t="str">
        <f>'InstTyp-2'!A518</f>
        <v>Amager</v>
      </c>
    </row>
    <row r="518" spans="1:3">
      <c r="A518" s="143">
        <f>'InstTyp-2'!E519</f>
        <v>37478</v>
      </c>
      <c r="B518" s="143" t="str">
        <f>'InstTyp-2'!B519</f>
        <v xml:space="preserve">Integrerede </v>
      </c>
      <c r="C518" s="143" t="str">
        <f>'InstTyp-2'!A519</f>
        <v>Valby</v>
      </c>
    </row>
    <row r="519" spans="1:3">
      <c r="A519" s="143">
        <f>'InstTyp-2'!E520</f>
        <v>37479</v>
      </c>
      <c r="B519" s="143" t="str">
        <f>'InstTyp-2'!B520</f>
        <v xml:space="preserve">Integrerede </v>
      </c>
      <c r="C519" s="143" t="str">
        <f>'InstTyp-2'!A520</f>
        <v>Amager</v>
      </c>
    </row>
    <row r="520" spans="1:3">
      <c r="A520" s="143">
        <f>'InstTyp-2'!E521</f>
        <v>37480</v>
      </c>
      <c r="B520" s="143" t="str">
        <f>'InstTyp-2'!B521</f>
        <v xml:space="preserve">Integrerede </v>
      </c>
      <c r="C520" s="143" t="str">
        <f>'InstTyp-2'!A521</f>
        <v>Vanløse/Brønshøj-Husum</v>
      </c>
    </row>
    <row r="521" spans="1:3">
      <c r="A521" s="143">
        <f>'InstTyp-2'!E522</f>
        <v>37480</v>
      </c>
      <c r="B521" s="143" t="str">
        <f>'InstTyp-2'!B522</f>
        <v xml:space="preserve">Integrerede </v>
      </c>
      <c r="C521" s="143" t="str">
        <f>'InstTyp-2'!A522</f>
        <v>Vanløse/Brønshøj-Husum</v>
      </c>
    </row>
    <row r="522" spans="1:3">
      <c r="A522" s="143">
        <f>'InstTyp-2'!E523</f>
        <v>37482</v>
      </c>
      <c r="B522" s="143" t="str">
        <f>'InstTyp-2'!B523</f>
        <v>Børnehaver</v>
      </c>
      <c r="C522" s="143" t="str">
        <f>'InstTyp-2'!A523</f>
        <v>Østerbro</v>
      </c>
    </row>
    <row r="523" spans="1:3">
      <c r="A523" s="143">
        <f>'InstTyp-2'!E524</f>
        <v>37483</v>
      </c>
      <c r="B523" s="143" t="str">
        <f>'InstTyp-2'!B524</f>
        <v xml:space="preserve">Integrerede </v>
      </c>
      <c r="C523" s="143" t="str">
        <f>'InstTyp-2'!A524</f>
        <v>Indre By</v>
      </c>
    </row>
    <row r="524" spans="1:3">
      <c r="A524" s="143">
        <f>'InstTyp-2'!E525</f>
        <v>37485</v>
      </c>
      <c r="B524" s="143" t="str">
        <f>'InstTyp-2'!B525</f>
        <v xml:space="preserve">Integrerede </v>
      </c>
      <c r="C524" s="143" t="str">
        <f>'InstTyp-2'!A525</f>
        <v>Vanløse/Brønshøj-Husum</v>
      </c>
    </row>
    <row r="525" spans="1:3">
      <c r="A525" s="143">
        <f>'InstTyp-2'!E526</f>
        <v>37487</v>
      </c>
      <c r="B525" s="143" t="str">
        <f>'InstTyp-2'!B526</f>
        <v xml:space="preserve">Integrerede </v>
      </c>
      <c r="C525" s="143" t="str">
        <f>'InstTyp-2'!A526</f>
        <v>Valby</v>
      </c>
    </row>
    <row r="526" spans="1:3">
      <c r="A526" s="143">
        <f>'InstTyp-2'!E527</f>
        <v>37488</v>
      </c>
      <c r="B526" s="143" t="str">
        <f>'InstTyp-2'!B527</f>
        <v xml:space="preserve">Integrerede </v>
      </c>
      <c r="C526" s="143" t="str">
        <f>'InstTyp-2'!A527</f>
        <v>Amager</v>
      </c>
    </row>
    <row r="527" spans="1:3">
      <c r="A527" s="143">
        <f>'InstTyp-2'!E528</f>
        <v>37489</v>
      </c>
      <c r="B527" s="143" t="str">
        <f>'InstTyp-2'!B528</f>
        <v>Fritidshjem</v>
      </c>
      <c r="C527" s="143" t="str">
        <f>'InstTyp-2'!A528</f>
        <v>Indre By</v>
      </c>
    </row>
    <row r="528" spans="1:3">
      <c r="A528" s="143">
        <f>'InstTyp-2'!E529</f>
        <v>37490</v>
      </c>
      <c r="B528" s="143" t="str">
        <f>'InstTyp-2'!B529</f>
        <v xml:space="preserve">Integrerede </v>
      </c>
      <c r="C528" s="143" t="str">
        <f>'InstTyp-2'!A529</f>
        <v>Vanløse/Brønshøj-Husum</v>
      </c>
    </row>
    <row r="529" spans="1:3">
      <c r="A529" s="143">
        <f>'InstTyp-2'!E530</f>
        <v>37491</v>
      </c>
      <c r="B529" s="143" t="str">
        <f>'InstTyp-2'!B530</f>
        <v xml:space="preserve">Integrerede </v>
      </c>
      <c r="C529" s="143" t="str">
        <f>'InstTyp-2'!A530</f>
        <v>Vesterbro/Kgs.Enghave</v>
      </c>
    </row>
    <row r="530" spans="1:3">
      <c r="A530" s="143">
        <f>'InstTyp-2'!E531</f>
        <v>37492</v>
      </c>
      <c r="B530" s="143" t="str">
        <f>'InstTyp-2'!B531</f>
        <v xml:space="preserve">Integrerede </v>
      </c>
      <c r="C530" s="143" t="str">
        <f>'InstTyp-2'!A531</f>
        <v>Amager</v>
      </c>
    </row>
    <row r="531" spans="1:3">
      <c r="A531" s="143">
        <f>'InstTyp-2'!E532</f>
        <v>37493</v>
      </c>
      <c r="B531" s="143" t="str">
        <f>'InstTyp-2'!B532</f>
        <v xml:space="preserve">Integrerede </v>
      </c>
      <c r="C531" s="143" t="str">
        <f>'InstTyp-2'!A532</f>
        <v>Amager</v>
      </c>
    </row>
    <row r="532" spans="1:3">
      <c r="A532" s="143">
        <f>'InstTyp-2'!E533</f>
        <v>37494</v>
      </c>
      <c r="B532" s="143" t="str">
        <f>'InstTyp-2'!B533</f>
        <v xml:space="preserve">Integrerede </v>
      </c>
      <c r="C532" s="143" t="str">
        <f>'InstTyp-2'!A533</f>
        <v>Bispebjerg</v>
      </c>
    </row>
    <row r="533" spans="1:3">
      <c r="A533" s="143">
        <f>'InstTyp-2'!E534</f>
        <v>37494</v>
      </c>
      <c r="B533" s="143" t="str">
        <f>'InstTyp-2'!B534</f>
        <v xml:space="preserve">Integrerede </v>
      </c>
      <c r="C533" s="143" t="str">
        <f>'InstTyp-2'!A534</f>
        <v>Bispebjerg</v>
      </c>
    </row>
    <row r="534" spans="1:3">
      <c r="A534" s="143">
        <f>'InstTyp-2'!E535</f>
        <v>37495</v>
      </c>
      <c r="B534" s="143" t="str">
        <f>'InstTyp-2'!B535</f>
        <v xml:space="preserve">Integrerede </v>
      </c>
      <c r="C534" s="143" t="str">
        <f>'InstTyp-2'!A535</f>
        <v>Bispebjerg</v>
      </c>
    </row>
    <row r="535" spans="1:3">
      <c r="A535" s="143">
        <f>'InstTyp-2'!E536</f>
        <v>37496</v>
      </c>
      <c r="B535" s="143" t="str">
        <f>'InstTyp-2'!B536</f>
        <v xml:space="preserve">Integrerede </v>
      </c>
      <c r="C535" s="143" t="str">
        <f>'InstTyp-2'!A536</f>
        <v>Nørrebro</v>
      </c>
    </row>
    <row r="536" spans="1:3">
      <c r="A536" s="143">
        <f>'InstTyp-2'!E537</f>
        <v>37497</v>
      </c>
      <c r="B536" s="143" t="str">
        <f>'InstTyp-2'!B537</f>
        <v xml:space="preserve">Integrerede </v>
      </c>
      <c r="C536" s="143" t="str">
        <f>'InstTyp-2'!A537</f>
        <v>Amager</v>
      </c>
    </row>
    <row r="537" spans="1:3">
      <c r="A537" s="143">
        <f>'InstTyp-2'!E538</f>
        <v>37498</v>
      </c>
      <c r="B537" s="143" t="str">
        <f>'InstTyp-2'!B538</f>
        <v xml:space="preserve">Integrerede </v>
      </c>
      <c r="C537" s="143" t="str">
        <f>'InstTyp-2'!A538</f>
        <v>Nørrebro</v>
      </c>
    </row>
    <row r="538" spans="1:3">
      <c r="A538" s="143">
        <f>'InstTyp-2'!E539</f>
        <v>37499</v>
      </c>
      <c r="B538" s="143" t="str">
        <f>'InstTyp-2'!B539</f>
        <v xml:space="preserve">Integrerede </v>
      </c>
      <c r="C538" s="143" t="str">
        <f>'InstTyp-2'!A539</f>
        <v>Amager</v>
      </c>
    </row>
    <row r="539" spans="1:3">
      <c r="A539" s="143">
        <f>'InstTyp-2'!E540</f>
        <v>37500</v>
      </c>
      <c r="B539" s="143" t="str">
        <f>'InstTyp-2'!B540</f>
        <v xml:space="preserve">Integrerede </v>
      </c>
      <c r="C539" s="143" t="str">
        <f>'InstTyp-2'!A540</f>
        <v>Vanløse/Brønshøj-Husum</v>
      </c>
    </row>
    <row r="540" spans="1:3">
      <c r="A540" s="143">
        <f>'InstTyp-2'!E541</f>
        <v>37501</v>
      </c>
      <c r="B540" s="143" t="str">
        <f>'InstTyp-2'!B541</f>
        <v xml:space="preserve">Integrerede </v>
      </c>
      <c r="C540" s="143" t="str">
        <f>'InstTyp-2'!A541</f>
        <v>Vesterbro/Kgs.Enghave</v>
      </c>
    </row>
    <row r="541" spans="1:3">
      <c r="A541" s="143">
        <f>'InstTyp-2'!E542</f>
        <v>37501</v>
      </c>
      <c r="B541" s="143" t="str">
        <f>'InstTyp-2'!B542</f>
        <v xml:space="preserve">Integrerede </v>
      </c>
      <c r="C541" s="143" t="str">
        <f>'InstTyp-2'!A542</f>
        <v>Vesterbro/Kgs.Enghave</v>
      </c>
    </row>
    <row r="542" spans="1:3">
      <c r="A542" s="143">
        <f>'InstTyp-2'!E543</f>
        <v>37502</v>
      </c>
      <c r="B542" s="143" t="str">
        <f>'InstTyp-2'!B543</f>
        <v xml:space="preserve">Integrerede </v>
      </c>
      <c r="C542" s="143" t="str">
        <f>'InstTyp-2'!A543</f>
        <v>Nørrebro</v>
      </c>
    </row>
    <row r="543" spans="1:3">
      <c r="A543" s="143">
        <f>'InstTyp-2'!E544</f>
        <v>37503</v>
      </c>
      <c r="B543" s="143" t="str">
        <f>'InstTyp-2'!B544</f>
        <v xml:space="preserve">Integrerede </v>
      </c>
      <c r="C543" s="143" t="str">
        <f>'InstTyp-2'!A544</f>
        <v>Vanløse/Brønshøj-Husum</v>
      </c>
    </row>
    <row r="544" spans="1:3">
      <c r="A544" s="143">
        <f>'InstTyp-2'!E545</f>
        <v>37504</v>
      </c>
      <c r="B544" s="143" t="str">
        <f>'InstTyp-2'!B545</f>
        <v xml:space="preserve">Integrerede </v>
      </c>
      <c r="C544" s="143" t="str">
        <f>'InstTyp-2'!A545</f>
        <v>Østerbro</v>
      </c>
    </row>
    <row r="545" spans="1:3">
      <c r="A545" s="143">
        <f>'InstTyp-2'!E546</f>
        <v>37505</v>
      </c>
      <c r="B545" s="143" t="str">
        <f>'InstTyp-2'!B546</f>
        <v xml:space="preserve">Integrerede </v>
      </c>
      <c r="C545" s="143" t="str">
        <f>'InstTyp-2'!A546</f>
        <v>Østerbro</v>
      </c>
    </row>
    <row r="546" spans="1:3">
      <c r="A546" s="143">
        <f>'InstTyp-2'!E547</f>
        <v>37505</v>
      </c>
      <c r="B546" s="143" t="str">
        <f>'InstTyp-2'!B547</f>
        <v xml:space="preserve">Integrerede </v>
      </c>
      <c r="C546" s="143" t="str">
        <f>'InstTyp-2'!A547</f>
        <v>Østerbro</v>
      </c>
    </row>
    <row r="547" spans="1:3">
      <c r="A547" s="143">
        <f>'InstTyp-2'!E548</f>
        <v>37506</v>
      </c>
      <c r="B547" s="143" t="str">
        <f>'InstTyp-2'!B548</f>
        <v xml:space="preserve">Integrerede </v>
      </c>
      <c r="C547" s="143" t="str">
        <f>'InstTyp-2'!A548</f>
        <v>Amager</v>
      </c>
    </row>
    <row r="548" spans="1:3">
      <c r="A548" s="143">
        <f>'InstTyp-2'!E549</f>
        <v>37507</v>
      </c>
      <c r="B548" s="143" t="str">
        <f>'InstTyp-2'!B549</f>
        <v xml:space="preserve">Integrerede </v>
      </c>
      <c r="C548" s="143" t="str">
        <f>'InstTyp-2'!A549</f>
        <v>Amager</v>
      </c>
    </row>
    <row r="549" spans="1:3">
      <c r="A549" s="143">
        <f>'InstTyp-2'!E550</f>
        <v>37508</v>
      </c>
      <c r="B549" s="143" t="str">
        <f>'InstTyp-2'!B550</f>
        <v xml:space="preserve">Integrerede </v>
      </c>
      <c r="C549" s="143" t="str">
        <f>'InstTyp-2'!A550</f>
        <v>Amager</v>
      </c>
    </row>
    <row r="550" spans="1:3">
      <c r="A550" s="143">
        <f>'InstTyp-2'!E551</f>
        <v>37509</v>
      </c>
      <c r="B550" s="143" t="str">
        <f>'InstTyp-2'!B551</f>
        <v xml:space="preserve">Integrerede </v>
      </c>
      <c r="C550" s="143" t="str">
        <f>'InstTyp-2'!A551</f>
        <v>Amager</v>
      </c>
    </row>
    <row r="551" spans="1:3">
      <c r="A551" s="143">
        <f>'InstTyp-2'!E552</f>
        <v>37510</v>
      </c>
      <c r="B551" s="143" t="str">
        <f>'InstTyp-2'!B552</f>
        <v xml:space="preserve">Integrerede </v>
      </c>
      <c r="C551" s="143" t="str">
        <f>'InstTyp-2'!A552</f>
        <v>Østerbro</v>
      </c>
    </row>
    <row r="552" spans="1:3">
      <c r="A552" s="143">
        <f>'InstTyp-2'!E553</f>
        <v>37511</v>
      </c>
      <c r="B552" s="143" t="str">
        <f>'InstTyp-2'!B553</f>
        <v xml:space="preserve">Integrerede </v>
      </c>
      <c r="C552" s="143" t="str">
        <f>'InstTyp-2'!A553</f>
        <v>Indre By</v>
      </c>
    </row>
    <row r="553" spans="1:3">
      <c r="A553" s="143">
        <f>'InstTyp-2'!E554</f>
        <v>37512</v>
      </c>
      <c r="B553" s="143" t="str">
        <f>'InstTyp-2'!B554</f>
        <v xml:space="preserve">Integrerede </v>
      </c>
      <c r="C553" s="143" t="str">
        <f>'InstTyp-2'!A554</f>
        <v>Vanløse/Brønshøj-Husum</v>
      </c>
    </row>
    <row r="554" spans="1:3">
      <c r="A554" s="143">
        <f>'InstTyp-2'!E555</f>
        <v>37513</v>
      </c>
      <c r="B554" s="143" t="str">
        <f>'InstTyp-2'!B555</f>
        <v xml:space="preserve">Integrerede </v>
      </c>
      <c r="C554" s="143" t="str">
        <f>'InstTyp-2'!A555</f>
        <v>Amager</v>
      </c>
    </row>
    <row r="555" spans="1:3">
      <c r="A555" s="143">
        <f>'InstTyp-2'!E556</f>
        <v>37515</v>
      </c>
      <c r="B555" s="143" t="str">
        <f>'InstTyp-2'!B556</f>
        <v xml:space="preserve">Integrerede </v>
      </c>
      <c r="C555" s="143" t="str">
        <f>'InstTyp-2'!A556</f>
        <v>Østerbro</v>
      </c>
    </row>
    <row r="556" spans="1:3">
      <c r="A556" s="143">
        <f>'InstTyp-2'!E557</f>
        <v>37516</v>
      </c>
      <c r="B556" s="143" t="str">
        <f>'InstTyp-2'!B557</f>
        <v xml:space="preserve">Integrerede </v>
      </c>
      <c r="C556" s="143" t="str">
        <f>'InstTyp-2'!A557</f>
        <v>Østerbro</v>
      </c>
    </row>
    <row r="557" spans="1:3">
      <c r="A557" s="143">
        <f>'InstTyp-2'!E558</f>
        <v>37517</v>
      </c>
      <c r="B557" s="143" t="str">
        <f>'InstTyp-2'!B558</f>
        <v xml:space="preserve">Integrerede </v>
      </c>
      <c r="C557" s="143" t="str">
        <f>'InstTyp-2'!A558</f>
        <v>Vanløse/Brønshøj-Husum</v>
      </c>
    </row>
    <row r="558" spans="1:3">
      <c r="A558" s="143">
        <f>'InstTyp-2'!E559</f>
        <v>37518</v>
      </c>
      <c r="B558" s="143" t="str">
        <f>'InstTyp-2'!B559</f>
        <v>Klubber</v>
      </c>
      <c r="C558" s="143" t="str">
        <f>'InstTyp-2'!A559</f>
        <v>Valby</v>
      </c>
    </row>
    <row r="559" spans="1:3">
      <c r="A559" s="143">
        <f>'InstTyp-2'!E560</f>
        <v>37519</v>
      </c>
      <c r="B559" s="143" t="str">
        <f>'InstTyp-2'!B560</f>
        <v xml:space="preserve">Integrerede </v>
      </c>
      <c r="C559" s="143" t="str">
        <f>'InstTyp-2'!A560</f>
        <v>Vanløse/Brønshøj-Husum</v>
      </c>
    </row>
    <row r="560" spans="1:3">
      <c r="A560" s="143">
        <f>'InstTyp-2'!E561</f>
        <v>37521</v>
      </c>
      <c r="B560" s="143" t="str">
        <f>'InstTyp-2'!B561</f>
        <v xml:space="preserve">Integrerede </v>
      </c>
      <c r="C560" s="143" t="str">
        <f>'InstTyp-2'!A561</f>
        <v>Østerbro</v>
      </c>
    </row>
    <row r="561" spans="1:3">
      <c r="A561" s="143">
        <f>'InstTyp-2'!E562</f>
        <v>37522</v>
      </c>
      <c r="B561" s="143" t="str">
        <f>'InstTyp-2'!B562</f>
        <v xml:space="preserve">Integrerede </v>
      </c>
      <c r="C561" s="143" t="str">
        <f>'InstTyp-2'!A562</f>
        <v>Indre By</v>
      </c>
    </row>
    <row r="562" spans="1:3">
      <c r="A562" s="143">
        <f>'InstTyp-2'!E563</f>
        <v>37523</v>
      </c>
      <c r="B562" s="143" t="str">
        <f>'InstTyp-2'!B563</f>
        <v xml:space="preserve">Integrerede </v>
      </c>
      <c r="C562" s="143" t="str">
        <f>'InstTyp-2'!A563</f>
        <v>Valby</v>
      </c>
    </row>
    <row r="563" spans="1:3">
      <c r="A563" s="143">
        <f>'InstTyp-2'!E564</f>
        <v>37524</v>
      </c>
      <c r="B563" s="143" t="str">
        <f>'InstTyp-2'!B564</f>
        <v xml:space="preserve">Integrerede </v>
      </c>
      <c r="C563" s="143" t="str">
        <f>'InstTyp-2'!A564</f>
        <v>Amager</v>
      </c>
    </row>
    <row r="564" spans="1:3">
      <c r="A564" s="143">
        <f>'InstTyp-2'!E565</f>
        <v>37525</v>
      </c>
      <c r="B564" s="143" t="str">
        <f>'InstTyp-2'!B565</f>
        <v xml:space="preserve">Integrerede </v>
      </c>
      <c r="C564" s="143" t="str">
        <f>'InstTyp-2'!A565</f>
        <v>Amager</v>
      </c>
    </row>
    <row r="565" spans="1:3">
      <c r="A565" s="143">
        <f>'InstTyp-2'!E566</f>
        <v>37526</v>
      </c>
      <c r="B565" s="143" t="str">
        <f>'InstTyp-2'!B566</f>
        <v xml:space="preserve">Integrerede </v>
      </c>
      <c r="C565" s="143" t="str">
        <f>'InstTyp-2'!A566</f>
        <v>Bispebjerg</v>
      </c>
    </row>
    <row r="566" spans="1:3">
      <c r="A566" s="143">
        <f>'InstTyp-2'!E567</f>
        <v>37527</v>
      </c>
      <c r="B566" s="143" t="str">
        <f>'InstTyp-2'!B567</f>
        <v xml:space="preserve">Integrerede </v>
      </c>
      <c r="C566" s="143" t="str">
        <f>'InstTyp-2'!A567</f>
        <v>Indre By</v>
      </c>
    </row>
    <row r="567" spans="1:3">
      <c r="A567" s="143">
        <f>'InstTyp-2'!E568</f>
        <v>37527</v>
      </c>
      <c r="B567" s="143" t="str">
        <f>'InstTyp-2'!B568</f>
        <v xml:space="preserve">Integrerede </v>
      </c>
      <c r="C567" s="143" t="str">
        <f>'InstTyp-2'!A568</f>
        <v>Indre By</v>
      </c>
    </row>
    <row r="568" spans="1:3">
      <c r="A568" s="143">
        <f>'InstTyp-2'!E569</f>
        <v>37528</v>
      </c>
      <c r="B568" s="143" t="str">
        <f>'InstTyp-2'!B569</f>
        <v xml:space="preserve">Integrerede </v>
      </c>
      <c r="C568" s="143" t="str">
        <f>'InstTyp-2'!A569</f>
        <v>Bispebjerg</v>
      </c>
    </row>
    <row r="569" spans="1:3">
      <c r="A569" s="143">
        <f>'InstTyp-2'!E570</f>
        <v>37530</v>
      </c>
      <c r="B569" s="143" t="str">
        <f>'InstTyp-2'!B570</f>
        <v xml:space="preserve">Integrerede </v>
      </c>
      <c r="C569" s="143" t="str">
        <f>'InstTyp-2'!A570</f>
        <v>Bispebjerg</v>
      </c>
    </row>
    <row r="570" spans="1:3">
      <c r="A570" s="143">
        <f>'InstTyp-2'!E571</f>
        <v>37531</v>
      </c>
      <c r="B570" s="143" t="str">
        <f>'InstTyp-2'!B571</f>
        <v xml:space="preserve">Integrerede </v>
      </c>
      <c r="C570" s="143" t="str">
        <f>'InstTyp-2'!A571</f>
        <v>Valby</v>
      </c>
    </row>
    <row r="571" spans="1:3">
      <c r="A571" s="143">
        <f>'InstTyp-2'!E572</f>
        <v>37532</v>
      </c>
      <c r="B571" s="143" t="str">
        <f>'InstTyp-2'!B572</f>
        <v xml:space="preserve">Integrerede </v>
      </c>
      <c r="C571" s="143" t="str">
        <f>'InstTyp-2'!A572</f>
        <v>Nørrebro</v>
      </c>
    </row>
    <row r="572" spans="1:3">
      <c r="A572" s="143">
        <f>'InstTyp-2'!E573</f>
        <v>37534</v>
      </c>
      <c r="B572" s="143" t="str">
        <f>'InstTyp-2'!B573</f>
        <v xml:space="preserve">Integrerede </v>
      </c>
      <c r="C572" s="143" t="str">
        <f>'InstTyp-2'!A573</f>
        <v>Vanløse/Brønshøj-Husum</v>
      </c>
    </row>
    <row r="573" spans="1:3">
      <c r="A573" s="143">
        <f>'InstTyp-2'!E574</f>
        <v>37535</v>
      </c>
      <c r="B573" s="143" t="str">
        <f>'InstTyp-2'!B574</f>
        <v xml:space="preserve">Integrerede </v>
      </c>
      <c r="C573" s="143" t="str">
        <f>'InstTyp-2'!A574</f>
        <v>Østerbro</v>
      </c>
    </row>
    <row r="574" spans="1:3">
      <c r="A574" s="143">
        <f>'InstTyp-2'!E575</f>
        <v>37536</v>
      </c>
      <c r="B574" s="143" t="str">
        <f>'InstTyp-2'!B575</f>
        <v xml:space="preserve">Integrerede </v>
      </c>
      <c r="C574" s="143" t="str">
        <f>'InstTyp-2'!A575</f>
        <v>Vanløse/Brønshøj-Husum</v>
      </c>
    </row>
    <row r="575" spans="1:3">
      <c r="A575" s="143">
        <f>'InstTyp-2'!E576</f>
        <v>37536</v>
      </c>
      <c r="B575" s="143" t="str">
        <f>'InstTyp-2'!B576</f>
        <v xml:space="preserve">Integrerede </v>
      </c>
      <c r="C575" s="143" t="str">
        <f>'InstTyp-2'!A576</f>
        <v>Vanløse/Brønshøj-Husum</v>
      </c>
    </row>
    <row r="576" spans="1:3">
      <c r="A576" s="143">
        <f>'InstTyp-2'!E577</f>
        <v>37537</v>
      </c>
      <c r="B576" s="143" t="str">
        <f>'InstTyp-2'!B577</f>
        <v xml:space="preserve">Integrerede </v>
      </c>
      <c r="C576" s="143" t="str">
        <f>'InstTyp-2'!A577</f>
        <v>Vanløse/Brønshøj-Husum</v>
      </c>
    </row>
    <row r="577" spans="1:3">
      <c r="A577" s="143">
        <f>'InstTyp-2'!E578</f>
        <v>37537</v>
      </c>
      <c r="B577" s="143" t="str">
        <f>'InstTyp-2'!B578</f>
        <v xml:space="preserve">Integrerede </v>
      </c>
      <c r="C577" s="143" t="str">
        <f>'InstTyp-2'!A578</f>
        <v>Vanløse/Brønshøj-Husum</v>
      </c>
    </row>
    <row r="578" spans="1:3">
      <c r="A578" s="143">
        <f>'InstTyp-2'!E579</f>
        <v>37538</v>
      </c>
      <c r="B578" s="143" t="str">
        <f>'InstTyp-2'!B579</f>
        <v xml:space="preserve">Integrerede </v>
      </c>
      <c r="C578" s="143" t="str">
        <f>'InstTyp-2'!A579</f>
        <v>Amager</v>
      </c>
    </row>
    <row r="579" spans="1:3">
      <c r="A579" s="143">
        <f>'InstTyp-2'!E580</f>
        <v>37539</v>
      </c>
      <c r="B579" s="143" t="str">
        <f>'InstTyp-2'!B580</f>
        <v xml:space="preserve">Integrerede </v>
      </c>
      <c r="C579" s="143" t="str">
        <f>'InstTyp-2'!A580</f>
        <v>Valby</v>
      </c>
    </row>
    <row r="580" spans="1:3">
      <c r="A580" s="143">
        <f>'InstTyp-2'!E581</f>
        <v>37540</v>
      </c>
      <c r="B580" s="143" t="str">
        <f>'InstTyp-2'!B581</f>
        <v xml:space="preserve">Integrerede </v>
      </c>
      <c r="C580" s="143" t="str">
        <f>'InstTyp-2'!A581</f>
        <v>Bispebjerg</v>
      </c>
    </row>
    <row r="581" spans="1:3">
      <c r="A581" s="143">
        <f>'InstTyp-2'!E582</f>
        <v>37541</v>
      </c>
      <c r="B581" s="143" t="str">
        <f>'InstTyp-2'!B582</f>
        <v xml:space="preserve">Integrerede </v>
      </c>
      <c r="C581" s="143" t="str">
        <f>'InstTyp-2'!A582</f>
        <v>Amager</v>
      </c>
    </row>
    <row r="582" spans="1:3">
      <c r="A582" s="143">
        <f>'InstTyp-2'!E583</f>
        <v>37542</v>
      </c>
      <c r="B582" s="143" t="str">
        <f>'InstTyp-2'!B583</f>
        <v xml:space="preserve">Integrerede </v>
      </c>
      <c r="C582" s="143" t="str">
        <f>'InstTyp-2'!A583</f>
        <v>Nørrebro</v>
      </c>
    </row>
    <row r="583" spans="1:3">
      <c r="A583" s="143">
        <f>'InstTyp-2'!E584</f>
        <v>37543</v>
      </c>
      <c r="B583" s="143" t="str">
        <f>'InstTyp-2'!B584</f>
        <v xml:space="preserve">Integrerede </v>
      </c>
      <c r="C583" s="143" t="str">
        <f>'InstTyp-2'!A584</f>
        <v>Valby</v>
      </c>
    </row>
    <row r="584" spans="1:3">
      <c r="A584" s="143">
        <f>'InstTyp-2'!E585</f>
        <v>37544</v>
      </c>
      <c r="B584" s="143" t="str">
        <f>'InstTyp-2'!B585</f>
        <v xml:space="preserve">Integrerede </v>
      </c>
      <c r="C584" s="143" t="str">
        <f>'InstTyp-2'!A585</f>
        <v>Vanløse/Brønshøj-Husum</v>
      </c>
    </row>
    <row r="585" spans="1:3">
      <c r="A585" s="143">
        <f>'InstTyp-2'!E586</f>
        <v>37545</v>
      </c>
      <c r="B585" s="143" t="str">
        <f>'InstTyp-2'!B586</f>
        <v xml:space="preserve">Integrerede </v>
      </c>
      <c r="C585" s="143" t="str">
        <f>'InstTyp-2'!A586</f>
        <v>Valby</v>
      </c>
    </row>
    <row r="586" spans="1:3">
      <c r="A586" s="143">
        <f>'InstTyp-2'!E587</f>
        <v>37546</v>
      </c>
      <c r="B586" s="143" t="str">
        <f>'InstTyp-2'!B587</f>
        <v xml:space="preserve">Integrerede </v>
      </c>
      <c r="C586" s="143" t="str">
        <f>'InstTyp-2'!A587</f>
        <v>Vesterbro/Kgs.Enghave</v>
      </c>
    </row>
    <row r="587" spans="1:3">
      <c r="A587" s="143">
        <f>'InstTyp-2'!E588</f>
        <v>37547</v>
      </c>
      <c r="B587" s="143" t="str">
        <f>'InstTyp-2'!B588</f>
        <v xml:space="preserve">Integrerede </v>
      </c>
      <c r="C587" s="143" t="str">
        <f>'InstTyp-2'!A588</f>
        <v>Vesterbro/Kgs.Enghave</v>
      </c>
    </row>
    <row r="588" spans="1:3">
      <c r="A588" s="143">
        <f>'InstTyp-2'!E589</f>
        <v>37548</v>
      </c>
      <c r="B588" s="143" t="str">
        <f>'InstTyp-2'!B589</f>
        <v xml:space="preserve">Integrerede </v>
      </c>
      <c r="C588" s="143" t="str">
        <f>'InstTyp-2'!A589</f>
        <v>Vesterbro/Kgs.Enghave</v>
      </c>
    </row>
    <row r="589" spans="1:3">
      <c r="A589" s="143">
        <f>'InstTyp-2'!E590</f>
        <v>37550</v>
      </c>
      <c r="B589" s="143" t="str">
        <f>'InstTyp-2'!B590</f>
        <v xml:space="preserve">Integrerede </v>
      </c>
      <c r="C589" s="143" t="str">
        <f>'InstTyp-2'!A590</f>
        <v>Amager</v>
      </c>
    </row>
    <row r="590" spans="1:3">
      <c r="A590" s="143">
        <f>'InstTyp-2'!E591</f>
        <v>37551</v>
      </c>
      <c r="B590" s="143" t="str">
        <f>'InstTyp-2'!B591</f>
        <v xml:space="preserve">Integrerede </v>
      </c>
      <c r="C590" s="143" t="str">
        <f>'InstTyp-2'!A591</f>
        <v>Vesterbro/Kgs.Enghave</v>
      </c>
    </row>
    <row r="591" spans="1:3">
      <c r="A591" s="143">
        <f>'InstTyp-2'!E592</f>
        <v>37552</v>
      </c>
      <c r="B591" s="143" t="str">
        <f>'InstTyp-2'!B592</f>
        <v xml:space="preserve">Integrerede </v>
      </c>
      <c r="C591" s="143" t="str">
        <f>'InstTyp-2'!A592</f>
        <v>Østerbro</v>
      </c>
    </row>
    <row r="592" spans="1:3">
      <c r="A592" s="143">
        <f>'InstTyp-2'!E593</f>
        <v>37553</v>
      </c>
      <c r="B592" s="143" t="str">
        <f>'InstTyp-2'!B593</f>
        <v xml:space="preserve">Integrerede </v>
      </c>
      <c r="C592" s="143" t="str">
        <f>'InstTyp-2'!A593</f>
        <v>Indre By</v>
      </c>
    </row>
    <row r="593" spans="1:3">
      <c r="A593" s="143">
        <f>'InstTyp-2'!E594</f>
        <v>37554</v>
      </c>
      <c r="B593" s="143" t="str">
        <f>'InstTyp-2'!B594</f>
        <v xml:space="preserve">Integrerede </v>
      </c>
      <c r="C593" s="143" t="str">
        <f>'InstTyp-2'!A594</f>
        <v>Nørrebro</v>
      </c>
    </row>
    <row r="594" spans="1:3">
      <c r="A594" s="143">
        <f>'InstTyp-2'!E595</f>
        <v>37555</v>
      </c>
      <c r="B594" s="143" t="str">
        <f>'InstTyp-2'!B595</f>
        <v xml:space="preserve">Integrerede </v>
      </c>
      <c r="C594" s="143" t="str">
        <f>'InstTyp-2'!A595</f>
        <v>Bispebjerg</v>
      </c>
    </row>
    <row r="595" spans="1:3">
      <c r="A595" s="143">
        <f>'InstTyp-2'!E596</f>
        <v>37556</v>
      </c>
      <c r="B595" s="143" t="str">
        <f>'InstTyp-2'!B596</f>
        <v xml:space="preserve">Integrerede </v>
      </c>
      <c r="C595" s="143" t="str">
        <f>'InstTyp-2'!A596</f>
        <v>Valby</v>
      </c>
    </row>
    <row r="596" spans="1:3">
      <c r="A596" s="143">
        <f>'InstTyp-2'!E597</f>
        <v>37557</v>
      </c>
      <c r="B596" s="143" t="str">
        <f>'InstTyp-2'!B597</f>
        <v xml:space="preserve">Integrerede </v>
      </c>
      <c r="C596" s="143" t="str">
        <f>'InstTyp-2'!A597</f>
        <v>Vanløse/Brønshøj-Husum</v>
      </c>
    </row>
    <row r="597" spans="1:3">
      <c r="A597" s="143">
        <f>'InstTyp-2'!E598</f>
        <v>37558</v>
      </c>
      <c r="B597" s="143" t="str">
        <f>'InstTyp-2'!B598</f>
        <v xml:space="preserve">Integrerede </v>
      </c>
      <c r="C597" s="143" t="str">
        <f>'InstTyp-2'!A598</f>
        <v>Valby</v>
      </c>
    </row>
    <row r="598" spans="1:3">
      <c r="A598" s="143">
        <f>'InstTyp-2'!E599</f>
        <v>37558</v>
      </c>
      <c r="B598" s="143" t="str">
        <f>'InstTyp-2'!B599</f>
        <v xml:space="preserve">Integrerede </v>
      </c>
      <c r="C598" s="143" t="str">
        <f>'InstTyp-2'!A599</f>
        <v>Valby</v>
      </c>
    </row>
    <row r="599" spans="1:3">
      <c r="A599" s="143">
        <f>'InstTyp-2'!E600</f>
        <v>37560</v>
      </c>
      <c r="B599" s="143" t="str">
        <f>'InstTyp-2'!B600</f>
        <v xml:space="preserve">Integrerede </v>
      </c>
      <c r="C599" s="143" t="str">
        <f>'InstTyp-2'!A600</f>
        <v>Vesterbro/Kgs.Enghave</v>
      </c>
    </row>
    <row r="600" spans="1:3">
      <c r="A600" s="143">
        <f>'InstTyp-2'!E601</f>
        <v>37561</v>
      </c>
      <c r="B600" s="143" t="str">
        <f>'InstTyp-2'!B601</f>
        <v xml:space="preserve">Integrerede </v>
      </c>
      <c r="C600" s="143" t="str">
        <f>'InstTyp-2'!A601</f>
        <v>Østerbro</v>
      </c>
    </row>
    <row r="601" spans="1:3">
      <c r="A601" s="143">
        <f>'InstTyp-2'!E602</f>
        <v>37562</v>
      </c>
      <c r="B601" s="143" t="str">
        <f>'InstTyp-2'!B602</f>
        <v xml:space="preserve">Integrerede </v>
      </c>
      <c r="C601" s="143" t="str">
        <f>'InstTyp-2'!A602</f>
        <v>Nørrebro</v>
      </c>
    </row>
    <row r="602" spans="1:3">
      <c r="A602" s="143">
        <f>'InstTyp-2'!E603</f>
        <v>37563</v>
      </c>
      <c r="B602" s="143" t="str">
        <f>'InstTyp-2'!B603</f>
        <v>Børnehaver</v>
      </c>
      <c r="C602" s="143" t="str">
        <f>'InstTyp-2'!A603</f>
        <v>Vesterbro/Kgs.Enghave</v>
      </c>
    </row>
    <row r="603" spans="1:3">
      <c r="A603" s="143">
        <f>'InstTyp-2'!E604</f>
        <v>37564</v>
      </c>
      <c r="B603" s="143" t="str">
        <f>'InstTyp-2'!B604</f>
        <v xml:space="preserve">Integrerede </v>
      </c>
      <c r="C603" s="143" t="str">
        <f>'InstTyp-2'!A604</f>
        <v>Valby</v>
      </c>
    </row>
    <row r="604" spans="1:3">
      <c r="A604" s="143">
        <f>'InstTyp-2'!E605</f>
        <v>37565</v>
      </c>
      <c r="B604" s="143" t="str">
        <f>'InstTyp-2'!B605</f>
        <v xml:space="preserve">Integrerede </v>
      </c>
      <c r="C604" s="143" t="str">
        <f>'InstTyp-2'!A605</f>
        <v>Amager</v>
      </c>
    </row>
    <row r="605" spans="1:3">
      <c r="A605" s="143">
        <f>'InstTyp-2'!E606</f>
        <v>37567</v>
      </c>
      <c r="B605" s="143" t="str">
        <f>'InstTyp-2'!B606</f>
        <v xml:space="preserve">Integrerede </v>
      </c>
      <c r="C605" s="143" t="str">
        <f>'InstTyp-2'!A606</f>
        <v>Østerbro</v>
      </c>
    </row>
    <row r="606" spans="1:3">
      <c r="A606" s="143">
        <f>'InstTyp-2'!E607</f>
        <v>37568</v>
      </c>
      <c r="B606" s="143" t="str">
        <f>'InstTyp-2'!B607</f>
        <v xml:space="preserve">Integrerede </v>
      </c>
      <c r="C606" s="143" t="str">
        <f>'InstTyp-2'!A607</f>
        <v>Nørrebro</v>
      </c>
    </row>
    <row r="607" spans="1:3">
      <c r="A607" s="143">
        <f>'InstTyp-2'!E608</f>
        <v>37569</v>
      </c>
      <c r="B607" s="143" t="str">
        <f>'InstTyp-2'!B608</f>
        <v xml:space="preserve">Integrerede </v>
      </c>
      <c r="C607" s="143" t="str">
        <f>'InstTyp-2'!A608</f>
        <v>Nørrebro</v>
      </c>
    </row>
    <row r="608" spans="1:3">
      <c r="A608" s="143">
        <f>'InstTyp-2'!E609</f>
        <v>37570</v>
      </c>
      <c r="B608" s="143" t="str">
        <f>'InstTyp-2'!B609</f>
        <v xml:space="preserve">Integrerede </v>
      </c>
      <c r="C608" s="143" t="str">
        <f>'InstTyp-2'!A609</f>
        <v>Østerbro</v>
      </c>
    </row>
    <row r="609" spans="1:3">
      <c r="A609" s="143">
        <f>'InstTyp-2'!E610</f>
        <v>37571</v>
      </c>
      <c r="B609" s="143" t="str">
        <f>'InstTyp-2'!B610</f>
        <v xml:space="preserve">Integrerede </v>
      </c>
      <c r="C609" s="143" t="str">
        <f>'InstTyp-2'!A610</f>
        <v>Nørrebro</v>
      </c>
    </row>
    <row r="610" spans="1:3">
      <c r="A610" s="143">
        <f>'InstTyp-2'!E611</f>
        <v>37572</v>
      </c>
      <c r="B610" s="143" t="str">
        <f>'InstTyp-2'!B611</f>
        <v xml:space="preserve">Integrerede </v>
      </c>
      <c r="C610" s="143" t="str">
        <f>'InstTyp-2'!A611</f>
        <v>Vanløse/Brønshøj-Husum</v>
      </c>
    </row>
    <row r="611" spans="1:3">
      <c r="A611" s="143">
        <f>'InstTyp-2'!E612</f>
        <v>37573</v>
      </c>
      <c r="B611" s="143" t="str">
        <f>'InstTyp-2'!B612</f>
        <v xml:space="preserve">Integrerede </v>
      </c>
      <c r="C611" s="143" t="str">
        <f>'InstTyp-2'!A612</f>
        <v>Indre By</v>
      </c>
    </row>
    <row r="612" spans="1:3">
      <c r="A612" s="143">
        <f>'InstTyp-2'!E613</f>
        <v>37573</v>
      </c>
      <c r="B612" s="143" t="str">
        <f>'InstTyp-2'!B613</f>
        <v xml:space="preserve">Integrerede </v>
      </c>
      <c r="C612" s="143" t="str">
        <f>'InstTyp-2'!A613</f>
        <v>Indre By</v>
      </c>
    </row>
    <row r="613" spans="1:3">
      <c r="A613" s="143">
        <f>'InstTyp-2'!E614</f>
        <v>37574</v>
      </c>
      <c r="B613" s="143" t="str">
        <f>'InstTyp-2'!B614</f>
        <v xml:space="preserve">Integrerede </v>
      </c>
      <c r="C613" s="143" t="str">
        <f>'InstTyp-2'!A614</f>
        <v>Amager</v>
      </c>
    </row>
    <row r="614" spans="1:3">
      <c r="A614" s="143">
        <f>'InstTyp-2'!E615</f>
        <v>37575</v>
      </c>
      <c r="B614" s="143" t="str">
        <f>'InstTyp-2'!B615</f>
        <v xml:space="preserve">Integrerede </v>
      </c>
      <c r="C614" s="143" t="str">
        <f>'InstTyp-2'!A615</f>
        <v>Amager</v>
      </c>
    </row>
    <row r="615" spans="1:3">
      <c r="A615" s="143">
        <f>'InstTyp-2'!E616</f>
        <v>37576</v>
      </c>
      <c r="B615" s="143" t="str">
        <f>'InstTyp-2'!B616</f>
        <v xml:space="preserve">Integrerede </v>
      </c>
      <c r="C615" s="143" t="str">
        <f>'InstTyp-2'!A616</f>
        <v>Vanløse/Brønshøj-Husum</v>
      </c>
    </row>
    <row r="616" spans="1:3">
      <c r="A616" s="143">
        <f>'InstTyp-2'!E617</f>
        <v>37577</v>
      </c>
      <c r="B616" s="143" t="str">
        <f>'InstTyp-2'!B617</f>
        <v xml:space="preserve">Integrerede </v>
      </c>
      <c r="C616" s="143" t="str">
        <f>'InstTyp-2'!A617</f>
        <v>Amager</v>
      </c>
    </row>
    <row r="617" spans="1:3">
      <c r="A617" s="143">
        <f>'InstTyp-2'!E618</f>
        <v>37578</v>
      </c>
      <c r="B617" s="143" t="str">
        <f>'InstTyp-2'!B618</f>
        <v xml:space="preserve">Integrerede </v>
      </c>
      <c r="C617" s="143" t="str">
        <f>'InstTyp-2'!A618</f>
        <v>Amager</v>
      </c>
    </row>
    <row r="618" spans="1:3">
      <c r="A618" s="143">
        <f>'InstTyp-2'!E619</f>
        <v>37579</v>
      </c>
      <c r="B618" s="143" t="str">
        <f>'InstTyp-2'!B619</f>
        <v xml:space="preserve">Integrerede </v>
      </c>
      <c r="C618" s="143" t="str">
        <f>'InstTyp-2'!A619</f>
        <v>Bispebjerg</v>
      </c>
    </row>
    <row r="619" spans="1:3">
      <c r="A619" s="143">
        <f>'InstTyp-2'!E620</f>
        <v>37580</v>
      </c>
      <c r="B619" s="143" t="str">
        <f>'InstTyp-2'!B620</f>
        <v xml:space="preserve">Integrerede </v>
      </c>
      <c r="C619" s="143" t="str">
        <f>'InstTyp-2'!A620</f>
        <v>Bispebjerg</v>
      </c>
    </row>
    <row r="620" spans="1:3">
      <c r="A620" s="143">
        <f>'InstTyp-2'!E621</f>
        <v>37582</v>
      </c>
      <c r="B620" s="143" t="str">
        <f>'InstTyp-2'!B621</f>
        <v xml:space="preserve">Integrerede </v>
      </c>
      <c r="C620" s="143" t="str">
        <f>'InstTyp-2'!A621</f>
        <v>Amager</v>
      </c>
    </row>
    <row r="621" spans="1:3">
      <c r="A621" s="143">
        <f>'InstTyp-2'!E622</f>
        <v>37583</v>
      </c>
      <c r="B621" s="143" t="str">
        <f>'InstTyp-2'!B622</f>
        <v xml:space="preserve">Integrerede </v>
      </c>
      <c r="C621" s="143" t="str">
        <f>'InstTyp-2'!A622</f>
        <v>Vesterbro/Kgs.Enghave</v>
      </c>
    </row>
    <row r="622" spans="1:3">
      <c r="A622" s="143">
        <f>'InstTyp-2'!E623</f>
        <v>37584</v>
      </c>
      <c r="B622" s="143" t="str">
        <f>'InstTyp-2'!B623</f>
        <v xml:space="preserve">Integrerede </v>
      </c>
      <c r="C622" s="143" t="str">
        <f>'InstTyp-2'!A623</f>
        <v>Vanløse/Brønshøj-Husum</v>
      </c>
    </row>
    <row r="623" spans="1:3">
      <c r="A623" s="143">
        <f>'InstTyp-2'!E624</f>
        <v>37585</v>
      </c>
      <c r="B623" s="143" t="str">
        <f>'InstTyp-2'!B624</f>
        <v xml:space="preserve">Integrerede </v>
      </c>
      <c r="C623" s="143" t="str">
        <f>'InstTyp-2'!A624</f>
        <v>Indre By</v>
      </c>
    </row>
    <row r="624" spans="1:3">
      <c r="A624" s="143">
        <f>'InstTyp-2'!E625</f>
        <v>37587</v>
      </c>
      <c r="B624" s="143" t="str">
        <f>'InstTyp-2'!B625</f>
        <v xml:space="preserve">Integrerede </v>
      </c>
      <c r="C624" s="143" t="str">
        <f>'InstTyp-2'!A625</f>
        <v>Indre By</v>
      </c>
    </row>
    <row r="625" spans="1:3">
      <c r="A625" s="143">
        <f>'InstTyp-2'!E626</f>
        <v>37587</v>
      </c>
      <c r="B625" s="143" t="str">
        <f>'InstTyp-2'!B626</f>
        <v xml:space="preserve">Integrerede </v>
      </c>
      <c r="C625" s="143" t="str">
        <f>'InstTyp-2'!A626</f>
        <v>Indre By</v>
      </c>
    </row>
    <row r="626" spans="1:3">
      <c r="A626" s="143">
        <f>'InstTyp-2'!E627</f>
        <v>37588</v>
      </c>
      <c r="B626" s="143" t="str">
        <f>'InstTyp-2'!B627</f>
        <v xml:space="preserve">Integrerede </v>
      </c>
      <c r="C626" s="143" t="str">
        <f>'InstTyp-2'!A627</f>
        <v>Vanløse/Brønshøj-Husum</v>
      </c>
    </row>
    <row r="627" spans="1:3">
      <c r="A627" s="143">
        <f>'InstTyp-2'!E628</f>
        <v>37589</v>
      </c>
      <c r="B627" s="143" t="str">
        <f>'InstTyp-2'!B628</f>
        <v xml:space="preserve">Integrerede </v>
      </c>
      <c r="C627" s="143" t="str">
        <f>'InstTyp-2'!A628</f>
        <v>Indre By</v>
      </c>
    </row>
    <row r="628" spans="1:3">
      <c r="A628" s="143">
        <f>'InstTyp-2'!E629</f>
        <v>37589</v>
      </c>
      <c r="B628" s="143" t="str">
        <f>'InstTyp-2'!B629</f>
        <v xml:space="preserve">Integrerede </v>
      </c>
      <c r="C628" s="143" t="str">
        <f>'InstTyp-2'!A629</f>
        <v>Indre By</v>
      </c>
    </row>
    <row r="629" spans="1:3">
      <c r="A629" s="143">
        <f>'InstTyp-2'!E630</f>
        <v>37589</v>
      </c>
      <c r="B629" s="143" t="str">
        <f>'InstTyp-2'!B630</f>
        <v xml:space="preserve">Integrerede </v>
      </c>
      <c r="C629" s="143" t="str">
        <f>'InstTyp-2'!A630</f>
        <v>Indre By</v>
      </c>
    </row>
    <row r="630" spans="1:3">
      <c r="A630" s="143">
        <f>'InstTyp-2'!E631</f>
        <v>37589</v>
      </c>
      <c r="B630" s="143" t="str">
        <f>'InstTyp-2'!B631</f>
        <v xml:space="preserve">Integrerede </v>
      </c>
      <c r="C630" s="143" t="str">
        <f>'InstTyp-2'!A631</f>
        <v>Indre By</v>
      </c>
    </row>
    <row r="631" spans="1:3">
      <c r="A631" s="143">
        <f>'InstTyp-2'!E632</f>
        <v>37591</v>
      </c>
      <c r="B631" s="143" t="str">
        <f>'InstTyp-2'!B632</f>
        <v xml:space="preserve">Integrerede </v>
      </c>
      <c r="C631" s="143" t="str">
        <f>'InstTyp-2'!A632</f>
        <v>Amager</v>
      </c>
    </row>
    <row r="632" spans="1:3">
      <c r="A632" s="143">
        <f>'InstTyp-2'!E633</f>
        <v>37592</v>
      </c>
      <c r="B632" s="143" t="str">
        <f>'InstTyp-2'!B633</f>
        <v xml:space="preserve">Integrerede </v>
      </c>
      <c r="C632" s="143" t="str">
        <f>'InstTyp-2'!A633</f>
        <v>Amager</v>
      </c>
    </row>
    <row r="633" spans="1:3">
      <c r="A633" s="143">
        <f>'InstTyp-2'!E634</f>
        <v>37592</v>
      </c>
      <c r="B633" s="143" t="str">
        <f>'InstTyp-2'!B634</f>
        <v xml:space="preserve">Integrerede </v>
      </c>
      <c r="C633" s="143" t="str">
        <f>'InstTyp-2'!A634</f>
        <v>Amager</v>
      </c>
    </row>
    <row r="634" spans="1:3">
      <c r="A634" s="143">
        <f>'InstTyp-2'!E635</f>
        <v>37593</v>
      </c>
      <c r="B634" s="143" t="str">
        <f>'InstTyp-2'!B635</f>
        <v xml:space="preserve">Integrerede </v>
      </c>
      <c r="C634" s="143" t="str">
        <f>'InstTyp-2'!A635</f>
        <v>Vanløse/Brønshøj-Husum</v>
      </c>
    </row>
    <row r="635" spans="1:3">
      <c r="A635" s="143">
        <f>'InstTyp-2'!E636</f>
        <v>37595</v>
      </c>
      <c r="B635" s="143" t="str">
        <f>'InstTyp-2'!B636</f>
        <v xml:space="preserve">Integrerede </v>
      </c>
      <c r="C635" s="143" t="str">
        <f>'InstTyp-2'!A636</f>
        <v>Amager</v>
      </c>
    </row>
    <row r="636" spans="1:3">
      <c r="A636" s="143">
        <f>'InstTyp-2'!E637</f>
        <v>37596</v>
      </c>
      <c r="B636" s="143" t="str">
        <f>'InstTyp-2'!B637</f>
        <v xml:space="preserve">Integrerede </v>
      </c>
      <c r="C636" s="143" t="str">
        <f>'InstTyp-2'!A637</f>
        <v>Vesterbro/Kgs.Enghave</v>
      </c>
    </row>
    <row r="637" spans="1:3">
      <c r="A637" s="143">
        <f>'InstTyp-2'!E638</f>
        <v>37597</v>
      </c>
      <c r="B637" s="143" t="str">
        <f>'InstTyp-2'!B638</f>
        <v xml:space="preserve">Integrerede </v>
      </c>
      <c r="C637" s="143" t="str">
        <f>'InstTyp-2'!A638</f>
        <v>Vesterbro/Kgs.Enghave</v>
      </c>
    </row>
    <row r="638" spans="1:3">
      <c r="A638" s="143">
        <f>'InstTyp-2'!E639</f>
        <v>37598</v>
      </c>
      <c r="B638" s="143" t="str">
        <f>'InstTyp-2'!B639</f>
        <v xml:space="preserve">Integrerede </v>
      </c>
      <c r="C638" s="143" t="str">
        <f>'InstTyp-2'!A639</f>
        <v>Valby</v>
      </c>
    </row>
    <row r="639" spans="1:3">
      <c r="A639" s="143">
        <f>'InstTyp-2'!E640</f>
        <v>37599</v>
      </c>
      <c r="B639" s="143" t="str">
        <f>'InstTyp-2'!B640</f>
        <v xml:space="preserve">Integrerede </v>
      </c>
      <c r="C639" s="143" t="str">
        <f>'InstTyp-2'!A640</f>
        <v>Nørrebro</v>
      </c>
    </row>
    <row r="640" spans="1:3">
      <c r="A640" s="143">
        <f>'InstTyp-2'!E641</f>
        <v>37601</v>
      </c>
      <c r="B640" s="143" t="str">
        <f>'InstTyp-2'!B641</f>
        <v xml:space="preserve">Integrerede </v>
      </c>
      <c r="C640" s="143" t="str">
        <f>'InstTyp-2'!A641</f>
        <v>Indre By</v>
      </c>
    </row>
    <row r="641" spans="1:3">
      <c r="A641" s="143">
        <f>'InstTyp-2'!E642</f>
        <v>37601</v>
      </c>
      <c r="B641" s="143" t="str">
        <f>'InstTyp-2'!B642</f>
        <v xml:space="preserve">Integrerede </v>
      </c>
      <c r="C641" s="143" t="str">
        <f>'InstTyp-2'!A642</f>
        <v>Indre By</v>
      </c>
    </row>
    <row r="642" spans="1:3">
      <c r="A642" s="143">
        <f>'InstTyp-2'!E643</f>
        <v>37602</v>
      </c>
      <c r="B642" s="143" t="str">
        <f>'InstTyp-2'!B643</f>
        <v>Fritidshjem</v>
      </c>
      <c r="C642" s="143" t="str">
        <f>'InstTyp-2'!A643</f>
        <v>Østerbro</v>
      </c>
    </row>
    <row r="643" spans="1:3">
      <c r="A643" s="143">
        <f>'InstTyp-2'!E644</f>
        <v>37603</v>
      </c>
      <c r="B643" s="143" t="str">
        <f>'InstTyp-2'!B644</f>
        <v>Fritidshjem</v>
      </c>
      <c r="C643" s="143" t="str">
        <f>'InstTyp-2'!A644</f>
        <v>Indre By</v>
      </c>
    </row>
    <row r="644" spans="1:3">
      <c r="A644" s="143">
        <f>'InstTyp-2'!E645</f>
        <v>37604</v>
      </c>
      <c r="B644" s="143" t="str">
        <f>'InstTyp-2'!B645</f>
        <v>Fritidshjem</v>
      </c>
      <c r="C644" s="143" t="str">
        <f>'InstTyp-2'!A645</f>
        <v>Amager</v>
      </c>
    </row>
    <row r="645" spans="1:3">
      <c r="A645" s="143">
        <f>'InstTyp-2'!E646</f>
        <v>37605</v>
      </c>
      <c r="B645" s="143" t="str">
        <f>'InstTyp-2'!B646</f>
        <v>Fritidshjem</v>
      </c>
      <c r="C645" s="143" t="str">
        <f>'InstTyp-2'!A646</f>
        <v>Indre By</v>
      </c>
    </row>
    <row r="646" spans="1:3">
      <c r="A646" s="143">
        <f>'InstTyp-2'!E647</f>
        <v>37609</v>
      </c>
      <c r="B646" s="143" t="str">
        <f>'InstTyp-2'!B647</f>
        <v>Fritidshjem</v>
      </c>
      <c r="C646" s="143" t="str">
        <f>'InstTyp-2'!A647</f>
        <v>Østerbro</v>
      </c>
    </row>
    <row r="647" spans="1:3">
      <c r="A647" s="143">
        <f>'InstTyp-2'!E648</f>
        <v>37610</v>
      </c>
      <c r="B647" s="143" t="str">
        <f>'InstTyp-2'!B648</f>
        <v>Fritidshjem</v>
      </c>
      <c r="C647" s="143" t="str">
        <f>'InstTyp-2'!A648</f>
        <v>Nørrebro</v>
      </c>
    </row>
    <row r="648" spans="1:3">
      <c r="A648" s="143">
        <f>'InstTyp-2'!E649</f>
        <v>37611</v>
      </c>
      <c r="B648" s="143" t="str">
        <f>'InstTyp-2'!B649</f>
        <v>Fritidshjem</v>
      </c>
      <c r="C648" s="143" t="str">
        <f>'InstTyp-2'!A649</f>
        <v>Amager</v>
      </c>
    </row>
    <row r="649" spans="1:3">
      <c r="A649" s="143">
        <f>'InstTyp-2'!E650</f>
        <v>37613</v>
      </c>
      <c r="B649" s="143" t="str">
        <f>'InstTyp-2'!B650</f>
        <v>Fritidshjem</v>
      </c>
      <c r="C649" s="143" t="str">
        <f>'InstTyp-2'!A650</f>
        <v>Vanløse/Brønshøj-Husum</v>
      </c>
    </row>
    <row r="650" spans="1:3">
      <c r="A650" s="143">
        <f>'InstTyp-2'!E651</f>
        <v>37615</v>
      </c>
      <c r="B650" s="143" t="str">
        <f>'InstTyp-2'!B651</f>
        <v>Fritidshjem</v>
      </c>
      <c r="C650" s="143" t="str">
        <f>'InstTyp-2'!A651</f>
        <v>Østerbro</v>
      </c>
    </row>
    <row r="651" spans="1:3">
      <c r="A651" s="143">
        <f>'InstTyp-2'!E652</f>
        <v>37616</v>
      </c>
      <c r="B651" s="143" t="str">
        <f>'InstTyp-2'!B652</f>
        <v>Fritidshjem</v>
      </c>
      <c r="C651" s="143" t="str">
        <f>'InstTyp-2'!A652</f>
        <v>Vanløse/Brønshøj-Husum</v>
      </c>
    </row>
    <row r="652" spans="1:3">
      <c r="A652" s="143">
        <f>'InstTyp-2'!E653</f>
        <v>37617</v>
      </c>
      <c r="B652" s="143" t="str">
        <f>'InstTyp-2'!B653</f>
        <v>Fritidshjem</v>
      </c>
      <c r="C652" s="143" t="str">
        <f>'InstTyp-2'!A653</f>
        <v>Østerbro</v>
      </c>
    </row>
    <row r="653" spans="1:3">
      <c r="A653" s="143">
        <f>'InstTyp-2'!E654</f>
        <v>37618</v>
      </c>
      <c r="B653" s="143" t="str">
        <f>'InstTyp-2'!B654</f>
        <v>Fritidshjem</v>
      </c>
      <c r="C653" s="143" t="str">
        <f>'InstTyp-2'!A654</f>
        <v>Valby</v>
      </c>
    </row>
    <row r="654" spans="1:3">
      <c r="A654" s="143">
        <f>'InstTyp-2'!E655</f>
        <v>37619</v>
      </c>
      <c r="B654" s="143" t="str">
        <f>'InstTyp-2'!B655</f>
        <v xml:space="preserve">Integrerede </v>
      </c>
      <c r="C654" s="143" t="str">
        <f>'InstTyp-2'!A655</f>
        <v>Vanløse/Brønshøj-Husum</v>
      </c>
    </row>
    <row r="655" spans="1:3">
      <c r="A655" s="143">
        <f>'InstTyp-2'!E656</f>
        <v>37621</v>
      </c>
      <c r="B655" s="143" t="str">
        <f>'InstTyp-2'!B656</f>
        <v>Fritidshjem</v>
      </c>
      <c r="C655" s="143" t="str">
        <f>'InstTyp-2'!A656</f>
        <v>Bispebjerg</v>
      </c>
    </row>
    <row r="656" spans="1:3">
      <c r="A656" s="143">
        <f>'InstTyp-2'!E657</f>
        <v>37623</v>
      </c>
      <c r="B656" s="143" t="str">
        <f>'InstTyp-2'!B657</f>
        <v>Fritidshjem</v>
      </c>
      <c r="C656" s="143" t="str">
        <f>'InstTyp-2'!A657</f>
        <v>Nørrebro</v>
      </c>
    </row>
    <row r="657" spans="1:3">
      <c r="A657" s="143">
        <f>'InstTyp-2'!E658</f>
        <v>37624</v>
      </c>
      <c r="B657" s="143" t="str">
        <f>'InstTyp-2'!B658</f>
        <v>Fritidshjem</v>
      </c>
      <c r="C657" s="143" t="str">
        <f>'InstTyp-2'!A658</f>
        <v>Bispebjerg</v>
      </c>
    </row>
    <row r="658" spans="1:3">
      <c r="A658" s="143">
        <f>'InstTyp-2'!E659</f>
        <v>37625</v>
      </c>
      <c r="B658" s="143" t="str">
        <f>'InstTyp-2'!B659</f>
        <v>Fritidshjem</v>
      </c>
      <c r="C658" s="143" t="str">
        <f>'InstTyp-2'!A659</f>
        <v>Valby</v>
      </c>
    </row>
    <row r="659" spans="1:3">
      <c r="A659" s="143">
        <f>'InstTyp-2'!E660</f>
        <v>37626</v>
      </c>
      <c r="B659" s="143" t="str">
        <f>'InstTyp-2'!B660</f>
        <v>KKFO</v>
      </c>
      <c r="C659" s="143" t="str">
        <f>'InstTyp-2'!A660</f>
        <v>Bispebjerg</v>
      </c>
    </row>
    <row r="660" spans="1:3">
      <c r="A660" s="143">
        <f>'InstTyp-2'!E661</f>
        <v>37627</v>
      </c>
      <c r="B660" s="143" t="str">
        <f>'InstTyp-2'!B661</f>
        <v>Fritidshjem</v>
      </c>
      <c r="C660" s="143" t="str">
        <f>'InstTyp-2'!A661</f>
        <v>Valby</v>
      </c>
    </row>
    <row r="661" spans="1:3">
      <c r="A661" s="143">
        <f>'InstTyp-2'!E662</f>
        <v>37628</v>
      </c>
      <c r="B661" s="143" t="str">
        <f>'InstTyp-2'!B662</f>
        <v>Fritidshjem</v>
      </c>
      <c r="C661" s="143" t="str">
        <f>'InstTyp-2'!A662</f>
        <v>Vesterbro/Kgs.Enghave</v>
      </c>
    </row>
    <row r="662" spans="1:3">
      <c r="A662" s="143">
        <f>'InstTyp-2'!E663</f>
        <v>37629</v>
      </c>
      <c r="B662" s="143" t="str">
        <f>'InstTyp-2'!B663</f>
        <v>KKFO</v>
      </c>
      <c r="C662" s="143" t="str">
        <f>'InstTyp-2'!A663</f>
        <v>Østerbro</v>
      </c>
    </row>
    <row r="663" spans="1:3">
      <c r="A663" s="143">
        <f>'InstTyp-2'!E664</f>
        <v>37632</v>
      </c>
      <c r="B663" s="143" t="str">
        <f>'InstTyp-2'!B664</f>
        <v>Fritidshjem</v>
      </c>
      <c r="C663" s="143" t="str">
        <f>'InstTyp-2'!A664</f>
        <v>Bispebjerg</v>
      </c>
    </row>
    <row r="664" spans="1:3">
      <c r="A664" s="143">
        <f>'InstTyp-2'!E665</f>
        <v>37633</v>
      </c>
      <c r="B664" s="143" t="str">
        <f>'InstTyp-2'!B665</f>
        <v>Fritidshjem</v>
      </c>
      <c r="C664" s="143" t="str">
        <f>'InstTyp-2'!A665</f>
        <v>Østerbro</v>
      </c>
    </row>
    <row r="665" spans="1:3">
      <c r="A665" s="143">
        <f>'InstTyp-2'!E666</f>
        <v>37634</v>
      </c>
      <c r="B665" s="143" t="str">
        <f>'InstTyp-2'!B666</f>
        <v>KKFO</v>
      </c>
      <c r="C665" s="143" t="str">
        <f>'InstTyp-2'!A666</f>
        <v>Valby</v>
      </c>
    </row>
    <row r="666" spans="1:3">
      <c r="A666" s="143">
        <f>'InstTyp-2'!E667</f>
        <v>37638</v>
      </c>
      <c r="B666" s="143" t="str">
        <f>'InstTyp-2'!B667</f>
        <v xml:space="preserve">Integrerede </v>
      </c>
      <c r="C666" s="143" t="str">
        <f>'InstTyp-2'!A667</f>
        <v>Vesterbro/Kgs.Enghave</v>
      </c>
    </row>
    <row r="667" spans="1:3">
      <c r="A667" s="143">
        <f>'InstTyp-2'!E668</f>
        <v>37639</v>
      </c>
      <c r="B667" s="143" t="str">
        <f>'InstTyp-2'!B668</f>
        <v>Fritidshjem</v>
      </c>
      <c r="C667" s="143" t="str">
        <f>'InstTyp-2'!A668</f>
        <v>Østerbro</v>
      </c>
    </row>
    <row r="668" spans="1:3">
      <c r="A668" s="143">
        <f>'InstTyp-2'!E669</f>
        <v>37640</v>
      </c>
      <c r="B668" s="143" t="str">
        <f>'InstTyp-2'!B669</f>
        <v>Fritidshjem</v>
      </c>
      <c r="C668" s="143" t="str">
        <f>'InstTyp-2'!A669</f>
        <v>Amager</v>
      </c>
    </row>
    <row r="669" spans="1:3">
      <c r="A669" s="143">
        <f>'InstTyp-2'!E670</f>
        <v>37642</v>
      </c>
      <c r="B669" s="143" t="str">
        <f>'InstTyp-2'!B670</f>
        <v>KKFO</v>
      </c>
      <c r="C669" s="143" t="str">
        <f>'InstTyp-2'!A670</f>
        <v>Amager</v>
      </c>
    </row>
    <row r="670" spans="1:3">
      <c r="A670" s="143">
        <f>'InstTyp-2'!E671</f>
        <v>37643</v>
      </c>
      <c r="B670" s="143" t="str">
        <f>'InstTyp-2'!B671</f>
        <v>Fritidshjem</v>
      </c>
      <c r="C670" s="143" t="str">
        <f>'InstTyp-2'!A671</f>
        <v>Amager</v>
      </c>
    </row>
    <row r="671" spans="1:3">
      <c r="A671" s="143">
        <f>'InstTyp-2'!E672</f>
        <v>37644</v>
      </c>
      <c r="B671" s="143" t="str">
        <f>'InstTyp-2'!B672</f>
        <v>KKFO</v>
      </c>
      <c r="C671" s="143" t="str">
        <f>'InstTyp-2'!A672</f>
        <v>Vesterbro/Kgs.Enghave</v>
      </c>
    </row>
    <row r="672" spans="1:3">
      <c r="A672" s="143">
        <f>'InstTyp-2'!E673</f>
        <v>37646</v>
      </c>
      <c r="B672" s="143" t="str">
        <f>'InstTyp-2'!B673</f>
        <v>Fritidshjem</v>
      </c>
      <c r="C672" s="143" t="str">
        <f>'InstTyp-2'!A673</f>
        <v>Østerbro</v>
      </c>
    </row>
    <row r="673" spans="1:3">
      <c r="A673" s="143">
        <f>'InstTyp-2'!E674</f>
        <v>37647</v>
      </c>
      <c r="B673" s="143" t="str">
        <f>'InstTyp-2'!B674</f>
        <v>KKFO</v>
      </c>
      <c r="C673" s="143" t="str">
        <f>'InstTyp-2'!A674</f>
        <v>Vanløse/Brønshøj-Husum</v>
      </c>
    </row>
    <row r="674" spans="1:3">
      <c r="A674" s="143">
        <f>'InstTyp-2'!E675</f>
        <v>37648</v>
      </c>
      <c r="B674" s="143" t="str">
        <f>'InstTyp-2'!B675</f>
        <v>Fritidshjem</v>
      </c>
      <c r="C674" s="143" t="str">
        <f>'InstTyp-2'!A675</f>
        <v>Vanløse/Brønshøj-Husum</v>
      </c>
    </row>
    <row r="675" spans="1:3">
      <c r="A675" s="143">
        <f>'InstTyp-2'!E676</f>
        <v>37649</v>
      </c>
      <c r="B675" s="143" t="str">
        <f>'InstTyp-2'!B676</f>
        <v>Fritidshjem</v>
      </c>
      <c r="C675" s="143" t="str">
        <f>'InstTyp-2'!A676</f>
        <v>Amager</v>
      </c>
    </row>
    <row r="676" spans="1:3">
      <c r="A676" s="143">
        <f>'InstTyp-2'!E677</f>
        <v>37651</v>
      </c>
      <c r="B676" s="143" t="str">
        <f>'InstTyp-2'!B677</f>
        <v>KKFO</v>
      </c>
      <c r="C676" s="143" t="str">
        <f>'InstTyp-2'!A677</f>
        <v>Vesterbro/Kgs.Enghave</v>
      </c>
    </row>
    <row r="677" spans="1:3">
      <c r="A677" s="143">
        <f>'InstTyp-2'!E678</f>
        <v>37652</v>
      </c>
      <c r="B677" s="143" t="str">
        <f>'InstTyp-2'!B678</f>
        <v>Fritidshjem</v>
      </c>
      <c r="C677" s="143" t="str">
        <f>'InstTyp-2'!A678</f>
        <v>Nørrebro</v>
      </c>
    </row>
    <row r="678" spans="1:3">
      <c r="A678" s="143">
        <f>'InstTyp-2'!E679</f>
        <v>37653</v>
      </c>
      <c r="B678" s="143" t="str">
        <f>'InstTyp-2'!B679</f>
        <v>Fritidshjem</v>
      </c>
      <c r="C678" s="143" t="str">
        <f>'InstTyp-2'!A679</f>
        <v>Østerbro</v>
      </c>
    </row>
    <row r="679" spans="1:3">
      <c r="A679" s="143">
        <f>'InstTyp-2'!E680</f>
        <v>37654</v>
      </c>
      <c r="B679" s="143" t="str">
        <f>'InstTyp-2'!B680</f>
        <v xml:space="preserve">Integrerede </v>
      </c>
      <c r="C679" s="143" t="str">
        <f>'InstTyp-2'!A680</f>
        <v>Valby</v>
      </c>
    </row>
    <row r="680" spans="1:3">
      <c r="A680" s="143">
        <f>'InstTyp-2'!E681</f>
        <v>37654</v>
      </c>
      <c r="B680" s="143" t="str">
        <f>'InstTyp-2'!B681</f>
        <v xml:space="preserve">Integrerede </v>
      </c>
      <c r="C680" s="143" t="str">
        <f>'InstTyp-2'!A681</f>
        <v>Valby</v>
      </c>
    </row>
    <row r="681" spans="1:3">
      <c r="A681" s="143">
        <f>'InstTyp-2'!E682</f>
        <v>37661</v>
      </c>
      <c r="B681" s="143" t="str">
        <f>'InstTyp-2'!B682</f>
        <v>Fritidshjem</v>
      </c>
      <c r="C681" s="143" t="str">
        <f>'InstTyp-2'!A682</f>
        <v>Bispebjerg</v>
      </c>
    </row>
    <row r="682" spans="1:3">
      <c r="A682" s="143">
        <f>'InstTyp-2'!E683</f>
        <v>37662</v>
      </c>
      <c r="B682" s="143" t="str">
        <f>'InstTyp-2'!B683</f>
        <v>KKFO</v>
      </c>
      <c r="C682" s="143" t="str">
        <f>'InstTyp-2'!A683</f>
        <v>Vanløse/Brønshøj-Husum</v>
      </c>
    </row>
    <row r="683" spans="1:3">
      <c r="A683" s="143">
        <f>'InstTyp-2'!E684</f>
        <v>37701</v>
      </c>
      <c r="B683" s="143" t="str">
        <f>'InstTyp-2'!B684</f>
        <v>Klubber</v>
      </c>
      <c r="C683" s="143" t="str">
        <f>'InstTyp-2'!A684</f>
        <v>Nørrebro</v>
      </c>
    </row>
    <row r="684" spans="1:3">
      <c r="A684" s="143">
        <f>'InstTyp-2'!E685</f>
        <v>37702</v>
      </c>
      <c r="B684" s="143" t="str">
        <f>'InstTyp-2'!B685</f>
        <v>Klubber</v>
      </c>
      <c r="C684" s="143" t="str">
        <f>'InstTyp-2'!A685</f>
        <v>Valby</v>
      </c>
    </row>
    <row r="685" spans="1:3">
      <c r="A685" s="143">
        <f>'InstTyp-2'!E686</f>
        <v>37704</v>
      </c>
      <c r="B685" s="143" t="str">
        <f>'InstTyp-2'!B686</f>
        <v>Klubber</v>
      </c>
      <c r="C685" s="143" t="str">
        <f>'InstTyp-2'!A686</f>
        <v>Østerbro</v>
      </c>
    </row>
    <row r="686" spans="1:3">
      <c r="A686" s="143">
        <f>'InstTyp-2'!E687</f>
        <v>37705</v>
      </c>
      <c r="B686" s="143" t="str">
        <f>'InstTyp-2'!B687</f>
        <v>Klubber</v>
      </c>
      <c r="C686" s="143" t="str">
        <f>'InstTyp-2'!A687</f>
        <v>Amager</v>
      </c>
    </row>
    <row r="687" spans="1:3">
      <c r="A687" s="143">
        <f>'InstTyp-2'!E688</f>
        <v>37706</v>
      </c>
      <c r="B687" s="143" t="str">
        <f>'InstTyp-2'!B688</f>
        <v>Klubber</v>
      </c>
      <c r="C687" s="143" t="str">
        <f>'InstTyp-2'!A688</f>
        <v>Vanløse/Brønshøj-Husum</v>
      </c>
    </row>
    <row r="688" spans="1:3">
      <c r="A688" s="143">
        <f>'InstTyp-2'!E689</f>
        <v>37707</v>
      </c>
      <c r="B688" s="143" t="str">
        <f>'InstTyp-2'!B689</f>
        <v>Klubber</v>
      </c>
      <c r="C688" s="143" t="str">
        <f>'InstTyp-2'!A689</f>
        <v>Vanløse/Brønshøj-Husum</v>
      </c>
    </row>
    <row r="689" spans="1:3">
      <c r="A689" s="143">
        <f>'InstTyp-2'!E690</f>
        <v>37710</v>
      </c>
      <c r="B689" s="143" t="str">
        <f>'InstTyp-2'!B690</f>
        <v>Klubber</v>
      </c>
      <c r="C689" s="143" t="str">
        <f>'InstTyp-2'!A690</f>
        <v>Valby</v>
      </c>
    </row>
    <row r="690" spans="1:3">
      <c r="A690" s="143">
        <f>'InstTyp-2'!E691</f>
        <v>37713</v>
      </c>
      <c r="B690" s="143" t="str">
        <f>'InstTyp-2'!B691</f>
        <v>Klubber</v>
      </c>
      <c r="C690" s="143" t="str">
        <f>'InstTyp-2'!A691</f>
        <v>Amager</v>
      </c>
    </row>
    <row r="691" spans="1:3">
      <c r="A691" s="143">
        <f>'InstTyp-2'!E692</f>
        <v>37714</v>
      </c>
      <c r="B691" s="143" t="str">
        <f>'InstTyp-2'!B692</f>
        <v>Klubber</v>
      </c>
      <c r="C691" s="143" t="str">
        <f>'InstTyp-2'!A692</f>
        <v>Amager</v>
      </c>
    </row>
    <row r="692" spans="1:3">
      <c r="A692" s="143">
        <f>'InstTyp-2'!E693</f>
        <v>37720</v>
      </c>
      <c r="B692" s="143" t="str">
        <f>'InstTyp-2'!B693</f>
        <v>Klubber</v>
      </c>
      <c r="C692" s="143" t="str">
        <f>'InstTyp-2'!A693</f>
        <v>Nørrebro</v>
      </c>
    </row>
    <row r="693" spans="1:3">
      <c r="A693" s="143">
        <f>'InstTyp-2'!E694</f>
        <v>37721</v>
      </c>
      <c r="B693" s="143" t="str">
        <f>'InstTyp-2'!B694</f>
        <v>Klubber</v>
      </c>
      <c r="C693" s="143" t="str">
        <f>'InstTyp-2'!A694</f>
        <v>Nørrebro</v>
      </c>
    </row>
    <row r="694" spans="1:3">
      <c r="A694" s="143">
        <f>'InstTyp-2'!E695</f>
        <v>37723</v>
      </c>
      <c r="B694" s="143" t="str">
        <f>'InstTyp-2'!B695</f>
        <v>Klubber</v>
      </c>
      <c r="C694" s="143" t="str">
        <f>'InstTyp-2'!A695</f>
        <v>Indre By</v>
      </c>
    </row>
    <row r="695" spans="1:3">
      <c r="A695" s="143">
        <f>'InstTyp-2'!E696</f>
        <v>37723</v>
      </c>
      <c r="B695" s="143" t="str">
        <f>'InstTyp-2'!B696</f>
        <v>Klubber</v>
      </c>
      <c r="C695" s="143" t="str">
        <f>'InstTyp-2'!A696</f>
        <v>Indre By</v>
      </c>
    </row>
    <row r="696" spans="1:3">
      <c r="A696" s="143">
        <f>'InstTyp-2'!E697</f>
        <v>37725</v>
      </c>
      <c r="B696" s="143" t="str">
        <f>'InstTyp-2'!B697</f>
        <v>Klubber</v>
      </c>
      <c r="C696" s="143" t="str">
        <f>'InstTyp-2'!A697</f>
        <v>Amager</v>
      </c>
    </row>
    <row r="697" spans="1:3">
      <c r="A697" s="143">
        <f>'InstTyp-2'!E698</f>
        <v>37728</v>
      </c>
      <c r="B697" s="143" t="str">
        <f>'InstTyp-2'!B698</f>
        <v>Klubber</v>
      </c>
      <c r="C697" s="143" t="str">
        <f>'InstTyp-2'!A698</f>
        <v>Bispebjerg</v>
      </c>
    </row>
    <row r="698" spans="1:3">
      <c r="A698" s="143">
        <f>'InstTyp-2'!E699</f>
        <v>35317</v>
      </c>
      <c r="B698" s="143" t="str">
        <f>'InstTyp-2'!B699</f>
        <v>Speciale Dagtilbud</v>
      </c>
      <c r="C698" s="143" t="str">
        <f>'InstTyp-2'!A699</f>
        <v>Østerbro</v>
      </c>
    </row>
    <row r="699" spans="1:3">
      <c r="A699" s="143">
        <f>'InstTyp-2'!E700</f>
        <v>35717</v>
      </c>
      <c r="B699" s="143" t="str">
        <f>'InstTyp-2'!B700</f>
        <v>Speciale Dagtilbud</v>
      </c>
      <c r="C699" s="143" t="str">
        <f>'InstTyp-2'!A700</f>
        <v>Østerbro</v>
      </c>
    </row>
    <row r="700" spans="1:3">
      <c r="A700" s="143">
        <f>'InstTyp-2'!E701</f>
        <v>35775</v>
      </c>
      <c r="B700" s="143" t="str">
        <f>'InstTyp-2'!B701</f>
        <v>Speciale Dagtilbud</v>
      </c>
      <c r="C700" s="143" t="str">
        <f>'InstTyp-2'!A701</f>
        <v>Nørrebro</v>
      </c>
    </row>
    <row r="701" spans="1:3">
      <c r="A701" s="143">
        <f>'InstTyp-2'!E702</f>
        <v>37343</v>
      </c>
      <c r="B701" s="143" t="str">
        <f>'InstTyp-2'!B702</f>
        <v>Speciale Dagtilbud</v>
      </c>
      <c r="C701" s="143" t="str">
        <f>'InstTyp-2'!A702</f>
        <v>Amager</v>
      </c>
    </row>
    <row r="702" spans="1:3">
      <c r="A702" s="143">
        <f>'InstTyp-2'!E703</f>
        <v>37401</v>
      </c>
      <c r="B702" s="143" t="str">
        <f>'InstTyp-2'!B703</f>
        <v>Speciale Dagtilbud</v>
      </c>
      <c r="C702" s="143" t="str">
        <f>'InstTyp-2'!A703</f>
        <v>Østerbro</v>
      </c>
    </row>
    <row r="703" spans="1:3">
      <c r="A703" s="143">
        <f>'InstTyp-2'!E704</f>
        <v>37407</v>
      </c>
      <c r="B703" s="143" t="str">
        <f>'InstTyp-2'!B704</f>
        <v>Speciale Dagtilbud</v>
      </c>
      <c r="C703" s="143" t="str">
        <f>'InstTyp-2'!A704</f>
        <v>Amager</v>
      </c>
    </row>
    <row r="704" spans="1:3">
      <c r="A704" s="143">
        <f>'InstTyp-2'!E705</f>
        <v>37408</v>
      </c>
      <c r="B704" s="143" t="str">
        <f>'InstTyp-2'!B705</f>
        <v>Speciale Dagtilbud</v>
      </c>
      <c r="C704" s="143" t="str">
        <f>'InstTyp-2'!A705</f>
        <v>Østerbro</v>
      </c>
    </row>
    <row r="705" spans="1:3">
      <c r="A705" s="143">
        <f>'InstTyp-2'!E706</f>
        <v>37409</v>
      </c>
      <c r="B705" s="143" t="str">
        <f>'InstTyp-2'!B706</f>
        <v>Speciale Dagtilbud</v>
      </c>
      <c r="C705" s="143" t="str">
        <f>'InstTyp-2'!A706</f>
        <v>Vesterbro/Kgs.Enghave</v>
      </c>
    </row>
    <row r="706" spans="1:3">
      <c r="A706" s="143">
        <f>'InstTyp-2'!E707</f>
        <v>37416</v>
      </c>
      <c r="B706" s="143" t="str">
        <f>'InstTyp-2'!B707</f>
        <v>Speciale Dagtilbud</v>
      </c>
      <c r="C706" s="143" t="str">
        <f>'InstTyp-2'!A707</f>
        <v>Valby</v>
      </c>
    </row>
    <row r="707" spans="1:3">
      <c r="A707" s="143">
        <f>'InstTyp-2'!E708</f>
        <v>38104</v>
      </c>
      <c r="B707" s="143" t="str">
        <f>'InstTyp-2'!B708</f>
        <v>Speciale Dagtilbud</v>
      </c>
      <c r="C707" s="143" t="str">
        <f>'InstTyp-2'!A708</f>
        <v>Støtte- og rådgivning</v>
      </c>
    </row>
    <row r="708" spans="1:3">
      <c r="A708" s="143">
        <f>'InstTyp-2'!E709</f>
        <v>35612</v>
      </c>
      <c r="B708" s="143" t="str">
        <f>'InstTyp-2'!B709</f>
        <v>Speciale Fritidstilbud</v>
      </c>
      <c r="C708" s="143" t="str">
        <f>'InstTyp-2'!A709</f>
        <v>Vanløse/Brønshøj-Husum</v>
      </c>
    </row>
    <row r="709" spans="1:3">
      <c r="A709" s="143">
        <f>'InstTyp-2'!E710</f>
        <v>35623</v>
      </c>
      <c r="B709" s="143" t="str">
        <f>'InstTyp-2'!B710</f>
        <v>Speciale Fritidstilbud</v>
      </c>
      <c r="C709" s="143" t="str">
        <f>'InstTyp-2'!A710</f>
        <v>Vesterbro/Kgs.Enghave</v>
      </c>
    </row>
    <row r="710" spans="1:3">
      <c r="A710" s="143">
        <f>'InstTyp-2'!E711</f>
        <v>35698</v>
      </c>
      <c r="B710" s="143" t="str">
        <f>'InstTyp-2'!B711</f>
        <v>Speciale Fritidstilbud</v>
      </c>
      <c r="C710" s="143" t="str">
        <f>'InstTyp-2'!A711</f>
        <v>Vesterbro/Kgs.Enghave</v>
      </c>
    </row>
    <row r="711" spans="1:3">
      <c r="A711" s="143">
        <f>'InstTyp-2'!E712</f>
        <v>37449</v>
      </c>
      <c r="B711" s="143" t="str">
        <f>'InstTyp-2'!B712</f>
        <v>Speciale Fritidstilbud</v>
      </c>
      <c r="C711" s="143" t="str">
        <f>'InstTyp-2'!A712</f>
        <v>Amager</v>
      </c>
    </row>
    <row r="712" spans="1:3">
      <c r="A712" s="143">
        <f>'InstTyp-2'!E713</f>
        <v>37608</v>
      </c>
      <c r="B712" s="143" t="str">
        <f>'InstTyp-2'!B713</f>
        <v>Speciale Fritidstilbud</v>
      </c>
      <c r="C712" s="143" t="str">
        <f>'InstTyp-2'!A713</f>
        <v>Østerbro</v>
      </c>
    </row>
    <row r="713" spans="1:3">
      <c r="A713" s="143">
        <f>'InstTyp-2'!E714</f>
        <v>37612</v>
      </c>
      <c r="B713" s="143" t="str">
        <f>'InstTyp-2'!B714</f>
        <v>Speciale Fritidstilbud</v>
      </c>
      <c r="C713" s="143" t="str">
        <f>'InstTyp-2'!A714</f>
        <v>Valby</v>
      </c>
    </row>
    <row r="714" spans="1:3">
      <c r="A714" s="143">
        <f>'InstTyp-2'!E715</f>
        <v>37620</v>
      </c>
      <c r="B714" s="143" t="str">
        <f>'InstTyp-2'!B715</f>
        <v>Speciale Fritidstilbud</v>
      </c>
      <c r="C714" s="143" t="str">
        <f>'InstTyp-2'!A715</f>
        <v>Østerbro</v>
      </c>
    </row>
    <row r="715" spans="1:3">
      <c r="A715" s="143">
        <f>'InstTyp-2'!E716</f>
        <v>37630</v>
      </c>
      <c r="B715" s="143" t="str">
        <f>'InstTyp-2'!B716</f>
        <v>Speciale Fritidstilbud</v>
      </c>
      <c r="C715" s="143" t="str">
        <f>'InstTyp-2'!A716</f>
        <v>Bispebjerg</v>
      </c>
    </row>
    <row r="716" spans="1:3">
      <c r="A716" s="143">
        <f>'InstTyp-2'!E717</f>
        <v>37631</v>
      </c>
      <c r="B716" s="143" t="str">
        <f>'InstTyp-2'!B717</f>
        <v>Speciale Fritidstilbud</v>
      </c>
      <c r="C716" s="143" t="str">
        <f>'InstTyp-2'!A717</f>
        <v>Amager</v>
      </c>
    </row>
    <row r="717" spans="1:3">
      <c r="A717" s="143">
        <f>'InstTyp-2'!E718</f>
        <v>37635</v>
      </c>
      <c r="B717" s="143" t="str">
        <f>'InstTyp-2'!B718</f>
        <v>Speciale Fritidstilbud</v>
      </c>
      <c r="C717" s="143" t="str">
        <f>'InstTyp-2'!A718</f>
        <v>Østerbro</v>
      </c>
    </row>
    <row r="718" spans="1:3">
      <c r="A718" s="143">
        <f>'InstTyp-2'!E719</f>
        <v>37636</v>
      </c>
      <c r="B718" s="143" t="str">
        <f>'InstTyp-2'!B719</f>
        <v>Speciale Fritidstilbud</v>
      </c>
      <c r="C718" s="143" t="str">
        <f>'InstTyp-2'!A719</f>
        <v>Amager</v>
      </c>
    </row>
    <row r="719" spans="1:3">
      <c r="A719" s="143">
        <f>'InstTyp-2'!E720</f>
        <v>37637</v>
      </c>
      <c r="B719" s="143" t="str">
        <f>'InstTyp-2'!B720</f>
        <v>Speciale Fritidstilbud</v>
      </c>
      <c r="C719" s="143" t="str">
        <f>'InstTyp-2'!A720</f>
        <v>Nørrebro</v>
      </c>
    </row>
    <row r="720" spans="1:3">
      <c r="A720" s="143">
        <f>'InstTyp-2'!E721</f>
        <v>37660</v>
      </c>
      <c r="B720" s="143" t="str">
        <f>'InstTyp-2'!B721</f>
        <v>Speciale Fritidstilbud</v>
      </c>
      <c r="C720" s="143" t="str">
        <f>'InstTyp-2'!A721</f>
        <v>Valby</v>
      </c>
    </row>
    <row r="721" spans="1:3">
      <c r="A721" s="143">
        <f>'InstTyp-2'!E722</f>
        <v>37715</v>
      </c>
      <c r="B721" s="143" t="str">
        <f>'InstTyp-2'!B722</f>
        <v>Speciale Fritidstilbud</v>
      </c>
      <c r="C721" s="143" t="str">
        <f>'InstTyp-2'!A722</f>
        <v>Bispebjerg</v>
      </c>
    </row>
  </sheetData>
  <phoneticPr fontId="18" type="noConversion"/>
  <pageMargins left="0.75" right="0.75" top="1" bottom="1" header="0" footer="0"/>
  <headerFooter alignWithMargins="0"/>
</worksheet>
</file>

<file path=xl/worksheets/sheet23.xml><?xml version="1.0" encoding="utf-8"?>
<worksheet xmlns="http://schemas.openxmlformats.org/spreadsheetml/2006/main" xmlns:r="http://schemas.openxmlformats.org/officeDocument/2006/relationships">
  <dimension ref="A1:BQ722"/>
  <sheetViews>
    <sheetView workbookViewId="0">
      <selection sqref="A1:D1048576"/>
    </sheetView>
  </sheetViews>
  <sheetFormatPr defaultRowHeight="12.75"/>
  <cols>
    <col min="1" max="1" width="22.42578125" style="1" customWidth="1"/>
    <col min="2" max="2" width="18.5703125" style="1" customWidth="1"/>
    <col min="3" max="3" width="9.85546875" style="1" customWidth="1"/>
    <col min="4" max="4" width="4.7109375" style="1" customWidth="1"/>
    <col min="5" max="5" width="6.28515625" style="1" bestFit="1" customWidth="1"/>
    <col min="6" max="6" width="8.7109375" style="1" customWidth="1"/>
    <col min="7" max="8" width="9.5703125" style="1" customWidth="1"/>
    <col min="9" max="9" width="5.28515625" style="1" customWidth="1"/>
    <col min="10" max="10" width="5" style="1" customWidth="1"/>
    <col min="11" max="11" width="8" style="1" hidden="1" customWidth="1"/>
    <col min="12" max="12" width="5.42578125" style="1" hidden="1" customWidth="1"/>
    <col min="13" max="13" width="8.5703125" style="1" hidden="1" customWidth="1"/>
    <col min="14" max="14" width="8" style="1" hidden="1" customWidth="1"/>
    <col min="15" max="15" width="7" style="1" hidden="1" customWidth="1"/>
    <col min="16" max="16" width="7.28515625" style="1" hidden="1" customWidth="1"/>
    <col min="17" max="17" width="7" style="1" hidden="1" customWidth="1"/>
    <col min="18" max="18" width="4.42578125" style="1" hidden="1" customWidth="1"/>
    <col min="19" max="19" width="5.42578125" style="1" hidden="1" customWidth="1"/>
    <col min="20" max="20" width="7.85546875" style="1" hidden="1" customWidth="1"/>
    <col min="21" max="22" width="8.140625" style="1" hidden="1" customWidth="1"/>
    <col min="23" max="24" width="5.42578125" style="1" hidden="1" customWidth="1"/>
    <col min="25" max="25" width="7.7109375" style="147" customWidth="1"/>
    <col min="26" max="28" width="8.140625" style="147" customWidth="1"/>
    <col min="29" max="31" width="7" style="147" customWidth="1"/>
    <col min="32" max="32" width="5" style="147" customWidth="1"/>
    <col min="33" max="33" width="5.42578125" style="147" customWidth="1"/>
    <col min="34" max="36" width="5" style="147" customWidth="1"/>
    <col min="37" max="38" width="5.42578125" style="147" customWidth="1"/>
    <col min="39" max="39" width="9.42578125" style="149" hidden="1" customWidth="1"/>
    <col min="40" max="40" width="6.85546875" style="149" hidden="1" customWidth="1"/>
    <col min="41" max="42" width="9.42578125" style="149" hidden="1" customWidth="1"/>
    <col min="43" max="45" width="8.42578125" style="149" hidden="1" customWidth="1"/>
    <col min="46" max="46" width="5.85546875" style="149" hidden="1" customWidth="1"/>
    <col min="47" max="47" width="6.85546875" style="149" hidden="1" customWidth="1"/>
    <col min="48" max="49" width="5.85546875" style="149" hidden="1" customWidth="1"/>
    <col min="50" max="50" width="14" style="149" hidden="1" customWidth="1"/>
    <col min="51" max="51" width="6.85546875" style="149" hidden="1" customWidth="1"/>
    <col min="52" max="52" width="14" style="149" hidden="1" customWidth="1"/>
    <col min="53" max="53" width="9.28515625" style="149" customWidth="1"/>
    <col min="54" max="54" width="6.7109375" style="149" customWidth="1"/>
    <col min="55" max="55" width="9.28515625" style="149" customWidth="1"/>
    <col min="56" max="56" width="7.85546875" style="149" bestFit="1" customWidth="1"/>
    <col min="57" max="59" width="6.7109375" style="149" bestFit="1" customWidth="1"/>
    <col min="60" max="60" width="5.7109375" style="149" customWidth="1"/>
    <col min="61" max="61" width="8.5703125" style="149" bestFit="1" customWidth="1"/>
    <col min="62" max="64" width="5.7109375" style="149" customWidth="1"/>
    <col min="65" max="66" width="6.7109375" style="149" customWidth="1"/>
    <col min="67" max="67" width="9.140625" style="144"/>
    <col min="68" max="68" width="15.5703125" style="144" customWidth="1"/>
    <col min="69" max="69" width="62.140625" style="1" customWidth="1"/>
    <col min="70" max="16384" width="9.140625" style="1"/>
  </cols>
  <sheetData>
    <row r="1" spans="1:69" ht="13.5" thickBot="1">
      <c r="K1" s="113" t="s">
        <v>5245</v>
      </c>
      <c r="L1" s="113"/>
      <c r="M1" s="113"/>
      <c r="N1" s="113"/>
      <c r="O1" s="113"/>
      <c r="P1" s="113"/>
      <c r="Q1" s="113"/>
      <c r="R1" s="113"/>
      <c r="S1" s="113"/>
      <c r="T1" s="113"/>
      <c r="U1" s="113"/>
      <c r="V1" s="113"/>
      <c r="W1" s="113"/>
      <c r="X1" s="113"/>
      <c r="Y1" s="114" t="s">
        <v>5246</v>
      </c>
      <c r="Z1" s="114"/>
      <c r="AA1" s="114"/>
      <c r="AB1" s="114"/>
      <c r="AC1" s="114"/>
      <c r="AD1" s="114"/>
      <c r="AE1" s="114"/>
      <c r="AF1" s="114"/>
      <c r="AG1" s="114"/>
      <c r="AH1" s="114"/>
      <c r="AI1" s="114"/>
      <c r="AJ1" s="114"/>
      <c r="AK1" s="114"/>
      <c r="AL1" s="114"/>
      <c r="AM1" s="115" t="s">
        <v>5247</v>
      </c>
      <c r="AN1" s="115"/>
      <c r="AO1" s="115"/>
      <c r="AP1" s="115"/>
      <c r="AQ1" s="115"/>
      <c r="AR1" s="115"/>
      <c r="AS1" s="115"/>
      <c r="AT1" s="115"/>
      <c r="AU1" s="115"/>
      <c r="AV1" s="115"/>
      <c r="AW1" s="115"/>
      <c r="AX1" s="115"/>
      <c r="AY1" s="115"/>
      <c r="AZ1" s="115"/>
      <c r="BA1" s="115" t="s">
        <v>5248</v>
      </c>
      <c r="BB1" s="115"/>
      <c r="BC1" s="115"/>
      <c r="BD1" s="115"/>
      <c r="BE1" s="115"/>
      <c r="BF1" s="115"/>
      <c r="BG1" s="115"/>
      <c r="BH1" s="115"/>
      <c r="BI1" s="115"/>
      <c r="BJ1" s="115"/>
      <c r="BK1" s="115"/>
      <c r="BL1" s="115"/>
      <c r="BM1" s="115"/>
      <c r="BN1" s="115"/>
    </row>
    <row r="2" spans="1:69" ht="97.5" thickBot="1">
      <c r="A2" s="3" t="s">
        <v>5249</v>
      </c>
      <c r="B2" s="3" t="s">
        <v>1680</v>
      </c>
      <c r="C2" s="116" t="s">
        <v>5133</v>
      </c>
      <c r="D2" s="116" t="s">
        <v>5134</v>
      </c>
      <c r="E2" s="117" t="s">
        <v>2247</v>
      </c>
      <c r="F2" s="117" t="s">
        <v>5135</v>
      </c>
      <c r="G2" s="118" t="s">
        <v>5136</v>
      </c>
      <c r="H2" s="118" t="s">
        <v>5137</v>
      </c>
      <c r="I2" s="118" t="s">
        <v>5138</v>
      </c>
      <c r="J2" s="119" t="s">
        <v>5139</v>
      </c>
      <c r="K2" s="120" t="s">
        <v>4778</v>
      </c>
      <c r="L2" s="120" t="s">
        <v>4779</v>
      </c>
      <c r="M2" s="120" t="s">
        <v>4780</v>
      </c>
      <c r="N2" s="120" t="s">
        <v>4781</v>
      </c>
      <c r="O2" s="120" t="s">
        <v>1986</v>
      </c>
      <c r="P2" s="120" t="s">
        <v>1988</v>
      </c>
      <c r="Q2" s="120" t="s">
        <v>1987</v>
      </c>
      <c r="R2" s="121" t="s">
        <v>4782</v>
      </c>
      <c r="S2" s="121" t="s">
        <v>4783</v>
      </c>
      <c r="T2" s="121" t="s">
        <v>4784</v>
      </c>
      <c r="U2" s="121" t="s">
        <v>4785</v>
      </c>
      <c r="V2" s="121" t="s">
        <v>4786</v>
      </c>
      <c r="W2" s="121" t="s">
        <v>4787</v>
      </c>
      <c r="X2" s="121" t="s">
        <v>4788</v>
      </c>
      <c r="Y2" s="122" t="s">
        <v>5140</v>
      </c>
      <c r="Z2" s="122" t="s">
        <v>5141</v>
      </c>
      <c r="AA2" s="122" t="s">
        <v>5142</v>
      </c>
      <c r="AB2" s="122" t="s">
        <v>5143</v>
      </c>
      <c r="AC2" s="123" t="s">
        <v>5144</v>
      </c>
      <c r="AD2" s="123" t="s">
        <v>5145</v>
      </c>
      <c r="AE2" s="123" t="s">
        <v>5146</v>
      </c>
      <c r="AF2" s="123" t="s">
        <v>5147</v>
      </c>
      <c r="AG2" s="123" t="s">
        <v>5148</v>
      </c>
      <c r="AH2" s="123" t="s">
        <v>5149</v>
      </c>
      <c r="AI2" s="123" t="s">
        <v>5150</v>
      </c>
      <c r="AJ2" s="123" t="s">
        <v>5151</v>
      </c>
      <c r="AK2" s="123" t="s">
        <v>5152</v>
      </c>
      <c r="AL2" s="123" t="s">
        <v>5153</v>
      </c>
      <c r="AM2" s="124" t="s">
        <v>4778</v>
      </c>
      <c r="AN2" s="124" t="s">
        <v>4779</v>
      </c>
      <c r="AO2" s="124" t="s">
        <v>4780</v>
      </c>
      <c r="AP2" s="124" t="s">
        <v>4781</v>
      </c>
      <c r="AQ2" s="124" t="s">
        <v>1986</v>
      </c>
      <c r="AR2" s="124" t="s">
        <v>5154</v>
      </c>
      <c r="AS2" s="124" t="s">
        <v>1987</v>
      </c>
      <c r="AT2" s="125" t="s">
        <v>4782</v>
      </c>
      <c r="AU2" s="125" t="s">
        <v>4783</v>
      </c>
      <c r="AV2" s="125" t="s">
        <v>4784</v>
      </c>
      <c r="AW2" s="125" t="s">
        <v>4785</v>
      </c>
      <c r="AX2" s="125" t="s">
        <v>4786</v>
      </c>
      <c r="AY2" s="125" t="s">
        <v>4787</v>
      </c>
      <c r="AZ2" s="125" t="s">
        <v>4788</v>
      </c>
      <c r="BA2" s="126" t="s">
        <v>5140</v>
      </c>
      <c r="BB2" s="126" t="s">
        <v>5141</v>
      </c>
      <c r="BC2" s="126" t="s">
        <v>5142</v>
      </c>
      <c r="BD2" s="126" t="s">
        <v>5143</v>
      </c>
      <c r="BE2" s="127" t="s">
        <v>5144</v>
      </c>
      <c r="BF2" s="127" t="s">
        <v>5145</v>
      </c>
      <c r="BG2" s="127" t="s">
        <v>5146</v>
      </c>
      <c r="BH2" s="127" t="s">
        <v>5147</v>
      </c>
      <c r="BI2" s="127" t="s">
        <v>5148</v>
      </c>
      <c r="BJ2" s="127" t="s">
        <v>5149</v>
      </c>
      <c r="BK2" s="127" t="s">
        <v>5150</v>
      </c>
      <c r="BL2" s="127" t="s">
        <v>5151</v>
      </c>
      <c r="BM2" s="127" t="s">
        <v>5152</v>
      </c>
      <c r="BN2" s="127" t="s">
        <v>5153</v>
      </c>
      <c r="BO2" s="128" t="s">
        <v>5155</v>
      </c>
      <c r="BP2" s="128" t="s">
        <v>5156</v>
      </c>
      <c r="BQ2" s="129" t="s">
        <v>586</v>
      </c>
    </row>
    <row r="3" spans="1:69">
      <c r="A3" s="1" t="s">
        <v>3436</v>
      </c>
      <c r="B3" s="1" t="s">
        <v>2249</v>
      </c>
      <c r="C3" s="1" t="s">
        <v>5157</v>
      </c>
      <c r="D3" s="1" t="s">
        <v>5158</v>
      </c>
      <c r="E3" s="145">
        <v>35224</v>
      </c>
      <c r="F3" s="145">
        <v>2</v>
      </c>
      <c r="G3" s="146">
        <v>39814</v>
      </c>
      <c r="H3" s="146">
        <v>40178</v>
      </c>
      <c r="I3" s="145">
        <v>2009</v>
      </c>
      <c r="J3" s="145">
        <v>12</v>
      </c>
      <c r="K3" s="145">
        <v>100</v>
      </c>
      <c r="Y3" s="147">
        <v>100</v>
      </c>
      <c r="Z3" s="147">
        <v>0</v>
      </c>
      <c r="AA3" s="147">
        <v>0</v>
      </c>
      <c r="AB3" s="147">
        <v>0</v>
      </c>
      <c r="AC3" s="147">
        <v>0</v>
      </c>
      <c r="AD3" s="147">
        <v>0</v>
      </c>
      <c r="AE3" s="147">
        <v>0</v>
      </c>
      <c r="AF3" s="147">
        <v>0</v>
      </c>
      <c r="AG3" s="147">
        <v>0</v>
      </c>
      <c r="AH3" s="147">
        <v>0</v>
      </c>
      <c r="AI3" s="147">
        <v>0</v>
      </c>
      <c r="AJ3" s="147">
        <v>0</v>
      </c>
      <c r="AK3" s="147">
        <v>0</v>
      </c>
      <c r="AL3" s="147">
        <v>0</v>
      </c>
      <c r="AM3" s="148">
        <v>100</v>
      </c>
      <c r="AN3" s="148"/>
      <c r="AO3" s="1"/>
      <c r="AP3" s="148"/>
      <c r="AQ3" s="148"/>
      <c r="AR3" s="148"/>
      <c r="AS3" s="148"/>
      <c r="AT3" s="1"/>
      <c r="AU3" s="148"/>
      <c r="AV3" s="148"/>
      <c r="AW3" s="148"/>
      <c r="AX3" s="148"/>
      <c r="BA3" s="149">
        <v>100</v>
      </c>
      <c r="BB3" s="149">
        <v>0</v>
      </c>
      <c r="BC3" s="149">
        <v>0</v>
      </c>
      <c r="BD3" s="149">
        <v>0</v>
      </c>
      <c r="BE3" s="149">
        <v>0</v>
      </c>
      <c r="BF3" s="149">
        <v>0</v>
      </c>
      <c r="BG3" s="149">
        <v>0</v>
      </c>
      <c r="BH3" s="149">
        <v>0</v>
      </c>
      <c r="BI3" s="149">
        <v>0</v>
      </c>
      <c r="BJ3" s="149">
        <v>0</v>
      </c>
      <c r="BK3" s="149">
        <v>0</v>
      </c>
      <c r="BL3" s="149">
        <v>0</v>
      </c>
      <c r="BM3" s="149">
        <v>0</v>
      </c>
      <c r="BN3" s="149">
        <v>0</v>
      </c>
    </row>
    <row r="4" spans="1:69">
      <c r="A4" s="1" t="s">
        <v>2130</v>
      </c>
      <c r="B4" s="1" t="s">
        <v>2250</v>
      </c>
      <c r="C4" s="1" t="s">
        <v>5157</v>
      </c>
      <c r="D4" s="1" t="s">
        <v>5158</v>
      </c>
      <c r="E4" s="145">
        <v>35225</v>
      </c>
      <c r="F4" s="145">
        <v>2</v>
      </c>
      <c r="G4" s="146">
        <v>39814</v>
      </c>
      <c r="H4" s="146">
        <v>40178</v>
      </c>
      <c r="I4" s="145">
        <v>2009</v>
      </c>
      <c r="J4" s="145">
        <v>12</v>
      </c>
      <c r="K4" s="150">
        <v>24</v>
      </c>
      <c r="M4" s="151">
        <v>36</v>
      </c>
      <c r="Y4" s="147">
        <v>24</v>
      </c>
      <c r="Z4" s="147">
        <v>0</v>
      </c>
      <c r="AA4" s="147">
        <v>36</v>
      </c>
      <c r="AB4" s="147">
        <v>0</v>
      </c>
      <c r="AC4" s="147">
        <v>0</v>
      </c>
      <c r="AD4" s="147">
        <v>0</v>
      </c>
      <c r="AE4" s="147">
        <v>0</v>
      </c>
      <c r="AF4" s="147">
        <v>0</v>
      </c>
      <c r="AG4" s="147">
        <v>0</v>
      </c>
      <c r="AH4" s="147">
        <v>0</v>
      </c>
      <c r="AI4" s="147">
        <v>0</v>
      </c>
      <c r="AJ4" s="147">
        <v>0</v>
      </c>
      <c r="AK4" s="147">
        <v>0</v>
      </c>
      <c r="AL4" s="147">
        <v>0</v>
      </c>
      <c r="AM4" s="148">
        <v>24</v>
      </c>
      <c r="AN4" s="148"/>
      <c r="AO4" s="148">
        <v>36</v>
      </c>
      <c r="AP4" s="148"/>
      <c r="AQ4" s="148"/>
      <c r="AR4" s="148"/>
      <c r="AS4" s="148"/>
      <c r="AT4" s="148"/>
      <c r="AU4" s="148"/>
      <c r="AV4" s="148"/>
      <c r="AW4" s="148"/>
      <c r="AX4" s="148"/>
      <c r="BA4" s="149">
        <v>24</v>
      </c>
      <c r="BB4" s="149">
        <v>0</v>
      </c>
      <c r="BC4" s="149">
        <v>36</v>
      </c>
      <c r="BD4" s="149">
        <v>0</v>
      </c>
      <c r="BE4" s="149">
        <v>0</v>
      </c>
      <c r="BF4" s="149">
        <v>0</v>
      </c>
      <c r="BG4" s="149">
        <v>0</v>
      </c>
      <c r="BH4" s="149">
        <v>0</v>
      </c>
      <c r="BI4" s="149">
        <v>0</v>
      </c>
      <c r="BJ4" s="149">
        <v>0</v>
      </c>
      <c r="BK4" s="149">
        <v>0</v>
      </c>
      <c r="BL4" s="149">
        <v>0</v>
      </c>
      <c r="BM4" s="149">
        <v>0</v>
      </c>
      <c r="BN4" s="149">
        <v>0</v>
      </c>
      <c r="BQ4" s="1" t="s">
        <v>5159</v>
      </c>
    </row>
    <row r="5" spans="1:69">
      <c r="A5" s="1" t="s">
        <v>2027</v>
      </c>
      <c r="B5" s="1" t="s">
        <v>2249</v>
      </c>
      <c r="C5" s="1" t="s">
        <v>5157</v>
      </c>
      <c r="D5" s="1" t="s">
        <v>5158</v>
      </c>
      <c r="E5" s="145">
        <v>35226</v>
      </c>
      <c r="F5" s="145">
        <v>1</v>
      </c>
      <c r="G5" s="146">
        <v>39814</v>
      </c>
      <c r="H5" s="146">
        <v>40178</v>
      </c>
      <c r="I5" s="145">
        <v>2009</v>
      </c>
      <c r="J5" s="145">
        <v>12</v>
      </c>
      <c r="K5" s="145">
        <v>22</v>
      </c>
      <c r="Y5" s="147">
        <v>22</v>
      </c>
      <c r="Z5" s="147">
        <v>0</v>
      </c>
      <c r="AA5" s="147">
        <v>0</v>
      </c>
      <c r="AB5" s="147">
        <v>0</v>
      </c>
      <c r="AC5" s="147">
        <v>0</v>
      </c>
      <c r="AD5" s="147">
        <v>0</v>
      </c>
      <c r="AE5" s="147">
        <v>0</v>
      </c>
      <c r="AF5" s="147">
        <v>0</v>
      </c>
      <c r="AG5" s="147">
        <v>0</v>
      </c>
      <c r="AH5" s="147">
        <v>0</v>
      </c>
      <c r="AI5" s="147">
        <v>0</v>
      </c>
      <c r="AJ5" s="147">
        <v>0</v>
      </c>
      <c r="AK5" s="147">
        <v>0</v>
      </c>
      <c r="AL5" s="147">
        <v>0</v>
      </c>
      <c r="AM5" s="148">
        <v>22</v>
      </c>
      <c r="AN5" s="148"/>
      <c r="AO5" s="148"/>
      <c r="AP5" s="148"/>
      <c r="AQ5" s="148"/>
      <c r="AR5" s="148"/>
      <c r="AS5" s="148"/>
      <c r="AT5" s="148"/>
      <c r="AU5" s="148"/>
      <c r="AV5" s="148"/>
      <c r="AW5" s="148"/>
      <c r="AX5" s="148"/>
      <c r="BA5" s="149">
        <v>22</v>
      </c>
      <c r="BB5" s="149">
        <v>0</v>
      </c>
      <c r="BC5" s="149">
        <v>0</v>
      </c>
      <c r="BD5" s="149">
        <v>0</v>
      </c>
      <c r="BE5" s="149">
        <v>0</v>
      </c>
      <c r="BF5" s="149">
        <v>0</v>
      </c>
      <c r="BG5" s="149">
        <v>0</v>
      </c>
      <c r="BH5" s="149">
        <v>0</v>
      </c>
      <c r="BI5" s="149">
        <v>0</v>
      </c>
      <c r="BJ5" s="149">
        <v>0</v>
      </c>
      <c r="BK5" s="149">
        <v>0</v>
      </c>
      <c r="BL5" s="149">
        <v>0</v>
      </c>
      <c r="BM5" s="149">
        <v>0</v>
      </c>
      <c r="BN5" s="149">
        <v>0</v>
      </c>
    </row>
    <row r="6" spans="1:69">
      <c r="A6" s="1" t="s">
        <v>3166</v>
      </c>
      <c r="B6" s="1" t="s">
        <v>2249</v>
      </c>
      <c r="C6" s="1" t="s">
        <v>5157</v>
      </c>
      <c r="D6" s="1" t="s">
        <v>5158</v>
      </c>
      <c r="E6" s="145">
        <v>35227</v>
      </c>
      <c r="F6" s="145" t="s">
        <v>5160</v>
      </c>
      <c r="G6" s="146">
        <v>39814</v>
      </c>
      <c r="H6" s="146">
        <v>39886</v>
      </c>
      <c r="I6" s="145">
        <v>2009</v>
      </c>
      <c r="J6" s="145">
        <v>2.5</v>
      </c>
      <c r="K6" s="145">
        <v>67</v>
      </c>
      <c r="Y6" s="147">
        <v>13.958333333333334</v>
      </c>
      <c r="Z6" s="147">
        <v>0</v>
      </c>
      <c r="AA6" s="147">
        <v>0</v>
      </c>
      <c r="AB6" s="147">
        <v>0</v>
      </c>
      <c r="AC6" s="147">
        <v>0</v>
      </c>
      <c r="AD6" s="147">
        <v>0</v>
      </c>
      <c r="AE6" s="147">
        <v>0</v>
      </c>
      <c r="AF6" s="147">
        <v>0</v>
      </c>
      <c r="AG6" s="147">
        <v>0</v>
      </c>
      <c r="AH6" s="147">
        <v>0</v>
      </c>
      <c r="AI6" s="147">
        <v>0</v>
      </c>
      <c r="AJ6" s="147">
        <v>0</v>
      </c>
      <c r="AK6" s="147">
        <v>0</v>
      </c>
      <c r="AL6" s="147">
        <v>0</v>
      </c>
      <c r="AM6" s="148">
        <v>65.8</v>
      </c>
      <c r="AN6" s="148"/>
      <c r="AO6" s="148">
        <v>0.4</v>
      </c>
      <c r="AP6" s="148"/>
      <c r="AQ6" s="148"/>
      <c r="AR6" s="148"/>
      <c r="AS6" s="148"/>
      <c r="AT6" s="148"/>
      <c r="AU6" s="148"/>
      <c r="AV6" s="148"/>
      <c r="AW6" s="148"/>
      <c r="AX6" s="148"/>
      <c r="BA6" s="149">
        <v>13.708333333333334</v>
      </c>
      <c r="BB6" s="149">
        <v>0</v>
      </c>
      <c r="BC6" s="149">
        <v>8.3333333333333329E-2</v>
      </c>
      <c r="BD6" s="149">
        <v>0</v>
      </c>
      <c r="BE6" s="149">
        <v>0</v>
      </c>
      <c r="BF6" s="149">
        <v>0</v>
      </c>
      <c r="BG6" s="149">
        <v>0</v>
      </c>
      <c r="BH6" s="149">
        <v>0</v>
      </c>
      <c r="BI6" s="149">
        <v>0</v>
      </c>
      <c r="BJ6" s="149">
        <v>0</v>
      </c>
      <c r="BK6" s="149">
        <v>0</v>
      </c>
      <c r="BL6" s="149">
        <v>0</v>
      </c>
      <c r="BM6" s="149">
        <v>0</v>
      </c>
      <c r="BN6" s="149">
        <v>0</v>
      </c>
    </row>
    <row r="7" spans="1:69">
      <c r="A7" s="1" t="s">
        <v>3166</v>
      </c>
      <c r="B7" s="1" t="s">
        <v>2249</v>
      </c>
      <c r="C7" s="1" t="s">
        <v>5157</v>
      </c>
      <c r="D7" s="1" t="s">
        <v>5158</v>
      </c>
      <c r="E7" s="145">
        <v>35227</v>
      </c>
      <c r="F7" s="145" t="s">
        <v>5160</v>
      </c>
      <c r="G7" s="146">
        <v>39887</v>
      </c>
      <c r="H7" s="146">
        <v>40147</v>
      </c>
      <c r="I7" s="145">
        <v>2009</v>
      </c>
      <c r="J7" s="145">
        <v>8.5</v>
      </c>
      <c r="K7" s="145">
        <v>72</v>
      </c>
      <c r="Y7" s="147">
        <v>51</v>
      </c>
      <c r="Z7" s="147">
        <v>0</v>
      </c>
      <c r="AA7" s="147">
        <v>0</v>
      </c>
      <c r="AB7" s="147">
        <v>0</v>
      </c>
      <c r="AC7" s="147">
        <v>0</v>
      </c>
      <c r="AD7" s="147">
        <v>0</v>
      </c>
      <c r="AE7" s="147">
        <v>0</v>
      </c>
      <c r="AF7" s="147">
        <v>0</v>
      </c>
      <c r="AG7" s="147">
        <v>0</v>
      </c>
      <c r="AH7" s="147">
        <v>0</v>
      </c>
      <c r="AI7" s="147">
        <v>0</v>
      </c>
      <c r="AJ7" s="147">
        <v>0</v>
      </c>
      <c r="AK7" s="147">
        <v>0</v>
      </c>
      <c r="AL7" s="147">
        <v>0</v>
      </c>
      <c r="AM7" s="148">
        <v>70.8</v>
      </c>
      <c r="AN7" s="148"/>
      <c r="AO7" s="148">
        <v>0.4</v>
      </c>
      <c r="AP7" s="148"/>
      <c r="AQ7" s="148"/>
      <c r="AR7" s="148"/>
      <c r="AS7" s="148"/>
      <c r="AT7" s="148"/>
      <c r="AU7" s="148"/>
      <c r="AV7" s="148"/>
      <c r="AW7" s="148"/>
      <c r="AX7" s="148"/>
      <c r="BA7" s="149">
        <v>50.15</v>
      </c>
      <c r="BB7" s="149">
        <v>0</v>
      </c>
      <c r="BC7" s="149">
        <v>0.28333333333333338</v>
      </c>
      <c r="BD7" s="149">
        <v>0</v>
      </c>
      <c r="BE7" s="149">
        <v>0</v>
      </c>
      <c r="BF7" s="149">
        <v>0</v>
      </c>
      <c r="BG7" s="149">
        <v>0</v>
      </c>
      <c r="BH7" s="149">
        <v>0</v>
      </c>
      <c r="BI7" s="149">
        <v>0</v>
      </c>
      <c r="BJ7" s="149">
        <v>0</v>
      </c>
      <c r="BK7" s="149">
        <v>0</v>
      </c>
      <c r="BL7" s="149">
        <v>0</v>
      </c>
      <c r="BM7" s="149">
        <v>0</v>
      </c>
      <c r="BN7" s="149">
        <v>0</v>
      </c>
    </row>
    <row r="8" spans="1:69">
      <c r="A8" s="1" t="s">
        <v>3166</v>
      </c>
      <c r="B8" s="1" t="s">
        <v>2249</v>
      </c>
      <c r="C8" s="1" t="s">
        <v>5157</v>
      </c>
      <c r="D8" s="1" t="s">
        <v>5158</v>
      </c>
      <c r="E8" s="145">
        <v>35227</v>
      </c>
      <c r="F8" s="145" t="s">
        <v>5160</v>
      </c>
      <c r="G8" s="146">
        <v>40148</v>
      </c>
      <c r="H8" s="146">
        <v>40178</v>
      </c>
      <c r="I8" s="145">
        <v>2009</v>
      </c>
      <c r="J8" s="145">
        <v>1</v>
      </c>
      <c r="K8" s="145">
        <v>67</v>
      </c>
      <c r="Y8" s="147">
        <v>5.583333333333333</v>
      </c>
      <c r="Z8" s="147">
        <v>0</v>
      </c>
      <c r="AA8" s="147">
        <v>0</v>
      </c>
      <c r="AB8" s="147">
        <v>0</v>
      </c>
      <c r="AC8" s="147">
        <v>0</v>
      </c>
      <c r="AD8" s="147">
        <v>0</v>
      </c>
      <c r="AE8" s="147">
        <v>0</v>
      </c>
      <c r="AF8" s="147">
        <v>0</v>
      </c>
      <c r="AG8" s="147">
        <v>0</v>
      </c>
      <c r="AH8" s="147">
        <v>0</v>
      </c>
      <c r="AI8" s="147">
        <v>0</v>
      </c>
      <c r="AJ8" s="147">
        <v>0</v>
      </c>
      <c r="AK8" s="147">
        <v>0</v>
      </c>
      <c r="AL8" s="147">
        <v>0</v>
      </c>
      <c r="AM8" s="148">
        <v>65.8</v>
      </c>
      <c r="AN8" s="148"/>
      <c r="AO8" s="148">
        <v>0.4</v>
      </c>
      <c r="AP8" s="148"/>
      <c r="AQ8" s="148"/>
      <c r="AR8" s="148"/>
      <c r="AS8" s="148"/>
      <c r="AT8" s="148"/>
      <c r="AU8" s="148"/>
      <c r="AV8" s="148"/>
      <c r="AW8" s="148"/>
      <c r="AX8" s="148"/>
      <c r="BA8" s="149">
        <v>5.4833333333333334</v>
      </c>
      <c r="BB8" s="149">
        <v>0</v>
      </c>
      <c r="BC8" s="149">
        <v>3.3333333333333333E-2</v>
      </c>
      <c r="BD8" s="149">
        <v>0</v>
      </c>
      <c r="BE8" s="149">
        <v>0</v>
      </c>
      <c r="BF8" s="149">
        <v>0</v>
      </c>
      <c r="BG8" s="149">
        <v>0</v>
      </c>
      <c r="BH8" s="149">
        <v>0</v>
      </c>
      <c r="BI8" s="149">
        <v>0</v>
      </c>
      <c r="BJ8" s="149">
        <v>0</v>
      </c>
      <c r="BK8" s="149">
        <v>0</v>
      </c>
      <c r="BL8" s="149">
        <v>0</v>
      </c>
      <c r="BM8" s="149">
        <v>0</v>
      </c>
      <c r="BN8" s="149">
        <v>0</v>
      </c>
    </row>
    <row r="9" spans="1:69">
      <c r="A9" s="220" t="s">
        <v>2130</v>
      </c>
      <c r="B9" s="1" t="s">
        <v>2249</v>
      </c>
      <c r="C9" s="1" t="s">
        <v>5157</v>
      </c>
      <c r="D9" s="1" t="s">
        <v>5158</v>
      </c>
      <c r="E9" s="145">
        <v>35228</v>
      </c>
      <c r="F9" s="145" t="s">
        <v>5160</v>
      </c>
      <c r="G9" s="146">
        <v>39814</v>
      </c>
      <c r="H9" s="146">
        <v>40178</v>
      </c>
      <c r="I9" s="145">
        <v>2009</v>
      </c>
      <c r="J9" s="145">
        <v>12</v>
      </c>
      <c r="K9" s="145">
        <v>44</v>
      </c>
      <c r="Y9" s="147">
        <v>44</v>
      </c>
      <c r="Z9" s="147">
        <v>0</v>
      </c>
      <c r="AA9" s="147">
        <v>0</v>
      </c>
      <c r="AB9" s="147">
        <v>0</v>
      </c>
      <c r="AC9" s="147">
        <v>0</v>
      </c>
      <c r="AD9" s="147">
        <v>0</v>
      </c>
      <c r="AE9" s="147">
        <v>0</v>
      </c>
      <c r="AF9" s="147">
        <v>0</v>
      </c>
      <c r="AG9" s="147">
        <v>0</v>
      </c>
      <c r="AH9" s="147">
        <v>0</v>
      </c>
      <c r="AI9" s="147">
        <v>0</v>
      </c>
      <c r="AJ9" s="147">
        <v>0</v>
      </c>
      <c r="AK9" s="147">
        <v>0</v>
      </c>
      <c r="AL9" s="147">
        <v>0</v>
      </c>
      <c r="AM9" s="148">
        <v>43.7</v>
      </c>
      <c r="AN9" s="148"/>
      <c r="AO9" s="148">
        <v>1.2</v>
      </c>
      <c r="AP9" s="148"/>
      <c r="AQ9" s="148"/>
      <c r="AR9" s="148"/>
      <c r="AS9" s="148"/>
      <c r="AT9" s="148"/>
      <c r="AU9" s="148"/>
      <c r="AV9" s="148"/>
      <c r="AW9" s="148"/>
      <c r="AX9" s="148"/>
      <c r="BA9" s="149">
        <v>43.7</v>
      </c>
      <c r="BB9" s="149">
        <v>0</v>
      </c>
      <c r="BC9" s="149">
        <v>1.2</v>
      </c>
      <c r="BD9" s="149">
        <v>0</v>
      </c>
      <c r="BE9" s="149">
        <v>0</v>
      </c>
      <c r="BF9" s="149">
        <v>0</v>
      </c>
      <c r="BG9" s="149">
        <v>0</v>
      </c>
      <c r="BH9" s="149">
        <v>0</v>
      </c>
      <c r="BI9" s="149">
        <v>0</v>
      </c>
      <c r="BJ9" s="149">
        <v>0</v>
      </c>
      <c r="BK9" s="149">
        <v>0</v>
      </c>
      <c r="BL9" s="149">
        <v>0</v>
      </c>
      <c r="BM9" s="149">
        <v>0</v>
      </c>
      <c r="BN9" s="149">
        <v>0</v>
      </c>
    </row>
    <row r="10" spans="1:69">
      <c r="A10" s="1" t="s">
        <v>3436</v>
      </c>
      <c r="B10" s="1" t="s">
        <v>2249</v>
      </c>
      <c r="C10" s="1" t="s">
        <v>5157</v>
      </c>
      <c r="D10" s="1" t="s">
        <v>5158</v>
      </c>
      <c r="E10" s="145">
        <v>35229</v>
      </c>
      <c r="F10" s="145" t="s">
        <v>5161</v>
      </c>
      <c r="G10" s="146">
        <v>39814</v>
      </c>
      <c r="H10" s="146">
        <v>39844</v>
      </c>
      <c r="I10" s="145">
        <v>2009</v>
      </c>
      <c r="J10" s="145">
        <v>1</v>
      </c>
      <c r="K10" s="145">
        <v>60</v>
      </c>
      <c r="R10" s="1">
        <v>6</v>
      </c>
      <c r="Y10" s="147">
        <v>5</v>
      </c>
      <c r="Z10" s="147">
        <v>0</v>
      </c>
      <c r="AA10" s="147">
        <v>0</v>
      </c>
      <c r="AB10" s="147">
        <v>0</v>
      </c>
      <c r="AC10" s="147">
        <v>0</v>
      </c>
      <c r="AD10" s="147">
        <v>0</v>
      </c>
      <c r="AE10" s="147">
        <v>0</v>
      </c>
      <c r="AF10" s="147">
        <v>0.5</v>
      </c>
      <c r="AG10" s="147">
        <v>0</v>
      </c>
      <c r="AH10" s="147">
        <v>0</v>
      </c>
      <c r="AI10" s="147">
        <v>0</v>
      </c>
      <c r="AJ10" s="147">
        <v>0</v>
      </c>
      <c r="AK10" s="147">
        <v>0</v>
      </c>
      <c r="AL10" s="147">
        <v>0</v>
      </c>
      <c r="AM10" s="148">
        <v>58.9</v>
      </c>
      <c r="AN10" s="148"/>
      <c r="AO10" s="148">
        <v>1.4</v>
      </c>
      <c r="AP10" s="148"/>
      <c r="AQ10" s="148"/>
      <c r="AR10" s="148"/>
      <c r="AS10" s="148"/>
      <c r="AT10" s="148">
        <v>6</v>
      </c>
      <c r="AU10" s="148"/>
      <c r="AV10" s="148"/>
      <c r="AW10" s="148"/>
      <c r="AX10" s="148"/>
      <c r="BA10" s="149">
        <v>4.9083333333333332</v>
      </c>
      <c r="BB10" s="149">
        <v>0</v>
      </c>
      <c r="BC10" s="149">
        <v>0.11666666666666665</v>
      </c>
      <c r="BD10" s="149">
        <v>0</v>
      </c>
      <c r="BE10" s="149">
        <v>0</v>
      </c>
      <c r="BF10" s="149">
        <v>0</v>
      </c>
      <c r="BG10" s="149">
        <v>0</v>
      </c>
      <c r="BH10" s="149">
        <v>0.5</v>
      </c>
      <c r="BI10" s="149">
        <v>0</v>
      </c>
      <c r="BJ10" s="149">
        <v>0</v>
      </c>
      <c r="BK10" s="149">
        <v>0</v>
      </c>
      <c r="BL10" s="149">
        <v>0</v>
      </c>
      <c r="BM10" s="149">
        <v>0</v>
      </c>
      <c r="BN10" s="149">
        <v>0</v>
      </c>
    </row>
    <row r="11" spans="1:69">
      <c r="A11" s="1" t="s">
        <v>3436</v>
      </c>
      <c r="B11" s="1" t="s">
        <v>2249</v>
      </c>
      <c r="C11" s="1" t="s">
        <v>5157</v>
      </c>
      <c r="D11" s="1" t="s">
        <v>5158</v>
      </c>
      <c r="E11" s="145">
        <v>35229</v>
      </c>
      <c r="F11" s="145" t="s">
        <v>5161</v>
      </c>
      <c r="G11" s="146">
        <v>39845</v>
      </c>
      <c r="H11" s="146">
        <v>39872</v>
      </c>
      <c r="I11" s="145">
        <v>2009</v>
      </c>
      <c r="J11" s="145">
        <v>1</v>
      </c>
      <c r="K11" s="145">
        <v>62</v>
      </c>
      <c r="R11" s="1">
        <v>6</v>
      </c>
      <c r="Y11" s="147">
        <v>5.166666666666667</v>
      </c>
      <c r="Z11" s="147">
        <v>0</v>
      </c>
      <c r="AA11" s="147">
        <v>0</v>
      </c>
      <c r="AB11" s="147">
        <v>0</v>
      </c>
      <c r="AC11" s="147">
        <v>0</v>
      </c>
      <c r="AD11" s="147">
        <v>0</v>
      </c>
      <c r="AE11" s="147">
        <v>0</v>
      </c>
      <c r="AF11" s="147">
        <v>0.5</v>
      </c>
      <c r="AG11" s="147">
        <v>0</v>
      </c>
      <c r="AH11" s="147">
        <v>0</v>
      </c>
      <c r="AI11" s="147">
        <v>0</v>
      </c>
      <c r="AJ11" s="147">
        <v>0</v>
      </c>
      <c r="AK11" s="147">
        <v>0</v>
      </c>
      <c r="AL11" s="147">
        <v>0</v>
      </c>
      <c r="AM11" s="148">
        <v>60.9</v>
      </c>
      <c r="AN11" s="148"/>
      <c r="AO11" s="148">
        <v>1.4</v>
      </c>
      <c r="AP11" s="148"/>
      <c r="AQ11" s="148"/>
      <c r="AR11" s="148"/>
      <c r="AS11" s="148"/>
      <c r="AT11" s="148">
        <v>6</v>
      </c>
      <c r="AU11" s="148"/>
      <c r="AV11" s="148"/>
      <c r="AW11" s="148"/>
      <c r="AX11" s="148"/>
      <c r="BA11" s="149">
        <v>5.0750000000000002</v>
      </c>
      <c r="BB11" s="149">
        <v>0</v>
      </c>
      <c r="BC11" s="149">
        <v>0.11666666666666665</v>
      </c>
      <c r="BD11" s="149">
        <v>0</v>
      </c>
      <c r="BE11" s="149">
        <v>0</v>
      </c>
      <c r="BF11" s="149">
        <v>0</v>
      </c>
      <c r="BG11" s="149">
        <v>0</v>
      </c>
      <c r="BH11" s="149">
        <v>0.5</v>
      </c>
      <c r="BI11" s="149">
        <v>0</v>
      </c>
      <c r="BJ11" s="149">
        <v>0</v>
      </c>
      <c r="BK11" s="149">
        <v>0</v>
      </c>
      <c r="BL11" s="149">
        <v>0</v>
      </c>
      <c r="BM11" s="149">
        <v>0</v>
      </c>
      <c r="BN11" s="149">
        <v>0</v>
      </c>
      <c r="BO11" s="144">
        <v>2</v>
      </c>
      <c r="BP11" s="144" t="s">
        <v>5162</v>
      </c>
    </row>
    <row r="12" spans="1:69">
      <c r="A12" s="1" t="s">
        <v>3436</v>
      </c>
      <c r="B12" s="1" t="s">
        <v>2249</v>
      </c>
      <c r="C12" s="1" t="s">
        <v>5157</v>
      </c>
      <c r="D12" s="1" t="s">
        <v>5158</v>
      </c>
      <c r="E12" s="145">
        <v>35229</v>
      </c>
      <c r="F12" s="145" t="s">
        <v>5161</v>
      </c>
      <c r="G12" s="146">
        <v>39873</v>
      </c>
      <c r="H12" s="146">
        <v>39903</v>
      </c>
      <c r="I12" s="145">
        <v>2009</v>
      </c>
      <c r="J12" s="145">
        <v>1</v>
      </c>
      <c r="K12" s="145">
        <v>64</v>
      </c>
      <c r="R12" s="1">
        <v>6</v>
      </c>
      <c r="Y12" s="147">
        <v>5.333333333333333</v>
      </c>
      <c r="Z12" s="147">
        <v>0</v>
      </c>
      <c r="AA12" s="147">
        <v>0</v>
      </c>
      <c r="AB12" s="147">
        <v>0</v>
      </c>
      <c r="AC12" s="147">
        <v>0</v>
      </c>
      <c r="AD12" s="147">
        <v>0</v>
      </c>
      <c r="AE12" s="147">
        <v>0</v>
      </c>
      <c r="AF12" s="147">
        <v>0.5</v>
      </c>
      <c r="AG12" s="147">
        <v>0</v>
      </c>
      <c r="AH12" s="147">
        <v>0</v>
      </c>
      <c r="AI12" s="147">
        <v>0</v>
      </c>
      <c r="AJ12" s="147">
        <v>0</v>
      </c>
      <c r="AK12" s="147">
        <v>0</v>
      </c>
      <c r="AL12" s="147">
        <v>0</v>
      </c>
      <c r="AM12" s="148">
        <v>62.9</v>
      </c>
      <c r="AN12" s="148"/>
      <c r="AO12" s="148">
        <v>1.4</v>
      </c>
      <c r="AP12" s="148"/>
      <c r="AQ12" s="148"/>
      <c r="AR12" s="148"/>
      <c r="AS12" s="148"/>
      <c r="AT12" s="148">
        <v>6</v>
      </c>
      <c r="AU12" s="148"/>
      <c r="AV12" s="148"/>
      <c r="AW12" s="148"/>
      <c r="AX12" s="148"/>
      <c r="BA12" s="149">
        <v>5.2416666666666663</v>
      </c>
      <c r="BB12" s="149">
        <v>0</v>
      </c>
      <c r="BC12" s="149">
        <v>0.11666666666666665</v>
      </c>
      <c r="BD12" s="149">
        <v>0</v>
      </c>
      <c r="BE12" s="149">
        <v>0</v>
      </c>
      <c r="BF12" s="149">
        <v>0</v>
      </c>
      <c r="BG12" s="149">
        <v>0</v>
      </c>
      <c r="BH12" s="149">
        <v>0.5</v>
      </c>
      <c r="BI12" s="149">
        <v>0</v>
      </c>
      <c r="BJ12" s="149">
        <v>0</v>
      </c>
      <c r="BK12" s="149">
        <v>0</v>
      </c>
      <c r="BL12" s="149">
        <v>0</v>
      </c>
      <c r="BM12" s="149">
        <v>0</v>
      </c>
      <c r="BN12" s="149">
        <v>0</v>
      </c>
      <c r="BO12" s="144">
        <v>2</v>
      </c>
      <c r="BP12" s="144" t="s">
        <v>5163</v>
      </c>
    </row>
    <row r="13" spans="1:69">
      <c r="A13" s="1" t="s">
        <v>3436</v>
      </c>
      <c r="B13" s="1" t="s">
        <v>2249</v>
      </c>
      <c r="C13" s="1" t="s">
        <v>5157</v>
      </c>
      <c r="D13" s="1" t="s">
        <v>5158</v>
      </c>
      <c r="E13" s="145">
        <v>35229</v>
      </c>
      <c r="F13" s="145" t="s">
        <v>5161</v>
      </c>
      <c r="G13" s="146">
        <v>39904</v>
      </c>
      <c r="H13" s="146">
        <v>40178</v>
      </c>
      <c r="I13" s="145">
        <v>2009</v>
      </c>
      <c r="J13" s="145">
        <v>9</v>
      </c>
      <c r="K13" s="145">
        <v>65</v>
      </c>
      <c r="R13" s="1">
        <v>6</v>
      </c>
      <c r="Y13" s="147">
        <v>48.75</v>
      </c>
      <c r="Z13" s="147">
        <v>0</v>
      </c>
      <c r="AA13" s="147">
        <v>0</v>
      </c>
      <c r="AB13" s="147">
        <v>0</v>
      </c>
      <c r="AC13" s="147">
        <v>0</v>
      </c>
      <c r="AD13" s="147">
        <v>0</v>
      </c>
      <c r="AE13" s="147">
        <v>0</v>
      </c>
      <c r="AF13" s="147">
        <v>4.5</v>
      </c>
      <c r="AG13" s="147">
        <v>0</v>
      </c>
      <c r="AH13" s="147">
        <v>0</v>
      </c>
      <c r="AI13" s="147">
        <v>0</v>
      </c>
      <c r="AJ13" s="147">
        <v>0</v>
      </c>
      <c r="AK13" s="147">
        <v>0</v>
      </c>
      <c r="AL13" s="147">
        <v>0</v>
      </c>
      <c r="AM13" s="148">
        <v>63.9</v>
      </c>
      <c r="AN13" s="148"/>
      <c r="AO13" s="148">
        <v>1.4</v>
      </c>
      <c r="AP13" s="148"/>
      <c r="AQ13" s="148"/>
      <c r="AR13" s="148"/>
      <c r="AS13" s="148"/>
      <c r="AT13" s="148">
        <v>6</v>
      </c>
      <c r="AU13" s="148"/>
      <c r="AV13" s="148"/>
      <c r="AW13" s="148"/>
      <c r="AX13" s="148"/>
      <c r="BA13" s="149">
        <v>47.924999999999997</v>
      </c>
      <c r="BB13" s="149">
        <v>0</v>
      </c>
      <c r="BC13" s="149">
        <v>1.05</v>
      </c>
      <c r="BD13" s="149">
        <v>0</v>
      </c>
      <c r="BE13" s="149">
        <v>0</v>
      </c>
      <c r="BF13" s="149">
        <v>0</v>
      </c>
      <c r="BG13" s="149">
        <v>0</v>
      </c>
      <c r="BH13" s="149">
        <v>4.5</v>
      </c>
      <c r="BI13" s="149">
        <v>0</v>
      </c>
      <c r="BJ13" s="149">
        <v>0</v>
      </c>
      <c r="BK13" s="149">
        <v>0</v>
      </c>
      <c r="BL13" s="149">
        <v>0</v>
      </c>
      <c r="BM13" s="149">
        <v>0</v>
      </c>
      <c r="BN13" s="149">
        <v>0</v>
      </c>
      <c r="BO13" s="144">
        <v>1</v>
      </c>
      <c r="BP13" s="144" t="s">
        <v>5164</v>
      </c>
    </row>
    <row r="14" spans="1:69">
      <c r="A14" s="1" t="s">
        <v>4287</v>
      </c>
      <c r="B14" s="1" t="s">
        <v>2249</v>
      </c>
      <c r="C14" s="1" t="s">
        <v>5157</v>
      </c>
      <c r="D14" s="1" t="s">
        <v>5158</v>
      </c>
      <c r="E14" s="145">
        <v>35235</v>
      </c>
      <c r="F14" s="145">
        <v>1</v>
      </c>
      <c r="G14" s="146">
        <v>39814</v>
      </c>
      <c r="H14" s="146">
        <v>40178</v>
      </c>
      <c r="I14" s="145">
        <v>2009</v>
      </c>
      <c r="J14" s="145">
        <v>12</v>
      </c>
      <c r="K14" s="145">
        <v>84</v>
      </c>
      <c r="Y14" s="147">
        <v>84</v>
      </c>
      <c r="Z14" s="147">
        <v>0</v>
      </c>
      <c r="AA14" s="147">
        <v>0</v>
      </c>
      <c r="AB14" s="147">
        <v>0</v>
      </c>
      <c r="AC14" s="147">
        <v>0</v>
      </c>
      <c r="AD14" s="147">
        <v>0</v>
      </c>
      <c r="AE14" s="147">
        <v>0</v>
      </c>
      <c r="AF14" s="147">
        <v>0</v>
      </c>
      <c r="AG14" s="147">
        <v>0</v>
      </c>
      <c r="AH14" s="147">
        <v>0</v>
      </c>
      <c r="AI14" s="147">
        <v>0</v>
      </c>
      <c r="AJ14" s="147">
        <v>0</v>
      </c>
      <c r="AK14" s="147">
        <v>0</v>
      </c>
      <c r="AL14" s="147">
        <v>0</v>
      </c>
      <c r="AM14" s="148">
        <v>83.9</v>
      </c>
      <c r="AN14" s="148"/>
      <c r="AO14" s="148">
        <v>0.2</v>
      </c>
      <c r="AP14" s="148"/>
      <c r="AQ14" s="148"/>
      <c r="AR14" s="148"/>
      <c r="AS14" s="148"/>
      <c r="AT14" s="148"/>
      <c r="AU14" s="148"/>
      <c r="AV14" s="148"/>
      <c r="AW14" s="148"/>
      <c r="AX14" s="148"/>
      <c r="BA14" s="149">
        <v>83.9</v>
      </c>
      <c r="BB14" s="149">
        <v>0</v>
      </c>
      <c r="BC14" s="149">
        <v>0.2</v>
      </c>
      <c r="BD14" s="149">
        <v>0</v>
      </c>
      <c r="BE14" s="149">
        <v>0</v>
      </c>
      <c r="BF14" s="149">
        <v>0</v>
      </c>
      <c r="BG14" s="149">
        <v>0</v>
      </c>
      <c r="BH14" s="149">
        <v>0</v>
      </c>
      <c r="BI14" s="149">
        <v>0</v>
      </c>
      <c r="BJ14" s="149">
        <v>0</v>
      </c>
      <c r="BK14" s="149">
        <v>0</v>
      </c>
      <c r="BL14" s="149">
        <v>0</v>
      </c>
      <c r="BM14" s="149">
        <v>0</v>
      </c>
      <c r="BN14" s="149">
        <v>0</v>
      </c>
    </row>
    <row r="15" spans="1:69">
      <c r="A15" s="1" t="s">
        <v>4617</v>
      </c>
      <c r="B15" s="1" t="s">
        <v>2250</v>
      </c>
      <c r="C15" s="1" t="s">
        <v>5157</v>
      </c>
      <c r="D15" s="1" t="s">
        <v>5158</v>
      </c>
      <c r="E15" s="145">
        <v>35236</v>
      </c>
      <c r="F15" s="145">
        <v>2</v>
      </c>
      <c r="G15" s="146">
        <v>39814</v>
      </c>
      <c r="H15" s="146">
        <v>40178</v>
      </c>
      <c r="I15" s="145">
        <v>2009</v>
      </c>
      <c r="J15" s="145">
        <v>12</v>
      </c>
      <c r="K15" s="145">
        <v>38</v>
      </c>
      <c r="M15" s="151">
        <v>60</v>
      </c>
      <c r="Y15" s="147">
        <v>38</v>
      </c>
      <c r="Z15" s="147">
        <v>0</v>
      </c>
      <c r="AA15" s="147">
        <v>60</v>
      </c>
      <c r="AB15" s="147">
        <v>0</v>
      </c>
      <c r="AC15" s="147">
        <v>0</v>
      </c>
      <c r="AD15" s="147">
        <v>0</v>
      </c>
      <c r="AE15" s="147">
        <v>0</v>
      </c>
      <c r="AF15" s="147">
        <v>0</v>
      </c>
      <c r="AG15" s="147">
        <v>0</v>
      </c>
      <c r="AH15" s="147">
        <v>0</v>
      </c>
      <c r="AI15" s="147">
        <v>0</v>
      </c>
      <c r="AJ15" s="147">
        <v>0</v>
      </c>
      <c r="AK15" s="147">
        <v>0</v>
      </c>
      <c r="AL15" s="147">
        <v>0</v>
      </c>
      <c r="AM15" s="148">
        <v>38</v>
      </c>
      <c r="AN15" s="148"/>
      <c r="AO15" s="148">
        <v>60</v>
      </c>
      <c r="AP15" s="148"/>
      <c r="AQ15" s="148"/>
      <c r="AR15" s="148"/>
      <c r="AS15" s="148"/>
      <c r="AT15" s="148"/>
      <c r="AU15" s="148"/>
      <c r="AV15" s="148"/>
      <c r="AW15" s="148"/>
      <c r="AX15" s="148"/>
      <c r="BA15" s="149">
        <v>38</v>
      </c>
      <c r="BB15" s="149">
        <v>0</v>
      </c>
      <c r="BC15" s="149">
        <v>60</v>
      </c>
      <c r="BD15" s="149">
        <v>0</v>
      </c>
      <c r="BE15" s="149">
        <v>0</v>
      </c>
      <c r="BF15" s="149">
        <v>0</v>
      </c>
      <c r="BG15" s="149">
        <v>0</v>
      </c>
      <c r="BH15" s="149">
        <v>0</v>
      </c>
      <c r="BI15" s="149">
        <v>0</v>
      </c>
      <c r="BJ15" s="149">
        <v>0</v>
      </c>
      <c r="BK15" s="149">
        <v>0</v>
      </c>
      <c r="BL15" s="149">
        <v>0</v>
      </c>
      <c r="BM15" s="149">
        <v>0</v>
      </c>
      <c r="BN15" s="149">
        <v>0</v>
      </c>
      <c r="BQ15" s="1" t="s">
        <v>5165</v>
      </c>
    </row>
    <row r="16" spans="1:69">
      <c r="A16" s="1" t="s">
        <v>3436</v>
      </c>
      <c r="B16" s="1" t="s">
        <v>2249</v>
      </c>
      <c r="C16" s="1" t="s">
        <v>5157</v>
      </c>
      <c r="D16" s="1" t="s">
        <v>5158</v>
      </c>
      <c r="E16" s="145">
        <v>35242</v>
      </c>
      <c r="F16" s="145">
        <v>1</v>
      </c>
      <c r="G16" s="146">
        <v>39814</v>
      </c>
      <c r="H16" s="146">
        <v>40178</v>
      </c>
      <c r="I16" s="145">
        <v>2009</v>
      </c>
      <c r="J16" s="145">
        <v>12</v>
      </c>
      <c r="K16" s="145">
        <v>44</v>
      </c>
      <c r="Y16" s="147">
        <v>44</v>
      </c>
      <c r="Z16" s="147">
        <v>0</v>
      </c>
      <c r="AA16" s="147">
        <v>0</v>
      </c>
      <c r="AB16" s="147">
        <v>0</v>
      </c>
      <c r="AC16" s="147">
        <v>0</v>
      </c>
      <c r="AD16" s="147">
        <v>0</v>
      </c>
      <c r="AE16" s="147">
        <v>0</v>
      </c>
      <c r="AF16" s="147">
        <v>0</v>
      </c>
      <c r="AG16" s="147">
        <v>0</v>
      </c>
      <c r="AH16" s="147">
        <v>0</v>
      </c>
      <c r="AI16" s="147">
        <v>0</v>
      </c>
      <c r="AJ16" s="147">
        <v>0</v>
      </c>
      <c r="AK16" s="147">
        <v>0</v>
      </c>
      <c r="AL16" s="147">
        <v>0</v>
      </c>
      <c r="AM16" s="148">
        <v>44.5</v>
      </c>
      <c r="AN16" s="148"/>
      <c r="AO16" s="148"/>
      <c r="AP16" s="148"/>
      <c r="AQ16" s="148"/>
      <c r="AR16" s="148"/>
      <c r="AS16" s="148"/>
      <c r="AT16" s="148"/>
      <c r="AU16" s="148"/>
      <c r="AV16" s="148"/>
      <c r="AW16" s="148"/>
      <c r="AX16" s="148"/>
      <c r="BA16" s="149">
        <v>44.5</v>
      </c>
      <c r="BB16" s="149">
        <v>0</v>
      </c>
      <c r="BC16" s="149">
        <v>0</v>
      </c>
      <c r="BD16" s="149">
        <v>0</v>
      </c>
      <c r="BE16" s="149">
        <v>0</v>
      </c>
      <c r="BF16" s="149">
        <v>0</v>
      </c>
      <c r="BG16" s="149">
        <v>0</v>
      </c>
      <c r="BH16" s="149">
        <v>0</v>
      </c>
      <c r="BI16" s="149">
        <v>0</v>
      </c>
      <c r="BJ16" s="149">
        <v>0</v>
      </c>
      <c r="BK16" s="149">
        <v>0</v>
      </c>
      <c r="BL16" s="149">
        <v>0</v>
      </c>
      <c r="BM16" s="149">
        <v>0</v>
      </c>
      <c r="BN16" s="149">
        <v>0</v>
      </c>
    </row>
    <row r="17" spans="1:69">
      <c r="A17" s="1" t="s">
        <v>4287</v>
      </c>
      <c r="B17" s="1" t="s">
        <v>2249</v>
      </c>
      <c r="C17" s="1" t="s">
        <v>5157</v>
      </c>
      <c r="D17" s="1" t="s">
        <v>5158</v>
      </c>
      <c r="E17" s="145">
        <v>35245</v>
      </c>
      <c r="F17" s="145">
        <v>1</v>
      </c>
      <c r="G17" s="146">
        <v>39814</v>
      </c>
      <c r="H17" s="146">
        <v>40178</v>
      </c>
      <c r="I17" s="145">
        <v>2009</v>
      </c>
      <c r="J17" s="145">
        <v>12</v>
      </c>
      <c r="K17" s="145">
        <v>23</v>
      </c>
      <c r="Y17" s="147">
        <v>23</v>
      </c>
      <c r="Z17" s="147">
        <v>0</v>
      </c>
      <c r="AA17" s="147">
        <v>0</v>
      </c>
      <c r="AB17" s="147">
        <v>0</v>
      </c>
      <c r="AC17" s="147">
        <v>0</v>
      </c>
      <c r="AD17" s="147">
        <v>0</v>
      </c>
      <c r="AE17" s="147">
        <v>0</v>
      </c>
      <c r="AF17" s="147">
        <v>0</v>
      </c>
      <c r="AG17" s="147">
        <v>0</v>
      </c>
      <c r="AH17" s="147">
        <v>0</v>
      </c>
      <c r="AI17" s="147">
        <v>0</v>
      </c>
      <c r="AJ17" s="147">
        <v>0</v>
      </c>
      <c r="AK17" s="147">
        <v>0</v>
      </c>
      <c r="AL17" s="147">
        <v>0</v>
      </c>
      <c r="AM17" s="148">
        <v>23.2</v>
      </c>
      <c r="AN17" s="148"/>
      <c r="AO17" s="148"/>
      <c r="AP17" s="148"/>
      <c r="AQ17" s="148"/>
      <c r="AR17" s="148"/>
      <c r="AS17" s="148"/>
      <c r="AT17" s="148"/>
      <c r="AU17" s="148"/>
      <c r="AV17" s="148"/>
      <c r="AW17" s="148"/>
      <c r="AX17" s="148"/>
      <c r="BA17" s="149">
        <v>23.2</v>
      </c>
      <c r="BB17" s="149">
        <v>0</v>
      </c>
      <c r="BC17" s="149">
        <v>0</v>
      </c>
      <c r="BD17" s="149">
        <v>0</v>
      </c>
      <c r="BE17" s="149">
        <v>0</v>
      </c>
      <c r="BF17" s="149">
        <v>0</v>
      </c>
      <c r="BG17" s="149">
        <v>0</v>
      </c>
      <c r="BH17" s="149">
        <v>0</v>
      </c>
      <c r="BI17" s="149">
        <v>0</v>
      </c>
      <c r="BJ17" s="149">
        <v>0</v>
      </c>
      <c r="BK17" s="149">
        <v>0</v>
      </c>
      <c r="BL17" s="149">
        <v>0</v>
      </c>
      <c r="BM17" s="149">
        <v>0</v>
      </c>
      <c r="BN17" s="149">
        <v>0</v>
      </c>
    </row>
    <row r="18" spans="1:69">
      <c r="A18" s="1" t="s">
        <v>2130</v>
      </c>
      <c r="B18" s="1" t="s">
        <v>2250</v>
      </c>
      <c r="C18" s="1" t="s">
        <v>5157</v>
      </c>
      <c r="D18" s="1" t="s">
        <v>5158</v>
      </c>
      <c r="E18" s="145">
        <v>35246</v>
      </c>
      <c r="F18" s="145">
        <v>2</v>
      </c>
      <c r="G18" s="146">
        <v>39814</v>
      </c>
      <c r="H18" s="146">
        <v>40178</v>
      </c>
      <c r="I18" s="145">
        <v>2009</v>
      </c>
      <c r="J18" s="145">
        <v>12</v>
      </c>
      <c r="K18" s="145">
        <v>47</v>
      </c>
      <c r="M18" s="151">
        <v>79</v>
      </c>
      <c r="Y18" s="147">
        <v>47</v>
      </c>
      <c r="Z18" s="147">
        <v>0</v>
      </c>
      <c r="AA18" s="147">
        <v>79</v>
      </c>
      <c r="AB18" s="147">
        <v>0</v>
      </c>
      <c r="AC18" s="147">
        <v>0</v>
      </c>
      <c r="AD18" s="147">
        <v>0</v>
      </c>
      <c r="AE18" s="147">
        <v>0</v>
      </c>
      <c r="AF18" s="147">
        <v>0</v>
      </c>
      <c r="AG18" s="147">
        <v>0</v>
      </c>
      <c r="AH18" s="147">
        <v>0</v>
      </c>
      <c r="AI18" s="147">
        <v>0</v>
      </c>
      <c r="AJ18" s="147">
        <v>0</v>
      </c>
      <c r="AK18" s="147">
        <v>0</v>
      </c>
      <c r="AL18" s="147">
        <v>0</v>
      </c>
      <c r="AM18" s="148">
        <v>50</v>
      </c>
      <c r="AN18" s="148"/>
      <c r="AO18" s="148">
        <v>60</v>
      </c>
      <c r="AP18" s="148"/>
      <c r="AQ18" s="148"/>
      <c r="AR18" s="148"/>
      <c r="AS18" s="148"/>
      <c r="AT18" s="148"/>
      <c r="AU18" s="148"/>
      <c r="AV18" s="148"/>
      <c r="AW18" s="148"/>
      <c r="AX18" s="148"/>
      <c r="BA18" s="149">
        <v>50</v>
      </c>
      <c r="BB18" s="149">
        <v>0</v>
      </c>
      <c r="BC18" s="149">
        <v>60</v>
      </c>
      <c r="BD18" s="149">
        <v>0</v>
      </c>
      <c r="BE18" s="149">
        <v>0</v>
      </c>
      <c r="BF18" s="149">
        <v>0</v>
      </c>
      <c r="BG18" s="149">
        <v>0</v>
      </c>
      <c r="BH18" s="149">
        <v>0</v>
      </c>
      <c r="BI18" s="149">
        <v>0</v>
      </c>
      <c r="BJ18" s="149">
        <v>0</v>
      </c>
      <c r="BK18" s="149">
        <v>0</v>
      </c>
      <c r="BL18" s="149">
        <v>0</v>
      </c>
      <c r="BM18" s="149">
        <v>0</v>
      </c>
      <c r="BN18" s="149">
        <v>0</v>
      </c>
      <c r="BQ18" s="1" t="s">
        <v>5166</v>
      </c>
    </row>
    <row r="19" spans="1:69">
      <c r="A19" s="1" t="s">
        <v>3166</v>
      </c>
      <c r="B19" s="1" t="s">
        <v>2249</v>
      </c>
      <c r="C19" s="1" t="s">
        <v>5157</v>
      </c>
      <c r="D19" s="1" t="s">
        <v>5158</v>
      </c>
      <c r="E19" s="145">
        <v>35248</v>
      </c>
      <c r="F19" s="145">
        <v>1</v>
      </c>
      <c r="G19" s="146">
        <v>39814</v>
      </c>
      <c r="H19" s="146">
        <v>40178</v>
      </c>
      <c r="I19" s="145">
        <v>2009</v>
      </c>
      <c r="J19" s="145">
        <v>12</v>
      </c>
      <c r="K19" s="145">
        <v>44</v>
      </c>
      <c r="Y19" s="147">
        <v>44</v>
      </c>
      <c r="Z19" s="147">
        <v>0</v>
      </c>
      <c r="AA19" s="147">
        <v>0</v>
      </c>
      <c r="AB19" s="147">
        <v>0</v>
      </c>
      <c r="AC19" s="147">
        <v>0</v>
      </c>
      <c r="AD19" s="147">
        <v>0</v>
      </c>
      <c r="AE19" s="147">
        <v>0</v>
      </c>
      <c r="AF19" s="147">
        <v>0</v>
      </c>
      <c r="AG19" s="147">
        <v>0</v>
      </c>
      <c r="AH19" s="147">
        <v>0</v>
      </c>
      <c r="AI19" s="147">
        <v>0</v>
      </c>
      <c r="AJ19" s="147">
        <v>0</v>
      </c>
      <c r="AK19" s="147">
        <v>0</v>
      </c>
      <c r="AL19" s="147">
        <v>0</v>
      </c>
      <c r="AM19" s="148">
        <v>44</v>
      </c>
      <c r="AN19" s="148"/>
      <c r="AO19" s="148"/>
      <c r="AP19" s="148"/>
      <c r="AQ19" s="148"/>
      <c r="AR19" s="148"/>
      <c r="AS19" s="148"/>
      <c r="AT19" s="148"/>
      <c r="AU19" s="148"/>
      <c r="AV19" s="148"/>
      <c r="AW19" s="148"/>
      <c r="AX19" s="148"/>
      <c r="BA19" s="149">
        <v>44</v>
      </c>
      <c r="BB19" s="149">
        <v>0</v>
      </c>
      <c r="BC19" s="149">
        <v>0</v>
      </c>
      <c r="BD19" s="149">
        <v>0</v>
      </c>
      <c r="BE19" s="149">
        <v>0</v>
      </c>
      <c r="BF19" s="149">
        <v>0</v>
      </c>
      <c r="BG19" s="149">
        <v>0</v>
      </c>
      <c r="BH19" s="149">
        <v>0</v>
      </c>
      <c r="BI19" s="149">
        <v>0</v>
      </c>
      <c r="BJ19" s="149">
        <v>0</v>
      </c>
      <c r="BK19" s="149">
        <v>0</v>
      </c>
      <c r="BL19" s="149">
        <v>0</v>
      </c>
      <c r="BM19" s="149">
        <v>0</v>
      </c>
      <c r="BN19" s="149">
        <v>0</v>
      </c>
    </row>
    <row r="20" spans="1:69">
      <c r="A20" s="1" t="s">
        <v>4617</v>
      </c>
      <c r="B20" s="1" t="s">
        <v>2249</v>
      </c>
      <c r="C20" s="1" t="s">
        <v>5157</v>
      </c>
      <c r="D20" s="1" t="s">
        <v>5158</v>
      </c>
      <c r="E20" s="145">
        <v>35249</v>
      </c>
      <c r="F20" s="145">
        <v>1</v>
      </c>
      <c r="G20" s="146">
        <v>39814</v>
      </c>
      <c r="H20" s="146">
        <v>40178</v>
      </c>
      <c r="I20" s="145">
        <v>2009</v>
      </c>
      <c r="J20" s="145">
        <v>12</v>
      </c>
      <c r="K20" s="145">
        <v>32</v>
      </c>
      <c r="Y20" s="147">
        <v>32</v>
      </c>
      <c r="Z20" s="147">
        <v>0</v>
      </c>
      <c r="AA20" s="147">
        <v>0</v>
      </c>
      <c r="AB20" s="147">
        <v>0</v>
      </c>
      <c r="AC20" s="147">
        <v>0</v>
      </c>
      <c r="AD20" s="147">
        <v>0</v>
      </c>
      <c r="AE20" s="147">
        <v>0</v>
      </c>
      <c r="AF20" s="147">
        <v>0</v>
      </c>
      <c r="AG20" s="147">
        <v>0</v>
      </c>
      <c r="AH20" s="147">
        <v>0</v>
      </c>
      <c r="AI20" s="147">
        <v>0</v>
      </c>
      <c r="AJ20" s="147">
        <v>0</v>
      </c>
      <c r="AK20" s="147">
        <v>0</v>
      </c>
      <c r="AL20" s="147">
        <v>0</v>
      </c>
      <c r="AM20" s="148">
        <v>31.8</v>
      </c>
      <c r="AN20" s="148"/>
      <c r="AO20" s="148">
        <v>0.2</v>
      </c>
      <c r="AP20" s="148"/>
      <c r="AQ20" s="148"/>
      <c r="AR20" s="148"/>
      <c r="AS20" s="148"/>
      <c r="AT20" s="148"/>
      <c r="AU20" s="148"/>
      <c r="AV20" s="148"/>
      <c r="AW20" s="148"/>
      <c r="AX20" s="148"/>
      <c r="BA20" s="149">
        <v>31.8</v>
      </c>
      <c r="BB20" s="149">
        <v>0</v>
      </c>
      <c r="BC20" s="149">
        <v>0.2</v>
      </c>
      <c r="BD20" s="149">
        <v>0</v>
      </c>
      <c r="BE20" s="149">
        <v>0</v>
      </c>
      <c r="BF20" s="149">
        <v>0</v>
      </c>
      <c r="BG20" s="149">
        <v>0</v>
      </c>
      <c r="BH20" s="149">
        <v>0</v>
      </c>
      <c r="BI20" s="149">
        <v>0</v>
      </c>
      <c r="BJ20" s="149">
        <v>0</v>
      </c>
      <c r="BK20" s="149">
        <v>0</v>
      </c>
      <c r="BL20" s="149">
        <v>0</v>
      </c>
      <c r="BM20" s="149">
        <v>0</v>
      </c>
      <c r="BN20" s="149">
        <v>0</v>
      </c>
    </row>
    <row r="21" spans="1:69">
      <c r="A21" s="1" t="s">
        <v>4617</v>
      </c>
      <c r="B21" s="1" t="s">
        <v>2250</v>
      </c>
      <c r="C21" s="1" t="s">
        <v>5157</v>
      </c>
      <c r="D21" s="1" t="s">
        <v>5158</v>
      </c>
      <c r="E21" s="145">
        <v>35250</v>
      </c>
      <c r="F21" s="145">
        <v>2</v>
      </c>
      <c r="G21" s="146">
        <v>39814</v>
      </c>
      <c r="H21" s="146">
        <v>39872</v>
      </c>
      <c r="I21" s="145">
        <v>2009</v>
      </c>
      <c r="J21" s="145">
        <v>2</v>
      </c>
      <c r="K21" s="145">
        <v>24</v>
      </c>
      <c r="M21" s="151">
        <v>20</v>
      </c>
      <c r="Y21" s="147">
        <v>4</v>
      </c>
      <c r="Z21" s="147">
        <v>0</v>
      </c>
      <c r="AA21" s="147">
        <v>3.3333333333333335</v>
      </c>
      <c r="AB21" s="147">
        <v>0</v>
      </c>
      <c r="AC21" s="147">
        <v>0</v>
      </c>
      <c r="AD21" s="147">
        <v>0</v>
      </c>
      <c r="AE21" s="147">
        <v>0</v>
      </c>
      <c r="AF21" s="147">
        <v>0</v>
      </c>
      <c r="AG21" s="147">
        <v>0</v>
      </c>
      <c r="AH21" s="147">
        <v>0</v>
      </c>
      <c r="AI21" s="147">
        <v>0</v>
      </c>
      <c r="AJ21" s="147">
        <v>0</v>
      </c>
      <c r="AK21" s="147">
        <v>0</v>
      </c>
      <c r="AL21" s="147">
        <v>0</v>
      </c>
      <c r="AM21" s="148">
        <v>24</v>
      </c>
      <c r="AN21" s="148"/>
      <c r="AO21" s="148">
        <v>20</v>
      </c>
      <c r="AP21" s="148"/>
      <c r="AQ21" s="148"/>
      <c r="AR21" s="148"/>
      <c r="AS21" s="148"/>
      <c r="AT21" s="148"/>
      <c r="AU21" s="148"/>
      <c r="AV21" s="148"/>
      <c r="AW21" s="148"/>
      <c r="AX21" s="148"/>
      <c r="BA21" s="149">
        <v>4</v>
      </c>
      <c r="BB21" s="149">
        <v>0</v>
      </c>
      <c r="BC21" s="149">
        <v>3.3333333333333335</v>
      </c>
      <c r="BD21" s="149">
        <v>0</v>
      </c>
      <c r="BE21" s="149">
        <v>0</v>
      </c>
      <c r="BF21" s="149">
        <v>0</v>
      </c>
      <c r="BG21" s="149">
        <v>0</v>
      </c>
      <c r="BH21" s="149">
        <v>0</v>
      </c>
      <c r="BI21" s="149">
        <v>0</v>
      </c>
      <c r="BJ21" s="149">
        <v>0</v>
      </c>
      <c r="BK21" s="149">
        <v>0</v>
      </c>
      <c r="BL21" s="149">
        <v>0</v>
      </c>
      <c r="BM21" s="149">
        <v>0</v>
      </c>
      <c r="BN21" s="149">
        <v>0</v>
      </c>
      <c r="BQ21" s="1" t="s">
        <v>5167</v>
      </c>
    </row>
    <row r="22" spans="1:69">
      <c r="A22" s="1" t="s">
        <v>4617</v>
      </c>
      <c r="B22" s="1" t="s">
        <v>2250</v>
      </c>
      <c r="C22" s="1" t="s">
        <v>5157</v>
      </c>
      <c r="D22" s="1" t="s">
        <v>5158</v>
      </c>
      <c r="E22" s="145">
        <v>35250</v>
      </c>
      <c r="F22" s="145">
        <v>2</v>
      </c>
      <c r="G22" s="146">
        <v>39873</v>
      </c>
      <c r="H22" s="146">
        <v>40178</v>
      </c>
      <c r="I22" s="145">
        <v>2009</v>
      </c>
      <c r="J22" s="145">
        <v>10</v>
      </c>
      <c r="K22" s="145">
        <v>24</v>
      </c>
      <c r="M22" s="151">
        <v>40</v>
      </c>
      <c r="Y22" s="147">
        <v>20</v>
      </c>
      <c r="Z22" s="147">
        <v>0</v>
      </c>
      <c r="AA22" s="147">
        <v>33.333333333333336</v>
      </c>
      <c r="AB22" s="147">
        <v>0</v>
      </c>
      <c r="AC22" s="147">
        <v>0</v>
      </c>
      <c r="AD22" s="147">
        <v>0</v>
      </c>
      <c r="AE22" s="147">
        <v>0</v>
      </c>
      <c r="AF22" s="147">
        <v>0</v>
      </c>
      <c r="AG22" s="147">
        <v>0</v>
      </c>
      <c r="AH22" s="147">
        <v>0</v>
      </c>
      <c r="AI22" s="147">
        <v>0</v>
      </c>
      <c r="AJ22" s="147">
        <v>0</v>
      </c>
      <c r="AK22" s="147">
        <v>0</v>
      </c>
      <c r="AL22" s="147">
        <v>0</v>
      </c>
      <c r="AM22" s="148">
        <v>24</v>
      </c>
      <c r="AN22" s="148"/>
      <c r="AO22" s="148">
        <v>20</v>
      </c>
      <c r="AP22" s="148"/>
      <c r="AQ22" s="148"/>
      <c r="AR22" s="148"/>
      <c r="AS22" s="148"/>
      <c r="AT22" s="148"/>
      <c r="AU22" s="148"/>
      <c r="AV22" s="148"/>
      <c r="AW22" s="148"/>
      <c r="AX22" s="148"/>
      <c r="BA22" s="149">
        <v>20</v>
      </c>
      <c r="BB22" s="149">
        <v>0</v>
      </c>
      <c r="BC22" s="149">
        <v>16.666666666666668</v>
      </c>
      <c r="BD22" s="149">
        <v>0</v>
      </c>
      <c r="BE22" s="149">
        <v>0</v>
      </c>
      <c r="BF22" s="149">
        <v>0</v>
      </c>
      <c r="BG22" s="149">
        <v>0</v>
      </c>
      <c r="BH22" s="149">
        <v>0</v>
      </c>
      <c r="BI22" s="149">
        <v>0</v>
      </c>
      <c r="BJ22" s="149">
        <v>0</v>
      </c>
      <c r="BK22" s="149">
        <v>0</v>
      </c>
      <c r="BL22" s="149">
        <v>0</v>
      </c>
      <c r="BM22" s="149">
        <v>0</v>
      </c>
      <c r="BN22" s="149">
        <v>0</v>
      </c>
      <c r="BQ22" s="1" t="s">
        <v>5167</v>
      </c>
    </row>
    <row r="23" spans="1:69">
      <c r="A23" s="1" t="s">
        <v>3436</v>
      </c>
      <c r="B23" s="1" t="s">
        <v>2249</v>
      </c>
      <c r="C23" s="1" t="s">
        <v>5157</v>
      </c>
      <c r="D23" s="1" t="s">
        <v>5158</v>
      </c>
      <c r="E23" s="145">
        <v>35253</v>
      </c>
      <c r="F23" s="145">
        <v>1</v>
      </c>
      <c r="G23" s="146">
        <v>39814</v>
      </c>
      <c r="H23" s="146">
        <v>40178</v>
      </c>
      <c r="I23" s="145">
        <v>2009</v>
      </c>
      <c r="J23" s="145">
        <v>12</v>
      </c>
      <c r="K23" s="145">
        <v>44</v>
      </c>
      <c r="Y23" s="147">
        <v>44</v>
      </c>
      <c r="Z23" s="147">
        <v>0</v>
      </c>
      <c r="AA23" s="147">
        <v>0</v>
      </c>
      <c r="AB23" s="147">
        <v>0</v>
      </c>
      <c r="AC23" s="147">
        <v>0</v>
      </c>
      <c r="AD23" s="147">
        <v>0</v>
      </c>
      <c r="AE23" s="147">
        <v>0</v>
      </c>
      <c r="AF23" s="147">
        <v>0</v>
      </c>
      <c r="AG23" s="147">
        <v>0</v>
      </c>
      <c r="AH23" s="147">
        <v>0</v>
      </c>
      <c r="AI23" s="147">
        <v>0</v>
      </c>
      <c r="AJ23" s="147">
        <v>0</v>
      </c>
      <c r="AK23" s="147">
        <v>0</v>
      </c>
      <c r="AL23" s="147">
        <v>0</v>
      </c>
      <c r="AM23" s="148">
        <v>43.6</v>
      </c>
      <c r="AN23" s="148"/>
      <c r="AO23" s="148">
        <v>0.2</v>
      </c>
      <c r="AP23" s="148"/>
      <c r="AQ23" s="148"/>
      <c r="AR23" s="148"/>
      <c r="AS23" s="148"/>
      <c r="AT23" s="148"/>
      <c r="AU23" s="148"/>
      <c r="AV23" s="148"/>
      <c r="AW23" s="148"/>
      <c r="AX23" s="148"/>
      <c r="BA23" s="149">
        <v>43.6</v>
      </c>
      <c r="BB23" s="149">
        <v>0</v>
      </c>
      <c r="BC23" s="149">
        <v>0.2</v>
      </c>
      <c r="BD23" s="149">
        <v>0</v>
      </c>
      <c r="BE23" s="149">
        <v>0</v>
      </c>
      <c r="BF23" s="149">
        <v>0</v>
      </c>
      <c r="BG23" s="149">
        <v>0</v>
      </c>
      <c r="BH23" s="149">
        <v>0</v>
      </c>
      <c r="BI23" s="149">
        <v>0</v>
      </c>
      <c r="BJ23" s="149">
        <v>0</v>
      </c>
      <c r="BK23" s="149">
        <v>0</v>
      </c>
      <c r="BL23" s="149">
        <v>0</v>
      </c>
      <c r="BM23" s="149">
        <v>0</v>
      </c>
      <c r="BN23" s="149">
        <v>0</v>
      </c>
    </row>
    <row r="24" spans="1:69">
      <c r="A24" s="1" t="s">
        <v>4287</v>
      </c>
      <c r="B24" s="1" t="s">
        <v>2249</v>
      </c>
      <c r="C24" s="1" t="s">
        <v>5157</v>
      </c>
      <c r="D24" s="1" t="s">
        <v>5158</v>
      </c>
      <c r="E24" s="145">
        <v>35255</v>
      </c>
      <c r="F24" s="145">
        <v>1</v>
      </c>
      <c r="G24" s="146">
        <v>39814</v>
      </c>
      <c r="H24" s="146">
        <v>40178</v>
      </c>
      <c r="I24" s="145">
        <v>2009</v>
      </c>
      <c r="J24" s="145">
        <v>12</v>
      </c>
      <c r="K24" s="145">
        <v>24</v>
      </c>
      <c r="Y24" s="147">
        <v>24</v>
      </c>
      <c r="Z24" s="147">
        <v>0</v>
      </c>
      <c r="AA24" s="147">
        <v>0</v>
      </c>
      <c r="AB24" s="147">
        <v>0</v>
      </c>
      <c r="AC24" s="147">
        <v>0</v>
      </c>
      <c r="AD24" s="147">
        <v>0</v>
      </c>
      <c r="AE24" s="147">
        <v>0</v>
      </c>
      <c r="AF24" s="147">
        <v>0</v>
      </c>
      <c r="AG24" s="147">
        <v>0</v>
      </c>
      <c r="AH24" s="147">
        <v>0</v>
      </c>
      <c r="AI24" s="147">
        <v>0</v>
      </c>
      <c r="AJ24" s="147">
        <v>0</v>
      </c>
      <c r="AK24" s="147">
        <v>0</v>
      </c>
      <c r="AL24" s="147">
        <v>0</v>
      </c>
      <c r="AM24" s="148">
        <v>24</v>
      </c>
      <c r="AN24" s="148"/>
      <c r="AO24" s="148"/>
      <c r="AP24" s="148"/>
      <c r="AQ24" s="148"/>
      <c r="AR24" s="148"/>
      <c r="AS24" s="148"/>
      <c r="AT24" s="148"/>
      <c r="AU24" s="148"/>
      <c r="AV24" s="148"/>
      <c r="AW24" s="148"/>
      <c r="AX24" s="148"/>
      <c r="BA24" s="149">
        <v>24</v>
      </c>
      <c r="BB24" s="149">
        <v>0</v>
      </c>
      <c r="BC24" s="149">
        <v>0</v>
      </c>
      <c r="BD24" s="149">
        <v>0</v>
      </c>
      <c r="BE24" s="149">
        <v>0</v>
      </c>
      <c r="BF24" s="149">
        <v>0</v>
      </c>
      <c r="BG24" s="149">
        <v>0</v>
      </c>
      <c r="BH24" s="149">
        <v>0</v>
      </c>
      <c r="BI24" s="149">
        <v>0</v>
      </c>
      <c r="BJ24" s="149">
        <v>0</v>
      </c>
      <c r="BK24" s="149">
        <v>0</v>
      </c>
      <c r="BL24" s="149">
        <v>0</v>
      </c>
      <c r="BM24" s="149">
        <v>0</v>
      </c>
      <c r="BN24" s="149">
        <v>0</v>
      </c>
    </row>
    <row r="25" spans="1:69">
      <c r="A25" s="1" t="s">
        <v>4287</v>
      </c>
      <c r="B25" s="1" t="s">
        <v>2249</v>
      </c>
      <c r="C25" s="1" t="s">
        <v>5157</v>
      </c>
      <c r="D25" s="1" t="s">
        <v>5158</v>
      </c>
      <c r="E25" s="145">
        <v>35256</v>
      </c>
      <c r="F25" s="145" t="s">
        <v>5160</v>
      </c>
      <c r="G25" s="146">
        <v>39814</v>
      </c>
      <c r="H25" s="146">
        <v>40178</v>
      </c>
      <c r="I25" s="145">
        <v>2009</v>
      </c>
      <c r="J25" s="145">
        <v>12</v>
      </c>
      <c r="K25" s="145">
        <v>24</v>
      </c>
      <c r="Y25" s="147">
        <v>24</v>
      </c>
      <c r="Z25" s="147">
        <v>0</v>
      </c>
      <c r="AA25" s="147">
        <v>0</v>
      </c>
      <c r="AB25" s="147">
        <v>0</v>
      </c>
      <c r="AC25" s="147">
        <v>0</v>
      </c>
      <c r="AD25" s="147">
        <v>0</v>
      </c>
      <c r="AE25" s="147">
        <v>0</v>
      </c>
      <c r="AF25" s="147">
        <v>0</v>
      </c>
      <c r="AG25" s="147">
        <v>0</v>
      </c>
      <c r="AH25" s="147">
        <v>0</v>
      </c>
      <c r="AI25" s="147">
        <v>0</v>
      </c>
      <c r="AJ25" s="147">
        <v>0</v>
      </c>
      <c r="AK25" s="147">
        <v>0</v>
      </c>
      <c r="AL25" s="147">
        <v>0</v>
      </c>
      <c r="AM25" s="148">
        <v>24.3</v>
      </c>
      <c r="AN25" s="148"/>
      <c r="AO25" s="148"/>
      <c r="AP25" s="148"/>
      <c r="AQ25" s="148"/>
      <c r="AR25" s="148"/>
      <c r="AS25" s="148"/>
      <c r="AT25" s="148"/>
      <c r="AU25" s="148"/>
      <c r="AV25" s="148"/>
      <c r="AW25" s="148"/>
      <c r="AX25" s="148"/>
      <c r="BA25" s="149">
        <v>24.3</v>
      </c>
      <c r="BB25" s="149">
        <v>0</v>
      </c>
      <c r="BC25" s="149">
        <v>0</v>
      </c>
      <c r="BD25" s="149">
        <v>0</v>
      </c>
      <c r="BE25" s="149">
        <v>0</v>
      </c>
      <c r="BF25" s="149">
        <v>0</v>
      </c>
      <c r="BG25" s="149">
        <v>0</v>
      </c>
      <c r="BH25" s="149">
        <v>0</v>
      </c>
      <c r="BI25" s="149">
        <v>0</v>
      </c>
      <c r="BJ25" s="149">
        <v>0</v>
      </c>
      <c r="BK25" s="149">
        <v>0</v>
      </c>
      <c r="BL25" s="149">
        <v>0</v>
      </c>
      <c r="BM25" s="149">
        <v>0</v>
      </c>
      <c r="BN25" s="149">
        <v>0</v>
      </c>
    </row>
    <row r="26" spans="1:69">
      <c r="A26" s="1" t="s">
        <v>4617</v>
      </c>
      <c r="B26" s="1" t="s">
        <v>2249</v>
      </c>
      <c r="C26" s="1" t="s">
        <v>5157</v>
      </c>
      <c r="D26" s="1" t="s">
        <v>5158</v>
      </c>
      <c r="E26" s="145">
        <v>35257</v>
      </c>
      <c r="F26" s="145">
        <v>1</v>
      </c>
      <c r="G26" s="146">
        <v>39814</v>
      </c>
      <c r="H26" s="146">
        <v>40178</v>
      </c>
      <c r="I26" s="145">
        <v>2009</v>
      </c>
      <c r="J26" s="145">
        <v>12</v>
      </c>
      <c r="K26" s="145">
        <v>46</v>
      </c>
      <c r="Y26" s="147">
        <v>46</v>
      </c>
      <c r="Z26" s="147">
        <v>0</v>
      </c>
      <c r="AA26" s="147">
        <v>0</v>
      </c>
      <c r="AB26" s="147">
        <v>0</v>
      </c>
      <c r="AC26" s="147">
        <v>0</v>
      </c>
      <c r="AD26" s="147">
        <v>0</v>
      </c>
      <c r="AE26" s="147">
        <v>0</v>
      </c>
      <c r="AF26" s="147">
        <v>0</v>
      </c>
      <c r="AG26" s="147">
        <v>0</v>
      </c>
      <c r="AH26" s="147">
        <v>0</v>
      </c>
      <c r="AI26" s="147">
        <v>0</v>
      </c>
      <c r="AJ26" s="147">
        <v>0</v>
      </c>
      <c r="AK26" s="147">
        <v>0</v>
      </c>
      <c r="AL26" s="147">
        <v>0</v>
      </c>
      <c r="AM26" s="148">
        <v>47</v>
      </c>
      <c r="AN26" s="148"/>
      <c r="AO26" s="148">
        <v>0.3</v>
      </c>
      <c r="AP26" s="148"/>
      <c r="AQ26" s="148"/>
      <c r="AR26" s="148"/>
      <c r="AS26" s="148"/>
      <c r="AT26" s="148"/>
      <c r="AU26" s="148"/>
      <c r="AV26" s="148"/>
      <c r="AW26" s="148"/>
      <c r="AX26" s="148"/>
      <c r="BA26" s="149">
        <v>47</v>
      </c>
      <c r="BB26" s="149">
        <v>0</v>
      </c>
      <c r="BC26" s="149">
        <v>0.3</v>
      </c>
      <c r="BD26" s="149">
        <v>0</v>
      </c>
      <c r="BE26" s="149">
        <v>0</v>
      </c>
      <c r="BF26" s="149">
        <v>0</v>
      </c>
      <c r="BG26" s="149">
        <v>0</v>
      </c>
      <c r="BH26" s="149">
        <v>0</v>
      </c>
      <c r="BI26" s="149">
        <v>0</v>
      </c>
      <c r="BJ26" s="149">
        <v>0</v>
      </c>
      <c r="BK26" s="149">
        <v>0</v>
      </c>
      <c r="BL26" s="149">
        <v>0</v>
      </c>
      <c r="BM26" s="149">
        <v>0</v>
      </c>
      <c r="BN26" s="149">
        <v>0</v>
      </c>
    </row>
    <row r="27" spans="1:69">
      <c r="A27" s="1" t="s">
        <v>4617</v>
      </c>
      <c r="B27" s="1" t="s">
        <v>2249</v>
      </c>
      <c r="C27" s="1" t="s">
        <v>5157</v>
      </c>
      <c r="D27" s="1" t="s">
        <v>5158</v>
      </c>
      <c r="E27" s="145">
        <v>35258</v>
      </c>
      <c r="F27" s="145">
        <v>1</v>
      </c>
      <c r="G27" s="146">
        <v>39814</v>
      </c>
      <c r="H27" s="146">
        <v>40178</v>
      </c>
      <c r="I27" s="145">
        <v>2009</v>
      </c>
      <c r="J27" s="145">
        <v>12</v>
      </c>
      <c r="K27" s="145">
        <v>43</v>
      </c>
      <c r="Y27" s="147">
        <v>43</v>
      </c>
      <c r="Z27" s="147">
        <v>0</v>
      </c>
      <c r="AA27" s="147">
        <v>0</v>
      </c>
      <c r="AB27" s="147">
        <v>0</v>
      </c>
      <c r="AC27" s="147">
        <v>0</v>
      </c>
      <c r="AD27" s="147">
        <v>0</v>
      </c>
      <c r="AE27" s="147">
        <v>0</v>
      </c>
      <c r="AF27" s="147">
        <v>0</v>
      </c>
      <c r="AG27" s="147">
        <v>0</v>
      </c>
      <c r="AH27" s="147">
        <v>0</v>
      </c>
      <c r="AI27" s="147">
        <v>0</v>
      </c>
      <c r="AJ27" s="147">
        <v>0</v>
      </c>
      <c r="AK27" s="147">
        <v>0</v>
      </c>
      <c r="AL27" s="147">
        <v>0</v>
      </c>
      <c r="AM27" s="148">
        <v>42.7</v>
      </c>
      <c r="AN27" s="148"/>
      <c r="AO27" s="148">
        <v>0.3</v>
      </c>
      <c r="AP27" s="148"/>
      <c r="AQ27" s="148"/>
      <c r="AR27" s="148"/>
      <c r="AS27" s="148"/>
      <c r="AT27" s="148"/>
      <c r="AU27" s="148"/>
      <c r="AV27" s="148"/>
      <c r="AW27" s="148"/>
      <c r="AX27" s="148"/>
      <c r="BA27" s="149">
        <v>42.7</v>
      </c>
      <c r="BB27" s="149">
        <v>0</v>
      </c>
      <c r="BC27" s="149">
        <v>0.3</v>
      </c>
      <c r="BD27" s="149">
        <v>0</v>
      </c>
      <c r="BE27" s="149">
        <v>0</v>
      </c>
      <c r="BF27" s="149">
        <v>0</v>
      </c>
      <c r="BG27" s="149">
        <v>0</v>
      </c>
      <c r="BH27" s="149">
        <v>0</v>
      </c>
      <c r="BI27" s="149">
        <v>0</v>
      </c>
      <c r="BJ27" s="149">
        <v>0</v>
      </c>
      <c r="BK27" s="149">
        <v>0</v>
      </c>
      <c r="BL27" s="149">
        <v>0</v>
      </c>
      <c r="BM27" s="149">
        <v>0</v>
      </c>
      <c r="BN27" s="149">
        <v>0</v>
      </c>
    </row>
    <row r="28" spans="1:69">
      <c r="A28" s="1" t="s">
        <v>3166</v>
      </c>
      <c r="B28" s="1" t="s">
        <v>2249</v>
      </c>
      <c r="C28" s="1" t="s">
        <v>5157</v>
      </c>
      <c r="D28" s="1" t="s">
        <v>5158</v>
      </c>
      <c r="E28" s="145">
        <v>35259</v>
      </c>
      <c r="F28" s="145">
        <v>1</v>
      </c>
      <c r="G28" s="146">
        <v>39814</v>
      </c>
      <c r="H28" s="146">
        <v>40178</v>
      </c>
      <c r="I28" s="145">
        <v>2009</v>
      </c>
      <c r="J28" s="145">
        <v>12</v>
      </c>
      <c r="K28" s="145">
        <v>64</v>
      </c>
      <c r="Y28" s="147">
        <v>64</v>
      </c>
      <c r="Z28" s="147">
        <v>0</v>
      </c>
      <c r="AA28" s="147">
        <v>0</v>
      </c>
      <c r="AB28" s="147">
        <v>0</v>
      </c>
      <c r="AC28" s="147">
        <v>0</v>
      </c>
      <c r="AD28" s="147">
        <v>0</v>
      </c>
      <c r="AE28" s="147">
        <v>0</v>
      </c>
      <c r="AF28" s="147">
        <v>0</v>
      </c>
      <c r="AG28" s="147">
        <v>0</v>
      </c>
      <c r="AH28" s="147">
        <v>0</v>
      </c>
      <c r="AI28" s="147">
        <v>0</v>
      </c>
      <c r="AJ28" s="147">
        <v>0</v>
      </c>
      <c r="AK28" s="147">
        <v>0</v>
      </c>
      <c r="AL28" s="147">
        <v>0</v>
      </c>
      <c r="AM28" s="148">
        <v>63.9</v>
      </c>
      <c r="AN28" s="148"/>
      <c r="AO28" s="148"/>
      <c r="AP28" s="148"/>
      <c r="AQ28" s="148"/>
      <c r="AR28" s="148"/>
      <c r="AS28" s="148"/>
      <c r="AT28" s="148"/>
      <c r="AU28" s="148"/>
      <c r="AV28" s="148"/>
      <c r="AW28" s="148"/>
      <c r="AX28" s="148"/>
      <c r="BA28" s="149">
        <v>63.9</v>
      </c>
      <c r="BB28" s="149">
        <v>0</v>
      </c>
      <c r="BC28" s="149">
        <v>0</v>
      </c>
      <c r="BD28" s="149">
        <v>0</v>
      </c>
      <c r="BE28" s="149">
        <v>0</v>
      </c>
      <c r="BF28" s="149">
        <v>0</v>
      </c>
      <c r="BG28" s="149">
        <v>0</v>
      </c>
      <c r="BH28" s="149">
        <v>0</v>
      </c>
      <c r="BI28" s="149">
        <v>0</v>
      </c>
      <c r="BJ28" s="149">
        <v>0</v>
      </c>
      <c r="BK28" s="149">
        <v>0</v>
      </c>
      <c r="BL28" s="149">
        <v>0</v>
      </c>
      <c r="BM28" s="149">
        <v>0</v>
      </c>
      <c r="BN28" s="149">
        <v>0</v>
      </c>
    </row>
    <row r="29" spans="1:69">
      <c r="A29" s="1" t="s">
        <v>3436</v>
      </c>
      <c r="B29" s="1" t="s">
        <v>2249</v>
      </c>
      <c r="C29" s="1" t="s">
        <v>5157</v>
      </c>
      <c r="D29" s="1" t="s">
        <v>5158</v>
      </c>
      <c r="E29" s="145">
        <v>35260</v>
      </c>
      <c r="F29" s="145" t="s">
        <v>5160</v>
      </c>
      <c r="G29" s="146">
        <v>39814</v>
      </c>
      <c r="H29" s="146">
        <v>40178</v>
      </c>
      <c r="I29" s="145">
        <v>2009</v>
      </c>
      <c r="J29" s="145">
        <v>12</v>
      </c>
      <c r="K29" s="145">
        <v>28</v>
      </c>
      <c r="Y29" s="147">
        <v>28</v>
      </c>
      <c r="Z29" s="147">
        <v>0</v>
      </c>
      <c r="AA29" s="147">
        <v>0</v>
      </c>
      <c r="AB29" s="147">
        <v>0</v>
      </c>
      <c r="AC29" s="147">
        <v>0</v>
      </c>
      <c r="AD29" s="147">
        <v>0</v>
      </c>
      <c r="AE29" s="147">
        <v>0</v>
      </c>
      <c r="AF29" s="147">
        <v>0</v>
      </c>
      <c r="AG29" s="147">
        <v>0</v>
      </c>
      <c r="AH29" s="147">
        <v>0</v>
      </c>
      <c r="AI29" s="147">
        <v>0</v>
      </c>
      <c r="AJ29" s="147">
        <v>0</v>
      </c>
      <c r="AK29" s="147">
        <v>0</v>
      </c>
      <c r="AL29" s="147">
        <v>0</v>
      </c>
      <c r="AM29" s="148">
        <v>28</v>
      </c>
      <c r="AN29" s="148"/>
      <c r="AO29" s="148">
        <v>0.6</v>
      </c>
      <c r="AP29" s="148"/>
      <c r="AQ29" s="148"/>
      <c r="AR29" s="148"/>
      <c r="AS29" s="148"/>
      <c r="AT29" s="148"/>
      <c r="AU29" s="148"/>
      <c r="AV29" s="148"/>
      <c r="AW29" s="148"/>
      <c r="AX29" s="148"/>
      <c r="BA29" s="149">
        <v>28</v>
      </c>
      <c r="BB29" s="149">
        <v>0</v>
      </c>
      <c r="BC29" s="149">
        <v>0.6</v>
      </c>
      <c r="BD29" s="149">
        <v>0</v>
      </c>
      <c r="BE29" s="149">
        <v>0</v>
      </c>
      <c r="BF29" s="149">
        <v>0</v>
      </c>
      <c r="BG29" s="149">
        <v>0</v>
      </c>
      <c r="BH29" s="149">
        <v>0</v>
      </c>
      <c r="BI29" s="149">
        <v>0</v>
      </c>
      <c r="BJ29" s="149">
        <v>0</v>
      </c>
      <c r="BK29" s="149">
        <v>0</v>
      </c>
      <c r="BL29" s="149">
        <v>0</v>
      </c>
      <c r="BM29" s="149">
        <v>0</v>
      </c>
      <c r="BN29" s="149">
        <v>0</v>
      </c>
    </row>
    <row r="30" spans="1:69">
      <c r="A30" s="1" t="s">
        <v>4617</v>
      </c>
      <c r="B30" s="1" t="s">
        <v>2249</v>
      </c>
      <c r="C30" s="1" t="s">
        <v>5157</v>
      </c>
      <c r="D30" s="1" t="s">
        <v>5158</v>
      </c>
      <c r="E30" s="145">
        <v>35262</v>
      </c>
      <c r="F30" s="145">
        <v>2</v>
      </c>
      <c r="G30" s="146">
        <v>39814</v>
      </c>
      <c r="H30" s="146">
        <v>40178</v>
      </c>
      <c r="I30" s="145">
        <v>2009</v>
      </c>
      <c r="J30" s="145">
        <v>12</v>
      </c>
      <c r="K30" s="145">
        <v>89</v>
      </c>
      <c r="Y30" s="147">
        <v>89</v>
      </c>
      <c r="Z30" s="147">
        <v>0</v>
      </c>
      <c r="AA30" s="147">
        <v>0</v>
      </c>
      <c r="AB30" s="147">
        <v>0</v>
      </c>
      <c r="AC30" s="147">
        <v>0</v>
      </c>
      <c r="AD30" s="147">
        <v>0</v>
      </c>
      <c r="AE30" s="147">
        <v>0</v>
      </c>
      <c r="AF30" s="147">
        <v>0</v>
      </c>
      <c r="AG30" s="147">
        <v>0</v>
      </c>
      <c r="AH30" s="147">
        <v>0</v>
      </c>
      <c r="AI30" s="147">
        <v>0</v>
      </c>
      <c r="AJ30" s="147">
        <v>0</v>
      </c>
      <c r="AK30" s="147">
        <v>0</v>
      </c>
      <c r="AL30" s="147">
        <v>0</v>
      </c>
      <c r="AM30" s="148">
        <v>89</v>
      </c>
      <c r="AN30" s="148"/>
      <c r="AO30" s="148"/>
      <c r="AP30" s="148"/>
      <c r="AQ30" s="148"/>
      <c r="AR30" s="148"/>
      <c r="AS30" s="148"/>
      <c r="AT30" s="148"/>
      <c r="AU30" s="148"/>
      <c r="AV30" s="148"/>
      <c r="AW30" s="148"/>
      <c r="AX30" s="148"/>
      <c r="BA30" s="149">
        <v>89</v>
      </c>
      <c r="BB30" s="149">
        <v>0</v>
      </c>
      <c r="BC30" s="149">
        <v>0</v>
      </c>
      <c r="BD30" s="149">
        <v>0</v>
      </c>
      <c r="BE30" s="149">
        <v>0</v>
      </c>
      <c r="BF30" s="149">
        <v>0</v>
      </c>
      <c r="BG30" s="149">
        <v>0</v>
      </c>
      <c r="BH30" s="149">
        <v>0</v>
      </c>
      <c r="BI30" s="149">
        <v>0</v>
      </c>
      <c r="BJ30" s="149">
        <v>0</v>
      </c>
      <c r="BK30" s="149">
        <v>0</v>
      </c>
      <c r="BL30" s="149">
        <v>0</v>
      </c>
      <c r="BM30" s="149">
        <v>0</v>
      </c>
      <c r="BN30" s="149">
        <v>0</v>
      </c>
    </row>
    <row r="31" spans="1:69">
      <c r="A31" s="1" t="s">
        <v>3583</v>
      </c>
      <c r="B31" s="1" t="s">
        <v>2249</v>
      </c>
      <c r="C31" s="1" t="s">
        <v>5157</v>
      </c>
      <c r="D31" s="1" t="s">
        <v>5158</v>
      </c>
      <c r="E31" s="145">
        <v>35263</v>
      </c>
      <c r="F31" s="145">
        <v>2</v>
      </c>
      <c r="G31" s="146">
        <v>39814</v>
      </c>
      <c r="H31" s="146">
        <v>40178</v>
      </c>
      <c r="I31" s="145">
        <v>2009</v>
      </c>
      <c r="J31" s="145">
        <v>12</v>
      </c>
      <c r="K31" s="145">
        <v>78</v>
      </c>
      <c r="Y31" s="147">
        <v>78</v>
      </c>
      <c r="Z31" s="147">
        <v>0</v>
      </c>
      <c r="AA31" s="147">
        <v>0</v>
      </c>
      <c r="AB31" s="147">
        <v>0</v>
      </c>
      <c r="AC31" s="147">
        <v>0</v>
      </c>
      <c r="AD31" s="147">
        <v>0</v>
      </c>
      <c r="AE31" s="147">
        <v>0</v>
      </c>
      <c r="AF31" s="147">
        <v>0</v>
      </c>
      <c r="AG31" s="147">
        <v>0</v>
      </c>
      <c r="AH31" s="147">
        <v>0</v>
      </c>
      <c r="AI31" s="147">
        <v>0</v>
      </c>
      <c r="AJ31" s="147">
        <v>0</v>
      </c>
      <c r="AK31" s="147">
        <v>0</v>
      </c>
      <c r="AL31" s="147">
        <v>0</v>
      </c>
      <c r="AM31" s="148">
        <v>78</v>
      </c>
      <c r="AN31" s="148"/>
      <c r="AO31" s="148"/>
      <c r="AP31" s="148"/>
      <c r="AQ31" s="148"/>
      <c r="AR31" s="148"/>
      <c r="AS31" s="148"/>
      <c r="AT31" s="148"/>
      <c r="AU31" s="148"/>
      <c r="AV31" s="148"/>
      <c r="AW31" s="148"/>
      <c r="AX31" s="148"/>
      <c r="BA31" s="149">
        <v>78</v>
      </c>
      <c r="BB31" s="149">
        <v>0</v>
      </c>
      <c r="BC31" s="149">
        <v>0</v>
      </c>
      <c r="BD31" s="149">
        <v>0</v>
      </c>
      <c r="BE31" s="149">
        <v>0</v>
      </c>
      <c r="BF31" s="149">
        <v>0</v>
      </c>
      <c r="BG31" s="149">
        <v>0</v>
      </c>
      <c r="BH31" s="149">
        <v>0</v>
      </c>
      <c r="BI31" s="149">
        <v>0</v>
      </c>
      <c r="BJ31" s="149">
        <v>0</v>
      </c>
      <c r="BK31" s="149">
        <v>0</v>
      </c>
      <c r="BL31" s="149">
        <v>0</v>
      </c>
      <c r="BM31" s="149">
        <v>0</v>
      </c>
      <c r="BN31" s="149">
        <v>0</v>
      </c>
      <c r="BQ31" s="1" t="s">
        <v>5168</v>
      </c>
    </row>
    <row r="32" spans="1:69">
      <c r="A32" s="1" t="s">
        <v>3436</v>
      </c>
      <c r="B32" s="1" t="s">
        <v>2249</v>
      </c>
      <c r="C32" s="1" t="s">
        <v>5157</v>
      </c>
      <c r="D32" s="1" t="s">
        <v>5158</v>
      </c>
      <c r="E32" s="145">
        <v>35264</v>
      </c>
      <c r="F32" s="145" t="s">
        <v>5160</v>
      </c>
      <c r="G32" s="146">
        <v>39814</v>
      </c>
      <c r="H32" s="146">
        <v>40178</v>
      </c>
      <c r="I32" s="145">
        <v>2009</v>
      </c>
      <c r="J32" s="145">
        <v>12</v>
      </c>
      <c r="K32" s="145">
        <v>23</v>
      </c>
      <c r="Y32" s="147">
        <v>23</v>
      </c>
      <c r="Z32" s="147">
        <v>0</v>
      </c>
      <c r="AA32" s="147">
        <v>0</v>
      </c>
      <c r="AB32" s="147">
        <v>0</v>
      </c>
      <c r="AC32" s="147">
        <v>0</v>
      </c>
      <c r="AD32" s="147">
        <v>0</v>
      </c>
      <c r="AE32" s="147">
        <v>0</v>
      </c>
      <c r="AF32" s="147">
        <v>0</v>
      </c>
      <c r="AG32" s="147">
        <v>0</v>
      </c>
      <c r="AH32" s="147">
        <v>0</v>
      </c>
      <c r="AI32" s="147">
        <v>0</v>
      </c>
      <c r="AJ32" s="147">
        <v>0</v>
      </c>
      <c r="AK32" s="147">
        <v>0</v>
      </c>
      <c r="AL32" s="147">
        <v>0</v>
      </c>
      <c r="AM32" s="148">
        <v>22.2</v>
      </c>
      <c r="AN32" s="148"/>
      <c r="AO32" s="148">
        <v>1</v>
      </c>
      <c r="AP32" s="148"/>
      <c r="AQ32" s="148"/>
      <c r="AR32" s="148"/>
      <c r="AS32" s="148"/>
      <c r="AT32" s="148"/>
      <c r="AU32" s="148"/>
      <c r="AV32" s="148"/>
      <c r="AW32" s="148"/>
      <c r="AX32" s="148"/>
      <c r="BA32" s="149">
        <v>22.2</v>
      </c>
      <c r="BB32" s="149">
        <v>0</v>
      </c>
      <c r="BC32" s="149">
        <v>1</v>
      </c>
      <c r="BD32" s="149">
        <v>0</v>
      </c>
      <c r="BE32" s="149">
        <v>0</v>
      </c>
      <c r="BF32" s="149">
        <v>0</v>
      </c>
      <c r="BG32" s="149">
        <v>0</v>
      </c>
      <c r="BH32" s="149">
        <v>0</v>
      </c>
      <c r="BI32" s="149">
        <v>0</v>
      </c>
      <c r="BJ32" s="149">
        <v>0</v>
      </c>
      <c r="BK32" s="149">
        <v>0</v>
      </c>
      <c r="BL32" s="149">
        <v>0</v>
      </c>
      <c r="BM32" s="149">
        <v>0</v>
      </c>
      <c r="BN32" s="149">
        <v>0</v>
      </c>
    </row>
    <row r="33" spans="1:69">
      <c r="A33" s="1" t="s">
        <v>2939</v>
      </c>
      <c r="B33" s="1" t="s">
        <v>2249</v>
      </c>
      <c r="C33" s="1" t="s">
        <v>5157</v>
      </c>
      <c r="D33" s="1" t="s">
        <v>5158</v>
      </c>
      <c r="E33" s="145">
        <v>35266</v>
      </c>
      <c r="F33" s="145">
        <v>1</v>
      </c>
      <c r="G33" s="146">
        <v>39814</v>
      </c>
      <c r="H33" s="146">
        <v>40178</v>
      </c>
      <c r="I33" s="145">
        <v>2009</v>
      </c>
      <c r="J33" s="145">
        <v>12</v>
      </c>
      <c r="K33" s="145">
        <v>22</v>
      </c>
      <c r="Y33" s="147">
        <v>22</v>
      </c>
      <c r="Z33" s="147">
        <v>0</v>
      </c>
      <c r="AA33" s="147">
        <v>0</v>
      </c>
      <c r="AB33" s="147">
        <v>0</v>
      </c>
      <c r="AC33" s="147">
        <v>0</v>
      </c>
      <c r="AD33" s="147">
        <v>0</v>
      </c>
      <c r="AE33" s="147">
        <v>0</v>
      </c>
      <c r="AF33" s="147">
        <v>0</v>
      </c>
      <c r="AG33" s="147">
        <v>0</v>
      </c>
      <c r="AH33" s="147">
        <v>0</v>
      </c>
      <c r="AI33" s="147">
        <v>0</v>
      </c>
      <c r="AJ33" s="147">
        <v>0</v>
      </c>
      <c r="AK33" s="147">
        <v>0</v>
      </c>
      <c r="AL33" s="147">
        <v>0</v>
      </c>
      <c r="AM33" s="148">
        <v>21.8</v>
      </c>
      <c r="AN33" s="148"/>
      <c r="AO33" s="148">
        <v>0.2</v>
      </c>
      <c r="AP33" s="148"/>
      <c r="AQ33" s="148"/>
      <c r="AR33" s="148"/>
      <c r="AS33" s="148"/>
      <c r="AT33" s="148"/>
      <c r="AU33" s="148"/>
      <c r="AV33" s="148"/>
      <c r="AW33" s="148"/>
      <c r="AX33" s="148"/>
      <c r="BA33" s="149">
        <v>21.8</v>
      </c>
      <c r="BB33" s="149">
        <v>0</v>
      </c>
      <c r="BC33" s="149">
        <v>0.2</v>
      </c>
      <c r="BD33" s="149">
        <v>0</v>
      </c>
      <c r="BE33" s="149">
        <v>0</v>
      </c>
      <c r="BF33" s="149">
        <v>0</v>
      </c>
      <c r="BG33" s="149">
        <v>0</v>
      </c>
      <c r="BH33" s="149">
        <v>0</v>
      </c>
      <c r="BI33" s="149">
        <v>0</v>
      </c>
      <c r="BJ33" s="149">
        <v>0</v>
      </c>
      <c r="BK33" s="149">
        <v>0</v>
      </c>
      <c r="BL33" s="149">
        <v>0</v>
      </c>
      <c r="BM33" s="149">
        <v>0</v>
      </c>
      <c r="BN33" s="149">
        <v>0</v>
      </c>
    </row>
    <row r="34" spans="1:69">
      <c r="A34" s="1" t="s">
        <v>3166</v>
      </c>
      <c r="B34" s="1" t="s">
        <v>2249</v>
      </c>
      <c r="C34" s="1" t="s">
        <v>5157</v>
      </c>
      <c r="D34" s="1" t="s">
        <v>5158</v>
      </c>
      <c r="E34" s="145">
        <v>35268</v>
      </c>
      <c r="F34" s="145">
        <v>1</v>
      </c>
      <c r="G34" s="146">
        <v>39814</v>
      </c>
      <c r="H34" s="146">
        <v>40178</v>
      </c>
      <c r="I34" s="145">
        <v>2009</v>
      </c>
      <c r="J34" s="145">
        <v>12</v>
      </c>
      <c r="K34" s="145">
        <v>53</v>
      </c>
      <c r="Y34" s="147">
        <v>53</v>
      </c>
      <c r="Z34" s="147">
        <v>0</v>
      </c>
      <c r="AA34" s="147">
        <v>0</v>
      </c>
      <c r="AB34" s="147">
        <v>0</v>
      </c>
      <c r="AC34" s="147">
        <v>0</v>
      </c>
      <c r="AD34" s="147">
        <v>0</v>
      </c>
      <c r="AE34" s="147">
        <v>0</v>
      </c>
      <c r="AF34" s="147">
        <v>0</v>
      </c>
      <c r="AG34" s="147">
        <v>0</v>
      </c>
      <c r="AH34" s="147">
        <v>0</v>
      </c>
      <c r="AI34" s="147">
        <v>0</v>
      </c>
      <c r="AJ34" s="147">
        <v>0</v>
      </c>
      <c r="AK34" s="147">
        <v>0</v>
      </c>
      <c r="AL34" s="147">
        <v>0</v>
      </c>
      <c r="AM34" s="148">
        <v>53.2</v>
      </c>
      <c r="AN34" s="148"/>
      <c r="AO34" s="148"/>
      <c r="AP34" s="148"/>
      <c r="AQ34" s="148"/>
      <c r="AR34" s="148"/>
      <c r="AS34" s="148"/>
      <c r="AT34" s="148"/>
      <c r="AU34" s="148"/>
      <c r="AV34" s="148"/>
      <c r="AW34" s="148"/>
      <c r="AX34" s="148"/>
      <c r="BA34" s="149">
        <v>53.2</v>
      </c>
      <c r="BB34" s="149">
        <v>0</v>
      </c>
      <c r="BC34" s="149">
        <v>0</v>
      </c>
      <c r="BD34" s="149">
        <v>0</v>
      </c>
      <c r="BE34" s="149">
        <v>0</v>
      </c>
      <c r="BF34" s="149">
        <v>0</v>
      </c>
      <c r="BG34" s="149">
        <v>0</v>
      </c>
      <c r="BH34" s="149">
        <v>0</v>
      </c>
      <c r="BI34" s="149">
        <v>0</v>
      </c>
      <c r="BJ34" s="149">
        <v>0</v>
      </c>
      <c r="BK34" s="149">
        <v>0</v>
      </c>
      <c r="BL34" s="149">
        <v>0</v>
      </c>
      <c r="BM34" s="149">
        <v>0</v>
      </c>
      <c r="BN34" s="149">
        <v>0</v>
      </c>
    </row>
    <row r="35" spans="1:69">
      <c r="A35" s="1" t="s">
        <v>3436</v>
      </c>
      <c r="B35" s="1" t="s">
        <v>2250</v>
      </c>
      <c r="C35" s="1" t="s">
        <v>5157</v>
      </c>
      <c r="D35" s="1" t="s">
        <v>5158</v>
      </c>
      <c r="E35" s="145">
        <v>35269</v>
      </c>
      <c r="F35" s="145">
        <v>1</v>
      </c>
      <c r="G35" s="146">
        <v>39814</v>
      </c>
      <c r="H35" s="146">
        <v>40178</v>
      </c>
      <c r="I35" s="145">
        <v>2009</v>
      </c>
      <c r="J35" s="145">
        <v>12</v>
      </c>
      <c r="K35" s="145">
        <v>43</v>
      </c>
      <c r="M35" s="145">
        <v>60</v>
      </c>
      <c r="Y35" s="147">
        <v>43</v>
      </c>
      <c r="Z35" s="147">
        <v>0</v>
      </c>
      <c r="AA35" s="147">
        <v>60</v>
      </c>
      <c r="AB35" s="147">
        <v>0</v>
      </c>
      <c r="AC35" s="147">
        <v>0</v>
      </c>
      <c r="AD35" s="147">
        <v>0</v>
      </c>
      <c r="AE35" s="147">
        <v>0</v>
      </c>
      <c r="AF35" s="147">
        <v>0</v>
      </c>
      <c r="AG35" s="147">
        <v>0</v>
      </c>
      <c r="AH35" s="147">
        <v>0</v>
      </c>
      <c r="AI35" s="147">
        <v>0</v>
      </c>
      <c r="AJ35" s="147">
        <v>0</v>
      </c>
      <c r="AK35" s="147">
        <v>0</v>
      </c>
      <c r="AL35" s="147">
        <v>0</v>
      </c>
      <c r="AM35" s="148">
        <v>47</v>
      </c>
      <c r="AN35" s="148"/>
      <c r="AO35" s="148">
        <v>53</v>
      </c>
      <c r="AP35" s="148"/>
      <c r="AQ35" s="148"/>
      <c r="AR35" s="148"/>
      <c r="AS35" s="148"/>
      <c r="AT35" s="148"/>
      <c r="AU35" s="148"/>
      <c r="AV35" s="148"/>
      <c r="AW35" s="148"/>
      <c r="AX35" s="148"/>
      <c r="BA35" s="149">
        <v>47</v>
      </c>
      <c r="BB35" s="149">
        <v>0</v>
      </c>
      <c r="BC35" s="149">
        <v>53</v>
      </c>
      <c r="BD35" s="149">
        <v>0</v>
      </c>
      <c r="BE35" s="149">
        <v>0</v>
      </c>
      <c r="BF35" s="149">
        <v>0</v>
      </c>
      <c r="BG35" s="149">
        <v>0</v>
      </c>
      <c r="BH35" s="149">
        <v>0</v>
      </c>
      <c r="BI35" s="149">
        <v>0</v>
      </c>
      <c r="BJ35" s="149">
        <v>0</v>
      </c>
      <c r="BK35" s="149">
        <v>0</v>
      </c>
      <c r="BL35" s="149">
        <v>0</v>
      </c>
      <c r="BM35" s="149">
        <v>0</v>
      </c>
      <c r="BN35" s="149">
        <v>0</v>
      </c>
    </row>
    <row r="36" spans="1:69">
      <c r="A36" s="1" t="s">
        <v>4287</v>
      </c>
      <c r="B36" s="1" t="s">
        <v>2249</v>
      </c>
      <c r="C36" s="1" t="s">
        <v>5157</v>
      </c>
      <c r="D36" s="1" t="s">
        <v>5158</v>
      </c>
      <c r="E36" s="145">
        <v>35270</v>
      </c>
      <c r="F36" s="145">
        <v>8</v>
      </c>
      <c r="G36" s="146">
        <v>39814</v>
      </c>
      <c r="H36" s="146">
        <v>40178</v>
      </c>
      <c r="I36" s="145">
        <v>2009</v>
      </c>
      <c r="J36" s="145">
        <v>12</v>
      </c>
      <c r="K36" s="145">
        <v>25</v>
      </c>
      <c r="Y36" s="147">
        <v>25</v>
      </c>
      <c r="Z36" s="147">
        <v>0</v>
      </c>
      <c r="AA36" s="147">
        <v>0</v>
      </c>
      <c r="AB36" s="147">
        <v>0</v>
      </c>
      <c r="AC36" s="147">
        <v>0</v>
      </c>
      <c r="AD36" s="147">
        <v>0</v>
      </c>
      <c r="AE36" s="147">
        <v>0</v>
      </c>
      <c r="AF36" s="147">
        <v>0</v>
      </c>
      <c r="AG36" s="147">
        <v>0</v>
      </c>
      <c r="AH36" s="147">
        <v>0</v>
      </c>
      <c r="AI36" s="147">
        <v>0</v>
      </c>
      <c r="AJ36" s="147">
        <v>0</v>
      </c>
      <c r="AK36" s="147">
        <v>0</v>
      </c>
      <c r="AL36" s="147">
        <v>0</v>
      </c>
      <c r="AM36" s="148">
        <v>24.8</v>
      </c>
      <c r="AN36" s="148"/>
      <c r="AO36" s="148">
        <v>0.1</v>
      </c>
      <c r="AP36" s="148"/>
      <c r="AQ36" s="148"/>
      <c r="AR36" s="148"/>
      <c r="AS36" s="148"/>
      <c r="AT36" s="148"/>
      <c r="AU36" s="148"/>
      <c r="AV36" s="148"/>
      <c r="AW36" s="148"/>
      <c r="AX36" s="148"/>
      <c r="BA36" s="149">
        <v>24.8</v>
      </c>
      <c r="BB36" s="149">
        <v>0</v>
      </c>
      <c r="BC36" s="149">
        <v>0.1</v>
      </c>
      <c r="BD36" s="149">
        <v>0</v>
      </c>
      <c r="BE36" s="149">
        <v>0</v>
      </c>
      <c r="BF36" s="149">
        <v>0</v>
      </c>
      <c r="BG36" s="149">
        <v>0</v>
      </c>
      <c r="BH36" s="149">
        <v>0</v>
      </c>
      <c r="BI36" s="149">
        <v>0</v>
      </c>
      <c r="BJ36" s="149">
        <v>0</v>
      </c>
      <c r="BK36" s="149">
        <v>0</v>
      </c>
      <c r="BL36" s="149">
        <v>0</v>
      </c>
      <c r="BM36" s="149">
        <v>0</v>
      </c>
      <c r="BN36" s="149">
        <v>0</v>
      </c>
    </row>
    <row r="37" spans="1:69">
      <c r="A37" s="1" t="s">
        <v>3436</v>
      </c>
      <c r="B37" s="1" t="s">
        <v>2249</v>
      </c>
      <c r="C37" s="1" t="s">
        <v>5157</v>
      </c>
      <c r="D37" s="1" t="s">
        <v>5158</v>
      </c>
      <c r="E37" s="145">
        <v>35274</v>
      </c>
      <c r="F37" s="145" t="s">
        <v>5160</v>
      </c>
      <c r="G37" s="146">
        <v>39814</v>
      </c>
      <c r="H37" s="146">
        <v>40178</v>
      </c>
      <c r="I37" s="145">
        <v>2009</v>
      </c>
      <c r="J37" s="145">
        <v>12</v>
      </c>
      <c r="K37" s="145">
        <v>42</v>
      </c>
      <c r="Y37" s="147">
        <v>42</v>
      </c>
      <c r="Z37" s="147">
        <v>0</v>
      </c>
      <c r="AA37" s="147">
        <v>0</v>
      </c>
      <c r="AB37" s="147">
        <v>0</v>
      </c>
      <c r="AC37" s="147">
        <v>0</v>
      </c>
      <c r="AD37" s="147">
        <v>0</v>
      </c>
      <c r="AE37" s="147">
        <v>0</v>
      </c>
      <c r="AF37" s="147">
        <v>0</v>
      </c>
      <c r="AG37" s="147">
        <v>0</v>
      </c>
      <c r="AH37" s="147">
        <v>0</v>
      </c>
      <c r="AI37" s="147">
        <v>0</v>
      </c>
      <c r="AJ37" s="147">
        <v>0</v>
      </c>
      <c r="AK37" s="147">
        <v>0</v>
      </c>
      <c r="AL37" s="147">
        <v>0</v>
      </c>
      <c r="AM37" s="148">
        <v>42</v>
      </c>
      <c r="AN37" s="148"/>
      <c r="AO37" s="148">
        <v>1.1000000000000001</v>
      </c>
      <c r="AP37" s="148"/>
      <c r="AQ37" s="148"/>
      <c r="AR37" s="148"/>
      <c r="AS37" s="148"/>
      <c r="AT37" s="148"/>
      <c r="AU37" s="148"/>
      <c r="AV37" s="148"/>
      <c r="AW37" s="148"/>
      <c r="AX37" s="148"/>
      <c r="BA37" s="149">
        <v>42</v>
      </c>
      <c r="BB37" s="149">
        <v>0</v>
      </c>
      <c r="BC37" s="149">
        <v>1.1000000000000001</v>
      </c>
      <c r="BD37" s="149">
        <v>0</v>
      </c>
      <c r="BE37" s="149">
        <v>0</v>
      </c>
      <c r="BF37" s="149">
        <v>0</v>
      </c>
      <c r="BG37" s="149">
        <v>0</v>
      </c>
      <c r="BH37" s="149">
        <v>0</v>
      </c>
      <c r="BI37" s="149">
        <v>0</v>
      </c>
      <c r="BJ37" s="149">
        <v>0</v>
      </c>
      <c r="BK37" s="149">
        <v>0</v>
      </c>
      <c r="BL37" s="149">
        <v>0</v>
      </c>
      <c r="BM37" s="149">
        <v>0</v>
      </c>
      <c r="BN37" s="149">
        <v>0</v>
      </c>
    </row>
    <row r="38" spans="1:69">
      <c r="A38" s="1" t="s">
        <v>2027</v>
      </c>
      <c r="B38" s="1" t="s">
        <v>2249</v>
      </c>
      <c r="C38" s="1" t="s">
        <v>5157</v>
      </c>
      <c r="D38" s="1" t="s">
        <v>5158</v>
      </c>
      <c r="E38" s="145">
        <v>35275</v>
      </c>
      <c r="F38" s="145">
        <v>1</v>
      </c>
      <c r="G38" s="146">
        <v>39814</v>
      </c>
      <c r="H38" s="146">
        <v>40178</v>
      </c>
      <c r="I38" s="145">
        <v>2009</v>
      </c>
      <c r="J38" s="145">
        <v>12</v>
      </c>
      <c r="K38" s="145">
        <v>33</v>
      </c>
      <c r="Y38" s="147">
        <v>33</v>
      </c>
      <c r="Z38" s="147">
        <v>0</v>
      </c>
      <c r="AA38" s="147">
        <v>0</v>
      </c>
      <c r="AB38" s="147">
        <v>0</v>
      </c>
      <c r="AC38" s="147">
        <v>0</v>
      </c>
      <c r="AD38" s="147">
        <v>0</v>
      </c>
      <c r="AE38" s="147">
        <v>0</v>
      </c>
      <c r="AF38" s="147">
        <v>0</v>
      </c>
      <c r="AG38" s="147">
        <v>0</v>
      </c>
      <c r="AH38" s="147">
        <v>0</v>
      </c>
      <c r="AI38" s="147">
        <v>0</v>
      </c>
      <c r="AJ38" s="147">
        <v>0</v>
      </c>
      <c r="AK38" s="147">
        <v>0</v>
      </c>
      <c r="AL38" s="147">
        <v>0</v>
      </c>
      <c r="AM38" s="148">
        <v>33.200000000000003</v>
      </c>
      <c r="AN38" s="148"/>
      <c r="AO38" s="148"/>
      <c r="AP38" s="148"/>
      <c r="AQ38" s="148"/>
      <c r="AR38" s="148"/>
      <c r="AS38" s="148"/>
      <c r="AT38" s="148"/>
      <c r="AU38" s="148"/>
      <c r="AV38" s="148"/>
      <c r="AW38" s="148"/>
      <c r="AX38" s="148"/>
      <c r="BA38" s="149">
        <v>33.200000000000003</v>
      </c>
      <c r="BB38" s="149">
        <v>0</v>
      </c>
      <c r="BC38" s="149">
        <v>0</v>
      </c>
      <c r="BD38" s="149">
        <v>0</v>
      </c>
      <c r="BE38" s="149">
        <v>0</v>
      </c>
      <c r="BF38" s="149">
        <v>0</v>
      </c>
      <c r="BG38" s="149">
        <v>0</v>
      </c>
      <c r="BH38" s="149">
        <v>0</v>
      </c>
      <c r="BI38" s="149">
        <v>0</v>
      </c>
      <c r="BJ38" s="149">
        <v>0</v>
      </c>
      <c r="BK38" s="149">
        <v>0</v>
      </c>
      <c r="BL38" s="149">
        <v>0</v>
      </c>
      <c r="BM38" s="149">
        <v>0</v>
      </c>
      <c r="BN38" s="149">
        <v>0</v>
      </c>
    </row>
    <row r="39" spans="1:69">
      <c r="A39" s="1" t="s">
        <v>3436</v>
      </c>
      <c r="B39" s="1" t="s">
        <v>2249</v>
      </c>
      <c r="C39" s="1" t="s">
        <v>5157</v>
      </c>
      <c r="D39" s="1" t="s">
        <v>5158</v>
      </c>
      <c r="E39" s="145">
        <v>35276</v>
      </c>
      <c r="F39" s="145">
        <v>1</v>
      </c>
      <c r="G39" s="146">
        <v>39814</v>
      </c>
      <c r="H39" s="146">
        <v>40178</v>
      </c>
      <c r="I39" s="145">
        <v>2009</v>
      </c>
      <c r="J39" s="145">
        <v>12</v>
      </c>
      <c r="K39" s="145">
        <v>20</v>
      </c>
      <c r="Y39" s="147">
        <v>20</v>
      </c>
      <c r="Z39" s="147">
        <v>0</v>
      </c>
      <c r="AA39" s="147">
        <v>0</v>
      </c>
      <c r="AB39" s="147">
        <v>0</v>
      </c>
      <c r="AC39" s="147">
        <v>0</v>
      </c>
      <c r="AD39" s="147">
        <v>0</v>
      </c>
      <c r="AE39" s="147">
        <v>0</v>
      </c>
      <c r="AF39" s="147">
        <v>0</v>
      </c>
      <c r="AG39" s="147">
        <v>0</v>
      </c>
      <c r="AH39" s="147">
        <v>0</v>
      </c>
      <c r="AI39" s="147">
        <v>0</v>
      </c>
      <c r="AJ39" s="147">
        <v>0</v>
      </c>
      <c r="AK39" s="147">
        <v>0</v>
      </c>
      <c r="AL39" s="147">
        <v>0</v>
      </c>
      <c r="AM39" s="148">
        <v>19.899999999999999</v>
      </c>
      <c r="AN39" s="148"/>
      <c r="AO39" s="148">
        <v>0.2</v>
      </c>
      <c r="AP39" s="148"/>
      <c r="AQ39" s="148"/>
      <c r="AR39" s="148"/>
      <c r="AS39" s="148"/>
      <c r="AT39" s="148"/>
      <c r="AU39" s="148"/>
      <c r="AV39" s="148"/>
      <c r="AW39" s="148"/>
      <c r="AX39" s="148"/>
      <c r="BA39" s="149">
        <v>19.899999999999999</v>
      </c>
      <c r="BB39" s="149">
        <v>0</v>
      </c>
      <c r="BC39" s="149">
        <v>0.2</v>
      </c>
      <c r="BD39" s="149">
        <v>0</v>
      </c>
      <c r="BE39" s="149">
        <v>0</v>
      </c>
      <c r="BF39" s="149">
        <v>0</v>
      </c>
      <c r="BG39" s="149">
        <v>0</v>
      </c>
      <c r="BH39" s="149">
        <v>0</v>
      </c>
      <c r="BI39" s="149">
        <v>0</v>
      </c>
      <c r="BJ39" s="149">
        <v>0</v>
      </c>
      <c r="BK39" s="149">
        <v>0</v>
      </c>
      <c r="BL39" s="149">
        <v>0</v>
      </c>
      <c r="BM39" s="149">
        <v>0</v>
      </c>
      <c r="BN39" s="149">
        <v>0</v>
      </c>
    </row>
    <row r="40" spans="1:69">
      <c r="A40" s="1" t="s">
        <v>4287</v>
      </c>
      <c r="B40" s="1" t="s">
        <v>2250</v>
      </c>
      <c r="C40" s="1" t="s">
        <v>5157</v>
      </c>
      <c r="D40" s="1" t="s">
        <v>5158</v>
      </c>
      <c r="E40" s="145">
        <v>35277</v>
      </c>
      <c r="F40" s="145">
        <v>2</v>
      </c>
      <c r="G40" s="146">
        <v>39814</v>
      </c>
      <c r="H40" s="146">
        <v>40178</v>
      </c>
      <c r="I40" s="145">
        <v>2009</v>
      </c>
      <c r="J40" s="145">
        <v>12</v>
      </c>
      <c r="K40" s="145">
        <v>24</v>
      </c>
      <c r="M40" s="151">
        <v>42</v>
      </c>
      <c r="Y40" s="147">
        <v>24</v>
      </c>
      <c r="Z40" s="147">
        <v>0</v>
      </c>
      <c r="AA40" s="147">
        <v>42</v>
      </c>
      <c r="AB40" s="147">
        <v>0</v>
      </c>
      <c r="AC40" s="147">
        <v>0</v>
      </c>
      <c r="AD40" s="147">
        <v>0</v>
      </c>
      <c r="AE40" s="147">
        <v>0</v>
      </c>
      <c r="AF40" s="147">
        <v>0</v>
      </c>
      <c r="AG40" s="147">
        <v>0</v>
      </c>
      <c r="AH40" s="147">
        <v>0</v>
      </c>
      <c r="AI40" s="147">
        <v>0</v>
      </c>
      <c r="AJ40" s="147">
        <v>0</v>
      </c>
      <c r="AK40" s="147">
        <v>0</v>
      </c>
      <c r="AL40" s="147">
        <v>0</v>
      </c>
      <c r="AM40" s="148">
        <v>24</v>
      </c>
      <c r="AN40" s="148"/>
      <c r="AO40" s="148">
        <v>42</v>
      </c>
      <c r="AP40" s="148"/>
      <c r="AQ40" s="148"/>
      <c r="AR40" s="148"/>
      <c r="AS40" s="148"/>
      <c r="AT40" s="148"/>
      <c r="AU40" s="148"/>
      <c r="AV40" s="148"/>
      <c r="AW40" s="148"/>
      <c r="AX40" s="148"/>
      <c r="BA40" s="149">
        <v>24</v>
      </c>
      <c r="BB40" s="149">
        <v>0</v>
      </c>
      <c r="BC40" s="149">
        <v>42</v>
      </c>
      <c r="BD40" s="149">
        <v>0</v>
      </c>
      <c r="BE40" s="149">
        <v>0</v>
      </c>
      <c r="BF40" s="149">
        <v>0</v>
      </c>
      <c r="BG40" s="149">
        <v>0</v>
      </c>
      <c r="BH40" s="149">
        <v>0</v>
      </c>
      <c r="BI40" s="149">
        <v>0</v>
      </c>
      <c r="BJ40" s="149">
        <v>0</v>
      </c>
      <c r="BK40" s="149">
        <v>0</v>
      </c>
      <c r="BL40" s="149">
        <v>0</v>
      </c>
      <c r="BM40" s="149">
        <v>0</v>
      </c>
      <c r="BN40" s="149">
        <v>0</v>
      </c>
      <c r="BQ40" s="1" t="s">
        <v>5169</v>
      </c>
    </row>
    <row r="41" spans="1:69">
      <c r="A41" s="1" t="s">
        <v>3166</v>
      </c>
      <c r="B41" s="1" t="s">
        <v>2249</v>
      </c>
      <c r="C41" s="1" t="s">
        <v>5157</v>
      </c>
      <c r="D41" s="1" t="s">
        <v>5158</v>
      </c>
      <c r="E41" s="145">
        <v>35278</v>
      </c>
      <c r="F41" s="145">
        <v>1</v>
      </c>
      <c r="G41" s="146">
        <v>39814</v>
      </c>
      <c r="H41" s="146">
        <v>40178</v>
      </c>
      <c r="I41" s="145">
        <v>2009</v>
      </c>
      <c r="J41" s="145">
        <v>12</v>
      </c>
      <c r="K41" s="145">
        <v>20</v>
      </c>
      <c r="Y41" s="147">
        <v>20</v>
      </c>
      <c r="Z41" s="147">
        <v>0</v>
      </c>
      <c r="AA41" s="147">
        <v>0</v>
      </c>
      <c r="AB41" s="147">
        <v>0</v>
      </c>
      <c r="AC41" s="147">
        <v>0</v>
      </c>
      <c r="AD41" s="147">
        <v>0</v>
      </c>
      <c r="AE41" s="147">
        <v>0</v>
      </c>
      <c r="AF41" s="147">
        <v>0</v>
      </c>
      <c r="AG41" s="147">
        <v>0</v>
      </c>
      <c r="AH41" s="147">
        <v>0</v>
      </c>
      <c r="AI41" s="147">
        <v>0</v>
      </c>
      <c r="AJ41" s="147">
        <v>0</v>
      </c>
      <c r="AK41" s="147">
        <v>0</v>
      </c>
      <c r="AL41" s="147">
        <v>0</v>
      </c>
      <c r="AM41" s="148">
        <v>20</v>
      </c>
      <c r="AN41" s="148"/>
      <c r="AO41" s="148"/>
      <c r="AP41" s="148"/>
      <c r="AQ41" s="148"/>
      <c r="AR41" s="148"/>
      <c r="AS41" s="148"/>
      <c r="AT41" s="148"/>
      <c r="AU41" s="148"/>
      <c r="AV41" s="148"/>
      <c r="AW41" s="148"/>
      <c r="AX41" s="148"/>
      <c r="BA41" s="149">
        <v>20</v>
      </c>
      <c r="BB41" s="149">
        <v>0</v>
      </c>
      <c r="BC41" s="149">
        <v>0</v>
      </c>
      <c r="BD41" s="149">
        <v>0</v>
      </c>
      <c r="BE41" s="149">
        <v>0</v>
      </c>
      <c r="BF41" s="149">
        <v>0</v>
      </c>
      <c r="BG41" s="149">
        <v>0</v>
      </c>
      <c r="BH41" s="149">
        <v>0</v>
      </c>
      <c r="BI41" s="149">
        <v>0</v>
      </c>
      <c r="BJ41" s="149">
        <v>0</v>
      </c>
      <c r="BK41" s="149">
        <v>0</v>
      </c>
      <c r="BL41" s="149">
        <v>0</v>
      </c>
      <c r="BM41" s="149">
        <v>0</v>
      </c>
      <c r="BN41" s="149">
        <v>0</v>
      </c>
    </row>
    <row r="42" spans="1:69">
      <c r="A42" s="1" t="s">
        <v>4617</v>
      </c>
      <c r="B42" s="1" t="s">
        <v>2249</v>
      </c>
      <c r="C42" s="1" t="s">
        <v>5157</v>
      </c>
      <c r="D42" s="1" t="s">
        <v>5158</v>
      </c>
      <c r="E42" s="145">
        <v>35282</v>
      </c>
      <c r="F42" s="145">
        <v>1</v>
      </c>
      <c r="G42" s="146">
        <v>39814</v>
      </c>
      <c r="H42" s="146">
        <v>40178</v>
      </c>
      <c r="I42" s="145">
        <v>2009</v>
      </c>
      <c r="J42" s="145">
        <v>12</v>
      </c>
      <c r="K42" s="145">
        <v>20</v>
      </c>
      <c r="Y42" s="147">
        <v>20</v>
      </c>
      <c r="Z42" s="147">
        <v>0</v>
      </c>
      <c r="AA42" s="147">
        <v>0</v>
      </c>
      <c r="AB42" s="147">
        <v>0</v>
      </c>
      <c r="AC42" s="147">
        <v>0</v>
      </c>
      <c r="AD42" s="147">
        <v>0</v>
      </c>
      <c r="AE42" s="147">
        <v>0</v>
      </c>
      <c r="AF42" s="147">
        <v>0</v>
      </c>
      <c r="AG42" s="147">
        <v>0</v>
      </c>
      <c r="AH42" s="147">
        <v>0</v>
      </c>
      <c r="AI42" s="147">
        <v>0</v>
      </c>
      <c r="AJ42" s="147">
        <v>0</v>
      </c>
      <c r="AK42" s="147">
        <v>0</v>
      </c>
      <c r="AL42" s="147">
        <v>0</v>
      </c>
      <c r="AM42" s="148">
        <v>20.2</v>
      </c>
      <c r="AN42" s="148"/>
      <c r="AO42" s="148">
        <v>0.3</v>
      </c>
      <c r="AP42" s="148"/>
      <c r="AQ42" s="148"/>
      <c r="AR42" s="148"/>
      <c r="AS42" s="148"/>
      <c r="AT42" s="148"/>
      <c r="AU42" s="148"/>
      <c r="AV42" s="148"/>
      <c r="AW42" s="148"/>
      <c r="AX42" s="148"/>
      <c r="BA42" s="149">
        <v>20.2</v>
      </c>
      <c r="BB42" s="149">
        <v>0</v>
      </c>
      <c r="BC42" s="149">
        <v>0.3</v>
      </c>
      <c r="BD42" s="149">
        <v>0</v>
      </c>
      <c r="BE42" s="149">
        <v>0</v>
      </c>
      <c r="BF42" s="149">
        <v>0</v>
      </c>
      <c r="BG42" s="149">
        <v>0</v>
      </c>
      <c r="BH42" s="149">
        <v>0</v>
      </c>
      <c r="BI42" s="149">
        <v>0</v>
      </c>
      <c r="BJ42" s="149">
        <v>0</v>
      </c>
      <c r="BK42" s="149">
        <v>0</v>
      </c>
      <c r="BL42" s="149">
        <v>0</v>
      </c>
      <c r="BM42" s="149">
        <v>0</v>
      </c>
      <c r="BN42" s="149">
        <v>0</v>
      </c>
    </row>
    <row r="43" spans="1:69">
      <c r="A43" s="1" t="s">
        <v>4617</v>
      </c>
      <c r="B43" s="1" t="s">
        <v>2249</v>
      </c>
      <c r="C43" s="1" t="s">
        <v>5157</v>
      </c>
      <c r="D43" s="1" t="s">
        <v>5158</v>
      </c>
      <c r="E43" s="145">
        <v>35283</v>
      </c>
      <c r="F43" s="145">
        <v>1</v>
      </c>
      <c r="G43" s="146">
        <v>39814</v>
      </c>
      <c r="H43" s="146">
        <v>40178</v>
      </c>
      <c r="I43" s="145">
        <v>2009</v>
      </c>
      <c r="J43" s="145">
        <v>12</v>
      </c>
      <c r="K43" s="145">
        <v>30</v>
      </c>
      <c r="Y43" s="147">
        <v>30</v>
      </c>
      <c r="Z43" s="147">
        <v>0</v>
      </c>
      <c r="AA43" s="147">
        <v>0</v>
      </c>
      <c r="AB43" s="147">
        <v>0</v>
      </c>
      <c r="AC43" s="147">
        <v>0</v>
      </c>
      <c r="AD43" s="147">
        <v>0</v>
      </c>
      <c r="AE43" s="147">
        <v>0</v>
      </c>
      <c r="AF43" s="147">
        <v>0</v>
      </c>
      <c r="AG43" s="147">
        <v>0</v>
      </c>
      <c r="AH43" s="147">
        <v>0</v>
      </c>
      <c r="AI43" s="147">
        <v>0</v>
      </c>
      <c r="AJ43" s="147">
        <v>0</v>
      </c>
      <c r="AK43" s="147">
        <v>0</v>
      </c>
      <c r="AL43" s="147">
        <v>0</v>
      </c>
      <c r="AM43" s="148">
        <v>30.2</v>
      </c>
      <c r="AN43" s="148"/>
      <c r="AO43" s="148"/>
      <c r="AP43" s="148"/>
      <c r="AQ43" s="148"/>
      <c r="AR43" s="148"/>
      <c r="AS43" s="148"/>
      <c r="AT43" s="148"/>
      <c r="AU43" s="148"/>
      <c r="AV43" s="148"/>
      <c r="AW43" s="148"/>
      <c r="AX43" s="148"/>
      <c r="BA43" s="149">
        <v>30.2</v>
      </c>
      <c r="BB43" s="149">
        <v>0</v>
      </c>
      <c r="BC43" s="149">
        <v>0</v>
      </c>
      <c r="BD43" s="149">
        <v>0</v>
      </c>
      <c r="BE43" s="149">
        <v>0</v>
      </c>
      <c r="BF43" s="149">
        <v>0</v>
      </c>
      <c r="BG43" s="149">
        <v>0</v>
      </c>
      <c r="BH43" s="149">
        <v>0</v>
      </c>
      <c r="BI43" s="149">
        <v>0</v>
      </c>
      <c r="BJ43" s="149">
        <v>0</v>
      </c>
      <c r="BK43" s="149">
        <v>0</v>
      </c>
      <c r="BL43" s="149">
        <v>0</v>
      </c>
      <c r="BM43" s="149">
        <v>0</v>
      </c>
      <c r="BN43" s="149">
        <v>0</v>
      </c>
    </row>
    <row r="44" spans="1:69">
      <c r="A44" s="1" t="s">
        <v>2130</v>
      </c>
      <c r="B44" s="1" t="s">
        <v>2251</v>
      </c>
      <c r="C44" s="1" t="s">
        <v>5157</v>
      </c>
      <c r="D44" s="1" t="s">
        <v>5158</v>
      </c>
      <c r="E44" s="145">
        <v>35303</v>
      </c>
      <c r="F44" s="145">
        <v>1</v>
      </c>
      <c r="G44" s="146">
        <v>39814</v>
      </c>
      <c r="H44" s="146">
        <v>40178</v>
      </c>
      <c r="I44" s="145">
        <v>2009</v>
      </c>
      <c r="J44" s="145">
        <v>12</v>
      </c>
      <c r="M44" s="145">
        <v>35</v>
      </c>
      <c r="Y44" s="147">
        <v>0</v>
      </c>
      <c r="Z44" s="147">
        <v>0</v>
      </c>
      <c r="AA44" s="147">
        <v>35</v>
      </c>
      <c r="AB44" s="147">
        <v>0</v>
      </c>
      <c r="AC44" s="147">
        <v>0</v>
      </c>
      <c r="AD44" s="147">
        <v>0</v>
      </c>
      <c r="AE44" s="147">
        <v>0</v>
      </c>
      <c r="AF44" s="147">
        <v>0</v>
      </c>
      <c r="AG44" s="147">
        <v>0</v>
      </c>
      <c r="AH44" s="147">
        <v>0</v>
      </c>
      <c r="AI44" s="147">
        <v>0</v>
      </c>
      <c r="AJ44" s="147">
        <v>0</v>
      </c>
      <c r="AK44" s="147">
        <v>0</v>
      </c>
      <c r="AL44" s="147">
        <v>0</v>
      </c>
      <c r="AM44" s="148">
        <v>1.7</v>
      </c>
      <c r="AN44" s="148"/>
      <c r="AO44" s="148">
        <v>34.1</v>
      </c>
      <c r="AP44" s="148"/>
      <c r="AQ44" s="148"/>
      <c r="AR44" s="148"/>
      <c r="AS44" s="148"/>
      <c r="AT44" s="148"/>
      <c r="AU44" s="148"/>
      <c r="AV44" s="148"/>
      <c r="AW44" s="148"/>
      <c r="AX44" s="148"/>
      <c r="BA44" s="149">
        <v>1.7</v>
      </c>
      <c r="BB44" s="149">
        <v>0</v>
      </c>
      <c r="BC44" s="149">
        <v>34.1</v>
      </c>
      <c r="BD44" s="149">
        <v>0</v>
      </c>
      <c r="BE44" s="149">
        <v>0</v>
      </c>
      <c r="BF44" s="149">
        <v>0</v>
      </c>
      <c r="BG44" s="149">
        <v>0</v>
      </c>
      <c r="BH44" s="149">
        <v>0</v>
      </c>
      <c r="BI44" s="149">
        <v>0</v>
      </c>
      <c r="BJ44" s="149">
        <v>0</v>
      </c>
      <c r="BK44" s="149">
        <v>0</v>
      </c>
      <c r="BL44" s="149">
        <v>0</v>
      </c>
      <c r="BM44" s="149">
        <v>0</v>
      </c>
      <c r="BN44" s="149">
        <v>0</v>
      </c>
    </row>
    <row r="45" spans="1:69">
      <c r="A45" s="1" t="s">
        <v>2027</v>
      </c>
      <c r="B45" s="1" t="s">
        <v>2250</v>
      </c>
      <c r="C45" s="1" t="s">
        <v>5157</v>
      </c>
      <c r="D45" s="1" t="s">
        <v>5158</v>
      </c>
      <c r="E45" s="145">
        <v>35304</v>
      </c>
      <c r="F45" s="145">
        <v>1</v>
      </c>
      <c r="G45" s="146">
        <v>39814</v>
      </c>
      <c r="H45" s="146">
        <v>40178</v>
      </c>
      <c r="I45" s="145">
        <v>2009</v>
      </c>
      <c r="J45" s="145">
        <v>12</v>
      </c>
      <c r="K45" s="145">
        <v>42</v>
      </c>
      <c r="M45" s="145">
        <v>66</v>
      </c>
      <c r="Y45" s="147">
        <v>42</v>
      </c>
      <c r="Z45" s="147">
        <v>0</v>
      </c>
      <c r="AA45" s="147">
        <v>66</v>
      </c>
      <c r="AB45" s="147">
        <v>0</v>
      </c>
      <c r="AC45" s="147">
        <v>0</v>
      </c>
      <c r="AD45" s="147">
        <v>0</v>
      </c>
      <c r="AE45" s="147">
        <v>0</v>
      </c>
      <c r="AF45" s="147">
        <v>0</v>
      </c>
      <c r="AG45" s="147">
        <v>0</v>
      </c>
      <c r="AH45" s="147">
        <v>0</v>
      </c>
      <c r="AI45" s="147">
        <v>0</v>
      </c>
      <c r="AJ45" s="147">
        <v>0</v>
      </c>
      <c r="AK45" s="147">
        <v>0</v>
      </c>
      <c r="AL45" s="147">
        <v>0</v>
      </c>
      <c r="AM45" s="148">
        <v>44.3</v>
      </c>
      <c r="AN45" s="148"/>
      <c r="AO45" s="148">
        <v>64.5</v>
      </c>
      <c r="AP45" s="148"/>
      <c r="AQ45" s="148"/>
      <c r="AR45" s="148"/>
      <c r="AS45" s="148"/>
      <c r="AT45" s="148"/>
      <c r="AU45" s="148"/>
      <c r="AV45" s="148"/>
      <c r="AW45" s="148"/>
      <c r="AX45" s="148"/>
      <c r="BA45" s="149">
        <v>44.3</v>
      </c>
      <c r="BB45" s="149">
        <v>0</v>
      </c>
      <c r="BC45" s="149">
        <v>64.5</v>
      </c>
      <c r="BD45" s="149">
        <v>0</v>
      </c>
      <c r="BE45" s="149">
        <v>0</v>
      </c>
      <c r="BF45" s="149">
        <v>0</v>
      </c>
      <c r="BG45" s="149">
        <v>0</v>
      </c>
      <c r="BH45" s="149">
        <v>0</v>
      </c>
      <c r="BI45" s="149">
        <v>0</v>
      </c>
      <c r="BJ45" s="149">
        <v>0</v>
      </c>
      <c r="BK45" s="149">
        <v>0</v>
      </c>
      <c r="BL45" s="149">
        <v>0</v>
      </c>
      <c r="BM45" s="149">
        <v>0</v>
      </c>
      <c r="BN45" s="149">
        <v>0</v>
      </c>
    </row>
    <row r="46" spans="1:69">
      <c r="A46" s="1" t="s">
        <v>3166</v>
      </c>
      <c r="B46" s="1" t="s">
        <v>2251</v>
      </c>
      <c r="C46" s="1" t="s">
        <v>5157</v>
      </c>
      <c r="D46" s="1" t="s">
        <v>5158</v>
      </c>
      <c r="E46" s="145">
        <v>35305</v>
      </c>
      <c r="F46" s="145">
        <v>2</v>
      </c>
      <c r="G46" s="146">
        <v>39814</v>
      </c>
      <c r="H46" s="146">
        <v>40178</v>
      </c>
      <c r="I46" s="145">
        <v>2009</v>
      </c>
      <c r="J46" s="145">
        <v>12</v>
      </c>
      <c r="M46" s="145">
        <v>83</v>
      </c>
      <c r="Y46" s="147">
        <v>0</v>
      </c>
      <c r="Z46" s="147">
        <v>0</v>
      </c>
      <c r="AA46" s="147">
        <v>83</v>
      </c>
      <c r="AB46" s="147">
        <v>0</v>
      </c>
      <c r="AC46" s="147">
        <v>0</v>
      </c>
      <c r="AD46" s="147">
        <v>0</v>
      </c>
      <c r="AE46" s="147">
        <v>0</v>
      </c>
      <c r="AF46" s="147">
        <v>0</v>
      </c>
      <c r="AG46" s="147">
        <v>0</v>
      </c>
      <c r="AH46" s="147">
        <v>0</v>
      </c>
      <c r="AI46" s="147">
        <v>0</v>
      </c>
      <c r="AJ46" s="147">
        <v>0</v>
      </c>
      <c r="AK46" s="147">
        <v>0</v>
      </c>
      <c r="AL46" s="147">
        <v>0</v>
      </c>
      <c r="AM46" s="148"/>
      <c r="AN46" s="148"/>
      <c r="AO46" s="148">
        <v>83</v>
      </c>
      <c r="AP46" s="148"/>
      <c r="AQ46" s="148"/>
      <c r="AR46" s="148"/>
      <c r="AS46" s="148"/>
      <c r="AT46" s="148"/>
      <c r="AU46" s="148"/>
      <c r="AV46" s="148"/>
      <c r="AW46" s="148"/>
      <c r="AX46" s="148"/>
      <c r="BA46" s="149">
        <v>0</v>
      </c>
      <c r="BB46" s="149">
        <v>0</v>
      </c>
      <c r="BC46" s="149">
        <v>83</v>
      </c>
      <c r="BD46" s="149">
        <v>0</v>
      </c>
      <c r="BE46" s="149">
        <v>0</v>
      </c>
      <c r="BF46" s="149">
        <v>0</v>
      </c>
      <c r="BG46" s="149">
        <v>0</v>
      </c>
      <c r="BH46" s="149">
        <v>0</v>
      </c>
      <c r="BI46" s="149">
        <v>0</v>
      </c>
      <c r="BJ46" s="149">
        <v>0</v>
      </c>
      <c r="BK46" s="149">
        <v>0</v>
      </c>
      <c r="BL46" s="149">
        <v>0</v>
      </c>
      <c r="BM46" s="149">
        <v>0</v>
      </c>
      <c r="BN46" s="149">
        <v>0</v>
      </c>
      <c r="BQ46" s="1" t="s">
        <v>5170</v>
      </c>
    </row>
    <row r="47" spans="1:69">
      <c r="A47" s="1" t="s">
        <v>3583</v>
      </c>
      <c r="B47" s="1" t="s">
        <v>2251</v>
      </c>
      <c r="C47" s="1" t="s">
        <v>5157</v>
      </c>
      <c r="D47" s="1" t="s">
        <v>5158</v>
      </c>
      <c r="E47" s="145">
        <v>35307</v>
      </c>
      <c r="F47" s="145">
        <v>2</v>
      </c>
      <c r="G47" s="146">
        <v>39814</v>
      </c>
      <c r="H47" s="146">
        <v>40178</v>
      </c>
      <c r="I47" s="145">
        <v>2009</v>
      </c>
      <c r="J47" s="145">
        <v>12</v>
      </c>
      <c r="M47" s="145">
        <v>62</v>
      </c>
      <c r="Y47" s="147">
        <v>0</v>
      </c>
      <c r="Z47" s="147">
        <v>0</v>
      </c>
      <c r="AA47" s="147">
        <v>62</v>
      </c>
      <c r="AB47" s="147">
        <v>0</v>
      </c>
      <c r="AC47" s="147">
        <v>0</v>
      </c>
      <c r="AD47" s="147">
        <v>0</v>
      </c>
      <c r="AE47" s="147">
        <v>0</v>
      </c>
      <c r="AF47" s="147">
        <v>0</v>
      </c>
      <c r="AG47" s="147">
        <v>0</v>
      </c>
      <c r="AH47" s="147">
        <v>0</v>
      </c>
      <c r="AI47" s="147">
        <v>0</v>
      </c>
      <c r="AJ47" s="147">
        <v>0</v>
      </c>
      <c r="AK47" s="147">
        <v>0</v>
      </c>
      <c r="AL47" s="147">
        <v>0</v>
      </c>
      <c r="AM47" s="148"/>
      <c r="AN47" s="148"/>
      <c r="AO47" s="148">
        <v>62</v>
      </c>
      <c r="AP47" s="148"/>
      <c r="AQ47" s="148"/>
      <c r="AR47" s="148"/>
      <c r="AS47" s="148"/>
      <c r="AT47" s="148"/>
      <c r="AU47" s="148"/>
      <c r="AV47" s="148"/>
      <c r="AW47" s="148"/>
      <c r="AX47" s="148"/>
      <c r="BA47" s="149">
        <v>0</v>
      </c>
      <c r="BB47" s="149">
        <v>0</v>
      </c>
      <c r="BC47" s="149">
        <v>62</v>
      </c>
      <c r="BD47" s="149">
        <v>0</v>
      </c>
      <c r="BE47" s="149">
        <v>0</v>
      </c>
      <c r="BF47" s="149">
        <v>0</v>
      </c>
      <c r="BG47" s="149">
        <v>0</v>
      </c>
      <c r="BH47" s="149">
        <v>0</v>
      </c>
      <c r="BI47" s="149">
        <v>0</v>
      </c>
      <c r="BJ47" s="149">
        <v>0</v>
      </c>
      <c r="BK47" s="149">
        <v>0</v>
      </c>
      <c r="BL47" s="149">
        <v>0</v>
      </c>
      <c r="BM47" s="149">
        <v>0</v>
      </c>
      <c r="BN47" s="149">
        <v>0</v>
      </c>
      <c r="BQ47" s="1" t="s">
        <v>5171</v>
      </c>
    </row>
    <row r="48" spans="1:69">
      <c r="A48" s="1" t="s">
        <v>3436</v>
      </c>
      <c r="B48" s="1" t="s">
        <v>2250</v>
      </c>
      <c r="C48" s="1" t="s">
        <v>5157</v>
      </c>
      <c r="D48" s="1" t="s">
        <v>5158</v>
      </c>
      <c r="E48" s="145">
        <v>35308</v>
      </c>
      <c r="F48" s="145">
        <v>2</v>
      </c>
      <c r="G48" s="146">
        <v>39814</v>
      </c>
      <c r="H48" s="146">
        <v>40178</v>
      </c>
      <c r="I48" s="145">
        <v>2009</v>
      </c>
      <c r="J48" s="145">
        <v>12</v>
      </c>
      <c r="K48" s="145">
        <v>52</v>
      </c>
      <c r="M48" s="145">
        <v>66</v>
      </c>
      <c r="Y48" s="147">
        <v>52</v>
      </c>
      <c r="Z48" s="147">
        <v>0</v>
      </c>
      <c r="AA48" s="147">
        <v>66</v>
      </c>
      <c r="AB48" s="147">
        <v>0</v>
      </c>
      <c r="AC48" s="147">
        <v>0</v>
      </c>
      <c r="AD48" s="147">
        <v>0</v>
      </c>
      <c r="AE48" s="147">
        <v>0</v>
      </c>
      <c r="AF48" s="147">
        <v>0</v>
      </c>
      <c r="AG48" s="147">
        <v>0</v>
      </c>
      <c r="AH48" s="147">
        <v>0</v>
      </c>
      <c r="AI48" s="147">
        <v>0</v>
      </c>
      <c r="AJ48" s="147">
        <v>0</v>
      </c>
      <c r="AK48" s="147">
        <v>0</v>
      </c>
      <c r="AL48" s="147">
        <v>0</v>
      </c>
      <c r="AM48" s="148">
        <v>51.3</v>
      </c>
      <c r="AN48" s="148"/>
      <c r="AO48" s="148">
        <v>69.8</v>
      </c>
      <c r="AP48" s="148"/>
      <c r="AQ48" s="148"/>
      <c r="AR48" s="148"/>
      <c r="AS48" s="148"/>
      <c r="AT48" s="148"/>
      <c r="AU48" s="148"/>
      <c r="AV48" s="148"/>
      <c r="AW48" s="148"/>
      <c r="AX48" s="148"/>
      <c r="BA48" s="149">
        <v>51.3</v>
      </c>
      <c r="BB48" s="149">
        <v>0</v>
      </c>
      <c r="BC48" s="149">
        <v>69.8</v>
      </c>
      <c r="BD48" s="149">
        <v>0</v>
      </c>
      <c r="BE48" s="149">
        <v>0</v>
      </c>
      <c r="BF48" s="149">
        <v>0</v>
      </c>
      <c r="BG48" s="149">
        <v>0</v>
      </c>
      <c r="BH48" s="149">
        <v>0</v>
      </c>
      <c r="BI48" s="149">
        <v>0</v>
      </c>
      <c r="BJ48" s="149">
        <v>0</v>
      </c>
      <c r="BK48" s="149">
        <v>0</v>
      </c>
      <c r="BL48" s="149">
        <v>0</v>
      </c>
      <c r="BM48" s="149">
        <v>0</v>
      </c>
      <c r="BN48" s="149">
        <v>0</v>
      </c>
      <c r="BO48" s="144">
        <v>4</v>
      </c>
      <c r="BP48" s="144" t="s">
        <v>5172</v>
      </c>
    </row>
    <row r="49" spans="1:69">
      <c r="A49" s="1" t="s">
        <v>3166</v>
      </c>
      <c r="B49" s="1" t="s">
        <v>2251</v>
      </c>
      <c r="C49" s="1" t="s">
        <v>5157</v>
      </c>
      <c r="D49" s="1" t="s">
        <v>5158</v>
      </c>
      <c r="E49" s="145">
        <v>35309</v>
      </c>
      <c r="F49" s="145">
        <v>1</v>
      </c>
      <c r="G49" s="146">
        <v>39814</v>
      </c>
      <c r="H49" s="146">
        <v>40178</v>
      </c>
      <c r="I49" s="145">
        <v>2009</v>
      </c>
      <c r="J49" s="145">
        <v>12</v>
      </c>
      <c r="M49" s="145">
        <v>64</v>
      </c>
      <c r="Y49" s="147">
        <v>0</v>
      </c>
      <c r="Z49" s="147">
        <v>0</v>
      </c>
      <c r="AA49" s="147">
        <v>64</v>
      </c>
      <c r="AB49" s="147">
        <v>0</v>
      </c>
      <c r="AC49" s="147">
        <v>0</v>
      </c>
      <c r="AD49" s="147">
        <v>0</v>
      </c>
      <c r="AE49" s="147">
        <v>0</v>
      </c>
      <c r="AF49" s="147">
        <v>0</v>
      </c>
      <c r="AG49" s="147">
        <v>0</v>
      </c>
      <c r="AH49" s="147">
        <v>0</v>
      </c>
      <c r="AI49" s="147">
        <v>0</v>
      </c>
      <c r="AJ49" s="147">
        <v>0</v>
      </c>
      <c r="AK49" s="147">
        <v>0</v>
      </c>
      <c r="AL49" s="147">
        <v>0</v>
      </c>
      <c r="AM49" s="148">
        <v>6.7</v>
      </c>
      <c r="AN49" s="148"/>
      <c r="AO49" s="148">
        <v>49.4</v>
      </c>
      <c r="AP49" s="148"/>
      <c r="AQ49" s="148"/>
      <c r="AR49" s="148"/>
      <c r="AS49" s="148"/>
      <c r="AT49" s="148"/>
      <c r="AU49" s="148"/>
      <c r="AV49" s="148"/>
      <c r="AW49" s="148"/>
      <c r="AX49" s="148"/>
      <c r="BA49" s="149">
        <v>6.7</v>
      </c>
      <c r="BB49" s="149">
        <v>0</v>
      </c>
      <c r="BC49" s="149">
        <v>49.4</v>
      </c>
      <c r="BD49" s="149">
        <v>0</v>
      </c>
      <c r="BE49" s="149">
        <v>0</v>
      </c>
      <c r="BF49" s="149">
        <v>0</v>
      </c>
      <c r="BG49" s="149">
        <v>0</v>
      </c>
      <c r="BH49" s="149">
        <v>0</v>
      </c>
      <c r="BI49" s="149">
        <v>0</v>
      </c>
      <c r="BJ49" s="149">
        <v>0</v>
      </c>
      <c r="BK49" s="149">
        <v>0</v>
      </c>
      <c r="BL49" s="149">
        <v>0</v>
      </c>
      <c r="BM49" s="149">
        <v>0</v>
      </c>
      <c r="BN49" s="149">
        <v>0</v>
      </c>
    </row>
    <row r="50" spans="1:69">
      <c r="A50" s="1" t="s">
        <v>3166</v>
      </c>
      <c r="B50" s="1" t="s">
        <v>2251</v>
      </c>
      <c r="C50" s="1" t="s">
        <v>5157</v>
      </c>
      <c r="D50" s="1" t="s">
        <v>5158</v>
      </c>
      <c r="E50" s="145">
        <v>35309</v>
      </c>
      <c r="F50" s="145"/>
      <c r="G50" s="146">
        <v>39873</v>
      </c>
      <c r="H50" s="146">
        <v>40025</v>
      </c>
      <c r="I50" s="145">
        <v>2009</v>
      </c>
      <c r="J50" s="145">
        <v>5</v>
      </c>
      <c r="M50" s="145"/>
      <c r="Y50" s="147">
        <v>0</v>
      </c>
      <c r="Z50" s="147">
        <v>0</v>
      </c>
      <c r="AA50" s="147">
        <v>0</v>
      </c>
      <c r="AB50" s="147">
        <v>0</v>
      </c>
      <c r="AC50" s="147">
        <v>0</v>
      </c>
      <c r="AD50" s="147">
        <v>0</v>
      </c>
      <c r="AE50" s="147">
        <v>0</v>
      </c>
      <c r="AF50" s="147">
        <v>0</v>
      </c>
      <c r="AG50" s="147">
        <v>0</v>
      </c>
      <c r="AH50" s="147">
        <v>0</v>
      </c>
      <c r="AI50" s="147">
        <v>0</v>
      </c>
      <c r="AJ50" s="147">
        <v>0</v>
      </c>
      <c r="AK50" s="147">
        <v>0</v>
      </c>
      <c r="AL50" s="147">
        <v>0</v>
      </c>
      <c r="AM50" s="148"/>
      <c r="AN50" s="148"/>
      <c r="AO50" s="148">
        <v>5</v>
      </c>
      <c r="AP50" s="148"/>
      <c r="AQ50" s="148"/>
      <c r="AR50" s="148"/>
      <c r="AS50" s="148"/>
      <c r="AT50" s="148"/>
      <c r="AU50" s="148"/>
      <c r="AV50" s="148"/>
      <c r="AW50" s="148"/>
      <c r="AX50" s="148"/>
      <c r="BA50" s="149">
        <v>0</v>
      </c>
      <c r="BB50" s="149">
        <v>0</v>
      </c>
      <c r="BC50" s="149">
        <v>2.0833333333333335</v>
      </c>
      <c r="BD50" s="149">
        <v>0</v>
      </c>
      <c r="BE50" s="149">
        <v>0</v>
      </c>
      <c r="BF50" s="149">
        <v>0</v>
      </c>
      <c r="BG50" s="149">
        <v>0</v>
      </c>
      <c r="BH50" s="149">
        <v>0</v>
      </c>
      <c r="BI50" s="149">
        <v>0</v>
      </c>
      <c r="BJ50" s="149">
        <v>0</v>
      </c>
      <c r="BK50" s="149">
        <v>0</v>
      </c>
      <c r="BL50" s="149">
        <v>0</v>
      </c>
      <c r="BM50" s="149">
        <v>0</v>
      </c>
      <c r="BN50" s="149">
        <v>0</v>
      </c>
      <c r="BQ50" s="1" t="s">
        <v>5173</v>
      </c>
    </row>
    <row r="51" spans="1:69">
      <c r="A51" s="1" t="s">
        <v>2939</v>
      </c>
      <c r="B51" s="1" t="s">
        <v>2251</v>
      </c>
      <c r="C51" s="1" t="s">
        <v>5157</v>
      </c>
      <c r="D51" s="1" t="s">
        <v>5158</v>
      </c>
      <c r="E51" s="145">
        <v>35311</v>
      </c>
      <c r="F51" s="145">
        <v>1</v>
      </c>
      <c r="G51" s="146">
        <v>39814</v>
      </c>
      <c r="H51" s="146">
        <v>40178</v>
      </c>
      <c r="I51" s="145">
        <v>2009</v>
      </c>
      <c r="J51" s="145">
        <v>12</v>
      </c>
      <c r="L51" s="145">
        <v>12</v>
      </c>
      <c r="M51" s="145">
        <v>44</v>
      </c>
      <c r="Y51" s="147">
        <v>0</v>
      </c>
      <c r="Z51" s="147">
        <v>12</v>
      </c>
      <c r="AA51" s="147">
        <v>44</v>
      </c>
      <c r="AB51" s="147">
        <v>0</v>
      </c>
      <c r="AC51" s="147">
        <v>0</v>
      </c>
      <c r="AD51" s="147">
        <v>0</v>
      </c>
      <c r="AE51" s="147">
        <v>0</v>
      </c>
      <c r="AF51" s="147">
        <v>0</v>
      </c>
      <c r="AG51" s="147">
        <v>0</v>
      </c>
      <c r="AH51" s="147">
        <v>0</v>
      </c>
      <c r="AI51" s="147">
        <v>0</v>
      </c>
      <c r="AJ51" s="147">
        <v>0</v>
      </c>
      <c r="AK51" s="147">
        <v>0</v>
      </c>
      <c r="AL51" s="147">
        <v>0</v>
      </c>
      <c r="AM51" s="148"/>
      <c r="AN51" s="148">
        <v>10.199999999999999</v>
      </c>
      <c r="AO51" s="148">
        <v>46.7</v>
      </c>
      <c r="AP51" s="148"/>
      <c r="AQ51" s="148"/>
      <c r="AR51" s="148"/>
      <c r="AS51" s="148"/>
      <c r="AT51" s="148"/>
      <c r="AU51" s="148"/>
      <c r="AV51" s="148"/>
      <c r="AW51" s="148"/>
      <c r="AX51" s="148"/>
      <c r="BA51" s="149">
        <v>0</v>
      </c>
      <c r="BB51" s="149">
        <v>10.199999999999999</v>
      </c>
      <c r="BC51" s="149">
        <v>46.7</v>
      </c>
      <c r="BD51" s="149">
        <v>0</v>
      </c>
      <c r="BE51" s="149">
        <v>0</v>
      </c>
      <c r="BF51" s="149">
        <v>0</v>
      </c>
      <c r="BG51" s="149">
        <v>0</v>
      </c>
      <c r="BH51" s="149">
        <v>0</v>
      </c>
      <c r="BI51" s="149">
        <v>0</v>
      </c>
      <c r="BJ51" s="149">
        <v>0</v>
      </c>
      <c r="BK51" s="149">
        <v>0</v>
      </c>
      <c r="BL51" s="149">
        <v>0</v>
      </c>
      <c r="BM51" s="149">
        <v>0</v>
      </c>
      <c r="BN51" s="149">
        <v>0</v>
      </c>
    </row>
    <row r="52" spans="1:69">
      <c r="A52" s="1" t="s">
        <v>4287</v>
      </c>
      <c r="B52" s="1" t="s">
        <v>2251</v>
      </c>
      <c r="C52" s="1" t="s">
        <v>5157</v>
      </c>
      <c r="D52" s="1" t="s">
        <v>5158</v>
      </c>
      <c r="E52" s="145">
        <v>35312</v>
      </c>
      <c r="F52" s="145">
        <v>2</v>
      </c>
      <c r="G52" s="146">
        <v>39814</v>
      </c>
      <c r="H52" s="146">
        <v>40178</v>
      </c>
      <c r="I52" s="145">
        <v>2009</v>
      </c>
      <c r="J52" s="145">
        <v>12</v>
      </c>
      <c r="L52" s="145">
        <v>6</v>
      </c>
      <c r="M52" s="145">
        <v>44</v>
      </c>
      <c r="Y52" s="147">
        <v>0</v>
      </c>
      <c r="Z52" s="147">
        <v>6</v>
      </c>
      <c r="AA52" s="147">
        <v>44</v>
      </c>
      <c r="AB52" s="147">
        <v>0</v>
      </c>
      <c r="AC52" s="147">
        <v>0</v>
      </c>
      <c r="AD52" s="147">
        <v>0</v>
      </c>
      <c r="AE52" s="147">
        <v>0</v>
      </c>
      <c r="AF52" s="147">
        <v>0</v>
      </c>
      <c r="AG52" s="147">
        <v>0</v>
      </c>
      <c r="AH52" s="147">
        <v>0</v>
      </c>
      <c r="AI52" s="147">
        <v>0</v>
      </c>
      <c r="AJ52" s="147">
        <v>0</v>
      </c>
      <c r="AK52" s="147">
        <v>0</v>
      </c>
      <c r="AL52" s="147">
        <v>0</v>
      </c>
      <c r="AM52" s="148"/>
      <c r="AN52" s="148">
        <v>3.6</v>
      </c>
      <c r="AO52" s="148">
        <v>33</v>
      </c>
      <c r="AP52" s="148"/>
      <c r="AQ52" s="148"/>
      <c r="AR52" s="148"/>
      <c r="AS52" s="148"/>
      <c r="AT52" s="148"/>
      <c r="AU52" s="148"/>
      <c r="AV52" s="148"/>
      <c r="AW52" s="148"/>
      <c r="AX52" s="148"/>
      <c r="BA52" s="149">
        <v>0</v>
      </c>
      <c r="BB52" s="149">
        <v>3.6</v>
      </c>
      <c r="BC52" s="149">
        <v>33</v>
      </c>
      <c r="BD52" s="149">
        <v>0</v>
      </c>
      <c r="BE52" s="149">
        <v>0</v>
      </c>
      <c r="BF52" s="149">
        <v>0</v>
      </c>
      <c r="BG52" s="149">
        <v>0</v>
      </c>
      <c r="BH52" s="149">
        <v>0</v>
      </c>
      <c r="BI52" s="149">
        <v>0</v>
      </c>
      <c r="BJ52" s="149">
        <v>0</v>
      </c>
      <c r="BK52" s="149">
        <v>0</v>
      </c>
      <c r="BL52" s="149">
        <v>0</v>
      </c>
      <c r="BM52" s="149">
        <v>0</v>
      </c>
      <c r="BN52" s="149">
        <v>0</v>
      </c>
    </row>
    <row r="53" spans="1:69">
      <c r="A53" s="1" t="s">
        <v>2027</v>
      </c>
      <c r="B53" s="1" t="s">
        <v>2251</v>
      </c>
      <c r="C53" s="1" t="s">
        <v>5157</v>
      </c>
      <c r="D53" s="1" t="s">
        <v>5158</v>
      </c>
      <c r="E53" s="145">
        <v>35313</v>
      </c>
      <c r="F53" s="145">
        <v>1</v>
      </c>
      <c r="G53" s="146">
        <v>39814</v>
      </c>
      <c r="H53" s="146">
        <v>39903</v>
      </c>
      <c r="I53" s="145">
        <v>2009</v>
      </c>
      <c r="J53" s="145">
        <v>3</v>
      </c>
      <c r="M53" s="145">
        <v>63</v>
      </c>
      <c r="Y53" s="147">
        <v>0</v>
      </c>
      <c r="Z53" s="147">
        <v>0</v>
      </c>
      <c r="AA53" s="147">
        <v>15.75</v>
      </c>
      <c r="AB53" s="147">
        <v>0</v>
      </c>
      <c r="AC53" s="147">
        <v>0</v>
      </c>
      <c r="AD53" s="147">
        <v>0</v>
      </c>
      <c r="AE53" s="147">
        <v>0</v>
      </c>
      <c r="AF53" s="147">
        <v>0</v>
      </c>
      <c r="AG53" s="147">
        <v>0</v>
      </c>
      <c r="AH53" s="147">
        <v>0</v>
      </c>
      <c r="AI53" s="147">
        <v>0</v>
      </c>
      <c r="AJ53" s="147">
        <v>0</v>
      </c>
      <c r="AK53" s="147">
        <v>0</v>
      </c>
      <c r="AL53" s="147">
        <v>0</v>
      </c>
      <c r="AM53" s="148">
        <v>2.4</v>
      </c>
      <c r="AN53" s="148"/>
      <c r="AO53" s="148">
        <v>58.1</v>
      </c>
      <c r="AP53" s="148"/>
      <c r="AQ53" s="148"/>
      <c r="AR53" s="148"/>
      <c r="AS53" s="148"/>
      <c r="AT53" s="148"/>
      <c r="AU53" s="148"/>
      <c r="AV53" s="148"/>
      <c r="AW53" s="148"/>
      <c r="AX53" s="148"/>
      <c r="BA53" s="149">
        <v>0.6</v>
      </c>
      <c r="BB53" s="149">
        <v>0</v>
      </c>
      <c r="BC53" s="149">
        <v>14.525</v>
      </c>
      <c r="BD53" s="149">
        <v>0</v>
      </c>
      <c r="BE53" s="149">
        <v>0</v>
      </c>
      <c r="BF53" s="149">
        <v>0</v>
      </c>
      <c r="BG53" s="149">
        <v>0</v>
      </c>
      <c r="BH53" s="149">
        <v>0</v>
      </c>
      <c r="BI53" s="149">
        <v>0</v>
      </c>
      <c r="BJ53" s="149">
        <v>0</v>
      </c>
      <c r="BK53" s="149">
        <v>0</v>
      </c>
      <c r="BL53" s="149">
        <v>0</v>
      </c>
      <c r="BM53" s="149">
        <v>0</v>
      </c>
      <c r="BN53" s="149">
        <v>0</v>
      </c>
    </row>
    <row r="54" spans="1:69">
      <c r="A54" s="1" t="s">
        <v>2027</v>
      </c>
      <c r="B54" s="1" t="s">
        <v>2251</v>
      </c>
      <c r="C54" s="1" t="s">
        <v>5157</v>
      </c>
      <c r="D54" s="1" t="s">
        <v>5158</v>
      </c>
      <c r="E54" s="145">
        <v>35313</v>
      </c>
      <c r="F54" s="145">
        <v>2</v>
      </c>
      <c r="G54" s="146">
        <v>39904</v>
      </c>
      <c r="H54" s="146">
        <v>40025</v>
      </c>
      <c r="I54" s="145">
        <v>2009</v>
      </c>
      <c r="J54" s="145">
        <v>4</v>
      </c>
      <c r="M54" s="145">
        <v>66</v>
      </c>
      <c r="Y54" s="147">
        <v>0</v>
      </c>
      <c r="Z54" s="147">
        <v>0</v>
      </c>
      <c r="AA54" s="147">
        <v>22</v>
      </c>
      <c r="AB54" s="147">
        <v>0</v>
      </c>
      <c r="AC54" s="147">
        <v>0</v>
      </c>
      <c r="AD54" s="147">
        <v>0</v>
      </c>
      <c r="AE54" s="147">
        <v>0</v>
      </c>
      <c r="AF54" s="147">
        <v>0</v>
      </c>
      <c r="AG54" s="147">
        <v>0</v>
      </c>
      <c r="AH54" s="147">
        <v>0</v>
      </c>
      <c r="AI54" s="147">
        <v>0</v>
      </c>
      <c r="AJ54" s="147">
        <v>0</v>
      </c>
      <c r="AK54" s="147">
        <v>0</v>
      </c>
      <c r="AL54" s="147">
        <v>0</v>
      </c>
      <c r="AM54" s="1">
        <v>2.4</v>
      </c>
      <c r="AN54" s="1"/>
      <c r="AO54" s="152">
        <v>58.1</v>
      </c>
      <c r="AP54" s="1"/>
      <c r="AQ54" s="1"/>
      <c r="AR54" s="1"/>
      <c r="AS54" s="1"/>
      <c r="AT54" s="1"/>
      <c r="AU54" s="1"/>
      <c r="AV54" s="1"/>
      <c r="AW54" s="1"/>
      <c r="AX54" s="1"/>
      <c r="BA54" s="149">
        <v>0.8</v>
      </c>
      <c r="BB54" s="149">
        <v>0</v>
      </c>
      <c r="BC54" s="149">
        <v>19.366666666666667</v>
      </c>
      <c r="BD54" s="149">
        <v>0</v>
      </c>
      <c r="BE54" s="149">
        <v>0</v>
      </c>
      <c r="BF54" s="149">
        <v>0</v>
      </c>
      <c r="BG54" s="149">
        <v>0</v>
      </c>
      <c r="BH54" s="149">
        <v>0</v>
      </c>
      <c r="BI54" s="149">
        <v>0</v>
      </c>
      <c r="BJ54" s="149">
        <v>0</v>
      </c>
      <c r="BK54" s="149">
        <v>0</v>
      </c>
      <c r="BL54" s="149">
        <v>0</v>
      </c>
      <c r="BM54" s="149">
        <v>0</v>
      </c>
      <c r="BN54" s="149">
        <v>0</v>
      </c>
    </row>
    <row r="55" spans="1:69">
      <c r="A55" s="1" t="s">
        <v>2027</v>
      </c>
      <c r="B55" s="1" t="s">
        <v>2251</v>
      </c>
      <c r="C55" s="1" t="s">
        <v>5157</v>
      </c>
      <c r="D55" s="1" t="s">
        <v>5158</v>
      </c>
      <c r="E55" s="145">
        <v>35313</v>
      </c>
      <c r="F55" s="145">
        <v>2</v>
      </c>
      <c r="G55" s="146">
        <v>40026</v>
      </c>
      <c r="H55" s="146">
        <v>40178</v>
      </c>
      <c r="I55" s="145">
        <v>2009</v>
      </c>
      <c r="J55" s="145">
        <v>5</v>
      </c>
      <c r="M55" s="145">
        <v>60</v>
      </c>
      <c r="Y55" s="147">
        <v>0</v>
      </c>
      <c r="Z55" s="147">
        <v>0</v>
      </c>
      <c r="AA55" s="147">
        <v>25</v>
      </c>
      <c r="AB55" s="147">
        <v>0</v>
      </c>
      <c r="AC55" s="147">
        <v>0</v>
      </c>
      <c r="AD55" s="147">
        <v>0</v>
      </c>
      <c r="AE55" s="147">
        <v>0</v>
      </c>
      <c r="AF55" s="147">
        <v>0</v>
      </c>
      <c r="AG55" s="147">
        <v>0</v>
      </c>
      <c r="AH55" s="147">
        <v>0</v>
      </c>
      <c r="AI55" s="147">
        <v>0</v>
      </c>
      <c r="AJ55" s="147">
        <v>0</v>
      </c>
      <c r="AK55" s="147">
        <v>0</v>
      </c>
      <c r="AL55" s="147">
        <v>0</v>
      </c>
      <c r="AM55" s="1">
        <v>2.4</v>
      </c>
      <c r="AN55" s="1"/>
      <c r="AO55" s="152">
        <v>58.1</v>
      </c>
      <c r="AP55" s="1"/>
      <c r="AQ55" s="1"/>
      <c r="AR55" s="1"/>
      <c r="AS55" s="1"/>
      <c r="AT55" s="1"/>
      <c r="AU55" s="1"/>
      <c r="AV55" s="1"/>
      <c r="AW55" s="1"/>
      <c r="AX55" s="1"/>
      <c r="BA55" s="149">
        <v>1</v>
      </c>
      <c r="BB55" s="149">
        <v>0</v>
      </c>
      <c r="BC55" s="149">
        <v>24.208333333333332</v>
      </c>
      <c r="BD55" s="149">
        <v>0</v>
      </c>
      <c r="BE55" s="149">
        <v>0</v>
      </c>
      <c r="BF55" s="149">
        <v>0</v>
      </c>
      <c r="BG55" s="149">
        <v>0</v>
      </c>
      <c r="BH55" s="149">
        <v>0</v>
      </c>
      <c r="BI55" s="149">
        <v>0</v>
      </c>
      <c r="BJ55" s="149">
        <v>0</v>
      </c>
      <c r="BK55" s="149">
        <v>0</v>
      </c>
      <c r="BL55" s="149">
        <v>0</v>
      </c>
      <c r="BM55" s="149">
        <v>0</v>
      </c>
      <c r="BN55" s="149">
        <v>0</v>
      </c>
    </row>
    <row r="56" spans="1:69">
      <c r="A56" s="1" t="s">
        <v>4287</v>
      </c>
      <c r="B56" s="1" t="s">
        <v>2250</v>
      </c>
      <c r="C56" s="1" t="s">
        <v>5157</v>
      </c>
      <c r="D56" s="1" t="s">
        <v>5158</v>
      </c>
      <c r="E56" s="145">
        <v>35314</v>
      </c>
      <c r="F56" s="145" t="s">
        <v>5174</v>
      </c>
      <c r="G56" s="146">
        <v>39814</v>
      </c>
      <c r="H56" s="146">
        <v>40178</v>
      </c>
      <c r="I56" s="145">
        <v>2009</v>
      </c>
      <c r="J56" s="145">
        <v>12</v>
      </c>
      <c r="M56" s="145">
        <v>60</v>
      </c>
      <c r="N56" s="153">
        <v>60</v>
      </c>
      <c r="O56" s="153">
        <v>50</v>
      </c>
      <c r="P56" s="153">
        <v>37</v>
      </c>
      <c r="Q56" s="153">
        <v>30</v>
      </c>
      <c r="Y56" s="147">
        <v>0</v>
      </c>
      <c r="Z56" s="147">
        <v>0</v>
      </c>
      <c r="AA56" s="147">
        <v>60</v>
      </c>
      <c r="AB56" s="147">
        <v>60</v>
      </c>
      <c r="AC56" s="147">
        <v>50</v>
      </c>
      <c r="AD56" s="147">
        <v>37</v>
      </c>
      <c r="AE56" s="147">
        <v>30</v>
      </c>
      <c r="AF56" s="147">
        <v>0</v>
      </c>
      <c r="AG56" s="147">
        <v>0</v>
      </c>
      <c r="AH56" s="147">
        <v>0</v>
      </c>
      <c r="AI56" s="147">
        <v>0</v>
      </c>
      <c r="AJ56" s="147">
        <v>0</v>
      </c>
      <c r="AK56" s="147">
        <v>0</v>
      </c>
      <c r="AL56" s="147">
        <v>0</v>
      </c>
      <c r="AM56" s="148"/>
      <c r="AN56" s="148"/>
      <c r="AO56" s="148">
        <v>60</v>
      </c>
      <c r="AP56" s="148">
        <v>60</v>
      </c>
      <c r="AQ56" s="1">
        <v>50</v>
      </c>
      <c r="AR56" s="154">
        <v>37</v>
      </c>
      <c r="AS56" s="154">
        <v>30</v>
      </c>
      <c r="AT56" s="148"/>
      <c r="AU56" s="148"/>
      <c r="AV56" s="148"/>
      <c r="AW56" s="148"/>
      <c r="AX56" s="148"/>
      <c r="BA56" s="149">
        <v>0</v>
      </c>
      <c r="BB56" s="149">
        <v>0</v>
      </c>
      <c r="BC56" s="149">
        <v>60</v>
      </c>
      <c r="BD56" s="149">
        <v>60</v>
      </c>
      <c r="BE56" s="149">
        <v>50</v>
      </c>
      <c r="BF56" s="149">
        <v>37</v>
      </c>
      <c r="BG56" s="149">
        <v>30</v>
      </c>
      <c r="BH56" s="149">
        <v>0</v>
      </c>
      <c r="BI56" s="149">
        <v>0</v>
      </c>
      <c r="BJ56" s="149">
        <v>0</v>
      </c>
      <c r="BK56" s="149">
        <v>0</v>
      </c>
      <c r="BL56" s="149">
        <v>0</v>
      </c>
      <c r="BM56" s="149">
        <v>0</v>
      </c>
      <c r="BN56" s="149">
        <v>0</v>
      </c>
      <c r="BQ56" s="1" t="s">
        <v>5175</v>
      </c>
    </row>
    <row r="57" spans="1:69">
      <c r="A57" s="1" t="s">
        <v>3436</v>
      </c>
      <c r="B57" s="1" t="s">
        <v>2250</v>
      </c>
      <c r="C57" s="1" t="s">
        <v>5157</v>
      </c>
      <c r="D57" s="1" t="s">
        <v>5158</v>
      </c>
      <c r="E57" s="145">
        <v>35320</v>
      </c>
      <c r="F57" s="145" t="s">
        <v>5160</v>
      </c>
      <c r="G57" s="146">
        <v>39814</v>
      </c>
      <c r="H57" s="146">
        <v>40178</v>
      </c>
      <c r="I57" s="145">
        <v>2009</v>
      </c>
      <c r="J57" s="145">
        <v>12</v>
      </c>
      <c r="K57" s="155">
        <v>18</v>
      </c>
      <c r="M57" s="145">
        <v>44</v>
      </c>
      <c r="Y57" s="147">
        <v>18</v>
      </c>
      <c r="Z57" s="147">
        <v>0</v>
      </c>
      <c r="AA57" s="147">
        <v>44</v>
      </c>
      <c r="AB57" s="147">
        <v>0</v>
      </c>
      <c r="AC57" s="147">
        <v>0</v>
      </c>
      <c r="AD57" s="147">
        <v>0</v>
      </c>
      <c r="AE57" s="147">
        <v>0</v>
      </c>
      <c r="AF57" s="147">
        <v>0</v>
      </c>
      <c r="AG57" s="147">
        <v>0</v>
      </c>
      <c r="AH57" s="147">
        <v>0</v>
      </c>
      <c r="AI57" s="147">
        <v>0</v>
      </c>
      <c r="AJ57" s="147">
        <v>0</v>
      </c>
      <c r="AK57" s="147">
        <v>0</v>
      </c>
      <c r="AL57" s="147">
        <v>0</v>
      </c>
      <c r="AM57" s="148">
        <v>19.5</v>
      </c>
      <c r="AN57" s="148"/>
      <c r="AO57" s="148">
        <v>38.1</v>
      </c>
      <c r="AP57" s="148"/>
      <c r="AQ57" s="148"/>
      <c r="AR57" s="148"/>
      <c r="AS57" s="148"/>
      <c r="AT57" s="148"/>
      <c r="AU57" s="148"/>
      <c r="AV57" s="148"/>
      <c r="AW57" s="148"/>
      <c r="AX57" s="148"/>
      <c r="BA57" s="149">
        <v>19.5</v>
      </c>
      <c r="BB57" s="149">
        <v>0</v>
      </c>
      <c r="BC57" s="149">
        <v>38.1</v>
      </c>
      <c r="BD57" s="149">
        <v>0</v>
      </c>
      <c r="BE57" s="149">
        <v>0</v>
      </c>
      <c r="BF57" s="149">
        <v>0</v>
      </c>
      <c r="BG57" s="149">
        <v>0</v>
      </c>
      <c r="BH57" s="149">
        <v>0</v>
      </c>
      <c r="BI57" s="149">
        <v>0</v>
      </c>
      <c r="BJ57" s="149">
        <v>0</v>
      </c>
      <c r="BK57" s="149">
        <v>0</v>
      </c>
      <c r="BL57" s="149">
        <v>0</v>
      </c>
      <c r="BM57" s="149">
        <v>0</v>
      </c>
      <c r="BN57" s="149">
        <v>0</v>
      </c>
    </row>
    <row r="58" spans="1:69">
      <c r="A58" s="1" t="s">
        <v>3583</v>
      </c>
      <c r="B58" s="1" t="s">
        <v>2251</v>
      </c>
      <c r="C58" s="1" t="s">
        <v>5157</v>
      </c>
      <c r="D58" s="1" t="s">
        <v>5158</v>
      </c>
      <c r="E58" s="145">
        <v>35321</v>
      </c>
      <c r="F58" s="145">
        <v>8</v>
      </c>
      <c r="G58" s="146">
        <v>39814</v>
      </c>
      <c r="H58" s="146">
        <v>40178</v>
      </c>
      <c r="I58" s="145">
        <v>2009</v>
      </c>
      <c r="J58" s="145">
        <v>12</v>
      </c>
      <c r="M58" s="145">
        <v>22</v>
      </c>
      <c r="Y58" s="147">
        <v>0</v>
      </c>
      <c r="Z58" s="147">
        <v>0</v>
      </c>
      <c r="AA58" s="147">
        <v>22</v>
      </c>
      <c r="AB58" s="147">
        <v>0</v>
      </c>
      <c r="AC58" s="147">
        <v>0</v>
      </c>
      <c r="AD58" s="147">
        <v>0</v>
      </c>
      <c r="AE58" s="147">
        <v>0</v>
      </c>
      <c r="AF58" s="147">
        <v>0</v>
      </c>
      <c r="AG58" s="147">
        <v>0</v>
      </c>
      <c r="AH58" s="147">
        <v>0</v>
      </c>
      <c r="AI58" s="147">
        <v>0</v>
      </c>
      <c r="AJ58" s="147">
        <v>0</v>
      </c>
      <c r="AK58" s="147">
        <v>0</v>
      </c>
      <c r="AL58" s="147">
        <v>0</v>
      </c>
      <c r="AM58" s="148">
        <v>1</v>
      </c>
      <c r="AN58" s="148"/>
      <c r="AO58" s="148">
        <v>21.1</v>
      </c>
      <c r="AP58" s="148"/>
      <c r="AQ58" s="148"/>
      <c r="AR58" s="148"/>
      <c r="AS58" s="148"/>
      <c r="AT58" s="148"/>
      <c r="AU58" s="148"/>
      <c r="AV58" s="148"/>
      <c r="AW58" s="148"/>
      <c r="AX58" s="148"/>
      <c r="BA58" s="149">
        <v>1</v>
      </c>
      <c r="BB58" s="149">
        <v>0</v>
      </c>
      <c r="BC58" s="149">
        <v>21.1</v>
      </c>
      <c r="BD58" s="149">
        <v>0</v>
      </c>
      <c r="BE58" s="149">
        <v>0</v>
      </c>
      <c r="BF58" s="149">
        <v>0</v>
      </c>
      <c r="BG58" s="149">
        <v>0</v>
      </c>
      <c r="BH58" s="149">
        <v>0</v>
      </c>
      <c r="BI58" s="149">
        <v>0</v>
      </c>
      <c r="BJ58" s="149">
        <v>0</v>
      </c>
      <c r="BK58" s="149">
        <v>0</v>
      </c>
      <c r="BL58" s="149">
        <v>0</v>
      </c>
      <c r="BM58" s="149">
        <v>0</v>
      </c>
      <c r="BN58" s="149">
        <v>0</v>
      </c>
    </row>
    <row r="59" spans="1:69">
      <c r="A59" s="1" t="s">
        <v>3166</v>
      </c>
      <c r="B59" s="1" t="s">
        <v>2251</v>
      </c>
      <c r="C59" s="1" t="s">
        <v>5157</v>
      </c>
      <c r="D59" s="1" t="s">
        <v>5158</v>
      </c>
      <c r="E59" s="145">
        <v>35323</v>
      </c>
      <c r="F59" s="145">
        <v>1</v>
      </c>
      <c r="G59" s="146">
        <v>39814</v>
      </c>
      <c r="H59" s="146">
        <v>40178</v>
      </c>
      <c r="I59" s="145">
        <v>2009</v>
      </c>
      <c r="J59" s="145">
        <v>12</v>
      </c>
      <c r="L59" s="145">
        <v>5</v>
      </c>
      <c r="M59" s="145">
        <v>22</v>
      </c>
      <c r="Y59" s="147">
        <v>0</v>
      </c>
      <c r="Z59" s="147">
        <v>5</v>
      </c>
      <c r="AA59" s="147">
        <v>22</v>
      </c>
      <c r="AB59" s="147">
        <v>0</v>
      </c>
      <c r="AC59" s="147">
        <v>0</v>
      </c>
      <c r="AD59" s="147">
        <v>0</v>
      </c>
      <c r="AE59" s="147">
        <v>0</v>
      </c>
      <c r="AF59" s="147">
        <v>0</v>
      </c>
      <c r="AG59" s="147">
        <v>0</v>
      </c>
      <c r="AH59" s="147">
        <v>0</v>
      </c>
      <c r="AI59" s="147">
        <v>0</v>
      </c>
      <c r="AJ59" s="147">
        <v>0</v>
      </c>
      <c r="AK59" s="147">
        <v>0</v>
      </c>
      <c r="AL59" s="147">
        <v>0</v>
      </c>
      <c r="AM59" s="148"/>
      <c r="AN59" s="148">
        <v>4.4000000000000004</v>
      </c>
      <c r="AO59" s="148">
        <v>22.9</v>
      </c>
      <c r="AP59" s="148"/>
      <c r="AQ59" s="148"/>
      <c r="AR59" s="148"/>
      <c r="AS59" s="148"/>
      <c r="AT59" s="148"/>
      <c r="AU59" s="148"/>
      <c r="AV59" s="148"/>
      <c r="AW59" s="148"/>
      <c r="AX59" s="148"/>
      <c r="BA59" s="149">
        <v>0</v>
      </c>
      <c r="BB59" s="149">
        <v>4.4000000000000004</v>
      </c>
      <c r="BC59" s="149">
        <v>22.9</v>
      </c>
      <c r="BD59" s="149">
        <v>0</v>
      </c>
      <c r="BE59" s="149">
        <v>0</v>
      </c>
      <c r="BF59" s="149">
        <v>0</v>
      </c>
      <c r="BG59" s="149">
        <v>0</v>
      </c>
      <c r="BH59" s="149">
        <v>0</v>
      </c>
      <c r="BI59" s="149">
        <v>0</v>
      </c>
      <c r="BJ59" s="149">
        <v>0</v>
      </c>
      <c r="BK59" s="149">
        <v>0</v>
      </c>
      <c r="BL59" s="149">
        <v>0</v>
      </c>
      <c r="BM59" s="149">
        <v>0</v>
      </c>
      <c r="BN59" s="149">
        <v>0</v>
      </c>
    </row>
    <row r="60" spans="1:69">
      <c r="A60" s="1" t="s">
        <v>2027</v>
      </c>
      <c r="B60" s="1" t="s">
        <v>2251</v>
      </c>
      <c r="C60" s="1" t="s">
        <v>5157</v>
      </c>
      <c r="D60" s="1" t="s">
        <v>5158</v>
      </c>
      <c r="E60" s="145">
        <v>35324</v>
      </c>
      <c r="F60" s="145">
        <v>1</v>
      </c>
      <c r="G60" s="146">
        <v>39814</v>
      </c>
      <c r="H60" s="146">
        <v>40178</v>
      </c>
      <c r="I60" s="145">
        <v>2009</v>
      </c>
      <c r="J60" s="145">
        <v>12</v>
      </c>
      <c r="M60" s="145">
        <v>30</v>
      </c>
      <c r="Y60" s="147">
        <v>0</v>
      </c>
      <c r="Z60" s="147">
        <v>0</v>
      </c>
      <c r="AA60" s="147">
        <v>30</v>
      </c>
      <c r="AB60" s="147">
        <v>0</v>
      </c>
      <c r="AC60" s="147">
        <v>0</v>
      </c>
      <c r="AD60" s="147">
        <v>0</v>
      </c>
      <c r="AE60" s="147">
        <v>0</v>
      </c>
      <c r="AF60" s="147">
        <v>0</v>
      </c>
      <c r="AG60" s="147">
        <v>0</v>
      </c>
      <c r="AH60" s="147">
        <v>0</v>
      </c>
      <c r="AI60" s="147">
        <v>0</v>
      </c>
      <c r="AJ60" s="147">
        <v>0</v>
      </c>
      <c r="AK60" s="147">
        <v>0</v>
      </c>
      <c r="AL60" s="147">
        <v>0</v>
      </c>
      <c r="AM60" s="148">
        <v>3</v>
      </c>
      <c r="AN60" s="148"/>
      <c r="AO60" s="148">
        <v>25.9</v>
      </c>
      <c r="AP60" s="148"/>
      <c r="AQ60" s="148"/>
      <c r="AR60" s="148"/>
      <c r="AS60" s="148"/>
      <c r="AT60" s="148"/>
      <c r="AU60" s="148"/>
      <c r="AV60" s="148"/>
      <c r="AW60" s="148"/>
      <c r="AX60" s="148"/>
      <c r="BA60" s="149">
        <v>3</v>
      </c>
      <c r="BB60" s="149">
        <v>0</v>
      </c>
      <c r="BC60" s="149">
        <v>25.9</v>
      </c>
      <c r="BD60" s="149">
        <v>0</v>
      </c>
      <c r="BE60" s="149">
        <v>0</v>
      </c>
      <c r="BF60" s="149">
        <v>0</v>
      </c>
      <c r="BG60" s="149">
        <v>0</v>
      </c>
      <c r="BH60" s="149">
        <v>0</v>
      </c>
      <c r="BI60" s="149">
        <v>0</v>
      </c>
      <c r="BJ60" s="149">
        <v>0</v>
      </c>
      <c r="BK60" s="149">
        <v>0</v>
      </c>
      <c r="BL60" s="149">
        <v>0</v>
      </c>
      <c r="BM60" s="149">
        <v>0</v>
      </c>
      <c r="BN60" s="149">
        <v>0</v>
      </c>
    </row>
    <row r="61" spans="1:69">
      <c r="A61" s="1" t="s">
        <v>2130</v>
      </c>
      <c r="B61" s="1" t="s">
        <v>2251</v>
      </c>
      <c r="C61" s="1" t="s">
        <v>5157</v>
      </c>
      <c r="D61" s="1" t="s">
        <v>5158</v>
      </c>
      <c r="E61" s="145">
        <v>35325</v>
      </c>
      <c r="F61" s="145">
        <v>1</v>
      </c>
      <c r="G61" s="146">
        <v>39814</v>
      </c>
      <c r="H61" s="146">
        <v>40178</v>
      </c>
      <c r="I61" s="145">
        <v>2009</v>
      </c>
      <c r="J61" s="145">
        <v>12</v>
      </c>
      <c r="L61" s="145">
        <v>12</v>
      </c>
      <c r="M61" s="145">
        <v>20</v>
      </c>
      <c r="Y61" s="147">
        <v>0</v>
      </c>
      <c r="Z61" s="147">
        <v>12</v>
      </c>
      <c r="AA61" s="147">
        <v>20</v>
      </c>
      <c r="AB61" s="147">
        <v>0</v>
      </c>
      <c r="AC61" s="147">
        <v>0</v>
      </c>
      <c r="AD61" s="147">
        <v>0</v>
      </c>
      <c r="AE61" s="147">
        <v>0</v>
      </c>
      <c r="AF61" s="147">
        <v>0</v>
      </c>
      <c r="AG61" s="147">
        <v>0</v>
      </c>
      <c r="AH61" s="147">
        <v>0</v>
      </c>
      <c r="AI61" s="147">
        <v>0</v>
      </c>
      <c r="AJ61" s="147">
        <v>0</v>
      </c>
      <c r="AK61" s="147">
        <v>0</v>
      </c>
      <c r="AL61" s="147">
        <v>0</v>
      </c>
      <c r="AM61" s="148"/>
      <c r="AN61" s="148">
        <v>9.3000000000000007</v>
      </c>
      <c r="AO61" s="148">
        <v>22.4</v>
      </c>
      <c r="AP61" s="148"/>
      <c r="AQ61" s="148"/>
      <c r="AR61" s="148"/>
      <c r="AS61" s="148"/>
      <c r="AT61" s="148"/>
      <c r="AU61" s="148"/>
      <c r="AV61" s="148"/>
      <c r="AW61" s="148"/>
      <c r="AX61" s="148"/>
      <c r="BA61" s="149">
        <v>0</v>
      </c>
      <c r="BB61" s="149">
        <v>9.3000000000000007</v>
      </c>
      <c r="BC61" s="149">
        <v>22.4</v>
      </c>
      <c r="BD61" s="149">
        <v>0</v>
      </c>
      <c r="BE61" s="149">
        <v>0</v>
      </c>
      <c r="BF61" s="149">
        <v>0</v>
      </c>
      <c r="BG61" s="149">
        <v>0</v>
      </c>
      <c r="BH61" s="149">
        <v>0</v>
      </c>
      <c r="BI61" s="149">
        <v>0</v>
      </c>
      <c r="BJ61" s="149">
        <v>0</v>
      </c>
      <c r="BK61" s="149">
        <v>0</v>
      </c>
      <c r="BL61" s="149">
        <v>0</v>
      </c>
      <c r="BM61" s="149">
        <v>0</v>
      </c>
      <c r="BN61" s="149">
        <v>0</v>
      </c>
    </row>
    <row r="62" spans="1:69">
      <c r="A62" s="1" t="s">
        <v>4287</v>
      </c>
      <c r="B62" s="1" t="s">
        <v>2250</v>
      </c>
      <c r="C62" s="1" t="s">
        <v>5157</v>
      </c>
      <c r="D62" s="1" t="s">
        <v>5158</v>
      </c>
      <c r="E62" s="145">
        <v>35326</v>
      </c>
      <c r="F62" s="145">
        <v>2</v>
      </c>
      <c r="G62" s="146">
        <v>39814</v>
      </c>
      <c r="H62" s="146">
        <v>40178</v>
      </c>
      <c r="I62" s="145">
        <v>2009</v>
      </c>
      <c r="J62" s="145">
        <v>12</v>
      </c>
      <c r="K62" s="145">
        <v>53</v>
      </c>
      <c r="M62" s="145">
        <v>72</v>
      </c>
      <c r="N62" s="145">
        <v>80</v>
      </c>
      <c r="Y62" s="147">
        <v>53</v>
      </c>
      <c r="Z62" s="147">
        <v>0</v>
      </c>
      <c r="AA62" s="147">
        <v>72</v>
      </c>
      <c r="AB62" s="147">
        <v>80</v>
      </c>
      <c r="AC62" s="147">
        <v>0</v>
      </c>
      <c r="AD62" s="147">
        <v>0</v>
      </c>
      <c r="AE62" s="147">
        <v>0</v>
      </c>
      <c r="AF62" s="147">
        <v>0</v>
      </c>
      <c r="AG62" s="147">
        <v>0</v>
      </c>
      <c r="AH62" s="147">
        <v>0</v>
      </c>
      <c r="AI62" s="147">
        <v>0</v>
      </c>
      <c r="AJ62" s="147">
        <v>0</v>
      </c>
      <c r="AK62" s="147">
        <v>0</v>
      </c>
      <c r="AL62" s="147">
        <v>0</v>
      </c>
      <c r="AM62" s="148">
        <v>58.5</v>
      </c>
      <c r="AN62" s="148"/>
      <c r="AO62" s="148">
        <v>51.7</v>
      </c>
      <c r="AP62" s="148">
        <v>80</v>
      </c>
      <c r="AQ62" s="148"/>
      <c r="AR62" s="148"/>
      <c r="AS62" s="148"/>
      <c r="AT62" s="148"/>
      <c r="AU62" s="148"/>
      <c r="AV62" s="148"/>
      <c r="AW62" s="148"/>
      <c r="AX62" s="148"/>
      <c r="BA62" s="149">
        <v>58.5</v>
      </c>
      <c r="BB62" s="149">
        <v>0</v>
      </c>
      <c r="BC62" s="149">
        <v>51.7</v>
      </c>
      <c r="BD62" s="149">
        <v>80</v>
      </c>
      <c r="BE62" s="149">
        <v>0</v>
      </c>
      <c r="BF62" s="149">
        <v>0</v>
      </c>
      <c r="BG62" s="149">
        <v>0</v>
      </c>
      <c r="BH62" s="149">
        <v>0</v>
      </c>
      <c r="BI62" s="149">
        <v>0</v>
      </c>
      <c r="BJ62" s="149">
        <v>0</v>
      </c>
      <c r="BK62" s="149">
        <v>0</v>
      </c>
      <c r="BL62" s="149">
        <v>0</v>
      </c>
      <c r="BM62" s="149">
        <v>0</v>
      </c>
      <c r="BN62" s="149">
        <v>0</v>
      </c>
    </row>
    <row r="63" spans="1:69">
      <c r="A63" s="1" t="s">
        <v>4617</v>
      </c>
      <c r="B63" s="1" t="s">
        <v>2251</v>
      </c>
      <c r="C63" s="1" t="s">
        <v>5157</v>
      </c>
      <c r="D63" s="1" t="s">
        <v>5158</v>
      </c>
      <c r="E63" s="145">
        <v>35330</v>
      </c>
      <c r="F63" s="145" t="s">
        <v>5160</v>
      </c>
      <c r="G63" s="146">
        <v>39814</v>
      </c>
      <c r="H63" s="146">
        <v>40178</v>
      </c>
      <c r="I63" s="145">
        <v>2009</v>
      </c>
      <c r="J63" s="145">
        <v>12</v>
      </c>
      <c r="M63" s="145">
        <v>48</v>
      </c>
      <c r="Y63" s="147">
        <v>0</v>
      </c>
      <c r="Z63" s="147">
        <v>0</v>
      </c>
      <c r="AA63" s="147">
        <v>48</v>
      </c>
      <c r="AB63" s="147">
        <v>0</v>
      </c>
      <c r="AC63" s="147">
        <v>0</v>
      </c>
      <c r="AD63" s="147">
        <v>0</v>
      </c>
      <c r="AE63" s="147">
        <v>0</v>
      </c>
      <c r="AF63" s="147">
        <v>0</v>
      </c>
      <c r="AG63" s="147">
        <v>0</v>
      </c>
      <c r="AH63" s="147">
        <v>0</v>
      </c>
      <c r="AI63" s="147">
        <v>0</v>
      </c>
      <c r="AJ63" s="147">
        <v>0</v>
      </c>
      <c r="AK63" s="147">
        <v>0</v>
      </c>
      <c r="AL63" s="147">
        <v>0</v>
      </c>
      <c r="AM63" s="148">
        <v>2.9</v>
      </c>
      <c r="AN63" s="148"/>
      <c r="AO63" s="148">
        <v>42.1</v>
      </c>
      <c r="AP63" s="148"/>
      <c r="AQ63" s="148"/>
      <c r="AR63" s="148"/>
      <c r="AS63" s="148"/>
      <c r="AT63" s="148"/>
      <c r="AU63" s="148"/>
      <c r="AV63" s="148"/>
      <c r="AW63" s="148"/>
      <c r="AX63" s="148"/>
      <c r="BA63" s="149">
        <v>2.9</v>
      </c>
      <c r="BB63" s="149">
        <v>0</v>
      </c>
      <c r="BC63" s="149">
        <v>42.1</v>
      </c>
      <c r="BD63" s="149">
        <v>0</v>
      </c>
      <c r="BE63" s="149">
        <v>0</v>
      </c>
      <c r="BF63" s="149">
        <v>0</v>
      </c>
      <c r="BG63" s="149">
        <v>0</v>
      </c>
      <c r="BH63" s="149">
        <v>0</v>
      </c>
      <c r="BI63" s="149">
        <v>0</v>
      </c>
      <c r="BJ63" s="149">
        <v>0</v>
      </c>
      <c r="BK63" s="149">
        <v>0</v>
      </c>
      <c r="BL63" s="149">
        <v>0</v>
      </c>
      <c r="BM63" s="149">
        <v>0</v>
      </c>
      <c r="BN63" s="149">
        <v>0</v>
      </c>
    </row>
    <row r="64" spans="1:69">
      <c r="A64" s="1" t="s">
        <v>2130</v>
      </c>
      <c r="B64" s="1" t="s">
        <v>2251</v>
      </c>
      <c r="C64" s="1" t="s">
        <v>5157</v>
      </c>
      <c r="D64" s="1" t="s">
        <v>5158</v>
      </c>
      <c r="E64" s="145">
        <v>35331</v>
      </c>
      <c r="F64" s="145">
        <v>1</v>
      </c>
      <c r="G64" s="146">
        <v>39814</v>
      </c>
      <c r="H64" s="146">
        <v>40178</v>
      </c>
      <c r="I64" s="145">
        <v>2009</v>
      </c>
      <c r="J64" s="145">
        <v>12</v>
      </c>
      <c r="M64" s="145">
        <v>20</v>
      </c>
      <c r="Y64" s="147">
        <v>0</v>
      </c>
      <c r="Z64" s="147">
        <v>0</v>
      </c>
      <c r="AA64" s="147">
        <v>20</v>
      </c>
      <c r="AB64" s="147">
        <v>0</v>
      </c>
      <c r="AC64" s="147">
        <v>0</v>
      </c>
      <c r="AD64" s="147">
        <v>0</v>
      </c>
      <c r="AE64" s="147">
        <v>0</v>
      </c>
      <c r="AF64" s="147">
        <v>0</v>
      </c>
      <c r="AG64" s="147">
        <v>0</v>
      </c>
      <c r="AH64" s="147">
        <v>0</v>
      </c>
      <c r="AI64" s="147">
        <v>0</v>
      </c>
      <c r="AJ64" s="147">
        <v>0</v>
      </c>
      <c r="AK64" s="147">
        <v>0</v>
      </c>
      <c r="AL64" s="147">
        <v>0</v>
      </c>
      <c r="AM64" s="148">
        <v>1.6</v>
      </c>
      <c r="AN64" s="148"/>
      <c r="AO64" s="148">
        <v>18.8</v>
      </c>
      <c r="AP64" s="148"/>
      <c r="AQ64" s="148"/>
      <c r="AR64" s="148"/>
      <c r="AS64" s="148"/>
      <c r="AT64" s="148"/>
      <c r="AU64" s="148"/>
      <c r="AV64" s="148"/>
      <c r="AW64" s="148"/>
      <c r="AX64" s="148"/>
      <c r="BA64" s="149">
        <v>1.6</v>
      </c>
      <c r="BB64" s="149">
        <v>0</v>
      </c>
      <c r="BC64" s="149">
        <v>18.8</v>
      </c>
      <c r="BD64" s="149">
        <v>0</v>
      </c>
      <c r="BE64" s="149">
        <v>0</v>
      </c>
      <c r="BF64" s="149">
        <v>0</v>
      </c>
      <c r="BG64" s="149">
        <v>0</v>
      </c>
      <c r="BH64" s="149">
        <v>0</v>
      </c>
      <c r="BI64" s="149">
        <v>0</v>
      </c>
      <c r="BJ64" s="149">
        <v>0</v>
      </c>
      <c r="BK64" s="149">
        <v>0</v>
      </c>
      <c r="BL64" s="149">
        <v>0</v>
      </c>
      <c r="BM64" s="149">
        <v>0</v>
      </c>
      <c r="BN64" s="149">
        <v>0</v>
      </c>
    </row>
    <row r="65" spans="1:69">
      <c r="A65" s="1" t="s">
        <v>2939</v>
      </c>
      <c r="B65" s="1" t="s">
        <v>2250</v>
      </c>
      <c r="C65" s="1" t="s">
        <v>5157</v>
      </c>
      <c r="D65" s="1" t="s">
        <v>5158</v>
      </c>
      <c r="E65" s="145">
        <v>35332</v>
      </c>
      <c r="F65" s="145">
        <v>1</v>
      </c>
      <c r="G65" s="146">
        <v>39814</v>
      </c>
      <c r="H65" s="146">
        <v>40178</v>
      </c>
      <c r="I65" s="145">
        <v>2009</v>
      </c>
      <c r="J65" s="145">
        <v>12</v>
      </c>
      <c r="K65" s="145">
        <v>21</v>
      </c>
      <c r="M65" s="145">
        <v>24</v>
      </c>
      <c r="Y65" s="147">
        <v>21</v>
      </c>
      <c r="Z65" s="147">
        <v>0</v>
      </c>
      <c r="AA65" s="147">
        <v>24</v>
      </c>
      <c r="AB65" s="147">
        <v>0</v>
      </c>
      <c r="AC65" s="147">
        <v>0</v>
      </c>
      <c r="AD65" s="147">
        <v>0</v>
      </c>
      <c r="AE65" s="147">
        <v>0</v>
      </c>
      <c r="AF65" s="147">
        <v>0</v>
      </c>
      <c r="AG65" s="147">
        <v>0</v>
      </c>
      <c r="AH65" s="147">
        <v>0</v>
      </c>
      <c r="AI65" s="147">
        <v>0</v>
      </c>
      <c r="AJ65" s="147">
        <v>0</v>
      </c>
      <c r="AK65" s="147">
        <v>0</v>
      </c>
      <c r="AL65" s="147">
        <v>0</v>
      </c>
      <c r="AM65" s="148">
        <v>22.1</v>
      </c>
      <c r="AN65" s="148"/>
      <c r="AO65" s="148">
        <v>23.1</v>
      </c>
      <c r="AP65" s="148"/>
      <c r="AQ65" s="148"/>
      <c r="AR65" s="148"/>
      <c r="AS65" s="148"/>
      <c r="AT65" s="148"/>
      <c r="AU65" s="148"/>
      <c r="AV65" s="148"/>
      <c r="AW65" s="148"/>
      <c r="AX65" s="148"/>
      <c r="BA65" s="149">
        <v>22.1</v>
      </c>
      <c r="BB65" s="149">
        <v>0</v>
      </c>
      <c r="BC65" s="149">
        <v>23.1</v>
      </c>
      <c r="BD65" s="149">
        <v>0</v>
      </c>
      <c r="BE65" s="149">
        <v>0</v>
      </c>
      <c r="BF65" s="149">
        <v>0</v>
      </c>
      <c r="BG65" s="149">
        <v>0</v>
      </c>
      <c r="BH65" s="149">
        <v>0</v>
      </c>
      <c r="BI65" s="149">
        <v>0</v>
      </c>
      <c r="BJ65" s="149">
        <v>0</v>
      </c>
      <c r="BK65" s="149">
        <v>0</v>
      </c>
      <c r="BL65" s="149">
        <v>0</v>
      </c>
      <c r="BM65" s="149">
        <v>0</v>
      </c>
      <c r="BN65" s="149">
        <v>0</v>
      </c>
    </row>
    <row r="66" spans="1:69">
      <c r="A66" s="1" t="s">
        <v>3166</v>
      </c>
      <c r="B66" s="1" t="s">
        <v>2251</v>
      </c>
      <c r="C66" s="1" t="s">
        <v>5157</v>
      </c>
      <c r="D66" s="1" t="s">
        <v>5158</v>
      </c>
      <c r="E66" s="145">
        <v>35333</v>
      </c>
      <c r="F66" s="145">
        <v>1</v>
      </c>
      <c r="G66" s="146">
        <v>39814</v>
      </c>
      <c r="H66" s="146">
        <v>40178</v>
      </c>
      <c r="I66" s="145">
        <v>2009</v>
      </c>
      <c r="J66" s="145">
        <v>12</v>
      </c>
      <c r="M66" s="145">
        <v>22</v>
      </c>
      <c r="Y66" s="147">
        <v>0</v>
      </c>
      <c r="Z66" s="147">
        <v>0</v>
      </c>
      <c r="AA66" s="147">
        <v>22</v>
      </c>
      <c r="AB66" s="147">
        <v>0</v>
      </c>
      <c r="AC66" s="147">
        <v>0</v>
      </c>
      <c r="AD66" s="147">
        <v>0</v>
      </c>
      <c r="AE66" s="147">
        <v>0</v>
      </c>
      <c r="AF66" s="147">
        <v>0</v>
      </c>
      <c r="AG66" s="147">
        <v>0</v>
      </c>
      <c r="AH66" s="147">
        <v>0</v>
      </c>
      <c r="AI66" s="147">
        <v>0</v>
      </c>
      <c r="AJ66" s="147">
        <v>0</v>
      </c>
      <c r="AK66" s="147">
        <v>0</v>
      </c>
      <c r="AL66" s="147">
        <v>0</v>
      </c>
      <c r="AM66" s="148">
        <v>0.7</v>
      </c>
      <c r="AN66" s="148"/>
      <c r="AO66" s="148">
        <v>21.2</v>
      </c>
      <c r="AP66" s="148"/>
      <c r="AQ66" s="148"/>
      <c r="AR66" s="148"/>
      <c r="AS66" s="148"/>
      <c r="AT66" s="148"/>
      <c r="AU66" s="148"/>
      <c r="AV66" s="148"/>
      <c r="AW66" s="148"/>
      <c r="AX66" s="148"/>
      <c r="BA66" s="149">
        <v>0.7</v>
      </c>
      <c r="BB66" s="149">
        <v>0</v>
      </c>
      <c r="BC66" s="149">
        <v>21.2</v>
      </c>
      <c r="BD66" s="149">
        <v>0</v>
      </c>
      <c r="BE66" s="149">
        <v>0</v>
      </c>
      <c r="BF66" s="149">
        <v>0</v>
      </c>
      <c r="BG66" s="149">
        <v>0</v>
      </c>
      <c r="BH66" s="149">
        <v>0</v>
      </c>
      <c r="BI66" s="149">
        <v>0</v>
      </c>
      <c r="BJ66" s="149">
        <v>0</v>
      </c>
      <c r="BK66" s="149">
        <v>0</v>
      </c>
      <c r="BL66" s="149">
        <v>0</v>
      </c>
      <c r="BM66" s="149">
        <v>0</v>
      </c>
      <c r="BN66" s="149">
        <v>0</v>
      </c>
    </row>
    <row r="67" spans="1:69">
      <c r="A67" s="1" t="s">
        <v>4617</v>
      </c>
      <c r="B67" s="1" t="s">
        <v>2251</v>
      </c>
      <c r="C67" s="1" t="s">
        <v>5157</v>
      </c>
      <c r="D67" s="1" t="s">
        <v>5158</v>
      </c>
      <c r="E67" s="145">
        <v>35335</v>
      </c>
      <c r="F67" s="145">
        <v>1</v>
      </c>
      <c r="G67" s="146">
        <v>39814</v>
      </c>
      <c r="H67" s="146">
        <v>40178</v>
      </c>
      <c r="I67" s="145">
        <v>2009</v>
      </c>
      <c r="J67" s="145">
        <v>12</v>
      </c>
      <c r="M67" s="145">
        <v>45</v>
      </c>
      <c r="Y67" s="147">
        <v>0</v>
      </c>
      <c r="Z67" s="147">
        <v>0</v>
      </c>
      <c r="AA67" s="147">
        <v>45</v>
      </c>
      <c r="AB67" s="147">
        <v>0</v>
      </c>
      <c r="AC67" s="147">
        <v>0</v>
      </c>
      <c r="AD67" s="147">
        <v>0</v>
      </c>
      <c r="AE67" s="147">
        <v>0</v>
      </c>
      <c r="AF67" s="147">
        <v>0</v>
      </c>
      <c r="AG67" s="147">
        <v>0</v>
      </c>
      <c r="AH67" s="147">
        <v>0</v>
      </c>
      <c r="AI67" s="147">
        <v>0</v>
      </c>
      <c r="AJ67" s="147">
        <v>0</v>
      </c>
      <c r="AK67" s="147">
        <v>0</v>
      </c>
      <c r="AL67" s="147">
        <v>0</v>
      </c>
      <c r="AM67" s="148">
        <v>2.4</v>
      </c>
      <c r="AN67" s="148"/>
      <c r="AO67" s="148">
        <v>42.8</v>
      </c>
      <c r="AP67" s="148"/>
      <c r="AQ67" s="148"/>
      <c r="AR67" s="148"/>
      <c r="AS67" s="148"/>
      <c r="AT67" s="148"/>
      <c r="AU67" s="148"/>
      <c r="AV67" s="148"/>
      <c r="AW67" s="148"/>
      <c r="AX67" s="148"/>
      <c r="BA67" s="149">
        <v>2.4</v>
      </c>
      <c r="BB67" s="149">
        <v>0</v>
      </c>
      <c r="BC67" s="149">
        <v>42.8</v>
      </c>
      <c r="BD67" s="149">
        <v>0</v>
      </c>
      <c r="BE67" s="149">
        <v>0</v>
      </c>
      <c r="BF67" s="149">
        <v>0</v>
      </c>
      <c r="BG67" s="149">
        <v>0</v>
      </c>
      <c r="BH67" s="149">
        <v>0</v>
      </c>
      <c r="BI67" s="149">
        <v>0</v>
      </c>
      <c r="BJ67" s="149">
        <v>0</v>
      </c>
      <c r="BK67" s="149">
        <v>0</v>
      </c>
      <c r="BL67" s="149">
        <v>0</v>
      </c>
      <c r="BM67" s="149">
        <v>0</v>
      </c>
      <c r="BN67" s="149">
        <v>0</v>
      </c>
    </row>
    <row r="68" spans="1:69">
      <c r="A68" s="1" t="s">
        <v>4617</v>
      </c>
      <c r="B68" s="1" t="s">
        <v>2251</v>
      </c>
      <c r="C68" s="1" t="s">
        <v>5157</v>
      </c>
      <c r="D68" s="1" t="s">
        <v>5158</v>
      </c>
      <c r="E68" s="145">
        <v>35337</v>
      </c>
      <c r="F68" s="145">
        <v>1</v>
      </c>
      <c r="G68" s="146">
        <v>39814</v>
      </c>
      <c r="H68" s="146">
        <v>40178</v>
      </c>
      <c r="I68" s="145">
        <v>2009</v>
      </c>
      <c r="J68" s="145">
        <v>12</v>
      </c>
      <c r="M68" s="145">
        <v>20</v>
      </c>
      <c r="Y68" s="147">
        <v>0</v>
      </c>
      <c r="Z68" s="147">
        <v>0</v>
      </c>
      <c r="AA68" s="147">
        <v>20</v>
      </c>
      <c r="AB68" s="147">
        <v>0</v>
      </c>
      <c r="AC68" s="147">
        <v>0</v>
      </c>
      <c r="AD68" s="147">
        <v>0</v>
      </c>
      <c r="AE68" s="147">
        <v>0</v>
      </c>
      <c r="AF68" s="147">
        <v>0</v>
      </c>
      <c r="AG68" s="147">
        <v>0</v>
      </c>
      <c r="AH68" s="147">
        <v>0</v>
      </c>
      <c r="AI68" s="147">
        <v>0</v>
      </c>
      <c r="AJ68" s="147">
        <v>0</v>
      </c>
      <c r="AK68" s="147">
        <v>0</v>
      </c>
      <c r="AL68" s="147">
        <v>0</v>
      </c>
      <c r="AM68" s="148">
        <v>2.2000000000000002</v>
      </c>
      <c r="AN68" s="148"/>
      <c r="AO68" s="148">
        <v>18</v>
      </c>
      <c r="AP68" s="148"/>
      <c r="AQ68" s="148"/>
      <c r="AR68" s="148"/>
      <c r="AS68" s="148"/>
      <c r="AT68" s="148"/>
      <c r="AU68" s="148"/>
      <c r="AV68" s="148"/>
      <c r="AW68" s="148"/>
      <c r="AX68" s="148"/>
      <c r="BA68" s="149">
        <v>2.2000000000000002</v>
      </c>
      <c r="BB68" s="149">
        <v>0</v>
      </c>
      <c r="BC68" s="149">
        <v>18</v>
      </c>
      <c r="BD68" s="149">
        <v>0</v>
      </c>
      <c r="BE68" s="149">
        <v>0</v>
      </c>
      <c r="BF68" s="149">
        <v>0</v>
      </c>
      <c r="BG68" s="149">
        <v>0</v>
      </c>
      <c r="BH68" s="149">
        <v>0</v>
      </c>
      <c r="BI68" s="149">
        <v>0</v>
      </c>
      <c r="BJ68" s="149">
        <v>0</v>
      </c>
      <c r="BK68" s="149">
        <v>0</v>
      </c>
      <c r="BL68" s="149">
        <v>0</v>
      </c>
      <c r="BM68" s="149">
        <v>0</v>
      </c>
      <c r="BN68" s="149">
        <v>0</v>
      </c>
    </row>
    <row r="69" spans="1:69">
      <c r="A69" s="1" t="s">
        <v>2939</v>
      </c>
      <c r="B69" s="1" t="s">
        <v>2251</v>
      </c>
      <c r="C69" s="1" t="s">
        <v>5157</v>
      </c>
      <c r="D69" s="1" t="s">
        <v>5158</v>
      </c>
      <c r="E69" s="145">
        <v>35338</v>
      </c>
      <c r="F69" s="145" t="s">
        <v>5160</v>
      </c>
      <c r="G69" s="146">
        <v>39814</v>
      </c>
      <c r="H69" s="146">
        <v>40178</v>
      </c>
      <c r="I69" s="145">
        <v>2009</v>
      </c>
      <c r="J69" s="145">
        <v>12</v>
      </c>
      <c r="M69" s="145">
        <v>23</v>
      </c>
      <c r="Y69" s="147">
        <v>0</v>
      </c>
      <c r="Z69" s="147">
        <v>0</v>
      </c>
      <c r="AA69" s="147">
        <v>23</v>
      </c>
      <c r="AB69" s="147">
        <v>0</v>
      </c>
      <c r="AC69" s="147">
        <v>0</v>
      </c>
      <c r="AD69" s="147">
        <v>0</v>
      </c>
      <c r="AE69" s="147">
        <v>0</v>
      </c>
      <c r="AF69" s="147">
        <v>0</v>
      </c>
      <c r="AG69" s="147">
        <v>0</v>
      </c>
      <c r="AH69" s="147">
        <v>0</v>
      </c>
      <c r="AI69" s="147">
        <v>0</v>
      </c>
      <c r="AJ69" s="147">
        <v>0</v>
      </c>
      <c r="AK69" s="147">
        <v>0</v>
      </c>
      <c r="AL69" s="147">
        <v>0</v>
      </c>
      <c r="AM69" s="148">
        <v>0.3</v>
      </c>
      <c r="AN69" s="148"/>
      <c r="AO69" s="148">
        <v>22.6</v>
      </c>
      <c r="AP69" s="148"/>
      <c r="AQ69" s="148"/>
      <c r="AR69" s="148"/>
      <c r="AS69" s="148"/>
      <c r="AT69" s="148"/>
      <c r="AU69" s="148"/>
      <c r="AV69" s="148"/>
      <c r="AW69" s="148"/>
      <c r="AX69" s="148"/>
      <c r="BA69" s="149">
        <v>0.3</v>
      </c>
      <c r="BB69" s="149">
        <v>0</v>
      </c>
      <c r="BC69" s="149">
        <v>22.6</v>
      </c>
      <c r="BD69" s="149">
        <v>0</v>
      </c>
      <c r="BE69" s="149">
        <v>0</v>
      </c>
      <c r="BF69" s="149">
        <v>0</v>
      </c>
      <c r="BG69" s="149">
        <v>0</v>
      </c>
      <c r="BH69" s="149">
        <v>0</v>
      </c>
      <c r="BI69" s="149">
        <v>0</v>
      </c>
      <c r="BJ69" s="149">
        <v>0</v>
      </c>
      <c r="BK69" s="149">
        <v>0</v>
      </c>
      <c r="BL69" s="149">
        <v>0</v>
      </c>
      <c r="BM69" s="149">
        <v>0</v>
      </c>
      <c r="BN69" s="149">
        <v>0</v>
      </c>
    </row>
    <row r="70" spans="1:69">
      <c r="A70" s="1" t="s">
        <v>3166</v>
      </c>
      <c r="B70" s="1" t="s">
        <v>2251</v>
      </c>
      <c r="C70" s="1" t="s">
        <v>5157</v>
      </c>
      <c r="D70" s="1" t="s">
        <v>5158</v>
      </c>
      <c r="E70" s="145">
        <v>35341</v>
      </c>
      <c r="F70" s="145">
        <v>2</v>
      </c>
      <c r="G70" s="146">
        <v>39814</v>
      </c>
      <c r="H70" s="146">
        <v>40178</v>
      </c>
      <c r="I70" s="145">
        <v>2009</v>
      </c>
      <c r="J70" s="145">
        <v>12</v>
      </c>
      <c r="M70" s="145">
        <v>62</v>
      </c>
      <c r="Y70" s="147">
        <v>0</v>
      </c>
      <c r="Z70" s="147">
        <v>0</v>
      </c>
      <c r="AA70" s="147">
        <v>62</v>
      </c>
      <c r="AB70" s="147">
        <v>0</v>
      </c>
      <c r="AC70" s="147">
        <v>0</v>
      </c>
      <c r="AD70" s="147">
        <v>0</v>
      </c>
      <c r="AE70" s="147">
        <v>0</v>
      </c>
      <c r="AF70" s="147">
        <v>0</v>
      </c>
      <c r="AG70" s="147">
        <v>0</v>
      </c>
      <c r="AH70" s="147">
        <v>0</v>
      </c>
      <c r="AI70" s="147">
        <v>0</v>
      </c>
      <c r="AJ70" s="147">
        <v>0</v>
      </c>
      <c r="AK70" s="147">
        <v>0</v>
      </c>
      <c r="AL70" s="147">
        <v>0</v>
      </c>
      <c r="AM70" s="148"/>
      <c r="AN70" s="148"/>
      <c r="AO70" s="148">
        <v>57</v>
      </c>
      <c r="AP70" s="148"/>
      <c r="AQ70" s="148"/>
      <c r="AR70" s="148"/>
      <c r="AS70" s="148"/>
      <c r="AT70" s="148"/>
      <c r="AU70" s="148"/>
      <c r="AV70" s="148"/>
      <c r="AW70" s="148"/>
      <c r="AX70" s="148"/>
      <c r="BA70" s="149">
        <v>0</v>
      </c>
      <c r="BB70" s="149">
        <v>0</v>
      </c>
      <c r="BC70" s="149">
        <v>57</v>
      </c>
      <c r="BD70" s="149">
        <v>0</v>
      </c>
      <c r="BE70" s="149">
        <v>0</v>
      </c>
      <c r="BF70" s="149">
        <v>0</v>
      </c>
      <c r="BG70" s="149">
        <v>0</v>
      </c>
      <c r="BH70" s="149">
        <v>0</v>
      </c>
      <c r="BI70" s="149">
        <v>0</v>
      </c>
      <c r="BJ70" s="149">
        <v>0</v>
      </c>
      <c r="BK70" s="149">
        <v>0</v>
      </c>
      <c r="BL70" s="149">
        <v>0</v>
      </c>
      <c r="BM70" s="149">
        <v>0</v>
      </c>
      <c r="BN70" s="149">
        <v>0</v>
      </c>
      <c r="BQ70" s="1" t="s">
        <v>5176</v>
      </c>
    </row>
    <row r="71" spans="1:69">
      <c r="A71" s="1" t="s">
        <v>3166</v>
      </c>
      <c r="B71" s="1" t="s">
        <v>2251</v>
      </c>
      <c r="C71" s="1" t="s">
        <v>5157</v>
      </c>
      <c r="D71" s="1" t="s">
        <v>5158</v>
      </c>
      <c r="E71" s="145">
        <v>35341</v>
      </c>
      <c r="F71" s="145"/>
      <c r="G71" s="146">
        <v>39873</v>
      </c>
      <c r="H71" s="146">
        <v>40025</v>
      </c>
      <c r="I71" s="145">
        <v>2009</v>
      </c>
      <c r="J71" s="145">
        <v>5</v>
      </c>
      <c r="M71" s="145"/>
      <c r="Y71" s="147">
        <v>0</v>
      </c>
      <c r="Z71" s="147">
        <v>0</v>
      </c>
      <c r="AA71" s="147">
        <v>0</v>
      </c>
      <c r="AB71" s="147">
        <v>0</v>
      </c>
      <c r="AC71" s="147">
        <v>0</v>
      </c>
      <c r="AD71" s="147">
        <v>0</v>
      </c>
      <c r="AE71" s="147">
        <v>0</v>
      </c>
      <c r="AF71" s="147">
        <v>0</v>
      </c>
      <c r="AG71" s="147">
        <v>0</v>
      </c>
      <c r="AH71" s="147">
        <v>0</v>
      </c>
      <c r="AI71" s="147">
        <v>0</v>
      </c>
      <c r="AJ71" s="147">
        <v>0</v>
      </c>
      <c r="AK71" s="147">
        <v>0</v>
      </c>
      <c r="AL71" s="147">
        <v>0</v>
      </c>
      <c r="AM71" s="148"/>
      <c r="AN71" s="148"/>
      <c r="AO71" s="148">
        <v>5</v>
      </c>
      <c r="AP71" s="148"/>
      <c r="AQ71" s="148"/>
      <c r="AR71" s="148"/>
      <c r="AS71" s="148"/>
      <c r="AT71" s="148"/>
      <c r="AU71" s="148"/>
      <c r="AV71" s="148"/>
      <c r="AW71" s="148"/>
      <c r="AX71" s="148"/>
      <c r="BA71" s="149">
        <v>0</v>
      </c>
      <c r="BB71" s="149">
        <v>0</v>
      </c>
      <c r="BC71" s="149">
        <v>2.0833333333333335</v>
      </c>
      <c r="BD71" s="149">
        <v>0</v>
      </c>
      <c r="BE71" s="149">
        <v>0</v>
      </c>
      <c r="BF71" s="149">
        <v>0</v>
      </c>
      <c r="BG71" s="149">
        <v>0</v>
      </c>
      <c r="BH71" s="149">
        <v>0</v>
      </c>
      <c r="BI71" s="149">
        <v>0</v>
      </c>
      <c r="BJ71" s="149">
        <v>0</v>
      </c>
      <c r="BK71" s="149">
        <v>0</v>
      </c>
      <c r="BL71" s="149">
        <v>0</v>
      </c>
      <c r="BM71" s="149">
        <v>0</v>
      </c>
      <c r="BN71" s="149">
        <v>0</v>
      </c>
      <c r="BQ71" s="1" t="s">
        <v>5173</v>
      </c>
    </row>
    <row r="72" spans="1:69">
      <c r="A72" s="1" t="s">
        <v>3166</v>
      </c>
      <c r="B72" s="1" t="s">
        <v>2251</v>
      </c>
      <c r="C72" s="1" t="s">
        <v>5157</v>
      </c>
      <c r="D72" s="1" t="s">
        <v>5158</v>
      </c>
      <c r="E72" s="145">
        <v>35342</v>
      </c>
      <c r="F72" s="145">
        <v>1</v>
      </c>
      <c r="G72" s="146">
        <v>39814</v>
      </c>
      <c r="H72" s="146">
        <v>40178</v>
      </c>
      <c r="I72" s="145">
        <v>2009</v>
      </c>
      <c r="J72" s="145">
        <v>12</v>
      </c>
      <c r="L72" s="145">
        <v>13</v>
      </c>
      <c r="M72" s="145">
        <v>44</v>
      </c>
      <c r="Y72" s="147">
        <v>0</v>
      </c>
      <c r="Z72" s="147">
        <v>13</v>
      </c>
      <c r="AA72" s="147">
        <v>44</v>
      </c>
      <c r="AB72" s="147">
        <v>0</v>
      </c>
      <c r="AC72" s="147">
        <v>0</v>
      </c>
      <c r="AD72" s="147">
        <v>0</v>
      </c>
      <c r="AE72" s="147">
        <v>0</v>
      </c>
      <c r="AF72" s="147">
        <v>0</v>
      </c>
      <c r="AG72" s="147">
        <v>0</v>
      </c>
      <c r="AH72" s="147">
        <v>0</v>
      </c>
      <c r="AI72" s="147">
        <v>0</v>
      </c>
      <c r="AJ72" s="147">
        <v>0</v>
      </c>
      <c r="AK72" s="147">
        <v>0</v>
      </c>
      <c r="AL72" s="147">
        <v>0</v>
      </c>
      <c r="AM72" s="148"/>
      <c r="AN72" s="148">
        <v>5.8</v>
      </c>
      <c r="AO72" s="148">
        <v>51</v>
      </c>
      <c r="AP72" s="148"/>
      <c r="AQ72" s="148"/>
      <c r="AR72" s="148"/>
      <c r="AS72" s="148"/>
      <c r="AT72" s="148"/>
      <c r="AU72" s="148"/>
      <c r="AV72" s="148"/>
      <c r="AW72" s="148"/>
      <c r="AX72" s="148"/>
      <c r="BA72" s="149">
        <v>0</v>
      </c>
      <c r="BB72" s="149">
        <v>5.8</v>
      </c>
      <c r="BC72" s="149">
        <v>51</v>
      </c>
      <c r="BD72" s="149">
        <v>0</v>
      </c>
      <c r="BE72" s="149">
        <v>0</v>
      </c>
      <c r="BF72" s="149">
        <v>0</v>
      </c>
      <c r="BG72" s="149">
        <v>0</v>
      </c>
      <c r="BH72" s="149">
        <v>0</v>
      </c>
      <c r="BI72" s="149">
        <v>0</v>
      </c>
      <c r="BJ72" s="149">
        <v>0</v>
      </c>
      <c r="BK72" s="149">
        <v>0</v>
      </c>
      <c r="BL72" s="149">
        <v>0</v>
      </c>
      <c r="BM72" s="149">
        <v>0</v>
      </c>
      <c r="BN72" s="149">
        <v>0</v>
      </c>
    </row>
    <row r="73" spans="1:69">
      <c r="A73" s="1" t="s">
        <v>3166</v>
      </c>
      <c r="B73" s="1" t="s">
        <v>2251</v>
      </c>
      <c r="C73" s="1" t="s">
        <v>5157</v>
      </c>
      <c r="D73" s="1" t="s">
        <v>5158</v>
      </c>
      <c r="E73" s="145">
        <v>35345</v>
      </c>
      <c r="F73" s="145">
        <v>1</v>
      </c>
      <c r="G73" s="146">
        <v>39814</v>
      </c>
      <c r="H73" s="146">
        <v>40178</v>
      </c>
      <c r="I73" s="145">
        <v>2009</v>
      </c>
      <c r="J73" s="145">
        <v>12</v>
      </c>
      <c r="M73" s="145">
        <v>30</v>
      </c>
      <c r="Y73" s="147">
        <v>0</v>
      </c>
      <c r="Z73" s="147">
        <v>0</v>
      </c>
      <c r="AA73" s="147">
        <v>30</v>
      </c>
      <c r="AB73" s="147">
        <v>0</v>
      </c>
      <c r="AC73" s="147">
        <v>0</v>
      </c>
      <c r="AD73" s="147">
        <v>0</v>
      </c>
      <c r="AE73" s="147">
        <v>0</v>
      </c>
      <c r="AF73" s="147">
        <v>0</v>
      </c>
      <c r="AG73" s="147">
        <v>0</v>
      </c>
      <c r="AH73" s="147">
        <v>0</v>
      </c>
      <c r="AI73" s="147">
        <v>0</v>
      </c>
      <c r="AJ73" s="147">
        <v>0</v>
      </c>
      <c r="AK73" s="147">
        <v>0</v>
      </c>
      <c r="AL73" s="147">
        <v>0</v>
      </c>
      <c r="AM73" s="148">
        <v>1.3</v>
      </c>
      <c r="AN73" s="148"/>
      <c r="AO73" s="148">
        <v>29.8</v>
      </c>
      <c r="AP73" s="148"/>
      <c r="AQ73" s="148"/>
      <c r="AR73" s="148"/>
      <c r="AS73" s="148"/>
      <c r="AT73" s="148"/>
      <c r="AU73" s="148"/>
      <c r="AV73" s="148"/>
      <c r="AW73" s="148"/>
      <c r="AX73" s="148"/>
      <c r="BA73" s="149">
        <v>1.3</v>
      </c>
      <c r="BB73" s="149">
        <v>0</v>
      </c>
      <c r="BC73" s="149">
        <v>29.8</v>
      </c>
      <c r="BD73" s="149">
        <v>0</v>
      </c>
      <c r="BE73" s="149">
        <v>0</v>
      </c>
      <c r="BF73" s="149">
        <v>0</v>
      </c>
      <c r="BG73" s="149">
        <v>0</v>
      </c>
      <c r="BH73" s="149">
        <v>0</v>
      </c>
      <c r="BI73" s="149">
        <v>0</v>
      </c>
      <c r="BJ73" s="149">
        <v>0</v>
      </c>
      <c r="BK73" s="149">
        <v>0</v>
      </c>
      <c r="BL73" s="149">
        <v>0</v>
      </c>
      <c r="BM73" s="149">
        <v>0</v>
      </c>
      <c r="BN73" s="149">
        <v>0</v>
      </c>
    </row>
    <row r="74" spans="1:69">
      <c r="A74" s="1" t="s">
        <v>3583</v>
      </c>
      <c r="B74" s="1" t="s">
        <v>2251</v>
      </c>
      <c r="C74" s="1" t="s">
        <v>5157</v>
      </c>
      <c r="D74" s="1" t="s">
        <v>5158</v>
      </c>
      <c r="E74" s="145">
        <v>35346</v>
      </c>
      <c r="F74" s="145">
        <v>1</v>
      </c>
      <c r="G74" s="146">
        <v>39814</v>
      </c>
      <c r="H74" s="146">
        <v>40178</v>
      </c>
      <c r="I74" s="145">
        <v>2009</v>
      </c>
      <c r="J74" s="145">
        <v>12</v>
      </c>
      <c r="M74" s="145">
        <v>59</v>
      </c>
      <c r="Y74" s="147">
        <v>0</v>
      </c>
      <c r="Z74" s="147">
        <v>0</v>
      </c>
      <c r="AA74" s="147">
        <v>59</v>
      </c>
      <c r="AB74" s="147">
        <v>0</v>
      </c>
      <c r="AC74" s="147">
        <v>0</v>
      </c>
      <c r="AD74" s="147">
        <v>0</v>
      </c>
      <c r="AE74" s="147">
        <v>0</v>
      </c>
      <c r="AF74" s="147">
        <v>0</v>
      </c>
      <c r="AG74" s="147">
        <v>0</v>
      </c>
      <c r="AH74" s="147">
        <v>0</v>
      </c>
      <c r="AI74" s="147">
        <v>0</v>
      </c>
      <c r="AJ74" s="147">
        <v>0</v>
      </c>
      <c r="AK74" s="147">
        <v>0</v>
      </c>
      <c r="AL74" s="147">
        <v>0</v>
      </c>
      <c r="AM74" s="148">
        <v>1.6</v>
      </c>
      <c r="AN74" s="148"/>
      <c r="AO74" s="148">
        <v>57.6</v>
      </c>
      <c r="AP74" s="148"/>
      <c r="AQ74" s="148"/>
      <c r="AR74" s="148"/>
      <c r="AS74" s="148"/>
      <c r="AT74" s="148"/>
      <c r="AU74" s="148"/>
      <c r="AV74" s="148"/>
      <c r="AW74" s="148"/>
      <c r="AX74" s="148"/>
      <c r="BA74" s="149">
        <v>1.6</v>
      </c>
      <c r="BB74" s="149">
        <v>0</v>
      </c>
      <c r="BC74" s="149">
        <v>57.6</v>
      </c>
      <c r="BD74" s="149">
        <v>0</v>
      </c>
      <c r="BE74" s="149">
        <v>0</v>
      </c>
      <c r="BF74" s="149">
        <v>0</v>
      </c>
      <c r="BG74" s="149">
        <v>0</v>
      </c>
      <c r="BH74" s="149">
        <v>0</v>
      </c>
      <c r="BI74" s="149">
        <v>0</v>
      </c>
      <c r="BJ74" s="149">
        <v>0</v>
      </c>
      <c r="BK74" s="149">
        <v>0</v>
      </c>
      <c r="BL74" s="149">
        <v>0</v>
      </c>
      <c r="BM74" s="149">
        <v>0</v>
      </c>
      <c r="BN74" s="149">
        <v>0</v>
      </c>
    </row>
    <row r="75" spans="1:69">
      <c r="A75" s="1" t="s">
        <v>3436</v>
      </c>
      <c r="B75" s="1" t="s">
        <v>2251</v>
      </c>
      <c r="C75" s="1" t="s">
        <v>5157</v>
      </c>
      <c r="D75" s="1" t="s">
        <v>5158</v>
      </c>
      <c r="E75" s="145">
        <v>35347</v>
      </c>
      <c r="F75" s="145">
        <v>1</v>
      </c>
      <c r="G75" s="146">
        <v>39814</v>
      </c>
      <c r="H75" s="146">
        <v>40178</v>
      </c>
      <c r="I75" s="145">
        <v>2009</v>
      </c>
      <c r="J75" s="145">
        <v>12</v>
      </c>
      <c r="M75" s="145">
        <v>66</v>
      </c>
      <c r="Y75" s="147">
        <v>0</v>
      </c>
      <c r="Z75" s="147">
        <v>0</v>
      </c>
      <c r="AA75" s="147">
        <v>66</v>
      </c>
      <c r="AB75" s="147">
        <v>0</v>
      </c>
      <c r="AC75" s="147">
        <v>0</v>
      </c>
      <c r="AD75" s="147">
        <v>0</v>
      </c>
      <c r="AE75" s="147">
        <v>0</v>
      </c>
      <c r="AF75" s="147">
        <v>0</v>
      </c>
      <c r="AG75" s="147">
        <v>0</v>
      </c>
      <c r="AH75" s="147">
        <v>0</v>
      </c>
      <c r="AI75" s="147">
        <v>0</v>
      </c>
      <c r="AJ75" s="147">
        <v>0</v>
      </c>
      <c r="AK75" s="147">
        <v>0</v>
      </c>
      <c r="AL75" s="147">
        <v>0</v>
      </c>
      <c r="AM75" s="148">
        <v>1.3</v>
      </c>
      <c r="AN75" s="148"/>
      <c r="AO75" s="148">
        <v>65.7</v>
      </c>
      <c r="AP75" s="148"/>
      <c r="AQ75" s="148"/>
      <c r="AR75" s="148"/>
      <c r="AS75" s="148"/>
      <c r="AT75" s="148"/>
      <c r="AU75" s="148"/>
      <c r="AV75" s="148"/>
      <c r="AW75" s="148"/>
      <c r="AX75" s="148"/>
      <c r="BA75" s="149">
        <v>1.3</v>
      </c>
      <c r="BB75" s="149">
        <v>0</v>
      </c>
      <c r="BC75" s="149">
        <v>65.7</v>
      </c>
      <c r="BD75" s="149">
        <v>0</v>
      </c>
      <c r="BE75" s="149">
        <v>0</v>
      </c>
      <c r="BF75" s="149">
        <v>0</v>
      </c>
      <c r="BG75" s="149">
        <v>0</v>
      </c>
      <c r="BH75" s="149">
        <v>0</v>
      </c>
      <c r="BI75" s="149">
        <v>0</v>
      </c>
      <c r="BJ75" s="149">
        <v>0</v>
      </c>
      <c r="BK75" s="149">
        <v>0</v>
      </c>
      <c r="BL75" s="149">
        <v>0</v>
      </c>
      <c r="BM75" s="149">
        <v>0</v>
      </c>
      <c r="BN75" s="149">
        <v>0</v>
      </c>
    </row>
    <row r="76" spans="1:69">
      <c r="A76" s="1" t="s">
        <v>2130</v>
      </c>
      <c r="B76" s="1" t="s">
        <v>2251</v>
      </c>
      <c r="C76" s="1" t="s">
        <v>5157</v>
      </c>
      <c r="D76" s="1" t="s">
        <v>5158</v>
      </c>
      <c r="E76" s="145">
        <v>35351</v>
      </c>
      <c r="F76" s="145">
        <v>1</v>
      </c>
      <c r="G76" s="146">
        <v>39814</v>
      </c>
      <c r="H76" s="146">
        <v>40178</v>
      </c>
      <c r="I76" s="145">
        <v>2009</v>
      </c>
      <c r="J76" s="145">
        <v>12</v>
      </c>
      <c r="M76" s="145">
        <v>40</v>
      </c>
      <c r="Y76" s="147">
        <v>0</v>
      </c>
      <c r="Z76" s="147">
        <v>0</v>
      </c>
      <c r="AA76" s="147">
        <v>40</v>
      </c>
      <c r="AB76" s="147">
        <v>0</v>
      </c>
      <c r="AC76" s="147">
        <v>0</v>
      </c>
      <c r="AD76" s="147">
        <v>0</v>
      </c>
      <c r="AE76" s="147">
        <v>0</v>
      </c>
      <c r="AF76" s="147">
        <v>0</v>
      </c>
      <c r="AG76" s="147">
        <v>0</v>
      </c>
      <c r="AH76" s="147">
        <v>0</v>
      </c>
      <c r="AI76" s="147">
        <v>0</v>
      </c>
      <c r="AJ76" s="147">
        <v>0</v>
      </c>
      <c r="AK76" s="147">
        <v>0</v>
      </c>
      <c r="AL76" s="147">
        <v>0</v>
      </c>
      <c r="AM76" s="148">
        <v>4.3</v>
      </c>
      <c r="AN76" s="148"/>
      <c r="AO76" s="148">
        <v>34.299999999999997</v>
      </c>
      <c r="AP76" s="148"/>
      <c r="AQ76" s="148"/>
      <c r="AR76" s="148"/>
      <c r="AS76" s="148"/>
      <c r="AT76" s="148"/>
      <c r="AU76" s="148"/>
      <c r="AV76" s="148"/>
      <c r="AW76" s="148"/>
      <c r="AX76" s="148"/>
      <c r="BA76" s="149">
        <v>4.3</v>
      </c>
      <c r="BB76" s="149">
        <v>0</v>
      </c>
      <c r="BC76" s="149">
        <v>34.299999999999997</v>
      </c>
      <c r="BD76" s="149">
        <v>0</v>
      </c>
      <c r="BE76" s="149">
        <v>0</v>
      </c>
      <c r="BF76" s="149">
        <v>0</v>
      </c>
      <c r="BG76" s="149">
        <v>0</v>
      </c>
      <c r="BH76" s="149">
        <v>0</v>
      </c>
      <c r="BI76" s="149">
        <v>0</v>
      </c>
      <c r="BJ76" s="149">
        <v>0</v>
      </c>
      <c r="BK76" s="149">
        <v>0</v>
      </c>
      <c r="BL76" s="149">
        <v>0</v>
      </c>
      <c r="BM76" s="149">
        <v>0</v>
      </c>
      <c r="BN76" s="149">
        <v>0</v>
      </c>
    </row>
    <row r="77" spans="1:69">
      <c r="A77" s="1" t="s">
        <v>2130</v>
      </c>
      <c r="B77" s="1" t="s">
        <v>2251</v>
      </c>
      <c r="C77" s="1" t="s">
        <v>5157</v>
      </c>
      <c r="D77" s="1" t="s">
        <v>5158</v>
      </c>
      <c r="E77" s="145">
        <v>35352</v>
      </c>
      <c r="F77" s="145">
        <v>1</v>
      </c>
      <c r="G77" s="146">
        <v>39814</v>
      </c>
      <c r="H77" s="146">
        <v>40178</v>
      </c>
      <c r="I77" s="145">
        <v>2009</v>
      </c>
      <c r="J77" s="145">
        <v>12</v>
      </c>
      <c r="L77" s="145">
        <v>12</v>
      </c>
      <c r="M77" s="145">
        <v>44</v>
      </c>
      <c r="Y77" s="147">
        <v>0</v>
      </c>
      <c r="Z77" s="147">
        <v>12</v>
      </c>
      <c r="AA77" s="147">
        <v>44</v>
      </c>
      <c r="AB77" s="147">
        <v>0</v>
      </c>
      <c r="AC77" s="147">
        <v>0</v>
      </c>
      <c r="AD77" s="147">
        <v>0</v>
      </c>
      <c r="AE77" s="147">
        <v>0</v>
      </c>
      <c r="AF77" s="147">
        <v>0</v>
      </c>
      <c r="AG77" s="147">
        <v>0</v>
      </c>
      <c r="AH77" s="147">
        <v>0</v>
      </c>
      <c r="AI77" s="147">
        <v>0</v>
      </c>
      <c r="AJ77" s="147">
        <v>0</v>
      </c>
      <c r="AK77" s="147">
        <v>0</v>
      </c>
      <c r="AL77" s="147">
        <v>0</v>
      </c>
      <c r="AM77" s="148"/>
      <c r="AN77" s="148">
        <v>11.2</v>
      </c>
      <c r="AO77" s="148">
        <v>47.4</v>
      </c>
      <c r="AP77" s="148"/>
      <c r="AQ77" s="148"/>
      <c r="AR77" s="148"/>
      <c r="AS77" s="148"/>
      <c r="AT77" s="148"/>
      <c r="AU77" s="148"/>
      <c r="AV77" s="148"/>
      <c r="AW77" s="148"/>
      <c r="AX77" s="148"/>
      <c r="BA77" s="149">
        <v>0</v>
      </c>
      <c r="BB77" s="149">
        <v>11.2</v>
      </c>
      <c r="BC77" s="149">
        <v>47.4</v>
      </c>
      <c r="BD77" s="149">
        <v>0</v>
      </c>
      <c r="BE77" s="149">
        <v>0</v>
      </c>
      <c r="BF77" s="149">
        <v>0</v>
      </c>
      <c r="BG77" s="149">
        <v>0</v>
      </c>
      <c r="BH77" s="149">
        <v>0</v>
      </c>
      <c r="BI77" s="149">
        <v>0</v>
      </c>
      <c r="BJ77" s="149">
        <v>0</v>
      </c>
      <c r="BK77" s="149">
        <v>0</v>
      </c>
      <c r="BL77" s="149">
        <v>0</v>
      </c>
      <c r="BM77" s="149">
        <v>0</v>
      </c>
      <c r="BN77" s="149">
        <v>0</v>
      </c>
    </row>
    <row r="78" spans="1:69">
      <c r="A78" s="1" t="s">
        <v>2130</v>
      </c>
      <c r="B78" s="1" t="s">
        <v>2251</v>
      </c>
      <c r="C78" s="1" t="s">
        <v>5157</v>
      </c>
      <c r="D78" s="1" t="s">
        <v>5158</v>
      </c>
      <c r="E78" s="145">
        <v>35354</v>
      </c>
      <c r="F78" s="145">
        <v>1</v>
      </c>
      <c r="G78" s="146">
        <v>39814</v>
      </c>
      <c r="H78" s="146">
        <v>40178</v>
      </c>
      <c r="I78" s="145">
        <v>2009</v>
      </c>
      <c r="J78" s="145">
        <v>12</v>
      </c>
      <c r="L78" s="145">
        <v>8</v>
      </c>
      <c r="M78" s="145">
        <v>24</v>
      </c>
      <c r="Y78" s="147">
        <v>0</v>
      </c>
      <c r="Z78" s="147">
        <v>8</v>
      </c>
      <c r="AA78" s="147">
        <v>24</v>
      </c>
      <c r="AB78" s="147">
        <v>0</v>
      </c>
      <c r="AC78" s="147">
        <v>0</v>
      </c>
      <c r="AD78" s="147">
        <v>0</v>
      </c>
      <c r="AE78" s="147">
        <v>0</v>
      </c>
      <c r="AF78" s="147">
        <v>0</v>
      </c>
      <c r="AG78" s="147">
        <v>0</v>
      </c>
      <c r="AH78" s="147">
        <v>0</v>
      </c>
      <c r="AI78" s="147">
        <v>0</v>
      </c>
      <c r="AJ78" s="147">
        <v>0</v>
      </c>
      <c r="AK78" s="147">
        <v>0</v>
      </c>
      <c r="AL78" s="147">
        <v>0</v>
      </c>
      <c r="AM78" s="148"/>
      <c r="AN78" s="148">
        <v>5.3</v>
      </c>
      <c r="AO78" s="148">
        <v>28.5</v>
      </c>
      <c r="AP78" s="148"/>
      <c r="AQ78" s="148"/>
      <c r="AR78" s="148"/>
      <c r="AS78" s="148"/>
      <c r="AT78" s="148"/>
      <c r="AU78" s="148"/>
      <c r="AV78" s="148"/>
      <c r="AW78" s="148"/>
      <c r="AX78" s="148"/>
      <c r="BA78" s="149">
        <v>0</v>
      </c>
      <c r="BB78" s="149">
        <v>5.3</v>
      </c>
      <c r="BC78" s="149">
        <v>28.5</v>
      </c>
      <c r="BD78" s="149">
        <v>0</v>
      </c>
      <c r="BE78" s="149">
        <v>0</v>
      </c>
      <c r="BF78" s="149">
        <v>0</v>
      </c>
      <c r="BG78" s="149">
        <v>0</v>
      </c>
      <c r="BH78" s="149">
        <v>0</v>
      </c>
      <c r="BI78" s="149">
        <v>0</v>
      </c>
      <c r="BJ78" s="149">
        <v>0</v>
      </c>
      <c r="BK78" s="149">
        <v>0</v>
      </c>
      <c r="BL78" s="149">
        <v>0</v>
      </c>
      <c r="BM78" s="149">
        <v>0</v>
      </c>
      <c r="BN78" s="149">
        <v>0</v>
      </c>
    </row>
    <row r="79" spans="1:69">
      <c r="A79" s="1" t="s">
        <v>2130</v>
      </c>
      <c r="B79" s="1" t="s">
        <v>2251</v>
      </c>
      <c r="C79" s="1" t="s">
        <v>5157</v>
      </c>
      <c r="D79" s="1" t="s">
        <v>5158</v>
      </c>
      <c r="E79" s="145">
        <v>35355</v>
      </c>
      <c r="F79" s="145">
        <v>1</v>
      </c>
      <c r="G79" s="146">
        <v>39814</v>
      </c>
      <c r="H79" s="146">
        <v>40178</v>
      </c>
      <c r="I79" s="145">
        <v>2009</v>
      </c>
      <c r="J79" s="145">
        <v>12</v>
      </c>
      <c r="L79" s="145">
        <v>12</v>
      </c>
      <c r="M79" s="145">
        <v>22</v>
      </c>
      <c r="Y79" s="147">
        <v>0</v>
      </c>
      <c r="Z79" s="147">
        <v>12</v>
      </c>
      <c r="AA79" s="147">
        <v>22</v>
      </c>
      <c r="AB79" s="147">
        <v>0</v>
      </c>
      <c r="AC79" s="147">
        <v>0</v>
      </c>
      <c r="AD79" s="147">
        <v>0</v>
      </c>
      <c r="AE79" s="147">
        <v>0</v>
      </c>
      <c r="AF79" s="147">
        <v>0</v>
      </c>
      <c r="AG79" s="147">
        <v>0</v>
      </c>
      <c r="AH79" s="147">
        <v>0</v>
      </c>
      <c r="AI79" s="147">
        <v>0</v>
      </c>
      <c r="AJ79" s="147">
        <v>0</v>
      </c>
      <c r="AK79" s="147">
        <v>0</v>
      </c>
      <c r="AL79" s="147">
        <v>0</v>
      </c>
      <c r="AM79" s="148"/>
      <c r="AN79" s="148">
        <v>7.2</v>
      </c>
      <c r="AO79" s="148">
        <v>32.1</v>
      </c>
      <c r="AP79" s="148"/>
      <c r="AQ79" s="148"/>
      <c r="AR79" s="148"/>
      <c r="AS79" s="148"/>
      <c r="AT79" s="148"/>
      <c r="AU79" s="148"/>
      <c r="AV79" s="148"/>
      <c r="AW79" s="148"/>
      <c r="AX79" s="148"/>
      <c r="BA79" s="149">
        <v>0</v>
      </c>
      <c r="BB79" s="149">
        <v>7.2</v>
      </c>
      <c r="BC79" s="149">
        <v>32.1</v>
      </c>
      <c r="BD79" s="149">
        <v>0</v>
      </c>
      <c r="BE79" s="149">
        <v>0</v>
      </c>
      <c r="BF79" s="149">
        <v>0</v>
      </c>
      <c r="BG79" s="149">
        <v>0</v>
      </c>
      <c r="BH79" s="149">
        <v>0</v>
      </c>
      <c r="BI79" s="149">
        <v>0</v>
      </c>
      <c r="BJ79" s="149">
        <v>0</v>
      </c>
      <c r="BK79" s="149">
        <v>0</v>
      </c>
      <c r="BL79" s="149">
        <v>0</v>
      </c>
      <c r="BM79" s="149">
        <v>0</v>
      </c>
      <c r="BN79" s="149">
        <v>0</v>
      </c>
    </row>
    <row r="80" spans="1:69">
      <c r="A80" s="1" t="s">
        <v>4287</v>
      </c>
      <c r="B80" s="1" t="s">
        <v>2251</v>
      </c>
      <c r="C80" s="1" t="s">
        <v>5157</v>
      </c>
      <c r="D80" s="1" t="s">
        <v>5158</v>
      </c>
      <c r="E80" s="145">
        <v>35357</v>
      </c>
      <c r="F80" s="145">
        <v>1</v>
      </c>
      <c r="G80" s="146">
        <v>39814</v>
      </c>
      <c r="H80" s="146">
        <v>40178</v>
      </c>
      <c r="I80" s="145">
        <v>2009</v>
      </c>
      <c r="J80" s="145">
        <v>12</v>
      </c>
      <c r="L80" s="145">
        <v>10</v>
      </c>
      <c r="M80" s="145">
        <v>20</v>
      </c>
      <c r="Y80" s="147">
        <v>0</v>
      </c>
      <c r="Z80" s="147">
        <v>10</v>
      </c>
      <c r="AA80" s="147">
        <v>20</v>
      </c>
      <c r="AB80" s="147">
        <v>0</v>
      </c>
      <c r="AC80" s="147">
        <v>0</v>
      </c>
      <c r="AD80" s="147">
        <v>0</v>
      </c>
      <c r="AE80" s="147">
        <v>0</v>
      </c>
      <c r="AF80" s="147">
        <v>0</v>
      </c>
      <c r="AG80" s="147">
        <v>0</v>
      </c>
      <c r="AH80" s="147">
        <v>0</v>
      </c>
      <c r="AI80" s="147">
        <v>0</v>
      </c>
      <c r="AJ80" s="147">
        <v>0</v>
      </c>
      <c r="AK80" s="147">
        <v>0</v>
      </c>
      <c r="AL80" s="147">
        <v>0</v>
      </c>
      <c r="AM80" s="148"/>
      <c r="AN80" s="148">
        <v>8</v>
      </c>
      <c r="AO80" s="148">
        <v>21.4</v>
      </c>
      <c r="AP80" s="148"/>
      <c r="AQ80" s="148"/>
      <c r="AR80" s="148"/>
      <c r="AS80" s="148"/>
      <c r="AT80" s="148"/>
      <c r="AU80" s="148"/>
      <c r="AV80" s="148"/>
      <c r="AW80" s="148"/>
      <c r="AX80" s="148"/>
      <c r="BA80" s="149">
        <v>0</v>
      </c>
      <c r="BB80" s="149">
        <v>8</v>
      </c>
      <c r="BC80" s="149">
        <v>21.4</v>
      </c>
      <c r="BD80" s="149">
        <v>0</v>
      </c>
      <c r="BE80" s="149">
        <v>0</v>
      </c>
      <c r="BF80" s="149">
        <v>0</v>
      </c>
      <c r="BG80" s="149">
        <v>0</v>
      </c>
      <c r="BH80" s="149">
        <v>0</v>
      </c>
      <c r="BI80" s="149">
        <v>0</v>
      </c>
      <c r="BJ80" s="149">
        <v>0</v>
      </c>
      <c r="BK80" s="149">
        <v>0</v>
      </c>
      <c r="BL80" s="149">
        <v>0</v>
      </c>
      <c r="BM80" s="149">
        <v>0</v>
      </c>
      <c r="BN80" s="149">
        <v>0</v>
      </c>
    </row>
    <row r="81" spans="1:66">
      <c r="A81" s="1" t="s">
        <v>3583</v>
      </c>
      <c r="B81" s="1" t="s">
        <v>2251</v>
      </c>
      <c r="C81" s="1" t="s">
        <v>5157</v>
      </c>
      <c r="D81" s="1" t="s">
        <v>5158</v>
      </c>
      <c r="E81" s="145">
        <v>35358</v>
      </c>
      <c r="F81" s="145">
        <v>1</v>
      </c>
      <c r="G81" s="146">
        <v>39814</v>
      </c>
      <c r="H81" s="146">
        <v>40178</v>
      </c>
      <c r="I81" s="145">
        <v>2009</v>
      </c>
      <c r="J81" s="145">
        <v>12</v>
      </c>
      <c r="L81" s="145">
        <v>12</v>
      </c>
      <c r="M81" s="145">
        <v>20</v>
      </c>
      <c r="Y81" s="147">
        <v>0</v>
      </c>
      <c r="Z81" s="147">
        <v>12</v>
      </c>
      <c r="AA81" s="147">
        <v>20</v>
      </c>
      <c r="AB81" s="147">
        <v>0</v>
      </c>
      <c r="AC81" s="147">
        <v>0</v>
      </c>
      <c r="AD81" s="147">
        <v>0</v>
      </c>
      <c r="AE81" s="147">
        <v>0</v>
      </c>
      <c r="AF81" s="147">
        <v>0</v>
      </c>
      <c r="AG81" s="147">
        <v>0</v>
      </c>
      <c r="AH81" s="147">
        <v>0</v>
      </c>
      <c r="AI81" s="147">
        <v>0</v>
      </c>
      <c r="AJ81" s="147">
        <v>0</v>
      </c>
      <c r="AK81" s="147">
        <v>0</v>
      </c>
      <c r="AL81" s="147">
        <v>0</v>
      </c>
      <c r="AM81" s="148"/>
      <c r="AN81" s="148">
        <v>9.1</v>
      </c>
      <c r="AO81" s="148">
        <v>23.5</v>
      </c>
      <c r="AP81" s="148"/>
      <c r="AQ81" s="148"/>
      <c r="AR81" s="148"/>
      <c r="AS81" s="148"/>
      <c r="AT81" s="148"/>
      <c r="AU81" s="148"/>
      <c r="AV81" s="148"/>
      <c r="AW81" s="148"/>
      <c r="AX81" s="148"/>
      <c r="BA81" s="149">
        <v>0</v>
      </c>
      <c r="BB81" s="149">
        <v>9.1</v>
      </c>
      <c r="BC81" s="149">
        <v>23.5</v>
      </c>
      <c r="BD81" s="149">
        <v>0</v>
      </c>
      <c r="BE81" s="149">
        <v>0</v>
      </c>
      <c r="BF81" s="149">
        <v>0</v>
      </c>
      <c r="BG81" s="149">
        <v>0</v>
      </c>
      <c r="BH81" s="149">
        <v>0</v>
      </c>
      <c r="BI81" s="149">
        <v>0</v>
      </c>
      <c r="BJ81" s="149">
        <v>0</v>
      </c>
      <c r="BK81" s="149">
        <v>0</v>
      </c>
      <c r="BL81" s="149">
        <v>0</v>
      </c>
      <c r="BM81" s="149">
        <v>0</v>
      </c>
      <c r="BN81" s="149">
        <v>0</v>
      </c>
    </row>
    <row r="82" spans="1:66">
      <c r="A82" s="1" t="s">
        <v>4287</v>
      </c>
      <c r="B82" s="1" t="s">
        <v>2251</v>
      </c>
      <c r="C82" s="1" t="s">
        <v>5157</v>
      </c>
      <c r="D82" s="1" t="s">
        <v>5158</v>
      </c>
      <c r="E82" s="145">
        <v>35359</v>
      </c>
      <c r="F82" s="145">
        <v>1</v>
      </c>
      <c r="G82" s="146">
        <v>39814</v>
      </c>
      <c r="H82" s="146">
        <v>40178</v>
      </c>
      <c r="I82" s="145">
        <v>2009</v>
      </c>
      <c r="J82" s="145">
        <v>12</v>
      </c>
      <c r="M82" s="145">
        <v>20</v>
      </c>
      <c r="Y82" s="147">
        <v>0</v>
      </c>
      <c r="Z82" s="147">
        <v>0</v>
      </c>
      <c r="AA82" s="147">
        <v>20</v>
      </c>
      <c r="AB82" s="147">
        <v>0</v>
      </c>
      <c r="AC82" s="147">
        <v>0</v>
      </c>
      <c r="AD82" s="147">
        <v>0</v>
      </c>
      <c r="AE82" s="147">
        <v>0</v>
      </c>
      <c r="AF82" s="147">
        <v>0</v>
      </c>
      <c r="AG82" s="147">
        <v>0</v>
      </c>
      <c r="AH82" s="147">
        <v>0</v>
      </c>
      <c r="AI82" s="147">
        <v>0</v>
      </c>
      <c r="AJ82" s="147">
        <v>0</v>
      </c>
      <c r="AK82" s="147">
        <v>0</v>
      </c>
      <c r="AL82" s="147">
        <v>0</v>
      </c>
      <c r="AM82" s="148">
        <v>0.8</v>
      </c>
      <c r="AN82" s="148"/>
      <c r="AO82" s="148">
        <v>16.7</v>
      </c>
      <c r="AP82" s="148"/>
      <c r="AQ82" s="148"/>
      <c r="AR82" s="148"/>
      <c r="AS82" s="148"/>
      <c r="AT82" s="148"/>
      <c r="AU82" s="148"/>
      <c r="AV82" s="148"/>
      <c r="AW82" s="148"/>
      <c r="AX82" s="148"/>
      <c r="BA82" s="149">
        <v>0.8</v>
      </c>
      <c r="BB82" s="149">
        <v>0</v>
      </c>
      <c r="BC82" s="149">
        <v>16.7</v>
      </c>
      <c r="BD82" s="149">
        <v>0</v>
      </c>
      <c r="BE82" s="149">
        <v>0</v>
      </c>
      <c r="BF82" s="149">
        <v>0</v>
      </c>
      <c r="BG82" s="149">
        <v>0</v>
      </c>
      <c r="BH82" s="149">
        <v>0</v>
      </c>
      <c r="BI82" s="149">
        <v>0</v>
      </c>
      <c r="BJ82" s="149">
        <v>0</v>
      </c>
      <c r="BK82" s="149">
        <v>0</v>
      </c>
      <c r="BL82" s="149">
        <v>0</v>
      </c>
      <c r="BM82" s="149">
        <v>0</v>
      </c>
      <c r="BN82" s="149">
        <v>0</v>
      </c>
    </row>
    <row r="83" spans="1:66">
      <c r="A83" s="1" t="s">
        <v>2939</v>
      </c>
      <c r="B83" s="1" t="s">
        <v>2251</v>
      </c>
      <c r="C83" s="1" t="s">
        <v>5157</v>
      </c>
      <c r="D83" s="1" t="s">
        <v>5158</v>
      </c>
      <c r="E83" s="145">
        <v>35360</v>
      </c>
      <c r="F83" s="145">
        <v>1</v>
      </c>
      <c r="G83" s="146">
        <v>39814</v>
      </c>
      <c r="H83" s="146">
        <v>40178</v>
      </c>
      <c r="I83" s="145">
        <v>2009</v>
      </c>
      <c r="J83" s="145">
        <v>12</v>
      </c>
      <c r="M83" s="145">
        <v>22</v>
      </c>
      <c r="Y83" s="147">
        <v>0</v>
      </c>
      <c r="Z83" s="147">
        <v>0</v>
      </c>
      <c r="AA83" s="147">
        <v>22</v>
      </c>
      <c r="AB83" s="147">
        <v>0</v>
      </c>
      <c r="AC83" s="147">
        <v>0</v>
      </c>
      <c r="AD83" s="147">
        <v>0</v>
      </c>
      <c r="AE83" s="147">
        <v>0</v>
      </c>
      <c r="AF83" s="147">
        <v>0</v>
      </c>
      <c r="AG83" s="147">
        <v>0</v>
      </c>
      <c r="AH83" s="147">
        <v>0</v>
      </c>
      <c r="AI83" s="147">
        <v>0</v>
      </c>
      <c r="AJ83" s="147">
        <v>0</v>
      </c>
      <c r="AK83" s="147">
        <v>0</v>
      </c>
      <c r="AL83" s="147">
        <v>0</v>
      </c>
      <c r="AM83" s="148">
        <v>0.8</v>
      </c>
      <c r="AN83" s="148"/>
      <c r="AO83" s="148">
        <v>19.5</v>
      </c>
      <c r="AP83" s="148"/>
      <c r="AQ83" s="148"/>
      <c r="AR83" s="148"/>
      <c r="AS83" s="148"/>
      <c r="AT83" s="148"/>
      <c r="AU83" s="148"/>
      <c r="AV83" s="148"/>
      <c r="AW83" s="148"/>
      <c r="AX83" s="148"/>
      <c r="BA83" s="149">
        <v>0.8</v>
      </c>
      <c r="BB83" s="149">
        <v>0</v>
      </c>
      <c r="BC83" s="149">
        <v>19.5</v>
      </c>
      <c r="BD83" s="149">
        <v>0</v>
      </c>
      <c r="BE83" s="149">
        <v>0</v>
      </c>
      <c r="BF83" s="149">
        <v>0</v>
      </c>
      <c r="BG83" s="149">
        <v>0</v>
      </c>
      <c r="BH83" s="149">
        <v>0</v>
      </c>
      <c r="BI83" s="149">
        <v>0</v>
      </c>
      <c r="BJ83" s="149">
        <v>0</v>
      </c>
      <c r="BK83" s="149">
        <v>0</v>
      </c>
      <c r="BL83" s="149">
        <v>0</v>
      </c>
      <c r="BM83" s="149">
        <v>0</v>
      </c>
      <c r="BN83" s="149">
        <v>0</v>
      </c>
    </row>
    <row r="84" spans="1:66">
      <c r="A84" s="1" t="s">
        <v>4617</v>
      </c>
      <c r="B84" s="1" t="s">
        <v>2251</v>
      </c>
      <c r="C84" s="1" t="s">
        <v>5157</v>
      </c>
      <c r="D84" s="1" t="s">
        <v>5158</v>
      </c>
      <c r="E84" s="145">
        <v>35361</v>
      </c>
      <c r="F84" s="145">
        <v>1</v>
      </c>
      <c r="G84" s="146">
        <v>39814</v>
      </c>
      <c r="H84" s="146">
        <v>40178</v>
      </c>
      <c r="I84" s="145">
        <v>2009</v>
      </c>
      <c r="J84" s="145">
        <v>12</v>
      </c>
      <c r="M84" s="145">
        <v>20</v>
      </c>
      <c r="Y84" s="147">
        <v>0</v>
      </c>
      <c r="Z84" s="147">
        <v>0</v>
      </c>
      <c r="AA84" s="147">
        <v>20</v>
      </c>
      <c r="AB84" s="147">
        <v>0</v>
      </c>
      <c r="AC84" s="147">
        <v>0</v>
      </c>
      <c r="AD84" s="147">
        <v>0</v>
      </c>
      <c r="AE84" s="147">
        <v>0</v>
      </c>
      <c r="AF84" s="147">
        <v>0</v>
      </c>
      <c r="AG84" s="147">
        <v>0</v>
      </c>
      <c r="AH84" s="147">
        <v>0</v>
      </c>
      <c r="AI84" s="147">
        <v>0</v>
      </c>
      <c r="AJ84" s="147">
        <v>0</v>
      </c>
      <c r="AK84" s="147">
        <v>0</v>
      </c>
      <c r="AL84" s="147">
        <v>0</v>
      </c>
      <c r="AM84" s="148">
        <v>0.5</v>
      </c>
      <c r="AN84" s="148"/>
      <c r="AO84" s="148">
        <v>20.100000000000001</v>
      </c>
      <c r="AP84" s="148"/>
      <c r="AQ84" s="148"/>
      <c r="AR84" s="148"/>
      <c r="AS84" s="148"/>
      <c r="AT84" s="148"/>
      <c r="AU84" s="148"/>
      <c r="AV84" s="148"/>
      <c r="AW84" s="148"/>
      <c r="AX84" s="148"/>
      <c r="BA84" s="149">
        <v>0.5</v>
      </c>
      <c r="BB84" s="149">
        <v>0</v>
      </c>
      <c r="BC84" s="149">
        <v>20.100000000000001</v>
      </c>
      <c r="BD84" s="149">
        <v>0</v>
      </c>
      <c r="BE84" s="149">
        <v>0</v>
      </c>
      <c r="BF84" s="149">
        <v>0</v>
      </c>
      <c r="BG84" s="149">
        <v>0</v>
      </c>
      <c r="BH84" s="149">
        <v>0</v>
      </c>
      <c r="BI84" s="149">
        <v>0</v>
      </c>
      <c r="BJ84" s="149">
        <v>0</v>
      </c>
      <c r="BK84" s="149">
        <v>0</v>
      </c>
      <c r="BL84" s="149">
        <v>0</v>
      </c>
      <c r="BM84" s="149">
        <v>0</v>
      </c>
      <c r="BN84" s="149">
        <v>0</v>
      </c>
    </row>
    <row r="85" spans="1:66">
      <c r="A85" s="1" t="s">
        <v>2939</v>
      </c>
      <c r="B85" s="1" t="s">
        <v>2251</v>
      </c>
      <c r="C85" s="1" t="s">
        <v>5157</v>
      </c>
      <c r="D85" s="1" t="s">
        <v>5158</v>
      </c>
      <c r="E85" s="145">
        <v>35362</v>
      </c>
      <c r="F85" s="145">
        <v>1</v>
      </c>
      <c r="G85" s="146">
        <v>39814</v>
      </c>
      <c r="H85" s="146">
        <v>40178</v>
      </c>
      <c r="I85" s="145">
        <v>2009</v>
      </c>
      <c r="J85" s="145">
        <v>12</v>
      </c>
      <c r="L85" s="145">
        <v>12</v>
      </c>
      <c r="M85" s="145">
        <v>31</v>
      </c>
      <c r="Y85" s="147">
        <v>0</v>
      </c>
      <c r="Z85" s="147">
        <v>12</v>
      </c>
      <c r="AA85" s="147">
        <v>31</v>
      </c>
      <c r="AB85" s="147">
        <v>0</v>
      </c>
      <c r="AC85" s="147">
        <v>0</v>
      </c>
      <c r="AD85" s="147">
        <v>0</v>
      </c>
      <c r="AE85" s="147">
        <v>0</v>
      </c>
      <c r="AF85" s="147">
        <v>0</v>
      </c>
      <c r="AG85" s="147">
        <v>0</v>
      </c>
      <c r="AH85" s="147">
        <v>0</v>
      </c>
      <c r="AI85" s="147">
        <v>0</v>
      </c>
      <c r="AJ85" s="147">
        <v>0</v>
      </c>
      <c r="AK85" s="147">
        <v>0</v>
      </c>
      <c r="AL85" s="147">
        <v>0</v>
      </c>
      <c r="AM85" s="148"/>
      <c r="AN85" s="148">
        <v>9.3000000000000007</v>
      </c>
      <c r="AO85" s="148">
        <v>35.799999999999997</v>
      </c>
      <c r="AP85" s="148"/>
      <c r="AQ85" s="148"/>
      <c r="AR85" s="148"/>
      <c r="AS85" s="148"/>
      <c r="AT85" s="148"/>
      <c r="AU85" s="148"/>
      <c r="AV85" s="148"/>
      <c r="AW85" s="148"/>
      <c r="AX85" s="148"/>
      <c r="BA85" s="149">
        <v>0</v>
      </c>
      <c r="BB85" s="149">
        <v>9.3000000000000007</v>
      </c>
      <c r="BC85" s="149">
        <v>35.799999999999997</v>
      </c>
      <c r="BD85" s="149">
        <v>0</v>
      </c>
      <c r="BE85" s="149">
        <v>0</v>
      </c>
      <c r="BF85" s="149">
        <v>0</v>
      </c>
      <c r="BG85" s="149">
        <v>0</v>
      </c>
      <c r="BH85" s="149">
        <v>0</v>
      </c>
      <c r="BI85" s="149">
        <v>0</v>
      </c>
      <c r="BJ85" s="149">
        <v>0</v>
      </c>
      <c r="BK85" s="149">
        <v>0</v>
      </c>
      <c r="BL85" s="149">
        <v>0</v>
      </c>
      <c r="BM85" s="149">
        <v>0</v>
      </c>
      <c r="BN85" s="149">
        <v>0</v>
      </c>
    </row>
    <row r="86" spans="1:66">
      <c r="A86" s="1" t="s">
        <v>3166</v>
      </c>
      <c r="B86" s="1" t="s">
        <v>2251</v>
      </c>
      <c r="C86" s="1" t="s">
        <v>5157</v>
      </c>
      <c r="D86" s="1" t="s">
        <v>5158</v>
      </c>
      <c r="E86" s="145">
        <v>35365</v>
      </c>
      <c r="F86" s="145">
        <v>2</v>
      </c>
      <c r="G86" s="146">
        <v>39814</v>
      </c>
      <c r="H86" s="146">
        <v>40178</v>
      </c>
      <c r="I86" s="145">
        <v>2009</v>
      </c>
      <c r="J86" s="145">
        <v>12</v>
      </c>
      <c r="M86" s="145">
        <v>50</v>
      </c>
      <c r="Y86" s="147">
        <v>0</v>
      </c>
      <c r="Z86" s="147">
        <v>0</v>
      </c>
      <c r="AA86" s="147">
        <v>50</v>
      </c>
      <c r="AB86" s="147">
        <v>0</v>
      </c>
      <c r="AC86" s="147">
        <v>0</v>
      </c>
      <c r="AD86" s="147">
        <v>0</v>
      </c>
      <c r="AE86" s="147">
        <v>0</v>
      </c>
      <c r="AF86" s="147">
        <v>0</v>
      </c>
      <c r="AG86" s="147">
        <v>0</v>
      </c>
      <c r="AH86" s="147">
        <v>0</v>
      </c>
      <c r="AI86" s="147">
        <v>0</v>
      </c>
      <c r="AJ86" s="147">
        <v>0</v>
      </c>
      <c r="AK86" s="147">
        <v>0</v>
      </c>
      <c r="AL86" s="147">
        <v>0</v>
      </c>
      <c r="AM86" s="148">
        <v>3.6</v>
      </c>
      <c r="AN86" s="148"/>
      <c r="AO86" s="148">
        <v>44.7</v>
      </c>
      <c r="AP86" s="148"/>
      <c r="AQ86" s="148"/>
      <c r="AR86" s="148"/>
      <c r="AS86" s="148"/>
      <c r="AT86" s="148"/>
      <c r="AU86" s="148"/>
      <c r="AV86" s="148"/>
      <c r="AW86" s="148"/>
      <c r="AX86" s="148"/>
      <c r="BA86" s="149">
        <v>3.6</v>
      </c>
      <c r="BB86" s="149">
        <v>0</v>
      </c>
      <c r="BC86" s="149">
        <v>44.7</v>
      </c>
      <c r="BD86" s="149">
        <v>0</v>
      </c>
      <c r="BE86" s="149">
        <v>0</v>
      </c>
      <c r="BF86" s="149">
        <v>0</v>
      </c>
      <c r="BG86" s="149">
        <v>0</v>
      </c>
      <c r="BH86" s="149">
        <v>0</v>
      </c>
      <c r="BI86" s="149">
        <v>0</v>
      </c>
      <c r="BJ86" s="149">
        <v>0</v>
      </c>
      <c r="BK86" s="149">
        <v>0</v>
      </c>
      <c r="BL86" s="149">
        <v>0</v>
      </c>
      <c r="BM86" s="149">
        <v>0</v>
      </c>
      <c r="BN86" s="149">
        <v>0</v>
      </c>
    </row>
    <row r="87" spans="1:66">
      <c r="A87" s="1" t="s">
        <v>3166</v>
      </c>
      <c r="B87" s="1" t="s">
        <v>2251</v>
      </c>
      <c r="C87" s="1" t="s">
        <v>5157</v>
      </c>
      <c r="D87" s="1" t="s">
        <v>5158</v>
      </c>
      <c r="E87" s="145">
        <v>35367</v>
      </c>
      <c r="F87" s="145">
        <v>1</v>
      </c>
      <c r="G87" s="146">
        <v>39814</v>
      </c>
      <c r="H87" s="146">
        <v>40178</v>
      </c>
      <c r="I87" s="145">
        <v>2009</v>
      </c>
      <c r="J87" s="145">
        <v>12</v>
      </c>
      <c r="M87" s="145">
        <v>23</v>
      </c>
      <c r="Y87" s="147">
        <v>0</v>
      </c>
      <c r="Z87" s="147">
        <v>0</v>
      </c>
      <c r="AA87" s="147">
        <v>23</v>
      </c>
      <c r="AB87" s="147">
        <v>0</v>
      </c>
      <c r="AC87" s="147">
        <v>0</v>
      </c>
      <c r="AD87" s="147">
        <v>0</v>
      </c>
      <c r="AE87" s="147">
        <v>0</v>
      </c>
      <c r="AF87" s="147">
        <v>0</v>
      </c>
      <c r="AG87" s="147">
        <v>0</v>
      </c>
      <c r="AH87" s="147">
        <v>0</v>
      </c>
      <c r="AI87" s="147">
        <v>0</v>
      </c>
      <c r="AJ87" s="147">
        <v>0</v>
      </c>
      <c r="AK87" s="147">
        <v>0</v>
      </c>
      <c r="AL87" s="147">
        <v>0</v>
      </c>
      <c r="AM87" s="148">
        <v>0.6</v>
      </c>
      <c r="AN87" s="148"/>
      <c r="AO87" s="148">
        <v>22.5</v>
      </c>
      <c r="AP87" s="148"/>
      <c r="AQ87" s="148"/>
      <c r="AR87" s="148"/>
      <c r="AS87" s="148"/>
      <c r="AT87" s="148"/>
      <c r="AU87" s="148"/>
      <c r="AV87" s="148"/>
      <c r="AW87" s="148"/>
      <c r="AX87" s="148"/>
      <c r="BA87" s="149">
        <v>0.6</v>
      </c>
      <c r="BB87" s="149">
        <v>0</v>
      </c>
      <c r="BC87" s="149">
        <v>22.5</v>
      </c>
      <c r="BD87" s="149">
        <v>0</v>
      </c>
      <c r="BE87" s="149">
        <v>0</v>
      </c>
      <c r="BF87" s="149">
        <v>0</v>
      </c>
      <c r="BG87" s="149">
        <v>0</v>
      </c>
      <c r="BH87" s="149">
        <v>0</v>
      </c>
      <c r="BI87" s="149">
        <v>0</v>
      </c>
      <c r="BJ87" s="149">
        <v>0</v>
      </c>
      <c r="BK87" s="149">
        <v>0</v>
      </c>
      <c r="BL87" s="149">
        <v>0</v>
      </c>
      <c r="BM87" s="149">
        <v>0</v>
      </c>
      <c r="BN87" s="149">
        <v>0</v>
      </c>
    </row>
    <row r="88" spans="1:66">
      <c r="A88" s="1" t="s">
        <v>3166</v>
      </c>
      <c r="B88" s="1" t="s">
        <v>2251</v>
      </c>
      <c r="C88" s="1" t="s">
        <v>5157</v>
      </c>
      <c r="D88" s="1" t="s">
        <v>5158</v>
      </c>
      <c r="E88" s="145">
        <v>35368</v>
      </c>
      <c r="F88" s="145">
        <v>2</v>
      </c>
      <c r="G88" s="146">
        <v>39814</v>
      </c>
      <c r="H88" s="146">
        <v>40178</v>
      </c>
      <c r="I88" s="145">
        <v>2009</v>
      </c>
      <c r="J88" s="145">
        <v>12</v>
      </c>
      <c r="M88" s="145">
        <v>30</v>
      </c>
      <c r="Y88" s="147">
        <v>0</v>
      </c>
      <c r="Z88" s="147">
        <v>0</v>
      </c>
      <c r="AA88" s="147">
        <v>30</v>
      </c>
      <c r="AB88" s="147">
        <v>0</v>
      </c>
      <c r="AC88" s="147">
        <v>0</v>
      </c>
      <c r="AD88" s="147">
        <v>0</v>
      </c>
      <c r="AE88" s="147">
        <v>0</v>
      </c>
      <c r="AF88" s="147">
        <v>0</v>
      </c>
      <c r="AG88" s="147">
        <v>0</v>
      </c>
      <c r="AH88" s="147">
        <v>0</v>
      </c>
      <c r="AI88" s="147">
        <v>0</v>
      </c>
      <c r="AJ88" s="147">
        <v>0</v>
      </c>
      <c r="AK88" s="147">
        <v>0</v>
      </c>
      <c r="AL88" s="147">
        <v>0</v>
      </c>
      <c r="AM88" s="148">
        <v>4.3</v>
      </c>
      <c r="AN88" s="148"/>
      <c r="AO88" s="148">
        <v>25.3</v>
      </c>
      <c r="AP88" s="148"/>
      <c r="AQ88" s="148"/>
      <c r="AR88" s="148"/>
      <c r="AS88" s="148"/>
      <c r="AT88" s="148"/>
      <c r="AU88" s="148"/>
      <c r="AV88" s="148"/>
      <c r="AW88" s="148"/>
      <c r="AX88" s="148"/>
      <c r="BA88" s="149">
        <v>4.3</v>
      </c>
      <c r="BB88" s="149">
        <v>0</v>
      </c>
      <c r="BC88" s="149">
        <v>25.3</v>
      </c>
      <c r="BD88" s="149">
        <v>0</v>
      </c>
      <c r="BE88" s="149">
        <v>0</v>
      </c>
      <c r="BF88" s="149">
        <v>0</v>
      </c>
      <c r="BG88" s="149">
        <v>0</v>
      </c>
      <c r="BH88" s="149">
        <v>0</v>
      </c>
      <c r="BI88" s="149">
        <v>0</v>
      </c>
      <c r="BJ88" s="149">
        <v>0</v>
      </c>
      <c r="BK88" s="149">
        <v>0</v>
      </c>
      <c r="BL88" s="149">
        <v>0</v>
      </c>
      <c r="BM88" s="149">
        <v>0</v>
      </c>
      <c r="BN88" s="149">
        <v>0</v>
      </c>
    </row>
    <row r="89" spans="1:66">
      <c r="A89" s="1" t="s">
        <v>3166</v>
      </c>
      <c r="B89" s="1" t="s">
        <v>2251</v>
      </c>
      <c r="C89" s="1" t="s">
        <v>5157</v>
      </c>
      <c r="D89" s="1" t="s">
        <v>5158</v>
      </c>
      <c r="E89" s="145">
        <v>35372</v>
      </c>
      <c r="F89" s="145" t="s">
        <v>5160</v>
      </c>
      <c r="G89" s="146">
        <v>39814</v>
      </c>
      <c r="H89" s="146">
        <v>40178</v>
      </c>
      <c r="I89" s="145">
        <v>2009</v>
      </c>
      <c r="J89" s="145">
        <v>12</v>
      </c>
      <c r="M89" s="145">
        <v>21</v>
      </c>
      <c r="Y89" s="147">
        <v>0</v>
      </c>
      <c r="Z89" s="147">
        <v>0</v>
      </c>
      <c r="AA89" s="147">
        <v>21</v>
      </c>
      <c r="AB89" s="147">
        <v>0</v>
      </c>
      <c r="AC89" s="147">
        <v>0</v>
      </c>
      <c r="AD89" s="147">
        <v>0</v>
      </c>
      <c r="AE89" s="147">
        <v>0</v>
      </c>
      <c r="AF89" s="147">
        <v>0</v>
      </c>
      <c r="AG89" s="147">
        <v>0</v>
      </c>
      <c r="AH89" s="147">
        <v>0</v>
      </c>
      <c r="AI89" s="147">
        <v>0</v>
      </c>
      <c r="AJ89" s="147">
        <v>0</v>
      </c>
      <c r="AK89" s="147">
        <v>0</v>
      </c>
      <c r="AL89" s="147">
        <v>0</v>
      </c>
      <c r="AM89" s="148">
        <v>0.2</v>
      </c>
      <c r="AN89" s="148"/>
      <c r="AO89" s="148">
        <v>21</v>
      </c>
      <c r="AP89" s="148"/>
      <c r="AQ89" s="148"/>
      <c r="AR89" s="148"/>
      <c r="AS89" s="148"/>
      <c r="AT89" s="148"/>
      <c r="AU89" s="148"/>
      <c r="AV89" s="148"/>
      <c r="AW89" s="148"/>
      <c r="AX89" s="148"/>
      <c r="BA89" s="149">
        <v>0.2</v>
      </c>
      <c r="BB89" s="149">
        <v>0</v>
      </c>
      <c r="BC89" s="149">
        <v>21</v>
      </c>
      <c r="BD89" s="149">
        <v>0</v>
      </c>
      <c r="BE89" s="149">
        <v>0</v>
      </c>
      <c r="BF89" s="149">
        <v>0</v>
      </c>
      <c r="BG89" s="149">
        <v>0</v>
      </c>
      <c r="BH89" s="149">
        <v>0</v>
      </c>
      <c r="BI89" s="149">
        <v>0</v>
      </c>
      <c r="BJ89" s="149">
        <v>0</v>
      </c>
      <c r="BK89" s="149">
        <v>0</v>
      </c>
      <c r="BL89" s="149">
        <v>0</v>
      </c>
      <c r="BM89" s="149">
        <v>0</v>
      </c>
      <c r="BN89" s="149">
        <v>0</v>
      </c>
    </row>
    <row r="90" spans="1:66">
      <c r="A90" s="1" t="s">
        <v>3166</v>
      </c>
      <c r="B90" s="1" t="s">
        <v>2251</v>
      </c>
      <c r="C90" s="1" t="s">
        <v>5157</v>
      </c>
      <c r="D90" s="1" t="s">
        <v>5158</v>
      </c>
      <c r="E90" s="145">
        <v>35377</v>
      </c>
      <c r="F90" s="145">
        <v>8</v>
      </c>
      <c r="G90" s="146">
        <v>39814</v>
      </c>
      <c r="H90" s="146">
        <v>40178</v>
      </c>
      <c r="I90" s="145">
        <v>2009</v>
      </c>
      <c r="J90" s="145">
        <v>12</v>
      </c>
      <c r="M90" s="145">
        <v>12</v>
      </c>
      <c r="Y90" s="147">
        <v>0</v>
      </c>
      <c r="Z90" s="147">
        <v>0</v>
      </c>
      <c r="AA90" s="147">
        <v>12</v>
      </c>
      <c r="AB90" s="147">
        <v>0</v>
      </c>
      <c r="AC90" s="147">
        <v>0</v>
      </c>
      <c r="AD90" s="147">
        <v>0</v>
      </c>
      <c r="AE90" s="147">
        <v>0</v>
      </c>
      <c r="AF90" s="147">
        <v>0</v>
      </c>
      <c r="AG90" s="147">
        <v>0</v>
      </c>
      <c r="AH90" s="147">
        <v>0</v>
      </c>
      <c r="AI90" s="147">
        <v>0</v>
      </c>
      <c r="AJ90" s="147">
        <v>0</v>
      </c>
      <c r="AK90" s="147">
        <v>0</v>
      </c>
      <c r="AL90" s="147">
        <v>0</v>
      </c>
      <c r="AM90" s="148">
        <v>1.5</v>
      </c>
      <c r="AN90" s="148"/>
      <c r="AO90" s="148">
        <v>10</v>
      </c>
      <c r="AP90" s="148"/>
      <c r="AQ90" s="148"/>
      <c r="AR90" s="148"/>
      <c r="AS90" s="148"/>
      <c r="AT90" s="148"/>
      <c r="AU90" s="148"/>
      <c r="AV90" s="148"/>
      <c r="AW90" s="148"/>
      <c r="AX90" s="148"/>
      <c r="BA90" s="149">
        <v>1.5</v>
      </c>
      <c r="BB90" s="149">
        <v>0</v>
      </c>
      <c r="BC90" s="149">
        <v>10</v>
      </c>
      <c r="BD90" s="149">
        <v>0</v>
      </c>
      <c r="BE90" s="149">
        <v>0</v>
      </c>
      <c r="BF90" s="149">
        <v>0</v>
      </c>
      <c r="BG90" s="149">
        <v>0</v>
      </c>
      <c r="BH90" s="149">
        <v>0</v>
      </c>
      <c r="BI90" s="149">
        <v>0</v>
      </c>
      <c r="BJ90" s="149">
        <v>0</v>
      </c>
      <c r="BK90" s="149">
        <v>0</v>
      </c>
      <c r="BL90" s="149">
        <v>0</v>
      </c>
      <c r="BM90" s="149">
        <v>0</v>
      </c>
      <c r="BN90" s="149">
        <v>0</v>
      </c>
    </row>
    <row r="91" spans="1:66">
      <c r="A91" s="1" t="s">
        <v>3166</v>
      </c>
      <c r="B91" s="1" t="s">
        <v>2251</v>
      </c>
      <c r="C91" s="1" t="s">
        <v>5157</v>
      </c>
      <c r="D91" s="1" t="s">
        <v>5158</v>
      </c>
      <c r="E91" s="145">
        <v>35379</v>
      </c>
      <c r="F91" s="145">
        <v>1</v>
      </c>
      <c r="G91" s="146">
        <v>39814</v>
      </c>
      <c r="H91" s="146">
        <v>40178</v>
      </c>
      <c r="I91" s="145">
        <v>2009</v>
      </c>
      <c r="J91" s="145">
        <v>12</v>
      </c>
      <c r="M91" s="145">
        <v>20</v>
      </c>
      <c r="Y91" s="147">
        <v>0</v>
      </c>
      <c r="Z91" s="147">
        <v>0</v>
      </c>
      <c r="AA91" s="147">
        <v>20</v>
      </c>
      <c r="AB91" s="147">
        <v>0</v>
      </c>
      <c r="AC91" s="147">
        <v>0</v>
      </c>
      <c r="AD91" s="147">
        <v>0</v>
      </c>
      <c r="AE91" s="147">
        <v>0</v>
      </c>
      <c r="AF91" s="147">
        <v>0</v>
      </c>
      <c r="AG91" s="147">
        <v>0</v>
      </c>
      <c r="AH91" s="147">
        <v>0</v>
      </c>
      <c r="AI91" s="147">
        <v>0</v>
      </c>
      <c r="AJ91" s="147">
        <v>0</v>
      </c>
      <c r="AK91" s="147">
        <v>0</v>
      </c>
      <c r="AL91" s="147">
        <v>0</v>
      </c>
      <c r="AM91" s="148">
        <v>1.5</v>
      </c>
      <c r="AN91" s="148"/>
      <c r="AO91" s="148">
        <v>18.5</v>
      </c>
      <c r="AP91" s="148"/>
      <c r="AQ91" s="148"/>
      <c r="AR91" s="148"/>
      <c r="AS91" s="148"/>
      <c r="AT91" s="148"/>
      <c r="AU91" s="148"/>
      <c r="AV91" s="148"/>
      <c r="AW91" s="148"/>
      <c r="AX91" s="148"/>
      <c r="BA91" s="149">
        <v>1.5</v>
      </c>
      <c r="BB91" s="149">
        <v>0</v>
      </c>
      <c r="BC91" s="149">
        <v>18.5</v>
      </c>
      <c r="BD91" s="149">
        <v>0</v>
      </c>
      <c r="BE91" s="149">
        <v>0</v>
      </c>
      <c r="BF91" s="149">
        <v>0</v>
      </c>
      <c r="BG91" s="149">
        <v>0</v>
      </c>
      <c r="BH91" s="149">
        <v>0</v>
      </c>
      <c r="BI91" s="149">
        <v>0</v>
      </c>
      <c r="BJ91" s="149">
        <v>0</v>
      </c>
      <c r="BK91" s="149">
        <v>0</v>
      </c>
      <c r="BL91" s="149">
        <v>0</v>
      </c>
      <c r="BM91" s="149">
        <v>0</v>
      </c>
      <c r="BN91" s="149">
        <v>0</v>
      </c>
    </row>
    <row r="92" spans="1:66">
      <c r="A92" s="1" t="s">
        <v>2939</v>
      </c>
      <c r="B92" s="1" t="s">
        <v>2251</v>
      </c>
      <c r="C92" s="1" t="s">
        <v>5157</v>
      </c>
      <c r="D92" s="1" t="s">
        <v>5158</v>
      </c>
      <c r="E92" s="145">
        <v>35380</v>
      </c>
      <c r="F92" s="145">
        <v>1</v>
      </c>
      <c r="G92" s="146">
        <v>39814</v>
      </c>
      <c r="H92" s="146">
        <v>40178</v>
      </c>
      <c r="I92" s="145">
        <v>2009</v>
      </c>
      <c r="J92" s="145">
        <v>12</v>
      </c>
      <c r="L92" s="145">
        <v>12</v>
      </c>
      <c r="M92" s="145">
        <v>28</v>
      </c>
      <c r="Y92" s="147">
        <v>0</v>
      </c>
      <c r="Z92" s="147">
        <v>12</v>
      </c>
      <c r="AA92" s="147">
        <v>28</v>
      </c>
      <c r="AB92" s="147">
        <v>0</v>
      </c>
      <c r="AC92" s="147">
        <v>0</v>
      </c>
      <c r="AD92" s="147">
        <v>0</v>
      </c>
      <c r="AE92" s="147">
        <v>0</v>
      </c>
      <c r="AF92" s="147">
        <v>0</v>
      </c>
      <c r="AG92" s="147">
        <v>0</v>
      </c>
      <c r="AH92" s="147">
        <v>0</v>
      </c>
      <c r="AI92" s="147">
        <v>0</v>
      </c>
      <c r="AJ92" s="147">
        <v>0</v>
      </c>
      <c r="AK92" s="147">
        <v>0</v>
      </c>
      <c r="AL92" s="147">
        <v>0</v>
      </c>
      <c r="AM92" s="148"/>
      <c r="AN92" s="148">
        <v>6.4</v>
      </c>
      <c r="AO92" s="148">
        <v>37.200000000000003</v>
      </c>
      <c r="AP92" s="148"/>
      <c r="AQ92" s="148"/>
      <c r="AR92" s="148"/>
      <c r="AS92" s="148"/>
      <c r="AT92" s="148"/>
      <c r="AU92" s="148"/>
      <c r="AV92" s="148"/>
      <c r="AW92" s="148"/>
      <c r="AX92" s="148"/>
      <c r="BA92" s="149">
        <v>0</v>
      </c>
      <c r="BB92" s="149">
        <v>6.4</v>
      </c>
      <c r="BC92" s="149">
        <v>37.200000000000003</v>
      </c>
      <c r="BD92" s="149">
        <v>0</v>
      </c>
      <c r="BE92" s="149">
        <v>0</v>
      </c>
      <c r="BF92" s="149">
        <v>0</v>
      </c>
      <c r="BG92" s="149">
        <v>0</v>
      </c>
      <c r="BH92" s="149">
        <v>0</v>
      </c>
      <c r="BI92" s="149">
        <v>0</v>
      </c>
      <c r="BJ92" s="149">
        <v>0</v>
      </c>
      <c r="BK92" s="149">
        <v>0</v>
      </c>
      <c r="BL92" s="149">
        <v>0</v>
      </c>
      <c r="BM92" s="149">
        <v>0</v>
      </c>
      <c r="BN92" s="149">
        <v>0</v>
      </c>
    </row>
    <row r="93" spans="1:66">
      <c r="A93" s="1" t="s">
        <v>4287</v>
      </c>
      <c r="B93" s="1" t="s">
        <v>2251</v>
      </c>
      <c r="C93" s="1" t="s">
        <v>5157</v>
      </c>
      <c r="D93" s="1" t="s">
        <v>5158</v>
      </c>
      <c r="E93" s="145">
        <v>35381</v>
      </c>
      <c r="F93" s="145">
        <v>2</v>
      </c>
      <c r="G93" s="146">
        <v>39814</v>
      </c>
      <c r="H93" s="146">
        <v>40178</v>
      </c>
      <c r="I93" s="145">
        <v>2009</v>
      </c>
      <c r="J93" s="145">
        <v>12</v>
      </c>
      <c r="L93" s="145">
        <v>10</v>
      </c>
      <c r="M93" s="145">
        <v>63</v>
      </c>
      <c r="Y93" s="147">
        <v>0</v>
      </c>
      <c r="Z93" s="147">
        <v>10</v>
      </c>
      <c r="AA93" s="147">
        <v>63</v>
      </c>
      <c r="AB93" s="147">
        <v>0</v>
      </c>
      <c r="AC93" s="147">
        <v>0</v>
      </c>
      <c r="AD93" s="147">
        <v>0</v>
      </c>
      <c r="AE93" s="147">
        <v>0</v>
      </c>
      <c r="AF93" s="147">
        <v>0</v>
      </c>
      <c r="AG93" s="147">
        <v>0</v>
      </c>
      <c r="AH93" s="147">
        <v>0</v>
      </c>
      <c r="AI93" s="147">
        <v>0</v>
      </c>
      <c r="AJ93" s="147">
        <v>0</v>
      </c>
      <c r="AK93" s="147">
        <v>0</v>
      </c>
      <c r="AL93" s="147">
        <v>0</v>
      </c>
      <c r="AM93" s="148"/>
      <c r="AN93" s="148">
        <v>11</v>
      </c>
      <c r="AO93" s="148">
        <v>63</v>
      </c>
      <c r="AP93" s="148"/>
      <c r="AQ93" s="148"/>
      <c r="AR93" s="148"/>
      <c r="AS93" s="148"/>
      <c r="AT93" s="148"/>
      <c r="AU93" s="148"/>
      <c r="AV93" s="148"/>
      <c r="AW93" s="148"/>
      <c r="AX93" s="148"/>
      <c r="BA93" s="149">
        <v>0</v>
      </c>
      <c r="BB93" s="149">
        <v>11</v>
      </c>
      <c r="BC93" s="149">
        <v>63</v>
      </c>
      <c r="BD93" s="149">
        <v>0</v>
      </c>
      <c r="BE93" s="149">
        <v>0</v>
      </c>
      <c r="BF93" s="149">
        <v>0</v>
      </c>
      <c r="BG93" s="149">
        <v>0</v>
      </c>
      <c r="BH93" s="149">
        <v>0</v>
      </c>
      <c r="BI93" s="149">
        <v>0</v>
      </c>
      <c r="BJ93" s="149">
        <v>0</v>
      </c>
      <c r="BK93" s="149">
        <v>0</v>
      </c>
      <c r="BL93" s="149">
        <v>0</v>
      </c>
      <c r="BM93" s="149">
        <v>0</v>
      </c>
      <c r="BN93" s="149">
        <v>0</v>
      </c>
    </row>
    <row r="94" spans="1:66">
      <c r="A94" s="1" t="s">
        <v>2130</v>
      </c>
      <c r="B94" s="1" t="s">
        <v>2251</v>
      </c>
      <c r="C94" s="1" t="s">
        <v>5157</v>
      </c>
      <c r="D94" s="1" t="s">
        <v>5158</v>
      </c>
      <c r="E94" s="145">
        <v>35383</v>
      </c>
      <c r="F94" s="145">
        <v>1</v>
      </c>
      <c r="G94" s="146">
        <v>39814</v>
      </c>
      <c r="H94" s="146">
        <v>40178</v>
      </c>
      <c r="I94" s="145">
        <v>2009</v>
      </c>
      <c r="J94" s="145">
        <v>12</v>
      </c>
      <c r="M94" s="145">
        <v>31</v>
      </c>
      <c r="Y94" s="147">
        <v>0</v>
      </c>
      <c r="Z94" s="147">
        <v>0</v>
      </c>
      <c r="AA94" s="147">
        <v>31</v>
      </c>
      <c r="AB94" s="147">
        <v>0</v>
      </c>
      <c r="AC94" s="147">
        <v>0</v>
      </c>
      <c r="AD94" s="147">
        <v>0</v>
      </c>
      <c r="AE94" s="147">
        <v>0</v>
      </c>
      <c r="AF94" s="147">
        <v>0</v>
      </c>
      <c r="AG94" s="147">
        <v>0</v>
      </c>
      <c r="AH94" s="147">
        <v>0</v>
      </c>
      <c r="AI94" s="147">
        <v>0</v>
      </c>
      <c r="AJ94" s="147">
        <v>0</v>
      </c>
      <c r="AK94" s="147">
        <v>0</v>
      </c>
      <c r="AL94" s="147">
        <v>0</v>
      </c>
      <c r="AM94" s="148">
        <v>2.2000000000000002</v>
      </c>
      <c r="AN94" s="148"/>
      <c r="AO94" s="148">
        <v>29.1</v>
      </c>
      <c r="AP94" s="148"/>
      <c r="AQ94" s="148"/>
      <c r="AR94" s="148"/>
      <c r="AS94" s="148"/>
      <c r="AT94" s="148"/>
      <c r="AU94" s="148"/>
      <c r="AV94" s="148"/>
      <c r="AW94" s="148"/>
      <c r="AX94" s="148"/>
      <c r="BA94" s="149">
        <v>2.2000000000000002</v>
      </c>
      <c r="BB94" s="149">
        <v>0</v>
      </c>
      <c r="BC94" s="149">
        <v>29.1</v>
      </c>
      <c r="BD94" s="149">
        <v>0</v>
      </c>
      <c r="BE94" s="149">
        <v>0</v>
      </c>
      <c r="BF94" s="149">
        <v>0</v>
      </c>
      <c r="BG94" s="149">
        <v>0</v>
      </c>
      <c r="BH94" s="149">
        <v>0</v>
      </c>
      <c r="BI94" s="149">
        <v>0</v>
      </c>
      <c r="BJ94" s="149">
        <v>0</v>
      </c>
      <c r="BK94" s="149">
        <v>0</v>
      </c>
      <c r="BL94" s="149">
        <v>0</v>
      </c>
      <c r="BM94" s="149">
        <v>0</v>
      </c>
      <c r="BN94" s="149">
        <v>0</v>
      </c>
    </row>
    <row r="95" spans="1:66">
      <c r="A95" s="1" t="s">
        <v>3583</v>
      </c>
      <c r="B95" s="1" t="s">
        <v>2251</v>
      </c>
      <c r="C95" s="1" t="s">
        <v>5157</v>
      </c>
      <c r="D95" s="1" t="s">
        <v>5158</v>
      </c>
      <c r="E95" s="145">
        <v>35385</v>
      </c>
      <c r="F95" s="145">
        <v>1</v>
      </c>
      <c r="G95" s="146">
        <v>39814</v>
      </c>
      <c r="H95" s="146">
        <v>40178</v>
      </c>
      <c r="I95" s="145">
        <v>2009</v>
      </c>
      <c r="J95" s="145">
        <v>12</v>
      </c>
      <c r="M95" s="145">
        <v>40</v>
      </c>
      <c r="Y95" s="147">
        <v>0</v>
      </c>
      <c r="Z95" s="147">
        <v>0</v>
      </c>
      <c r="AA95" s="147">
        <v>40</v>
      </c>
      <c r="AB95" s="147">
        <v>0</v>
      </c>
      <c r="AC95" s="147">
        <v>0</v>
      </c>
      <c r="AD95" s="147">
        <v>0</v>
      </c>
      <c r="AE95" s="147">
        <v>0</v>
      </c>
      <c r="AF95" s="147">
        <v>0</v>
      </c>
      <c r="AG95" s="147">
        <v>0</v>
      </c>
      <c r="AH95" s="147">
        <v>0</v>
      </c>
      <c r="AI95" s="147">
        <v>0</v>
      </c>
      <c r="AJ95" s="147">
        <v>0</v>
      </c>
      <c r="AK95" s="147">
        <v>0</v>
      </c>
      <c r="AL95" s="147">
        <v>0</v>
      </c>
      <c r="AM95" s="148">
        <v>2.4</v>
      </c>
      <c r="AN95" s="148"/>
      <c r="AO95" s="148">
        <v>37.1</v>
      </c>
      <c r="AP95" s="148"/>
      <c r="AQ95" s="148"/>
      <c r="AR95" s="148"/>
      <c r="AS95" s="148"/>
      <c r="AT95" s="148"/>
      <c r="AU95" s="148"/>
      <c r="AV95" s="148"/>
      <c r="AW95" s="148"/>
      <c r="AX95" s="148"/>
      <c r="BA95" s="149">
        <v>2.4</v>
      </c>
      <c r="BB95" s="149">
        <v>0</v>
      </c>
      <c r="BC95" s="149">
        <v>37.1</v>
      </c>
      <c r="BD95" s="149">
        <v>0</v>
      </c>
      <c r="BE95" s="149">
        <v>0</v>
      </c>
      <c r="BF95" s="149">
        <v>0</v>
      </c>
      <c r="BG95" s="149">
        <v>0</v>
      </c>
      <c r="BH95" s="149">
        <v>0</v>
      </c>
      <c r="BI95" s="149">
        <v>0</v>
      </c>
      <c r="BJ95" s="149">
        <v>0</v>
      </c>
      <c r="BK95" s="149">
        <v>0</v>
      </c>
      <c r="BL95" s="149">
        <v>0</v>
      </c>
      <c r="BM95" s="149">
        <v>0</v>
      </c>
      <c r="BN95" s="149">
        <v>0</v>
      </c>
    </row>
    <row r="96" spans="1:66">
      <c r="A96" s="1" t="s">
        <v>3166</v>
      </c>
      <c r="B96" s="1" t="s">
        <v>2251</v>
      </c>
      <c r="C96" s="1" t="s">
        <v>5157</v>
      </c>
      <c r="D96" s="1" t="s">
        <v>5158</v>
      </c>
      <c r="E96" s="145">
        <v>35386</v>
      </c>
      <c r="F96" s="145">
        <v>1</v>
      </c>
      <c r="G96" s="146">
        <v>39814</v>
      </c>
      <c r="H96" s="146">
        <v>40178</v>
      </c>
      <c r="I96" s="145">
        <v>2009</v>
      </c>
      <c r="J96" s="145">
        <v>12</v>
      </c>
      <c r="M96" s="145">
        <v>110</v>
      </c>
      <c r="Y96" s="147">
        <v>0</v>
      </c>
      <c r="Z96" s="147">
        <v>0</v>
      </c>
      <c r="AA96" s="147">
        <v>110</v>
      </c>
      <c r="AB96" s="147">
        <v>0</v>
      </c>
      <c r="AC96" s="147">
        <v>0</v>
      </c>
      <c r="AD96" s="147">
        <v>0</v>
      </c>
      <c r="AE96" s="147">
        <v>0</v>
      </c>
      <c r="AF96" s="147">
        <v>0</v>
      </c>
      <c r="AG96" s="147">
        <v>0</v>
      </c>
      <c r="AH96" s="147">
        <v>0</v>
      </c>
      <c r="AI96" s="147">
        <v>0</v>
      </c>
      <c r="AJ96" s="147">
        <v>0</v>
      </c>
      <c r="AK96" s="147">
        <v>0</v>
      </c>
      <c r="AL96" s="147">
        <v>0</v>
      </c>
      <c r="AM96" s="148">
        <v>4.0999999999999996</v>
      </c>
      <c r="AN96" s="148"/>
      <c r="AO96" s="148">
        <v>100.4</v>
      </c>
      <c r="AP96" s="148"/>
      <c r="AQ96" s="148"/>
      <c r="AR96" s="148"/>
      <c r="AS96" s="148"/>
      <c r="AT96" s="148"/>
      <c r="AU96" s="148"/>
      <c r="AV96" s="148"/>
      <c r="AW96" s="148"/>
      <c r="AX96" s="148"/>
      <c r="BA96" s="149">
        <v>4.0999999999999996</v>
      </c>
      <c r="BB96" s="149">
        <v>0</v>
      </c>
      <c r="BC96" s="149">
        <v>100.4</v>
      </c>
      <c r="BD96" s="149">
        <v>0</v>
      </c>
      <c r="BE96" s="149">
        <v>0</v>
      </c>
      <c r="BF96" s="149">
        <v>0</v>
      </c>
      <c r="BG96" s="149">
        <v>0</v>
      </c>
      <c r="BH96" s="149">
        <v>0</v>
      </c>
      <c r="BI96" s="149">
        <v>0</v>
      </c>
      <c r="BJ96" s="149">
        <v>0</v>
      </c>
      <c r="BK96" s="149">
        <v>0</v>
      </c>
      <c r="BL96" s="149">
        <v>0</v>
      </c>
      <c r="BM96" s="149">
        <v>0</v>
      </c>
      <c r="BN96" s="149">
        <v>0</v>
      </c>
    </row>
    <row r="97" spans="1:69">
      <c r="A97" s="1" t="s">
        <v>3166</v>
      </c>
      <c r="B97" s="1" t="s">
        <v>2251</v>
      </c>
      <c r="C97" s="1" t="s">
        <v>5157</v>
      </c>
      <c r="D97" s="1" t="s">
        <v>5158</v>
      </c>
      <c r="E97" s="145">
        <v>35386</v>
      </c>
      <c r="F97" s="145"/>
      <c r="G97" s="146">
        <v>39873</v>
      </c>
      <c r="H97" s="146">
        <v>40025</v>
      </c>
      <c r="I97" s="145">
        <v>2009</v>
      </c>
      <c r="J97" s="145">
        <v>5</v>
      </c>
      <c r="M97" s="145"/>
      <c r="Y97" s="147">
        <v>0</v>
      </c>
      <c r="Z97" s="147">
        <v>0</v>
      </c>
      <c r="AA97" s="147">
        <v>0</v>
      </c>
      <c r="AB97" s="147">
        <v>0</v>
      </c>
      <c r="AC97" s="147">
        <v>0</v>
      </c>
      <c r="AD97" s="147">
        <v>0</v>
      </c>
      <c r="AE97" s="147">
        <v>0</v>
      </c>
      <c r="AF97" s="147">
        <v>0</v>
      </c>
      <c r="AG97" s="147">
        <v>0</v>
      </c>
      <c r="AH97" s="147">
        <v>0</v>
      </c>
      <c r="AI97" s="147">
        <v>0</v>
      </c>
      <c r="AJ97" s="147">
        <v>0</v>
      </c>
      <c r="AK97" s="147">
        <v>0</v>
      </c>
      <c r="AL97" s="147">
        <v>0</v>
      </c>
      <c r="AM97" s="148"/>
      <c r="AN97" s="148"/>
      <c r="AO97" s="148">
        <v>5</v>
      </c>
      <c r="AP97" s="148"/>
      <c r="AQ97" s="148"/>
      <c r="AR97" s="148"/>
      <c r="AS97" s="148"/>
      <c r="AT97" s="148"/>
      <c r="AU97" s="148"/>
      <c r="AV97" s="148"/>
      <c r="AW97" s="148"/>
      <c r="AX97" s="148"/>
      <c r="BA97" s="149">
        <v>0</v>
      </c>
      <c r="BB97" s="149">
        <v>0</v>
      </c>
      <c r="BC97" s="149">
        <v>2.0833333333333335</v>
      </c>
      <c r="BD97" s="149">
        <v>0</v>
      </c>
      <c r="BE97" s="149">
        <v>0</v>
      </c>
      <c r="BF97" s="149">
        <v>0</v>
      </c>
      <c r="BG97" s="149">
        <v>0</v>
      </c>
      <c r="BH97" s="149">
        <v>0</v>
      </c>
      <c r="BI97" s="149">
        <v>0</v>
      </c>
      <c r="BJ97" s="149">
        <v>0</v>
      </c>
      <c r="BK97" s="149">
        <v>0</v>
      </c>
      <c r="BL97" s="149">
        <v>0</v>
      </c>
      <c r="BM97" s="149">
        <v>0</v>
      </c>
      <c r="BN97" s="149">
        <v>0</v>
      </c>
      <c r="BQ97" s="1" t="s">
        <v>5173</v>
      </c>
    </row>
    <row r="98" spans="1:69">
      <c r="A98" s="1" t="s">
        <v>2939</v>
      </c>
      <c r="B98" s="1" t="s">
        <v>2251</v>
      </c>
      <c r="C98" s="1" t="s">
        <v>5157</v>
      </c>
      <c r="D98" s="1" t="s">
        <v>5158</v>
      </c>
      <c r="E98" s="145">
        <v>35389</v>
      </c>
      <c r="F98" s="145">
        <v>1</v>
      </c>
      <c r="G98" s="146">
        <v>39814</v>
      </c>
      <c r="H98" s="146">
        <v>40178</v>
      </c>
      <c r="I98" s="145">
        <v>2009</v>
      </c>
      <c r="J98" s="145">
        <v>12</v>
      </c>
      <c r="L98" s="145">
        <v>6</v>
      </c>
      <c r="M98" s="145">
        <v>32</v>
      </c>
      <c r="Y98" s="147">
        <v>0</v>
      </c>
      <c r="Z98" s="147">
        <v>6</v>
      </c>
      <c r="AA98" s="147">
        <v>32</v>
      </c>
      <c r="AB98" s="147">
        <v>0</v>
      </c>
      <c r="AC98" s="147">
        <v>0</v>
      </c>
      <c r="AD98" s="147">
        <v>0</v>
      </c>
      <c r="AE98" s="147">
        <v>0</v>
      </c>
      <c r="AF98" s="147">
        <v>0</v>
      </c>
      <c r="AG98" s="147">
        <v>0</v>
      </c>
      <c r="AH98" s="147">
        <v>0</v>
      </c>
      <c r="AI98" s="147">
        <v>0</v>
      </c>
      <c r="AJ98" s="147">
        <v>0</v>
      </c>
      <c r="AK98" s="147">
        <v>0</v>
      </c>
      <c r="AL98" s="147">
        <v>0</v>
      </c>
      <c r="AM98" s="148"/>
      <c r="AN98" s="148">
        <v>5.4</v>
      </c>
      <c r="AO98" s="148">
        <v>29.1</v>
      </c>
      <c r="AP98" s="148"/>
      <c r="AQ98" s="148"/>
      <c r="AR98" s="148"/>
      <c r="AS98" s="148"/>
      <c r="AT98" s="148"/>
      <c r="AU98" s="148"/>
      <c r="AV98" s="148"/>
      <c r="AW98" s="148"/>
      <c r="AX98" s="148"/>
      <c r="BA98" s="149">
        <v>0</v>
      </c>
      <c r="BB98" s="149">
        <v>5.4</v>
      </c>
      <c r="BC98" s="149">
        <v>29.1</v>
      </c>
      <c r="BD98" s="149">
        <v>0</v>
      </c>
      <c r="BE98" s="149">
        <v>0</v>
      </c>
      <c r="BF98" s="149">
        <v>0</v>
      </c>
      <c r="BG98" s="149">
        <v>0</v>
      </c>
      <c r="BH98" s="149">
        <v>0</v>
      </c>
      <c r="BI98" s="149">
        <v>0</v>
      </c>
      <c r="BJ98" s="149">
        <v>0</v>
      </c>
      <c r="BK98" s="149">
        <v>0</v>
      </c>
      <c r="BL98" s="149">
        <v>0</v>
      </c>
      <c r="BM98" s="149">
        <v>0</v>
      </c>
      <c r="BN98" s="149">
        <v>0</v>
      </c>
    </row>
    <row r="99" spans="1:69">
      <c r="A99" s="1" t="s">
        <v>3166</v>
      </c>
      <c r="B99" s="1" t="s">
        <v>2251</v>
      </c>
      <c r="C99" s="1" t="s">
        <v>5157</v>
      </c>
      <c r="D99" s="1" t="s">
        <v>5158</v>
      </c>
      <c r="E99" s="145">
        <v>35393</v>
      </c>
      <c r="F99" s="145">
        <v>1</v>
      </c>
      <c r="G99" s="146">
        <v>39814</v>
      </c>
      <c r="H99" s="146">
        <v>40178</v>
      </c>
      <c r="I99" s="145">
        <v>2009</v>
      </c>
      <c r="J99" s="145">
        <v>12</v>
      </c>
      <c r="M99" s="145">
        <v>32</v>
      </c>
      <c r="Y99" s="147">
        <v>0</v>
      </c>
      <c r="Z99" s="147">
        <v>0</v>
      </c>
      <c r="AA99" s="147">
        <v>32</v>
      </c>
      <c r="AB99" s="147">
        <v>0</v>
      </c>
      <c r="AC99" s="147">
        <v>0</v>
      </c>
      <c r="AD99" s="147">
        <v>0</v>
      </c>
      <c r="AE99" s="147">
        <v>0</v>
      </c>
      <c r="AF99" s="147">
        <v>0</v>
      </c>
      <c r="AG99" s="147">
        <v>0</v>
      </c>
      <c r="AH99" s="147">
        <v>0</v>
      </c>
      <c r="AI99" s="147">
        <v>0</v>
      </c>
      <c r="AJ99" s="147">
        <v>0</v>
      </c>
      <c r="AK99" s="147">
        <v>0</v>
      </c>
      <c r="AL99" s="147">
        <v>0</v>
      </c>
      <c r="AM99" s="148">
        <v>2.8</v>
      </c>
      <c r="AN99" s="148"/>
      <c r="AO99" s="148">
        <v>26.8</v>
      </c>
      <c r="AP99" s="148"/>
      <c r="AQ99" s="148"/>
      <c r="AR99" s="148"/>
      <c r="AS99" s="148"/>
      <c r="AT99" s="148"/>
      <c r="AU99" s="148"/>
      <c r="AV99" s="148"/>
      <c r="AW99" s="148"/>
      <c r="AX99" s="148"/>
      <c r="BA99" s="149">
        <v>2.8</v>
      </c>
      <c r="BB99" s="149">
        <v>0</v>
      </c>
      <c r="BC99" s="149">
        <v>26.8</v>
      </c>
      <c r="BD99" s="149">
        <v>0</v>
      </c>
      <c r="BE99" s="149">
        <v>0</v>
      </c>
      <c r="BF99" s="149">
        <v>0</v>
      </c>
      <c r="BG99" s="149">
        <v>0</v>
      </c>
      <c r="BH99" s="149">
        <v>0</v>
      </c>
      <c r="BI99" s="149">
        <v>0</v>
      </c>
      <c r="BJ99" s="149">
        <v>0</v>
      </c>
      <c r="BK99" s="149">
        <v>0</v>
      </c>
      <c r="BL99" s="149">
        <v>0</v>
      </c>
      <c r="BM99" s="149">
        <v>0</v>
      </c>
      <c r="BN99" s="149">
        <v>0</v>
      </c>
    </row>
    <row r="100" spans="1:69">
      <c r="A100" s="1" t="s">
        <v>3583</v>
      </c>
      <c r="B100" s="1" t="s">
        <v>2251</v>
      </c>
      <c r="C100" s="1" t="s">
        <v>5157</v>
      </c>
      <c r="D100" s="1" t="s">
        <v>5158</v>
      </c>
      <c r="E100" s="145">
        <v>35394</v>
      </c>
      <c r="F100" s="145">
        <v>1</v>
      </c>
      <c r="G100" s="146">
        <v>39814</v>
      </c>
      <c r="H100" s="146">
        <v>40178</v>
      </c>
      <c r="I100" s="145">
        <v>2009</v>
      </c>
      <c r="J100" s="145">
        <v>12</v>
      </c>
      <c r="M100" s="145">
        <v>30</v>
      </c>
      <c r="Y100" s="147">
        <v>0</v>
      </c>
      <c r="Z100" s="147">
        <v>0</v>
      </c>
      <c r="AA100" s="147">
        <v>30</v>
      </c>
      <c r="AB100" s="147">
        <v>0</v>
      </c>
      <c r="AC100" s="147">
        <v>0</v>
      </c>
      <c r="AD100" s="147">
        <v>0</v>
      </c>
      <c r="AE100" s="147">
        <v>0</v>
      </c>
      <c r="AF100" s="147">
        <v>0</v>
      </c>
      <c r="AG100" s="147">
        <v>0</v>
      </c>
      <c r="AH100" s="147">
        <v>0</v>
      </c>
      <c r="AI100" s="147">
        <v>0</v>
      </c>
      <c r="AJ100" s="147">
        <v>0</v>
      </c>
      <c r="AK100" s="147">
        <v>0</v>
      </c>
      <c r="AL100" s="147">
        <v>0</v>
      </c>
      <c r="AM100" s="148">
        <v>0.5</v>
      </c>
      <c r="AN100" s="148"/>
      <c r="AO100" s="148">
        <v>30.9</v>
      </c>
      <c r="AP100" s="148"/>
      <c r="AQ100" s="148"/>
      <c r="AR100" s="148"/>
      <c r="AS100" s="148"/>
      <c r="AT100" s="148"/>
      <c r="AU100" s="148"/>
      <c r="AV100" s="148"/>
      <c r="AW100" s="148"/>
      <c r="AX100" s="148"/>
      <c r="BA100" s="149">
        <v>0.5</v>
      </c>
      <c r="BB100" s="149">
        <v>0</v>
      </c>
      <c r="BC100" s="149">
        <v>30.9</v>
      </c>
      <c r="BD100" s="149">
        <v>0</v>
      </c>
      <c r="BE100" s="149">
        <v>0</v>
      </c>
      <c r="BF100" s="149">
        <v>0</v>
      </c>
      <c r="BG100" s="149">
        <v>0</v>
      </c>
      <c r="BH100" s="149">
        <v>0</v>
      </c>
      <c r="BI100" s="149">
        <v>0</v>
      </c>
      <c r="BJ100" s="149">
        <v>0</v>
      </c>
      <c r="BK100" s="149">
        <v>0</v>
      </c>
      <c r="BL100" s="149">
        <v>0</v>
      </c>
      <c r="BM100" s="149">
        <v>0</v>
      </c>
      <c r="BN100" s="149">
        <v>0</v>
      </c>
    </row>
    <row r="101" spans="1:69">
      <c r="A101" s="1" t="s">
        <v>2130</v>
      </c>
      <c r="B101" s="1" t="s">
        <v>2251</v>
      </c>
      <c r="C101" s="1" t="s">
        <v>5157</v>
      </c>
      <c r="D101" s="1" t="s">
        <v>5158</v>
      </c>
      <c r="E101" s="145">
        <v>35395</v>
      </c>
      <c r="F101" s="145">
        <v>1</v>
      </c>
      <c r="G101" s="146">
        <v>39814</v>
      </c>
      <c r="H101" s="146">
        <v>40178</v>
      </c>
      <c r="I101" s="145">
        <v>2009</v>
      </c>
      <c r="J101" s="145">
        <v>12</v>
      </c>
      <c r="M101" s="145">
        <v>40</v>
      </c>
      <c r="Y101" s="147">
        <v>0</v>
      </c>
      <c r="Z101" s="147">
        <v>0</v>
      </c>
      <c r="AA101" s="147">
        <v>40</v>
      </c>
      <c r="AB101" s="147">
        <v>0</v>
      </c>
      <c r="AC101" s="147">
        <v>0</v>
      </c>
      <c r="AD101" s="147">
        <v>0</v>
      </c>
      <c r="AE101" s="147">
        <v>0</v>
      </c>
      <c r="AF101" s="147">
        <v>0</v>
      </c>
      <c r="AG101" s="147">
        <v>0</v>
      </c>
      <c r="AH101" s="147">
        <v>0</v>
      </c>
      <c r="AI101" s="147">
        <v>0</v>
      </c>
      <c r="AJ101" s="147">
        <v>0</v>
      </c>
      <c r="AK101" s="147">
        <v>0</v>
      </c>
      <c r="AL101" s="147">
        <v>0</v>
      </c>
      <c r="AM101" s="148">
        <v>3</v>
      </c>
      <c r="AN101" s="148"/>
      <c r="AO101" s="148">
        <v>35.9</v>
      </c>
      <c r="AP101" s="148"/>
      <c r="AQ101" s="148"/>
      <c r="AR101" s="148"/>
      <c r="AS101" s="148"/>
      <c r="AT101" s="148"/>
      <c r="AU101" s="148"/>
      <c r="AV101" s="148"/>
      <c r="AW101" s="148"/>
      <c r="AX101" s="148"/>
      <c r="BA101" s="149">
        <v>3</v>
      </c>
      <c r="BB101" s="149">
        <v>0</v>
      </c>
      <c r="BC101" s="149">
        <v>35.9</v>
      </c>
      <c r="BD101" s="149">
        <v>0</v>
      </c>
      <c r="BE101" s="149">
        <v>0</v>
      </c>
      <c r="BF101" s="149">
        <v>0</v>
      </c>
      <c r="BG101" s="149">
        <v>0</v>
      </c>
      <c r="BH101" s="149">
        <v>0</v>
      </c>
      <c r="BI101" s="149">
        <v>0</v>
      </c>
      <c r="BJ101" s="149">
        <v>0</v>
      </c>
      <c r="BK101" s="149">
        <v>0</v>
      </c>
      <c r="BL101" s="149">
        <v>0</v>
      </c>
      <c r="BM101" s="149">
        <v>0</v>
      </c>
      <c r="BN101" s="149">
        <v>0</v>
      </c>
    </row>
    <row r="102" spans="1:69">
      <c r="A102" s="1" t="s">
        <v>2130</v>
      </c>
      <c r="B102" s="1" t="s">
        <v>2251</v>
      </c>
      <c r="C102" s="1" t="s">
        <v>5157</v>
      </c>
      <c r="D102" s="1" t="s">
        <v>5158</v>
      </c>
      <c r="E102" s="145">
        <v>35400</v>
      </c>
      <c r="F102" s="145">
        <v>2</v>
      </c>
      <c r="G102" s="146">
        <v>39814</v>
      </c>
      <c r="H102" s="146">
        <v>40178</v>
      </c>
      <c r="I102" s="145">
        <v>2009</v>
      </c>
      <c r="J102" s="145">
        <v>12</v>
      </c>
      <c r="M102" s="145">
        <v>42</v>
      </c>
      <c r="Y102" s="147">
        <v>0</v>
      </c>
      <c r="Z102" s="147">
        <v>0</v>
      </c>
      <c r="AA102" s="147">
        <v>42</v>
      </c>
      <c r="AB102" s="147">
        <v>0</v>
      </c>
      <c r="AC102" s="147">
        <v>0</v>
      </c>
      <c r="AD102" s="147">
        <v>0</v>
      </c>
      <c r="AE102" s="147">
        <v>0</v>
      </c>
      <c r="AF102" s="147">
        <v>0</v>
      </c>
      <c r="AG102" s="147">
        <v>0</v>
      </c>
      <c r="AH102" s="147">
        <v>0</v>
      </c>
      <c r="AI102" s="147">
        <v>0</v>
      </c>
      <c r="AJ102" s="147">
        <v>0</v>
      </c>
      <c r="AK102" s="147">
        <v>0</v>
      </c>
      <c r="AL102" s="147">
        <v>0</v>
      </c>
      <c r="AM102" s="148">
        <v>0</v>
      </c>
      <c r="AN102" s="148"/>
      <c r="AO102" s="148">
        <v>42</v>
      </c>
      <c r="AP102" s="148"/>
      <c r="AQ102" s="148"/>
      <c r="AR102" s="148"/>
      <c r="AS102" s="148"/>
      <c r="AT102" s="148"/>
      <c r="AU102" s="148"/>
      <c r="AV102" s="148"/>
      <c r="AW102" s="148"/>
      <c r="AX102" s="148"/>
      <c r="BA102" s="149">
        <v>0</v>
      </c>
      <c r="BB102" s="149">
        <v>0</v>
      </c>
      <c r="BC102" s="149">
        <v>42</v>
      </c>
      <c r="BD102" s="149">
        <v>0</v>
      </c>
      <c r="BE102" s="149">
        <v>0</v>
      </c>
      <c r="BF102" s="149">
        <v>0</v>
      </c>
      <c r="BG102" s="149">
        <v>0</v>
      </c>
      <c r="BH102" s="149">
        <v>0</v>
      </c>
      <c r="BI102" s="149">
        <v>0</v>
      </c>
      <c r="BJ102" s="149">
        <v>0</v>
      </c>
      <c r="BK102" s="149">
        <v>0</v>
      </c>
      <c r="BL102" s="149">
        <v>0</v>
      </c>
      <c r="BM102" s="149">
        <v>0</v>
      </c>
      <c r="BN102" s="149">
        <v>0</v>
      </c>
    </row>
    <row r="103" spans="1:69">
      <c r="A103" s="1" t="s">
        <v>2130</v>
      </c>
      <c r="B103" s="1" t="s">
        <v>2251</v>
      </c>
      <c r="C103" s="1" t="s">
        <v>5157</v>
      </c>
      <c r="D103" s="1" t="s">
        <v>5158</v>
      </c>
      <c r="E103" s="145">
        <v>35402</v>
      </c>
      <c r="F103" s="145">
        <v>1</v>
      </c>
      <c r="G103" s="146">
        <v>39814</v>
      </c>
      <c r="H103" s="146">
        <v>40178</v>
      </c>
      <c r="I103" s="145">
        <v>2009</v>
      </c>
      <c r="J103" s="145">
        <v>12</v>
      </c>
      <c r="L103" s="145">
        <v>9</v>
      </c>
      <c r="M103" s="145">
        <v>45</v>
      </c>
      <c r="Y103" s="147">
        <v>0</v>
      </c>
      <c r="Z103" s="147">
        <v>9</v>
      </c>
      <c r="AA103" s="147">
        <v>45</v>
      </c>
      <c r="AB103" s="147">
        <v>0</v>
      </c>
      <c r="AC103" s="147">
        <v>0</v>
      </c>
      <c r="AD103" s="147">
        <v>0</v>
      </c>
      <c r="AE103" s="147">
        <v>0</v>
      </c>
      <c r="AF103" s="147">
        <v>0</v>
      </c>
      <c r="AG103" s="147">
        <v>0</v>
      </c>
      <c r="AH103" s="147">
        <v>0</v>
      </c>
      <c r="AI103" s="147">
        <v>0</v>
      </c>
      <c r="AJ103" s="147">
        <v>0</v>
      </c>
      <c r="AK103" s="147">
        <v>0</v>
      </c>
      <c r="AL103" s="147">
        <v>0</v>
      </c>
      <c r="AM103" s="148"/>
      <c r="AN103" s="148">
        <v>4.4000000000000004</v>
      </c>
      <c r="AO103" s="148">
        <v>40.299999999999997</v>
      </c>
      <c r="AP103" s="148"/>
      <c r="AQ103" s="148"/>
      <c r="AR103" s="148"/>
      <c r="AS103" s="148"/>
      <c r="AT103" s="148"/>
      <c r="AU103" s="148"/>
      <c r="AV103" s="148"/>
      <c r="AW103" s="148"/>
      <c r="AX103" s="148"/>
      <c r="BA103" s="149">
        <v>0</v>
      </c>
      <c r="BB103" s="149">
        <v>4.4000000000000004</v>
      </c>
      <c r="BC103" s="149">
        <v>40.299999999999997</v>
      </c>
      <c r="BD103" s="149">
        <v>0</v>
      </c>
      <c r="BE103" s="149">
        <v>0</v>
      </c>
      <c r="BF103" s="149">
        <v>0</v>
      </c>
      <c r="BG103" s="149">
        <v>0</v>
      </c>
      <c r="BH103" s="149">
        <v>0</v>
      </c>
      <c r="BI103" s="149">
        <v>0</v>
      </c>
      <c r="BJ103" s="149">
        <v>0</v>
      </c>
      <c r="BK103" s="149">
        <v>0</v>
      </c>
      <c r="BL103" s="149">
        <v>0</v>
      </c>
      <c r="BM103" s="149">
        <v>0</v>
      </c>
      <c r="BN103" s="149">
        <v>0</v>
      </c>
    </row>
    <row r="104" spans="1:69">
      <c r="A104" s="1" t="s">
        <v>2130</v>
      </c>
      <c r="B104" s="1" t="s">
        <v>2251</v>
      </c>
      <c r="C104" s="1" t="s">
        <v>5157</v>
      </c>
      <c r="D104" s="1" t="s">
        <v>5158</v>
      </c>
      <c r="E104" s="145">
        <v>35403</v>
      </c>
      <c r="F104" s="145">
        <v>1</v>
      </c>
      <c r="G104" s="146">
        <v>39814</v>
      </c>
      <c r="H104" s="146">
        <v>40178</v>
      </c>
      <c r="I104" s="145">
        <v>2009</v>
      </c>
      <c r="J104" s="145">
        <v>12</v>
      </c>
      <c r="L104" s="145">
        <v>12</v>
      </c>
      <c r="M104" s="145">
        <v>40</v>
      </c>
      <c r="Y104" s="147">
        <v>0</v>
      </c>
      <c r="Z104" s="147">
        <v>12</v>
      </c>
      <c r="AA104" s="147">
        <v>40</v>
      </c>
      <c r="AB104" s="147">
        <v>0</v>
      </c>
      <c r="AC104" s="147">
        <v>0</v>
      </c>
      <c r="AD104" s="147">
        <v>0</v>
      </c>
      <c r="AE104" s="147">
        <v>0</v>
      </c>
      <c r="AF104" s="147">
        <v>0</v>
      </c>
      <c r="AG104" s="147">
        <v>0</v>
      </c>
      <c r="AH104" s="147">
        <v>0</v>
      </c>
      <c r="AI104" s="147">
        <v>0</v>
      </c>
      <c r="AJ104" s="147">
        <v>0</v>
      </c>
      <c r="AK104" s="147">
        <v>0</v>
      </c>
      <c r="AL104" s="147">
        <v>0</v>
      </c>
      <c r="AM104" s="148"/>
      <c r="AN104" s="148">
        <v>10.199999999999999</v>
      </c>
      <c r="AO104" s="148">
        <v>40.9</v>
      </c>
      <c r="AP104" s="148"/>
      <c r="AQ104" s="148"/>
      <c r="AR104" s="148"/>
      <c r="AS104" s="148"/>
      <c r="AT104" s="148"/>
      <c r="AU104" s="148"/>
      <c r="AV104" s="148"/>
      <c r="AW104" s="148"/>
      <c r="AX104" s="148"/>
      <c r="BA104" s="149">
        <v>0</v>
      </c>
      <c r="BB104" s="149">
        <v>10.199999999999999</v>
      </c>
      <c r="BC104" s="149">
        <v>40.9</v>
      </c>
      <c r="BD104" s="149">
        <v>0</v>
      </c>
      <c r="BE104" s="149">
        <v>0</v>
      </c>
      <c r="BF104" s="149">
        <v>0</v>
      </c>
      <c r="BG104" s="149">
        <v>0</v>
      </c>
      <c r="BH104" s="149">
        <v>0</v>
      </c>
      <c r="BI104" s="149">
        <v>0</v>
      </c>
      <c r="BJ104" s="149">
        <v>0</v>
      </c>
      <c r="BK104" s="149">
        <v>0</v>
      </c>
      <c r="BL104" s="149">
        <v>0</v>
      </c>
      <c r="BM104" s="149">
        <v>0</v>
      </c>
      <c r="BN104" s="149">
        <v>0</v>
      </c>
    </row>
    <row r="105" spans="1:69">
      <c r="A105" s="1" t="s">
        <v>2130</v>
      </c>
      <c r="B105" s="1" t="s">
        <v>2250</v>
      </c>
      <c r="C105" s="1" t="s">
        <v>5157</v>
      </c>
      <c r="D105" s="1" t="s">
        <v>5158</v>
      </c>
      <c r="E105" s="145">
        <v>35405</v>
      </c>
      <c r="F105" s="145">
        <v>1</v>
      </c>
      <c r="G105" s="146">
        <v>39814</v>
      </c>
      <c r="H105" s="146">
        <v>40178</v>
      </c>
      <c r="I105" s="145">
        <v>2009</v>
      </c>
      <c r="J105" s="145">
        <v>12</v>
      </c>
      <c r="K105" s="145">
        <v>30</v>
      </c>
      <c r="M105" s="145">
        <v>34</v>
      </c>
      <c r="Y105" s="147">
        <v>30</v>
      </c>
      <c r="Z105" s="147">
        <v>0</v>
      </c>
      <c r="AA105" s="147">
        <v>34</v>
      </c>
      <c r="AB105" s="147">
        <v>0</v>
      </c>
      <c r="AC105" s="147">
        <v>0</v>
      </c>
      <c r="AD105" s="147">
        <v>0</v>
      </c>
      <c r="AE105" s="147">
        <v>0</v>
      </c>
      <c r="AF105" s="147">
        <v>0</v>
      </c>
      <c r="AG105" s="147">
        <v>0</v>
      </c>
      <c r="AH105" s="147">
        <v>0</v>
      </c>
      <c r="AI105" s="147">
        <v>0</v>
      </c>
      <c r="AJ105" s="147">
        <v>0</v>
      </c>
      <c r="AK105" s="147">
        <v>0</v>
      </c>
      <c r="AL105" s="147">
        <v>0</v>
      </c>
      <c r="AM105" s="148">
        <v>31</v>
      </c>
      <c r="AN105" s="148"/>
      <c r="AO105" s="148">
        <v>25.2</v>
      </c>
      <c r="AP105" s="148"/>
      <c r="AQ105" s="148"/>
      <c r="AR105" s="148"/>
      <c r="AS105" s="148"/>
      <c r="AT105" s="148"/>
      <c r="AU105" s="148"/>
      <c r="AV105" s="148"/>
      <c r="AW105" s="148"/>
      <c r="AX105" s="148"/>
      <c r="BA105" s="149">
        <v>31</v>
      </c>
      <c r="BB105" s="149">
        <v>0</v>
      </c>
      <c r="BC105" s="149">
        <v>25.2</v>
      </c>
      <c r="BD105" s="149">
        <v>0</v>
      </c>
      <c r="BE105" s="149">
        <v>0</v>
      </c>
      <c r="BF105" s="149">
        <v>0</v>
      </c>
      <c r="BG105" s="149">
        <v>0</v>
      </c>
      <c r="BH105" s="149">
        <v>0</v>
      </c>
      <c r="BI105" s="149">
        <v>0</v>
      </c>
      <c r="BJ105" s="149">
        <v>0</v>
      </c>
      <c r="BK105" s="149">
        <v>0</v>
      </c>
      <c r="BL105" s="149">
        <v>0</v>
      </c>
      <c r="BM105" s="149">
        <v>0</v>
      </c>
      <c r="BN105" s="149">
        <v>0</v>
      </c>
    </row>
    <row r="106" spans="1:69">
      <c r="A106" s="1" t="s">
        <v>2130</v>
      </c>
      <c r="B106" s="1" t="s">
        <v>2250</v>
      </c>
      <c r="C106" s="1" t="s">
        <v>5157</v>
      </c>
      <c r="D106" s="1" t="s">
        <v>5158</v>
      </c>
      <c r="E106" s="145">
        <v>35408</v>
      </c>
      <c r="F106" s="145">
        <v>2</v>
      </c>
      <c r="G106" s="146">
        <v>39814</v>
      </c>
      <c r="H106" s="146">
        <v>40178</v>
      </c>
      <c r="I106" s="145">
        <v>2009</v>
      </c>
      <c r="J106" s="145">
        <v>12</v>
      </c>
      <c r="K106" s="145">
        <v>36</v>
      </c>
      <c r="M106" s="145">
        <v>50</v>
      </c>
      <c r="Y106" s="147">
        <v>36</v>
      </c>
      <c r="Z106" s="147">
        <v>0</v>
      </c>
      <c r="AA106" s="147">
        <v>50</v>
      </c>
      <c r="AB106" s="147">
        <v>0</v>
      </c>
      <c r="AC106" s="147">
        <v>0</v>
      </c>
      <c r="AD106" s="147">
        <v>0</v>
      </c>
      <c r="AE106" s="147">
        <v>0</v>
      </c>
      <c r="AF106" s="147">
        <v>0</v>
      </c>
      <c r="AG106" s="147">
        <v>0</v>
      </c>
      <c r="AH106" s="147">
        <v>0</v>
      </c>
      <c r="AI106" s="147">
        <v>0</v>
      </c>
      <c r="AJ106" s="147">
        <v>0</v>
      </c>
      <c r="AK106" s="147">
        <v>0</v>
      </c>
      <c r="AL106" s="147">
        <v>0</v>
      </c>
      <c r="AM106" s="148">
        <v>36</v>
      </c>
      <c r="AN106" s="148"/>
      <c r="AO106" s="148">
        <v>43</v>
      </c>
      <c r="AP106" s="148"/>
      <c r="AQ106" s="148"/>
      <c r="AR106" s="148"/>
      <c r="AS106" s="148"/>
      <c r="AT106" s="148"/>
      <c r="AU106" s="148"/>
      <c r="AV106" s="148"/>
      <c r="AW106" s="148"/>
      <c r="AX106" s="148"/>
      <c r="BA106" s="149">
        <v>36</v>
      </c>
      <c r="BB106" s="149">
        <v>0</v>
      </c>
      <c r="BC106" s="149">
        <v>43</v>
      </c>
      <c r="BD106" s="149">
        <v>0</v>
      </c>
      <c r="BE106" s="149">
        <v>0</v>
      </c>
      <c r="BF106" s="149">
        <v>0</v>
      </c>
      <c r="BG106" s="149">
        <v>0</v>
      </c>
      <c r="BH106" s="149">
        <v>0</v>
      </c>
      <c r="BI106" s="149">
        <v>0</v>
      </c>
      <c r="BJ106" s="149">
        <v>0</v>
      </c>
      <c r="BK106" s="149">
        <v>0</v>
      </c>
      <c r="BL106" s="149">
        <v>0</v>
      </c>
      <c r="BM106" s="149">
        <v>0</v>
      </c>
      <c r="BN106" s="149">
        <v>0</v>
      </c>
    </row>
    <row r="107" spans="1:69">
      <c r="A107" s="1" t="s">
        <v>3166</v>
      </c>
      <c r="B107" s="1" t="s">
        <v>2251</v>
      </c>
      <c r="C107" s="1" t="s">
        <v>5157</v>
      </c>
      <c r="D107" s="1" t="s">
        <v>5158</v>
      </c>
      <c r="E107" s="145">
        <v>35410</v>
      </c>
      <c r="F107" s="145">
        <v>1</v>
      </c>
      <c r="G107" s="146">
        <v>39814</v>
      </c>
      <c r="H107" s="146">
        <v>40178</v>
      </c>
      <c r="I107" s="145">
        <v>2009</v>
      </c>
      <c r="J107" s="145">
        <v>12</v>
      </c>
      <c r="M107" s="145">
        <v>36</v>
      </c>
      <c r="Y107" s="147">
        <v>0</v>
      </c>
      <c r="Z107" s="147">
        <v>0</v>
      </c>
      <c r="AA107" s="147">
        <v>36</v>
      </c>
      <c r="AB107" s="147">
        <v>0</v>
      </c>
      <c r="AC107" s="147">
        <v>0</v>
      </c>
      <c r="AD107" s="147">
        <v>0</v>
      </c>
      <c r="AE107" s="147">
        <v>0</v>
      </c>
      <c r="AF107" s="147">
        <v>0</v>
      </c>
      <c r="AG107" s="147">
        <v>0</v>
      </c>
      <c r="AH107" s="147">
        <v>0</v>
      </c>
      <c r="AI107" s="147">
        <v>0</v>
      </c>
      <c r="AJ107" s="147">
        <v>0</v>
      </c>
      <c r="AK107" s="147">
        <v>0</v>
      </c>
      <c r="AL107" s="147">
        <v>0</v>
      </c>
      <c r="AM107" s="148">
        <v>0.6</v>
      </c>
      <c r="AN107" s="148"/>
      <c r="AO107" s="148">
        <v>35.5</v>
      </c>
      <c r="AP107" s="148"/>
      <c r="AQ107" s="148"/>
      <c r="AR107" s="148"/>
      <c r="AS107" s="148"/>
      <c r="AT107" s="148"/>
      <c r="AU107" s="148"/>
      <c r="AV107" s="148"/>
      <c r="AW107" s="148"/>
      <c r="AX107" s="148"/>
      <c r="BA107" s="149">
        <v>0.6</v>
      </c>
      <c r="BB107" s="149">
        <v>0</v>
      </c>
      <c r="BC107" s="149">
        <v>35.5</v>
      </c>
      <c r="BD107" s="149">
        <v>0</v>
      </c>
      <c r="BE107" s="149">
        <v>0</v>
      </c>
      <c r="BF107" s="149">
        <v>0</v>
      </c>
      <c r="BG107" s="149">
        <v>0</v>
      </c>
      <c r="BH107" s="149">
        <v>0</v>
      </c>
      <c r="BI107" s="149">
        <v>0</v>
      </c>
      <c r="BJ107" s="149">
        <v>0</v>
      </c>
      <c r="BK107" s="149">
        <v>0</v>
      </c>
      <c r="BL107" s="149">
        <v>0</v>
      </c>
      <c r="BM107" s="149">
        <v>0</v>
      </c>
      <c r="BN107" s="149">
        <v>0</v>
      </c>
    </row>
    <row r="108" spans="1:69">
      <c r="A108" s="1" t="s">
        <v>3436</v>
      </c>
      <c r="B108" s="1" t="s">
        <v>2251</v>
      </c>
      <c r="C108" s="1" t="s">
        <v>5157</v>
      </c>
      <c r="D108" s="1" t="s">
        <v>5158</v>
      </c>
      <c r="E108" s="145">
        <v>35411</v>
      </c>
      <c r="F108" s="145">
        <v>2</v>
      </c>
      <c r="G108" s="146">
        <v>39814</v>
      </c>
      <c r="H108" s="146">
        <v>40178</v>
      </c>
      <c r="I108" s="145">
        <v>2009</v>
      </c>
      <c r="J108" s="145">
        <v>12</v>
      </c>
      <c r="M108" s="145">
        <v>36</v>
      </c>
      <c r="Y108" s="147">
        <v>0</v>
      </c>
      <c r="Z108" s="147">
        <v>0</v>
      </c>
      <c r="AA108" s="147">
        <v>36</v>
      </c>
      <c r="AB108" s="147">
        <v>0</v>
      </c>
      <c r="AC108" s="147">
        <v>0</v>
      </c>
      <c r="AD108" s="147">
        <v>0</v>
      </c>
      <c r="AE108" s="147">
        <v>0</v>
      </c>
      <c r="AF108" s="147">
        <v>0</v>
      </c>
      <c r="AG108" s="147">
        <v>0</v>
      </c>
      <c r="AH108" s="147">
        <v>0</v>
      </c>
      <c r="AI108" s="147">
        <v>0</v>
      </c>
      <c r="AJ108" s="147">
        <v>0</v>
      </c>
      <c r="AK108" s="147">
        <v>0</v>
      </c>
      <c r="AL108" s="147">
        <v>0</v>
      </c>
      <c r="AM108" s="148"/>
      <c r="AN108" s="148"/>
      <c r="AO108" s="148">
        <v>36</v>
      </c>
      <c r="AP108" s="148"/>
      <c r="AQ108" s="148"/>
      <c r="AR108" s="148"/>
      <c r="AS108" s="148"/>
      <c r="AT108" s="148"/>
      <c r="AU108" s="148"/>
      <c r="AV108" s="148"/>
      <c r="AW108" s="148"/>
      <c r="AX108" s="148"/>
      <c r="BA108" s="149">
        <v>0</v>
      </c>
      <c r="BB108" s="149">
        <v>0</v>
      </c>
      <c r="BC108" s="149">
        <v>36</v>
      </c>
      <c r="BD108" s="149">
        <v>0</v>
      </c>
      <c r="BE108" s="149">
        <v>0</v>
      </c>
      <c r="BF108" s="149">
        <v>0</v>
      </c>
      <c r="BG108" s="149">
        <v>0</v>
      </c>
      <c r="BH108" s="149">
        <v>0</v>
      </c>
      <c r="BI108" s="149">
        <v>0</v>
      </c>
      <c r="BJ108" s="149">
        <v>0</v>
      </c>
      <c r="BK108" s="149">
        <v>0</v>
      </c>
      <c r="BL108" s="149">
        <v>0</v>
      </c>
      <c r="BM108" s="149">
        <v>0</v>
      </c>
      <c r="BN108" s="149">
        <v>0</v>
      </c>
      <c r="BQ108" s="1" t="s">
        <v>5177</v>
      </c>
    </row>
    <row r="109" spans="1:69">
      <c r="A109" s="1" t="s">
        <v>3583</v>
      </c>
      <c r="B109" s="1" t="s">
        <v>2251</v>
      </c>
      <c r="C109" s="1" t="s">
        <v>5157</v>
      </c>
      <c r="D109" s="1" t="s">
        <v>5158</v>
      </c>
      <c r="E109" s="145">
        <v>35414</v>
      </c>
      <c r="F109" s="145">
        <v>1</v>
      </c>
      <c r="G109" s="146">
        <v>39814</v>
      </c>
      <c r="H109" s="146">
        <v>40178</v>
      </c>
      <c r="I109" s="145">
        <v>2009</v>
      </c>
      <c r="J109" s="145">
        <v>12</v>
      </c>
      <c r="M109" s="145">
        <v>20</v>
      </c>
      <c r="Y109" s="147">
        <v>0</v>
      </c>
      <c r="Z109" s="147">
        <v>0</v>
      </c>
      <c r="AA109" s="147">
        <v>20</v>
      </c>
      <c r="AB109" s="147">
        <v>0</v>
      </c>
      <c r="AC109" s="147">
        <v>0</v>
      </c>
      <c r="AD109" s="147">
        <v>0</v>
      </c>
      <c r="AE109" s="147">
        <v>0</v>
      </c>
      <c r="AF109" s="147">
        <v>0</v>
      </c>
      <c r="AG109" s="147">
        <v>0</v>
      </c>
      <c r="AH109" s="147">
        <v>0</v>
      </c>
      <c r="AI109" s="147">
        <v>0</v>
      </c>
      <c r="AJ109" s="147">
        <v>0</v>
      </c>
      <c r="AK109" s="147">
        <v>0</v>
      </c>
      <c r="AL109" s="147">
        <v>0</v>
      </c>
      <c r="AM109" s="148">
        <v>1.2</v>
      </c>
      <c r="AN109" s="148"/>
      <c r="AO109" s="148">
        <v>18.5</v>
      </c>
      <c r="AP109" s="148"/>
      <c r="AQ109" s="148"/>
      <c r="AR109" s="148"/>
      <c r="AS109" s="148"/>
      <c r="AT109" s="148"/>
      <c r="AU109" s="148"/>
      <c r="AV109" s="148"/>
      <c r="AW109" s="148"/>
      <c r="AX109" s="148"/>
      <c r="BA109" s="149">
        <v>1.2</v>
      </c>
      <c r="BB109" s="149">
        <v>0</v>
      </c>
      <c r="BC109" s="149">
        <v>18.5</v>
      </c>
      <c r="BD109" s="149">
        <v>0</v>
      </c>
      <c r="BE109" s="149">
        <v>0</v>
      </c>
      <c r="BF109" s="149">
        <v>0</v>
      </c>
      <c r="BG109" s="149">
        <v>0</v>
      </c>
      <c r="BH109" s="149">
        <v>0</v>
      </c>
      <c r="BI109" s="149">
        <v>0</v>
      </c>
      <c r="BJ109" s="149">
        <v>0</v>
      </c>
      <c r="BK109" s="149">
        <v>0</v>
      </c>
      <c r="BL109" s="149">
        <v>0</v>
      </c>
      <c r="BM109" s="149">
        <v>0</v>
      </c>
      <c r="BN109" s="149">
        <v>0</v>
      </c>
    </row>
    <row r="110" spans="1:69">
      <c r="A110" s="1" t="s">
        <v>3166</v>
      </c>
      <c r="B110" s="1" t="s">
        <v>2251</v>
      </c>
      <c r="C110" s="1" t="s">
        <v>5157</v>
      </c>
      <c r="D110" s="1" t="s">
        <v>5158</v>
      </c>
      <c r="E110" s="145">
        <v>35415</v>
      </c>
      <c r="F110" s="145">
        <v>1</v>
      </c>
      <c r="G110" s="146">
        <v>39814</v>
      </c>
      <c r="H110" s="146">
        <v>40178</v>
      </c>
      <c r="I110" s="145">
        <v>2009</v>
      </c>
      <c r="J110" s="145">
        <v>12</v>
      </c>
      <c r="M110" s="145">
        <v>66</v>
      </c>
      <c r="Y110" s="147">
        <v>0</v>
      </c>
      <c r="Z110" s="147">
        <v>0</v>
      </c>
      <c r="AA110" s="147">
        <v>66</v>
      </c>
      <c r="AB110" s="147">
        <v>0</v>
      </c>
      <c r="AC110" s="147">
        <v>0</v>
      </c>
      <c r="AD110" s="147">
        <v>0</v>
      </c>
      <c r="AE110" s="147">
        <v>0</v>
      </c>
      <c r="AF110" s="147">
        <v>0</v>
      </c>
      <c r="AG110" s="147">
        <v>0</v>
      </c>
      <c r="AH110" s="147">
        <v>0</v>
      </c>
      <c r="AI110" s="147">
        <v>0</v>
      </c>
      <c r="AJ110" s="147">
        <v>0</v>
      </c>
      <c r="AK110" s="147">
        <v>0</v>
      </c>
      <c r="AL110" s="147">
        <v>0</v>
      </c>
      <c r="AM110" s="148">
        <v>2.8</v>
      </c>
      <c r="AN110" s="148"/>
      <c r="AO110" s="148">
        <v>62.3</v>
      </c>
      <c r="AP110" s="148"/>
      <c r="AQ110" s="148"/>
      <c r="AR110" s="148"/>
      <c r="AS110" s="148"/>
      <c r="AT110" s="148"/>
      <c r="AU110" s="148"/>
      <c r="AV110" s="148"/>
      <c r="AW110" s="148"/>
      <c r="AX110" s="148"/>
      <c r="BA110" s="149">
        <v>2.8</v>
      </c>
      <c r="BB110" s="149">
        <v>0</v>
      </c>
      <c r="BC110" s="149">
        <v>62.3</v>
      </c>
      <c r="BD110" s="149">
        <v>0</v>
      </c>
      <c r="BE110" s="149">
        <v>0</v>
      </c>
      <c r="BF110" s="149">
        <v>0</v>
      </c>
      <c r="BG110" s="149">
        <v>0</v>
      </c>
      <c r="BH110" s="149">
        <v>0</v>
      </c>
      <c r="BI110" s="149">
        <v>0</v>
      </c>
      <c r="BJ110" s="149">
        <v>0</v>
      </c>
      <c r="BK110" s="149">
        <v>0</v>
      </c>
      <c r="BL110" s="149">
        <v>0</v>
      </c>
      <c r="BM110" s="149">
        <v>0</v>
      </c>
      <c r="BN110" s="149">
        <v>0</v>
      </c>
    </row>
    <row r="111" spans="1:69">
      <c r="A111" s="1" t="s">
        <v>3436</v>
      </c>
      <c r="B111" s="1" t="s">
        <v>2251</v>
      </c>
      <c r="C111" s="1" t="s">
        <v>5157</v>
      </c>
      <c r="D111" s="1" t="s">
        <v>5158</v>
      </c>
      <c r="E111" s="145">
        <v>35416</v>
      </c>
      <c r="F111" s="145">
        <v>1</v>
      </c>
      <c r="G111" s="146">
        <v>39814</v>
      </c>
      <c r="H111" s="146">
        <v>40178</v>
      </c>
      <c r="I111" s="145">
        <v>2009</v>
      </c>
      <c r="J111" s="145">
        <v>12</v>
      </c>
      <c r="M111" s="145">
        <v>50</v>
      </c>
      <c r="Y111" s="147">
        <v>0</v>
      </c>
      <c r="Z111" s="147">
        <v>0</v>
      </c>
      <c r="AA111" s="147">
        <v>50</v>
      </c>
      <c r="AB111" s="147">
        <v>0</v>
      </c>
      <c r="AC111" s="147">
        <v>0</v>
      </c>
      <c r="AD111" s="147">
        <v>0</v>
      </c>
      <c r="AE111" s="147">
        <v>0</v>
      </c>
      <c r="AF111" s="147">
        <v>0</v>
      </c>
      <c r="AG111" s="147">
        <v>0</v>
      </c>
      <c r="AH111" s="147">
        <v>0</v>
      </c>
      <c r="AI111" s="147">
        <v>0</v>
      </c>
      <c r="AJ111" s="147">
        <v>0</v>
      </c>
      <c r="AK111" s="147">
        <v>0</v>
      </c>
      <c r="AL111" s="147">
        <v>0</v>
      </c>
      <c r="AM111" s="148">
        <v>1.1000000000000001</v>
      </c>
      <c r="AN111" s="148"/>
      <c r="AO111" s="148">
        <v>50.2</v>
      </c>
      <c r="AP111" s="148"/>
      <c r="AQ111" s="148"/>
      <c r="AR111" s="148"/>
      <c r="AS111" s="148"/>
      <c r="AT111" s="148"/>
      <c r="AU111" s="148"/>
      <c r="AV111" s="148"/>
      <c r="AW111" s="148"/>
      <c r="AX111" s="148"/>
      <c r="BA111" s="149">
        <v>1.1000000000000001</v>
      </c>
      <c r="BB111" s="149">
        <v>0</v>
      </c>
      <c r="BC111" s="149">
        <v>50.2</v>
      </c>
      <c r="BD111" s="149">
        <v>0</v>
      </c>
      <c r="BE111" s="149">
        <v>0</v>
      </c>
      <c r="BF111" s="149">
        <v>0</v>
      </c>
      <c r="BG111" s="149">
        <v>0</v>
      </c>
      <c r="BH111" s="149">
        <v>0</v>
      </c>
      <c r="BI111" s="149">
        <v>0</v>
      </c>
      <c r="BJ111" s="149">
        <v>0</v>
      </c>
      <c r="BK111" s="149">
        <v>0</v>
      </c>
      <c r="BL111" s="149">
        <v>0</v>
      </c>
      <c r="BM111" s="149">
        <v>0</v>
      </c>
      <c r="BN111" s="149">
        <v>0</v>
      </c>
    </row>
    <row r="112" spans="1:69">
      <c r="A112" s="1" t="s">
        <v>2027</v>
      </c>
      <c r="B112" s="1" t="s">
        <v>2250</v>
      </c>
      <c r="C112" s="1" t="s">
        <v>5157</v>
      </c>
      <c r="D112" s="1" t="s">
        <v>5158</v>
      </c>
      <c r="E112" s="145">
        <v>35420</v>
      </c>
      <c r="F112" s="145">
        <v>2</v>
      </c>
      <c r="G112" s="146">
        <v>39814</v>
      </c>
      <c r="H112" s="146">
        <v>40178</v>
      </c>
      <c r="I112" s="145">
        <v>2009</v>
      </c>
      <c r="J112" s="145">
        <v>12</v>
      </c>
      <c r="K112" s="145">
        <v>44</v>
      </c>
      <c r="M112" s="145">
        <v>60</v>
      </c>
      <c r="Y112" s="147">
        <v>44</v>
      </c>
      <c r="Z112" s="147">
        <v>0</v>
      </c>
      <c r="AA112" s="147">
        <v>60</v>
      </c>
      <c r="AB112" s="147">
        <v>0</v>
      </c>
      <c r="AC112" s="147">
        <v>0</v>
      </c>
      <c r="AD112" s="147">
        <v>0</v>
      </c>
      <c r="AE112" s="147">
        <v>0</v>
      </c>
      <c r="AF112" s="147">
        <v>0</v>
      </c>
      <c r="AG112" s="147">
        <v>0</v>
      </c>
      <c r="AH112" s="147">
        <v>0</v>
      </c>
      <c r="AI112" s="147">
        <v>0</v>
      </c>
      <c r="AJ112" s="147">
        <v>0</v>
      </c>
      <c r="AK112" s="147">
        <v>0</v>
      </c>
      <c r="AL112" s="147">
        <v>0</v>
      </c>
      <c r="AM112" s="148">
        <v>48.1</v>
      </c>
      <c r="AN112" s="148"/>
      <c r="AO112" s="148">
        <v>53.1</v>
      </c>
      <c r="AP112" s="148"/>
      <c r="AQ112" s="148"/>
      <c r="AR112" s="148"/>
      <c r="AS112" s="148"/>
      <c r="AT112" s="148"/>
      <c r="AU112" s="148"/>
      <c r="AV112" s="148"/>
      <c r="AW112" s="148"/>
      <c r="AX112" s="148"/>
      <c r="BA112" s="149">
        <v>48.1</v>
      </c>
      <c r="BB112" s="149">
        <v>0</v>
      </c>
      <c r="BC112" s="149">
        <v>53.1</v>
      </c>
      <c r="BD112" s="149">
        <v>0</v>
      </c>
      <c r="BE112" s="149">
        <v>0</v>
      </c>
      <c r="BF112" s="149">
        <v>0</v>
      </c>
      <c r="BG112" s="149">
        <v>0</v>
      </c>
      <c r="BH112" s="149">
        <v>0</v>
      </c>
      <c r="BI112" s="149">
        <v>0</v>
      </c>
      <c r="BJ112" s="149">
        <v>0</v>
      </c>
      <c r="BK112" s="149">
        <v>0</v>
      </c>
      <c r="BL112" s="149">
        <v>0</v>
      </c>
      <c r="BM112" s="149">
        <v>0</v>
      </c>
      <c r="BN112" s="149">
        <v>0</v>
      </c>
    </row>
    <row r="113" spans="1:66">
      <c r="A113" s="1" t="s">
        <v>3583</v>
      </c>
      <c r="B113" s="1" t="s">
        <v>2251</v>
      </c>
      <c r="C113" s="1" t="s">
        <v>5157</v>
      </c>
      <c r="D113" s="1" t="s">
        <v>5158</v>
      </c>
      <c r="E113" s="145">
        <v>35421</v>
      </c>
      <c r="F113" s="145">
        <v>1</v>
      </c>
      <c r="G113" s="146">
        <v>39814</v>
      </c>
      <c r="H113" s="146">
        <v>40178</v>
      </c>
      <c r="I113" s="145">
        <v>2009</v>
      </c>
      <c r="J113" s="145">
        <v>12</v>
      </c>
      <c r="M113" s="145">
        <v>45</v>
      </c>
      <c r="Y113" s="147">
        <v>0</v>
      </c>
      <c r="Z113" s="147">
        <v>0</v>
      </c>
      <c r="AA113" s="147">
        <v>45</v>
      </c>
      <c r="AB113" s="147">
        <v>0</v>
      </c>
      <c r="AC113" s="147">
        <v>0</v>
      </c>
      <c r="AD113" s="147">
        <v>0</v>
      </c>
      <c r="AE113" s="147">
        <v>0</v>
      </c>
      <c r="AF113" s="147">
        <v>0</v>
      </c>
      <c r="AG113" s="147">
        <v>0</v>
      </c>
      <c r="AH113" s="147">
        <v>0</v>
      </c>
      <c r="AI113" s="147">
        <v>0</v>
      </c>
      <c r="AJ113" s="147">
        <v>0</v>
      </c>
      <c r="AK113" s="147">
        <v>0</v>
      </c>
      <c r="AL113" s="147">
        <v>0</v>
      </c>
      <c r="AM113" s="148">
        <v>4.4000000000000004</v>
      </c>
      <c r="AN113" s="148"/>
      <c r="AO113" s="148">
        <v>37.299999999999997</v>
      </c>
      <c r="AP113" s="148"/>
      <c r="AQ113" s="148"/>
      <c r="AR113" s="148"/>
      <c r="AS113" s="148"/>
      <c r="AT113" s="148"/>
      <c r="AU113" s="148"/>
      <c r="AV113" s="148"/>
      <c r="AW113" s="148"/>
      <c r="AX113" s="148"/>
      <c r="BA113" s="149">
        <v>4.4000000000000004</v>
      </c>
      <c r="BB113" s="149">
        <v>0</v>
      </c>
      <c r="BC113" s="149">
        <v>37.299999999999997</v>
      </c>
      <c r="BD113" s="149">
        <v>0</v>
      </c>
      <c r="BE113" s="149">
        <v>0</v>
      </c>
      <c r="BF113" s="149">
        <v>0</v>
      </c>
      <c r="BG113" s="149">
        <v>0</v>
      </c>
      <c r="BH113" s="149">
        <v>0</v>
      </c>
      <c r="BI113" s="149">
        <v>0</v>
      </c>
      <c r="BJ113" s="149">
        <v>0</v>
      </c>
      <c r="BK113" s="149">
        <v>0</v>
      </c>
      <c r="BL113" s="149">
        <v>0</v>
      </c>
      <c r="BM113" s="149">
        <v>0</v>
      </c>
      <c r="BN113" s="149">
        <v>0</v>
      </c>
    </row>
    <row r="114" spans="1:66">
      <c r="A114" s="1" t="s">
        <v>3583</v>
      </c>
      <c r="B114" s="1" t="s">
        <v>2250</v>
      </c>
      <c r="C114" s="1" t="s">
        <v>5157</v>
      </c>
      <c r="D114" s="1" t="s">
        <v>5158</v>
      </c>
      <c r="E114" s="145">
        <v>35425</v>
      </c>
      <c r="F114" s="145">
        <v>1</v>
      </c>
      <c r="G114" s="146">
        <v>39814</v>
      </c>
      <c r="H114" s="146">
        <v>40178</v>
      </c>
      <c r="I114" s="145">
        <v>2009</v>
      </c>
      <c r="J114" s="145">
        <v>12</v>
      </c>
      <c r="K114" s="145">
        <v>12</v>
      </c>
      <c r="M114" s="145">
        <v>40</v>
      </c>
      <c r="Y114" s="147">
        <v>12</v>
      </c>
      <c r="Z114" s="147">
        <v>0</v>
      </c>
      <c r="AA114" s="147">
        <v>40</v>
      </c>
      <c r="AB114" s="147">
        <v>0</v>
      </c>
      <c r="AC114" s="147">
        <v>0</v>
      </c>
      <c r="AD114" s="147">
        <v>0</v>
      </c>
      <c r="AE114" s="147">
        <v>0</v>
      </c>
      <c r="AF114" s="147">
        <v>0</v>
      </c>
      <c r="AG114" s="147">
        <v>0</v>
      </c>
      <c r="AH114" s="147">
        <v>0</v>
      </c>
      <c r="AI114" s="147">
        <v>0</v>
      </c>
      <c r="AJ114" s="147">
        <v>0</v>
      </c>
      <c r="AK114" s="147">
        <v>0</v>
      </c>
      <c r="AL114" s="147">
        <v>0</v>
      </c>
      <c r="AM114" s="148">
        <v>13.3</v>
      </c>
      <c r="AN114" s="148"/>
      <c r="AO114" s="148">
        <v>38.700000000000003</v>
      </c>
      <c r="AP114" s="148"/>
      <c r="AQ114" s="148"/>
      <c r="AR114" s="148"/>
      <c r="AS114" s="148"/>
      <c r="AT114" s="148"/>
      <c r="AU114" s="148"/>
      <c r="AV114" s="148"/>
      <c r="AW114" s="148"/>
      <c r="AX114" s="148"/>
      <c r="BA114" s="149">
        <v>13.3</v>
      </c>
      <c r="BB114" s="149">
        <v>0</v>
      </c>
      <c r="BC114" s="149">
        <v>38.700000000000003</v>
      </c>
      <c r="BD114" s="149">
        <v>0</v>
      </c>
      <c r="BE114" s="149">
        <v>0</v>
      </c>
      <c r="BF114" s="149">
        <v>0</v>
      </c>
      <c r="BG114" s="149">
        <v>0</v>
      </c>
      <c r="BH114" s="149">
        <v>0</v>
      </c>
      <c r="BI114" s="149">
        <v>0</v>
      </c>
      <c r="BJ114" s="149">
        <v>0</v>
      </c>
      <c r="BK114" s="149">
        <v>0</v>
      </c>
      <c r="BL114" s="149">
        <v>0</v>
      </c>
      <c r="BM114" s="149">
        <v>0</v>
      </c>
      <c r="BN114" s="149">
        <v>0</v>
      </c>
    </row>
    <row r="115" spans="1:66">
      <c r="A115" s="1" t="s">
        <v>4617</v>
      </c>
      <c r="B115" s="1" t="s">
        <v>2251</v>
      </c>
      <c r="C115" s="1" t="s">
        <v>5157</v>
      </c>
      <c r="D115" s="1" t="s">
        <v>5158</v>
      </c>
      <c r="E115" s="145">
        <v>35427</v>
      </c>
      <c r="F115" s="145">
        <v>1</v>
      </c>
      <c r="G115" s="146">
        <v>39814</v>
      </c>
      <c r="H115" s="146">
        <v>40178</v>
      </c>
      <c r="I115" s="145">
        <v>2009</v>
      </c>
      <c r="J115" s="145">
        <v>12</v>
      </c>
      <c r="M115" s="145">
        <v>27</v>
      </c>
      <c r="Y115" s="147">
        <v>0</v>
      </c>
      <c r="Z115" s="147">
        <v>0</v>
      </c>
      <c r="AA115" s="147">
        <v>27</v>
      </c>
      <c r="AB115" s="147">
        <v>0</v>
      </c>
      <c r="AC115" s="147">
        <v>0</v>
      </c>
      <c r="AD115" s="147">
        <v>0</v>
      </c>
      <c r="AE115" s="147">
        <v>0</v>
      </c>
      <c r="AF115" s="147">
        <v>0</v>
      </c>
      <c r="AG115" s="147">
        <v>0</v>
      </c>
      <c r="AH115" s="147">
        <v>0</v>
      </c>
      <c r="AI115" s="147">
        <v>0</v>
      </c>
      <c r="AJ115" s="147">
        <v>0</v>
      </c>
      <c r="AK115" s="147">
        <v>0</v>
      </c>
      <c r="AL115" s="147">
        <v>0</v>
      </c>
      <c r="AM115" s="148">
        <v>0.8</v>
      </c>
      <c r="AN115" s="148"/>
      <c r="AO115" s="148">
        <v>27.2</v>
      </c>
      <c r="AP115" s="148"/>
      <c r="AQ115" s="148"/>
      <c r="AR115" s="148"/>
      <c r="AS115" s="148"/>
      <c r="AT115" s="148"/>
      <c r="AU115" s="148"/>
      <c r="AV115" s="148"/>
      <c r="AW115" s="148"/>
      <c r="AX115" s="148"/>
      <c r="BA115" s="149">
        <v>0.8</v>
      </c>
      <c r="BB115" s="149">
        <v>0</v>
      </c>
      <c r="BC115" s="149">
        <v>27.2</v>
      </c>
      <c r="BD115" s="149">
        <v>0</v>
      </c>
      <c r="BE115" s="149">
        <v>0</v>
      </c>
      <c r="BF115" s="149">
        <v>0</v>
      </c>
      <c r="BG115" s="149">
        <v>0</v>
      </c>
      <c r="BH115" s="149">
        <v>0</v>
      </c>
      <c r="BI115" s="149">
        <v>0</v>
      </c>
      <c r="BJ115" s="149">
        <v>0</v>
      </c>
      <c r="BK115" s="149">
        <v>0</v>
      </c>
      <c r="BL115" s="149">
        <v>0</v>
      </c>
      <c r="BM115" s="149">
        <v>0</v>
      </c>
      <c r="BN115" s="149">
        <v>0</v>
      </c>
    </row>
    <row r="116" spans="1:66">
      <c r="A116" s="1" t="s">
        <v>2939</v>
      </c>
      <c r="B116" s="1" t="s">
        <v>2251</v>
      </c>
      <c r="C116" s="1" t="s">
        <v>5157</v>
      </c>
      <c r="D116" s="1" t="s">
        <v>5158</v>
      </c>
      <c r="E116" s="145">
        <v>35428</v>
      </c>
      <c r="F116" s="145">
        <v>1</v>
      </c>
      <c r="G116" s="146">
        <v>39814</v>
      </c>
      <c r="H116" s="146">
        <v>40178</v>
      </c>
      <c r="I116" s="145">
        <v>2009</v>
      </c>
      <c r="J116" s="145">
        <v>12</v>
      </c>
      <c r="M116" s="145">
        <v>30</v>
      </c>
      <c r="Y116" s="147">
        <v>0</v>
      </c>
      <c r="Z116" s="147">
        <v>0</v>
      </c>
      <c r="AA116" s="147">
        <v>30</v>
      </c>
      <c r="AB116" s="147">
        <v>0</v>
      </c>
      <c r="AC116" s="147">
        <v>0</v>
      </c>
      <c r="AD116" s="147">
        <v>0</v>
      </c>
      <c r="AE116" s="147">
        <v>0</v>
      </c>
      <c r="AF116" s="147">
        <v>0</v>
      </c>
      <c r="AG116" s="147">
        <v>0</v>
      </c>
      <c r="AH116" s="147">
        <v>0</v>
      </c>
      <c r="AI116" s="147">
        <v>0</v>
      </c>
      <c r="AJ116" s="147">
        <v>0</v>
      </c>
      <c r="AK116" s="147">
        <v>0</v>
      </c>
      <c r="AL116" s="147">
        <v>0</v>
      </c>
      <c r="AM116" s="148">
        <v>1.8</v>
      </c>
      <c r="AN116" s="148"/>
      <c r="AO116" s="148">
        <v>27</v>
      </c>
      <c r="AP116" s="148"/>
      <c r="AQ116" s="148"/>
      <c r="AR116" s="148"/>
      <c r="AS116" s="148"/>
      <c r="AT116" s="148"/>
      <c r="AU116" s="148"/>
      <c r="AV116" s="148"/>
      <c r="AW116" s="148"/>
      <c r="AX116" s="148"/>
      <c r="BA116" s="149">
        <v>1.8</v>
      </c>
      <c r="BB116" s="149">
        <v>0</v>
      </c>
      <c r="BC116" s="149">
        <v>27</v>
      </c>
      <c r="BD116" s="149">
        <v>0</v>
      </c>
      <c r="BE116" s="149">
        <v>0</v>
      </c>
      <c r="BF116" s="149">
        <v>0</v>
      </c>
      <c r="BG116" s="149">
        <v>0</v>
      </c>
      <c r="BH116" s="149">
        <v>0</v>
      </c>
      <c r="BI116" s="149">
        <v>0</v>
      </c>
      <c r="BJ116" s="149">
        <v>0</v>
      </c>
      <c r="BK116" s="149">
        <v>0</v>
      </c>
      <c r="BL116" s="149">
        <v>0</v>
      </c>
      <c r="BM116" s="149">
        <v>0</v>
      </c>
      <c r="BN116" s="149">
        <v>0</v>
      </c>
    </row>
    <row r="117" spans="1:66">
      <c r="A117" s="1" t="s">
        <v>2939</v>
      </c>
      <c r="B117" s="1" t="s">
        <v>2251</v>
      </c>
      <c r="C117" s="1" t="s">
        <v>5157</v>
      </c>
      <c r="D117" s="1" t="s">
        <v>5158</v>
      </c>
      <c r="E117" s="145">
        <v>35430</v>
      </c>
      <c r="F117" s="145">
        <v>1</v>
      </c>
      <c r="G117" s="146">
        <v>39814</v>
      </c>
      <c r="H117" s="146">
        <v>40178</v>
      </c>
      <c r="I117" s="145">
        <v>2009</v>
      </c>
      <c r="J117" s="145">
        <v>12</v>
      </c>
      <c r="M117" s="145">
        <v>22</v>
      </c>
      <c r="Y117" s="147">
        <v>0</v>
      </c>
      <c r="Z117" s="147">
        <v>0</v>
      </c>
      <c r="AA117" s="147">
        <v>22</v>
      </c>
      <c r="AB117" s="147">
        <v>0</v>
      </c>
      <c r="AC117" s="147">
        <v>0</v>
      </c>
      <c r="AD117" s="147">
        <v>0</v>
      </c>
      <c r="AE117" s="147">
        <v>0</v>
      </c>
      <c r="AF117" s="147">
        <v>0</v>
      </c>
      <c r="AG117" s="147">
        <v>0</v>
      </c>
      <c r="AH117" s="147">
        <v>0</v>
      </c>
      <c r="AI117" s="147">
        <v>0</v>
      </c>
      <c r="AJ117" s="147">
        <v>0</v>
      </c>
      <c r="AK117" s="147">
        <v>0</v>
      </c>
      <c r="AL117" s="147">
        <v>0</v>
      </c>
      <c r="AM117" s="148">
        <v>0.6</v>
      </c>
      <c r="AN117" s="148"/>
      <c r="AO117" s="148">
        <v>22.6</v>
      </c>
      <c r="AP117" s="148"/>
      <c r="AQ117" s="148"/>
      <c r="AR117" s="148"/>
      <c r="AS117" s="148"/>
      <c r="AT117" s="148"/>
      <c r="AU117" s="148"/>
      <c r="AV117" s="148"/>
      <c r="AW117" s="148"/>
      <c r="AX117" s="148"/>
      <c r="BA117" s="149">
        <v>0.6</v>
      </c>
      <c r="BB117" s="149">
        <v>0</v>
      </c>
      <c r="BC117" s="149">
        <v>22.6</v>
      </c>
      <c r="BD117" s="149">
        <v>0</v>
      </c>
      <c r="BE117" s="149">
        <v>0</v>
      </c>
      <c r="BF117" s="149">
        <v>0</v>
      </c>
      <c r="BG117" s="149">
        <v>0</v>
      </c>
      <c r="BH117" s="149">
        <v>0</v>
      </c>
      <c r="BI117" s="149">
        <v>0</v>
      </c>
      <c r="BJ117" s="149">
        <v>0</v>
      </c>
      <c r="BK117" s="149">
        <v>0</v>
      </c>
      <c r="BL117" s="149">
        <v>0</v>
      </c>
      <c r="BM117" s="149">
        <v>0</v>
      </c>
      <c r="BN117" s="149">
        <v>0</v>
      </c>
    </row>
    <row r="118" spans="1:66">
      <c r="A118" s="1" t="s">
        <v>3436</v>
      </c>
      <c r="B118" s="1" t="s">
        <v>2251</v>
      </c>
      <c r="C118" s="1" t="s">
        <v>5157</v>
      </c>
      <c r="D118" s="1" t="s">
        <v>5158</v>
      </c>
      <c r="E118" s="145">
        <v>35431</v>
      </c>
      <c r="F118" s="145">
        <v>1</v>
      </c>
      <c r="G118" s="146">
        <v>39814</v>
      </c>
      <c r="H118" s="146">
        <v>40178</v>
      </c>
      <c r="I118" s="145">
        <v>2009</v>
      </c>
      <c r="J118" s="145">
        <v>12</v>
      </c>
      <c r="M118" s="145">
        <v>20</v>
      </c>
      <c r="Y118" s="147">
        <v>0</v>
      </c>
      <c r="Z118" s="147">
        <v>0</v>
      </c>
      <c r="AA118" s="147">
        <v>20</v>
      </c>
      <c r="AB118" s="147">
        <v>0</v>
      </c>
      <c r="AC118" s="147">
        <v>0</v>
      </c>
      <c r="AD118" s="147">
        <v>0</v>
      </c>
      <c r="AE118" s="147">
        <v>0</v>
      </c>
      <c r="AF118" s="147">
        <v>0</v>
      </c>
      <c r="AG118" s="147">
        <v>0</v>
      </c>
      <c r="AH118" s="147">
        <v>0</v>
      </c>
      <c r="AI118" s="147">
        <v>0</v>
      </c>
      <c r="AJ118" s="147">
        <v>0</v>
      </c>
      <c r="AK118" s="147">
        <v>0</v>
      </c>
      <c r="AL118" s="147">
        <v>0</v>
      </c>
      <c r="AM118" s="148">
        <v>0.7</v>
      </c>
      <c r="AN118" s="148"/>
      <c r="AO118" s="148">
        <v>19.600000000000001</v>
      </c>
      <c r="AP118" s="148"/>
      <c r="AQ118" s="148"/>
      <c r="AR118" s="148"/>
      <c r="AS118" s="148"/>
      <c r="AT118" s="148"/>
      <c r="AU118" s="148"/>
      <c r="AV118" s="148"/>
      <c r="AW118" s="148"/>
      <c r="AX118" s="148"/>
      <c r="BA118" s="149">
        <v>0.7</v>
      </c>
      <c r="BB118" s="149">
        <v>0</v>
      </c>
      <c r="BC118" s="149">
        <v>19.600000000000001</v>
      </c>
      <c r="BD118" s="149">
        <v>0</v>
      </c>
      <c r="BE118" s="149">
        <v>0</v>
      </c>
      <c r="BF118" s="149">
        <v>0</v>
      </c>
      <c r="BG118" s="149">
        <v>0</v>
      </c>
      <c r="BH118" s="149">
        <v>0</v>
      </c>
      <c r="BI118" s="149">
        <v>0</v>
      </c>
      <c r="BJ118" s="149">
        <v>0</v>
      </c>
      <c r="BK118" s="149">
        <v>0</v>
      </c>
      <c r="BL118" s="149">
        <v>0</v>
      </c>
      <c r="BM118" s="149">
        <v>0</v>
      </c>
      <c r="BN118" s="149">
        <v>0</v>
      </c>
    </row>
    <row r="119" spans="1:66">
      <c r="A119" s="1" t="s">
        <v>3436</v>
      </c>
      <c r="B119" s="1" t="s">
        <v>2250</v>
      </c>
      <c r="C119" s="1" t="s">
        <v>5157</v>
      </c>
      <c r="D119" s="1" t="s">
        <v>5158</v>
      </c>
      <c r="E119" s="145">
        <v>35433</v>
      </c>
      <c r="F119" s="145" t="s">
        <v>5178</v>
      </c>
      <c r="G119" s="146">
        <v>39814</v>
      </c>
      <c r="H119" s="146">
        <v>40178</v>
      </c>
      <c r="I119" s="145">
        <v>2009</v>
      </c>
      <c r="J119" s="145">
        <v>12</v>
      </c>
      <c r="K119" s="145">
        <v>36</v>
      </c>
      <c r="M119" s="145">
        <v>84</v>
      </c>
      <c r="Y119" s="147">
        <v>36</v>
      </c>
      <c r="Z119" s="147">
        <v>0</v>
      </c>
      <c r="AA119" s="147">
        <v>84</v>
      </c>
      <c r="AB119" s="147">
        <v>0</v>
      </c>
      <c r="AC119" s="147">
        <v>0</v>
      </c>
      <c r="AD119" s="147">
        <v>0</v>
      </c>
      <c r="AE119" s="147">
        <v>0</v>
      </c>
      <c r="AF119" s="147">
        <v>0</v>
      </c>
      <c r="AG119" s="147">
        <v>0</v>
      </c>
      <c r="AH119" s="147">
        <v>0</v>
      </c>
      <c r="AI119" s="147">
        <v>0</v>
      </c>
      <c r="AJ119" s="147">
        <v>0</v>
      </c>
      <c r="AK119" s="147">
        <v>0</v>
      </c>
      <c r="AL119" s="147">
        <v>0</v>
      </c>
      <c r="AM119" s="148">
        <v>39</v>
      </c>
      <c r="AN119" s="148"/>
      <c r="AO119" s="148">
        <v>78.5</v>
      </c>
      <c r="AP119" s="148"/>
      <c r="AQ119" s="148"/>
      <c r="AR119" s="148"/>
      <c r="AS119" s="148"/>
      <c r="AT119" s="148"/>
      <c r="AU119" s="148"/>
      <c r="AV119" s="148"/>
      <c r="AW119" s="148"/>
      <c r="AX119" s="148"/>
      <c r="BA119" s="149">
        <v>39</v>
      </c>
      <c r="BB119" s="149">
        <v>0</v>
      </c>
      <c r="BC119" s="149">
        <v>78.5</v>
      </c>
      <c r="BD119" s="149">
        <v>0</v>
      </c>
      <c r="BE119" s="149">
        <v>0</v>
      </c>
      <c r="BF119" s="149">
        <v>0</v>
      </c>
      <c r="BG119" s="149">
        <v>0</v>
      </c>
      <c r="BH119" s="149">
        <v>0</v>
      </c>
      <c r="BI119" s="149">
        <v>0</v>
      </c>
      <c r="BJ119" s="149">
        <v>0</v>
      </c>
      <c r="BK119" s="149">
        <v>0</v>
      </c>
      <c r="BL119" s="149">
        <v>0</v>
      </c>
      <c r="BM119" s="149">
        <v>0</v>
      </c>
      <c r="BN119" s="149">
        <v>0</v>
      </c>
    </row>
    <row r="120" spans="1:66">
      <c r="A120" s="1" t="s">
        <v>4617</v>
      </c>
      <c r="B120" s="1" t="s">
        <v>2251</v>
      </c>
      <c r="C120" s="1" t="s">
        <v>5157</v>
      </c>
      <c r="D120" s="1" t="s">
        <v>5158</v>
      </c>
      <c r="E120" s="145">
        <v>35434</v>
      </c>
      <c r="F120" s="145">
        <v>1</v>
      </c>
      <c r="G120" s="146">
        <v>39814</v>
      </c>
      <c r="H120" s="146">
        <v>40178</v>
      </c>
      <c r="I120" s="145">
        <v>2009</v>
      </c>
      <c r="J120" s="145">
        <v>12</v>
      </c>
      <c r="L120" s="145">
        <v>7</v>
      </c>
      <c r="M120" s="145">
        <v>31</v>
      </c>
      <c r="Y120" s="147">
        <v>0</v>
      </c>
      <c r="Z120" s="147">
        <v>7</v>
      </c>
      <c r="AA120" s="147">
        <v>31</v>
      </c>
      <c r="AB120" s="147">
        <v>0</v>
      </c>
      <c r="AC120" s="147">
        <v>0</v>
      </c>
      <c r="AD120" s="147">
        <v>0</v>
      </c>
      <c r="AE120" s="147">
        <v>0</v>
      </c>
      <c r="AF120" s="147">
        <v>0</v>
      </c>
      <c r="AG120" s="147">
        <v>0</v>
      </c>
      <c r="AH120" s="147">
        <v>0</v>
      </c>
      <c r="AI120" s="147">
        <v>0</v>
      </c>
      <c r="AJ120" s="147">
        <v>0</v>
      </c>
      <c r="AK120" s="147">
        <v>0</v>
      </c>
      <c r="AL120" s="147">
        <v>0</v>
      </c>
      <c r="AM120" s="148"/>
      <c r="AN120" s="148">
        <v>7.4</v>
      </c>
      <c r="AO120" s="148">
        <v>32</v>
      </c>
      <c r="AP120" s="148"/>
      <c r="AQ120" s="148"/>
      <c r="AR120" s="148"/>
      <c r="AS120" s="148"/>
      <c r="AT120" s="148"/>
      <c r="AU120" s="148"/>
      <c r="AV120" s="148"/>
      <c r="AW120" s="148"/>
      <c r="AX120" s="148"/>
      <c r="BA120" s="149">
        <v>0</v>
      </c>
      <c r="BB120" s="149">
        <v>7.4</v>
      </c>
      <c r="BC120" s="149">
        <v>32</v>
      </c>
      <c r="BD120" s="149">
        <v>0</v>
      </c>
      <c r="BE120" s="149">
        <v>0</v>
      </c>
      <c r="BF120" s="149">
        <v>0</v>
      </c>
      <c r="BG120" s="149">
        <v>0</v>
      </c>
      <c r="BH120" s="149">
        <v>0</v>
      </c>
      <c r="BI120" s="149">
        <v>0</v>
      </c>
      <c r="BJ120" s="149">
        <v>0</v>
      </c>
      <c r="BK120" s="149">
        <v>0</v>
      </c>
      <c r="BL120" s="149">
        <v>0</v>
      </c>
      <c r="BM120" s="149">
        <v>0</v>
      </c>
      <c r="BN120" s="149">
        <v>0</v>
      </c>
    </row>
    <row r="121" spans="1:66">
      <c r="A121" s="1" t="s">
        <v>4617</v>
      </c>
      <c r="B121" s="1" t="s">
        <v>2251</v>
      </c>
      <c r="C121" s="1" t="s">
        <v>5157</v>
      </c>
      <c r="D121" s="1" t="s">
        <v>5158</v>
      </c>
      <c r="E121" s="145">
        <v>35435</v>
      </c>
      <c r="F121" s="145" t="s">
        <v>5179</v>
      </c>
      <c r="G121" s="146">
        <v>39814</v>
      </c>
      <c r="H121" s="146">
        <v>40178</v>
      </c>
      <c r="I121" s="145">
        <v>2009</v>
      </c>
      <c r="J121" s="145">
        <v>12</v>
      </c>
      <c r="M121" s="145">
        <v>22</v>
      </c>
      <c r="Y121" s="147">
        <v>0</v>
      </c>
      <c r="Z121" s="147">
        <v>0</v>
      </c>
      <c r="AA121" s="147">
        <v>22</v>
      </c>
      <c r="AB121" s="147">
        <v>0</v>
      </c>
      <c r="AC121" s="147">
        <v>0</v>
      </c>
      <c r="AD121" s="147">
        <v>0</v>
      </c>
      <c r="AE121" s="147">
        <v>0</v>
      </c>
      <c r="AF121" s="147">
        <v>0</v>
      </c>
      <c r="AG121" s="147">
        <v>0</v>
      </c>
      <c r="AH121" s="147">
        <v>0</v>
      </c>
      <c r="AI121" s="147">
        <v>0</v>
      </c>
      <c r="AJ121" s="147">
        <v>0</v>
      </c>
      <c r="AK121" s="147">
        <v>0</v>
      </c>
      <c r="AL121" s="147">
        <v>0</v>
      </c>
      <c r="AM121" s="148">
        <v>0.2</v>
      </c>
      <c r="AN121" s="148"/>
      <c r="AO121" s="148">
        <v>23.6</v>
      </c>
      <c r="AP121" s="148"/>
      <c r="AQ121" s="148"/>
      <c r="AR121" s="148"/>
      <c r="AS121" s="148"/>
      <c r="AT121" s="148"/>
      <c r="AU121" s="148"/>
      <c r="AV121" s="148"/>
      <c r="AW121" s="148"/>
      <c r="AX121" s="148"/>
      <c r="BA121" s="149">
        <v>0.2</v>
      </c>
      <c r="BB121" s="149">
        <v>0</v>
      </c>
      <c r="BC121" s="149">
        <v>23.6</v>
      </c>
      <c r="BD121" s="149">
        <v>0</v>
      </c>
      <c r="BE121" s="149">
        <v>0</v>
      </c>
      <c r="BF121" s="149">
        <v>0</v>
      </c>
      <c r="BG121" s="149">
        <v>0</v>
      </c>
      <c r="BH121" s="149">
        <v>0</v>
      </c>
      <c r="BI121" s="149">
        <v>0</v>
      </c>
      <c r="BJ121" s="149">
        <v>0</v>
      </c>
      <c r="BK121" s="149">
        <v>0</v>
      </c>
      <c r="BL121" s="149">
        <v>0</v>
      </c>
      <c r="BM121" s="149">
        <v>0</v>
      </c>
      <c r="BN121" s="149">
        <v>0</v>
      </c>
    </row>
    <row r="122" spans="1:66">
      <c r="A122" s="1" t="s">
        <v>3583</v>
      </c>
      <c r="B122" s="1" t="s">
        <v>2251</v>
      </c>
      <c r="C122" s="1" t="s">
        <v>5157</v>
      </c>
      <c r="D122" s="1" t="s">
        <v>5158</v>
      </c>
      <c r="E122" s="145">
        <v>35436</v>
      </c>
      <c r="F122" s="145" t="s">
        <v>5160</v>
      </c>
      <c r="G122" s="146">
        <v>39814</v>
      </c>
      <c r="H122" s="146">
        <v>40178</v>
      </c>
      <c r="I122" s="145">
        <v>2009</v>
      </c>
      <c r="J122" s="145">
        <v>12</v>
      </c>
      <c r="M122" s="145">
        <v>54</v>
      </c>
      <c r="Y122" s="147">
        <v>0</v>
      </c>
      <c r="Z122" s="147">
        <v>0</v>
      </c>
      <c r="AA122" s="147">
        <v>54</v>
      </c>
      <c r="AB122" s="147">
        <v>0</v>
      </c>
      <c r="AC122" s="147">
        <v>0</v>
      </c>
      <c r="AD122" s="147">
        <v>0</v>
      </c>
      <c r="AE122" s="147">
        <v>0</v>
      </c>
      <c r="AF122" s="147">
        <v>0</v>
      </c>
      <c r="AG122" s="147">
        <v>0</v>
      </c>
      <c r="AH122" s="147">
        <v>0</v>
      </c>
      <c r="AI122" s="147">
        <v>0</v>
      </c>
      <c r="AJ122" s="147">
        <v>0</v>
      </c>
      <c r="AK122" s="147">
        <v>0</v>
      </c>
      <c r="AL122" s="147">
        <v>0</v>
      </c>
      <c r="AM122" s="148">
        <v>2.1</v>
      </c>
      <c r="AN122" s="148"/>
      <c r="AO122" s="148">
        <v>51.8</v>
      </c>
      <c r="AP122" s="148"/>
      <c r="AQ122" s="148"/>
      <c r="AR122" s="148"/>
      <c r="AS122" s="148"/>
      <c r="AT122" s="148"/>
      <c r="AU122" s="148"/>
      <c r="AV122" s="148"/>
      <c r="AW122" s="148"/>
      <c r="AX122" s="148"/>
      <c r="BA122" s="149">
        <v>2.1</v>
      </c>
      <c r="BB122" s="149">
        <v>0</v>
      </c>
      <c r="BC122" s="149">
        <v>51.8</v>
      </c>
      <c r="BD122" s="149">
        <v>0</v>
      </c>
      <c r="BE122" s="149">
        <v>0</v>
      </c>
      <c r="BF122" s="149">
        <v>0</v>
      </c>
      <c r="BG122" s="149">
        <v>0</v>
      </c>
      <c r="BH122" s="149">
        <v>0</v>
      </c>
      <c r="BI122" s="149">
        <v>0</v>
      </c>
      <c r="BJ122" s="149">
        <v>0</v>
      </c>
      <c r="BK122" s="149">
        <v>0</v>
      </c>
      <c r="BL122" s="149">
        <v>0</v>
      </c>
      <c r="BM122" s="149">
        <v>0</v>
      </c>
      <c r="BN122" s="149">
        <v>0</v>
      </c>
    </row>
    <row r="123" spans="1:66">
      <c r="A123" s="1" t="s">
        <v>2130</v>
      </c>
      <c r="B123" s="1" t="s">
        <v>2251</v>
      </c>
      <c r="C123" s="1" t="s">
        <v>5157</v>
      </c>
      <c r="D123" s="1" t="s">
        <v>5158</v>
      </c>
      <c r="E123" s="145">
        <v>35437</v>
      </c>
      <c r="F123" s="145">
        <v>1</v>
      </c>
      <c r="G123" s="146">
        <v>39814</v>
      </c>
      <c r="H123" s="146">
        <v>40178</v>
      </c>
      <c r="I123" s="145">
        <v>2009</v>
      </c>
      <c r="J123" s="145">
        <v>12</v>
      </c>
      <c r="M123" s="145">
        <v>34</v>
      </c>
      <c r="Y123" s="147">
        <v>0</v>
      </c>
      <c r="Z123" s="147">
        <v>0</v>
      </c>
      <c r="AA123" s="147">
        <v>34</v>
      </c>
      <c r="AB123" s="147">
        <v>0</v>
      </c>
      <c r="AC123" s="147">
        <v>0</v>
      </c>
      <c r="AD123" s="147">
        <v>0</v>
      </c>
      <c r="AE123" s="147">
        <v>0</v>
      </c>
      <c r="AF123" s="147">
        <v>0</v>
      </c>
      <c r="AG123" s="147">
        <v>0</v>
      </c>
      <c r="AH123" s="147">
        <v>0</v>
      </c>
      <c r="AI123" s="147">
        <v>0</v>
      </c>
      <c r="AJ123" s="147">
        <v>0</v>
      </c>
      <c r="AK123" s="147">
        <v>0</v>
      </c>
      <c r="AL123" s="147">
        <v>0</v>
      </c>
      <c r="AM123" s="148">
        <v>1.8</v>
      </c>
      <c r="AN123" s="148"/>
      <c r="AO123" s="148">
        <v>31.2</v>
      </c>
      <c r="AP123" s="148"/>
      <c r="AQ123" s="148"/>
      <c r="AR123" s="148"/>
      <c r="AS123" s="148"/>
      <c r="AT123" s="148"/>
      <c r="AU123" s="148"/>
      <c r="AV123" s="148"/>
      <c r="AW123" s="148"/>
      <c r="AX123" s="148"/>
      <c r="BA123" s="149">
        <v>1.8</v>
      </c>
      <c r="BB123" s="149">
        <v>0</v>
      </c>
      <c r="BC123" s="149">
        <v>31.2</v>
      </c>
      <c r="BD123" s="149">
        <v>0</v>
      </c>
      <c r="BE123" s="149">
        <v>0</v>
      </c>
      <c r="BF123" s="149">
        <v>0</v>
      </c>
      <c r="BG123" s="149">
        <v>0</v>
      </c>
      <c r="BH123" s="149">
        <v>0</v>
      </c>
      <c r="BI123" s="149">
        <v>0</v>
      </c>
      <c r="BJ123" s="149">
        <v>0</v>
      </c>
      <c r="BK123" s="149">
        <v>0</v>
      </c>
      <c r="BL123" s="149">
        <v>0</v>
      </c>
      <c r="BM123" s="149">
        <v>0</v>
      </c>
      <c r="BN123" s="149">
        <v>0</v>
      </c>
    </row>
    <row r="124" spans="1:66">
      <c r="A124" s="1" t="s">
        <v>3436</v>
      </c>
      <c r="B124" s="1" t="s">
        <v>2251</v>
      </c>
      <c r="C124" s="1" t="s">
        <v>5157</v>
      </c>
      <c r="D124" s="1" t="s">
        <v>5158</v>
      </c>
      <c r="E124" s="145">
        <v>35440</v>
      </c>
      <c r="F124" s="145" t="s">
        <v>5180</v>
      </c>
      <c r="G124" s="146">
        <v>39814</v>
      </c>
      <c r="H124" s="146">
        <v>40178</v>
      </c>
      <c r="I124" s="145">
        <v>2009</v>
      </c>
      <c r="J124" s="145">
        <v>12</v>
      </c>
      <c r="M124" s="145">
        <v>20</v>
      </c>
      <c r="S124" s="145">
        <v>8</v>
      </c>
      <c r="Y124" s="147">
        <v>0</v>
      </c>
      <c r="Z124" s="147">
        <v>0</v>
      </c>
      <c r="AA124" s="147">
        <v>20</v>
      </c>
      <c r="AB124" s="147">
        <v>0</v>
      </c>
      <c r="AC124" s="147">
        <v>0</v>
      </c>
      <c r="AD124" s="147">
        <v>0</v>
      </c>
      <c r="AE124" s="147">
        <v>0</v>
      </c>
      <c r="AF124" s="147">
        <v>0</v>
      </c>
      <c r="AG124" s="147">
        <v>8</v>
      </c>
      <c r="AH124" s="147">
        <v>0</v>
      </c>
      <c r="AI124" s="147">
        <v>0</v>
      </c>
      <c r="AJ124" s="147">
        <v>0</v>
      </c>
      <c r="AK124" s="147">
        <v>0</v>
      </c>
      <c r="AL124" s="147">
        <v>0</v>
      </c>
      <c r="AM124" s="148">
        <v>0.3</v>
      </c>
      <c r="AN124" s="148"/>
      <c r="AO124" s="148">
        <v>21.4</v>
      </c>
      <c r="AP124" s="148"/>
      <c r="AQ124" s="148"/>
      <c r="AR124" s="148"/>
      <c r="AS124" s="148"/>
      <c r="AT124" s="148"/>
      <c r="AU124" s="148">
        <v>8</v>
      </c>
      <c r="AV124" s="148"/>
      <c r="AW124" s="148"/>
      <c r="AX124" s="148"/>
      <c r="BA124" s="149">
        <v>0.3</v>
      </c>
      <c r="BB124" s="149">
        <v>0</v>
      </c>
      <c r="BC124" s="149">
        <v>21.4</v>
      </c>
      <c r="BD124" s="149">
        <v>0</v>
      </c>
      <c r="BE124" s="149">
        <v>0</v>
      </c>
      <c r="BF124" s="149">
        <v>0</v>
      </c>
      <c r="BG124" s="149">
        <v>0</v>
      </c>
      <c r="BH124" s="149">
        <v>0</v>
      </c>
      <c r="BI124" s="149">
        <v>8</v>
      </c>
      <c r="BJ124" s="149">
        <v>0</v>
      </c>
      <c r="BK124" s="149">
        <v>0</v>
      </c>
      <c r="BL124" s="149">
        <v>0</v>
      </c>
      <c r="BM124" s="149">
        <v>0</v>
      </c>
      <c r="BN124" s="149">
        <v>0</v>
      </c>
    </row>
    <row r="125" spans="1:66">
      <c r="A125" s="1" t="s">
        <v>3166</v>
      </c>
      <c r="B125" s="1" t="s">
        <v>2251</v>
      </c>
      <c r="C125" s="1" t="s">
        <v>5157</v>
      </c>
      <c r="D125" s="1" t="s">
        <v>5158</v>
      </c>
      <c r="E125" s="145">
        <v>35442</v>
      </c>
      <c r="F125" s="145">
        <v>1</v>
      </c>
      <c r="G125" s="146">
        <v>39814</v>
      </c>
      <c r="H125" s="146">
        <v>40178</v>
      </c>
      <c r="I125" s="145">
        <v>2009</v>
      </c>
      <c r="J125" s="145">
        <v>12</v>
      </c>
      <c r="M125" s="145">
        <v>44</v>
      </c>
      <c r="Y125" s="147">
        <v>0</v>
      </c>
      <c r="Z125" s="147">
        <v>0</v>
      </c>
      <c r="AA125" s="147">
        <v>44</v>
      </c>
      <c r="AB125" s="147">
        <v>0</v>
      </c>
      <c r="AC125" s="147">
        <v>0</v>
      </c>
      <c r="AD125" s="147">
        <v>0</v>
      </c>
      <c r="AE125" s="147">
        <v>0</v>
      </c>
      <c r="AF125" s="147">
        <v>0</v>
      </c>
      <c r="AG125" s="147">
        <v>0</v>
      </c>
      <c r="AH125" s="147">
        <v>0</v>
      </c>
      <c r="AI125" s="147">
        <v>0</v>
      </c>
      <c r="AJ125" s="147">
        <v>0</v>
      </c>
      <c r="AK125" s="147">
        <v>0</v>
      </c>
      <c r="AL125" s="147">
        <v>0</v>
      </c>
      <c r="AM125" s="148">
        <v>2.2999999999999998</v>
      </c>
      <c r="AN125" s="148"/>
      <c r="AO125" s="148">
        <v>41.4</v>
      </c>
      <c r="AP125" s="148"/>
      <c r="AQ125" s="148"/>
      <c r="AR125" s="148"/>
      <c r="AS125" s="148"/>
      <c r="AT125" s="148"/>
      <c r="AU125" s="148"/>
      <c r="AV125" s="148"/>
      <c r="AW125" s="148"/>
      <c r="AX125" s="148"/>
      <c r="BA125" s="149">
        <v>2.2999999999999998</v>
      </c>
      <c r="BB125" s="149">
        <v>0</v>
      </c>
      <c r="BC125" s="149">
        <v>41.4</v>
      </c>
      <c r="BD125" s="149">
        <v>0</v>
      </c>
      <c r="BE125" s="149">
        <v>0</v>
      </c>
      <c r="BF125" s="149">
        <v>0</v>
      </c>
      <c r="BG125" s="149">
        <v>0</v>
      </c>
      <c r="BH125" s="149">
        <v>0</v>
      </c>
      <c r="BI125" s="149">
        <v>0</v>
      </c>
      <c r="BJ125" s="149">
        <v>0</v>
      </c>
      <c r="BK125" s="149">
        <v>0</v>
      </c>
      <c r="BL125" s="149">
        <v>0</v>
      </c>
      <c r="BM125" s="149">
        <v>0</v>
      </c>
      <c r="BN125" s="149">
        <v>0</v>
      </c>
    </row>
    <row r="126" spans="1:66">
      <c r="A126" s="1" t="s">
        <v>2027</v>
      </c>
      <c r="B126" s="1" t="s">
        <v>2251</v>
      </c>
      <c r="C126" s="1" t="s">
        <v>5157</v>
      </c>
      <c r="D126" s="1" t="s">
        <v>5158</v>
      </c>
      <c r="E126" s="145">
        <v>35443</v>
      </c>
      <c r="F126" s="145">
        <v>1</v>
      </c>
      <c r="G126" s="146">
        <v>39814</v>
      </c>
      <c r="H126" s="146">
        <v>40178</v>
      </c>
      <c r="I126" s="145">
        <v>2009</v>
      </c>
      <c r="J126" s="145">
        <v>12</v>
      </c>
      <c r="L126" s="145">
        <v>12</v>
      </c>
      <c r="M126" s="145">
        <v>22</v>
      </c>
      <c r="Y126" s="147">
        <v>0</v>
      </c>
      <c r="Z126" s="147">
        <v>12</v>
      </c>
      <c r="AA126" s="147">
        <v>22</v>
      </c>
      <c r="AB126" s="147">
        <v>0</v>
      </c>
      <c r="AC126" s="147">
        <v>0</v>
      </c>
      <c r="AD126" s="147">
        <v>0</v>
      </c>
      <c r="AE126" s="147">
        <v>0</v>
      </c>
      <c r="AF126" s="147">
        <v>0</v>
      </c>
      <c r="AG126" s="147">
        <v>0</v>
      </c>
      <c r="AH126" s="147">
        <v>0</v>
      </c>
      <c r="AI126" s="147">
        <v>0</v>
      </c>
      <c r="AJ126" s="147">
        <v>0</v>
      </c>
      <c r="AK126" s="147">
        <v>0</v>
      </c>
      <c r="AL126" s="147">
        <v>0</v>
      </c>
      <c r="AM126" s="148"/>
      <c r="AN126" s="148">
        <v>5.6</v>
      </c>
      <c r="AO126" s="148">
        <v>33.299999999999997</v>
      </c>
      <c r="AP126" s="148"/>
      <c r="AQ126" s="148"/>
      <c r="AR126" s="148"/>
      <c r="AS126" s="148"/>
      <c r="AT126" s="148"/>
      <c r="AU126" s="148"/>
      <c r="AV126" s="148"/>
      <c r="AW126" s="148"/>
      <c r="AX126" s="148"/>
      <c r="BA126" s="149">
        <v>0</v>
      </c>
      <c r="BB126" s="149">
        <v>5.6</v>
      </c>
      <c r="BC126" s="149">
        <v>33.299999999999997</v>
      </c>
      <c r="BD126" s="149">
        <v>0</v>
      </c>
      <c r="BE126" s="149">
        <v>0</v>
      </c>
      <c r="BF126" s="149">
        <v>0</v>
      </c>
      <c r="BG126" s="149">
        <v>0</v>
      </c>
      <c r="BH126" s="149">
        <v>0</v>
      </c>
      <c r="BI126" s="149">
        <v>0</v>
      </c>
      <c r="BJ126" s="149">
        <v>0</v>
      </c>
      <c r="BK126" s="149">
        <v>0</v>
      </c>
      <c r="BL126" s="149">
        <v>0</v>
      </c>
      <c r="BM126" s="149">
        <v>0</v>
      </c>
      <c r="BN126" s="149">
        <v>0</v>
      </c>
    </row>
    <row r="127" spans="1:66">
      <c r="A127" s="1" t="s">
        <v>2130</v>
      </c>
      <c r="B127" s="1" t="s">
        <v>2251</v>
      </c>
      <c r="C127" s="1" t="s">
        <v>5157</v>
      </c>
      <c r="D127" s="1" t="s">
        <v>5158</v>
      </c>
      <c r="E127" s="145">
        <v>35445</v>
      </c>
      <c r="F127" s="145">
        <v>8</v>
      </c>
      <c r="G127" s="146">
        <v>39814</v>
      </c>
      <c r="H127" s="146">
        <v>40178</v>
      </c>
      <c r="I127" s="145">
        <v>2009</v>
      </c>
      <c r="J127" s="145">
        <v>12</v>
      </c>
      <c r="M127" s="145">
        <v>20</v>
      </c>
      <c r="Y127" s="147">
        <v>0</v>
      </c>
      <c r="Z127" s="147">
        <v>0</v>
      </c>
      <c r="AA127" s="147">
        <v>20</v>
      </c>
      <c r="AB127" s="147">
        <v>0</v>
      </c>
      <c r="AC127" s="147">
        <v>0</v>
      </c>
      <c r="AD127" s="147">
        <v>0</v>
      </c>
      <c r="AE127" s="147">
        <v>0</v>
      </c>
      <c r="AF127" s="147">
        <v>0</v>
      </c>
      <c r="AG127" s="147">
        <v>0</v>
      </c>
      <c r="AH127" s="147">
        <v>0</v>
      </c>
      <c r="AI127" s="147">
        <v>0</v>
      </c>
      <c r="AJ127" s="147">
        <v>0</v>
      </c>
      <c r="AK127" s="147">
        <v>0</v>
      </c>
      <c r="AL127" s="147">
        <v>0</v>
      </c>
      <c r="AM127" s="148">
        <v>1</v>
      </c>
      <c r="AN127" s="148"/>
      <c r="AO127" s="148">
        <v>15.9</v>
      </c>
      <c r="AP127" s="148"/>
      <c r="AQ127" s="148"/>
      <c r="AR127" s="148"/>
      <c r="AS127" s="148"/>
      <c r="AT127" s="148"/>
      <c r="AU127" s="148"/>
      <c r="AV127" s="148"/>
      <c r="AW127" s="148"/>
      <c r="AX127" s="148"/>
      <c r="BA127" s="149">
        <v>1</v>
      </c>
      <c r="BB127" s="149">
        <v>0</v>
      </c>
      <c r="BC127" s="149">
        <v>15.9</v>
      </c>
      <c r="BD127" s="149">
        <v>0</v>
      </c>
      <c r="BE127" s="149">
        <v>0</v>
      </c>
      <c r="BF127" s="149">
        <v>0</v>
      </c>
      <c r="BG127" s="149">
        <v>0</v>
      </c>
      <c r="BH127" s="149">
        <v>0</v>
      </c>
      <c r="BI127" s="149">
        <v>0</v>
      </c>
      <c r="BJ127" s="149">
        <v>0</v>
      </c>
      <c r="BK127" s="149">
        <v>0</v>
      </c>
      <c r="BL127" s="149">
        <v>0</v>
      </c>
      <c r="BM127" s="149">
        <v>0</v>
      </c>
      <c r="BN127" s="149">
        <v>0</v>
      </c>
    </row>
    <row r="128" spans="1:66">
      <c r="A128" s="1" t="s">
        <v>3166</v>
      </c>
      <c r="B128" s="1" t="s">
        <v>2251</v>
      </c>
      <c r="C128" s="1" t="s">
        <v>5157</v>
      </c>
      <c r="D128" s="1" t="s">
        <v>5158</v>
      </c>
      <c r="E128" s="145">
        <v>35446</v>
      </c>
      <c r="F128" s="145">
        <v>1</v>
      </c>
      <c r="G128" s="146">
        <v>39814</v>
      </c>
      <c r="H128" s="146">
        <v>40178</v>
      </c>
      <c r="I128" s="145">
        <v>2009</v>
      </c>
      <c r="J128" s="145">
        <v>12</v>
      </c>
      <c r="M128" s="145">
        <v>53</v>
      </c>
      <c r="Y128" s="147">
        <v>0</v>
      </c>
      <c r="Z128" s="147">
        <v>0</v>
      </c>
      <c r="AA128" s="147">
        <v>53</v>
      </c>
      <c r="AB128" s="147">
        <v>0</v>
      </c>
      <c r="AC128" s="147">
        <v>0</v>
      </c>
      <c r="AD128" s="147">
        <v>0</v>
      </c>
      <c r="AE128" s="147">
        <v>0</v>
      </c>
      <c r="AF128" s="147">
        <v>0</v>
      </c>
      <c r="AG128" s="147">
        <v>0</v>
      </c>
      <c r="AH128" s="147">
        <v>0</v>
      </c>
      <c r="AI128" s="147">
        <v>0</v>
      </c>
      <c r="AJ128" s="147">
        <v>0</v>
      </c>
      <c r="AK128" s="147">
        <v>0</v>
      </c>
      <c r="AL128" s="147">
        <v>0</v>
      </c>
      <c r="AM128" s="148">
        <v>2.2999999999999998</v>
      </c>
      <c r="AN128" s="148"/>
      <c r="AO128" s="148">
        <v>50.3</v>
      </c>
      <c r="AP128" s="148"/>
      <c r="AQ128" s="148"/>
      <c r="AR128" s="148"/>
      <c r="AS128" s="148"/>
      <c r="AT128" s="148"/>
      <c r="AU128" s="148"/>
      <c r="AV128" s="148"/>
      <c r="AW128" s="148"/>
      <c r="AX128" s="148"/>
      <c r="BA128" s="149">
        <v>2.2999999999999998</v>
      </c>
      <c r="BB128" s="149">
        <v>0</v>
      </c>
      <c r="BC128" s="149">
        <v>50.3</v>
      </c>
      <c r="BD128" s="149">
        <v>0</v>
      </c>
      <c r="BE128" s="149">
        <v>0</v>
      </c>
      <c r="BF128" s="149">
        <v>0</v>
      </c>
      <c r="BG128" s="149">
        <v>0</v>
      </c>
      <c r="BH128" s="149">
        <v>0</v>
      </c>
      <c r="BI128" s="149">
        <v>0</v>
      </c>
      <c r="BJ128" s="149">
        <v>0</v>
      </c>
      <c r="BK128" s="149">
        <v>0</v>
      </c>
      <c r="BL128" s="149">
        <v>0</v>
      </c>
      <c r="BM128" s="149">
        <v>0</v>
      </c>
      <c r="BN128" s="149">
        <v>0</v>
      </c>
    </row>
    <row r="129" spans="1:66">
      <c r="A129" s="1" t="s">
        <v>4617</v>
      </c>
      <c r="B129" s="1" t="s">
        <v>2251</v>
      </c>
      <c r="C129" s="1" t="s">
        <v>5157</v>
      </c>
      <c r="D129" s="1" t="s">
        <v>5158</v>
      </c>
      <c r="E129" s="145">
        <v>35448</v>
      </c>
      <c r="F129" s="145" t="s">
        <v>5179</v>
      </c>
      <c r="G129" s="146">
        <v>39814</v>
      </c>
      <c r="H129" s="146">
        <v>40178</v>
      </c>
      <c r="I129" s="145">
        <v>2009</v>
      </c>
      <c r="J129" s="145">
        <v>12</v>
      </c>
      <c r="M129" s="145">
        <v>20</v>
      </c>
      <c r="Y129" s="147">
        <v>0</v>
      </c>
      <c r="Z129" s="147">
        <v>0</v>
      </c>
      <c r="AA129" s="147">
        <v>20</v>
      </c>
      <c r="AB129" s="147">
        <v>0</v>
      </c>
      <c r="AC129" s="147">
        <v>0</v>
      </c>
      <c r="AD129" s="147">
        <v>0</v>
      </c>
      <c r="AE129" s="147">
        <v>0</v>
      </c>
      <c r="AF129" s="147">
        <v>0</v>
      </c>
      <c r="AG129" s="147">
        <v>0</v>
      </c>
      <c r="AH129" s="147">
        <v>0</v>
      </c>
      <c r="AI129" s="147">
        <v>0</v>
      </c>
      <c r="AJ129" s="147">
        <v>0</v>
      </c>
      <c r="AK129" s="147">
        <v>0</v>
      </c>
      <c r="AL129" s="147">
        <v>0</v>
      </c>
      <c r="AM129" s="148">
        <v>0.4</v>
      </c>
      <c r="AN129" s="148"/>
      <c r="AO129" s="148">
        <v>20.3</v>
      </c>
      <c r="AP129" s="148"/>
      <c r="AQ129" s="148"/>
      <c r="AR129" s="148"/>
      <c r="AS129" s="148"/>
      <c r="AT129" s="148"/>
      <c r="AU129" s="148"/>
      <c r="AV129" s="148"/>
      <c r="AW129" s="148"/>
      <c r="AX129" s="148"/>
      <c r="BA129" s="149">
        <v>0.4</v>
      </c>
      <c r="BB129" s="149">
        <v>0</v>
      </c>
      <c r="BC129" s="149">
        <v>20.3</v>
      </c>
      <c r="BD129" s="149">
        <v>0</v>
      </c>
      <c r="BE129" s="149">
        <v>0</v>
      </c>
      <c r="BF129" s="149">
        <v>0</v>
      </c>
      <c r="BG129" s="149">
        <v>0</v>
      </c>
      <c r="BH129" s="149">
        <v>0</v>
      </c>
      <c r="BI129" s="149">
        <v>0</v>
      </c>
      <c r="BJ129" s="149">
        <v>0</v>
      </c>
      <c r="BK129" s="149">
        <v>0</v>
      </c>
      <c r="BL129" s="149">
        <v>0</v>
      </c>
      <c r="BM129" s="149">
        <v>0</v>
      </c>
      <c r="BN129" s="149">
        <v>0</v>
      </c>
    </row>
    <row r="130" spans="1:66">
      <c r="A130" s="1" t="s">
        <v>3583</v>
      </c>
      <c r="B130" s="1" t="s">
        <v>2251</v>
      </c>
      <c r="C130" s="1" t="s">
        <v>5157</v>
      </c>
      <c r="D130" s="1" t="s">
        <v>5158</v>
      </c>
      <c r="E130" s="145">
        <v>35451</v>
      </c>
      <c r="F130" s="145">
        <v>1</v>
      </c>
      <c r="G130" s="146">
        <v>39814</v>
      </c>
      <c r="H130" s="146">
        <v>40178</v>
      </c>
      <c r="I130" s="145">
        <v>2009</v>
      </c>
      <c r="J130" s="145">
        <v>12</v>
      </c>
      <c r="M130" s="145">
        <v>24</v>
      </c>
      <c r="Y130" s="147">
        <v>0</v>
      </c>
      <c r="Z130" s="147">
        <v>0</v>
      </c>
      <c r="AA130" s="147">
        <v>24</v>
      </c>
      <c r="AB130" s="147">
        <v>0</v>
      </c>
      <c r="AC130" s="147">
        <v>0</v>
      </c>
      <c r="AD130" s="147">
        <v>0</v>
      </c>
      <c r="AE130" s="147">
        <v>0</v>
      </c>
      <c r="AF130" s="147">
        <v>0</v>
      </c>
      <c r="AG130" s="147">
        <v>0</v>
      </c>
      <c r="AH130" s="147">
        <v>0</v>
      </c>
      <c r="AI130" s="147">
        <v>0</v>
      </c>
      <c r="AJ130" s="147">
        <v>0</v>
      </c>
      <c r="AK130" s="147">
        <v>0</v>
      </c>
      <c r="AL130" s="147">
        <v>0</v>
      </c>
      <c r="AM130" s="148">
        <v>0.6</v>
      </c>
      <c r="AN130" s="148"/>
      <c r="AO130" s="148">
        <v>23.5</v>
      </c>
      <c r="AP130" s="148"/>
      <c r="AQ130" s="148"/>
      <c r="AR130" s="148"/>
      <c r="AS130" s="148"/>
      <c r="AT130" s="148"/>
      <c r="AU130" s="148"/>
      <c r="AV130" s="148"/>
      <c r="AW130" s="148"/>
      <c r="AX130" s="148"/>
      <c r="BA130" s="149">
        <v>0.6</v>
      </c>
      <c r="BB130" s="149">
        <v>0</v>
      </c>
      <c r="BC130" s="149">
        <v>23.5</v>
      </c>
      <c r="BD130" s="149">
        <v>0</v>
      </c>
      <c r="BE130" s="149">
        <v>0</v>
      </c>
      <c r="BF130" s="149">
        <v>0</v>
      </c>
      <c r="BG130" s="149">
        <v>0</v>
      </c>
      <c r="BH130" s="149">
        <v>0</v>
      </c>
      <c r="BI130" s="149">
        <v>0</v>
      </c>
      <c r="BJ130" s="149">
        <v>0</v>
      </c>
      <c r="BK130" s="149">
        <v>0</v>
      </c>
      <c r="BL130" s="149">
        <v>0</v>
      </c>
      <c r="BM130" s="149">
        <v>0</v>
      </c>
      <c r="BN130" s="149">
        <v>0</v>
      </c>
    </row>
    <row r="131" spans="1:66">
      <c r="A131" s="1" t="s">
        <v>2130</v>
      </c>
      <c r="B131" s="1" t="s">
        <v>2251</v>
      </c>
      <c r="C131" s="1" t="s">
        <v>5157</v>
      </c>
      <c r="D131" s="1" t="s">
        <v>5158</v>
      </c>
      <c r="E131" s="145">
        <v>35455</v>
      </c>
      <c r="F131" s="145">
        <v>1</v>
      </c>
      <c r="G131" s="146">
        <v>39814</v>
      </c>
      <c r="H131" s="146">
        <v>40178</v>
      </c>
      <c r="I131" s="145">
        <v>2009</v>
      </c>
      <c r="J131" s="145">
        <v>12</v>
      </c>
      <c r="L131" s="145">
        <v>12</v>
      </c>
      <c r="M131" s="145">
        <v>42</v>
      </c>
      <c r="Y131" s="147">
        <v>0</v>
      </c>
      <c r="Z131" s="147">
        <v>12</v>
      </c>
      <c r="AA131" s="147">
        <v>42</v>
      </c>
      <c r="AB131" s="147">
        <v>0</v>
      </c>
      <c r="AC131" s="147">
        <v>0</v>
      </c>
      <c r="AD131" s="147">
        <v>0</v>
      </c>
      <c r="AE131" s="147">
        <v>0</v>
      </c>
      <c r="AF131" s="147">
        <v>0</v>
      </c>
      <c r="AG131" s="147">
        <v>0</v>
      </c>
      <c r="AH131" s="147">
        <v>0</v>
      </c>
      <c r="AI131" s="147">
        <v>0</v>
      </c>
      <c r="AJ131" s="147">
        <v>0</v>
      </c>
      <c r="AK131" s="147">
        <v>0</v>
      </c>
      <c r="AL131" s="147">
        <v>0</v>
      </c>
      <c r="AM131" s="148"/>
      <c r="AN131" s="148">
        <v>13.2</v>
      </c>
      <c r="AO131" s="148">
        <v>40.6</v>
      </c>
      <c r="AP131" s="148"/>
      <c r="AQ131" s="148"/>
      <c r="AR131" s="148"/>
      <c r="AS131" s="148"/>
      <c r="AT131" s="148"/>
      <c r="AU131" s="148"/>
      <c r="AV131" s="148"/>
      <c r="AW131" s="148"/>
      <c r="AX131" s="148"/>
      <c r="BA131" s="149">
        <v>0</v>
      </c>
      <c r="BB131" s="149">
        <v>13.2</v>
      </c>
      <c r="BC131" s="149">
        <v>40.6</v>
      </c>
      <c r="BD131" s="149">
        <v>0</v>
      </c>
      <c r="BE131" s="149">
        <v>0</v>
      </c>
      <c r="BF131" s="149">
        <v>0</v>
      </c>
      <c r="BG131" s="149">
        <v>0</v>
      </c>
      <c r="BH131" s="149">
        <v>0</v>
      </c>
      <c r="BI131" s="149">
        <v>0</v>
      </c>
      <c r="BJ131" s="149">
        <v>0</v>
      </c>
      <c r="BK131" s="149">
        <v>0</v>
      </c>
      <c r="BL131" s="149">
        <v>0</v>
      </c>
      <c r="BM131" s="149">
        <v>0</v>
      </c>
      <c r="BN131" s="149">
        <v>0</v>
      </c>
    </row>
    <row r="132" spans="1:66">
      <c r="A132" s="1" t="s">
        <v>2130</v>
      </c>
      <c r="B132" s="1" t="s">
        <v>2251</v>
      </c>
      <c r="C132" s="1" t="s">
        <v>5157</v>
      </c>
      <c r="D132" s="1" t="s">
        <v>5158</v>
      </c>
      <c r="E132" s="145">
        <v>35456</v>
      </c>
      <c r="F132" s="145">
        <v>1</v>
      </c>
      <c r="G132" s="146">
        <v>39814</v>
      </c>
      <c r="H132" s="146">
        <v>40178</v>
      </c>
      <c r="I132" s="145">
        <v>2009</v>
      </c>
      <c r="J132" s="145">
        <v>12</v>
      </c>
      <c r="M132" s="145">
        <v>30</v>
      </c>
      <c r="Y132" s="147">
        <v>0</v>
      </c>
      <c r="Z132" s="147">
        <v>0</v>
      </c>
      <c r="AA132" s="147">
        <v>30</v>
      </c>
      <c r="AB132" s="147">
        <v>0</v>
      </c>
      <c r="AC132" s="147">
        <v>0</v>
      </c>
      <c r="AD132" s="147">
        <v>0</v>
      </c>
      <c r="AE132" s="147">
        <v>0</v>
      </c>
      <c r="AF132" s="147">
        <v>0</v>
      </c>
      <c r="AG132" s="147">
        <v>0</v>
      </c>
      <c r="AH132" s="147">
        <v>0</v>
      </c>
      <c r="AI132" s="147">
        <v>0</v>
      </c>
      <c r="AJ132" s="147">
        <v>0</v>
      </c>
      <c r="AK132" s="147">
        <v>0</v>
      </c>
      <c r="AL132" s="147">
        <v>0</v>
      </c>
      <c r="AM132" s="148">
        <v>1.8</v>
      </c>
      <c r="AN132" s="148"/>
      <c r="AO132" s="148">
        <v>27.8</v>
      </c>
      <c r="AP132" s="148"/>
      <c r="AQ132" s="148"/>
      <c r="AR132" s="148"/>
      <c r="AS132" s="148"/>
      <c r="AT132" s="148"/>
      <c r="AU132" s="148"/>
      <c r="AV132" s="148"/>
      <c r="AW132" s="148"/>
      <c r="AX132" s="148"/>
      <c r="BA132" s="149">
        <v>1.8</v>
      </c>
      <c r="BB132" s="149">
        <v>0</v>
      </c>
      <c r="BC132" s="149">
        <v>27.8</v>
      </c>
      <c r="BD132" s="149">
        <v>0</v>
      </c>
      <c r="BE132" s="149">
        <v>0</v>
      </c>
      <c r="BF132" s="149">
        <v>0</v>
      </c>
      <c r="BG132" s="149">
        <v>0</v>
      </c>
      <c r="BH132" s="149">
        <v>0</v>
      </c>
      <c r="BI132" s="149">
        <v>0</v>
      </c>
      <c r="BJ132" s="149">
        <v>0</v>
      </c>
      <c r="BK132" s="149">
        <v>0</v>
      </c>
      <c r="BL132" s="149">
        <v>0</v>
      </c>
      <c r="BM132" s="149">
        <v>0</v>
      </c>
      <c r="BN132" s="149">
        <v>0</v>
      </c>
    </row>
    <row r="133" spans="1:66">
      <c r="A133" s="1" t="s">
        <v>2130</v>
      </c>
      <c r="B133" s="1" t="s">
        <v>2251</v>
      </c>
      <c r="C133" s="1" t="s">
        <v>5157</v>
      </c>
      <c r="D133" s="1" t="s">
        <v>5158</v>
      </c>
      <c r="E133" s="145">
        <v>35460</v>
      </c>
      <c r="F133" s="145">
        <v>1</v>
      </c>
      <c r="G133" s="146">
        <v>39814</v>
      </c>
      <c r="H133" s="146">
        <v>40178</v>
      </c>
      <c r="I133" s="145">
        <v>2009</v>
      </c>
      <c r="J133" s="145">
        <v>12</v>
      </c>
      <c r="M133" s="145">
        <v>44</v>
      </c>
      <c r="Y133" s="147">
        <v>0</v>
      </c>
      <c r="Z133" s="147">
        <v>0</v>
      </c>
      <c r="AA133" s="147">
        <v>44</v>
      </c>
      <c r="AB133" s="147">
        <v>0</v>
      </c>
      <c r="AC133" s="147">
        <v>0</v>
      </c>
      <c r="AD133" s="147">
        <v>0</v>
      </c>
      <c r="AE133" s="147">
        <v>0</v>
      </c>
      <c r="AF133" s="147">
        <v>0</v>
      </c>
      <c r="AG133" s="147">
        <v>0</v>
      </c>
      <c r="AH133" s="147">
        <v>0</v>
      </c>
      <c r="AI133" s="147">
        <v>0</v>
      </c>
      <c r="AJ133" s="147">
        <v>0</v>
      </c>
      <c r="AK133" s="147">
        <v>0</v>
      </c>
      <c r="AL133" s="147">
        <v>0</v>
      </c>
      <c r="AM133" s="148">
        <v>1.2</v>
      </c>
      <c r="AN133" s="148"/>
      <c r="AO133" s="148">
        <v>44.1</v>
      </c>
      <c r="AP133" s="148"/>
      <c r="AQ133" s="148"/>
      <c r="AR133" s="148"/>
      <c r="AS133" s="148"/>
      <c r="AT133" s="148"/>
      <c r="AU133" s="148"/>
      <c r="AV133" s="148"/>
      <c r="AW133" s="148"/>
      <c r="AX133" s="148"/>
      <c r="BA133" s="149">
        <v>1.2</v>
      </c>
      <c r="BB133" s="149">
        <v>0</v>
      </c>
      <c r="BC133" s="149">
        <v>44.1</v>
      </c>
      <c r="BD133" s="149">
        <v>0</v>
      </c>
      <c r="BE133" s="149">
        <v>0</v>
      </c>
      <c r="BF133" s="149">
        <v>0</v>
      </c>
      <c r="BG133" s="149">
        <v>0</v>
      </c>
      <c r="BH133" s="149">
        <v>0</v>
      </c>
      <c r="BI133" s="149">
        <v>0</v>
      </c>
      <c r="BJ133" s="149">
        <v>0</v>
      </c>
      <c r="BK133" s="149">
        <v>0</v>
      </c>
      <c r="BL133" s="149">
        <v>0</v>
      </c>
      <c r="BM133" s="149">
        <v>0</v>
      </c>
      <c r="BN133" s="149">
        <v>0</v>
      </c>
    </row>
    <row r="134" spans="1:66">
      <c r="A134" s="1" t="s">
        <v>4617</v>
      </c>
      <c r="B134" s="1" t="s">
        <v>2251</v>
      </c>
      <c r="C134" s="1" t="s">
        <v>5157</v>
      </c>
      <c r="D134" s="1" t="s">
        <v>5158</v>
      </c>
      <c r="E134" s="145">
        <v>35462</v>
      </c>
      <c r="F134" s="145">
        <v>2</v>
      </c>
      <c r="G134" s="146">
        <v>39814</v>
      </c>
      <c r="H134" s="146">
        <v>40178</v>
      </c>
      <c r="I134" s="145">
        <v>2009</v>
      </c>
      <c r="J134" s="145">
        <v>12</v>
      </c>
      <c r="M134" s="145">
        <v>34</v>
      </c>
      <c r="Y134" s="147">
        <v>0</v>
      </c>
      <c r="Z134" s="147">
        <v>0</v>
      </c>
      <c r="AA134" s="147">
        <v>34</v>
      </c>
      <c r="AB134" s="147">
        <v>0</v>
      </c>
      <c r="AC134" s="147">
        <v>0</v>
      </c>
      <c r="AD134" s="147">
        <v>0</v>
      </c>
      <c r="AE134" s="147">
        <v>0</v>
      </c>
      <c r="AF134" s="147">
        <v>0</v>
      </c>
      <c r="AG134" s="147">
        <v>0</v>
      </c>
      <c r="AH134" s="147">
        <v>0</v>
      </c>
      <c r="AI134" s="147">
        <v>0</v>
      </c>
      <c r="AJ134" s="147">
        <v>0</v>
      </c>
      <c r="AK134" s="147">
        <v>0</v>
      </c>
      <c r="AL134" s="147">
        <v>0</v>
      </c>
      <c r="AM134" s="148">
        <v>0.1</v>
      </c>
      <c r="AN134" s="148"/>
      <c r="AO134" s="148">
        <v>34.299999999999997</v>
      </c>
      <c r="AP134" s="148"/>
      <c r="AQ134" s="148"/>
      <c r="AR134" s="148"/>
      <c r="AS134" s="148"/>
      <c r="AT134" s="148"/>
      <c r="AU134" s="148"/>
      <c r="AV134" s="148"/>
      <c r="AW134" s="148"/>
      <c r="AX134" s="148"/>
      <c r="BA134" s="149">
        <v>0.1</v>
      </c>
      <c r="BB134" s="149">
        <v>0</v>
      </c>
      <c r="BC134" s="149">
        <v>34.299999999999997</v>
      </c>
      <c r="BD134" s="149">
        <v>0</v>
      </c>
      <c r="BE134" s="149">
        <v>0</v>
      </c>
      <c r="BF134" s="149">
        <v>0</v>
      </c>
      <c r="BG134" s="149">
        <v>0</v>
      </c>
      <c r="BH134" s="149">
        <v>0</v>
      </c>
      <c r="BI134" s="149">
        <v>0</v>
      </c>
      <c r="BJ134" s="149">
        <v>0</v>
      </c>
      <c r="BK134" s="149">
        <v>0</v>
      </c>
      <c r="BL134" s="149">
        <v>0</v>
      </c>
      <c r="BM134" s="149">
        <v>0</v>
      </c>
      <c r="BN134" s="149">
        <v>0</v>
      </c>
    </row>
    <row r="135" spans="1:66">
      <c r="A135" s="1" t="s">
        <v>3436</v>
      </c>
      <c r="B135" s="1" t="s">
        <v>2251</v>
      </c>
      <c r="C135" s="1" t="s">
        <v>5157</v>
      </c>
      <c r="D135" s="1" t="s">
        <v>5158</v>
      </c>
      <c r="E135" s="145">
        <v>35464</v>
      </c>
      <c r="F135" s="145">
        <v>1</v>
      </c>
      <c r="G135" s="146">
        <v>39814</v>
      </c>
      <c r="H135" s="146">
        <v>40178</v>
      </c>
      <c r="I135" s="145">
        <v>2009</v>
      </c>
      <c r="J135" s="145">
        <v>12</v>
      </c>
      <c r="M135" s="145">
        <v>34</v>
      </c>
      <c r="Y135" s="147">
        <v>0</v>
      </c>
      <c r="Z135" s="147">
        <v>0</v>
      </c>
      <c r="AA135" s="147">
        <v>34</v>
      </c>
      <c r="AB135" s="147">
        <v>0</v>
      </c>
      <c r="AC135" s="147">
        <v>0</v>
      </c>
      <c r="AD135" s="147">
        <v>0</v>
      </c>
      <c r="AE135" s="147">
        <v>0</v>
      </c>
      <c r="AF135" s="147">
        <v>0</v>
      </c>
      <c r="AG135" s="147">
        <v>0</v>
      </c>
      <c r="AH135" s="147">
        <v>0</v>
      </c>
      <c r="AI135" s="147">
        <v>0</v>
      </c>
      <c r="AJ135" s="147">
        <v>0</v>
      </c>
      <c r="AK135" s="147">
        <v>0</v>
      </c>
      <c r="AL135" s="147">
        <v>0</v>
      </c>
      <c r="AM135" s="148">
        <v>1.9</v>
      </c>
      <c r="AN135" s="148"/>
      <c r="AO135" s="148">
        <v>29.3</v>
      </c>
      <c r="AP135" s="148"/>
      <c r="AQ135" s="148"/>
      <c r="AR135" s="148"/>
      <c r="AS135" s="148"/>
      <c r="AT135" s="148"/>
      <c r="AU135" s="148"/>
      <c r="AV135" s="148"/>
      <c r="AW135" s="148"/>
      <c r="AX135" s="148"/>
      <c r="BA135" s="149">
        <v>1.9</v>
      </c>
      <c r="BB135" s="149">
        <v>0</v>
      </c>
      <c r="BC135" s="149">
        <v>29.3</v>
      </c>
      <c r="BD135" s="149">
        <v>0</v>
      </c>
      <c r="BE135" s="149">
        <v>0</v>
      </c>
      <c r="BF135" s="149">
        <v>0</v>
      </c>
      <c r="BG135" s="149">
        <v>0</v>
      </c>
      <c r="BH135" s="149">
        <v>0</v>
      </c>
      <c r="BI135" s="149">
        <v>0</v>
      </c>
      <c r="BJ135" s="149">
        <v>0</v>
      </c>
      <c r="BK135" s="149">
        <v>0</v>
      </c>
      <c r="BL135" s="149">
        <v>0</v>
      </c>
      <c r="BM135" s="149">
        <v>0</v>
      </c>
      <c r="BN135" s="149">
        <v>0</v>
      </c>
    </row>
    <row r="136" spans="1:66">
      <c r="A136" s="1" t="s">
        <v>2939</v>
      </c>
      <c r="B136" s="1" t="s">
        <v>2251</v>
      </c>
      <c r="C136" s="1" t="s">
        <v>5157</v>
      </c>
      <c r="D136" s="1" t="s">
        <v>5158</v>
      </c>
      <c r="E136" s="145">
        <v>35467</v>
      </c>
      <c r="F136" s="145">
        <v>1</v>
      </c>
      <c r="G136" s="146">
        <v>39814</v>
      </c>
      <c r="H136" s="146">
        <v>40178</v>
      </c>
      <c r="I136" s="145">
        <v>2009</v>
      </c>
      <c r="J136" s="145">
        <v>12</v>
      </c>
      <c r="L136" s="145">
        <v>12</v>
      </c>
      <c r="M136" s="145">
        <v>40</v>
      </c>
      <c r="Y136" s="147">
        <v>0</v>
      </c>
      <c r="Z136" s="147">
        <v>12</v>
      </c>
      <c r="AA136" s="147">
        <v>40</v>
      </c>
      <c r="AB136" s="147">
        <v>0</v>
      </c>
      <c r="AC136" s="147">
        <v>0</v>
      </c>
      <c r="AD136" s="147">
        <v>0</v>
      </c>
      <c r="AE136" s="147">
        <v>0</v>
      </c>
      <c r="AF136" s="147">
        <v>0</v>
      </c>
      <c r="AG136" s="147">
        <v>0</v>
      </c>
      <c r="AH136" s="147">
        <v>0</v>
      </c>
      <c r="AI136" s="147">
        <v>0</v>
      </c>
      <c r="AJ136" s="147">
        <v>0</v>
      </c>
      <c r="AK136" s="147">
        <v>0</v>
      </c>
      <c r="AL136" s="147">
        <v>0</v>
      </c>
      <c r="AM136" s="148"/>
      <c r="AN136" s="148">
        <v>9.1999999999999993</v>
      </c>
      <c r="AO136" s="148">
        <v>43</v>
      </c>
      <c r="AP136" s="148"/>
      <c r="AQ136" s="148"/>
      <c r="AR136" s="148"/>
      <c r="AS136" s="148"/>
      <c r="AT136" s="148"/>
      <c r="AU136" s="148"/>
      <c r="AV136" s="148"/>
      <c r="AW136" s="148"/>
      <c r="AX136" s="148"/>
      <c r="BA136" s="149">
        <v>0</v>
      </c>
      <c r="BB136" s="149">
        <v>9.1999999999999993</v>
      </c>
      <c r="BC136" s="149">
        <v>43</v>
      </c>
      <c r="BD136" s="149">
        <v>0</v>
      </c>
      <c r="BE136" s="149">
        <v>0</v>
      </c>
      <c r="BF136" s="149">
        <v>0</v>
      </c>
      <c r="BG136" s="149">
        <v>0</v>
      </c>
      <c r="BH136" s="149">
        <v>0</v>
      </c>
      <c r="BI136" s="149">
        <v>0</v>
      </c>
      <c r="BJ136" s="149">
        <v>0</v>
      </c>
      <c r="BK136" s="149">
        <v>0</v>
      </c>
      <c r="BL136" s="149">
        <v>0</v>
      </c>
      <c r="BM136" s="149">
        <v>0</v>
      </c>
      <c r="BN136" s="149">
        <v>0</v>
      </c>
    </row>
    <row r="137" spans="1:66">
      <c r="A137" s="1" t="s">
        <v>3583</v>
      </c>
      <c r="B137" s="1" t="s">
        <v>2251</v>
      </c>
      <c r="C137" s="1" t="s">
        <v>5157</v>
      </c>
      <c r="D137" s="1" t="s">
        <v>5158</v>
      </c>
      <c r="E137" s="145">
        <v>35468</v>
      </c>
      <c r="F137" s="145">
        <v>1</v>
      </c>
      <c r="G137" s="146">
        <v>39814</v>
      </c>
      <c r="H137" s="146">
        <v>40178</v>
      </c>
      <c r="I137" s="145">
        <v>2009</v>
      </c>
      <c r="J137" s="145">
        <v>12</v>
      </c>
      <c r="M137" s="145">
        <v>60</v>
      </c>
      <c r="Y137" s="147">
        <v>0</v>
      </c>
      <c r="Z137" s="147">
        <v>0</v>
      </c>
      <c r="AA137" s="147">
        <v>60</v>
      </c>
      <c r="AB137" s="147">
        <v>0</v>
      </c>
      <c r="AC137" s="147">
        <v>0</v>
      </c>
      <c r="AD137" s="147">
        <v>0</v>
      </c>
      <c r="AE137" s="147">
        <v>0</v>
      </c>
      <c r="AF137" s="147">
        <v>0</v>
      </c>
      <c r="AG137" s="147">
        <v>0</v>
      </c>
      <c r="AH137" s="147">
        <v>0</v>
      </c>
      <c r="AI137" s="147">
        <v>0</v>
      </c>
      <c r="AJ137" s="147">
        <v>0</v>
      </c>
      <c r="AK137" s="147">
        <v>0</v>
      </c>
      <c r="AL137" s="147">
        <v>0</v>
      </c>
      <c r="AM137" s="148">
        <v>3.9</v>
      </c>
      <c r="AN137" s="148"/>
      <c r="AO137" s="148">
        <v>52.9</v>
      </c>
      <c r="AP137" s="148"/>
      <c r="AQ137" s="148"/>
      <c r="AR137" s="148"/>
      <c r="AS137" s="148"/>
      <c r="AT137" s="148"/>
      <c r="AU137" s="148"/>
      <c r="AV137" s="148"/>
      <c r="AW137" s="148"/>
      <c r="AX137" s="148"/>
      <c r="BA137" s="149">
        <v>3.9</v>
      </c>
      <c r="BB137" s="149">
        <v>0</v>
      </c>
      <c r="BC137" s="149">
        <v>52.9</v>
      </c>
      <c r="BD137" s="149">
        <v>0</v>
      </c>
      <c r="BE137" s="149">
        <v>0</v>
      </c>
      <c r="BF137" s="149">
        <v>0</v>
      </c>
      <c r="BG137" s="149">
        <v>0</v>
      </c>
      <c r="BH137" s="149">
        <v>0</v>
      </c>
      <c r="BI137" s="149">
        <v>0</v>
      </c>
      <c r="BJ137" s="149">
        <v>0</v>
      </c>
      <c r="BK137" s="149">
        <v>0</v>
      </c>
      <c r="BL137" s="149">
        <v>0</v>
      </c>
      <c r="BM137" s="149">
        <v>0</v>
      </c>
      <c r="BN137" s="149">
        <v>0</v>
      </c>
    </row>
    <row r="138" spans="1:66">
      <c r="A138" s="1" t="s">
        <v>4287</v>
      </c>
      <c r="B138" s="1" t="s">
        <v>2251</v>
      </c>
      <c r="C138" s="1" t="s">
        <v>5157</v>
      </c>
      <c r="D138" s="1" t="s">
        <v>5158</v>
      </c>
      <c r="E138" s="145">
        <v>35471</v>
      </c>
      <c r="F138" s="145">
        <v>1</v>
      </c>
      <c r="G138" s="146">
        <v>39814</v>
      </c>
      <c r="H138" s="146">
        <v>40178</v>
      </c>
      <c r="I138" s="145">
        <v>2009</v>
      </c>
      <c r="J138" s="145">
        <v>12</v>
      </c>
      <c r="M138" s="145">
        <v>32</v>
      </c>
      <c r="Y138" s="147">
        <v>0</v>
      </c>
      <c r="Z138" s="147">
        <v>0</v>
      </c>
      <c r="AA138" s="147">
        <v>32</v>
      </c>
      <c r="AB138" s="147">
        <v>0</v>
      </c>
      <c r="AC138" s="147">
        <v>0</v>
      </c>
      <c r="AD138" s="147">
        <v>0</v>
      </c>
      <c r="AE138" s="147">
        <v>0</v>
      </c>
      <c r="AF138" s="147">
        <v>0</v>
      </c>
      <c r="AG138" s="147">
        <v>0</v>
      </c>
      <c r="AH138" s="147">
        <v>0</v>
      </c>
      <c r="AI138" s="147">
        <v>0</v>
      </c>
      <c r="AJ138" s="147">
        <v>0</v>
      </c>
      <c r="AK138" s="147">
        <v>0</v>
      </c>
      <c r="AL138" s="147">
        <v>0</v>
      </c>
      <c r="AM138" s="148">
        <v>1.8</v>
      </c>
      <c r="AN138" s="148"/>
      <c r="AO138" s="148">
        <v>29.9</v>
      </c>
      <c r="AP138" s="148"/>
      <c r="AQ138" s="148"/>
      <c r="AR138" s="148"/>
      <c r="AS138" s="148"/>
      <c r="AT138" s="148"/>
      <c r="AU138" s="148"/>
      <c r="AV138" s="148"/>
      <c r="AW138" s="148"/>
      <c r="AX138" s="148"/>
      <c r="BA138" s="149">
        <v>1.8</v>
      </c>
      <c r="BB138" s="149">
        <v>0</v>
      </c>
      <c r="BC138" s="149">
        <v>29.9</v>
      </c>
      <c r="BD138" s="149">
        <v>0</v>
      </c>
      <c r="BE138" s="149">
        <v>0</v>
      </c>
      <c r="BF138" s="149">
        <v>0</v>
      </c>
      <c r="BG138" s="149">
        <v>0</v>
      </c>
      <c r="BH138" s="149">
        <v>0</v>
      </c>
      <c r="BI138" s="149">
        <v>0</v>
      </c>
      <c r="BJ138" s="149">
        <v>0</v>
      </c>
      <c r="BK138" s="149">
        <v>0</v>
      </c>
      <c r="BL138" s="149">
        <v>0</v>
      </c>
      <c r="BM138" s="149">
        <v>0</v>
      </c>
      <c r="BN138" s="149">
        <v>0</v>
      </c>
    </row>
    <row r="139" spans="1:66">
      <c r="A139" s="1" t="s">
        <v>2130</v>
      </c>
      <c r="B139" s="1" t="s">
        <v>2251</v>
      </c>
      <c r="C139" s="1" t="s">
        <v>5157</v>
      </c>
      <c r="D139" s="1" t="s">
        <v>5158</v>
      </c>
      <c r="E139" s="145">
        <v>35472</v>
      </c>
      <c r="F139" s="145">
        <v>1</v>
      </c>
      <c r="G139" s="146">
        <v>39814</v>
      </c>
      <c r="H139" s="146">
        <v>40178</v>
      </c>
      <c r="I139" s="145">
        <v>2009</v>
      </c>
      <c r="J139" s="145">
        <v>12</v>
      </c>
      <c r="L139" s="145">
        <v>8</v>
      </c>
      <c r="M139" s="145">
        <v>16</v>
      </c>
      <c r="Y139" s="147">
        <v>0</v>
      </c>
      <c r="Z139" s="147">
        <v>8</v>
      </c>
      <c r="AA139" s="147">
        <v>16</v>
      </c>
      <c r="AB139" s="147">
        <v>0</v>
      </c>
      <c r="AC139" s="147">
        <v>0</v>
      </c>
      <c r="AD139" s="147">
        <v>0</v>
      </c>
      <c r="AE139" s="147">
        <v>0</v>
      </c>
      <c r="AF139" s="147">
        <v>0</v>
      </c>
      <c r="AG139" s="147">
        <v>0</v>
      </c>
      <c r="AH139" s="147">
        <v>0</v>
      </c>
      <c r="AI139" s="147">
        <v>0</v>
      </c>
      <c r="AJ139" s="147">
        <v>0</v>
      </c>
      <c r="AK139" s="147">
        <v>0</v>
      </c>
      <c r="AL139" s="147">
        <v>0</v>
      </c>
      <c r="AM139" s="148"/>
      <c r="AN139" s="148">
        <v>6.1</v>
      </c>
      <c r="AO139" s="148">
        <v>15.6</v>
      </c>
      <c r="AP139" s="148"/>
      <c r="AQ139" s="148"/>
      <c r="AR139" s="148"/>
      <c r="AS139" s="148"/>
      <c r="AT139" s="148"/>
      <c r="AU139" s="148"/>
      <c r="AV139" s="148"/>
      <c r="AW139" s="148"/>
      <c r="AX139" s="148"/>
      <c r="BA139" s="149">
        <v>0</v>
      </c>
      <c r="BB139" s="149">
        <v>6.1</v>
      </c>
      <c r="BC139" s="149">
        <v>15.6</v>
      </c>
      <c r="BD139" s="149">
        <v>0</v>
      </c>
      <c r="BE139" s="149">
        <v>0</v>
      </c>
      <c r="BF139" s="149">
        <v>0</v>
      </c>
      <c r="BG139" s="149">
        <v>0</v>
      </c>
      <c r="BH139" s="149">
        <v>0</v>
      </c>
      <c r="BI139" s="149">
        <v>0</v>
      </c>
      <c r="BJ139" s="149">
        <v>0</v>
      </c>
      <c r="BK139" s="149">
        <v>0</v>
      </c>
      <c r="BL139" s="149">
        <v>0</v>
      </c>
      <c r="BM139" s="149">
        <v>0</v>
      </c>
      <c r="BN139" s="149">
        <v>0</v>
      </c>
    </row>
    <row r="140" spans="1:66">
      <c r="A140" s="1" t="s">
        <v>2130</v>
      </c>
      <c r="B140" s="1" t="s">
        <v>2251</v>
      </c>
      <c r="C140" s="1" t="s">
        <v>5157</v>
      </c>
      <c r="D140" s="1" t="s">
        <v>5158</v>
      </c>
      <c r="E140" s="145">
        <v>35475</v>
      </c>
      <c r="F140" s="145" t="s">
        <v>5181</v>
      </c>
      <c r="G140" s="146">
        <v>39814</v>
      </c>
      <c r="H140" s="146">
        <v>40178</v>
      </c>
      <c r="I140" s="145">
        <v>2009</v>
      </c>
      <c r="J140" s="145">
        <v>12</v>
      </c>
      <c r="M140" s="145">
        <v>41</v>
      </c>
      <c r="Y140" s="147">
        <v>0</v>
      </c>
      <c r="Z140" s="147">
        <v>0</v>
      </c>
      <c r="AA140" s="147">
        <v>41</v>
      </c>
      <c r="AB140" s="147">
        <v>0</v>
      </c>
      <c r="AC140" s="147">
        <v>0</v>
      </c>
      <c r="AD140" s="147">
        <v>0</v>
      </c>
      <c r="AE140" s="147">
        <v>0</v>
      </c>
      <c r="AF140" s="147">
        <v>0</v>
      </c>
      <c r="AG140" s="147">
        <v>0</v>
      </c>
      <c r="AH140" s="147">
        <v>0</v>
      </c>
      <c r="AI140" s="147">
        <v>0</v>
      </c>
      <c r="AJ140" s="147">
        <v>0</v>
      </c>
      <c r="AK140" s="147">
        <v>0</v>
      </c>
      <c r="AL140" s="147">
        <v>0</v>
      </c>
      <c r="AM140" s="148">
        <v>3.2</v>
      </c>
      <c r="AN140" s="148"/>
      <c r="AO140" s="148">
        <v>36.5</v>
      </c>
      <c r="AP140" s="148"/>
      <c r="AQ140" s="148"/>
      <c r="AR140" s="148"/>
      <c r="AS140" s="148"/>
      <c r="AT140" s="148"/>
      <c r="AU140" s="148"/>
      <c r="AV140" s="148"/>
      <c r="AW140" s="148"/>
      <c r="AX140" s="148"/>
      <c r="BA140" s="149">
        <v>3.2</v>
      </c>
      <c r="BB140" s="149">
        <v>0</v>
      </c>
      <c r="BC140" s="149">
        <v>36.5</v>
      </c>
      <c r="BD140" s="149">
        <v>0</v>
      </c>
      <c r="BE140" s="149">
        <v>0</v>
      </c>
      <c r="BF140" s="149">
        <v>0</v>
      </c>
      <c r="BG140" s="149">
        <v>0</v>
      </c>
      <c r="BH140" s="149">
        <v>0</v>
      </c>
      <c r="BI140" s="149">
        <v>0</v>
      </c>
      <c r="BJ140" s="149">
        <v>0</v>
      </c>
      <c r="BK140" s="149">
        <v>0</v>
      </c>
      <c r="BL140" s="149">
        <v>0</v>
      </c>
      <c r="BM140" s="149">
        <v>0</v>
      </c>
      <c r="BN140" s="149">
        <v>0</v>
      </c>
    </row>
    <row r="141" spans="1:66">
      <c r="A141" s="1" t="s">
        <v>4287</v>
      </c>
      <c r="B141" s="1" t="s">
        <v>2251</v>
      </c>
      <c r="C141" s="1" t="s">
        <v>5157</v>
      </c>
      <c r="D141" s="1" t="s">
        <v>5158</v>
      </c>
      <c r="E141" s="145">
        <v>35477</v>
      </c>
      <c r="F141" s="145" t="s">
        <v>5182</v>
      </c>
      <c r="G141" s="146">
        <v>39814</v>
      </c>
      <c r="H141" s="146">
        <v>39903</v>
      </c>
      <c r="I141" s="145">
        <v>2009</v>
      </c>
      <c r="J141" s="145">
        <v>3</v>
      </c>
      <c r="M141" s="145">
        <v>24</v>
      </c>
      <c r="S141" s="1">
        <v>1</v>
      </c>
      <c r="Y141" s="147">
        <v>0</v>
      </c>
      <c r="Z141" s="147">
        <v>0</v>
      </c>
      <c r="AA141" s="147">
        <v>6</v>
      </c>
      <c r="AB141" s="147">
        <v>0</v>
      </c>
      <c r="AC141" s="147">
        <v>0</v>
      </c>
      <c r="AD141" s="147">
        <v>0</v>
      </c>
      <c r="AE141" s="147">
        <v>0</v>
      </c>
      <c r="AF141" s="147">
        <v>0</v>
      </c>
      <c r="AG141" s="147">
        <v>0.25</v>
      </c>
      <c r="AH141" s="147">
        <v>0</v>
      </c>
      <c r="AI141" s="147">
        <v>0</v>
      </c>
      <c r="AJ141" s="147">
        <v>0</v>
      </c>
      <c r="AK141" s="147">
        <v>0</v>
      </c>
      <c r="AL141" s="147">
        <v>0</v>
      </c>
      <c r="AM141" s="148">
        <v>0.7</v>
      </c>
      <c r="AN141" s="148"/>
      <c r="AO141" s="148">
        <v>24.3</v>
      </c>
      <c r="AP141" s="148"/>
      <c r="AQ141" s="148"/>
      <c r="AR141" s="148"/>
      <c r="AS141" s="148"/>
      <c r="AT141" s="148"/>
      <c r="AU141" s="148">
        <v>1</v>
      </c>
      <c r="AV141" s="148"/>
      <c r="AW141" s="148"/>
      <c r="AX141" s="148"/>
      <c r="BA141" s="149">
        <v>0.17499999999999999</v>
      </c>
      <c r="BB141" s="149">
        <v>0</v>
      </c>
      <c r="BC141" s="149">
        <v>6.0750000000000002</v>
      </c>
      <c r="BD141" s="149">
        <v>0</v>
      </c>
      <c r="BE141" s="149">
        <v>0</v>
      </c>
      <c r="BF141" s="149">
        <v>0</v>
      </c>
      <c r="BG141" s="149">
        <v>0</v>
      </c>
      <c r="BH141" s="149">
        <v>0</v>
      </c>
      <c r="BI141" s="149">
        <v>0.25</v>
      </c>
      <c r="BJ141" s="149">
        <v>0</v>
      </c>
      <c r="BK141" s="149">
        <v>0</v>
      </c>
      <c r="BL141" s="149">
        <v>0</v>
      </c>
      <c r="BM141" s="149">
        <v>0</v>
      </c>
      <c r="BN141" s="149">
        <v>0</v>
      </c>
    </row>
    <row r="142" spans="1:66">
      <c r="A142" s="1" t="s">
        <v>4287</v>
      </c>
      <c r="B142" s="1" t="s">
        <v>2251</v>
      </c>
      <c r="C142" s="1" t="s">
        <v>5157</v>
      </c>
      <c r="D142" s="1" t="s">
        <v>5158</v>
      </c>
      <c r="E142" s="145">
        <v>35477</v>
      </c>
      <c r="F142" s="145" t="s">
        <v>5182</v>
      </c>
      <c r="G142" s="146">
        <v>39904</v>
      </c>
      <c r="H142" s="146">
        <v>40178</v>
      </c>
      <c r="I142" s="145">
        <v>2009</v>
      </c>
      <c r="J142" s="145">
        <v>9</v>
      </c>
      <c r="M142" s="145">
        <v>23</v>
      </c>
      <c r="S142" s="1">
        <v>2</v>
      </c>
      <c r="Y142" s="147">
        <v>0</v>
      </c>
      <c r="Z142" s="147">
        <v>0</v>
      </c>
      <c r="AA142" s="147">
        <v>17.25</v>
      </c>
      <c r="AB142" s="147">
        <v>0</v>
      </c>
      <c r="AC142" s="147">
        <v>0</v>
      </c>
      <c r="AD142" s="147">
        <v>0</v>
      </c>
      <c r="AE142" s="147">
        <v>0</v>
      </c>
      <c r="AF142" s="147">
        <v>0</v>
      </c>
      <c r="AG142" s="147">
        <v>1.5</v>
      </c>
      <c r="AH142" s="147">
        <v>0</v>
      </c>
      <c r="AI142" s="147">
        <v>0</v>
      </c>
      <c r="AJ142" s="147">
        <v>0</v>
      </c>
      <c r="AK142" s="147">
        <v>0</v>
      </c>
      <c r="AL142" s="147">
        <v>0</v>
      </c>
      <c r="AM142" s="148">
        <v>0.7</v>
      </c>
      <c r="AN142" s="148"/>
      <c r="AO142" s="148">
        <v>23.3</v>
      </c>
      <c r="AP142" s="148"/>
      <c r="AQ142" s="148"/>
      <c r="AR142" s="148"/>
      <c r="AS142" s="148"/>
      <c r="AT142" s="148"/>
      <c r="AU142" s="148">
        <v>2</v>
      </c>
      <c r="AV142" s="148"/>
      <c r="AW142" s="148"/>
      <c r="AX142" s="148"/>
      <c r="BA142" s="149">
        <v>0.52500000000000002</v>
      </c>
      <c r="BB142" s="149">
        <v>0</v>
      </c>
      <c r="BC142" s="149">
        <v>17.475000000000001</v>
      </c>
      <c r="BD142" s="149">
        <v>0</v>
      </c>
      <c r="BE142" s="149">
        <v>0</v>
      </c>
      <c r="BF142" s="149">
        <v>0</v>
      </c>
      <c r="BG142" s="149">
        <v>0</v>
      </c>
      <c r="BH142" s="149">
        <v>0</v>
      </c>
      <c r="BI142" s="149">
        <v>1.5</v>
      </c>
      <c r="BJ142" s="149">
        <v>0</v>
      </c>
      <c r="BK142" s="149">
        <v>0</v>
      </c>
      <c r="BL142" s="149">
        <v>0</v>
      </c>
      <c r="BM142" s="149">
        <v>0</v>
      </c>
      <c r="BN142" s="149">
        <v>0</v>
      </c>
    </row>
    <row r="143" spans="1:66">
      <c r="A143" s="1" t="s">
        <v>4617</v>
      </c>
      <c r="B143" s="1" t="s">
        <v>2251</v>
      </c>
      <c r="C143" s="1" t="s">
        <v>5157</v>
      </c>
      <c r="D143" s="1" t="s">
        <v>5158</v>
      </c>
      <c r="E143" s="145">
        <v>35483</v>
      </c>
      <c r="F143" s="145">
        <v>2</v>
      </c>
      <c r="G143" s="146">
        <v>39814</v>
      </c>
      <c r="H143" s="146">
        <v>40178</v>
      </c>
      <c r="I143" s="145">
        <v>2009</v>
      </c>
      <c r="J143" s="145">
        <v>12</v>
      </c>
      <c r="L143" s="145">
        <v>6</v>
      </c>
      <c r="M143" s="145">
        <v>24</v>
      </c>
      <c r="Y143" s="147">
        <v>0</v>
      </c>
      <c r="Z143" s="147">
        <v>6</v>
      </c>
      <c r="AA143" s="147">
        <v>24</v>
      </c>
      <c r="AB143" s="147">
        <v>0</v>
      </c>
      <c r="AC143" s="147">
        <v>0</v>
      </c>
      <c r="AD143" s="147">
        <v>0</v>
      </c>
      <c r="AE143" s="147">
        <v>0</v>
      </c>
      <c r="AF143" s="147">
        <v>0</v>
      </c>
      <c r="AG143" s="147">
        <v>0</v>
      </c>
      <c r="AH143" s="147">
        <v>0</v>
      </c>
      <c r="AI143" s="147">
        <v>0</v>
      </c>
      <c r="AJ143" s="147">
        <v>0</v>
      </c>
      <c r="AK143" s="147">
        <v>0</v>
      </c>
      <c r="AL143" s="147">
        <v>0</v>
      </c>
      <c r="AM143" s="148"/>
      <c r="AN143" s="148">
        <v>5.4</v>
      </c>
      <c r="AO143" s="148">
        <v>25.1</v>
      </c>
      <c r="AP143" s="148"/>
      <c r="AQ143" s="148"/>
      <c r="AR143" s="148"/>
      <c r="AS143" s="148"/>
      <c r="AT143" s="148"/>
      <c r="AU143" s="148"/>
      <c r="AV143" s="148"/>
      <c r="AW143" s="148"/>
      <c r="AX143" s="148"/>
      <c r="BA143" s="149">
        <v>0</v>
      </c>
      <c r="BB143" s="149">
        <v>5.4</v>
      </c>
      <c r="BC143" s="149">
        <v>25.1</v>
      </c>
      <c r="BD143" s="149">
        <v>0</v>
      </c>
      <c r="BE143" s="149">
        <v>0</v>
      </c>
      <c r="BF143" s="149">
        <v>0</v>
      </c>
      <c r="BG143" s="149">
        <v>0</v>
      </c>
      <c r="BH143" s="149">
        <v>0</v>
      </c>
      <c r="BI143" s="149">
        <v>0</v>
      </c>
      <c r="BJ143" s="149">
        <v>0</v>
      </c>
      <c r="BK143" s="149">
        <v>0</v>
      </c>
      <c r="BL143" s="149">
        <v>0</v>
      </c>
      <c r="BM143" s="149">
        <v>0</v>
      </c>
      <c r="BN143" s="149">
        <v>0</v>
      </c>
    </row>
    <row r="144" spans="1:66">
      <c r="A144" s="1" t="s">
        <v>3166</v>
      </c>
      <c r="B144" s="1" t="s">
        <v>2251</v>
      </c>
      <c r="C144" s="1" t="s">
        <v>5157</v>
      </c>
      <c r="D144" s="1" t="s">
        <v>5158</v>
      </c>
      <c r="E144" s="145">
        <v>35484</v>
      </c>
      <c r="F144" s="145">
        <v>1</v>
      </c>
      <c r="G144" s="146">
        <v>39814</v>
      </c>
      <c r="H144" s="146">
        <v>40178</v>
      </c>
      <c r="I144" s="145">
        <v>2009</v>
      </c>
      <c r="J144" s="145">
        <v>12</v>
      </c>
      <c r="M144" s="145">
        <v>34</v>
      </c>
      <c r="Y144" s="147">
        <v>0</v>
      </c>
      <c r="Z144" s="147">
        <v>0</v>
      </c>
      <c r="AA144" s="147">
        <v>34</v>
      </c>
      <c r="AB144" s="147">
        <v>0</v>
      </c>
      <c r="AC144" s="147">
        <v>0</v>
      </c>
      <c r="AD144" s="147">
        <v>0</v>
      </c>
      <c r="AE144" s="147">
        <v>0</v>
      </c>
      <c r="AF144" s="147">
        <v>0</v>
      </c>
      <c r="AG144" s="147">
        <v>0</v>
      </c>
      <c r="AH144" s="147">
        <v>0</v>
      </c>
      <c r="AI144" s="147">
        <v>0</v>
      </c>
      <c r="AJ144" s="147">
        <v>0</v>
      </c>
      <c r="AK144" s="147">
        <v>0</v>
      </c>
      <c r="AL144" s="147">
        <v>0</v>
      </c>
      <c r="AM144" s="148">
        <v>3.4</v>
      </c>
      <c r="AN144" s="148"/>
      <c r="AO144" s="148">
        <v>24.9</v>
      </c>
      <c r="AP144" s="148"/>
      <c r="AQ144" s="148"/>
      <c r="AR144" s="148"/>
      <c r="AS144" s="148"/>
      <c r="AT144" s="148"/>
      <c r="AU144" s="148"/>
      <c r="AV144" s="148"/>
      <c r="AW144" s="148"/>
      <c r="AX144" s="148"/>
      <c r="BA144" s="149">
        <v>3.4</v>
      </c>
      <c r="BB144" s="149">
        <v>0</v>
      </c>
      <c r="BC144" s="149">
        <v>24.9</v>
      </c>
      <c r="BD144" s="149">
        <v>0</v>
      </c>
      <c r="BE144" s="149">
        <v>0</v>
      </c>
      <c r="BF144" s="149">
        <v>0</v>
      </c>
      <c r="BG144" s="149">
        <v>0</v>
      </c>
      <c r="BH144" s="149">
        <v>0</v>
      </c>
      <c r="BI144" s="149">
        <v>0</v>
      </c>
      <c r="BJ144" s="149">
        <v>0</v>
      </c>
      <c r="BK144" s="149">
        <v>0</v>
      </c>
      <c r="BL144" s="149">
        <v>0</v>
      </c>
      <c r="BM144" s="149">
        <v>0</v>
      </c>
      <c r="BN144" s="149">
        <v>0</v>
      </c>
    </row>
    <row r="145" spans="1:68">
      <c r="A145" s="1" t="s">
        <v>3583</v>
      </c>
      <c r="B145" s="1" t="s">
        <v>2251</v>
      </c>
      <c r="C145" s="1" t="s">
        <v>5157</v>
      </c>
      <c r="D145" s="1" t="s">
        <v>5158</v>
      </c>
      <c r="E145" s="145">
        <v>35488</v>
      </c>
      <c r="F145" s="145">
        <v>8</v>
      </c>
      <c r="G145" s="146">
        <v>39814</v>
      </c>
      <c r="H145" s="146">
        <v>40178</v>
      </c>
      <c r="I145" s="145">
        <v>2009</v>
      </c>
      <c r="J145" s="145">
        <v>12</v>
      </c>
      <c r="M145" s="145">
        <v>20</v>
      </c>
      <c r="Y145" s="147">
        <v>0</v>
      </c>
      <c r="Z145" s="147">
        <v>0</v>
      </c>
      <c r="AA145" s="147">
        <v>20</v>
      </c>
      <c r="AB145" s="147">
        <v>0</v>
      </c>
      <c r="AC145" s="147">
        <v>0</v>
      </c>
      <c r="AD145" s="147">
        <v>0</v>
      </c>
      <c r="AE145" s="147">
        <v>0</v>
      </c>
      <c r="AF145" s="147">
        <v>0</v>
      </c>
      <c r="AG145" s="147">
        <v>0</v>
      </c>
      <c r="AH145" s="147">
        <v>0</v>
      </c>
      <c r="AI145" s="147">
        <v>0</v>
      </c>
      <c r="AJ145" s="147">
        <v>0</v>
      </c>
      <c r="AK145" s="147">
        <v>0</v>
      </c>
      <c r="AL145" s="147">
        <v>0</v>
      </c>
      <c r="AM145" s="148"/>
      <c r="AN145" s="148"/>
      <c r="AO145" s="148">
        <v>20</v>
      </c>
      <c r="AP145" s="148"/>
      <c r="AQ145" s="148"/>
      <c r="AR145" s="148"/>
      <c r="AS145" s="148"/>
      <c r="AT145" s="148"/>
      <c r="AU145" s="148"/>
      <c r="AV145" s="148"/>
      <c r="AW145" s="148"/>
      <c r="AX145" s="148"/>
      <c r="BA145" s="149">
        <v>0</v>
      </c>
      <c r="BB145" s="149">
        <v>0</v>
      </c>
      <c r="BC145" s="149">
        <v>20</v>
      </c>
      <c r="BD145" s="149">
        <v>0</v>
      </c>
      <c r="BE145" s="149">
        <v>0</v>
      </c>
      <c r="BF145" s="149">
        <v>0</v>
      </c>
      <c r="BG145" s="149">
        <v>0</v>
      </c>
      <c r="BH145" s="149">
        <v>0</v>
      </c>
      <c r="BI145" s="149">
        <v>0</v>
      </c>
      <c r="BJ145" s="149">
        <v>0</v>
      </c>
      <c r="BK145" s="149">
        <v>0</v>
      </c>
      <c r="BL145" s="149">
        <v>0</v>
      </c>
      <c r="BM145" s="149">
        <v>0</v>
      </c>
      <c r="BN145" s="149">
        <v>0</v>
      </c>
    </row>
    <row r="146" spans="1:68">
      <c r="A146" s="1" t="s">
        <v>2027</v>
      </c>
      <c r="B146" s="1" t="s">
        <v>2250</v>
      </c>
      <c r="C146" s="1" t="s">
        <v>5157</v>
      </c>
      <c r="D146" s="1" t="s">
        <v>5158</v>
      </c>
      <c r="E146" s="145">
        <v>35490</v>
      </c>
      <c r="F146" s="145">
        <v>2</v>
      </c>
      <c r="G146" s="146">
        <v>39814</v>
      </c>
      <c r="H146" s="146">
        <v>39858</v>
      </c>
      <c r="I146" s="145">
        <v>2009</v>
      </c>
      <c r="J146" s="145">
        <v>1.5</v>
      </c>
      <c r="K146" s="145">
        <v>12</v>
      </c>
      <c r="M146" s="145">
        <v>80</v>
      </c>
      <c r="Y146" s="147">
        <v>1.5</v>
      </c>
      <c r="Z146" s="147">
        <v>0</v>
      </c>
      <c r="AA146" s="147">
        <v>10</v>
      </c>
      <c r="AB146" s="147">
        <v>0</v>
      </c>
      <c r="AC146" s="147">
        <v>0</v>
      </c>
      <c r="AD146" s="147">
        <v>0</v>
      </c>
      <c r="AE146" s="147">
        <v>0</v>
      </c>
      <c r="AF146" s="147">
        <v>0</v>
      </c>
      <c r="AG146" s="147">
        <v>0</v>
      </c>
      <c r="AH146" s="147">
        <v>0</v>
      </c>
      <c r="AI146" s="147">
        <v>0</v>
      </c>
      <c r="AJ146" s="147">
        <v>0</v>
      </c>
      <c r="AK146" s="147">
        <v>0</v>
      </c>
      <c r="AL146" s="147">
        <v>0</v>
      </c>
      <c r="AM146" s="148">
        <v>12</v>
      </c>
      <c r="AN146" s="148"/>
      <c r="AO146" s="148">
        <v>60</v>
      </c>
      <c r="AP146" s="148"/>
      <c r="AQ146" s="148"/>
      <c r="AR146" s="148"/>
      <c r="AS146" s="148"/>
      <c r="AT146" s="148"/>
      <c r="AU146" s="148"/>
      <c r="AV146" s="148"/>
      <c r="AW146" s="148"/>
      <c r="AX146" s="148"/>
      <c r="BA146" s="149">
        <v>1.5</v>
      </c>
      <c r="BB146" s="149">
        <v>0</v>
      </c>
      <c r="BC146" s="149">
        <v>7.5</v>
      </c>
      <c r="BD146" s="149">
        <v>0</v>
      </c>
      <c r="BE146" s="149">
        <v>0</v>
      </c>
      <c r="BF146" s="149">
        <v>0</v>
      </c>
      <c r="BG146" s="149">
        <v>0</v>
      </c>
      <c r="BH146" s="149">
        <v>0</v>
      </c>
      <c r="BI146" s="149">
        <v>0</v>
      </c>
      <c r="BJ146" s="149">
        <v>0</v>
      </c>
      <c r="BK146" s="149">
        <v>0</v>
      </c>
      <c r="BL146" s="149">
        <v>0</v>
      </c>
      <c r="BM146" s="149">
        <v>0</v>
      </c>
      <c r="BN146" s="149">
        <v>0</v>
      </c>
    </row>
    <row r="147" spans="1:68">
      <c r="A147" s="1" t="s">
        <v>2027</v>
      </c>
      <c r="B147" s="1" t="s">
        <v>2250</v>
      </c>
      <c r="C147" s="1" t="s">
        <v>5157</v>
      </c>
      <c r="D147" s="1" t="s">
        <v>5158</v>
      </c>
      <c r="E147" s="145">
        <v>35490</v>
      </c>
      <c r="F147" s="145">
        <v>2</v>
      </c>
      <c r="G147" s="146">
        <v>39859</v>
      </c>
      <c r="H147" s="146">
        <v>40178</v>
      </c>
      <c r="I147" s="145">
        <v>2009</v>
      </c>
      <c r="J147" s="145">
        <v>10.5</v>
      </c>
      <c r="K147" s="145">
        <v>13</v>
      </c>
      <c r="M147" s="155">
        <v>80</v>
      </c>
      <c r="Y147" s="147">
        <v>11.375</v>
      </c>
      <c r="Z147" s="147">
        <v>0</v>
      </c>
      <c r="AA147" s="147">
        <v>70</v>
      </c>
      <c r="AB147" s="147">
        <v>0</v>
      </c>
      <c r="AC147" s="147">
        <v>0</v>
      </c>
      <c r="AD147" s="147">
        <v>0</v>
      </c>
      <c r="AE147" s="147">
        <v>0</v>
      </c>
      <c r="AF147" s="147">
        <v>0</v>
      </c>
      <c r="AG147" s="147">
        <v>0</v>
      </c>
      <c r="AH147" s="147">
        <v>0</v>
      </c>
      <c r="AI147" s="147">
        <v>0</v>
      </c>
      <c r="AJ147" s="147">
        <v>0</v>
      </c>
      <c r="AK147" s="147">
        <v>0</v>
      </c>
      <c r="AL147" s="147">
        <v>0</v>
      </c>
      <c r="AM147" s="148">
        <v>13</v>
      </c>
      <c r="AN147" s="148"/>
      <c r="AO147" s="148">
        <v>60</v>
      </c>
      <c r="AP147" s="148"/>
      <c r="AQ147" s="148"/>
      <c r="AR147" s="148"/>
      <c r="AS147" s="148"/>
      <c r="AT147" s="148"/>
      <c r="AU147" s="148"/>
      <c r="AV147" s="148"/>
      <c r="AW147" s="148"/>
      <c r="AX147" s="148"/>
      <c r="BA147" s="149">
        <v>11.375</v>
      </c>
      <c r="BB147" s="149">
        <v>0</v>
      </c>
      <c r="BC147" s="149">
        <v>52.5</v>
      </c>
      <c r="BD147" s="149">
        <v>0</v>
      </c>
      <c r="BE147" s="149">
        <v>0</v>
      </c>
      <c r="BF147" s="149">
        <v>0</v>
      </c>
      <c r="BG147" s="149">
        <v>0</v>
      </c>
      <c r="BH147" s="149">
        <v>0</v>
      </c>
      <c r="BI147" s="149">
        <v>0</v>
      </c>
      <c r="BJ147" s="149">
        <v>0</v>
      </c>
      <c r="BK147" s="149">
        <v>0</v>
      </c>
      <c r="BL147" s="149">
        <v>0</v>
      </c>
      <c r="BM147" s="149">
        <v>0</v>
      </c>
      <c r="BN147" s="149">
        <v>0</v>
      </c>
      <c r="BO147" s="144">
        <v>1</v>
      </c>
      <c r="BP147" s="144" t="s">
        <v>5183</v>
      </c>
    </row>
    <row r="148" spans="1:68">
      <c r="A148" s="1" t="s">
        <v>3166</v>
      </c>
      <c r="B148" s="1" t="s">
        <v>2251</v>
      </c>
      <c r="C148" s="1" t="s">
        <v>5157</v>
      </c>
      <c r="D148" s="1" t="s">
        <v>5158</v>
      </c>
      <c r="E148" s="145">
        <v>35492</v>
      </c>
      <c r="F148" s="145">
        <v>1</v>
      </c>
      <c r="G148" s="146">
        <v>39814</v>
      </c>
      <c r="H148" s="146">
        <v>40178</v>
      </c>
      <c r="I148" s="145">
        <v>2009</v>
      </c>
      <c r="J148" s="145">
        <v>12</v>
      </c>
      <c r="M148" s="145">
        <v>35</v>
      </c>
      <c r="Y148" s="147">
        <v>0</v>
      </c>
      <c r="Z148" s="147">
        <v>0</v>
      </c>
      <c r="AA148" s="147">
        <v>35</v>
      </c>
      <c r="AB148" s="147">
        <v>0</v>
      </c>
      <c r="AC148" s="147">
        <v>0</v>
      </c>
      <c r="AD148" s="147">
        <v>0</v>
      </c>
      <c r="AE148" s="147">
        <v>0</v>
      </c>
      <c r="AF148" s="147">
        <v>0</v>
      </c>
      <c r="AG148" s="147">
        <v>0</v>
      </c>
      <c r="AH148" s="147">
        <v>0</v>
      </c>
      <c r="AI148" s="147">
        <v>0</v>
      </c>
      <c r="AJ148" s="147">
        <v>0</v>
      </c>
      <c r="AK148" s="147">
        <v>0</v>
      </c>
      <c r="AL148" s="147">
        <v>0</v>
      </c>
      <c r="AM148" s="148">
        <v>2.1</v>
      </c>
      <c r="AN148" s="148"/>
      <c r="AO148" s="148">
        <v>31.4</v>
      </c>
      <c r="AP148" s="148"/>
      <c r="AQ148" s="148"/>
      <c r="AR148" s="148"/>
      <c r="AS148" s="148"/>
      <c r="AT148" s="148"/>
      <c r="AU148" s="148"/>
      <c r="AV148" s="148"/>
      <c r="AW148" s="148"/>
      <c r="AX148" s="148"/>
      <c r="BA148" s="149">
        <v>2.1</v>
      </c>
      <c r="BB148" s="149">
        <v>0</v>
      </c>
      <c r="BC148" s="149">
        <v>31.4</v>
      </c>
      <c r="BD148" s="149">
        <v>0</v>
      </c>
      <c r="BE148" s="149">
        <v>0</v>
      </c>
      <c r="BF148" s="149">
        <v>0</v>
      </c>
      <c r="BG148" s="149">
        <v>0</v>
      </c>
      <c r="BH148" s="149">
        <v>0</v>
      </c>
      <c r="BI148" s="149">
        <v>0</v>
      </c>
      <c r="BJ148" s="149">
        <v>0</v>
      </c>
      <c r="BK148" s="149">
        <v>0</v>
      </c>
      <c r="BL148" s="149">
        <v>0</v>
      </c>
      <c r="BM148" s="149">
        <v>0</v>
      </c>
      <c r="BN148" s="149">
        <v>0</v>
      </c>
    </row>
    <row r="149" spans="1:68">
      <c r="A149" s="1" t="s">
        <v>3166</v>
      </c>
      <c r="B149" s="1" t="s">
        <v>2251</v>
      </c>
      <c r="C149" s="1" t="s">
        <v>5157</v>
      </c>
      <c r="D149" s="1" t="s">
        <v>5158</v>
      </c>
      <c r="E149" s="145">
        <v>35493</v>
      </c>
      <c r="F149" s="145">
        <v>8</v>
      </c>
      <c r="G149" s="146">
        <v>39814</v>
      </c>
      <c r="H149" s="146">
        <v>40178</v>
      </c>
      <c r="I149" s="145">
        <v>2009</v>
      </c>
      <c r="J149" s="145">
        <v>12</v>
      </c>
      <c r="M149" s="145">
        <v>30</v>
      </c>
      <c r="Y149" s="147">
        <v>0</v>
      </c>
      <c r="Z149" s="147">
        <v>0</v>
      </c>
      <c r="AA149" s="147">
        <v>30</v>
      </c>
      <c r="AB149" s="147">
        <v>0</v>
      </c>
      <c r="AC149" s="147">
        <v>0</v>
      </c>
      <c r="AD149" s="147">
        <v>0</v>
      </c>
      <c r="AE149" s="147">
        <v>0</v>
      </c>
      <c r="AF149" s="147">
        <v>0</v>
      </c>
      <c r="AG149" s="147">
        <v>0</v>
      </c>
      <c r="AH149" s="147">
        <v>0</v>
      </c>
      <c r="AI149" s="147">
        <v>0</v>
      </c>
      <c r="AJ149" s="147">
        <v>0</v>
      </c>
      <c r="AK149" s="147">
        <v>0</v>
      </c>
      <c r="AL149" s="147">
        <v>0</v>
      </c>
      <c r="AM149" s="148"/>
      <c r="AN149" s="148"/>
      <c r="AO149" s="148">
        <v>30</v>
      </c>
      <c r="AP149" s="148"/>
      <c r="AQ149" s="148"/>
      <c r="AR149" s="148"/>
      <c r="AS149" s="148"/>
      <c r="AT149" s="148"/>
      <c r="AU149" s="148"/>
      <c r="AV149" s="148"/>
      <c r="AW149" s="148"/>
      <c r="AX149" s="148"/>
      <c r="BA149" s="149">
        <v>0</v>
      </c>
      <c r="BB149" s="149">
        <v>0</v>
      </c>
      <c r="BC149" s="149">
        <v>30</v>
      </c>
      <c r="BD149" s="149">
        <v>0</v>
      </c>
      <c r="BE149" s="149">
        <v>0</v>
      </c>
      <c r="BF149" s="149">
        <v>0</v>
      </c>
      <c r="BG149" s="149">
        <v>0</v>
      </c>
      <c r="BH149" s="149">
        <v>0</v>
      </c>
      <c r="BI149" s="149">
        <v>0</v>
      </c>
      <c r="BJ149" s="149">
        <v>0</v>
      </c>
      <c r="BK149" s="149">
        <v>0</v>
      </c>
      <c r="BL149" s="149">
        <v>0</v>
      </c>
      <c r="BM149" s="149">
        <v>0</v>
      </c>
      <c r="BN149" s="149">
        <v>0</v>
      </c>
    </row>
    <row r="150" spans="1:68">
      <c r="A150" s="1" t="s">
        <v>3583</v>
      </c>
      <c r="B150" s="1" t="s">
        <v>2251</v>
      </c>
      <c r="C150" s="1" t="s">
        <v>5157</v>
      </c>
      <c r="D150" s="1" t="s">
        <v>5158</v>
      </c>
      <c r="E150" s="145">
        <v>35495</v>
      </c>
      <c r="F150" s="145">
        <v>1</v>
      </c>
      <c r="G150" s="146">
        <v>39814</v>
      </c>
      <c r="H150" s="146">
        <v>40178</v>
      </c>
      <c r="I150" s="145">
        <v>2009</v>
      </c>
      <c r="J150" s="145">
        <v>12</v>
      </c>
      <c r="M150" s="145">
        <v>22</v>
      </c>
      <c r="Y150" s="147">
        <v>0</v>
      </c>
      <c r="Z150" s="147">
        <v>0</v>
      </c>
      <c r="AA150" s="147">
        <v>22</v>
      </c>
      <c r="AB150" s="147">
        <v>0</v>
      </c>
      <c r="AC150" s="147">
        <v>0</v>
      </c>
      <c r="AD150" s="147">
        <v>0</v>
      </c>
      <c r="AE150" s="147">
        <v>0</v>
      </c>
      <c r="AF150" s="147">
        <v>0</v>
      </c>
      <c r="AG150" s="147">
        <v>0</v>
      </c>
      <c r="AH150" s="147">
        <v>0</v>
      </c>
      <c r="AI150" s="147">
        <v>0</v>
      </c>
      <c r="AJ150" s="147">
        <v>0</v>
      </c>
      <c r="AK150" s="147">
        <v>0</v>
      </c>
      <c r="AL150" s="147">
        <v>0</v>
      </c>
      <c r="AM150" s="148">
        <v>1.1000000000000001</v>
      </c>
      <c r="AN150" s="148"/>
      <c r="AO150" s="148">
        <v>18.5</v>
      </c>
      <c r="AP150" s="148"/>
      <c r="AQ150" s="148"/>
      <c r="AR150" s="148"/>
      <c r="AS150" s="148"/>
      <c r="AT150" s="148"/>
      <c r="AU150" s="148"/>
      <c r="AV150" s="148"/>
      <c r="AW150" s="148"/>
      <c r="AX150" s="148"/>
      <c r="BA150" s="149">
        <v>1.1000000000000001</v>
      </c>
      <c r="BB150" s="149">
        <v>0</v>
      </c>
      <c r="BC150" s="149">
        <v>18.5</v>
      </c>
      <c r="BD150" s="149">
        <v>0</v>
      </c>
      <c r="BE150" s="149">
        <v>0</v>
      </c>
      <c r="BF150" s="149">
        <v>0</v>
      </c>
      <c r="BG150" s="149">
        <v>0</v>
      </c>
      <c r="BH150" s="149">
        <v>0</v>
      </c>
      <c r="BI150" s="149">
        <v>0</v>
      </c>
      <c r="BJ150" s="149">
        <v>0</v>
      </c>
      <c r="BK150" s="149">
        <v>0</v>
      </c>
      <c r="BL150" s="149">
        <v>0</v>
      </c>
      <c r="BM150" s="149">
        <v>0</v>
      </c>
      <c r="BN150" s="149">
        <v>0</v>
      </c>
    </row>
    <row r="151" spans="1:68">
      <c r="A151" s="1" t="s">
        <v>3583</v>
      </c>
      <c r="B151" s="1" t="s">
        <v>2251</v>
      </c>
      <c r="C151" s="1" t="s">
        <v>5157</v>
      </c>
      <c r="D151" s="1" t="s">
        <v>5158</v>
      </c>
      <c r="E151" s="145">
        <v>35497</v>
      </c>
      <c r="F151" s="145">
        <v>1</v>
      </c>
      <c r="G151" s="146">
        <v>39814</v>
      </c>
      <c r="H151" s="146">
        <v>39858</v>
      </c>
      <c r="I151" s="145">
        <v>2009</v>
      </c>
      <c r="J151" s="145">
        <v>1.5</v>
      </c>
      <c r="M151" s="145">
        <v>20</v>
      </c>
      <c r="Y151" s="147">
        <v>0</v>
      </c>
      <c r="Z151" s="147">
        <v>0</v>
      </c>
      <c r="AA151" s="147">
        <v>2.5</v>
      </c>
      <c r="AB151" s="147">
        <v>0</v>
      </c>
      <c r="AC151" s="147">
        <v>0</v>
      </c>
      <c r="AD151" s="147">
        <v>0</v>
      </c>
      <c r="AE151" s="147">
        <v>0</v>
      </c>
      <c r="AF151" s="147">
        <v>0</v>
      </c>
      <c r="AG151" s="147">
        <v>0</v>
      </c>
      <c r="AH151" s="147">
        <v>0</v>
      </c>
      <c r="AI151" s="147">
        <v>0</v>
      </c>
      <c r="AJ151" s="147">
        <v>0</v>
      </c>
      <c r="AK151" s="147">
        <v>0</v>
      </c>
      <c r="AL151" s="147">
        <v>0</v>
      </c>
      <c r="AM151" s="148">
        <v>0.4</v>
      </c>
      <c r="AN151" s="148"/>
      <c r="AO151" s="148">
        <v>19.3</v>
      </c>
      <c r="AP151" s="148"/>
      <c r="AQ151" s="148"/>
      <c r="AR151" s="148"/>
      <c r="AS151" s="148"/>
      <c r="AT151" s="148"/>
      <c r="AU151" s="148"/>
      <c r="AV151" s="148"/>
      <c r="AW151" s="148"/>
      <c r="AX151" s="148"/>
      <c r="BA151" s="149">
        <v>0.05</v>
      </c>
      <c r="BB151" s="149">
        <v>0</v>
      </c>
      <c r="BC151" s="149">
        <v>2.4125000000000001</v>
      </c>
      <c r="BD151" s="149">
        <v>0</v>
      </c>
      <c r="BE151" s="149">
        <v>0</v>
      </c>
      <c r="BF151" s="149">
        <v>0</v>
      </c>
      <c r="BG151" s="149">
        <v>0</v>
      </c>
      <c r="BH151" s="149">
        <v>0</v>
      </c>
      <c r="BI151" s="149">
        <v>0</v>
      </c>
      <c r="BJ151" s="149">
        <v>0</v>
      </c>
      <c r="BK151" s="149">
        <v>0</v>
      </c>
      <c r="BL151" s="149">
        <v>0</v>
      </c>
      <c r="BM151" s="149">
        <v>0</v>
      </c>
      <c r="BN151" s="149">
        <v>0</v>
      </c>
    </row>
    <row r="152" spans="1:68">
      <c r="A152" s="1" t="s">
        <v>3583</v>
      </c>
      <c r="B152" s="1" t="s">
        <v>2251</v>
      </c>
      <c r="C152" s="1" t="s">
        <v>5157</v>
      </c>
      <c r="D152" s="1" t="s">
        <v>5158</v>
      </c>
      <c r="E152" s="145">
        <v>35497</v>
      </c>
      <c r="F152" s="145" t="s">
        <v>5160</v>
      </c>
      <c r="G152" s="146">
        <v>39859</v>
      </c>
      <c r="H152" s="146">
        <v>40178</v>
      </c>
      <c r="I152" s="145">
        <v>2009</v>
      </c>
      <c r="J152" s="145">
        <v>10.5</v>
      </c>
      <c r="M152" s="145">
        <v>22</v>
      </c>
      <c r="Y152" s="147">
        <v>0</v>
      </c>
      <c r="Z152" s="147">
        <v>0</v>
      </c>
      <c r="AA152" s="147">
        <v>19.25</v>
      </c>
      <c r="AB152" s="147">
        <v>0</v>
      </c>
      <c r="AC152" s="147">
        <v>0</v>
      </c>
      <c r="AD152" s="147">
        <v>0</v>
      </c>
      <c r="AE152" s="147">
        <v>0</v>
      </c>
      <c r="AF152" s="147">
        <v>0</v>
      </c>
      <c r="AG152" s="147">
        <v>0</v>
      </c>
      <c r="AH152" s="147">
        <v>0</v>
      </c>
      <c r="AI152" s="147">
        <v>0</v>
      </c>
      <c r="AJ152" s="147">
        <v>0</v>
      </c>
      <c r="AK152" s="147">
        <v>0</v>
      </c>
      <c r="AL152" s="147">
        <v>0</v>
      </c>
      <c r="AM152" s="148">
        <v>0.4</v>
      </c>
      <c r="AN152" s="148"/>
      <c r="AO152" s="148">
        <v>21.3</v>
      </c>
      <c r="AP152" s="148"/>
      <c r="AQ152" s="148"/>
      <c r="AR152" s="148"/>
      <c r="AS152" s="148"/>
      <c r="AT152" s="148"/>
      <c r="AU152" s="148"/>
      <c r="AV152" s="148"/>
      <c r="AW152" s="148"/>
      <c r="AX152" s="148"/>
      <c r="BA152" s="149">
        <v>0.35</v>
      </c>
      <c r="BB152" s="149">
        <v>0</v>
      </c>
      <c r="BC152" s="149">
        <v>18.637499999999999</v>
      </c>
      <c r="BD152" s="149">
        <v>0</v>
      </c>
      <c r="BE152" s="149">
        <v>0</v>
      </c>
      <c r="BF152" s="149">
        <v>0</v>
      </c>
      <c r="BG152" s="149">
        <v>0</v>
      </c>
      <c r="BH152" s="149">
        <v>0</v>
      </c>
      <c r="BI152" s="149">
        <v>0</v>
      </c>
      <c r="BJ152" s="149">
        <v>0</v>
      </c>
      <c r="BK152" s="149">
        <v>0</v>
      </c>
      <c r="BL152" s="149">
        <v>0</v>
      </c>
      <c r="BM152" s="149">
        <v>0</v>
      </c>
      <c r="BN152" s="149">
        <v>0</v>
      </c>
    </row>
    <row r="153" spans="1:68">
      <c r="A153" s="1" t="s">
        <v>3583</v>
      </c>
      <c r="B153" s="1" t="s">
        <v>2251</v>
      </c>
      <c r="C153" s="1" t="s">
        <v>5157</v>
      </c>
      <c r="D153" s="1" t="s">
        <v>5158</v>
      </c>
      <c r="E153" s="145">
        <v>35498</v>
      </c>
      <c r="F153" s="145">
        <v>1</v>
      </c>
      <c r="G153" s="146">
        <v>39814</v>
      </c>
      <c r="H153" s="146">
        <v>40178</v>
      </c>
      <c r="I153" s="145">
        <v>2009</v>
      </c>
      <c r="J153" s="145">
        <v>12</v>
      </c>
      <c r="M153" s="145">
        <v>20</v>
      </c>
      <c r="Y153" s="147">
        <v>0</v>
      </c>
      <c r="Z153" s="147">
        <v>0</v>
      </c>
      <c r="AA153" s="147">
        <v>20</v>
      </c>
      <c r="AB153" s="147">
        <v>0</v>
      </c>
      <c r="AC153" s="147">
        <v>0</v>
      </c>
      <c r="AD153" s="147">
        <v>0</v>
      </c>
      <c r="AE153" s="147">
        <v>0</v>
      </c>
      <c r="AF153" s="147">
        <v>0</v>
      </c>
      <c r="AG153" s="147">
        <v>0</v>
      </c>
      <c r="AH153" s="147">
        <v>0</v>
      </c>
      <c r="AI153" s="147">
        <v>0</v>
      </c>
      <c r="AJ153" s="147">
        <v>0</v>
      </c>
      <c r="AK153" s="147">
        <v>0</v>
      </c>
      <c r="AL153" s="147">
        <v>0</v>
      </c>
      <c r="AM153" s="148">
        <v>1.8</v>
      </c>
      <c r="AN153" s="148"/>
      <c r="AO153" s="148">
        <v>17.7</v>
      </c>
      <c r="AP153" s="148"/>
      <c r="AQ153" s="148"/>
      <c r="AR153" s="148"/>
      <c r="AS153" s="148"/>
      <c r="AT153" s="148"/>
      <c r="AU153" s="148"/>
      <c r="AV153" s="148"/>
      <c r="AW153" s="148"/>
      <c r="AX153" s="148"/>
      <c r="BA153" s="149">
        <v>1.8</v>
      </c>
      <c r="BB153" s="149">
        <v>0</v>
      </c>
      <c r="BC153" s="149">
        <v>17.7</v>
      </c>
      <c r="BD153" s="149">
        <v>0</v>
      </c>
      <c r="BE153" s="149">
        <v>0</v>
      </c>
      <c r="BF153" s="149">
        <v>0</v>
      </c>
      <c r="BG153" s="149">
        <v>0</v>
      </c>
      <c r="BH153" s="149">
        <v>0</v>
      </c>
      <c r="BI153" s="149">
        <v>0</v>
      </c>
      <c r="BJ153" s="149">
        <v>0</v>
      </c>
      <c r="BK153" s="149">
        <v>0</v>
      </c>
      <c r="BL153" s="149">
        <v>0</v>
      </c>
      <c r="BM153" s="149">
        <v>0</v>
      </c>
      <c r="BN153" s="149">
        <v>0</v>
      </c>
    </row>
    <row r="154" spans="1:68">
      <c r="A154" s="1" t="s">
        <v>3583</v>
      </c>
      <c r="B154" s="1" t="s">
        <v>2250</v>
      </c>
      <c r="C154" s="1" t="s">
        <v>5157</v>
      </c>
      <c r="D154" s="1" t="s">
        <v>5184</v>
      </c>
      <c r="E154" s="145">
        <v>35500</v>
      </c>
      <c r="F154" s="145" t="s">
        <v>5185</v>
      </c>
      <c r="G154" s="146">
        <v>39814</v>
      </c>
      <c r="H154" s="146">
        <v>40178</v>
      </c>
      <c r="I154" s="145">
        <v>2009</v>
      </c>
      <c r="J154" s="145">
        <v>12</v>
      </c>
      <c r="N154" s="145">
        <v>66</v>
      </c>
      <c r="O154" s="1">
        <v>50</v>
      </c>
      <c r="P154" s="1">
        <v>30</v>
      </c>
      <c r="Y154" s="147">
        <v>0</v>
      </c>
      <c r="Z154" s="147">
        <v>0</v>
      </c>
      <c r="AA154" s="147">
        <v>0</v>
      </c>
      <c r="AB154" s="147">
        <v>66</v>
      </c>
      <c r="AC154" s="147">
        <v>50</v>
      </c>
      <c r="AD154" s="147">
        <v>30</v>
      </c>
      <c r="AE154" s="147">
        <v>0</v>
      </c>
      <c r="AF154" s="147">
        <v>0</v>
      </c>
      <c r="AG154" s="147">
        <v>0</v>
      </c>
      <c r="AH154" s="147">
        <v>0</v>
      </c>
      <c r="AI154" s="147">
        <v>0</v>
      </c>
      <c r="AJ154" s="147">
        <v>0</v>
      </c>
      <c r="AK154" s="147">
        <v>0</v>
      </c>
      <c r="AL154" s="147">
        <v>0</v>
      </c>
      <c r="AM154" s="148"/>
      <c r="AN154" s="148"/>
      <c r="AO154" s="148"/>
      <c r="AP154" s="148">
        <v>66</v>
      </c>
      <c r="AQ154" s="148">
        <v>34.200000000000003</v>
      </c>
      <c r="AR154" s="148">
        <v>47.5</v>
      </c>
      <c r="AS154" s="148"/>
      <c r="AT154" s="148"/>
      <c r="AU154" s="148"/>
      <c r="AV154" s="148"/>
      <c r="AW154" s="148"/>
      <c r="AX154" s="148"/>
      <c r="BA154" s="149">
        <v>0</v>
      </c>
      <c r="BB154" s="149">
        <v>0</v>
      </c>
      <c r="BC154" s="149">
        <v>0</v>
      </c>
      <c r="BD154" s="149">
        <v>66</v>
      </c>
      <c r="BE154" s="149">
        <v>34.200000000000003</v>
      </c>
      <c r="BF154" s="149">
        <v>47.5</v>
      </c>
      <c r="BG154" s="149">
        <v>0</v>
      </c>
      <c r="BH154" s="149">
        <v>0</v>
      </c>
      <c r="BI154" s="149">
        <v>0</v>
      </c>
      <c r="BJ154" s="149">
        <v>0</v>
      </c>
      <c r="BK154" s="149">
        <v>0</v>
      </c>
      <c r="BL154" s="149">
        <v>0</v>
      </c>
      <c r="BM154" s="149">
        <v>0</v>
      </c>
      <c r="BN154" s="149">
        <v>0</v>
      </c>
    </row>
    <row r="155" spans="1:68">
      <c r="A155" s="1" t="s">
        <v>3166</v>
      </c>
      <c r="B155" s="1" t="s">
        <v>2251</v>
      </c>
      <c r="C155" s="1" t="s">
        <v>5157</v>
      </c>
      <c r="D155" s="1" t="s">
        <v>5158</v>
      </c>
      <c r="E155" s="145">
        <v>35501</v>
      </c>
      <c r="F155" s="145">
        <v>1</v>
      </c>
      <c r="G155" s="146">
        <v>39814</v>
      </c>
      <c r="H155" s="146">
        <v>40178</v>
      </c>
      <c r="I155" s="145">
        <v>2009</v>
      </c>
      <c r="J155" s="145">
        <v>12</v>
      </c>
      <c r="M155" s="145">
        <v>32</v>
      </c>
      <c r="Y155" s="147">
        <v>0</v>
      </c>
      <c r="Z155" s="147">
        <v>0</v>
      </c>
      <c r="AA155" s="147">
        <v>32</v>
      </c>
      <c r="AB155" s="147">
        <v>0</v>
      </c>
      <c r="AC155" s="147">
        <v>0</v>
      </c>
      <c r="AD155" s="147">
        <v>0</v>
      </c>
      <c r="AE155" s="147">
        <v>0</v>
      </c>
      <c r="AF155" s="147">
        <v>0</v>
      </c>
      <c r="AG155" s="147">
        <v>0</v>
      </c>
      <c r="AH155" s="147">
        <v>0</v>
      </c>
      <c r="AI155" s="147">
        <v>0</v>
      </c>
      <c r="AJ155" s="147">
        <v>0</v>
      </c>
      <c r="AK155" s="147">
        <v>0</v>
      </c>
      <c r="AL155" s="147">
        <v>0</v>
      </c>
      <c r="AM155" s="148">
        <v>2.7</v>
      </c>
      <c r="AN155" s="148"/>
      <c r="AO155" s="148">
        <v>27.1</v>
      </c>
      <c r="AP155" s="148"/>
      <c r="AQ155" s="148"/>
      <c r="AR155" s="148"/>
      <c r="AS155" s="148"/>
      <c r="AT155" s="148"/>
      <c r="AU155" s="148"/>
      <c r="AV155" s="148"/>
      <c r="AW155" s="148"/>
      <c r="AX155" s="148"/>
      <c r="BA155" s="149">
        <v>2.7</v>
      </c>
      <c r="BB155" s="149">
        <v>0</v>
      </c>
      <c r="BC155" s="149">
        <v>27.1</v>
      </c>
      <c r="BD155" s="149">
        <v>0</v>
      </c>
      <c r="BE155" s="149">
        <v>0</v>
      </c>
      <c r="BF155" s="149">
        <v>0</v>
      </c>
      <c r="BG155" s="149">
        <v>0</v>
      </c>
      <c r="BH155" s="149">
        <v>0</v>
      </c>
      <c r="BI155" s="149">
        <v>0</v>
      </c>
      <c r="BJ155" s="149">
        <v>0</v>
      </c>
      <c r="BK155" s="149">
        <v>0</v>
      </c>
      <c r="BL155" s="149">
        <v>0</v>
      </c>
      <c r="BM155" s="149">
        <v>0</v>
      </c>
      <c r="BN155" s="149">
        <v>0</v>
      </c>
    </row>
    <row r="156" spans="1:68">
      <c r="A156" s="1" t="s">
        <v>4287</v>
      </c>
      <c r="B156" s="1" t="s">
        <v>2251</v>
      </c>
      <c r="C156" s="1" t="s">
        <v>5157</v>
      </c>
      <c r="D156" s="1" t="s">
        <v>5158</v>
      </c>
      <c r="E156" s="145">
        <v>35505</v>
      </c>
      <c r="F156" s="145">
        <v>1</v>
      </c>
      <c r="G156" s="146">
        <v>39814</v>
      </c>
      <c r="H156" s="146">
        <v>40178</v>
      </c>
      <c r="I156" s="145">
        <v>2009</v>
      </c>
      <c r="J156" s="145">
        <v>12</v>
      </c>
      <c r="M156" s="145">
        <v>20</v>
      </c>
      <c r="Y156" s="147">
        <v>0</v>
      </c>
      <c r="Z156" s="147">
        <v>0</v>
      </c>
      <c r="AA156" s="147">
        <v>20</v>
      </c>
      <c r="AB156" s="147">
        <v>0</v>
      </c>
      <c r="AC156" s="147">
        <v>0</v>
      </c>
      <c r="AD156" s="147">
        <v>0</v>
      </c>
      <c r="AE156" s="147">
        <v>0</v>
      </c>
      <c r="AF156" s="147">
        <v>0</v>
      </c>
      <c r="AG156" s="147">
        <v>0</v>
      </c>
      <c r="AH156" s="147">
        <v>0</v>
      </c>
      <c r="AI156" s="147">
        <v>0</v>
      </c>
      <c r="AJ156" s="147">
        <v>0</v>
      </c>
      <c r="AK156" s="147">
        <v>0</v>
      </c>
      <c r="AL156" s="147">
        <v>0</v>
      </c>
      <c r="AM156" s="148">
        <v>0.8</v>
      </c>
      <c r="AN156" s="148"/>
      <c r="AO156" s="148">
        <v>20</v>
      </c>
      <c r="AP156" s="148"/>
      <c r="AQ156" s="148"/>
      <c r="AR156" s="148"/>
      <c r="AS156" s="148"/>
      <c r="AT156" s="148"/>
      <c r="AU156" s="148"/>
      <c r="AV156" s="148"/>
      <c r="AW156" s="148"/>
      <c r="AX156" s="148"/>
      <c r="BA156" s="149">
        <v>0.8</v>
      </c>
      <c r="BB156" s="149">
        <v>0</v>
      </c>
      <c r="BC156" s="149">
        <v>20</v>
      </c>
      <c r="BD156" s="149">
        <v>0</v>
      </c>
      <c r="BE156" s="149">
        <v>0</v>
      </c>
      <c r="BF156" s="149">
        <v>0</v>
      </c>
      <c r="BG156" s="149">
        <v>0</v>
      </c>
      <c r="BH156" s="149">
        <v>0</v>
      </c>
      <c r="BI156" s="149">
        <v>0</v>
      </c>
      <c r="BJ156" s="149">
        <v>0</v>
      </c>
      <c r="BK156" s="149">
        <v>0</v>
      </c>
      <c r="BL156" s="149">
        <v>0</v>
      </c>
      <c r="BM156" s="149">
        <v>0</v>
      </c>
      <c r="BN156" s="149">
        <v>0</v>
      </c>
    </row>
    <row r="157" spans="1:68">
      <c r="A157" s="1" t="s">
        <v>4287</v>
      </c>
      <c r="B157" s="1" t="s">
        <v>2251</v>
      </c>
      <c r="C157" s="1" t="s">
        <v>5157</v>
      </c>
      <c r="D157" s="1" t="s">
        <v>5158</v>
      </c>
      <c r="E157" s="145">
        <v>35506</v>
      </c>
      <c r="F157" s="145">
        <v>1</v>
      </c>
      <c r="G157" s="146">
        <v>39814</v>
      </c>
      <c r="H157" s="146">
        <v>40178</v>
      </c>
      <c r="I157" s="145">
        <v>2009</v>
      </c>
      <c r="J157" s="145">
        <v>12</v>
      </c>
      <c r="M157" s="145">
        <v>42</v>
      </c>
      <c r="Y157" s="147">
        <v>0</v>
      </c>
      <c r="Z157" s="147">
        <v>0</v>
      </c>
      <c r="AA157" s="147">
        <v>42</v>
      </c>
      <c r="AB157" s="147">
        <v>0</v>
      </c>
      <c r="AC157" s="147">
        <v>0</v>
      </c>
      <c r="AD157" s="147">
        <v>0</v>
      </c>
      <c r="AE157" s="147">
        <v>0</v>
      </c>
      <c r="AF157" s="147">
        <v>0</v>
      </c>
      <c r="AG157" s="147">
        <v>0</v>
      </c>
      <c r="AH157" s="147">
        <v>0</v>
      </c>
      <c r="AI157" s="147">
        <v>0</v>
      </c>
      <c r="AJ157" s="147">
        <v>0</v>
      </c>
      <c r="AK157" s="147">
        <v>0</v>
      </c>
      <c r="AL157" s="147">
        <v>0</v>
      </c>
      <c r="AM157" s="148">
        <v>3.4</v>
      </c>
      <c r="AN157" s="148"/>
      <c r="AO157" s="148">
        <v>37.1</v>
      </c>
      <c r="AP157" s="148"/>
      <c r="AQ157" s="148"/>
      <c r="AR157" s="148"/>
      <c r="AS157" s="148"/>
      <c r="AT157" s="148"/>
      <c r="AU157" s="148"/>
      <c r="AV157" s="148"/>
      <c r="AW157" s="148"/>
      <c r="AX157" s="148"/>
      <c r="BA157" s="149">
        <v>3.4</v>
      </c>
      <c r="BB157" s="149">
        <v>0</v>
      </c>
      <c r="BC157" s="149">
        <v>37.1</v>
      </c>
      <c r="BD157" s="149">
        <v>0</v>
      </c>
      <c r="BE157" s="149">
        <v>0</v>
      </c>
      <c r="BF157" s="149">
        <v>0</v>
      </c>
      <c r="BG157" s="149">
        <v>0</v>
      </c>
      <c r="BH157" s="149">
        <v>0</v>
      </c>
      <c r="BI157" s="149">
        <v>0</v>
      </c>
      <c r="BJ157" s="149">
        <v>0</v>
      </c>
      <c r="BK157" s="149">
        <v>0</v>
      </c>
      <c r="BL157" s="149">
        <v>0</v>
      </c>
      <c r="BM157" s="149">
        <v>0</v>
      </c>
      <c r="BN157" s="149">
        <v>0</v>
      </c>
    </row>
    <row r="158" spans="1:68">
      <c r="A158" s="1" t="s">
        <v>4617</v>
      </c>
      <c r="B158" s="1" t="s">
        <v>2251</v>
      </c>
      <c r="C158" s="1" t="s">
        <v>5157</v>
      </c>
      <c r="D158" s="1" t="s">
        <v>5158</v>
      </c>
      <c r="E158" s="145">
        <v>35507</v>
      </c>
      <c r="F158" s="145">
        <v>1</v>
      </c>
      <c r="G158" s="146">
        <v>39814</v>
      </c>
      <c r="H158" s="146">
        <v>40178</v>
      </c>
      <c r="I158" s="145">
        <v>2009</v>
      </c>
      <c r="J158" s="145">
        <v>12</v>
      </c>
      <c r="M158" s="145">
        <v>42</v>
      </c>
      <c r="Y158" s="147">
        <v>0</v>
      </c>
      <c r="Z158" s="147">
        <v>0</v>
      </c>
      <c r="AA158" s="147">
        <v>42</v>
      </c>
      <c r="AB158" s="147">
        <v>0</v>
      </c>
      <c r="AC158" s="147">
        <v>0</v>
      </c>
      <c r="AD158" s="147">
        <v>0</v>
      </c>
      <c r="AE158" s="147">
        <v>0</v>
      </c>
      <c r="AF158" s="147">
        <v>0</v>
      </c>
      <c r="AG158" s="147">
        <v>0</v>
      </c>
      <c r="AH158" s="147">
        <v>0</v>
      </c>
      <c r="AI158" s="147">
        <v>0</v>
      </c>
      <c r="AJ158" s="147">
        <v>0</v>
      </c>
      <c r="AK158" s="147">
        <v>0</v>
      </c>
      <c r="AL158" s="147">
        <v>0</v>
      </c>
      <c r="AM158" s="148">
        <v>3</v>
      </c>
      <c r="AN158" s="148"/>
      <c r="AO158" s="148">
        <v>36.200000000000003</v>
      </c>
      <c r="AP158" s="148"/>
      <c r="AQ158" s="148"/>
      <c r="AR158" s="148"/>
      <c r="AS158" s="148"/>
      <c r="AT158" s="148"/>
      <c r="AU158" s="148"/>
      <c r="AV158" s="148"/>
      <c r="AW158" s="148"/>
      <c r="AX158" s="148"/>
      <c r="BA158" s="149">
        <v>3</v>
      </c>
      <c r="BB158" s="149">
        <v>0</v>
      </c>
      <c r="BC158" s="149">
        <v>36.200000000000003</v>
      </c>
      <c r="BD158" s="149">
        <v>0</v>
      </c>
      <c r="BE158" s="149">
        <v>0</v>
      </c>
      <c r="BF158" s="149">
        <v>0</v>
      </c>
      <c r="BG158" s="149">
        <v>0</v>
      </c>
      <c r="BH158" s="149">
        <v>0</v>
      </c>
      <c r="BI158" s="149">
        <v>0</v>
      </c>
      <c r="BJ158" s="149">
        <v>0</v>
      </c>
      <c r="BK158" s="149">
        <v>0</v>
      </c>
      <c r="BL158" s="149">
        <v>0</v>
      </c>
      <c r="BM158" s="149">
        <v>0</v>
      </c>
      <c r="BN158" s="149">
        <v>0</v>
      </c>
    </row>
    <row r="159" spans="1:68">
      <c r="A159" s="1" t="s">
        <v>4287</v>
      </c>
      <c r="B159" s="1" t="s">
        <v>2251</v>
      </c>
      <c r="C159" s="1" t="s">
        <v>5157</v>
      </c>
      <c r="D159" s="1" t="s">
        <v>5158</v>
      </c>
      <c r="E159" s="145">
        <v>35508</v>
      </c>
      <c r="F159" s="145">
        <v>1</v>
      </c>
      <c r="G159" s="146">
        <v>39814</v>
      </c>
      <c r="H159" s="146">
        <v>40178</v>
      </c>
      <c r="I159" s="145">
        <v>2009</v>
      </c>
      <c r="J159" s="145">
        <v>12</v>
      </c>
      <c r="M159" s="145">
        <v>42</v>
      </c>
      <c r="Y159" s="147">
        <v>0</v>
      </c>
      <c r="Z159" s="147">
        <v>0</v>
      </c>
      <c r="AA159" s="147">
        <v>42</v>
      </c>
      <c r="AB159" s="147">
        <v>0</v>
      </c>
      <c r="AC159" s="147">
        <v>0</v>
      </c>
      <c r="AD159" s="147">
        <v>0</v>
      </c>
      <c r="AE159" s="147">
        <v>0</v>
      </c>
      <c r="AF159" s="147">
        <v>0</v>
      </c>
      <c r="AG159" s="147">
        <v>0</v>
      </c>
      <c r="AH159" s="147">
        <v>0</v>
      </c>
      <c r="AI159" s="147">
        <v>0</v>
      </c>
      <c r="AJ159" s="147">
        <v>0</v>
      </c>
      <c r="AK159" s="147">
        <v>0</v>
      </c>
      <c r="AL159" s="147">
        <v>0</v>
      </c>
      <c r="AM159" s="148">
        <v>2.1</v>
      </c>
      <c r="AN159" s="148"/>
      <c r="AO159" s="148">
        <v>39.6</v>
      </c>
      <c r="AP159" s="148"/>
      <c r="AQ159" s="148"/>
      <c r="AR159" s="148"/>
      <c r="AS159" s="148"/>
      <c r="AT159" s="148"/>
      <c r="AU159" s="148"/>
      <c r="AV159" s="148"/>
      <c r="AW159" s="148"/>
      <c r="AX159" s="148"/>
      <c r="BA159" s="149">
        <v>2.1</v>
      </c>
      <c r="BB159" s="149">
        <v>0</v>
      </c>
      <c r="BC159" s="149">
        <v>39.6</v>
      </c>
      <c r="BD159" s="149">
        <v>0</v>
      </c>
      <c r="BE159" s="149">
        <v>0</v>
      </c>
      <c r="BF159" s="149">
        <v>0</v>
      </c>
      <c r="BG159" s="149">
        <v>0</v>
      </c>
      <c r="BH159" s="149">
        <v>0</v>
      </c>
      <c r="BI159" s="149">
        <v>0</v>
      </c>
      <c r="BJ159" s="149">
        <v>0</v>
      </c>
      <c r="BK159" s="149">
        <v>0</v>
      </c>
      <c r="BL159" s="149">
        <v>0</v>
      </c>
      <c r="BM159" s="149">
        <v>0</v>
      </c>
      <c r="BN159" s="149">
        <v>0</v>
      </c>
    </row>
    <row r="160" spans="1:68">
      <c r="A160" s="1" t="s">
        <v>4617</v>
      </c>
      <c r="B160" s="1" t="s">
        <v>2251</v>
      </c>
      <c r="C160" s="1" t="s">
        <v>5157</v>
      </c>
      <c r="D160" s="1" t="s">
        <v>5158</v>
      </c>
      <c r="E160" s="145">
        <v>35509</v>
      </c>
      <c r="F160" s="145">
        <v>1</v>
      </c>
      <c r="G160" s="146">
        <v>39814</v>
      </c>
      <c r="H160" s="146">
        <v>40178</v>
      </c>
      <c r="I160" s="145">
        <v>2009</v>
      </c>
      <c r="J160" s="145">
        <v>12</v>
      </c>
      <c r="M160" s="145">
        <v>66</v>
      </c>
      <c r="Y160" s="147">
        <v>0</v>
      </c>
      <c r="Z160" s="147">
        <v>0</v>
      </c>
      <c r="AA160" s="147">
        <v>66</v>
      </c>
      <c r="AB160" s="147">
        <v>0</v>
      </c>
      <c r="AC160" s="147">
        <v>0</v>
      </c>
      <c r="AD160" s="147">
        <v>0</v>
      </c>
      <c r="AE160" s="147">
        <v>0</v>
      </c>
      <c r="AF160" s="147">
        <v>0</v>
      </c>
      <c r="AG160" s="147">
        <v>0</v>
      </c>
      <c r="AH160" s="147">
        <v>0</v>
      </c>
      <c r="AI160" s="147">
        <v>0</v>
      </c>
      <c r="AJ160" s="147">
        <v>0</v>
      </c>
      <c r="AK160" s="147">
        <v>0</v>
      </c>
      <c r="AL160" s="147">
        <v>0</v>
      </c>
      <c r="AM160" s="148">
        <v>1.1000000000000001</v>
      </c>
      <c r="AN160" s="148"/>
      <c r="AO160" s="148">
        <v>65.7</v>
      </c>
      <c r="AP160" s="148"/>
      <c r="AQ160" s="148"/>
      <c r="AR160" s="148"/>
      <c r="AS160" s="148"/>
      <c r="AT160" s="148"/>
      <c r="AU160" s="148"/>
      <c r="AV160" s="148"/>
      <c r="AW160" s="148"/>
      <c r="AX160" s="148"/>
      <c r="BA160" s="149">
        <v>1.1000000000000001</v>
      </c>
      <c r="BB160" s="149">
        <v>0</v>
      </c>
      <c r="BC160" s="149">
        <v>65.7</v>
      </c>
      <c r="BD160" s="149">
        <v>0</v>
      </c>
      <c r="BE160" s="149">
        <v>0</v>
      </c>
      <c r="BF160" s="149">
        <v>0</v>
      </c>
      <c r="BG160" s="149">
        <v>0</v>
      </c>
      <c r="BH160" s="149">
        <v>0</v>
      </c>
      <c r="BI160" s="149">
        <v>0</v>
      </c>
      <c r="BJ160" s="149">
        <v>0</v>
      </c>
      <c r="BK160" s="149">
        <v>0</v>
      </c>
      <c r="BL160" s="149">
        <v>0</v>
      </c>
      <c r="BM160" s="149">
        <v>0</v>
      </c>
      <c r="BN160" s="149">
        <v>0</v>
      </c>
    </row>
    <row r="161" spans="1:68">
      <c r="A161" s="1" t="s">
        <v>4617</v>
      </c>
      <c r="B161" s="1" t="s">
        <v>2251</v>
      </c>
      <c r="C161" s="1" t="s">
        <v>5157</v>
      </c>
      <c r="D161" s="1" t="s">
        <v>5158</v>
      </c>
      <c r="E161" s="145">
        <v>35510</v>
      </c>
      <c r="F161" s="145">
        <v>1</v>
      </c>
      <c r="G161" s="146">
        <v>39814</v>
      </c>
      <c r="H161" s="146">
        <v>40178</v>
      </c>
      <c r="I161" s="145">
        <v>2009</v>
      </c>
      <c r="J161" s="145">
        <v>12</v>
      </c>
      <c r="M161" s="145">
        <v>31</v>
      </c>
      <c r="Y161" s="147">
        <v>0</v>
      </c>
      <c r="Z161" s="147">
        <v>0</v>
      </c>
      <c r="AA161" s="147">
        <v>31</v>
      </c>
      <c r="AB161" s="147">
        <v>0</v>
      </c>
      <c r="AC161" s="147">
        <v>0</v>
      </c>
      <c r="AD161" s="147">
        <v>0</v>
      </c>
      <c r="AE161" s="147">
        <v>0</v>
      </c>
      <c r="AF161" s="147">
        <v>0</v>
      </c>
      <c r="AG161" s="147">
        <v>0</v>
      </c>
      <c r="AH161" s="147">
        <v>0</v>
      </c>
      <c r="AI161" s="147">
        <v>0</v>
      </c>
      <c r="AJ161" s="147">
        <v>0</v>
      </c>
      <c r="AK161" s="147">
        <v>0</v>
      </c>
      <c r="AL161" s="147">
        <v>0</v>
      </c>
      <c r="AM161" s="148">
        <v>0.3</v>
      </c>
      <c r="AN161" s="148"/>
      <c r="AO161" s="148">
        <v>31.7</v>
      </c>
      <c r="AP161" s="148"/>
      <c r="AQ161" s="148"/>
      <c r="AR161" s="148"/>
      <c r="AS161" s="148"/>
      <c r="AT161" s="148"/>
      <c r="AU161" s="148"/>
      <c r="AV161" s="148"/>
      <c r="AW161" s="148"/>
      <c r="AX161" s="148"/>
      <c r="BA161" s="149">
        <v>0.3</v>
      </c>
      <c r="BB161" s="149">
        <v>0</v>
      </c>
      <c r="BC161" s="149">
        <v>31.7</v>
      </c>
      <c r="BD161" s="149">
        <v>0</v>
      </c>
      <c r="BE161" s="149">
        <v>0</v>
      </c>
      <c r="BF161" s="149">
        <v>0</v>
      </c>
      <c r="BG161" s="149">
        <v>0</v>
      </c>
      <c r="BH161" s="149">
        <v>0</v>
      </c>
      <c r="BI161" s="149">
        <v>0</v>
      </c>
      <c r="BJ161" s="149">
        <v>0</v>
      </c>
      <c r="BK161" s="149">
        <v>0</v>
      </c>
      <c r="BL161" s="149">
        <v>0</v>
      </c>
      <c r="BM161" s="149">
        <v>0</v>
      </c>
      <c r="BN161" s="149">
        <v>0</v>
      </c>
    </row>
    <row r="162" spans="1:68">
      <c r="A162" s="1" t="s">
        <v>4617</v>
      </c>
      <c r="B162" s="1" t="s">
        <v>2251</v>
      </c>
      <c r="C162" s="1" t="s">
        <v>5157</v>
      </c>
      <c r="D162" s="1" t="s">
        <v>5158</v>
      </c>
      <c r="E162" s="145">
        <v>35511</v>
      </c>
      <c r="F162" s="145">
        <v>1</v>
      </c>
      <c r="G162" s="146">
        <v>39814</v>
      </c>
      <c r="H162" s="146">
        <v>40178</v>
      </c>
      <c r="I162" s="145">
        <v>2009</v>
      </c>
      <c r="J162" s="145">
        <v>12</v>
      </c>
      <c r="M162" s="145">
        <v>30</v>
      </c>
      <c r="Y162" s="147">
        <v>0</v>
      </c>
      <c r="Z162" s="147">
        <v>0</v>
      </c>
      <c r="AA162" s="147">
        <v>30</v>
      </c>
      <c r="AB162" s="147">
        <v>0</v>
      </c>
      <c r="AC162" s="147">
        <v>0</v>
      </c>
      <c r="AD162" s="147">
        <v>0</v>
      </c>
      <c r="AE162" s="147">
        <v>0</v>
      </c>
      <c r="AF162" s="147">
        <v>0</v>
      </c>
      <c r="AG162" s="147">
        <v>0</v>
      </c>
      <c r="AH162" s="147">
        <v>0</v>
      </c>
      <c r="AI162" s="147">
        <v>0</v>
      </c>
      <c r="AJ162" s="147">
        <v>0</v>
      </c>
      <c r="AK162" s="147">
        <v>0</v>
      </c>
      <c r="AL162" s="147">
        <v>0</v>
      </c>
      <c r="AM162" s="148">
        <v>0.2</v>
      </c>
      <c r="AN162" s="148"/>
      <c r="AO162" s="148">
        <v>31.4</v>
      </c>
      <c r="AP162" s="148"/>
      <c r="AQ162" s="148"/>
      <c r="AR162" s="148"/>
      <c r="AS162" s="148"/>
      <c r="AT162" s="148"/>
      <c r="AU162" s="148"/>
      <c r="AV162" s="148"/>
      <c r="AW162" s="148"/>
      <c r="AX162" s="148"/>
      <c r="BA162" s="149">
        <v>0.2</v>
      </c>
      <c r="BB162" s="149">
        <v>0</v>
      </c>
      <c r="BC162" s="149">
        <v>31.4</v>
      </c>
      <c r="BD162" s="149">
        <v>0</v>
      </c>
      <c r="BE162" s="149">
        <v>0</v>
      </c>
      <c r="BF162" s="149">
        <v>0</v>
      </c>
      <c r="BG162" s="149">
        <v>0</v>
      </c>
      <c r="BH162" s="149">
        <v>0</v>
      </c>
      <c r="BI162" s="149">
        <v>0</v>
      </c>
      <c r="BJ162" s="149">
        <v>0</v>
      </c>
      <c r="BK162" s="149">
        <v>0</v>
      </c>
      <c r="BL162" s="149">
        <v>0</v>
      </c>
      <c r="BM162" s="149">
        <v>0</v>
      </c>
      <c r="BN162" s="149">
        <v>0</v>
      </c>
    </row>
    <row r="163" spans="1:68">
      <c r="A163" s="1" t="s">
        <v>4287</v>
      </c>
      <c r="B163" s="1" t="s">
        <v>2251</v>
      </c>
      <c r="C163" s="1" t="s">
        <v>5157</v>
      </c>
      <c r="D163" s="1" t="s">
        <v>5158</v>
      </c>
      <c r="E163" s="145">
        <v>35512</v>
      </c>
      <c r="F163" s="145" t="s">
        <v>5160</v>
      </c>
      <c r="G163" s="146">
        <v>39814</v>
      </c>
      <c r="H163" s="146">
        <v>40178</v>
      </c>
      <c r="I163" s="145">
        <v>2009</v>
      </c>
      <c r="J163" s="145">
        <v>12</v>
      </c>
      <c r="M163" s="145">
        <v>34</v>
      </c>
      <c r="Y163" s="147">
        <v>0</v>
      </c>
      <c r="Z163" s="147">
        <v>0</v>
      </c>
      <c r="AA163" s="147">
        <v>34</v>
      </c>
      <c r="AB163" s="147">
        <v>0</v>
      </c>
      <c r="AC163" s="147">
        <v>0</v>
      </c>
      <c r="AD163" s="147">
        <v>0</v>
      </c>
      <c r="AE163" s="147">
        <v>0</v>
      </c>
      <c r="AF163" s="147">
        <v>0</v>
      </c>
      <c r="AG163" s="147">
        <v>0</v>
      </c>
      <c r="AH163" s="147">
        <v>0</v>
      </c>
      <c r="AI163" s="147">
        <v>0</v>
      </c>
      <c r="AJ163" s="147">
        <v>0</v>
      </c>
      <c r="AK163" s="147">
        <v>0</v>
      </c>
      <c r="AL163" s="147">
        <v>0</v>
      </c>
      <c r="AM163" s="148">
        <v>2.7</v>
      </c>
      <c r="AN163" s="148"/>
      <c r="AO163" s="148">
        <v>30.3</v>
      </c>
      <c r="AP163" s="148"/>
      <c r="AQ163" s="148"/>
      <c r="AR163" s="148"/>
      <c r="AS163" s="148"/>
      <c r="AT163" s="148"/>
      <c r="AU163" s="148"/>
      <c r="AV163" s="148"/>
      <c r="AW163" s="148"/>
      <c r="AX163" s="148"/>
      <c r="BA163" s="149">
        <v>2.7</v>
      </c>
      <c r="BB163" s="149">
        <v>0</v>
      </c>
      <c r="BC163" s="149">
        <v>30.3</v>
      </c>
      <c r="BD163" s="149">
        <v>0</v>
      </c>
      <c r="BE163" s="149">
        <v>0</v>
      </c>
      <c r="BF163" s="149">
        <v>0</v>
      </c>
      <c r="BG163" s="149">
        <v>0</v>
      </c>
      <c r="BH163" s="149">
        <v>0</v>
      </c>
      <c r="BI163" s="149">
        <v>0</v>
      </c>
      <c r="BJ163" s="149">
        <v>0</v>
      </c>
      <c r="BK163" s="149">
        <v>0</v>
      </c>
      <c r="BL163" s="149">
        <v>0</v>
      </c>
      <c r="BM163" s="149">
        <v>0</v>
      </c>
      <c r="BN163" s="149">
        <v>0</v>
      </c>
    </row>
    <row r="164" spans="1:68">
      <c r="A164" s="1" t="s">
        <v>2130</v>
      </c>
      <c r="B164" s="1" t="s">
        <v>2250</v>
      </c>
      <c r="C164" s="1" t="s">
        <v>5157</v>
      </c>
      <c r="D164" s="1" t="s">
        <v>5184</v>
      </c>
      <c r="E164" s="145">
        <v>35513</v>
      </c>
      <c r="F164" s="145" t="s">
        <v>5186</v>
      </c>
      <c r="G164" s="146">
        <v>39814</v>
      </c>
      <c r="H164" s="146">
        <v>40178</v>
      </c>
      <c r="I164" s="145">
        <v>2009</v>
      </c>
      <c r="J164" s="145">
        <v>12</v>
      </c>
      <c r="N164" s="145">
        <v>44</v>
      </c>
      <c r="O164" s="1">
        <v>24</v>
      </c>
      <c r="P164" s="1">
        <v>11</v>
      </c>
      <c r="Y164" s="147">
        <v>0</v>
      </c>
      <c r="Z164" s="147">
        <v>0</v>
      </c>
      <c r="AA164" s="147">
        <v>0</v>
      </c>
      <c r="AB164" s="147">
        <v>44</v>
      </c>
      <c r="AC164" s="147">
        <v>24</v>
      </c>
      <c r="AD164" s="147">
        <v>11</v>
      </c>
      <c r="AE164" s="147">
        <v>0</v>
      </c>
      <c r="AF164" s="147">
        <v>0</v>
      </c>
      <c r="AG164" s="147">
        <v>0</v>
      </c>
      <c r="AH164" s="147">
        <v>0</v>
      </c>
      <c r="AI164" s="147">
        <v>0</v>
      </c>
      <c r="AJ164" s="147">
        <v>0</v>
      </c>
      <c r="AK164" s="147">
        <v>0</v>
      </c>
      <c r="AL164" s="147">
        <v>0</v>
      </c>
      <c r="AM164" s="148"/>
      <c r="AN164" s="148"/>
      <c r="AO164" s="148"/>
      <c r="AP164" s="148">
        <v>33.200000000000003</v>
      </c>
      <c r="AQ164" s="1">
        <v>11.6</v>
      </c>
      <c r="AR164" s="1">
        <v>24.2</v>
      </c>
      <c r="AS164" s="148"/>
      <c r="AT164" s="148"/>
      <c r="AU164" s="148"/>
      <c r="AV164" s="148"/>
      <c r="AW164" s="148"/>
      <c r="AX164" s="148"/>
      <c r="BA164" s="149">
        <v>0</v>
      </c>
      <c r="BB164" s="149">
        <v>0</v>
      </c>
      <c r="BC164" s="149">
        <v>0</v>
      </c>
      <c r="BD164" s="149">
        <v>33.200000000000003</v>
      </c>
      <c r="BE164" s="149">
        <v>11.6</v>
      </c>
      <c r="BF164" s="149">
        <v>24.2</v>
      </c>
      <c r="BG164" s="149">
        <v>0</v>
      </c>
      <c r="BH164" s="149">
        <v>0</v>
      </c>
      <c r="BI164" s="149">
        <v>0</v>
      </c>
      <c r="BJ164" s="149">
        <v>0</v>
      </c>
      <c r="BK164" s="149">
        <v>0</v>
      </c>
      <c r="BL164" s="149">
        <v>0</v>
      </c>
      <c r="BM164" s="149">
        <v>0</v>
      </c>
      <c r="BN164" s="149">
        <v>0</v>
      </c>
    </row>
    <row r="165" spans="1:68">
      <c r="A165" s="1" t="s">
        <v>3583</v>
      </c>
      <c r="B165" s="1" t="s">
        <v>2250</v>
      </c>
      <c r="C165" s="1" t="s">
        <v>5157</v>
      </c>
      <c r="D165" s="1" t="s">
        <v>5158</v>
      </c>
      <c r="E165" s="145">
        <v>35514</v>
      </c>
      <c r="F165" s="145">
        <v>1</v>
      </c>
      <c r="G165" s="146">
        <v>39814</v>
      </c>
      <c r="H165" s="146">
        <v>39844</v>
      </c>
      <c r="I165" s="145">
        <v>2009</v>
      </c>
      <c r="J165" s="145">
        <v>1</v>
      </c>
      <c r="K165" s="145">
        <v>48</v>
      </c>
      <c r="M165" s="145">
        <v>94</v>
      </c>
      <c r="Y165" s="147">
        <v>4</v>
      </c>
      <c r="Z165" s="147">
        <v>0</v>
      </c>
      <c r="AA165" s="147">
        <v>7.833333333333333</v>
      </c>
      <c r="AB165" s="147">
        <v>0</v>
      </c>
      <c r="AC165" s="147">
        <v>0</v>
      </c>
      <c r="AD165" s="147">
        <v>0</v>
      </c>
      <c r="AE165" s="147">
        <v>0</v>
      </c>
      <c r="AF165" s="147">
        <v>0</v>
      </c>
      <c r="AG165" s="147">
        <v>0</v>
      </c>
      <c r="AH165" s="147">
        <v>0</v>
      </c>
      <c r="AI165" s="147">
        <v>0</v>
      </c>
      <c r="AJ165" s="147">
        <v>0</v>
      </c>
      <c r="AK165" s="147">
        <v>0</v>
      </c>
      <c r="AL165" s="147">
        <v>0</v>
      </c>
      <c r="AM165" s="148">
        <v>52.3</v>
      </c>
      <c r="AN165" s="148"/>
      <c r="AO165" s="148">
        <v>87.4</v>
      </c>
      <c r="AP165" s="148"/>
      <c r="AQ165" s="148"/>
      <c r="AR165" s="148"/>
      <c r="AS165" s="148"/>
      <c r="AT165" s="148"/>
      <c r="AU165" s="148"/>
      <c r="AV165" s="148"/>
      <c r="AW165" s="148"/>
      <c r="AX165" s="148"/>
      <c r="BA165" s="149">
        <v>4.3583333333333334</v>
      </c>
      <c r="BB165" s="149">
        <v>0</v>
      </c>
      <c r="BC165" s="149">
        <v>7.2833333333333341</v>
      </c>
      <c r="BD165" s="149">
        <v>0</v>
      </c>
      <c r="BE165" s="149">
        <v>0</v>
      </c>
      <c r="BF165" s="149">
        <v>0</v>
      </c>
      <c r="BG165" s="149">
        <v>0</v>
      </c>
      <c r="BH165" s="149">
        <v>0</v>
      </c>
      <c r="BI165" s="149">
        <v>0</v>
      </c>
      <c r="BJ165" s="149">
        <v>0</v>
      </c>
      <c r="BK165" s="149">
        <v>0</v>
      </c>
      <c r="BL165" s="149">
        <v>0</v>
      </c>
      <c r="BM165" s="149">
        <v>0</v>
      </c>
      <c r="BN165" s="149">
        <v>0</v>
      </c>
    </row>
    <row r="166" spans="1:68">
      <c r="A166" s="1" t="s">
        <v>3583</v>
      </c>
      <c r="B166" s="1" t="s">
        <v>2250</v>
      </c>
      <c r="C166" s="1" t="s">
        <v>5157</v>
      </c>
      <c r="D166" s="1" t="s">
        <v>5158</v>
      </c>
      <c r="E166" s="145">
        <v>35514</v>
      </c>
      <c r="F166" s="145" t="s">
        <v>5160</v>
      </c>
      <c r="G166" s="146">
        <v>39845</v>
      </c>
      <c r="H166" s="146">
        <v>39933</v>
      </c>
      <c r="I166" s="145">
        <v>2009</v>
      </c>
      <c r="J166" s="145">
        <v>3</v>
      </c>
      <c r="K166" s="145">
        <v>56</v>
      </c>
      <c r="M166" s="145">
        <v>94</v>
      </c>
      <c r="Y166" s="147">
        <v>14</v>
      </c>
      <c r="Z166" s="147">
        <v>0</v>
      </c>
      <c r="AA166" s="147">
        <v>23.5</v>
      </c>
      <c r="AB166" s="147">
        <v>0</v>
      </c>
      <c r="AC166" s="147">
        <v>0</v>
      </c>
      <c r="AD166" s="147">
        <v>0</v>
      </c>
      <c r="AE166" s="147">
        <v>0</v>
      </c>
      <c r="AF166" s="147">
        <v>0</v>
      </c>
      <c r="AG166" s="147">
        <v>0</v>
      </c>
      <c r="AH166" s="147">
        <v>0</v>
      </c>
      <c r="AI166" s="147">
        <v>0</v>
      </c>
      <c r="AJ166" s="147">
        <v>0</v>
      </c>
      <c r="AK166" s="147">
        <v>0</v>
      </c>
      <c r="AL166" s="147">
        <v>0</v>
      </c>
      <c r="AM166" s="148">
        <v>60.3</v>
      </c>
      <c r="AN166" s="148"/>
      <c r="AO166" s="148">
        <v>87.4</v>
      </c>
      <c r="AP166" s="148"/>
      <c r="AQ166" s="148"/>
      <c r="AR166" s="148"/>
      <c r="AS166" s="148"/>
      <c r="AT166" s="148"/>
      <c r="AU166" s="148"/>
      <c r="AV166" s="148"/>
      <c r="AW166" s="148"/>
      <c r="AX166" s="148"/>
      <c r="BA166" s="149">
        <v>15.074999999999999</v>
      </c>
      <c r="BB166" s="149">
        <v>0</v>
      </c>
      <c r="BC166" s="149">
        <v>21.85</v>
      </c>
      <c r="BD166" s="149">
        <v>0</v>
      </c>
      <c r="BE166" s="149">
        <v>0</v>
      </c>
      <c r="BF166" s="149">
        <v>0</v>
      </c>
      <c r="BG166" s="149">
        <v>0</v>
      </c>
      <c r="BH166" s="149">
        <v>0</v>
      </c>
      <c r="BI166" s="149">
        <v>0</v>
      </c>
      <c r="BJ166" s="149">
        <v>0</v>
      </c>
      <c r="BK166" s="149">
        <v>0</v>
      </c>
      <c r="BL166" s="149">
        <v>0</v>
      </c>
      <c r="BM166" s="149">
        <v>0</v>
      </c>
      <c r="BN166" s="149">
        <v>0</v>
      </c>
      <c r="BO166" s="144">
        <v>8</v>
      </c>
      <c r="BP166" s="144" t="s">
        <v>5162</v>
      </c>
    </row>
    <row r="167" spans="1:68">
      <c r="A167" s="1" t="s">
        <v>3583</v>
      </c>
      <c r="B167" s="1" t="s">
        <v>2250</v>
      </c>
      <c r="C167" s="1" t="s">
        <v>5157</v>
      </c>
      <c r="D167" s="1" t="s">
        <v>5158</v>
      </c>
      <c r="E167" s="145">
        <v>35514</v>
      </c>
      <c r="F167" s="145" t="s">
        <v>5160</v>
      </c>
      <c r="G167" s="146">
        <v>39934</v>
      </c>
      <c r="H167" s="146">
        <v>40178</v>
      </c>
      <c r="I167" s="145">
        <v>2009</v>
      </c>
      <c r="J167" s="145">
        <v>8</v>
      </c>
      <c r="K167" s="145">
        <v>60</v>
      </c>
      <c r="M167" s="145">
        <v>94</v>
      </c>
      <c r="Y167" s="147">
        <v>40</v>
      </c>
      <c r="Z167" s="147">
        <v>0</v>
      </c>
      <c r="AA167" s="147">
        <v>62.666666666666664</v>
      </c>
      <c r="AB167" s="147">
        <v>0</v>
      </c>
      <c r="AC167" s="147">
        <v>0</v>
      </c>
      <c r="AD167" s="147">
        <v>0</v>
      </c>
      <c r="AE167" s="147">
        <v>0</v>
      </c>
      <c r="AF167" s="147">
        <v>0</v>
      </c>
      <c r="AG167" s="147">
        <v>0</v>
      </c>
      <c r="AH167" s="147">
        <v>0</v>
      </c>
      <c r="AI167" s="147">
        <v>0</v>
      </c>
      <c r="AJ167" s="147">
        <v>0</v>
      </c>
      <c r="AK167" s="147">
        <v>0</v>
      </c>
      <c r="AL167" s="147">
        <v>0</v>
      </c>
      <c r="AM167" s="148">
        <v>64.3</v>
      </c>
      <c r="AN167" s="148"/>
      <c r="AO167" s="148">
        <v>87.4</v>
      </c>
      <c r="AP167" s="148"/>
      <c r="AQ167" s="148"/>
      <c r="AR167" s="148"/>
      <c r="AS167" s="148"/>
      <c r="AT167" s="148"/>
      <c r="AU167" s="148"/>
      <c r="AV167" s="148"/>
      <c r="AW167" s="148"/>
      <c r="AX167" s="148"/>
      <c r="BA167" s="149">
        <v>42.866666666666667</v>
      </c>
      <c r="BB167" s="149">
        <v>0</v>
      </c>
      <c r="BC167" s="149">
        <v>58.266666666666673</v>
      </c>
      <c r="BD167" s="149">
        <v>0</v>
      </c>
      <c r="BE167" s="149">
        <v>0</v>
      </c>
      <c r="BF167" s="149">
        <v>0</v>
      </c>
      <c r="BG167" s="149">
        <v>0</v>
      </c>
      <c r="BH167" s="149">
        <v>0</v>
      </c>
      <c r="BI167" s="149">
        <v>0</v>
      </c>
      <c r="BJ167" s="149">
        <v>0</v>
      </c>
      <c r="BK167" s="149">
        <v>0</v>
      </c>
      <c r="BL167" s="149">
        <v>0</v>
      </c>
      <c r="BM167" s="149">
        <v>0</v>
      </c>
      <c r="BN167" s="149">
        <v>0</v>
      </c>
      <c r="BO167" s="144">
        <v>4</v>
      </c>
      <c r="BP167" s="144" t="s">
        <v>5187</v>
      </c>
    </row>
    <row r="168" spans="1:68">
      <c r="A168" s="1" t="s">
        <v>3166</v>
      </c>
      <c r="B168" s="1" t="s">
        <v>2250</v>
      </c>
      <c r="C168" s="1" t="s">
        <v>5157</v>
      </c>
      <c r="D168" s="1" t="s">
        <v>5184</v>
      </c>
      <c r="E168" s="145">
        <v>35517</v>
      </c>
      <c r="F168" s="145" t="s">
        <v>5186</v>
      </c>
      <c r="G168" s="146">
        <v>39814</v>
      </c>
      <c r="H168" s="146">
        <v>40178</v>
      </c>
      <c r="I168" s="145">
        <v>2009</v>
      </c>
      <c r="J168" s="145">
        <v>12</v>
      </c>
      <c r="N168" s="145">
        <v>106</v>
      </c>
      <c r="O168" s="1">
        <v>40</v>
      </c>
      <c r="P168" s="1">
        <v>40</v>
      </c>
      <c r="Y168" s="147">
        <v>0</v>
      </c>
      <c r="Z168" s="147">
        <v>0</v>
      </c>
      <c r="AA168" s="147">
        <v>0</v>
      </c>
      <c r="AB168" s="147">
        <v>106</v>
      </c>
      <c r="AC168" s="147">
        <v>40</v>
      </c>
      <c r="AD168" s="147">
        <v>40</v>
      </c>
      <c r="AE168" s="147">
        <v>0</v>
      </c>
      <c r="AF168" s="147">
        <v>0</v>
      </c>
      <c r="AG168" s="147">
        <v>0</v>
      </c>
      <c r="AH168" s="147">
        <v>0</v>
      </c>
      <c r="AI168" s="147">
        <v>0</v>
      </c>
      <c r="AJ168" s="147">
        <v>0</v>
      </c>
      <c r="AK168" s="147">
        <v>0</v>
      </c>
      <c r="AL168" s="147">
        <v>0</v>
      </c>
      <c r="AM168" s="148"/>
      <c r="AN168" s="148"/>
      <c r="AO168" s="148"/>
      <c r="AP168" s="148">
        <v>105.7</v>
      </c>
      <c r="AQ168" s="1">
        <v>28.4</v>
      </c>
      <c r="AR168" s="1">
        <v>53.5</v>
      </c>
      <c r="AS168" s="148"/>
      <c r="AT168" s="148"/>
      <c r="AU168" s="148"/>
      <c r="AV168" s="148"/>
      <c r="AW168" s="148"/>
      <c r="AX168" s="148"/>
      <c r="BA168" s="149">
        <v>0</v>
      </c>
      <c r="BB168" s="149">
        <v>0</v>
      </c>
      <c r="BC168" s="149">
        <v>0</v>
      </c>
      <c r="BD168" s="149">
        <v>105.7</v>
      </c>
      <c r="BE168" s="149">
        <v>28.4</v>
      </c>
      <c r="BF168" s="149">
        <v>53.5</v>
      </c>
      <c r="BG168" s="149">
        <v>0</v>
      </c>
      <c r="BH168" s="149">
        <v>0</v>
      </c>
      <c r="BI168" s="149">
        <v>0</v>
      </c>
      <c r="BJ168" s="149">
        <v>0</v>
      </c>
      <c r="BK168" s="149">
        <v>0</v>
      </c>
      <c r="BL168" s="149">
        <v>0</v>
      </c>
      <c r="BM168" s="149">
        <v>0</v>
      </c>
      <c r="BN168" s="149">
        <v>0</v>
      </c>
    </row>
    <row r="169" spans="1:68">
      <c r="A169" s="1" t="s">
        <v>4617</v>
      </c>
      <c r="B169" s="1" t="s">
        <v>2250</v>
      </c>
      <c r="C169" s="1" t="s">
        <v>5157</v>
      </c>
      <c r="D169" s="1" t="s">
        <v>5158</v>
      </c>
      <c r="E169" s="145">
        <v>35518</v>
      </c>
      <c r="F169" s="145" t="s">
        <v>5181</v>
      </c>
      <c r="G169" s="146">
        <v>39814</v>
      </c>
      <c r="H169" s="146">
        <v>40178</v>
      </c>
      <c r="I169" s="145">
        <v>2009</v>
      </c>
      <c r="J169" s="145">
        <v>12</v>
      </c>
      <c r="K169" s="145">
        <v>12</v>
      </c>
      <c r="M169" s="145">
        <v>33</v>
      </c>
      <c r="Y169" s="147">
        <v>12</v>
      </c>
      <c r="Z169" s="147">
        <v>0</v>
      </c>
      <c r="AA169" s="147">
        <v>33</v>
      </c>
      <c r="AB169" s="147">
        <v>0</v>
      </c>
      <c r="AC169" s="147">
        <v>0</v>
      </c>
      <c r="AD169" s="147">
        <v>0</v>
      </c>
      <c r="AE169" s="147">
        <v>0</v>
      </c>
      <c r="AF169" s="147">
        <v>0</v>
      </c>
      <c r="AG169" s="147">
        <v>0</v>
      </c>
      <c r="AH169" s="147">
        <v>0</v>
      </c>
      <c r="AI169" s="147">
        <v>0</v>
      </c>
      <c r="AJ169" s="147">
        <v>0</v>
      </c>
      <c r="AK169" s="147">
        <v>0</v>
      </c>
      <c r="AL169" s="147">
        <v>0</v>
      </c>
      <c r="AM169" s="148">
        <v>13.3</v>
      </c>
      <c r="AN169" s="148"/>
      <c r="AO169" s="148">
        <v>33</v>
      </c>
      <c r="AP169" s="148"/>
      <c r="AQ169" s="148"/>
      <c r="AR169" s="148"/>
      <c r="AS169" s="148"/>
      <c r="AT169" s="148"/>
      <c r="AU169" s="148"/>
      <c r="AV169" s="148"/>
      <c r="AW169" s="148"/>
      <c r="AX169" s="148"/>
      <c r="BA169" s="149">
        <v>13.3</v>
      </c>
      <c r="BB169" s="149">
        <v>0</v>
      </c>
      <c r="BC169" s="149">
        <v>33</v>
      </c>
      <c r="BD169" s="149">
        <v>0</v>
      </c>
      <c r="BE169" s="149">
        <v>0</v>
      </c>
      <c r="BF169" s="149">
        <v>0</v>
      </c>
      <c r="BG169" s="149">
        <v>0</v>
      </c>
      <c r="BH169" s="149">
        <v>0</v>
      </c>
      <c r="BI169" s="149">
        <v>0</v>
      </c>
      <c r="BJ169" s="149">
        <v>0</v>
      </c>
      <c r="BK169" s="149">
        <v>0</v>
      </c>
      <c r="BL169" s="149">
        <v>0</v>
      </c>
      <c r="BM169" s="149">
        <v>0</v>
      </c>
      <c r="BN169" s="149">
        <v>0</v>
      </c>
    </row>
    <row r="170" spans="1:68">
      <c r="A170" s="1" t="s">
        <v>3166</v>
      </c>
      <c r="B170" s="1" t="s">
        <v>2250</v>
      </c>
      <c r="C170" s="1" t="s">
        <v>5157</v>
      </c>
      <c r="D170" s="1" t="s">
        <v>5158</v>
      </c>
      <c r="E170" s="145">
        <v>35519</v>
      </c>
      <c r="F170" s="145">
        <v>1</v>
      </c>
      <c r="G170" s="146">
        <v>39814</v>
      </c>
      <c r="H170" s="146">
        <v>40178</v>
      </c>
      <c r="I170" s="145">
        <v>2009</v>
      </c>
      <c r="J170" s="145">
        <v>12</v>
      </c>
      <c r="K170" s="145">
        <v>12</v>
      </c>
      <c r="M170" s="145">
        <v>37</v>
      </c>
      <c r="Y170" s="147">
        <v>12</v>
      </c>
      <c r="Z170" s="147">
        <v>0</v>
      </c>
      <c r="AA170" s="147">
        <v>37</v>
      </c>
      <c r="AB170" s="147">
        <v>0</v>
      </c>
      <c r="AC170" s="147">
        <v>0</v>
      </c>
      <c r="AD170" s="147">
        <v>0</v>
      </c>
      <c r="AE170" s="147">
        <v>0</v>
      </c>
      <c r="AF170" s="147">
        <v>0</v>
      </c>
      <c r="AG170" s="147">
        <v>0</v>
      </c>
      <c r="AH170" s="147">
        <v>0</v>
      </c>
      <c r="AI170" s="147">
        <v>0</v>
      </c>
      <c r="AJ170" s="147">
        <v>0</v>
      </c>
      <c r="AK170" s="147">
        <v>0</v>
      </c>
      <c r="AL170" s="147">
        <v>0</v>
      </c>
      <c r="AM170" s="148">
        <v>14.8</v>
      </c>
      <c r="AN170" s="148"/>
      <c r="AO170" s="148">
        <v>30.5</v>
      </c>
      <c r="AP170" s="148"/>
      <c r="AQ170" s="148"/>
      <c r="AR170" s="148"/>
      <c r="AS170" s="148"/>
      <c r="AT170" s="148"/>
      <c r="AU170" s="148"/>
      <c r="AV170" s="148"/>
      <c r="AW170" s="148"/>
      <c r="AX170" s="148"/>
      <c r="BA170" s="149">
        <v>14.8</v>
      </c>
      <c r="BB170" s="149">
        <v>0</v>
      </c>
      <c r="BC170" s="149">
        <v>30.5</v>
      </c>
      <c r="BD170" s="149">
        <v>0</v>
      </c>
      <c r="BE170" s="149">
        <v>0</v>
      </c>
      <c r="BF170" s="149">
        <v>0</v>
      </c>
      <c r="BG170" s="149">
        <v>0</v>
      </c>
      <c r="BH170" s="149">
        <v>0</v>
      </c>
      <c r="BI170" s="149">
        <v>0</v>
      </c>
      <c r="BJ170" s="149">
        <v>0</v>
      </c>
      <c r="BK170" s="149">
        <v>0</v>
      </c>
      <c r="BL170" s="149">
        <v>0</v>
      </c>
      <c r="BM170" s="149">
        <v>0</v>
      </c>
      <c r="BN170" s="149">
        <v>0</v>
      </c>
    </row>
    <row r="171" spans="1:68">
      <c r="A171" s="1" t="s">
        <v>3583</v>
      </c>
      <c r="B171" s="1" t="s">
        <v>2250</v>
      </c>
      <c r="C171" s="1" t="s">
        <v>5157</v>
      </c>
      <c r="D171" s="1" t="s">
        <v>5184</v>
      </c>
      <c r="E171" s="145">
        <v>35520</v>
      </c>
      <c r="F171" s="145" t="s">
        <v>5186</v>
      </c>
      <c r="G171" s="146">
        <v>39814</v>
      </c>
      <c r="H171" s="146">
        <v>40178</v>
      </c>
      <c r="I171" s="145">
        <v>2009</v>
      </c>
      <c r="J171" s="145">
        <v>12</v>
      </c>
      <c r="N171" s="145">
        <v>161</v>
      </c>
      <c r="O171" s="1">
        <v>35</v>
      </c>
      <c r="P171" s="1">
        <v>35</v>
      </c>
      <c r="Y171" s="147">
        <v>0</v>
      </c>
      <c r="Z171" s="147">
        <v>0</v>
      </c>
      <c r="AA171" s="147">
        <v>0</v>
      </c>
      <c r="AB171" s="147">
        <v>161</v>
      </c>
      <c r="AC171" s="147">
        <v>35</v>
      </c>
      <c r="AD171" s="147">
        <v>35</v>
      </c>
      <c r="AE171" s="147">
        <v>0</v>
      </c>
      <c r="AF171" s="147">
        <v>0</v>
      </c>
      <c r="AG171" s="147">
        <v>0</v>
      </c>
      <c r="AH171" s="147">
        <v>0</v>
      </c>
      <c r="AI171" s="147">
        <v>0</v>
      </c>
      <c r="AJ171" s="147">
        <v>0</v>
      </c>
      <c r="AK171" s="147">
        <v>0</v>
      </c>
      <c r="AL171" s="147">
        <v>0</v>
      </c>
      <c r="AM171" s="148"/>
      <c r="AN171" s="148"/>
      <c r="AO171" s="148"/>
      <c r="AP171" s="148">
        <v>137.80000000000001</v>
      </c>
      <c r="AQ171" s="1">
        <v>26.7</v>
      </c>
      <c r="AR171" s="1">
        <v>44.8</v>
      </c>
      <c r="AS171" s="148"/>
      <c r="AT171" s="148"/>
      <c r="AU171" s="148"/>
      <c r="AV171" s="148"/>
      <c r="AW171" s="148"/>
      <c r="AX171" s="148"/>
      <c r="BA171" s="149">
        <v>0</v>
      </c>
      <c r="BB171" s="149">
        <v>0</v>
      </c>
      <c r="BC171" s="149">
        <v>0</v>
      </c>
      <c r="BD171" s="149">
        <v>137.80000000000001</v>
      </c>
      <c r="BE171" s="149">
        <v>26.7</v>
      </c>
      <c r="BF171" s="149">
        <v>44.8</v>
      </c>
      <c r="BG171" s="149">
        <v>0</v>
      </c>
      <c r="BH171" s="149">
        <v>0</v>
      </c>
      <c r="BI171" s="149">
        <v>0</v>
      </c>
      <c r="BJ171" s="149">
        <v>0</v>
      </c>
      <c r="BK171" s="149">
        <v>0</v>
      </c>
      <c r="BL171" s="149">
        <v>0</v>
      </c>
      <c r="BM171" s="149">
        <v>0</v>
      </c>
      <c r="BN171" s="149">
        <v>0</v>
      </c>
    </row>
    <row r="172" spans="1:68">
      <c r="A172" s="1" t="s">
        <v>2939</v>
      </c>
      <c r="B172" s="1" t="s">
        <v>5188</v>
      </c>
      <c r="C172" s="1" t="s">
        <v>5157</v>
      </c>
      <c r="D172" s="1" t="s">
        <v>5184</v>
      </c>
      <c r="E172" s="145">
        <v>35521</v>
      </c>
      <c r="F172" s="145">
        <v>11</v>
      </c>
      <c r="G172" s="146">
        <v>39814</v>
      </c>
      <c r="H172" s="146">
        <v>39903</v>
      </c>
      <c r="I172" s="145">
        <v>2009</v>
      </c>
      <c r="J172" s="145">
        <v>3</v>
      </c>
      <c r="O172" s="145">
        <v>20</v>
      </c>
      <c r="P172" s="1">
        <v>15</v>
      </c>
      <c r="Y172" s="147">
        <v>0</v>
      </c>
      <c r="Z172" s="147">
        <v>0</v>
      </c>
      <c r="AA172" s="147">
        <v>0</v>
      </c>
      <c r="AB172" s="147">
        <v>0</v>
      </c>
      <c r="AC172" s="147">
        <v>5</v>
      </c>
      <c r="AD172" s="147">
        <v>3.75</v>
      </c>
      <c r="AE172" s="147">
        <v>0</v>
      </c>
      <c r="AF172" s="147">
        <v>0</v>
      </c>
      <c r="AG172" s="147">
        <v>0</v>
      </c>
      <c r="AH172" s="147">
        <v>0</v>
      </c>
      <c r="AI172" s="147">
        <v>0</v>
      </c>
      <c r="AJ172" s="147">
        <v>0</v>
      </c>
      <c r="AK172" s="147">
        <v>0</v>
      </c>
      <c r="AL172" s="147">
        <v>0</v>
      </c>
      <c r="AM172" s="148"/>
      <c r="AN172" s="148"/>
      <c r="AO172" s="148"/>
      <c r="AP172" s="148"/>
      <c r="AQ172" s="148">
        <v>8</v>
      </c>
      <c r="AR172" s="148"/>
      <c r="AS172" s="148"/>
      <c r="AT172" s="148"/>
      <c r="AU172" s="148"/>
      <c r="AV172" s="148"/>
      <c r="AW172" s="148"/>
      <c r="AX172" s="148"/>
      <c r="BA172" s="149">
        <v>0</v>
      </c>
      <c r="BB172" s="149">
        <v>0</v>
      </c>
      <c r="BC172" s="149">
        <v>0</v>
      </c>
      <c r="BD172" s="149">
        <v>0</v>
      </c>
      <c r="BE172" s="149">
        <v>2</v>
      </c>
      <c r="BF172" s="149">
        <v>0</v>
      </c>
      <c r="BG172" s="149">
        <v>0</v>
      </c>
      <c r="BH172" s="149">
        <v>0</v>
      </c>
      <c r="BI172" s="149">
        <v>0</v>
      </c>
      <c r="BJ172" s="149">
        <v>0</v>
      </c>
      <c r="BK172" s="149">
        <v>0</v>
      </c>
      <c r="BL172" s="149">
        <v>0</v>
      </c>
      <c r="BM172" s="149">
        <v>0</v>
      </c>
      <c r="BN172" s="149">
        <v>0</v>
      </c>
    </row>
    <row r="173" spans="1:68">
      <c r="A173" s="1" t="s">
        <v>2939</v>
      </c>
      <c r="B173" s="1" t="s">
        <v>2250</v>
      </c>
      <c r="C173" s="1" t="s">
        <v>5157</v>
      </c>
      <c r="D173" s="1" t="s">
        <v>5184</v>
      </c>
      <c r="E173" s="145">
        <v>35522</v>
      </c>
      <c r="F173" s="145" t="s">
        <v>5186</v>
      </c>
      <c r="G173" s="146">
        <v>39814</v>
      </c>
      <c r="H173" s="146">
        <v>40178</v>
      </c>
      <c r="I173" s="145">
        <v>2009</v>
      </c>
      <c r="J173" s="145">
        <v>12</v>
      </c>
      <c r="N173" s="145">
        <v>20</v>
      </c>
      <c r="O173" s="1">
        <v>13</v>
      </c>
      <c r="P173" s="1">
        <v>12</v>
      </c>
      <c r="Q173" s="1">
        <v>40</v>
      </c>
      <c r="Y173" s="147">
        <v>0</v>
      </c>
      <c r="Z173" s="147">
        <v>0</v>
      </c>
      <c r="AA173" s="147">
        <v>0</v>
      </c>
      <c r="AB173" s="147">
        <v>20</v>
      </c>
      <c r="AC173" s="147">
        <v>13</v>
      </c>
      <c r="AD173" s="147">
        <v>12</v>
      </c>
      <c r="AE173" s="147">
        <v>40</v>
      </c>
      <c r="AF173" s="147">
        <v>0</v>
      </c>
      <c r="AG173" s="147">
        <v>0</v>
      </c>
      <c r="AH173" s="147">
        <v>0</v>
      </c>
      <c r="AI173" s="147">
        <v>0</v>
      </c>
      <c r="AJ173" s="147">
        <v>0</v>
      </c>
      <c r="AK173" s="147">
        <v>0</v>
      </c>
      <c r="AL173" s="147">
        <v>0</v>
      </c>
      <c r="AM173" s="148"/>
      <c r="AN173" s="148"/>
      <c r="AO173" s="148"/>
      <c r="AP173" s="148">
        <v>12.6</v>
      </c>
      <c r="AQ173" s="154">
        <v>2.8</v>
      </c>
      <c r="AR173" s="1">
        <v>18.5</v>
      </c>
      <c r="AS173" s="156">
        <v>40</v>
      </c>
      <c r="AT173" s="148"/>
      <c r="AU173" s="148"/>
      <c r="AV173" s="148"/>
      <c r="AW173" s="148"/>
      <c r="AX173" s="148"/>
      <c r="BA173" s="149">
        <v>0</v>
      </c>
      <c r="BB173" s="149">
        <v>0</v>
      </c>
      <c r="BC173" s="149">
        <v>0</v>
      </c>
      <c r="BD173" s="149">
        <v>12.6</v>
      </c>
      <c r="BE173" s="149">
        <v>2.8</v>
      </c>
      <c r="BF173" s="149">
        <v>18.5</v>
      </c>
      <c r="BG173" s="149">
        <v>40</v>
      </c>
      <c r="BH173" s="149">
        <v>0</v>
      </c>
      <c r="BI173" s="149">
        <v>0</v>
      </c>
      <c r="BJ173" s="149">
        <v>0</v>
      </c>
      <c r="BK173" s="149">
        <v>0</v>
      </c>
      <c r="BL173" s="149">
        <v>0</v>
      </c>
      <c r="BM173" s="149">
        <v>0</v>
      </c>
      <c r="BN173" s="149">
        <v>0</v>
      </c>
    </row>
    <row r="174" spans="1:68">
      <c r="A174" s="1" t="s">
        <v>2939</v>
      </c>
      <c r="B174" s="1" t="s">
        <v>2251</v>
      </c>
      <c r="C174" s="1" t="s">
        <v>5157</v>
      </c>
      <c r="D174" s="1" t="s">
        <v>5158</v>
      </c>
      <c r="E174" s="145">
        <v>35523</v>
      </c>
      <c r="F174" s="145" t="s">
        <v>5189</v>
      </c>
      <c r="G174" s="146">
        <v>39814</v>
      </c>
      <c r="H174" s="146">
        <v>40178</v>
      </c>
      <c r="I174" s="145">
        <v>2009</v>
      </c>
      <c r="J174" s="145">
        <v>12</v>
      </c>
      <c r="M174" s="145">
        <v>114</v>
      </c>
      <c r="S174" s="1">
        <v>8</v>
      </c>
      <c r="Y174" s="147">
        <v>0</v>
      </c>
      <c r="Z174" s="147">
        <v>0</v>
      </c>
      <c r="AA174" s="147">
        <v>114</v>
      </c>
      <c r="AB174" s="147">
        <v>0</v>
      </c>
      <c r="AC174" s="147">
        <v>0</v>
      </c>
      <c r="AD174" s="147">
        <v>0</v>
      </c>
      <c r="AE174" s="147">
        <v>0</v>
      </c>
      <c r="AF174" s="147">
        <v>0</v>
      </c>
      <c r="AG174" s="147">
        <v>8</v>
      </c>
      <c r="AH174" s="147">
        <v>0</v>
      </c>
      <c r="AI174" s="147">
        <v>0</v>
      </c>
      <c r="AJ174" s="147">
        <v>0</v>
      </c>
      <c r="AK174" s="147">
        <v>0</v>
      </c>
      <c r="AL174" s="147">
        <v>0</v>
      </c>
      <c r="AM174" s="148">
        <v>11.8</v>
      </c>
      <c r="AN174" s="148"/>
      <c r="AO174" s="148">
        <v>88.7</v>
      </c>
      <c r="AP174" s="148"/>
      <c r="AQ174" s="148"/>
      <c r="AR174" s="148"/>
      <c r="AS174" s="148"/>
      <c r="AT174" s="148"/>
      <c r="AU174" s="1">
        <v>8</v>
      </c>
      <c r="AV174" s="148"/>
      <c r="AW174" s="148"/>
      <c r="AX174" s="148"/>
      <c r="BA174" s="149">
        <v>11.8</v>
      </c>
      <c r="BB174" s="149">
        <v>0</v>
      </c>
      <c r="BC174" s="149">
        <v>88.7</v>
      </c>
      <c r="BD174" s="149">
        <v>0</v>
      </c>
      <c r="BE174" s="149">
        <v>0</v>
      </c>
      <c r="BF174" s="149">
        <v>0</v>
      </c>
      <c r="BG174" s="149">
        <v>0</v>
      </c>
      <c r="BH174" s="149">
        <v>0</v>
      </c>
      <c r="BI174" s="149">
        <v>8</v>
      </c>
      <c r="BJ174" s="149">
        <v>0</v>
      </c>
      <c r="BK174" s="149">
        <v>0</v>
      </c>
      <c r="BL174" s="149">
        <v>0</v>
      </c>
      <c r="BM174" s="149">
        <v>0</v>
      </c>
      <c r="BN174" s="149">
        <v>0</v>
      </c>
    </row>
    <row r="175" spans="1:68">
      <c r="A175" s="1" t="s">
        <v>3583</v>
      </c>
      <c r="B175" s="1" t="s">
        <v>2250</v>
      </c>
      <c r="C175" s="1" t="s">
        <v>5157</v>
      </c>
      <c r="D175" s="1" t="s">
        <v>5158</v>
      </c>
      <c r="E175" s="145">
        <v>35525</v>
      </c>
      <c r="F175" s="145">
        <v>1</v>
      </c>
      <c r="G175" s="146">
        <v>39814</v>
      </c>
      <c r="H175" s="146">
        <v>39886</v>
      </c>
      <c r="I175" s="145">
        <v>2009</v>
      </c>
      <c r="J175" s="145">
        <v>2.5</v>
      </c>
      <c r="K175" s="145">
        <v>72</v>
      </c>
      <c r="M175" s="145">
        <v>88</v>
      </c>
      <c r="Y175" s="147">
        <v>15</v>
      </c>
      <c r="Z175" s="147">
        <v>0</v>
      </c>
      <c r="AA175" s="147">
        <v>18.333333333333332</v>
      </c>
      <c r="AB175" s="147">
        <v>0</v>
      </c>
      <c r="AC175" s="147">
        <v>0</v>
      </c>
      <c r="AD175" s="147">
        <v>0</v>
      </c>
      <c r="AE175" s="147">
        <v>0</v>
      </c>
      <c r="AF175" s="147">
        <v>0</v>
      </c>
      <c r="AG175" s="147">
        <v>0</v>
      </c>
      <c r="AH175" s="147">
        <v>0</v>
      </c>
      <c r="AI175" s="147">
        <v>0</v>
      </c>
      <c r="AJ175" s="147">
        <v>0</v>
      </c>
      <c r="AK175" s="147">
        <v>0</v>
      </c>
      <c r="AL175" s="147">
        <v>0</v>
      </c>
      <c r="AM175" s="148">
        <v>68.099999999999994</v>
      </c>
      <c r="AN175" s="148"/>
      <c r="AO175" s="148">
        <v>97.5</v>
      </c>
      <c r="AP175" s="148"/>
      <c r="AQ175" s="148"/>
      <c r="AR175" s="148"/>
      <c r="AS175" s="148"/>
      <c r="AT175" s="148"/>
      <c r="AU175" s="148"/>
      <c r="AV175" s="148"/>
      <c r="AW175" s="148"/>
      <c r="AX175" s="148"/>
      <c r="BA175" s="149">
        <v>14.1875</v>
      </c>
      <c r="BB175" s="149">
        <v>0</v>
      </c>
      <c r="BC175" s="149">
        <v>20.3125</v>
      </c>
      <c r="BD175" s="149">
        <v>0</v>
      </c>
      <c r="BE175" s="149">
        <v>0</v>
      </c>
      <c r="BF175" s="149">
        <v>0</v>
      </c>
      <c r="BG175" s="149">
        <v>0</v>
      </c>
      <c r="BH175" s="149">
        <v>0</v>
      </c>
      <c r="BI175" s="149">
        <v>0</v>
      </c>
      <c r="BJ175" s="149">
        <v>0</v>
      </c>
      <c r="BK175" s="149">
        <v>0</v>
      </c>
      <c r="BL175" s="149">
        <v>0</v>
      </c>
      <c r="BM175" s="149">
        <v>0</v>
      </c>
      <c r="BN175" s="149">
        <v>0</v>
      </c>
    </row>
    <row r="176" spans="1:68">
      <c r="A176" s="1" t="s">
        <v>3583</v>
      </c>
      <c r="B176" s="1" t="s">
        <v>2250</v>
      </c>
      <c r="C176" s="1" t="s">
        <v>5157</v>
      </c>
      <c r="D176" s="1" t="s">
        <v>5158</v>
      </c>
      <c r="E176" s="145">
        <v>35525</v>
      </c>
      <c r="F176" s="145" t="s">
        <v>5160</v>
      </c>
      <c r="G176" s="146">
        <v>39887</v>
      </c>
      <c r="H176" s="146">
        <v>40178</v>
      </c>
      <c r="I176" s="145">
        <v>2009</v>
      </c>
      <c r="J176" s="145">
        <v>9.5</v>
      </c>
      <c r="K176" s="145">
        <v>77</v>
      </c>
      <c r="M176" s="145">
        <v>88</v>
      </c>
      <c r="Y176" s="147">
        <v>60.958333333333336</v>
      </c>
      <c r="Z176" s="147">
        <v>0</v>
      </c>
      <c r="AA176" s="147">
        <v>69.666666666666671</v>
      </c>
      <c r="AB176" s="147">
        <v>0</v>
      </c>
      <c r="AC176" s="147">
        <v>0</v>
      </c>
      <c r="AD176" s="147">
        <v>0</v>
      </c>
      <c r="AE176" s="147">
        <v>0</v>
      </c>
      <c r="AF176" s="147">
        <v>0</v>
      </c>
      <c r="AG176" s="147">
        <v>0</v>
      </c>
      <c r="AH176" s="147">
        <v>0</v>
      </c>
      <c r="AI176" s="147">
        <v>0</v>
      </c>
      <c r="AJ176" s="147">
        <v>0</v>
      </c>
      <c r="AK176" s="147">
        <v>0</v>
      </c>
      <c r="AL176" s="147">
        <v>0</v>
      </c>
      <c r="AM176" s="148">
        <v>73.099999999999994</v>
      </c>
      <c r="AN176" s="148"/>
      <c r="AO176" s="148">
        <v>97.5</v>
      </c>
      <c r="AP176" s="148"/>
      <c r="AQ176" s="148"/>
      <c r="AR176" s="148"/>
      <c r="AS176" s="148"/>
      <c r="AT176" s="148"/>
      <c r="AU176" s="148"/>
      <c r="AV176" s="148"/>
      <c r="AW176" s="148"/>
      <c r="AX176" s="148"/>
      <c r="BA176" s="149">
        <v>57.87083333333333</v>
      </c>
      <c r="BB176" s="149">
        <v>0</v>
      </c>
      <c r="BC176" s="149">
        <v>77.1875</v>
      </c>
      <c r="BD176" s="149">
        <v>0</v>
      </c>
      <c r="BE176" s="149">
        <v>0</v>
      </c>
      <c r="BF176" s="149">
        <v>0</v>
      </c>
      <c r="BG176" s="149">
        <v>0</v>
      </c>
      <c r="BH176" s="149">
        <v>0</v>
      </c>
      <c r="BI176" s="149">
        <v>0</v>
      </c>
      <c r="BJ176" s="149">
        <v>0</v>
      </c>
      <c r="BK176" s="149">
        <v>0</v>
      </c>
      <c r="BL176" s="149">
        <v>0</v>
      </c>
      <c r="BM176" s="149">
        <v>0</v>
      </c>
      <c r="BN176" s="149">
        <v>0</v>
      </c>
      <c r="BO176" s="144">
        <v>5</v>
      </c>
      <c r="BP176" s="144" t="s">
        <v>5190</v>
      </c>
    </row>
    <row r="177" spans="1:69">
      <c r="A177" s="1" t="s">
        <v>2130</v>
      </c>
      <c r="B177" s="1" t="s">
        <v>2250</v>
      </c>
      <c r="C177" s="1" t="s">
        <v>5157</v>
      </c>
      <c r="D177" s="1" t="s">
        <v>5158</v>
      </c>
      <c r="E177" s="145">
        <v>35526</v>
      </c>
      <c r="F177" s="145" t="s">
        <v>5181</v>
      </c>
      <c r="G177" s="146">
        <v>39814</v>
      </c>
      <c r="H177" s="146">
        <v>40178</v>
      </c>
      <c r="I177" s="145">
        <v>2009</v>
      </c>
      <c r="J177" s="145">
        <v>12</v>
      </c>
      <c r="M177" s="145">
        <v>31</v>
      </c>
      <c r="N177" s="145">
        <v>70</v>
      </c>
      <c r="Y177" s="147">
        <v>0</v>
      </c>
      <c r="Z177" s="147">
        <v>0</v>
      </c>
      <c r="AA177" s="147">
        <v>31</v>
      </c>
      <c r="AB177" s="147">
        <v>70</v>
      </c>
      <c r="AC177" s="147">
        <v>0</v>
      </c>
      <c r="AD177" s="147">
        <v>0</v>
      </c>
      <c r="AE177" s="147">
        <v>0</v>
      </c>
      <c r="AF177" s="147">
        <v>0</v>
      </c>
      <c r="AG177" s="147">
        <v>0</v>
      </c>
      <c r="AH177" s="147">
        <v>0</v>
      </c>
      <c r="AI177" s="147">
        <v>0</v>
      </c>
      <c r="AJ177" s="147">
        <v>0</v>
      </c>
      <c r="AK177" s="147">
        <v>0</v>
      </c>
      <c r="AL177" s="147">
        <v>0</v>
      </c>
      <c r="AM177" s="148">
        <v>1</v>
      </c>
      <c r="AN177" s="148"/>
      <c r="AO177" s="148">
        <v>29.5</v>
      </c>
      <c r="AP177" s="148">
        <v>70</v>
      </c>
      <c r="AQ177" s="148"/>
      <c r="AR177" s="148"/>
      <c r="AS177" s="148"/>
      <c r="AT177" s="148"/>
      <c r="AU177" s="148"/>
      <c r="AV177" s="148"/>
      <c r="AW177" s="148"/>
      <c r="AX177" s="148"/>
      <c r="BA177" s="149">
        <v>1</v>
      </c>
      <c r="BB177" s="149">
        <v>0</v>
      </c>
      <c r="BC177" s="149">
        <v>29.5</v>
      </c>
      <c r="BD177" s="149">
        <v>70</v>
      </c>
      <c r="BE177" s="149">
        <v>0</v>
      </c>
      <c r="BF177" s="149">
        <v>0</v>
      </c>
      <c r="BG177" s="149">
        <v>0</v>
      </c>
      <c r="BH177" s="149">
        <v>0</v>
      </c>
      <c r="BI177" s="149">
        <v>0</v>
      </c>
      <c r="BJ177" s="149">
        <v>0</v>
      </c>
      <c r="BK177" s="149">
        <v>0</v>
      </c>
      <c r="BL177" s="149">
        <v>0</v>
      </c>
      <c r="BM177" s="149">
        <v>0</v>
      </c>
      <c r="BN177" s="149">
        <v>0</v>
      </c>
    </row>
    <row r="178" spans="1:69">
      <c r="A178" s="1" t="s">
        <v>3166</v>
      </c>
      <c r="B178" s="1" t="s">
        <v>2250</v>
      </c>
      <c r="C178" s="1" t="s">
        <v>5157</v>
      </c>
      <c r="D178" s="1" t="s">
        <v>5158</v>
      </c>
      <c r="E178" s="145">
        <v>35527</v>
      </c>
      <c r="F178" s="145">
        <v>1</v>
      </c>
      <c r="G178" s="146">
        <v>39814</v>
      </c>
      <c r="H178" s="146">
        <v>40178</v>
      </c>
      <c r="I178" s="145">
        <v>2009</v>
      </c>
      <c r="J178" s="145">
        <v>12</v>
      </c>
      <c r="K178" s="145">
        <v>40</v>
      </c>
      <c r="M178" s="145">
        <v>40</v>
      </c>
      <c r="Y178" s="147">
        <v>40</v>
      </c>
      <c r="Z178" s="147">
        <v>0</v>
      </c>
      <c r="AA178" s="147">
        <v>40</v>
      </c>
      <c r="AB178" s="147">
        <v>0</v>
      </c>
      <c r="AC178" s="147">
        <v>0</v>
      </c>
      <c r="AD178" s="147">
        <v>0</v>
      </c>
      <c r="AE178" s="147">
        <v>0</v>
      </c>
      <c r="AF178" s="147">
        <v>0</v>
      </c>
      <c r="AG178" s="147">
        <v>0</v>
      </c>
      <c r="AH178" s="147">
        <v>0</v>
      </c>
      <c r="AI178" s="147">
        <v>0</v>
      </c>
      <c r="AJ178" s="147">
        <v>0</v>
      </c>
      <c r="AK178" s="147">
        <v>0</v>
      </c>
      <c r="AL178" s="147">
        <v>0</v>
      </c>
      <c r="AM178" s="148">
        <v>41.9</v>
      </c>
      <c r="AN178" s="148"/>
      <c r="AO178" s="148">
        <v>36.9</v>
      </c>
      <c r="AP178" s="148"/>
      <c r="AQ178" s="148"/>
      <c r="AR178" s="148"/>
      <c r="AS178" s="148"/>
      <c r="AT178" s="148"/>
      <c r="AU178" s="148"/>
      <c r="AV178" s="148"/>
      <c r="AW178" s="148"/>
      <c r="AX178" s="148"/>
      <c r="BA178" s="149">
        <v>41.9</v>
      </c>
      <c r="BB178" s="149">
        <v>0</v>
      </c>
      <c r="BC178" s="149">
        <v>36.9</v>
      </c>
      <c r="BD178" s="149">
        <v>0</v>
      </c>
      <c r="BE178" s="149">
        <v>0</v>
      </c>
      <c r="BF178" s="149">
        <v>0</v>
      </c>
      <c r="BG178" s="149">
        <v>0</v>
      </c>
      <c r="BH178" s="149">
        <v>0</v>
      </c>
      <c r="BI178" s="149">
        <v>0</v>
      </c>
      <c r="BJ178" s="149">
        <v>0</v>
      </c>
      <c r="BK178" s="149">
        <v>0</v>
      </c>
      <c r="BL178" s="149">
        <v>0</v>
      </c>
      <c r="BM178" s="149">
        <v>0</v>
      </c>
      <c r="BN178" s="149">
        <v>0</v>
      </c>
    </row>
    <row r="179" spans="1:69">
      <c r="A179" s="1" t="s">
        <v>2939</v>
      </c>
      <c r="B179" s="1" t="s">
        <v>2250</v>
      </c>
      <c r="C179" s="1" t="s">
        <v>5157</v>
      </c>
      <c r="D179" s="1" t="s">
        <v>5158</v>
      </c>
      <c r="E179" s="145">
        <v>35528</v>
      </c>
      <c r="F179" s="145">
        <v>1</v>
      </c>
      <c r="G179" s="146">
        <v>39814</v>
      </c>
      <c r="H179" s="146">
        <v>40178</v>
      </c>
      <c r="I179" s="145">
        <v>2009</v>
      </c>
      <c r="J179" s="145">
        <v>12</v>
      </c>
      <c r="M179" s="145">
        <v>22</v>
      </c>
      <c r="N179" s="145">
        <v>50</v>
      </c>
      <c r="Y179" s="147">
        <v>0</v>
      </c>
      <c r="Z179" s="147">
        <v>0</v>
      </c>
      <c r="AA179" s="147">
        <v>22</v>
      </c>
      <c r="AB179" s="147">
        <v>50</v>
      </c>
      <c r="AC179" s="147">
        <v>0</v>
      </c>
      <c r="AD179" s="147">
        <v>0</v>
      </c>
      <c r="AE179" s="147">
        <v>0</v>
      </c>
      <c r="AF179" s="147">
        <v>0</v>
      </c>
      <c r="AG179" s="147">
        <v>0</v>
      </c>
      <c r="AH179" s="147">
        <v>0</v>
      </c>
      <c r="AI179" s="147">
        <v>0</v>
      </c>
      <c r="AJ179" s="147">
        <v>0</v>
      </c>
      <c r="AK179" s="147">
        <v>0</v>
      </c>
      <c r="AL179" s="147">
        <v>0</v>
      </c>
      <c r="AM179" s="148">
        <v>1.3</v>
      </c>
      <c r="AN179" s="148"/>
      <c r="AO179" s="148">
        <v>13.9</v>
      </c>
      <c r="AP179" s="148">
        <v>16.8</v>
      </c>
      <c r="AQ179" s="148"/>
      <c r="AR179" s="148"/>
      <c r="AS179" s="148"/>
      <c r="AT179" s="148"/>
      <c r="AU179" s="148"/>
      <c r="AV179" s="148"/>
      <c r="AW179" s="148"/>
      <c r="AX179" s="148"/>
      <c r="BA179" s="149">
        <v>1.3</v>
      </c>
      <c r="BB179" s="149">
        <v>0</v>
      </c>
      <c r="BC179" s="149">
        <v>13.9</v>
      </c>
      <c r="BD179" s="149">
        <v>16.8</v>
      </c>
      <c r="BE179" s="149">
        <v>0</v>
      </c>
      <c r="BF179" s="149">
        <v>0</v>
      </c>
      <c r="BG179" s="149">
        <v>0</v>
      </c>
      <c r="BH179" s="149">
        <v>0</v>
      </c>
      <c r="BI179" s="149">
        <v>0</v>
      </c>
      <c r="BJ179" s="149">
        <v>0</v>
      </c>
      <c r="BK179" s="149">
        <v>0</v>
      </c>
      <c r="BL179" s="149">
        <v>0</v>
      </c>
      <c r="BM179" s="149">
        <v>0</v>
      </c>
      <c r="BN179" s="149">
        <v>0</v>
      </c>
    </row>
    <row r="180" spans="1:69">
      <c r="A180" s="1" t="s">
        <v>4287</v>
      </c>
      <c r="B180" s="1" t="s">
        <v>2250</v>
      </c>
      <c r="C180" s="1" t="s">
        <v>5157</v>
      </c>
      <c r="D180" s="1" t="s">
        <v>5184</v>
      </c>
      <c r="E180" s="145">
        <v>35529</v>
      </c>
      <c r="F180" s="145" t="s">
        <v>5191</v>
      </c>
      <c r="G180" s="146">
        <v>39814</v>
      </c>
      <c r="H180" s="146">
        <v>40178</v>
      </c>
      <c r="I180" s="145">
        <v>2009</v>
      </c>
      <c r="J180" s="145">
        <v>12</v>
      </c>
      <c r="K180" s="155">
        <v>36</v>
      </c>
      <c r="M180" s="153">
        <v>64</v>
      </c>
      <c r="N180" s="145">
        <v>40</v>
      </c>
      <c r="O180" s="153">
        <v>21</v>
      </c>
      <c r="P180" s="153">
        <v>14</v>
      </c>
      <c r="Y180" s="147">
        <v>36</v>
      </c>
      <c r="Z180" s="147">
        <v>0</v>
      </c>
      <c r="AA180" s="147">
        <v>64</v>
      </c>
      <c r="AB180" s="147">
        <v>40</v>
      </c>
      <c r="AC180" s="147">
        <v>21</v>
      </c>
      <c r="AD180" s="147">
        <v>14</v>
      </c>
      <c r="AE180" s="147">
        <v>0</v>
      </c>
      <c r="AF180" s="147">
        <v>0</v>
      </c>
      <c r="AG180" s="147">
        <v>0</v>
      </c>
      <c r="AH180" s="147">
        <v>0</v>
      </c>
      <c r="AI180" s="147">
        <v>0</v>
      </c>
      <c r="AJ180" s="147">
        <v>0</v>
      </c>
      <c r="AK180" s="147">
        <v>0</v>
      </c>
      <c r="AL180" s="147">
        <v>0</v>
      </c>
      <c r="AM180" s="148">
        <v>36</v>
      </c>
      <c r="AN180" s="148"/>
      <c r="AO180" s="148">
        <v>64</v>
      </c>
      <c r="AP180" s="148">
        <v>40</v>
      </c>
      <c r="AQ180" s="148">
        <v>21</v>
      </c>
      <c r="AR180" s="148">
        <v>14</v>
      </c>
      <c r="AS180" s="148"/>
      <c r="AT180" s="148"/>
      <c r="AU180" s="148"/>
      <c r="AV180" s="148"/>
      <c r="AW180" s="148"/>
      <c r="AX180" s="148"/>
      <c r="BA180" s="149">
        <v>36</v>
      </c>
      <c r="BB180" s="149">
        <v>0</v>
      </c>
      <c r="BC180" s="149">
        <v>64</v>
      </c>
      <c r="BD180" s="149">
        <v>40</v>
      </c>
      <c r="BE180" s="149">
        <v>21</v>
      </c>
      <c r="BF180" s="149">
        <v>14</v>
      </c>
      <c r="BG180" s="149">
        <v>0</v>
      </c>
      <c r="BH180" s="149">
        <v>0</v>
      </c>
      <c r="BI180" s="149">
        <v>0</v>
      </c>
      <c r="BJ180" s="149">
        <v>0</v>
      </c>
      <c r="BK180" s="149">
        <v>0</v>
      </c>
      <c r="BL180" s="149">
        <v>0</v>
      </c>
      <c r="BM180" s="149">
        <v>0</v>
      </c>
      <c r="BN180" s="149">
        <v>0</v>
      </c>
      <c r="BQ180" s="1" t="s">
        <v>5192</v>
      </c>
    </row>
    <row r="181" spans="1:69">
      <c r="A181" s="1" t="s">
        <v>2130</v>
      </c>
      <c r="B181" s="1" t="s">
        <v>2250</v>
      </c>
      <c r="C181" s="1" t="s">
        <v>5157</v>
      </c>
      <c r="D181" s="1" t="s">
        <v>5184</v>
      </c>
      <c r="E181" s="145">
        <v>35530</v>
      </c>
      <c r="F181" s="145" t="s">
        <v>5186</v>
      </c>
      <c r="G181" s="146">
        <v>39814</v>
      </c>
      <c r="H181" s="146">
        <v>40178</v>
      </c>
      <c r="I181" s="145">
        <v>2009</v>
      </c>
      <c r="J181" s="145">
        <v>12</v>
      </c>
      <c r="N181" s="145">
        <v>22</v>
      </c>
      <c r="O181" s="1">
        <v>129</v>
      </c>
      <c r="P181" s="1">
        <v>66</v>
      </c>
      <c r="Q181" s="1">
        <v>60</v>
      </c>
      <c r="Y181" s="147">
        <v>0</v>
      </c>
      <c r="Z181" s="147">
        <v>0</v>
      </c>
      <c r="AA181" s="147">
        <v>0</v>
      </c>
      <c r="AB181" s="147">
        <v>22</v>
      </c>
      <c r="AC181" s="147">
        <v>129</v>
      </c>
      <c r="AD181" s="147">
        <v>66</v>
      </c>
      <c r="AE181" s="147">
        <v>60</v>
      </c>
      <c r="AF181" s="147">
        <v>0</v>
      </c>
      <c r="AG181" s="147">
        <v>0</v>
      </c>
      <c r="AH181" s="147">
        <v>0</v>
      </c>
      <c r="AI181" s="147">
        <v>0</v>
      </c>
      <c r="AJ181" s="147">
        <v>0</v>
      </c>
      <c r="AK181" s="147">
        <v>0</v>
      </c>
      <c r="AL181" s="147">
        <v>0</v>
      </c>
      <c r="AM181" s="148"/>
      <c r="AN181" s="148"/>
      <c r="AO181" s="148"/>
      <c r="AP181" s="148">
        <v>20.3</v>
      </c>
      <c r="AQ181" s="148">
        <v>94.8</v>
      </c>
      <c r="AR181" s="148">
        <v>80.7</v>
      </c>
      <c r="AS181" s="148">
        <v>58.9</v>
      </c>
      <c r="AT181" s="148"/>
      <c r="AU181" s="148"/>
      <c r="AV181" s="148"/>
      <c r="AW181" s="148"/>
      <c r="AX181" s="148"/>
      <c r="BA181" s="149">
        <v>0</v>
      </c>
      <c r="BB181" s="149">
        <v>0</v>
      </c>
      <c r="BC181" s="149">
        <v>0</v>
      </c>
      <c r="BD181" s="149">
        <v>20.3</v>
      </c>
      <c r="BE181" s="149">
        <v>94.8</v>
      </c>
      <c r="BF181" s="149">
        <v>80.7</v>
      </c>
      <c r="BG181" s="149">
        <v>58.9</v>
      </c>
      <c r="BH181" s="149">
        <v>0</v>
      </c>
      <c r="BI181" s="149">
        <v>0</v>
      </c>
      <c r="BJ181" s="149">
        <v>0</v>
      </c>
      <c r="BK181" s="149">
        <v>0</v>
      </c>
      <c r="BL181" s="149">
        <v>0</v>
      </c>
      <c r="BM181" s="149">
        <v>0</v>
      </c>
      <c r="BN181" s="149">
        <v>0</v>
      </c>
    </row>
    <row r="182" spans="1:69">
      <c r="A182" s="1" t="s">
        <v>2130</v>
      </c>
      <c r="B182" s="1" t="s">
        <v>2250</v>
      </c>
      <c r="C182" s="1" t="s">
        <v>5157</v>
      </c>
      <c r="D182" s="1" t="s">
        <v>5184</v>
      </c>
      <c r="E182" s="145">
        <v>35531</v>
      </c>
      <c r="F182" s="145" t="s">
        <v>5186</v>
      </c>
      <c r="G182" s="146">
        <v>39814</v>
      </c>
      <c r="H182" s="146">
        <v>40178</v>
      </c>
      <c r="I182" s="145">
        <v>2009</v>
      </c>
      <c r="J182" s="145">
        <v>12</v>
      </c>
      <c r="N182" s="145">
        <v>80</v>
      </c>
      <c r="O182" s="1">
        <v>19</v>
      </c>
      <c r="P182" s="1">
        <v>21</v>
      </c>
      <c r="Y182" s="147">
        <v>0</v>
      </c>
      <c r="Z182" s="147">
        <v>0</v>
      </c>
      <c r="AA182" s="147">
        <v>0</v>
      </c>
      <c r="AB182" s="147">
        <v>80</v>
      </c>
      <c r="AC182" s="147">
        <v>19</v>
      </c>
      <c r="AD182" s="147">
        <v>21</v>
      </c>
      <c r="AE182" s="147">
        <v>0</v>
      </c>
      <c r="AF182" s="147">
        <v>0</v>
      </c>
      <c r="AG182" s="147">
        <v>0</v>
      </c>
      <c r="AH182" s="147">
        <v>0</v>
      </c>
      <c r="AI182" s="147">
        <v>0</v>
      </c>
      <c r="AJ182" s="147">
        <v>0</v>
      </c>
      <c r="AK182" s="147">
        <v>0</v>
      </c>
      <c r="AL182" s="147">
        <v>0</v>
      </c>
      <c r="AM182" s="148"/>
      <c r="AN182" s="148"/>
      <c r="AO182" s="148"/>
      <c r="AP182" s="148">
        <v>80</v>
      </c>
      <c r="AQ182" s="148">
        <v>18.7</v>
      </c>
      <c r="AR182" s="148">
        <v>22</v>
      </c>
      <c r="AS182" s="148"/>
      <c r="AT182" s="148"/>
      <c r="AU182" s="148"/>
      <c r="AV182" s="148"/>
      <c r="AW182" s="148"/>
      <c r="AX182" s="148"/>
      <c r="BA182" s="149">
        <v>0</v>
      </c>
      <c r="BB182" s="149">
        <v>0</v>
      </c>
      <c r="BC182" s="149">
        <v>0</v>
      </c>
      <c r="BD182" s="149">
        <v>80</v>
      </c>
      <c r="BE182" s="149">
        <v>18.7</v>
      </c>
      <c r="BF182" s="149">
        <v>22</v>
      </c>
      <c r="BG182" s="149">
        <v>0</v>
      </c>
      <c r="BH182" s="149">
        <v>0</v>
      </c>
      <c r="BI182" s="149">
        <v>0</v>
      </c>
      <c r="BJ182" s="149">
        <v>0</v>
      </c>
      <c r="BK182" s="149">
        <v>0</v>
      </c>
      <c r="BL182" s="149">
        <v>0</v>
      </c>
      <c r="BM182" s="149">
        <v>0</v>
      </c>
      <c r="BN182" s="149">
        <v>0</v>
      </c>
    </row>
    <row r="183" spans="1:69">
      <c r="A183" s="1" t="s">
        <v>2130</v>
      </c>
      <c r="B183" s="1" t="s">
        <v>2250</v>
      </c>
      <c r="C183" s="1" t="s">
        <v>5157</v>
      </c>
      <c r="D183" s="1" t="s">
        <v>5158</v>
      </c>
      <c r="E183" s="145">
        <v>35532</v>
      </c>
      <c r="F183" s="145">
        <v>1</v>
      </c>
      <c r="G183" s="146">
        <v>39814</v>
      </c>
      <c r="H183" s="146">
        <v>40178</v>
      </c>
      <c r="I183" s="145">
        <v>2009</v>
      </c>
      <c r="J183" s="145">
        <v>12</v>
      </c>
      <c r="K183" s="145">
        <v>12</v>
      </c>
      <c r="M183" s="145">
        <v>20</v>
      </c>
      <c r="Y183" s="147">
        <v>12</v>
      </c>
      <c r="Z183" s="147">
        <v>0</v>
      </c>
      <c r="AA183" s="147">
        <v>20</v>
      </c>
      <c r="AB183" s="147">
        <v>0</v>
      </c>
      <c r="AC183" s="147">
        <v>0</v>
      </c>
      <c r="AD183" s="147">
        <v>0</v>
      </c>
      <c r="AE183" s="147">
        <v>0</v>
      </c>
      <c r="AF183" s="147">
        <v>0</v>
      </c>
      <c r="AG183" s="147">
        <v>0</v>
      </c>
      <c r="AH183" s="147">
        <v>0</v>
      </c>
      <c r="AI183" s="147">
        <v>0</v>
      </c>
      <c r="AJ183" s="147">
        <v>0</v>
      </c>
      <c r="AK183" s="147">
        <v>0</v>
      </c>
      <c r="AL183" s="147">
        <v>0</v>
      </c>
      <c r="AM183" s="148">
        <v>13.3</v>
      </c>
      <c r="AN183" s="148"/>
      <c r="AO183" s="148">
        <v>18.600000000000001</v>
      </c>
      <c r="AP183" s="148"/>
      <c r="AQ183" s="148"/>
      <c r="AR183" s="148"/>
      <c r="AS183" s="148"/>
      <c r="AT183" s="148"/>
      <c r="AU183" s="148"/>
      <c r="AV183" s="148"/>
      <c r="AW183" s="148"/>
      <c r="AX183" s="148"/>
      <c r="BA183" s="149">
        <v>13.3</v>
      </c>
      <c r="BB183" s="149">
        <v>0</v>
      </c>
      <c r="BC183" s="149">
        <v>18.600000000000001</v>
      </c>
      <c r="BD183" s="149">
        <v>0</v>
      </c>
      <c r="BE183" s="149">
        <v>0</v>
      </c>
      <c r="BF183" s="149">
        <v>0</v>
      </c>
      <c r="BG183" s="149">
        <v>0</v>
      </c>
      <c r="BH183" s="149">
        <v>0</v>
      </c>
      <c r="BI183" s="149">
        <v>0</v>
      </c>
      <c r="BJ183" s="149">
        <v>0</v>
      </c>
      <c r="BK183" s="149">
        <v>0</v>
      </c>
      <c r="BL183" s="149">
        <v>0</v>
      </c>
      <c r="BM183" s="149">
        <v>0</v>
      </c>
      <c r="BN183" s="149">
        <v>0</v>
      </c>
    </row>
    <row r="184" spans="1:69">
      <c r="A184" s="1" t="s">
        <v>2939</v>
      </c>
      <c r="B184" s="1" t="s">
        <v>2250</v>
      </c>
      <c r="C184" s="1" t="s">
        <v>5157</v>
      </c>
      <c r="D184" s="1" t="s">
        <v>5158</v>
      </c>
      <c r="E184" s="145">
        <v>35534</v>
      </c>
      <c r="F184" s="145" t="s">
        <v>5160</v>
      </c>
      <c r="G184" s="146">
        <v>39814</v>
      </c>
      <c r="H184" s="146">
        <v>40178</v>
      </c>
      <c r="I184" s="145">
        <v>2009</v>
      </c>
      <c r="J184" s="145">
        <v>12</v>
      </c>
      <c r="K184" s="145">
        <v>36</v>
      </c>
      <c r="M184" s="145">
        <v>60</v>
      </c>
      <c r="N184" s="145">
        <v>40</v>
      </c>
      <c r="Y184" s="147">
        <v>36</v>
      </c>
      <c r="Z184" s="147">
        <v>0</v>
      </c>
      <c r="AA184" s="147">
        <v>60</v>
      </c>
      <c r="AB184" s="147">
        <v>40</v>
      </c>
      <c r="AC184" s="147">
        <v>0</v>
      </c>
      <c r="AD184" s="147">
        <v>0</v>
      </c>
      <c r="AE184" s="147">
        <v>0</v>
      </c>
      <c r="AF184" s="147">
        <v>0</v>
      </c>
      <c r="AG184" s="147">
        <v>0</v>
      </c>
      <c r="AH184" s="147">
        <v>0</v>
      </c>
      <c r="AI184" s="147">
        <v>0</v>
      </c>
      <c r="AJ184" s="147">
        <v>0</v>
      </c>
      <c r="AK184" s="147">
        <v>0</v>
      </c>
      <c r="AL184" s="147">
        <v>0</v>
      </c>
      <c r="AM184" s="148">
        <v>35.200000000000003</v>
      </c>
      <c r="AN184" s="148"/>
      <c r="AO184" s="148">
        <v>54.4</v>
      </c>
      <c r="AP184" s="148">
        <v>40</v>
      </c>
      <c r="AQ184" s="148"/>
      <c r="AR184" s="148"/>
      <c r="AS184" s="148"/>
      <c r="AT184" s="148"/>
      <c r="AU184" s="148"/>
      <c r="AV184" s="148"/>
      <c r="AW184" s="148"/>
      <c r="AX184" s="148"/>
      <c r="BA184" s="149">
        <v>35.200000000000003</v>
      </c>
      <c r="BB184" s="149">
        <v>0</v>
      </c>
      <c r="BC184" s="149">
        <v>54.4</v>
      </c>
      <c r="BD184" s="149">
        <v>40</v>
      </c>
      <c r="BE184" s="149">
        <v>0</v>
      </c>
      <c r="BF184" s="149">
        <v>0</v>
      </c>
      <c r="BG184" s="149">
        <v>0</v>
      </c>
      <c r="BH184" s="149">
        <v>0</v>
      </c>
      <c r="BI184" s="149">
        <v>0</v>
      </c>
      <c r="BJ184" s="149">
        <v>0</v>
      </c>
      <c r="BK184" s="149">
        <v>0</v>
      </c>
      <c r="BL184" s="149">
        <v>0</v>
      </c>
      <c r="BM184" s="149">
        <v>0</v>
      </c>
      <c r="BN184" s="149">
        <v>0</v>
      </c>
    </row>
    <row r="185" spans="1:69">
      <c r="A185" s="1" t="s">
        <v>3166</v>
      </c>
      <c r="B185" s="1" t="s">
        <v>2250</v>
      </c>
      <c r="C185" s="1" t="s">
        <v>5157</v>
      </c>
      <c r="D185" s="1" t="s">
        <v>5158</v>
      </c>
      <c r="E185" s="145">
        <v>35535</v>
      </c>
      <c r="F185" s="145">
        <v>1</v>
      </c>
      <c r="G185" s="146">
        <v>39814</v>
      </c>
      <c r="H185" s="146">
        <v>40178</v>
      </c>
      <c r="I185" s="145">
        <v>2009</v>
      </c>
      <c r="J185" s="145">
        <v>12</v>
      </c>
      <c r="K185" s="145">
        <v>16</v>
      </c>
      <c r="M185" s="145">
        <v>37</v>
      </c>
      <c r="Y185" s="147">
        <v>16</v>
      </c>
      <c r="Z185" s="147">
        <v>0</v>
      </c>
      <c r="AA185" s="147">
        <v>37</v>
      </c>
      <c r="AB185" s="147">
        <v>0</v>
      </c>
      <c r="AC185" s="147">
        <v>0</v>
      </c>
      <c r="AD185" s="147">
        <v>0</v>
      </c>
      <c r="AE185" s="147">
        <v>0</v>
      </c>
      <c r="AF185" s="147">
        <v>0</v>
      </c>
      <c r="AG185" s="147">
        <v>0</v>
      </c>
      <c r="AH185" s="147">
        <v>0</v>
      </c>
      <c r="AI185" s="147">
        <v>0</v>
      </c>
      <c r="AJ185" s="147">
        <v>0</v>
      </c>
      <c r="AK185" s="147">
        <v>0</v>
      </c>
      <c r="AL185" s="147">
        <v>0</v>
      </c>
      <c r="AM185" s="148">
        <v>16.7</v>
      </c>
      <c r="AN185" s="148"/>
      <c r="AO185" s="148">
        <v>37.700000000000003</v>
      </c>
      <c r="AP185" s="148"/>
      <c r="AQ185" s="148"/>
      <c r="AR185" s="148"/>
      <c r="AS185" s="148"/>
      <c r="AT185" s="148"/>
      <c r="AU185" s="148"/>
      <c r="AV185" s="148"/>
      <c r="AW185" s="148"/>
      <c r="AX185" s="148"/>
      <c r="BA185" s="149">
        <v>16.7</v>
      </c>
      <c r="BB185" s="149">
        <v>0</v>
      </c>
      <c r="BC185" s="149">
        <v>37.700000000000003</v>
      </c>
      <c r="BD185" s="149">
        <v>0</v>
      </c>
      <c r="BE185" s="149">
        <v>0</v>
      </c>
      <c r="BF185" s="149">
        <v>0</v>
      </c>
      <c r="BG185" s="149">
        <v>0</v>
      </c>
      <c r="BH185" s="149">
        <v>0</v>
      </c>
      <c r="BI185" s="149">
        <v>0</v>
      </c>
      <c r="BJ185" s="149">
        <v>0</v>
      </c>
      <c r="BK185" s="149">
        <v>0</v>
      </c>
      <c r="BL185" s="149">
        <v>0</v>
      </c>
      <c r="BM185" s="149">
        <v>0</v>
      </c>
      <c r="BN185" s="149">
        <v>0</v>
      </c>
    </row>
    <row r="186" spans="1:69">
      <c r="A186" s="1" t="s">
        <v>3166</v>
      </c>
      <c r="B186" s="1" t="s">
        <v>2250</v>
      </c>
      <c r="C186" s="1" t="s">
        <v>5157</v>
      </c>
      <c r="D186" s="1" t="s">
        <v>5158</v>
      </c>
      <c r="E186" s="145">
        <v>35536</v>
      </c>
      <c r="F186" s="145">
        <v>1</v>
      </c>
      <c r="G186" s="146">
        <v>39814</v>
      </c>
      <c r="H186" s="146">
        <v>40178</v>
      </c>
      <c r="I186" s="145">
        <v>2009</v>
      </c>
      <c r="J186" s="145">
        <v>12</v>
      </c>
      <c r="K186" s="145">
        <v>24</v>
      </c>
      <c r="M186" s="145">
        <v>40</v>
      </c>
      <c r="Y186" s="147">
        <v>24</v>
      </c>
      <c r="Z186" s="147">
        <v>0</v>
      </c>
      <c r="AA186" s="147">
        <v>40</v>
      </c>
      <c r="AB186" s="147">
        <v>0</v>
      </c>
      <c r="AC186" s="147">
        <v>0</v>
      </c>
      <c r="AD186" s="147">
        <v>0</v>
      </c>
      <c r="AE186" s="147">
        <v>0</v>
      </c>
      <c r="AF186" s="147">
        <v>0</v>
      </c>
      <c r="AG186" s="147">
        <v>0</v>
      </c>
      <c r="AH186" s="147">
        <v>0</v>
      </c>
      <c r="AI186" s="147">
        <v>0</v>
      </c>
      <c r="AJ186" s="147">
        <v>0</v>
      </c>
      <c r="AK186" s="147">
        <v>0</v>
      </c>
      <c r="AL186" s="147">
        <v>0</v>
      </c>
      <c r="AM186" s="148">
        <v>25.9</v>
      </c>
      <c r="AN186" s="148"/>
      <c r="AO186" s="148">
        <v>37.1</v>
      </c>
      <c r="AP186" s="148"/>
      <c r="AQ186" s="148"/>
      <c r="AR186" s="148"/>
      <c r="AS186" s="148"/>
      <c r="AT186" s="148"/>
      <c r="AU186" s="148"/>
      <c r="AV186" s="148"/>
      <c r="AW186" s="148"/>
      <c r="AX186" s="148"/>
      <c r="BA186" s="149">
        <v>25.9</v>
      </c>
      <c r="BB186" s="149">
        <v>0</v>
      </c>
      <c r="BC186" s="149">
        <v>37.1</v>
      </c>
      <c r="BD186" s="149">
        <v>0</v>
      </c>
      <c r="BE186" s="149">
        <v>0</v>
      </c>
      <c r="BF186" s="149">
        <v>0</v>
      </c>
      <c r="BG186" s="149">
        <v>0</v>
      </c>
      <c r="BH186" s="149">
        <v>0</v>
      </c>
      <c r="BI186" s="149">
        <v>0</v>
      </c>
      <c r="BJ186" s="149">
        <v>0</v>
      </c>
      <c r="BK186" s="149">
        <v>0</v>
      </c>
      <c r="BL186" s="149">
        <v>0</v>
      </c>
      <c r="BM186" s="149">
        <v>0</v>
      </c>
      <c r="BN186" s="149">
        <v>0</v>
      </c>
    </row>
    <row r="187" spans="1:69">
      <c r="A187" s="1" t="s">
        <v>2130</v>
      </c>
      <c r="B187" s="1" t="s">
        <v>2250</v>
      </c>
      <c r="C187" s="1" t="s">
        <v>5157</v>
      </c>
      <c r="D187" s="1" t="s">
        <v>5184</v>
      </c>
      <c r="E187" s="145">
        <v>35537</v>
      </c>
      <c r="F187" s="145" t="s">
        <v>5186</v>
      </c>
      <c r="G187" s="146">
        <v>39814</v>
      </c>
      <c r="H187" s="146">
        <v>40178</v>
      </c>
      <c r="I187" s="145">
        <v>2009</v>
      </c>
      <c r="J187" s="145">
        <v>12</v>
      </c>
      <c r="N187" s="145">
        <v>30</v>
      </c>
      <c r="O187" s="1">
        <v>37</v>
      </c>
      <c r="P187" s="1">
        <v>28</v>
      </c>
      <c r="Y187" s="147">
        <v>0</v>
      </c>
      <c r="Z187" s="147">
        <v>0</v>
      </c>
      <c r="AA187" s="147">
        <v>0</v>
      </c>
      <c r="AB187" s="147">
        <v>30</v>
      </c>
      <c r="AC187" s="147">
        <v>37</v>
      </c>
      <c r="AD187" s="147">
        <v>28</v>
      </c>
      <c r="AE187" s="147">
        <v>0</v>
      </c>
      <c r="AF187" s="147">
        <v>0</v>
      </c>
      <c r="AG187" s="147">
        <v>0</v>
      </c>
      <c r="AH187" s="147">
        <v>0</v>
      </c>
      <c r="AI187" s="147">
        <v>0</v>
      </c>
      <c r="AJ187" s="147">
        <v>0</v>
      </c>
      <c r="AK187" s="147">
        <v>0</v>
      </c>
      <c r="AL187" s="147">
        <v>0</v>
      </c>
      <c r="AM187" s="148"/>
      <c r="AN187" s="148"/>
      <c r="AO187" s="148"/>
      <c r="AP187" s="148">
        <v>30</v>
      </c>
      <c r="AQ187" s="1">
        <v>20.9</v>
      </c>
      <c r="AR187" s="1">
        <v>45.7</v>
      </c>
      <c r="AS187" s="148"/>
      <c r="AT187" s="148"/>
      <c r="AU187" s="148"/>
      <c r="AV187" s="148"/>
      <c r="AW187" s="148"/>
      <c r="AX187" s="148"/>
      <c r="BA187" s="149">
        <v>0</v>
      </c>
      <c r="BB187" s="149">
        <v>0</v>
      </c>
      <c r="BC187" s="149">
        <v>0</v>
      </c>
      <c r="BD187" s="149">
        <v>30</v>
      </c>
      <c r="BE187" s="149">
        <v>20.9</v>
      </c>
      <c r="BF187" s="149">
        <v>45.7</v>
      </c>
      <c r="BG187" s="149">
        <v>0</v>
      </c>
      <c r="BH187" s="149">
        <v>0</v>
      </c>
      <c r="BI187" s="149">
        <v>0</v>
      </c>
      <c r="BJ187" s="149">
        <v>0</v>
      </c>
      <c r="BK187" s="149">
        <v>0</v>
      </c>
      <c r="BL187" s="149">
        <v>0</v>
      </c>
      <c r="BM187" s="149">
        <v>0</v>
      </c>
      <c r="BN187" s="149">
        <v>0</v>
      </c>
    </row>
    <row r="188" spans="1:69">
      <c r="A188" s="1" t="s">
        <v>4287</v>
      </c>
      <c r="B188" s="1" t="s">
        <v>2250</v>
      </c>
      <c r="C188" s="1" t="s">
        <v>5157</v>
      </c>
      <c r="D188" s="1" t="s">
        <v>5158</v>
      </c>
      <c r="E188" s="145">
        <v>35538</v>
      </c>
      <c r="F188" s="145">
        <v>1</v>
      </c>
      <c r="G188" s="146">
        <v>39814</v>
      </c>
      <c r="H188" s="146">
        <v>40178</v>
      </c>
      <c r="I188" s="145">
        <v>2009</v>
      </c>
      <c r="J188" s="145">
        <v>12</v>
      </c>
      <c r="K188" s="145">
        <v>30</v>
      </c>
      <c r="M188" s="145">
        <v>40</v>
      </c>
      <c r="Y188" s="147">
        <v>30</v>
      </c>
      <c r="Z188" s="147">
        <v>0</v>
      </c>
      <c r="AA188" s="147">
        <v>40</v>
      </c>
      <c r="AB188" s="147">
        <v>0</v>
      </c>
      <c r="AC188" s="147">
        <v>0</v>
      </c>
      <c r="AD188" s="147">
        <v>0</v>
      </c>
      <c r="AE188" s="147">
        <v>0</v>
      </c>
      <c r="AF188" s="147">
        <v>0</v>
      </c>
      <c r="AG188" s="147">
        <v>0</v>
      </c>
      <c r="AH188" s="147">
        <v>0</v>
      </c>
      <c r="AI188" s="147">
        <v>0</v>
      </c>
      <c r="AJ188" s="147">
        <v>0</v>
      </c>
      <c r="AK188" s="147">
        <v>0</v>
      </c>
      <c r="AL188" s="147">
        <v>0</v>
      </c>
      <c r="AM188" s="148">
        <v>30.4</v>
      </c>
      <c r="AN188" s="148"/>
      <c r="AO188" s="148">
        <v>37.4</v>
      </c>
      <c r="AP188" s="148"/>
      <c r="AQ188" s="148"/>
      <c r="AR188" s="148"/>
      <c r="AS188" s="148"/>
      <c r="AT188" s="148"/>
      <c r="AU188" s="148"/>
      <c r="AV188" s="148"/>
      <c r="AW188" s="148"/>
      <c r="AX188" s="148"/>
      <c r="BA188" s="149">
        <v>30.4</v>
      </c>
      <c r="BB188" s="149">
        <v>0</v>
      </c>
      <c r="BC188" s="149">
        <v>37.4</v>
      </c>
      <c r="BD188" s="149">
        <v>0</v>
      </c>
      <c r="BE188" s="149">
        <v>0</v>
      </c>
      <c r="BF188" s="149">
        <v>0</v>
      </c>
      <c r="BG188" s="149">
        <v>0</v>
      </c>
      <c r="BH188" s="149">
        <v>0</v>
      </c>
      <c r="BI188" s="149">
        <v>0</v>
      </c>
      <c r="BJ188" s="149">
        <v>0</v>
      </c>
      <c r="BK188" s="149">
        <v>0</v>
      </c>
      <c r="BL188" s="149">
        <v>0</v>
      </c>
      <c r="BM188" s="149">
        <v>0</v>
      </c>
      <c r="BN188" s="149">
        <v>0</v>
      </c>
    </row>
    <row r="189" spans="1:69">
      <c r="A189" s="1" t="s">
        <v>2939</v>
      </c>
      <c r="B189" s="1" t="s">
        <v>2250</v>
      </c>
      <c r="C189" s="1" t="s">
        <v>5157</v>
      </c>
      <c r="D189" s="1" t="s">
        <v>5184</v>
      </c>
      <c r="E189" s="145">
        <v>35539</v>
      </c>
      <c r="F189" s="145" t="s">
        <v>5186</v>
      </c>
      <c r="G189" s="146">
        <v>39814</v>
      </c>
      <c r="H189" s="146">
        <v>40178</v>
      </c>
      <c r="I189" s="145">
        <v>2009</v>
      </c>
      <c r="J189" s="145">
        <v>12</v>
      </c>
      <c r="N189" s="145">
        <v>56</v>
      </c>
      <c r="O189" s="1">
        <v>30</v>
      </c>
      <c r="P189" s="1">
        <v>25</v>
      </c>
      <c r="Y189" s="147">
        <v>0</v>
      </c>
      <c r="Z189" s="147">
        <v>0</v>
      </c>
      <c r="AA189" s="147">
        <v>0</v>
      </c>
      <c r="AB189" s="147">
        <v>56</v>
      </c>
      <c r="AC189" s="147">
        <v>30</v>
      </c>
      <c r="AD189" s="147">
        <v>25</v>
      </c>
      <c r="AE189" s="147">
        <v>0</v>
      </c>
      <c r="AF189" s="147">
        <v>0</v>
      </c>
      <c r="AG189" s="147">
        <v>0</v>
      </c>
      <c r="AH189" s="147">
        <v>0</v>
      </c>
      <c r="AI189" s="147">
        <v>0</v>
      </c>
      <c r="AJ189" s="147">
        <v>0</v>
      </c>
      <c r="AK189" s="147">
        <v>0</v>
      </c>
      <c r="AL189" s="147">
        <v>0</v>
      </c>
      <c r="AM189" s="148"/>
      <c r="AN189" s="148"/>
      <c r="AO189" s="148"/>
      <c r="AP189" s="148">
        <v>56</v>
      </c>
      <c r="AQ189" s="1">
        <v>19.8</v>
      </c>
      <c r="AR189" s="1">
        <v>36.4</v>
      </c>
      <c r="AS189" s="148"/>
      <c r="AT189" s="148"/>
      <c r="AU189" s="148"/>
      <c r="AV189" s="148"/>
      <c r="AW189" s="148"/>
      <c r="AX189" s="148"/>
      <c r="BA189" s="149">
        <v>0</v>
      </c>
      <c r="BB189" s="149">
        <v>0</v>
      </c>
      <c r="BC189" s="149">
        <v>0</v>
      </c>
      <c r="BD189" s="149">
        <v>56</v>
      </c>
      <c r="BE189" s="149">
        <v>19.8</v>
      </c>
      <c r="BF189" s="149">
        <v>36.4</v>
      </c>
      <c r="BG189" s="149">
        <v>0</v>
      </c>
      <c r="BH189" s="149">
        <v>0</v>
      </c>
      <c r="BI189" s="149">
        <v>0</v>
      </c>
      <c r="BJ189" s="149">
        <v>0</v>
      </c>
      <c r="BK189" s="149">
        <v>0</v>
      </c>
      <c r="BL189" s="149">
        <v>0</v>
      </c>
      <c r="BM189" s="149">
        <v>0</v>
      </c>
      <c r="BN189" s="149">
        <v>0</v>
      </c>
    </row>
    <row r="190" spans="1:69">
      <c r="A190" s="1" t="s">
        <v>2027</v>
      </c>
      <c r="B190" s="1" t="s">
        <v>2250</v>
      </c>
      <c r="C190" s="1" t="s">
        <v>5157</v>
      </c>
      <c r="D190" s="1" t="s">
        <v>5158</v>
      </c>
      <c r="E190" s="145">
        <v>35540</v>
      </c>
      <c r="F190" s="145">
        <v>1</v>
      </c>
      <c r="G190" s="146">
        <v>39814</v>
      </c>
      <c r="H190" s="146">
        <v>40178</v>
      </c>
      <c r="I190" s="145">
        <v>2009</v>
      </c>
      <c r="J190" s="145">
        <v>12</v>
      </c>
      <c r="K190" s="145">
        <v>12</v>
      </c>
      <c r="M190" s="145">
        <v>20</v>
      </c>
      <c r="Y190" s="147">
        <v>12</v>
      </c>
      <c r="Z190" s="147">
        <v>0</v>
      </c>
      <c r="AA190" s="147">
        <v>20</v>
      </c>
      <c r="AB190" s="147">
        <v>0</v>
      </c>
      <c r="AC190" s="147">
        <v>0</v>
      </c>
      <c r="AD190" s="147">
        <v>0</v>
      </c>
      <c r="AE190" s="147">
        <v>0</v>
      </c>
      <c r="AF190" s="147">
        <v>0</v>
      </c>
      <c r="AG190" s="147">
        <v>0</v>
      </c>
      <c r="AH190" s="147">
        <v>0</v>
      </c>
      <c r="AI190" s="147">
        <v>0</v>
      </c>
      <c r="AJ190" s="147">
        <v>0</v>
      </c>
      <c r="AK190" s="147">
        <v>0</v>
      </c>
      <c r="AL190" s="147">
        <v>0</v>
      </c>
      <c r="AM190" s="148">
        <v>13.4</v>
      </c>
      <c r="AN190" s="148"/>
      <c r="AO190" s="148">
        <v>18.100000000000001</v>
      </c>
      <c r="AP190" s="148"/>
      <c r="AQ190" s="148"/>
      <c r="AR190" s="148"/>
      <c r="AS190" s="148"/>
      <c r="AT190" s="148"/>
      <c r="AU190" s="148"/>
      <c r="AV190" s="148"/>
      <c r="AW190" s="148"/>
      <c r="AX190" s="148"/>
      <c r="BA190" s="149">
        <v>13.4</v>
      </c>
      <c r="BB190" s="149">
        <v>0</v>
      </c>
      <c r="BC190" s="149">
        <v>18.100000000000001</v>
      </c>
      <c r="BD190" s="149">
        <v>0</v>
      </c>
      <c r="BE190" s="149">
        <v>0</v>
      </c>
      <c r="BF190" s="149">
        <v>0</v>
      </c>
      <c r="BG190" s="149">
        <v>0</v>
      </c>
      <c r="BH190" s="149">
        <v>0</v>
      </c>
      <c r="BI190" s="149">
        <v>0</v>
      </c>
      <c r="BJ190" s="149">
        <v>0</v>
      </c>
      <c r="BK190" s="149">
        <v>0</v>
      </c>
      <c r="BL190" s="149">
        <v>0</v>
      </c>
      <c r="BM190" s="149">
        <v>0</v>
      </c>
      <c r="BN190" s="149">
        <v>0</v>
      </c>
    </row>
    <row r="191" spans="1:69">
      <c r="A191" s="1" t="s">
        <v>4287</v>
      </c>
      <c r="B191" s="1" t="s">
        <v>2249</v>
      </c>
      <c r="C191" s="1" t="s">
        <v>5157</v>
      </c>
      <c r="D191" s="1" t="s">
        <v>5158</v>
      </c>
      <c r="E191" s="145">
        <v>35541</v>
      </c>
      <c r="F191" s="145">
        <v>1</v>
      </c>
      <c r="G191" s="146">
        <v>39814</v>
      </c>
      <c r="H191" s="146">
        <v>40178</v>
      </c>
      <c r="I191" s="145">
        <v>2009</v>
      </c>
      <c r="J191" s="145">
        <v>12</v>
      </c>
      <c r="K191" s="145">
        <v>22</v>
      </c>
      <c r="Y191" s="147">
        <v>22</v>
      </c>
      <c r="Z191" s="147">
        <v>0</v>
      </c>
      <c r="AA191" s="147">
        <v>0</v>
      </c>
      <c r="AB191" s="147">
        <v>0</v>
      </c>
      <c r="AC191" s="147">
        <v>0</v>
      </c>
      <c r="AD191" s="147">
        <v>0</v>
      </c>
      <c r="AE191" s="147">
        <v>0</v>
      </c>
      <c r="AF191" s="147">
        <v>0</v>
      </c>
      <c r="AG191" s="147">
        <v>0</v>
      </c>
      <c r="AH191" s="147">
        <v>0</v>
      </c>
      <c r="AI191" s="147">
        <v>0</v>
      </c>
      <c r="AJ191" s="147">
        <v>0</v>
      </c>
      <c r="AK191" s="147">
        <v>0</v>
      </c>
      <c r="AL191" s="147">
        <v>0</v>
      </c>
      <c r="AM191" s="148">
        <v>22.6</v>
      </c>
      <c r="AN191" s="148"/>
      <c r="AO191" s="148"/>
      <c r="AP191" s="148"/>
      <c r="AQ191" s="148"/>
      <c r="AR191" s="148"/>
      <c r="AS191" s="148"/>
      <c r="AT191" s="148"/>
      <c r="AU191" s="148"/>
      <c r="AV191" s="148"/>
      <c r="AW191" s="148"/>
      <c r="AX191" s="148"/>
      <c r="BA191" s="149">
        <v>22.6</v>
      </c>
      <c r="BB191" s="149">
        <v>0</v>
      </c>
      <c r="BC191" s="149">
        <v>0</v>
      </c>
      <c r="BD191" s="149">
        <v>0</v>
      </c>
      <c r="BE191" s="149">
        <v>0</v>
      </c>
      <c r="BF191" s="149">
        <v>0</v>
      </c>
      <c r="BG191" s="149">
        <v>0</v>
      </c>
      <c r="BH191" s="149">
        <v>0</v>
      </c>
      <c r="BI191" s="149">
        <v>0</v>
      </c>
      <c r="BJ191" s="149">
        <v>0</v>
      </c>
      <c r="BK191" s="149">
        <v>0</v>
      </c>
      <c r="BL191" s="149">
        <v>0</v>
      </c>
      <c r="BM191" s="149">
        <v>0</v>
      </c>
      <c r="BN191" s="149">
        <v>0</v>
      </c>
    </row>
    <row r="192" spans="1:69">
      <c r="A192" s="1" t="s">
        <v>2130</v>
      </c>
      <c r="B192" s="1" t="s">
        <v>2250</v>
      </c>
      <c r="C192" s="1" t="s">
        <v>5157</v>
      </c>
      <c r="D192" s="1" t="s">
        <v>5158</v>
      </c>
      <c r="E192" s="145">
        <v>35542</v>
      </c>
      <c r="F192" s="145" t="s">
        <v>5193</v>
      </c>
      <c r="G192" s="146">
        <v>39814</v>
      </c>
      <c r="H192" s="146">
        <v>40178</v>
      </c>
      <c r="I192" s="145">
        <v>2009</v>
      </c>
      <c r="J192" s="145">
        <v>12</v>
      </c>
      <c r="K192" s="145">
        <v>24</v>
      </c>
      <c r="M192" s="145">
        <v>40</v>
      </c>
      <c r="N192" s="145">
        <v>111</v>
      </c>
      <c r="O192" s="155">
        <v>36</v>
      </c>
      <c r="P192" s="155">
        <v>9</v>
      </c>
      <c r="Y192" s="147">
        <v>24</v>
      </c>
      <c r="Z192" s="147">
        <v>0</v>
      </c>
      <c r="AA192" s="147">
        <v>40</v>
      </c>
      <c r="AB192" s="147">
        <v>111</v>
      </c>
      <c r="AC192" s="147">
        <v>36</v>
      </c>
      <c r="AD192" s="147">
        <v>9</v>
      </c>
      <c r="AE192" s="147">
        <v>0</v>
      </c>
      <c r="AF192" s="147">
        <v>0</v>
      </c>
      <c r="AG192" s="147">
        <v>0</v>
      </c>
      <c r="AH192" s="147">
        <v>0</v>
      </c>
      <c r="AI192" s="147">
        <v>0</v>
      </c>
      <c r="AJ192" s="147">
        <v>0</v>
      </c>
      <c r="AK192" s="147">
        <v>0</v>
      </c>
      <c r="AL192" s="147">
        <v>0</v>
      </c>
      <c r="AM192" s="148">
        <v>24</v>
      </c>
      <c r="AN192" s="148"/>
      <c r="AO192" s="148">
        <v>40</v>
      </c>
      <c r="AP192" s="1">
        <v>101.4</v>
      </c>
      <c r="AQ192" s="156">
        <v>36</v>
      </c>
      <c r="AR192" s="156">
        <v>9</v>
      </c>
      <c r="AS192" s="148"/>
      <c r="AT192" s="148"/>
      <c r="AU192" s="148"/>
      <c r="AV192" s="148"/>
      <c r="AW192" s="148"/>
      <c r="AX192" s="148"/>
      <c r="BA192" s="149">
        <v>24</v>
      </c>
      <c r="BB192" s="149">
        <v>0</v>
      </c>
      <c r="BC192" s="149">
        <v>40</v>
      </c>
      <c r="BD192" s="149">
        <v>101.4</v>
      </c>
      <c r="BE192" s="149">
        <v>36</v>
      </c>
      <c r="BF192" s="149">
        <v>9</v>
      </c>
      <c r="BG192" s="149">
        <v>0</v>
      </c>
      <c r="BH192" s="149">
        <v>0</v>
      </c>
      <c r="BI192" s="149">
        <v>0</v>
      </c>
      <c r="BJ192" s="149">
        <v>0</v>
      </c>
      <c r="BK192" s="149">
        <v>0</v>
      </c>
      <c r="BL192" s="149">
        <v>0</v>
      </c>
      <c r="BM192" s="149">
        <v>0</v>
      </c>
      <c r="BN192" s="149">
        <v>0</v>
      </c>
      <c r="BQ192" s="1" t="s">
        <v>5194</v>
      </c>
    </row>
    <row r="193" spans="1:69">
      <c r="A193" s="1" t="s">
        <v>3166</v>
      </c>
      <c r="B193" s="1" t="s">
        <v>2250</v>
      </c>
      <c r="C193" s="1" t="s">
        <v>5157</v>
      </c>
      <c r="D193" s="1" t="s">
        <v>5184</v>
      </c>
      <c r="E193" s="145">
        <v>35543</v>
      </c>
      <c r="F193" s="145" t="s">
        <v>5195</v>
      </c>
      <c r="G193" s="146">
        <v>39814</v>
      </c>
      <c r="H193" s="146">
        <v>40178</v>
      </c>
      <c r="I193" s="145">
        <v>2009</v>
      </c>
      <c r="J193" s="145">
        <v>12</v>
      </c>
      <c r="M193" s="1">
        <v>24</v>
      </c>
      <c r="N193" s="145">
        <v>92</v>
      </c>
      <c r="O193" s="1">
        <v>76</v>
      </c>
      <c r="P193" s="1">
        <v>34</v>
      </c>
      <c r="Y193" s="147">
        <v>0</v>
      </c>
      <c r="Z193" s="147">
        <v>0</v>
      </c>
      <c r="AA193" s="147">
        <v>24</v>
      </c>
      <c r="AB193" s="147">
        <v>92</v>
      </c>
      <c r="AC193" s="147">
        <v>76</v>
      </c>
      <c r="AD193" s="147">
        <v>34</v>
      </c>
      <c r="AE193" s="147">
        <v>0</v>
      </c>
      <c r="AF193" s="147">
        <v>0</v>
      </c>
      <c r="AG193" s="147">
        <v>0</v>
      </c>
      <c r="AH193" s="147">
        <v>0</v>
      </c>
      <c r="AI193" s="147">
        <v>0</v>
      </c>
      <c r="AJ193" s="147">
        <v>0</v>
      </c>
      <c r="AK193" s="147">
        <v>0</v>
      </c>
      <c r="AL193" s="147">
        <v>0</v>
      </c>
      <c r="AM193" s="148">
        <v>0.3</v>
      </c>
      <c r="AN193" s="148"/>
      <c r="AO193" s="148">
        <v>22.4</v>
      </c>
      <c r="AP193" s="148">
        <v>81.5</v>
      </c>
      <c r="AQ193" s="157">
        <v>37.9</v>
      </c>
      <c r="AR193" s="157">
        <v>74.7</v>
      </c>
      <c r="AS193" s="148"/>
      <c r="AT193" s="148"/>
      <c r="AU193" s="148"/>
      <c r="AV193" s="148"/>
      <c r="AW193" s="148"/>
      <c r="AX193" s="148"/>
      <c r="BA193" s="149">
        <v>0.3</v>
      </c>
      <c r="BB193" s="149">
        <v>0</v>
      </c>
      <c r="BC193" s="149">
        <v>22.4</v>
      </c>
      <c r="BD193" s="149">
        <v>81.5</v>
      </c>
      <c r="BE193" s="149">
        <v>37.9</v>
      </c>
      <c r="BF193" s="149">
        <v>74.7</v>
      </c>
      <c r="BG193" s="149">
        <v>0</v>
      </c>
      <c r="BH193" s="149">
        <v>0</v>
      </c>
      <c r="BI193" s="149">
        <v>0</v>
      </c>
      <c r="BJ193" s="149">
        <v>0</v>
      </c>
      <c r="BK193" s="149">
        <v>0</v>
      </c>
      <c r="BL193" s="149">
        <v>0</v>
      </c>
      <c r="BM193" s="149">
        <v>0</v>
      </c>
      <c r="BN193" s="149">
        <v>0</v>
      </c>
    </row>
    <row r="194" spans="1:69">
      <c r="A194" s="1" t="s">
        <v>4617</v>
      </c>
      <c r="B194" s="1" t="s">
        <v>2250</v>
      </c>
      <c r="C194" s="1" t="s">
        <v>5157</v>
      </c>
      <c r="D194" s="1" t="s">
        <v>5158</v>
      </c>
      <c r="E194" s="145">
        <v>35544</v>
      </c>
      <c r="F194" s="145">
        <v>1</v>
      </c>
      <c r="G194" s="146">
        <v>39814</v>
      </c>
      <c r="H194" s="146">
        <v>40178</v>
      </c>
      <c r="I194" s="145">
        <v>2009</v>
      </c>
      <c r="J194" s="145">
        <v>12</v>
      </c>
      <c r="K194" s="145">
        <v>36</v>
      </c>
      <c r="M194" s="145">
        <v>50</v>
      </c>
      <c r="Y194" s="147">
        <v>36</v>
      </c>
      <c r="Z194" s="147">
        <v>0</v>
      </c>
      <c r="AA194" s="147">
        <v>50</v>
      </c>
      <c r="AB194" s="147">
        <v>0</v>
      </c>
      <c r="AC194" s="147">
        <v>0</v>
      </c>
      <c r="AD194" s="147">
        <v>0</v>
      </c>
      <c r="AE194" s="147">
        <v>0</v>
      </c>
      <c r="AF194" s="147">
        <v>0</v>
      </c>
      <c r="AG194" s="147">
        <v>0</v>
      </c>
      <c r="AH194" s="147">
        <v>0</v>
      </c>
      <c r="AI194" s="147">
        <v>0</v>
      </c>
      <c r="AJ194" s="147">
        <v>0</v>
      </c>
      <c r="AK194" s="147">
        <v>0</v>
      </c>
      <c r="AL194" s="147">
        <v>0</v>
      </c>
      <c r="AM194" s="148">
        <v>38.1</v>
      </c>
      <c r="AN194" s="148"/>
      <c r="AO194" s="148">
        <v>48.8</v>
      </c>
      <c r="AP194" s="148"/>
      <c r="AQ194" s="148"/>
      <c r="AR194" s="148"/>
      <c r="AS194" s="148"/>
      <c r="AT194" s="148"/>
      <c r="AU194" s="148"/>
      <c r="AV194" s="148"/>
      <c r="AW194" s="148"/>
      <c r="AX194" s="148"/>
      <c r="BA194" s="149">
        <v>38.1</v>
      </c>
      <c r="BB194" s="149">
        <v>0</v>
      </c>
      <c r="BC194" s="149">
        <v>48.8</v>
      </c>
      <c r="BD194" s="149">
        <v>0</v>
      </c>
      <c r="BE194" s="149">
        <v>0</v>
      </c>
      <c r="BF194" s="149">
        <v>0</v>
      </c>
      <c r="BG194" s="149">
        <v>0</v>
      </c>
      <c r="BH194" s="149">
        <v>0</v>
      </c>
      <c r="BI194" s="149">
        <v>0</v>
      </c>
      <c r="BJ194" s="149">
        <v>0</v>
      </c>
      <c r="BK194" s="149">
        <v>0</v>
      </c>
      <c r="BL194" s="149">
        <v>0</v>
      </c>
      <c r="BM194" s="149">
        <v>0</v>
      </c>
      <c r="BN194" s="149">
        <v>0</v>
      </c>
    </row>
    <row r="195" spans="1:69">
      <c r="A195" s="1" t="s">
        <v>4287</v>
      </c>
      <c r="B195" s="1" t="s">
        <v>2250</v>
      </c>
      <c r="C195" s="1" t="s">
        <v>5157</v>
      </c>
      <c r="D195" s="1" t="s">
        <v>5158</v>
      </c>
      <c r="E195" s="145">
        <v>35545</v>
      </c>
      <c r="F195" s="145">
        <v>2</v>
      </c>
      <c r="G195" s="146">
        <v>39814</v>
      </c>
      <c r="H195" s="146">
        <v>40178</v>
      </c>
      <c r="I195" s="145">
        <v>2009</v>
      </c>
      <c r="J195" s="145">
        <v>12</v>
      </c>
      <c r="K195" s="145">
        <v>14</v>
      </c>
      <c r="M195" s="145">
        <v>44</v>
      </c>
      <c r="N195" s="155">
        <v>70</v>
      </c>
      <c r="Y195" s="147">
        <v>14</v>
      </c>
      <c r="Z195" s="147">
        <v>0</v>
      </c>
      <c r="AA195" s="147">
        <v>44</v>
      </c>
      <c r="AB195" s="147">
        <v>70</v>
      </c>
      <c r="AC195" s="147">
        <v>0</v>
      </c>
      <c r="AD195" s="147">
        <v>0</v>
      </c>
      <c r="AE195" s="147">
        <v>0</v>
      </c>
      <c r="AF195" s="147">
        <v>0</v>
      </c>
      <c r="AG195" s="147">
        <v>0</v>
      </c>
      <c r="AH195" s="147">
        <v>0</v>
      </c>
      <c r="AI195" s="147">
        <v>0</v>
      </c>
      <c r="AJ195" s="147">
        <v>0</v>
      </c>
      <c r="AK195" s="147">
        <v>0</v>
      </c>
      <c r="AL195" s="147">
        <v>0</v>
      </c>
      <c r="AM195" s="148">
        <v>14</v>
      </c>
      <c r="AN195" s="148"/>
      <c r="AO195" s="148">
        <v>44</v>
      </c>
      <c r="AP195" s="148">
        <v>70</v>
      </c>
      <c r="AQ195" s="148"/>
      <c r="AR195" s="148"/>
      <c r="AS195" s="148"/>
      <c r="AT195" s="148"/>
      <c r="AU195" s="148"/>
      <c r="AV195" s="148"/>
      <c r="AW195" s="148"/>
      <c r="AX195" s="148"/>
      <c r="BA195" s="149">
        <v>14</v>
      </c>
      <c r="BB195" s="149">
        <v>0</v>
      </c>
      <c r="BC195" s="149">
        <v>44</v>
      </c>
      <c r="BD195" s="149">
        <v>70</v>
      </c>
      <c r="BE195" s="149">
        <v>0</v>
      </c>
      <c r="BF195" s="149">
        <v>0</v>
      </c>
      <c r="BG195" s="149">
        <v>0</v>
      </c>
      <c r="BH195" s="149">
        <v>0</v>
      </c>
      <c r="BI195" s="149">
        <v>0</v>
      </c>
      <c r="BJ195" s="149">
        <v>0</v>
      </c>
      <c r="BK195" s="149">
        <v>0</v>
      </c>
      <c r="BL195" s="149">
        <v>0</v>
      </c>
      <c r="BM195" s="149">
        <v>0</v>
      </c>
      <c r="BN195" s="149">
        <v>0</v>
      </c>
      <c r="BQ195" s="1" t="s">
        <v>5196</v>
      </c>
    </row>
    <row r="196" spans="1:69">
      <c r="A196" s="1" t="s">
        <v>4287</v>
      </c>
      <c r="B196" s="1" t="s">
        <v>2250</v>
      </c>
      <c r="C196" s="1" t="s">
        <v>5157</v>
      </c>
      <c r="D196" s="1" t="s">
        <v>5158</v>
      </c>
      <c r="E196" s="145">
        <v>35546</v>
      </c>
      <c r="F196" s="145">
        <v>2</v>
      </c>
      <c r="G196" s="146">
        <v>39814</v>
      </c>
      <c r="H196" s="146">
        <v>40178</v>
      </c>
      <c r="I196" s="145">
        <v>2009</v>
      </c>
      <c r="J196" s="145">
        <v>12</v>
      </c>
      <c r="K196" s="145">
        <v>20</v>
      </c>
      <c r="M196" s="145">
        <v>24</v>
      </c>
      <c r="Y196" s="147">
        <v>20</v>
      </c>
      <c r="Z196" s="147">
        <v>0</v>
      </c>
      <c r="AA196" s="147">
        <v>24</v>
      </c>
      <c r="AB196" s="147">
        <v>0</v>
      </c>
      <c r="AC196" s="147">
        <v>0</v>
      </c>
      <c r="AD196" s="147">
        <v>0</v>
      </c>
      <c r="AE196" s="147">
        <v>0</v>
      </c>
      <c r="AF196" s="147">
        <v>0</v>
      </c>
      <c r="AG196" s="147">
        <v>0</v>
      </c>
      <c r="AH196" s="147">
        <v>0</v>
      </c>
      <c r="AI196" s="147">
        <v>0</v>
      </c>
      <c r="AJ196" s="147">
        <v>0</v>
      </c>
      <c r="AK196" s="147">
        <v>0</v>
      </c>
      <c r="AL196" s="147">
        <v>0</v>
      </c>
      <c r="AM196" s="148">
        <v>24.8</v>
      </c>
      <c r="AN196" s="148"/>
      <c r="AO196" s="148">
        <v>16.600000000000001</v>
      </c>
      <c r="AP196" s="148"/>
      <c r="AQ196" s="148"/>
      <c r="AR196" s="148"/>
      <c r="AS196" s="148"/>
      <c r="AT196" s="148"/>
      <c r="AU196" s="148"/>
      <c r="AV196" s="148"/>
      <c r="AW196" s="148"/>
      <c r="AX196" s="148"/>
      <c r="BA196" s="149">
        <v>24.8</v>
      </c>
      <c r="BB196" s="149">
        <v>0</v>
      </c>
      <c r="BC196" s="149">
        <v>16.600000000000001</v>
      </c>
      <c r="BD196" s="149">
        <v>0</v>
      </c>
      <c r="BE196" s="149">
        <v>0</v>
      </c>
      <c r="BF196" s="149">
        <v>0</v>
      </c>
      <c r="BG196" s="149">
        <v>0</v>
      </c>
      <c r="BH196" s="149">
        <v>0</v>
      </c>
      <c r="BI196" s="149">
        <v>0</v>
      </c>
      <c r="BJ196" s="149">
        <v>0</v>
      </c>
      <c r="BK196" s="149">
        <v>0</v>
      </c>
      <c r="BL196" s="149">
        <v>0</v>
      </c>
      <c r="BM196" s="149">
        <v>0</v>
      </c>
      <c r="BN196" s="149">
        <v>0</v>
      </c>
    </row>
    <row r="197" spans="1:69">
      <c r="A197" s="1" t="s">
        <v>2939</v>
      </c>
      <c r="B197" s="1" t="s">
        <v>2250</v>
      </c>
      <c r="C197" s="1" t="s">
        <v>5157</v>
      </c>
      <c r="D197" s="1" t="s">
        <v>5158</v>
      </c>
      <c r="E197" s="145">
        <v>35547</v>
      </c>
      <c r="F197" s="145">
        <v>1</v>
      </c>
      <c r="G197" s="146">
        <v>39814</v>
      </c>
      <c r="H197" s="146">
        <v>40178</v>
      </c>
      <c r="I197" s="145">
        <v>2009</v>
      </c>
      <c r="J197" s="145">
        <v>12</v>
      </c>
      <c r="K197" s="145">
        <v>20</v>
      </c>
      <c r="M197" s="145">
        <v>32</v>
      </c>
      <c r="Y197" s="147">
        <v>20</v>
      </c>
      <c r="Z197" s="147">
        <v>0</v>
      </c>
      <c r="AA197" s="147">
        <v>32</v>
      </c>
      <c r="AB197" s="147">
        <v>0</v>
      </c>
      <c r="AC197" s="147">
        <v>0</v>
      </c>
      <c r="AD197" s="147">
        <v>0</v>
      </c>
      <c r="AE197" s="147">
        <v>0</v>
      </c>
      <c r="AF197" s="147">
        <v>0</v>
      </c>
      <c r="AG197" s="147">
        <v>0</v>
      </c>
      <c r="AH197" s="147">
        <v>0</v>
      </c>
      <c r="AI197" s="147">
        <v>0</v>
      </c>
      <c r="AJ197" s="147">
        <v>0</v>
      </c>
      <c r="AK197" s="147">
        <v>0</v>
      </c>
      <c r="AL197" s="147">
        <v>0</v>
      </c>
      <c r="AM197" s="148">
        <v>19.8</v>
      </c>
      <c r="AN197" s="148"/>
      <c r="AO197" s="148">
        <v>34.1</v>
      </c>
      <c r="AP197" s="148"/>
      <c r="AQ197" s="148"/>
      <c r="AR197" s="148"/>
      <c r="AS197" s="148"/>
      <c r="AT197" s="148"/>
      <c r="AU197" s="148"/>
      <c r="AV197" s="148"/>
      <c r="AW197" s="148"/>
      <c r="AX197" s="148"/>
      <c r="BA197" s="149">
        <v>19.8</v>
      </c>
      <c r="BB197" s="149">
        <v>0</v>
      </c>
      <c r="BC197" s="149">
        <v>34.1</v>
      </c>
      <c r="BD197" s="149">
        <v>0</v>
      </c>
      <c r="BE197" s="149">
        <v>0</v>
      </c>
      <c r="BF197" s="149">
        <v>0</v>
      </c>
      <c r="BG197" s="149">
        <v>0</v>
      </c>
      <c r="BH197" s="149">
        <v>0</v>
      </c>
      <c r="BI197" s="149">
        <v>0</v>
      </c>
      <c r="BJ197" s="149">
        <v>0</v>
      </c>
      <c r="BK197" s="149">
        <v>0</v>
      </c>
      <c r="BL197" s="149">
        <v>0</v>
      </c>
      <c r="BM197" s="149">
        <v>0</v>
      </c>
      <c r="BN197" s="149">
        <v>0</v>
      </c>
    </row>
    <row r="198" spans="1:69">
      <c r="A198" s="1" t="s">
        <v>2939</v>
      </c>
      <c r="B198" s="1" t="s">
        <v>2250</v>
      </c>
      <c r="C198" s="1" t="s">
        <v>5157</v>
      </c>
      <c r="D198" s="1" t="s">
        <v>5158</v>
      </c>
      <c r="E198" s="145">
        <v>35548</v>
      </c>
      <c r="F198" s="145">
        <v>8</v>
      </c>
      <c r="G198" s="146">
        <v>39814</v>
      </c>
      <c r="H198" s="146">
        <v>40178</v>
      </c>
      <c r="I198" s="145">
        <v>2009</v>
      </c>
      <c r="J198" s="145">
        <v>12</v>
      </c>
      <c r="K198" s="145">
        <v>28</v>
      </c>
      <c r="M198" s="145">
        <v>42</v>
      </c>
      <c r="Y198" s="147">
        <v>28</v>
      </c>
      <c r="Z198" s="147">
        <v>0</v>
      </c>
      <c r="AA198" s="147">
        <v>42</v>
      </c>
      <c r="AB198" s="147">
        <v>0</v>
      </c>
      <c r="AC198" s="147">
        <v>0</v>
      </c>
      <c r="AD198" s="147">
        <v>0</v>
      </c>
      <c r="AE198" s="147">
        <v>0</v>
      </c>
      <c r="AF198" s="147">
        <v>0</v>
      </c>
      <c r="AG198" s="147">
        <v>0</v>
      </c>
      <c r="AH198" s="147">
        <v>0</v>
      </c>
      <c r="AI198" s="147">
        <v>0</v>
      </c>
      <c r="AJ198" s="147">
        <v>0</v>
      </c>
      <c r="AK198" s="147">
        <v>0</v>
      </c>
      <c r="AL198" s="147">
        <v>0</v>
      </c>
      <c r="AM198" s="148">
        <v>29.1</v>
      </c>
      <c r="AN198" s="148"/>
      <c r="AO198" s="148">
        <v>38.1</v>
      </c>
      <c r="AP198" s="148"/>
      <c r="AQ198" s="148"/>
      <c r="AR198" s="148"/>
      <c r="AS198" s="148"/>
      <c r="AT198" s="148"/>
      <c r="AU198" s="148"/>
      <c r="AV198" s="148"/>
      <c r="AW198" s="148"/>
      <c r="AX198" s="148"/>
      <c r="BA198" s="149">
        <v>29.1</v>
      </c>
      <c r="BB198" s="149">
        <v>0</v>
      </c>
      <c r="BC198" s="149">
        <v>38.1</v>
      </c>
      <c r="BD198" s="149">
        <v>0</v>
      </c>
      <c r="BE198" s="149">
        <v>0</v>
      </c>
      <c r="BF198" s="149">
        <v>0</v>
      </c>
      <c r="BG198" s="149">
        <v>0</v>
      </c>
      <c r="BH198" s="149">
        <v>0</v>
      </c>
      <c r="BI198" s="149">
        <v>0</v>
      </c>
      <c r="BJ198" s="149">
        <v>0</v>
      </c>
      <c r="BK198" s="149">
        <v>0</v>
      </c>
      <c r="BL198" s="149">
        <v>0</v>
      </c>
      <c r="BM198" s="149">
        <v>0</v>
      </c>
      <c r="BN198" s="149">
        <v>0</v>
      </c>
    </row>
    <row r="199" spans="1:69">
      <c r="A199" s="1" t="s">
        <v>3436</v>
      </c>
      <c r="B199" s="1" t="s">
        <v>2250</v>
      </c>
      <c r="C199" s="1" t="s">
        <v>5157</v>
      </c>
      <c r="D199" s="1" t="s">
        <v>5158</v>
      </c>
      <c r="E199" s="145">
        <v>35550</v>
      </c>
      <c r="F199" s="145">
        <v>1</v>
      </c>
      <c r="G199" s="146">
        <v>39814</v>
      </c>
      <c r="H199" s="146">
        <v>40178</v>
      </c>
      <c r="I199" s="145">
        <v>2009</v>
      </c>
      <c r="J199" s="145">
        <v>12</v>
      </c>
      <c r="K199" s="145">
        <v>41</v>
      </c>
      <c r="M199" s="145">
        <v>42</v>
      </c>
      <c r="N199" s="145">
        <v>40</v>
      </c>
      <c r="Y199" s="147">
        <v>41</v>
      </c>
      <c r="Z199" s="147">
        <v>0</v>
      </c>
      <c r="AA199" s="147">
        <v>42</v>
      </c>
      <c r="AB199" s="147">
        <v>40</v>
      </c>
      <c r="AC199" s="147">
        <v>0</v>
      </c>
      <c r="AD199" s="147">
        <v>0</v>
      </c>
      <c r="AE199" s="147">
        <v>0</v>
      </c>
      <c r="AF199" s="147">
        <v>0</v>
      </c>
      <c r="AG199" s="147">
        <v>0</v>
      </c>
      <c r="AH199" s="147">
        <v>0</v>
      </c>
      <c r="AI199" s="147">
        <v>0</v>
      </c>
      <c r="AJ199" s="147">
        <v>0</v>
      </c>
      <c r="AK199" s="147">
        <v>0</v>
      </c>
      <c r="AL199" s="147">
        <v>0</v>
      </c>
      <c r="AM199" s="148">
        <v>43.5</v>
      </c>
      <c r="AN199" s="148"/>
      <c r="AO199" s="148">
        <v>37.799999999999997</v>
      </c>
      <c r="AP199" s="148">
        <v>40</v>
      </c>
      <c r="AQ199" s="148"/>
      <c r="AR199" s="148"/>
      <c r="AS199" s="148"/>
      <c r="AT199" s="148"/>
      <c r="AU199" s="148"/>
      <c r="AV199" s="148"/>
      <c r="AW199" s="148"/>
      <c r="AX199" s="148"/>
      <c r="BA199" s="149">
        <v>43.5</v>
      </c>
      <c r="BB199" s="149">
        <v>0</v>
      </c>
      <c r="BC199" s="149">
        <v>37.799999999999997</v>
      </c>
      <c r="BD199" s="149">
        <v>40</v>
      </c>
      <c r="BE199" s="149">
        <v>0</v>
      </c>
      <c r="BF199" s="149">
        <v>0</v>
      </c>
      <c r="BG199" s="149">
        <v>0</v>
      </c>
      <c r="BH199" s="149">
        <v>0</v>
      </c>
      <c r="BI199" s="149">
        <v>0</v>
      </c>
      <c r="BJ199" s="149">
        <v>0</v>
      </c>
      <c r="BK199" s="149">
        <v>0</v>
      </c>
      <c r="BL199" s="149">
        <v>0</v>
      </c>
      <c r="BM199" s="149">
        <v>0</v>
      </c>
      <c r="BN199" s="149">
        <v>0</v>
      </c>
    </row>
    <row r="200" spans="1:69">
      <c r="A200" s="1" t="s">
        <v>4287</v>
      </c>
      <c r="B200" s="1" t="s">
        <v>2250</v>
      </c>
      <c r="C200" s="1" t="s">
        <v>5157</v>
      </c>
      <c r="D200" s="1" t="s">
        <v>5158</v>
      </c>
      <c r="E200" s="145">
        <v>35551</v>
      </c>
      <c r="F200" s="145">
        <v>1</v>
      </c>
      <c r="G200" s="146">
        <v>39814</v>
      </c>
      <c r="H200" s="146">
        <v>40178</v>
      </c>
      <c r="I200" s="145">
        <v>2009</v>
      </c>
      <c r="J200" s="145">
        <v>12</v>
      </c>
      <c r="K200" s="145">
        <v>22</v>
      </c>
      <c r="M200" s="145">
        <v>44</v>
      </c>
      <c r="Y200" s="147">
        <v>22</v>
      </c>
      <c r="Z200" s="147">
        <v>0</v>
      </c>
      <c r="AA200" s="147">
        <v>44</v>
      </c>
      <c r="AB200" s="147">
        <v>0</v>
      </c>
      <c r="AC200" s="147">
        <v>0</v>
      </c>
      <c r="AD200" s="147">
        <v>0</v>
      </c>
      <c r="AE200" s="147">
        <v>0</v>
      </c>
      <c r="AF200" s="147">
        <v>0</v>
      </c>
      <c r="AG200" s="147">
        <v>0</v>
      </c>
      <c r="AH200" s="147">
        <v>0</v>
      </c>
      <c r="AI200" s="147">
        <v>0</v>
      </c>
      <c r="AJ200" s="147">
        <v>0</v>
      </c>
      <c r="AK200" s="147">
        <v>0</v>
      </c>
      <c r="AL200" s="147">
        <v>0</v>
      </c>
      <c r="AM200" s="148">
        <v>23.4</v>
      </c>
      <c r="AN200" s="148"/>
      <c r="AO200" s="148">
        <v>40.200000000000003</v>
      </c>
      <c r="AP200" s="148"/>
      <c r="AQ200" s="148"/>
      <c r="AR200" s="148"/>
      <c r="AS200" s="148"/>
      <c r="AT200" s="148"/>
      <c r="AU200" s="148"/>
      <c r="AV200" s="148"/>
      <c r="AW200" s="148"/>
      <c r="AX200" s="148"/>
      <c r="BA200" s="149">
        <v>23.4</v>
      </c>
      <c r="BB200" s="149">
        <v>0</v>
      </c>
      <c r="BC200" s="149">
        <v>40.200000000000003</v>
      </c>
      <c r="BD200" s="149">
        <v>0</v>
      </c>
      <c r="BE200" s="149">
        <v>0</v>
      </c>
      <c r="BF200" s="149">
        <v>0</v>
      </c>
      <c r="BG200" s="149">
        <v>0</v>
      </c>
      <c r="BH200" s="149">
        <v>0</v>
      </c>
      <c r="BI200" s="149">
        <v>0</v>
      </c>
      <c r="BJ200" s="149">
        <v>0</v>
      </c>
      <c r="BK200" s="149">
        <v>0</v>
      </c>
      <c r="BL200" s="149">
        <v>0</v>
      </c>
      <c r="BM200" s="149">
        <v>0</v>
      </c>
      <c r="BN200" s="149">
        <v>0</v>
      </c>
    </row>
    <row r="201" spans="1:69">
      <c r="A201" s="1" t="s">
        <v>2130</v>
      </c>
      <c r="B201" s="1" t="s">
        <v>2250</v>
      </c>
      <c r="C201" s="1" t="s">
        <v>5157</v>
      </c>
      <c r="D201" s="1" t="s">
        <v>5158</v>
      </c>
      <c r="E201" s="145">
        <v>35552</v>
      </c>
      <c r="F201" s="145">
        <v>1</v>
      </c>
      <c r="G201" s="146">
        <v>39814</v>
      </c>
      <c r="H201" s="146">
        <v>40178</v>
      </c>
      <c r="I201" s="145">
        <v>2009</v>
      </c>
      <c r="J201" s="145">
        <v>12</v>
      </c>
      <c r="M201" s="145">
        <v>42</v>
      </c>
      <c r="N201" s="145">
        <v>44</v>
      </c>
      <c r="Y201" s="147">
        <v>0</v>
      </c>
      <c r="Z201" s="147">
        <v>0</v>
      </c>
      <c r="AA201" s="147">
        <v>42</v>
      </c>
      <c r="AB201" s="147">
        <v>44</v>
      </c>
      <c r="AC201" s="147">
        <v>0</v>
      </c>
      <c r="AD201" s="147">
        <v>0</v>
      </c>
      <c r="AE201" s="147">
        <v>0</v>
      </c>
      <c r="AF201" s="147">
        <v>0</v>
      </c>
      <c r="AG201" s="147">
        <v>0</v>
      </c>
      <c r="AH201" s="147">
        <v>0</v>
      </c>
      <c r="AI201" s="147">
        <v>0</v>
      </c>
      <c r="AJ201" s="147">
        <v>0</v>
      </c>
      <c r="AK201" s="147">
        <v>0</v>
      </c>
      <c r="AL201" s="147">
        <v>0</v>
      </c>
      <c r="AM201" s="148">
        <v>0.6</v>
      </c>
      <c r="AN201" s="148"/>
      <c r="AO201" s="148">
        <v>38.4</v>
      </c>
      <c r="AP201" s="148">
        <v>44</v>
      </c>
      <c r="AQ201" s="148"/>
      <c r="AR201" s="148"/>
      <c r="AS201" s="148"/>
      <c r="AT201" s="148"/>
      <c r="AU201" s="148"/>
      <c r="AV201" s="148"/>
      <c r="AW201" s="148"/>
      <c r="AX201" s="148"/>
      <c r="BA201" s="149">
        <v>0.6</v>
      </c>
      <c r="BB201" s="149">
        <v>0</v>
      </c>
      <c r="BC201" s="149">
        <v>38.4</v>
      </c>
      <c r="BD201" s="149">
        <v>44</v>
      </c>
      <c r="BE201" s="149">
        <v>0</v>
      </c>
      <c r="BF201" s="149">
        <v>0</v>
      </c>
      <c r="BG201" s="149">
        <v>0</v>
      </c>
      <c r="BH201" s="149">
        <v>0</v>
      </c>
      <c r="BI201" s="149">
        <v>0</v>
      </c>
      <c r="BJ201" s="149">
        <v>0</v>
      </c>
      <c r="BK201" s="149">
        <v>0</v>
      </c>
      <c r="BL201" s="149">
        <v>0</v>
      </c>
      <c r="BM201" s="149">
        <v>0</v>
      </c>
      <c r="BN201" s="149">
        <v>0</v>
      </c>
    </row>
    <row r="202" spans="1:69">
      <c r="A202" s="1" t="s">
        <v>3583</v>
      </c>
      <c r="B202" s="1" t="s">
        <v>2250</v>
      </c>
      <c r="C202" s="1" t="s">
        <v>5157</v>
      </c>
      <c r="D202" s="1" t="s">
        <v>5158</v>
      </c>
      <c r="E202" s="145">
        <v>35554</v>
      </c>
      <c r="F202" s="145">
        <v>1</v>
      </c>
      <c r="G202" s="146">
        <v>39814</v>
      </c>
      <c r="H202" s="146">
        <v>40178</v>
      </c>
      <c r="I202" s="145">
        <v>2009</v>
      </c>
      <c r="J202" s="145">
        <v>12</v>
      </c>
      <c r="M202" s="145">
        <v>45</v>
      </c>
      <c r="N202" s="145">
        <v>20</v>
      </c>
      <c r="Y202" s="147">
        <v>0</v>
      </c>
      <c r="Z202" s="147">
        <v>0</v>
      </c>
      <c r="AA202" s="147">
        <v>45</v>
      </c>
      <c r="AB202" s="147">
        <v>20</v>
      </c>
      <c r="AC202" s="147">
        <v>0</v>
      </c>
      <c r="AD202" s="147">
        <v>0</v>
      </c>
      <c r="AE202" s="147">
        <v>0</v>
      </c>
      <c r="AF202" s="147">
        <v>0</v>
      </c>
      <c r="AG202" s="147">
        <v>0</v>
      </c>
      <c r="AH202" s="147">
        <v>0</v>
      </c>
      <c r="AI202" s="147">
        <v>0</v>
      </c>
      <c r="AJ202" s="147">
        <v>0</v>
      </c>
      <c r="AK202" s="147">
        <v>0</v>
      </c>
      <c r="AL202" s="147">
        <v>0</v>
      </c>
      <c r="AM202" s="148">
        <v>1</v>
      </c>
      <c r="AN202" s="148"/>
      <c r="AO202" s="148">
        <v>40.9</v>
      </c>
      <c r="AP202" s="148">
        <v>20</v>
      </c>
      <c r="AQ202" s="148"/>
      <c r="AR202" s="148"/>
      <c r="AS202" s="148"/>
      <c r="AT202" s="148"/>
      <c r="AU202" s="148"/>
      <c r="AV202" s="148"/>
      <c r="AW202" s="148"/>
      <c r="AX202" s="148"/>
      <c r="BA202" s="149">
        <v>1</v>
      </c>
      <c r="BB202" s="149">
        <v>0</v>
      </c>
      <c r="BC202" s="149">
        <v>40.9</v>
      </c>
      <c r="BD202" s="149">
        <v>20</v>
      </c>
      <c r="BE202" s="149">
        <v>0</v>
      </c>
      <c r="BF202" s="149">
        <v>0</v>
      </c>
      <c r="BG202" s="149">
        <v>0</v>
      </c>
      <c r="BH202" s="149">
        <v>0</v>
      </c>
      <c r="BI202" s="149">
        <v>0</v>
      </c>
      <c r="BJ202" s="149">
        <v>0</v>
      </c>
      <c r="BK202" s="149">
        <v>0</v>
      </c>
      <c r="BL202" s="149">
        <v>0</v>
      </c>
      <c r="BM202" s="149">
        <v>0</v>
      </c>
      <c r="BN202" s="149">
        <v>0</v>
      </c>
    </row>
    <row r="203" spans="1:69">
      <c r="A203" s="1" t="s">
        <v>2130</v>
      </c>
      <c r="B203" s="1" t="s">
        <v>2250</v>
      </c>
      <c r="C203" s="1" t="s">
        <v>5157</v>
      </c>
      <c r="D203" s="1" t="s">
        <v>5158</v>
      </c>
      <c r="E203" s="145">
        <v>35555</v>
      </c>
      <c r="F203" s="145" t="s">
        <v>5160</v>
      </c>
      <c r="G203" s="146">
        <v>39814</v>
      </c>
      <c r="H203" s="146">
        <v>40178</v>
      </c>
      <c r="I203" s="145">
        <v>2009</v>
      </c>
      <c r="J203" s="145">
        <v>12</v>
      </c>
      <c r="K203" s="155">
        <v>36</v>
      </c>
      <c r="M203" s="145">
        <v>57</v>
      </c>
      <c r="Y203" s="147">
        <v>36</v>
      </c>
      <c r="Z203" s="147">
        <v>0</v>
      </c>
      <c r="AA203" s="147">
        <v>57</v>
      </c>
      <c r="AB203" s="147">
        <v>0</v>
      </c>
      <c r="AC203" s="147">
        <v>0</v>
      </c>
      <c r="AD203" s="147">
        <v>0</v>
      </c>
      <c r="AE203" s="147">
        <v>0</v>
      </c>
      <c r="AF203" s="147">
        <v>0</v>
      </c>
      <c r="AG203" s="147">
        <v>0</v>
      </c>
      <c r="AH203" s="147">
        <v>0</v>
      </c>
      <c r="AI203" s="147">
        <v>0</v>
      </c>
      <c r="AJ203" s="147">
        <v>0</v>
      </c>
      <c r="AK203" s="147">
        <v>0</v>
      </c>
      <c r="AL203" s="147">
        <v>0</v>
      </c>
      <c r="AM203" s="148">
        <v>36</v>
      </c>
      <c r="AN203" s="148"/>
      <c r="AO203" s="148">
        <v>57</v>
      </c>
      <c r="AP203" s="148"/>
      <c r="AQ203" s="148"/>
      <c r="AR203" s="148"/>
      <c r="AS203" s="148"/>
      <c r="AT203" s="148"/>
      <c r="AU203" s="148"/>
      <c r="AV203" s="148"/>
      <c r="AW203" s="148"/>
      <c r="AX203" s="148"/>
      <c r="BA203" s="149">
        <v>36</v>
      </c>
      <c r="BB203" s="149">
        <v>0</v>
      </c>
      <c r="BC203" s="149">
        <v>57</v>
      </c>
      <c r="BD203" s="149">
        <v>0</v>
      </c>
      <c r="BE203" s="149">
        <v>0</v>
      </c>
      <c r="BF203" s="149">
        <v>0</v>
      </c>
      <c r="BG203" s="149">
        <v>0</v>
      </c>
      <c r="BH203" s="149">
        <v>0</v>
      </c>
      <c r="BI203" s="149">
        <v>0</v>
      </c>
      <c r="BJ203" s="149">
        <v>0</v>
      </c>
      <c r="BK203" s="149">
        <v>0</v>
      </c>
      <c r="BL203" s="149">
        <v>0</v>
      </c>
      <c r="BM203" s="149">
        <v>0</v>
      </c>
      <c r="BN203" s="149">
        <v>0</v>
      </c>
    </row>
    <row r="204" spans="1:69">
      <c r="A204" s="1" t="s">
        <v>2939</v>
      </c>
      <c r="B204" s="1" t="s">
        <v>2250</v>
      </c>
      <c r="C204" s="1" t="s">
        <v>5157</v>
      </c>
      <c r="D204" s="1" t="s">
        <v>5184</v>
      </c>
      <c r="E204" s="145">
        <v>35556</v>
      </c>
      <c r="F204" s="145" t="s">
        <v>5186</v>
      </c>
      <c r="G204" s="146">
        <v>39814</v>
      </c>
      <c r="H204" s="146">
        <v>40178</v>
      </c>
      <c r="I204" s="145">
        <v>2009</v>
      </c>
      <c r="J204" s="145">
        <v>12</v>
      </c>
      <c r="M204" s="145">
        <v>44</v>
      </c>
      <c r="N204" s="145">
        <v>44</v>
      </c>
      <c r="O204" s="153">
        <v>120</v>
      </c>
      <c r="P204" s="153">
        <v>55</v>
      </c>
      <c r="Q204" s="153">
        <v>115</v>
      </c>
      <c r="Y204" s="147">
        <v>0</v>
      </c>
      <c r="Z204" s="147">
        <v>0</v>
      </c>
      <c r="AA204" s="147">
        <v>44</v>
      </c>
      <c r="AB204" s="147">
        <v>44</v>
      </c>
      <c r="AC204" s="147">
        <v>120</v>
      </c>
      <c r="AD204" s="147">
        <v>55</v>
      </c>
      <c r="AE204" s="147">
        <v>115</v>
      </c>
      <c r="AF204" s="147">
        <v>0</v>
      </c>
      <c r="AG204" s="147">
        <v>0</v>
      </c>
      <c r="AH204" s="147">
        <v>0</v>
      </c>
      <c r="AI204" s="147">
        <v>0</v>
      </c>
      <c r="AJ204" s="147">
        <v>0</v>
      </c>
      <c r="AK204" s="147">
        <v>0</v>
      </c>
      <c r="AL204" s="147">
        <v>0</v>
      </c>
      <c r="AM204" s="148">
        <v>3.6</v>
      </c>
      <c r="AN204" s="148"/>
      <c r="AO204" s="148">
        <v>38.799999999999997</v>
      </c>
      <c r="AP204" s="148">
        <v>44</v>
      </c>
      <c r="AQ204" s="157">
        <v>92.3</v>
      </c>
      <c r="AR204" s="157">
        <v>80.7</v>
      </c>
      <c r="AS204" s="157">
        <v>102.2</v>
      </c>
      <c r="AT204" s="148"/>
      <c r="AU204" s="148"/>
      <c r="AV204" s="148"/>
      <c r="AW204" s="148"/>
      <c r="AX204" s="148"/>
      <c r="BA204" s="149">
        <v>3.6</v>
      </c>
      <c r="BB204" s="149">
        <v>0</v>
      </c>
      <c r="BC204" s="149">
        <v>38.799999999999997</v>
      </c>
      <c r="BD204" s="149">
        <v>44</v>
      </c>
      <c r="BE204" s="149">
        <v>92.3</v>
      </c>
      <c r="BF204" s="149">
        <v>80.7</v>
      </c>
      <c r="BG204" s="149">
        <v>102.2</v>
      </c>
      <c r="BH204" s="149">
        <v>0</v>
      </c>
      <c r="BI204" s="149">
        <v>0</v>
      </c>
      <c r="BJ204" s="149">
        <v>0</v>
      </c>
      <c r="BK204" s="149">
        <v>0</v>
      </c>
      <c r="BL204" s="149">
        <v>0</v>
      </c>
      <c r="BM204" s="149">
        <v>0</v>
      </c>
      <c r="BN204" s="149">
        <v>0</v>
      </c>
    </row>
    <row r="205" spans="1:69">
      <c r="A205" s="1" t="s">
        <v>2939</v>
      </c>
      <c r="B205" s="1" t="s">
        <v>2250</v>
      </c>
      <c r="C205" s="1" t="s">
        <v>5157</v>
      </c>
      <c r="D205" s="1" t="s">
        <v>5158</v>
      </c>
      <c r="E205" s="145">
        <v>35557</v>
      </c>
      <c r="F205" s="145">
        <v>2</v>
      </c>
      <c r="G205" s="146">
        <v>39814</v>
      </c>
      <c r="H205" s="146">
        <v>40178</v>
      </c>
      <c r="I205" s="145">
        <v>2009</v>
      </c>
      <c r="J205" s="145">
        <v>12</v>
      </c>
      <c r="K205" s="145">
        <v>15</v>
      </c>
      <c r="M205" s="145">
        <v>56</v>
      </c>
      <c r="Y205" s="147">
        <v>15</v>
      </c>
      <c r="Z205" s="147">
        <v>0</v>
      </c>
      <c r="AA205" s="147">
        <v>56</v>
      </c>
      <c r="AB205" s="147">
        <v>0</v>
      </c>
      <c r="AC205" s="147">
        <v>0</v>
      </c>
      <c r="AD205" s="147">
        <v>0</v>
      </c>
      <c r="AE205" s="147">
        <v>0</v>
      </c>
      <c r="AF205" s="147">
        <v>0</v>
      </c>
      <c r="AG205" s="147">
        <v>0</v>
      </c>
      <c r="AH205" s="147">
        <v>0</v>
      </c>
      <c r="AI205" s="147">
        <v>0</v>
      </c>
      <c r="AJ205" s="147">
        <v>0</v>
      </c>
      <c r="AK205" s="147">
        <v>0</v>
      </c>
      <c r="AL205" s="147">
        <v>0</v>
      </c>
      <c r="AM205" s="148">
        <v>16.399999999999999</v>
      </c>
      <c r="AN205" s="148"/>
      <c r="AO205" s="148">
        <v>40.5</v>
      </c>
      <c r="AP205" s="148"/>
      <c r="AQ205" s="148"/>
      <c r="AR205" s="148"/>
      <c r="AS205" s="148"/>
      <c r="AT205" s="148"/>
      <c r="AU205" s="148"/>
      <c r="AV205" s="148"/>
      <c r="AW205" s="148"/>
      <c r="AX205" s="148"/>
      <c r="BA205" s="149">
        <v>16.399999999999999</v>
      </c>
      <c r="BB205" s="149">
        <v>0</v>
      </c>
      <c r="BC205" s="149">
        <v>40.5</v>
      </c>
      <c r="BD205" s="149">
        <v>0</v>
      </c>
      <c r="BE205" s="149">
        <v>0</v>
      </c>
      <c r="BF205" s="149">
        <v>0</v>
      </c>
      <c r="BG205" s="149">
        <v>0</v>
      </c>
      <c r="BH205" s="149">
        <v>0</v>
      </c>
      <c r="BI205" s="149">
        <v>0</v>
      </c>
      <c r="BJ205" s="149">
        <v>0</v>
      </c>
      <c r="BK205" s="149">
        <v>0</v>
      </c>
      <c r="BL205" s="149">
        <v>0</v>
      </c>
      <c r="BM205" s="149">
        <v>0</v>
      </c>
      <c r="BN205" s="149">
        <v>0</v>
      </c>
    </row>
    <row r="206" spans="1:69">
      <c r="A206" s="1" t="s">
        <v>3436</v>
      </c>
      <c r="B206" s="1" t="s">
        <v>2250</v>
      </c>
      <c r="C206" s="1" t="s">
        <v>5157</v>
      </c>
      <c r="D206" s="1" t="s">
        <v>5158</v>
      </c>
      <c r="E206" s="145">
        <v>35558</v>
      </c>
      <c r="F206" s="145" t="s">
        <v>5160</v>
      </c>
      <c r="G206" s="146">
        <v>39814</v>
      </c>
      <c r="H206" s="146">
        <v>40178</v>
      </c>
      <c r="I206" s="145">
        <v>2009</v>
      </c>
      <c r="J206" s="145">
        <v>12</v>
      </c>
      <c r="K206" s="145">
        <v>22</v>
      </c>
      <c r="M206" s="145">
        <v>26</v>
      </c>
      <c r="Y206" s="147">
        <v>22</v>
      </c>
      <c r="Z206" s="147">
        <v>0</v>
      </c>
      <c r="AA206" s="147">
        <v>26</v>
      </c>
      <c r="AB206" s="147">
        <v>0</v>
      </c>
      <c r="AC206" s="147">
        <v>0</v>
      </c>
      <c r="AD206" s="147">
        <v>0</v>
      </c>
      <c r="AE206" s="147">
        <v>0</v>
      </c>
      <c r="AF206" s="147">
        <v>0</v>
      </c>
      <c r="AG206" s="147">
        <v>0</v>
      </c>
      <c r="AH206" s="147">
        <v>0</v>
      </c>
      <c r="AI206" s="147">
        <v>0</v>
      </c>
      <c r="AJ206" s="147">
        <v>0</v>
      </c>
      <c r="AK206" s="147">
        <v>0</v>
      </c>
      <c r="AL206" s="147">
        <v>0</v>
      </c>
      <c r="AM206" s="148">
        <v>23.2</v>
      </c>
      <c r="AN206" s="148"/>
      <c r="AO206" s="148">
        <v>25.6</v>
      </c>
      <c r="AP206" s="148"/>
      <c r="AQ206" s="148"/>
      <c r="AR206" s="148"/>
      <c r="AS206" s="148"/>
      <c r="AT206" s="148"/>
      <c r="AU206" s="148"/>
      <c r="AV206" s="148"/>
      <c r="AW206" s="148"/>
      <c r="AX206" s="148"/>
      <c r="BA206" s="149">
        <v>23.2</v>
      </c>
      <c r="BB206" s="149">
        <v>0</v>
      </c>
      <c r="BC206" s="149">
        <v>25.6</v>
      </c>
      <c r="BD206" s="149">
        <v>0</v>
      </c>
      <c r="BE206" s="149">
        <v>0</v>
      </c>
      <c r="BF206" s="149">
        <v>0</v>
      </c>
      <c r="BG206" s="149">
        <v>0</v>
      </c>
      <c r="BH206" s="149">
        <v>0</v>
      </c>
      <c r="BI206" s="149">
        <v>0</v>
      </c>
      <c r="BJ206" s="149">
        <v>0</v>
      </c>
      <c r="BK206" s="149">
        <v>0</v>
      </c>
      <c r="BL206" s="149">
        <v>0</v>
      </c>
      <c r="BM206" s="149">
        <v>0</v>
      </c>
      <c r="BN206" s="149">
        <v>0</v>
      </c>
    </row>
    <row r="207" spans="1:69">
      <c r="A207" s="1" t="s">
        <v>4617</v>
      </c>
      <c r="B207" s="1" t="s">
        <v>2250</v>
      </c>
      <c r="C207" s="1" t="s">
        <v>5157</v>
      </c>
      <c r="D207" s="1" t="s">
        <v>5158</v>
      </c>
      <c r="E207" s="145">
        <v>35560</v>
      </c>
      <c r="F207" s="145">
        <v>1</v>
      </c>
      <c r="G207" s="146">
        <v>39814</v>
      </c>
      <c r="H207" s="146">
        <v>40178</v>
      </c>
      <c r="I207" s="145">
        <v>2009</v>
      </c>
      <c r="J207" s="145">
        <v>12</v>
      </c>
      <c r="K207" s="145">
        <v>12</v>
      </c>
      <c r="M207" s="145">
        <v>24</v>
      </c>
      <c r="N207" s="145">
        <v>24</v>
      </c>
      <c r="Y207" s="147">
        <v>12</v>
      </c>
      <c r="Z207" s="147">
        <v>0</v>
      </c>
      <c r="AA207" s="147">
        <v>24</v>
      </c>
      <c r="AB207" s="147">
        <v>24</v>
      </c>
      <c r="AC207" s="147">
        <v>0</v>
      </c>
      <c r="AD207" s="147">
        <v>0</v>
      </c>
      <c r="AE207" s="147">
        <v>0</v>
      </c>
      <c r="AF207" s="147">
        <v>0</v>
      </c>
      <c r="AG207" s="147">
        <v>0</v>
      </c>
      <c r="AH207" s="147">
        <v>0</v>
      </c>
      <c r="AI207" s="147">
        <v>0</v>
      </c>
      <c r="AJ207" s="147">
        <v>0</v>
      </c>
      <c r="AK207" s="147">
        <v>0</v>
      </c>
      <c r="AL207" s="147">
        <v>0</v>
      </c>
      <c r="AM207" s="148">
        <v>13.3</v>
      </c>
      <c r="AN207" s="148"/>
      <c r="AO207" s="148">
        <v>22.4</v>
      </c>
      <c r="AP207" s="148">
        <v>24</v>
      </c>
      <c r="AQ207" s="148"/>
      <c r="AR207" s="148"/>
      <c r="AS207" s="148"/>
      <c r="AT207" s="148"/>
      <c r="AU207" s="148"/>
      <c r="AV207" s="148"/>
      <c r="AW207" s="148"/>
      <c r="AX207" s="148"/>
      <c r="BA207" s="149">
        <v>13.3</v>
      </c>
      <c r="BB207" s="149">
        <v>0</v>
      </c>
      <c r="BC207" s="149">
        <v>22.4</v>
      </c>
      <c r="BD207" s="149">
        <v>24</v>
      </c>
      <c r="BE207" s="149">
        <v>0</v>
      </c>
      <c r="BF207" s="149">
        <v>0</v>
      </c>
      <c r="BG207" s="149">
        <v>0</v>
      </c>
      <c r="BH207" s="149">
        <v>0</v>
      </c>
      <c r="BI207" s="149">
        <v>0</v>
      </c>
      <c r="BJ207" s="149">
        <v>0</v>
      </c>
      <c r="BK207" s="149">
        <v>0</v>
      </c>
      <c r="BL207" s="149">
        <v>0</v>
      </c>
      <c r="BM207" s="149">
        <v>0</v>
      </c>
      <c r="BN207" s="149">
        <v>0</v>
      </c>
    </row>
    <row r="208" spans="1:69">
      <c r="A208" s="1" t="s">
        <v>4287</v>
      </c>
      <c r="B208" s="1" t="s">
        <v>2250</v>
      </c>
      <c r="C208" s="1" t="s">
        <v>5157</v>
      </c>
      <c r="D208" s="1" t="s">
        <v>5158</v>
      </c>
      <c r="E208" s="145">
        <v>35561</v>
      </c>
      <c r="F208" s="145">
        <v>7</v>
      </c>
      <c r="G208" s="146">
        <v>39814</v>
      </c>
      <c r="H208" s="146">
        <v>40178</v>
      </c>
      <c r="I208" s="145">
        <v>2009</v>
      </c>
      <c r="J208" s="145">
        <v>12</v>
      </c>
      <c r="M208" s="145">
        <v>19</v>
      </c>
      <c r="N208" s="145">
        <v>11</v>
      </c>
      <c r="S208" s="145">
        <v>5</v>
      </c>
      <c r="T208" s="145">
        <v>5</v>
      </c>
      <c r="Y208" s="147">
        <v>0</v>
      </c>
      <c r="Z208" s="147">
        <v>0</v>
      </c>
      <c r="AA208" s="147">
        <v>19</v>
      </c>
      <c r="AB208" s="147">
        <v>11</v>
      </c>
      <c r="AC208" s="147">
        <v>0</v>
      </c>
      <c r="AD208" s="147">
        <v>0</v>
      </c>
      <c r="AE208" s="147">
        <v>0</v>
      </c>
      <c r="AF208" s="147">
        <v>0</v>
      </c>
      <c r="AG208" s="147">
        <v>5</v>
      </c>
      <c r="AH208" s="147">
        <v>5</v>
      </c>
      <c r="AI208" s="147">
        <v>0</v>
      </c>
      <c r="AJ208" s="147">
        <v>0</v>
      </c>
      <c r="AK208" s="147">
        <v>0</v>
      </c>
      <c r="AL208" s="147">
        <v>0</v>
      </c>
      <c r="AM208" s="148">
        <v>1.4</v>
      </c>
      <c r="AN208" s="148"/>
      <c r="AO208" s="148">
        <v>14.2</v>
      </c>
      <c r="AP208" s="148">
        <v>11</v>
      </c>
      <c r="AQ208" s="148"/>
      <c r="AR208" s="148"/>
      <c r="AS208" s="148"/>
      <c r="AT208" s="148"/>
      <c r="AU208" s="148">
        <v>5</v>
      </c>
      <c r="AV208" s="148">
        <v>5</v>
      </c>
      <c r="AW208" s="148"/>
      <c r="AX208" s="148"/>
      <c r="BA208" s="149">
        <v>1.4</v>
      </c>
      <c r="BB208" s="149">
        <v>0</v>
      </c>
      <c r="BC208" s="149">
        <v>14.2</v>
      </c>
      <c r="BD208" s="149">
        <v>11</v>
      </c>
      <c r="BE208" s="149">
        <v>0</v>
      </c>
      <c r="BF208" s="149">
        <v>0</v>
      </c>
      <c r="BG208" s="149">
        <v>0</v>
      </c>
      <c r="BH208" s="149">
        <v>0</v>
      </c>
      <c r="BI208" s="149">
        <v>5</v>
      </c>
      <c r="BJ208" s="149">
        <v>5</v>
      </c>
      <c r="BK208" s="149">
        <v>0</v>
      </c>
      <c r="BL208" s="149">
        <v>0</v>
      </c>
      <c r="BM208" s="149">
        <v>0</v>
      </c>
      <c r="BN208" s="149">
        <v>0</v>
      </c>
    </row>
    <row r="209" spans="1:69">
      <c r="A209" s="1" t="s">
        <v>2027</v>
      </c>
      <c r="B209" s="1" t="s">
        <v>2250</v>
      </c>
      <c r="C209" s="1" t="s">
        <v>5157</v>
      </c>
      <c r="D209" s="1" t="s">
        <v>5158</v>
      </c>
      <c r="E209" s="145">
        <v>35562</v>
      </c>
      <c r="F209" s="145">
        <v>1</v>
      </c>
      <c r="G209" s="146">
        <v>39814</v>
      </c>
      <c r="H209" s="146">
        <v>40178</v>
      </c>
      <c r="I209" s="145">
        <v>2009</v>
      </c>
      <c r="J209" s="145">
        <v>12</v>
      </c>
      <c r="K209" s="145">
        <v>12</v>
      </c>
      <c r="M209" s="145">
        <v>22</v>
      </c>
      <c r="Y209" s="147">
        <v>12</v>
      </c>
      <c r="Z209" s="147">
        <v>0</v>
      </c>
      <c r="AA209" s="147">
        <v>22</v>
      </c>
      <c r="AB209" s="147">
        <v>0</v>
      </c>
      <c r="AC209" s="147">
        <v>0</v>
      </c>
      <c r="AD209" s="147">
        <v>0</v>
      </c>
      <c r="AE209" s="147">
        <v>0</v>
      </c>
      <c r="AF209" s="147">
        <v>0</v>
      </c>
      <c r="AG209" s="147">
        <v>0</v>
      </c>
      <c r="AH209" s="147">
        <v>0</v>
      </c>
      <c r="AI209" s="147">
        <v>0</v>
      </c>
      <c r="AJ209" s="147">
        <v>0</v>
      </c>
      <c r="AK209" s="147">
        <v>0</v>
      </c>
      <c r="AL209" s="147">
        <v>0</v>
      </c>
      <c r="AM209" s="148">
        <v>12.9</v>
      </c>
      <c r="AN209" s="148"/>
      <c r="AO209" s="148">
        <v>21.9</v>
      </c>
      <c r="AP209" s="148"/>
      <c r="AQ209" s="148"/>
      <c r="AR209" s="148"/>
      <c r="AS209" s="148"/>
      <c r="AT209" s="148"/>
      <c r="AU209" s="148"/>
      <c r="AV209" s="148"/>
      <c r="AW209" s="148"/>
      <c r="AX209" s="148"/>
      <c r="BA209" s="149">
        <v>12.9</v>
      </c>
      <c r="BB209" s="149">
        <v>0</v>
      </c>
      <c r="BC209" s="149">
        <v>21.9</v>
      </c>
      <c r="BD209" s="149">
        <v>0</v>
      </c>
      <c r="BE209" s="149">
        <v>0</v>
      </c>
      <c r="BF209" s="149">
        <v>0</v>
      </c>
      <c r="BG209" s="149">
        <v>0</v>
      </c>
      <c r="BH209" s="149">
        <v>0</v>
      </c>
      <c r="BI209" s="149">
        <v>0</v>
      </c>
      <c r="BJ209" s="149">
        <v>0</v>
      </c>
      <c r="BK209" s="149">
        <v>0</v>
      </c>
      <c r="BL209" s="149">
        <v>0</v>
      </c>
      <c r="BM209" s="149">
        <v>0</v>
      </c>
      <c r="BN209" s="149">
        <v>0</v>
      </c>
    </row>
    <row r="210" spans="1:69">
      <c r="A210" s="1" t="s">
        <v>2130</v>
      </c>
      <c r="B210" s="1" t="s">
        <v>2250</v>
      </c>
      <c r="C210" s="1" t="s">
        <v>5157</v>
      </c>
      <c r="D210" s="1" t="s">
        <v>5158</v>
      </c>
      <c r="E210" s="145">
        <v>35563</v>
      </c>
      <c r="F210" s="145">
        <v>7</v>
      </c>
      <c r="G210" s="146">
        <v>39814</v>
      </c>
      <c r="H210" s="146">
        <v>40178</v>
      </c>
      <c r="I210" s="145">
        <v>2009</v>
      </c>
      <c r="J210" s="145">
        <v>12</v>
      </c>
      <c r="K210" s="145">
        <v>10</v>
      </c>
      <c r="M210" s="145">
        <v>20</v>
      </c>
      <c r="R210" s="145">
        <v>10</v>
      </c>
      <c r="S210" s="145">
        <v>20</v>
      </c>
      <c r="Y210" s="147">
        <v>10</v>
      </c>
      <c r="Z210" s="147">
        <v>0</v>
      </c>
      <c r="AA210" s="147">
        <v>20</v>
      </c>
      <c r="AB210" s="147">
        <v>0</v>
      </c>
      <c r="AC210" s="147">
        <v>0</v>
      </c>
      <c r="AD210" s="147">
        <v>0</v>
      </c>
      <c r="AE210" s="147">
        <v>0</v>
      </c>
      <c r="AF210" s="147">
        <v>10</v>
      </c>
      <c r="AG210" s="147">
        <v>20</v>
      </c>
      <c r="AH210" s="147">
        <v>0</v>
      </c>
      <c r="AI210" s="147">
        <v>0</v>
      </c>
      <c r="AJ210" s="147">
        <v>0</v>
      </c>
      <c r="AK210" s="147">
        <v>0</v>
      </c>
      <c r="AL210" s="147">
        <v>0</v>
      </c>
      <c r="AM210" s="148">
        <v>10.7</v>
      </c>
      <c r="AN210" s="148"/>
      <c r="AO210" s="148">
        <v>20</v>
      </c>
      <c r="AP210" s="148"/>
      <c r="AQ210" s="148"/>
      <c r="AR210" s="148"/>
      <c r="AS210" s="148"/>
      <c r="AT210" s="148">
        <v>10</v>
      </c>
      <c r="AU210" s="148">
        <v>20</v>
      </c>
      <c r="AV210" s="148"/>
      <c r="AW210" s="148"/>
      <c r="AX210" s="148"/>
      <c r="BA210" s="149">
        <v>10.7</v>
      </c>
      <c r="BB210" s="149">
        <v>0</v>
      </c>
      <c r="BC210" s="149">
        <v>20</v>
      </c>
      <c r="BD210" s="149">
        <v>0</v>
      </c>
      <c r="BE210" s="149">
        <v>0</v>
      </c>
      <c r="BF210" s="149">
        <v>0</v>
      </c>
      <c r="BG210" s="149">
        <v>0</v>
      </c>
      <c r="BH210" s="149">
        <v>10</v>
      </c>
      <c r="BI210" s="149">
        <v>20</v>
      </c>
      <c r="BJ210" s="149">
        <v>0</v>
      </c>
      <c r="BK210" s="149">
        <v>0</v>
      </c>
      <c r="BL210" s="149">
        <v>0</v>
      </c>
      <c r="BM210" s="149">
        <v>0</v>
      </c>
      <c r="BN210" s="149">
        <v>0</v>
      </c>
    </row>
    <row r="211" spans="1:69">
      <c r="A211" s="1" t="s">
        <v>2939</v>
      </c>
      <c r="B211" s="1" t="s">
        <v>2250</v>
      </c>
      <c r="C211" s="1" t="s">
        <v>5157</v>
      </c>
      <c r="D211" s="1" t="s">
        <v>5158</v>
      </c>
      <c r="E211" s="145">
        <v>35564</v>
      </c>
      <c r="F211" s="145">
        <v>1</v>
      </c>
      <c r="G211" s="146">
        <v>39814</v>
      </c>
      <c r="H211" s="146">
        <v>40178</v>
      </c>
      <c r="I211" s="145">
        <v>2009</v>
      </c>
      <c r="J211" s="145">
        <v>12</v>
      </c>
      <c r="K211" s="145">
        <v>10</v>
      </c>
      <c r="M211" s="145">
        <v>22</v>
      </c>
      <c r="Y211" s="147">
        <v>10</v>
      </c>
      <c r="Z211" s="147">
        <v>0</v>
      </c>
      <c r="AA211" s="147">
        <v>22</v>
      </c>
      <c r="AB211" s="147">
        <v>0</v>
      </c>
      <c r="AC211" s="147">
        <v>0</v>
      </c>
      <c r="AD211" s="147">
        <v>0</v>
      </c>
      <c r="AE211" s="147">
        <v>0</v>
      </c>
      <c r="AF211" s="147">
        <v>0</v>
      </c>
      <c r="AG211" s="147">
        <v>0</v>
      </c>
      <c r="AH211" s="147">
        <v>0</v>
      </c>
      <c r="AI211" s="147">
        <v>0</v>
      </c>
      <c r="AJ211" s="147">
        <v>0</v>
      </c>
      <c r="AK211" s="147">
        <v>0</v>
      </c>
      <c r="AL211" s="147">
        <v>0</v>
      </c>
      <c r="AM211" s="148">
        <v>10.5</v>
      </c>
      <c r="AN211" s="148"/>
      <c r="AO211" s="148">
        <v>20.7</v>
      </c>
      <c r="AP211" s="148"/>
      <c r="AQ211" s="148"/>
      <c r="AR211" s="148"/>
      <c r="AS211" s="148"/>
      <c r="AT211" s="148"/>
      <c r="AU211" s="148"/>
      <c r="AV211" s="148"/>
      <c r="AW211" s="148"/>
      <c r="AX211" s="148"/>
      <c r="BA211" s="149">
        <v>10.5</v>
      </c>
      <c r="BB211" s="149">
        <v>0</v>
      </c>
      <c r="BC211" s="149">
        <v>20.7</v>
      </c>
      <c r="BD211" s="149">
        <v>0</v>
      </c>
      <c r="BE211" s="149">
        <v>0</v>
      </c>
      <c r="BF211" s="149">
        <v>0</v>
      </c>
      <c r="BG211" s="149">
        <v>0</v>
      </c>
      <c r="BH211" s="149">
        <v>0</v>
      </c>
      <c r="BI211" s="149">
        <v>0</v>
      </c>
      <c r="BJ211" s="149">
        <v>0</v>
      </c>
      <c r="BK211" s="149">
        <v>0</v>
      </c>
      <c r="BL211" s="149">
        <v>0</v>
      </c>
      <c r="BM211" s="149">
        <v>0</v>
      </c>
      <c r="BN211" s="149">
        <v>0</v>
      </c>
    </row>
    <row r="212" spans="1:69">
      <c r="A212" s="1" t="s">
        <v>3166</v>
      </c>
      <c r="B212" s="1" t="s">
        <v>2250</v>
      </c>
      <c r="C212" s="1" t="s">
        <v>5157</v>
      </c>
      <c r="D212" s="1" t="s">
        <v>5158</v>
      </c>
      <c r="E212" s="145">
        <v>35565</v>
      </c>
      <c r="F212" s="145" t="s">
        <v>5186</v>
      </c>
      <c r="G212" s="146">
        <v>39814</v>
      </c>
      <c r="H212" s="146">
        <v>40178</v>
      </c>
      <c r="I212" s="145">
        <v>2009</v>
      </c>
      <c r="J212" s="145">
        <v>12</v>
      </c>
      <c r="M212" s="145">
        <v>30</v>
      </c>
      <c r="N212" s="145">
        <v>60</v>
      </c>
      <c r="O212" s="153">
        <v>81</v>
      </c>
      <c r="P212" s="153">
        <v>54</v>
      </c>
      <c r="Q212" s="153">
        <v>80</v>
      </c>
      <c r="Y212" s="147">
        <v>0</v>
      </c>
      <c r="Z212" s="147">
        <v>0</v>
      </c>
      <c r="AA212" s="147">
        <v>30</v>
      </c>
      <c r="AB212" s="147">
        <v>60</v>
      </c>
      <c r="AC212" s="147">
        <v>81</v>
      </c>
      <c r="AD212" s="147">
        <v>54</v>
      </c>
      <c r="AE212" s="147">
        <v>80</v>
      </c>
      <c r="AF212" s="147">
        <v>0</v>
      </c>
      <c r="AG212" s="147">
        <v>0</v>
      </c>
      <c r="AH212" s="147">
        <v>0</v>
      </c>
      <c r="AI212" s="147">
        <v>0</v>
      </c>
      <c r="AJ212" s="147">
        <v>0</v>
      </c>
      <c r="AK212" s="147">
        <v>0</v>
      </c>
      <c r="AL212" s="147">
        <v>0</v>
      </c>
      <c r="AM212" s="148">
        <v>2.2999999999999998</v>
      </c>
      <c r="AN212" s="148"/>
      <c r="AO212" s="148">
        <v>25.3</v>
      </c>
      <c r="AP212" s="148">
        <v>60</v>
      </c>
      <c r="AQ212" s="157">
        <v>67.099999999999994</v>
      </c>
      <c r="AR212" s="157">
        <v>66.900000000000006</v>
      </c>
      <c r="AS212" s="157">
        <v>75</v>
      </c>
      <c r="AT212" s="148"/>
      <c r="AU212" s="148"/>
      <c r="AV212" s="148"/>
      <c r="AW212" s="148"/>
      <c r="AX212" s="148"/>
      <c r="BA212" s="149">
        <v>2.2999999999999998</v>
      </c>
      <c r="BB212" s="149">
        <v>0</v>
      </c>
      <c r="BC212" s="149">
        <v>25.3</v>
      </c>
      <c r="BD212" s="149">
        <v>60</v>
      </c>
      <c r="BE212" s="149">
        <v>67.099999999999994</v>
      </c>
      <c r="BF212" s="149">
        <v>66.900000000000006</v>
      </c>
      <c r="BG212" s="149">
        <v>75</v>
      </c>
      <c r="BH212" s="149">
        <v>0</v>
      </c>
      <c r="BI212" s="149">
        <v>0</v>
      </c>
      <c r="BJ212" s="149">
        <v>0</v>
      </c>
      <c r="BK212" s="149">
        <v>0</v>
      </c>
      <c r="BL212" s="149">
        <v>0</v>
      </c>
      <c r="BM212" s="149">
        <v>0</v>
      </c>
      <c r="BN212" s="149">
        <v>0</v>
      </c>
    </row>
    <row r="213" spans="1:69">
      <c r="A213" s="1" t="s">
        <v>3436</v>
      </c>
      <c r="B213" s="1" t="s">
        <v>2250</v>
      </c>
      <c r="C213" s="1" t="s">
        <v>5157</v>
      </c>
      <c r="D213" s="1" t="s">
        <v>5184</v>
      </c>
      <c r="E213" s="145">
        <v>35566</v>
      </c>
      <c r="F213" s="145" t="s">
        <v>5186</v>
      </c>
      <c r="G213" s="146">
        <v>39814</v>
      </c>
      <c r="H213" s="146">
        <v>40178</v>
      </c>
      <c r="I213" s="145">
        <v>2009</v>
      </c>
      <c r="J213" s="145">
        <v>12</v>
      </c>
      <c r="N213" s="145">
        <v>128</v>
      </c>
      <c r="O213" s="1">
        <v>57</v>
      </c>
      <c r="P213" s="1">
        <v>28</v>
      </c>
      <c r="Y213" s="147">
        <v>0</v>
      </c>
      <c r="Z213" s="147">
        <v>0</v>
      </c>
      <c r="AA213" s="147">
        <v>0</v>
      </c>
      <c r="AB213" s="147">
        <v>128</v>
      </c>
      <c r="AC213" s="147">
        <v>57</v>
      </c>
      <c r="AD213" s="147">
        <v>28</v>
      </c>
      <c r="AE213" s="147">
        <v>0</v>
      </c>
      <c r="AF213" s="147">
        <v>0</v>
      </c>
      <c r="AG213" s="147">
        <v>0</v>
      </c>
      <c r="AH213" s="147">
        <v>0</v>
      </c>
      <c r="AI213" s="147">
        <v>0</v>
      </c>
      <c r="AJ213" s="147">
        <v>0</v>
      </c>
      <c r="AK213" s="147">
        <v>0</v>
      </c>
      <c r="AL213" s="147">
        <v>0</v>
      </c>
      <c r="AM213" s="148"/>
      <c r="AN213" s="148"/>
      <c r="AO213" s="148"/>
      <c r="AP213" s="148">
        <v>128</v>
      </c>
      <c r="AQ213" s="1">
        <v>29.6</v>
      </c>
      <c r="AR213" s="1">
        <v>57.4</v>
      </c>
      <c r="AS213" s="148"/>
      <c r="AT213" s="148"/>
      <c r="AU213" s="148"/>
      <c r="AV213" s="148"/>
      <c r="AW213" s="148"/>
      <c r="AX213" s="148"/>
      <c r="BA213" s="149">
        <v>0</v>
      </c>
      <c r="BB213" s="149">
        <v>0</v>
      </c>
      <c r="BC213" s="149">
        <v>0</v>
      </c>
      <c r="BD213" s="149">
        <v>128</v>
      </c>
      <c r="BE213" s="149">
        <v>29.6</v>
      </c>
      <c r="BF213" s="149">
        <v>57.4</v>
      </c>
      <c r="BG213" s="149">
        <v>0</v>
      </c>
      <c r="BH213" s="149">
        <v>0</v>
      </c>
      <c r="BI213" s="149">
        <v>0</v>
      </c>
      <c r="BJ213" s="149">
        <v>0</v>
      </c>
      <c r="BK213" s="149">
        <v>0</v>
      </c>
      <c r="BL213" s="149">
        <v>0</v>
      </c>
      <c r="BM213" s="149">
        <v>0</v>
      </c>
      <c r="BN213" s="149">
        <v>0</v>
      </c>
    </row>
    <row r="214" spans="1:69">
      <c r="A214" s="1" t="s">
        <v>3166</v>
      </c>
      <c r="B214" s="1" t="s">
        <v>2250</v>
      </c>
      <c r="C214" s="1" t="s">
        <v>5157</v>
      </c>
      <c r="D214" s="1" t="s">
        <v>5158</v>
      </c>
      <c r="E214" s="145">
        <v>35567</v>
      </c>
      <c r="F214" s="145" t="s">
        <v>5186</v>
      </c>
      <c r="G214" s="146">
        <v>39814</v>
      </c>
      <c r="H214" s="146">
        <v>40178</v>
      </c>
      <c r="I214" s="145">
        <v>2009</v>
      </c>
      <c r="J214" s="145">
        <v>12</v>
      </c>
      <c r="M214" s="145">
        <v>45</v>
      </c>
      <c r="N214" s="145">
        <v>50</v>
      </c>
      <c r="O214" s="153">
        <v>21</v>
      </c>
      <c r="P214" s="153">
        <v>24</v>
      </c>
      <c r="Q214" s="153">
        <v>40</v>
      </c>
      <c r="Y214" s="147">
        <v>0</v>
      </c>
      <c r="Z214" s="147">
        <v>0</v>
      </c>
      <c r="AA214" s="147">
        <v>45</v>
      </c>
      <c r="AB214" s="147">
        <v>50</v>
      </c>
      <c r="AC214" s="147">
        <v>21</v>
      </c>
      <c r="AD214" s="147">
        <v>24</v>
      </c>
      <c r="AE214" s="147">
        <v>40</v>
      </c>
      <c r="AF214" s="147">
        <v>0</v>
      </c>
      <c r="AG214" s="147">
        <v>0</v>
      </c>
      <c r="AH214" s="147">
        <v>0</v>
      </c>
      <c r="AI214" s="147">
        <v>0</v>
      </c>
      <c r="AJ214" s="147">
        <v>0</v>
      </c>
      <c r="AK214" s="147">
        <v>0</v>
      </c>
      <c r="AL214" s="147">
        <v>0</v>
      </c>
      <c r="AM214" s="148">
        <v>0.8</v>
      </c>
      <c r="AN214" s="148"/>
      <c r="AO214" s="148">
        <v>21.7</v>
      </c>
      <c r="AP214" s="148">
        <v>28.3</v>
      </c>
      <c r="AQ214" s="157">
        <v>6.2</v>
      </c>
      <c r="AR214" s="157">
        <v>28</v>
      </c>
      <c r="AS214" s="157">
        <v>38.1</v>
      </c>
      <c r="AT214" s="148"/>
      <c r="AU214" s="148"/>
      <c r="AV214" s="148"/>
      <c r="AW214" s="148"/>
      <c r="AX214" s="148"/>
      <c r="BA214" s="149">
        <v>0.8</v>
      </c>
      <c r="BB214" s="149">
        <v>0</v>
      </c>
      <c r="BC214" s="149">
        <v>21.7</v>
      </c>
      <c r="BD214" s="149">
        <v>28.3</v>
      </c>
      <c r="BE214" s="149">
        <v>6.2</v>
      </c>
      <c r="BF214" s="149">
        <v>28</v>
      </c>
      <c r="BG214" s="149">
        <v>38.1</v>
      </c>
      <c r="BH214" s="149">
        <v>0</v>
      </c>
      <c r="BI214" s="149">
        <v>0</v>
      </c>
      <c r="BJ214" s="149">
        <v>0</v>
      </c>
      <c r="BK214" s="149">
        <v>0</v>
      </c>
      <c r="BL214" s="149">
        <v>0</v>
      </c>
      <c r="BM214" s="149">
        <v>0</v>
      </c>
      <c r="BN214" s="149">
        <v>0</v>
      </c>
    </row>
    <row r="215" spans="1:69">
      <c r="A215" s="1" t="s">
        <v>3166</v>
      </c>
      <c r="B215" s="1" t="s">
        <v>5197</v>
      </c>
      <c r="C215" s="1" t="s">
        <v>5157</v>
      </c>
      <c r="D215" s="1" t="s">
        <v>5158</v>
      </c>
      <c r="E215" s="145">
        <v>35568</v>
      </c>
      <c r="F215" s="145">
        <v>1</v>
      </c>
      <c r="G215" s="146">
        <v>39814</v>
      </c>
      <c r="H215" s="146">
        <v>40178</v>
      </c>
      <c r="I215" s="145">
        <v>2009</v>
      </c>
      <c r="J215" s="145">
        <v>12</v>
      </c>
      <c r="N215" s="145">
        <v>30</v>
      </c>
      <c r="Y215" s="147">
        <v>0</v>
      </c>
      <c r="Z215" s="147">
        <v>0</v>
      </c>
      <c r="AA215" s="147">
        <v>0</v>
      </c>
      <c r="AB215" s="147">
        <v>30</v>
      </c>
      <c r="AC215" s="147">
        <v>0</v>
      </c>
      <c r="AD215" s="147">
        <v>0</v>
      </c>
      <c r="AE215" s="147">
        <v>0</v>
      </c>
      <c r="AF215" s="147">
        <v>0</v>
      </c>
      <c r="AG215" s="147">
        <v>0</v>
      </c>
      <c r="AH215" s="147">
        <v>0</v>
      </c>
      <c r="AI215" s="147">
        <v>0</v>
      </c>
      <c r="AJ215" s="147">
        <v>0</v>
      </c>
      <c r="AK215" s="147">
        <v>0</v>
      </c>
      <c r="AL215" s="147">
        <v>0</v>
      </c>
      <c r="AM215" s="148">
        <v>1.3</v>
      </c>
      <c r="AN215" s="148"/>
      <c r="AO215" s="148"/>
      <c r="AP215" s="148">
        <v>30</v>
      </c>
      <c r="AQ215" s="148"/>
      <c r="AR215" s="148"/>
      <c r="AS215" s="148"/>
      <c r="AT215" s="148"/>
      <c r="AU215" s="148"/>
      <c r="AV215" s="148"/>
      <c r="AW215" s="148"/>
      <c r="AX215" s="148"/>
      <c r="BA215" s="149">
        <v>1.3</v>
      </c>
      <c r="BB215" s="149">
        <v>0</v>
      </c>
      <c r="BC215" s="149">
        <v>0</v>
      </c>
      <c r="BD215" s="149">
        <v>30</v>
      </c>
      <c r="BE215" s="149">
        <v>0</v>
      </c>
      <c r="BF215" s="149">
        <v>0</v>
      </c>
      <c r="BG215" s="149">
        <v>0</v>
      </c>
      <c r="BH215" s="149">
        <v>0</v>
      </c>
      <c r="BI215" s="149">
        <v>0</v>
      </c>
      <c r="BJ215" s="149">
        <v>0</v>
      </c>
      <c r="BK215" s="149">
        <v>0</v>
      </c>
      <c r="BL215" s="149">
        <v>0</v>
      </c>
      <c r="BM215" s="149">
        <v>0</v>
      </c>
      <c r="BN215" s="149">
        <v>0</v>
      </c>
    </row>
    <row r="216" spans="1:69">
      <c r="A216" s="1" t="s">
        <v>2130</v>
      </c>
      <c r="B216" s="1" t="s">
        <v>5197</v>
      </c>
      <c r="C216" s="1" t="s">
        <v>5157</v>
      </c>
      <c r="D216" s="1" t="s">
        <v>5184</v>
      </c>
      <c r="E216" s="145">
        <v>35570</v>
      </c>
      <c r="F216" s="145">
        <v>1</v>
      </c>
      <c r="G216" s="146">
        <v>39814</v>
      </c>
      <c r="H216" s="146">
        <v>40178</v>
      </c>
      <c r="I216" s="145">
        <v>2009</v>
      </c>
      <c r="J216" s="145">
        <v>12</v>
      </c>
      <c r="N216" s="145">
        <v>66</v>
      </c>
      <c r="Y216" s="147">
        <v>0</v>
      </c>
      <c r="Z216" s="147">
        <v>0</v>
      </c>
      <c r="AA216" s="147">
        <v>0</v>
      </c>
      <c r="AB216" s="147">
        <v>66</v>
      </c>
      <c r="AC216" s="147">
        <v>0</v>
      </c>
      <c r="AD216" s="147">
        <v>0</v>
      </c>
      <c r="AE216" s="147">
        <v>0</v>
      </c>
      <c r="AF216" s="147">
        <v>0</v>
      </c>
      <c r="AG216" s="147">
        <v>0</v>
      </c>
      <c r="AH216" s="147">
        <v>0</v>
      </c>
      <c r="AI216" s="147">
        <v>0</v>
      </c>
      <c r="AJ216" s="147">
        <v>0</v>
      </c>
      <c r="AK216" s="147">
        <v>0</v>
      </c>
      <c r="AL216" s="147">
        <v>0</v>
      </c>
      <c r="AM216" s="148"/>
      <c r="AN216" s="148"/>
      <c r="AO216" s="148"/>
      <c r="AP216" s="148">
        <v>66</v>
      </c>
      <c r="AQ216" s="148"/>
      <c r="AR216" s="148"/>
      <c r="AS216" s="148"/>
      <c r="AT216" s="148"/>
      <c r="AU216" s="148"/>
      <c r="AV216" s="148"/>
      <c r="AW216" s="148"/>
      <c r="AX216" s="148"/>
      <c r="BA216" s="149">
        <v>0</v>
      </c>
      <c r="BB216" s="149">
        <v>0</v>
      </c>
      <c r="BC216" s="149">
        <v>0</v>
      </c>
      <c r="BD216" s="149">
        <v>66</v>
      </c>
      <c r="BE216" s="149">
        <v>0</v>
      </c>
      <c r="BF216" s="149">
        <v>0</v>
      </c>
      <c r="BG216" s="149">
        <v>0</v>
      </c>
      <c r="BH216" s="149">
        <v>0</v>
      </c>
      <c r="BI216" s="149">
        <v>0</v>
      </c>
      <c r="BJ216" s="149">
        <v>0</v>
      </c>
      <c r="BK216" s="149">
        <v>0</v>
      </c>
      <c r="BL216" s="149">
        <v>0</v>
      </c>
      <c r="BM216" s="149">
        <v>0</v>
      </c>
      <c r="BN216" s="149">
        <v>0</v>
      </c>
    </row>
    <row r="217" spans="1:69">
      <c r="A217" s="1" t="s">
        <v>4617</v>
      </c>
      <c r="B217" s="1" t="s">
        <v>2250</v>
      </c>
      <c r="C217" s="1" t="s">
        <v>5157</v>
      </c>
      <c r="D217" s="1" t="s">
        <v>5158</v>
      </c>
      <c r="E217" s="145">
        <v>35571</v>
      </c>
      <c r="F217" s="145">
        <v>1</v>
      </c>
      <c r="G217" s="146">
        <v>39814</v>
      </c>
      <c r="H217" s="146">
        <v>40178</v>
      </c>
      <c r="I217" s="145">
        <v>2009</v>
      </c>
      <c r="J217" s="145">
        <v>12</v>
      </c>
      <c r="M217" s="145">
        <v>22</v>
      </c>
      <c r="N217" s="145">
        <v>60</v>
      </c>
      <c r="Y217" s="147">
        <v>0</v>
      </c>
      <c r="Z217" s="147">
        <v>0</v>
      </c>
      <c r="AA217" s="147">
        <v>22</v>
      </c>
      <c r="AB217" s="147">
        <v>60</v>
      </c>
      <c r="AC217" s="147">
        <v>0</v>
      </c>
      <c r="AD217" s="147">
        <v>0</v>
      </c>
      <c r="AE217" s="147">
        <v>0</v>
      </c>
      <c r="AF217" s="147">
        <v>0</v>
      </c>
      <c r="AG217" s="147">
        <v>0</v>
      </c>
      <c r="AH217" s="147">
        <v>0</v>
      </c>
      <c r="AI217" s="147">
        <v>0</v>
      </c>
      <c r="AJ217" s="147">
        <v>0</v>
      </c>
      <c r="AK217" s="147">
        <v>0</v>
      </c>
      <c r="AL217" s="147">
        <v>0</v>
      </c>
      <c r="AM217" s="148">
        <v>0.4</v>
      </c>
      <c r="AN217" s="148"/>
      <c r="AO217" s="148">
        <v>19.5</v>
      </c>
      <c r="AP217" s="148">
        <v>60</v>
      </c>
      <c r="AQ217" s="148"/>
      <c r="AR217" s="148"/>
      <c r="AS217" s="148"/>
      <c r="AT217" s="148"/>
      <c r="AU217" s="148"/>
      <c r="AV217" s="148"/>
      <c r="AW217" s="148"/>
      <c r="AX217" s="148"/>
      <c r="BA217" s="149">
        <v>0.4</v>
      </c>
      <c r="BB217" s="149">
        <v>0</v>
      </c>
      <c r="BC217" s="149">
        <v>19.5</v>
      </c>
      <c r="BD217" s="149">
        <v>60</v>
      </c>
      <c r="BE217" s="149">
        <v>0</v>
      </c>
      <c r="BF217" s="149">
        <v>0</v>
      </c>
      <c r="BG217" s="149">
        <v>0</v>
      </c>
      <c r="BH217" s="149">
        <v>0</v>
      </c>
      <c r="BI217" s="149">
        <v>0</v>
      </c>
      <c r="BJ217" s="149">
        <v>0</v>
      </c>
      <c r="BK217" s="149">
        <v>0</v>
      </c>
      <c r="BL217" s="149">
        <v>0</v>
      </c>
      <c r="BM217" s="149">
        <v>0</v>
      </c>
      <c r="BN217" s="149">
        <v>0</v>
      </c>
    </row>
    <row r="218" spans="1:69">
      <c r="A218" s="1" t="s">
        <v>2027</v>
      </c>
      <c r="B218" s="1" t="s">
        <v>2250</v>
      </c>
      <c r="C218" s="1" t="s">
        <v>5157</v>
      </c>
      <c r="D218" s="1" t="s">
        <v>5158</v>
      </c>
      <c r="E218" s="145">
        <v>35572</v>
      </c>
      <c r="F218" s="145">
        <v>2</v>
      </c>
      <c r="G218" s="146">
        <v>39814</v>
      </c>
      <c r="H218" s="146">
        <v>40178</v>
      </c>
      <c r="I218" s="145">
        <v>2009</v>
      </c>
      <c r="J218" s="145">
        <v>12</v>
      </c>
      <c r="K218" s="155">
        <v>12</v>
      </c>
      <c r="M218" s="145">
        <v>20</v>
      </c>
      <c r="Y218" s="147">
        <v>12</v>
      </c>
      <c r="Z218" s="147">
        <v>0</v>
      </c>
      <c r="AA218" s="147">
        <v>20</v>
      </c>
      <c r="AB218" s="147">
        <v>0</v>
      </c>
      <c r="AC218" s="147">
        <v>0</v>
      </c>
      <c r="AD218" s="147">
        <v>0</v>
      </c>
      <c r="AE218" s="147">
        <v>0</v>
      </c>
      <c r="AF218" s="147">
        <v>0</v>
      </c>
      <c r="AG218" s="147">
        <v>0</v>
      </c>
      <c r="AH218" s="147">
        <v>0</v>
      </c>
      <c r="AI218" s="147">
        <v>0</v>
      </c>
      <c r="AJ218" s="147">
        <v>0</v>
      </c>
      <c r="AK218" s="147">
        <v>0</v>
      </c>
      <c r="AL218" s="147">
        <v>0</v>
      </c>
      <c r="AM218" s="148">
        <v>12</v>
      </c>
      <c r="AN218" s="148"/>
      <c r="AO218" s="148">
        <v>20</v>
      </c>
      <c r="AP218" s="148"/>
      <c r="AQ218" s="148"/>
      <c r="AR218" s="148"/>
      <c r="AS218" s="148"/>
      <c r="AT218" s="148"/>
      <c r="AU218" s="148"/>
      <c r="AV218" s="148"/>
      <c r="AW218" s="148"/>
      <c r="AX218" s="148"/>
      <c r="BA218" s="149">
        <v>12</v>
      </c>
      <c r="BB218" s="149">
        <v>0</v>
      </c>
      <c r="BC218" s="149">
        <v>20</v>
      </c>
      <c r="BD218" s="149">
        <v>0</v>
      </c>
      <c r="BE218" s="149">
        <v>0</v>
      </c>
      <c r="BF218" s="149">
        <v>0</v>
      </c>
      <c r="BG218" s="149">
        <v>0</v>
      </c>
      <c r="BH218" s="149">
        <v>0</v>
      </c>
      <c r="BI218" s="149">
        <v>0</v>
      </c>
      <c r="BJ218" s="149">
        <v>0</v>
      </c>
      <c r="BK218" s="149">
        <v>0</v>
      </c>
      <c r="BL218" s="149">
        <v>0</v>
      </c>
      <c r="BM218" s="149">
        <v>0</v>
      </c>
      <c r="BN218" s="149">
        <v>0</v>
      </c>
      <c r="BQ218" s="1" t="s">
        <v>5198</v>
      </c>
    </row>
    <row r="219" spans="1:69">
      <c r="A219" s="1" t="s">
        <v>2130</v>
      </c>
      <c r="B219" s="1" t="s">
        <v>2250</v>
      </c>
      <c r="C219" s="1" t="s">
        <v>5157</v>
      </c>
      <c r="D219" s="1" t="s">
        <v>5158</v>
      </c>
      <c r="E219" s="145">
        <v>35573</v>
      </c>
      <c r="F219" s="145">
        <v>2</v>
      </c>
      <c r="G219" s="146">
        <v>39814</v>
      </c>
      <c r="H219" s="146">
        <v>39903</v>
      </c>
      <c r="I219" s="145">
        <v>2009</v>
      </c>
      <c r="J219" s="145">
        <v>3</v>
      </c>
      <c r="M219" s="145">
        <v>20</v>
      </c>
      <c r="N219" s="145">
        <v>64</v>
      </c>
      <c r="Y219" s="147">
        <v>0</v>
      </c>
      <c r="Z219" s="147">
        <v>0</v>
      </c>
      <c r="AA219" s="147">
        <v>5</v>
      </c>
      <c r="AB219" s="147">
        <v>16</v>
      </c>
      <c r="AC219" s="147">
        <v>0</v>
      </c>
      <c r="AD219" s="147">
        <v>0</v>
      </c>
      <c r="AE219" s="147">
        <v>0</v>
      </c>
      <c r="AF219" s="147">
        <v>0</v>
      </c>
      <c r="AG219" s="147">
        <v>0</v>
      </c>
      <c r="AH219" s="147">
        <v>0</v>
      </c>
      <c r="AI219" s="147">
        <v>0</v>
      </c>
      <c r="AJ219" s="147">
        <v>0</v>
      </c>
      <c r="AK219" s="147">
        <v>0</v>
      </c>
      <c r="AL219" s="147">
        <v>0</v>
      </c>
      <c r="AM219" s="148"/>
      <c r="AN219" s="148"/>
      <c r="AO219" s="148">
        <v>20</v>
      </c>
      <c r="AP219" s="148">
        <v>64</v>
      </c>
      <c r="AQ219" s="148"/>
      <c r="AR219" s="148"/>
      <c r="AS219" s="148"/>
      <c r="AT219" s="148"/>
      <c r="AU219" s="148"/>
      <c r="AV219" s="148"/>
      <c r="AW219" s="148"/>
      <c r="AX219" s="148"/>
      <c r="BA219" s="149">
        <v>0</v>
      </c>
      <c r="BB219" s="149">
        <v>0</v>
      </c>
      <c r="BC219" s="149">
        <v>5</v>
      </c>
      <c r="BD219" s="149">
        <v>16</v>
      </c>
      <c r="BE219" s="149">
        <v>0</v>
      </c>
      <c r="BF219" s="149">
        <v>0</v>
      </c>
      <c r="BG219" s="149">
        <v>0</v>
      </c>
      <c r="BH219" s="149">
        <v>0</v>
      </c>
      <c r="BI219" s="149">
        <v>0</v>
      </c>
      <c r="BJ219" s="149">
        <v>0</v>
      </c>
      <c r="BK219" s="149">
        <v>0</v>
      </c>
      <c r="BL219" s="149">
        <v>0</v>
      </c>
      <c r="BM219" s="149">
        <v>0</v>
      </c>
      <c r="BN219" s="149">
        <v>0</v>
      </c>
      <c r="BQ219" s="1" t="s">
        <v>5199</v>
      </c>
    </row>
    <row r="220" spans="1:69">
      <c r="A220" s="1" t="s">
        <v>2130</v>
      </c>
      <c r="B220" s="1" t="s">
        <v>2250</v>
      </c>
      <c r="C220" s="1" t="s">
        <v>5157</v>
      </c>
      <c r="D220" s="1" t="s">
        <v>5158</v>
      </c>
      <c r="E220" s="145">
        <v>35573</v>
      </c>
      <c r="F220" s="145">
        <v>2</v>
      </c>
      <c r="G220" s="146">
        <v>39904</v>
      </c>
      <c r="H220" s="146">
        <v>40178</v>
      </c>
      <c r="I220" s="145">
        <v>2009</v>
      </c>
      <c r="J220" s="145">
        <v>9</v>
      </c>
      <c r="M220" s="145">
        <v>44</v>
      </c>
      <c r="N220" s="145">
        <v>40</v>
      </c>
      <c r="Y220" s="147">
        <v>0</v>
      </c>
      <c r="Z220" s="147">
        <v>0</v>
      </c>
      <c r="AA220" s="147">
        <v>33</v>
      </c>
      <c r="AB220" s="147">
        <v>30</v>
      </c>
      <c r="AC220" s="147">
        <v>0</v>
      </c>
      <c r="AD220" s="147">
        <v>0</v>
      </c>
      <c r="AE220" s="147">
        <v>0</v>
      </c>
      <c r="AF220" s="147">
        <v>0</v>
      </c>
      <c r="AG220" s="147">
        <v>0</v>
      </c>
      <c r="AH220" s="147">
        <v>0</v>
      </c>
      <c r="AI220" s="147">
        <v>0</v>
      </c>
      <c r="AJ220" s="147">
        <v>0</v>
      </c>
      <c r="AK220" s="147">
        <v>0</v>
      </c>
      <c r="AL220" s="147">
        <v>0</v>
      </c>
      <c r="AM220" s="148"/>
      <c r="AN220" s="148"/>
      <c r="AO220" s="148">
        <v>44</v>
      </c>
      <c r="AP220" s="148">
        <v>40</v>
      </c>
      <c r="AQ220" s="148"/>
      <c r="AR220" s="148"/>
      <c r="AS220" s="148"/>
      <c r="AT220" s="148"/>
      <c r="AU220" s="148"/>
      <c r="AV220" s="148"/>
      <c r="AW220" s="148"/>
      <c r="AX220" s="148"/>
      <c r="BA220" s="149">
        <v>0</v>
      </c>
      <c r="BB220" s="149">
        <v>0</v>
      </c>
      <c r="BC220" s="149">
        <v>33</v>
      </c>
      <c r="BD220" s="149">
        <v>30</v>
      </c>
      <c r="BE220" s="149">
        <v>0</v>
      </c>
      <c r="BF220" s="149">
        <v>0</v>
      </c>
      <c r="BG220" s="149">
        <v>0</v>
      </c>
      <c r="BH220" s="149">
        <v>0</v>
      </c>
      <c r="BI220" s="149">
        <v>0</v>
      </c>
      <c r="BJ220" s="149">
        <v>0</v>
      </c>
      <c r="BK220" s="149">
        <v>0</v>
      </c>
      <c r="BL220" s="149">
        <v>0</v>
      </c>
      <c r="BM220" s="149">
        <v>0</v>
      </c>
      <c r="BN220" s="149">
        <v>0</v>
      </c>
      <c r="BQ220" s="1" t="s">
        <v>5199</v>
      </c>
    </row>
    <row r="221" spans="1:69">
      <c r="A221" s="1" t="s">
        <v>3436</v>
      </c>
      <c r="B221" s="1" t="s">
        <v>2250</v>
      </c>
      <c r="C221" s="1" t="s">
        <v>5157</v>
      </c>
      <c r="D221" s="1" t="s">
        <v>5158</v>
      </c>
      <c r="E221" s="145">
        <v>35574</v>
      </c>
      <c r="F221" s="145">
        <v>1</v>
      </c>
      <c r="G221" s="146">
        <v>39814</v>
      </c>
      <c r="H221" s="146">
        <v>40178</v>
      </c>
      <c r="I221" s="145">
        <v>2009</v>
      </c>
      <c r="J221" s="145">
        <v>12</v>
      </c>
      <c r="M221" s="145">
        <v>40</v>
      </c>
      <c r="N221" s="145">
        <v>22</v>
      </c>
      <c r="Y221" s="147">
        <v>0</v>
      </c>
      <c r="Z221" s="147">
        <v>0</v>
      </c>
      <c r="AA221" s="147">
        <v>40</v>
      </c>
      <c r="AB221" s="147">
        <v>22</v>
      </c>
      <c r="AC221" s="147">
        <v>0</v>
      </c>
      <c r="AD221" s="147">
        <v>0</v>
      </c>
      <c r="AE221" s="147">
        <v>0</v>
      </c>
      <c r="AF221" s="147">
        <v>0</v>
      </c>
      <c r="AG221" s="147">
        <v>0</v>
      </c>
      <c r="AH221" s="147">
        <v>0</v>
      </c>
      <c r="AI221" s="147">
        <v>0</v>
      </c>
      <c r="AJ221" s="147">
        <v>0</v>
      </c>
      <c r="AK221" s="147">
        <v>0</v>
      </c>
      <c r="AL221" s="147">
        <v>0</v>
      </c>
      <c r="AM221" s="148">
        <v>1</v>
      </c>
      <c r="AN221" s="148"/>
      <c r="AO221" s="148">
        <v>36.1</v>
      </c>
      <c r="AP221" s="148">
        <v>22</v>
      </c>
      <c r="AQ221" s="148"/>
      <c r="AR221" s="148"/>
      <c r="AS221" s="148"/>
      <c r="AT221" s="148"/>
      <c r="AU221" s="148"/>
      <c r="AV221" s="148"/>
      <c r="AW221" s="148"/>
      <c r="AX221" s="148"/>
      <c r="BA221" s="149">
        <v>1</v>
      </c>
      <c r="BB221" s="149">
        <v>0</v>
      </c>
      <c r="BC221" s="149">
        <v>36.1</v>
      </c>
      <c r="BD221" s="149">
        <v>22</v>
      </c>
      <c r="BE221" s="149">
        <v>0</v>
      </c>
      <c r="BF221" s="149">
        <v>0</v>
      </c>
      <c r="BG221" s="149">
        <v>0</v>
      </c>
      <c r="BH221" s="149">
        <v>0</v>
      </c>
      <c r="BI221" s="149">
        <v>0</v>
      </c>
      <c r="BJ221" s="149">
        <v>0</v>
      </c>
      <c r="BK221" s="149">
        <v>0</v>
      </c>
      <c r="BL221" s="149">
        <v>0</v>
      </c>
      <c r="BM221" s="149">
        <v>0</v>
      </c>
      <c r="BN221" s="149">
        <v>0</v>
      </c>
    </row>
    <row r="222" spans="1:69">
      <c r="A222" s="1" t="s">
        <v>3583</v>
      </c>
      <c r="B222" s="1" t="s">
        <v>2251</v>
      </c>
      <c r="C222" s="1" t="s">
        <v>5157</v>
      </c>
      <c r="D222" s="1" t="s">
        <v>5158</v>
      </c>
      <c r="E222" s="145">
        <v>35575</v>
      </c>
      <c r="F222" s="145">
        <v>1</v>
      </c>
      <c r="G222" s="146">
        <v>39814</v>
      </c>
      <c r="H222" s="146">
        <v>40178</v>
      </c>
      <c r="I222" s="145">
        <v>2009</v>
      </c>
      <c r="J222" s="145">
        <v>12</v>
      </c>
      <c r="M222" s="145">
        <v>46</v>
      </c>
      <c r="Y222" s="147">
        <v>0</v>
      </c>
      <c r="Z222" s="147">
        <v>0</v>
      </c>
      <c r="AA222" s="147">
        <v>46</v>
      </c>
      <c r="AB222" s="147">
        <v>0</v>
      </c>
      <c r="AC222" s="147">
        <v>0</v>
      </c>
      <c r="AD222" s="147">
        <v>0</v>
      </c>
      <c r="AE222" s="147">
        <v>0</v>
      </c>
      <c r="AF222" s="147">
        <v>0</v>
      </c>
      <c r="AG222" s="147">
        <v>0</v>
      </c>
      <c r="AH222" s="147">
        <v>0</v>
      </c>
      <c r="AI222" s="147">
        <v>0</v>
      </c>
      <c r="AJ222" s="147">
        <v>0</v>
      </c>
      <c r="AK222" s="147">
        <v>0</v>
      </c>
      <c r="AL222" s="147">
        <v>0</v>
      </c>
      <c r="AM222" s="148">
        <v>1.1000000000000001</v>
      </c>
      <c r="AN222" s="148"/>
      <c r="AO222" s="148">
        <v>45.7</v>
      </c>
      <c r="AP222" s="148"/>
      <c r="AQ222" s="148"/>
      <c r="AR222" s="148"/>
      <c r="AS222" s="148"/>
      <c r="AT222" s="148"/>
      <c r="AU222" s="148"/>
      <c r="AV222" s="148"/>
      <c r="AW222" s="148"/>
      <c r="AX222" s="148"/>
      <c r="BA222" s="149">
        <v>1.1000000000000001</v>
      </c>
      <c r="BB222" s="149">
        <v>0</v>
      </c>
      <c r="BC222" s="149">
        <v>45.7</v>
      </c>
      <c r="BD222" s="149">
        <v>0</v>
      </c>
      <c r="BE222" s="149">
        <v>0</v>
      </c>
      <c r="BF222" s="149">
        <v>0</v>
      </c>
      <c r="BG222" s="149">
        <v>0</v>
      </c>
      <c r="BH222" s="149">
        <v>0</v>
      </c>
      <c r="BI222" s="149">
        <v>0</v>
      </c>
      <c r="BJ222" s="149">
        <v>0</v>
      </c>
      <c r="BK222" s="149">
        <v>0</v>
      </c>
      <c r="BL222" s="149">
        <v>0</v>
      </c>
      <c r="BM222" s="149">
        <v>0</v>
      </c>
      <c r="BN222" s="149">
        <v>0</v>
      </c>
    </row>
    <row r="223" spans="1:69">
      <c r="A223" s="1" t="s">
        <v>4617</v>
      </c>
      <c r="B223" s="1" t="s">
        <v>2250</v>
      </c>
      <c r="C223" s="1" t="s">
        <v>5157</v>
      </c>
      <c r="D223" s="1" t="s">
        <v>5158</v>
      </c>
      <c r="E223" s="145">
        <v>35576</v>
      </c>
      <c r="F223" s="145">
        <v>1</v>
      </c>
      <c r="G223" s="146">
        <v>39814</v>
      </c>
      <c r="H223" s="146">
        <v>40178</v>
      </c>
      <c r="I223" s="145">
        <v>2009</v>
      </c>
      <c r="J223" s="145">
        <v>12</v>
      </c>
      <c r="K223" s="145">
        <v>24</v>
      </c>
      <c r="M223" s="145">
        <v>40</v>
      </c>
      <c r="Y223" s="147">
        <v>24</v>
      </c>
      <c r="Z223" s="147">
        <v>0</v>
      </c>
      <c r="AA223" s="147">
        <v>40</v>
      </c>
      <c r="AB223" s="147">
        <v>0</v>
      </c>
      <c r="AC223" s="147">
        <v>0</v>
      </c>
      <c r="AD223" s="147">
        <v>0</v>
      </c>
      <c r="AE223" s="147">
        <v>0</v>
      </c>
      <c r="AF223" s="147">
        <v>0</v>
      </c>
      <c r="AG223" s="147">
        <v>0</v>
      </c>
      <c r="AH223" s="147">
        <v>0</v>
      </c>
      <c r="AI223" s="147">
        <v>0</v>
      </c>
      <c r="AJ223" s="147">
        <v>0</v>
      </c>
      <c r="AK223" s="147">
        <v>0</v>
      </c>
      <c r="AL223" s="147">
        <v>0</v>
      </c>
      <c r="AM223" s="148">
        <v>25.2</v>
      </c>
      <c r="AN223" s="148"/>
      <c r="AO223" s="148">
        <v>40.1</v>
      </c>
      <c r="AP223" s="148"/>
      <c r="AQ223" s="148"/>
      <c r="AR223" s="148"/>
      <c r="AS223" s="148"/>
      <c r="AT223" s="148"/>
      <c r="AU223" s="148"/>
      <c r="AV223" s="148"/>
      <c r="AW223" s="148"/>
      <c r="AX223" s="148"/>
      <c r="BA223" s="149">
        <v>25.2</v>
      </c>
      <c r="BB223" s="149">
        <v>0</v>
      </c>
      <c r="BC223" s="149">
        <v>40.1</v>
      </c>
      <c r="BD223" s="149">
        <v>0</v>
      </c>
      <c r="BE223" s="149">
        <v>0</v>
      </c>
      <c r="BF223" s="149">
        <v>0</v>
      </c>
      <c r="BG223" s="149">
        <v>0</v>
      </c>
      <c r="BH223" s="149">
        <v>0</v>
      </c>
      <c r="BI223" s="149">
        <v>0</v>
      </c>
      <c r="BJ223" s="149">
        <v>0</v>
      </c>
      <c r="BK223" s="149">
        <v>0</v>
      </c>
      <c r="BL223" s="149">
        <v>0</v>
      </c>
      <c r="BM223" s="149">
        <v>0</v>
      </c>
      <c r="BN223" s="149">
        <v>0</v>
      </c>
    </row>
    <row r="224" spans="1:69">
      <c r="A224" s="1" t="s">
        <v>3166</v>
      </c>
      <c r="B224" s="1" t="s">
        <v>2250</v>
      </c>
      <c r="C224" s="1" t="s">
        <v>5157</v>
      </c>
      <c r="D224" s="1" t="s">
        <v>5184</v>
      </c>
      <c r="E224" s="145">
        <v>35577</v>
      </c>
      <c r="F224" s="145" t="s">
        <v>5186</v>
      </c>
      <c r="G224" s="146">
        <v>39814</v>
      </c>
      <c r="H224" s="146">
        <v>40178</v>
      </c>
      <c r="I224" s="145">
        <v>2009</v>
      </c>
      <c r="J224" s="145">
        <v>12</v>
      </c>
      <c r="N224" s="145">
        <v>184</v>
      </c>
      <c r="O224" s="1">
        <v>42</v>
      </c>
      <c r="P224" s="1">
        <v>28</v>
      </c>
      <c r="Q224" s="1">
        <v>50</v>
      </c>
      <c r="Y224" s="147">
        <v>0</v>
      </c>
      <c r="Z224" s="147">
        <v>0</v>
      </c>
      <c r="AA224" s="147">
        <v>0</v>
      </c>
      <c r="AB224" s="147">
        <v>184</v>
      </c>
      <c r="AC224" s="147">
        <v>42</v>
      </c>
      <c r="AD224" s="147">
        <v>28</v>
      </c>
      <c r="AE224" s="147">
        <v>50</v>
      </c>
      <c r="AF224" s="147">
        <v>0</v>
      </c>
      <c r="AG224" s="147">
        <v>0</v>
      </c>
      <c r="AH224" s="147">
        <v>0</v>
      </c>
      <c r="AI224" s="147">
        <v>0</v>
      </c>
      <c r="AJ224" s="147">
        <v>0</v>
      </c>
      <c r="AK224" s="147">
        <v>0</v>
      </c>
      <c r="AL224" s="147">
        <v>0</v>
      </c>
      <c r="AM224" s="148"/>
      <c r="AN224" s="148"/>
      <c r="AO224" s="148"/>
      <c r="AP224" s="148">
        <v>179.8</v>
      </c>
      <c r="AQ224" s="1">
        <v>35.9</v>
      </c>
      <c r="AR224" s="1">
        <v>35.299999999999997</v>
      </c>
      <c r="AS224" s="156">
        <v>17.8</v>
      </c>
      <c r="AT224" s="148"/>
      <c r="AU224" s="148"/>
      <c r="AV224" s="148"/>
      <c r="AW224" s="148"/>
      <c r="AX224" s="148"/>
      <c r="BA224" s="149">
        <v>0</v>
      </c>
      <c r="BB224" s="149">
        <v>0</v>
      </c>
      <c r="BC224" s="149">
        <v>0</v>
      </c>
      <c r="BD224" s="149">
        <v>179.8</v>
      </c>
      <c r="BE224" s="149">
        <v>35.9</v>
      </c>
      <c r="BF224" s="149">
        <v>35.299999999999997</v>
      </c>
      <c r="BG224" s="149">
        <v>17.8</v>
      </c>
      <c r="BH224" s="149">
        <v>0</v>
      </c>
      <c r="BI224" s="149">
        <v>0</v>
      </c>
      <c r="BJ224" s="149">
        <v>0</v>
      </c>
      <c r="BK224" s="149">
        <v>0</v>
      </c>
      <c r="BL224" s="149">
        <v>0</v>
      </c>
      <c r="BM224" s="149">
        <v>0</v>
      </c>
      <c r="BN224" s="149">
        <v>0</v>
      </c>
    </row>
    <row r="225" spans="1:69">
      <c r="A225" s="1" t="s">
        <v>2939</v>
      </c>
      <c r="B225" s="1" t="s">
        <v>2250</v>
      </c>
      <c r="C225" s="1" t="s">
        <v>5157</v>
      </c>
      <c r="D225" s="1" t="s">
        <v>5158</v>
      </c>
      <c r="E225" s="145">
        <v>35578</v>
      </c>
      <c r="F225" s="145">
        <v>1</v>
      </c>
      <c r="G225" s="146">
        <v>39814</v>
      </c>
      <c r="H225" s="146">
        <v>40178</v>
      </c>
      <c r="I225" s="145">
        <v>2009</v>
      </c>
      <c r="J225" s="145">
        <v>12</v>
      </c>
      <c r="K225" s="145">
        <v>20</v>
      </c>
      <c r="M225" s="145">
        <v>24</v>
      </c>
      <c r="Y225" s="147">
        <v>20</v>
      </c>
      <c r="Z225" s="147">
        <v>0</v>
      </c>
      <c r="AA225" s="147">
        <v>24</v>
      </c>
      <c r="AB225" s="147">
        <v>0</v>
      </c>
      <c r="AC225" s="147">
        <v>0</v>
      </c>
      <c r="AD225" s="147">
        <v>0</v>
      </c>
      <c r="AE225" s="147">
        <v>0</v>
      </c>
      <c r="AF225" s="147">
        <v>0</v>
      </c>
      <c r="AG225" s="147">
        <v>0</v>
      </c>
      <c r="AH225" s="147">
        <v>0</v>
      </c>
      <c r="AI225" s="147">
        <v>0</v>
      </c>
      <c r="AJ225" s="147">
        <v>0</v>
      </c>
      <c r="AK225" s="147">
        <v>0</v>
      </c>
      <c r="AL225" s="147">
        <v>0</v>
      </c>
      <c r="AM225" s="148">
        <v>21.2</v>
      </c>
      <c r="AN225" s="148"/>
      <c r="AO225" s="148">
        <v>20.3</v>
      </c>
      <c r="AP225" s="148"/>
      <c r="AQ225" s="148"/>
      <c r="AR225" s="148"/>
      <c r="AS225" s="148"/>
      <c r="AT225" s="148"/>
      <c r="AU225" s="148"/>
      <c r="AV225" s="148"/>
      <c r="AW225" s="148"/>
      <c r="AX225" s="148"/>
      <c r="BA225" s="149">
        <v>21.2</v>
      </c>
      <c r="BB225" s="149">
        <v>0</v>
      </c>
      <c r="BC225" s="149">
        <v>20.3</v>
      </c>
      <c r="BD225" s="149">
        <v>0</v>
      </c>
      <c r="BE225" s="149">
        <v>0</v>
      </c>
      <c r="BF225" s="149">
        <v>0</v>
      </c>
      <c r="BG225" s="149">
        <v>0</v>
      </c>
      <c r="BH225" s="149">
        <v>0</v>
      </c>
      <c r="BI225" s="149">
        <v>0</v>
      </c>
      <c r="BJ225" s="149">
        <v>0</v>
      </c>
      <c r="BK225" s="149">
        <v>0</v>
      </c>
      <c r="BL225" s="149">
        <v>0</v>
      </c>
      <c r="BM225" s="149">
        <v>0</v>
      </c>
      <c r="BN225" s="149">
        <v>0</v>
      </c>
    </row>
    <row r="226" spans="1:69">
      <c r="A226" s="1" t="s">
        <v>3166</v>
      </c>
      <c r="B226" s="1" t="s">
        <v>2250</v>
      </c>
      <c r="C226" s="1" t="s">
        <v>5157</v>
      </c>
      <c r="D226" s="1" t="s">
        <v>5158</v>
      </c>
      <c r="E226" s="145">
        <v>35579</v>
      </c>
      <c r="F226" s="145">
        <v>1</v>
      </c>
      <c r="G226" s="146">
        <v>39814</v>
      </c>
      <c r="H226" s="146">
        <v>40178</v>
      </c>
      <c r="I226" s="145">
        <v>2009</v>
      </c>
      <c r="J226" s="145">
        <v>12</v>
      </c>
      <c r="M226" s="145">
        <v>36</v>
      </c>
      <c r="N226" s="145">
        <v>40</v>
      </c>
      <c r="Y226" s="147">
        <v>0</v>
      </c>
      <c r="Z226" s="147">
        <v>0</v>
      </c>
      <c r="AA226" s="147">
        <v>36</v>
      </c>
      <c r="AB226" s="147">
        <v>40</v>
      </c>
      <c r="AC226" s="147">
        <v>0</v>
      </c>
      <c r="AD226" s="147">
        <v>0</v>
      </c>
      <c r="AE226" s="147">
        <v>0</v>
      </c>
      <c r="AF226" s="147">
        <v>0</v>
      </c>
      <c r="AG226" s="147">
        <v>0</v>
      </c>
      <c r="AH226" s="147">
        <v>0</v>
      </c>
      <c r="AI226" s="147">
        <v>0</v>
      </c>
      <c r="AJ226" s="147">
        <v>0</v>
      </c>
      <c r="AK226" s="147">
        <v>0</v>
      </c>
      <c r="AL226" s="147">
        <v>0</v>
      </c>
      <c r="AM226" s="148">
        <v>1.5</v>
      </c>
      <c r="AN226" s="148"/>
      <c r="AO226" s="148">
        <v>34.9</v>
      </c>
      <c r="AP226" s="148">
        <v>35.200000000000003</v>
      </c>
      <c r="AQ226" s="148"/>
      <c r="AR226" s="148"/>
      <c r="AS226" s="148"/>
      <c r="AT226" s="148"/>
      <c r="AU226" s="148"/>
      <c r="AV226" s="148"/>
      <c r="AW226" s="148"/>
      <c r="AX226" s="148"/>
      <c r="BA226" s="149">
        <v>1.5</v>
      </c>
      <c r="BB226" s="149">
        <v>0</v>
      </c>
      <c r="BC226" s="149">
        <v>34.9</v>
      </c>
      <c r="BD226" s="149">
        <v>35.200000000000003</v>
      </c>
      <c r="BE226" s="149">
        <v>0</v>
      </c>
      <c r="BF226" s="149">
        <v>0</v>
      </c>
      <c r="BG226" s="149">
        <v>0</v>
      </c>
      <c r="BH226" s="149">
        <v>0</v>
      </c>
      <c r="BI226" s="149">
        <v>0</v>
      </c>
      <c r="BJ226" s="149">
        <v>0</v>
      </c>
      <c r="BK226" s="149">
        <v>0</v>
      </c>
      <c r="BL226" s="149">
        <v>0</v>
      </c>
      <c r="BM226" s="149">
        <v>0</v>
      </c>
      <c r="BN226" s="149">
        <v>0</v>
      </c>
    </row>
    <row r="227" spans="1:69">
      <c r="A227" s="1" t="s">
        <v>2939</v>
      </c>
      <c r="B227" s="1" t="s">
        <v>2250</v>
      </c>
      <c r="C227" s="1" t="s">
        <v>5157</v>
      </c>
      <c r="D227" s="1" t="s">
        <v>5158</v>
      </c>
      <c r="E227" s="145">
        <v>35580</v>
      </c>
      <c r="F227" s="145" t="s">
        <v>5186</v>
      </c>
      <c r="G227" s="146">
        <v>39814</v>
      </c>
      <c r="H227" s="146">
        <v>40178</v>
      </c>
      <c r="I227" s="145">
        <v>2009</v>
      </c>
      <c r="J227" s="145">
        <v>12</v>
      </c>
      <c r="M227" s="145">
        <v>30</v>
      </c>
      <c r="N227" s="145">
        <v>96</v>
      </c>
      <c r="O227" s="153">
        <v>90</v>
      </c>
      <c r="P227" s="153">
        <v>60</v>
      </c>
      <c r="Q227" s="153">
        <v>145</v>
      </c>
      <c r="Y227" s="147">
        <v>0</v>
      </c>
      <c r="Z227" s="147">
        <v>0</v>
      </c>
      <c r="AA227" s="147">
        <v>30</v>
      </c>
      <c r="AB227" s="147">
        <v>96</v>
      </c>
      <c r="AC227" s="147">
        <v>90</v>
      </c>
      <c r="AD227" s="147">
        <v>60</v>
      </c>
      <c r="AE227" s="147">
        <v>145</v>
      </c>
      <c r="AF227" s="147">
        <v>0</v>
      </c>
      <c r="AG227" s="147">
        <v>0</v>
      </c>
      <c r="AH227" s="147">
        <v>0</v>
      </c>
      <c r="AI227" s="147">
        <v>0</v>
      </c>
      <c r="AJ227" s="147">
        <v>0</v>
      </c>
      <c r="AK227" s="147">
        <v>0</v>
      </c>
      <c r="AL227" s="147">
        <v>0</v>
      </c>
      <c r="AM227" s="148">
        <v>0.9</v>
      </c>
      <c r="AN227" s="148"/>
      <c r="AO227" s="148">
        <v>30</v>
      </c>
      <c r="AP227" s="148">
        <v>96</v>
      </c>
      <c r="AQ227" s="157">
        <v>58.3</v>
      </c>
      <c r="AR227" s="157">
        <v>64.8</v>
      </c>
      <c r="AS227" s="157">
        <v>103.5</v>
      </c>
      <c r="AT227" s="148"/>
      <c r="AU227" s="148"/>
      <c r="AV227" s="148"/>
      <c r="AW227" s="148"/>
      <c r="AX227" s="148"/>
      <c r="BA227" s="149">
        <v>0.9</v>
      </c>
      <c r="BB227" s="149">
        <v>0</v>
      </c>
      <c r="BC227" s="149">
        <v>30</v>
      </c>
      <c r="BD227" s="149">
        <v>96</v>
      </c>
      <c r="BE227" s="149">
        <v>58.3</v>
      </c>
      <c r="BF227" s="149">
        <v>64.8</v>
      </c>
      <c r="BG227" s="149">
        <v>103.5</v>
      </c>
      <c r="BH227" s="149">
        <v>0</v>
      </c>
      <c r="BI227" s="149">
        <v>0</v>
      </c>
      <c r="BJ227" s="149">
        <v>0</v>
      </c>
      <c r="BK227" s="149">
        <v>0</v>
      </c>
      <c r="BL227" s="149">
        <v>0</v>
      </c>
      <c r="BM227" s="149">
        <v>0</v>
      </c>
      <c r="BN227" s="149">
        <v>0</v>
      </c>
    </row>
    <row r="228" spans="1:69">
      <c r="A228" s="1" t="s">
        <v>2027</v>
      </c>
      <c r="B228" s="1" t="s">
        <v>2250</v>
      </c>
      <c r="C228" s="1" t="s">
        <v>5157</v>
      </c>
      <c r="D228" s="1" t="s">
        <v>5158</v>
      </c>
      <c r="E228" s="145">
        <v>35581</v>
      </c>
      <c r="F228" s="145">
        <v>2</v>
      </c>
      <c r="G228" s="146">
        <v>39814</v>
      </c>
      <c r="H228" s="146">
        <v>40178</v>
      </c>
      <c r="I228" s="145">
        <v>2009</v>
      </c>
      <c r="J228" s="145">
        <v>12</v>
      </c>
      <c r="K228" s="145">
        <v>30</v>
      </c>
      <c r="M228" s="145">
        <v>48</v>
      </c>
      <c r="N228" s="145">
        <v>64</v>
      </c>
      <c r="Y228" s="147">
        <v>30</v>
      </c>
      <c r="Z228" s="147">
        <v>0</v>
      </c>
      <c r="AA228" s="147">
        <v>48</v>
      </c>
      <c r="AB228" s="147">
        <v>64</v>
      </c>
      <c r="AC228" s="147">
        <v>0</v>
      </c>
      <c r="AD228" s="147">
        <v>0</v>
      </c>
      <c r="AE228" s="147">
        <v>0</v>
      </c>
      <c r="AF228" s="147">
        <v>0</v>
      </c>
      <c r="AG228" s="147">
        <v>0</v>
      </c>
      <c r="AH228" s="147">
        <v>0</v>
      </c>
      <c r="AI228" s="147">
        <v>0</v>
      </c>
      <c r="AJ228" s="147">
        <v>0</v>
      </c>
      <c r="AK228" s="147">
        <v>0</v>
      </c>
      <c r="AL228" s="147">
        <v>0</v>
      </c>
      <c r="AM228" s="148">
        <v>30</v>
      </c>
      <c r="AN228" s="148"/>
      <c r="AO228" s="148">
        <v>48</v>
      </c>
      <c r="AP228" s="148">
        <v>64</v>
      </c>
      <c r="AQ228" s="148"/>
      <c r="AR228" s="148"/>
      <c r="AS228" s="148"/>
      <c r="AT228" s="148"/>
      <c r="AU228" s="148"/>
      <c r="AV228" s="148"/>
      <c r="AW228" s="148"/>
      <c r="AX228" s="148"/>
      <c r="BA228" s="149">
        <v>30</v>
      </c>
      <c r="BB228" s="149">
        <v>0</v>
      </c>
      <c r="BC228" s="149">
        <v>48</v>
      </c>
      <c r="BD228" s="149">
        <v>64</v>
      </c>
      <c r="BE228" s="149">
        <v>0</v>
      </c>
      <c r="BF228" s="149">
        <v>0</v>
      </c>
      <c r="BG228" s="149">
        <v>0</v>
      </c>
      <c r="BH228" s="149">
        <v>0</v>
      </c>
      <c r="BI228" s="149">
        <v>0</v>
      </c>
      <c r="BJ228" s="149">
        <v>0</v>
      </c>
      <c r="BK228" s="149">
        <v>0</v>
      </c>
      <c r="BL228" s="149">
        <v>0</v>
      </c>
      <c r="BM228" s="149">
        <v>0</v>
      </c>
      <c r="BN228" s="149">
        <v>0</v>
      </c>
    </row>
    <row r="229" spans="1:69">
      <c r="A229" s="1" t="s">
        <v>3436</v>
      </c>
      <c r="B229" s="1" t="s">
        <v>2250</v>
      </c>
      <c r="C229" s="1" t="s">
        <v>5157</v>
      </c>
      <c r="D229" s="1" t="s">
        <v>5158</v>
      </c>
      <c r="E229" s="145">
        <v>35582</v>
      </c>
      <c r="F229" s="145">
        <v>1</v>
      </c>
      <c r="G229" s="146">
        <v>39814</v>
      </c>
      <c r="H229" s="146">
        <v>40178</v>
      </c>
      <c r="I229" s="145">
        <v>2009</v>
      </c>
      <c r="J229" s="145">
        <v>12</v>
      </c>
      <c r="M229" s="145">
        <v>50</v>
      </c>
      <c r="N229" s="145">
        <v>20</v>
      </c>
      <c r="Y229" s="147">
        <v>0</v>
      </c>
      <c r="Z229" s="147">
        <v>0</v>
      </c>
      <c r="AA229" s="147">
        <v>50</v>
      </c>
      <c r="AB229" s="147">
        <v>20</v>
      </c>
      <c r="AC229" s="147">
        <v>0</v>
      </c>
      <c r="AD229" s="147">
        <v>0</v>
      </c>
      <c r="AE229" s="147">
        <v>0</v>
      </c>
      <c r="AF229" s="147">
        <v>0</v>
      </c>
      <c r="AG229" s="147">
        <v>0</v>
      </c>
      <c r="AH229" s="147">
        <v>0</v>
      </c>
      <c r="AI229" s="147">
        <v>0</v>
      </c>
      <c r="AJ229" s="147">
        <v>0</v>
      </c>
      <c r="AK229" s="147">
        <v>0</v>
      </c>
      <c r="AL229" s="147">
        <v>0</v>
      </c>
      <c r="AM229" s="148">
        <v>1.7</v>
      </c>
      <c r="AN229" s="148"/>
      <c r="AO229" s="148">
        <v>46.3</v>
      </c>
      <c r="AP229" s="148">
        <v>20</v>
      </c>
      <c r="AQ229" s="148"/>
      <c r="AR229" s="148"/>
      <c r="AS229" s="148"/>
      <c r="AT229" s="148"/>
      <c r="AU229" s="148"/>
      <c r="AV229" s="148"/>
      <c r="AW229" s="148"/>
      <c r="AX229" s="148"/>
      <c r="BA229" s="149">
        <v>1.7</v>
      </c>
      <c r="BB229" s="149">
        <v>0</v>
      </c>
      <c r="BC229" s="149">
        <v>46.3</v>
      </c>
      <c r="BD229" s="149">
        <v>20</v>
      </c>
      <c r="BE229" s="149">
        <v>0</v>
      </c>
      <c r="BF229" s="149">
        <v>0</v>
      </c>
      <c r="BG229" s="149">
        <v>0</v>
      </c>
      <c r="BH229" s="149">
        <v>0</v>
      </c>
      <c r="BI229" s="149">
        <v>0</v>
      </c>
      <c r="BJ229" s="149">
        <v>0</v>
      </c>
      <c r="BK229" s="149">
        <v>0</v>
      </c>
      <c r="BL229" s="149">
        <v>0</v>
      </c>
      <c r="BM229" s="149">
        <v>0</v>
      </c>
      <c r="BN229" s="149">
        <v>0</v>
      </c>
    </row>
    <row r="230" spans="1:69">
      <c r="A230" s="1" t="s">
        <v>3166</v>
      </c>
      <c r="B230" s="1" t="s">
        <v>2250</v>
      </c>
      <c r="C230" s="1" t="s">
        <v>5157</v>
      </c>
      <c r="D230" s="1" t="s">
        <v>5184</v>
      </c>
      <c r="E230" s="145">
        <v>35583</v>
      </c>
      <c r="F230" s="145" t="s">
        <v>5186</v>
      </c>
      <c r="G230" s="146">
        <v>39814</v>
      </c>
      <c r="H230" s="146">
        <v>40178</v>
      </c>
      <c r="I230" s="145">
        <v>2009</v>
      </c>
      <c r="J230" s="145">
        <v>12</v>
      </c>
      <c r="N230" s="145">
        <v>80</v>
      </c>
      <c r="O230" s="1">
        <v>30</v>
      </c>
      <c r="P230" s="1">
        <v>40</v>
      </c>
      <c r="Y230" s="147">
        <v>0</v>
      </c>
      <c r="Z230" s="147">
        <v>0</v>
      </c>
      <c r="AA230" s="147">
        <v>0</v>
      </c>
      <c r="AB230" s="147">
        <v>80</v>
      </c>
      <c r="AC230" s="147">
        <v>30</v>
      </c>
      <c r="AD230" s="147">
        <v>40</v>
      </c>
      <c r="AE230" s="147">
        <v>0</v>
      </c>
      <c r="AF230" s="147">
        <v>0</v>
      </c>
      <c r="AG230" s="147">
        <v>0</v>
      </c>
      <c r="AH230" s="147">
        <v>0</v>
      </c>
      <c r="AI230" s="147">
        <v>0</v>
      </c>
      <c r="AJ230" s="147">
        <v>0</v>
      </c>
      <c r="AK230" s="147">
        <v>0</v>
      </c>
      <c r="AL230" s="147">
        <v>0</v>
      </c>
      <c r="AM230" s="148"/>
      <c r="AN230" s="148"/>
      <c r="AO230" s="148"/>
      <c r="AP230" s="148">
        <v>78.099999999999994</v>
      </c>
      <c r="AQ230" s="1">
        <v>25.5</v>
      </c>
      <c r="AR230" s="1">
        <v>46.1</v>
      </c>
      <c r="AS230" s="148"/>
      <c r="AT230" s="148"/>
      <c r="AU230" s="148"/>
      <c r="AV230" s="148"/>
      <c r="AW230" s="148"/>
      <c r="AX230" s="148"/>
      <c r="BA230" s="149">
        <v>0</v>
      </c>
      <c r="BB230" s="149">
        <v>0</v>
      </c>
      <c r="BC230" s="149">
        <v>0</v>
      </c>
      <c r="BD230" s="149">
        <v>78.099999999999994</v>
      </c>
      <c r="BE230" s="149">
        <v>25.5</v>
      </c>
      <c r="BF230" s="149">
        <v>46.1</v>
      </c>
      <c r="BG230" s="149">
        <v>0</v>
      </c>
      <c r="BH230" s="149">
        <v>0</v>
      </c>
      <c r="BI230" s="149">
        <v>0</v>
      </c>
      <c r="BJ230" s="149">
        <v>0</v>
      </c>
      <c r="BK230" s="149">
        <v>0</v>
      </c>
      <c r="BL230" s="149">
        <v>0</v>
      </c>
      <c r="BM230" s="149">
        <v>0</v>
      </c>
      <c r="BN230" s="149">
        <v>0</v>
      </c>
    </row>
    <row r="231" spans="1:69">
      <c r="A231" s="1" t="s">
        <v>3436</v>
      </c>
      <c r="B231" s="1" t="s">
        <v>2250</v>
      </c>
      <c r="C231" s="1" t="s">
        <v>5157</v>
      </c>
      <c r="D231" s="1" t="s">
        <v>5158</v>
      </c>
      <c r="E231" s="145">
        <v>35585</v>
      </c>
      <c r="F231" s="145">
        <v>2</v>
      </c>
      <c r="G231" s="146">
        <v>39814</v>
      </c>
      <c r="H231" s="146">
        <v>40178</v>
      </c>
      <c r="I231" s="145">
        <v>2009</v>
      </c>
      <c r="J231" s="145">
        <v>12</v>
      </c>
      <c r="K231" s="145">
        <v>10</v>
      </c>
      <c r="M231" s="145">
        <v>42</v>
      </c>
      <c r="Y231" s="147">
        <v>10</v>
      </c>
      <c r="Z231" s="147">
        <v>0</v>
      </c>
      <c r="AA231" s="147">
        <v>42</v>
      </c>
      <c r="AB231" s="147">
        <v>0</v>
      </c>
      <c r="AC231" s="147">
        <v>0</v>
      </c>
      <c r="AD231" s="147">
        <v>0</v>
      </c>
      <c r="AE231" s="147">
        <v>0</v>
      </c>
      <c r="AF231" s="147">
        <v>0</v>
      </c>
      <c r="AG231" s="147">
        <v>0</v>
      </c>
      <c r="AH231" s="147">
        <v>0</v>
      </c>
      <c r="AI231" s="147">
        <v>0</v>
      </c>
      <c r="AJ231" s="147">
        <v>0</v>
      </c>
      <c r="AK231" s="147">
        <v>0</v>
      </c>
      <c r="AL231" s="147">
        <v>0</v>
      </c>
      <c r="AM231" s="148">
        <v>10</v>
      </c>
      <c r="AN231" s="148"/>
      <c r="AO231" s="148">
        <v>42</v>
      </c>
      <c r="AP231" s="148"/>
      <c r="AQ231" s="148"/>
      <c r="AR231" s="148"/>
      <c r="AS231" s="148"/>
      <c r="AT231" s="148"/>
      <c r="AU231" s="148"/>
      <c r="AV231" s="148"/>
      <c r="AW231" s="148"/>
      <c r="AX231" s="148"/>
      <c r="BA231" s="149">
        <v>10</v>
      </c>
      <c r="BB231" s="149">
        <v>0</v>
      </c>
      <c r="BC231" s="149">
        <v>42</v>
      </c>
      <c r="BD231" s="149">
        <v>0</v>
      </c>
      <c r="BE231" s="149">
        <v>0</v>
      </c>
      <c r="BF231" s="149">
        <v>0</v>
      </c>
      <c r="BG231" s="149">
        <v>0</v>
      </c>
      <c r="BH231" s="149">
        <v>0</v>
      </c>
      <c r="BI231" s="149">
        <v>0</v>
      </c>
      <c r="BJ231" s="149">
        <v>0</v>
      </c>
      <c r="BK231" s="149">
        <v>0</v>
      </c>
      <c r="BL231" s="149">
        <v>0</v>
      </c>
      <c r="BM231" s="149">
        <v>0</v>
      </c>
      <c r="BN231" s="149">
        <v>0</v>
      </c>
      <c r="BQ231" s="1" t="s">
        <v>5200</v>
      </c>
    </row>
    <row r="232" spans="1:69">
      <c r="A232" s="1" t="s">
        <v>3436</v>
      </c>
      <c r="B232" s="1" t="s">
        <v>2250</v>
      </c>
      <c r="C232" s="1" t="s">
        <v>5157</v>
      </c>
      <c r="D232" s="1" t="s">
        <v>5158</v>
      </c>
      <c r="E232" s="145">
        <v>35586</v>
      </c>
      <c r="F232" s="145">
        <v>1</v>
      </c>
      <c r="G232" s="146">
        <v>39814</v>
      </c>
      <c r="H232" s="146">
        <v>40178</v>
      </c>
      <c r="I232" s="145">
        <v>2009</v>
      </c>
      <c r="J232" s="145">
        <v>12</v>
      </c>
      <c r="K232" s="145">
        <v>11</v>
      </c>
      <c r="M232" s="145">
        <v>20</v>
      </c>
      <c r="Y232" s="147">
        <v>11</v>
      </c>
      <c r="Z232" s="147">
        <v>0</v>
      </c>
      <c r="AA232" s="147">
        <v>20</v>
      </c>
      <c r="AB232" s="147">
        <v>0</v>
      </c>
      <c r="AC232" s="147">
        <v>0</v>
      </c>
      <c r="AD232" s="147">
        <v>0</v>
      </c>
      <c r="AE232" s="147">
        <v>0</v>
      </c>
      <c r="AF232" s="147">
        <v>0</v>
      </c>
      <c r="AG232" s="147">
        <v>0</v>
      </c>
      <c r="AH232" s="147">
        <v>0</v>
      </c>
      <c r="AI232" s="147">
        <v>0</v>
      </c>
      <c r="AJ232" s="147">
        <v>0</v>
      </c>
      <c r="AK232" s="147">
        <v>0</v>
      </c>
      <c r="AL232" s="147">
        <v>0</v>
      </c>
      <c r="AM232" s="148">
        <v>13.1</v>
      </c>
      <c r="AN232" s="148"/>
      <c r="AO232" s="148">
        <v>18.100000000000001</v>
      </c>
      <c r="AP232" s="148"/>
      <c r="AQ232" s="148"/>
      <c r="AR232" s="148"/>
      <c r="AS232" s="148"/>
      <c r="AT232" s="148"/>
      <c r="AU232" s="148"/>
      <c r="AV232" s="148"/>
      <c r="AW232" s="148"/>
      <c r="AX232" s="148"/>
      <c r="BA232" s="149">
        <v>13.1</v>
      </c>
      <c r="BB232" s="149">
        <v>0</v>
      </c>
      <c r="BC232" s="149">
        <v>18.100000000000001</v>
      </c>
      <c r="BD232" s="149">
        <v>0</v>
      </c>
      <c r="BE232" s="149">
        <v>0</v>
      </c>
      <c r="BF232" s="149">
        <v>0</v>
      </c>
      <c r="BG232" s="149">
        <v>0</v>
      </c>
      <c r="BH232" s="149">
        <v>0</v>
      </c>
      <c r="BI232" s="149">
        <v>0</v>
      </c>
      <c r="BJ232" s="149">
        <v>0</v>
      </c>
      <c r="BK232" s="149">
        <v>0</v>
      </c>
      <c r="BL232" s="149">
        <v>0</v>
      </c>
      <c r="BM232" s="149">
        <v>0</v>
      </c>
      <c r="BN232" s="149">
        <v>0</v>
      </c>
    </row>
    <row r="233" spans="1:69">
      <c r="A233" s="1" t="s">
        <v>2027</v>
      </c>
      <c r="B233" s="1" t="s">
        <v>2250</v>
      </c>
      <c r="C233" s="1" t="s">
        <v>5157</v>
      </c>
      <c r="D233" s="1" t="s">
        <v>5158</v>
      </c>
      <c r="E233" s="145">
        <v>35587</v>
      </c>
      <c r="F233" s="145">
        <v>1</v>
      </c>
      <c r="G233" s="146">
        <v>39814</v>
      </c>
      <c r="H233" s="146">
        <v>40178</v>
      </c>
      <c r="I233" s="145">
        <v>2009</v>
      </c>
      <c r="J233" s="145">
        <v>12</v>
      </c>
      <c r="K233" s="145">
        <v>14</v>
      </c>
      <c r="M233" s="145">
        <v>40</v>
      </c>
      <c r="Y233" s="147">
        <v>14</v>
      </c>
      <c r="Z233" s="147">
        <v>0</v>
      </c>
      <c r="AA233" s="147">
        <v>40</v>
      </c>
      <c r="AB233" s="147">
        <v>0</v>
      </c>
      <c r="AC233" s="147">
        <v>0</v>
      </c>
      <c r="AD233" s="147">
        <v>0</v>
      </c>
      <c r="AE233" s="147">
        <v>0</v>
      </c>
      <c r="AF233" s="147">
        <v>0</v>
      </c>
      <c r="AG233" s="147">
        <v>0</v>
      </c>
      <c r="AH233" s="147">
        <v>0</v>
      </c>
      <c r="AI233" s="147">
        <v>0</v>
      </c>
      <c r="AJ233" s="147">
        <v>0</v>
      </c>
      <c r="AK233" s="147">
        <v>0</v>
      </c>
      <c r="AL233" s="147">
        <v>0</v>
      </c>
      <c r="AM233" s="148">
        <v>18.7</v>
      </c>
      <c r="AN233" s="148"/>
      <c r="AO233" s="148">
        <v>34.700000000000003</v>
      </c>
      <c r="AP233" s="148"/>
      <c r="AQ233" s="148"/>
      <c r="AR233" s="148"/>
      <c r="AS233" s="148"/>
      <c r="AT233" s="148"/>
      <c r="AU233" s="148"/>
      <c r="AV233" s="148"/>
      <c r="AW233" s="148"/>
      <c r="AX233" s="148"/>
      <c r="BA233" s="149">
        <v>18.7</v>
      </c>
      <c r="BB233" s="149">
        <v>0</v>
      </c>
      <c r="BC233" s="149">
        <v>34.700000000000003</v>
      </c>
      <c r="BD233" s="149">
        <v>0</v>
      </c>
      <c r="BE233" s="149">
        <v>0</v>
      </c>
      <c r="BF233" s="149">
        <v>0</v>
      </c>
      <c r="BG233" s="149">
        <v>0</v>
      </c>
      <c r="BH233" s="149">
        <v>0</v>
      </c>
      <c r="BI233" s="149">
        <v>0</v>
      </c>
      <c r="BJ233" s="149">
        <v>0</v>
      </c>
      <c r="BK233" s="149">
        <v>0</v>
      </c>
      <c r="BL233" s="149">
        <v>0</v>
      </c>
      <c r="BM233" s="149">
        <v>0</v>
      </c>
      <c r="BN233" s="149">
        <v>0</v>
      </c>
    </row>
    <row r="234" spans="1:69">
      <c r="A234" s="1" t="s">
        <v>3436</v>
      </c>
      <c r="B234" s="1" t="s">
        <v>2250</v>
      </c>
      <c r="C234" s="1" t="s">
        <v>5157</v>
      </c>
      <c r="D234" s="1" t="s">
        <v>5158</v>
      </c>
      <c r="E234" s="145">
        <v>35589</v>
      </c>
      <c r="F234" s="145" t="s">
        <v>5160</v>
      </c>
      <c r="G234" s="146">
        <v>39814</v>
      </c>
      <c r="H234" s="146">
        <v>40178</v>
      </c>
      <c r="I234" s="145">
        <v>2009</v>
      </c>
      <c r="J234" s="145">
        <v>12</v>
      </c>
      <c r="K234" s="145">
        <v>24</v>
      </c>
      <c r="M234" s="145">
        <v>43</v>
      </c>
      <c r="Y234" s="147">
        <v>24</v>
      </c>
      <c r="Z234" s="147">
        <v>0</v>
      </c>
      <c r="AA234" s="147">
        <v>43</v>
      </c>
      <c r="AB234" s="147">
        <v>0</v>
      </c>
      <c r="AC234" s="147">
        <v>0</v>
      </c>
      <c r="AD234" s="147">
        <v>0</v>
      </c>
      <c r="AE234" s="147">
        <v>0</v>
      </c>
      <c r="AF234" s="147">
        <v>0</v>
      </c>
      <c r="AG234" s="147">
        <v>0</v>
      </c>
      <c r="AH234" s="147">
        <v>0</v>
      </c>
      <c r="AI234" s="147">
        <v>0</v>
      </c>
      <c r="AJ234" s="147">
        <v>0</v>
      </c>
      <c r="AK234" s="147">
        <v>0</v>
      </c>
      <c r="AL234" s="147">
        <v>0</v>
      </c>
      <c r="AM234" s="148">
        <v>24</v>
      </c>
      <c r="AN234" s="148"/>
      <c r="AO234" s="148">
        <v>43</v>
      </c>
      <c r="AP234" s="148"/>
      <c r="AQ234" s="148"/>
      <c r="AR234" s="148"/>
      <c r="AS234" s="148"/>
      <c r="AT234" s="148"/>
      <c r="AU234" s="148"/>
      <c r="AV234" s="148"/>
      <c r="AW234" s="148"/>
      <c r="AX234" s="148"/>
      <c r="BA234" s="149">
        <v>24</v>
      </c>
      <c r="BB234" s="149">
        <v>0</v>
      </c>
      <c r="BC234" s="149">
        <v>43</v>
      </c>
      <c r="BD234" s="149">
        <v>0</v>
      </c>
      <c r="BE234" s="149">
        <v>0</v>
      </c>
      <c r="BF234" s="149">
        <v>0</v>
      </c>
      <c r="BG234" s="149">
        <v>0</v>
      </c>
      <c r="BH234" s="149">
        <v>0</v>
      </c>
      <c r="BI234" s="149">
        <v>0</v>
      </c>
      <c r="BJ234" s="149">
        <v>0</v>
      </c>
      <c r="BK234" s="149">
        <v>0</v>
      </c>
      <c r="BL234" s="149">
        <v>0</v>
      </c>
      <c r="BM234" s="149">
        <v>0</v>
      </c>
      <c r="BN234" s="149">
        <v>0</v>
      </c>
    </row>
    <row r="235" spans="1:69">
      <c r="A235" s="1" t="s">
        <v>3166</v>
      </c>
      <c r="B235" s="1" t="s">
        <v>2250</v>
      </c>
      <c r="C235" s="1" t="s">
        <v>5157</v>
      </c>
      <c r="D235" s="1" t="s">
        <v>5184</v>
      </c>
      <c r="E235" s="145">
        <v>35590</v>
      </c>
      <c r="F235" s="145" t="s">
        <v>5186</v>
      </c>
      <c r="G235" s="146">
        <v>39814</v>
      </c>
      <c r="H235" s="146">
        <v>40178</v>
      </c>
      <c r="I235" s="145">
        <v>2009</v>
      </c>
      <c r="J235" s="145">
        <v>12</v>
      </c>
      <c r="N235" s="145">
        <v>86</v>
      </c>
      <c r="O235" s="1">
        <v>38</v>
      </c>
      <c r="P235" s="1">
        <v>12</v>
      </c>
      <c r="Q235" s="1">
        <v>35</v>
      </c>
      <c r="Y235" s="147">
        <v>0</v>
      </c>
      <c r="Z235" s="147">
        <v>0</v>
      </c>
      <c r="AA235" s="147">
        <v>0</v>
      </c>
      <c r="AB235" s="147">
        <v>86</v>
      </c>
      <c r="AC235" s="147">
        <v>38</v>
      </c>
      <c r="AD235" s="147">
        <v>12</v>
      </c>
      <c r="AE235" s="147">
        <v>35</v>
      </c>
      <c r="AF235" s="147">
        <v>0</v>
      </c>
      <c r="AG235" s="147">
        <v>0</v>
      </c>
      <c r="AH235" s="147">
        <v>0</v>
      </c>
      <c r="AI235" s="147">
        <v>0</v>
      </c>
      <c r="AJ235" s="147">
        <v>0</v>
      </c>
      <c r="AK235" s="147">
        <v>0</v>
      </c>
      <c r="AL235" s="147">
        <v>0</v>
      </c>
      <c r="AM235" s="148"/>
      <c r="AN235" s="148"/>
      <c r="AO235" s="148"/>
      <c r="AP235" s="148">
        <v>83.1</v>
      </c>
      <c r="AQ235" s="1">
        <v>34</v>
      </c>
      <c r="AR235" s="1">
        <v>16.2</v>
      </c>
      <c r="AS235" s="156">
        <v>31.7</v>
      </c>
      <c r="AT235" s="148"/>
      <c r="AU235" s="148"/>
      <c r="AV235" s="148"/>
      <c r="AW235" s="148"/>
      <c r="AX235" s="148"/>
      <c r="BA235" s="149">
        <v>0</v>
      </c>
      <c r="BB235" s="149">
        <v>0</v>
      </c>
      <c r="BC235" s="149">
        <v>0</v>
      </c>
      <c r="BD235" s="149">
        <v>83.1</v>
      </c>
      <c r="BE235" s="149">
        <v>34</v>
      </c>
      <c r="BF235" s="149">
        <v>16.2</v>
      </c>
      <c r="BG235" s="149">
        <v>31.7</v>
      </c>
      <c r="BH235" s="149">
        <v>0</v>
      </c>
      <c r="BI235" s="149">
        <v>0</v>
      </c>
      <c r="BJ235" s="149">
        <v>0</v>
      </c>
      <c r="BK235" s="149">
        <v>0</v>
      </c>
      <c r="BL235" s="149">
        <v>0</v>
      </c>
      <c r="BM235" s="149">
        <v>0</v>
      </c>
      <c r="BN235" s="149">
        <v>0</v>
      </c>
    </row>
    <row r="236" spans="1:69">
      <c r="A236" s="1" t="s">
        <v>2130</v>
      </c>
      <c r="B236" s="1" t="s">
        <v>2250</v>
      </c>
      <c r="C236" s="1" t="s">
        <v>5157</v>
      </c>
      <c r="D236" s="1" t="s">
        <v>5184</v>
      </c>
      <c r="E236" s="145">
        <v>35591</v>
      </c>
      <c r="F236" s="145" t="s">
        <v>5185</v>
      </c>
      <c r="G236" s="146">
        <v>39814</v>
      </c>
      <c r="H236" s="146">
        <v>40178</v>
      </c>
      <c r="I236" s="145">
        <v>2009</v>
      </c>
      <c r="J236" s="145">
        <v>12</v>
      </c>
      <c r="N236" s="145">
        <v>60</v>
      </c>
      <c r="O236" s="1">
        <v>27</v>
      </c>
      <c r="P236" s="1">
        <v>17</v>
      </c>
      <c r="Y236" s="147">
        <v>0</v>
      </c>
      <c r="Z236" s="147">
        <v>0</v>
      </c>
      <c r="AA236" s="147">
        <v>0</v>
      </c>
      <c r="AB236" s="147">
        <v>60</v>
      </c>
      <c r="AC236" s="147">
        <v>27</v>
      </c>
      <c r="AD236" s="147">
        <v>17</v>
      </c>
      <c r="AE236" s="147">
        <v>0</v>
      </c>
      <c r="AF236" s="147">
        <v>0</v>
      </c>
      <c r="AG236" s="147">
        <v>0</v>
      </c>
      <c r="AH236" s="147">
        <v>0</v>
      </c>
      <c r="AI236" s="147">
        <v>0</v>
      </c>
      <c r="AJ236" s="147">
        <v>0</v>
      </c>
      <c r="AK236" s="147">
        <v>0</v>
      </c>
      <c r="AL236" s="147">
        <v>0</v>
      </c>
      <c r="AM236" s="148"/>
      <c r="AN236" s="148"/>
      <c r="AO236" s="148"/>
      <c r="AP236" s="148">
        <v>60</v>
      </c>
      <c r="AQ236" s="1">
        <v>16.7</v>
      </c>
      <c r="AR236" s="1">
        <v>28.3</v>
      </c>
      <c r="AS236" s="148"/>
      <c r="AT236" s="148"/>
      <c r="AU236" s="148"/>
      <c r="AV236" s="148"/>
      <c r="AW236" s="148"/>
      <c r="AX236" s="148"/>
      <c r="BA236" s="149">
        <v>0</v>
      </c>
      <c r="BB236" s="149">
        <v>0</v>
      </c>
      <c r="BC236" s="149">
        <v>0</v>
      </c>
      <c r="BD236" s="149">
        <v>60</v>
      </c>
      <c r="BE236" s="149">
        <v>16.7</v>
      </c>
      <c r="BF236" s="149">
        <v>28.3</v>
      </c>
      <c r="BG236" s="149">
        <v>0</v>
      </c>
      <c r="BH236" s="149">
        <v>0</v>
      </c>
      <c r="BI236" s="149">
        <v>0</v>
      </c>
      <c r="BJ236" s="149">
        <v>0</v>
      </c>
      <c r="BK236" s="149">
        <v>0</v>
      </c>
      <c r="BL236" s="149">
        <v>0</v>
      </c>
      <c r="BM236" s="149">
        <v>0</v>
      </c>
      <c r="BN236" s="149">
        <v>0</v>
      </c>
    </row>
    <row r="237" spans="1:69">
      <c r="A237" s="1" t="s">
        <v>3583</v>
      </c>
      <c r="B237" s="1" t="s">
        <v>2251</v>
      </c>
      <c r="C237" s="1" t="s">
        <v>5157</v>
      </c>
      <c r="D237" s="1" t="s">
        <v>5158</v>
      </c>
      <c r="E237" s="145">
        <v>35592</v>
      </c>
      <c r="F237" s="145">
        <v>1</v>
      </c>
      <c r="G237" s="146">
        <v>39814</v>
      </c>
      <c r="H237" s="146">
        <v>40178</v>
      </c>
      <c r="I237" s="145">
        <v>2009</v>
      </c>
      <c r="J237" s="145">
        <v>12</v>
      </c>
      <c r="M237" s="145">
        <v>60</v>
      </c>
      <c r="Y237" s="147">
        <v>0</v>
      </c>
      <c r="Z237" s="147">
        <v>0</v>
      </c>
      <c r="AA237" s="147">
        <v>60</v>
      </c>
      <c r="AB237" s="147">
        <v>0</v>
      </c>
      <c r="AC237" s="147">
        <v>0</v>
      </c>
      <c r="AD237" s="147">
        <v>0</v>
      </c>
      <c r="AE237" s="147">
        <v>0</v>
      </c>
      <c r="AF237" s="147">
        <v>0</v>
      </c>
      <c r="AG237" s="147">
        <v>0</v>
      </c>
      <c r="AH237" s="147">
        <v>0</v>
      </c>
      <c r="AI237" s="147">
        <v>0</v>
      </c>
      <c r="AJ237" s="147">
        <v>0</v>
      </c>
      <c r="AK237" s="147">
        <v>0</v>
      </c>
      <c r="AL237" s="147">
        <v>0</v>
      </c>
      <c r="AM237" s="148">
        <v>3.5</v>
      </c>
      <c r="AN237" s="148"/>
      <c r="AO237" s="148">
        <v>54</v>
      </c>
      <c r="AP237" s="148"/>
      <c r="AQ237" s="148"/>
      <c r="AR237" s="148"/>
      <c r="AS237" s="148"/>
      <c r="AT237" s="148"/>
      <c r="AU237" s="148"/>
      <c r="AV237" s="148"/>
      <c r="AW237" s="148"/>
      <c r="AX237" s="148"/>
      <c r="BA237" s="149">
        <v>3.5</v>
      </c>
      <c r="BB237" s="149">
        <v>0</v>
      </c>
      <c r="BC237" s="149">
        <v>54</v>
      </c>
      <c r="BD237" s="149">
        <v>0</v>
      </c>
      <c r="BE237" s="149">
        <v>0</v>
      </c>
      <c r="BF237" s="149">
        <v>0</v>
      </c>
      <c r="BG237" s="149">
        <v>0</v>
      </c>
      <c r="BH237" s="149">
        <v>0</v>
      </c>
      <c r="BI237" s="149">
        <v>0</v>
      </c>
      <c r="BJ237" s="149">
        <v>0</v>
      </c>
      <c r="BK237" s="149">
        <v>0</v>
      </c>
      <c r="BL237" s="149">
        <v>0</v>
      </c>
      <c r="BM237" s="149">
        <v>0</v>
      </c>
      <c r="BN237" s="149">
        <v>0</v>
      </c>
    </row>
    <row r="238" spans="1:69">
      <c r="A238" s="1" t="s">
        <v>3166</v>
      </c>
      <c r="B238" s="1" t="s">
        <v>2250</v>
      </c>
      <c r="C238" s="1" t="s">
        <v>5157</v>
      </c>
      <c r="D238" s="1" t="s">
        <v>5184</v>
      </c>
      <c r="E238" s="145">
        <v>35593</v>
      </c>
      <c r="F238" s="145" t="s">
        <v>5186</v>
      </c>
      <c r="G238" s="146">
        <v>39814</v>
      </c>
      <c r="H238" s="146">
        <v>40178</v>
      </c>
      <c r="I238" s="145">
        <v>2009</v>
      </c>
      <c r="J238" s="145">
        <v>12</v>
      </c>
      <c r="N238" s="1">
        <v>100</v>
      </c>
      <c r="O238" s="1">
        <v>40</v>
      </c>
      <c r="P238" s="1">
        <v>40</v>
      </c>
      <c r="Q238" s="1">
        <v>55</v>
      </c>
      <c r="Y238" s="147">
        <v>0</v>
      </c>
      <c r="Z238" s="147">
        <v>0</v>
      </c>
      <c r="AA238" s="147">
        <v>0</v>
      </c>
      <c r="AB238" s="147">
        <v>100</v>
      </c>
      <c r="AC238" s="147">
        <v>40</v>
      </c>
      <c r="AD238" s="147">
        <v>40</v>
      </c>
      <c r="AE238" s="147">
        <v>55</v>
      </c>
      <c r="AF238" s="147">
        <v>0</v>
      </c>
      <c r="AG238" s="147">
        <v>0</v>
      </c>
      <c r="AH238" s="147">
        <v>0</v>
      </c>
      <c r="AI238" s="147">
        <v>0</v>
      </c>
      <c r="AJ238" s="147">
        <v>0</v>
      </c>
      <c r="AK238" s="147">
        <v>0</v>
      </c>
      <c r="AL238" s="147">
        <v>0</v>
      </c>
      <c r="AM238" s="148"/>
      <c r="AN238" s="148"/>
      <c r="AO238" s="148"/>
      <c r="AP238" s="148">
        <v>95.1</v>
      </c>
      <c r="AQ238" s="1">
        <v>50.5</v>
      </c>
      <c r="AR238" s="1">
        <v>23.5</v>
      </c>
      <c r="AS238" s="156">
        <v>52.6</v>
      </c>
      <c r="AT238" s="148"/>
      <c r="AU238" s="148"/>
      <c r="AV238" s="148"/>
      <c r="AW238" s="148"/>
      <c r="AX238" s="148"/>
      <c r="BA238" s="149">
        <v>0</v>
      </c>
      <c r="BB238" s="149">
        <v>0</v>
      </c>
      <c r="BC238" s="149">
        <v>0</v>
      </c>
      <c r="BD238" s="149">
        <v>95.1</v>
      </c>
      <c r="BE238" s="149">
        <v>50.5</v>
      </c>
      <c r="BF238" s="149">
        <v>23.5</v>
      </c>
      <c r="BG238" s="149">
        <v>52.6</v>
      </c>
      <c r="BH238" s="149">
        <v>0</v>
      </c>
      <c r="BI238" s="149">
        <v>0</v>
      </c>
      <c r="BJ238" s="149">
        <v>0</v>
      </c>
      <c r="BK238" s="149">
        <v>0</v>
      </c>
      <c r="BL238" s="149">
        <v>0</v>
      </c>
      <c r="BM238" s="149">
        <v>0</v>
      </c>
      <c r="BN238" s="149">
        <v>0</v>
      </c>
    </row>
    <row r="239" spans="1:69">
      <c r="A239" s="1" t="s">
        <v>4287</v>
      </c>
      <c r="B239" s="1" t="s">
        <v>2250</v>
      </c>
      <c r="C239" s="1" t="s">
        <v>5157</v>
      </c>
      <c r="D239" s="1" t="s">
        <v>5184</v>
      </c>
      <c r="E239" s="145">
        <v>35594</v>
      </c>
      <c r="F239" s="145">
        <v>11</v>
      </c>
      <c r="G239" s="146">
        <v>39814</v>
      </c>
      <c r="H239" s="146">
        <v>40178</v>
      </c>
      <c r="I239" s="145">
        <v>2009</v>
      </c>
      <c r="J239" s="145">
        <v>12</v>
      </c>
      <c r="K239" s="155">
        <v>33</v>
      </c>
      <c r="M239" s="158">
        <v>60</v>
      </c>
      <c r="N239" s="145">
        <v>84</v>
      </c>
      <c r="O239" s="145">
        <v>25</v>
      </c>
      <c r="P239" s="1">
        <v>15</v>
      </c>
      <c r="Y239" s="147">
        <v>33</v>
      </c>
      <c r="Z239" s="147">
        <v>0</v>
      </c>
      <c r="AA239" s="147">
        <v>60</v>
      </c>
      <c r="AB239" s="147">
        <v>84</v>
      </c>
      <c r="AC239" s="147">
        <v>25</v>
      </c>
      <c r="AD239" s="147">
        <v>15</v>
      </c>
      <c r="AE239" s="147">
        <v>0</v>
      </c>
      <c r="AF239" s="147">
        <v>0</v>
      </c>
      <c r="AG239" s="147">
        <v>0</v>
      </c>
      <c r="AH239" s="147">
        <v>0</v>
      </c>
      <c r="AI239" s="147">
        <v>0</v>
      </c>
      <c r="AJ239" s="147">
        <v>0</v>
      </c>
      <c r="AK239" s="147">
        <v>0</v>
      </c>
      <c r="AL239" s="147">
        <v>0</v>
      </c>
      <c r="AM239" s="1">
        <v>33</v>
      </c>
      <c r="AN239" s="1"/>
      <c r="AO239" s="1">
        <v>60</v>
      </c>
      <c r="AP239" s="152">
        <v>84</v>
      </c>
      <c r="AQ239" s="148">
        <v>25</v>
      </c>
      <c r="AR239" s="148">
        <v>15</v>
      </c>
      <c r="AS239" s="148"/>
      <c r="AT239" s="148"/>
      <c r="AU239" s="148"/>
      <c r="AV239" s="148"/>
      <c r="AW239" s="148"/>
      <c r="AX239" s="148"/>
      <c r="BA239" s="149">
        <v>33</v>
      </c>
      <c r="BB239" s="149">
        <v>0</v>
      </c>
      <c r="BC239" s="149">
        <v>60</v>
      </c>
      <c r="BD239" s="149">
        <v>84</v>
      </c>
      <c r="BE239" s="149">
        <v>25</v>
      </c>
      <c r="BF239" s="149">
        <v>15</v>
      </c>
      <c r="BG239" s="149">
        <v>0</v>
      </c>
      <c r="BH239" s="149">
        <v>0</v>
      </c>
      <c r="BI239" s="149">
        <v>0</v>
      </c>
      <c r="BJ239" s="149">
        <v>0</v>
      </c>
      <c r="BK239" s="149">
        <v>0</v>
      </c>
      <c r="BL239" s="149">
        <v>0</v>
      </c>
      <c r="BM239" s="149">
        <v>0</v>
      </c>
      <c r="BN239" s="149">
        <v>0</v>
      </c>
      <c r="BQ239" s="1" t="s">
        <v>5201</v>
      </c>
    </row>
    <row r="240" spans="1:69">
      <c r="A240" s="1" t="s">
        <v>2130</v>
      </c>
      <c r="B240" s="1" t="s">
        <v>2250</v>
      </c>
      <c r="C240" s="1" t="s">
        <v>5157</v>
      </c>
      <c r="D240" s="1" t="s">
        <v>5158</v>
      </c>
      <c r="E240" s="145">
        <v>35595</v>
      </c>
      <c r="F240" s="145" t="s">
        <v>5186</v>
      </c>
      <c r="G240" s="146">
        <v>39814</v>
      </c>
      <c r="H240" s="146">
        <v>40178</v>
      </c>
      <c r="I240" s="145">
        <v>2009</v>
      </c>
      <c r="J240" s="145">
        <v>12</v>
      </c>
      <c r="M240" s="145">
        <v>44</v>
      </c>
      <c r="N240" s="145">
        <v>132</v>
      </c>
      <c r="O240" s="153">
        <v>48</v>
      </c>
      <c r="P240" s="153">
        <v>32</v>
      </c>
      <c r="Y240" s="147">
        <v>0</v>
      </c>
      <c r="Z240" s="147">
        <v>0</v>
      </c>
      <c r="AA240" s="147">
        <v>44</v>
      </c>
      <c r="AB240" s="147">
        <v>132</v>
      </c>
      <c r="AC240" s="147">
        <v>48</v>
      </c>
      <c r="AD240" s="147">
        <v>32</v>
      </c>
      <c r="AE240" s="147">
        <v>0</v>
      </c>
      <c r="AF240" s="147">
        <v>0</v>
      </c>
      <c r="AG240" s="147">
        <v>0</v>
      </c>
      <c r="AH240" s="147">
        <v>0</v>
      </c>
      <c r="AI240" s="147">
        <v>0</v>
      </c>
      <c r="AJ240" s="147">
        <v>0</v>
      </c>
      <c r="AK240" s="147">
        <v>0</v>
      </c>
      <c r="AL240" s="147">
        <v>0</v>
      </c>
      <c r="AM240" s="148">
        <v>1.7</v>
      </c>
      <c r="AN240" s="148"/>
      <c r="AO240" s="148">
        <v>40</v>
      </c>
      <c r="AP240" s="148">
        <v>132</v>
      </c>
      <c r="AQ240" s="154">
        <v>31.3</v>
      </c>
      <c r="AR240" s="156">
        <v>50.4</v>
      </c>
      <c r="AS240" s="148"/>
      <c r="AT240" s="148"/>
      <c r="AU240" s="148"/>
      <c r="AV240" s="148"/>
      <c r="AW240" s="148"/>
      <c r="AX240" s="148"/>
      <c r="BA240" s="149">
        <v>1.7</v>
      </c>
      <c r="BB240" s="149">
        <v>0</v>
      </c>
      <c r="BC240" s="149">
        <v>40</v>
      </c>
      <c r="BD240" s="149">
        <v>132</v>
      </c>
      <c r="BE240" s="149">
        <v>31.3</v>
      </c>
      <c r="BF240" s="149">
        <v>50.4</v>
      </c>
      <c r="BG240" s="149">
        <v>0</v>
      </c>
      <c r="BH240" s="149">
        <v>0</v>
      </c>
      <c r="BI240" s="149">
        <v>0</v>
      </c>
      <c r="BJ240" s="149">
        <v>0</v>
      </c>
      <c r="BK240" s="149">
        <v>0</v>
      </c>
      <c r="BL240" s="149">
        <v>0</v>
      </c>
      <c r="BM240" s="149">
        <v>0</v>
      </c>
      <c r="BN240" s="149">
        <v>0</v>
      </c>
    </row>
    <row r="241" spans="1:69">
      <c r="A241" s="1" t="s">
        <v>2027</v>
      </c>
      <c r="B241" s="1" t="s">
        <v>2250</v>
      </c>
      <c r="C241" s="1" t="s">
        <v>5157</v>
      </c>
      <c r="D241" s="1" t="s">
        <v>5184</v>
      </c>
      <c r="E241" s="145">
        <v>35596</v>
      </c>
      <c r="F241" s="145" t="s">
        <v>5186</v>
      </c>
      <c r="G241" s="146">
        <v>39814</v>
      </c>
      <c r="H241" s="146">
        <v>40178</v>
      </c>
      <c r="I241" s="145">
        <v>2009</v>
      </c>
      <c r="J241" s="145">
        <v>12</v>
      </c>
      <c r="N241" s="145">
        <v>48</v>
      </c>
      <c r="O241" s="153">
        <v>20</v>
      </c>
      <c r="P241" s="1">
        <v>10</v>
      </c>
      <c r="Y241" s="147">
        <v>0</v>
      </c>
      <c r="Z241" s="147">
        <v>0</v>
      </c>
      <c r="AA241" s="147">
        <v>0</v>
      </c>
      <c r="AB241" s="147">
        <v>48</v>
      </c>
      <c r="AC241" s="147">
        <v>20</v>
      </c>
      <c r="AD241" s="147">
        <v>10</v>
      </c>
      <c r="AE241" s="147">
        <v>0</v>
      </c>
      <c r="AF241" s="147">
        <v>0</v>
      </c>
      <c r="AG241" s="147">
        <v>0</v>
      </c>
      <c r="AH241" s="147">
        <v>0</v>
      </c>
      <c r="AI241" s="147">
        <v>0</v>
      </c>
      <c r="AJ241" s="147">
        <v>0</v>
      </c>
      <c r="AK241" s="147">
        <v>0</v>
      </c>
      <c r="AL241" s="147">
        <v>0</v>
      </c>
      <c r="AM241" s="148"/>
      <c r="AN241" s="148"/>
      <c r="AO241" s="148"/>
      <c r="AP241" s="148">
        <v>43.6</v>
      </c>
      <c r="AQ241" s="154">
        <v>11.9</v>
      </c>
      <c r="AR241" s="156">
        <v>18.399999999999999</v>
      </c>
      <c r="AS241" s="148"/>
      <c r="AT241" s="148"/>
      <c r="AU241" s="148"/>
      <c r="AV241" s="148"/>
      <c r="AW241" s="148"/>
      <c r="AX241" s="148"/>
      <c r="BA241" s="149">
        <v>0</v>
      </c>
      <c r="BB241" s="149">
        <v>0</v>
      </c>
      <c r="BC241" s="149">
        <v>0</v>
      </c>
      <c r="BD241" s="149">
        <v>43.6</v>
      </c>
      <c r="BE241" s="149">
        <v>11.9</v>
      </c>
      <c r="BF241" s="149">
        <v>18.399999999999999</v>
      </c>
      <c r="BG241" s="149">
        <v>0</v>
      </c>
      <c r="BH241" s="149">
        <v>0</v>
      </c>
      <c r="BI241" s="149">
        <v>0</v>
      </c>
      <c r="BJ241" s="149">
        <v>0</v>
      </c>
      <c r="BK241" s="149">
        <v>0</v>
      </c>
      <c r="BL241" s="149">
        <v>0</v>
      </c>
      <c r="BM241" s="149">
        <v>0</v>
      </c>
      <c r="BN241" s="149">
        <v>0</v>
      </c>
    </row>
    <row r="242" spans="1:69">
      <c r="A242" s="1" t="s">
        <v>4287</v>
      </c>
      <c r="B242" s="1" t="s">
        <v>2250</v>
      </c>
      <c r="C242" s="1" t="s">
        <v>5157</v>
      </c>
      <c r="D242" s="1" t="s">
        <v>5158</v>
      </c>
      <c r="E242" s="145">
        <v>35597</v>
      </c>
      <c r="F242" s="145" t="s">
        <v>5186</v>
      </c>
      <c r="G242" s="146">
        <v>39814</v>
      </c>
      <c r="H242" s="146">
        <v>39933</v>
      </c>
      <c r="I242" s="145">
        <v>2009</v>
      </c>
      <c r="J242" s="145">
        <v>4</v>
      </c>
      <c r="M242" s="145">
        <v>22</v>
      </c>
      <c r="N242" s="145">
        <v>160</v>
      </c>
      <c r="O242" s="153">
        <v>48</v>
      </c>
      <c r="P242" s="153">
        <v>32</v>
      </c>
      <c r="Q242" s="153">
        <v>30</v>
      </c>
      <c r="Y242" s="147">
        <v>0</v>
      </c>
      <c r="Z242" s="147">
        <v>0</v>
      </c>
      <c r="AA242" s="147">
        <v>7.333333333333333</v>
      </c>
      <c r="AB242" s="147">
        <v>53.333333333333336</v>
      </c>
      <c r="AC242" s="147">
        <v>16</v>
      </c>
      <c r="AD242" s="147">
        <v>10.666666666666666</v>
      </c>
      <c r="AE242" s="147">
        <v>10</v>
      </c>
      <c r="AF242" s="147">
        <v>0</v>
      </c>
      <c r="AG242" s="147">
        <v>0</v>
      </c>
      <c r="AH242" s="147">
        <v>0</v>
      </c>
      <c r="AI242" s="147">
        <v>0</v>
      </c>
      <c r="AJ242" s="147">
        <v>0</v>
      </c>
      <c r="AK242" s="147">
        <v>0</v>
      </c>
      <c r="AL242" s="147">
        <v>0</v>
      </c>
      <c r="AM242" s="148">
        <v>1.7</v>
      </c>
      <c r="AN242" s="148"/>
      <c r="AO242" s="148">
        <v>19.5</v>
      </c>
      <c r="AP242" s="148">
        <v>137.19999999999999</v>
      </c>
      <c r="AQ242" s="154">
        <v>34.5</v>
      </c>
      <c r="AR242" s="156">
        <v>22</v>
      </c>
      <c r="AS242" s="156">
        <v>30</v>
      </c>
      <c r="AT242" s="148"/>
      <c r="AU242" s="148"/>
      <c r="AV242" s="148"/>
      <c r="AW242" s="148"/>
      <c r="AX242" s="148"/>
      <c r="BA242" s="149">
        <v>0.56666666666666665</v>
      </c>
      <c r="BB242" s="149">
        <v>0</v>
      </c>
      <c r="BC242" s="149">
        <v>6.5</v>
      </c>
      <c r="BD242" s="149">
        <v>45.733333333333327</v>
      </c>
      <c r="BE242" s="149">
        <v>11.5</v>
      </c>
      <c r="BF242" s="149">
        <v>7.333333333333333</v>
      </c>
      <c r="BG242" s="149">
        <v>10</v>
      </c>
      <c r="BH242" s="149">
        <v>0</v>
      </c>
      <c r="BI242" s="149">
        <v>0</v>
      </c>
      <c r="BJ242" s="149">
        <v>0</v>
      </c>
      <c r="BK242" s="149">
        <v>0</v>
      </c>
      <c r="BL242" s="149">
        <v>0</v>
      </c>
      <c r="BM242" s="149">
        <v>0</v>
      </c>
      <c r="BN242" s="149">
        <v>0</v>
      </c>
    </row>
    <row r="243" spans="1:69">
      <c r="A243" s="1" t="s">
        <v>4287</v>
      </c>
      <c r="B243" s="1" t="s">
        <v>2250</v>
      </c>
      <c r="C243" s="1" t="s">
        <v>5157</v>
      </c>
      <c r="D243" s="1" t="s">
        <v>5158</v>
      </c>
      <c r="E243" s="145">
        <v>35597</v>
      </c>
      <c r="F243" s="145" t="s">
        <v>5186</v>
      </c>
      <c r="G243" s="146">
        <v>39934</v>
      </c>
      <c r="H243" s="146">
        <v>40178</v>
      </c>
      <c r="I243" s="145">
        <v>2009</v>
      </c>
      <c r="J243" s="145">
        <v>8</v>
      </c>
      <c r="M243" s="145">
        <v>22</v>
      </c>
      <c r="N243" s="145">
        <v>160</v>
      </c>
      <c r="O243" s="153">
        <v>43</v>
      </c>
      <c r="P243" s="153">
        <v>27</v>
      </c>
      <c r="Q243" s="153">
        <v>30</v>
      </c>
      <c r="Y243" s="147">
        <v>0</v>
      </c>
      <c r="Z243" s="147">
        <v>0</v>
      </c>
      <c r="AA243" s="147">
        <v>14.666666666666666</v>
      </c>
      <c r="AB243" s="147">
        <v>106.66666666666667</v>
      </c>
      <c r="AC243" s="147">
        <v>28.666666666666668</v>
      </c>
      <c r="AD243" s="147">
        <v>18</v>
      </c>
      <c r="AE243" s="147">
        <v>20</v>
      </c>
      <c r="AF243" s="147">
        <v>0</v>
      </c>
      <c r="AG243" s="147">
        <v>0</v>
      </c>
      <c r="AH243" s="147">
        <v>0</v>
      </c>
      <c r="AI243" s="147">
        <v>0</v>
      </c>
      <c r="AJ243" s="147">
        <v>0</v>
      </c>
      <c r="AK243" s="147">
        <v>0</v>
      </c>
      <c r="AL243" s="147">
        <v>0</v>
      </c>
      <c r="AM243" s="148">
        <v>1.7</v>
      </c>
      <c r="AN243" s="148"/>
      <c r="AO243" s="148">
        <v>19.5</v>
      </c>
      <c r="AP243" s="148">
        <v>137.19999999999999</v>
      </c>
      <c r="AQ243" s="154">
        <v>34.5</v>
      </c>
      <c r="AR243" s="156">
        <v>22</v>
      </c>
      <c r="AS243" s="156">
        <v>30</v>
      </c>
      <c r="AT243" s="148"/>
      <c r="AU243" s="148"/>
      <c r="AV243" s="148"/>
      <c r="AW243" s="148"/>
      <c r="AX243" s="148"/>
      <c r="BA243" s="149">
        <v>1.1333333333333333</v>
      </c>
      <c r="BB243" s="149">
        <v>0</v>
      </c>
      <c r="BC243" s="149">
        <v>13</v>
      </c>
      <c r="BD243" s="149">
        <v>91.466666666666654</v>
      </c>
      <c r="BE243" s="149">
        <v>23</v>
      </c>
      <c r="BF243" s="149">
        <v>14.666666666666666</v>
      </c>
      <c r="BG243" s="149">
        <v>20</v>
      </c>
      <c r="BH243" s="149">
        <v>0</v>
      </c>
      <c r="BI243" s="149">
        <v>0</v>
      </c>
      <c r="BJ243" s="149">
        <v>0</v>
      </c>
      <c r="BK243" s="149">
        <v>0</v>
      </c>
      <c r="BL243" s="149">
        <v>0</v>
      </c>
      <c r="BM243" s="149">
        <v>0</v>
      </c>
      <c r="BN243" s="149">
        <v>0</v>
      </c>
    </row>
    <row r="244" spans="1:69">
      <c r="A244" s="1" t="s">
        <v>4617</v>
      </c>
      <c r="B244" s="1" t="s">
        <v>2250</v>
      </c>
      <c r="C244" s="1" t="s">
        <v>5157</v>
      </c>
      <c r="D244" s="1" t="s">
        <v>5158</v>
      </c>
      <c r="E244" s="145">
        <v>35599</v>
      </c>
      <c r="F244" s="145">
        <v>1</v>
      </c>
      <c r="G244" s="146">
        <v>39814</v>
      </c>
      <c r="H244" s="146">
        <v>40178</v>
      </c>
      <c r="I244" s="145">
        <v>2009</v>
      </c>
      <c r="J244" s="145">
        <v>12</v>
      </c>
      <c r="K244" s="145">
        <v>11</v>
      </c>
      <c r="M244" s="145">
        <v>20</v>
      </c>
      <c r="Y244" s="147">
        <v>11</v>
      </c>
      <c r="Z244" s="147">
        <v>0</v>
      </c>
      <c r="AA244" s="147">
        <v>20</v>
      </c>
      <c r="AB244" s="147">
        <v>0</v>
      </c>
      <c r="AC244" s="147">
        <v>0</v>
      </c>
      <c r="AD244" s="147">
        <v>0</v>
      </c>
      <c r="AE244" s="147">
        <v>0</v>
      </c>
      <c r="AF244" s="147">
        <v>0</v>
      </c>
      <c r="AG244" s="147">
        <v>0</v>
      </c>
      <c r="AH244" s="147">
        <v>0</v>
      </c>
      <c r="AI244" s="147">
        <v>0</v>
      </c>
      <c r="AJ244" s="147">
        <v>0</v>
      </c>
      <c r="AK244" s="147">
        <v>0</v>
      </c>
      <c r="AL244" s="147">
        <v>0</v>
      </c>
      <c r="AM244" s="148">
        <v>10.5</v>
      </c>
      <c r="AN244" s="148"/>
      <c r="AO244" s="148">
        <v>20.5</v>
      </c>
      <c r="AP244" s="148"/>
      <c r="AQ244" s="148"/>
      <c r="AR244" s="148"/>
      <c r="AS244" s="148"/>
      <c r="AT244" s="148"/>
      <c r="AU244" s="148"/>
      <c r="AV244" s="148"/>
      <c r="AW244" s="148"/>
      <c r="AX244" s="148"/>
      <c r="BA244" s="149">
        <v>10.5</v>
      </c>
      <c r="BB244" s="149">
        <v>0</v>
      </c>
      <c r="BC244" s="149">
        <v>20.5</v>
      </c>
      <c r="BD244" s="149">
        <v>0</v>
      </c>
      <c r="BE244" s="149">
        <v>0</v>
      </c>
      <c r="BF244" s="149">
        <v>0</v>
      </c>
      <c r="BG244" s="149">
        <v>0</v>
      </c>
      <c r="BH244" s="149">
        <v>0</v>
      </c>
      <c r="BI244" s="149">
        <v>0</v>
      </c>
      <c r="BJ244" s="149">
        <v>0</v>
      </c>
      <c r="BK244" s="149">
        <v>0</v>
      </c>
      <c r="BL244" s="149">
        <v>0</v>
      </c>
      <c r="BM244" s="149">
        <v>0</v>
      </c>
      <c r="BN244" s="149">
        <v>0</v>
      </c>
    </row>
    <row r="245" spans="1:69">
      <c r="A245" s="1" t="s">
        <v>3166</v>
      </c>
      <c r="B245" s="1" t="s">
        <v>5197</v>
      </c>
      <c r="C245" s="1" t="s">
        <v>5157</v>
      </c>
      <c r="D245" s="1" t="s">
        <v>5184</v>
      </c>
      <c r="E245" s="145">
        <v>35600</v>
      </c>
      <c r="F245" s="145">
        <v>1</v>
      </c>
      <c r="G245" s="146">
        <v>39814</v>
      </c>
      <c r="H245" s="146">
        <v>40178</v>
      </c>
      <c r="I245" s="145">
        <v>2009</v>
      </c>
      <c r="J245" s="145">
        <v>12</v>
      </c>
      <c r="N245" s="145">
        <v>70</v>
      </c>
      <c r="Y245" s="147">
        <v>0</v>
      </c>
      <c r="Z245" s="147">
        <v>0</v>
      </c>
      <c r="AA245" s="147">
        <v>0</v>
      </c>
      <c r="AB245" s="147">
        <v>70</v>
      </c>
      <c r="AC245" s="147">
        <v>0</v>
      </c>
      <c r="AD245" s="147">
        <v>0</v>
      </c>
      <c r="AE245" s="147">
        <v>0</v>
      </c>
      <c r="AF245" s="147">
        <v>0</v>
      </c>
      <c r="AG245" s="147">
        <v>0</v>
      </c>
      <c r="AH245" s="147">
        <v>0</v>
      </c>
      <c r="AI245" s="147">
        <v>0</v>
      </c>
      <c r="AJ245" s="147">
        <v>0</v>
      </c>
      <c r="AK245" s="147">
        <v>0</v>
      </c>
      <c r="AL245" s="147">
        <v>0</v>
      </c>
      <c r="AM245" s="148"/>
      <c r="AN245" s="148"/>
      <c r="AO245" s="148"/>
      <c r="AP245" s="148">
        <v>56.4</v>
      </c>
      <c r="AQ245" s="148"/>
      <c r="AR245" s="148"/>
      <c r="AS245" s="148"/>
      <c r="AT245" s="148"/>
      <c r="AU245" s="148"/>
      <c r="AV245" s="148"/>
      <c r="AW245" s="148"/>
      <c r="AX245" s="148"/>
      <c r="BA245" s="149">
        <v>0</v>
      </c>
      <c r="BB245" s="149">
        <v>0</v>
      </c>
      <c r="BC245" s="149">
        <v>0</v>
      </c>
      <c r="BD245" s="149">
        <v>56.4</v>
      </c>
      <c r="BE245" s="149">
        <v>0</v>
      </c>
      <c r="BF245" s="149">
        <v>0</v>
      </c>
      <c r="BG245" s="149">
        <v>0</v>
      </c>
      <c r="BH245" s="149">
        <v>0</v>
      </c>
      <c r="BI245" s="149">
        <v>0</v>
      </c>
      <c r="BJ245" s="149">
        <v>0</v>
      </c>
      <c r="BK245" s="149">
        <v>0</v>
      </c>
      <c r="BL245" s="149">
        <v>0</v>
      </c>
      <c r="BM245" s="149">
        <v>0</v>
      </c>
      <c r="BN245" s="149">
        <v>0</v>
      </c>
    </row>
    <row r="246" spans="1:69">
      <c r="A246" s="1" t="s">
        <v>3583</v>
      </c>
      <c r="B246" s="1" t="s">
        <v>2250</v>
      </c>
      <c r="C246" s="1" t="s">
        <v>5157</v>
      </c>
      <c r="D246" s="1" t="s">
        <v>5184</v>
      </c>
      <c r="E246" s="145">
        <v>35603</v>
      </c>
      <c r="F246" s="145" t="s">
        <v>5185</v>
      </c>
      <c r="G246" s="146">
        <v>39814</v>
      </c>
      <c r="H246" s="146">
        <v>40025</v>
      </c>
      <c r="I246" s="145">
        <v>2009</v>
      </c>
      <c r="J246" s="145">
        <v>7</v>
      </c>
      <c r="N246" s="145">
        <v>165</v>
      </c>
      <c r="O246" s="153">
        <v>100</v>
      </c>
      <c r="P246" s="1">
        <v>60</v>
      </c>
      <c r="Y246" s="147">
        <v>0</v>
      </c>
      <c r="Z246" s="147">
        <v>0</v>
      </c>
      <c r="AA246" s="147">
        <v>0</v>
      </c>
      <c r="AB246" s="147">
        <v>96.25</v>
      </c>
      <c r="AC246" s="147">
        <v>58.333333333333336</v>
      </c>
      <c r="AD246" s="147">
        <v>35</v>
      </c>
      <c r="AE246" s="147">
        <v>0</v>
      </c>
      <c r="AF246" s="147">
        <v>0</v>
      </c>
      <c r="AG246" s="147">
        <v>0</v>
      </c>
      <c r="AH246" s="147">
        <v>0</v>
      </c>
      <c r="AI246" s="147">
        <v>0</v>
      </c>
      <c r="AJ246" s="147">
        <v>0</v>
      </c>
      <c r="AK246" s="147">
        <v>0</v>
      </c>
      <c r="AL246" s="147">
        <v>0</v>
      </c>
      <c r="AM246" s="148"/>
      <c r="AN246" s="148"/>
      <c r="AO246" s="148"/>
      <c r="AP246" s="148">
        <v>152.1</v>
      </c>
      <c r="AQ246" s="154">
        <v>63.5</v>
      </c>
      <c r="AR246" s="156">
        <v>100</v>
      </c>
      <c r="AS246" s="148"/>
      <c r="AT246" s="148"/>
      <c r="AU246" s="148"/>
      <c r="AV246" s="148"/>
      <c r="AW246" s="148"/>
      <c r="AX246" s="148"/>
      <c r="BA246" s="149">
        <v>0</v>
      </c>
      <c r="BB246" s="149">
        <v>0</v>
      </c>
      <c r="BC246" s="149">
        <v>0</v>
      </c>
      <c r="BD246" s="149">
        <v>88.724999999999994</v>
      </c>
      <c r="BE246" s="149">
        <v>37.041666666666664</v>
      </c>
      <c r="BF246" s="149">
        <v>58.333333333333336</v>
      </c>
      <c r="BG246" s="149">
        <v>0</v>
      </c>
      <c r="BH246" s="149">
        <v>0</v>
      </c>
      <c r="BI246" s="149">
        <v>0</v>
      </c>
      <c r="BJ246" s="149">
        <v>0</v>
      </c>
      <c r="BK246" s="149">
        <v>0</v>
      </c>
      <c r="BL246" s="149">
        <v>0</v>
      </c>
      <c r="BM246" s="149">
        <v>0</v>
      </c>
      <c r="BN246" s="149">
        <v>0</v>
      </c>
    </row>
    <row r="247" spans="1:69">
      <c r="A247" s="1" t="s">
        <v>3583</v>
      </c>
      <c r="B247" s="1" t="s">
        <v>2250</v>
      </c>
      <c r="C247" s="1" t="s">
        <v>5157</v>
      </c>
      <c r="D247" s="1" t="s">
        <v>5184</v>
      </c>
      <c r="E247" s="145">
        <v>35603</v>
      </c>
      <c r="F247" s="145" t="s">
        <v>5186</v>
      </c>
      <c r="G247" s="146">
        <v>40026</v>
      </c>
      <c r="H247" s="146">
        <v>40178</v>
      </c>
      <c r="I247" s="145">
        <v>2009</v>
      </c>
      <c r="J247" s="145">
        <v>5</v>
      </c>
      <c r="N247" s="151">
        <v>165</v>
      </c>
      <c r="O247" s="145">
        <v>90</v>
      </c>
      <c r="P247" s="1">
        <v>60</v>
      </c>
      <c r="Y247" s="147">
        <v>0</v>
      </c>
      <c r="Z247" s="147">
        <v>0</v>
      </c>
      <c r="AA247" s="147">
        <v>0</v>
      </c>
      <c r="AB247" s="147">
        <v>68.75</v>
      </c>
      <c r="AC247" s="147">
        <v>37.5</v>
      </c>
      <c r="AD247" s="147">
        <v>25</v>
      </c>
      <c r="AE247" s="147">
        <v>0</v>
      </c>
      <c r="AF247" s="147">
        <v>0</v>
      </c>
      <c r="AG247" s="147">
        <v>0</v>
      </c>
      <c r="AH247" s="147">
        <v>0</v>
      </c>
      <c r="AI247" s="147">
        <v>0</v>
      </c>
      <c r="AJ247" s="147">
        <v>0</v>
      </c>
      <c r="AK247" s="147">
        <v>0</v>
      </c>
      <c r="AL247" s="147">
        <v>0</v>
      </c>
      <c r="AM247" s="1"/>
      <c r="AN247" s="1"/>
      <c r="AO247" s="1"/>
      <c r="AP247" s="152">
        <v>152.1</v>
      </c>
      <c r="AQ247" s="148">
        <v>63.5</v>
      </c>
      <c r="AR247" s="148">
        <v>100</v>
      </c>
      <c r="AS247" s="148"/>
      <c r="AT247" s="148"/>
      <c r="AU247" s="148"/>
      <c r="AV247" s="148"/>
      <c r="AW247" s="148"/>
      <c r="AX247" s="148"/>
      <c r="BA247" s="149">
        <v>0</v>
      </c>
      <c r="BB247" s="149">
        <v>0</v>
      </c>
      <c r="BC247" s="149">
        <v>0</v>
      </c>
      <c r="BD247" s="149">
        <v>63.375</v>
      </c>
      <c r="BE247" s="149">
        <v>26.458333333333332</v>
      </c>
      <c r="BF247" s="149">
        <v>41.666666666666664</v>
      </c>
      <c r="BG247" s="149">
        <v>0</v>
      </c>
      <c r="BH247" s="149">
        <v>0</v>
      </c>
      <c r="BI247" s="149">
        <v>0</v>
      </c>
      <c r="BJ247" s="149">
        <v>0</v>
      </c>
      <c r="BK247" s="149">
        <v>0</v>
      </c>
      <c r="BL247" s="149">
        <v>0</v>
      </c>
      <c r="BM247" s="149">
        <v>0</v>
      </c>
      <c r="BN247" s="149">
        <v>0</v>
      </c>
      <c r="BQ247" s="1" t="s">
        <v>5202</v>
      </c>
    </row>
    <row r="248" spans="1:69">
      <c r="A248" s="1" t="s">
        <v>2939</v>
      </c>
      <c r="B248" s="1" t="s">
        <v>5197</v>
      </c>
      <c r="C248" s="1" t="s">
        <v>5157</v>
      </c>
      <c r="D248" s="1" t="s">
        <v>5184</v>
      </c>
      <c r="E248" s="145">
        <v>35606</v>
      </c>
      <c r="F248" s="145">
        <v>1</v>
      </c>
      <c r="G248" s="146">
        <v>39814</v>
      </c>
      <c r="H248" s="146">
        <v>40178</v>
      </c>
      <c r="I248" s="145">
        <v>2009</v>
      </c>
      <c r="J248" s="145">
        <v>12</v>
      </c>
      <c r="N248" s="145">
        <v>45</v>
      </c>
      <c r="Y248" s="147">
        <v>0</v>
      </c>
      <c r="Z248" s="147">
        <v>0</v>
      </c>
      <c r="AA248" s="147">
        <v>0</v>
      </c>
      <c r="AB248" s="147">
        <v>45</v>
      </c>
      <c r="AC248" s="147">
        <v>0</v>
      </c>
      <c r="AD248" s="147">
        <v>0</v>
      </c>
      <c r="AE248" s="147">
        <v>0</v>
      </c>
      <c r="AF248" s="147">
        <v>0</v>
      </c>
      <c r="AG248" s="147">
        <v>0</v>
      </c>
      <c r="AH248" s="147">
        <v>0</v>
      </c>
      <c r="AI248" s="147">
        <v>0</v>
      </c>
      <c r="AJ248" s="147">
        <v>0</v>
      </c>
      <c r="AK248" s="147">
        <v>0</v>
      </c>
      <c r="AL248" s="147">
        <v>0</v>
      </c>
      <c r="AM248" s="148"/>
      <c r="AN248" s="148"/>
      <c r="AO248" s="148"/>
      <c r="AP248" s="148">
        <v>37.4</v>
      </c>
      <c r="AQ248" s="148"/>
      <c r="AR248" s="148"/>
      <c r="AS248" s="148"/>
      <c r="AT248" s="148"/>
      <c r="AU248" s="148"/>
      <c r="AV248" s="148"/>
      <c r="AW248" s="148"/>
      <c r="AX248" s="148"/>
      <c r="BA248" s="149">
        <v>0</v>
      </c>
      <c r="BB248" s="149">
        <v>0</v>
      </c>
      <c r="BC248" s="149">
        <v>0</v>
      </c>
      <c r="BD248" s="149">
        <v>37.4</v>
      </c>
      <c r="BE248" s="149">
        <v>0</v>
      </c>
      <c r="BF248" s="149">
        <v>0</v>
      </c>
      <c r="BG248" s="149">
        <v>0</v>
      </c>
      <c r="BH248" s="149">
        <v>0</v>
      </c>
      <c r="BI248" s="149">
        <v>0</v>
      </c>
      <c r="BJ248" s="149">
        <v>0</v>
      </c>
      <c r="BK248" s="149">
        <v>0</v>
      </c>
      <c r="BL248" s="149">
        <v>0</v>
      </c>
      <c r="BM248" s="149">
        <v>0</v>
      </c>
      <c r="BN248" s="149">
        <v>0</v>
      </c>
    </row>
    <row r="249" spans="1:69">
      <c r="A249" s="1" t="s">
        <v>4617</v>
      </c>
      <c r="B249" s="1" t="s">
        <v>5197</v>
      </c>
      <c r="C249" s="1" t="s">
        <v>5157</v>
      </c>
      <c r="D249" s="1" t="s">
        <v>5184</v>
      </c>
      <c r="E249" s="145">
        <v>35610</v>
      </c>
      <c r="F249" s="145">
        <v>1</v>
      </c>
      <c r="G249" s="146">
        <v>39814</v>
      </c>
      <c r="H249" s="146">
        <v>40178</v>
      </c>
      <c r="I249" s="145">
        <v>2009</v>
      </c>
      <c r="J249" s="145">
        <v>12</v>
      </c>
      <c r="N249" s="145">
        <v>60</v>
      </c>
      <c r="Y249" s="147">
        <v>0</v>
      </c>
      <c r="Z249" s="147">
        <v>0</v>
      </c>
      <c r="AA249" s="147">
        <v>0</v>
      </c>
      <c r="AB249" s="147">
        <v>60</v>
      </c>
      <c r="AC249" s="147">
        <v>0</v>
      </c>
      <c r="AD249" s="147">
        <v>0</v>
      </c>
      <c r="AE249" s="147">
        <v>0</v>
      </c>
      <c r="AF249" s="147">
        <v>0</v>
      </c>
      <c r="AG249" s="147">
        <v>0</v>
      </c>
      <c r="AH249" s="147">
        <v>0</v>
      </c>
      <c r="AI249" s="147">
        <v>0</v>
      </c>
      <c r="AJ249" s="147">
        <v>0</v>
      </c>
      <c r="AK249" s="147">
        <v>0</v>
      </c>
      <c r="AL249" s="147">
        <v>0</v>
      </c>
      <c r="AM249" s="148"/>
      <c r="AN249" s="148"/>
      <c r="AO249" s="148"/>
      <c r="AP249" s="148">
        <v>60</v>
      </c>
      <c r="AQ249" s="1"/>
      <c r="AR249" s="1"/>
      <c r="AS249" s="1"/>
      <c r="AT249" s="1"/>
      <c r="AU249" s="1"/>
      <c r="AV249" s="1"/>
      <c r="AW249" s="1"/>
      <c r="AX249" s="1"/>
      <c r="BA249" s="149">
        <v>0</v>
      </c>
      <c r="BB249" s="149">
        <v>0</v>
      </c>
      <c r="BC249" s="149">
        <v>0</v>
      </c>
      <c r="BD249" s="149">
        <v>60</v>
      </c>
      <c r="BE249" s="149">
        <v>0</v>
      </c>
      <c r="BF249" s="149">
        <v>0</v>
      </c>
      <c r="BG249" s="149">
        <v>0</v>
      </c>
      <c r="BH249" s="149">
        <v>0</v>
      </c>
      <c r="BI249" s="149">
        <v>0</v>
      </c>
      <c r="BJ249" s="149">
        <v>0</v>
      </c>
      <c r="BK249" s="149">
        <v>0</v>
      </c>
      <c r="BL249" s="149">
        <v>0</v>
      </c>
      <c r="BM249" s="149">
        <v>0</v>
      </c>
      <c r="BN249" s="149">
        <v>0</v>
      </c>
    </row>
    <row r="250" spans="1:69">
      <c r="A250" s="1" t="s">
        <v>2130</v>
      </c>
      <c r="B250" s="1" t="s">
        <v>5197</v>
      </c>
      <c r="C250" s="1" t="s">
        <v>5157</v>
      </c>
      <c r="D250" s="1" t="s">
        <v>5184</v>
      </c>
      <c r="E250" s="145">
        <v>35613</v>
      </c>
      <c r="F250" s="145">
        <v>1</v>
      </c>
      <c r="G250" s="146">
        <v>39814</v>
      </c>
      <c r="H250" s="146">
        <v>40178</v>
      </c>
      <c r="I250" s="145">
        <v>2009</v>
      </c>
      <c r="J250" s="145">
        <v>12</v>
      </c>
      <c r="N250" s="145">
        <v>62</v>
      </c>
      <c r="Y250" s="147">
        <v>0</v>
      </c>
      <c r="Z250" s="147">
        <v>0</v>
      </c>
      <c r="AA250" s="147">
        <v>0</v>
      </c>
      <c r="AB250" s="147">
        <v>62</v>
      </c>
      <c r="AC250" s="147">
        <v>0</v>
      </c>
      <c r="AD250" s="147">
        <v>0</v>
      </c>
      <c r="AE250" s="147">
        <v>0</v>
      </c>
      <c r="AF250" s="147">
        <v>0</v>
      </c>
      <c r="AG250" s="147">
        <v>0</v>
      </c>
      <c r="AH250" s="147">
        <v>0</v>
      </c>
      <c r="AI250" s="147">
        <v>0</v>
      </c>
      <c r="AJ250" s="147">
        <v>0</v>
      </c>
      <c r="AK250" s="147">
        <v>0</v>
      </c>
      <c r="AL250" s="147">
        <v>0</v>
      </c>
      <c r="AM250" s="148"/>
      <c r="AN250" s="148"/>
      <c r="AO250" s="148"/>
      <c r="AP250" s="148">
        <v>62</v>
      </c>
      <c r="AQ250" s="148"/>
      <c r="AR250" s="148"/>
      <c r="AS250" s="148"/>
      <c r="AT250" s="148"/>
      <c r="AU250" s="148"/>
      <c r="AV250" s="148"/>
      <c r="AW250" s="148"/>
      <c r="AX250" s="148"/>
      <c r="BA250" s="149">
        <v>0</v>
      </c>
      <c r="BB250" s="149">
        <v>0</v>
      </c>
      <c r="BC250" s="149">
        <v>0</v>
      </c>
      <c r="BD250" s="149">
        <v>62</v>
      </c>
      <c r="BE250" s="149">
        <v>0</v>
      </c>
      <c r="BF250" s="149">
        <v>0</v>
      </c>
      <c r="BG250" s="149">
        <v>0</v>
      </c>
      <c r="BH250" s="149">
        <v>0</v>
      </c>
      <c r="BI250" s="149">
        <v>0</v>
      </c>
      <c r="BJ250" s="149">
        <v>0</v>
      </c>
      <c r="BK250" s="149">
        <v>0</v>
      </c>
      <c r="BL250" s="149">
        <v>0</v>
      </c>
      <c r="BM250" s="149">
        <v>0</v>
      </c>
      <c r="BN250" s="149">
        <v>0</v>
      </c>
    </row>
    <row r="251" spans="1:69">
      <c r="A251" s="1" t="s">
        <v>2130</v>
      </c>
      <c r="B251" s="1" t="s">
        <v>5197</v>
      </c>
      <c r="C251" s="1" t="s">
        <v>5157</v>
      </c>
      <c r="D251" s="1" t="s">
        <v>5184</v>
      </c>
      <c r="E251" s="145">
        <v>35614</v>
      </c>
      <c r="F251" s="145">
        <v>1</v>
      </c>
      <c r="G251" s="146">
        <v>39814</v>
      </c>
      <c r="H251" s="146">
        <v>40178</v>
      </c>
      <c r="I251" s="145">
        <v>2009</v>
      </c>
      <c r="J251" s="145">
        <v>12</v>
      </c>
      <c r="N251" s="145">
        <v>65</v>
      </c>
      <c r="Y251" s="147">
        <v>0</v>
      </c>
      <c r="Z251" s="147">
        <v>0</v>
      </c>
      <c r="AA251" s="147">
        <v>0</v>
      </c>
      <c r="AB251" s="147">
        <v>65</v>
      </c>
      <c r="AC251" s="147">
        <v>0</v>
      </c>
      <c r="AD251" s="147">
        <v>0</v>
      </c>
      <c r="AE251" s="147">
        <v>0</v>
      </c>
      <c r="AF251" s="147">
        <v>0</v>
      </c>
      <c r="AG251" s="147">
        <v>0</v>
      </c>
      <c r="AH251" s="147">
        <v>0</v>
      </c>
      <c r="AI251" s="147">
        <v>0</v>
      </c>
      <c r="AJ251" s="147">
        <v>0</v>
      </c>
      <c r="AK251" s="147">
        <v>0</v>
      </c>
      <c r="AL251" s="147">
        <v>0</v>
      </c>
      <c r="AM251" s="148"/>
      <c r="AN251" s="148"/>
      <c r="AO251" s="148"/>
      <c r="AP251" s="148">
        <v>62.5</v>
      </c>
      <c r="AQ251" s="148"/>
      <c r="AR251" s="148"/>
      <c r="AS251" s="148"/>
      <c r="AT251" s="148"/>
      <c r="AU251" s="148"/>
      <c r="AV251" s="148"/>
      <c r="AW251" s="148"/>
      <c r="AX251" s="148"/>
      <c r="BA251" s="149">
        <v>0</v>
      </c>
      <c r="BB251" s="149">
        <v>0</v>
      </c>
      <c r="BC251" s="149">
        <v>0</v>
      </c>
      <c r="BD251" s="149">
        <v>62.5</v>
      </c>
      <c r="BE251" s="149">
        <v>0</v>
      </c>
      <c r="BF251" s="149">
        <v>0</v>
      </c>
      <c r="BG251" s="149">
        <v>0</v>
      </c>
      <c r="BH251" s="149">
        <v>0</v>
      </c>
      <c r="BI251" s="149">
        <v>0</v>
      </c>
      <c r="BJ251" s="149">
        <v>0</v>
      </c>
      <c r="BK251" s="149">
        <v>0</v>
      </c>
      <c r="BL251" s="149">
        <v>0</v>
      </c>
      <c r="BM251" s="149">
        <v>0</v>
      </c>
      <c r="BN251" s="149">
        <v>0</v>
      </c>
    </row>
    <row r="252" spans="1:69">
      <c r="A252" s="1" t="s">
        <v>2130</v>
      </c>
      <c r="B252" s="1" t="s">
        <v>2250</v>
      </c>
      <c r="C252" s="1" t="s">
        <v>5157</v>
      </c>
      <c r="D252" s="1" t="s">
        <v>5184</v>
      </c>
      <c r="E252" s="145">
        <v>35617</v>
      </c>
      <c r="F252" s="145" t="s">
        <v>5174</v>
      </c>
      <c r="G252" s="146">
        <v>39814</v>
      </c>
      <c r="H252" s="146">
        <v>40178</v>
      </c>
      <c r="I252" s="145">
        <v>2009</v>
      </c>
      <c r="J252" s="145">
        <v>12</v>
      </c>
      <c r="N252" s="145">
        <v>60</v>
      </c>
      <c r="O252" s="1">
        <v>70</v>
      </c>
      <c r="P252" s="1">
        <v>70</v>
      </c>
      <c r="Q252" s="1">
        <v>50</v>
      </c>
      <c r="Y252" s="147">
        <v>0</v>
      </c>
      <c r="Z252" s="147">
        <v>0</v>
      </c>
      <c r="AA252" s="147">
        <v>0</v>
      </c>
      <c r="AB252" s="147">
        <v>60</v>
      </c>
      <c r="AC252" s="147">
        <v>70</v>
      </c>
      <c r="AD252" s="147">
        <v>70</v>
      </c>
      <c r="AE252" s="147">
        <v>50</v>
      </c>
      <c r="AF252" s="147">
        <v>0</v>
      </c>
      <c r="AG252" s="147">
        <v>0</v>
      </c>
      <c r="AH252" s="147">
        <v>0</v>
      </c>
      <c r="AI252" s="147">
        <v>0</v>
      </c>
      <c r="AJ252" s="147">
        <v>0</v>
      </c>
      <c r="AK252" s="147">
        <v>0</v>
      </c>
      <c r="AL252" s="147">
        <v>0</v>
      </c>
      <c r="AM252" s="148"/>
      <c r="AN252" s="148"/>
      <c r="AO252" s="148"/>
      <c r="AP252" s="148">
        <v>60</v>
      </c>
      <c r="AQ252" s="1">
        <v>70</v>
      </c>
      <c r="AR252" s="1">
        <v>70</v>
      </c>
      <c r="AS252" s="156">
        <v>50</v>
      </c>
      <c r="AT252" s="148"/>
      <c r="AU252" s="148"/>
      <c r="AV252" s="148"/>
      <c r="AW252" s="148"/>
      <c r="AX252" s="148"/>
      <c r="BA252" s="149">
        <v>0</v>
      </c>
      <c r="BB252" s="149">
        <v>0</v>
      </c>
      <c r="BC252" s="149">
        <v>0</v>
      </c>
      <c r="BD252" s="149">
        <v>60</v>
      </c>
      <c r="BE252" s="149">
        <v>70</v>
      </c>
      <c r="BF252" s="149">
        <v>70</v>
      </c>
      <c r="BG252" s="149">
        <v>50</v>
      </c>
      <c r="BH252" s="149">
        <v>0</v>
      </c>
      <c r="BI252" s="149">
        <v>0</v>
      </c>
      <c r="BJ252" s="149">
        <v>0</v>
      </c>
      <c r="BK252" s="149">
        <v>0</v>
      </c>
      <c r="BL252" s="149">
        <v>0</v>
      </c>
      <c r="BM252" s="149">
        <v>0</v>
      </c>
      <c r="BN252" s="149">
        <v>0</v>
      </c>
      <c r="BQ252" s="1" t="s">
        <v>5203</v>
      </c>
    </row>
    <row r="253" spans="1:69">
      <c r="A253" s="1" t="s">
        <v>2130</v>
      </c>
      <c r="B253" s="1" t="s">
        <v>2250</v>
      </c>
      <c r="C253" s="1" t="s">
        <v>5157</v>
      </c>
      <c r="D253" s="1" t="s">
        <v>5184</v>
      </c>
      <c r="E253" s="145">
        <v>35622</v>
      </c>
      <c r="F253" s="145">
        <v>11</v>
      </c>
      <c r="G253" s="146">
        <v>39814</v>
      </c>
      <c r="H253" s="146">
        <v>40178</v>
      </c>
      <c r="I253" s="145">
        <v>2009</v>
      </c>
      <c r="J253" s="145">
        <v>12</v>
      </c>
      <c r="N253" s="155">
        <v>63</v>
      </c>
      <c r="O253" s="145">
        <v>20</v>
      </c>
      <c r="P253" s="1">
        <v>10</v>
      </c>
      <c r="Y253" s="147">
        <v>0</v>
      </c>
      <c r="Z253" s="147">
        <v>0</v>
      </c>
      <c r="AA253" s="147">
        <v>0</v>
      </c>
      <c r="AB253" s="147">
        <v>63</v>
      </c>
      <c r="AC253" s="147">
        <v>20</v>
      </c>
      <c r="AD253" s="147">
        <v>10</v>
      </c>
      <c r="AE253" s="147">
        <v>0</v>
      </c>
      <c r="AF253" s="147">
        <v>0</v>
      </c>
      <c r="AG253" s="147">
        <v>0</v>
      </c>
      <c r="AH253" s="147">
        <v>0</v>
      </c>
      <c r="AI253" s="147">
        <v>0</v>
      </c>
      <c r="AJ253" s="147">
        <v>0</v>
      </c>
      <c r="AK253" s="147">
        <v>0</v>
      </c>
      <c r="AL253" s="147">
        <v>0</v>
      </c>
      <c r="AM253" s="148"/>
      <c r="AN253" s="148"/>
      <c r="AO253" s="148"/>
      <c r="AP253" s="152">
        <v>63</v>
      </c>
      <c r="AQ253" s="148">
        <v>9.6999999999999993</v>
      </c>
      <c r="AR253" s="148">
        <v>21</v>
      </c>
      <c r="AS253" s="148"/>
      <c r="AT253" s="148"/>
      <c r="AU253" s="148"/>
      <c r="AV253" s="148"/>
      <c r="AW253" s="148"/>
      <c r="AX253" s="148"/>
      <c r="BA253" s="149">
        <v>0</v>
      </c>
      <c r="BB253" s="149">
        <v>0</v>
      </c>
      <c r="BC253" s="149">
        <v>0</v>
      </c>
      <c r="BD253" s="149">
        <v>63</v>
      </c>
      <c r="BE253" s="149">
        <v>9.6999999999999993</v>
      </c>
      <c r="BF253" s="149">
        <v>21</v>
      </c>
      <c r="BG253" s="149">
        <v>0</v>
      </c>
      <c r="BH253" s="149">
        <v>0</v>
      </c>
      <c r="BI253" s="149">
        <v>0</v>
      </c>
      <c r="BJ253" s="149">
        <v>0</v>
      </c>
      <c r="BK253" s="149">
        <v>0</v>
      </c>
      <c r="BL253" s="149">
        <v>0</v>
      </c>
      <c r="BM253" s="149">
        <v>0</v>
      </c>
      <c r="BN253" s="149">
        <v>0</v>
      </c>
    </row>
    <row r="254" spans="1:69">
      <c r="A254" s="1" t="s">
        <v>4287</v>
      </c>
      <c r="B254" s="1" t="s">
        <v>5197</v>
      </c>
      <c r="C254" s="1" t="s">
        <v>5157</v>
      </c>
      <c r="D254" s="1" t="s">
        <v>5184</v>
      </c>
      <c r="E254" s="145">
        <v>35625</v>
      </c>
      <c r="F254" s="145">
        <v>1</v>
      </c>
      <c r="G254" s="146">
        <v>39814</v>
      </c>
      <c r="H254" s="146">
        <v>40178</v>
      </c>
      <c r="I254" s="145">
        <v>2009</v>
      </c>
      <c r="J254" s="145">
        <v>12</v>
      </c>
      <c r="N254" s="145">
        <v>40</v>
      </c>
      <c r="Y254" s="147">
        <v>0</v>
      </c>
      <c r="Z254" s="147">
        <v>0</v>
      </c>
      <c r="AA254" s="147">
        <v>0</v>
      </c>
      <c r="AB254" s="147">
        <v>40</v>
      </c>
      <c r="AC254" s="147">
        <v>0</v>
      </c>
      <c r="AD254" s="147">
        <v>0</v>
      </c>
      <c r="AE254" s="147">
        <v>0</v>
      </c>
      <c r="AF254" s="147">
        <v>0</v>
      </c>
      <c r="AG254" s="147">
        <v>0</v>
      </c>
      <c r="AH254" s="147">
        <v>0</v>
      </c>
      <c r="AI254" s="147">
        <v>0</v>
      </c>
      <c r="AJ254" s="147">
        <v>0</v>
      </c>
      <c r="AK254" s="147">
        <v>0</v>
      </c>
      <c r="AL254" s="147">
        <v>0</v>
      </c>
      <c r="AM254" s="148"/>
      <c r="AN254" s="148"/>
      <c r="AO254" s="148"/>
      <c r="AP254" s="148">
        <v>38.9</v>
      </c>
      <c r="AQ254" s="148"/>
      <c r="AR254" s="148"/>
      <c r="AS254" s="148"/>
      <c r="AT254" s="148"/>
      <c r="AU254" s="148"/>
      <c r="AV254" s="148"/>
      <c r="AW254" s="148"/>
      <c r="AX254" s="148"/>
      <c r="BA254" s="149">
        <v>0</v>
      </c>
      <c r="BB254" s="149">
        <v>0</v>
      </c>
      <c r="BC254" s="149">
        <v>0</v>
      </c>
      <c r="BD254" s="149">
        <v>38.9</v>
      </c>
      <c r="BE254" s="149">
        <v>0</v>
      </c>
      <c r="BF254" s="149">
        <v>0</v>
      </c>
      <c r="BG254" s="149">
        <v>0</v>
      </c>
      <c r="BH254" s="149">
        <v>0</v>
      </c>
      <c r="BI254" s="149">
        <v>0</v>
      </c>
      <c r="BJ254" s="149">
        <v>0</v>
      </c>
      <c r="BK254" s="149">
        <v>0</v>
      </c>
      <c r="BL254" s="149">
        <v>0</v>
      </c>
      <c r="BM254" s="149">
        <v>0</v>
      </c>
      <c r="BN254" s="149">
        <v>0</v>
      </c>
    </row>
    <row r="255" spans="1:69">
      <c r="A255" s="1" t="s">
        <v>4617</v>
      </c>
      <c r="B255" s="1" t="s">
        <v>5197</v>
      </c>
      <c r="C255" s="1" t="s">
        <v>5157</v>
      </c>
      <c r="D255" s="1" t="s">
        <v>5184</v>
      </c>
      <c r="E255" s="145">
        <v>35628</v>
      </c>
      <c r="F255" s="145">
        <v>1</v>
      </c>
      <c r="G255" s="146">
        <v>39814</v>
      </c>
      <c r="H255" s="146">
        <v>40178</v>
      </c>
      <c r="I255" s="145">
        <v>2009</v>
      </c>
      <c r="J255" s="145">
        <v>12</v>
      </c>
      <c r="N255" s="145">
        <v>165</v>
      </c>
      <c r="Y255" s="147">
        <v>0</v>
      </c>
      <c r="Z255" s="147">
        <v>0</v>
      </c>
      <c r="AA255" s="147">
        <v>0</v>
      </c>
      <c r="AB255" s="147">
        <v>165</v>
      </c>
      <c r="AC255" s="147">
        <v>0</v>
      </c>
      <c r="AD255" s="147">
        <v>0</v>
      </c>
      <c r="AE255" s="147">
        <v>0</v>
      </c>
      <c r="AF255" s="147">
        <v>0</v>
      </c>
      <c r="AG255" s="147">
        <v>0</v>
      </c>
      <c r="AH255" s="147">
        <v>0</v>
      </c>
      <c r="AI255" s="147">
        <v>0</v>
      </c>
      <c r="AJ255" s="147">
        <v>0</v>
      </c>
      <c r="AK255" s="147">
        <v>0</v>
      </c>
      <c r="AL255" s="147">
        <v>0</v>
      </c>
      <c r="AM255" s="148"/>
      <c r="AN255" s="148"/>
      <c r="AO255" s="148"/>
      <c r="AP255" s="148">
        <v>165</v>
      </c>
      <c r="AQ255" s="148"/>
      <c r="AR255" s="148"/>
      <c r="AS255" s="148"/>
      <c r="AT255" s="148"/>
      <c r="AU255" s="148"/>
      <c r="AV255" s="148"/>
      <c r="AW255" s="148"/>
      <c r="AX255" s="148"/>
      <c r="BA255" s="149">
        <v>0</v>
      </c>
      <c r="BB255" s="149">
        <v>0</v>
      </c>
      <c r="BC255" s="149">
        <v>0</v>
      </c>
      <c r="BD255" s="149">
        <v>165</v>
      </c>
      <c r="BE255" s="149">
        <v>0</v>
      </c>
      <c r="BF255" s="149">
        <v>0</v>
      </c>
      <c r="BG255" s="149">
        <v>0</v>
      </c>
      <c r="BH255" s="149">
        <v>0</v>
      </c>
      <c r="BI255" s="149">
        <v>0</v>
      </c>
      <c r="BJ255" s="149">
        <v>0</v>
      </c>
      <c r="BK255" s="149">
        <v>0</v>
      </c>
      <c r="BL255" s="149">
        <v>0</v>
      </c>
      <c r="BM255" s="149">
        <v>0</v>
      </c>
      <c r="BN255" s="149">
        <v>0</v>
      </c>
    </row>
    <row r="256" spans="1:69">
      <c r="A256" s="1" t="s">
        <v>4617</v>
      </c>
      <c r="B256" s="1" t="s">
        <v>5197</v>
      </c>
      <c r="C256" s="1" t="s">
        <v>5157</v>
      </c>
      <c r="D256" s="1" t="s">
        <v>5184</v>
      </c>
      <c r="E256" s="145">
        <v>35629</v>
      </c>
      <c r="F256" s="145">
        <v>1</v>
      </c>
      <c r="G256" s="146">
        <v>39814</v>
      </c>
      <c r="H256" s="146">
        <v>40178</v>
      </c>
      <c r="I256" s="145">
        <v>2009</v>
      </c>
      <c r="J256" s="145">
        <v>12</v>
      </c>
      <c r="N256" s="145">
        <v>135</v>
      </c>
      <c r="Y256" s="147">
        <v>0</v>
      </c>
      <c r="Z256" s="147">
        <v>0</v>
      </c>
      <c r="AA256" s="147">
        <v>0</v>
      </c>
      <c r="AB256" s="147">
        <v>135</v>
      </c>
      <c r="AC256" s="147">
        <v>0</v>
      </c>
      <c r="AD256" s="147">
        <v>0</v>
      </c>
      <c r="AE256" s="147">
        <v>0</v>
      </c>
      <c r="AF256" s="147">
        <v>0</v>
      </c>
      <c r="AG256" s="147">
        <v>0</v>
      </c>
      <c r="AH256" s="147">
        <v>0</v>
      </c>
      <c r="AI256" s="147">
        <v>0</v>
      </c>
      <c r="AJ256" s="147">
        <v>0</v>
      </c>
      <c r="AK256" s="147">
        <v>0</v>
      </c>
      <c r="AL256" s="147">
        <v>0</v>
      </c>
      <c r="AM256" s="148"/>
      <c r="AN256" s="148"/>
      <c r="AO256" s="148"/>
      <c r="AP256" s="148">
        <v>119.2</v>
      </c>
      <c r="AQ256" s="148"/>
      <c r="AR256" s="148"/>
      <c r="AS256" s="148"/>
      <c r="AT256" s="148"/>
      <c r="AU256" s="148"/>
      <c r="AV256" s="148"/>
      <c r="AW256" s="148"/>
      <c r="AX256" s="148"/>
      <c r="BA256" s="149">
        <v>0</v>
      </c>
      <c r="BB256" s="149">
        <v>0</v>
      </c>
      <c r="BC256" s="149">
        <v>0</v>
      </c>
      <c r="BD256" s="149">
        <v>119.2</v>
      </c>
      <c r="BE256" s="149">
        <v>0</v>
      </c>
      <c r="BF256" s="149">
        <v>0</v>
      </c>
      <c r="BG256" s="149">
        <v>0</v>
      </c>
      <c r="BH256" s="149">
        <v>0</v>
      </c>
      <c r="BI256" s="149">
        <v>0</v>
      </c>
      <c r="BJ256" s="149">
        <v>0</v>
      </c>
      <c r="BK256" s="149">
        <v>0</v>
      </c>
      <c r="BL256" s="149">
        <v>0</v>
      </c>
      <c r="BM256" s="149">
        <v>0</v>
      </c>
      <c r="BN256" s="149">
        <v>0</v>
      </c>
    </row>
    <row r="257" spans="1:66">
      <c r="A257" s="1" t="s">
        <v>4617</v>
      </c>
      <c r="B257" s="1" t="s">
        <v>5197</v>
      </c>
      <c r="C257" s="1" t="s">
        <v>5157</v>
      </c>
      <c r="D257" s="1" t="s">
        <v>5184</v>
      </c>
      <c r="E257" s="145">
        <v>35632</v>
      </c>
      <c r="F257" s="145">
        <v>1</v>
      </c>
      <c r="G257" s="146">
        <v>39814</v>
      </c>
      <c r="H257" s="146">
        <v>40178</v>
      </c>
      <c r="I257" s="145">
        <v>2009</v>
      </c>
      <c r="J257" s="145">
        <v>12</v>
      </c>
      <c r="N257" s="145">
        <v>52</v>
      </c>
      <c r="Y257" s="147">
        <v>0</v>
      </c>
      <c r="Z257" s="147">
        <v>0</v>
      </c>
      <c r="AA257" s="147">
        <v>0</v>
      </c>
      <c r="AB257" s="147">
        <v>52</v>
      </c>
      <c r="AC257" s="147">
        <v>0</v>
      </c>
      <c r="AD257" s="147">
        <v>0</v>
      </c>
      <c r="AE257" s="147">
        <v>0</v>
      </c>
      <c r="AF257" s="147">
        <v>0</v>
      </c>
      <c r="AG257" s="147">
        <v>0</v>
      </c>
      <c r="AH257" s="147">
        <v>0</v>
      </c>
      <c r="AI257" s="147">
        <v>0</v>
      </c>
      <c r="AJ257" s="147">
        <v>0</v>
      </c>
      <c r="AK257" s="147">
        <v>0</v>
      </c>
      <c r="AL257" s="147">
        <v>0</v>
      </c>
      <c r="AM257" s="148"/>
      <c r="AN257" s="148"/>
      <c r="AO257" s="148"/>
      <c r="AP257" s="148">
        <v>47</v>
      </c>
      <c r="AQ257" s="148"/>
      <c r="AR257" s="148"/>
      <c r="AS257" s="148"/>
      <c r="AT257" s="148"/>
      <c r="AU257" s="148"/>
      <c r="AV257" s="148"/>
      <c r="AW257" s="148"/>
      <c r="AX257" s="148"/>
      <c r="BA257" s="149">
        <v>0</v>
      </c>
      <c r="BB257" s="149">
        <v>0</v>
      </c>
      <c r="BC257" s="149">
        <v>0</v>
      </c>
      <c r="BD257" s="149">
        <v>47</v>
      </c>
      <c r="BE257" s="149">
        <v>0</v>
      </c>
      <c r="BF257" s="149">
        <v>0</v>
      </c>
      <c r="BG257" s="149">
        <v>0</v>
      </c>
      <c r="BH257" s="149">
        <v>0</v>
      </c>
      <c r="BI257" s="149">
        <v>0</v>
      </c>
      <c r="BJ257" s="149">
        <v>0</v>
      </c>
      <c r="BK257" s="149">
        <v>0</v>
      </c>
      <c r="BL257" s="149">
        <v>0</v>
      </c>
      <c r="BM257" s="149">
        <v>0</v>
      </c>
      <c r="BN257" s="149">
        <v>0</v>
      </c>
    </row>
    <row r="258" spans="1:66">
      <c r="A258" s="1" t="s">
        <v>3436</v>
      </c>
      <c r="B258" s="1" t="s">
        <v>5197</v>
      </c>
      <c r="C258" s="1" t="s">
        <v>5157</v>
      </c>
      <c r="D258" s="1" t="s">
        <v>5184</v>
      </c>
      <c r="E258" s="145">
        <v>35637</v>
      </c>
      <c r="F258" s="145">
        <v>1</v>
      </c>
      <c r="G258" s="146">
        <v>39814</v>
      </c>
      <c r="H258" s="146">
        <v>40178</v>
      </c>
      <c r="I258" s="145">
        <v>2009</v>
      </c>
      <c r="J258" s="145">
        <v>12</v>
      </c>
      <c r="N258" s="145">
        <v>50</v>
      </c>
      <c r="Y258" s="147">
        <v>0</v>
      </c>
      <c r="Z258" s="147">
        <v>0</v>
      </c>
      <c r="AA258" s="147">
        <v>0</v>
      </c>
      <c r="AB258" s="147">
        <v>50</v>
      </c>
      <c r="AC258" s="147">
        <v>0</v>
      </c>
      <c r="AD258" s="147">
        <v>0</v>
      </c>
      <c r="AE258" s="147">
        <v>0</v>
      </c>
      <c r="AF258" s="147">
        <v>0</v>
      </c>
      <c r="AG258" s="147">
        <v>0</v>
      </c>
      <c r="AH258" s="147">
        <v>0</v>
      </c>
      <c r="AI258" s="147">
        <v>0</v>
      </c>
      <c r="AJ258" s="147">
        <v>0</v>
      </c>
      <c r="AK258" s="147">
        <v>0</v>
      </c>
      <c r="AL258" s="147">
        <v>0</v>
      </c>
      <c r="AM258" s="148"/>
      <c r="AN258" s="148"/>
      <c r="AO258" s="148"/>
      <c r="AP258" s="148">
        <v>46.2</v>
      </c>
      <c r="AQ258" s="148"/>
      <c r="AR258" s="148"/>
      <c r="AS258" s="148"/>
      <c r="AT258" s="148"/>
      <c r="AU258" s="148"/>
      <c r="AV258" s="148"/>
      <c r="AW258" s="148"/>
      <c r="AX258" s="148"/>
      <c r="BA258" s="149">
        <v>0</v>
      </c>
      <c r="BB258" s="149">
        <v>0</v>
      </c>
      <c r="BC258" s="149">
        <v>0</v>
      </c>
      <c r="BD258" s="149">
        <v>46.2</v>
      </c>
      <c r="BE258" s="149">
        <v>0</v>
      </c>
      <c r="BF258" s="149">
        <v>0</v>
      </c>
      <c r="BG258" s="149">
        <v>0</v>
      </c>
      <c r="BH258" s="149">
        <v>0</v>
      </c>
      <c r="BI258" s="149">
        <v>0</v>
      </c>
      <c r="BJ258" s="149">
        <v>0</v>
      </c>
      <c r="BK258" s="149">
        <v>0</v>
      </c>
      <c r="BL258" s="149">
        <v>0</v>
      </c>
      <c r="BM258" s="149">
        <v>0</v>
      </c>
      <c r="BN258" s="149">
        <v>0</v>
      </c>
    </row>
    <row r="259" spans="1:66">
      <c r="A259" s="1" t="s">
        <v>3436</v>
      </c>
      <c r="B259" s="1" t="s">
        <v>5197</v>
      </c>
      <c r="C259" s="1" t="s">
        <v>5157</v>
      </c>
      <c r="D259" s="1" t="s">
        <v>5184</v>
      </c>
      <c r="E259" s="145">
        <v>35640</v>
      </c>
      <c r="F259" s="145">
        <v>1</v>
      </c>
      <c r="G259" s="146">
        <v>39814</v>
      </c>
      <c r="H259" s="146">
        <v>40178</v>
      </c>
      <c r="I259" s="145">
        <v>2009</v>
      </c>
      <c r="J259" s="145">
        <v>12</v>
      </c>
      <c r="N259" s="145">
        <v>141</v>
      </c>
      <c r="Y259" s="147">
        <v>0</v>
      </c>
      <c r="Z259" s="147">
        <v>0</v>
      </c>
      <c r="AA259" s="147">
        <v>0</v>
      </c>
      <c r="AB259" s="147">
        <v>141</v>
      </c>
      <c r="AC259" s="147">
        <v>0</v>
      </c>
      <c r="AD259" s="147">
        <v>0</v>
      </c>
      <c r="AE259" s="147">
        <v>0</v>
      </c>
      <c r="AF259" s="147">
        <v>0</v>
      </c>
      <c r="AG259" s="147">
        <v>0</v>
      </c>
      <c r="AH259" s="147">
        <v>0</v>
      </c>
      <c r="AI259" s="147">
        <v>0</v>
      </c>
      <c r="AJ259" s="147">
        <v>0</v>
      </c>
      <c r="AK259" s="147">
        <v>0</v>
      </c>
      <c r="AL259" s="147">
        <v>0</v>
      </c>
      <c r="AM259" s="148"/>
      <c r="AN259" s="148"/>
      <c r="AO259" s="148"/>
      <c r="AP259" s="148">
        <v>140.1</v>
      </c>
      <c r="AQ259" s="148"/>
      <c r="AR259" s="148"/>
      <c r="AS259" s="148"/>
      <c r="AT259" s="148"/>
      <c r="AU259" s="148"/>
      <c r="AV259" s="148"/>
      <c r="AW259" s="148"/>
      <c r="AX259" s="148"/>
      <c r="BA259" s="149">
        <v>0</v>
      </c>
      <c r="BB259" s="149">
        <v>0</v>
      </c>
      <c r="BC259" s="149">
        <v>0</v>
      </c>
      <c r="BD259" s="149">
        <v>140.1</v>
      </c>
      <c r="BE259" s="149">
        <v>0</v>
      </c>
      <c r="BF259" s="149">
        <v>0</v>
      </c>
      <c r="BG259" s="149">
        <v>0</v>
      </c>
      <c r="BH259" s="149">
        <v>0</v>
      </c>
      <c r="BI259" s="149">
        <v>0</v>
      </c>
      <c r="BJ259" s="149">
        <v>0</v>
      </c>
      <c r="BK259" s="149">
        <v>0</v>
      </c>
      <c r="BL259" s="149">
        <v>0</v>
      </c>
      <c r="BM259" s="149">
        <v>0</v>
      </c>
      <c r="BN259" s="149">
        <v>0</v>
      </c>
    </row>
    <row r="260" spans="1:66">
      <c r="A260" s="1" t="s">
        <v>3166</v>
      </c>
      <c r="B260" s="1" t="s">
        <v>5197</v>
      </c>
      <c r="C260" s="1" t="s">
        <v>5157</v>
      </c>
      <c r="D260" s="1" t="s">
        <v>5184</v>
      </c>
      <c r="E260" s="145">
        <v>35645</v>
      </c>
      <c r="F260" s="145">
        <v>1</v>
      </c>
      <c r="G260" s="146">
        <v>39814</v>
      </c>
      <c r="H260" s="146">
        <v>40178</v>
      </c>
      <c r="I260" s="145">
        <v>2009</v>
      </c>
      <c r="J260" s="145">
        <v>12</v>
      </c>
      <c r="N260" s="145">
        <v>60</v>
      </c>
      <c r="Y260" s="147">
        <v>0</v>
      </c>
      <c r="Z260" s="147">
        <v>0</v>
      </c>
      <c r="AA260" s="147">
        <v>0</v>
      </c>
      <c r="AB260" s="147">
        <v>60</v>
      </c>
      <c r="AC260" s="147">
        <v>0</v>
      </c>
      <c r="AD260" s="147">
        <v>0</v>
      </c>
      <c r="AE260" s="147">
        <v>0</v>
      </c>
      <c r="AF260" s="147">
        <v>0</v>
      </c>
      <c r="AG260" s="147">
        <v>0</v>
      </c>
      <c r="AH260" s="147">
        <v>0</v>
      </c>
      <c r="AI260" s="147">
        <v>0</v>
      </c>
      <c r="AJ260" s="147">
        <v>0</v>
      </c>
      <c r="AK260" s="147">
        <v>0</v>
      </c>
      <c r="AL260" s="147">
        <v>0</v>
      </c>
      <c r="AM260" s="148"/>
      <c r="AN260" s="148"/>
      <c r="AO260" s="148"/>
      <c r="AP260" s="148">
        <v>58.8</v>
      </c>
      <c r="AQ260" s="148"/>
      <c r="AR260" s="148"/>
      <c r="AS260" s="148"/>
      <c r="AT260" s="148"/>
      <c r="AU260" s="148"/>
      <c r="AV260" s="148"/>
      <c r="AW260" s="148"/>
      <c r="AX260" s="148"/>
      <c r="BA260" s="149">
        <v>0</v>
      </c>
      <c r="BB260" s="149">
        <v>0</v>
      </c>
      <c r="BC260" s="149">
        <v>0</v>
      </c>
      <c r="BD260" s="149">
        <v>58.8</v>
      </c>
      <c r="BE260" s="149">
        <v>0</v>
      </c>
      <c r="BF260" s="149">
        <v>0</v>
      </c>
      <c r="BG260" s="149">
        <v>0</v>
      </c>
      <c r="BH260" s="149">
        <v>0</v>
      </c>
      <c r="BI260" s="149">
        <v>0</v>
      </c>
      <c r="BJ260" s="149">
        <v>0</v>
      </c>
      <c r="BK260" s="149">
        <v>0</v>
      </c>
      <c r="BL260" s="149">
        <v>0</v>
      </c>
      <c r="BM260" s="149">
        <v>0</v>
      </c>
      <c r="BN260" s="149">
        <v>0</v>
      </c>
    </row>
    <row r="261" spans="1:66">
      <c r="A261" s="1" t="s">
        <v>3166</v>
      </c>
      <c r="B261" s="1" t="s">
        <v>5197</v>
      </c>
      <c r="C261" s="1" t="s">
        <v>5157</v>
      </c>
      <c r="D261" s="1" t="s">
        <v>5184</v>
      </c>
      <c r="E261" s="145">
        <v>35648</v>
      </c>
      <c r="F261" s="145">
        <v>1</v>
      </c>
      <c r="G261" s="146">
        <v>39814</v>
      </c>
      <c r="H261" s="146">
        <v>40178</v>
      </c>
      <c r="I261" s="145">
        <v>2009</v>
      </c>
      <c r="J261" s="145">
        <v>12</v>
      </c>
      <c r="N261" s="145">
        <v>97</v>
      </c>
      <c r="Y261" s="147">
        <v>0</v>
      </c>
      <c r="Z261" s="147">
        <v>0</v>
      </c>
      <c r="AA261" s="147">
        <v>0</v>
      </c>
      <c r="AB261" s="147">
        <v>97</v>
      </c>
      <c r="AC261" s="147">
        <v>0</v>
      </c>
      <c r="AD261" s="147">
        <v>0</v>
      </c>
      <c r="AE261" s="147">
        <v>0</v>
      </c>
      <c r="AF261" s="147">
        <v>0</v>
      </c>
      <c r="AG261" s="147">
        <v>0</v>
      </c>
      <c r="AH261" s="147">
        <v>0</v>
      </c>
      <c r="AI261" s="147">
        <v>0</v>
      </c>
      <c r="AJ261" s="147">
        <v>0</v>
      </c>
      <c r="AK261" s="147">
        <v>0</v>
      </c>
      <c r="AL261" s="147">
        <v>0</v>
      </c>
      <c r="AM261" s="148"/>
      <c r="AN261" s="148"/>
      <c r="AO261" s="148"/>
      <c r="AP261" s="148">
        <v>97</v>
      </c>
      <c r="AQ261" s="148"/>
      <c r="AR261" s="148"/>
      <c r="AS261" s="148"/>
      <c r="AT261" s="148"/>
      <c r="AU261" s="148"/>
      <c r="AV261" s="148"/>
      <c r="AW261" s="148"/>
      <c r="AX261" s="148"/>
      <c r="BA261" s="149">
        <v>0</v>
      </c>
      <c r="BB261" s="149">
        <v>0</v>
      </c>
      <c r="BC261" s="149">
        <v>0</v>
      </c>
      <c r="BD261" s="149">
        <v>97</v>
      </c>
      <c r="BE261" s="149">
        <v>0</v>
      </c>
      <c r="BF261" s="149">
        <v>0</v>
      </c>
      <c r="BG261" s="149">
        <v>0</v>
      </c>
      <c r="BH261" s="149">
        <v>0</v>
      </c>
      <c r="BI261" s="149">
        <v>0</v>
      </c>
      <c r="BJ261" s="149">
        <v>0</v>
      </c>
      <c r="BK261" s="149">
        <v>0</v>
      </c>
      <c r="BL261" s="149">
        <v>0</v>
      </c>
      <c r="BM261" s="149">
        <v>0</v>
      </c>
      <c r="BN261" s="149">
        <v>0</v>
      </c>
    </row>
    <row r="262" spans="1:66">
      <c r="A262" s="1" t="s">
        <v>2130</v>
      </c>
      <c r="B262" s="1" t="s">
        <v>5197</v>
      </c>
      <c r="C262" s="1" t="s">
        <v>5157</v>
      </c>
      <c r="D262" s="1" t="s">
        <v>5184</v>
      </c>
      <c r="E262" s="145">
        <v>35652</v>
      </c>
      <c r="F262" s="145">
        <v>1</v>
      </c>
      <c r="G262" s="146">
        <v>39814</v>
      </c>
      <c r="H262" s="146">
        <v>40178</v>
      </c>
      <c r="I262" s="145">
        <v>2009</v>
      </c>
      <c r="J262" s="145">
        <v>12</v>
      </c>
      <c r="N262" s="145">
        <v>60</v>
      </c>
      <c r="Y262" s="147">
        <v>0</v>
      </c>
      <c r="Z262" s="147">
        <v>0</v>
      </c>
      <c r="AA262" s="147">
        <v>0</v>
      </c>
      <c r="AB262" s="147">
        <v>60</v>
      </c>
      <c r="AC262" s="147">
        <v>0</v>
      </c>
      <c r="AD262" s="147">
        <v>0</v>
      </c>
      <c r="AE262" s="147">
        <v>0</v>
      </c>
      <c r="AF262" s="147">
        <v>0</v>
      </c>
      <c r="AG262" s="147">
        <v>0</v>
      </c>
      <c r="AH262" s="147">
        <v>0</v>
      </c>
      <c r="AI262" s="147">
        <v>0</v>
      </c>
      <c r="AJ262" s="147">
        <v>0</v>
      </c>
      <c r="AK262" s="147">
        <v>0</v>
      </c>
      <c r="AL262" s="147">
        <v>0</v>
      </c>
      <c r="AM262" s="148"/>
      <c r="AN262" s="148"/>
      <c r="AO262" s="148"/>
      <c r="AP262" s="148">
        <v>60</v>
      </c>
      <c r="AQ262" s="148"/>
      <c r="AR262" s="148"/>
      <c r="AS262" s="148"/>
      <c r="AT262" s="148"/>
      <c r="AU262" s="148"/>
      <c r="AV262" s="148"/>
      <c r="AW262" s="148"/>
      <c r="AX262" s="148"/>
      <c r="BA262" s="149">
        <v>0</v>
      </c>
      <c r="BB262" s="149">
        <v>0</v>
      </c>
      <c r="BC262" s="149">
        <v>0</v>
      </c>
      <c r="BD262" s="149">
        <v>60</v>
      </c>
      <c r="BE262" s="149">
        <v>0</v>
      </c>
      <c r="BF262" s="149">
        <v>0</v>
      </c>
      <c r="BG262" s="149">
        <v>0</v>
      </c>
      <c r="BH262" s="149">
        <v>0</v>
      </c>
      <c r="BI262" s="149">
        <v>0</v>
      </c>
      <c r="BJ262" s="149">
        <v>0</v>
      </c>
      <c r="BK262" s="149">
        <v>0</v>
      </c>
      <c r="BL262" s="149">
        <v>0</v>
      </c>
      <c r="BM262" s="149">
        <v>0</v>
      </c>
      <c r="BN262" s="149">
        <v>0</v>
      </c>
    </row>
    <row r="263" spans="1:66">
      <c r="A263" s="1" t="s">
        <v>3166</v>
      </c>
      <c r="B263" s="1" t="s">
        <v>5197</v>
      </c>
      <c r="C263" s="1" t="s">
        <v>5157</v>
      </c>
      <c r="D263" s="1" t="s">
        <v>5184</v>
      </c>
      <c r="E263" s="145">
        <v>35659</v>
      </c>
      <c r="F263" s="145">
        <v>1</v>
      </c>
      <c r="G263" s="146">
        <v>39814</v>
      </c>
      <c r="H263" s="146">
        <v>40178</v>
      </c>
      <c r="I263" s="145">
        <v>2009</v>
      </c>
      <c r="J263" s="145">
        <v>12</v>
      </c>
      <c r="N263" s="145">
        <v>56</v>
      </c>
      <c r="Y263" s="147">
        <v>0</v>
      </c>
      <c r="Z263" s="147">
        <v>0</v>
      </c>
      <c r="AA263" s="147">
        <v>0</v>
      </c>
      <c r="AB263" s="147">
        <v>56</v>
      </c>
      <c r="AC263" s="147">
        <v>0</v>
      </c>
      <c r="AD263" s="147">
        <v>0</v>
      </c>
      <c r="AE263" s="147">
        <v>0</v>
      </c>
      <c r="AF263" s="147">
        <v>0</v>
      </c>
      <c r="AG263" s="147">
        <v>0</v>
      </c>
      <c r="AH263" s="147">
        <v>0</v>
      </c>
      <c r="AI263" s="147">
        <v>0</v>
      </c>
      <c r="AJ263" s="147">
        <v>0</v>
      </c>
      <c r="AK263" s="147">
        <v>0</v>
      </c>
      <c r="AL263" s="147">
        <v>0</v>
      </c>
      <c r="AM263" s="148"/>
      <c r="AN263" s="148"/>
      <c r="AO263" s="148"/>
      <c r="AP263" s="148">
        <v>56</v>
      </c>
      <c r="AQ263" s="148"/>
      <c r="AR263" s="148"/>
      <c r="AS263" s="148"/>
      <c r="AT263" s="148"/>
      <c r="AU263" s="148"/>
      <c r="AV263" s="148"/>
      <c r="AW263" s="148"/>
      <c r="AX263" s="148"/>
      <c r="BA263" s="149">
        <v>0</v>
      </c>
      <c r="BB263" s="149">
        <v>0</v>
      </c>
      <c r="BC263" s="149">
        <v>0</v>
      </c>
      <c r="BD263" s="149">
        <v>56</v>
      </c>
      <c r="BE263" s="149">
        <v>0</v>
      </c>
      <c r="BF263" s="149">
        <v>0</v>
      </c>
      <c r="BG263" s="149">
        <v>0</v>
      </c>
      <c r="BH263" s="149">
        <v>0</v>
      </c>
      <c r="BI263" s="149">
        <v>0</v>
      </c>
      <c r="BJ263" s="149">
        <v>0</v>
      </c>
      <c r="BK263" s="149">
        <v>0</v>
      </c>
      <c r="BL263" s="149">
        <v>0</v>
      </c>
      <c r="BM263" s="149">
        <v>0</v>
      </c>
      <c r="BN263" s="149">
        <v>0</v>
      </c>
    </row>
    <row r="264" spans="1:66">
      <c r="A264" s="1" t="s">
        <v>3583</v>
      </c>
      <c r="B264" s="1" t="s">
        <v>5197</v>
      </c>
      <c r="C264" s="1" t="s">
        <v>5157</v>
      </c>
      <c r="D264" s="1" t="s">
        <v>5184</v>
      </c>
      <c r="E264" s="145">
        <v>35661</v>
      </c>
      <c r="F264" s="145">
        <v>1</v>
      </c>
      <c r="G264" s="146">
        <v>39814</v>
      </c>
      <c r="H264" s="146">
        <v>40178</v>
      </c>
      <c r="I264" s="145">
        <v>2009</v>
      </c>
      <c r="J264" s="145">
        <v>12</v>
      </c>
      <c r="N264" s="145">
        <v>45</v>
      </c>
      <c r="Y264" s="147">
        <v>0</v>
      </c>
      <c r="Z264" s="147">
        <v>0</v>
      </c>
      <c r="AA264" s="147">
        <v>0</v>
      </c>
      <c r="AB264" s="147">
        <v>45</v>
      </c>
      <c r="AC264" s="147">
        <v>0</v>
      </c>
      <c r="AD264" s="147">
        <v>0</v>
      </c>
      <c r="AE264" s="147">
        <v>0</v>
      </c>
      <c r="AF264" s="147">
        <v>0</v>
      </c>
      <c r="AG264" s="147">
        <v>0</v>
      </c>
      <c r="AH264" s="147">
        <v>0</v>
      </c>
      <c r="AI264" s="147">
        <v>0</v>
      </c>
      <c r="AJ264" s="147">
        <v>0</v>
      </c>
      <c r="AK264" s="147">
        <v>0</v>
      </c>
      <c r="AL264" s="147">
        <v>0</v>
      </c>
      <c r="AM264" s="148"/>
      <c r="AN264" s="148"/>
      <c r="AO264" s="148"/>
      <c r="AP264" s="148">
        <v>45</v>
      </c>
      <c r="AQ264" s="148"/>
      <c r="AR264" s="148"/>
      <c r="AS264" s="148"/>
      <c r="AT264" s="148"/>
      <c r="AU264" s="148"/>
      <c r="AV264" s="148"/>
      <c r="AW264" s="148"/>
      <c r="AX264" s="148"/>
      <c r="BA264" s="149">
        <v>0</v>
      </c>
      <c r="BB264" s="149">
        <v>0</v>
      </c>
      <c r="BC264" s="149">
        <v>0</v>
      </c>
      <c r="BD264" s="149">
        <v>45</v>
      </c>
      <c r="BE264" s="149">
        <v>0</v>
      </c>
      <c r="BF264" s="149">
        <v>0</v>
      </c>
      <c r="BG264" s="149">
        <v>0</v>
      </c>
      <c r="BH264" s="149">
        <v>0</v>
      </c>
      <c r="BI264" s="149">
        <v>0</v>
      </c>
      <c r="BJ264" s="149">
        <v>0</v>
      </c>
      <c r="BK264" s="149">
        <v>0</v>
      </c>
      <c r="BL264" s="149">
        <v>0</v>
      </c>
      <c r="BM264" s="149">
        <v>0</v>
      </c>
      <c r="BN264" s="149">
        <v>0</v>
      </c>
    </row>
    <row r="265" spans="1:66">
      <c r="A265" s="1" t="s">
        <v>3436</v>
      </c>
      <c r="B265" s="1" t="s">
        <v>5197</v>
      </c>
      <c r="C265" s="1" t="s">
        <v>5157</v>
      </c>
      <c r="D265" s="1" t="s">
        <v>5184</v>
      </c>
      <c r="E265" s="145">
        <v>35663</v>
      </c>
      <c r="F265" s="145">
        <v>1</v>
      </c>
      <c r="G265" s="146">
        <v>39814</v>
      </c>
      <c r="H265" s="146">
        <v>40178</v>
      </c>
      <c r="I265" s="145">
        <v>2009</v>
      </c>
      <c r="J265" s="145">
        <v>12</v>
      </c>
      <c r="N265" s="145">
        <v>50</v>
      </c>
      <c r="Y265" s="147">
        <v>0</v>
      </c>
      <c r="Z265" s="147">
        <v>0</v>
      </c>
      <c r="AA265" s="147">
        <v>0</v>
      </c>
      <c r="AB265" s="147">
        <v>50</v>
      </c>
      <c r="AC265" s="147">
        <v>0</v>
      </c>
      <c r="AD265" s="147">
        <v>0</v>
      </c>
      <c r="AE265" s="147">
        <v>0</v>
      </c>
      <c r="AF265" s="147">
        <v>0</v>
      </c>
      <c r="AG265" s="147">
        <v>0</v>
      </c>
      <c r="AH265" s="147">
        <v>0</v>
      </c>
      <c r="AI265" s="147">
        <v>0</v>
      </c>
      <c r="AJ265" s="147">
        <v>0</v>
      </c>
      <c r="AK265" s="147">
        <v>0</v>
      </c>
      <c r="AL265" s="147">
        <v>0</v>
      </c>
      <c r="AM265" s="148"/>
      <c r="AN265" s="148"/>
      <c r="AO265" s="148"/>
      <c r="AP265" s="148">
        <v>47.4</v>
      </c>
      <c r="AQ265" s="148"/>
      <c r="AR265" s="148"/>
      <c r="AS265" s="148"/>
      <c r="AT265" s="148"/>
      <c r="AU265" s="148"/>
      <c r="AV265" s="148"/>
      <c r="AW265" s="148"/>
      <c r="AX265" s="148"/>
      <c r="BA265" s="149">
        <v>0</v>
      </c>
      <c r="BB265" s="149">
        <v>0</v>
      </c>
      <c r="BC265" s="149">
        <v>0</v>
      </c>
      <c r="BD265" s="149">
        <v>47.4</v>
      </c>
      <c r="BE265" s="149">
        <v>0</v>
      </c>
      <c r="BF265" s="149">
        <v>0</v>
      </c>
      <c r="BG265" s="149">
        <v>0</v>
      </c>
      <c r="BH265" s="149">
        <v>0</v>
      </c>
      <c r="BI265" s="149">
        <v>0</v>
      </c>
      <c r="BJ265" s="149">
        <v>0</v>
      </c>
      <c r="BK265" s="149">
        <v>0</v>
      </c>
      <c r="BL265" s="149">
        <v>0</v>
      </c>
      <c r="BM265" s="149">
        <v>0</v>
      </c>
      <c r="BN265" s="149">
        <v>0</v>
      </c>
    </row>
    <row r="266" spans="1:66">
      <c r="A266" s="1" t="s">
        <v>3166</v>
      </c>
      <c r="B266" s="1" t="s">
        <v>5197</v>
      </c>
      <c r="C266" s="1" t="s">
        <v>5157</v>
      </c>
      <c r="D266" s="1" t="s">
        <v>5184</v>
      </c>
      <c r="E266" s="145">
        <v>35665</v>
      </c>
      <c r="F266" s="145">
        <v>1</v>
      </c>
      <c r="G266" s="146">
        <v>39814</v>
      </c>
      <c r="H266" s="146">
        <v>40178</v>
      </c>
      <c r="I266" s="145">
        <v>2009</v>
      </c>
      <c r="J266" s="145">
        <v>12</v>
      </c>
      <c r="N266" s="145">
        <v>66</v>
      </c>
      <c r="Y266" s="147">
        <v>0</v>
      </c>
      <c r="Z266" s="147">
        <v>0</v>
      </c>
      <c r="AA266" s="147">
        <v>0</v>
      </c>
      <c r="AB266" s="147">
        <v>66</v>
      </c>
      <c r="AC266" s="147">
        <v>0</v>
      </c>
      <c r="AD266" s="147">
        <v>0</v>
      </c>
      <c r="AE266" s="147">
        <v>0</v>
      </c>
      <c r="AF266" s="147">
        <v>0</v>
      </c>
      <c r="AG266" s="147">
        <v>0</v>
      </c>
      <c r="AH266" s="147">
        <v>0</v>
      </c>
      <c r="AI266" s="147">
        <v>0</v>
      </c>
      <c r="AJ266" s="147">
        <v>0</v>
      </c>
      <c r="AK266" s="147">
        <v>0</v>
      </c>
      <c r="AL266" s="147">
        <v>0</v>
      </c>
      <c r="AM266" s="148"/>
      <c r="AN266" s="148"/>
      <c r="AO266" s="148"/>
      <c r="AP266" s="148">
        <v>64.3</v>
      </c>
      <c r="AQ266" s="148"/>
      <c r="AR266" s="148"/>
      <c r="AS266" s="148"/>
      <c r="AT266" s="148"/>
      <c r="AU266" s="148"/>
      <c r="AV266" s="148"/>
      <c r="AW266" s="148"/>
      <c r="AX266" s="148"/>
      <c r="BA266" s="149">
        <v>0</v>
      </c>
      <c r="BB266" s="149">
        <v>0</v>
      </c>
      <c r="BC266" s="149">
        <v>0</v>
      </c>
      <c r="BD266" s="149">
        <v>64.3</v>
      </c>
      <c r="BE266" s="149">
        <v>0</v>
      </c>
      <c r="BF266" s="149">
        <v>0</v>
      </c>
      <c r="BG266" s="149">
        <v>0</v>
      </c>
      <c r="BH266" s="149">
        <v>0</v>
      </c>
      <c r="BI266" s="149">
        <v>0</v>
      </c>
      <c r="BJ266" s="149">
        <v>0</v>
      </c>
      <c r="BK266" s="149">
        <v>0</v>
      </c>
      <c r="BL266" s="149">
        <v>0</v>
      </c>
      <c r="BM266" s="149">
        <v>0</v>
      </c>
      <c r="BN266" s="149">
        <v>0</v>
      </c>
    </row>
    <row r="267" spans="1:66">
      <c r="A267" s="1" t="s">
        <v>3583</v>
      </c>
      <c r="B267" s="1" t="s">
        <v>5197</v>
      </c>
      <c r="C267" s="1" t="s">
        <v>5157</v>
      </c>
      <c r="D267" s="1" t="s">
        <v>5184</v>
      </c>
      <c r="E267" s="145">
        <v>35666</v>
      </c>
      <c r="F267" s="145">
        <v>1</v>
      </c>
      <c r="G267" s="146">
        <v>39814</v>
      </c>
      <c r="H267" s="146">
        <v>40178</v>
      </c>
      <c r="I267" s="145">
        <v>2009</v>
      </c>
      <c r="J267" s="145">
        <v>12</v>
      </c>
      <c r="N267" s="145">
        <v>63</v>
      </c>
      <c r="Y267" s="147">
        <v>0</v>
      </c>
      <c r="Z267" s="147">
        <v>0</v>
      </c>
      <c r="AA267" s="147">
        <v>0</v>
      </c>
      <c r="AB267" s="147">
        <v>63</v>
      </c>
      <c r="AC267" s="147">
        <v>0</v>
      </c>
      <c r="AD267" s="147">
        <v>0</v>
      </c>
      <c r="AE267" s="147">
        <v>0</v>
      </c>
      <c r="AF267" s="147">
        <v>0</v>
      </c>
      <c r="AG267" s="147">
        <v>0</v>
      </c>
      <c r="AH267" s="147">
        <v>0</v>
      </c>
      <c r="AI267" s="147">
        <v>0</v>
      </c>
      <c r="AJ267" s="147">
        <v>0</v>
      </c>
      <c r="AK267" s="147">
        <v>0</v>
      </c>
      <c r="AL267" s="147">
        <v>0</v>
      </c>
      <c r="AM267" s="148"/>
      <c r="AN267" s="148"/>
      <c r="AO267" s="148"/>
      <c r="AP267" s="148">
        <v>61.7</v>
      </c>
      <c r="AQ267" s="148"/>
      <c r="AR267" s="148"/>
      <c r="AS267" s="148"/>
      <c r="AT267" s="148"/>
      <c r="AU267" s="148"/>
      <c r="AV267" s="148"/>
      <c r="AW267" s="148"/>
      <c r="AX267" s="148"/>
      <c r="BA267" s="149">
        <v>0</v>
      </c>
      <c r="BB267" s="149">
        <v>0</v>
      </c>
      <c r="BC267" s="149">
        <v>0</v>
      </c>
      <c r="BD267" s="149">
        <v>61.7</v>
      </c>
      <c r="BE267" s="149">
        <v>0</v>
      </c>
      <c r="BF267" s="149">
        <v>0</v>
      </c>
      <c r="BG267" s="149">
        <v>0</v>
      </c>
      <c r="BH267" s="149">
        <v>0</v>
      </c>
      <c r="BI267" s="149">
        <v>0</v>
      </c>
      <c r="BJ267" s="149">
        <v>0</v>
      </c>
      <c r="BK267" s="149">
        <v>0</v>
      </c>
      <c r="BL267" s="149">
        <v>0</v>
      </c>
      <c r="BM267" s="149">
        <v>0</v>
      </c>
      <c r="BN267" s="149">
        <v>0</v>
      </c>
    </row>
    <row r="268" spans="1:66">
      <c r="A268" s="1" t="s">
        <v>2130</v>
      </c>
      <c r="B268" s="1" t="s">
        <v>5197</v>
      </c>
      <c r="C268" s="1" t="s">
        <v>5157</v>
      </c>
      <c r="D268" s="1" t="s">
        <v>5184</v>
      </c>
      <c r="E268" s="145">
        <v>35670</v>
      </c>
      <c r="F268" s="145">
        <v>1</v>
      </c>
      <c r="G268" s="146">
        <v>39814</v>
      </c>
      <c r="H268" s="146">
        <v>40178</v>
      </c>
      <c r="I268" s="145">
        <v>2009</v>
      </c>
      <c r="J268" s="145">
        <v>12</v>
      </c>
      <c r="N268" s="145">
        <v>64</v>
      </c>
      <c r="Y268" s="147">
        <v>0</v>
      </c>
      <c r="Z268" s="147">
        <v>0</v>
      </c>
      <c r="AA268" s="147">
        <v>0</v>
      </c>
      <c r="AB268" s="147">
        <v>64</v>
      </c>
      <c r="AC268" s="147">
        <v>0</v>
      </c>
      <c r="AD268" s="147">
        <v>0</v>
      </c>
      <c r="AE268" s="147">
        <v>0</v>
      </c>
      <c r="AF268" s="147">
        <v>0</v>
      </c>
      <c r="AG268" s="147">
        <v>0</v>
      </c>
      <c r="AH268" s="147">
        <v>0</v>
      </c>
      <c r="AI268" s="147">
        <v>0</v>
      </c>
      <c r="AJ268" s="147">
        <v>0</v>
      </c>
      <c r="AK268" s="147">
        <v>0</v>
      </c>
      <c r="AL268" s="147">
        <v>0</v>
      </c>
      <c r="AM268" s="148"/>
      <c r="AN268" s="148"/>
      <c r="AO268" s="148"/>
      <c r="AP268" s="148">
        <v>64</v>
      </c>
      <c r="AQ268" s="148"/>
      <c r="AR268" s="148"/>
      <c r="AS268" s="148"/>
      <c r="AT268" s="148"/>
      <c r="AU268" s="148"/>
      <c r="AV268" s="148"/>
      <c r="AW268" s="148"/>
      <c r="AX268" s="148"/>
      <c r="BA268" s="149">
        <v>0</v>
      </c>
      <c r="BB268" s="149">
        <v>0</v>
      </c>
      <c r="BC268" s="149">
        <v>0</v>
      </c>
      <c r="BD268" s="149">
        <v>64</v>
      </c>
      <c r="BE268" s="149">
        <v>0</v>
      </c>
      <c r="BF268" s="149">
        <v>0</v>
      </c>
      <c r="BG268" s="149">
        <v>0</v>
      </c>
      <c r="BH268" s="149">
        <v>0</v>
      </c>
      <c r="BI268" s="149">
        <v>0</v>
      </c>
      <c r="BJ268" s="149">
        <v>0</v>
      </c>
      <c r="BK268" s="149">
        <v>0</v>
      </c>
      <c r="BL268" s="149">
        <v>0</v>
      </c>
      <c r="BM268" s="149">
        <v>0</v>
      </c>
      <c r="BN268" s="149">
        <v>0</v>
      </c>
    </row>
    <row r="269" spans="1:66">
      <c r="A269" s="1" t="s">
        <v>3583</v>
      </c>
      <c r="B269" s="1" t="s">
        <v>2250</v>
      </c>
      <c r="C269" s="1" t="s">
        <v>5157</v>
      </c>
      <c r="D269" s="1" t="s">
        <v>5158</v>
      </c>
      <c r="E269" s="145">
        <v>35675</v>
      </c>
      <c r="F269" s="145">
        <v>1</v>
      </c>
      <c r="G269" s="146">
        <v>39814</v>
      </c>
      <c r="H269" s="146">
        <v>40178</v>
      </c>
      <c r="I269" s="145">
        <v>2009</v>
      </c>
      <c r="J269" s="145">
        <v>12</v>
      </c>
      <c r="K269" s="145">
        <v>12</v>
      </c>
      <c r="M269" s="145">
        <v>44</v>
      </c>
      <c r="Y269" s="147">
        <v>12</v>
      </c>
      <c r="Z269" s="147">
        <v>0</v>
      </c>
      <c r="AA269" s="147">
        <v>44</v>
      </c>
      <c r="AB269" s="147">
        <v>0</v>
      </c>
      <c r="AC269" s="147">
        <v>0</v>
      </c>
      <c r="AD269" s="147">
        <v>0</v>
      </c>
      <c r="AE269" s="147">
        <v>0</v>
      </c>
      <c r="AF269" s="147">
        <v>0</v>
      </c>
      <c r="AG269" s="147">
        <v>0</v>
      </c>
      <c r="AH269" s="147">
        <v>0</v>
      </c>
      <c r="AI269" s="147">
        <v>0</v>
      </c>
      <c r="AJ269" s="147">
        <v>0</v>
      </c>
      <c r="AK269" s="147">
        <v>0</v>
      </c>
      <c r="AL269" s="147">
        <v>0</v>
      </c>
      <c r="AM269" s="148">
        <v>13</v>
      </c>
      <c r="AN269" s="148"/>
      <c r="AO269" s="148">
        <v>43.8</v>
      </c>
      <c r="AP269" s="1"/>
      <c r="AQ269" s="1"/>
      <c r="AR269" s="148"/>
      <c r="AS269" s="148"/>
      <c r="AT269" s="148"/>
      <c r="AU269" s="148"/>
      <c r="AV269" s="148"/>
      <c r="AW269" s="148"/>
      <c r="AX269" s="148"/>
      <c r="BA269" s="149">
        <v>13</v>
      </c>
      <c r="BB269" s="149">
        <v>0</v>
      </c>
      <c r="BC269" s="149">
        <v>43.8</v>
      </c>
      <c r="BD269" s="149">
        <v>0</v>
      </c>
      <c r="BE269" s="149">
        <v>0</v>
      </c>
      <c r="BF269" s="149">
        <v>0</v>
      </c>
      <c r="BG269" s="149">
        <v>0</v>
      </c>
      <c r="BH269" s="149">
        <v>0</v>
      </c>
      <c r="BI269" s="149">
        <v>0</v>
      </c>
      <c r="BJ269" s="149">
        <v>0</v>
      </c>
      <c r="BK269" s="149">
        <v>0</v>
      </c>
      <c r="BL269" s="149">
        <v>0</v>
      </c>
      <c r="BM269" s="149">
        <v>0</v>
      </c>
      <c r="BN269" s="149">
        <v>0</v>
      </c>
    </row>
    <row r="270" spans="1:66">
      <c r="A270" s="1" t="s">
        <v>2027</v>
      </c>
      <c r="B270" s="1" t="s">
        <v>2250</v>
      </c>
      <c r="C270" s="1" t="s">
        <v>5157</v>
      </c>
      <c r="D270" s="1" t="s">
        <v>5184</v>
      </c>
      <c r="E270" s="145">
        <v>35676</v>
      </c>
      <c r="F270" s="145">
        <v>11</v>
      </c>
      <c r="G270" s="146">
        <v>39814</v>
      </c>
      <c r="H270" s="146">
        <v>40178</v>
      </c>
      <c r="I270" s="145">
        <v>2009</v>
      </c>
      <c r="J270" s="145">
        <v>12</v>
      </c>
      <c r="N270" s="151">
        <v>75</v>
      </c>
      <c r="O270" s="145">
        <v>50</v>
      </c>
      <c r="P270" s="1">
        <v>30</v>
      </c>
      <c r="Y270" s="147">
        <v>0</v>
      </c>
      <c r="Z270" s="147">
        <v>0</v>
      </c>
      <c r="AA270" s="147">
        <v>0</v>
      </c>
      <c r="AB270" s="147">
        <v>75</v>
      </c>
      <c r="AC270" s="147">
        <v>50</v>
      </c>
      <c r="AD270" s="147">
        <v>30</v>
      </c>
      <c r="AE270" s="147">
        <v>0</v>
      </c>
      <c r="AF270" s="147">
        <v>0</v>
      </c>
      <c r="AG270" s="147">
        <v>0</v>
      </c>
      <c r="AH270" s="147">
        <v>0</v>
      </c>
      <c r="AI270" s="147">
        <v>0</v>
      </c>
      <c r="AJ270" s="147">
        <v>0</v>
      </c>
      <c r="AK270" s="147">
        <v>0</v>
      </c>
      <c r="AL270" s="147">
        <v>0</v>
      </c>
      <c r="AM270" s="148"/>
      <c r="AN270" s="148"/>
      <c r="AO270" s="148"/>
      <c r="AP270" s="154">
        <v>56.9</v>
      </c>
      <c r="AQ270" s="148">
        <v>33.1</v>
      </c>
      <c r="AR270" s="148">
        <v>47.6</v>
      </c>
      <c r="AS270" s="148"/>
      <c r="AT270" s="148"/>
      <c r="AU270" s="148"/>
      <c r="AV270" s="148"/>
      <c r="AW270" s="148"/>
      <c r="AX270" s="148"/>
      <c r="BA270" s="149">
        <v>0</v>
      </c>
      <c r="BB270" s="149">
        <v>0</v>
      </c>
      <c r="BC270" s="149">
        <v>0</v>
      </c>
      <c r="BD270" s="149">
        <v>56.9</v>
      </c>
      <c r="BE270" s="149">
        <v>33.1</v>
      </c>
      <c r="BF270" s="149">
        <v>47.6</v>
      </c>
      <c r="BG270" s="149">
        <v>0</v>
      </c>
      <c r="BH270" s="149">
        <v>0</v>
      </c>
      <c r="BI270" s="149">
        <v>0</v>
      </c>
      <c r="BJ270" s="149">
        <v>0</v>
      </c>
      <c r="BK270" s="149">
        <v>0</v>
      </c>
      <c r="BL270" s="149">
        <v>0</v>
      </c>
      <c r="BM270" s="149">
        <v>0</v>
      </c>
      <c r="BN270" s="149">
        <v>0</v>
      </c>
    </row>
    <row r="271" spans="1:66">
      <c r="A271" s="1" t="s">
        <v>3166</v>
      </c>
      <c r="B271" s="1" t="s">
        <v>2250</v>
      </c>
      <c r="C271" s="1" t="s">
        <v>5157</v>
      </c>
      <c r="D271" s="1" t="s">
        <v>5158</v>
      </c>
      <c r="E271" s="145">
        <v>35677</v>
      </c>
      <c r="F271" s="145">
        <v>1</v>
      </c>
      <c r="G271" s="146">
        <v>39814</v>
      </c>
      <c r="H271" s="146">
        <v>40178</v>
      </c>
      <c r="I271" s="145">
        <v>2009</v>
      </c>
      <c r="J271" s="145">
        <v>12</v>
      </c>
      <c r="K271" s="145">
        <v>13</v>
      </c>
      <c r="M271" s="145">
        <v>44</v>
      </c>
      <c r="Y271" s="147">
        <v>13</v>
      </c>
      <c r="Z271" s="147">
        <v>0</v>
      </c>
      <c r="AA271" s="147">
        <v>44</v>
      </c>
      <c r="AB271" s="147">
        <v>0</v>
      </c>
      <c r="AC271" s="147">
        <v>0</v>
      </c>
      <c r="AD271" s="147">
        <v>0</v>
      </c>
      <c r="AE271" s="147">
        <v>0</v>
      </c>
      <c r="AF271" s="147">
        <v>0</v>
      </c>
      <c r="AG271" s="147">
        <v>0</v>
      </c>
      <c r="AH271" s="147">
        <v>0</v>
      </c>
      <c r="AI271" s="147">
        <v>0</v>
      </c>
      <c r="AJ271" s="147">
        <v>0</v>
      </c>
      <c r="AK271" s="147">
        <v>0</v>
      </c>
      <c r="AL271" s="147">
        <v>0</v>
      </c>
      <c r="AM271" s="148">
        <v>15</v>
      </c>
      <c r="AN271" s="148"/>
      <c r="AO271" s="148">
        <v>40.799999999999997</v>
      </c>
      <c r="AP271" s="148"/>
      <c r="AQ271" s="148"/>
      <c r="AR271" s="148"/>
      <c r="AS271" s="148"/>
      <c r="AT271" s="148"/>
      <c r="AU271" s="148"/>
      <c r="AV271" s="148"/>
      <c r="AW271" s="148"/>
      <c r="AX271" s="148"/>
      <c r="BA271" s="149">
        <v>15</v>
      </c>
      <c r="BB271" s="149">
        <v>0</v>
      </c>
      <c r="BC271" s="149">
        <v>40.799999999999997</v>
      </c>
      <c r="BD271" s="149">
        <v>0</v>
      </c>
      <c r="BE271" s="149">
        <v>0</v>
      </c>
      <c r="BF271" s="149">
        <v>0</v>
      </c>
      <c r="BG271" s="149">
        <v>0</v>
      </c>
      <c r="BH271" s="149">
        <v>0</v>
      </c>
      <c r="BI271" s="149">
        <v>0</v>
      </c>
      <c r="BJ271" s="149">
        <v>0</v>
      </c>
      <c r="BK271" s="149">
        <v>0</v>
      </c>
      <c r="BL271" s="149">
        <v>0</v>
      </c>
      <c r="BM271" s="149">
        <v>0</v>
      </c>
      <c r="BN271" s="149">
        <v>0</v>
      </c>
    </row>
    <row r="272" spans="1:66">
      <c r="A272" s="1" t="s">
        <v>2130</v>
      </c>
      <c r="B272" s="1" t="s">
        <v>2250</v>
      </c>
      <c r="C272" s="1" t="s">
        <v>5157</v>
      </c>
      <c r="D272" s="1" t="s">
        <v>5158</v>
      </c>
      <c r="E272" s="145">
        <v>35679</v>
      </c>
      <c r="F272" s="145">
        <v>1</v>
      </c>
      <c r="G272" s="146">
        <v>39814</v>
      </c>
      <c r="H272" s="146">
        <v>40178</v>
      </c>
      <c r="I272" s="145">
        <v>2009</v>
      </c>
      <c r="J272" s="145">
        <v>12</v>
      </c>
      <c r="K272" s="145">
        <v>24</v>
      </c>
      <c r="M272" s="145">
        <v>17</v>
      </c>
      <c r="Y272" s="147">
        <v>24</v>
      </c>
      <c r="Z272" s="147">
        <v>0</v>
      </c>
      <c r="AA272" s="147">
        <v>17</v>
      </c>
      <c r="AB272" s="147">
        <v>0</v>
      </c>
      <c r="AC272" s="147">
        <v>0</v>
      </c>
      <c r="AD272" s="147">
        <v>0</v>
      </c>
      <c r="AE272" s="147">
        <v>0</v>
      </c>
      <c r="AF272" s="147">
        <v>0</v>
      </c>
      <c r="AG272" s="147">
        <v>0</v>
      </c>
      <c r="AH272" s="147">
        <v>0</v>
      </c>
      <c r="AI272" s="147">
        <v>0</v>
      </c>
      <c r="AJ272" s="147">
        <v>0</v>
      </c>
      <c r="AK272" s="147">
        <v>0</v>
      </c>
      <c r="AL272" s="147">
        <v>0</v>
      </c>
      <c r="AM272" s="148">
        <v>23.5</v>
      </c>
      <c r="AN272" s="148"/>
      <c r="AO272" s="148">
        <v>19.8</v>
      </c>
      <c r="AP272" s="148"/>
      <c r="AQ272" s="148"/>
      <c r="AR272" s="148"/>
      <c r="AS272" s="148"/>
      <c r="AT272" s="148"/>
      <c r="AU272" s="148"/>
      <c r="AV272" s="148"/>
      <c r="AW272" s="148"/>
      <c r="AX272" s="148"/>
      <c r="BA272" s="149">
        <v>23.5</v>
      </c>
      <c r="BB272" s="149">
        <v>0</v>
      </c>
      <c r="BC272" s="149">
        <v>19.8</v>
      </c>
      <c r="BD272" s="149">
        <v>0</v>
      </c>
      <c r="BE272" s="149">
        <v>0</v>
      </c>
      <c r="BF272" s="149">
        <v>0</v>
      </c>
      <c r="BG272" s="149">
        <v>0</v>
      </c>
      <c r="BH272" s="149">
        <v>0</v>
      </c>
      <c r="BI272" s="149">
        <v>0</v>
      </c>
      <c r="BJ272" s="149">
        <v>0</v>
      </c>
      <c r="BK272" s="149">
        <v>0</v>
      </c>
      <c r="BL272" s="149">
        <v>0</v>
      </c>
      <c r="BM272" s="149">
        <v>0</v>
      </c>
      <c r="BN272" s="149">
        <v>0</v>
      </c>
    </row>
    <row r="273" spans="1:68">
      <c r="A273" s="1" t="s">
        <v>2027</v>
      </c>
      <c r="B273" s="1" t="s">
        <v>2250</v>
      </c>
      <c r="C273" s="1" t="s">
        <v>5157</v>
      </c>
      <c r="D273" s="1" t="s">
        <v>5158</v>
      </c>
      <c r="E273" s="145">
        <v>35681</v>
      </c>
      <c r="F273" s="145" t="s">
        <v>5161</v>
      </c>
      <c r="G273" s="146">
        <v>39814</v>
      </c>
      <c r="H273" s="146">
        <v>40178</v>
      </c>
      <c r="I273" s="145">
        <v>2009</v>
      </c>
      <c r="J273" s="145">
        <v>12</v>
      </c>
      <c r="K273" s="145">
        <v>26</v>
      </c>
      <c r="M273" s="145">
        <v>66</v>
      </c>
      <c r="S273" s="1">
        <v>6</v>
      </c>
      <c r="Y273" s="147">
        <v>26</v>
      </c>
      <c r="Z273" s="147">
        <v>0</v>
      </c>
      <c r="AA273" s="147">
        <v>66</v>
      </c>
      <c r="AB273" s="147">
        <v>0</v>
      </c>
      <c r="AC273" s="147">
        <v>0</v>
      </c>
      <c r="AD273" s="147">
        <v>0</v>
      </c>
      <c r="AE273" s="147">
        <v>0</v>
      </c>
      <c r="AF273" s="147">
        <v>0</v>
      </c>
      <c r="AG273" s="147">
        <v>6</v>
      </c>
      <c r="AH273" s="147">
        <v>0</v>
      </c>
      <c r="AI273" s="147">
        <v>0</v>
      </c>
      <c r="AJ273" s="147">
        <v>0</v>
      </c>
      <c r="AK273" s="147">
        <v>0</v>
      </c>
      <c r="AL273" s="147">
        <v>0</v>
      </c>
      <c r="AM273" s="148">
        <v>36.299999999999997</v>
      </c>
      <c r="AN273" s="148"/>
      <c r="AO273" s="148">
        <v>48</v>
      </c>
      <c r="AP273" s="148"/>
      <c r="AQ273" s="148"/>
      <c r="AR273" s="148"/>
      <c r="AS273" s="148"/>
      <c r="AT273" s="148"/>
      <c r="AU273" s="148">
        <v>6</v>
      </c>
      <c r="AV273" s="148"/>
      <c r="AW273" s="148"/>
      <c r="AX273" s="148"/>
      <c r="BA273" s="149">
        <v>36.299999999999997</v>
      </c>
      <c r="BB273" s="149">
        <v>0</v>
      </c>
      <c r="BC273" s="149">
        <v>48</v>
      </c>
      <c r="BD273" s="149">
        <v>0</v>
      </c>
      <c r="BE273" s="149">
        <v>0</v>
      </c>
      <c r="BF273" s="149">
        <v>0</v>
      </c>
      <c r="BG273" s="149">
        <v>0</v>
      </c>
      <c r="BH273" s="149">
        <v>0</v>
      </c>
      <c r="BI273" s="149">
        <v>6</v>
      </c>
      <c r="BJ273" s="149">
        <v>0</v>
      </c>
      <c r="BK273" s="149">
        <v>0</v>
      </c>
      <c r="BL273" s="149">
        <v>0</v>
      </c>
      <c r="BM273" s="149">
        <v>0</v>
      </c>
      <c r="BN273" s="149">
        <v>0</v>
      </c>
      <c r="BO273" s="144">
        <v>2</v>
      </c>
      <c r="BP273" s="144" t="s">
        <v>5204</v>
      </c>
    </row>
    <row r="274" spans="1:68">
      <c r="A274" s="1" t="s">
        <v>3166</v>
      </c>
      <c r="B274" s="1" t="s">
        <v>2250</v>
      </c>
      <c r="C274" s="1" t="s">
        <v>5157</v>
      </c>
      <c r="D274" s="1" t="s">
        <v>5158</v>
      </c>
      <c r="E274" s="145">
        <v>35682</v>
      </c>
      <c r="F274" s="145">
        <v>1</v>
      </c>
      <c r="G274" s="146">
        <v>39814</v>
      </c>
      <c r="H274" s="146">
        <v>40178</v>
      </c>
      <c r="I274" s="145">
        <v>2009</v>
      </c>
      <c r="J274" s="145">
        <v>12</v>
      </c>
      <c r="K274" s="145">
        <v>24</v>
      </c>
      <c r="M274" s="145">
        <v>44</v>
      </c>
      <c r="Y274" s="147">
        <v>24</v>
      </c>
      <c r="Z274" s="147">
        <v>0</v>
      </c>
      <c r="AA274" s="147">
        <v>44</v>
      </c>
      <c r="AB274" s="147">
        <v>0</v>
      </c>
      <c r="AC274" s="147">
        <v>0</v>
      </c>
      <c r="AD274" s="147">
        <v>0</v>
      </c>
      <c r="AE274" s="147">
        <v>0</v>
      </c>
      <c r="AF274" s="147">
        <v>0</v>
      </c>
      <c r="AG274" s="147">
        <v>0</v>
      </c>
      <c r="AH274" s="147">
        <v>0</v>
      </c>
      <c r="AI274" s="147">
        <v>0</v>
      </c>
      <c r="AJ274" s="147">
        <v>0</v>
      </c>
      <c r="AK274" s="147">
        <v>0</v>
      </c>
      <c r="AL274" s="147">
        <v>0</v>
      </c>
      <c r="AM274" s="148">
        <v>21.3</v>
      </c>
      <c r="AN274" s="148"/>
      <c r="AO274" s="148">
        <v>47.4</v>
      </c>
      <c r="AP274" s="148"/>
      <c r="AQ274" s="148"/>
      <c r="AR274" s="148"/>
      <c r="AS274" s="148"/>
      <c r="AT274" s="148"/>
      <c r="AU274" s="148"/>
      <c r="AV274" s="148"/>
      <c r="AW274" s="148"/>
      <c r="AX274" s="148"/>
      <c r="BA274" s="149">
        <v>21.3</v>
      </c>
      <c r="BB274" s="149">
        <v>0</v>
      </c>
      <c r="BC274" s="149">
        <v>47.4</v>
      </c>
      <c r="BD274" s="149">
        <v>0</v>
      </c>
      <c r="BE274" s="149">
        <v>0</v>
      </c>
      <c r="BF274" s="149">
        <v>0</v>
      </c>
      <c r="BG274" s="149">
        <v>0</v>
      </c>
      <c r="BH274" s="149">
        <v>0</v>
      </c>
      <c r="BI274" s="149">
        <v>0</v>
      </c>
      <c r="BJ274" s="149">
        <v>0</v>
      </c>
      <c r="BK274" s="149">
        <v>0</v>
      </c>
      <c r="BL274" s="149">
        <v>0</v>
      </c>
      <c r="BM274" s="149">
        <v>0</v>
      </c>
      <c r="BN274" s="149">
        <v>0</v>
      </c>
    </row>
    <row r="275" spans="1:68">
      <c r="A275" s="1" t="s">
        <v>2130</v>
      </c>
      <c r="B275" s="1" t="s">
        <v>2250</v>
      </c>
      <c r="C275" s="1" t="s">
        <v>5157</v>
      </c>
      <c r="D275" s="1" t="s">
        <v>5158</v>
      </c>
      <c r="E275" s="145">
        <v>35683</v>
      </c>
      <c r="F275" s="145">
        <v>1</v>
      </c>
      <c r="G275" s="146">
        <v>39814</v>
      </c>
      <c r="H275" s="146">
        <v>40178</v>
      </c>
      <c r="I275" s="145">
        <v>2009</v>
      </c>
      <c r="J275" s="145">
        <v>12</v>
      </c>
      <c r="K275" s="145">
        <v>36</v>
      </c>
      <c r="M275" s="145">
        <v>44</v>
      </c>
      <c r="Y275" s="147">
        <v>36</v>
      </c>
      <c r="Z275" s="147">
        <v>0</v>
      </c>
      <c r="AA275" s="147">
        <v>44</v>
      </c>
      <c r="AB275" s="147">
        <v>0</v>
      </c>
      <c r="AC275" s="147">
        <v>0</v>
      </c>
      <c r="AD275" s="147">
        <v>0</v>
      </c>
      <c r="AE275" s="147">
        <v>0</v>
      </c>
      <c r="AF275" s="147">
        <v>0</v>
      </c>
      <c r="AG275" s="147">
        <v>0</v>
      </c>
      <c r="AH275" s="147">
        <v>0</v>
      </c>
      <c r="AI275" s="147">
        <v>0</v>
      </c>
      <c r="AJ275" s="147">
        <v>0</v>
      </c>
      <c r="AK275" s="147">
        <v>0</v>
      </c>
      <c r="AL275" s="147">
        <v>0</v>
      </c>
      <c r="AM275" s="148">
        <v>38.4</v>
      </c>
      <c r="AN275" s="148"/>
      <c r="AO275" s="148">
        <v>41.9</v>
      </c>
      <c r="AP275" s="148"/>
      <c r="AQ275" s="148"/>
      <c r="AR275" s="148"/>
      <c r="AS275" s="148"/>
      <c r="AT275" s="148"/>
      <c r="AU275" s="148"/>
      <c r="AV275" s="148"/>
      <c r="AW275" s="148"/>
      <c r="AX275" s="148"/>
      <c r="BA275" s="149">
        <v>38.4</v>
      </c>
      <c r="BB275" s="149">
        <v>0</v>
      </c>
      <c r="BC275" s="149">
        <v>41.9</v>
      </c>
      <c r="BD275" s="149">
        <v>0</v>
      </c>
      <c r="BE275" s="149">
        <v>0</v>
      </c>
      <c r="BF275" s="149">
        <v>0</v>
      </c>
      <c r="BG275" s="149">
        <v>0</v>
      </c>
      <c r="BH275" s="149">
        <v>0</v>
      </c>
      <c r="BI275" s="149">
        <v>0</v>
      </c>
      <c r="BJ275" s="149">
        <v>0</v>
      </c>
      <c r="BK275" s="149">
        <v>0</v>
      </c>
      <c r="BL275" s="149">
        <v>0</v>
      </c>
      <c r="BM275" s="149">
        <v>0</v>
      </c>
      <c r="BN275" s="149">
        <v>0</v>
      </c>
    </row>
    <row r="276" spans="1:68">
      <c r="A276" s="1" t="s">
        <v>3583</v>
      </c>
      <c r="B276" s="1" t="s">
        <v>2250</v>
      </c>
      <c r="C276" s="1" t="s">
        <v>5157</v>
      </c>
      <c r="D276" s="1" t="s">
        <v>5158</v>
      </c>
      <c r="E276" s="145">
        <v>35685</v>
      </c>
      <c r="F276" s="145">
        <v>1</v>
      </c>
      <c r="G276" s="146">
        <v>39814</v>
      </c>
      <c r="H276" s="146">
        <v>40178</v>
      </c>
      <c r="I276" s="145">
        <v>2009</v>
      </c>
      <c r="J276" s="145">
        <v>12</v>
      </c>
      <c r="K276" s="145">
        <v>46</v>
      </c>
      <c r="M276" s="145">
        <v>66</v>
      </c>
      <c r="Y276" s="147">
        <v>46</v>
      </c>
      <c r="Z276" s="147">
        <v>0</v>
      </c>
      <c r="AA276" s="147">
        <v>66</v>
      </c>
      <c r="AB276" s="147">
        <v>0</v>
      </c>
      <c r="AC276" s="147">
        <v>0</v>
      </c>
      <c r="AD276" s="147">
        <v>0</v>
      </c>
      <c r="AE276" s="147">
        <v>0</v>
      </c>
      <c r="AF276" s="147">
        <v>0</v>
      </c>
      <c r="AG276" s="147">
        <v>0</v>
      </c>
      <c r="AH276" s="147">
        <v>0</v>
      </c>
      <c r="AI276" s="147">
        <v>0</v>
      </c>
      <c r="AJ276" s="147">
        <v>0</v>
      </c>
      <c r="AK276" s="147">
        <v>0</v>
      </c>
      <c r="AL276" s="147">
        <v>0</v>
      </c>
      <c r="AM276" s="148">
        <v>50.2</v>
      </c>
      <c r="AN276" s="148"/>
      <c r="AO276" s="148">
        <v>57</v>
      </c>
      <c r="AP276" s="148"/>
      <c r="AQ276" s="148"/>
      <c r="AR276" s="148"/>
      <c r="AS276" s="148"/>
      <c r="AT276" s="148"/>
      <c r="AU276" s="148"/>
      <c r="AV276" s="148"/>
      <c r="AW276" s="148"/>
      <c r="AX276" s="148"/>
      <c r="BA276" s="149">
        <v>50.2</v>
      </c>
      <c r="BB276" s="149">
        <v>0</v>
      </c>
      <c r="BC276" s="149">
        <v>57</v>
      </c>
      <c r="BD276" s="149">
        <v>0</v>
      </c>
      <c r="BE276" s="149">
        <v>0</v>
      </c>
      <c r="BF276" s="149">
        <v>0</v>
      </c>
      <c r="BG276" s="149">
        <v>0</v>
      </c>
      <c r="BH276" s="149">
        <v>0</v>
      </c>
      <c r="BI276" s="149">
        <v>0</v>
      </c>
      <c r="BJ276" s="149">
        <v>0</v>
      </c>
      <c r="BK276" s="149">
        <v>0</v>
      </c>
      <c r="BL276" s="149">
        <v>0</v>
      </c>
      <c r="BM276" s="149">
        <v>0</v>
      </c>
      <c r="BN276" s="149">
        <v>0</v>
      </c>
    </row>
    <row r="277" spans="1:68">
      <c r="A277" s="1" t="s">
        <v>4617</v>
      </c>
      <c r="B277" s="1" t="s">
        <v>2250</v>
      </c>
      <c r="C277" s="1" t="s">
        <v>5157</v>
      </c>
      <c r="D277" s="1" t="s">
        <v>5158</v>
      </c>
      <c r="E277" s="145">
        <v>35687</v>
      </c>
      <c r="F277" s="145">
        <v>1</v>
      </c>
      <c r="G277" s="146">
        <v>39814</v>
      </c>
      <c r="H277" s="146">
        <v>40178</v>
      </c>
      <c r="I277" s="145">
        <v>2009</v>
      </c>
      <c r="J277" s="145">
        <v>12</v>
      </c>
      <c r="K277" s="145">
        <v>7</v>
      </c>
      <c r="M277" s="145">
        <v>14</v>
      </c>
      <c r="Y277" s="147">
        <v>7</v>
      </c>
      <c r="Z277" s="147">
        <v>0</v>
      </c>
      <c r="AA277" s="147">
        <v>14</v>
      </c>
      <c r="AB277" s="147">
        <v>0</v>
      </c>
      <c r="AC277" s="147">
        <v>0</v>
      </c>
      <c r="AD277" s="147">
        <v>0</v>
      </c>
      <c r="AE277" s="147">
        <v>0</v>
      </c>
      <c r="AF277" s="147">
        <v>0</v>
      </c>
      <c r="AG277" s="147">
        <v>0</v>
      </c>
      <c r="AH277" s="147">
        <v>0</v>
      </c>
      <c r="AI277" s="147">
        <v>0</v>
      </c>
      <c r="AJ277" s="147">
        <v>0</v>
      </c>
      <c r="AK277" s="147">
        <v>0</v>
      </c>
      <c r="AL277" s="147">
        <v>0</v>
      </c>
      <c r="AM277" s="148">
        <v>8</v>
      </c>
      <c r="AN277" s="148"/>
      <c r="AO277" s="148">
        <v>14</v>
      </c>
      <c r="AP277" s="148"/>
      <c r="AQ277" s="148"/>
      <c r="AR277" s="148"/>
      <c r="AS277" s="148"/>
      <c r="AT277" s="148"/>
      <c r="AU277" s="148"/>
      <c r="AV277" s="148"/>
      <c r="AW277" s="148"/>
      <c r="AX277" s="148"/>
      <c r="BA277" s="149">
        <v>8</v>
      </c>
      <c r="BB277" s="149">
        <v>0</v>
      </c>
      <c r="BC277" s="149">
        <v>14</v>
      </c>
      <c r="BD277" s="149">
        <v>0</v>
      </c>
      <c r="BE277" s="149">
        <v>0</v>
      </c>
      <c r="BF277" s="149">
        <v>0</v>
      </c>
      <c r="BG277" s="149">
        <v>0</v>
      </c>
      <c r="BH277" s="149">
        <v>0</v>
      </c>
      <c r="BI277" s="149">
        <v>0</v>
      </c>
      <c r="BJ277" s="149">
        <v>0</v>
      </c>
      <c r="BK277" s="149">
        <v>0</v>
      </c>
      <c r="BL277" s="149">
        <v>0</v>
      </c>
      <c r="BM277" s="149">
        <v>0</v>
      </c>
      <c r="BN277" s="149">
        <v>0</v>
      </c>
    </row>
    <row r="278" spans="1:68">
      <c r="A278" s="1" t="s">
        <v>3436</v>
      </c>
      <c r="B278" s="1" t="s">
        <v>5188</v>
      </c>
      <c r="C278" s="1" t="s">
        <v>5157</v>
      </c>
      <c r="D278" s="1" t="s">
        <v>5184</v>
      </c>
      <c r="E278" s="145">
        <v>35702</v>
      </c>
      <c r="F278" s="145">
        <v>11</v>
      </c>
      <c r="G278" s="146">
        <v>39814</v>
      </c>
      <c r="H278" s="146">
        <v>40178</v>
      </c>
      <c r="I278" s="145">
        <v>2009</v>
      </c>
      <c r="J278" s="145">
        <v>12</v>
      </c>
      <c r="O278" s="145">
        <v>187</v>
      </c>
      <c r="P278" s="1">
        <v>43</v>
      </c>
      <c r="Q278" s="145">
        <v>100</v>
      </c>
      <c r="Y278" s="147">
        <v>0</v>
      </c>
      <c r="Z278" s="147">
        <v>0</v>
      </c>
      <c r="AA278" s="147">
        <v>0</v>
      </c>
      <c r="AB278" s="147">
        <v>0</v>
      </c>
      <c r="AC278" s="147">
        <v>187</v>
      </c>
      <c r="AD278" s="147">
        <v>43</v>
      </c>
      <c r="AE278" s="147">
        <v>100</v>
      </c>
      <c r="AF278" s="147">
        <v>0</v>
      </c>
      <c r="AG278" s="147">
        <v>0</v>
      </c>
      <c r="AH278" s="147">
        <v>0</v>
      </c>
      <c r="AI278" s="147">
        <v>0</v>
      </c>
      <c r="AJ278" s="147">
        <v>0</v>
      </c>
      <c r="AK278" s="147">
        <v>0</v>
      </c>
      <c r="AL278" s="147">
        <v>0</v>
      </c>
      <c r="AM278" s="148"/>
      <c r="AN278" s="148"/>
      <c r="AO278" s="148"/>
      <c r="AP278" s="148"/>
      <c r="AQ278" s="148">
        <v>146.30000000000001</v>
      </c>
      <c r="AR278" s="148">
        <v>82.4</v>
      </c>
      <c r="AS278" s="148">
        <v>61</v>
      </c>
      <c r="AT278" s="148"/>
      <c r="AU278" s="148"/>
      <c r="AV278" s="148"/>
      <c r="AW278" s="148"/>
      <c r="AX278" s="148"/>
      <c r="BA278" s="149">
        <v>0</v>
      </c>
      <c r="BB278" s="149">
        <v>0</v>
      </c>
      <c r="BC278" s="149">
        <v>0</v>
      </c>
      <c r="BD278" s="149">
        <v>0</v>
      </c>
      <c r="BE278" s="149">
        <v>146.30000000000001</v>
      </c>
      <c r="BF278" s="149">
        <v>82.4</v>
      </c>
      <c r="BG278" s="149">
        <v>61</v>
      </c>
      <c r="BH278" s="149">
        <v>0</v>
      </c>
      <c r="BI278" s="149">
        <v>0</v>
      </c>
      <c r="BJ278" s="149">
        <v>0</v>
      </c>
      <c r="BK278" s="149">
        <v>0</v>
      </c>
      <c r="BL278" s="149">
        <v>0</v>
      </c>
      <c r="BM278" s="149">
        <v>0</v>
      </c>
      <c r="BN278" s="149">
        <v>0</v>
      </c>
    </row>
    <row r="279" spans="1:68">
      <c r="A279" s="1" t="s">
        <v>4287</v>
      </c>
      <c r="B279" s="1" t="s">
        <v>5188</v>
      </c>
      <c r="C279" s="1" t="s">
        <v>5157</v>
      </c>
      <c r="D279" s="1" t="s">
        <v>5184</v>
      </c>
      <c r="E279" s="145">
        <v>35705</v>
      </c>
      <c r="F279" s="145" t="s">
        <v>5205</v>
      </c>
      <c r="G279" s="146">
        <v>39814</v>
      </c>
      <c r="H279" s="146">
        <v>40178</v>
      </c>
      <c r="I279" s="145">
        <v>2009</v>
      </c>
      <c r="J279" s="145">
        <v>12</v>
      </c>
      <c r="O279" s="145">
        <v>93</v>
      </c>
      <c r="P279" s="1">
        <v>25</v>
      </c>
      <c r="Y279" s="147">
        <v>0</v>
      </c>
      <c r="Z279" s="147">
        <v>0</v>
      </c>
      <c r="AA279" s="147">
        <v>0</v>
      </c>
      <c r="AB279" s="147">
        <v>0</v>
      </c>
      <c r="AC279" s="147">
        <v>93</v>
      </c>
      <c r="AD279" s="147">
        <v>25</v>
      </c>
      <c r="AE279" s="147">
        <v>0</v>
      </c>
      <c r="AF279" s="147">
        <v>0</v>
      </c>
      <c r="AG279" s="147">
        <v>0</v>
      </c>
      <c r="AH279" s="147">
        <v>0</v>
      </c>
      <c r="AI279" s="147">
        <v>0</v>
      </c>
      <c r="AJ279" s="147">
        <v>0</v>
      </c>
      <c r="AK279" s="147">
        <v>0</v>
      </c>
      <c r="AL279" s="147">
        <v>0</v>
      </c>
      <c r="AM279" s="148"/>
      <c r="AN279" s="148"/>
      <c r="AO279" s="148"/>
      <c r="AP279" s="148"/>
      <c r="AQ279" s="148">
        <v>49.9</v>
      </c>
      <c r="AR279" s="148">
        <v>68.099999999999994</v>
      </c>
      <c r="AS279" s="148"/>
      <c r="AT279" s="148"/>
      <c r="AU279" s="148"/>
      <c r="AV279" s="148"/>
      <c r="AW279" s="148"/>
      <c r="AX279" s="148"/>
      <c r="BA279" s="149">
        <v>0</v>
      </c>
      <c r="BB279" s="149">
        <v>0</v>
      </c>
      <c r="BC279" s="149">
        <v>0</v>
      </c>
      <c r="BD279" s="149">
        <v>0</v>
      </c>
      <c r="BE279" s="149">
        <v>49.9</v>
      </c>
      <c r="BF279" s="149">
        <v>68.099999999999994</v>
      </c>
      <c r="BG279" s="149">
        <v>0</v>
      </c>
      <c r="BH279" s="149">
        <v>0</v>
      </c>
      <c r="BI279" s="149">
        <v>0</v>
      </c>
      <c r="BJ279" s="149">
        <v>0</v>
      </c>
      <c r="BK279" s="149">
        <v>0</v>
      </c>
      <c r="BL279" s="149">
        <v>0</v>
      </c>
      <c r="BM279" s="149">
        <v>0</v>
      </c>
      <c r="BN279" s="149">
        <v>0</v>
      </c>
    </row>
    <row r="280" spans="1:68">
      <c r="A280" s="1" t="s">
        <v>2939</v>
      </c>
      <c r="B280" s="1" t="s">
        <v>5188</v>
      </c>
      <c r="C280" s="1" t="s">
        <v>5157</v>
      </c>
      <c r="D280" s="1" t="s">
        <v>5184</v>
      </c>
      <c r="E280" s="145">
        <v>35706</v>
      </c>
      <c r="F280" s="145">
        <v>11</v>
      </c>
      <c r="G280" s="146">
        <v>39814</v>
      </c>
      <c r="H280" s="146">
        <v>40178</v>
      </c>
      <c r="I280" s="145">
        <v>2009</v>
      </c>
      <c r="J280" s="145">
        <v>12</v>
      </c>
      <c r="O280" s="145">
        <v>39</v>
      </c>
      <c r="P280" s="1">
        <v>51</v>
      </c>
      <c r="Q280" s="145">
        <v>30</v>
      </c>
      <c r="Y280" s="147">
        <v>0</v>
      </c>
      <c r="Z280" s="147">
        <v>0</v>
      </c>
      <c r="AA280" s="147">
        <v>0</v>
      </c>
      <c r="AB280" s="147">
        <v>0</v>
      </c>
      <c r="AC280" s="147">
        <v>39</v>
      </c>
      <c r="AD280" s="147">
        <v>51</v>
      </c>
      <c r="AE280" s="147">
        <v>30</v>
      </c>
      <c r="AF280" s="147">
        <v>0</v>
      </c>
      <c r="AG280" s="147">
        <v>0</v>
      </c>
      <c r="AH280" s="147">
        <v>0</v>
      </c>
      <c r="AI280" s="147">
        <v>0</v>
      </c>
      <c r="AJ280" s="147">
        <v>0</v>
      </c>
      <c r="AK280" s="147">
        <v>0</v>
      </c>
      <c r="AL280" s="147">
        <v>0</v>
      </c>
      <c r="AM280" s="148"/>
      <c r="AN280" s="148"/>
      <c r="AO280" s="148"/>
      <c r="AP280" s="148"/>
      <c r="AQ280" s="148">
        <v>22.2</v>
      </c>
      <c r="AR280" s="148">
        <v>29.3</v>
      </c>
      <c r="AS280" s="148">
        <v>30</v>
      </c>
      <c r="AT280" s="148"/>
      <c r="AU280" s="148"/>
      <c r="AV280" s="148"/>
      <c r="AW280" s="148"/>
      <c r="AX280" s="148"/>
      <c r="BA280" s="149">
        <v>0</v>
      </c>
      <c r="BB280" s="149">
        <v>0</v>
      </c>
      <c r="BC280" s="149">
        <v>0</v>
      </c>
      <c r="BD280" s="149">
        <v>0</v>
      </c>
      <c r="BE280" s="149">
        <v>22.2</v>
      </c>
      <c r="BF280" s="149">
        <v>29.3</v>
      </c>
      <c r="BG280" s="149">
        <v>30</v>
      </c>
      <c r="BH280" s="149">
        <v>0</v>
      </c>
      <c r="BI280" s="149">
        <v>0</v>
      </c>
      <c r="BJ280" s="149">
        <v>0</v>
      </c>
      <c r="BK280" s="149">
        <v>0</v>
      </c>
      <c r="BL280" s="149">
        <v>0</v>
      </c>
      <c r="BM280" s="149">
        <v>0</v>
      </c>
      <c r="BN280" s="149">
        <v>0</v>
      </c>
    </row>
    <row r="281" spans="1:68">
      <c r="A281" s="1" t="s">
        <v>3583</v>
      </c>
      <c r="B281" s="1" t="s">
        <v>5188</v>
      </c>
      <c r="C281" s="1" t="s">
        <v>5157</v>
      </c>
      <c r="D281" s="1" t="s">
        <v>5184</v>
      </c>
      <c r="E281" s="145">
        <v>35719</v>
      </c>
      <c r="F281" s="145">
        <v>11</v>
      </c>
      <c r="G281" s="146">
        <v>39814</v>
      </c>
      <c r="H281" s="146">
        <v>40178</v>
      </c>
      <c r="I281" s="145">
        <v>2009</v>
      </c>
      <c r="J281" s="145">
        <v>12</v>
      </c>
      <c r="O281" s="145">
        <v>227</v>
      </c>
      <c r="P281" s="1">
        <v>73</v>
      </c>
      <c r="Q281" s="145">
        <v>70</v>
      </c>
      <c r="Y281" s="147">
        <v>0</v>
      </c>
      <c r="Z281" s="147">
        <v>0</v>
      </c>
      <c r="AA281" s="147">
        <v>0</v>
      </c>
      <c r="AB281" s="147">
        <v>0</v>
      </c>
      <c r="AC281" s="147">
        <v>227</v>
      </c>
      <c r="AD281" s="147">
        <v>73</v>
      </c>
      <c r="AE281" s="147">
        <v>70</v>
      </c>
      <c r="AF281" s="147">
        <v>0</v>
      </c>
      <c r="AG281" s="147">
        <v>0</v>
      </c>
      <c r="AH281" s="147">
        <v>0</v>
      </c>
      <c r="AI281" s="147">
        <v>0</v>
      </c>
      <c r="AJ281" s="147">
        <v>0</v>
      </c>
      <c r="AK281" s="147">
        <v>0</v>
      </c>
      <c r="AL281" s="147">
        <v>0</v>
      </c>
      <c r="AM281" s="148"/>
      <c r="AN281" s="148"/>
      <c r="AO281" s="148"/>
      <c r="AP281" s="148"/>
      <c r="AQ281" s="148">
        <v>170.7</v>
      </c>
      <c r="AR281" s="148">
        <v>74</v>
      </c>
      <c r="AS281" s="148">
        <v>69.099999999999994</v>
      </c>
      <c r="AT281" s="148"/>
      <c r="AU281" s="148"/>
      <c r="AV281" s="148"/>
      <c r="AW281" s="148"/>
      <c r="AX281" s="148"/>
      <c r="BA281" s="149">
        <v>0</v>
      </c>
      <c r="BB281" s="149">
        <v>0</v>
      </c>
      <c r="BC281" s="149">
        <v>0</v>
      </c>
      <c r="BD281" s="149">
        <v>0</v>
      </c>
      <c r="BE281" s="149">
        <v>170.7</v>
      </c>
      <c r="BF281" s="149">
        <v>74</v>
      </c>
      <c r="BG281" s="149">
        <v>69.099999999999994</v>
      </c>
      <c r="BH281" s="149">
        <v>0</v>
      </c>
      <c r="BI281" s="149">
        <v>0</v>
      </c>
      <c r="BJ281" s="149">
        <v>0</v>
      </c>
      <c r="BK281" s="149">
        <v>0</v>
      </c>
      <c r="BL281" s="149">
        <v>0</v>
      </c>
      <c r="BM281" s="149">
        <v>0</v>
      </c>
      <c r="BN281" s="149">
        <v>0</v>
      </c>
    </row>
    <row r="282" spans="1:68">
      <c r="A282" s="1" t="s">
        <v>3166</v>
      </c>
      <c r="B282" s="1" t="s">
        <v>5188</v>
      </c>
      <c r="C282" s="1" t="s">
        <v>5157</v>
      </c>
      <c r="D282" s="1" t="s">
        <v>5184</v>
      </c>
      <c r="E282" s="145">
        <v>35727</v>
      </c>
      <c r="F282" s="145">
        <v>11</v>
      </c>
      <c r="G282" s="146">
        <v>39814</v>
      </c>
      <c r="H282" s="146">
        <v>40178</v>
      </c>
      <c r="I282" s="145">
        <v>2009</v>
      </c>
      <c r="J282" s="145">
        <v>12</v>
      </c>
      <c r="O282" s="145">
        <v>15</v>
      </c>
      <c r="P282" s="1">
        <v>10</v>
      </c>
      <c r="Q282" s="145">
        <v>35</v>
      </c>
      <c r="Y282" s="147">
        <v>0</v>
      </c>
      <c r="Z282" s="147">
        <v>0</v>
      </c>
      <c r="AA282" s="147">
        <v>0</v>
      </c>
      <c r="AB282" s="147">
        <v>0</v>
      </c>
      <c r="AC282" s="147">
        <v>15</v>
      </c>
      <c r="AD282" s="147">
        <v>10</v>
      </c>
      <c r="AE282" s="147">
        <v>35</v>
      </c>
      <c r="AF282" s="147">
        <v>0</v>
      </c>
      <c r="AG282" s="147">
        <v>0</v>
      </c>
      <c r="AH282" s="147">
        <v>0</v>
      </c>
      <c r="AI282" s="147">
        <v>0</v>
      </c>
      <c r="AJ282" s="147">
        <v>0</v>
      </c>
      <c r="AK282" s="147">
        <v>0</v>
      </c>
      <c r="AL282" s="147">
        <v>0</v>
      </c>
      <c r="AM282" s="148"/>
      <c r="AN282" s="148"/>
      <c r="AO282" s="148"/>
      <c r="AP282" s="148"/>
      <c r="AQ282" s="148">
        <v>8.8000000000000007</v>
      </c>
      <c r="AR282" s="148">
        <v>6</v>
      </c>
      <c r="AS282" s="148">
        <v>9</v>
      </c>
      <c r="AT282" s="148"/>
      <c r="AU282" s="148"/>
      <c r="AV282" s="148"/>
      <c r="AW282" s="148"/>
      <c r="AX282" s="148"/>
      <c r="BA282" s="149">
        <v>0</v>
      </c>
      <c r="BB282" s="149">
        <v>0</v>
      </c>
      <c r="BC282" s="149">
        <v>0</v>
      </c>
      <c r="BD282" s="149">
        <v>0</v>
      </c>
      <c r="BE282" s="149">
        <v>8.8000000000000007</v>
      </c>
      <c r="BF282" s="149">
        <v>6</v>
      </c>
      <c r="BG282" s="149">
        <v>9</v>
      </c>
      <c r="BH282" s="149">
        <v>0</v>
      </c>
      <c r="BI282" s="149">
        <v>0</v>
      </c>
      <c r="BJ282" s="149">
        <v>0</v>
      </c>
      <c r="BK282" s="149">
        <v>0</v>
      </c>
      <c r="BL282" s="149">
        <v>0</v>
      </c>
      <c r="BM282" s="149">
        <v>0</v>
      </c>
      <c r="BN282" s="149">
        <v>0</v>
      </c>
    </row>
    <row r="283" spans="1:68">
      <c r="A283" s="1" t="s">
        <v>4617</v>
      </c>
      <c r="B283" s="1" t="s">
        <v>5188</v>
      </c>
      <c r="C283" s="1" t="s">
        <v>5157</v>
      </c>
      <c r="D283" s="1" t="s">
        <v>5184</v>
      </c>
      <c r="E283" s="145">
        <v>35730</v>
      </c>
      <c r="F283" s="145">
        <v>11</v>
      </c>
      <c r="G283" s="146">
        <v>39814</v>
      </c>
      <c r="H283" s="146">
        <v>40178</v>
      </c>
      <c r="I283" s="145">
        <v>2009</v>
      </c>
      <c r="J283" s="145">
        <v>12</v>
      </c>
      <c r="O283" s="145">
        <v>235</v>
      </c>
      <c r="P283" s="1">
        <v>80</v>
      </c>
      <c r="Q283" s="145">
        <v>70</v>
      </c>
      <c r="Y283" s="147">
        <v>0</v>
      </c>
      <c r="Z283" s="147">
        <v>0</v>
      </c>
      <c r="AA283" s="147">
        <v>0</v>
      </c>
      <c r="AB283" s="147">
        <v>0</v>
      </c>
      <c r="AC283" s="147">
        <v>235</v>
      </c>
      <c r="AD283" s="147">
        <v>80</v>
      </c>
      <c r="AE283" s="147">
        <v>70</v>
      </c>
      <c r="AF283" s="147">
        <v>0</v>
      </c>
      <c r="AG283" s="147">
        <v>0</v>
      </c>
      <c r="AH283" s="147">
        <v>0</v>
      </c>
      <c r="AI283" s="147">
        <v>0</v>
      </c>
      <c r="AJ283" s="147">
        <v>0</v>
      </c>
      <c r="AK283" s="147">
        <v>0</v>
      </c>
      <c r="AL283" s="147">
        <v>0</v>
      </c>
      <c r="AM283" s="148"/>
      <c r="AN283" s="148"/>
      <c r="AO283" s="148"/>
      <c r="AP283" s="148"/>
      <c r="AQ283" s="148">
        <v>173.1</v>
      </c>
      <c r="AR283" s="148">
        <v>113</v>
      </c>
      <c r="AS283" s="148">
        <v>67.900000000000006</v>
      </c>
      <c r="AT283" s="148"/>
      <c r="AU283" s="148"/>
      <c r="AV283" s="148"/>
      <c r="AW283" s="148"/>
      <c r="AX283" s="148"/>
      <c r="BA283" s="149">
        <v>0</v>
      </c>
      <c r="BB283" s="149">
        <v>0</v>
      </c>
      <c r="BC283" s="149">
        <v>0</v>
      </c>
      <c r="BD283" s="149">
        <v>0</v>
      </c>
      <c r="BE283" s="149">
        <v>173.1</v>
      </c>
      <c r="BF283" s="149">
        <v>113</v>
      </c>
      <c r="BG283" s="149">
        <v>67.900000000000006</v>
      </c>
      <c r="BH283" s="149">
        <v>0</v>
      </c>
      <c r="BI283" s="149">
        <v>0</v>
      </c>
      <c r="BJ283" s="149">
        <v>0</v>
      </c>
      <c r="BK283" s="149">
        <v>0</v>
      </c>
      <c r="BL283" s="149">
        <v>0</v>
      </c>
      <c r="BM283" s="149">
        <v>0</v>
      </c>
      <c r="BN283" s="149">
        <v>0</v>
      </c>
    </row>
    <row r="284" spans="1:68">
      <c r="A284" s="1" t="s">
        <v>3166</v>
      </c>
      <c r="B284" s="1" t="s">
        <v>5188</v>
      </c>
      <c r="C284" s="1" t="s">
        <v>5157</v>
      </c>
      <c r="D284" s="1" t="s">
        <v>5184</v>
      </c>
      <c r="E284" s="145">
        <v>35743</v>
      </c>
      <c r="F284" s="145">
        <v>11</v>
      </c>
      <c r="G284" s="146">
        <v>39814</v>
      </c>
      <c r="H284" s="146">
        <v>40178</v>
      </c>
      <c r="I284" s="145">
        <v>2009</v>
      </c>
      <c r="J284" s="145">
        <v>12</v>
      </c>
      <c r="O284" s="145">
        <v>102</v>
      </c>
      <c r="P284" s="1">
        <v>98</v>
      </c>
      <c r="Q284" s="145">
        <v>90</v>
      </c>
      <c r="Y284" s="147">
        <v>0</v>
      </c>
      <c r="Z284" s="147">
        <v>0</v>
      </c>
      <c r="AA284" s="147">
        <v>0</v>
      </c>
      <c r="AB284" s="147">
        <v>0</v>
      </c>
      <c r="AC284" s="147">
        <v>102</v>
      </c>
      <c r="AD284" s="147">
        <v>98</v>
      </c>
      <c r="AE284" s="147">
        <v>90</v>
      </c>
      <c r="AF284" s="147">
        <v>0</v>
      </c>
      <c r="AG284" s="147">
        <v>0</v>
      </c>
      <c r="AH284" s="147">
        <v>0</v>
      </c>
      <c r="AI284" s="147">
        <v>0</v>
      </c>
      <c r="AJ284" s="147">
        <v>0</v>
      </c>
      <c r="AK284" s="147">
        <v>0</v>
      </c>
      <c r="AL284" s="147">
        <v>0</v>
      </c>
      <c r="AM284" s="148"/>
      <c r="AN284" s="148"/>
      <c r="AO284" s="148"/>
      <c r="AP284" s="148"/>
      <c r="AQ284" s="148">
        <v>106.6</v>
      </c>
      <c r="AR284" s="148">
        <v>89.2</v>
      </c>
      <c r="AS284" s="148">
        <v>69.5</v>
      </c>
      <c r="AT284" s="148"/>
      <c r="AU284" s="148"/>
      <c r="AV284" s="148"/>
      <c r="AW284" s="148"/>
      <c r="AX284" s="148"/>
      <c r="BA284" s="149">
        <v>0</v>
      </c>
      <c r="BB284" s="149">
        <v>0</v>
      </c>
      <c r="BC284" s="149">
        <v>0</v>
      </c>
      <c r="BD284" s="149">
        <v>0</v>
      </c>
      <c r="BE284" s="149">
        <v>106.6</v>
      </c>
      <c r="BF284" s="149">
        <v>89.2</v>
      </c>
      <c r="BG284" s="149">
        <v>69.5</v>
      </c>
      <c r="BH284" s="149">
        <v>0</v>
      </c>
      <c r="BI284" s="149">
        <v>0</v>
      </c>
      <c r="BJ284" s="149">
        <v>0</v>
      </c>
      <c r="BK284" s="149">
        <v>0</v>
      </c>
      <c r="BL284" s="149">
        <v>0</v>
      </c>
      <c r="BM284" s="149">
        <v>0</v>
      </c>
      <c r="BN284" s="149">
        <v>0</v>
      </c>
    </row>
    <row r="285" spans="1:68">
      <c r="A285" s="1" t="s">
        <v>2939</v>
      </c>
      <c r="B285" s="1" t="s">
        <v>5188</v>
      </c>
      <c r="C285" s="1" t="s">
        <v>5157</v>
      </c>
      <c r="D285" s="1" t="s">
        <v>5184</v>
      </c>
      <c r="E285" s="145">
        <v>35748</v>
      </c>
      <c r="F285" s="145">
        <v>11</v>
      </c>
      <c r="G285" s="146">
        <v>39814</v>
      </c>
      <c r="H285" s="146">
        <v>40178</v>
      </c>
      <c r="I285" s="145">
        <v>2009</v>
      </c>
      <c r="J285" s="145">
        <v>12</v>
      </c>
      <c r="O285" s="145">
        <v>9</v>
      </c>
      <c r="P285" s="1">
        <v>21</v>
      </c>
      <c r="Q285" s="145">
        <v>55</v>
      </c>
      <c r="Y285" s="147">
        <v>0</v>
      </c>
      <c r="Z285" s="147">
        <v>0</v>
      </c>
      <c r="AA285" s="147">
        <v>0</v>
      </c>
      <c r="AB285" s="147">
        <v>0</v>
      </c>
      <c r="AC285" s="147">
        <v>9</v>
      </c>
      <c r="AD285" s="147">
        <v>21</v>
      </c>
      <c r="AE285" s="147">
        <v>55</v>
      </c>
      <c r="AF285" s="147">
        <v>0</v>
      </c>
      <c r="AG285" s="147">
        <v>0</v>
      </c>
      <c r="AH285" s="147">
        <v>0</v>
      </c>
      <c r="AI285" s="147">
        <v>0</v>
      </c>
      <c r="AJ285" s="147">
        <v>0</v>
      </c>
      <c r="AK285" s="147">
        <v>0</v>
      </c>
      <c r="AL285" s="147">
        <v>0</v>
      </c>
      <c r="AM285" s="148"/>
      <c r="AN285" s="148"/>
      <c r="AO285" s="148"/>
      <c r="AP285" s="148"/>
      <c r="AQ285" s="148">
        <v>15.6</v>
      </c>
      <c r="AR285" s="148">
        <v>11.2</v>
      </c>
      <c r="AS285" s="148">
        <v>55</v>
      </c>
      <c r="AT285" s="148"/>
      <c r="AU285" s="148"/>
      <c r="AV285" s="148"/>
      <c r="AW285" s="148"/>
      <c r="AX285" s="148"/>
      <c r="BA285" s="149">
        <v>0</v>
      </c>
      <c r="BB285" s="149">
        <v>0</v>
      </c>
      <c r="BC285" s="149">
        <v>0</v>
      </c>
      <c r="BD285" s="149">
        <v>0</v>
      </c>
      <c r="BE285" s="149">
        <v>15.6</v>
      </c>
      <c r="BF285" s="149">
        <v>11.2</v>
      </c>
      <c r="BG285" s="149">
        <v>55</v>
      </c>
      <c r="BH285" s="149">
        <v>0</v>
      </c>
      <c r="BI285" s="149">
        <v>0</v>
      </c>
      <c r="BJ285" s="149">
        <v>0</v>
      </c>
      <c r="BK285" s="149">
        <v>0</v>
      </c>
      <c r="BL285" s="149">
        <v>0</v>
      </c>
      <c r="BM285" s="149">
        <v>0</v>
      </c>
      <c r="BN285" s="149">
        <v>0</v>
      </c>
    </row>
    <row r="286" spans="1:68">
      <c r="A286" s="1" t="s">
        <v>2027</v>
      </c>
      <c r="B286" s="1" t="s">
        <v>5188</v>
      </c>
      <c r="C286" s="1" t="s">
        <v>5157</v>
      </c>
      <c r="D286" s="1" t="s">
        <v>5184</v>
      </c>
      <c r="E286" s="145">
        <v>35750</v>
      </c>
      <c r="F286" s="145">
        <v>11</v>
      </c>
      <c r="G286" s="146">
        <v>39814</v>
      </c>
      <c r="H286" s="146">
        <v>40178</v>
      </c>
      <c r="I286" s="145">
        <v>2009</v>
      </c>
      <c r="J286" s="145">
        <v>12</v>
      </c>
      <c r="O286" s="145">
        <v>84</v>
      </c>
      <c r="P286" s="1">
        <v>37</v>
      </c>
      <c r="Q286" s="145">
        <v>30</v>
      </c>
      <c r="Y286" s="147">
        <v>0</v>
      </c>
      <c r="Z286" s="147">
        <v>0</v>
      </c>
      <c r="AA286" s="147">
        <v>0</v>
      </c>
      <c r="AB286" s="147">
        <v>0</v>
      </c>
      <c r="AC286" s="147">
        <v>84</v>
      </c>
      <c r="AD286" s="147">
        <v>37</v>
      </c>
      <c r="AE286" s="147">
        <v>30</v>
      </c>
      <c r="AF286" s="147">
        <v>0</v>
      </c>
      <c r="AG286" s="147">
        <v>0</v>
      </c>
      <c r="AH286" s="147">
        <v>0</v>
      </c>
      <c r="AI286" s="147">
        <v>0</v>
      </c>
      <c r="AJ286" s="147">
        <v>0</v>
      </c>
      <c r="AK286" s="147">
        <v>0</v>
      </c>
      <c r="AL286" s="147">
        <v>0</v>
      </c>
      <c r="AM286" s="148"/>
      <c r="AN286" s="148"/>
      <c r="AO286" s="148"/>
      <c r="AP286" s="148"/>
      <c r="AQ286" s="148">
        <v>76.099999999999994</v>
      </c>
      <c r="AR286" s="148">
        <v>43.6</v>
      </c>
      <c r="AS286" s="148">
        <v>30</v>
      </c>
      <c r="AT286" s="148"/>
      <c r="AU286" s="148"/>
      <c r="AV286" s="148"/>
      <c r="AW286" s="148"/>
      <c r="AX286" s="148"/>
      <c r="BA286" s="149">
        <v>0</v>
      </c>
      <c r="BB286" s="149">
        <v>0</v>
      </c>
      <c r="BC286" s="149">
        <v>0</v>
      </c>
      <c r="BD286" s="149">
        <v>0</v>
      </c>
      <c r="BE286" s="149">
        <v>76.099999999999994</v>
      </c>
      <c r="BF286" s="149">
        <v>43.6</v>
      </c>
      <c r="BG286" s="149">
        <v>30</v>
      </c>
      <c r="BH286" s="149">
        <v>0</v>
      </c>
      <c r="BI286" s="149">
        <v>0</v>
      </c>
      <c r="BJ286" s="149">
        <v>0</v>
      </c>
      <c r="BK286" s="149">
        <v>0</v>
      </c>
      <c r="BL286" s="149">
        <v>0</v>
      </c>
      <c r="BM286" s="149">
        <v>0</v>
      </c>
      <c r="BN286" s="149">
        <v>0</v>
      </c>
    </row>
    <row r="287" spans="1:68">
      <c r="A287" s="1" t="s">
        <v>2939</v>
      </c>
      <c r="B287" s="1" t="s">
        <v>5188</v>
      </c>
      <c r="C287" s="1" t="s">
        <v>5157</v>
      </c>
      <c r="D287" s="1" t="s">
        <v>5184</v>
      </c>
      <c r="E287" s="145">
        <v>35754</v>
      </c>
      <c r="F287" s="145">
        <v>11</v>
      </c>
      <c r="G287" s="146">
        <v>39814</v>
      </c>
      <c r="H287" s="146">
        <v>40178</v>
      </c>
      <c r="I287" s="145">
        <v>2009</v>
      </c>
      <c r="J287" s="145">
        <v>12</v>
      </c>
      <c r="O287" s="145">
        <v>18</v>
      </c>
      <c r="P287" s="1">
        <v>27</v>
      </c>
      <c r="Y287" s="147">
        <v>0</v>
      </c>
      <c r="Z287" s="147">
        <v>0</v>
      </c>
      <c r="AA287" s="147">
        <v>0</v>
      </c>
      <c r="AB287" s="147">
        <v>0</v>
      </c>
      <c r="AC287" s="147">
        <v>18</v>
      </c>
      <c r="AD287" s="147">
        <v>27</v>
      </c>
      <c r="AE287" s="147">
        <v>0</v>
      </c>
      <c r="AF287" s="147">
        <v>0</v>
      </c>
      <c r="AG287" s="147">
        <v>0</v>
      </c>
      <c r="AH287" s="147">
        <v>0</v>
      </c>
      <c r="AI287" s="147">
        <v>0</v>
      </c>
      <c r="AJ287" s="147">
        <v>0</v>
      </c>
      <c r="AK287" s="147">
        <v>0</v>
      </c>
      <c r="AL287" s="147">
        <v>0</v>
      </c>
      <c r="AM287" s="148"/>
      <c r="AN287" s="148"/>
      <c r="AO287" s="148"/>
      <c r="AP287" s="148"/>
      <c r="AQ287" s="148">
        <v>1.6</v>
      </c>
      <c r="AR287" s="148">
        <v>36.200000000000003</v>
      </c>
      <c r="AS287" s="148"/>
      <c r="AT287" s="148"/>
      <c r="AU287" s="148"/>
      <c r="AV287" s="148"/>
      <c r="AW287" s="148"/>
      <c r="AX287" s="148"/>
      <c r="BA287" s="149">
        <v>0</v>
      </c>
      <c r="BB287" s="149">
        <v>0</v>
      </c>
      <c r="BC287" s="149">
        <v>0</v>
      </c>
      <c r="BD287" s="149">
        <v>0</v>
      </c>
      <c r="BE287" s="149">
        <v>1.6</v>
      </c>
      <c r="BF287" s="149">
        <v>36.200000000000003</v>
      </c>
      <c r="BG287" s="149">
        <v>0</v>
      </c>
      <c r="BH287" s="149">
        <v>0</v>
      </c>
      <c r="BI287" s="149">
        <v>0</v>
      </c>
      <c r="BJ287" s="149">
        <v>0</v>
      </c>
      <c r="BK287" s="149">
        <v>0</v>
      </c>
      <c r="BL287" s="149">
        <v>0</v>
      </c>
      <c r="BM287" s="149">
        <v>0</v>
      </c>
      <c r="BN287" s="149">
        <v>0</v>
      </c>
    </row>
    <row r="288" spans="1:68">
      <c r="A288" s="1" t="s">
        <v>3166</v>
      </c>
      <c r="B288" s="1" t="s">
        <v>5188</v>
      </c>
      <c r="C288" s="1" t="s">
        <v>5157</v>
      </c>
      <c r="D288" s="1" t="s">
        <v>5184</v>
      </c>
      <c r="E288" s="145">
        <v>35761</v>
      </c>
      <c r="F288" s="145">
        <v>11</v>
      </c>
      <c r="G288" s="146">
        <v>39814</v>
      </c>
      <c r="H288" s="146">
        <v>40178</v>
      </c>
      <c r="I288" s="145">
        <v>2009</v>
      </c>
      <c r="J288" s="145">
        <v>12</v>
      </c>
      <c r="O288" s="145">
        <v>14</v>
      </c>
      <c r="P288" s="1">
        <v>21</v>
      </c>
      <c r="Q288" s="145">
        <v>35</v>
      </c>
      <c r="Y288" s="147">
        <v>0</v>
      </c>
      <c r="Z288" s="147">
        <v>0</v>
      </c>
      <c r="AA288" s="147">
        <v>0</v>
      </c>
      <c r="AB288" s="147">
        <v>0</v>
      </c>
      <c r="AC288" s="147">
        <v>14</v>
      </c>
      <c r="AD288" s="147">
        <v>21</v>
      </c>
      <c r="AE288" s="147">
        <v>35</v>
      </c>
      <c r="AF288" s="147">
        <v>0</v>
      </c>
      <c r="AG288" s="147">
        <v>0</v>
      </c>
      <c r="AH288" s="147">
        <v>0</v>
      </c>
      <c r="AI288" s="147">
        <v>0</v>
      </c>
      <c r="AJ288" s="147">
        <v>0</v>
      </c>
      <c r="AK288" s="147">
        <v>0</v>
      </c>
      <c r="AL288" s="147">
        <v>0</v>
      </c>
      <c r="AM288" s="148"/>
      <c r="AN288" s="148"/>
      <c r="AO288" s="148"/>
      <c r="AP288" s="148"/>
      <c r="AQ288" s="148">
        <v>9</v>
      </c>
      <c r="AR288" s="148">
        <v>11.1</v>
      </c>
      <c r="AS288" s="148">
        <v>10.9</v>
      </c>
      <c r="AT288" s="148"/>
      <c r="AU288" s="148"/>
      <c r="AV288" s="148"/>
      <c r="AW288" s="148"/>
      <c r="AX288" s="148"/>
      <c r="BA288" s="149">
        <v>0</v>
      </c>
      <c r="BB288" s="149">
        <v>0</v>
      </c>
      <c r="BC288" s="149">
        <v>0</v>
      </c>
      <c r="BD288" s="149">
        <v>0</v>
      </c>
      <c r="BE288" s="149">
        <v>9</v>
      </c>
      <c r="BF288" s="149">
        <v>11.1</v>
      </c>
      <c r="BG288" s="149">
        <v>10.9</v>
      </c>
      <c r="BH288" s="149">
        <v>0</v>
      </c>
      <c r="BI288" s="149">
        <v>0</v>
      </c>
      <c r="BJ288" s="149">
        <v>0</v>
      </c>
      <c r="BK288" s="149">
        <v>0</v>
      </c>
      <c r="BL288" s="149">
        <v>0</v>
      </c>
      <c r="BM288" s="149">
        <v>0</v>
      </c>
      <c r="BN288" s="149">
        <v>0</v>
      </c>
    </row>
    <row r="289" spans="1:69">
      <c r="A289" s="1" t="s">
        <v>2130</v>
      </c>
      <c r="B289" s="1" t="s">
        <v>5188</v>
      </c>
      <c r="C289" s="1" t="s">
        <v>5157</v>
      </c>
      <c r="D289" s="1" t="s">
        <v>5184</v>
      </c>
      <c r="E289" s="145">
        <v>35770</v>
      </c>
      <c r="F289" s="145">
        <v>11</v>
      </c>
      <c r="G289" s="146">
        <v>39814</v>
      </c>
      <c r="H289" s="146">
        <v>40178</v>
      </c>
      <c r="I289" s="145">
        <v>2009</v>
      </c>
      <c r="J289" s="145">
        <v>12</v>
      </c>
      <c r="O289" s="145">
        <v>50</v>
      </c>
      <c r="P289" s="1">
        <v>45</v>
      </c>
      <c r="Q289" s="145">
        <v>25</v>
      </c>
      <c r="Y289" s="147">
        <v>0</v>
      </c>
      <c r="Z289" s="147">
        <v>0</v>
      </c>
      <c r="AA289" s="147">
        <v>0</v>
      </c>
      <c r="AB289" s="147">
        <v>0</v>
      </c>
      <c r="AC289" s="147">
        <v>50</v>
      </c>
      <c r="AD289" s="147">
        <v>45</v>
      </c>
      <c r="AE289" s="147">
        <v>25</v>
      </c>
      <c r="AF289" s="147">
        <v>0</v>
      </c>
      <c r="AG289" s="147">
        <v>0</v>
      </c>
      <c r="AH289" s="147">
        <v>0</v>
      </c>
      <c r="AI289" s="147">
        <v>0</v>
      </c>
      <c r="AJ289" s="147">
        <v>0</v>
      </c>
      <c r="AK289" s="147">
        <v>0</v>
      </c>
      <c r="AL289" s="147">
        <v>0</v>
      </c>
      <c r="AM289" s="148"/>
      <c r="AN289" s="148"/>
      <c r="AO289" s="148"/>
      <c r="AP289" s="148"/>
      <c r="AQ289" s="148">
        <v>52.7</v>
      </c>
      <c r="AR289" s="148">
        <v>31.9</v>
      </c>
      <c r="AS289" s="148">
        <v>25</v>
      </c>
      <c r="AT289" s="148"/>
      <c r="AU289" s="148"/>
      <c r="AV289" s="148"/>
      <c r="AW289" s="148"/>
      <c r="AX289" s="148"/>
      <c r="BA289" s="149">
        <v>0</v>
      </c>
      <c r="BB289" s="149">
        <v>0</v>
      </c>
      <c r="BC289" s="149">
        <v>0</v>
      </c>
      <c r="BD289" s="149">
        <v>0</v>
      </c>
      <c r="BE289" s="149">
        <v>52.7</v>
      </c>
      <c r="BF289" s="149">
        <v>31.9</v>
      </c>
      <c r="BG289" s="149">
        <v>25</v>
      </c>
      <c r="BH289" s="149">
        <v>0</v>
      </c>
      <c r="BI289" s="149">
        <v>0</v>
      </c>
      <c r="BJ289" s="149">
        <v>0</v>
      </c>
      <c r="BK289" s="149">
        <v>0</v>
      </c>
      <c r="BL289" s="149">
        <v>0</v>
      </c>
      <c r="BM289" s="149">
        <v>0</v>
      </c>
      <c r="BN289" s="149">
        <v>0</v>
      </c>
    </row>
    <row r="290" spans="1:69">
      <c r="A290" s="1" t="s">
        <v>3436</v>
      </c>
      <c r="B290" s="1" t="s">
        <v>5188</v>
      </c>
      <c r="C290" s="1" t="s">
        <v>5157</v>
      </c>
      <c r="D290" s="1" t="s">
        <v>5184</v>
      </c>
      <c r="E290" s="145">
        <v>35771</v>
      </c>
      <c r="F290" s="145">
        <v>11</v>
      </c>
      <c r="G290" s="146">
        <v>39814</v>
      </c>
      <c r="H290" s="146">
        <v>40178</v>
      </c>
      <c r="I290" s="145">
        <v>2009</v>
      </c>
      <c r="J290" s="145">
        <v>12</v>
      </c>
      <c r="Q290" s="145">
        <v>120</v>
      </c>
      <c r="Y290" s="147">
        <v>0</v>
      </c>
      <c r="Z290" s="147">
        <v>0</v>
      </c>
      <c r="AA290" s="147">
        <v>0</v>
      </c>
      <c r="AB290" s="147">
        <v>0</v>
      </c>
      <c r="AC290" s="147">
        <v>0</v>
      </c>
      <c r="AD290" s="147">
        <v>0</v>
      </c>
      <c r="AE290" s="147">
        <v>120</v>
      </c>
      <c r="AF290" s="147">
        <v>0</v>
      </c>
      <c r="AG290" s="147">
        <v>0</v>
      </c>
      <c r="AH290" s="147">
        <v>0</v>
      </c>
      <c r="AI290" s="147">
        <v>0</v>
      </c>
      <c r="AJ290" s="147">
        <v>0</v>
      </c>
      <c r="AK290" s="147">
        <v>0</v>
      </c>
      <c r="AL290" s="147">
        <v>0</v>
      </c>
      <c r="AM290" s="148"/>
      <c r="AN290" s="148"/>
      <c r="AO290" s="148"/>
      <c r="AP290" s="148"/>
      <c r="AQ290" s="148"/>
      <c r="AR290" s="148"/>
      <c r="AS290" s="148">
        <v>106.4</v>
      </c>
      <c r="AT290" s="148"/>
      <c r="AU290" s="148"/>
      <c r="AV290" s="148"/>
      <c r="AW290" s="148"/>
      <c r="AX290" s="148"/>
      <c r="BA290" s="149">
        <v>0</v>
      </c>
      <c r="BB290" s="149">
        <v>0</v>
      </c>
      <c r="BC290" s="149">
        <v>0</v>
      </c>
      <c r="BD290" s="149">
        <v>0</v>
      </c>
      <c r="BE290" s="149">
        <v>0</v>
      </c>
      <c r="BF290" s="149">
        <v>0</v>
      </c>
      <c r="BG290" s="149">
        <v>106.4</v>
      </c>
      <c r="BH290" s="149">
        <v>0</v>
      </c>
      <c r="BI290" s="149">
        <v>0</v>
      </c>
      <c r="BJ290" s="149">
        <v>0</v>
      </c>
      <c r="BK290" s="149">
        <v>0</v>
      </c>
      <c r="BL290" s="149">
        <v>0</v>
      </c>
      <c r="BM290" s="149">
        <v>0</v>
      </c>
      <c r="BN290" s="149">
        <v>0</v>
      </c>
    </row>
    <row r="291" spans="1:69">
      <c r="A291" s="1" t="s">
        <v>2130</v>
      </c>
      <c r="B291" s="1" t="s">
        <v>5188</v>
      </c>
      <c r="C291" s="1" t="s">
        <v>5157</v>
      </c>
      <c r="D291" s="1" t="s">
        <v>5184</v>
      </c>
      <c r="E291" s="145">
        <v>35772</v>
      </c>
      <c r="F291" s="145"/>
      <c r="G291" s="146"/>
      <c r="H291" s="146"/>
      <c r="I291" s="145"/>
      <c r="J291" s="145">
        <v>12</v>
      </c>
      <c r="Q291" s="153"/>
      <c r="Y291" s="147">
        <v>0</v>
      </c>
      <c r="Z291" s="147">
        <v>0</v>
      </c>
      <c r="AA291" s="147">
        <v>0</v>
      </c>
      <c r="AB291" s="147">
        <v>0</v>
      </c>
      <c r="AC291" s="147">
        <v>0</v>
      </c>
      <c r="AD291" s="147">
        <v>0</v>
      </c>
      <c r="AE291" s="147">
        <v>0</v>
      </c>
      <c r="AF291" s="147">
        <v>0</v>
      </c>
      <c r="AG291" s="147">
        <v>0</v>
      </c>
      <c r="AH291" s="147">
        <v>0</v>
      </c>
      <c r="AI291" s="147">
        <v>0</v>
      </c>
      <c r="AJ291" s="147">
        <v>0</v>
      </c>
      <c r="AK291" s="147">
        <v>0</v>
      </c>
      <c r="AL291" s="147">
        <v>0</v>
      </c>
      <c r="AM291" s="148"/>
      <c r="AN291" s="148"/>
      <c r="AO291" s="148"/>
      <c r="AP291" s="148"/>
      <c r="AQ291" s="148"/>
      <c r="AR291" s="148"/>
      <c r="AS291" s="148"/>
      <c r="AT291" s="148"/>
      <c r="AU291" s="148"/>
      <c r="AV291" s="148"/>
      <c r="AW291" s="148"/>
      <c r="AX291" s="148"/>
      <c r="BA291" s="149">
        <v>0</v>
      </c>
      <c r="BB291" s="149">
        <v>0</v>
      </c>
      <c r="BC291" s="149">
        <v>0</v>
      </c>
      <c r="BD291" s="149">
        <v>0</v>
      </c>
      <c r="BE291" s="149">
        <v>0</v>
      </c>
      <c r="BF291" s="149">
        <v>0</v>
      </c>
      <c r="BG291" s="149">
        <v>0</v>
      </c>
      <c r="BH291" s="149">
        <v>0</v>
      </c>
      <c r="BI291" s="149">
        <v>0</v>
      </c>
      <c r="BJ291" s="149">
        <v>0</v>
      </c>
      <c r="BK291" s="149">
        <v>0</v>
      </c>
      <c r="BL291" s="149">
        <v>0</v>
      </c>
      <c r="BM291" s="149">
        <v>0</v>
      </c>
      <c r="BN291" s="149">
        <v>0</v>
      </c>
      <c r="BQ291" s="1" t="s">
        <v>5206</v>
      </c>
    </row>
    <row r="292" spans="1:69">
      <c r="A292" s="1" t="s">
        <v>3166</v>
      </c>
      <c r="B292" s="1" t="s">
        <v>5188</v>
      </c>
      <c r="C292" s="1" t="s">
        <v>5157</v>
      </c>
      <c r="D292" s="1" t="s">
        <v>5184</v>
      </c>
      <c r="E292" s="145">
        <v>35773</v>
      </c>
      <c r="F292" s="145">
        <v>11</v>
      </c>
      <c r="G292" s="146">
        <v>39814</v>
      </c>
      <c r="H292" s="146">
        <v>40178</v>
      </c>
      <c r="I292" s="145">
        <v>2009</v>
      </c>
      <c r="J292" s="145">
        <v>12</v>
      </c>
      <c r="O292" s="145">
        <v>50</v>
      </c>
      <c r="Y292" s="147">
        <v>0</v>
      </c>
      <c r="Z292" s="147">
        <v>0</v>
      </c>
      <c r="AA292" s="147">
        <v>0</v>
      </c>
      <c r="AB292" s="147">
        <v>0</v>
      </c>
      <c r="AC292" s="147">
        <v>50</v>
      </c>
      <c r="AD292" s="147">
        <v>0</v>
      </c>
      <c r="AE292" s="147">
        <v>0</v>
      </c>
      <c r="AF292" s="147">
        <v>0</v>
      </c>
      <c r="AG292" s="147">
        <v>0</v>
      </c>
      <c r="AH292" s="147">
        <v>0</v>
      </c>
      <c r="AI292" s="147">
        <v>0</v>
      </c>
      <c r="AJ292" s="147">
        <v>0</v>
      </c>
      <c r="AK292" s="147">
        <v>0</v>
      </c>
      <c r="AL292" s="147">
        <v>0</v>
      </c>
      <c r="AM292" s="148"/>
      <c r="AN292" s="148"/>
      <c r="AO292" s="1"/>
      <c r="AP292" s="148"/>
      <c r="AQ292" s="148">
        <v>50</v>
      </c>
      <c r="AR292" s="148">
        <v>0</v>
      </c>
      <c r="AS292" s="148"/>
      <c r="AT292" s="148"/>
      <c r="AU292" s="148"/>
      <c r="AV292" s="148"/>
      <c r="AW292" s="148"/>
      <c r="AX292" s="148"/>
      <c r="BA292" s="149">
        <v>0</v>
      </c>
      <c r="BB292" s="149">
        <v>0</v>
      </c>
      <c r="BC292" s="149">
        <v>0</v>
      </c>
      <c r="BD292" s="149">
        <v>0</v>
      </c>
      <c r="BE292" s="149">
        <v>50</v>
      </c>
      <c r="BF292" s="149">
        <v>0</v>
      </c>
      <c r="BG292" s="149">
        <v>0</v>
      </c>
      <c r="BH292" s="149">
        <v>0</v>
      </c>
      <c r="BI292" s="149">
        <v>0</v>
      </c>
      <c r="BJ292" s="149">
        <v>0</v>
      </c>
      <c r="BK292" s="149">
        <v>0</v>
      </c>
      <c r="BL292" s="149">
        <v>0</v>
      </c>
      <c r="BM292" s="149">
        <v>0</v>
      </c>
      <c r="BN292" s="149">
        <v>0</v>
      </c>
    </row>
    <row r="293" spans="1:69">
      <c r="A293" s="1" t="s">
        <v>3436</v>
      </c>
      <c r="B293" s="1" t="s">
        <v>5188</v>
      </c>
      <c r="C293" s="1" t="s">
        <v>5157</v>
      </c>
      <c r="D293" s="1" t="s">
        <v>5184</v>
      </c>
      <c r="E293" s="145">
        <v>35774</v>
      </c>
      <c r="F293" s="145">
        <v>11</v>
      </c>
      <c r="G293" s="146">
        <v>39814</v>
      </c>
      <c r="H293" s="146">
        <v>40178</v>
      </c>
      <c r="I293" s="145">
        <v>2009</v>
      </c>
      <c r="J293" s="145">
        <v>12</v>
      </c>
      <c r="O293" s="145">
        <v>25</v>
      </c>
      <c r="P293" s="1">
        <v>25</v>
      </c>
      <c r="Q293" s="145">
        <v>30</v>
      </c>
      <c r="Y293" s="147">
        <v>0</v>
      </c>
      <c r="Z293" s="147">
        <v>0</v>
      </c>
      <c r="AA293" s="147">
        <v>0</v>
      </c>
      <c r="AB293" s="147">
        <v>0</v>
      </c>
      <c r="AC293" s="147">
        <v>25</v>
      </c>
      <c r="AD293" s="147">
        <v>25</v>
      </c>
      <c r="AE293" s="147">
        <v>30</v>
      </c>
      <c r="AF293" s="147">
        <v>0</v>
      </c>
      <c r="AG293" s="147">
        <v>0</v>
      </c>
      <c r="AH293" s="147">
        <v>0</v>
      </c>
      <c r="AI293" s="147">
        <v>0</v>
      </c>
      <c r="AJ293" s="147">
        <v>0</v>
      </c>
      <c r="AK293" s="147">
        <v>0</v>
      </c>
      <c r="AL293" s="147">
        <v>0</v>
      </c>
      <c r="AM293" s="148"/>
      <c r="AN293" s="148"/>
      <c r="AO293" s="148"/>
      <c r="AP293" s="148"/>
      <c r="AQ293" s="148">
        <v>28.9</v>
      </c>
      <c r="AR293" s="148">
        <v>20.9</v>
      </c>
      <c r="AS293" s="148">
        <v>30</v>
      </c>
      <c r="AT293" s="148"/>
      <c r="AU293" s="148"/>
      <c r="AV293" s="148"/>
      <c r="AW293" s="148"/>
      <c r="AX293" s="148"/>
      <c r="BA293" s="149">
        <v>0</v>
      </c>
      <c r="BB293" s="149">
        <v>0</v>
      </c>
      <c r="BC293" s="149">
        <v>0</v>
      </c>
      <c r="BD293" s="149">
        <v>0</v>
      </c>
      <c r="BE293" s="149">
        <v>28.9</v>
      </c>
      <c r="BF293" s="149">
        <v>20.9</v>
      </c>
      <c r="BG293" s="149">
        <v>30</v>
      </c>
      <c r="BH293" s="149">
        <v>0</v>
      </c>
      <c r="BI293" s="149">
        <v>0</v>
      </c>
      <c r="BJ293" s="149">
        <v>0</v>
      </c>
      <c r="BK293" s="149">
        <v>0</v>
      </c>
      <c r="BL293" s="149">
        <v>0</v>
      </c>
      <c r="BM293" s="149">
        <v>0</v>
      </c>
      <c r="BN293" s="149">
        <v>0</v>
      </c>
    </row>
    <row r="294" spans="1:69">
      <c r="A294" s="1" t="s">
        <v>3166</v>
      </c>
      <c r="B294" s="1" t="s">
        <v>5188</v>
      </c>
      <c r="C294" s="1" t="s">
        <v>5157</v>
      </c>
      <c r="D294" s="1" t="s">
        <v>5207</v>
      </c>
      <c r="E294" s="145">
        <v>35869</v>
      </c>
      <c r="F294" s="145"/>
      <c r="G294" s="146">
        <v>39814</v>
      </c>
      <c r="H294" s="146">
        <v>40178</v>
      </c>
      <c r="I294" s="145">
        <v>2009</v>
      </c>
      <c r="J294" s="145" t="s">
        <v>1046</v>
      </c>
      <c r="Y294" s="147">
        <v>0</v>
      </c>
      <c r="Z294" s="147">
        <v>0</v>
      </c>
      <c r="AA294" s="147">
        <v>0</v>
      </c>
      <c r="AB294" s="147">
        <v>0</v>
      </c>
      <c r="AC294" s="147">
        <v>0</v>
      </c>
      <c r="AD294" s="147">
        <v>0</v>
      </c>
      <c r="AE294" s="147">
        <v>0</v>
      </c>
      <c r="AF294" s="147">
        <v>0</v>
      </c>
      <c r="AG294" s="147">
        <v>0</v>
      </c>
      <c r="AH294" s="147">
        <v>0</v>
      </c>
      <c r="AI294" s="147">
        <v>0</v>
      </c>
      <c r="AJ294" s="147">
        <v>0</v>
      </c>
      <c r="AK294" s="147">
        <v>0</v>
      </c>
      <c r="AL294" s="147">
        <v>0</v>
      </c>
      <c r="AM294" s="148" t="s">
        <v>1046</v>
      </c>
      <c r="AN294" s="148"/>
      <c r="AO294" s="1"/>
      <c r="AP294" s="148"/>
      <c r="AQ294" s="148">
        <v>0</v>
      </c>
      <c r="AR294" s="148">
        <v>0</v>
      </c>
      <c r="AS294" s="148"/>
      <c r="AT294" s="148"/>
      <c r="AU294" s="148"/>
      <c r="AV294" s="148"/>
      <c r="AW294" s="148"/>
      <c r="AX294" s="148"/>
      <c r="BA294" s="149">
        <v>0</v>
      </c>
      <c r="BB294" s="149">
        <v>0</v>
      </c>
      <c r="BC294" s="149">
        <v>0</v>
      </c>
      <c r="BD294" s="149">
        <v>0</v>
      </c>
      <c r="BE294" s="149">
        <v>0</v>
      </c>
      <c r="BF294" s="149">
        <v>0</v>
      </c>
      <c r="BG294" s="149">
        <v>0</v>
      </c>
      <c r="BH294" s="149">
        <v>0</v>
      </c>
      <c r="BI294" s="149">
        <v>0</v>
      </c>
      <c r="BJ294" s="149">
        <v>0</v>
      </c>
      <c r="BK294" s="149">
        <v>0</v>
      </c>
      <c r="BL294" s="149">
        <v>0</v>
      </c>
      <c r="BM294" s="149">
        <v>0</v>
      </c>
      <c r="BN294" s="159" t="s">
        <v>1046</v>
      </c>
      <c r="BO294" s="160" t="s">
        <v>1046</v>
      </c>
      <c r="BP294" s="160"/>
      <c r="BQ294" s="1" t="s">
        <v>5208</v>
      </c>
    </row>
    <row r="295" spans="1:69">
      <c r="A295" s="1" t="s">
        <v>3583</v>
      </c>
      <c r="B295" s="1" t="s">
        <v>2250</v>
      </c>
      <c r="C295" s="1" t="s">
        <v>5209</v>
      </c>
      <c r="D295" s="1" t="s">
        <v>5158</v>
      </c>
      <c r="E295" s="145">
        <v>37200</v>
      </c>
      <c r="F295" s="145">
        <v>1</v>
      </c>
      <c r="G295" s="146">
        <v>39814</v>
      </c>
      <c r="H295" s="146">
        <v>39844</v>
      </c>
      <c r="I295" s="145">
        <v>2009</v>
      </c>
      <c r="J295" s="145">
        <v>1</v>
      </c>
      <c r="K295" s="145">
        <v>36</v>
      </c>
      <c r="M295" s="145">
        <v>46</v>
      </c>
      <c r="Y295" s="147">
        <v>3</v>
      </c>
      <c r="Z295" s="147">
        <v>0</v>
      </c>
      <c r="AA295" s="147">
        <v>3.8333333333333335</v>
      </c>
      <c r="AB295" s="147">
        <v>0</v>
      </c>
      <c r="AC295" s="147">
        <v>0</v>
      </c>
      <c r="AD295" s="147">
        <v>0</v>
      </c>
      <c r="AE295" s="147">
        <v>0</v>
      </c>
      <c r="AF295" s="147">
        <v>0</v>
      </c>
      <c r="AG295" s="147">
        <v>0</v>
      </c>
      <c r="AH295" s="147">
        <v>0</v>
      </c>
      <c r="AI295" s="147">
        <v>0</v>
      </c>
      <c r="AJ295" s="147">
        <v>0</v>
      </c>
      <c r="AK295" s="147">
        <v>0</v>
      </c>
      <c r="AL295" s="147">
        <v>0</v>
      </c>
      <c r="AM295" s="148">
        <v>37.700000000000003</v>
      </c>
      <c r="AN295" s="148"/>
      <c r="AO295" s="148">
        <v>42.9</v>
      </c>
      <c r="AP295" s="148"/>
      <c r="AQ295" s="148"/>
      <c r="AR295" s="148"/>
      <c r="AS295" s="148"/>
      <c r="AT295" s="148"/>
      <c r="AU295" s="148"/>
      <c r="AV295" s="148"/>
      <c r="AW295" s="148"/>
      <c r="AX295" s="148"/>
      <c r="BA295" s="149">
        <v>3.1416666666666671</v>
      </c>
      <c r="BB295" s="149">
        <v>0</v>
      </c>
      <c r="BC295" s="149">
        <v>3.5750000000000002</v>
      </c>
      <c r="BD295" s="149">
        <v>0</v>
      </c>
      <c r="BE295" s="149">
        <v>0</v>
      </c>
      <c r="BF295" s="149">
        <v>0</v>
      </c>
      <c r="BG295" s="149">
        <v>0</v>
      </c>
      <c r="BH295" s="149">
        <v>0</v>
      </c>
      <c r="BI295" s="149">
        <v>0</v>
      </c>
      <c r="BJ295" s="149">
        <v>0</v>
      </c>
      <c r="BK295" s="149">
        <v>0</v>
      </c>
      <c r="BL295" s="149">
        <v>0</v>
      </c>
      <c r="BM295" s="149">
        <v>0</v>
      </c>
      <c r="BN295" s="149">
        <v>0</v>
      </c>
    </row>
    <row r="296" spans="1:69">
      <c r="A296" s="1" t="s">
        <v>3583</v>
      </c>
      <c r="B296" s="1" t="s">
        <v>2250</v>
      </c>
      <c r="C296" s="1" t="s">
        <v>5209</v>
      </c>
      <c r="D296" s="1" t="s">
        <v>5158</v>
      </c>
      <c r="E296" s="145">
        <v>37200</v>
      </c>
      <c r="F296" s="145" t="s">
        <v>5160</v>
      </c>
      <c r="G296" s="146">
        <v>39845</v>
      </c>
      <c r="H296" s="146">
        <v>40178</v>
      </c>
      <c r="I296" s="145">
        <v>2009</v>
      </c>
      <c r="J296" s="145">
        <v>11</v>
      </c>
      <c r="K296" s="145">
        <v>42</v>
      </c>
      <c r="M296" s="145">
        <v>46</v>
      </c>
      <c r="Y296" s="147">
        <v>38.5</v>
      </c>
      <c r="Z296" s="147">
        <v>0</v>
      </c>
      <c r="AA296" s="147">
        <v>42.166666666666664</v>
      </c>
      <c r="AB296" s="147">
        <v>0</v>
      </c>
      <c r="AC296" s="147">
        <v>0</v>
      </c>
      <c r="AD296" s="147">
        <v>0</v>
      </c>
      <c r="AE296" s="147">
        <v>0</v>
      </c>
      <c r="AF296" s="147">
        <v>0</v>
      </c>
      <c r="AG296" s="147">
        <v>0</v>
      </c>
      <c r="AH296" s="147">
        <v>0</v>
      </c>
      <c r="AI296" s="147">
        <v>0</v>
      </c>
      <c r="AJ296" s="147">
        <v>0</v>
      </c>
      <c r="AK296" s="147">
        <v>0</v>
      </c>
      <c r="AL296" s="147">
        <v>0</v>
      </c>
      <c r="AM296" s="148">
        <v>43.7</v>
      </c>
      <c r="AN296" s="148"/>
      <c r="AO296" s="148">
        <v>42.9</v>
      </c>
      <c r="AP296" s="148"/>
      <c r="AQ296" s="148"/>
      <c r="AR296" s="148"/>
      <c r="AS296" s="148"/>
      <c r="AT296" s="148"/>
      <c r="AU296" s="148"/>
      <c r="AV296" s="148"/>
      <c r="AW296" s="148"/>
      <c r="AX296" s="148"/>
      <c r="BA296" s="149">
        <v>40.058333333333337</v>
      </c>
      <c r="BB296" s="149">
        <v>0</v>
      </c>
      <c r="BC296" s="149">
        <v>39.325000000000003</v>
      </c>
      <c r="BD296" s="149">
        <v>0</v>
      </c>
      <c r="BE296" s="149">
        <v>0</v>
      </c>
      <c r="BF296" s="149">
        <v>0</v>
      </c>
      <c r="BG296" s="149">
        <v>0</v>
      </c>
      <c r="BH296" s="149">
        <v>0</v>
      </c>
      <c r="BI296" s="149">
        <v>0</v>
      </c>
      <c r="BJ296" s="149">
        <v>0</v>
      </c>
      <c r="BK296" s="149">
        <v>0</v>
      </c>
      <c r="BL296" s="149">
        <v>0</v>
      </c>
      <c r="BM296" s="149">
        <v>0</v>
      </c>
      <c r="BN296" s="149">
        <v>0</v>
      </c>
      <c r="BO296" s="144">
        <v>6</v>
      </c>
      <c r="BP296" s="144" t="s">
        <v>5162</v>
      </c>
    </row>
    <row r="297" spans="1:69">
      <c r="A297" s="1" t="s">
        <v>2130</v>
      </c>
      <c r="B297" s="1" t="s">
        <v>2250</v>
      </c>
      <c r="C297" s="1" t="s">
        <v>5209</v>
      </c>
      <c r="D297" s="1" t="s">
        <v>5158</v>
      </c>
      <c r="E297" s="145">
        <v>37201</v>
      </c>
      <c r="F297" s="145" t="s">
        <v>5160</v>
      </c>
      <c r="G297" s="146">
        <v>39814</v>
      </c>
      <c r="H297" s="146">
        <v>40178</v>
      </c>
      <c r="I297" s="145">
        <v>2009</v>
      </c>
      <c r="J297" s="145">
        <v>12</v>
      </c>
      <c r="K297" s="145">
        <v>64</v>
      </c>
      <c r="M297" s="145">
        <v>66</v>
      </c>
      <c r="Y297" s="147">
        <v>64</v>
      </c>
      <c r="Z297" s="147">
        <v>0</v>
      </c>
      <c r="AA297" s="147">
        <v>66</v>
      </c>
      <c r="AB297" s="147">
        <v>0</v>
      </c>
      <c r="AC297" s="147">
        <v>0</v>
      </c>
      <c r="AD297" s="147">
        <v>0</v>
      </c>
      <c r="AE297" s="147">
        <v>0</v>
      </c>
      <c r="AF297" s="147">
        <v>0</v>
      </c>
      <c r="AG297" s="147">
        <v>0</v>
      </c>
      <c r="AH297" s="147">
        <v>0</v>
      </c>
      <c r="AI297" s="147">
        <v>0</v>
      </c>
      <c r="AJ297" s="147">
        <v>0</v>
      </c>
      <c r="AK297" s="147">
        <v>0</v>
      </c>
      <c r="AL297" s="147">
        <v>0</v>
      </c>
      <c r="AM297" s="148">
        <v>60.4</v>
      </c>
      <c r="AN297" s="148"/>
      <c r="AO297" s="148">
        <v>67.5</v>
      </c>
      <c r="AP297" s="148"/>
      <c r="AQ297" s="148"/>
      <c r="AR297" s="148"/>
      <c r="AS297" s="148"/>
      <c r="AT297" s="148"/>
      <c r="AU297" s="148"/>
      <c r="AV297" s="148"/>
      <c r="AW297" s="148"/>
      <c r="AX297" s="148"/>
      <c r="BA297" s="149">
        <v>60.4</v>
      </c>
      <c r="BB297" s="149">
        <v>0</v>
      </c>
      <c r="BC297" s="149">
        <v>67.5</v>
      </c>
      <c r="BD297" s="149">
        <v>0</v>
      </c>
      <c r="BE297" s="149">
        <v>0</v>
      </c>
      <c r="BF297" s="149">
        <v>0</v>
      </c>
      <c r="BG297" s="149">
        <v>0</v>
      </c>
      <c r="BH297" s="149">
        <v>0</v>
      </c>
      <c r="BI297" s="149">
        <v>0</v>
      </c>
      <c r="BJ297" s="149">
        <v>0</v>
      </c>
      <c r="BK297" s="149">
        <v>0</v>
      </c>
      <c r="BL297" s="149">
        <v>0</v>
      </c>
      <c r="BM297" s="149">
        <v>0</v>
      </c>
      <c r="BN297" s="149">
        <v>0</v>
      </c>
      <c r="BO297" s="144">
        <v>6</v>
      </c>
      <c r="BP297" s="144" t="s">
        <v>5172</v>
      </c>
    </row>
    <row r="298" spans="1:69">
      <c r="A298" s="1" t="s">
        <v>4287</v>
      </c>
      <c r="B298" s="1" t="s">
        <v>2249</v>
      </c>
      <c r="C298" s="1" t="s">
        <v>5209</v>
      </c>
      <c r="D298" s="1" t="s">
        <v>5158</v>
      </c>
      <c r="E298" s="145">
        <v>37202</v>
      </c>
      <c r="F298" s="145">
        <v>2</v>
      </c>
      <c r="G298" s="146">
        <v>39814</v>
      </c>
      <c r="H298" s="146">
        <v>39933</v>
      </c>
      <c r="I298" s="145">
        <v>2009</v>
      </c>
      <c r="J298" s="145">
        <v>4</v>
      </c>
      <c r="K298" s="145">
        <v>60</v>
      </c>
      <c r="Y298" s="147">
        <v>20</v>
      </c>
      <c r="Z298" s="147">
        <v>0</v>
      </c>
      <c r="AA298" s="147">
        <v>0</v>
      </c>
      <c r="AB298" s="147">
        <v>0</v>
      </c>
      <c r="AC298" s="147">
        <v>0</v>
      </c>
      <c r="AD298" s="147">
        <v>0</v>
      </c>
      <c r="AE298" s="147">
        <v>0</v>
      </c>
      <c r="AF298" s="147">
        <v>0</v>
      </c>
      <c r="AG298" s="147">
        <v>0</v>
      </c>
      <c r="AH298" s="147">
        <v>0</v>
      </c>
      <c r="AI298" s="147">
        <v>0</v>
      </c>
      <c r="AJ298" s="147">
        <v>0</v>
      </c>
      <c r="AK298" s="147">
        <v>0</v>
      </c>
      <c r="AL298" s="147">
        <v>0</v>
      </c>
      <c r="AM298" s="148">
        <v>60</v>
      </c>
      <c r="AN298" s="148"/>
      <c r="AO298" s="148"/>
      <c r="AP298" s="148"/>
      <c r="AQ298" s="148"/>
      <c r="AR298" s="148"/>
      <c r="AS298" s="148"/>
      <c r="AT298" s="148"/>
      <c r="AU298" s="148"/>
      <c r="AV298" s="148"/>
      <c r="AW298" s="148"/>
      <c r="AX298" s="148"/>
      <c r="BA298" s="149">
        <v>20</v>
      </c>
      <c r="BB298" s="149">
        <v>0</v>
      </c>
      <c r="BC298" s="149">
        <v>0</v>
      </c>
      <c r="BD298" s="149">
        <v>0</v>
      </c>
      <c r="BE298" s="149">
        <v>0</v>
      </c>
      <c r="BF298" s="149">
        <v>0</v>
      </c>
      <c r="BG298" s="149">
        <v>0</v>
      </c>
      <c r="BH298" s="149">
        <v>0</v>
      </c>
      <c r="BI298" s="149">
        <v>0</v>
      </c>
      <c r="BJ298" s="149">
        <v>0</v>
      </c>
      <c r="BK298" s="149">
        <v>0</v>
      </c>
      <c r="BL298" s="149">
        <v>0</v>
      </c>
      <c r="BM298" s="149">
        <v>0</v>
      </c>
      <c r="BN298" s="149">
        <v>0</v>
      </c>
    </row>
    <row r="299" spans="1:69">
      <c r="A299" s="1" t="s">
        <v>4287</v>
      </c>
      <c r="B299" s="1" t="s">
        <v>2249</v>
      </c>
      <c r="C299" s="1" t="s">
        <v>5209</v>
      </c>
      <c r="D299" s="1" t="s">
        <v>5158</v>
      </c>
      <c r="E299" s="145">
        <v>37202</v>
      </c>
      <c r="F299" s="145">
        <v>2</v>
      </c>
      <c r="G299" s="146">
        <v>39934</v>
      </c>
      <c r="H299" s="146">
        <v>39947</v>
      </c>
      <c r="I299" s="145">
        <v>2009</v>
      </c>
      <c r="J299" s="145">
        <v>0.5</v>
      </c>
      <c r="K299" s="145">
        <v>65</v>
      </c>
      <c r="Y299" s="147">
        <v>2.7083333333333335</v>
      </c>
      <c r="Z299" s="147">
        <v>0</v>
      </c>
      <c r="AA299" s="147">
        <v>0</v>
      </c>
      <c r="AB299" s="147">
        <v>0</v>
      </c>
      <c r="AC299" s="147">
        <v>0</v>
      </c>
      <c r="AD299" s="147">
        <v>0</v>
      </c>
      <c r="AE299" s="147">
        <v>0</v>
      </c>
      <c r="AF299" s="147">
        <v>0</v>
      </c>
      <c r="AG299" s="147">
        <v>0</v>
      </c>
      <c r="AH299" s="147">
        <v>0</v>
      </c>
      <c r="AI299" s="147">
        <v>0</v>
      </c>
      <c r="AJ299" s="147">
        <v>0</v>
      </c>
      <c r="AK299" s="147">
        <v>0</v>
      </c>
      <c r="AL299" s="147">
        <v>0</v>
      </c>
      <c r="AM299" s="148">
        <v>65</v>
      </c>
      <c r="AN299" s="148"/>
      <c r="AO299" s="148"/>
      <c r="AP299" s="148"/>
      <c r="AQ299" s="148"/>
      <c r="AR299" s="148"/>
      <c r="AS299" s="148"/>
      <c r="AT299" s="148"/>
      <c r="AU299" s="148"/>
      <c r="AV299" s="148"/>
      <c r="AW299" s="148"/>
      <c r="AX299" s="148"/>
      <c r="BA299" s="149">
        <v>2.7083333333333335</v>
      </c>
      <c r="BB299" s="149">
        <v>0</v>
      </c>
      <c r="BC299" s="149">
        <v>0</v>
      </c>
      <c r="BD299" s="149">
        <v>0</v>
      </c>
      <c r="BE299" s="149">
        <v>0</v>
      </c>
      <c r="BF299" s="149">
        <v>0</v>
      </c>
      <c r="BG299" s="149">
        <v>0</v>
      </c>
      <c r="BH299" s="149">
        <v>0</v>
      </c>
      <c r="BI299" s="149">
        <v>0</v>
      </c>
      <c r="BJ299" s="149">
        <v>0</v>
      </c>
      <c r="BK299" s="149">
        <v>0</v>
      </c>
      <c r="BL299" s="149">
        <v>0</v>
      </c>
      <c r="BM299" s="149">
        <v>0</v>
      </c>
      <c r="BN299" s="149">
        <v>0</v>
      </c>
      <c r="BO299" s="144">
        <v>5</v>
      </c>
      <c r="BP299" s="144" t="s">
        <v>5187</v>
      </c>
    </row>
    <row r="300" spans="1:69">
      <c r="A300" s="1" t="s">
        <v>4287</v>
      </c>
      <c r="B300" s="1" t="s">
        <v>2249</v>
      </c>
      <c r="C300" s="1" t="s">
        <v>5209</v>
      </c>
      <c r="D300" s="1" t="s">
        <v>5158</v>
      </c>
      <c r="E300" s="145">
        <v>37202</v>
      </c>
      <c r="F300" s="145">
        <v>2</v>
      </c>
      <c r="G300" s="146">
        <v>39948</v>
      </c>
      <c r="H300" s="146">
        <v>40178</v>
      </c>
      <c r="I300" s="145">
        <v>2009</v>
      </c>
      <c r="J300" s="145">
        <v>7.5</v>
      </c>
      <c r="K300" s="145">
        <v>70</v>
      </c>
      <c r="Y300" s="147">
        <v>43.75</v>
      </c>
      <c r="Z300" s="147">
        <v>0</v>
      </c>
      <c r="AA300" s="147">
        <v>0</v>
      </c>
      <c r="AB300" s="147">
        <v>0</v>
      </c>
      <c r="AC300" s="147">
        <v>0</v>
      </c>
      <c r="AD300" s="147">
        <v>0</v>
      </c>
      <c r="AE300" s="147">
        <v>0</v>
      </c>
      <c r="AF300" s="147">
        <v>0</v>
      </c>
      <c r="AG300" s="147">
        <v>0</v>
      </c>
      <c r="AH300" s="147">
        <v>0</v>
      </c>
      <c r="AI300" s="147">
        <v>0</v>
      </c>
      <c r="AJ300" s="147">
        <v>0</v>
      </c>
      <c r="AK300" s="147">
        <v>0</v>
      </c>
      <c r="AL300" s="147">
        <v>0</v>
      </c>
      <c r="AM300" s="148">
        <v>70</v>
      </c>
      <c r="AN300" s="148"/>
      <c r="AO300" s="148"/>
      <c r="AP300" s="148"/>
      <c r="AQ300" s="148"/>
      <c r="AR300" s="148"/>
      <c r="AS300" s="148"/>
      <c r="AT300" s="148"/>
      <c r="AU300" s="148"/>
      <c r="AV300" s="148"/>
      <c r="AW300" s="148"/>
      <c r="AX300" s="148"/>
      <c r="BA300" s="149">
        <v>43.75</v>
      </c>
      <c r="BB300" s="149">
        <v>0</v>
      </c>
      <c r="BC300" s="149">
        <v>0</v>
      </c>
      <c r="BD300" s="149">
        <v>0</v>
      </c>
      <c r="BE300" s="149">
        <v>0</v>
      </c>
      <c r="BF300" s="149">
        <v>0</v>
      </c>
      <c r="BG300" s="149">
        <v>0</v>
      </c>
      <c r="BH300" s="149">
        <v>0</v>
      </c>
      <c r="BI300" s="149">
        <v>0</v>
      </c>
      <c r="BJ300" s="149">
        <v>0</v>
      </c>
      <c r="BK300" s="149">
        <v>0</v>
      </c>
      <c r="BL300" s="149">
        <v>0</v>
      </c>
      <c r="BM300" s="149">
        <v>0</v>
      </c>
      <c r="BN300" s="149">
        <v>0</v>
      </c>
      <c r="BO300" s="144">
        <v>5</v>
      </c>
      <c r="BP300" s="144" t="s">
        <v>5210</v>
      </c>
    </row>
    <row r="301" spans="1:69">
      <c r="A301" s="1" t="s">
        <v>4287</v>
      </c>
      <c r="B301" s="1" t="s">
        <v>2249</v>
      </c>
      <c r="C301" s="1" t="s">
        <v>5209</v>
      </c>
      <c r="D301" s="1" t="s">
        <v>5158</v>
      </c>
      <c r="E301" s="145">
        <v>37203</v>
      </c>
      <c r="F301" s="145">
        <v>1</v>
      </c>
      <c r="G301" s="146">
        <v>39814</v>
      </c>
      <c r="H301" s="146">
        <v>39933</v>
      </c>
      <c r="I301" s="145">
        <v>2009</v>
      </c>
      <c r="J301" s="145">
        <v>4</v>
      </c>
      <c r="K301" s="145">
        <v>60</v>
      </c>
      <c r="Y301" s="147">
        <v>20</v>
      </c>
      <c r="Z301" s="147">
        <v>0</v>
      </c>
      <c r="AA301" s="147">
        <v>0</v>
      </c>
      <c r="AB301" s="147">
        <v>0</v>
      </c>
      <c r="AC301" s="147">
        <v>0</v>
      </c>
      <c r="AD301" s="147">
        <v>0</v>
      </c>
      <c r="AE301" s="147">
        <v>0</v>
      </c>
      <c r="AF301" s="147">
        <v>0</v>
      </c>
      <c r="AG301" s="147">
        <v>0</v>
      </c>
      <c r="AH301" s="147">
        <v>0</v>
      </c>
      <c r="AI301" s="147">
        <v>0</v>
      </c>
      <c r="AJ301" s="147">
        <v>0</v>
      </c>
      <c r="AK301" s="147">
        <v>0</v>
      </c>
      <c r="AL301" s="147">
        <v>0</v>
      </c>
      <c r="AM301" s="148">
        <v>60</v>
      </c>
      <c r="AN301" s="148"/>
      <c r="AO301" s="148"/>
      <c r="AP301" s="148"/>
      <c r="AQ301" s="148"/>
      <c r="AR301" s="148"/>
      <c r="AS301" s="148"/>
      <c r="AT301" s="148"/>
      <c r="AU301" s="148"/>
      <c r="AV301" s="148"/>
      <c r="AW301" s="148"/>
      <c r="AX301" s="148"/>
      <c r="BA301" s="149">
        <v>20</v>
      </c>
      <c r="BB301" s="149">
        <v>0</v>
      </c>
      <c r="BC301" s="149">
        <v>0</v>
      </c>
      <c r="BD301" s="149">
        <v>0</v>
      </c>
      <c r="BE301" s="149">
        <v>0</v>
      </c>
      <c r="BF301" s="149">
        <v>0</v>
      </c>
      <c r="BG301" s="149">
        <v>0</v>
      </c>
      <c r="BH301" s="149">
        <v>0</v>
      </c>
      <c r="BI301" s="149">
        <v>0</v>
      </c>
      <c r="BJ301" s="149">
        <v>0</v>
      </c>
      <c r="BK301" s="149">
        <v>0</v>
      </c>
      <c r="BL301" s="149">
        <v>0</v>
      </c>
      <c r="BM301" s="149">
        <v>0</v>
      </c>
      <c r="BN301" s="149">
        <v>0</v>
      </c>
      <c r="BO301" s="144">
        <v>4</v>
      </c>
      <c r="BP301" s="144" t="s">
        <v>5187</v>
      </c>
    </row>
    <row r="302" spans="1:69">
      <c r="A302" s="1" t="s">
        <v>4287</v>
      </c>
      <c r="B302" s="1" t="s">
        <v>2249</v>
      </c>
      <c r="C302" s="1" t="s">
        <v>5209</v>
      </c>
      <c r="D302" s="1" t="s">
        <v>5158</v>
      </c>
      <c r="E302" s="145">
        <v>37203</v>
      </c>
      <c r="F302" s="145" t="s">
        <v>5160</v>
      </c>
      <c r="G302" s="146">
        <v>39934</v>
      </c>
      <c r="H302" s="146">
        <v>40025</v>
      </c>
      <c r="I302" s="145">
        <v>2009</v>
      </c>
      <c r="J302" s="145">
        <v>3</v>
      </c>
      <c r="K302" s="145">
        <v>64</v>
      </c>
      <c r="Y302" s="147">
        <v>16</v>
      </c>
      <c r="Z302" s="147">
        <v>0</v>
      </c>
      <c r="AA302" s="147">
        <v>0</v>
      </c>
      <c r="AB302" s="147">
        <v>0</v>
      </c>
      <c r="AC302" s="147">
        <v>0</v>
      </c>
      <c r="AD302" s="147">
        <v>0</v>
      </c>
      <c r="AE302" s="147">
        <v>0</v>
      </c>
      <c r="AF302" s="147">
        <v>0</v>
      </c>
      <c r="AG302" s="147">
        <v>0</v>
      </c>
      <c r="AH302" s="147">
        <v>0</v>
      </c>
      <c r="AI302" s="147">
        <v>0</v>
      </c>
      <c r="AJ302" s="147">
        <v>0</v>
      </c>
      <c r="AK302" s="147">
        <v>0</v>
      </c>
      <c r="AL302" s="147">
        <v>0</v>
      </c>
      <c r="AM302" s="148">
        <v>64</v>
      </c>
      <c r="AN302" s="148"/>
      <c r="AO302" s="148"/>
      <c r="AP302" s="148"/>
      <c r="AQ302" s="148"/>
      <c r="AR302" s="148"/>
      <c r="AS302" s="148"/>
      <c r="AT302" s="148"/>
      <c r="AU302" s="148"/>
      <c r="AV302" s="148"/>
      <c r="AW302" s="148"/>
      <c r="AX302" s="148"/>
      <c r="BA302" s="149">
        <v>16</v>
      </c>
      <c r="BB302" s="149">
        <v>0</v>
      </c>
      <c r="BC302" s="149">
        <v>0</v>
      </c>
      <c r="BD302" s="149">
        <v>0</v>
      </c>
      <c r="BE302" s="149">
        <v>0</v>
      </c>
      <c r="BF302" s="149">
        <v>0</v>
      </c>
      <c r="BG302" s="149">
        <v>0</v>
      </c>
      <c r="BH302" s="149">
        <v>0</v>
      </c>
      <c r="BI302" s="149">
        <v>0</v>
      </c>
      <c r="BJ302" s="149">
        <v>0</v>
      </c>
      <c r="BK302" s="149">
        <v>0</v>
      </c>
      <c r="BL302" s="149">
        <v>0</v>
      </c>
      <c r="BM302" s="149">
        <v>0</v>
      </c>
      <c r="BN302" s="149">
        <v>0</v>
      </c>
      <c r="BO302" s="144">
        <v>6</v>
      </c>
      <c r="BP302" s="144" t="s">
        <v>5211</v>
      </c>
    </row>
    <row r="303" spans="1:69">
      <c r="A303" s="1" t="s">
        <v>4287</v>
      </c>
      <c r="B303" s="1" t="s">
        <v>2249</v>
      </c>
      <c r="C303" s="1" t="s">
        <v>5209</v>
      </c>
      <c r="D303" s="1" t="s">
        <v>5158</v>
      </c>
      <c r="E303" s="145">
        <v>37203</v>
      </c>
      <c r="F303" s="145" t="s">
        <v>5160</v>
      </c>
      <c r="G303" s="146">
        <v>40026</v>
      </c>
      <c r="H303" s="146">
        <v>40178</v>
      </c>
      <c r="I303" s="145">
        <v>2009</v>
      </c>
      <c r="J303" s="145">
        <v>5</v>
      </c>
      <c r="K303" s="145">
        <v>70</v>
      </c>
      <c r="Y303" s="147">
        <v>29.166666666666668</v>
      </c>
      <c r="Z303" s="147">
        <v>0</v>
      </c>
      <c r="AA303" s="147">
        <v>0</v>
      </c>
      <c r="AB303" s="147">
        <v>0</v>
      </c>
      <c r="AC303" s="147">
        <v>0</v>
      </c>
      <c r="AD303" s="147">
        <v>0</v>
      </c>
      <c r="AE303" s="147">
        <v>0</v>
      </c>
      <c r="AF303" s="147">
        <v>0</v>
      </c>
      <c r="AG303" s="147">
        <v>0</v>
      </c>
      <c r="AH303" s="147">
        <v>0</v>
      </c>
      <c r="AI303" s="147">
        <v>0</v>
      </c>
      <c r="AJ303" s="147">
        <v>0</v>
      </c>
      <c r="AK303" s="147">
        <v>0</v>
      </c>
      <c r="AL303" s="147">
        <v>0</v>
      </c>
      <c r="AM303" s="148">
        <v>70</v>
      </c>
      <c r="AN303" s="148"/>
      <c r="AO303" s="148"/>
      <c r="AP303" s="148"/>
      <c r="AQ303" s="148"/>
      <c r="AR303" s="148"/>
      <c r="AS303" s="148"/>
      <c r="AT303" s="148"/>
      <c r="AU303" s="148"/>
      <c r="AV303" s="148"/>
      <c r="AW303" s="148"/>
      <c r="AX303" s="148"/>
      <c r="BA303" s="149">
        <v>29.166666666666668</v>
      </c>
      <c r="BB303" s="149">
        <v>0</v>
      </c>
      <c r="BC303" s="149">
        <v>0</v>
      </c>
      <c r="BD303" s="149">
        <v>0</v>
      </c>
      <c r="BE303" s="149">
        <v>0</v>
      </c>
      <c r="BF303" s="149">
        <v>0</v>
      </c>
      <c r="BG303" s="149">
        <v>0</v>
      </c>
      <c r="BH303" s="149">
        <v>0</v>
      </c>
      <c r="BI303" s="149">
        <v>0</v>
      </c>
      <c r="BJ303" s="149">
        <v>0</v>
      </c>
      <c r="BK303" s="149">
        <v>0</v>
      </c>
      <c r="BL303" s="149">
        <v>0</v>
      </c>
      <c r="BM303" s="149">
        <v>0</v>
      </c>
      <c r="BN303" s="149">
        <v>0</v>
      </c>
    </row>
    <row r="304" spans="1:69">
      <c r="A304" s="1" t="s">
        <v>4617</v>
      </c>
      <c r="B304" s="1" t="s">
        <v>2250</v>
      </c>
      <c r="C304" s="1" t="s">
        <v>5209</v>
      </c>
      <c r="D304" s="1" t="s">
        <v>5158</v>
      </c>
      <c r="E304" s="145">
        <v>37204</v>
      </c>
      <c r="F304" s="145">
        <v>1</v>
      </c>
      <c r="G304" s="146">
        <v>39814</v>
      </c>
      <c r="H304" s="146">
        <v>39872</v>
      </c>
      <c r="I304" s="145">
        <v>2009</v>
      </c>
      <c r="J304" s="145">
        <v>2</v>
      </c>
      <c r="K304" s="145">
        <v>36</v>
      </c>
      <c r="M304" s="145">
        <v>44</v>
      </c>
      <c r="Y304" s="147">
        <v>6</v>
      </c>
      <c r="Z304" s="147">
        <v>0</v>
      </c>
      <c r="AA304" s="147">
        <v>7.333333333333333</v>
      </c>
      <c r="AB304" s="147">
        <v>0</v>
      </c>
      <c r="AC304" s="147">
        <v>0</v>
      </c>
      <c r="AD304" s="147">
        <v>0</v>
      </c>
      <c r="AE304" s="147">
        <v>0</v>
      </c>
      <c r="AF304" s="147">
        <v>0</v>
      </c>
      <c r="AG304" s="147">
        <v>0</v>
      </c>
      <c r="AH304" s="147">
        <v>0</v>
      </c>
      <c r="AI304" s="147">
        <v>0</v>
      </c>
      <c r="AJ304" s="147">
        <v>0</v>
      </c>
      <c r="AK304" s="147">
        <v>0</v>
      </c>
      <c r="AL304" s="147">
        <v>0</v>
      </c>
      <c r="AM304" s="148">
        <v>40.1</v>
      </c>
      <c r="AN304" s="148"/>
      <c r="AO304" s="148">
        <v>39.6</v>
      </c>
      <c r="AP304" s="148"/>
      <c r="AQ304" s="148"/>
      <c r="AR304" s="148"/>
      <c r="AS304" s="148"/>
      <c r="AT304" s="148"/>
      <c r="AU304" s="148"/>
      <c r="AV304" s="148"/>
      <c r="AW304" s="148"/>
      <c r="AX304" s="148"/>
      <c r="BA304" s="149">
        <v>6.6833333333333336</v>
      </c>
      <c r="BB304" s="149">
        <v>0</v>
      </c>
      <c r="BC304" s="149">
        <v>6.6</v>
      </c>
      <c r="BD304" s="149">
        <v>0</v>
      </c>
      <c r="BE304" s="149">
        <v>0</v>
      </c>
      <c r="BF304" s="149">
        <v>0</v>
      </c>
      <c r="BG304" s="149">
        <v>0</v>
      </c>
      <c r="BH304" s="149">
        <v>0</v>
      </c>
      <c r="BI304" s="149">
        <v>0</v>
      </c>
      <c r="BJ304" s="149">
        <v>0</v>
      </c>
      <c r="BK304" s="149">
        <v>0</v>
      </c>
      <c r="BL304" s="149">
        <v>0</v>
      </c>
      <c r="BM304" s="149">
        <v>0</v>
      </c>
      <c r="BN304" s="149">
        <v>0</v>
      </c>
    </row>
    <row r="305" spans="1:69">
      <c r="A305" s="1" t="s">
        <v>4617</v>
      </c>
      <c r="B305" s="1" t="s">
        <v>2250</v>
      </c>
      <c r="C305" s="1" t="s">
        <v>5209</v>
      </c>
      <c r="D305" s="1" t="s">
        <v>5158</v>
      </c>
      <c r="E305" s="145">
        <v>37204</v>
      </c>
      <c r="F305" s="145" t="s">
        <v>5160</v>
      </c>
      <c r="G305" s="146">
        <v>39873</v>
      </c>
      <c r="H305" s="146">
        <v>40178</v>
      </c>
      <c r="I305" s="145">
        <v>2009</v>
      </c>
      <c r="J305" s="145">
        <v>10</v>
      </c>
      <c r="K305" s="145">
        <v>42</v>
      </c>
      <c r="M305" s="145">
        <v>44</v>
      </c>
      <c r="Y305" s="147">
        <v>35</v>
      </c>
      <c r="Z305" s="147">
        <v>0</v>
      </c>
      <c r="AA305" s="147">
        <v>36.666666666666664</v>
      </c>
      <c r="AB305" s="147">
        <v>0</v>
      </c>
      <c r="AC305" s="147">
        <v>0</v>
      </c>
      <c r="AD305" s="147">
        <v>0</v>
      </c>
      <c r="AE305" s="147">
        <v>0</v>
      </c>
      <c r="AF305" s="147">
        <v>0</v>
      </c>
      <c r="AG305" s="147">
        <v>0</v>
      </c>
      <c r="AH305" s="147">
        <v>0</v>
      </c>
      <c r="AI305" s="147">
        <v>0</v>
      </c>
      <c r="AJ305" s="147">
        <v>0</v>
      </c>
      <c r="AK305" s="147">
        <v>0</v>
      </c>
      <c r="AL305" s="147">
        <v>0</v>
      </c>
      <c r="AM305" s="148">
        <v>46.1</v>
      </c>
      <c r="AN305" s="148"/>
      <c r="AO305" s="148">
        <v>39.6</v>
      </c>
      <c r="AP305" s="148"/>
      <c r="AQ305" s="148"/>
      <c r="AR305" s="148"/>
      <c r="AS305" s="148"/>
      <c r="AT305" s="148"/>
      <c r="AU305" s="148"/>
      <c r="AV305" s="148"/>
      <c r="AW305" s="148"/>
      <c r="AX305" s="148"/>
      <c r="BA305" s="149">
        <v>38.416666666666664</v>
      </c>
      <c r="BB305" s="149">
        <v>0</v>
      </c>
      <c r="BC305" s="149">
        <v>33</v>
      </c>
      <c r="BD305" s="149">
        <v>0</v>
      </c>
      <c r="BE305" s="149">
        <v>0</v>
      </c>
      <c r="BF305" s="149">
        <v>0</v>
      </c>
      <c r="BG305" s="149">
        <v>0</v>
      </c>
      <c r="BH305" s="149">
        <v>0</v>
      </c>
      <c r="BI305" s="149">
        <v>0</v>
      </c>
      <c r="BJ305" s="149">
        <v>0</v>
      </c>
      <c r="BK305" s="149">
        <v>0</v>
      </c>
      <c r="BL305" s="149">
        <v>0</v>
      </c>
      <c r="BM305" s="149">
        <v>0</v>
      </c>
      <c r="BN305" s="149">
        <v>0</v>
      </c>
      <c r="BO305" s="144">
        <v>6</v>
      </c>
      <c r="BP305" s="144" t="s">
        <v>5163</v>
      </c>
    </row>
    <row r="306" spans="1:69">
      <c r="A306" s="1" t="s">
        <v>3583</v>
      </c>
      <c r="B306" s="1" t="s">
        <v>2249</v>
      </c>
      <c r="C306" s="1" t="s">
        <v>5209</v>
      </c>
      <c r="D306" s="1" t="s">
        <v>5158</v>
      </c>
      <c r="E306" s="145">
        <v>37205</v>
      </c>
      <c r="F306" s="145">
        <v>1</v>
      </c>
      <c r="G306" s="146">
        <v>39814</v>
      </c>
      <c r="H306" s="146">
        <v>39872</v>
      </c>
      <c r="I306" s="145">
        <v>2009</v>
      </c>
      <c r="J306" s="145">
        <v>2</v>
      </c>
      <c r="K306" s="145">
        <v>60</v>
      </c>
      <c r="Y306" s="147">
        <v>10</v>
      </c>
      <c r="Z306" s="147">
        <v>0</v>
      </c>
      <c r="AA306" s="147">
        <v>0</v>
      </c>
      <c r="AB306" s="147">
        <v>0</v>
      </c>
      <c r="AC306" s="147">
        <v>0</v>
      </c>
      <c r="AD306" s="147">
        <v>0</v>
      </c>
      <c r="AE306" s="147">
        <v>0</v>
      </c>
      <c r="AF306" s="147">
        <v>0</v>
      </c>
      <c r="AG306" s="147">
        <v>0</v>
      </c>
      <c r="AH306" s="147">
        <v>0</v>
      </c>
      <c r="AI306" s="147">
        <v>0</v>
      </c>
      <c r="AJ306" s="147">
        <v>0</v>
      </c>
      <c r="AK306" s="147">
        <v>0</v>
      </c>
      <c r="AL306" s="147">
        <v>0</v>
      </c>
      <c r="AM306" s="148">
        <v>59.8</v>
      </c>
      <c r="AN306" s="148"/>
      <c r="AO306" s="148"/>
      <c r="AP306" s="148"/>
      <c r="AQ306" s="148"/>
      <c r="AR306" s="148"/>
      <c r="AS306" s="148"/>
      <c r="AT306" s="148"/>
      <c r="AU306" s="148"/>
      <c r="AV306" s="148"/>
      <c r="AW306" s="148"/>
      <c r="AX306" s="148"/>
      <c r="BA306" s="149">
        <v>9.9666666666666668</v>
      </c>
      <c r="BB306" s="149">
        <v>0</v>
      </c>
      <c r="BC306" s="149">
        <v>0</v>
      </c>
      <c r="BD306" s="149">
        <v>0</v>
      </c>
      <c r="BE306" s="149">
        <v>0</v>
      </c>
      <c r="BF306" s="149">
        <v>0</v>
      </c>
      <c r="BG306" s="149">
        <v>0</v>
      </c>
      <c r="BH306" s="149">
        <v>0</v>
      </c>
      <c r="BI306" s="149">
        <v>0</v>
      </c>
      <c r="BJ306" s="149">
        <v>0</v>
      </c>
      <c r="BK306" s="149">
        <v>0</v>
      </c>
      <c r="BL306" s="149">
        <v>0</v>
      </c>
      <c r="BM306" s="149">
        <v>0</v>
      </c>
      <c r="BN306" s="149">
        <v>0</v>
      </c>
    </row>
    <row r="307" spans="1:69">
      <c r="A307" s="1" t="s">
        <v>3583</v>
      </c>
      <c r="B307" s="1" t="s">
        <v>2249</v>
      </c>
      <c r="C307" s="1" t="s">
        <v>5209</v>
      </c>
      <c r="D307" s="1" t="s">
        <v>5158</v>
      </c>
      <c r="E307" s="145">
        <v>37205</v>
      </c>
      <c r="F307" s="145" t="s">
        <v>5160</v>
      </c>
      <c r="G307" s="146">
        <v>39873</v>
      </c>
      <c r="H307" s="146">
        <v>40178</v>
      </c>
      <c r="I307" s="145">
        <v>2009</v>
      </c>
      <c r="J307" s="145">
        <v>10</v>
      </c>
      <c r="K307" s="145">
        <v>64</v>
      </c>
      <c r="Y307" s="147">
        <v>53.333333333333336</v>
      </c>
      <c r="Z307" s="147">
        <v>0</v>
      </c>
      <c r="AA307" s="147">
        <v>0</v>
      </c>
      <c r="AB307" s="147">
        <v>0</v>
      </c>
      <c r="AC307" s="147">
        <v>0</v>
      </c>
      <c r="AD307" s="147">
        <v>0</v>
      </c>
      <c r="AE307" s="147">
        <v>0</v>
      </c>
      <c r="AF307" s="147">
        <v>0</v>
      </c>
      <c r="AG307" s="147">
        <v>0</v>
      </c>
      <c r="AH307" s="147">
        <v>0</v>
      </c>
      <c r="AI307" s="147">
        <v>0</v>
      </c>
      <c r="AJ307" s="147">
        <v>0</v>
      </c>
      <c r="AK307" s="147">
        <v>0</v>
      </c>
      <c r="AL307" s="147">
        <v>0</v>
      </c>
      <c r="AM307" s="148">
        <v>63.8</v>
      </c>
      <c r="AN307" s="148"/>
      <c r="AO307" s="148"/>
      <c r="AP307" s="148"/>
      <c r="AQ307" s="148"/>
      <c r="AR307" s="148"/>
      <c r="AS307" s="148"/>
      <c r="AT307" s="148"/>
      <c r="AU307" s="148"/>
      <c r="AV307" s="148"/>
      <c r="AW307" s="148"/>
      <c r="AX307" s="148"/>
      <c r="BA307" s="149">
        <v>53.166666666666664</v>
      </c>
      <c r="BB307" s="149">
        <v>0</v>
      </c>
      <c r="BC307" s="149">
        <v>0</v>
      </c>
      <c r="BD307" s="149">
        <v>0</v>
      </c>
      <c r="BE307" s="149">
        <v>0</v>
      </c>
      <c r="BF307" s="149">
        <v>0</v>
      </c>
      <c r="BG307" s="149">
        <v>0</v>
      </c>
      <c r="BH307" s="149">
        <v>0</v>
      </c>
      <c r="BI307" s="149">
        <v>0</v>
      </c>
      <c r="BJ307" s="149">
        <v>0</v>
      </c>
      <c r="BK307" s="149">
        <v>0</v>
      </c>
      <c r="BL307" s="149">
        <v>0</v>
      </c>
      <c r="BM307" s="149">
        <v>0</v>
      </c>
      <c r="BN307" s="149">
        <v>0</v>
      </c>
      <c r="BO307" s="144">
        <v>4</v>
      </c>
      <c r="BP307" s="144" t="s">
        <v>5163</v>
      </c>
    </row>
    <row r="308" spans="1:69">
      <c r="A308" s="1" t="s">
        <v>4287</v>
      </c>
      <c r="B308" s="1" t="s">
        <v>2249</v>
      </c>
      <c r="C308" s="1" t="s">
        <v>5209</v>
      </c>
      <c r="D308" s="1" t="s">
        <v>5158</v>
      </c>
      <c r="E308" s="145">
        <v>37206</v>
      </c>
      <c r="F308" s="145">
        <v>1</v>
      </c>
      <c r="G308" s="146">
        <v>39814</v>
      </c>
      <c r="H308" s="146">
        <v>40178</v>
      </c>
      <c r="I308" s="145">
        <v>2009</v>
      </c>
      <c r="J308" s="145">
        <v>12</v>
      </c>
      <c r="K308" s="145">
        <v>48</v>
      </c>
      <c r="Y308" s="147">
        <v>48</v>
      </c>
      <c r="Z308" s="147">
        <v>0</v>
      </c>
      <c r="AA308" s="147">
        <v>0</v>
      </c>
      <c r="AB308" s="147">
        <v>0</v>
      </c>
      <c r="AC308" s="147">
        <v>0</v>
      </c>
      <c r="AD308" s="147">
        <v>0</v>
      </c>
      <c r="AE308" s="147">
        <v>0</v>
      </c>
      <c r="AF308" s="147">
        <v>0</v>
      </c>
      <c r="AG308" s="147">
        <v>0</v>
      </c>
      <c r="AH308" s="147">
        <v>0</v>
      </c>
      <c r="AI308" s="147">
        <v>0</v>
      </c>
      <c r="AJ308" s="147">
        <v>0</v>
      </c>
      <c r="AK308" s="147">
        <v>0</v>
      </c>
      <c r="AL308" s="147">
        <v>0</v>
      </c>
      <c r="AM308" s="148">
        <v>48.6</v>
      </c>
      <c r="AN308" s="148"/>
      <c r="AO308" s="148"/>
      <c r="AP308" s="148"/>
      <c r="AQ308" s="148"/>
      <c r="AR308" s="148"/>
      <c r="AS308" s="148"/>
      <c r="AT308" s="148"/>
      <c r="AU308" s="148"/>
      <c r="AV308" s="148"/>
      <c r="AW308" s="148"/>
      <c r="AX308" s="148"/>
      <c r="BA308" s="149">
        <v>48.6</v>
      </c>
      <c r="BB308" s="149">
        <v>0</v>
      </c>
      <c r="BC308" s="149">
        <v>0</v>
      </c>
      <c r="BD308" s="149">
        <v>0</v>
      </c>
      <c r="BE308" s="149">
        <v>0</v>
      </c>
      <c r="BF308" s="149">
        <v>0</v>
      </c>
      <c r="BG308" s="149">
        <v>0</v>
      </c>
      <c r="BH308" s="149">
        <v>0</v>
      </c>
      <c r="BI308" s="149">
        <v>0</v>
      </c>
      <c r="BJ308" s="149">
        <v>0</v>
      </c>
      <c r="BK308" s="149">
        <v>0</v>
      </c>
      <c r="BL308" s="149">
        <v>0</v>
      </c>
      <c r="BM308" s="149">
        <v>0</v>
      </c>
      <c r="BN308" s="149">
        <v>0</v>
      </c>
      <c r="BO308" s="144">
        <v>12</v>
      </c>
      <c r="BP308" s="144" t="s">
        <v>5212</v>
      </c>
      <c r="BQ308" s="1" t="s">
        <v>5213</v>
      </c>
    </row>
    <row r="309" spans="1:69">
      <c r="A309" s="1" t="s">
        <v>2130</v>
      </c>
      <c r="B309" s="1" t="s">
        <v>2249</v>
      </c>
      <c r="C309" s="1" t="s">
        <v>5209</v>
      </c>
      <c r="D309" s="1" t="s">
        <v>5158</v>
      </c>
      <c r="E309" s="145">
        <v>37207</v>
      </c>
      <c r="F309" s="145">
        <v>1</v>
      </c>
      <c r="G309" s="146">
        <v>39814</v>
      </c>
      <c r="H309" s="146">
        <v>40178</v>
      </c>
      <c r="I309" s="145">
        <v>2009</v>
      </c>
      <c r="J309" s="145">
        <v>12</v>
      </c>
      <c r="K309" s="145">
        <v>44</v>
      </c>
      <c r="Y309" s="147">
        <v>44</v>
      </c>
      <c r="Z309" s="147">
        <v>0</v>
      </c>
      <c r="AA309" s="147">
        <v>0</v>
      </c>
      <c r="AB309" s="147">
        <v>0</v>
      </c>
      <c r="AC309" s="147">
        <v>0</v>
      </c>
      <c r="AD309" s="147">
        <v>0</v>
      </c>
      <c r="AE309" s="147">
        <v>0</v>
      </c>
      <c r="AF309" s="147">
        <v>0</v>
      </c>
      <c r="AG309" s="147">
        <v>0</v>
      </c>
      <c r="AH309" s="147">
        <v>0</v>
      </c>
      <c r="AI309" s="147">
        <v>0</v>
      </c>
      <c r="AJ309" s="147">
        <v>0</v>
      </c>
      <c r="AK309" s="147">
        <v>0</v>
      </c>
      <c r="AL309" s="147">
        <v>0</v>
      </c>
      <c r="AM309" s="148">
        <v>44.3</v>
      </c>
      <c r="AN309" s="148"/>
      <c r="AO309" s="148">
        <v>0.2</v>
      </c>
      <c r="AP309" s="148"/>
      <c r="AQ309" s="148"/>
      <c r="AR309" s="148"/>
      <c r="AS309" s="148"/>
      <c r="AT309" s="148"/>
      <c r="AU309" s="148"/>
      <c r="AV309" s="148"/>
      <c r="AW309" s="148"/>
      <c r="AX309" s="148"/>
      <c r="BA309" s="149">
        <v>44.3</v>
      </c>
      <c r="BB309" s="149">
        <v>0</v>
      </c>
      <c r="BC309" s="149">
        <v>0.2</v>
      </c>
      <c r="BD309" s="149">
        <v>0</v>
      </c>
      <c r="BE309" s="149">
        <v>0</v>
      </c>
      <c r="BF309" s="149">
        <v>0</v>
      </c>
      <c r="BG309" s="149">
        <v>0</v>
      </c>
      <c r="BH309" s="149">
        <v>0</v>
      </c>
      <c r="BI309" s="149">
        <v>0</v>
      </c>
      <c r="BJ309" s="149">
        <v>0</v>
      </c>
      <c r="BK309" s="149">
        <v>0</v>
      </c>
      <c r="BL309" s="149">
        <v>0</v>
      </c>
      <c r="BM309" s="149">
        <v>0</v>
      </c>
      <c r="BN309" s="149">
        <v>0</v>
      </c>
    </row>
    <row r="310" spans="1:69">
      <c r="A310" s="1" t="s">
        <v>3166</v>
      </c>
      <c r="B310" s="1" t="s">
        <v>2249</v>
      </c>
      <c r="C310" s="1" t="s">
        <v>5209</v>
      </c>
      <c r="D310" s="1" t="s">
        <v>5158</v>
      </c>
      <c r="E310" s="145">
        <v>37208</v>
      </c>
      <c r="F310" s="145">
        <v>1</v>
      </c>
      <c r="G310" s="146">
        <v>39814</v>
      </c>
      <c r="H310" s="146">
        <v>40178</v>
      </c>
      <c r="I310" s="145">
        <v>2009</v>
      </c>
      <c r="J310" s="145">
        <v>12</v>
      </c>
      <c r="K310" s="145">
        <v>60</v>
      </c>
      <c r="Y310" s="147">
        <v>60</v>
      </c>
      <c r="Z310" s="147">
        <v>0</v>
      </c>
      <c r="AA310" s="147">
        <v>0</v>
      </c>
      <c r="AB310" s="147">
        <v>0</v>
      </c>
      <c r="AC310" s="147">
        <v>0</v>
      </c>
      <c r="AD310" s="147">
        <v>0</v>
      </c>
      <c r="AE310" s="147">
        <v>0</v>
      </c>
      <c r="AF310" s="147">
        <v>0</v>
      </c>
      <c r="AG310" s="147">
        <v>0</v>
      </c>
      <c r="AH310" s="147">
        <v>0</v>
      </c>
      <c r="AI310" s="147">
        <v>0</v>
      </c>
      <c r="AJ310" s="147">
        <v>0</v>
      </c>
      <c r="AK310" s="147">
        <v>0</v>
      </c>
      <c r="AL310" s="147">
        <v>0</v>
      </c>
      <c r="AM310" s="148">
        <v>60.1</v>
      </c>
      <c r="AN310" s="148"/>
      <c r="AO310" s="148"/>
      <c r="AP310" s="148"/>
      <c r="AQ310" s="148"/>
      <c r="AR310" s="148"/>
      <c r="AS310" s="148"/>
      <c r="AT310" s="148"/>
      <c r="AU310" s="148"/>
      <c r="AV310" s="148"/>
      <c r="AW310" s="148"/>
      <c r="AX310" s="148"/>
      <c r="BA310" s="149">
        <v>60.1</v>
      </c>
      <c r="BB310" s="149">
        <v>0</v>
      </c>
      <c r="BC310" s="149">
        <v>0</v>
      </c>
      <c r="BD310" s="149">
        <v>0</v>
      </c>
      <c r="BE310" s="149">
        <v>0</v>
      </c>
      <c r="BF310" s="149">
        <v>0</v>
      </c>
      <c r="BG310" s="149">
        <v>0</v>
      </c>
      <c r="BH310" s="149">
        <v>0</v>
      </c>
      <c r="BI310" s="149">
        <v>0</v>
      </c>
      <c r="BJ310" s="149">
        <v>0</v>
      </c>
      <c r="BK310" s="149">
        <v>0</v>
      </c>
      <c r="BL310" s="149">
        <v>0</v>
      </c>
      <c r="BM310" s="149">
        <v>0</v>
      </c>
      <c r="BN310" s="149">
        <v>0</v>
      </c>
    </row>
    <row r="311" spans="1:69">
      <c r="A311" s="1" t="s">
        <v>3166</v>
      </c>
      <c r="B311" s="1" t="s">
        <v>2249</v>
      </c>
      <c r="C311" s="1" t="s">
        <v>5209</v>
      </c>
      <c r="D311" s="1" t="s">
        <v>5158</v>
      </c>
      <c r="E311" s="145">
        <v>37209</v>
      </c>
      <c r="F311" s="145">
        <v>1</v>
      </c>
      <c r="G311" s="146">
        <v>39814</v>
      </c>
      <c r="H311" s="146">
        <v>40178</v>
      </c>
      <c r="I311" s="145">
        <v>2009</v>
      </c>
      <c r="J311" s="145">
        <v>12</v>
      </c>
      <c r="K311" s="145">
        <v>33</v>
      </c>
      <c r="Y311" s="147">
        <v>33</v>
      </c>
      <c r="Z311" s="147">
        <v>0</v>
      </c>
      <c r="AA311" s="147">
        <v>0</v>
      </c>
      <c r="AB311" s="147">
        <v>0</v>
      </c>
      <c r="AC311" s="147">
        <v>0</v>
      </c>
      <c r="AD311" s="147">
        <v>0</v>
      </c>
      <c r="AE311" s="147">
        <v>0</v>
      </c>
      <c r="AF311" s="147">
        <v>0</v>
      </c>
      <c r="AG311" s="147">
        <v>0</v>
      </c>
      <c r="AH311" s="147">
        <v>0</v>
      </c>
      <c r="AI311" s="147">
        <v>0</v>
      </c>
      <c r="AJ311" s="147">
        <v>0</v>
      </c>
      <c r="AK311" s="147">
        <v>0</v>
      </c>
      <c r="AL311" s="147">
        <v>0</v>
      </c>
      <c r="AM311" s="148">
        <v>32.700000000000003</v>
      </c>
      <c r="AN311" s="148"/>
      <c r="AO311" s="148">
        <v>0.3</v>
      </c>
      <c r="AP311" s="148"/>
      <c r="AQ311" s="148"/>
      <c r="AR311" s="148"/>
      <c r="AS311" s="148"/>
      <c r="AT311" s="148"/>
      <c r="AU311" s="148"/>
      <c r="AV311" s="148"/>
      <c r="AW311" s="148"/>
      <c r="AX311" s="148"/>
      <c r="BA311" s="149">
        <v>32.700000000000003</v>
      </c>
      <c r="BB311" s="149">
        <v>0</v>
      </c>
      <c r="BC311" s="149">
        <v>0.3</v>
      </c>
      <c r="BD311" s="149">
        <v>0</v>
      </c>
      <c r="BE311" s="149">
        <v>0</v>
      </c>
      <c r="BF311" s="149">
        <v>0</v>
      </c>
      <c r="BG311" s="149">
        <v>0</v>
      </c>
      <c r="BH311" s="149">
        <v>0</v>
      </c>
      <c r="BI311" s="149">
        <v>0</v>
      </c>
      <c r="BJ311" s="149">
        <v>0</v>
      </c>
      <c r="BK311" s="149">
        <v>0</v>
      </c>
      <c r="BL311" s="149">
        <v>0</v>
      </c>
      <c r="BM311" s="149">
        <v>0</v>
      </c>
      <c r="BN311" s="149">
        <v>0</v>
      </c>
    </row>
    <row r="312" spans="1:69">
      <c r="A312" s="1" t="s">
        <v>3583</v>
      </c>
      <c r="B312" s="1" t="s">
        <v>2249</v>
      </c>
      <c r="C312" s="1" t="s">
        <v>5209</v>
      </c>
      <c r="D312" s="1" t="s">
        <v>5158</v>
      </c>
      <c r="E312" s="145">
        <v>37210</v>
      </c>
      <c r="F312" s="145" t="s">
        <v>5160</v>
      </c>
      <c r="G312" s="146">
        <v>39814</v>
      </c>
      <c r="H312" s="146">
        <v>39844</v>
      </c>
      <c r="I312" s="145">
        <v>2009</v>
      </c>
      <c r="J312" s="145">
        <v>1</v>
      </c>
      <c r="K312" s="145">
        <v>65</v>
      </c>
      <c r="Y312" s="147">
        <v>5.416666666666667</v>
      </c>
      <c r="Z312" s="147">
        <v>0</v>
      </c>
      <c r="AA312" s="147">
        <v>0</v>
      </c>
      <c r="AB312" s="147">
        <v>0</v>
      </c>
      <c r="AC312" s="147">
        <v>0</v>
      </c>
      <c r="AD312" s="147">
        <v>0</v>
      </c>
      <c r="AE312" s="147">
        <v>0</v>
      </c>
      <c r="AF312" s="147">
        <v>0</v>
      </c>
      <c r="AG312" s="147">
        <v>0</v>
      </c>
      <c r="AH312" s="147">
        <v>0</v>
      </c>
      <c r="AI312" s="147">
        <v>0</v>
      </c>
      <c r="AJ312" s="147">
        <v>0</v>
      </c>
      <c r="AK312" s="147">
        <v>0</v>
      </c>
      <c r="AL312" s="147">
        <v>0</v>
      </c>
      <c r="AM312" s="148">
        <v>65.8</v>
      </c>
      <c r="AN312" s="148"/>
      <c r="AO312" s="148">
        <v>0.3</v>
      </c>
      <c r="AP312" s="148"/>
      <c r="AQ312" s="148"/>
      <c r="AR312" s="148"/>
      <c r="AS312" s="148"/>
      <c r="AT312" s="148"/>
      <c r="AU312" s="148"/>
      <c r="AV312" s="148"/>
      <c r="AW312" s="148"/>
      <c r="AX312" s="148"/>
      <c r="BA312" s="149">
        <v>5.4833333333333334</v>
      </c>
      <c r="BB312" s="149">
        <v>0</v>
      </c>
      <c r="BC312" s="149">
        <v>2.5000000000000001E-2</v>
      </c>
      <c r="BD312" s="149">
        <v>0</v>
      </c>
      <c r="BE312" s="149">
        <v>0</v>
      </c>
      <c r="BF312" s="149">
        <v>0</v>
      </c>
      <c r="BG312" s="149">
        <v>0</v>
      </c>
      <c r="BH312" s="149">
        <v>0</v>
      </c>
      <c r="BI312" s="149">
        <v>0</v>
      </c>
      <c r="BJ312" s="149">
        <v>0</v>
      </c>
      <c r="BK312" s="149">
        <v>0</v>
      </c>
      <c r="BL312" s="149">
        <v>0</v>
      </c>
      <c r="BM312" s="149">
        <v>0</v>
      </c>
      <c r="BN312" s="149">
        <v>0</v>
      </c>
      <c r="BO312" s="144">
        <v>3</v>
      </c>
      <c r="BP312" s="144" t="s">
        <v>5214</v>
      </c>
    </row>
    <row r="313" spans="1:69">
      <c r="A313" s="1" t="s">
        <v>3583</v>
      </c>
      <c r="B313" s="1" t="s">
        <v>2249</v>
      </c>
      <c r="C313" s="1" t="s">
        <v>5209</v>
      </c>
      <c r="D313" s="1" t="s">
        <v>5158</v>
      </c>
      <c r="E313" s="145">
        <v>37210</v>
      </c>
      <c r="F313" s="145" t="s">
        <v>5160</v>
      </c>
      <c r="G313" s="146">
        <v>39845</v>
      </c>
      <c r="H313" s="146">
        <v>40178</v>
      </c>
      <c r="I313" s="145">
        <v>2009</v>
      </c>
      <c r="J313" s="145">
        <v>11</v>
      </c>
      <c r="K313" s="145">
        <v>70</v>
      </c>
      <c r="Y313" s="147">
        <v>64.166666666666671</v>
      </c>
      <c r="Z313" s="147">
        <v>0</v>
      </c>
      <c r="AA313" s="147">
        <v>0</v>
      </c>
      <c r="AB313" s="147">
        <v>0</v>
      </c>
      <c r="AC313" s="147">
        <v>0</v>
      </c>
      <c r="AD313" s="147">
        <v>0</v>
      </c>
      <c r="AE313" s="147">
        <v>0</v>
      </c>
      <c r="AF313" s="147">
        <v>0</v>
      </c>
      <c r="AG313" s="147">
        <v>0</v>
      </c>
      <c r="AH313" s="147">
        <v>0</v>
      </c>
      <c r="AI313" s="147">
        <v>0</v>
      </c>
      <c r="AJ313" s="147">
        <v>0</v>
      </c>
      <c r="AK313" s="147">
        <v>0</v>
      </c>
      <c r="AL313" s="147">
        <v>0</v>
      </c>
      <c r="AM313" s="148">
        <v>70.8</v>
      </c>
      <c r="AN313" s="148"/>
      <c r="AO313" s="148">
        <v>0.3</v>
      </c>
      <c r="AP313" s="148"/>
      <c r="AQ313" s="148"/>
      <c r="AR313" s="148"/>
      <c r="AS313" s="148"/>
      <c r="AT313" s="148"/>
      <c r="AU313" s="148"/>
      <c r="AV313" s="148"/>
      <c r="AW313" s="148"/>
      <c r="AX313" s="148"/>
      <c r="BA313" s="149">
        <v>64.900000000000006</v>
      </c>
      <c r="BB313" s="149">
        <v>0</v>
      </c>
      <c r="BC313" s="149">
        <v>0.27500000000000002</v>
      </c>
      <c r="BD313" s="149">
        <v>0</v>
      </c>
      <c r="BE313" s="149">
        <v>0</v>
      </c>
      <c r="BF313" s="149">
        <v>0</v>
      </c>
      <c r="BG313" s="149">
        <v>0</v>
      </c>
      <c r="BH313" s="149">
        <v>0</v>
      </c>
      <c r="BI313" s="149">
        <v>0</v>
      </c>
      <c r="BJ313" s="149">
        <v>0</v>
      </c>
      <c r="BK313" s="149">
        <v>0</v>
      </c>
      <c r="BL313" s="149">
        <v>0</v>
      </c>
      <c r="BM313" s="149">
        <v>0</v>
      </c>
      <c r="BN313" s="149">
        <v>0</v>
      </c>
      <c r="BO313" s="144">
        <v>5</v>
      </c>
      <c r="BP313" s="144" t="s">
        <v>5162</v>
      </c>
    </row>
    <row r="314" spans="1:69">
      <c r="A314" s="1" t="s">
        <v>2130</v>
      </c>
      <c r="B314" s="1" t="s">
        <v>2249</v>
      </c>
      <c r="C314" s="1" t="s">
        <v>5209</v>
      </c>
      <c r="D314" s="1" t="s">
        <v>5158</v>
      </c>
      <c r="E314" s="145">
        <v>37211</v>
      </c>
      <c r="F314" s="145">
        <v>1</v>
      </c>
      <c r="G314" s="146">
        <v>39814</v>
      </c>
      <c r="H314" s="146">
        <v>40178</v>
      </c>
      <c r="I314" s="145">
        <v>2009</v>
      </c>
      <c r="J314" s="145">
        <v>12</v>
      </c>
      <c r="K314" s="145">
        <v>33</v>
      </c>
      <c r="Y314" s="147">
        <v>33</v>
      </c>
      <c r="Z314" s="147">
        <v>0</v>
      </c>
      <c r="AA314" s="147">
        <v>0</v>
      </c>
      <c r="AB314" s="147">
        <v>0</v>
      </c>
      <c r="AC314" s="147">
        <v>0</v>
      </c>
      <c r="AD314" s="147">
        <v>0</v>
      </c>
      <c r="AE314" s="147">
        <v>0</v>
      </c>
      <c r="AF314" s="147">
        <v>0</v>
      </c>
      <c r="AG314" s="147">
        <v>0</v>
      </c>
      <c r="AH314" s="147">
        <v>0</v>
      </c>
      <c r="AI314" s="147">
        <v>0</v>
      </c>
      <c r="AJ314" s="147">
        <v>0</v>
      </c>
      <c r="AK314" s="147">
        <v>0</v>
      </c>
      <c r="AL314" s="147">
        <v>0</v>
      </c>
      <c r="AM314" s="148">
        <v>32.1</v>
      </c>
      <c r="AN314" s="148"/>
      <c r="AO314" s="148">
        <v>0.7</v>
      </c>
      <c r="AP314" s="148"/>
      <c r="AQ314" s="148"/>
      <c r="AR314" s="148"/>
      <c r="AS314" s="148"/>
      <c r="AT314" s="148"/>
      <c r="AU314" s="148"/>
      <c r="AV314" s="148"/>
      <c r="AW314" s="148"/>
      <c r="AX314" s="148"/>
      <c r="BA314" s="149">
        <v>32.1</v>
      </c>
      <c r="BB314" s="149">
        <v>0</v>
      </c>
      <c r="BC314" s="149">
        <v>0.7</v>
      </c>
      <c r="BD314" s="149">
        <v>0</v>
      </c>
      <c r="BE314" s="149">
        <v>0</v>
      </c>
      <c r="BF314" s="149">
        <v>0</v>
      </c>
      <c r="BG314" s="149">
        <v>0</v>
      </c>
      <c r="BH314" s="149">
        <v>0</v>
      </c>
      <c r="BI314" s="149">
        <v>0</v>
      </c>
      <c r="BJ314" s="149">
        <v>0</v>
      </c>
      <c r="BK314" s="149">
        <v>0</v>
      </c>
      <c r="BL314" s="149">
        <v>0</v>
      </c>
      <c r="BM314" s="149">
        <v>0</v>
      </c>
      <c r="BN314" s="149">
        <v>0</v>
      </c>
    </row>
    <row r="315" spans="1:69">
      <c r="A315" s="1" t="s">
        <v>3166</v>
      </c>
      <c r="B315" s="1" t="s">
        <v>2249</v>
      </c>
      <c r="C315" s="1" t="s">
        <v>5209</v>
      </c>
      <c r="D315" s="1" t="s">
        <v>5158</v>
      </c>
      <c r="E315" s="145">
        <v>37212</v>
      </c>
      <c r="F315" s="145">
        <v>1</v>
      </c>
      <c r="G315" s="146">
        <v>39814</v>
      </c>
      <c r="H315" s="146">
        <v>39844</v>
      </c>
      <c r="I315" s="145">
        <v>2009</v>
      </c>
      <c r="J315" s="145">
        <v>1</v>
      </c>
      <c r="K315" s="145">
        <v>80</v>
      </c>
      <c r="Y315" s="147">
        <v>6.666666666666667</v>
      </c>
      <c r="Z315" s="147">
        <v>0</v>
      </c>
      <c r="AA315" s="147">
        <v>0</v>
      </c>
      <c r="AB315" s="147">
        <v>0</v>
      </c>
      <c r="AC315" s="147">
        <v>0</v>
      </c>
      <c r="AD315" s="147">
        <v>0</v>
      </c>
      <c r="AE315" s="147">
        <v>0</v>
      </c>
      <c r="AF315" s="147">
        <v>0</v>
      </c>
      <c r="AG315" s="147">
        <v>0</v>
      </c>
      <c r="AH315" s="147">
        <v>0</v>
      </c>
      <c r="AI315" s="147">
        <v>0</v>
      </c>
      <c r="AJ315" s="147">
        <v>0</v>
      </c>
      <c r="AK315" s="147">
        <v>0</v>
      </c>
      <c r="AL315" s="147">
        <v>0</v>
      </c>
      <c r="AM315" s="148">
        <v>80.2</v>
      </c>
      <c r="AN315" s="148"/>
      <c r="AO315" s="148">
        <v>0.1</v>
      </c>
      <c r="AP315" s="148"/>
      <c r="AQ315" s="148"/>
      <c r="AR315" s="148"/>
      <c r="AS315" s="148"/>
      <c r="AT315" s="148"/>
      <c r="AU315" s="148"/>
      <c r="AV315" s="148"/>
      <c r="AW315" s="148"/>
      <c r="AX315" s="148"/>
      <c r="BA315" s="149">
        <v>6.6833333333333336</v>
      </c>
      <c r="BB315" s="149">
        <v>0</v>
      </c>
      <c r="BC315" s="149">
        <v>8.3333333333333332E-3</v>
      </c>
      <c r="BD315" s="149">
        <v>0</v>
      </c>
      <c r="BE315" s="149">
        <v>0</v>
      </c>
      <c r="BF315" s="149">
        <v>0</v>
      </c>
      <c r="BG315" s="149">
        <v>0</v>
      </c>
      <c r="BH315" s="149">
        <v>0</v>
      </c>
      <c r="BI315" s="149">
        <v>0</v>
      </c>
      <c r="BJ315" s="149">
        <v>0</v>
      </c>
      <c r="BK315" s="149">
        <v>0</v>
      </c>
      <c r="BL315" s="149">
        <v>0</v>
      </c>
      <c r="BM315" s="149">
        <v>0</v>
      </c>
      <c r="BN315" s="149">
        <v>0</v>
      </c>
    </row>
    <row r="316" spans="1:69">
      <c r="A316" s="1" t="s">
        <v>3166</v>
      </c>
      <c r="B316" s="1" t="s">
        <v>2249</v>
      </c>
      <c r="C316" s="1" t="s">
        <v>5209</v>
      </c>
      <c r="D316" s="1" t="s">
        <v>5158</v>
      </c>
      <c r="E316" s="145">
        <v>37212</v>
      </c>
      <c r="F316" s="145" t="s">
        <v>5160</v>
      </c>
      <c r="G316" s="146">
        <v>39845</v>
      </c>
      <c r="H316" s="146">
        <v>40178</v>
      </c>
      <c r="I316" s="145">
        <v>2009</v>
      </c>
      <c r="J316" s="145">
        <v>11</v>
      </c>
      <c r="K316" s="145">
        <v>84</v>
      </c>
      <c r="Y316" s="147">
        <v>77</v>
      </c>
      <c r="Z316" s="147">
        <v>0</v>
      </c>
      <c r="AA316" s="147">
        <v>0</v>
      </c>
      <c r="AB316" s="147">
        <v>0</v>
      </c>
      <c r="AC316" s="147">
        <v>0</v>
      </c>
      <c r="AD316" s="147">
        <v>0</v>
      </c>
      <c r="AE316" s="147">
        <v>0</v>
      </c>
      <c r="AF316" s="147">
        <v>0</v>
      </c>
      <c r="AG316" s="147">
        <v>0</v>
      </c>
      <c r="AH316" s="147">
        <v>0</v>
      </c>
      <c r="AI316" s="147">
        <v>0</v>
      </c>
      <c r="AJ316" s="147">
        <v>0</v>
      </c>
      <c r="AK316" s="147">
        <v>0</v>
      </c>
      <c r="AL316" s="147">
        <v>0</v>
      </c>
      <c r="AM316" s="148">
        <v>84.2</v>
      </c>
      <c r="AN316" s="148"/>
      <c r="AO316" s="148">
        <v>0.1</v>
      </c>
      <c r="AP316" s="148"/>
      <c r="AQ316" s="148"/>
      <c r="AR316" s="148"/>
      <c r="AS316" s="148"/>
      <c r="AT316" s="148"/>
      <c r="AU316" s="148"/>
      <c r="AV316" s="148"/>
      <c r="AW316" s="148"/>
      <c r="AX316" s="148"/>
      <c r="BA316" s="149">
        <v>77.183333333333337</v>
      </c>
      <c r="BB316" s="149">
        <v>0</v>
      </c>
      <c r="BC316" s="149">
        <v>9.1666666666666674E-2</v>
      </c>
      <c r="BD316" s="149">
        <v>0</v>
      </c>
      <c r="BE316" s="149">
        <v>0</v>
      </c>
      <c r="BF316" s="149">
        <v>0</v>
      </c>
      <c r="BG316" s="149">
        <v>0</v>
      </c>
      <c r="BH316" s="149">
        <v>0</v>
      </c>
      <c r="BI316" s="149">
        <v>0</v>
      </c>
      <c r="BJ316" s="149">
        <v>0</v>
      </c>
      <c r="BK316" s="149">
        <v>0</v>
      </c>
      <c r="BL316" s="149">
        <v>0</v>
      </c>
      <c r="BM316" s="149">
        <v>0</v>
      </c>
      <c r="BN316" s="149">
        <v>0</v>
      </c>
    </row>
    <row r="317" spans="1:69">
      <c r="A317" s="1" t="s">
        <v>3166</v>
      </c>
      <c r="B317" s="1" t="s">
        <v>2249</v>
      </c>
      <c r="C317" s="1" t="s">
        <v>5209</v>
      </c>
      <c r="D317" s="1" t="s">
        <v>5158</v>
      </c>
      <c r="E317" s="145">
        <v>37213</v>
      </c>
      <c r="F317" s="145">
        <v>1</v>
      </c>
      <c r="G317" s="146">
        <v>39814</v>
      </c>
      <c r="H317" s="146">
        <v>40178</v>
      </c>
      <c r="I317" s="145">
        <v>2009</v>
      </c>
      <c r="J317" s="145">
        <v>12</v>
      </c>
      <c r="K317" s="145">
        <v>22</v>
      </c>
      <c r="Y317" s="147">
        <v>22</v>
      </c>
      <c r="Z317" s="147">
        <v>0</v>
      </c>
      <c r="AA317" s="147">
        <v>0</v>
      </c>
      <c r="AB317" s="147">
        <v>0</v>
      </c>
      <c r="AC317" s="147">
        <v>0</v>
      </c>
      <c r="AD317" s="147">
        <v>0</v>
      </c>
      <c r="AE317" s="147">
        <v>0</v>
      </c>
      <c r="AF317" s="147">
        <v>0</v>
      </c>
      <c r="AG317" s="147">
        <v>0</v>
      </c>
      <c r="AH317" s="147">
        <v>0</v>
      </c>
      <c r="AI317" s="147">
        <v>0</v>
      </c>
      <c r="AJ317" s="147">
        <v>0</v>
      </c>
      <c r="AK317" s="147">
        <v>0</v>
      </c>
      <c r="AL317" s="147">
        <v>0</v>
      </c>
      <c r="AM317" s="148">
        <v>22</v>
      </c>
      <c r="AN317" s="148"/>
      <c r="AO317" s="148"/>
      <c r="AP317" s="148"/>
      <c r="AQ317" s="148"/>
      <c r="AR317" s="148"/>
      <c r="AS317" s="148"/>
      <c r="AT317" s="148"/>
      <c r="AU317" s="148"/>
      <c r="AV317" s="148"/>
      <c r="AW317" s="148"/>
      <c r="AX317" s="148"/>
      <c r="BA317" s="149">
        <v>22</v>
      </c>
      <c r="BB317" s="149">
        <v>0</v>
      </c>
      <c r="BC317" s="149">
        <v>0</v>
      </c>
      <c r="BD317" s="149">
        <v>0</v>
      </c>
      <c r="BE317" s="149">
        <v>0</v>
      </c>
      <c r="BF317" s="149">
        <v>0</v>
      </c>
      <c r="BG317" s="149">
        <v>0</v>
      </c>
      <c r="BH317" s="149">
        <v>0</v>
      </c>
      <c r="BI317" s="149">
        <v>0</v>
      </c>
      <c r="BJ317" s="149">
        <v>0</v>
      </c>
      <c r="BK317" s="149">
        <v>0</v>
      </c>
      <c r="BL317" s="149">
        <v>0</v>
      </c>
      <c r="BM317" s="149">
        <v>0</v>
      </c>
      <c r="BN317" s="149">
        <v>0</v>
      </c>
    </row>
    <row r="318" spans="1:69">
      <c r="A318" s="1" t="s">
        <v>3166</v>
      </c>
      <c r="B318" s="1" t="s">
        <v>2249</v>
      </c>
      <c r="C318" s="1" t="s">
        <v>5209</v>
      </c>
      <c r="D318" s="1" t="s">
        <v>5158</v>
      </c>
      <c r="E318" s="145">
        <v>37214</v>
      </c>
      <c r="F318" s="145">
        <v>1</v>
      </c>
      <c r="G318" s="146">
        <v>39814</v>
      </c>
      <c r="H318" s="146">
        <v>40178</v>
      </c>
      <c r="I318" s="145">
        <v>2009</v>
      </c>
      <c r="J318" s="145">
        <v>12</v>
      </c>
      <c r="K318" s="145">
        <v>33</v>
      </c>
      <c r="Y318" s="147">
        <v>33</v>
      </c>
      <c r="Z318" s="147">
        <v>0</v>
      </c>
      <c r="AA318" s="147">
        <v>0</v>
      </c>
      <c r="AB318" s="147">
        <v>0</v>
      </c>
      <c r="AC318" s="147">
        <v>0</v>
      </c>
      <c r="AD318" s="147">
        <v>0</v>
      </c>
      <c r="AE318" s="147">
        <v>0</v>
      </c>
      <c r="AF318" s="147">
        <v>0</v>
      </c>
      <c r="AG318" s="147">
        <v>0</v>
      </c>
      <c r="AH318" s="147">
        <v>0</v>
      </c>
      <c r="AI318" s="147">
        <v>0</v>
      </c>
      <c r="AJ318" s="147">
        <v>0</v>
      </c>
      <c r="AK318" s="147">
        <v>0</v>
      </c>
      <c r="AL318" s="147">
        <v>0</v>
      </c>
      <c r="AM318" s="148">
        <v>32.9</v>
      </c>
      <c r="AN318" s="148"/>
      <c r="AO318" s="148">
        <v>0.1</v>
      </c>
      <c r="AP318" s="148"/>
      <c r="AQ318" s="148"/>
      <c r="AR318" s="148"/>
      <c r="AS318" s="148"/>
      <c r="AT318" s="148"/>
      <c r="AU318" s="148"/>
      <c r="AV318" s="148"/>
      <c r="AW318" s="148"/>
      <c r="AX318" s="148"/>
      <c r="BA318" s="149">
        <v>32.9</v>
      </c>
      <c r="BB318" s="149">
        <v>0</v>
      </c>
      <c r="BC318" s="149">
        <v>0.1</v>
      </c>
      <c r="BD318" s="149">
        <v>0</v>
      </c>
      <c r="BE318" s="149">
        <v>0</v>
      </c>
      <c r="BF318" s="149">
        <v>0</v>
      </c>
      <c r="BG318" s="149">
        <v>0</v>
      </c>
      <c r="BH318" s="149">
        <v>0</v>
      </c>
      <c r="BI318" s="149">
        <v>0</v>
      </c>
      <c r="BJ318" s="149">
        <v>0</v>
      </c>
      <c r="BK318" s="149">
        <v>0</v>
      </c>
      <c r="BL318" s="149">
        <v>0</v>
      </c>
      <c r="BM318" s="149">
        <v>0</v>
      </c>
      <c r="BN318" s="149">
        <v>0</v>
      </c>
    </row>
    <row r="319" spans="1:69">
      <c r="A319" s="1" t="s">
        <v>2130</v>
      </c>
      <c r="B319" s="1" t="s">
        <v>2249</v>
      </c>
      <c r="C319" s="1" t="s">
        <v>5209</v>
      </c>
      <c r="D319" s="1" t="s">
        <v>5158</v>
      </c>
      <c r="E319" s="145">
        <v>37215</v>
      </c>
      <c r="F319" s="145">
        <v>1</v>
      </c>
      <c r="G319" s="146">
        <v>39814</v>
      </c>
      <c r="H319" s="146">
        <v>40178</v>
      </c>
      <c r="I319" s="145">
        <v>2009</v>
      </c>
      <c r="J319" s="145">
        <v>12</v>
      </c>
      <c r="K319" s="145">
        <v>36</v>
      </c>
      <c r="Y319" s="147">
        <v>36</v>
      </c>
      <c r="Z319" s="147">
        <v>0</v>
      </c>
      <c r="AA319" s="147">
        <v>0</v>
      </c>
      <c r="AB319" s="147">
        <v>0</v>
      </c>
      <c r="AC319" s="147">
        <v>0</v>
      </c>
      <c r="AD319" s="147">
        <v>0</v>
      </c>
      <c r="AE319" s="147">
        <v>0</v>
      </c>
      <c r="AF319" s="147">
        <v>0</v>
      </c>
      <c r="AG319" s="147">
        <v>0</v>
      </c>
      <c r="AH319" s="147">
        <v>0</v>
      </c>
      <c r="AI319" s="147">
        <v>0</v>
      </c>
      <c r="AJ319" s="147">
        <v>0</v>
      </c>
      <c r="AK319" s="147">
        <v>0</v>
      </c>
      <c r="AL319" s="147">
        <v>0</v>
      </c>
      <c r="AM319" s="148">
        <v>35.9</v>
      </c>
      <c r="AN319" s="148"/>
      <c r="AO319" s="148">
        <v>0.1</v>
      </c>
      <c r="AP319" s="148"/>
      <c r="AQ319" s="148"/>
      <c r="AR319" s="148"/>
      <c r="AS319" s="148"/>
      <c r="AT319" s="148"/>
      <c r="AU319" s="148"/>
      <c r="AV319" s="148"/>
      <c r="AW319" s="148"/>
      <c r="AX319" s="148"/>
      <c r="BA319" s="149">
        <v>35.9</v>
      </c>
      <c r="BB319" s="149">
        <v>0</v>
      </c>
      <c r="BC319" s="149">
        <v>0.1</v>
      </c>
      <c r="BD319" s="149">
        <v>0</v>
      </c>
      <c r="BE319" s="149">
        <v>0</v>
      </c>
      <c r="BF319" s="149">
        <v>0</v>
      </c>
      <c r="BG319" s="149">
        <v>0</v>
      </c>
      <c r="BH319" s="149">
        <v>0</v>
      </c>
      <c r="BI319" s="149">
        <v>0</v>
      </c>
      <c r="BJ319" s="149">
        <v>0</v>
      </c>
      <c r="BK319" s="149">
        <v>0</v>
      </c>
      <c r="BL319" s="149">
        <v>0</v>
      </c>
      <c r="BM319" s="149">
        <v>0</v>
      </c>
      <c r="BN319" s="149">
        <v>0</v>
      </c>
    </row>
    <row r="320" spans="1:69">
      <c r="A320" s="1" t="s">
        <v>4617</v>
      </c>
      <c r="B320" s="1" t="s">
        <v>2250</v>
      </c>
      <c r="C320" s="1" t="s">
        <v>5209</v>
      </c>
      <c r="D320" s="1" t="s">
        <v>5158</v>
      </c>
      <c r="E320" s="145">
        <v>37216</v>
      </c>
      <c r="F320" s="145">
        <v>1</v>
      </c>
      <c r="G320" s="146">
        <v>39814</v>
      </c>
      <c r="H320" s="146">
        <v>40178</v>
      </c>
      <c r="I320" s="145">
        <v>2009</v>
      </c>
      <c r="J320" s="145">
        <v>12</v>
      </c>
      <c r="K320" s="155">
        <v>42</v>
      </c>
      <c r="M320" s="145">
        <v>50</v>
      </c>
      <c r="Y320" s="147">
        <v>42</v>
      </c>
      <c r="Z320" s="147">
        <v>0</v>
      </c>
      <c r="AA320" s="147">
        <v>50</v>
      </c>
      <c r="AB320" s="147">
        <v>0</v>
      </c>
      <c r="AC320" s="147">
        <v>0</v>
      </c>
      <c r="AD320" s="147">
        <v>0</v>
      </c>
      <c r="AE320" s="147">
        <v>0</v>
      </c>
      <c r="AF320" s="147">
        <v>0</v>
      </c>
      <c r="AG320" s="147">
        <v>0</v>
      </c>
      <c r="AH320" s="147">
        <v>0</v>
      </c>
      <c r="AI320" s="147">
        <v>0</v>
      </c>
      <c r="AJ320" s="147">
        <v>0</v>
      </c>
      <c r="AK320" s="147">
        <v>0</v>
      </c>
      <c r="AL320" s="147">
        <v>0</v>
      </c>
      <c r="AM320" s="148">
        <v>46.5</v>
      </c>
      <c r="AN320" s="148"/>
      <c r="AO320" s="148">
        <v>44.4</v>
      </c>
      <c r="AP320" s="148"/>
      <c r="AQ320" s="148"/>
      <c r="AR320" s="148"/>
      <c r="AS320" s="148"/>
      <c r="AT320" s="148"/>
      <c r="AU320" s="148"/>
      <c r="AV320" s="148"/>
      <c r="AW320" s="148"/>
      <c r="AX320" s="148"/>
      <c r="BA320" s="149">
        <v>46.5</v>
      </c>
      <c r="BB320" s="149">
        <v>0</v>
      </c>
      <c r="BC320" s="149">
        <v>44.4</v>
      </c>
      <c r="BD320" s="149">
        <v>0</v>
      </c>
      <c r="BE320" s="149">
        <v>0</v>
      </c>
      <c r="BF320" s="149">
        <v>0</v>
      </c>
      <c r="BG320" s="149">
        <v>0</v>
      </c>
      <c r="BH320" s="149">
        <v>0</v>
      </c>
      <c r="BI320" s="149">
        <v>0</v>
      </c>
      <c r="BJ320" s="149">
        <v>0</v>
      </c>
      <c r="BK320" s="149">
        <v>0</v>
      </c>
      <c r="BL320" s="149">
        <v>0</v>
      </c>
      <c r="BM320" s="149">
        <v>0</v>
      </c>
      <c r="BN320" s="149">
        <v>0</v>
      </c>
    </row>
    <row r="321" spans="1:69">
      <c r="A321" s="1" t="s">
        <v>3166</v>
      </c>
      <c r="B321" s="1" t="s">
        <v>2249</v>
      </c>
      <c r="C321" s="1" t="s">
        <v>5209</v>
      </c>
      <c r="D321" s="1" t="s">
        <v>5158</v>
      </c>
      <c r="E321" s="145">
        <v>37218</v>
      </c>
      <c r="F321" s="145">
        <v>1</v>
      </c>
      <c r="G321" s="146">
        <v>39814</v>
      </c>
      <c r="H321" s="146">
        <v>40178</v>
      </c>
      <c r="I321" s="145">
        <v>2009</v>
      </c>
      <c r="J321" s="145">
        <v>12</v>
      </c>
      <c r="K321" s="145">
        <v>36</v>
      </c>
      <c r="Y321" s="147">
        <v>36</v>
      </c>
      <c r="Z321" s="147">
        <v>0</v>
      </c>
      <c r="AA321" s="147">
        <v>0</v>
      </c>
      <c r="AB321" s="147">
        <v>0</v>
      </c>
      <c r="AC321" s="147">
        <v>0</v>
      </c>
      <c r="AD321" s="147">
        <v>0</v>
      </c>
      <c r="AE321" s="147">
        <v>0</v>
      </c>
      <c r="AF321" s="147">
        <v>0</v>
      </c>
      <c r="AG321" s="147">
        <v>0</v>
      </c>
      <c r="AH321" s="147">
        <v>0</v>
      </c>
      <c r="AI321" s="147">
        <v>0</v>
      </c>
      <c r="AJ321" s="147">
        <v>0</v>
      </c>
      <c r="AK321" s="147">
        <v>0</v>
      </c>
      <c r="AL321" s="147">
        <v>0</v>
      </c>
      <c r="AM321" s="148">
        <v>36.200000000000003</v>
      </c>
      <c r="AN321" s="148"/>
      <c r="AO321" s="148"/>
      <c r="AP321" s="148"/>
      <c r="AQ321" s="148"/>
      <c r="AR321" s="148"/>
      <c r="AS321" s="148"/>
      <c r="AT321" s="148"/>
      <c r="AU321" s="148"/>
      <c r="AV321" s="148"/>
      <c r="AW321" s="148"/>
      <c r="AX321" s="148"/>
      <c r="BA321" s="149">
        <v>36.200000000000003</v>
      </c>
      <c r="BB321" s="149">
        <v>0</v>
      </c>
      <c r="BC321" s="149">
        <v>0</v>
      </c>
      <c r="BD321" s="149">
        <v>0</v>
      </c>
      <c r="BE321" s="149">
        <v>0</v>
      </c>
      <c r="BF321" s="149">
        <v>0</v>
      </c>
      <c r="BG321" s="149">
        <v>0</v>
      </c>
      <c r="BH321" s="149">
        <v>0</v>
      </c>
      <c r="BI321" s="149">
        <v>0</v>
      </c>
      <c r="BJ321" s="149">
        <v>0</v>
      </c>
      <c r="BK321" s="149">
        <v>0</v>
      </c>
      <c r="BL321" s="149">
        <v>0</v>
      </c>
      <c r="BM321" s="149">
        <v>0</v>
      </c>
      <c r="BN321" s="149">
        <v>0</v>
      </c>
    </row>
    <row r="322" spans="1:69">
      <c r="A322" s="1" t="s">
        <v>4287</v>
      </c>
      <c r="B322" s="1" t="s">
        <v>2249</v>
      </c>
      <c r="C322" s="1" t="s">
        <v>5209</v>
      </c>
      <c r="D322" s="1" t="s">
        <v>5158</v>
      </c>
      <c r="E322" s="145">
        <v>37219</v>
      </c>
      <c r="F322" s="145">
        <v>1</v>
      </c>
      <c r="G322" s="146">
        <v>39814</v>
      </c>
      <c r="H322" s="146">
        <v>40178</v>
      </c>
      <c r="I322" s="145">
        <v>2009</v>
      </c>
      <c r="J322" s="145">
        <v>12</v>
      </c>
      <c r="K322" s="145">
        <v>44</v>
      </c>
      <c r="Y322" s="147">
        <v>44</v>
      </c>
      <c r="Z322" s="147">
        <v>0</v>
      </c>
      <c r="AA322" s="147">
        <v>0</v>
      </c>
      <c r="AB322" s="147">
        <v>0</v>
      </c>
      <c r="AC322" s="147">
        <v>0</v>
      </c>
      <c r="AD322" s="147">
        <v>0</v>
      </c>
      <c r="AE322" s="147">
        <v>0</v>
      </c>
      <c r="AF322" s="147">
        <v>0</v>
      </c>
      <c r="AG322" s="147">
        <v>0</v>
      </c>
      <c r="AH322" s="147">
        <v>0</v>
      </c>
      <c r="AI322" s="147">
        <v>0</v>
      </c>
      <c r="AJ322" s="147">
        <v>0</v>
      </c>
      <c r="AK322" s="147">
        <v>0</v>
      </c>
      <c r="AL322" s="147">
        <v>0</v>
      </c>
      <c r="AM322" s="148">
        <v>43.9</v>
      </c>
      <c r="AN322" s="148"/>
      <c r="AO322" s="148"/>
      <c r="AP322" s="148"/>
      <c r="AQ322" s="148"/>
      <c r="AR322" s="148"/>
      <c r="AS322" s="148"/>
      <c r="AT322" s="148"/>
      <c r="AU322" s="148"/>
      <c r="AV322" s="148"/>
      <c r="AW322" s="148"/>
      <c r="AX322" s="148"/>
      <c r="BA322" s="149">
        <v>43.9</v>
      </c>
      <c r="BB322" s="149">
        <v>0</v>
      </c>
      <c r="BC322" s="149">
        <v>0</v>
      </c>
      <c r="BD322" s="149">
        <v>0</v>
      </c>
      <c r="BE322" s="149">
        <v>0</v>
      </c>
      <c r="BF322" s="149">
        <v>0</v>
      </c>
      <c r="BG322" s="149">
        <v>0</v>
      </c>
      <c r="BH322" s="149">
        <v>0</v>
      </c>
      <c r="BI322" s="149">
        <v>0</v>
      </c>
      <c r="BJ322" s="149">
        <v>0</v>
      </c>
      <c r="BK322" s="149">
        <v>0</v>
      </c>
      <c r="BL322" s="149">
        <v>0</v>
      </c>
      <c r="BM322" s="149">
        <v>0</v>
      </c>
      <c r="BN322" s="149">
        <v>0</v>
      </c>
    </row>
    <row r="323" spans="1:69">
      <c r="A323" s="1" t="s">
        <v>2027</v>
      </c>
      <c r="B323" s="1" t="s">
        <v>2249</v>
      </c>
      <c r="C323" s="1" t="s">
        <v>5209</v>
      </c>
      <c r="D323" s="1" t="s">
        <v>5158</v>
      </c>
      <c r="E323" s="145">
        <v>37220</v>
      </c>
      <c r="F323" s="145" t="s">
        <v>5160</v>
      </c>
      <c r="G323" s="146">
        <v>39814</v>
      </c>
      <c r="H323" s="146">
        <v>40178</v>
      </c>
      <c r="I323" s="145">
        <v>2009</v>
      </c>
      <c r="J323" s="145">
        <v>12</v>
      </c>
      <c r="K323" s="145">
        <v>36</v>
      </c>
      <c r="Y323" s="147">
        <v>36</v>
      </c>
      <c r="Z323" s="147">
        <v>0</v>
      </c>
      <c r="AA323" s="147">
        <v>0</v>
      </c>
      <c r="AB323" s="147">
        <v>0</v>
      </c>
      <c r="AC323" s="147">
        <v>0</v>
      </c>
      <c r="AD323" s="147">
        <v>0</v>
      </c>
      <c r="AE323" s="147">
        <v>0</v>
      </c>
      <c r="AF323" s="147">
        <v>0</v>
      </c>
      <c r="AG323" s="147">
        <v>0</v>
      </c>
      <c r="AH323" s="147">
        <v>0</v>
      </c>
      <c r="AI323" s="147">
        <v>0</v>
      </c>
      <c r="AJ323" s="147">
        <v>0</v>
      </c>
      <c r="AK323" s="147">
        <v>0</v>
      </c>
      <c r="AL323" s="147">
        <v>0</v>
      </c>
      <c r="AM323" s="148">
        <v>33.6</v>
      </c>
      <c r="AN323" s="148"/>
      <c r="AO323" s="148"/>
      <c r="AP323" s="148"/>
      <c r="AQ323" s="148"/>
      <c r="AR323" s="148"/>
      <c r="AS323" s="148"/>
      <c r="AT323" s="148"/>
      <c r="AU323" s="148"/>
      <c r="AV323" s="148"/>
      <c r="AW323" s="148"/>
      <c r="AX323" s="148"/>
      <c r="BA323" s="149">
        <v>33.6</v>
      </c>
      <c r="BB323" s="149">
        <v>0</v>
      </c>
      <c r="BC323" s="149">
        <v>0</v>
      </c>
      <c r="BD323" s="149">
        <v>0</v>
      </c>
      <c r="BE323" s="149">
        <v>0</v>
      </c>
      <c r="BF323" s="149">
        <v>0</v>
      </c>
      <c r="BG323" s="149">
        <v>0</v>
      </c>
      <c r="BH323" s="149">
        <v>0</v>
      </c>
      <c r="BI323" s="149">
        <v>0</v>
      </c>
      <c r="BJ323" s="149">
        <v>0</v>
      </c>
      <c r="BK323" s="149">
        <v>0</v>
      </c>
      <c r="BL323" s="149">
        <v>0</v>
      </c>
      <c r="BM323" s="149">
        <v>0</v>
      </c>
      <c r="BN323" s="149">
        <v>0</v>
      </c>
      <c r="BO323" s="144">
        <v>3</v>
      </c>
      <c r="BP323" s="144" t="s">
        <v>5212</v>
      </c>
    </row>
    <row r="324" spans="1:69">
      <c r="A324" s="1" t="s">
        <v>4287</v>
      </c>
      <c r="B324" s="1" t="s">
        <v>2249</v>
      </c>
      <c r="C324" s="1" t="s">
        <v>5209</v>
      </c>
      <c r="D324" s="1" t="s">
        <v>5158</v>
      </c>
      <c r="E324" s="145">
        <v>37221</v>
      </c>
      <c r="F324" s="145">
        <v>1</v>
      </c>
      <c r="G324" s="146">
        <v>39814</v>
      </c>
      <c r="H324" s="146">
        <v>40178</v>
      </c>
      <c r="I324" s="145">
        <v>2009</v>
      </c>
      <c r="J324" s="145">
        <v>12</v>
      </c>
      <c r="K324" s="145">
        <v>41</v>
      </c>
      <c r="Y324" s="147">
        <v>41</v>
      </c>
      <c r="Z324" s="147">
        <v>0</v>
      </c>
      <c r="AA324" s="147">
        <v>0</v>
      </c>
      <c r="AB324" s="147">
        <v>0</v>
      </c>
      <c r="AC324" s="147">
        <v>0</v>
      </c>
      <c r="AD324" s="147">
        <v>0</v>
      </c>
      <c r="AE324" s="147">
        <v>0</v>
      </c>
      <c r="AF324" s="147">
        <v>0</v>
      </c>
      <c r="AG324" s="147">
        <v>0</v>
      </c>
      <c r="AH324" s="147">
        <v>0</v>
      </c>
      <c r="AI324" s="147">
        <v>0</v>
      </c>
      <c r="AJ324" s="147">
        <v>0</v>
      </c>
      <c r="AK324" s="147">
        <v>0</v>
      </c>
      <c r="AL324" s="147">
        <v>0</v>
      </c>
      <c r="AM324" s="148">
        <v>40.9</v>
      </c>
      <c r="AN324" s="148"/>
      <c r="AO324" s="148">
        <v>0.1</v>
      </c>
      <c r="AP324" s="148"/>
      <c r="AQ324" s="148"/>
      <c r="AR324" s="148"/>
      <c r="AS324" s="148"/>
      <c r="AT324" s="148"/>
      <c r="AU324" s="148"/>
      <c r="AV324" s="148"/>
      <c r="AW324" s="148"/>
      <c r="AX324" s="148"/>
      <c r="BA324" s="149">
        <v>40.9</v>
      </c>
      <c r="BB324" s="149">
        <v>0</v>
      </c>
      <c r="BC324" s="149">
        <v>0.1</v>
      </c>
      <c r="BD324" s="149">
        <v>0</v>
      </c>
      <c r="BE324" s="149">
        <v>0</v>
      </c>
      <c r="BF324" s="149">
        <v>0</v>
      </c>
      <c r="BG324" s="149">
        <v>0</v>
      </c>
      <c r="BH324" s="149">
        <v>0</v>
      </c>
      <c r="BI324" s="149">
        <v>0</v>
      </c>
      <c r="BJ324" s="149">
        <v>0</v>
      </c>
      <c r="BK324" s="149">
        <v>0</v>
      </c>
      <c r="BL324" s="149">
        <v>0</v>
      </c>
      <c r="BM324" s="149">
        <v>0</v>
      </c>
      <c r="BN324" s="149">
        <v>0</v>
      </c>
    </row>
    <row r="325" spans="1:69">
      <c r="A325" s="1" t="s">
        <v>4287</v>
      </c>
      <c r="B325" s="1" t="s">
        <v>2250</v>
      </c>
      <c r="C325" s="1" t="s">
        <v>5209</v>
      </c>
      <c r="D325" s="1" t="s">
        <v>5158</v>
      </c>
      <c r="E325" s="145">
        <v>37223</v>
      </c>
      <c r="F325" s="145">
        <v>2</v>
      </c>
      <c r="G325" s="146">
        <v>39814</v>
      </c>
      <c r="H325" s="146">
        <v>40178</v>
      </c>
      <c r="I325" s="145">
        <v>2009</v>
      </c>
      <c r="J325" s="145">
        <v>12</v>
      </c>
      <c r="K325" s="145">
        <v>28</v>
      </c>
      <c r="M325" s="145">
        <v>40</v>
      </c>
      <c r="Y325" s="147">
        <v>28</v>
      </c>
      <c r="Z325" s="147">
        <v>0</v>
      </c>
      <c r="AA325" s="147">
        <v>40</v>
      </c>
      <c r="AB325" s="147">
        <v>0</v>
      </c>
      <c r="AC325" s="147">
        <v>0</v>
      </c>
      <c r="AD325" s="147">
        <v>0</v>
      </c>
      <c r="AE325" s="147">
        <v>0</v>
      </c>
      <c r="AF325" s="147">
        <v>0</v>
      </c>
      <c r="AG325" s="147">
        <v>0</v>
      </c>
      <c r="AH325" s="147">
        <v>0</v>
      </c>
      <c r="AI325" s="147">
        <v>0</v>
      </c>
      <c r="AJ325" s="147">
        <v>0</v>
      </c>
      <c r="AK325" s="147">
        <v>0</v>
      </c>
      <c r="AL325" s="147">
        <v>0</v>
      </c>
      <c r="AM325" s="148">
        <v>30.4</v>
      </c>
      <c r="AN325" s="148"/>
      <c r="AO325" s="148">
        <v>36.299999999999997</v>
      </c>
      <c r="AP325" s="148"/>
      <c r="AQ325" s="148"/>
      <c r="AR325" s="148"/>
      <c r="AS325" s="148"/>
      <c r="AT325" s="148"/>
      <c r="AU325" s="148"/>
      <c r="AV325" s="148"/>
      <c r="AW325" s="148"/>
      <c r="AX325" s="148"/>
      <c r="BA325" s="149">
        <v>30.4</v>
      </c>
      <c r="BB325" s="149">
        <v>0</v>
      </c>
      <c r="BC325" s="149">
        <v>36.299999999999997</v>
      </c>
      <c r="BD325" s="149">
        <v>0</v>
      </c>
      <c r="BE325" s="149">
        <v>0</v>
      </c>
      <c r="BF325" s="149">
        <v>0</v>
      </c>
      <c r="BG325" s="149">
        <v>0</v>
      </c>
      <c r="BH325" s="149">
        <v>0</v>
      </c>
      <c r="BI325" s="149">
        <v>0</v>
      </c>
      <c r="BJ325" s="149">
        <v>0</v>
      </c>
      <c r="BK325" s="149">
        <v>0</v>
      </c>
      <c r="BL325" s="149">
        <v>0</v>
      </c>
      <c r="BM325" s="149">
        <v>0</v>
      </c>
      <c r="BN325" s="149">
        <v>0</v>
      </c>
    </row>
    <row r="326" spans="1:69">
      <c r="A326" s="1" t="s">
        <v>3166</v>
      </c>
      <c r="B326" s="1" t="s">
        <v>2250</v>
      </c>
      <c r="C326" s="1" t="s">
        <v>5209</v>
      </c>
      <c r="D326" s="1" t="s">
        <v>5158</v>
      </c>
      <c r="E326" s="145">
        <v>37225</v>
      </c>
      <c r="F326" s="145">
        <v>2</v>
      </c>
      <c r="G326" s="146">
        <v>39814</v>
      </c>
      <c r="H326" s="146">
        <v>39844</v>
      </c>
      <c r="I326" s="145">
        <v>2009</v>
      </c>
      <c r="J326" s="145">
        <v>1</v>
      </c>
      <c r="K326" s="145">
        <v>60</v>
      </c>
      <c r="M326" s="145">
        <v>88</v>
      </c>
      <c r="Y326" s="147">
        <v>5</v>
      </c>
      <c r="Z326" s="147">
        <v>0</v>
      </c>
      <c r="AA326" s="147">
        <v>7.333333333333333</v>
      </c>
      <c r="AB326" s="147">
        <v>0</v>
      </c>
      <c r="AC326" s="147">
        <v>0</v>
      </c>
      <c r="AD326" s="147">
        <v>0</v>
      </c>
      <c r="AE326" s="147">
        <v>0</v>
      </c>
      <c r="AF326" s="147">
        <v>0</v>
      </c>
      <c r="AG326" s="147">
        <v>0</v>
      </c>
      <c r="AH326" s="147">
        <v>0</v>
      </c>
      <c r="AI326" s="147">
        <v>0</v>
      </c>
      <c r="AJ326" s="147">
        <v>0</v>
      </c>
      <c r="AK326" s="147">
        <v>0</v>
      </c>
      <c r="AL326" s="147">
        <v>0</v>
      </c>
      <c r="AM326" s="148">
        <v>79.8</v>
      </c>
      <c r="AN326" s="148"/>
      <c r="AO326" s="148">
        <v>49.5</v>
      </c>
      <c r="AP326" s="148"/>
      <c r="AQ326" s="148"/>
      <c r="AR326" s="148"/>
      <c r="AS326" s="148"/>
      <c r="AT326" s="148"/>
      <c r="AU326" s="148"/>
      <c r="AV326" s="148"/>
      <c r="AW326" s="148"/>
      <c r="AX326" s="148"/>
      <c r="BA326" s="149">
        <v>6.65</v>
      </c>
      <c r="BB326" s="149">
        <v>0</v>
      </c>
      <c r="BC326" s="149">
        <v>4.125</v>
      </c>
      <c r="BD326" s="149">
        <v>0</v>
      </c>
      <c r="BE326" s="149">
        <v>0</v>
      </c>
      <c r="BF326" s="149">
        <v>0</v>
      </c>
      <c r="BG326" s="149">
        <v>0</v>
      </c>
      <c r="BH326" s="149">
        <v>0</v>
      </c>
      <c r="BI326" s="149">
        <v>0</v>
      </c>
      <c r="BJ326" s="149">
        <v>0</v>
      </c>
      <c r="BK326" s="149">
        <v>0</v>
      </c>
      <c r="BL326" s="149">
        <v>0</v>
      </c>
      <c r="BM326" s="149">
        <v>0</v>
      </c>
      <c r="BN326" s="149">
        <v>0</v>
      </c>
    </row>
    <row r="327" spans="1:69">
      <c r="A327" s="1" t="s">
        <v>3166</v>
      </c>
      <c r="B327" s="1" t="s">
        <v>2250</v>
      </c>
      <c r="C327" s="1" t="s">
        <v>5209</v>
      </c>
      <c r="D327" s="1" t="s">
        <v>5158</v>
      </c>
      <c r="E327" s="145">
        <v>37225</v>
      </c>
      <c r="F327" s="145">
        <v>2</v>
      </c>
      <c r="G327" s="146">
        <v>39845</v>
      </c>
      <c r="H327" s="146">
        <v>40178</v>
      </c>
      <c r="I327" s="145">
        <v>2009</v>
      </c>
      <c r="J327" s="145">
        <v>11</v>
      </c>
      <c r="K327" s="145">
        <v>70</v>
      </c>
      <c r="M327" s="145">
        <v>88</v>
      </c>
      <c r="Y327" s="147">
        <v>64.166666666666671</v>
      </c>
      <c r="Z327" s="147">
        <v>0</v>
      </c>
      <c r="AA327" s="147">
        <v>80.666666666666671</v>
      </c>
      <c r="AB327" s="147">
        <v>0</v>
      </c>
      <c r="AC327" s="147">
        <v>0</v>
      </c>
      <c r="AD327" s="147">
        <v>0</v>
      </c>
      <c r="AE327" s="147">
        <v>0</v>
      </c>
      <c r="AF327" s="147">
        <v>0</v>
      </c>
      <c r="AG327" s="147">
        <v>0</v>
      </c>
      <c r="AH327" s="147">
        <v>0</v>
      </c>
      <c r="AI327" s="147">
        <v>0</v>
      </c>
      <c r="AJ327" s="147">
        <v>0</v>
      </c>
      <c r="AK327" s="147">
        <v>0</v>
      </c>
      <c r="AL327" s="147">
        <v>0</v>
      </c>
      <c r="AM327" s="148">
        <v>89.8</v>
      </c>
      <c r="AN327" s="148"/>
      <c r="AO327" s="148">
        <v>49.5</v>
      </c>
      <c r="AP327" s="148"/>
      <c r="AQ327" s="148"/>
      <c r="AR327" s="148"/>
      <c r="AS327" s="148"/>
      <c r="AT327" s="148"/>
      <c r="AU327" s="148"/>
      <c r="AV327" s="148"/>
      <c r="AW327" s="148"/>
      <c r="AX327" s="148"/>
      <c r="BA327" s="149">
        <v>82.316666666666663</v>
      </c>
      <c r="BB327" s="149">
        <v>0</v>
      </c>
      <c r="BC327" s="149">
        <v>45.375</v>
      </c>
      <c r="BD327" s="149">
        <v>0</v>
      </c>
      <c r="BE327" s="149">
        <v>0</v>
      </c>
      <c r="BF327" s="149">
        <v>0</v>
      </c>
      <c r="BG327" s="149">
        <v>0</v>
      </c>
      <c r="BH327" s="149">
        <v>0</v>
      </c>
      <c r="BI327" s="149">
        <v>0</v>
      </c>
      <c r="BJ327" s="149">
        <v>0</v>
      </c>
      <c r="BK327" s="149">
        <v>0</v>
      </c>
      <c r="BL327" s="149">
        <v>0</v>
      </c>
      <c r="BM327" s="149">
        <v>0</v>
      </c>
      <c r="BN327" s="149">
        <v>0</v>
      </c>
      <c r="BO327" s="144">
        <v>10</v>
      </c>
      <c r="BP327" s="144" t="s">
        <v>5162</v>
      </c>
    </row>
    <row r="328" spans="1:69">
      <c r="A328" s="1" t="s">
        <v>2130</v>
      </c>
      <c r="B328" s="1" t="s">
        <v>2249</v>
      </c>
      <c r="C328" s="1" t="s">
        <v>5209</v>
      </c>
      <c r="D328" s="1" t="s">
        <v>5158</v>
      </c>
      <c r="E328" s="145">
        <v>37226</v>
      </c>
      <c r="F328" s="145">
        <v>1</v>
      </c>
      <c r="G328" s="146">
        <v>39814</v>
      </c>
      <c r="H328" s="146">
        <v>40178</v>
      </c>
      <c r="I328" s="145">
        <v>2009</v>
      </c>
      <c r="J328" s="145">
        <v>12</v>
      </c>
      <c r="K328" s="145">
        <v>25</v>
      </c>
      <c r="Y328" s="147">
        <v>25</v>
      </c>
      <c r="Z328" s="147">
        <v>0</v>
      </c>
      <c r="AA328" s="147">
        <v>0</v>
      </c>
      <c r="AB328" s="147">
        <v>0</v>
      </c>
      <c r="AC328" s="147">
        <v>0</v>
      </c>
      <c r="AD328" s="147">
        <v>0</v>
      </c>
      <c r="AE328" s="147">
        <v>0</v>
      </c>
      <c r="AF328" s="147">
        <v>0</v>
      </c>
      <c r="AG328" s="147">
        <v>0</v>
      </c>
      <c r="AH328" s="147">
        <v>0</v>
      </c>
      <c r="AI328" s="147">
        <v>0</v>
      </c>
      <c r="AJ328" s="147">
        <v>0</v>
      </c>
      <c r="AK328" s="147">
        <v>0</v>
      </c>
      <c r="AL328" s="147">
        <v>0</v>
      </c>
      <c r="AM328" s="148">
        <v>25.8</v>
      </c>
      <c r="AN328" s="148"/>
      <c r="AO328" s="148">
        <v>0.2</v>
      </c>
      <c r="AP328" s="148"/>
      <c r="AQ328" s="148"/>
      <c r="AR328" s="148"/>
      <c r="AS328" s="148"/>
      <c r="AT328" s="148"/>
      <c r="AU328" s="148"/>
      <c r="AV328" s="148"/>
      <c r="AW328" s="148"/>
      <c r="AX328" s="148"/>
      <c r="BA328" s="149">
        <v>25.8</v>
      </c>
      <c r="BB328" s="149">
        <v>0</v>
      </c>
      <c r="BC328" s="149">
        <v>0.2</v>
      </c>
      <c r="BD328" s="149">
        <v>0</v>
      </c>
      <c r="BE328" s="149">
        <v>0</v>
      </c>
      <c r="BF328" s="149">
        <v>0</v>
      </c>
      <c r="BG328" s="149">
        <v>0</v>
      </c>
      <c r="BH328" s="149">
        <v>0</v>
      </c>
      <c r="BI328" s="149">
        <v>0</v>
      </c>
      <c r="BJ328" s="149">
        <v>0</v>
      </c>
      <c r="BK328" s="149">
        <v>0</v>
      </c>
      <c r="BL328" s="149">
        <v>0</v>
      </c>
      <c r="BM328" s="149">
        <v>0</v>
      </c>
      <c r="BN328" s="149">
        <v>0</v>
      </c>
    </row>
    <row r="329" spans="1:69">
      <c r="A329" s="1" t="s">
        <v>2130</v>
      </c>
      <c r="B329" s="1" t="s">
        <v>2249</v>
      </c>
      <c r="C329" s="1" t="s">
        <v>5209</v>
      </c>
      <c r="D329" s="1" t="s">
        <v>5158</v>
      </c>
      <c r="E329" s="145">
        <v>37227</v>
      </c>
      <c r="F329" s="145">
        <v>1</v>
      </c>
      <c r="G329" s="146">
        <v>39814</v>
      </c>
      <c r="H329" s="146">
        <v>40178</v>
      </c>
      <c r="I329" s="145">
        <v>2009</v>
      </c>
      <c r="J329" s="145">
        <v>12</v>
      </c>
      <c r="K329" s="145">
        <v>33</v>
      </c>
      <c r="Y329" s="147">
        <v>33</v>
      </c>
      <c r="Z329" s="147">
        <v>0</v>
      </c>
      <c r="AA329" s="147">
        <v>0</v>
      </c>
      <c r="AB329" s="147">
        <v>0</v>
      </c>
      <c r="AC329" s="147">
        <v>0</v>
      </c>
      <c r="AD329" s="147">
        <v>0</v>
      </c>
      <c r="AE329" s="147">
        <v>0</v>
      </c>
      <c r="AF329" s="147">
        <v>0</v>
      </c>
      <c r="AG329" s="147">
        <v>0</v>
      </c>
      <c r="AH329" s="147">
        <v>0</v>
      </c>
      <c r="AI329" s="147">
        <v>0</v>
      </c>
      <c r="AJ329" s="147">
        <v>0</v>
      </c>
      <c r="AK329" s="147">
        <v>0</v>
      </c>
      <c r="AL329" s="147">
        <v>0</v>
      </c>
      <c r="AM329" s="148">
        <v>34.5</v>
      </c>
      <c r="AN329" s="148"/>
      <c r="AO329" s="148"/>
      <c r="AP329" s="148"/>
      <c r="AQ329" s="148"/>
      <c r="AR329" s="148"/>
      <c r="AS329" s="148"/>
      <c r="AT329" s="148"/>
      <c r="AU329" s="148"/>
      <c r="AV329" s="148"/>
      <c r="AW329" s="148"/>
      <c r="AX329" s="148"/>
      <c r="BA329" s="149">
        <v>34.5</v>
      </c>
      <c r="BB329" s="149">
        <v>0</v>
      </c>
      <c r="BC329" s="149">
        <v>0</v>
      </c>
      <c r="BD329" s="149">
        <v>0</v>
      </c>
      <c r="BE329" s="149">
        <v>0</v>
      </c>
      <c r="BF329" s="149">
        <v>0</v>
      </c>
      <c r="BG329" s="149">
        <v>0</v>
      </c>
      <c r="BH329" s="149">
        <v>0</v>
      </c>
      <c r="BI329" s="149">
        <v>0</v>
      </c>
      <c r="BJ329" s="149">
        <v>0</v>
      </c>
      <c r="BK329" s="149">
        <v>0</v>
      </c>
      <c r="BL329" s="149">
        <v>0</v>
      </c>
      <c r="BM329" s="149">
        <v>0</v>
      </c>
      <c r="BN329" s="149">
        <v>0</v>
      </c>
    </row>
    <row r="330" spans="1:69">
      <c r="A330" s="1" t="s">
        <v>4287</v>
      </c>
      <c r="B330" s="1" t="s">
        <v>2250</v>
      </c>
      <c r="C330" s="1" t="s">
        <v>5209</v>
      </c>
      <c r="D330" s="1" t="s">
        <v>5158</v>
      </c>
      <c r="E330" s="145">
        <v>37229</v>
      </c>
      <c r="F330" s="145">
        <v>2</v>
      </c>
      <c r="G330" s="146">
        <v>39814</v>
      </c>
      <c r="H330" s="146">
        <v>40178</v>
      </c>
      <c r="I330" s="145">
        <v>2009</v>
      </c>
      <c r="J330" s="145">
        <v>12</v>
      </c>
      <c r="K330" s="145">
        <v>32</v>
      </c>
      <c r="M330" s="151">
        <v>42</v>
      </c>
      <c r="Y330" s="147">
        <v>32</v>
      </c>
      <c r="Z330" s="147">
        <v>0</v>
      </c>
      <c r="AA330" s="147">
        <v>42</v>
      </c>
      <c r="AB330" s="147">
        <v>0</v>
      </c>
      <c r="AC330" s="147">
        <v>0</v>
      </c>
      <c r="AD330" s="147">
        <v>0</v>
      </c>
      <c r="AE330" s="147">
        <v>0</v>
      </c>
      <c r="AF330" s="147">
        <v>0</v>
      </c>
      <c r="AG330" s="147">
        <v>0</v>
      </c>
      <c r="AH330" s="147">
        <v>0</v>
      </c>
      <c r="AI330" s="147">
        <v>0</v>
      </c>
      <c r="AJ330" s="147">
        <v>0</v>
      </c>
      <c r="AK330" s="147">
        <v>0</v>
      </c>
      <c r="AL330" s="147">
        <v>0</v>
      </c>
      <c r="AM330" s="148">
        <v>32</v>
      </c>
      <c r="AN330" s="148"/>
      <c r="AO330" s="148">
        <v>42</v>
      </c>
      <c r="AP330" s="148"/>
      <c r="AQ330" s="148"/>
      <c r="AR330" s="148"/>
      <c r="AS330" s="148"/>
      <c r="AT330" s="148"/>
      <c r="AU330" s="148"/>
      <c r="AV330" s="148"/>
      <c r="AW330" s="148"/>
      <c r="AX330" s="148"/>
      <c r="BA330" s="149">
        <v>32</v>
      </c>
      <c r="BB330" s="149">
        <v>0</v>
      </c>
      <c r="BC330" s="149">
        <v>42</v>
      </c>
      <c r="BD330" s="149">
        <v>0</v>
      </c>
      <c r="BE330" s="149">
        <v>0</v>
      </c>
      <c r="BF330" s="149">
        <v>0</v>
      </c>
      <c r="BG330" s="149">
        <v>0</v>
      </c>
      <c r="BH330" s="149">
        <v>0</v>
      </c>
      <c r="BI330" s="149">
        <v>0</v>
      </c>
      <c r="BJ330" s="149">
        <v>0</v>
      </c>
      <c r="BK330" s="149">
        <v>0</v>
      </c>
      <c r="BL330" s="149">
        <v>0</v>
      </c>
      <c r="BM330" s="149">
        <v>0</v>
      </c>
      <c r="BN330" s="149">
        <v>0</v>
      </c>
      <c r="BQ330" s="1" t="s">
        <v>5215</v>
      </c>
    </row>
    <row r="331" spans="1:69">
      <c r="A331" s="1" t="s">
        <v>3166</v>
      </c>
      <c r="B331" s="1" t="s">
        <v>2249</v>
      </c>
      <c r="C331" s="1" t="s">
        <v>5209</v>
      </c>
      <c r="D331" s="1" t="s">
        <v>5158</v>
      </c>
      <c r="E331" s="145">
        <v>37231</v>
      </c>
      <c r="F331" s="145">
        <v>1</v>
      </c>
      <c r="G331" s="146">
        <v>39814</v>
      </c>
      <c r="H331" s="146">
        <v>40178</v>
      </c>
      <c r="I331" s="145">
        <v>2009</v>
      </c>
      <c r="J331" s="145">
        <v>12</v>
      </c>
      <c r="K331" s="145">
        <v>22</v>
      </c>
      <c r="Y331" s="147">
        <v>22</v>
      </c>
      <c r="Z331" s="147">
        <v>0</v>
      </c>
      <c r="AA331" s="147">
        <v>0</v>
      </c>
      <c r="AB331" s="147">
        <v>0</v>
      </c>
      <c r="AC331" s="147">
        <v>0</v>
      </c>
      <c r="AD331" s="147">
        <v>0</v>
      </c>
      <c r="AE331" s="147">
        <v>0</v>
      </c>
      <c r="AF331" s="147">
        <v>0</v>
      </c>
      <c r="AG331" s="147">
        <v>0</v>
      </c>
      <c r="AH331" s="147">
        <v>0</v>
      </c>
      <c r="AI331" s="147">
        <v>0</v>
      </c>
      <c r="AJ331" s="147">
        <v>0</v>
      </c>
      <c r="AK331" s="147">
        <v>0</v>
      </c>
      <c r="AL331" s="147">
        <v>0</v>
      </c>
      <c r="AM331" s="148">
        <v>22</v>
      </c>
      <c r="AN331" s="148"/>
      <c r="AO331" s="148"/>
      <c r="AP331" s="148"/>
      <c r="AQ331" s="148"/>
      <c r="AR331" s="148"/>
      <c r="AS331" s="148"/>
      <c r="AT331" s="148"/>
      <c r="AU331" s="148"/>
      <c r="AV331" s="148"/>
      <c r="AW331" s="148"/>
      <c r="AX331" s="148"/>
      <c r="BA331" s="149">
        <v>22</v>
      </c>
      <c r="BB331" s="149">
        <v>0</v>
      </c>
      <c r="BC331" s="149">
        <v>0</v>
      </c>
      <c r="BD331" s="149">
        <v>0</v>
      </c>
      <c r="BE331" s="149">
        <v>0</v>
      </c>
      <c r="BF331" s="149">
        <v>0</v>
      </c>
      <c r="BG331" s="149">
        <v>0</v>
      </c>
      <c r="BH331" s="149">
        <v>0</v>
      </c>
      <c r="BI331" s="149">
        <v>0</v>
      </c>
      <c r="BJ331" s="149">
        <v>0</v>
      </c>
      <c r="BK331" s="149">
        <v>0</v>
      </c>
      <c r="BL331" s="149">
        <v>0</v>
      </c>
      <c r="BM331" s="149">
        <v>0</v>
      </c>
      <c r="BN331" s="149">
        <v>0</v>
      </c>
    </row>
    <row r="332" spans="1:69">
      <c r="A332" s="1" t="s">
        <v>4617</v>
      </c>
      <c r="B332" s="1" t="s">
        <v>2249</v>
      </c>
      <c r="C332" s="1" t="s">
        <v>5209</v>
      </c>
      <c r="D332" s="1" t="s">
        <v>5158</v>
      </c>
      <c r="E332" s="145">
        <v>37233</v>
      </c>
      <c r="F332" s="145">
        <v>1</v>
      </c>
      <c r="G332" s="146">
        <v>39814</v>
      </c>
      <c r="H332" s="146">
        <v>40178</v>
      </c>
      <c r="I332" s="145">
        <v>2009</v>
      </c>
      <c r="J332" s="145">
        <v>12</v>
      </c>
      <c r="K332" s="145">
        <v>22</v>
      </c>
      <c r="Y332" s="147">
        <v>22</v>
      </c>
      <c r="Z332" s="147">
        <v>0</v>
      </c>
      <c r="AA332" s="147">
        <v>0</v>
      </c>
      <c r="AB332" s="147">
        <v>0</v>
      </c>
      <c r="AC332" s="147">
        <v>0</v>
      </c>
      <c r="AD332" s="147">
        <v>0</v>
      </c>
      <c r="AE332" s="147">
        <v>0</v>
      </c>
      <c r="AF332" s="147">
        <v>0</v>
      </c>
      <c r="AG332" s="147">
        <v>0</v>
      </c>
      <c r="AH332" s="147">
        <v>0</v>
      </c>
      <c r="AI332" s="147">
        <v>0</v>
      </c>
      <c r="AJ332" s="147">
        <v>0</v>
      </c>
      <c r="AK332" s="147">
        <v>0</v>
      </c>
      <c r="AL332" s="147">
        <v>0</v>
      </c>
      <c r="AM332" s="148">
        <v>22.8</v>
      </c>
      <c r="AN332" s="148"/>
      <c r="AO332" s="148">
        <v>0.1</v>
      </c>
      <c r="AP332" s="148"/>
      <c r="AQ332" s="148"/>
      <c r="AR332" s="148"/>
      <c r="AS332" s="148"/>
      <c r="AT332" s="148"/>
      <c r="AU332" s="148"/>
      <c r="AV332" s="148"/>
      <c r="AW332" s="148"/>
      <c r="AX332" s="148"/>
      <c r="BA332" s="149">
        <v>22.8</v>
      </c>
      <c r="BB332" s="149">
        <v>0</v>
      </c>
      <c r="BC332" s="149">
        <v>0.1</v>
      </c>
      <c r="BD332" s="149">
        <v>0</v>
      </c>
      <c r="BE332" s="149">
        <v>0</v>
      </c>
      <c r="BF332" s="149">
        <v>0</v>
      </c>
      <c r="BG332" s="149">
        <v>0</v>
      </c>
      <c r="BH332" s="149">
        <v>0</v>
      </c>
      <c r="BI332" s="149">
        <v>0</v>
      </c>
      <c r="BJ332" s="149">
        <v>0</v>
      </c>
      <c r="BK332" s="149">
        <v>0</v>
      </c>
      <c r="BL332" s="149">
        <v>0</v>
      </c>
      <c r="BM332" s="149">
        <v>0</v>
      </c>
      <c r="BN332" s="149">
        <v>0</v>
      </c>
    </row>
    <row r="333" spans="1:69">
      <c r="A333" s="1" t="s">
        <v>3436</v>
      </c>
      <c r="B333" s="1" t="s">
        <v>2249</v>
      </c>
      <c r="C333" s="1" t="s">
        <v>5209</v>
      </c>
      <c r="D333" s="1" t="s">
        <v>5158</v>
      </c>
      <c r="E333" s="145">
        <v>37234</v>
      </c>
      <c r="F333" s="145">
        <v>1</v>
      </c>
      <c r="G333" s="146">
        <v>39814</v>
      </c>
      <c r="H333" s="146">
        <v>40178</v>
      </c>
      <c r="I333" s="145">
        <v>2009</v>
      </c>
      <c r="J333" s="145">
        <v>12</v>
      </c>
      <c r="K333" s="145">
        <v>48</v>
      </c>
      <c r="Y333" s="147">
        <v>48</v>
      </c>
      <c r="Z333" s="147">
        <v>0</v>
      </c>
      <c r="AA333" s="147">
        <v>0</v>
      </c>
      <c r="AB333" s="147">
        <v>0</v>
      </c>
      <c r="AC333" s="147">
        <v>0</v>
      </c>
      <c r="AD333" s="147">
        <v>0</v>
      </c>
      <c r="AE333" s="147">
        <v>0</v>
      </c>
      <c r="AF333" s="147">
        <v>0</v>
      </c>
      <c r="AG333" s="147">
        <v>0</v>
      </c>
      <c r="AH333" s="147">
        <v>0</v>
      </c>
      <c r="AI333" s="147">
        <v>0</v>
      </c>
      <c r="AJ333" s="147">
        <v>0</v>
      </c>
      <c r="AK333" s="147">
        <v>0</v>
      </c>
      <c r="AL333" s="147">
        <v>0</v>
      </c>
      <c r="AM333" s="148">
        <v>47.1</v>
      </c>
      <c r="AN333" s="148"/>
      <c r="AO333" s="148">
        <v>0.5</v>
      </c>
      <c r="AP333" s="148"/>
      <c r="AQ333" s="148"/>
      <c r="AR333" s="148"/>
      <c r="AS333" s="148"/>
      <c r="AT333" s="148"/>
      <c r="AU333" s="148"/>
      <c r="AV333" s="148"/>
      <c r="AW333" s="148"/>
      <c r="AX333" s="148"/>
      <c r="BA333" s="149">
        <v>47.1</v>
      </c>
      <c r="BB333" s="149">
        <v>0</v>
      </c>
      <c r="BC333" s="149">
        <v>0.5</v>
      </c>
      <c r="BD333" s="149">
        <v>0</v>
      </c>
      <c r="BE333" s="149">
        <v>0</v>
      </c>
      <c r="BF333" s="149">
        <v>0</v>
      </c>
      <c r="BG333" s="149">
        <v>0</v>
      </c>
      <c r="BH333" s="149">
        <v>0</v>
      </c>
      <c r="BI333" s="149">
        <v>0</v>
      </c>
      <c r="BJ333" s="149">
        <v>0</v>
      </c>
      <c r="BK333" s="149">
        <v>0</v>
      </c>
      <c r="BL333" s="149">
        <v>0</v>
      </c>
      <c r="BM333" s="149">
        <v>0</v>
      </c>
      <c r="BN333" s="149">
        <v>0</v>
      </c>
    </row>
    <row r="334" spans="1:69">
      <c r="A334" s="1" t="s">
        <v>3436</v>
      </c>
      <c r="B334" s="1" t="s">
        <v>2250</v>
      </c>
      <c r="C334" s="1" t="s">
        <v>5209</v>
      </c>
      <c r="D334" s="1" t="s">
        <v>5158</v>
      </c>
      <c r="E334" s="145">
        <v>37235</v>
      </c>
      <c r="F334" s="145">
        <v>2</v>
      </c>
      <c r="G334" s="146">
        <v>39814</v>
      </c>
      <c r="H334" s="146">
        <v>40178</v>
      </c>
      <c r="I334" s="145">
        <v>2009</v>
      </c>
      <c r="J334" s="145">
        <v>12</v>
      </c>
      <c r="K334" s="145">
        <v>30</v>
      </c>
      <c r="M334" s="151">
        <v>48</v>
      </c>
      <c r="Y334" s="147">
        <v>30</v>
      </c>
      <c r="Z334" s="147">
        <v>0</v>
      </c>
      <c r="AA334" s="147">
        <v>48</v>
      </c>
      <c r="AB334" s="147">
        <v>0</v>
      </c>
      <c r="AC334" s="147">
        <v>0</v>
      </c>
      <c r="AD334" s="147">
        <v>0</v>
      </c>
      <c r="AE334" s="147">
        <v>0</v>
      </c>
      <c r="AF334" s="147">
        <v>0</v>
      </c>
      <c r="AG334" s="147">
        <v>0</v>
      </c>
      <c r="AH334" s="147">
        <v>0</v>
      </c>
      <c r="AI334" s="147">
        <v>0</v>
      </c>
      <c r="AJ334" s="147">
        <v>0</v>
      </c>
      <c r="AK334" s="147">
        <v>0</v>
      </c>
      <c r="AL334" s="147">
        <v>0</v>
      </c>
      <c r="AM334" s="148">
        <v>30</v>
      </c>
      <c r="AN334" s="148"/>
      <c r="AO334" s="148">
        <v>48</v>
      </c>
      <c r="AP334" s="148"/>
      <c r="AQ334" s="148"/>
      <c r="AR334" s="148"/>
      <c r="AS334" s="148"/>
      <c r="AT334" s="148"/>
      <c r="AU334" s="148"/>
      <c r="AV334" s="148"/>
      <c r="AW334" s="148"/>
      <c r="AX334" s="148"/>
      <c r="BA334" s="149">
        <v>30</v>
      </c>
      <c r="BB334" s="149">
        <v>0</v>
      </c>
      <c r="BC334" s="149">
        <v>48</v>
      </c>
      <c r="BD334" s="149">
        <v>0</v>
      </c>
      <c r="BE334" s="149">
        <v>0</v>
      </c>
      <c r="BF334" s="149">
        <v>0</v>
      </c>
      <c r="BG334" s="149">
        <v>0</v>
      </c>
      <c r="BH334" s="149">
        <v>0</v>
      </c>
      <c r="BI334" s="149">
        <v>0</v>
      </c>
      <c r="BJ334" s="149">
        <v>0</v>
      </c>
      <c r="BK334" s="149">
        <v>0</v>
      </c>
      <c r="BL334" s="149">
        <v>0</v>
      </c>
      <c r="BM334" s="149">
        <v>0</v>
      </c>
      <c r="BN334" s="149">
        <v>0</v>
      </c>
      <c r="BQ334" s="1" t="s">
        <v>5216</v>
      </c>
    </row>
    <row r="335" spans="1:69">
      <c r="A335" s="1" t="s">
        <v>2027</v>
      </c>
      <c r="B335" s="1" t="s">
        <v>2249</v>
      </c>
      <c r="C335" s="1" t="s">
        <v>5209</v>
      </c>
      <c r="D335" s="1" t="s">
        <v>5158</v>
      </c>
      <c r="E335" s="145">
        <v>37236</v>
      </c>
      <c r="F335" s="145">
        <v>1</v>
      </c>
      <c r="G335" s="146">
        <v>39814</v>
      </c>
      <c r="H335" s="146">
        <v>40178</v>
      </c>
      <c r="I335" s="145">
        <v>2009</v>
      </c>
      <c r="J335" s="145">
        <v>12</v>
      </c>
      <c r="K335" s="145">
        <v>74</v>
      </c>
      <c r="Y335" s="147">
        <v>74</v>
      </c>
      <c r="Z335" s="147">
        <v>0</v>
      </c>
      <c r="AA335" s="147">
        <v>0</v>
      </c>
      <c r="AB335" s="147">
        <v>0</v>
      </c>
      <c r="AC335" s="147">
        <v>0</v>
      </c>
      <c r="AD335" s="147">
        <v>0</v>
      </c>
      <c r="AE335" s="147">
        <v>0</v>
      </c>
      <c r="AF335" s="147">
        <v>0</v>
      </c>
      <c r="AG335" s="147">
        <v>0</v>
      </c>
      <c r="AH335" s="147">
        <v>0</v>
      </c>
      <c r="AI335" s="147">
        <v>0</v>
      </c>
      <c r="AJ335" s="147">
        <v>0</v>
      </c>
      <c r="AK335" s="147">
        <v>0</v>
      </c>
      <c r="AL335" s="147">
        <v>0</v>
      </c>
      <c r="AM335" s="148">
        <v>74</v>
      </c>
      <c r="AN335" s="148"/>
      <c r="AO335" s="148"/>
      <c r="AP335" s="148"/>
      <c r="AQ335" s="148"/>
      <c r="AR335" s="148"/>
      <c r="AS335" s="148"/>
      <c r="AT335" s="148"/>
      <c r="AU335" s="148"/>
      <c r="AV335" s="148"/>
      <c r="AW335" s="148"/>
      <c r="AX335" s="148"/>
      <c r="BA335" s="149">
        <v>74</v>
      </c>
      <c r="BB335" s="149">
        <v>0</v>
      </c>
      <c r="BC335" s="149">
        <v>0</v>
      </c>
      <c r="BD335" s="149">
        <v>0</v>
      </c>
      <c r="BE335" s="149">
        <v>0</v>
      </c>
      <c r="BF335" s="149">
        <v>0</v>
      </c>
      <c r="BG335" s="149">
        <v>0</v>
      </c>
      <c r="BH335" s="149">
        <v>0</v>
      </c>
      <c r="BI335" s="149">
        <v>0</v>
      </c>
      <c r="BJ335" s="149">
        <v>0</v>
      </c>
      <c r="BK335" s="149">
        <v>0</v>
      </c>
      <c r="BL335" s="149">
        <v>0</v>
      </c>
      <c r="BM335" s="149">
        <v>0</v>
      </c>
      <c r="BN335" s="149">
        <v>0</v>
      </c>
    </row>
    <row r="336" spans="1:69">
      <c r="A336" s="1" t="s">
        <v>2939</v>
      </c>
      <c r="B336" s="1" t="s">
        <v>2249</v>
      </c>
      <c r="C336" s="1" t="s">
        <v>5209</v>
      </c>
      <c r="D336" s="1" t="s">
        <v>5158</v>
      </c>
      <c r="E336" s="145">
        <v>37237</v>
      </c>
      <c r="F336" s="145">
        <v>1</v>
      </c>
      <c r="G336" s="146">
        <v>39814</v>
      </c>
      <c r="H336" s="146">
        <v>40178</v>
      </c>
      <c r="I336" s="145">
        <v>2009</v>
      </c>
      <c r="J336" s="145">
        <v>12</v>
      </c>
      <c r="K336" s="145">
        <v>66</v>
      </c>
      <c r="Y336" s="147">
        <v>66</v>
      </c>
      <c r="Z336" s="147">
        <v>0</v>
      </c>
      <c r="AA336" s="147">
        <v>0</v>
      </c>
      <c r="AB336" s="147">
        <v>0</v>
      </c>
      <c r="AC336" s="147">
        <v>0</v>
      </c>
      <c r="AD336" s="147">
        <v>0</v>
      </c>
      <c r="AE336" s="147">
        <v>0</v>
      </c>
      <c r="AF336" s="147">
        <v>0</v>
      </c>
      <c r="AG336" s="147">
        <v>0</v>
      </c>
      <c r="AH336" s="147">
        <v>0</v>
      </c>
      <c r="AI336" s="147">
        <v>0</v>
      </c>
      <c r="AJ336" s="147">
        <v>0</v>
      </c>
      <c r="AK336" s="147">
        <v>0</v>
      </c>
      <c r="AL336" s="147">
        <v>0</v>
      </c>
      <c r="AM336" s="148">
        <v>65.900000000000006</v>
      </c>
      <c r="AN336" s="148"/>
      <c r="AO336" s="148">
        <v>0.1</v>
      </c>
      <c r="AP336" s="148"/>
      <c r="AQ336" s="148"/>
      <c r="AR336" s="148"/>
      <c r="AS336" s="148"/>
      <c r="AT336" s="148"/>
      <c r="AU336" s="148"/>
      <c r="AV336" s="148"/>
      <c r="AW336" s="148"/>
      <c r="AX336" s="148"/>
      <c r="BA336" s="149">
        <v>65.900000000000006</v>
      </c>
      <c r="BB336" s="149">
        <v>0</v>
      </c>
      <c r="BC336" s="149">
        <v>0.1</v>
      </c>
      <c r="BD336" s="149">
        <v>0</v>
      </c>
      <c r="BE336" s="149">
        <v>0</v>
      </c>
      <c r="BF336" s="149">
        <v>0</v>
      </c>
      <c r="BG336" s="149">
        <v>0</v>
      </c>
      <c r="BH336" s="149">
        <v>0</v>
      </c>
      <c r="BI336" s="149">
        <v>0</v>
      </c>
      <c r="BJ336" s="149">
        <v>0</v>
      </c>
      <c r="BK336" s="149">
        <v>0</v>
      </c>
      <c r="BL336" s="149">
        <v>0</v>
      </c>
      <c r="BM336" s="149">
        <v>0</v>
      </c>
      <c r="BN336" s="149">
        <v>0</v>
      </c>
    </row>
    <row r="337" spans="1:69">
      <c r="A337" s="1" t="s">
        <v>4617</v>
      </c>
      <c r="B337" s="1" t="s">
        <v>2250</v>
      </c>
      <c r="C337" s="1" t="s">
        <v>5209</v>
      </c>
      <c r="D337" s="1" t="s">
        <v>5158</v>
      </c>
      <c r="E337" s="145">
        <v>37238</v>
      </c>
      <c r="F337" s="145">
        <v>2</v>
      </c>
      <c r="G337" s="146">
        <v>39814</v>
      </c>
      <c r="H337" s="146">
        <v>40178</v>
      </c>
      <c r="I337" s="145">
        <v>2009</v>
      </c>
      <c r="J337" s="145">
        <v>12</v>
      </c>
      <c r="K337" s="145">
        <v>32</v>
      </c>
      <c r="M337" s="151">
        <v>42</v>
      </c>
      <c r="Y337" s="147">
        <v>32</v>
      </c>
      <c r="Z337" s="147">
        <v>0</v>
      </c>
      <c r="AA337" s="147">
        <v>42</v>
      </c>
      <c r="AB337" s="147">
        <v>0</v>
      </c>
      <c r="AC337" s="147">
        <v>0</v>
      </c>
      <c r="AD337" s="147">
        <v>0</v>
      </c>
      <c r="AE337" s="147">
        <v>0</v>
      </c>
      <c r="AF337" s="147">
        <v>0</v>
      </c>
      <c r="AG337" s="147">
        <v>0</v>
      </c>
      <c r="AH337" s="147">
        <v>0</v>
      </c>
      <c r="AI337" s="147">
        <v>0</v>
      </c>
      <c r="AJ337" s="147">
        <v>0</v>
      </c>
      <c r="AK337" s="147">
        <v>0</v>
      </c>
      <c r="AL337" s="147">
        <v>0</v>
      </c>
      <c r="AM337" s="148">
        <v>32</v>
      </c>
      <c r="AN337" s="148"/>
      <c r="AO337" s="148">
        <v>42</v>
      </c>
      <c r="AP337" s="148"/>
      <c r="AQ337" s="148"/>
      <c r="AR337" s="148"/>
      <c r="AS337" s="148"/>
      <c r="AT337" s="148"/>
      <c r="AU337" s="148"/>
      <c r="AV337" s="148"/>
      <c r="AW337" s="148"/>
      <c r="AX337" s="148"/>
      <c r="BA337" s="149">
        <v>32</v>
      </c>
      <c r="BB337" s="149">
        <v>0</v>
      </c>
      <c r="BC337" s="149">
        <v>42</v>
      </c>
      <c r="BD337" s="149">
        <v>0</v>
      </c>
      <c r="BE337" s="149">
        <v>0</v>
      </c>
      <c r="BF337" s="149">
        <v>0</v>
      </c>
      <c r="BG337" s="149">
        <v>0</v>
      </c>
      <c r="BH337" s="149">
        <v>0</v>
      </c>
      <c r="BI337" s="149">
        <v>0</v>
      </c>
      <c r="BJ337" s="149">
        <v>0</v>
      </c>
      <c r="BK337" s="149">
        <v>0</v>
      </c>
      <c r="BL337" s="149">
        <v>0</v>
      </c>
      <c r="BM337" s="149">
        <v>0</v>
      </c>
      <c r="BN337" s="149">
        <v>0</v>
      </c>
      <c r="BQ337" s="1" t="s">
        <v>5217</v>
      </c>
    </row>
    <row r="338" spans="1:69">
      <c r="A338" s="1" t="s">
        <v>2939</v>
      </c>
      <c r="B338" s="1" t="s">
        <v>2249</v>
      </c>
      <c r="C338" s="1" t="s">
        <v>5209</v>
      </c>
      <c r="D338" s="1" t="s">
        <v>5158</v>
      </c>
      <c r="E338" s="145">
        <v>37240</v>
      </c>
      <c r="F338" s="145">
        <v>2</v>
      </c>
      <c r="G338" s="146">
        <v>39814</v>
      </c>
      <c r="H338" s="146">
        <v>39917</v>
      </c>
      <c r="I338" s="145">
        <v>2009</v>
      </c>
      <c r="J338" s="145">
        <v>3.5</v>
      </c>
      <c r="K338" s="145">
        <v>60</v>
      </c>
      <c r="Y338" s="147">
        <v>17.5</v>
      </c>
      <c r="Z338" s="147">
        <v>0</v>
      </c>
      <c r="AA338" s="147">
        <v>0</v>
      </c>
      <c r="AB338" s="147">
        <v>0</v>
      </c>
      <c r="AC338" s="147">
        <v>0</v>
      </c>
      <c r="AD338" s="147">
        <v>0</v>
      </c>
      <c r="AE338" s="147">
        <v>0</v>
      </c>
      <c r="AF338" s="147">
        <v>0</v>
      </c>
      <c r="AG338" s="147">
        <v>0</v>
      </c>
      <c r="AH338" s="147">
        <v>0</v>
      </c>
      <c r="AI338" s="147">
        <v>0</v>
      </c>
      <c r="AJ338" s="147">
        <v>0</v>
      </c>
      <c r="AK338" s="147">
        <v>0</v>
      </c>
      <c r="AL338" s="147">
        <v>0</v>
      </c>
      <c r="AM338" s="148">
        <v>60</v>
      </c>
      <c r="AN338" s="148"/>
      <c r="AO338" s="148"/>
      <c r="AP338" s="148"/>
      <c r="AQ338" s="148"/>
      <c r="AR338" s="148"/>
      <c r="AS338" s="148"/>
      <c r="AT338" s="148"/>
      <c r="AU338" s="148"/>
      <c r="AV338" s="148"/>
      <c r="AW338" s="148"/>
      <c r="AX338" s="148"/>
      <c r="BA338" s="149">
        <v>17.5</v>
      </c>
      <c r="BB338" s="149">
        <v>0</v>
      </c>
      <c r="BC338" s="149">
        <v>0</v>
      </c>
      <c r="BD338" s="149">
        <v>0</v>
      </c>
      <c r="BE338" s="149">
        <v>0</v>
      </c>
      <c r="BF338" s="149">
        <v>0</v>
      </c>
      <c r="BG338" s="149">
        <v>0</v>
      </c>
      <c r="BH338" s="149">
        <v>0</v>
      </c>
      <c r="BI338" s="149">
        <v>0</v>
      </c>
      <c r="BJ338" s="149">
        <v>0</v>
      </c>
      <c r="BK338" s="149">
        <v>0</v>
      </c>
      <c r="BL338" s="149">
        <v>0</v>
      </c>
      <c r="BM338" s="149">
        <v>0</v>
      </c>
      <c r="BN338" s="149">
        <v>0</v>
      </c>
    </row>
    <row r="339" spans="1:69">
      <c r="A339" s="1" t="s">
        <v>2939</v>
      </c>
      <c r="B339" s="1" t="s">
        <v>2249</v>
      </c>
      <c r="C339" s="1" t="s">
        <v>5209</v>
      </c>
      <c r="D339" s="1" t="s">
        <v>5158</v>
      </c>
      <c r="E339" s="145">
        <v>37240</v>
      </c>
      <c r="F339" s="145">
        <v>2</v>
      </c>
      <c r="G339" s="146">
        <v>39918</v>
      </c>
      <c r="H339" s="146">
        <v>39933</v>
      </c>
      <c r="I339" s="145">
        <v>2009</v>
      </c>
      <c r="J339" s="145">
        <v>0.5</v>
      </c>
      <c r="K339" s="145">
        <v>65</v>
      </c>
      <c r="Y339" s="147">
        <v>2.7083333333333335</v>
      </c>
      <c r="Z339" s="147">
        <v>0</v>
      </c>
      <c r="AA339" s="147">
        <v>0</v>
      </c>
      <c r="AB339" s="147">
        <v>0</v>
      </c>
      <c r="AC339" s="147">
        <v>0</v>
      </c>
      <c r="AD339" s="147">
        <v>0</v>
      </c>
      <c r="AE339" s="147">
        <v>0</v>
      </c>
      <c r="AF339" s="147">
        <v>0</v>
      </c>
      <c r="AG339" s="147">
        <v>0</v>
      </c>
      <c r="AH339" s="147">
        <v>0</v>
      </c>
      <c r="AI339" s="147">
        <v>0</v>
      </c>
      <c r="AJ339" s="147">
        <v>0</v>
      </c>
      <c r="AK339" s="147">
        <v>0</v>
      </c>
      <c r="AL339" s="147">
        <v>0</v>
      </c>
      <c r="AM339" s="148">
        <v>65</v>
      </c>
      <c r="AN339" s="148"/>
      <c r="AO339" s="148"/>
      <c r="AP339" s="148"/>
      <c r="AQ339" s="148"/>
      <c r="AR339" s="148"/>
      <c r="AS339" s="148"/>
      <c r="AT339" s="148"/>
      <c r="AU339" s="148"/>
      <c r="AV339" s="148"/>
      <c r="AW339" s="148"/>
      <c r="AX339" s="148"/>
      <c r="BA339" s="149">
        <v>2.7083333333333335</v>
      </c>
      <c r="BB339" s="149">
        <v>0</v>
      </c>
      <c r="BC339" s="149">
        <v>0</v>
      </c>
      <c r="BD339" s="149">
        <v>0</v>
      </c>
      <c r="BE339" s="149">
        <v>0</v>
      </c>
      <c r="BF339" s="149">
        <v>0</v>
      </c>
      <c r="BG339" s="149">
        <v>0</v>
      </c>
      <c r="BH339" s="149">
        <v>0</v>
      </c>
      <c r="BI339" s="149">
        <v>0</v>
      </c>
      <c r="BJ339" s="149">
        <v>0</v>
      </c>
      <c r="BK339" s="149">
        <v>0</v>
      </c>
      <c r="BL339" s="149">
        <v>0</v>
      </c>
      <c r="BM339" s="149">
        <v>0</v>
      </c>
      <c r="BN339" s="149">
        <v>0</v>
      </c>
      <c r="BO339" s="144">
        <v>5</v>
      </c>
      <c r="BP339" s="144" t="s">
        <v>5218</v>
      </c>
    </row>
    <row r="340" spans="1:69">
      <c r="A340" s="1" t="s">
        <v>2939</v>
      </c>
      <c r="B340" s="1" t="s">
        <v>2249</v>
      </c>
      <c r="C340" s="1" t="s">
        <v>5209</v>
      </c>
      <c r="D340" s="1" t="s">
        <v>5158</v>
      </c>
      <c r="E340" s="145">
        <v>37240</v>
      </c>
      <c r="F340" s="145">
        <v>2</v>
      </c>
      <c r="G340" s="146">
        <v>39934</v>
      </c>
      <c r="H340" s="146">
        <v>40178</v>
      </c>
      <c r="I340" s="145">
        <v>2009</v>
      </c>
      <c r="J340" s="145">
        <v>8</v>
      </c>
      <c r="K340" s="145">
        <v>70</v>
      </c>
      <c r="Y340" s="147">
        <v>46.666666666666664</v>
      </c>
      <c r="Z340" s="147">
        <v>0</v>
      </c>
      <c r="AA340" s="147">
        <v>0</v>
      </c>
      <c r="AB340" s="147">
        <v>0</v>
      </c>
      <c r="AC340" s="147">
        <v>0</v>
      </c>
      <c r="AD340" s="147">
        <v>0</v>
      </c>
      <c r="AE340" s="147">
        <v>0</v>
      </c>
      <c r="AF340" s="147">
        <v>0</v>
      </c>
      <c r="AG340" s="147">
        <v>0</v>
      </c>
      <c r="AH340" s="147">
        <v>0</v>
      </c>
      <c r="AI340" s="147">
        <v>0</v>
      </c>
      <c r="AJ340" s="147">
        <v>0</v>
      </c>
      <c r="AK340" s="147">
        <v>0</v>
      </c>
      <c r="AL340" s="147">
        <v>0</v>
      </c>
      <c r="AM340" s="148">
        <v>70</v>
      </c>
      <c r="AN340" s="148"/>
      <c r="AO340" s="148"/>
      <c r="AP340" s="148"/>
      <c r="AQ340" s="148"/>
      <c r="AR340" s="148"/>
      <c r="AS340" s="148"/>
      <c r="AT340" s="148"/>
      <c r="AU340" s="148"/>
      <c r="AV340" s="148"/>
      <c r="AW340" s="148"/>
      <c r="AX340" s="148"/>
      <c r="BA340" s="149">
        <v>46.666666666666664</v>
      </c>
      <c r="BB340" s="149">
        <v>0</v>
      </c>
      <c r="BC340" s="149">
        <v>0</v>
      </c>
      <c r="BD340" s="149">
        <v>0</v>
      </c>
      <c r="BE340" s="149">
        <v>0</v>
      </c>
      <c r="BF340" s="149">
        <v>0</v>
      </c>
      <c r="BG340" s="149">
        <v>0</v>
      </c>
      <c r="BH340" s="149">
        <v>0</v>
      </c>
      <c r="BI340" s="149">
        <v>0</v>
      </c>
      <c r="BJ340" s="149">
        <v>0</v>
      </c>
      <c r="BK340" s="149">
        <v>0</v>
      </c>
      <c r="BL340" s="149">
        <v>0</v>
      </c>
      <c r="BM340" s="149">
        <v>0</v>
      </c>
      <c r="BN340" s="149">
        <v>0</v>
      </c>
      <c r="BO340" s="144">
        <v>5</v>
      </c>
      <c r="BP340" s="144" t="s">
        <v>5187</v>
      </c>
    </row>
    <row r="341" spans="1:69">
      <c r="A341" s="1" t="s">
        <v>2130</v>
      </c>
      <c r="B341" s="1" t="s">
        <v>2249</v>
      </c>
      <c r="C341" s="1" t="s">
        <v>5209</v>
      </c>
      <c r="D341" s="1" t="s">
        <v>5207</v>
      </c>
      <c r="E341" s="145">
        <v>37241</v>
      </c>
      <c r="F341" s="145">
        <v>2</v>
      </c>
      <c r="G341" s="146">
        <v>39814</v>
      </c>
      <c r="H341" s="146">
        <v>40178</v>
      </c>
      <c r="I341" s="145">
        <v>2009</v>
      </c>
      <c r="J341" s="145">
        <v>12</v>
      </c>
      <c r="K341" s="145">
        <v>45</v>
      </c>
      <c r="Y341" s="147">
        <v>45</v>
      </c>
      <c r="Z341" s="147">
        <v>0</v>
      </c>
      <c r="AA341" s="147">
        <v>0</v>
      </c>
      <c r="AB341" s="147">
        <v>0</v>
      </c>
      <c r="AC341" s="147">
        <v>0</v>
      </c>
      <c r="AD341" s="147">
        <v>0</v>
      </c>
      <c r="AE341" s="147">
        <v>0</v>
      </c>
      <c r="AF341" s="147">
        <v>0</v>
      </c>
      <c r="AG341" s="147">
        <v>0</v>
      </c>
      <c r="AH341" s="147">
        <v>0</v>
      </c>
      <c r="AI341" s="147">
        <v>0</v>
      </c>
      <c r="AJ341" s="147">
        <v>0</v>
      </c>
      <c r="AK341" s="147">
        <v>0</v>
      </c>
      <c r="AL341" s="147">
        <v>0</v>
      </c>
      <c r="AM341" s="148">
        <v>45</v>
      </c>
      <c r="AN341" s="148"/>
      <c r="AO341" s="148"/>
      <c r="AP341" s="148"/>
      <c r="AQ341" s="148"/>
      <c r="AR341" s="148"/>
      <c r="AS341" s="148"/>
      <c r="AT341" s="148"/>
      <c r="AU341" s="148"/>
      <c r="AV341" s="148"/>
      <c r="AW341" s="148"/>
      <c r="AX341" s="148"/>
      <c r="BA341" s="149">
        <v>45</v>
      </c>
      <c r="BB341" s="149">
        <v>0</v>
      </c>
      <c r="BC341" s="149">
        <v>0</v>
      </c>
      <c r="BD341" s="149">
        <v>0</v>
      </c>
      <c r="BE341" s="149">
        <v>0</v>
      </c>
      <c r="BF341" s="149">
        <v>0</v>
      </c>
      <c r="BG341" s="149">
        <v>0</v>
      </c>
      <c r="BH341" s="149">
        <v>0</v>
      </c>
      <c r="BI341" s="149">
        <v>0</v>
      </c>
      <c r="BJ341" s="149">
        <v>0</v>
      </c>
      <c r="BK341" s="149">
        <v>0</v>
      </c>
      <c r="BL341" s="149">
        <v>0</v>
      </c>
      <c r="BM341" s="149">
        <v>0</v>
      </c>
      <c r="BN341" s="149">
        <v>0</v>
      </c>
      <c r="BO341" s="144">
        <v>45</v>
      </c>
      <c r="BP341" s="144" t="s">
        <v>5219</v>
      </c>
      <c r="BQ341" s="1" t="s">
        <v>5220</v>
      </c>
    </row>
    <row r="342" spans="1:69">
      <c r="A342" s="1" t="s">
        <v>2130</v>
      </c>
      <c r="B342" s="1" t="s">
        <v>2249</v>
      </c>
      <c r="C342" s="1" t="s">
        <v>5209</v>
      </c>
      <c r="D342" s="1" t="s">
        <v>5158</v>
      </c>
      <c r="E342" s="145">
        <v>37242</v>
      </c>
      <c r="F342" s="145">
        <v>1</v>
      </c>
      <c r="G342" s="146">
        <v>39814</v>
      </c>
      <c r="H342" s="146">
        <v>40178</v>
      </c>
      <c r="I342" s="145">
        <v>2009</v>
      </c>
      <c r="J342" s="145">
        <v>12</v>
      </c>
      <c r="K342" s="145">
        <v>32</v>
      </c>
      <c r="Y342" s="147">
        <v>32</v>
      </c>
      <c r="Z342" s="147">
        <v>0</v>
      </c>
      <c r="AA342" s="147">
        <v>0</v>
      </c>
      <c r="AB342" s="147">
        <v>0</v>
      </c>
      <c r="AC342" s="147">
        <v>0</v>
      </c>
      <c r="AD342" s="147">
        <v>0</v>
      </c>
      <c r="AE342" s="147">
        <v>0</v>
      </c>
      <c r="AF342" s="147">
        <v>0</v>
      </c>
      <c r="AG342" s="147">
        <v>0</v>
      </c>
      <c r="AH342" s="147">
        <v>0</v>
      </c>
      <c r="AI342" s="147">
        <v>0</v>
      </c>
      <c r="AJ342" s="147">
        <v>0</v>
      </c>
      <c r="AK342" s="147">
        <v>0</v>
      </c>
      <c r="AL342" s="147">
        <v>0</v>
      </c>
      <c r="AM342" s="148">
        <v>32</v>
      </c>
      <c r="AN342" s="148"/>
      <c r="AO342" s="148"/>
      <c r="AP342" s="148"/>
      <c r="AQ342" s="148"/>
      <c r="AR342" s="148"/>
      <c r="AS342" s="148"/>
      <c r="AT342" s="148"/>
      <c r="AU342" s="148"/>
      <c r="AV342" s="148"/>
      <c r="AW342" s="148"/>
      <c r="AX342" s="148"/>
      <c r="BA342" s="149">
        <v>32</v>
      </c>
      <c r="BB342" s="149">
        <v>0</v>
      </c>
      <c r="BC342" s="149">
        <v>0</v>
      </c>
      <c r="BD342" s="149">
        <v>0</v>
      </c>
      <c r="BE342" s="149">
        <v>0</v>
      </c>
      <c r="BF342" s="149">
        <v>0</v>
      </c>
      <c r="BG342" s="149">
        <v>0</v>
      </c>
      <c r="BH342" s="149">
        <v>0</v>
      </c>
      <c r="BI342" s="149">
        <v>0</v>
      </c>
      <c r="BJ342" s="149">
        <v>0</v>
      </c>
      <c r="BK342" s="149">
        <v>0</v>
      </c>
      <c r="BL342" s="149">
        <v>0</v>
      </c>
      <c r="BM342" s="149">
        <v>0</v>
      </c>
      <c r="BN342" s="149">
        <v>0</v>
      </c>
    </row>
    <row r="343" spans="1:69">
      <c r="A343" s="1" t="s">
        <v>4287</v>
      </c>
      <c r="B343" s="1" t="s">
        <v>2250</v>
      </c>
      <c r="C343" s="1" t="s">
        <v>5209</v>
      </c>
      <c r="D343" s="1" t="s">
        <v>5158</v>
      </c>
      <c r="E343" s="145">
        <v>37245</v>
      </c>
      <c r="F343" s="145" t="s">
        <v>5221</v>
      </c>
      <c r="G343" s="146">
        <v>39814</v>
      </c>
      <c r="H343" s="146">
        <v>39903</v>
      </c>
      <c r="I343" s="145">
        <v>2009</v>
      </c>
      <c r="J343" s="145">
        <v>3</v>
      </c>
      <c r="K343" s="145">
        <v>48</v>
      </c>
      <c r="M343" s="145">
        <v>108</v>
      </c>
      <c r="Y343" s="147">
        <v>12</v>
      </c>
      <c r="Z343" s="147">
        <v>0</v>
      </c>
      <c r="AA343" s="147">
        <v>27</v>
      </c>
      <c r="AB343" s="147">
        <v>0</v>
      </c>
      <c r="AC343" s="147">
        <v>0</v>
      </c>
      <c r="AD343" s="147">
        <v>0</v>
      </c>
      <c r="AE343" s="147">
        <v>0</v>
      </c>
      <c r="AF343" s="147">
        <v>0</v>
      </c>
      <c r="AG343" s="147">
        <v>0</v>
      </c>
      <c r="AH343" s="147">
        <v>0</v>
      </c>
      <c r="AI343" s="147">
        <v>0</v>
      </c>
      <c r="AJ343" s="147">
        <v>0</v>
      </c>
      <c r="AK343" s="147">
        <v>0</v>
      </c>
      <c r="AL343" s="147">
        <v>0</v>
      </c>
      <c r="AM343" s="148">
        <v>49.6</v>
      </c>
      <c r="AN343" s="148"/>
      <c r="AO343" s="148">
        <v>84.9</v>
      </c>
      <c r="AP343" s="148"/>
      <c r="AQ343" s="148"/>
      <c r="AR343" s="148"/>
      <c r="AS343" s="148"/>
      <c r="AT343" s="148"/>
      <c r="AU343" s="148"/>
      <c r="AV343" s="148"/>
      <c r="AW343" s="148"/>
      <c r="AX343" s="148"/>
      <c r="BA343" s="149">
        <v>12.4</v>
      </c>
      <c r="BB343" s="149">
        <v>0</v>
      </c>
      <c r="BC343" s="149">
        <v>21.225000000000001</v>
      </c>
      <c r="BD343" s="149">
        <v>0</v>
      </c>
      <c r="BE343" s="149">
        <v>0</v>
      </c>
      <c r="BF343" s="149">
        <v>0</v>
      </c>
      <c r="BG343" s="149">
        <v>0</v>
      </c>
      <c r="BH343" s="149">
        <v>0</v>
      </c>
      <c r="BI343" s="149">
        <v>0</v>
      </c>
      <c r="BJ343" s="149">
        <v>0</v>
      </c>
      <c r="BK343" s="149">
        <v>0</v>
      </c>
      <c r="BL343" s="149">
        <v>0</v>
      </c>
      <c r="BM343" s="149">
        <v>0</v>
      </c>
      <c r="BN343" s="149">
        <v>0</v>
      </c>
    </row>
    <row r="344" spans="1:69">
      <c r="A344" s="1" t="s">
        <v>4287</v>
      </c>
      <c r="B344" s="1" t="s">
        <v>2250</v>
      </c>
      <c r="C344" s="1" t="s">
        <v>5209</v>
      </c>
      <c r="D344" s="1" t="s">
        <v>5158</v>
      </c>
      <c r="E344" s="145">
        <v>37245</v>
      </c>
      <c r="F344" s="145" t="s">
        <v>5221</v>
      </c>
      <c r="G344" s="146">
        <v>39904</v>
      </c>
      <c r="H344" s="146">
        <v>40178</v>
      </c>
      <c r="I344" s="145">
        <v>2009</v>
      </c>
      <c r="J344" s="145">
        <v>9</v>
      </c>
      <c r="K344" s="145">
        <v>60</v>
      </c>
      <c r="M344" s="145">
        <v>108</v>
      </c>
      <c r="Y344" s="147">
        <v>45</v>
      </c>
      <c r="Z344" s="147">
        <v>0</v>
      </c>
      <c r="AA344" s="147">
        <v>81</v>
      </c>
      <c r="AB344" s="147">
        <v>0</v>
      </c>
      <c r="AC344" s="147">
        <v>0</v>
      </c>
      <c r="AD344" s="147">
        <v>0</v>
      </c>
      <c r="AE344" s="147">
        <v>0</v>
      </c>
      <c r="AF344" s="147">
        <v>0</v>
      </c>
      <c r="AG344" s="147">
        <v>0</v>
      </c>
      <c r="AH344" s="147">
        <v>0</v>
      </c>
      <c r="AI344" s="147">
        <v>0</v>
      </c>
      <c r="AJ344" s="147">
        <v>0</v>
      </c>
      <c r="AK344" s="147">
        <v>0</v>
      </c>
      <c r="AL344" s="147">
        <v>0</v>
      </c>
      <c r="AM344" s="148">
        <v>49.6</v>
      </c>
      <c r="AN344" s="148"/>
      <c r="AO344" s="148">
        <v>84.9</v>
      </c>
      <c r="AP344" s="148"/>
      <c r="AQ344" s="148"/>
      <c r="AR344" s="148"/>
      <c r="AS344" s="148"/>
      <c r="AT344" s="148"/>
      <c r="AU344" s="148"/>
      <c r="AV344" s="148"/>
      <c r="AW344" s="148"/>
      <c r="AX344" s="148"/>
      <c r="BA344" s="149">
        <v>37.200000000000003</v>
      </c>
      <c r="BB344" s="149">
        <v>0</v>
      </c>
      <c r="BC344" s="149">
        <v>63.674999999999997</v>
      </c>
      <c r="BD344" s="149">
        <v>0</v>
      </c>
      <c r="BE344" s="149">
        <v>0</v>
      </c>
      <c r="BF344" s="149">
        <v>0</v>
      </c>
      <c r="BG344" s="149">
        <v>0</v>
      </c>
      <c r="BH344" s="149">
        <v>0</v>
      </c>
      <c r="BI344" s="149">
        <v>0</v>
      </c>
      <c r="BJ344" s="149">
        <v>0</v>
      </c>
      <c r="BK344" s="149">
        <v>0</v>
      </c>
      <c r="BL344" s="149">
        <v>0</v>
      </c>
      <c r="BM344" s="149">
        <v>0</v>
      </c>
      <c r="BN344" s="149">
        <v>0</v>
      </c>
      <c r="BO344" s="144">
        <v>12</v>
      </c>
      <c r="BP344" s="144" t="s">
        <v>5164</v>
      </c>
    </row>
    <row r="345" spans="1:69">
      <c r="A345" s="1" t="s">
        <v>2130</v>
      </c>
      <c r="B345" s="1" t="s">
        <v>2250</v>
      </c>
      <c r="C345" s="1" t="s">
        <v>5209</v>
      </c>
      <c r="D345" s="1" t="s">
        <v>5158</v>
      </c>
      <c r="E345" s="145">
        <v>37246</v>
      </c>
      <c r="F345" s="145">
        <v>2</v>
      </c>
      <c r="G345" s="146">
        <v>39814</v>
      </c>
      <c r="H345" s="146">
        <v>40178</v>
      </c>
      <c r="I345" s="145">
        <v>2009</v>
      </c>
      <c r="J345" s="145">
        <v>12</v>
      </c>
      <c r="K345" s="145">
        <v>34</v>
      </c>
      <c r="M345" s="151">
        <v>40</v>
      </c>
      <c r="Y345" s="147">
        <v>34</v>
      </c>
      <c r="Z345" s="147">
        <v>0</v>
      </c>
      <c r="AA345" s="147">
        <v>40</v>
      </c>
      <c r="AB345" s="147">
        <v>0</v>
      </c>
      <c r="AC345" s="147">
        <v>0</v>
      </c>
      <c r="AD345" s="147">
        <v>0</v>
      </c>
      <c r="AE345" s="147">
        <v>0</v>
      </c>
      <c r="AF345" s="147">
        <v>0</v>
      </c>
      <c r="AG345" s="147">
        <v>0</v>
      </c>
      <c r="AH345" s="147">
        <v>0</v>
      </c>
      <c r="AI345" s="147">
        <v>0</v>
      </c>
      <c r="AJ345" s="147">
        <v>0</v>
      </c>
      <c r="AK345" s="147">
        <v>0</v>
      </c>
      <c r="AL345" s="147">
        <v>0</v>
      </c>
      <c r="AM345" s="148">
        <v>34</v>
      </c>
      <c r="AN345" s="148"/>
      <c r="AO345" s="148">
        <v>40</v>
      </c>
      <c r="AP345" s="148"/>
      <c r="AQ345" s="148"/>
      <c r="AR345" s="148"/>
      <c r="AS345" s="148"/>
      <c r="AT345" s="148"/>
      <c r="AU345" s="148"/>
      <c r="AV345" s="148"/>
      <c r="AW345" s="148"/>
      <c r="AX345" s="148"/>
      <c r="BA345" s="149">
        <v>34</v>
      </c>
      <c r="BB345" s="149">
        <v>0</v>
      </c>
      <c r="BC345" s="149">
        <v>40</v>
      </c>
      <c r="BD345" s="149">
        <v>0</v>
      </c>
      <c r="BE345" s="149">
        <v>0</v>
      </c>
      <c r="BF345" s="149">
        <v>0</v>
      </c>
      <c r="BG345" s="149">
        <v>0</v>
      </c>
      <c r="BH345" s="149">
        <v>0</v>
      </c>
      <c r="BI345" s="149">
        <v>0</v>
      </c>
      <c r="BJ345" s="149">
        <v>0</v>
      </c>
      <c r="BK345" s="149">
        <v>0</v>
      </c>
      <c r="BL345" s="149">
        <v>0</v>
      </c>
      <c r="BM345" s="149">
        <v>0</v>
      </c>
      <c r="BN345" s="149">
        <v>0</v>
      </c>
      <c r="BQ345" s="1" t="s">
        <v>5222</v>
      </c>
    </row>
    <row r="346" spans="1:69">
      <c r="A346" s="1" t="s">
        <v>3583</v>
      </c>
      <c r="B346" s="1" t="s">
        <v>2249</v>
      </c>
      <c r="C346" s="1" t="s">
        <v>5209</v>
      </c>
      <c r="D346" s="1" t="s">
        <v>5158</v>
      </c>
      <c r="E346" s="145">
        <v>37249</v>
      </c>
      <c r="F346" s="145" t="s">
        <v>5160</v>
      </c>
      <c r="G346" s="146">
        <v>39814</v>
      </c>
      <c r="H346" s="146">
        <v>40178</v>
      </c>
      <c r="I346" s="145">
        <v>2009</v>
      </c>
      <c r="J346" s="145">
        <v>12</v>
      </c>
      <c r="K346" s="145">
        <v>65</v>
      </c>
      <c r="Y346" s="147">
        <v>65</v>
      </c>
      <c r="Z346" s="147">
        <v>0</v>
      </c>
      <c r="AA346" s="147">
        <v>0</v>
      </c>
      <c r="AB346" s="147">
        <v>0</v>
      </c>
      <c r="AC346" s="147">
        <v>0</v>
      </c>
      <c r="AD346" s="147">
        <v>0</v>
      </c>
      <c r="AE346" s="147">
        <v>0</v>
      </c>
      <c r="AF346" s="147">
        <v>0</v>
      </c>
      <c r="AG346" s="147">
        <v>0</v>
      </c>
      <c r="AH346" s="147">
        <v>0</v>
      </c>
      <c r="AI346" s="147">
        <v>0</v>
      </c>
      <c r="AJ346" s="147">
        <v>0</v>
      </c>
      <c r="AK346" s="147">
        <v>0</v>
      </c>
      <c r="AL346" s="147">
        <v>0</v>
      </c>
      <c r="AM346" s="148">
        <v>64.900000000000006</v>
      </c>
      <c r="AN346" s="148"/>
      <c r="AO346" s="148">
        <v>0.3</v>
      </c>
      <c r="AP346" s="148"/>
      <c r="AQ346" s="148"/>
      <c r="AR346" s="148"/>
      <c r="AS346" s="148"/>
      <c r="AT346" s="148"/>
      <c r="AU346" s="148"/>
      <c r="AV346" s="148"/>
      <c r="AW346" s="148"/>
      <c r="AX346" s="148"/>
      <c r="BA346" s="149">
        <v>64.900000000000006</v>
      </c>
      <c r="BB346" s="149">
        <v>0</v>
      </c>
      <c r="BC346" s="149">
        <v>0.3</v>
      </c>
      <c r="BD346" s="149">
        <v>0</v>
      </c>
      <c r="BE346" s="149">
        <v>0</v>
      </c>
      <c r="BF346" s="149">
        <v>0</v>
      </c>
      <c r="BG346" s="149">
        <v>0</v>
      </c>
      <c r="BH346" s="149">
        <v>0</v>
      </c>
      <c r="BI346" s="149">
        <v>0</v>
      </c>
      <c r="BJ346" s="149">
        <v>0</v>
      </c>
      <c r="BK346" s="149">
        <v>0</v>
      </c>
      <c r="BL346" s="149">
        <v>0</v>
      </c>
      <c r="BM346" s="149">
        <v>0</v>
      </c>
      <c r="BN346" s="149">
        <v>0</v>
      </c>
      <c r="BO346" s="144">
        <v>5</v>
      </c>
      <c r="BP346" s="144" t="s">
        <v>5172</v>
      </c>
    </row>
    <row r="347" spans="1:69">
      <c r="A347" s="1" t="s">
        <v>2130</v>
      </c>
      <c r="B347" s="1" t="s">
        <v>2249</v>
      </c>
      <c r="C347" s="1" t="s">
        <v>5209</v>
      </c>
      <c r="D347" s="1" t="s">
        <v>5158</v>
      </c>
      <c r="E347" s="145">
        <v>37250</v>
      </c>
      <c r="F347" s="145">
        <v>1</v>
      </c>
      <c r="G347" s="146">
        <v>39814</v>
      </c>
      <c r="H347" s="146">
        <v>40178</v>
      </c>
      <c r="I347" s="145">
        <v>2009</v>
      </c>
      <c r="J347" s="145">
        <v>12</v>
      </c>
      <c r="K347" s="145">
        <v>44</v>
      </c>
      <c r="Y347" s="147">
        <v>44</v>
      </c>
      <c r="Z347" s="147">
        <v>0</v>
      </c>
      <c r="AA347" s="147">
        <v>0</v>
      </c>
      <c r="AB347" s="147">
        <v>0</v>
      </c>
      <c r="AC347" s="147">
        <v>0</v>
      </c>
      <c r="AD347" s="147">
        <v>0</v>
      </c>
      <c r="AE347" s="147">
        <v>0</v>
      </c>
      <c r="AF347" s="147">
        <v>0</v>
      </c>
      <c r="AG347" s="147">
        <v>0</v>
      </c>
      <c r="AH347" s="147">
        <v>0</v>
      </c>
      <c r="AI347" s="147">
        <v>0</v>
      </c>
      <c r="AJ347" s="147">
        <v>0</v>
      </c>
      <c r="AK347" s="147">
        <v>0</v>
      </c>
      <c r="AL347" s="147">
        <v>0</v>
      </c>
      <c r="AM347" s="148">
        <v>44.8</v>
      </c>
      <c r="AN347" s="148"/>
      <c r="AO347" s="148">
        <v>0.7</v>
      </c>
      <c r="AP347" s="148"/>
      <c r="AQ347" s="148"/>
      <c r="AR347" s="148"/>
      <c r="AS347" s="148"/>
      <c r="AT347" s="148"/>
      <c r="AU347" s="148"/>
      <c r="AV347" s="148"/>
      <c r="AW347" s="148"/>
      <c r="AX347" s="148"/>
      <c r="BA347" s="149">
        <v>44.8</v>
      </c>
      <c r="BB347" s="149">
        <v>0</v>
      </c>
      <c r="BC347" s="149">
        <v>0.7</v>
      </c>
      <c r="BD347" s="149">
        <v>0</v>
      </c>
      <c r="BE347" s="149">
        <v>0</v>
      </c>
      <c r="BF347" s="149">
        <v>0</v>
      </c>
      <c r="BG347" s="149">
        <v>0</v>
      </c>
      <c r="BH347" s="149">
        <v>0</v>
      </c>
      <c r="BI347" s="149">
        <v>0</v>
      </c>
      <c r="BJ347" s="149">
        <v>0</v>
      </c>
      <c r="BK347" s="149">
        <v>0</v>
      </c>
      <c r="BL347" s="149">
        <v>0</v>
      </c>
      <c r="BM347" s="149">
        <v>0</v>
      </c>
      <c r="BN347" s="149">
        <v>0</v>
      </c>
    </row>
    <row r="348" spans="1:69">
      <c r="A348" s="1" t="s">
        <v>4617</v>
      </c>
      <c r="B348" s="1" t="s">
        <v>2249</v>
      </c>
      <c r="C348" s="1" t="s">
        <v>5209</v>
      </c>
      <c r="D348" s="1" t="s">
        <v>5158</v>
      </c>
      <c r="E348" s="145">
        <v>37252</v>
      </c>
      <c r="F348" s="145">
        <v>1</v>
      </c>
      <c r="G348" s="146">
        <v>39814</v>
      </c>
      <c r="H348" s="146">
        <v>40178</v>
      </c>
      <c r="I348" s="145">
        <v>2009</v>
      </c>
      <c r="J348" s="145">
        <v>12</v>
      </c>
      <c r="K348" s="145">
        <v>45</v>
      </c>
      <c r="Y348" s="147">
        <v>45</v>
      </c>
      <c r="Z348" s="147">
        <v>0</v>
      </c>
      <c r="AA348" s="147">
        <v>0</v>
      </c>
      <c r="AB348" s="147">
        <v>0</v>
      </c>
      <c r="AC348" s="147">
        <v>0</v>
      </c>
      <c r="AD348" s="147">
        <v>0</v>
      </c>
      <c r="AE348" s="147">
        <v>0</v>
      </c>
      <c r="AF348" s="147">
        <v>0</v>
      </c>
      <c r="AG348" s="147">
        <v>0</v>
      </c>
      <c r="AH348" s="147">
        <v>0</v>
      </c>
      <c r="AI348" s="147">
        <v>0</v>
      </c>
      <c r="AJ348" s="147">
        <v>0</v>
      </c>
      <c r="AK348" s="147">
        <v>0</v>
      </c>
      <c r="AL348" s="147">
        <v>0</v>
      </c>
      <c r="AM348" s="148">
        <v>46.5</v>
      </c>
      <c r="AN348" s="148"/>
      <c r="AO348" s="148">
        <v>0.1</v>
      </c>
      <c r="AP348" s="148"/>
      <c r="AQ348" s="148"/>
      <c r="AR348" s="148"/>
      <c r="AS348" s="148"/>
      <c r="AT348" s="148"/>
      <c r="AU348" s="148"/>
      <c r="AV348" s="148"/>
      <c r="AW348" s="148"/>
      <c r="AX348" s="148"/>
      <c r="BA348" s="149">
        <v>46.5</v>
      </c>
      <c r="BB348" s="149">
        <v>0</v>
      </c>
      <c r="BC348" s="149">
        <v>0.1</v>
      </c>
      <c r="BD348" s="149">
        <v>0</v>
      </c>
      <c r="BE348" s="149">
        <v>0</v>
      </c>
      <c r="BF348" s="149">
        <v>0</v>
      </c>
      <c r="BG348" s="149">
        <v>0</v>
      </c>
      <c r="BH348" s="149">
        <v>0</v>
      </c>
      <c r="BI348" s="149">
        <v>0</v>
      </c>
      <c r="BJ348" s="149">
        <v>0</v>
      </c>
      <c r="BK348" s="149">
        <v>0</v>
      </c>
      <c r="BL348" s="149">
        <v>0</v>
      </c>
      <c r="BM348" s="149">
        <v>0</v>
      </c>
      <c r="BN348" s="149">
        <v>0</v>
      </c>
    </row>
    <row r="349" spans="1:69">
      <c r="A349" s="1" t="s">
        <v>2130</v>
      </c>
      <c r="B349" s="1" t="s">
        <v>2249</v>
      </c>
      <c r="C349" s="1" t="s">
        <v>5209</v>
      </c>
      <c r="D349" s="1" t="s">
        <v>5158</v>
      </c>
      <c r="E349" s="145">
        <v>37254</v>
      </c>
      <c r="F349" s="145">
        <v>1</v>
      </c>
      <c r="G349" s="146">
        <v>39814</v>
      </c>
      <c r="H349" s="146">
        <v>40178</v>
      </c>
      <c r="I349" s="145">
        <v>2009</v>
      </c>
      <c r="J349" s="145">
        <v>12</v>
      </c>
      <c r="K349" s="145">
        <v>44</v>
      </c>
      <c r="Y349" s="147">
        <v>44</v>
      </c>
      <c r="Z349" s="147">
        <v>0</v>
      </c>
      <c r="AA349" s="147">
        <v>0</v>
      </c>
      <c r="AB349" s="147">
        <v>0</v>
      </c>
      <c r="AC349" s="147">
        <v>0</v>
      </c>
      <c r="AD349" s="147">
        <v>0</v>
      </c>
      <c r="AE349" s="147">
        <v>0</v>
      </c>
      <c r="AF349" s="147">
        <v>0</v>
      </c>
      <c r="AG349" s="147">
        <v>0</v>
      </c>
      <c r="AH349" s="147">
        <v>0</v>
      </c>
      <c r="AI349" s="147">
        <v>0</v>
      </c>
      <c r="AJ349" s="147">
        <v>0</v>
      </c>
      <c r="AK349" s="147">
        <v>0</v>
      </c>
      <c r="AL349" s="147">
        <v>0</v>
      </c>
      <c r="AM349" s="148">
        <v>44.3</v>
      </c>
      <c r="AN349" s="148"/>
      <c r="AO349" s="148"/>
      <c r="AP349" s="148"/>
      <c r="AQ349" s="148"/>
      <c r="AR349" s="148"/>
      <c r="AS349" s="148"/>
      <c r="AT349" s="148"/>
      <c r="AU349" s="148"/>
      <c r="AV349" s="148"/>
      <c r="AW349" s="148"/>
      <c r="AX349" s="148"/>
      <c r="BA349" s="149">
        <v>44.3</v>
      </c>
      <c r="BB349" s="149">
        <v>0</v>
      </c>
      <c r="BC349" s="149">
        <v>0</v>
      </c>
      <c r="BD349" s="149">
        <v>0</v>
      </c>
      <c r="BE349" s="149">
        <v>0</v>
      </c>
      <c r="BF349" s="149">
        <v>0</v>
      </c>
      <c r="BG349" s="149">
        <v>0</v>
      </c>
      <c r="BH349" s="149">
        <v>0</v>
      </c>
      <c r="BI349" s="149">
        <v>0</v>
      </c>
      <c r="BJ349" s="149">
        <v>0</v>
      </c>
      <c r="BK349" s="149">
        <v>0</v>
      </c>
      <c r="BL349" s="149">
        <v>0</v>
      </c>
      <c r="BM349" s="149">
        <v>0</v>
      </c>
      <c r="BN349" s="149">
        <v>0</v>
      </c>
    </row>
    <row r="350" spans="1:69">
      <c r="A350" s="1" t="s">
        <v>4287</v>
      </c>
      <c r="B350" s="1" t="s">
        <v>2249</v>
      </c>
      <c r="C350" s="1" t="s">
        <v>5209</v>
      </c>
      <c r="D350" s="1" t="s">
        <v>5158</v>
      </c>
      <c r="E350" s="145">
        <v>37255</v>
      </c>
      <c r="F350" s="145">
        <v>1</v>
      </c>
      <c r="G350" s="146">
        <v>39814</v>
      </c>
      <c r="H350" s="146">
        <v>40178</v>
      </c>
      <c r="I350" s="145">
        <v>2009</v>
      </c>
      <c r="J350" s="145">
        <v>12</v>
      </c>
      <c r="K350" s="145">
        <v>44</v>
      </c>
      <c r="Y350" s="147">
        <v>44</v>
      </c>
      <c r="Z350" s="147">
        <v>0</v>
      </c>
      <c r="AA350" s="147">
        <v>0</v>
      </c>
      <c r="AB350" s="147">
        <v>0</v>
      </c>
      <c r="AC350" s="147">
        <v>0</v>
      </c>
      <c r="AD350" s="147">
        <v>0</v>
      </c>
      <c r="AE350" s="147">
        <v>0</v>
      </c>
      <c r="AF350" s="147">
        <v>0</v>
      </c>
      <c r="AG350" s="147">
        <v>0</v>
      </c>
      <c r="AH350" s="147">
        <v>0</v>
      </c>
      <c r="AI350" s="147">
        <v>0</v>
      </c>
      <c r="AJ350" s="147">
        <v>0</v>
      </c>
      <c r="AK350" s="147">
        <v>0</v>
      </c>
      <c r="AL350" s="147">
        <v>0</v>
      </c>
      <c r="AM350" s="148">
        <v>44</v>
      </c>
      <c r="AN350" s="148"/>
      <c r="AO350" s="148"/>
      <c r="AP350" s="148"/>
      <c r="AQ350" s="148"/>
      <c r="AR350" s="148"/>
      <c r="AS350" s="148"/>
      <c r="AT350" s="148"/>
      <c r="AU350" s="148"/>
      <c r="AV350" s="148"/>
      <c r="AW350" s="148"/>
      <c r="AX350" s="148"/>
      <c r="BA350" s="149">
        <v>44</v>
      </c>
      <c r="BB350" s="149">
        <v>0</v>
      </c>
      <c r="BC350" s="149">
        <v>0</v>
      </c>
      <c r="BD350" s="149">
        <v>0</v>
      </c>
      <c r="BE350" s="149">
        <v>0</v>
      </c>
      <c r="BF350" s="149">
        <v>0</v>
      </c>
      <c r="BG350" s="149">
        <v>0</v>
      </c>
      <c r="BH350" s="149">
        <v>0</v>
      </c>
      <c r="BI350" s="149">
        <v>0</v>
      </c>
      <c r="BJ350" s="149">
        <v>0</v>
      </c>
      <c r="BK350" s="149">
        <v>0</v>
      </c>
      <c r="BL350" s="149">
        <v>0</v>
      </c>
      <c r="BM350" s="149">
        <v>0</v>
      </c>
      <c r="BN350" s="149">
        <v>0</v>
      </c>
    </row>
    <row r="351" spans="1:69">
      <c r="A351" s="1" t="s">
        <v>4287</v>
      </c>
      <c r="B351" s="1" t="s">
        <v>2250</v>
      </c>
      <c r="C351" s="1" t="s">
        <v>5209</v>
      </c>
      <c r="D351" s="1" t="s">
        <v>5158</v>
      </c>
      <c r="E351" s="145">
        <v>37258</v>
      </c>
      <c r="F351" s="145">
        <v>2</v>
      </c>
      <c r="G351" s="146">
        <v>39814</v>
      </c>
      <c r="H351" s="146">
        <v>40178</v>
      </c>
      <c r="I351" s="145">
        <v>2009</v>
      </c>
      <c r="J351" s="145">
        <v>12</v>
      </c>
      <c r="K351" s="145">
        <v>44</v>
      </c>
      <c r="M351" s="151">
        <v>54</v>
      </c>
      <c r="N351" s="151">
        <v>42</v>
      </c>
      <c r="Y351" s="147">
        <v>44</v>
      </c>
      <c r="Z351" s="147">
        <v>0</v>
      </c>
      <c r="AA351" s="147">
        <v>54</v>
      </c>
      <c r="AB351" s="147">
        <v>42</v>
      </c>
      <c r="AC351" s="147">
        <v>0</v>
      </c>
      <c r="AD351" s="147">
        <v>0</v>
      </c>
      <c r="AE351" s="147">
        <v>0</v>
      </c>
      <c r="AF351" s="147">
        <v>0</v>
      </c>
      <c r="AG351" s="147">
        <v>0</v>
      </c>
      <c r="AH351" s="147">
        <v>0</v>
      </c>
      <c r="AI351" s="147">
        <v>0</v>
      </c>
      <c r="AJ351" s="147">
        <v>0</v>
      </c>
      <c r="AK351" s="147">
        <v>0</v>
      </c>
      <c r="AL351" s="147">
        <v>0</v>
      </c>
      <c r="AM351" s="148">
        <v>44</v>
      </c>
      <c r="AN351" s="148"/>
      <c r="AO351" s="148">
        <v>54</v>
      </c>
      <c r="AP351" s="148">
        <v>42</v>
      </c>
      <c r="AQ351" s="148"/>
      <c r="AR351" s="148"/>
      <c r="AS351" s="148"/>
      <c r="AT351" s="148"/>
      <c r="AU351" s="148"/>
      <c r="AV351" s="148"/>
      <c r="AW351" s="148"/>
      <c r="AX351" s="148"/>
      <c r="BA351" s="149">
        <v>44</v>
      </c>
      <c r="BB351" s="149">
        <v>0</v>
      </c>
      <c r="BC351" s="149">
        <v>54</v>
      </c>
      <c r="BD351" s="149">
        <v>42</v>
      </c>
      <c r="BE351" s="149">
        <v>0</v>
      </c>
      <c r="BF351" s="149">
        <v>0</v>
      </c>
      <c r="BG351" s="149">
        <v>0</v>
      </c>
      <c r="BH351" s="149">
        <v>0</v>
      </c>
      <c r="BI351" s="149">
        <v>0</v>
      </c>
      <c r="BJ351" s="149">
        <v>0</v>
      </c>
      <c r="BK351" s="149">
        <v>0</v>
      </c>
      <c r="BL351" s="149">
        <v>0</v>
      </c>
      <c r="BM351" s="149">
        <v>0</v>
      </c>
      <c r="BN351" s="149">
        <v>0</v>
      </c>
      <c r="BQ351" s="1" t="s">
        <v>5223</v>
      </c>
    </row>
    <row r="352" spans="1:69">
      <c r="A352" s="1" t="s">
        <v>4617</v>
      </c>
      <c r="B352" s="1" t="s">
        <v>2249</v>
      </c>
      <c r="C352" s="1" t="s">
        <v>5209</v>
      </c>
      <c r="D352" s="1" t="s">
        <v>5207</v>
      </c>
      <c r="E352" s="145">
        <v>37259</v>
      </c>
      <c r="F352" s="145">
        <v>2</v>
      </c>
      <c r="G352" s="146">
        <v>39814</v>
      </c>
      <c r="H352" s="146">
        <v>40178</v>
      </c>
      <c r="I352" s="145">
        <v>2009</v>
      </c>
      <c r="J352" s="145">
        <v>12</v>
      </c>
      <c r="K352" s="145">
        <v>32</v>
      </c>
      <c r="Y352" s="147">
        <v>32</v>
      </c>
      <c r="Z352" s="147">
        <v>0</v>
      </c>
      <c r="AA352" s="147">
        <v>0</v>
      </c>
      <c r="AB352" s="147">
        <v>0</v>
      </c>
      <c r="AC352" s="147">
        <v>0</v>
      </c>
      <c r="AD352" s="147">
        <v>0</v>
      </c>
      <c r="AE352" s="147">
        <v>0</v>
      </c>
      <c r="AF352" s="147">
        <v>0</v>
      </c>
      <c r="AG352" s="147">
        <v>0</v>
      </c>
      <c r="AH352" s="147">
        <v>0</v>
      </c>
      <c r="AI352" s="147">
        <v>0</v>
      </c>
      <c r="AJ352" s="147">
        <v>0</v>
      </c>
      <c r="AK352" s="147">
        <v>0</v>
      </c>
      <c r="AL352" s="147">
        <v>0</v>
      </c>
      <c r="AM352" s="148">
        <v>32</v>
      </c>
      <c r="AN352" s="148"/>
      <c r="AO352" s="148"/>
      <c r="AP352" s="148"/>
      <c r="AQ352" s="148"/>
      <c r="AR352" s="148"/>
      <c r="AS352" s="148"/>
      <c r="AT352" s="148"/>
      <c r="AU352" s="148"/>
      <c r="AV352" s="148"/>
      <c r="AW352" s="148"/>
      <c r="AX352" s="148"/>
      <c r="BA352" s="149">
        <v>32</v>
      </c>
      <c r="BB352" s="149">
        <v>0</v>
      </c>
      <c r="BC352" s="149">
        <v>0</v>
      </c>
      <c r="BD352" s="149">
        <v>0</v>
      </c>
      <c r="BE352" s="149">
        <v>0</v>
      </c>
      <c r="BF352" s="149">
        <v>0</v>
      </c>
      <c r="BG352" s="149">
        <v>0</v>
      </c>
      <c r="BH352" s="149">
        <v>0</v>
      </c>
      <c r="BI352" s="149">
        <v>0</v>
      </c>
      <c r="BJ352" s="149">
        <v>0</v>
      </c>
      <c r="BK352" s="149">
        <v>0</v>
      </c>
      <c r="BL352" s="149">
        <v>0</v>
      </c>
      <c r="BM352" s="149">
        <v>0</v>
      </c>
      <c r="BN352" s="149">
        <v>0</v>
      </c>
      <c r="BO352" s="144">
        <v>32</v>
      </c>
      <c r="BP352" s="144" t="s">
        <v>5224</v>
      </c>
    </row>
    <row r="353" spans="1:69">
      <c r="A353" s="1" t="s">
        <v>3436</v>
      </c>
      <c r="B353" s="1" t="s">
        <v>2249</v>
      </c>
      <c r="C353" s="1" t="s">
        <v>5209</v>
      </c>
      <c r="D353" s="1" t="s">
        <v>5158</v>
      </c>
      <c r="E353" s="145">
        <v>37260</v>
      </c>
      <c r="F353" s="145">
        <v>1</v>
      </c>
      <c r="G353" s="146">
        <v>39814</v>
      </c>
      <c r="H353" s="146">
        <v>40178</v>
      </c>
      <c r="I353" s="145">
        <v>2009</v>
      </c>
      <c r="J353" s="145">
        <v>12</v>
      </c>
      <c r="K353" s="145">
        <v>30</v>
      </c>
      <c r="Y353" s="147">
        <v>30</v>
      </c>
      <c r="Z353" s="147">
        <v>0</v>
      </c>
      <c r="AA353" s="147">
        <v>0</v>
      </c>
      <c r="AB353" s="147">
        <v>0</v>
      </c>
      <c r="AC353" s="147">
        <v>0</v>
      </c>
      <c r="AD353" s="147">
        <v>0</v>
      </c>
      <c r="AE353" s="147">
        <v>0</v>
      </c>
      <c r="AF353" s="147">
        <v>0</v>
      </c>
      <c r="AG353" s="147">
        <v>0</v>
      </c>
      <c r="AH353" s="147">
        <v>0</v>
      </c>
      <c r="AI353" s="147">
        <v>0</v>
      </c>
      <c r="AJ353" s="147">
        <v>0</v>
      </c>
      <c r="AK353" s="147">
        <v>0</v>
      </c>
      <c r="AL353" s="147">
        <v>0</v>
      </c>
      <c r="AM353" s="148">
        <v>30.9</v>
      </c>
      <c r="AN353" s="148"/>
      <c r="AO353" s="148">
        <v>0.3</v>
      </c>
      <c r="AP353" s="148"/>
      <c r="AQ353" s="148"/>
      <c r="AR353" s="148"/>
      <c r="AS353" s="148"/>
      <c r="AT353" s="148"/>
      <c r="AU353" s="148"/>
      <c r="AV353" s="148"/>
      <c r="AW353" s="148"/>
      <c r="AX353" s="148"/>
      <c r="BA353" s="149">
        <v>30.9</v>
      </c>
      <c r="BB353" s="149">
        <v>0</v>
      </c>
      <c r="BC353" s="149">
        <v>0.3</v>
      </c>
      <c r="BD353" s="149">
        <v>0</v>
      </c>
      <c r="BE353" s="149">
        <v>0</v>
      </c>
      <c r="BF353" s="149">
        <v>0</v>
      </c>
      <c r="BG353" s="149">
        <v>0</v>
      </c>
      <c r="BH353" s="149">
        <v>0</v>
      </c>
      <c r="BI353" s="149">
        <v>0</v>
      </c>
      <c r="BJ353" s="149">
        <v>0</v>
      </c>
      <c r="BK353" s="149">
        <v>0</v>
      </c>
      <c r="BL353" s="149">
        <v>0</v>
      </c>
      <c r="BM353" s="149">
        <v>0</v>
      </c>
      <c r="BN353" s="149">
        <v>0</v>
      </c>
    </row>
    <row r="354" spans="1:69">
      <c r="A354" s="1" t="s">
        <v>4287</v>
      </c>
      <c r="B354" s="1" t="s">
        <v>2249</v>
      </c>
      <c r="C354" s="1" t="s">
        <v>5209</v>
      </c>
      <c r="D354" s="1" t="s">
        <v>5158</v>
      </c>
      <c r="E354" s="145">
        <v>37261</v>
      </c>
      <c r="F354" s="145">
        <v>1</v>
      </c>
      <c r="G354" s="146">
        <v>39814</v>
      </c>
      <c r="H354" s="146">
        <v>40178</v>
      </c>
      <c r="I354" s="145">
        <v>2009</v>
      </c>
      <c r="J354" s="145">
        <v>12</v>
      </c>
      <c r="K354" s="145">
        <v>33</v>
      </c>
      <c r="Y354" s="147">
        <v>33</v>
      </c>
      <c r="Z354" s="147">
        <v>0</v>
      </c>
      <c r="AA354" s="147">
        <v>0</v>
      </c>
      <c r="AB354" s="147">
        <v>0</v>
      </c>
      <c r="AC354" s="147">
        <v>0</v>
      </c>
      <c r="AD354" s="147">
        <v>0</v>
      </c>
      <c r="AE354" s="147">
        <v>0</v>
      </c>
      <c r="AF354" s="147">
        <v>0</v>
      </c>
      <c r="AG354" s="147">
        <v>0</v>
      </c>
      <c r="AH354" s="147">
        <v>0</v>
      </c>
      <c r="AI354" s="147">
        <v>0</v>
      </c>
      <c r="AJ354" s="147">
        <v>0</v>
      </c>
      <c r="AK354" s="147">
        <v>0</v>
      </c>
      <c r="AL354" s="147">
        <v>0</v>
      </c>
      <c r="AM354" s="148">
        <v>33.700000000000003</v>
      </c>
      <c r="AN354" s="148"/>
      <c r="AO354" s="148"/>
      <c r="AP354" s="148"/>
      <c r="AQ354" s="148"/>
      <c r="AR354" s="148"/>
      <c r="AS354" s="148"/>
      <c r="AT354" s="148"/>
      <c r="AU354" s="148"/>
      <c r="AV354" s="148"/>
      <c r="AW354" s="148"/>
      <c r="AX354" s="148"/>
      <c r="BA354" s="149">
        <v>33.700000000000003</v>
      </c>
      <c r="BB354" s="149">
        <v>0</v>
      </c>
      <c r="BC354" s="149">
        <v>0</v>
      </c>
      <c r="BD354" s="149">
        <v>0</v>
      </c>
      <c r="BE354" s="149">
        <v>0</v>
      </c>
      <c r="BF354" s="149">
        <v>0</v>
      </c>
      <c r="BG354" s="149">
        <v>0</v>
      </c>
      <c r="BH354" s="149">
        <v>0</v>
      </c>
      <c r="BI354" s="149">
        <v>0</v>
      </c>
      <c r="BJ354" s="149">
        <v>0</v>
      </c>
      <c r="BK354" s="149">
        <v>0</v>
      </c>
      <c r="BL354" s="149">
        <v>0</v>
      </c>
      <c r="BM354" s="149">
        <v>0</v>
      </c>
      <c r="BN354" s="149">
        <v>0</v>
      </c>
    </row>
    <row r="355" spans="1:69">
      <c r="A355" s="1" t="s">
        <v>2130</v>
      </c>
      <c r="B355" s="1" t="s">
        <v>2250</v>
      </c>
      <c r="C355" s="1" t="s">
        <v>5209</v>
      </c>
      <c r="D355" s="1" t="s">
        <v>5158</v>
      </c>
      <c r="E355" s="145">
        <v>37262</v>
      </c>
      <c r="F355" s="145">
        <v>2</v>
      </c>
      <c r="G355" s="146">
        <v>39814</v>
      </c>
      <c r="H355" s="146">
        <v>40178</v>
      </c>
      <c r="I355" s="145">
        <v>2009</v>
      </c>
      <c r="J355" s="145">
        <v>12</v>
      </c>
      <c r="K355" s="145">
        <v>33</v>
      </c>
      <c r="M355" s="151">
        <v>42</v>
      </c>
      <c r="Y355" s="147">
        <v>33</v>
      </c>
      <c r="Z355" s="147">
        <v>0</v>
      </c>
      <c r="AA355" s="147">
        <v>42</v>
      </c>
      <c r="AB355" s="147">
        <v>0</v>
      </c>
      <c r="AC355" s="147">
        <v>0</v>
      </c>
      <c r="AD355" s="147">
        <v>0</v>
      </c>
      <c r="AE355" s="147">
        <v>0</v>
      </c>
      <c r="AF355" s="147">
        <v>0</v>
      </c>
      <c r="AG355" s="147">
        <v>0</v>
      </c>
      <c r="AH355" s="147">
        <v>0</v>
      </c>
      <c r="AI355" s="147">
        <v>0</v>
      </c>
      <c r="AJ355" s="147">
        <v>0</v>
      </c>
      <c r="AK355" s="147">
        <v>0</v>
      </c>
      <c r="AL355" s="147">
        <v>0</v>
      </c>
      <c r="AM355" s="148">
        <v>33</v>
      </c>
      <c r="AN355" s="148"/>
      <c r="AO355" s="148">
        <v>42</v>
      </c>
      <c r="AP355" s="148"/>
      <c r="AQ355" s="148"/>
      <c r="AR355" s="148"/>
      <c r="AS355" s="148"/>
      <c r="AT355" s="148"/>
      <c r="AU355" s="148"/>
      <c r="AV355" s="148"/>
      <c r="AW355" s="148"/>
      <c r="AX355" s="148"/>
      <c r="BA355" s="149">
        <v>33</v>
      </c>
      <c r="BB355" s="149">
        <v>0</v>
      </c>
      <c r="BC355" s="149">
        <v>42</v>
      </c>
      <c r="BD355" s="149">
        <v>0</v>
      </c>
      <c r="BE355" s="149">
        <v>0</v>
      </c>
      <c r="BF355" s="149">
        <v>0</v>
      </c>
      <c r="BG355" s="149">
        <v>0</v>
      </c>
      <c r="BH355" s="149">
        <v>0</v>
      </c>
      <c r="BI355" s="149">
        <v>0</v>
      </c>
      <c r="BJ355" s="149">
        <v>0</v>
      </c>
      <c r="BK355" s="149">
        <v>0</v>
      </c>
      <c r="BL355" s="149">
        <v>0</v>
      </c>
      <c r="BM355" s="149">
        <v>0</v>
      </c>
      <c r="BN355" s="149">
        <v>0</v>
      </c>
      <c r="BQ355" s="1" t="s">
        <v>5225</v>
      </c>
    </row>
    <row r="356" spans="1:69">
      <c r="A356" s="1" t="s">
        <v>2130</v>
      </c>
      <c r="B356" s="1" t="s">
        <v>2250</v>
      </c>
      <c r="C356" s="1" t="s">
        <v>5209</v>
      </c>
      <c r="D356" s="1" t="s">
        <v>5158</v>
      </c>
      <c r="E356" s="145">
        <v>37263</v>
      </c>
      <c r="F356" s="145">
        <v>2</v>
      </c>
      <c r="G356" s="146">
        <v>39814</v>
      </c>
      <c r="H356" s="146">
        <v>40178</v>
      </c>
      <c r="I356" s="145">
        <v>2009</v>
      </c>
      <c r="J356" s="145">
        <v>12</v>
      </c>
      <c r="K356" s="145">
        <v>42</v>
      </c>
      <c r="M356" s="151">
        <v>60</v>
      </c>
      <c r="Y356" s="147">
        <v>42</v>
      </c>
      <c r="Z356" s="147">
        <v>0</v>
      </c>
      <c r="AA356" s="147">
        <v>60</v>
      </c>
      <c r="AB356" s="147">
        <v>0</v>
      </c>
      <c r="AC356" s="147">
        <v>0</v>
      </c>
      <c r="AD356" s="147">
        <v>0</v>
      </c>
      <c r="AE356" s="147">
        <v>0</v>
      </c>
      <c r="AF356" s="147">
        <v>0</v>
      </c>
      <c r="AG356" s="147">
        <v>0</v>
      </c>
      <c r="AH356" s="147">
        <v>0</v>
      </c>
      <c r="AI356" s="147">
        <v>0</v>
      </c>
      <c r="AJ356" s="147">
        <v>0</v>
      </c>
      <c r="AK356" s="147">
        <v>0</v>
      </c>
      <c r="AL356" s="147">
        <v>0</v>
      </c>
      <c r="AM356" s="148">
        <v>42</v>
      </c>
      <c r="AN356" s="148"/>
      <c r="AO356" s="148">
        <v>60</v>
      </c>
      <c r="AP356" s="148"/>
      <c r="AQ356" s="148"/>
      <c r="AR356" s="148"/>
      <c r="AS356" s="148"/>
      <c r="AT356" s="148"/>
      <c r="AU356" s="148"/>
      <c r="AV356" s="148"/>
      <c r="AW356" s="148"/>
      <c r="AX356" s="148"/>
      <c r="BA356" s="149">
        <v>42</v>
      </c>
      <c r="BB356" s="149">
        <v>0</v>
      </c>
      <c r="BC356" s="149">
        <v>60</v>
      </c>
      <c r="BD356" s="149">
        <v>0</v>
      </c>
      <c r="BE356" s="149">
        <v>0</v>
      </c>
      <c r="BF356" s="149">
        <v>0</v>
      </c>
      <c r="BG356" s="149">
        <v>0</v>
      </c>
      <c r="BH356" s="149">
        <v>0</v>
      </c>
      <c r="BI356" s="149">
        <v>0</v>
      </c>
      <c r="BJ356" s="149">
        <v>0</v>
      </c>
      <c r="BK356" s="149">
        <v>0</v>
      </c>
      <c r="BL356" s="149">
        <v>0</v>
      </c>
      <c r="BM356" s="149">
        <v>0</v>
      </c>
      <c r="BN356" s="149">
        <v>0</v>
      </c>
      <c r="BQ356" s="1" t="s">
        <v>5226</v>
      </c>
    </row>
    <row r="357" spans="1:69">
      <c r="A357" s="1" t="s">
        <v>2939</v>
      </c>
      <c r="B357" s="1" t="s">
        <v>2250</v>
      </c>
      <c r="C357" s="1" t="s">
        <v>5209</v>
      </c>
      <c r="D357" s="1" t="s">
        <v>5158</v>
      </c>
      <c r="E357" s="145">
        <v>37264</v>
      </c>
      <c r="F357" s="145" t="s">
        <v>5227</v>
      </c>
      <c r="G357" s="146">
        <v>39814</v>
      </c>
      <c r="H357" s="146">
        <v>40178</v>
      </c>
      <c r="I357" s="145">
        <v>2009</v>
      </c>
      <c r="J357" s="145">
        <v>12</v>
      </c>
      <c r="K357" s="145">
        <v>48</v>
      </c>
      <c r="M357" s="151">
        <v>60</v>
      </c>
      <c r="S357" s="1">
        <v>8</v>
      </c>
      <c r="Y357" s="147">
        <v>48</v>
      </c>
      <c r="Z357" s="147">
        <v>0</v>
      </c>
      <c r="AA357" s="147">
        <v>60</v>
      </c>
      <c r="AB357" s="147">
        <v>0</v>
      </c>
      <c r="AC357" s="147">
        <v>0</v>
      </c>
      <c r="AD357" s="147">
        <v>0</v>
      </c>
      <c r="AE357" s="147">
        <v>0</v>
      </c>
      <c r="AF357" s="147">
        <v>0</v>
      </c>
      <c r="AG357" s="147">
        <v>8</v>
      </c>
      <c r="AH357" s="147">
        <v>0</v>
      </c>
      <c r="AI357" s="147">
        <v>0</v>
      </c>
      <c r="AJ357" s="147">
        <v>0</v>
      </c>
      <c r="AK357" s="147">
        <v>0</v>
      </c>
      <c r="AL357" s="147">
        <v>0</v>
      </c>
      <c r="AM357" s="148">
        <v>48</v>
      </c>
      <c r="AN357" s="148"/>
      <c r="AO357" s="148">
        <v>60</v>
      </c>
      <c r="AP357" s="148"/>
      <c r="AQ357" s="148"/>
      <c r="AR357" s="148"/>
      <c r="AS357" s="148"/>
      <c r="AT357" s="148"/>
      <c r="AU357" s="148">
        <v>8</v>
      </c>
      <c r="AV357" s="148"/>
      <c r="AW357" s="148"/>
      <c r="AX357" s="148"/>
      <c r="BA357" s="149">
        <v>48</v>
      </c>
      <c r="BB357" s="149">
        <v>0</v>
      </c>
      <c r="BC357" s="149">
        <v>60</v>
      </c>
      <c r="BD357" s="149">
        <v>0</v>
      </c>
      <c r="BE357" s="149">
        <v>0</v>
      </c>
      <c r="BF357" s="149">
        <v>0</v>
      </c>
      <c r="BG357" s="149">
        <v>0</v>
      </c>
      <c r="BH357" s="149">
        <v>0</v>
      </c>
      <c r="BI357" s="149">
        <v>8</v>
      </c>
      <c r="BJ357" s="149">
        <v>0</v>
      </c>
      <c r="BK357" s="149">
        <v>0</v>
      </c>
      <c r="BL357" s="149">
        <v>0</v>
      </c>
      <c r="BM357" s="149">
        <v>0</v>
      </c>
      <c r="BN357" s="149">
        <v>0</v>
      </c>
      <c r="BQ357" s="1" t="s">
        <v>4702</v>
      </c>
    </row>
    <row r="358" spans="1:69">
      <c r="A358" s="1" t="s">
        <v>3583</v>
      </c>
      <c r="B358" s="1" t="s">
        <v>2249</v>
      </c>
      <c r="C358" s="1" t="s">
        <v>5209</v>
      </c>
      <c r="D358" s="1" t="s">
        <v>5158</v>
      </c>
      <c r="E358" s="145">
        <v>37265</v>
      </c>
      <c r="F358" s="145">
        <v>1</v>
      </c>
      <c r="G358" s="146">
        <v>39814</v>
      </c>
      <c r="H358" s="146">
        <v>40178</v>
      </c>
      <c r="I358" s="145">
        <v>2009</v>
      </c>
      <c r="J358" s="145">
        <v>12</v>
      </c>
      <c r="K358" s="145">
        <v>53</v>
      </c>
      <c r="Y358" s="147">
        <v>53</v>
      </c>
      <c r="Z358" s="147">
        <v>0</v>
      </c>
      <c r="AA358" s="147">
        <v>0</v>
      </c>
      <c r="AB358" s="147">
        <v>0</v>
      </c>
      <c r="AC358" s="147">
        <v>0</v>
      </c>
      <c r="AD358" s="147">
        <v>0</v>
      </c>
      <c r="AE358" s="147">
        <v>0</v>
      </c>
      <c r="AF358" s="147">
        <v>0</v>
      </c>
      <c r="AG358" s="147">
        <v>0</v>
      </c>
      <c r="AH358" s="147">
        <v>0</v>
      </c>
      <c r="AI358" s="147">
        <v>0</v>
      </c>
      <c r="AJ358" s="147">
        <v>0</v>
      </c>
      <c r="AK358" s="147">
        <v>0</v>
      </c>
      <c r="AL358" s="147">
        <v>0</v>
      </c>
      <c r="AM358" s="148">
        <v>52.4</v>
      </c>
      <c r="AN358" s="148"/>
      <c r="AO358" s="148">
        <v>0.2</v>
      </c>
      <c r="AP358" s="148"/>
      <c r="AQ358" s="148"/>
      <c r="AR358" s="148"/>
      <c r="AS358" s="148"/>
      <c r="AT358" s="148"/>
      <c r="AU358" s="148"/>
      <c r="AV358" s="148"/>
      <c r="AW358" s="148"/>
      <c r="AX358" s="148"/>
      <c r="BA358" s="149">
        <v>52.4</v>
      </c>
      <c r="BB358" s="149">
        <v>0</v>
      </c>
      <c r="BC358" s="149">
        <v>0.2</v>
      </c>
      <c r="BD358" s="149">
        <v>0</v>
      </c>
      <c r="BE358" s="149">
        <v>0</v>
      </c>
      <c r="BF358" s="149">
        <v>0</v>
      </c>
      <c r="BG358" s="149">
        <v>0</v>
      </c>
      <c r="BH358" s="149">
        <v>0</v>
      </c>
      <c r="BI358" s="149">
        <v>0</v>
      </c>
      <c r="BJ358" s="149">
        <v>0</v>
      </c>
      <c r="BK358" s="149">
        <v>0</v>
      </c>
      <c r="BL358" s="149">
        <v>0</v>
      </c>
      <c r="BM358" s="149">
        <v>0</v>
      </c>
      <c r="BN358" s="149">
        <v>0</v>
      </c>
    </row>
    <row r="359" spans="1:69">
      <c r="A359" s="1" t="s">
        <v>2939</v>
      </c>
      <c r="B359" s="1" t="s">
        <v>2249</v>
      </c>
      <c r="C359" s="1" t="s">
        <v>5209</v>
      </c>
      <c r="D359" s="1" t="s">
        <v>5158</v>
      </c>
      <c r="E359" s="145">
        <v>37267</v>
      </c>
      <c r="F359" s="145">
        <v>9</v>
      </c>
      <c r="G359" s="146">
        <v>39814</v>
      </c>
      <c r="H359" s="146">
        <v>40178</v>
      </c>
      <c r="I359" s="145">
        <v>2009</v>
      </c>
      <c r="J359" s="145">
        <v>12</v>
      </c>
      <c r="K359" s="145">
        <v>80</v>
      </c>
      <c r="Y359" s="147">
        <v>80</v>
      </c>
      <c r="Z359" s="147">
        <v>0</v>
      </c>
      <c r="AA359" s="147">
        <v>0</v>
      </c>
      <c r="AB359" s="147">
        <v>0</v>
      </c>
      <c r="AC359" s="147">
        <v>0</v>
      </c>
      <c r="AD359" s="147">
        <v>0</v>
      </c>
      <c r="AE359" s="147">
        <v>0</v>
      </c>
      <c r="AF359" s="147">
        <v>0</v>
      </c>
      <c r="AG359" s="147">
        <v>0</v>
      </c>
      <c r="AH359" s="147">
        <v>0</v>
      </c>
      <c r="AI359" s="147">
        <v>0</v>
      </c>
      <c r="AJ359" s="147">
        <v>0</v>
      </c>
      <c r="AK359" s="147">
        <v>0</v>
      </c>
      <c r="AL359" s="147">
        <v>0</v>
      </c>
      <c r="AM359" s="148">
        <v>69.3</v>
      </c>
      <c r="AN359" s="148"/>
      <c r="AO359" s="148">
        <v>0.1</v>
      </c>
      <c r="AP359" s="148"/>
      <c r="AQ359" s="148"/>
      <c r="AR359" s="148"/>
      <c r="AS359" s="148"/>
      <c r="AT359" s="148"/>
      <c r="AU359" s="148"/>
      <c r="AV359" s="148"/>
      <c r="AW359" s="148"/>
      <c r="AX359" s="148"/>
      <c r="BA359" s="149">
        <v>69.3</v>
      </c>
      <c r="BB359" s="149">
        <v>0</v>
      </c>
      <c r="BC359" s="149">
        <v>0.1</v>
      </c>
      <c r="BD359" s="149">
        <v>0</v>
      </c>
      <c r="BE359" s="149">
        <v>0</v>
      </c>
      <c r="BF359" s="149">
        <v>0</v>
      </c>
      <c r="BG359" s="149">
        <v>0</v>
      </c>
      <c r="BH359" s="149">
        <v>0</v>
      </c>
      <c r="BI359" s="149">
        <v>0</v>
      </c>
      <c r="BJ359" s="149">
        <v>0</v>
      </c>
      <c r="BK359" s="149">
        <v>0</v>
      </c>
      <c r="BL359" s="149">
        <v>0</v>
      </c>
      <c r="BM359" s="149">
        <v>0</v>
      </c>
      <c r="BN359" s="149">
        <v>0</v>
      </c>
    </row>
    <row r="360" spans="1:69">
      <c r="A360" s="1" t="s">
        <v>3166</v>
      </c>
      <c r="B360" s="1" t="s">
        <v>2249</v>
      </c>
      <c r="C360" s="1" t="s">
        <v>5209</v>
      </c>
      <c r="D360" s="1" t="s">
        <v>5158</v>
      </c>
      <c r="E360" s="145">
        <v>37268</v>
      </c>
      <c r="F360" s="145">
        <v>1</v>
      </c>
      <c r="G360" s="146">
        <v>39814</v>
      </c>
      <c r="H360" s="146">
        <v>40178</v>
      </c>
      <c r="I360" s="145">
        <v>2009</v>
      </c>
      <c r="J360" s="145">
        <v>12</v>
      </c>
      <c r="K360" s="145">
        <v>87</v>
      </c>
      <c r="Y360" s="147">
        <v>87</v>
      </c>
      <c r="Z360" s="147">
        <v>0</v>
      </c>
      <c r="AA360" s="147">
        <v>0</v>
      </c>
      <c r="AB360" s="147">
        <v>0</v>
      </c>
      <c r="AC360" s="147">
        <v>0</v>
      </c>
      <c r="AD360" s="147">
        <v>0</v>
      </c>
      <c r="AE360" s="147">
        <v>0</v>
      </c>
      <c r="AF360" s="147">
        <v>0</v>
      </c>
      <c r="AG360" s="147">
        <v>0</v>
      </c>
      <c r="AH360" s="147">
        <v>0</v>
      </c>
      <c r="AI360" s="147">
        <v>0</v>
      </c>
      <c r="AJ360" s="147">
        <v>0</v>
      </c>
      <c r="AK360" s="147">
        <v>0</v>
      </c>
      <c r="AL360" s="147">
        <v>0</v>
      </c>
      <c r="AM360" s="148">
        <v>86</v>
      </c>
      <c r="AN360" s="148"/>
      <c r="AO360" s="148"/>
      <c r="AP360" s="148"/>
      <c r="AQ360" s="148"/>
      <c r="AR360" s="148"/>
      <c r="AS360" s="148"/>
      <c r="AT360" s="148"/>
      <c r="AU360" s="148"/>
      <c r="AV360" s="148"/>
      <c r="AW360" s="148"/>
      <c r="AX360" s="148"/>
      <c r="BA360" s="149">
        <v>86</v>
      </c>
      <c r="BB360" s="149">
        <v>0</v>
      </c>
      <c r="BC360" s="149">
        <v>0</v>
      </c>
      <c r="BD360" s="149">
        <v>0</v>
      </c>
      <c r="BE360" s="149">
        <v>0</v>
      </c>
      <c r="BF360" s="149">
        <v>0</v>
      </c>
      <c r="BG360" s="149">
        <v>0</v>
      </c>
      <c r="BH360" s="149">
        <v>0</v>
      </c>
      <c r="BI360" s="149">
        <v>0</v>
      </c>
      <c r="BJ360" s="149">
        <v>0</v>
      </c>
      <c r="BK360" s="149">
        <v>0</v>
      </c>
      <c r="BL360" s="149">
        <v>0</v>
      </c>
      <c r="BM360" s="149">
        <v>0</v>
      </c>
      <c r="BN360" s="149">
        <v>0</v>
      </c>
    </row>
    <row r="361" spans="1:69">
      <c r="A361" s="1" t="s">
        <v>2130</v>
      </c>
      <c r="B361" s="1" t="s">
        <v>2249</v>
      </c>
      <c r="C361" s="1" t="s">
        <v>5209</v>
      </c>
      <c r="D361" s="1" t="s">
        <v>5158</v>
      </c>
      <c r="E361" s="145">
        <v>37269</v>
      </c>
      <c r="F361" s="145">
        <v>1</v>
      </c>
      <c r="G361" s="146">
        <v>39814</v>
      </c>
      <c r="H361" s="146">
        <v>40178</v>
      </c>
      <c r="I361" s="145">
        <v>2009</v>
      </c>
      <c r="J361" s="145">
        <v>12</v>
      </c>
      <c r="K361" s="145">
        <v>48</v>
      </c>
      <c r="Y361" s="147">
        <v>48</v>
      </c>
      <c r="Z361" s="147">
        <v>0</v>
      </c>
      <c r="AA361" s="147">
        <v>0</v>
      </c>
      <c r="AB361" s="147">
        <v>0</v>
      </c>
      <c r="AC361" s="147">
        <v>0</v>
      </c>
      <c r="AD361" s="147">
        <v>0</v>
      </c>
      <c r="AE361" s="147">
        <v>0</v>
      </c>
      <c r="AF361" s="147">
        <v>0</v>
      </c>
      <c r="AG361" s="147">
        <v>0</v>
      </c>
      <c r="AH361" s="147">
        <v>0</v>
      </c>
      <c r="AI361" s="147">
        <v>0</v>
      </c>
      <c r="AJ361" s="147">
        <v>0</v>
      </c>
      <c r="AK361" s="147">
        <v>0</v>
      </c>
      <c r="AL361" s="147">
        <v>0</v>
      </c>
      <c r="AM361" s="148">
        <v>48</v>
      </c>
      <c r="AN361" s="148"/>
      <c r="AO361" s="148"/>
      <c r="AP361" s="148"/>
      <c r="AQ361" s="148"/>
      <c r="AR361" s="148"/>
      <c r="AS361" s="148"/>
      <c r="AT361" s="148"/>
      <c r="AU361" s="148"/>
      <c r="AV361" s="148"/>
      <c r="AW361" s="148"/>
      <c r="AX361" s="148"/>
      <c r="BA361" s="149">
        <v>48</v>
      </c>
      <c r="BB361" s="149">
        <v>0</v>
      </c>
      <c r="BC361" s="149">
        <v>0</v>
      </c>
      <c r="BD361" s="149">
        <v>0</v>
      </c>
      <c r="BE361" s="149">
        <v>0</v>
      </c>
      <c r="BF361" s="149">
        <v>0</v>
      </c>
      <c r="BG361" s="149">
        <v>0</v>
      </c>
      <c r="BH361" s="149">
        <v>0</v>
      </c>
      <c r="BI361" s="149">
        <v>0</v>
      </c>
      <c r="BJ361" s="149">
        <v>0</v>
      </c>
      <c r="BK361" s="149">
        <v>0</v>
      </c>
      <c r="BL361" s="149">
        <v>0</v>
      </c>
      <c r="BM361" s="149">
        <v>0</v>
      </c>
      <c r="BN361" s="149">
        <v>0</v>
      </c>
    </row>
    <row r="362" spans="1:69">
      <c r="A362" s="1" t="s">
        <v>3166</v>
      </c>
      <c r="B362" s="1" t="s">
        <v>2249</v>
      </c>
      <c r="C362" s="1" t="s">
        <v>5209</v>
      </c>
      <c r="D362" s="1" t="s">
        <v>5158</v>
      </c>
      <c r="E362" s="145">
        <v>37271</v>
      </c>
      <c r="F362" s="145">
        <v>1</v>
      </c>
      <c r="G362" s="146">
        <v>39814</v>
      </c>
      <c r="H362" s="146">
        <v>40178</v>
      </c>
      <c r="I362" s="145">
        <v>2009</v>
      </c>
      <c r="J362" s="145">
        <v>12</v>
      </c>
      <c r="K362" s="145">
        <v>33</v>
      </c>
      <c r="Y362" s="147">
        <v>33</v>
      </c>
      <c r="Z362" s="147">
        <v>0</v>
      </c>
      <c r="AA362" s="147">
        <v>0</v>
      </c>
      <c r="AB362" s="147">
        <v>0</v>
      </c>
      <c r="AC362" s="147">
        <v>0</v>
      </c>
      <c r="AD362" s="147">
        <v>0</v>
      </c>
      <c r="AE362" s="147">
        <v>0</v>
      </c>
      <c r="AF362" s="147">
        <v>0</v>
      </c>
      <c r="AG362" s="147">
        <v>0</v>
      </c>
      <c r="AH362" s="147">
        <v>0</v>
      </c>
      <c r="AI362" s="147">
        <v>0</v>
      </c>
      <c r="AJ362" s="147">
        <v>0</v>
      </c>
      <c r="AK362" s="147">
        <v>0</v>
      </c>
      <c r="AL362" s="147">
        <v>0</v>
      </c>
      <c r="AM362" s="148">
        <v>32.9</v>
      </c>
      <c r="AN362" s="148"/>
      <c r="AO362" s="148"/>
      <c r="AP362" s="148"/>
      <c r="AQ362" s="148"/>
      <c r="AR362" s="148"/>
      <c r="AS362" s="148"/>
      <c r="AT362" s="148"/>
      <c r="AU362" s="148"/>
      <c r="AV362" s="148"/>
      <c r="AW362" s="148"/>
      <c r="AX362" s="148"/>
      <c r="BA362" s="149">
        <v>32.9</v>
      </c>
      <c r="BB362" s="149">
        <v>0</v>
      </c>
      <c r="BC362" s="149">
        <v>0</v>
      </c>
      <c r="BD362" s="149">
        <v>0</v>
      </c>
      <c r="BE362" s="149">
        <v>0</v>
      </c>
      <c r="BF362" s="149">
        <v>0</v>
      </c>
      <c r="BG362" s="149">
        <v>0</v>
      </c>
      <c r="BH362" s="149">
        <v>0</v>
      </c>
      <c r="BI362" s="149">
        <v>0</v>
      </c>
      <c r="BJ362" s="149">
        <v>0</v>
      </c>
      <c r="BK362" s="149">
        <v>0</v>
      </c>
      <c r="BL362" s="149">
        <v>0</v>
      </c>
      <c r="BM362" s="149">
        <v>0</v>
      </c>
      <c r="BN362" s="149">
        <v>0</v>
      </c>
    </row>
    <row r="363" spans="1:69">
      <c r="A363" s="1" t="s">
        <v>3583</v>
      </c>
      <c r="B363" s="1" t="s">
        <v>2249</v>
      </c>
      <c r="C363" s="1" t="s">
        <v>5209</v>
      </c>
      <c r="D363" s="1" t="s">
        <v>5158</v>
      </c>
      <c r="E363" s="145">
        <v>37272</v>
      </c>
      <c r="F363" s="145">
        <v>1</v>
      </c>
      <c r="G363" s="146">
        <v>39814</v>
      </c>
      <c r="H363" s="146">
        <v>40178</v>
      </c>
      <c r="I363" s="145">
        <v>2009</v>
      </c>
      <c r="J363" s="145">
        <v>12</v>
      </c>
      <c r="K363" s="145">
        <v>46</v>
      </c>
      <c r="Y363" s="147">
        <v>46</v>
      </c>
      <c r="Z363" s="147">
        <v>0</v>
      </c>
      <c r="AA363" s="147">
        <v>0</v>
      </c>
      <c r="AB363" s="147">
        <v>0</v>
      </c>
      <c r="AC363" s="147">
        <v>0</v>
      </c>
      <c r="AD363" s="147">
        <v>0</v>
      </c>
      <c r="AE363" s="147">
        <v>0</v>
      </c>
      <c r="AF363" s="147">
        <v>0</v>
      </c>
      <c r="AG363" s="147">
        <v>0</v>
      </c>
      <c r="AH363" s="147">
        <v>0</v>
      </c>
      <c r="AI363" s="147">
        <v>0</v>
      </c>
      <c r="AJ363" s="147">
        <v>0</v>
      </c>
      <c r="AK363" s="147">
        <v>0</v>
      </c>
      <c r="AL363" s="147">
        <v>0</v>
      </c>
      <c r="AM363" s="148">
        <v>45.9</v>
      </c>
      <c r="AN363" s="148"/>
      <c r="AO363" s="148"/>
      <c r="AP363" s="148"/>
      <c r="AQ363" s="148"/>
      <c r="AR363" s="148"/>
      <c r="AS363" s="148"/>
      <c r="AT363" s="148"/>
      <c r="AU363" s="148"/>
      <c r="AV363" s="148"/>
      <c r="AW363" s="148"/>
      <c r="AX363" s="148"/>
      <c r="BA363" s="149">
        <v>45.9</v>
      </c>
      <c r="BB363" s="149">
        <v>0</v>
      </c>
      <c r="BC363" s="149">
        <v>0</v>
      </c>
      <c r="BD363" s="149">
        <v>0</v>
      </c>
      <c r="BE363" s="149">
        <v>0</v>
      </c>
      <c r="BF363" s="149">
        <v>0</v>
      </c>
      <c r="BG363" s="149">
        <v>0</v>
      </c>
      <c r="BH363" s="149">
        <v>0</v>
      </c>
      <c r="BI363" s="149">
        <v>0</v>
      </c>
      <c r="BJ363" s="149">
        <v>0</v>
      </c>
      <c r="BK363" s="149">
        <v>0</v>
      </c>
      <c r="BL363" s="149">
        <v>0</v>
      </c>
      <c r="BM363" s="149">
        <v>0</v>
      </c>
      <c r="BN363" s="149">
        <v>0</v>
      </c>
    </row>
    <row r="364" spans="1:69">
      <c r="A364" s="1" t="s">
        <v>4617</v>
      </c>
      <c r="B364" s="1" t="s">
        <v>2250</v>
      </c>
      <c r="C364" s="1" t="s">
        <v>5209</v>
      </c>
      <c r="D364" s="1" t="s">
        <v>5158</v>
      </c>
      <c r="E364" s="145">
        <v>37273</v>
      </c>
      <c r="F364" s="145">
        <v>1</v>
      </c>
      <c r="G364" s="146">
        <v>39814</v>
      </c>
      <c r="H364" s="146">
        <v>40178</v>
      </c>
      <c r="I364" s="145">
        <v>2009</v>
      </c>
      <c r="J364" s="145">
        <v>12</v>
      </c>
      <c r="K364" s="145">
        <v>42</v>
      </c>
      <c r="M364" s="145">
        <v>44</v>
      </c>
      <c r="Y364" s="147">
        <v>42</v>
      </c>
      <c r="Z364" s="147">
        <v>0</v>
      </c>
      <c r="AA364" s="147">
        <v>44</v>
      </c>
      <c r="AB364" s="147">
        <v>0</v>
      </c>
      <c r="AC364" s="147">
        <v>0</v>
      </c>
      <c r="AD364" s="147">
        <v>0</v>
      </c>
      <c r="AE364" s="147">
        <v>0</v>
      </c>
      <c r="AF364" s="147">
        <v>0</v>
      </c>
      <c r="AG364" s="147">
        <v>0</v>
      </c>
      <c r="AH364" s="147">
        <v>0</v>
      </c>
      <c r="AI364" s="147">
        <v>0</v>
      </c>
      <c r="AJ364" s="147">
        <v>0</v>
      </c>
      <c r="AK364" s="147">
        <v>0</v>
      </c>
      <c r="AL364" s="147">
        <v>0</v>
      </c>
      <c r="AM364" s="148">
        <v>49.3</v>
      </c>
      <c r="AN364" s="148"/>
      <c r="AO364" s="148">
        <v>34.200000000000003</v>
      </c>
      <c r="AP364" s="148"/>
      <c r="AQ364" s="148"/>
      <c r="AR364" s="148"/>
      <c r="AS364" s="148"/>
      <c r="AT364" s="148"/>
      <c r="AU364" s="148"/>
      <c r="AV364" s="148"/>
      <c r="AW364" s="148"/>
      <c r="AX364" s="148"/>
      <c r="BA364" s="149">
        <v>49.3</v>
      </c>
      <c r="BB364" s="149">
        <v>0</v>
      </c>
      <c r="BC364" s="149">
        <v>34.200000000000003</v>
      </c>
      <c r="BD364" s="149">
        <v>0</v>
      </c>
      <c r="BE364" s="149">
        <v>0</v>
      </c>
      <c r="BF364" s="149">
        <v>0</v>
      </c>
      <c r="BG364" s="149">
        <v>0</v>
      </c>
      <c r="BH364" s="149">
        <v>0</v>
      </c>
      <c r="BI364" s="149">
        <v>0</v>
      </c>
      <c r="BJ364" s="149">
        <v>0</v>
      </c>
      <c r="BK364" s="149">
        <v>0</v>
      </c>
      <c r="BL364" s="149">
        <v>0</v>
      </c>
      <c r="BM364" s="149">
        <v>0</v>
      </c>
      <c r="BN364" s="149">
        <v>0</v>
      </c>
    </row>
    <row r="365" spans="1:69">
      <c r="A365" s="1" t="s">
        <v>4287</v>
      </c>
      <c r="B365" s="1" t="s">
        <v>2249</v>
      </c>
      <c r="C365" s="1" t="s">
        <v>5209</v>
      </c>
      <c r="D365" s="1" t="s">
        <v>5158</v>
      </c>
      <c r="E365" s="145">
        <v>37277</v>
      </c>
      <c r="F365" s="145">
        <v>1</v>
      </c>
      <c r="G365" s="146">
        <v>39814</v>
      </c>
      <c r="H365" s="146">
        <v>40178</v>
      </c>
      <c r="I365" s="145">
        <v>2009</v>
      </c>
      <c r="J365" s="145">
        <v>12</v>
      </c>
      <c r="K365" s="145">
        <v>24</v>
      </c>
      <c r="Y365" s="147">
        <v>24</v>
      </c>
      <c r="Z365" s="147">
        <v>0</v>
      </c>
      <c r="AA365" s="147">
        <v>0</v>
      </c>
      <c r="AB365" s="147">
        <v>0</v>
      </c>
      <c r="AC365" s="147">
        <v>0</v>
      </c>
      <c r="AD365" s="147">
        <v>0</v>
      </c>
      <c r="AE365" s="147">
        <v>0</v>
      </c>
      <c r="AF365" s="147">
        <v>0</v>
      </c>
      <c r="AG365" s="147">
        <v>0</v>
      </c>
      <c r="AH365" s="147">
        <v>0</v>
      </c>
      <c r="AI365" s="147">
        <v>0</v>
      </c>
      <c r="AJ365" s="147">
        <v>0</v>
      </c>
      <c r="AK365" s="147">
        <v>0</v>
      </c>
      <c r="AL365" s="147">
        <v>0</v>
      </c>
      <c r="AM365" s="148">
        <v>24</v>
      </c>
      <c r="AN365" s="148"/>
      <c r="AO365" s="148"/>
      <c r="AP365" s="148"/>
      <c r="AQ365" s="148"/>
      <c r="AR365" s="148"/>
      <c r="AS365" s="148"/>
      <c r="AT365" s="148"/>
      <c r="AU365" s="148"/>
      <c r="AV365" s="148"/>
      <c r="AW365" s="148"/>
      <c r="AX365" s="148"/>
      <c r="BA365" s="149">
        <v>24</v>
      </c>
      <c r="BB365" s="149">
        <v>0</v>
      </c>
      <c r="BC365" s="149">
        <v>0</v>
      </c>
      <c r="BD365" s="149">
        <v>0</v>
      </c>
      <c r="BE365" s="149">
        <v>0</v>
      </c>
      <c r="BF365" s="149">
        <v>0</v>
      </c>
      <c r="BG365" s="149">
        <v>0</v>
      </c>
      <c r="BH365" s="149">
        <v>0</v>
      </c>
      <c r="BI365" s="149">
        <v>0</v>
      </c>
      <c r="BJ365" s="149">
        <v>0</v>
      </c>
      <c r="BK365" s="149">
        <v>0</v>
      </c>
      <c r="BL365" s="149">
        <v>0</v>
      </c>
      <c r="BM365" s="149">
        <v>0</v>
      </c>
      <c r="BN365" s="149">
        <v>0</v>
      </c>
    </row>
    <row r="366" spans="1:69">
      <c r="A366" s="1" t="s">
        <v>3583</v>
      </c>
      <c r="B366" s="1" t="s">
        <v>2249</v>
      </c>
      <c r="C366" s="1" t="s">
        <v>5209</v>
      </c>
      <c r="D366" s="1" t="s">
        <v>5158</v>
      </c>
      <c r="E366" s="145">
        <v>37279</v>
      </c>
      <c r="F366" s="145">
        <v>1</v>
      </c>
      <c r="G366" s="146">
        <v>39814</v>
      </c>
      <c r="H366" s="146">
        <v>40178</v>
      </c>
      <c r="I366" s="145">
        <v>2009</v>
      </c>
      <c r="J366" s="145">
        <v>12</v>
      </c>
      <c r="K366" s="145">
        <v>54</v>
      </c>
      <c r="Y366" s="147">
        <v>54</v>
      </c>
      <c r="Z366" s="147">
        <v>0</v>
      </c>
      <c r="AA366" s="147">
        <v>0</v>
      </c>
      <c r="AB366" s="147">
        <v>0</v>
      </c>
      <c r="AC366" s="147">
        <v>0</v>
      </c>
      <c r="AD366" s="147">
        <v>0</v>
      </c>
      <c r="AE366" s="147">
        <v>0</v>
      </c>
      <c r="AF366" s="147">
        <v>0</v>
      </c>
      <c r="AG366" s="147">
        <v>0</v>
      </c>
      <c r="AH366" s="147">
        <v>0</v>
      </c>
      <c r="AI366" s="147">
        <v>0</v>
      </c>
      <c r="AJ366" s="147">
        <v>0</v>
      </c>
      <c r="AK366" s="147">
        <v>0</v>
      </c>
      <c r="AL366" s="147">
        <v>0</v>
      </c>
      <c r="AM366" s="148">
        <v>54.6</v>
      </c>
      <c r="AN366" s="148"/>
      <c r="AO366" s="148"/>
      <c r="AP366" s="148"/>
      <c r="AQ366" s="148"/>
      <c r="AR366" s="148"/>
      <c r="AS366" s="148"/>
      <c r="AT366" s="148"/>
      <c r="AU366" s="148"/>
      <c r="AV366" s="148"/>
      <c r="AW366" s="148"/>
      <c r="AX366" s="148"/>
      <c r="BA366" s="149">
        <v>54.6</v>
      </c>
      <c r="BB366" s="149">
        <v>0</v>
      </c>
      <c r="BC366" s="149">
        <v>0</v>
      </c>
      <c r="BD366" s="149">
        <v>0</v>
      </c>
      <c r="BE366" s="149">
        <v>0</v>
      </c>
      <c r="BF366" s="149">
        <v>0</v>
      </c>
      <c r="BG366" s="149">
        <v>0</v>
      </c>
      <c r="BH366" s="149">
        <v>0</v>
      </c>
      <c r="BI366" s="149">
        <v>0</v>
      </c>
      <c r="BJ366" s="149">
        <v>0</v>
      </c>
      <c r="BK366" s="149">
        <v>0</v>
      </c>
      <c r="BL366" s="149">
        <v>0</v>
      </c>
      <c r="BM366" s="149">
        <v>0</v>
      </c>
      <c r="BN366" s="149">
        <v>0</v>
      </c>
    </row>
    <row r="367" spans="1:69">
      <c r="A367" s="1" t="s">
        <v>3583</v>
      </c>
      <c r="B367" s="1" t="s">
        <v>2249</v>
      </c>
      <c r="C367" s="1" t="s">
        <v>5209</v>
      </c>
      <c r="D367" s="1" t="s">
        <v>5158</v>
      </c>
      <c r="E367" s="145">
        <v>37280</v>
      </c>
      <c r="F367" s="145">
        <v>1</v>
      </c>
      <c r="G367" s="146">
        <v>39814</v>
      </c>
      <c r="H367" s="146">
        <v>40178</v>
      </c>
      <c r="I367" s="145">
        <v>2009</v>
      </c>
      <c r="J367" s="145">
        <v>12</v>
      </c>
      <c r="K367" s="145">
        <v>33</v>
      </c>
      <c r="Y367" s="147">
        <v>33</v>
      </c>
      <c r="Z367" s="147">
        <v>0</v>
      </c>
      <c r="AA367" s="147">
        <v>0</v>
      </c>
      <c r="AB367" s="147">
        <v>0</v>
      </c>
      <c r="AC367" s="147">
        <v>0</v>
      </c>
      <c r="AD367" s="147">
        <v>0</v>
      </c>
      <c r="AE367" s="147">
        <v>0</v>
      </c>
      <c r="AF367" s="147">
        <v>0</v>
      </c>
      <c r="AG367" s="147">
        <v>0</v>
      </c>
      <c r="AH367" s="147">
        <v>0</v>
      </c>
      <c r="AI367" s="147">
        <v>0</v>
      </c>
      <c r="AJ367" s="147">
        <v>0</v>
      </c>
      <c r="AK367" s="147">
        <v>0</v>
      </c>
      <c r="AL367" s="147">
        <v>0</v>
      </c>
      <c r="AM367" s="148">
        <v>33.1</v>
      </c>
      <c r="AN367" s="148"/>
      <c r="AO367" s="148"/>
      <c r="AP367" s="148"/>
      <c r="AQ367" s="148"/>
      <c r="AR367" s="148"/>
      <c r="AS367" s="148"/>
      <c r="AT367" s="148"/>
      <c r="AU367" s="148"/>
      <c r="AV367" s="148"/>
      <c r="AW367" s="148"/>
      <c r="AX367" s="148"/>
      <c r="BA367" s="149">
        <v>33.1</v>
      </c>
      <c r="BB367" s="149">
        <v>0</v>
      </c>
      <c r="BC367" s="149">
        <v>0</v>
      </c>
      <c r="BD367" s="149">
        <v>0</v>
      </c>
      <c r="BE367" s="149">
        <v>0</v>
      </c>
      <c r="BF367" s="149">
        <v>0</v>
      </c>
      <c r="BG367" s="149">
        <v>0</v>
      </c>
      <c r="BH367" s="149">
        <v>0</v>
      </c>
      <c r="BI367" s="149">
        <v>0</v>
      </c>
      <c r="BJ367" s="149">
        <v>0</v>
      </c>
      <c r="BK367" s="149">
        <v>0</v>
      </c>
      <c r="BL367" s="149">
        <v>0</v>
      </c>
      <c r="BM367" s="149">
        <v>0</v>
      </c>
      <c r="BN367" s="149">
        <v>0</v>
      </c>
    </row>
    <row r="368" spans="1:69">
      <c r="A368" s="1" t="s">
        <v>2130</v>
      </c>
      <c r="B368" s="1" t="s">
        <v>2249</v>
      </c>
      <c r="C368" s="1" t="s">
        <v>5209</v>
      </c>
      <c r="D368" s="1" t="s">
        <v>5158</v>
      </c>
      <c r="E368" s="145">
        <v>37282</v>
      </c>
      <c r="F368" s="145">
        <v>1</v>
      </c>
      <c r="G368" s="146">
        <v>39814</v>
      </c>
      <c r="H368" s="146">
        <v>40178</v>
      </c>
      <c r="I368" s="145">
        <v>2009</v>
      </c>
      <c r="J368" s="145">
        <v>12</v>
      </c>
      <c r="K368" s="145">
        <v>60</v>
      </c>
      <c r="Y368" s="147">
        <v>60</v>
      </c>
      <c r="Z368" s="147">
        <v>0</v>
      </c>
      <c r="AA368" s="147">
        <v>0</v>
      </c>
      <c r="AB368" s="147">
        <v>0</v>
      </c>
      <c r="AC368" s="147">
        <v>0</v>
      </c>
      <c r="AD368" s="147">
        <v>0</v>
      </c>
      <c r="AE368" s="147">
        <v>0</v>
      </c>
      <c r="AF368" s="147">
        <v>0</v>
      </c>
      <c r="AG368" s="147">
        <v>0</v>
      </c>
      <c r="AH368" s="147">
        <v>0</v>
      </c>
      <c r="AI368" s="147">
        <v>0</v>
      </c>
      <c r="AJ368" s="147">
        <v>0</v>
      </c>
      <c r="AK368" s="147">
        <v>0</v>
      </c>
      <c r="AL368" s="147">
        <v>0</v>
      </c>
      <c r="AM368" s="148">
        <v>59.8</v>
      </c>
      <c r="AN368" s="148"/>
      <c r="AO368" s="148">
        <v>0.4</v>
      </c>
      <c r="AP368" s="148"/>
      <c r="AQ368" s="148"/>
      <c r="AR368" s="148"/>
      <c r="AS368" s="148"/>
      <c r="AT368" s="148"/>
      <c r="AU368" s="148"/>
      <c r="AV368" s="148"/>
      <c r="AW368" s="148"/>
      <c r="AX368" s="148"/>
      <c r="BA368" s="149">
        <v>59.8</v>
      </c>
      <c r="BB368" s="149">
        <v>0</v>
      </c>
      <c r="BC368" s="149">
        <v>0.4</v>
      </c>
      <c r="BD368" s="149">
        <v>0</v>
      </c>
      <c r="BE368" s="149">
        <v>0</v>
      </c>
      <c r="BF368" s="149">
        <v>0</v>
      </c>
      <c r="BG368" s="149">
        <v>0</v>
      </c>
      <c r="BH368" s="149">
        <v>0</v>
      </c>
      <c r="BI368" s="149">
        <v>0</v>
      </c>
      <c r="BJ368" s="149">
        <v>0</v>
      </c>
      <c r="BK368" s="149">
        <v>0</v>
      </c>
      <c r="BL368" s="149">
        <v>0</v>
      </c>
      <c r="BM368" s="149">
        <v>0</v>
      </c>
      <c r="BN368" s="149">
        <v>0</v>
      </c>
    </row>
    <row r="369" spans="1:68">
      <c r="A369" s="1" t="s">
        <v>2027</v>
      </c>
      <c r="B369" s="1" t="s">
        <v>2249</v>
      </c>
      <c r="C369" s="1" t="s">
        <v>5209</v>
      </c>
      <c r="D369" s="1" t="s">
        <v>5158</v>
      </c>
      <c r="E369" s="145">
        <v>37283</v>
      </c>
      <c r="F369" s="145" t="s">
        <v>5160</v>
      </c>
      <c r="G369" s="146">
        <v>39814</v>
      </c>
      <c r="H369" s="146">
        <v>39903</v>
      </c>
      <c r="I369" s="145">
        <v>2009</v>
      </c>
      <c r="J369" s="145">
        <v>3</v>
      </c>
      <c r="K369" s="145">
        <v>48</v>
      </c>
      <c r="Y369" s="147">
        <v>12</v>
      </c>
      <c r="Z369" s="147">
        <v>0</v>
      </c>
      <c r="AA369" s="147">
        <v>0</v>
      </c>
      <c r="AB369" s="147">
        <v>0</v>
      </c>
      <c r="AC369" s="147">
        <v>0</v>
      </c>
      <c r="AD369" s="147">
        <v>0</v>
      </c>
      <c r="AE369" s="147">
        <v>0</v>
      </c>
      <c r="AF369" s="147">
        <v>0</v>
      </c>
      <c r="AG369" s="147">
        <v>0</v>
      </c>
      <c r="AH369" s="147">
        <v>0</v>
      </c>
      <c r="AI369" s="147">
        <v>0</v>
      </c>
      <c r="AJ369" s="147">
        <v>0</v>
      </c>
      <c r="AK369" s="147">
        <v>0</v>
      </c>
      <c r="AL369" s="147">
        <v>0</v>
      </c>
      <c r="AM369" s="148">
        <v>45.3</v>
      </c>
      <c r="AN369" s="148"/>
      <c r="AO369" s="148"/>
      <c r="AP369" s="148"/>
      <c r="AQ369" s="148"/>
      <c r="AR369" s="148"/>
      <c r="AS369" s="148"/>
      <c r="AT369" s="148"/>
      <c r="AU369" s="148"/>
      <c r="AV369" s="148"/>
      <c r="AW369" s="148"/>
      <c r="AX369" s="148"/>
      <c r="BA369" s="149">
        <v>11.324999999999999</v>
      </c>
      <c r="BB369" s="149">
        <v>0</v>
      </c>
      <c r="BC369" s="149">
        <v>0</v>
      </c>
      <c r="BD369" s="149">
        <v>0</v>
      </c>
      <c r="BE369" s="149">
        <v>0</v>
      </c>
      <c r="BF369" s="149">
        <v>0</v>
      </c>
      <c r="BG369" s="149">
        <v>0</v>
      </c>
      <c r="BH369" s="149">
        <v>0</v>
      </c>
      <c r="BI369" s="149">
        <v>0</v>
      </c>
      <c r="BJ369" s="149">
        <v>0</v>
      </c>
      <c r="BK369" s="149">
        <v>0</v>
      </c>
      <c r="BL369" s="149">
        <v>0</v>
      </c>
      <c r="BM369" s="149">
        <v>0</v>
      </c>
      <c r="BN369" s="149">
        <v>0</v>
      </c>
    </row>
    <row r="370" spans="1:68">
      <c r="A370" s="1" t="s">
        <v>2027</v>
      </c>
      <c r="B370" s="1" t="s">
        <v>2249</v>
      </c>
      <c r="C370" s="1" t="s">
        <v>5209</v>
      </c>
      <c r="D370" s="1" t="s">
        <v>5158</v>
      </c>
      <c r="E370" s="145">
        <v>37283</v>
      </c>
      <c r="F370" s="145">
        <v>1</v>
      </c>
      <c r="G370" s="146">
        <v>39904</v>
      </c>
      <c r="H370" s="146">
        <v>40178</v>
      </c>
      <c r="I370" s="145">
        <v>2009</v>
      </c>
      <c r="J370" s="145">
        <v>9</v>
      </c>
      <c r="K370" s="145">
        <v>44</v>
      </c>
      <c r="Y370" s="147">
        <v>33</v>
      </c>
      <c r="Z370" s="147">
        <v>0</v>
      </c>
      <c r="AA370" s="147">
        <v>0</v>
      </c>
      <c r="AB370" s="147">
        <v>0</v>
      </c>
      <c r="AC370" s="147">
        <v>0</v>
      </c>
      <c r="AD370" s="147">
        <v>0</v>
      </c>
      <c r="AE370" s="147">
        <v>0</v>
      </c>
      <c r="AF370" s="147">
        <v>0</v>
      </c>
      <c r="AG370" s="147">
        <v>0</v>
      </c>
      <c r="AH370" s="147">
        <v>0</v>
      </c>
      <c r="AI370" s="147">
        <v>0</v>
      </c>
      <c r="AJ370" s="147">
        <v>0</v>
      </c>
      <c r="AK370" s="147">
        <v>0</v>
      </c>
      <c r="AL370" s="147">
        <v>0</v>
      </c>
      <c r="AM370" s="152">
        <v>45.3</v>
      </c>
      <c r="AN370" s="1"/>
      <c r="AO370" s="1"/>
      <c r="AP370" s="1"/>
      <c r="AQ370" s="1"/>
      <c r="AR370" s="1"/>
      <c r="AS370" s="1"/>
      <c r="AT370" s="1"/>
      <c r="AU370" s="1"/>
      <c r="AV370" s="1"/>
      <c r="AW370" s="148"/>
      <c r="AX370" s="148"/>
      <c r="BA370" s="149">
        <v>33.975000000000001</v>
      </c>
      <c r="BB370" s="149">
        <v>0</v>
      </c>
      <c r="BC370" s="149">
        <v>0</v>
      </c>
      <c r="BD370" s="149">
        <v>0</v>
      </c>
      <c r="BE370" s="149">
        <v>0</v>
      </c>
      <c r="BF370" s="149">
        <v>0</v>
      </c>
      <c r="BG370" s="149">
        <v>0</v>
      </c>
      <c r="BH370" s="149">
        <v>0</v>
      </c>
      <c r="BI370" s="149">
        <v>0</v>
      </c>
      <c r="BJ370" s="149">
        <v>0</v>
      </c>
      <c r="BK370" s="149">
        <v>0</v>
      </c>
      <c r="BL370" s="149">
        <v>0</v>
      </c>
      <c r="BM370" s="149">
        <v>0</v>
      </c>
      <c r="BN370" s="149">
        <v>0</v>
      </c>
    </row>
    <row r="371" spans="1:68">
      <c r="A371" s="1" t="s">
        <v>3583</v>
      </c>
      <c r="B371" s="1" t="s">
        <v>2249</v>
      </c>
      <c r="C371" s="1" t="s">
        <v>5209</v>
      </c>
      <c r="D371" s="1" t="s">
        <v>5158</v>
      </c>
      <c r="E371" s="145">
        <v>37286</v>
      </c>
      <c r="F371" s="145">
        <v>1</v>
      </c>
      <c r="G371" s="146">
        <v>39814</v>
      </c>
      <c r="H371" s="146">
        <v>40178</v>
      </c>
      <c r="I371" s="145">
        <v>2009</v>
      </c>
      <c r="J371" s="145">
        <v>12</v>
      </c>
      <c r="K371" s="145">
        <v>33</v>
      </c>
      <c r="Y371" s="147">
        <v>33</v>
      </c>
      <c r="Z371" s="147">
        <v>0</v>
      </c>
      <c r="AA371" s="147">
        <v>0</v>
      </c>
      <c r="AB371" s="147">
        <v>0</v>
      </c>
      <c r="AC371" s="147">
        <v>0</v>
      </c>
      <c r="AD371" s="147">
        <v>0</v>
      </c>
      <c r="AE371" s="147">
        <v>0</v>
      </c>
      <c r="AF371" s="147">
        <v>0</v>
      </c>
      <c r="AG371" s="147">
        <v>0</v>
      </c>
      <c r="AH371" s="147">
        <v>0</v>
      </c>
      <c r="AI371" s="147">
        <v>0</v>
      </c>
      <c r="AJ371" s="147">
        <v>0</v>
      </c>
      <c r="AK371" s="147">
        <v>0</v>
      </c>
      <c r="AL371" s="147">
        <v>0</v>
      </c>
      <c r="AM371" s="148">
        <v>32.9</v>
      </c>
      <c r="AN371" s="148"/>
      <c r="AO371" s="148"/>
      <c r="AP371" s="148"/>
      <c r="AQ371" s="148"/>
      <c r="AR371" s="148"/>
      <c r="AS371" s="148"/>
      <c r="AT371" s="148"/>
      <c r="AU371" s="148"/>
      <c r="AV371" s="148"/>
      <c r="AW371" s="148"/>
      <c r="AX371" s="148"/>
      <c r="BA371" s="149">
        <v>32.9</v>
      </c>
      <c r="BB371" s="149">
        <v>0</v>
      </c>
      <c r="BC371" s="149">
        <v>0</v>
      </c>
      <c r="BD371" s="149">
        <v>0</v>
      </c>
      <c r="BE371" s="149">
        <v>0</v>
      </c>
      <c r="BF371" s="149">
        <v>0</v>
      </c>
      <c r="BG371" s="149">
        <v>0</v>
      </c>
      <c r="BH371" s="149">
        <v>0</v>
      </c>
      <c r="BI371" s="149">
        <v>0</v>
      </c>
      <c r="BJ371" s="149">
        <v>0</v>
      </c>
      <c r="BK371" s="149">
        <v>0</v>
      </c>
      <c r="BL371" s="149">
        <v>0</v>
      </c>
      <c r="BM371" s="149">
        <v>0</v>
      </c>
      <c r="BN371" s="149">
        <v>0</v>
      </c>
    </row>
    <row r="372" spans="1:68">
      <c r="A372" s="1" t="s">
        <v>4617</v>
      </c>
      <c r="B372" s="1" t="s">
        <v>2249</v>
      </c>
      <c r="C372" s="1" t="s">
        <v>5209</v>
      </c>
      <c r="D372" s="1" t="s">
        <v>5158</v>
      </c>
      <c r="E372" s="145">
        <v>37288</v>
      </c>
      <c r="F372" s="145">
        <v>2</v>
      </c>
      <c r="G372" s="146">
        <v>39814</v>
      </c>
      <c r="H372" s="146">
        <v>40178</v>
      </c>
      <c r="I372" s="145">
        <v>2009</v>
      </c>
      <c r="J372" s="145">
        <v>12</v>
      </c>
      <c r="K372" s="145">
        <v>70</v>
      </c>
      <c r="Y372" s="147">
        <v>70</v>
      </c>
      <c r="Z372" s="147">
        <v>0</v>
      </c>
      <c r="AA372" s="147">
        <v>0</v>
      </c>
      <c r="AB372" s="147">
        <v>0</v>
      </c>
      <c r="AC372" s="147">
        <v>0</v>
      </c>
      <c r="AD372" s="147">
        <v>0</v>
      </c>
      <c r="AE372" s="147">
        <v>0</v>
      </c>
      <c r="AF372" s="147">
        <v>0</v>
      </c>
      <c r="AG372" s="147">
        <v>0</v>
      </c>
      <c r="AH372" s="147">
        <v>0</v>
      </c>
      <c r="AI372" s="147">
        <v>0</v>
      </c>
      <c r="AJ372" s="147">
        <v>0</v>
      </c>
      <c r="AK372" s="147">
        <v>0</v>
      </c>
      <c r="AL372" s="147">
        <v>0</v>
      </c>
      <c r="AM372" s="148">
        <v>71.099999999999994</v>
      </c>
      <c r="AN372" s="148"/>
      <c r="AO372" s="148"/>
      <c r="AP372" s="148"/>
      <c r="AQ372" s="148"/>
      <c r="AR372" s="148"/>
      <c r="AS372" s="148"/>
      <c r="AT372" s="148"/>
      <c r="AU372" s="148"/>
      <c r="AV372" s="148"/>
      <c r="AW372" s="148"/>
      <c r="AX372" s="148"/>
      <c r="BA372" s="149">
        <v>71.099999999999994</v>
      </c>
      <c r="BB372" s="149">
        <v>0</v>
      </c>
      <c r="BC372" s="149">
        <v>0</v>
      </c>
      <c r="BD372" s="149">
        <v>0</v>
      </c>
      <c r="BE372" s="149">
        <v>0</v>
      </c>
      <c r="BF372" s="149">
        <v>0</v>
      </c>
      <c r="BG372" s="149">
        <v>0</v>
      </c>
      <c r="BH372" s="149">
        <v>0</v>
      </c>
      <c r="BI372" s="149">
        <v>0</v>
      </c>
      <c r="BJ372" s="149">
        <v>0</v>
      </c>
      <c r="BK372" s="149">
        <v>0</v>
      </c>
      <c r="BL372" s="149">
        <v>0</v>
      </c>
      <c r="BM372" s="149">
        <v>0</v>
      </c>
      <c r="BN372" s="149">
        <v>0</v>
      </c>
      <c r="BO372" s="144">
        <v>10</v>
      </c>
      <c r="BP372" s="144" t="s">
        <v>5214</v>
      </c>
    </row>
    <row r="373" spans="1:68">
      <c r="A373" s="1" t="s">
        <v>3583</v>
      </c>
      <c r="B373" s="1" t="s">
        <v>2250</v>
      </c>
      <c r="C373" s="1" t="s">
        <v>5209</v>
      </c>
      <c r="D373" s="1" t="s">
        <v>5158</v>
      </c>
      <c r="E373" s="145">
        <v>37290</v>
      </c>
      <c r="F373" s="145">
        <v>2</v>
      </c>
      <c r="G373" s="146">
        <v>39814</v>
      </c>
      <c r="H373" s="146">
        <v>40178</v>
      </c>
      <c r="I373" s="145">
        <v>2009</v>
      </c>
      <c r="J373" s="145">
        <v>12</v>
      </c>
      <c r="K373" s="145">
        <v>66</v>
      </c>
      <c r="Y373" s="147">
        <v>66</v>
      </c>
      <c r="Z373" s="147">
        <v>0</v>
      </c>
      <c r="AA373" s="147">
        <v>0</v>
      </c>
      <c r="AB373" s="147">
        <v>0</v>
      </c>
      <c r="AC373" s="147">
        <v>0</v>
      </c>
      <c r="AD373" s="147">
        <v>0</v>
      </c>
      <c r="AE373" s="147">
        <v>0</v>
      </c>
      <c r="AF373" s="147">
        <v>0</v>
      </c>
      <c r="AG373" s="147">
        <v>0</v>
      </c>
      <c r="AH373" s="147">
        <v>0</v>
      </c>
      <c r="AI373" s="147">
        <v>0</v>
      </c>
      <c r="AJ373" s="147">
        <v>0</v>
      </c>
      <c r="AK373" s="147">
        <v>0</v>
      </c>
      <c r="AL373" s="147">
        <v>0</v>
      </c>
      <c r="AM373" s="148">
        <v>66</v>
      </c>
      <c r="AN373" s="148"/>
      <c r="AO373" s="148"/>
      <c r="AP373" s="148"/>
      <c r="AQ373" s="148"/>
      <c r="AR373" s="148"/>
      <c r="AS373" s="148"/>
      <c r="AT373" s="148"/>
      <c r="AU373" s="148"/>
      <c r="AV373" s="148"/>
      <c r="AW373" s="148"/>
      <c r="AX373" s="148"/>
      <c r="BA373" s="149">
        <v>66</v>
      </c>
      <c r="BB373" s="149">
        <v>0</v>
      </c>
      <c r="BC373" s="149">
        <v>0</v>
      </c>
      <c r="BD373" s="149">
        <v>0</v>
      </c>
      <c r="BE373" s="149">
        <v>0</v>
      </c>
      <c r="BF373" s="149">
        <v>0</v>
      </c>
      <c r="BG373" s="149">
        <v>0</v>
      </c>
      <c r="BH373" s="149">
        <v>0</v>
      </c>
      <c r="BI373" s="149">
        <v>0</v>
      </c>
      <c r="BJ373" s="149">
        <v>0</v>
      </c>
      <c r="BK373" s="149">
        <v>0</v>
      </c>
      <c r="BL373" s="149">
        <v>0</v>
      </c>
      <c r="BM373" s="149">
        <v>0</v>
      </c>
      <c r="BN373" s="149">
        <v>0</v>
      </c>
    </row>
    <row r="374" spans="1:68">
      <c r="A374" s="1" t="s">
        <v>3583</v>
      </c>
      <c r="B374" s="1" t="s">
        <v>2249</v>
      </c>
      <c r="C374" s="1" t="s">
        <v>5209</v>
      </c>
      <c r="D374" s="1" t="s">
        <v>5158</v>
      </c>
      <c r="E374" s="145">
        <v>37291</v>
      </c>
      <c r="F374" s="145" t="s">
        <v>5160</v>
      </c>
      <c r="G374" s="146">
        <v>39814</v>
      </c>
      <c r="H374" s="146">
        <v>40178</v>
      </c>
      <c r="I374" s="145">
        <v>2009</v>
      </c>
      <c r="J374" s="145">
        <v>12</v>
      </c>
      <c r="K374" s="145">
        <v>72</v>
      </c>
      <c r="Y374" s="147">
        <v>72</v>
      </c>
      <c r="Z374" s="147">
        <v>0</v>
      </c>
      <c r="AA374" s="147">
        <v>0</v>
      </c>
      <c r="AB374" s="147">
        <v>0</v>
      </c>
      <c r="AC374" s="147">
        <v>0</v>
      </c>
      <c r="AD374" s="147">
        <v>0</v>
      </c>
      <c r="AE374" s="147">
        <v>0</v>
      </c>
      <c r="AF374" s="147">
        <v>0</v>
      </c>
      <c r="AG374" s="147">
        <v>0</v>
      </c>
      <c r="AH374" s="147">
        <v>0</v>
      </c>
      <c r="AI374" s="147">
        <v>0</v>
      </c>
      <c r="AJ374" s="147">
        <v>0</v>
      </c>
      <c r="AK374" s="147">
        <v>0</v>
      </c>
      <c r="AL374" s="147">
        <v>0</v>
      </c>
      <c r="AM374" s="148">
        <v>72.7</v>
      </c>
      <c r="AN374" s="148"/>
      <c r="AO374" s="148">
        <v>0.5</v>
      </c>
      <c r="AP374" s="148"/>
      <c r="AQ374" s="148"/>
      <c r="AR374" s="148"/>
      <c r="AS374" s="148"/>
      <c r="AT374" s="148"/>
      <c r="AU374" s="148"/>
      <c r="AV374" s="148"/>
      <c r="AW374" s="148"/>
      <c r="AX374" s="148"/>
      <c r="BA374" s="149">
        <v>72.7</v>
      </c>
      <c r="BB374" s="149">
        <v>0</v>
      </c>
      <c r="BC374" s="149">
        <v>0.5</v>
      </c>
      <c r="BD374" s="149">
        <v>0</v>
      </c>
      <c r="BE374" s="149">
        <v>0</v>
      </c>
      <c r="BF374" s="149">
        <v>0</v>
      </c>
      <c r="BG374" s="149">
        <v>0</v>
      </c>
      <c r="BH374" s="149">
        <v>0</v>
      </c>
      <c r="BI374" s="149">
        <v>0</v>
      </c>
      <c r="BJ374" s="149">
        <v>0</v>
      </c>
      <c r="BK374" s="149">
        <v>0</v>
      </c>
      <c r="BL374" s="149">
        <v>0</v>
      </c>
      <c r="BM374" s="149">
        <v>0</v>
      </c>
      <c r="BN374" s="149">
        <v>0</v>
      </c>
    </row>
    <row r="375" spans="1:68">
      <c r="A375" s="1" t="s">
        <v>3583</v>
      </c>
      <c r="B375" s="1" t="s">
        <v>2249</v>
      </c>
      <c r="C375" s="1" t="s">
        <v>5209</v>
      </c>
      <c r="D375" s="1" t="s">
        <v>5158</v>
      </c>
      <c r="E375" s="145">
        <v>37292</v>
      </c>
      <c r="F375" s="145">
        <v>1</v>
      </c>
      <c r="G375" s="146">
        <v>39814</v>
      </c>
      <c r="H375" s="146">
        <v>40178</v>
      </c>
      <c r="I375" s="145">
        <v>2009</v>
      </c>
      <c r="J375" s="145">
        <v>12</v>
      </c>
      <c r="K375" s="145">
        <v>34</v>
      </c>
      <c r="Y375" s="147">
        <v>34</v>
      </c>
      <c r="Z375" s="147">
        <v>0</v>
      </c>
      <c r="AA375" s="147">
        <v>0</v>
      </c>
      <c r="AB375" s="147">
        <v>0</v>
      </c>
      <c r="AC375" s="147">
        <v>0</v>
      </c>
      <c r="AD375" s="147">
        <v>0</v>
      </c>
      <c r="AE375" s="147">
        <v>0</v>
      </c>
      <c r="AF375" s="147">
        <v>0</v>
      </c>
      <c r="AG375" s="147">
        <v>0</v>
      </c>
      <c r="AH375" s="147">
        <v>0</v>
      </c>
      <c r="AI375" s="147">
        <v>0</v>
      </c>
      <c r="AJ375" s="147">
        <v>0</v>
      </c>
      <c r="AK375" s="147">
        <v>0</v>
      </c>
      <c r="AL375" s="147">
        <v>0</v>
      </c>
      <c r="AM375" s="148">
        <v>33.700000000000003</v>
      </c>
      <c r="AN375" s="148"/>
      <c r="AO375" s="148">
        <v>0.2</v>
      </c>
      <c r="AP375" s="148"/>
      <c r="AQ375" s="148"/>
      <c r="AR375" s="148"/>
      <c r="AS375" s="148"/>
      <c r="AT375" s="148"/>
      <c r="AU375" s="148"/>
      <c r="AV375" s="148"/>
      <c r="AW375" s="148"/>
      <c r="AX375" s="148"/>
      <c r="BA375" s="149">
        <v>33.700000000000003</v>
      </c>
      <c r="BB375" s="149">
        <v>0</v>
      </c>
      <c r="BC375" s="149">
        <v>0.2</v>
      </c>
      <c r="BD375" s="149">
        <v>0</v>
      </c>
      <c r="BE375" s="149">
        <v>0</v>
      </c>
      <c r="BF375" s="149">
        <v>0</v>
      </c>
      <c r="BG375" s="149">
        <v>0</v>
      </c>
      <c r="BH375" s="149">
        <v>0</v>
      </c>
      <c r="BI375" s="149">
        <v>0</v>
      </c>
      <c r="BJ375" s="149">
        <v>0</v>
      </c>
      <c r="BK375" s="149">
        <v>0</v>
      </c>
      <c r="BL375" s="149">
        <v>0</v>
      </c>
      <c r="BM375" s="149">
        <v>0</v>
      </c>
      <c r="BN375" s="149">
        <v>0</v>
      </c>
    </row>
    <row r="376" spans="1:68">
      <c r="A376" s="1" t="s">
        <v>3436</v>
      </c>
      <c r="B376" s="1" t="s">
        <v>2249</v>
      </c>
      <c r="C376" s="1" t="s">
        <v>5209</v>
      </c>
      <c r="D376" s="1" t="s">
        <v>5158</v>
      </c>
      <c r="E376" s="145">
        <v>37293</v>
      </c>
      <c r="F376" s="145">
        <v>1</v>
      </c>
      <c r="G376" s="146">
        <v>39814</v>
      </c>
      <c r="H376" s="146">
        <v>40178</v>
      </c>
      <c r="I376" s="145">
        <v>2009</v>
      </c>
      <c r="J376" s="145">
        <v>12</v>
      </c>
      <c r="K376" s="145">
        <v>33</v>
      </c>
      <c r="Y376" s="147">
        <v>33</v>
      </c>
      <c r="Z376" s="147">
        <v>0</v>
      </c>
      <c r="AA376" s="147">
        <v>0</v>
      </c>
      <c r="AB376" s="147">
        <v>0</v>
      </c>
      <c r="AC376" s="147">
        <v>0</v>
      </c>
      <c r="AD376" s="147">
        <v>0</v>
      </c>
      <c r="AE376" s="147">
        <v>0</v>
      </c>
      <c r="AF376" s="147">
        <v>0</v>
      </c>
      <c r="AG376" s="147">
        <v>0</v>
      </c>
      <c r="AH376" s="147">
        <v>0</v>
      </c>
      <c r="AI376" s="147">
        <v>0</v>
      </c>
      <c r="AJ376" s="147">
        <v>0</v>
      </c>
      <c r="AK376" s="147">
        <v>0</v>
      </c>
      <c r="AL376" s="147">
        <v>0</v>
      </c>
      <c r="AM376" s="148">
        <v>33.1</v>
      </c>
      <c r="AN376" s="148"/>
      <c r="AO376" s="148"/>
      <c r="AP376" s="148"/>
      <c r="AQ376" s="148"/>
      <c r="AR376" s="148"/>
      <c r="AS376" s="148"/>
      <c r="AT376" s="148"/>
      <c r="AU376" s="148"/>
      <c r="AV376" s="148"/>
      <c r="AW376" s="148"/>
      <c r="AX376" s="148"/>
      <c r="BA376" s="149">
        <v>33.1</v>
      </c>
      <c r="BB376" s="149">
        <v>0</v>
      </c>
      <c r="BC376" s="149">
        <v>0</v>
      </c>
      <c r="BD376" s="149">
        <v>0</v>
      </c>
      <c r="BE376" s="149">
        <v>0</v>
      </c>
      <c r="BF376" s="149">
        <v>0</v>
      </c>
      <c r="BG376" s="149">
        <v>0</v>
      </c>
      <c r="BH376" s="149">
        <v>0</v>
      </c>
      <c r="BI376" s="149">
        <v>0</v>
      </c>
      <c r="BJ376" s="149">
        <v>0</v>
      </c>
      <c r="BK376" s="149">
        <v>0</v>
      </c>
      <c r="BL376" s="149">
        <v>0</v>
      </c>
      <c r="BM376" s="149">
        <v>0</v>
      </c>
      <c r="BN376" s="149">
        <v>0</v>
      </c>
    </row>
    <row r="377" spans="1:68">
      <c r="A377" s="1" t="s">
        <v>2130</v>
      </c>
      <c r="B377" s="1" t="s">
        <v>2249</v>
      </c>
      <c r="C377" s="1" t="s">
        <v>5209</v>
      </c>
      <c r="D377" s="1" t="s">
        <v>5158</v>
      </c>
      <c r="E377" s="145">
        <v>37294</v>
      </c>
      <c r="F377" s="145">
        <v>1</v>
      </c>
      <c r="G377" s="146">
        <v>39814</v>
      </c>
      <c r="H377" s="146">
        <v>40178</v>
      </c>
      <c r="I377" s="145">
        <v>2009</v>
      </c>
      <c r="J377" s="145">
        <v>12</v>
      </c>
      <c r="K377" s="145">
        <v>33</v>
      </c>
      <c r="Y377" s="147">
        <v>33</v>
      </c>
      <c r="Z377" s="147">
        <v>0</v>
      </c>
      <c r="AA377" s="147">
        <v>0</v>
      </c>
      <c r="AB377" s="147">
        <v>0</v>
      </c>
      <c r="AC377" s="147">
        <v>0</v>
      </c>
      <c r="AD377" s="147">
        <v>0</v>
      </c>
      <c r="AE377" s="147">
        <v>0</v>
      </c>
      <c r="AF377" s="147">
        <v>0</v>
      </c>
      <c r="AG377" s="147">
        <v>0</v>
      </c>
      <c r="AH377" s="147">
        <v>0</v>
      </c>
      <c r="AI377" s="147">
        <v>0</v>
      </c>
      <c r="AJ377" s="147">
        <v>0</v>
      </c>
      <c r="AK377" s="147">
        <v>0</v>
      </c>
      <c r="AL377" s="147">
        <v>0</v>
      </c>
      <c r="AM377" s="148">
        <v>33.200000000000003</v>
      </c>
      <c r="AN377" s="148"/>
      <c r="AO377" s="148"/>
      <c r="AP377" s="148"/>
      <c r="AQ377" s="148"/>
      <c r="AR377" s="148"/>
      <c r="AS377" s="148"/>
      <c r="AT377" s="148"/>
      <c r="AU377" s="148"/>
      <c r="AV377" s="148"/>
      <c r="AW377" s="148"/>
      <c r="AX377" s="148"/>
      <c r="BA377" s="149">
        <v>33.200000000000003</v>
      </c>
      <c r="BB377" s="149">
        <v>0</v>
      </c>
      <c r="BC377" s="149">
        <v>0</v>
      </c>
      <c r="BD377" s="149">
        <v>0</v>
      </c>
      <c r="BE377" s="149">
        <v>0</v>
      </c>
      <c r="BF377" s="149">
        <v>0</v>
      </c>
      <c r="BG377" s="149">
        <v>0</v>
      </c>
      <c r="BH377" s="149">
        <v>0</v>
      </c>
      <c r="BI377" s="149">
        <v>0</v>
      </c>
      <c r="BJ377" s="149">
        <v>0</v>
      </c>
      <c r="BK377" s="149">
        <v>0</v>
      </c>
      <c r="BL377" s="149">
        <v>0</v>
      </c>
      <c r="BM377" s="149">
        <v>0</v>
      </c>
      <c r="BN377" s="149">
        <v>0</v>
      </c>
    </row>
    <row r="378" spans="1:68">
      <c r="A378" s="1" t="s">
        <v>3436</v>
      </c>
      <c r="B378" s="1" t="s">
        <v>2249</v>
      </c>
      <c r="C378" s="1" t="s">
        <v>5209</v>
      </c>
      <c r="D378" s="1" t="s">
        <v>5158</v>
      </c>
      <c r="E378" s="145">
        <v>37295</v>
      </c>
      <c r="F378" s="145">
        <v>1</v>
      </c>
      <c r="G378" s="146">
        <v>39814</v>
      </c>
      <c r="H378" s="146">
        <v>40178</v>
      </c>
      <c r="I378" s="145">
        <v>2009</v>
      </c>
      <c r="J378" s="145">
        <v>12</v>
      </c>
      <c r="K378" s="145">
        <v>35</v>
      </c>
      <c r="Y378" s="147">
        <v>35</v>
      </c>
      <c r="Z378" s="147">
        <v>0</v>
      </c>
      <c r="AA378" s="147">
        <v>0</v>
      </c>
      <c r="AB378" s="147">
        <v>0</v>
      </c>
      <c r="AC378" s="147">
        <v>0</v>
      </c>
      <c r="AD378" s="147">
        <v>0</v>
      </c>
      <c r="AE378" s="147">
        <v>0</v>
      </c>
      <c r="AF378" s="147">
        <v>0</v>
      </c>
      <c r="AG378" s="147">
        <v>0</v>
      </c>
      <c r="AH378" s="147">
        <v>0</v>
      </c>
      <c r="AI378" s="147">
        <v>0</v>
      </c>
      <c r="AJ378" s="147">
        <v>0</v>
      </c>
      <c r="AK378" s="147">
        <v>0</v>
      </c>
      <c r="AL378" s="147">
        <v>0</v>
      </c>
      <c r="AM378" s="148">
        <v>35</v>
      </c>
      <c r="AN378" s="148"/>
      <c r="AO378" s="148">
        <v>0.9</v>
      </c>
      <c r="AP378" s="148"/>
      <c r="AQ378" s="148"/>
      <c r="AR378" s="148"/>
      <c r="AS378" s="148"/>
      <c r="AT378" s="148"/>
      <c r="AU378" s="148"/>
      <c r="AV378" s="148"/>
      <c r="AW378" s="148"/>
      <c r="AX378" s="148"/>
      <c r="BA378" s="149">
        <v>35</v>
      </c>
      <c r="BB378" s="149">
        <v>0</v>
      </c>
      <c r="BC378" s="149">
        <v>0.9</v>
      </c>
      <c r="BD378" s="149">
        <v>0</v>
      </c>
      <c r="BE378" s="149">
        <v>0</v>
      </c>
      <c r="BF378" s="149">
        <v>0</v>
      </c>
      <c r="BG378" s="149">
        <v>0</v>
      </c>
      <c r="BH378" s="149">
        <v>0</v>
      </c>
      <c r="BI378" s="149">
        <v>0</v>
      </c>
      <c r="BJ378" s="149">
        <v>0</v>
      </c>
      <c r="BK378" s="149">
        <v>0</v>
      </c>
      <c r="BL378" s="149">
        <v>0</v>
      </c>
      <c r="BM378" s="149">
        <v>0</v>
      </c>
      <c r="BN378" s="149">
        <v>0</v>
      </c>
      <c r="BO378" s="144">
        <v>2</v>
      </c>
      <c r="BP378" s="144" t="s">
        <v>5172</v>
      </c>
    </row>
    <row r="379" spans="1:68">
      <c r="A379" s="1" t="s">
        <v>2027</v>
      </c>
      <c r="B379" s="1" t="s">
        <v>2249</v>
      </c>
      <c r="C379" s="1" t="s">
        <v>5209</v>
      </c>
      <c r="D379" s="1" t="s">
        <v>5158</v>
      </c>
      <c r="E379" s="145">
        <v>37296</v>
      </c>
      <c r="F379" s="145" t="s">
        <v>5160</v>
      </c>
      <c r="G379" s="146">
        <v>39814</v>
      </c>
      <c r="H379" s="146">
        <v>39903</v>
      </c>
      <c r="I379" s="145">
        <v>2009</v>
      </c>
      <c r="J379" s="145">
        <v>3</v>
      </c>
      <c r="K379" s="145">
        <v>44</v>
      </c>
      <c r="Y379" s="147">
        <v>11</v>
      </c>
      <c r="Z379" s="147">
        <v>0</v>
      </c>
      <c r="AA379" s="147">
        <v>0</v>
      </c>
      <c r="AB379" s="147">
        <v>0</v>
      </c>
      <c r="AC379" s="147">
        <v>0</v>
      </c>
      <c r="AD379" s="147">
        <v>0</v>
      </c>
      <c r="AE379" s="147">
        <v>0</v>
      </c>
      <c r="AF379" s="147">
        <v>0</v>
      </c>
      <c r="AG379" s="147">
        <v>0</v>
      </c>
      <c r="AH379" s="147">
        <v>0</v>
      </c>
      <c r="AI379" s="147">
        <v>0</v>
      </c>
      <c r="AJ379" s="147">
        <v>0</v>
      </c>
      <c r="AK379" s="147">
        <v>0</v>
      </c>
      <c r="AL379" s="147">
        <v>0</v>
      </c>
      <c r="AM379" s="148">
        <v>40.799999999999997</v>
      </c>
      <c r="AN379" s="148"/>
      <c r="AO379" s="148">
        <v>0.3</v>
      </c>
      <c r="AP379" s="148"/>
      <c r="AQ379" s="148"/>
      <c r="AR379" s="148"/>
      <c r="AS379" s="148"/>
      <c r="AT379" s="148"/>
      <c r="AU379" s="148"/>
      <c r="AV379" s="148"/>
      <c r="AW379" s="1"/>
      <c r="AX379" s="1"/>
      <c r="BA379" s="149">
        <v>10.199999999999999</v>
      </c>
      <c r="BB379" s="149">
        <v>0</v>
      </c>
      <c r="BC379" s="149">
        <v>7.4999999999999997E-2</v>
      </c>
      <c r="BD379" s="149">
        <v>0</v>
      </c>
      <c r="BE379" s="149">
        <v>0</v>
      </c>
      <c r="BF379" s="149">
        <v>0</v>
      </c>
      <c r="BG379" s="149">
        <v>0</v>
      </c>
      <c r="BH379" s="149">
        <v>0</v>
      </c>
      <c r="BI379" s="149">
        <v>0</v>
      </c>
      <c r="BJ379" s="149">
        <v>0</v>
      </c>
      <c r="BK379" s="149">
        <v>0</v>
      </c>
      <c r="BL379" s="149">
        <v>0</v>
      </c>
      <c r="BM379" s="149">
        <v>0</v>
      </c>
      <c r="BN379" s="149">
        <v>0</v>
      </c>
      <c r="BO379" s="144">
        <v>2</v>
      </c>
      <c r="BP379" s="144" t="s">
        <v>5172</v>
      </c>
    </row>
    <row r="380" spans="1:68">
      <c r="A380" s="1" t="s">
        <v>2027</v>
      </c>
      <c r="B380" s="1" t="s">
        <v>2249</v>
      </c>
      <c r="C380" s="1" t="s">
        <v>5209</v>
      </c>
      <c r="D380" s="1" t="s">
        <v>5158</v>
      </c>
      <c r="E380" s="145">
        <v>37296</v>
      </c>
      <c r="F380" s="145">
        <v>1</v>
      </c>
      <c r="G380" s="146">
        <v>39904</v>
      </c>
      <c r="H380" s="146">
        <v>40178</v>
      </c>
      <c r="I380" s="145">
        <v>2009</v>
      </c>
      <c r="J380" s="145">
        <v>9</v>
      </c>
      <c r="K380" s="145">
        <v>40</v>
      </c>
      <c r="Y380" s="147">
        <v>30</v>
      </c>
      <c r="Z380" s="147">
        <v>0</v>
      </c>
      <c r="AA380" s="147">
        <v>0</v>
      </c>
      <c r="AB380" s="147">
        <v>0</v>
      </c>
      <c r="AC380" s="147">
        <v>0</v>
      </c>
      <c r="AD380" s="147">
        <v>0</v>
      </c>
      <c r="AE380" s="147">
        <v>0</v>
      </c>
      <c r="AF380" s="147">
        <v>0</v>
      </c>
      <c r="AG380" s="147">
        <v>0</v>
      </c>
      <c r="AH380" s="147">
        <v>0</v>
      </c>
      <c r="AI380" s="147">
        <v>0</v>
      </c>
      <c r="AJ380" s="147">
        <v>0</v>
      </c>
      <c r="AK380" s="147">
        <v>0</v>
      </c>
      <c r="AL380" s="147">
        <v>0</v>
      </c>
      <c r="AM380" s="152">
        <v>40.799999999999997</v>
      </c>
      <c r="AN380" s="1"/>
      <c r="AO380" s="152">
        <v>0.3</v>
      </c>
      <c r="AP380" s="1"/>
      <c r="AQ380" s="1"/>
      <c r="AR380" s="1"/>
      <c r="AS380" s="1"/>
      <c r="AT380" s="1"/>
      <c r="AU380" s="1"/>
      <c r="AV380" s="1"/>
      <c r="AW380" s="1"/>
      <c r="AX380" s="1"/>
      <c r="BA380" s="149">
        <v>30.6</v>
      </c>
      <c r="BB380" s="149">
        <v>0</v>
      </c>
      <c r="BC380" s="149">
        <v>0.22500000000000001</v>
      </c>
      <c r="BD380" s="149">
        <v>0</v>
      </c>
      <c r="BE380" s="149">
        <v>0</v>
      </c>
      <c r="BF380" s="149">
        <v>0</v>
      </c>
      <c r="BG380" s="149">
        <v>0</v>
      </c>
      <c r="BH380" s="149">
        <v>0</v>
      </c>
      <c r="BI380" s="149">
        <v>0</v>
      </c>
      <c r="BJ380" s="149">
        <v>0</v>
      </c>
      <c r="BK380" s="149">
        <v>0</v>
      </c>
      <c r="BL380" s="149">
        <v>0</v>
      </c>
      <c r="BM380" s="149">
        <v>0</v>
      </c>
      <c r="BN380" s="149">
        <v>0</v>
      </c>
    </row>
    <row r="381" spans="1:68">
      <c r="A381" s="1" t="s">
        <v>2130</v>
      </c>
      <c r="B381" s="1" t="s">
        <v>2249</v>
      </c>
      <c r="C381" s="1" t="s">
        <v>5209</v>
      </c>
      <c r="D381" s="1" t="s">
        <v>5158</v>
      </c>
      <c r="E381" s="145">
        <v>37297</v>
      </c>
      <c r="F381" s="145">
        <v>9</v>
      </c>
      <c r="G381" s="146">
        <v>39814</v>
      </c>
      <c r="H381" s="146">
        <v>40178</v>
      </c>
      <c r="I381" s="145">
        <v>2009</v>
      </c>
      <c r="J381" s="145">
        <v>12</v>
      </c>
      <c r="K381" s="145">
        <v>44</v>
      </c>
      <c r="Y381" s="147">
        <v>44</v>
      </c>
      <c r="Z381" s="147">
        <v>0</v>
      </c>
      <c r="AA381" s="147">
        <v>0</v>
      </c>
      <c r="AB381" s="147">
        <v>0</v>
      </c>
      <c r="AC381" s="147">
        <v>0</v>
      </c>
      <c r="AD381" s="147">
        <v>0</v>
      </c>
      <c r="AE381" s="147">
        <v>0</v>
      </c>
      <c r="AF381" s="147">
        <v>0</v>
      </c>
      <c r="AG381" s="147">
        <v>0</v>
      </c>
      <c r="AH381" s="147">
        <v>0</v>
      </c>
      <c r="AI381" s="147">
        <v>0</v>
      </c>
      <c r="AJ381" s="147">
        <v>0</v>
      </c>
      <c r="AK381" s="147">
        <v>0</v>
      </c>
      <c r="AL381" s="147">
        <v>0</v>
      </c>
      <c r="AM381" s="148">
        <v>44.6</v>
      </c>
      <c r="AN381" s="148"/>
      <c r="AO381" s="148"/>
      <c r="AP381" s="148"/>
      <c r="AQ381" s="148"/>
      <c r="AR381" s="148"/>
      <c r="AS381" s="148"/>
      <c r="AT381" s="148"/>
      <c r="AU381" s="148"/>
      <c r="AV381" s="148"/>
      <c r="AW381" s="148"/>
      <c r="AX381" s="148"/>
      <c r="BA381" s="149">
        <v>44.6</v>
      </c>
      <c r="BB381" s="149">
        <v>0</v>
      </c>
      <c r="BC381" s="149">
        <v>0</v>
      </c>
      <c r="BD381" s="149">
        <v>0</v>
      </c>
      <c r="BE381" s="149">
        <v>0</v>
      </c>
      <c r="BF381" s="149">
        <v>0</v>
      </c>
      <c r="BG381" s="149">
        <v>0</v>
      </c>
      <c r="BH381" s="149">
        <v>0</v>
      </c>
      <c r="BI381" s="149">
        <v>0</v>
      </c>
      <c r="BJ381" s="149">
        <v>0</v>
      </c>
      <c r="BK381" s="149">
        <v>0</v>
      </c>
      <c r="BL381" s="149">
        <v>0</v>
      </c>
      <c r="BM381" s="149">
        <v>0</v>
      </c>
      <c r="BN381" s="149">
        <v>0</v>
      </c>
    </row>
    <row r="382" spans="1:68">
      <c r="A382" s="1" t="s">
        <v>3166</v>
      </c>
      <c r="B382" s="1" t="s">
        <v>2249</v>
      </c>
      <c r="C382" s="1" t="s">
        <v>5209</v>
      </c>
      <c r="D382" s="1" t="s">
        <v>5158</v>
      </c>
      <c r="E382" s="145">
        <v>37298</v>
      </c>
      <c r="F382" s="145">
        <v>1</v>
      </c>
      <c r="G382" s="146">
        <v>39814</v>
      </c>
      <c r="H382" s="146">
        <v>40178</v>
      </c>
      <c r="I382" s="145">
        <v>2009</v>
      </c>
      <c r="J382" s="145">
        <v>12</v>
      </c>
      <c r="K382" s="145">
        <v>44</v>
      </c>
      <c r="Y382" s="147">
        <v>44</v>
      </c>
      <c r="Z382" s="147">
        <v>0</v>
      </c>
      <c r="AA382" s="147">
        <v>0</v>
      </c>
      <c r="AB382" s="147">
        <v>0</v>
      </c>
      <c r="AC382" s="147">
        <v>0</v>
      </c>
      <c r="AD382" s="147">
        <v>0</v>
      </c>
      <c r="AE382" s="147">
        <v>0</v>
      </c>
      <c r="AF382" s="147">
        <v>0</v>
      </c>
      <c r="AG382" s="147">
        <v>0</v>
      </c>
      <c r="AH382" s="147">
        <v>0</v>
      </c>
      <c r="AI382" s="147">
        <v>0</v>
      </c>
      <c r="AJ382" s="147">
        <v>0</v>
      </c>
      <c r="AK382" s="147">
        <v>0</v>
      </c>
      <c r="AL382" s="147">
        <v>0</v>
      </c>
      <c r="AM382" s="148">
        <v>44.6</v>
      </c>
      <c r="AN382" s="148"/>
      <c r="AO382" s="148">
        <v>0.1</v>
      </c>
      <c r="AP382" s="148"/>
      <c r="AQ382" s="148"/>
      <c r="AR382" s="148"/>
      <c r="AS382" s="148"/>
      <c r="AT382" s="148"/>
      <c r="AU382" s="148"/>
      <c r="AV382" s="148"/>
      <c r="AW382" s="148"/>
      <c r="AX382" s="148"/>
      <c r="BA382" s="149">
        <v>44.6</v>
      </c>
      <c r="BB382" s="149">
        <v>0</v>
      </c>
      <c r="BC382" s="149">
        <v>0.1</v>
      </c>
      <c r="BD382" s="149">
        <v>0</v>
      </c>
      <c r="BE382" s="149">
        <v>0</v>
      </c>
      <c r="BF382" s="149">
        <v>0</v>
      </c>
      <c r="BG382" s="149">
        <v>0</v>
      </c>
      <c r="BH382" s="149">
        <v>0</v>
      </c>
      <c r="BI382" s="149">
        <v>0</v>
      </c>
      <c r="BJ382" s="149">
        <v>0</v>
      </c>
      <c r="BK382" s="149">
        <v>0</v>
      </c>
      <c r="BL382" s="149">
        <v>0</v>
      </c>
      <c r="BM382" s="149">
        <v>0</v>
      </c>
      <c r="BN382" s="149">
        <v>0</v>
      </c>
    </row>
    <row r="383" spans="1:68">
      <c r="A383" s="1" t="s">
        <v>2130</v>
      </c>
      <c r="B383" s="1" t="s">
        <v>2251</v>
      </c>
      <c r="C383" s="1" t="s">
        <v>5209</v>
      </c>
      <c r="D383" s="1" t="s">
        <v>5158</v>
      </c>
      <c r="E383" s="145">
        <v>37300</v>
      </c>
      <c r="F383" s="145">
        <v>2</v>
      </c>
      <c r="G383" s="146">
        <v>39814</v>
      </c>
      <c r="H383" s="146">
        <v>40178</v>
      </c>
      <c r="I383" s="145">
        <v>2009</v>
      </c>
      <c r="J383" s="145">
        <v>12</v>
      </c>
      <c r="M383" s="145">
        <v>44</v>
      </c>
      <c r="Y383" s="147">
        <v>0</v>
      </c>
      <c r="Z383" s="147">
        <v>0</v>
      </c>
      <c r="AA383" s="147">
        <v>44</v>
      </c>
      <c r="AB383" s="147">
        <v>0</v>
      </c>
      <c r="AC383" s="147">
        <v>0</v>
      </c>
      <c r="AD383" s="147">
        <v>0</v>
      </c>
      <c r="AE383" s="147">
        <v>0</v>
      </c>
      <c r="AF383" s="147">
        <v>0</v>
      </c>
      <c r="AG383" s="147">
        <v>0</v>
      </c>
      <c r="AH383" s="147">
        <v>0</v>
      </c>
      <c r="AI383" s="147">
        <v>0</v>
      </c>
      <c r="AJ383" s="147">
        <v>0</v>
      </c>
      <c r="AK383" s="147">
        <v>0</v>
      </c>
      <c r="AL383" s="147">
        <v>0</v>
      </c>
      <c r="AM383" s="148">
        <v>1.5</v>
      </c>
      <c r="AN383" s="148"/>
      <c r="AO383" s="148">
        <v>42.8</v>
      </c>
      <c r="AP383" s="148"/>
      <c r="AQ383" s="148"/>
      <c r="AR383" s="148"/>
      <c r="AS383" s="148"/>
      <c r="AT383" s="148"/>
      <c r="AU383" s="148"/>
      <c r="AV383" s="148"/>
      <c r="AW383" s="148"/>
      <c r="AX383" s="148"/>
      <c r="BA383" s="149">
        <v>1.5</v>
      </c>
      <c r="BB383" s="149">
        <v>0</v>
      </c>
      <c r="BC383" s="149">
        <v>42.8</v>
      </c>
      <c r="BD383" s="149">
        <v>0</v>
      </c>
      <c r="BE383" s="149">
        <v>0</v>
      </c>
      <c r="BF383" s="149">
        <v>0</v>
      </c>
      <c r="BG383" s="149">
        <v>0</v>
      </c>
      <c r="BH383" s="149">
        <v>0</v>
      </c>
      <c r="BI383" s="149">
        <v>0</v>
      </c>
      <c r="BJ383" s="149">
        <v>0</v>
      </c>
      <c r="BK383" s="149">
        <v>0</v>
      </c>
      <c r="BL383" s="149">
        <v>0</v>
      </c>
      <c r="BM383" s="149">
        <v>0</v>
      </c>
      <c r="BN383" s="149">
        <v>0</v>
      </c>
    </row>
    <row r="384" spans="1:68">
      <c r="A384" s="1" t="s">
        <v>3583</v>
      </c>
      <c r="B384" s="1" t="s">
        <v>2249</v>
      </c>
      <c r="C384" s="1" t="s">
        <v>5209</v>
      </c>
      <c r="D384" s="1" t="s">
        <v>5158</v>
      </c>
      <c r="E384" s="145">
        <v>37302</v>
      </c>
      <c r="F384" s="145">
        <v>2</v>
      </c>
      <c r="G384" s="146">
        <v>39814</v>
      </c>
      <c r="H384" s="146">
        <v>40178</v>
      </c>
      <c r="I384" s="145">
        <v>2009</v>
      </c>
      <c r="J384" s="145">
        <v>12</v>
      </c>
      <c r="K384" s="145">
        <v>56</v>
      </c>
      <c r="Y384" s="147">
        <v>56</v>
      </c>
      <c r="Z384" s="147">
        <v>0</v>
      </c>
      <c r="AA384" s="147">
        <v>0</v>
      </c>
      <c r="AB384" s="147">
        <v>0</v>
      </c>
      <c r="AC384" s="147">
        <v>0</v>
      </c>
      <c r="AD384" s="147">
        <v>0</v>
      </c>
      <c r="AE384" s="147">
        <v>0</v>
      </c>
      <c r="AF384" s="147">
        <v>0</v>
      </c>
      <c r="AG384" s="147">
        <v>0</v>
      </c>
      <c r="AH384" s="147">
        <v>0</v>
      </c>
      <c r="AI384" s="147">
        <v>0</v>
      </c>
      <c r="AJ384" s="147">
        <v>0</v>
      </c>
      <c r="AK384" s="147">
        <v>0</v>
      </c>
      <c r="AL384" s="147">
        <v>0</v>
      </c>
      <c r="AM384" s="148">
        <v>55.7</v>
      </c>
      <c r="AN384" s="148"/>
      <c r="AO384" s="148">
        <v>0.2</v>
      </c>
      <c r="AP384" s="148"/>
      <c r="AQ384" s="148"/>
      <c r="AR384" s="148"/>
      <c r="AS384" s="148"/>
      <c r="AT384" s="148"/>
      <c r="AU384" s="148"/>
      <c r="AV384" s="148"/>
      <c r="AW384" s="148"/>
      <c r="AX384" s="148"/>
      <c r="BA384" s="149">
        <v>55.7</v>
      </c>
      <c r="BB384" s="149">
        <v>0</v>
      </c>
      <c r="BC384" s="149">
        <v>0.2</v>
      </c>
      <c r="BD384" s="149">
        <v>0</v>
      </c>
      <c r="BE384" s="149">
        <v>0</v>
      </c>
      <c r="BF384" s="149">
        <v>0</v>
      </c>
      <c r="BG384" s="149">
        <v>0</v>
      </c>
      <c r="BH384" s="149">
        <v>0</v>
      </c>
      <c r="BI384" s="149">
        <v>0</v>
      </c>
      <c r="BJ384" s="149">
        <v>0</v>
      </c>
      <c r="BK384" s="149">
        <v>0</v>
      </c>
      <c r="BL384" s="149">
        <v>0</v>
      </c>
      <c r="BM384" s="149">
        <v>0</v>
      </c>
      <c r="BN384" s="149">
        <v>0</v>
      </c>
    </row>
    <row r="385" spans="1:68">
      <c r="A385" s="1" t="s">
        <v>3583</v>
      </c>
      <c r="B385" s="1" t="s">
        <v>2250</v>
      </c>
      <c r="C385" s="1" t="s">
        <v>5209</v>
      </c>
      <c r="D385" s="1" t="s">
        <v>5158</v>
      </c>
      <c r="E385" s="145">
        <v>37303</v>
      </c>
      <c r="F385" s="145" t="s">
        <v>5227</v>
      </c>
      <c r="G385" s="146">
        <v>39814</v>
      </c>
      <c r="H385" s="146">
        <v>40178</v>
      </c>
      <c r="I385" s="145">
        <v>2009</v>
      </c>
      <c r="J385" s="145">
        <v>12</v>
      </c>
      <c r="K385" s="145">
        <v>12</v>
      </c>
      <c r="M385" s="145">
        <v>44</v>
      </c>
      <c r="R385" s="1">
        <v>6</v>
      </c>
      <c r="S385" s="1">
        <v>2</v>
      </c>
      <c r="Y385" s="147">
        <v>12</v>
      </c>
      <c r="Z385" s="147">
        <v>0</v>
      </c>
      <c r="AA385" s="147">
        <v>44</v>
      </c>
      <c r="AB385" s="147">
        <v>0</v>
      </c>
      <c r="AC385" s="147">
        <v>0</v>
      </c>
      <c r="AD385" s="147">
        <v>0</v>
      </c>
      <c r="AE385" s="147">
        <v>0</v>
      </c>
      <c r="AF385" s="147">
        <v>6</v>
      </c>
      <c r="AG385" s="147">
        <v>2</v>
      </c>
      <c r="AH385" s="147">
        <v>0</v>
      </c>
      <c r="AI385" s="147">
        <v>0</v>
      </c>
      <c r="AJ385" s="147">
        <v>0</v>
      </c>
      <c r="AK385" s="147">
        <v>0</v>
      </c>
      <c r="AL385" s="147">
        <v>0</v>
      </c>
      <c r="AM385" s="148">
        <v>19.7</v>
      </c>
      <c r="AN385" s="148"/>
      <c r="AO385" s="148">
        <v>29.1</v>
      </c>
      <c r="AP385" s="148"/>
      <c r="AQ385" s="148"/>
      <c r="AR385" s="148"/>
      <c r="AS385" s="148"/>
      <c r="AT385" s="148">
        <v>6</v>
      </c>
      <c r="AU385" s="148">
        <v>2</v>
      </c>
      <c r="AV385" s="148"/>
      <c r="AW385" s="148"/>
      <c r="AX385" s="148"/>
      <c r="BA385" s="149">
        <v>19.7</v>
      </c>
      <c r="BB385" s="149">
        <v>0</v>
      </c>
      <c r="BC385" s="149">
        <v>29.1</v>
      </c>
      <c r="BD385" s="149">
        <v>0</v>
      </c>
      <c r="BE385" s="149">
        <v>0</v>
      </c>
      <c r="BF385" s="149">
        <v>0</v>
      </c>
      <c r="BG385" s="149">
        <v>0</v>
      </c>
      <c r="BH385" s="149">
        <v>6</v>
      </c>
      <c r="BI385" s="149">
        <v>2</v>
      </c>
      <c r="BJ385" s="149">
        <v>0</v>
      </c>
      <c r="BK385" s="149">
        <v>0</v>
      </c>
      <c r="BL385" s="149">
        <v>0</v>
      </c>
      <c r="BM385" s="149">
        <v>0</v>
      </c>
      <c r="BN385" s="149">
        <v>0</v>
      </c>
    </row>
    <row r="386" spans="1:68">
      <c r="A386" s="1" t="s">
        <v>3166</v>
      </c>
      <c r="B386" s="1" t="s">
        <v>2250</v>
      </c>
      <c r="C386" s="1" t="s">
        <v>5209</v>
      </c>
      <c r="D386" s="1" t="s">
        <v>5158</v>
      </c>
      <c r="E386" s="145">
        <v>37306</v>
      </c>
      <c r="F386" s="145">
        <v>2</v>
      </c>
      <c r="G386" s="146">
        <v>39814</v>
      </c>
      <c r="H386" s="146">
        <v>40178</v>
      </c>
      <c r="I386" s="145">
        <v>2009</v>
      </c>
      <c r="J386" s="145">
        <v>12</v>
      </c>
      <c r="K386" s="145">
        <v>34</v>
      </c>
      <c r="M386" s="145">
        <v>63</v>
      </c>
      <c r="Y386" s="147">
        <v>34</v>
      </c>
      <c r="Z386" s="147">
        <v>0</v>
      </c>
      <c r="AA386" s="147">
        <v>63</v>
      </c>
      <c r="AB386" s="147">
        <v>0</v>
      </c>
      <c r="AC386" s="147">
        <v>0</v>
      </c>
      <c r="AD386" s="147">
        <v>0</v>
      </c>
      <c r="AE386" s="147">
        <v>0</v>
      </c>
      <c r="AF386" s="147">
        <v>0</v>
      </c>
      <c r="AG386" s="147">
        <v>0</v>
      </c>
      <c r="AH386" s="147">
        <v>0</v>
      </c>
      <c r="AI386" s="147">
        <v>0</v>
      </c>
      <c r="AJ386" s="147">
        <v>0</v>
      </c>
      <c r="AK386" s="147">
        <v>0</v>
      </c>
      <c r="AL386" s="147">
        <v>0</v>
      </c>
      <c r="AM386" s="148">
        <v>36.5</v>
      </c>
      <c r="AN386" s="148"/>
      <c r="AO386" s="148">
        <v>59</v>
      </c>
      <c r="AP386" s="148"/>
      <c r="AQ386" s="148"/>
      <c r="AR386" s="148"/>
      <c r="AS386" s="148"/>
      <c r="AT386" s="148"/>
      <c r="AU386" s="148"/>
      <c r="AV386" s="148"/>
      <c r="AW386" s="148"/>
      <c r="AX386" s="148"/>
      <c r="BA386" s="149">
        <v>36.5</v>
      </c>
      <c r="BB386" s="149">
        <v>0</v>
      </c>
      <c r="BC386" s="149">
        <v>59</v>
      </c>
      <c r="BD386" s="149">
        <v>0</v>
      </c>
      <c r="BE386" s="149">
        <v>0</v>
      </c>
      <c r="BF386" s="149">
        <v>0</v>
      </c>
      <c r="BG386" s="149">
        <v>0</v>
      </c>
      <c r="BH386" s="149">
        <v>0</v>
      </c>
      <c r="BI386" s="149">
        <v>0</v>
      </c>
      <c r="BJ386" s="149">
        <v>0</v>
      </c>
      <c r="BK386" s="149">
        <v>0</v>
      </c>
      <c r="BL386" s="149">
        <v>0</v>
      </c>
      <c r="BM386" s="149">
        <v>0</v>
      </c>
      <c r="BN386" s="149">
        <v>0</v>
      </c>
    </row>
    <row r="387" spans="1:68">
      <c r="A387" s="1" t="s">
        <v>3583</v>
      </c>
      <c r="B387" s="1" t="s">
        <v>2250</v>
      </c>
      <c r="C387" s="1" t="s">
        <v>5209</v>
      </c>
      <c r="D387" s="1" t="s">
        <v>5158</v>
      </c>
      <c r="E387" s="145">
        <v>37307</v>
      </c>
      <c r="F387" s="145">
        <v>2</v>
      </c>
      <c r="G387" s="146">
        <v>39814</v>
      </c>
      <c r="H387" s="146">
        <v>39844</v>
      </c>
      <c r="I387" s="145">
        <v>2009</v>
      </c>
      <c r="J387" s="145">
        <v>1</v>
      </c>
      <c r="K387" s="145">
        <v>36</v>
      </c>
      <c r="M387" s="145">
        <v>46</v>
      </c>
      <c r="Y387" s="147">
        <v>3</v>
      </c>
      <c r="Z387" s="147">
        <v>0</v>
      </c>
      <c r="AA387" s="147">
        <v>3.8333333333333335</v>
      </c>
      <c r="AB387" s="147">
        <v>0</v>
      </c>
      <c r="AC387" s="147">
        <v>0</v>
      </c>
      <c r="AD387" s="147">
        <v>0</v>
      </c>
      <c r="AE387" s="147">
        <v>0</v>
      </c>
      <c r="AF387" s="147">
        <v>0</v>
      </c>
      <c r="AG387" s="147">
        <v>0</v>
      </c>
      <c r="AH387" s="147">
        <v>0</v>
      </c>
      <c r="AI387" s="147">
        <v>0</v>
      </c>
      <c r="AJ387" s="147">
        <v>0</v>
      </c>
      <c r="AK387" s="147">
        <v>0</v>
      </c>
      <c r="AL387" s="147">
        <v>0</v>
      </c>
      <c r="AM387" s="148">
        <v>48</v>
      </c>
      <c r="AN387" s="148"/>
      <c r="AO387" s="148">
        <v>28</v>
      </c>
      <c r="AP387" s="148"/>
      <c r="AQ387" s="148"/>
      <c r="AR387" s="148"/>
      <c r="AS387" s="148"/>
      <c r="AT387" s="148"/>
      <c r="AU387" s="148"/>
      <c r="AV387" s="148"/>
      <c r="AW387" s="148"/>
      <c r="AX387" s="148"/>
      <c r="BA387" s="149">
        <v>4</v>
      </c>
      <c r="BB387" s="149">
        <v>0</v>
      </c>
      <c r="BC387" s="149">
        <v>2.3333333333333335</v>
      </c>
      <c r="BD387" s="149">
        <v>0</v>
      </c>
      <c r="BE387" s="149">
        <v>0</v>
      </c>
      <c r="BF387" s="149">
        <v>0</v>
      </c>
      <c r="BG387" s="149">
        <v>0</v>
      </c>
      <c r="BH387" s="149">
        <v>0</v>
      </c>
      <c r="BI387" s="149">
        <v>0</v>
      </c>
      <c r="BJ387" s="149">
        <v>0</v>
      </c>
      <c r="BK387" s="149">
        <v>0</v>
      </c>
      <c r="BL387" s="149">
        <v>0</v>
      </c>
      <c r="BM387" s="149">
        <v>0</v>
      </c>
      <c r="BN387" s="149">
        <v>0</v>
      </c>
    </row>
    <row r="388" spans="1:68">
      <c r="A388" s="1" t="s">
        <v>3583</v>
      </c>
      <c r="B388" s="1" t="s">
        <v>2250</v>
      </c>
      <c r="C388" s="1" t="s">
        <v>5209</v>
      </c>
      <c r="D388" s="1" t="s">
        <v>5158</v>
      </c>
      <c r="E388" s="145">
        <v>37307</v>
      </c>
      <c r="F388" s="145">
        <v>2</v>
      </c>
      <c r="G388" s="146">
        <v>39845</v>
      </c>
      <c r="H388" s="146">
        <v>40178</v>
      </c>
      <c r="I388" s="145">
        <v>2009</v>
      </c>
      <c r="J388" s="145">
        <v>11</v>
      </c>
      <c r="K388" s="145">
        <v>42</v>
      </c>
      <c r="M388" s="145">
        <v>46</v>
      </c>
      <c r="Y388" s="147">
        <v>38.5</v>
      </c>
      <c r="Z388" s="147">
        <v>0</v>
      </c>
      <c r="AA388" s="147">
        <v>42.166666666666664</v>
      </c>
      <c r="AB388" s="147">
        <v>0</v>
      </c>
      <c r="AC388" s="147">
        <v>0</v>
      </c>
      <c r="AD388" s="147">
        <v>0</v>
      </c>
      <c r="AE388" s="147">
        <v>0</v>
      </c>
      <c r="AF388" s="147">
        <v>0</v>
      </c>
      <c r="AG388" s="147">
        <v>0</v>
      </c>
      <c r="AH388" s="147">
        <v>0</v>
      </c>
      <c r="AI388" s="147">
        <v>0</v>
      </c>
      <c r="AJ388" s="147">
        <v>0</v>
      </c>
      <c r="AK388" s="147">
        <v>0</v>
      </c>
      <c r="AL388" s="147">
        <v>0</v>
      </c>
      <c r="AM388" s="148">
        <v>54</v>
      </c>
      <c r="AN388" s="148"/>
      <c r="AO388" s="148">
        <v>28</v>
      </c>
      <c r="AP388" s="148"/>
      <c r="AQ388" s="148"/>
      <c r="AR388" s="148"/>
      <c r="AS388" s="148"/>
      <c r="AT388" s="148"/>
      <c r="AU388" s="148"/>
      <c r="AV388" s="148"/>
      <c r="AW388" s="148"/>
      <c r="AX388" s="148"/>
      <c r="BA388" s="149">
        <v>49.5</v>
      </c>
      <c r="BB388" s="149">
        <v>0</v>
      </c>
      <c r="BC388" s="149">
        <v>25.666666666666668</v>
      </c>
      <c r="BD388" s="149">
        <v>0</v>
      </c>
      <c r="BE388" s="149">
        <v>0</v>
      </c>
      <c r="BF388" s="149">
        <v>0</v>
      </c>
      <c r="BG388" s="149">
        <v>0</v>
      </c>
      <c r="BH388" s="149">
        <v>0</v>
      </c>
      <c r="BI388" s="149">
        <v>0</v>
      </c>
      <c r="BJ388" s="149">
        <v>0</v>
      </c>
      <c r="BK388" s="149">
        <v>0</v>
      </c>
      <c r="BL388" s="149">
        <v>0</v>
      </c>
      <c r="BM388" s="149">
        <v>0</v>
      </c>
      <c r="BN388" s="149">
        <v>0</v>
      </c>
      <c r="BO388" s="144">
        <v>6</v>
      </c>
      <c r="BP388" s="144" t="s">
        <v>5162</v>
      </c>
    </row>
    <row r="389" spans="1:68">
      <c r="A389" s="1" t="s">
        <v>2130</v>
      </c>
      <c r="B389" s="1" t="s">
        <v>2251</v>
      </c>
      <c r="C389" s="1" t="s">
        <v>5209</v>
      </c>
      <c r="D389" s="1" t="s">
        <v>5158</v>
      </c>
      <c r="E389" s="145">
        <v>37308</v>
      </c>
      <c r="F389" s="145">
        <v>9</v>
      </c>
      <c r="G389" s="146">
        <v>39814</v>
      </c>
      <c r="H389" s="146">
        <v>40178</v>
      </c>
      <c r="I389" s="145">
        <v>2009</v>
      </c>
      <c r="J389" s="145">
        <v>12</v>
      </c>
      <c r="M389" s="145">
        <v>60</v>
      </c>
      <c r="Y389" s="147">
        <v>0</v>
      </c>
      <c r="Z389" s="147">
        <v>0</v>
      </c>
      <c r="AA389" s="147">
        <v>60</v>
      </c>
      <c r="AB389" s="147">
        <v>0</v>
      </c>
      <c r="AC389" s="147">
        <v>0</v>
      </c>
      <c r="AD389" s="147">
        <v>0</v>
      </c>
      <c r="AE389" s="147">
        <v>0</v>
      </c>
      <c r="AF389" s="147">
        <v>0</v>
      </c>
      <c r="AG389" s="147">
        <v>0</v>
      </c>
      <c r="AH389" s="147">
        <v>0</v>
      </c>
      <c r="AI389" s="147">
        <v>0</v>
      </c>
      <c r="AJ389" s="147">
        <v>0</v>
      </c>
      <c r="AK389" s="147">
        <v>0</v>
      </c>
      <c r="AL389" s="147">
        <v>0</v>
      </c>
      <c r="AM389" s="148">
        <v>2.2000000000000002</v>
      </c>
      <c r="AN389" s="148"/>
      <c r="AO389" s="148">
        <v>58.4</v>
      </c>
      <c r="AP389" s="148"/>
      <c r="AQ389" s="148"/>
      <c r="AR389" s="148"/>
      <c r="AS389" s="148"/>
      <c r="AT389" s="148"/>
      <c r="AU389" s="148"/>
      <c r="AV389" s="148"/>
      <c r="AW389" s="148"/>
      <c r="AX389" s="148"/>
      <c r="BA389" s="149">
        <v>2.2000000000000002</v>
      </c>
      <c r="BB389" s="149">
        <v>0</v>
      </c>
      <c r="BC389" s="149">
        <v>58.4</v>
      </c>
      <c r="BD389" s="149">
        <v>0</v>
      </c>
      <c r="BE389" s="149">
        <v>0</v>
      </c>
      <c r="BF389" s="149">
        <v>0</v>
      </c>
      <c r="BG389" s="149">
        <v>0</v>
      </c>
      <c r="BH389" s="149">
        <v>0</v>
      </c>
      <c r="BI389" s="149">
        <v>0</v>
      </c>
      <c r="BJ389" s="149">
        <v>0</v>
      </c>
      <c r="BK389" s="149">
        <v>0</v>
      </c>
      <c r="BL389" s="149">
        <v>0</v>
      </c>
      <c r="BM389" s="149">
        <v>0</v>
      </c>
      <c r="BN389" s="149">
        <v>0</v>
      </c>
    </row>
    <row r="390" spans="1:68">
      <c r="A390" s="1" t="s">
        <v>2939</v>
      </c>
      <c r="B390" s="1" t="s">
        <v>2250</v>
      </c>
      <c r="C390" s="1" t="s">
        <v>5209</v>
      </c>
      <c r="D390" s="1" t="s">
        <v>5158</v>
      </c>
      <c r="E390" s="145">
        <v>37310</v>
      </c>
      <c r="F390" s="145" t="s">
        <v>4703</v>
      </c>
      <c r="G390" s="146">
        <v>39814</v>
      </c>
      <c r="H390" s="146">
        <v>40178</v>
      </c>
      <c r="I390" s="145">
        <v>2009</v>
      </c>
      <c r="J390" s="145">
        <v>12</v>
      </c>
      <c r="K390" s="145">
        <v>72</v>
      </c>
      <c r="M390" s="145">
        <v>44</v>
      </c>
      <c r="Y390" s="147">
        <v>72</v>
      </c>
      <c r="Z390" s="147">
        <v>0</v>
      </c>
      <c r="AA390" s="147">
        <v>44</v>
      </c>
      <c r="AB390" s="147">
        <v>0</v>
      </c>
      <c r="AC390" s="147">
        <v>0</v>
      </c>
      <c r="AD390" s="147">
        <v>0</v>
      </c>
      <c r="AE390" s="147">
        <v>0</v>
      </c>
      <c r="AF390" s="147">
        <v>0</v>
      </c>
      <c r="AG390" s="147">
        <v>0</v>
      </c>
      <c r="AH390" s="147">
        <v>0</v>
      </c>
      <c r="AI390" s="147">
        <v>0</v>
      </c>
      <c r="AJ390" s="147">
        <v>0</v>
      </c>
      <c r="AK390" s="147">
        <v>0</v>
      </c>
      <c r="AL390" s="147">
        <v>0</v>
      </c>
      <c r="AM390" s="148">
        <v>72</v>
      </c>
      <c r="AN390" s="148"/>
      <c r="AO390" s="148">
        <v>43.8</v>
      </c>
      <c r="AP390" s="148"/>
      <c r="AQ390" s="148"/>
      <c r="AR390" s="148"/>
      <c r="AS390" s="148"/>
      <c r="AT390" s="148"/>
      <c r="AU390" s="148"/>
      <c r="AV390" s="148"/>
      <c r="AW390" s="148"/>
      <c r="AX390" s="148"/>
      <c r="BA390" s="149">
        <v>72</v>
      </c>
      <c r="BB390" s="149">
        <v>0</v>
      </c>
      <c r="BC390" s="149">
        <v>43.8</v>
      </c>
      <c r="BD390" s="149">
        <v>0</v>
      </c>
      <c r="BE390" s="149">
        <v>0</v>
      </c>
      <c r="BF390" s="149">
        <v>0</v>
      </c>
      <c r="BG390" s="149">
        <v>0</v>
      </c>
      <c r="BH390" s="149">
        <v>0</v>
      </c>
      <c r="BI390" s="149">
        <v>0</v>
      </c>
      <c r="BJ390" s="149">
        <v>0</v>
      </c>
      <c r="BK390" s="149">
        <v>0</v>
      </c>
      <c r="BL390" s="149">
        <v>0</v>
      </c>
      <c r="BM390" s="149">
        <v>0</v>
      </c>
      <c r="BN390" s="149">
        <v>0</v>
      </c>
    </row>
    <row r="391" spans="1:68">
      <c r="A391" s="1" t="s">
        <v>2130</v>
      </c>
      <c r="B391" s="1" t="s">
        <v>2251</v>
      </c>
      <c r="C391" s="1" t="s">
        <v>5209</v>
      </c>
      <c r="D391" s="1" t="s">
        <v>5158</v>
      </c>
      <c r="E391" s="145">
        <v>37312</v>
      </c>
      <c r="F391" s="145">
        <v>1</v>
      </c>
      <c r="G391" s="146">
        <v>39814</v>
      </c>
      <c r="H391" s="146">
        <v>40178</v>
      </c>
      <c r="I391" s="145">
        <v>2009</v>
      </c>
      <c r="J391" s="145">
        <v>12</v>
      </c>
      <c r="L391" s="145">
        <v>12</v>
      </c>
      <c r="M391" s="145">
        <v>44</v>
      </c>
      <c r="Y391" s="147">
        <v>0</v>
      </c>
      <c r="Z391" s="147">
        <v>12</v>
      </c>
      <c r="AA391" s="147">
        <v>44</v>
      </c>
      <c r="AB391" s="147">
        <v>0</v>
      </c>
      <c r="AC391" s="147">
        <v>0</v>
      </c>
      <c r="AD391" s="147">
        <v>0</v>
      </c>
      <c r="AE391" s="147">
        <v>0</v>
      </c>
      <c r="AF391" s="147">
        <v>0</v>
      </c>
      <c r="AG391" s="147">
        <v>0</v>
      </c>
      <c r="AH391" s="147">
        <v>0</v>
      </c>
      <c r="AI391" s="147">
        <v>0</v>
      </c>
      <c r="AJ391" s="147">
        <v>0</v>
      </c>
      <c r="AK391" s="147">
        <v>0</v>
      </c>
      <c r="AL391" s="147">
        <v>0</v>
      </c>
      <c r="AM391" s="148"/>
      <c r="AN391" s="148">
        <v>10.9</v>
      </c>
      <c r="AO391" s="148">
        <v>45.9</v>
      </c>
      <c r="AP391" s="148"/>
      <c r="AQ391" s="148"/>
      <c r="AR391" s="148"/>
      <c r="AS391" s="148"/>
      <c r="AT391" s="148"/>
      <c r="AU391" s="148"/>
      <c r="AV391" s="148"/>
      <c r="AW391" s="148"/>
      <c r="AX391" s="148"/>
      <c r="BA391" s="149">
        <v>0</v>
      </c>
      <c r="BB391" s="149">
        <v>10.9</v>
      </c>
      <c r="BC391" s="149">
        <v>45.9</v>
      </c>
      <c r="BD391" s="149">
        <v>0</v>
      </c>
      <c r="BE391" s="149">
        <v>0</v>
      </c>
      <c r="BF391" s="149">
        <v>0</v>
      </c>
      <c r="BG391" s="149">
        <v>0</v>
      </c>
      <c r="BH391" s="149">
        <v>0</v>
      </c>
      <c r="BI391" s="149">
        <v>0</v>
      </c>
      <c r="BJ391" s="149">
        <v>0</v>
      </c>
      <c r="BK391" s="149">
        <v>0</v>
      </c>
      <c r="BL391" s="149">
        <v>0</v>
      </c>
      <c r="BM391" s="149">
        <v>0</v>
      </c>
      <c r="BN391" s="149">
        <v>0</v>
      </c>
    </row>
    <row r="392" spans="1:68">
      <c r="A392" s="1" t="s">
        <v>3436</v>
      </c>
      <c r="B392" s="1" t="s">
        <v>2250</v>
      </c>
      <c r="C392" s="1" t="s">
        <v>5209</v>
      </c>
      <c r="D392" s="1" t="s">
        <v>5158</v>
      </c>
      <c r="E392" s="145">
        <v>37315</v>
      </c>
      <c r="F392" s="145">
        <v>2</v>
      </c>
      <c r="G392" s="146">
        <v>39814</v>
      </c>
      <c r="H392" s="146">
        <v>40178</v>
      </c>
      <c r="I392" s="145">
        <v>2009</v>
      </c>
      <c r="J392" s="145">
        <v>12</v>
      </c>
      <c r="K392" s="145">
        <v>36</v>
      </c>
      <c r="M392" s="145">
        <v>72</v>
      </c>
      <c r="Y392" s="147">
        <v>36</v>
      </c>
      <c r="Z392" s="147">
        <v>0</v>
      </c>
      <c r="AA392" s="147">
        <v>72</v>
      </c>
      <c r="AB392" s="147">
        <v>0</v>
      </c>
      <c r="AC392" s="147">
        <v>0</v>
      </c>
      <c r="AD392" s="147">
        <v>0</v>
      </c>
      <c r="AE392" s="147">
        <v>0</v>
      </c>
      <c r="AF392" s="147">
        <v>0</v>
      </c>
      <c r="AG392" s="147">
        <v>0</v>
      </c>
      <c r="AH392" s="147">
        <v>0</v>
      </c>
      <c r="AI392" s="147">
        <v>0</v>
      </c>
      <c r="AJ392" s="147">
        <v>0</v>
      </c>
      <c r="AK392" s="147">
        <v>0</v>
      </c>
      <c r="AL392" s="147">
        <v>0</v>
      </c>
      <c r="AM392" s="148">
        <v>37.299999999999997</v>
      </c>
      <c r="AN392" s="148"/>
      <c r="AO392" s="148">
        <v>69.900000000000006</v>
      </c>
      <c r="AP392" s="148"/>
      <c r="AQ392" s="148"/>
      <c r="AR392" s="148"/>
      <c r="AS392" s="148"/>
      <c r="AT392" s="148"/>
      <c r="AU392" s="148"/>
      <c r="AV392" s="148"/>
      <c r="AW392" s="148"/>
      <c r="AX392" s="148"/>
      <c r="BA392" s="149">
        <v>37.299999999999997</v>
      </c>
      <c r="BB392" s="149">
        <v>0</v>
      </c>
      <c r="BC392" s="149">
        <v>69.900000000000006</v>
      </c>
      <c r="BD392" s="149">
        <v>0</v>
      </c>
      <c r="BE392" s="149">
        <v>0</v>
      </c>
      <c r="BF392" s="149">
        <v>0</v>
      </c>
      <c r="BG392" s="149">
        <v>0</v>
      </c>
      <c r="BH392" s="149">
        <v>0</v>
      </c>
      <c r="BI392" s="149">
        <v>0</v>
      </c>
      <c r="BJ392" s="149">
        <v>0</v>
      </c>
      <c r="BK392" s="149">
        <v>0</v>
      </c>
      <c r="BL392" s="149">
        <v>0</v>
      </c>
      <c r="BM392" s="149">
        <v>0</v>
      </c>
      <c r="BN392" s="149">
        <v>0</v>
      </c>
    </row>
    <row r="393" spans="1:68">
      <c r="A393" s="1" t="s">
        <v>2130</v>
      </c>
      <c r="B393" s="1" t="s">
        <v>2250</v>
      </c>
      <c r="C393" s="1" t="s">
        <v>5209</v>
      </c>
      <c r="D393" s="1" t="s">
        <v>5158</v>
      </c>
      <c r="E393" s="145">
        <v>37316</v>
      </c>
      <c r="F393" s="145">
        <v>2</v>
      </c>
      <c r="G393" s="146">
        <v>39814</v>
      </c>
      <c r="H393" s="146">
        <v>39844</v>
      </c>
      <c r="I393" s="145">
        <v>2009</v>
      </c>
      <c r="J393" s="145">
        <v>1</v>
      </c>
      <c r="K393" s="145">
        <v>39</v>
      </c>
      <c r="M393" s="145">
        <v>44</v>
      </c>
      <c r="Y393" s="147">
        <v>3.25</v>
      </c>
      <c r="Z393" s="147">
        <v>0</v>
      </c>
      <c r="AA393" s="147">
        <v>3.6666666666666665</v>
      </c>
      <c r="AB393" s="147">
        <v>0</v>
      </c>
      <c r="AC393" s="147">
        <v>0</v>
      </c>
      <c r="AD393" s="147">
        <v>0</v>
      </c>
      <c r="AE393" s="147">
        <v>0</v>
      </c>
      <c r="AF393" s="147">
        <v>0</v>
      </c>
      <c r="AG393" s="147">
        <v>0</v>
      </c>
      <c r="AH393" s="147">
        <v>0</v>
      </c>
      <c r="AI393" s="147">
        <v>0</v>
      </c>
      <c r="AJ393" s="147">
        <v>0</v>
      </c>
      <c r="AK393" s="147">
        <v>0</v>
      </c>
      <c r="AL393" s="147">
        <v>0</v>
      </c>
      <c r="AM393" s="148">
        <v>44.6</v>
      </c>
      <c r="AN393" s="148"/>
      <c r="AO393" s="148">
        <v>37.200000000000003</v>
      </c>
      <c r="AP393" s="148"/>
      <c r="AQ393" s="148"/>
      <c r="AR393" s="148"/>
      <c r="AS393" s="148"/>
      <c r="AT393" s="148"/>
      <c r="AU393" s="148"/>
      <c r="AV393" s="148"/>
      <c r="AW393" s="148"/>
      <c r="AX393" s="148"/>
      <c r="BA393" s="149">
        <v>3.7166666666666668</v>
      </c>
      <c r="BB393" s="149">
        <v>0</v>
      </c>
      <c r="BC393" s="149">
        <v>3.1</v>
      </c>
      <c r="BD393" s="149">
        <v>0</v>
      </c>
      <c r="BE393" s="149">
        <v>0</v>
      </c>
      <c r="BF393" s="149">
        <v>0</v>
      </c>
      <c r="BG393" s="149">
        <v>0</v>
      </c>
      <c r="BH393" s="149">
        <v>0</v>
      </c>
      <c r="BI393" s="149">
        <v>0</v>
      </c>
      <c r="BJ393" s="149">
        <v>0</v>
      </c>
      <c r="BK393" s="149">
        <v>0</v>
      </c>
      <c r="BL393" s="149">
        <v>0</v>
      </c>
      <c r="BM393" s="149">
        <v>0</v>
      </c>
      <c r="BN393" s="149">
        <v>0</v>
      </c>
      <c r="BO393" s="144">
        <v>3</v>
      </c>
      <c r="BP393" s="144" t="s">
        <v>5172</v>
      </c>
    </row>
    <row r="394" spans="1:68">
      <c r="A394" s="1" t="s">
        <v>2130</v>
      </c>
      <c r="B394" s="1" t="s">
        <v>2250</v>
      </c>
      <c r="C394" s="1" t="s">
        <v>5209</v>
      </c>
      <c r="D394" s="1" t="s">
        <v>5158</v>
      </c>
      <c r="E394" s="145">
        <v>37316</v>
      </c>
      <c r="F394" s="145">
        <v>2</v>
      </c>
      <c r="G394" s="146">
        <v>39845</v>
      </c>
      <c r="H394" s="146">
        <v>40178</v>
      </c>
      <c r="I394" s="145">
        <v>2009</v>
      </c>
      <c r="J394" s="145">
        <v>11</v>
      </c>
      <c r="K394" s="145">
        <v>42</v>
      </c>
      <c r="M394" s="145">
        <v>44</v>
      </c>
      <c r="Y394" s="147">
        <v>38.5</v>
      </c>
      <c r="Z394" s="147">
        <v>0</v>
      </c>
      <c r="AA394" s="147">
        <v>40.333333333333336</v>
      </c>
      <c r="AB394" s="147">
        <v>0</v>
      </c>
      <c r="AC394" s="147">
        <v>0</v>
      </c>
      <c r="AD394" s="147">
        <v>0</v>
      </c>
      <c r="AE394" s="147">
        <v>0</v>
      </c>
      <c r="AF394" s="147">
        <v>0</v>
      </c>
      <c r="AG394" s="147">
        <v>0</v>
      </c>
      <c r="AH394" s="147">
        <v>0</v>
      </c>
      <c r="AI394" s="147">
        <v>0</v>
      </c>
      <c r="AJ394" s="147">
        <v>0</v>
      </c>
      <c r="AK394" s="147">
        <v>0</v>
      </c>
      <c r="AL394" s="147">
        <v>0</v>
      </c>
      <c r="AM394" s="148">
        <v>47.6</v>
      </c>
      <c r="AN394" s="148"/>
      <c r="AO394" s="148">
        <v>37.200000000000003</v>
      </c>
      <c r="AP394" s="148"/>
      <c r="AQ394" s="148"/>
      <c r="AR394" s="148"/>
      <c r="AS394" s="148"/>
      <c r="AT394" s="148"/>
      <c r="AU394" s="148"/>
      <c r="AV394" s="148"/>
      <c r="AW394" s="148"/>
      <c r="AX394" s="148"/>
      <c r="BA394" s="149">
        <v>43.633333333333333</v>
      </c>
      <c r="BB394" s="149">
        <v>0</v>
      </c>
      <c r="BC394" s="149">
        <v>34.1</v>
      </c>
      <c r="BD394" s="149">
        <v>0</v>
      </c>
      <c r="BE394" s="149">
        <v>0</v>
      </c>
      <c r="BF394" s="149">
        <v>0</v>
      </c>
      <c r="BG394" s="149">
        <v>0</v>
      </c>
      <c r="BH394" s="149">
        <v>0</v>
      </c>
      <c r="BI394" s="149">
        <v>0</v>
      </c>
      <c r="BJ394" s="149">
        <v>0</v>
      </c>
      <c r="BK394" s="149">
        <v>0</v>
      </c>
      <c r="BL394" s="149">
        <v>0</v>
      </c>
      <c r="BM394" s="149">
        <v>0</v>
      </c>
      <c r="BN394" s="149">
        <v>0</v>
      </c>
      <c r="BO394" s="144">
        <v>3</v>
      </c>
      <c r="BP394" s="144" t="s">
        <v>5162</v>
      </c>
    </row>
    <row r="395" spans="1:68">
      <c r="A395" s="1" t="s">
        <v>3166</v>
      </c>
      <c r="B395" s="1" t="s">
        <v>2250</v>
      </c>
      <c r="C395" s="1" t="s">
        <v>5209</v>
      </c>
      <c r="D395" s="1" t="s">
        <v>5158</v>
      </c>
      <c r="E395" s="145">
        <v>37317</v>
      </c>
      <c r="F395" s="145">
        <v>2</v>
      </c>
      <c r="G395" s="146">
        <v>39814</v>
      </c>
      <c r="H395" s="146">
        <v>39844</v>
      </c>
      <c r="I395" s="145">
        <v>2009</v>
      </c>
      <c r="J395" s="145">
        <v>1</v>
      </c>
      <c r="K395" s="145">
        <v>26</v>
      </c>
      <c r="M395" s="145">
        <v>62</v>
      </c>
      <c r="Y395" s="147">
        <v>2.1666666666666665</v>
      </c>
      <c r="Z395" s="147">
        <v>0</v>
      </c>
      <c r="AA395" s="147">
        <v>5.166666666666667</v>
      </c>
      <c r="AB395" s="147">
        <v>0</v>
      </c>
      <c r="AC395" s="147">
        <v>0</v>
      </c>
      <c r="AD395" s="147">
        <v>0</v>
      </c>
      <c r="AE395" s="147">
        <v>0</v>
      </c>
      <c r="AF395" s="147">
        <v>0</v>
      </c>
      <c r="AG395" s="147">
        <v>0</v>
      </c>
      <c r="AH395" s="147">
        <v>0</v>
      </c>
      <c r="AI395" s="147">
        <v>0</v>
      </c>
      <c r="AJ395" s="147">
        <v>0</v>
      </c>
      <c r="AK395" s="147">
        <v>0</v>
      </c>
      <c r="AL395" s="147">
        <v>0</v>
      </c>
      <c r="AM395" s="148">
        <v>29.3</v>
      </c>
      <c r="AN395" s="148"/>
      <c r="AO395" s="148">
        <v>56.8</v>
      </c>
      <c r="AP395" s="148"/>
      <c r="AQ395" s="148"/>
      <c r="AR395" s="148"/>
      <c r="AS395" s="148"/>
      <c r="AT395" s="148"/>
      <c r="AU395" s="148"/>
      <c r="AV395" s="148"/>
      <c r="AW395" s="148"/>
      <c r="AX395" s="148"/>
      <c r="BA395" s="149">
        <v>2.4416666666666669</v>
      </c>
      <c r="BB395" s="149">
        <v>0</v>
      </c>
      <c r="BC395" s="149">
        <v>4.7333333333333334</v>
      </c>
      <c r="BD395" s="149">
        <v>0</v>
      </c>
      <c r="BE395" s="149">
        <v>0</v>
      </c>
      <c r="BF395" s="149">
        <v>0</v>
      </c>
      <c r="BG395" s="149">
        <v>0</v>
      </c>
      <c r="BH395" s="149">
        <v>0</v>
      </c>
      <c r="BI395" s="149">
        <v>0</v>
      </c>
      <c r="BJ395" s="149">
        <v>0</v>
      </c>
      <c r="BK395" s="149">
        <v>0</v>
      </c>
      <c r="BL395" s="149">
        <v>0</v>
      </c>
      <c r="BM395" s="149">
        <v>0</v>
      </c>
      <c r="BN395" s="149">
        <v>0</v>
      </c>
    </row>
    <row r="396" spans="1:68">
      <c r="A396" s="1" t="s">
        <v>3166</v>
      </c>
      <c r="B396" s="1" t="s">
        <v>2250</v>
      </c>
      <c r="C396" s="1" t="s">
        <v>5209</v>
      </c>
      <c r="D396" s="1" t="s">
        <v>5158</v>
      </c>
      <c r="E396" s="145">
        <v>37317</v>
      </c>
      <c r="F396" s="145">
        <v>2</v>
      </c>
      <c r="G396" s="146">
        <v>39845</v>
      </c>
      <c r="H396" s="146">
        <v>40178</v>
      </c>
      <c r="I396" s="145">
        <v>2009</v>
      </c>
      <c r="J396" s="145">
        <v>11</v>
      </c>
      <c r="K396" s="145">
        <v>30</v>
      </c>
      <c r="M396" s="145">
        <v>62</v>
      </c>
      <c r="Y396" s="147">
        <v>27.5</v>
      </c>
      <c r="Z396" s="147">
        <v>0</v>
      </c>
      <c r="AA396" s="147">
        <v>56.833333333333336</v>
      </c>
      <c r="AB396" s="147">
        <v>0</v>
      </c>
      <c r="AC396" s="147">
        <v>0</v>
      </c>
      <c r="AD396" s="147">
        <v>0</v>
      </c>
      <c r="AE396" s="147">
        <v>0</v>
      </c>
      <c r="AF396" s="147">
        <v>0</v>
      </c>
      <c r="AG396" s="147">
        <v>0</v>
      </c>
      <c r="AH396" s="147">
        <v>0</v>
      </c>
      <c r="AI396" s="147">
        <v>0</v>
      </c>
      <c r="AJ396" s="147">
        <v>0</v>
      </c>
      <c r="AK396" s="147">
        <v>0</v>
      </c>
      <c r="AL396" s="147">
        <v>0</v>
      </c>
      <c r="AM396" s="148">
        <v>33.299999999999997</v>
      </c>
      <c r="AN396" s="148"/>
      <c r="AO396" s="148">
        <v>56.8</v>
      </c>
      <c r="AP396" s="148"/>
      <c r="AQ396" s="148"/>
      <c r="AR396" s="148"/>
      <c r="AS396" s="148"/>
      <c r="AT396" s="148"/>
      <c r="AU396" s="148"/>
      <c r="AV396" s="148"/>
      <c r="AW396" s="148"/>
      <c r="AX396" s="148"/>
      <c r="BA396" s="149">
        <v>30.524999999999999</v>
      </c>
      <c r="BB396" s="149">
        <v>0</v>
      </c>
      <c r="BC396" s="149">
        <v>52.066666666666663</v>
      </c>
      <c r="BD396" s="149">
        <v>0</v>
      </c>
      <c r="BE396" s="149">
        <v>0</v>
      </c>
      <c r="BF396" s="149">
        <v>0</v>
      </c>
      <c r="BG396" s="149">
        <v>0</v>
      </c>
      <c r="BH396" s="149">
        <v>0</v>
      </c>
      <c r="BI396" s="149">
        <v>0</v>
      </c>
      <c r="BJ396" s="149">
        <v>0</v>
      </c>
      <c r="BK396" s="149">
        <v>0</v>
      </c>
      <c r="BL396" s="149">
        <v>0</v>
      </c>
      <c r="BM396" s="149">
        <v>0</v>
      </c>
      <c r="BN396" s="149">
        <v>0</v>
      </c>
      <c r="BO396" s="144">
        <v>4</v>
      </c>
      <c r="BP396" s="144" t="s">
        <v>5162</v>
      </c>
    </row>
    <row r="397" spans="1:68">
      <c r="A397" s="1" t="s">
        <v>4287</v>
      </c>
      <c r="B397" s="1" t="s">
        <v>2250</v>
      </c>
      <c r="C397" s="1" t="s">
        <v>5209</v>
      </c>
      <c r="D397" s="1" t="s">
        <v>5158</v>
      </c>
      <c r="E397" s="145">
        <v>37318</v>
      </c>
      <c r="F397" s="145">
        <v>2</v>
      </c>
      <c r="G397" s="146">
        <v>39814</v>
      </c>
      <c r="H397" s="146">
        <v>39903</v>
      </c>
      <c r="I397" s="145">
        <v>2009</v>
      </c>
      <c r="J397" s="145">
        <v>3</v>
      </c>
      <c r="K397" s="145">
        <v>36</v>
      </c>
      <c r="M397" s="145">
        <v>66</v>
      </c>
      <c r="Y397" s="147">
        <v>9</v>
      </c>
      <c r="Z397" s="147">
        <v>0</v>
      </c>
      <c r="AA397" s="147">
        <v>16.5</v>
      </c>
      <c r="AB397" s="147">
        <v>0</v>
      </c>
      <c r="AC397" s="147">
        <v>0</v>
      </c>
      <c r="AD397" s="147">
        <v>0</v>
      </c>
      <c r="AE397" s="147">
        <v>0</v>
      </c>
      <c r="AF397" s="147">
        <v>0</v>
      </c>
      <c r="AG397" s="147">
        <v>0</v>
      </c>
      <c r="AH397" s="147">
        <v>0</v>
      </c>
      <c r="AI397" s="147">
        <v>0</v>
      </c>
      <c r="AJ397" s="147">
        <v>0</v>
      </c>
      <c r="AK397" s="147">
        <v>0</v>
      </c>
      <c r="AL397" s="147">
        <v>0</v>
      </c>
      <c r="AM397" s="148">
        <v>39.6</v>
      </c>
      <c r="AN397" s="148"/>
      <c r="AO397" s="148">
        <v>58.3</v>
      </c>
      <c r="AP397" s="148"/>
      <c r="AQ397" s="148"/>
      <c r="AR397" s="148"/>
      <c r="AS397" s="148"/>
      <c r="AT397" s="148"/>
      <c r="AU397" s="148"/>
      <c r="AV397" s="148"/>
      <c r="AW397" s="148"/>
      <c r="AX397" s="148"/>
      <c r="BA397" s="149">
        <v>9.9</v>
      </c>
      <c r="BB397" s="149">
        <v>0</v>
      </c>
      <c r="BC397" s="149">
        <v>14.574999999999999</v>
      </c>
      <c r="BD397" s="149">
        <v>0</v>
      </c>
      <c r="BE397" s="149">
        <v>0</v>
      </c>
      <c r="BF397" s="149">
        <v>0</v>
      </c>
      <c r="BG397" s="149">
        <v>0</v>
      </c>
      <c r="BH397" s="149">
        <v>0</v>
      </c>
      <c r="BI397" s="149">
        <v>0</v>
      </c>
      <c r="BJ397" s="149">
        <v>0</v>
      </c>
      <c r="BK397" s="149">
        <v>0</v>
      </c>
      <c r="BL397" s="149">
        <v>0</v>
      </c>
      <c r="BM397" s="149">
        <v>0</v>
      </c>
      <c r="BN397" s="149">
        <v>0</v>
      </c>
    </row>
    <row r="398" spans="1:68">
      <c r="A398" s="1" t="s">
        <v>4287</v>
      </c>
      <c r="B398" s="1" t="s">
        <v>2250</v>
      </c>
      <c r="C398" s="1" t="s">
        <v>5209</v>
      </c>
      <c r="D398" s="1" t="s">
        <v>5158</v>
      </c>
      <c r="E398" s="145">
        <v>37318</v>
      </c>
      <c r="F398" s="145">
        <v>2</v>
      </c>
      <c r="G398" s="146" t="s">
        <v>4704</v>
      </c>
      <c r="H398" s="146">
        <v>40178</v>
      </c>
      <c r="I398" s="145">
        <v>2009</v>
      </c>
      <c r="J398" s="145">
        <v>9</v>
      </c>
      <c r="K398" s="145">
        <v>42</v>
      </c>
      <c r="M398" s="145">
        <v>66</v>
      </c>
      <c r="Y398" s="147">
        <v>31.5</v>
      </c>
      <c r="Z398" s="147">
        <v>0</v>
      </c>
      <c r="AA398" s="147">
        <v>49.5</v>
      </c>
      <c r="AB398" s="147">
        <v>0</v>
      </c>
      <c r="AC398" s="147">
        <v>0</v>
      </c>
      <c r="AD398" s="147">
        <v>0</v>
      </c>
      <c r="AE398" s="147">
        <v>0</v>
      </c>
      <c r="AF398" s="147">
        <v>0</v>
      </c>
      <c r="AG398" s="147">
        <v>0</v>
      </c>
      <c r="AH398" s="147">
        <v>0</v>
      </c>
      <c r="AI398" s="147">
        <v>0</v>
      </c>
      <c r="AJ398" s="147">
        <v>0</v>
      </c>
      <c r="AK398" s="147">
        <v>0</v>
      </c>
      <c r="AL398" s="147">
        <v>0</v>
      </c>
      <c r="AM398" s="148">
        <v>45.6</v>
      </c>
      <c r="AN398" s="148"/>
      <c r="AO398" s="148">
        <v>58.3</v>
      </c>
      <c r="AP398" s="148"/>
      <c r="AQ398" s="148"/>
      <c r="AR398" s="148"/>
      <c r="AS398" s="148"/>
      <c r="AT398" s="148"/>
      <c r="AU398" s="148"/>
      <c r="AV398" s="148"/>
      <c r="AW398" s="148"/>
      <c r="AX398" s="148"/>
      <c r="BA398" s="149">
        <v>34.200000000000003</v>
      </c>
      <c r="BB398" s="149">
        <v>0</v>
      </c>
      <c r="BC398" s="149">
        <v>43.725000000000001</v>
      </c>
      <c r="BD398" s="149">
        <v>0</v>
      </c>
      <c r="BE398" s="149">
        <v>0</v>
      </c>
      <c r="BF398" s="149">
        <v>0</v>
      </c>
      <c r="BG398" s="149">
        <v>0</v>
      </c>
      <c r="BH398" s="149">
        <v>0</v>
      </c>
      <c r="BI398" s="149">
        <v>0</v>
      </c>
      <c r="BJ398" s="149">
        <v>0</v>
      </c>
      <c r="BK398" s="149">
        <v>0</v>
      </c>
      <c r="BL398" s="149">
        <v>0</v>
      </c>
      <c r="BM398" s="149">
        <v>0</v>
      </c>
      <c r="BN398" s="149">
        <v>0</v>
      </c>
      <c r="BO398" s="144">
        <v>6</v>
      </c>
      <c r="BP398" s="144" t="s">
        <v>5164</v>
      </c>
    </row>
    <row r="399" spans="1:68">
      <c r="A399" s="1" t="s">
        <v>2939</v>
      </c>
      <c r="B399" s="1" t="s">
        <v>2249</v>
      </c>
      <c r="C399" s="1" t="s">
        <v>5209</v>
      </c>
      <c r="D399" s="1" t="s">
        <v>5158</v>
      </c>
      <c r="E399" s="145">
        <v>37319</v>
      </c>
      <c r="F399" s="145">
        <v>2</v>
      </c>
      <c r="G399" s="146">
        <v>39814</v>
      </c>
      <c r="H399" s="146">
        <v>39903</v>
      </c>
      <c r="I399" s="145">
        <v>2009</v>
      </c>
      <c r="J399" s="145">
        <v>3</v>
      </c>
      <c r="K399" s="145">
        <v>60</v>
      </c>
      <c r="Y399" s="147">
        <v>15</v>
      </c>
      <c r="Z399" s="147">
        <v>0</v>
      </c>
      <c r="AA399" s="147">
        <v>0</v>
      </c>
      <c r="AB399" s="147">
        <v>0</v>
      </c>
      <c r="AC399" s="147">
        <v>0</v>
      </c>
      <c r="AD399" s="147">
        <v>0</v>
      </c>
      <c r="AE399" s="147">
        <v>0</v>
      </c>
      <c r="AF399" s="147">
        <v>0</v>
      </c>
      <c r="AG399" s="147">
        <v>0</v>
      </c>
      <c r="AH399" s="147">
        <v>0</v>
      </c>
      <c r="AI399" s="147">
        <v>0</v>
      </c>
      <c r="AJ399" s="147">
        <v>0</v>
      </c>
      <c r="AK399" s="147">
        <v>0</v>
      </c>
      <c r="AL399" s="147">
        <v>0</v>
      </c>
      <c r="AM399" s="148">
        <v>59.9</v>
      </c>
      <c r="AN399" s="148"/>
      <c r="AO399" s="148">
        <v>0.1</v>
      </c>
      <c r="AP399" s="148"/>
      <c r="AQ399" s="148"/>
      <c r="AR399" s="148"/>
      <c r="AS399" s="148"/>
      <c r="AT399" s="148"/>
      <c r="AU399" s="148"/>
      <c r="AV399" s="148"/>
      <c r="AW399" s="148"/>
      <c r="AX399" s="148"/>
      <c r="BA399" s="149">
        <v>14.975</v>
      </c>
      <c r="BB399" s="149">
        <v>0</v>
      </c>
      <c r="BC399" s="149">
        <v>2.5000000000000001E-2</v>
      </c>
      <c r="BD399" s="149">
        <v>0</v>
      </c>
      <c r="BE399" s="149">
        <v>0</v>
      </c>
      <c r="BF399" s="149">
        <v>0</v>
      </c>
      <c r="BG399" s="149">
        <v>0</v>
      </c>
      <c r="BH399" s="149">
        <v>0</v>
      </c>
      <c r="BI399" s="149">
        <v>0</v>
      </c>
      <c r="BJ399" s="149">
        <v>0</v>
      </c>
      <c r="BK399" s="149">
        <v>0</v>
      </c>
      <c r="BL399" s="149">
        <v>0</v>
      </c>
      <c r="BM399" s="149">
        <v>0</v>
      </c>
      <c r="BN399" s="149">
        <v>0</v>
      </c>
    </row>
    <row r="400" spans="1:68">
      <c r="A400" s="1" t="s">
        <v>2939</v>
      </c>
      <c r="B400" s="1" t="s">
        <v>2249</v>
      </c>
      <c r="C400" s="1" t="s">
        <v>5209</v>
      </c>
      <c r="D400" s="1" t="s">
        <v>5158</v>
      </c>
      <c r="E400" s="145">
        <v>37319</v>
      </c>
      <c r="F400" s="145">
        <v>2</v>
      </c>
      <c r="G400" s="146">
        <v>39904</v>
      </c>
      <c r="H400" s="146">
        <v>40178</v>
      </c>
      <c r="I400" s="145">
        <v>2009</v>
      </c>
      <c r="J400" s="145">
        <v>9</v>
      </c>
      <c r="K400" s="145">
        <v>70</v>
      </c>
      <c r="Y400" s="147">
        <v>52.5</v>
      </c>
      <c r="Z400" s="147">
        <v>0</v>
      </c>
      <c r="AA400" s="147">
        <v>0</v>
      </c>
      <c r="AB400" s="147">
        <v>0</v>
      </c>
      <c r="AC400" s="147">
        <v>0</v>
      </c>
      <c r="AD400" s="147">
        <v>0</v>
      </c>
      <c r="AE400" s="147">
        <v>0</v>
      </c>
      <c r="AF400" s="147">
        <v>0</v>
      </c>
      <c r="AG400" s="147">
        <v>0</v>
      </c>
      <c r="AH400" s="147">
        <v>0</v>
      </c>
      <c r="AI400" s="147">
        <v>0</v>
      </c>
      <c r="AJ400" s="147">
        <v>0</v>
      </c>
      <c r="AK400" s="147">
        <v>0</v>
      </c>
      <c r="AL400" s="147">
        <v>0</v>
      </c>
      <c r="AM400" s="148">
        <v>69.900000000000006</v>
      </c>
      <c r="AN400" s="148"/>
      <c r="AO400" s="148">
        <v>0.1</v>
      </c>
      <c r="AP400" s="148"/>
      <c r="AQ400" s="148"/>
      <c r="AR400" s="148"/>
      <c r="AS400" s="148"/>
      <c r="AT400" s="148"/>
      <c r="AU400" s="148"/>
      <c r="AV400" s="148"/>
      <c r="AW400" s="148"/>
      <c r="AX400" s="148"/>
      <c r="BA400" s="149">
        <v>52.424999999999997</v>
      </c>
      <c r="BB400" s="149">
        <v>0</v>
      </c>
      <c r="BC400" s="149">
        <v>7.4999999999999997E-2</v>
      </c>
      <c r="BD400" s="149">
        <v>0</v>
      </c>
      <c r="BE400" s="149">
        <v>0</v>
      </c>
      <c r="BF400" s="149">
        <v>0</v>
      </c>
      <c r="BG400" s="149">
        <v>0</v>
      </c>
      <c r="BH400" s="149">
        <v>0</v>
      </c>
      <c r="BI400" s="149">
        <v>0</v>
      </c>
      <c r="BJ400" s="149">
        <v>0</v>
      </c>
      <c r="BK400" s="149">
        <v>0</v>
      </c>
      <c r="BL400" s="149">
        <v>0</v>
      </c>
      <c r="BM400" s="149">
        <v>0</v>
      </c>
      <c r="BN400" s="149">
        <v>0</v>
      </c>
      <c r="BO400" s="144">
        <v>10</v>
      </c>
      <c r="BP400" s="144" t="s">
        <v>5164</v>
      </c>
    </row>
    <row r="401" spans="1:68">
      <c r="A401" s="1" t="s">
        <v>3436</v>
      </c>
      <c r="B401" s="1" t="s">
        <v>2249</v>
      </c>
      <c r="C401" s="1" t="s">
        <v>5209</v>
      </c>
      <c r="D401" s="1" t="s">
        <v>5158</v>
      </c>
      <c r="E401" s="145">
        <v>37321</v>
      </c>
      <c r="F401" s="145">
        <v>2</v>
      </c>
      <c r="G401" s="146">
        <v>39814</v>
      </c>
      <c r="H401" s="146">
        <v>40178</v>
      </c>
      <c r="I401" s="145">
        <v>2009</v>
      </c>
      <c r="J401" s="145">
        <v>12</v>
      </c>
      <c r="K401" s="145">
        <v>48</v>
      </c>
      <c r="Y401" s="147">
        <v>48</v>
      </c>
      <c r="Z401" s="147">
        <v>0</v>
      </c>
      <c r="AA401" s="147">
        <v>0</v>
      </c>
      <c r="AB401" s="147">
        <v>0</v>
      </c>
      <c r="AC401" s="147">
        <v>0</v>
      </c>
      <c r="AD401" s="147">
        <v>0</v>
      </c>
      <c r="AE401" s="147">
        <v>0</v>
      </c>
      <c r="AF401" s="147">
        <v>0</v>
      </c>
      <c r="AG401" s="147">
        <v>0</v>
      </c>
      <c r="AH401" s="147">
        <v>0</v>
      </c>
      <c r="AI401" s="147">
        <v>0</v>
      </c>
      <c r="AJ401" s="147">
        <v>0</v>
      </c>
      <c r="AK401" s="147">
        <v>0</v>
      </c>
      <c r="AL401" s="147">
        <v>0</v>
      </c>
      <c r="AM401" s="148">
        <v>48</v>
      </c>
      <c r="AN401" s="148"/>
      <c r="AO401" s="148">
        <v>0.6</v>
      </c>
      <c r="AP401" s="148"/>
      <c r="AQ401" s="148"/>
      <c r="AR401" s="148"/>
      <c r="AS401" s="148"/>
      <c r="AT401" s="148"/>
      <c r="AU401" s="148"/>
      <c r="AV401" s="148"/>
      <c r="AW401" s="148"/>
      <c r="AX401" s="148"/>
      <c r="BA401" s="149">
        <v>48</v>
      </c>
      <c r="BB401" s="149">
        <v>0</v>
      </c>
      <c r="BC401" s="149">
        <v>0.6</v>
      </c>
      <c r="BD401" s="149">
        <v>0</v>
      </c>
      <c r="BE401" s="149">
        <v>0</v>
      </c>
      <c r="BF401" s="149">
        <v>0</v>
      </c>
      <c r="BG401" s="149">
        <v>0</v>
      </c>
      <c r="BH401" s="149">
        <v>0</v>
      </c>
      <c r="BI401" s="149">
        <v>0</v>
      </c>
      <c r="BJ401" s="149">
        <v>0</v>
      </c>
      <c r="BK401" s="149">
        <v>0</v>
      </c>
      <c r="BL401" s="149">
        <v>0</v>
      </c>
      <c r="BM401" s="149">
        <v>0</v>
      </c>
      <c r="BN401" s="149">
        <v>0</v>
      </c>
    </row>
    <row r="402" spans="1:68">
      <c r="A402" s="1" t="s">
        <v>3436</v>
      </c>
      <c r="B402" s="1" t="s">
        <v>2249</v>
      </c>
      <c r="C402" s="1" t="s">
        <v>5209</v>
      </c>
      <c r="D402" s="1" t="s">
        <v>5158</v>
      </c>
      <c r="E402" s="145">
        <v>37322</v>
      </c>
      <c r="F402" s="145">
        <v>2</v>
      </c>
      <c r="G402" s="146">
        <v>39814</v>
      </c>
      <c r="H402" s="146">
        <v>39903</v>
      </c>
      <c r="I402" s="145">
        <v>2009</v>
      </c>
      <c r="J402" s="145">
        <v>3</v>
      </c>
      <c r="K402" s="145">
        <v>36</v>
      </c>
      <c r="Y402" s="147">
        <v>9</v>
      </c>
      <c r="Z402" s="147">
        <v>0</v>
      </c>
      <c r="AA402" s="147">
        <v>0</v>
      </c>
      <c r="AB402" s="147">
        <v>0</v>
      </c>
      <c r="AC402" s="147">
        <v>0</v>
      </c>
      <c r="AD402" s="147">
        <v>0</v>
      </c>
      <c r="AE402" s="147">
        <v>0</v>
      </c>
      <c r="AF402" s="147">
        <v>0</v>
      </c>
      <c r="AG402" s="147">
        <v>0</v>
      </c>
      <c r="AH402" s="147">
        <v>0</v>
      </c>
      <c r="AI402" s="147">
        <v>0</v>
      </c>
      <c r="AJ402" s="147">
        <v>0</v>
      </c>
      <c r="AK402" s="147">
        <v>0</v>
      </c>
      <c r="AL402" s="147">
        <v>0</v>
      </c>
      <c r="AM402" s="148">
        <v>35</v>
      </c>
      <c r="AN402" s="148"/>
      <c r="AO402" s="148">
        <v>0.9</v>
      </c>
      <c r="AP402" s="148"/>
      <c r="AQ402" s="148"/>
      <c r="AR402" s="148"/>
      <c r="AS402" s="148"/>
      <c r="AT402" s="148"/>
      <c r="AU402" s="148"/>
      <c r="AV402" s="148"/>
      <c r="AW402" s="148"/>
      <c r="AX402" s="148"/>
      <c r="BA402" s="149">
        <v>8.75</v>
      </c>
      <c r="BB402" s="149">
        <v>0</v>
      </c>
      <c r="BC402" s="149">
        <v>0.22500000000000001</v>
      </c>
      <c r="BD402" s="149">
        <v>0</v>
      </c>
      <c r="BE402" s="149">
        <v>0</v>
      </c>
      <c r="BF402" s="149">
        <v>0</v>
      </c>
      <c r="BG402" s="149">
        <v>0</v>
      </c>
      <c r="BH402" s="149">
        <v>0</v>
      </c>
      <c r="BI402" s="149">
        <v>0</v>
      </c>
      <c r="BJ402" s="149">
        <v>0</v>
      </c>
      <c r="BK402" s="149">
        <v>0</v>
      </c>
      <c r="BL402" s="149">
        <v>0</v>
      </c>
      <c r="BM402" s="149">
        <v>0</v>
      </c>
      <c r="BN402" s="149">
        <v>0</v>
      </c>
    </row>
    <row r="403" spans="1:68">
      <c r="A403" s="1" t="s">
        <v>3436</v>
      </c>
      <c r="B403" s="1" t="s">
        <v>2249</v>
      </c>
      <c r="C403" s="1" t="s">
        <v>5209</v>
      </c>
      <c r="D403" s="1" t="s">
        <v>5158</v>
      </c>
      <c r="E403" s="145">
        <v>37322</v>
      </c>
      <c r="F403" s="145">
        <v>2</v>
      </c>
      <c r="G403" s="146">
        <v>39904</v>
      </c>
      <c r="H403" s="146">
        <v>40178</v>
      </c>
      <c r="I403" s="145">
        <v>2009</v>
      </c>
      <c r="J403" s="145">
        <v>9</v>
      </c>
      <c r="K403" s="145">
        <v>39</v>
      </c>
      <c r="Y403" s="147">
        <v>29.25</v>
      </c>
      <c r="Z403" s="147">
        <v>0</v>
      </c>
      <c r="AA403" s="147">
        <v>0</v>
      </c>
      <c r="AB403" s="147">
        <v>0</v>
      </c>
      <c r="AC403" s="147">
        <v>0</v>
      </c>
      <c r="AD403" s="147">
        <v>0</v>
      </c>
      <c r="AE403" s="147">
        <v>0</v>
      </c>
      <c r="AF403" s="147">
        <v>0</v>
      </c>
      <c r="AG403" s="147">
        <v>0</v>
      </c>
      <c r="AH403" s="147">
        <v>0</v>
      </c>
      <c r="AI403" s="147">
        <v>0</v>
      </c>
      <c r="AJ403" s="147">
        <v>0</v>
      </c>
      <c r="AK403" s="147">
        <v>0</v>
      </c>
      <c r="AL403" s="147">
        <v>0</v>
      </c>
      <c r="AM403" s="148">
        <v>38</v>
      </c>
      <c r="AN403" s="148"/>
      <c r="AO403" s="148">
        <v>0.9</v>
      </c>
      <c r="AP403" s="148"/>
      <c r="AQ403" s="148"/>
      <c r="AR403" s="148"/>
      <c r="AS403" s="148"/>
      <c r="AT403" s="148"/>
      <c r="AU403" s="148"/>
      <c r="AV403" s="148"/>
      <c r="AW403" s="148"/>
      <c r="AX403" s="148"/>
      <c r="BA403" s="149">
        <v>28.5</v>
      </c>
      <c r="BB403" s="149">
        <v>0</v>
      </c>
      <c r="BC403" s="149">
        <v>0.67500000000000004</v>
      </c>
      <c r="BD403" s="149">
        <v>0</v>
      </c>
      <c r="BE403" s="149">
        <v>0</v>
      </c>
      <c r="BF403" s="149">
        <v>0</v>
      </c>
      <c r="BG403" s="149">
        <v>0</v>
      </c>
      <c r="BH403" s="149">
        <v>0</v>
      </c>
      <c r="BI403" s="149">
        <v>0</v>
      </c>
      <c r="BJ403" s="149">
        <v>0</v>
      </c>
      <c r="BK403" s="149">
        <v>0</v>
      </c>
      <c r="BL403" s="149">
        <v>0</v>
      </c>
      <c r="BM403" s="149">
        <v>0</v>
      </c>
      <c r="BN403" s="149">
        <v>0</v>
      </c>
      <c r="BO403" s="144">
        <v>3</v>
      </c>
      <c r="BP403" s="144" t="s">
        <v>5164</v>
      </c>
    </row>
    <row r="404" spans="1:68">
      <c r="A404" s="1" t="s">
        <v>2130</v>
      </c>
      <c r="B404" s="1" t="s">
        <v>2249</v>
      </c>
      <c r="C404" s="1" t="s">
        <v>5209</v>
      </c>
      <c r="D404" s="1" t="s">
        <v>5158</v>
      </c>
      <c r="E404" s="145">
        <v>37326</v>
      </c>
      <c r="F404" s="145">
        <v>2</v>
      </c>
      <c r="G404" s="146">
        <v>39814</v>
      </c>
      <c r="H404" s="146">
        <v>39844</v>
      </c>
      <c r="I404" s="145">
        <v>2009</v>
      </c>
      <c r="J404" s="145">
        <v>1</v>
      </c>
      <c r="K404" s="145">
        <v>65</v>
      </c>
      <c r="Y404" s="147">
        <v>5.416666666666667</v>
      </c>
      <c r="Z404" s="147">
        <v>0</v>
      </c>
      <c r="AA404" s="147">
        <v>0</v>
      </c>
      <c r="AB404" s="147">
        <v>0</v>
      </c>
      <c r="AC404" s="147">
        <v>0</v>
      </c>
      <c r="AD404" s="147">
        <v>0</v>
      </c>
      <c r="AE404" s="147">
        <v>0</v>
      </c>
      <c r="AF404" s="147">
        <v>0</v>
      </c>
      <c r="AG404" s="147">
        <v>0</v>
      </c>
      <c r="AH404" s="147">
        <v>0</v>
      </c>
      <c r="AI404" s="147">
        <v>0</v>
      </c>
      <c r="AJ404" s="147">
        <v>0</v>
      </c>
      <c r="AK404" s="147">
        <v>0</v>
      </c>
      <c r="AL404" s="147">
        <v>0</v>
      </c>
      <c r="AM404" s="148">
        <v>65</v>
      </c>
      <c r="AN404" s="148"/>
      <c r="AO404" s="148">
        <v>0.3</v>
      </c>
      <c r="AP404" s="148"/>
      <c r="AQ404" s="148"/>
      <c r="AR404" s="148"/>
      <c r="AS404" s="148"/>
      <c r="AT404" s="148"/>
      <c r="AU404" s="148"/>
      <c r="AV404" s="148"/>
      <c r="AW404" s="148"/>
      <c r="AX404" s="148"/>
      <c r="BA404" s="149">
        <v>5.416666666666667</v>
      </c>
      <c r="BB404" s="149">
        <v>0</v>
      </c>
      <c r="BC404" s="149">
        <v>2.5000000000000001E-2</v>
      </c>
      <c r="BD404" s="149">
        <v>0</v>
      </c>
      <c r="BE404" s="149">
        <v>0</v>
      </c>
      <c r="BF404" s="149">
        <v>0</v>
      </c>
      <c r="BG404" s="149">
        <v>0</v>
      </c>
      <c r="BH404" s="149">
        <v>0</v>
      </c>
      <c r="BI404" s="149">
        <v>0</v>
      </c>
      <c r="BJ404" s="149">
        <v>0</v>
      </c>
      <c r="BK404" s="149">
        <v>0</v>
      </c>
      <c r="BL404" s="149">
        <v>0</v>
      </c>
      <c r="BM404" s="149">
        <v>0</v>
      </c>
      <c r="BN404" s="149">
        <v>0</v>
      </c>
      <c r="BO404" s="144">
        <v>5</v>
      </c>
      <c r="BP404" s="144" t="s">
        <v>5172</v>
      </c>
    </row>
    <row r="405" spans="1:68">
      <c r="A405" s="1" t="s">
        <v>2130</v>
      </c>
      <c r="B405" s="1" t="s">
        <v>2249</v>
      </c>
      <c r="C405" s="1" t="s">
        <v>5209</v>
      </c>
      <c r="D405" s="1" t="s">
        <v>5158</v>
      </c>
      <c r="E405" s="145">
        <v>37326</v>
      </c>
      <c r="F405" s="145">
        <v>2</v>
      </c>
      <c r="G405" s="146">
        <v>39845</v>
      </c>
      <c r="H405" s="146">
        <v>40178</v>
      </c>
      <c r="I405" s="145">
        <v>2009</v>
      </c>
      <c r="J405" s="145">
        <v>11</v>
      </c>
      <c r="K405" s="145">
        <v>70</v>
      </c>
      <c r="Y405" s="147">
        <v>64.166666666666671</v>
      </c>
      <c r="Z405" s="147">
        <v>0</v>
      </c>
      <c r="AA405" s="147">
        <v>0</v>
      </c>
      <c r="AB405" s="147">
        <v>0</v>
      </c>
      <c r="AC405" s="147">
        <v>0</v>
      </c>
      <c r="AD405" s="147">
        <v>0</v>
      </c>
      <c r="AE405" s="147">
        <v>0</v>
      </c>
      <c r="AF405" s="147">
        <v>0</v>
      </c>
      <c r="AG405" s="147">
        <v>0</v>
      </c>
      <c r="AH405" s="147">
        <v>0</v>
      </c>
      <c r="AI405" s="147">
        <v>0</v>
      </c>
      <c r="AJ405" s="147">
        <v>0</v>
      </c>
      <c r="AK405" s="147">
        <v>0</v>
      </c>
      <c r="AL405" s="147">
        <v>0</v>
      </c>
      <c r="AM405" s="148">
        <v>70</v>
      </c>
      <c r="AN405" s="148"/>
      <c r="AO405" s="148">
        <v>0.3</v>
      </c>
      <c r="AP405" s="148"/>
      <c r="AQ405" s="148"/>
      <c r="AR405" s="148"/>
      <c r="AS405" s="148"/>
      <c r="AT405" s="148"/>
      <c r="AU405" s="148"/>
      <c r="AV405" s="148"/>
      <c r="AW405" s="148"/>
      <c r="AX405" s="148"/>
      <c r="BA405" s="149">
        <v>64.166666666666671</v>
      </c>
      <c r="BB405" s="149">
        <v>0</v>
      </c>
      <c r="BC405" s="149">
        <v>0.27500000000000002</v>
      </c>
      <c r="BD405" s="149">
        <v>0</v>
      </c>
      <c r="BE405" s="149">
        <v>0</v>
      </c>
      <c r="BF405" s="149">
        <v>0</v>
      </c>
      <c r="BG405" s="149">
        <v>0</v>
      </c>
      <c r="BH405" s="149">
        <v>0</v>
      </c>
      <c r="BI405" s="149">
        <v>0</v>
      </c>
      <c r="BJ405" s="149">
        <v>0</v>
      </c>
      <c r="BK405" s="149">
        <v>0</v>
      </c>
      <c r="BL405" s="149">
        <v>0</v>
      </c>
      <c r="BM405" s="149">
        <v>0</v>
      </c>
      <c r="BN405" s="149">
        <v>0</v>
      </c>
      <c r="BO405" s="144">
        <v>5</v>
      </c>
      <c r="BP405" s="144" t="s">
        <v>5162</v>
      </c>
    </row>
    <row r="406" spans="1:68">
      <c r="A406" s="1" t="s">
        <v>2130</v>
      </c>
      <c r="B406" s="1" t="s">
        <v>2250</v>
      </c>
      <c r="C406" s="1" t="s">
        <v>5209</v>
      </c>
      <c r="D406" s="1" t="s">
        <v>5158</v>
      </c>
      <c r="E406" s="145">
        <v>37328</v>
      </c>
      <c r="F406" s="145">
        <v>2</v>
      </c>
      <c r="G406" s="146">
        <v>39814</v>
      </c>
      <c r="H406" s="146">
        <v>40025</v>
      </c>
      <c r="I406" s="145">
        <v>2009</v>
      </c>
      <c r="J406" s="145">
        <v>7</v>
      </c>
      <c r="K406" s="145">
        <v>40</v>
      </c>
      <c r="M406" s="145">
        <v>44</v>
      </c>
      <c r="Y406" s="147">
        <v>23.333333333333332</v>
      </c>
      <c r="Z406" s="147">
        <v>0</v>
      </c>
      <c r="AA406" s="147">
        <v>25.666666666666668</v>
      </c>
      <c r="AB406" s="147">
        <v>0</v>
      </c>
      <c r="AC406" s="147">
        <v>0</v>
      </c>
      <c r="AD406" s="147">
        <v>0</v>
      </c>
      <c r="AE406" s="147">
        <v>0</v>
      </c>
      <c r="AF406" s="147">
        <v>0</v>
      </c>
      <c r="AG406" s="147">
        <v>0</v>
      </c>
      <c r="AH406" s="147">
        <v>0</v>
      </c>
      <c r="AI406" s="147">
        <v>0</v>
      </c>
      <c r="AJ406" s="147">
        <v>0</v>
      </c>
      <c r="AK406" s="147">
        <v>0</v>
      </c>
      <c r="AL406" s="147">
        <v>0</v>
      </c>
      <c r="AM406" s="148">
        <v>40</v>
      </c>
      <c r="AN406" s="148"/>
      <c r="AO406" s="148">
        <v>44</v>
      </c>
      <c r="AP406" s="148"/>
      <c r="AQ406" s="148"/>
      <c r="AR406" s="148"/>
      <c r="AS406" s="148"/>
      <c r="AT406" s="148"/>
      <c r="AU406" s="148"/>
      <c r="AV406" s="148"/>
      <c r="AW406" s="148"/>
      <c r="AX406" s="148"/>
      <c r="BA406" s="149">
        <v>23.333333333333332</v>
      </c>
      <c r="BB406" s="149">
        <v>0</v>
      </c>
      <c r="BC406" s="149">
        <v>25.666666666666668</v>
      </c>
      <c r="BD406" s="149">
        <v>0</v>
      </c>
      <c r="BE406" s="149">
        <v>0</v>
      </c>
      <c r="BF406" s="149">
        <v>0</v>
      </c>
      <c r="BG406" s="149">
        <v>0</v>
      </c>
      <c r="BH406" s="149">
        <v>0</v>
      </c>
      <c r="BI406" s="149">
        <v>0</v>
      </c>
      <c r="BJ406" s="149">
        <v>0</v>
      </c>
      <c r="BK406" s="149">
        <v>0</v>
      </c>
      <c r="BL406" s="149">
        <v>0</v>
      </c>
      <c r="BM406" s="149">
        <v>0</v>
      </c>
      <c r="BN406" s="149">
        <v>0</v>
      </c>
      <c r="BO406" s="144">
        <v>4</v>
      </c>
      <c r="BP406" s="144" t="s">
        <v>4705</v>
      </c>
    </row>
    <row r="407" spans="1:68">
      <c r="A407" s="1" t="s">
        <v>2130</v>
      </c>
      <c r="B407" s="1" t="s">
        <v>2250</v>
      </c>
      <c r="C407" s="1" t="s">
        <v>5209</v>
      </c>
      <c r="D407" s="1" t="s">
        <v>5158</v>
      </c>
      <c r="E407" s="145">
        <v>37328</v>
      </c>
      <c r="F407" s="145">
        <v>2</v>
      </c>
      <c r="G407" s="146">
        <v>40026</v>
      </c>
      <c r="H407" s="146">
        <v>40178</v>
      </c>
      <c r="I407" s="145">
        <v>2009</v>
      </c>
      <c r="J407" s="145">
        <v>5</v>
      </c>
      <c r="K407" s="145">
        <v>36</v>
      </c>
      <c r="M407" s="145">
        <v>44</v>
      </c>
      <c r="Y407" s="147">
        <v>15</v>
      </c>
      <c r="Z407" s="147">
        <v>0</v>
      </c>
      <c r="AA407" s="147">
        <v>18.333333333333332</v>
      </c>
      <c r="AB407" s="147">
        <v>0</v>
      </c>
      <c r="AC407" s="147">
        <v>0</v>
      </c>
      <c r="AD407" s="147">
        <v>0</v>
      </c>
      <c r="AE407" s="147">
        <v>0</v>
      </c>
      <c r="AF407" s="147">
        <v>0</v>
      </c>
      <c r="AG407" s="147">
        <v>0</v>
      </c>
      <c r="AH407" s="147">
        <v>0</v>
      </c>
      <c r="AI407" s="147">
        <v>0</v>
      </c>
      <c r="AJ407" s="147">
        <v>0</v>
      </c>
      <c r="AK407" s="147">
        <v>0</v>
      </c>
      <c r="AL407" s="147">
        <v>0</v>
      </c>
      <c r="AM407" s="152">
        <v>40</v>
      </c>
      <c r="AN407" s="1"/>
      <c r="AO407" s="152">
        <v>44</v>
      </c>
      <c r="AP407" s="1"/>
      <c r="AQ407" s="1"/>
      <c r="AR407" s="1"/>
      <c r="AS407" s="1"/>
      <c r="AT407" s="1"/>
      <c r="AU407" s="1"/>
      <c r="AV407" s="1"/>
      <c r="AW407" s="148"/>
      <c r="AX407" s="148"/>
      <c r="BA407" s="149">
        <v>16.666666666666668</v>
      </c>
      <c r="BB407" s="149">
        <v>0</v>
      </c>
      <c r="BC407" s="149">
        <v>18.333333333333332</v>
      </c>
      <c r="BD407" s="149">
        <v>0</v>
      </c>
      <c r="BE407" s="149">
        <v>0</v>
      </c>
      <c r="BF407" s="149">
        <v>0</v>
      </c>
      <c r="BG407" s="149">
        <v>0</v>
      </c>
      <c r="BH407" s="149">
        <v>0</v>
      </c>
      <c r="BI407" s="149">
        <v>0</v>
      </c>
      <c r="BJ407" s="149">
        <v>0</v>
      </c>
      <c r="BK407" s="149">
        <v>0</v>
      </c>
      <c r="BL407" s="149">
        <v>0</v>
      </c>
      <c r="BM407" s="149">
        <v>0</v>
      </c>
      <c r="BN407" s="149">
        <v>0</v>
      </c>
      <c r="BO407" s="144" t="s">
        <v>1046</v>
      </c>
    </row>
    <row r="408" spans="1:68">
      <c r="A408" s="1" t="s">
        <v>2027</v>
      </c>
      <c r="B408" s="1" t="s">
        <v>2250</v>
      </c>
      <c r="C408" s="1" t="s">
        <v>5209</v>
      </c>
      <c r="D408" s="1" t="s">
        <v>5158</v>
      </c>
      <c r="E408" s="145">
        <v>37329</v>
      </c>
      <c r="F408" s="145" t="s">
        <v>5227</v>
      </c>
      <c r="G408" s="146">
        <v>39814</v>
      </c>
      <c r="H408" s="146">
        <v>40178</v>
      </c>
      <c r="I408" s="145">
        <v>2009</v>
      </c>
      <c r="J408" s="145">
        <v>12</v>
      </c>
      <c r="K408" s="145">
        <v>9</v>
      </c>
      <c r="M408" s="145">
        <v>40</v>
      </c>
      <c r="N408" s="145">
        <v>45</v>
      </c>
      <c r="T408" s="1">
        <v>8</v>
      </c>
      <c r="Y408" s="147">
        <v>9</v>
      </c>
      <c r="Z408" s="147">
        <v>0</v>
      </c>
      <c r="AA408" s="147">
        <v>40</v>
      </c>
      <c r="AB408" s="147">
        <v>45</v>
      </c>
      <c r="AC408" s="147">
        <v>0</v>
      </c>
      <c r="AD408" s="147">
        <v>0</v>
      </c>
      <c r="AE408" s="147">
        <v>0</v>
      </c>
      <c r="AF408" s="147">
        <v>0</v>
      </c>
      <c r="AG408" s="147">
        <v>0</v>
      </c>
      <c r="AH408" s="147">
        <v>8</v>
      </c>
      <c r="AI408" s="147">
        <v>0</v>
      </c>
      <c r="AJ408" s="147">
        <v>0</v>
      </c>
      <c r="AK408" s="147">
        <v>0</v>
      </c>
      <c r="AL408" s="147">
        <v>0</v>
      </c>
      <c r="AM408" s="148">
        <v>9.6</v>
      </c>
      <c r="AN408" s="148"/>
      <c r="AO408" s="148">
        <v>26.5</v>
      </c>
      <c r="AP408" s="148">
        <v>35.799999999999997</v>
      </c>
      <c r="AQ408" s="148"/>
      <c r="AR408" s="148"/>
      <c r="AS408" s="148"/>
      <c r="AT408" s="148"/>
      <c r="AU408" s="148"/>
      <c r="AV408" s="148">
        <v>8</v>
      </c>
      <c r="AW408" s="148"/>
      <c r="AX408" s="148"/>
      <c r="BA408" s="149">
        <v>9.6</v>
      </c>
      <c r="BB408" s="149">
        <v>0</v>
      </c>
      <c r="BC408" s="149">
        <v>26.5</v>
      </c>
      <c r="BD408" s="149">
        <v>35.799999999999997</v>
      </c>
      <c r="BE408" s="149">
        <v>0</v>
      </c>
      <c r="BF408" s="149">
        <v>0</v>
      </c>
      <c r="BG408" s="149">
        <v>0</v>
      </c>
      <c r="BH408" s="149">
        <v>0</v>
      </c>
      <c r="BI408" s="149">
        <v>0</v>
      </c>
      <c r="BJ408" s="149">
        <v>8</v>
      </c>
      <c r="BK408" s="149">
        <v>0</v>
      </c>
      <c r="BL408" s="149">
        <v>0</v>
      </c>
      <c r="BM408" s="149">
        <v>0</v>
      </c>
      <c r="BN408" s="149">
        <v>0</v>
      </c>
    </row>
    <row r="409" spans="1:68">
      <c r="A409" s="1" t="s">
        <v>2130</v>
      </c>
      <c r="B409" s="1" t="s">
        <v>2249</v>
      </c>
      <c r="C409" s="1" t="s">
        <v>5209</v>
      </c>
      <c r="D409" s="1" t="s">
        <v>5158</v>
      </c>
      <c r="E409" s="145">
        <v>37330</v>
      </c>
      <c r="F409" s="145">
        <v>2</v>
      </c>
      <c r="G409" s="146">
        <v>39814</v>
      </c>
      <c r="H409" s="146">
        <v>39886</v>
      </c>
      <c r="I409" s="145">
        <v>2009</v>
      </c>
      <c r="J409" s="145">
        <v>2.5</v>
      </c>
      <c r="K409" s="145">
        <v>48</v>
      </c>
      <c r="Y409" s="147">
        <v>10</v>
      </c>
      <c r="Z409" s="147">
        <v>0</v>
      </c>
      <c r="AA409" s="147">
        <v>0</v>
      </c>
      <c r="AB409" s="147">
        <v>0</v>
      </c>
      <c r="AC409" s="147">
        <v>0</v>
      </c>
      <c r="AD409" s="147">
        <v>0</v>
      </c>
      <c r="AE409" s="147">
        <v>0</v>
      </c>
      <c r="AF409" s="147">
        <v>0</v>
      </c>
      <c r="AG409" s="147">
        <v>0</v>
      </c>
      <c r="AH409" s="147">
        <v>0</v>
      </c>
      <c r="AI409" s="147">
        <v>0</v>
      </c>
      <c r="AJ409" s="147">
        <v>0</v>
      </c>
      <c r="AK409" s="147">
        <v>0</v>
      </c>
      <c r="AL409" s="147">
        <v>0</v>
      </c>
      <c r="AM409" s="148">
        <v>48.3</v>
      </c>
      <c r="AN409" s="148"/>
      <c r="AO409" s="148">
        <v>0.4</v>
      </c>
      <c r="AP409" s="148"/>
      <c r="AQ409" s="148"/>
      <c r="AR409" s="148"/>
      <c r="AS409" s="148"/>
      <c r="AT409" s="148"/>
      <c r="AU409" s="148"/>
      <c r="AV409" s="148"/>
      <c r="AW409" s="148"/>
      <c r="AX409" s="148"/>
      <c r="BA409" s="149">
        <v>10.0625</v>
      </c>
      <c r="BB409" s="149">
        <v>0</v>
      </c>
      <c r="BC409" s="149">
        <v>8.3333333333333329E-2</v>
      </c>
      <c r="BD409" s="149">
        <v>0</v>
      </c>
      <c r="BE409" s="149">
        <v>0</v>
      </c>
      <c r="BF409" s="149">
        <v>0</v>
      </c>
      <c r="BG409" s="149">
        <v>0</v>
      </c>
      <c r="BH409" s="149">
        <v>0</v>
      </c>
      <c r="BI409" s="149">
        <v>0</v>
      </c>
      <c r="BJ409" s="149">
        <v>0</v>
      </c>
      <c r="BK409" s="149">
        <v>0</v>
      </c>
      <c r="BL409" s="149">
        <v>0</v>
      </c>
      <c r="BM409" s="149">
        <v>0</v>
      </c>
      <c r="BN409" s="149">
        <v>0</v>
      </c>
    </row>
    <row r="410" spans="1:68">
      <c r="A410" s="1" t="s">
        <v>2130</v>
      </c>
      <c r="B410" s="1" t="s">
        <v>2249</v>
      </c>
      <c r="C410" s="1" t="s">
        <v>5209</v>
      </c>
      <c r="D410" s="1" t="s">
        <v>5158</v>
      </c>
      <c r="E410" s="145">
        <v>37330</v>
      </c>
      <c r="F410" s="145">
        <v>2</v>
      </c>
      <c r="G410" s="146">
        <v>39887</v>
      </c>
      <c r="H410" s="146">
        <v>40178</v>
      </c>
      <c r="I410" s="145">
        <v>2009</v>
      </c>
      <c r="J410" s="145">
        <v>9.5</v>
      </c>
      <c r="K410" s="145">
        <v>52</v>
      </c>
      <c r="Y410" s="147">
        <v>41.166666666666664</v>
      </c>
      <c r="Z410" s="147">
        <v>0</v>
      </c>
      <c r="AA410" s="147">
        <v>0</v>
      </c>
      <c r="AB410" s="147">
        <v>0</v>
      </c>
      <c r="AC410" s="147">
        <v>0</v>
      </c>
      <c r="AD410" s="147">
        <v>0</v>
      </c>
      <c r="AE410" s="147">
        <v>0</v>
      </c>
      <c r="AF410" s="147">
        <v>0</v>
      </c>
      <c r="AG410" s="147">
        <v>0</v>
      </c>
      <c r="AH410" s="147">
        <v>0</v>
      </c>
      <c r="AI410" s="147">
        <v>0</v>
      </c>
      <c r="AJ410" s="147">
        <v>0</v>
      </c>
      <c r="AK410" s="147">
        <v>0</v>
      </c>
      <c r="AL410" s="147">
        <v>0</v>
      </c>
      <c r="AM410" s="148">
        <v>52.3</v>
      </c>
      <c r="AN410" s="148"/>
      <c r="AO410" s="148">
        <v>0.4</v>
      </c>
      <c r="AP410" s="148"/>
      <c r="AQ410" s="148"/>
      <c r="AR410" s="148"/>
      <c r="AS410" s="148"/>
      <c r="AT410" s="148"/>
      <c r="AU410" s="148"/>
      <c r="AV410" s="148"/>
      <c r="AW410" s="148"/>
      <c r="AX410" s="148"/>
      <c r="BA410" s="149">
        <v>41.404166666666661</v>
      </c>
      <c r="BB410" s="149">
        <v>0</v>
      </c>
      <c r="BC410" s="149">
        <v>0.31666666666666671</v>
      </c>
      <c r="BD410" s="149">
        <v>0</v>
      </c>
      <c r="BE410" s="149">
        <v>0</v>
      </c>
      <c r="BF410" s="149">
        <v>0</v>
      </c>
      <c r="BG410" s="149">
        <v>0</v>
      </c>
      <c r="BH410" s="149">
        <v>0</v>
      </c>
      <c r="BI410" s="149">
        <v>0</v>
      </c>
      <c r="BJ410" s="149">
        <v>0</v>
      </c>
      <c r="BK410" s="149">
        <v>0</v>
      </c>
      <c r="BL410" s="149">
        <v>0</v>
      </c>
      <c r="BM410" s="149">
        <v>0</v>
      </c>
      <c r="BN410" s="149">
        <v>0</v>
      </c>
      <c r="BO410" s="144">
        <v>4</v>
      </c>
      <c r="BP410" s="144" t="s">
        <v>5190</v>
      </c>
    </row>
    <row r="411" spans="1:68">
      <c r="A411" s="1" t="s">
        <v>3583</v>
      </c>
      <c r="B411" s="1" t="s">
        <v>2251</v>
      </c>
      <c r="C411" s="1" t="s">
        <v>5209</v>
      </c>
      <c r="D411" s="1" t="s">
        <v>5158</v>
      </c>
      <c r="E411" s="145">
        <v>37331</v>
      </c>
      <c r="F411" s="145" t="s">
        <v>5227</v>
      </c>
      <c r="G411" s="146">
        <v>39814</v>
      </c>
      <c r="H411" s="146">
        <v>40178</v>
      </c>
      <c r="I411" s="145">
        <v>2009</v>
      </c>
      <c r="J411" s="145">
        <v>12</v>
      </c>
      <c r="M411" s="145">
        <v>38</v>
      </c>
      <c r="S411" s="1">
        <v>6</v>
      </c>
      <c r="Y411" s="147">
        <v>0</v>
      </c>
      <c r="Z411" s="147">
        <v>0</v>
      </c>
      <c r="AA411" s="147">
        <v>38</v>
      </c>
      <c r="AB411" s="147">
        <v>0</v>
      </c>
      <c r="AC411" s="147">
        <v>0</v>
      </c>
      <c r="AD411" s="147">
        <v>0</v>
      </c>
      <c r="AE411" s="147">
        <v>0</v>
      </c>
      <c r="AF411" s="147">
        <v>0</v>
      </c>
      <c r="AG411" s="147">
        <v>6</v>
      </c>
      <c r="AH411" s="147">
        <v>0</v>
      </c>
      <c r="AI411" s="147">
        <v>0</v>
      </c>
      <c r="AJ411" s="147">
        <v>0</v>
      </c>
      <c r="AK411" s="147">
        <v>0</v>
      </c>
      <c r="AL411" s="147">
        <v>0</v>
      </c>
      <c r="AM411" s="148">
        <v>1</v>
      </c>
      <c r="AN411" s="148"/>
      <c r="AO411" s="148">
        <v>36.4</v>
      </c>
      <c r="AP411" s="148"/>
      <c r="AQ411" s="148"/>
      <c r="AR411" s="148"/>
      <c r="AS411" s="148"/>
      <c r="AT411" s="148"/>
      <c r="AU411" s="148">
        <v>6</v>
      </c>
      <c r="AV411" s="148"/>
      <c r="AW411" s="148"/>
      <c r="AX411" s="148"/>
      <c r="BA411" s="149">
        <v>1</v>
      </c>
      <c r="BB411" s="149">
        <v>0</v>
      </c>
      <c r="BC411" s="149">
        <v>36.4</v>
      </c>
      <c r="BD411" s="149">
        <v>0</v>
      </c>
      <c r="BE411" s="149">
        <v>0</v>
      </c>
      <c r="BF411" s="149">
        <v>0</v>
      </c>
      <c r="BG411" s="149">
        <v>0</v>
      </c>
      <c r="BH411" s="149">
        <v>0</v>
      </c>
      <c r="BI411" s="149">
        <v>6</v>
      </c>
      <c r="BJ411" s="149">
        <v>0</v>
      </c>
      <c r="BK411" s="149">
        <v>0</v>
      </c>
      <c r="BL411" s="149">
        <v>0</v>
      </c>
      <c r="BM411" s="149">
        <v>0</v>
      </c>
      <c r="BN411" s="149">
        <v>0</v>
      </c>
    </row>
    <row r="412" spans="1:68">
      <c r="A412" s="1" t="s">
        <v>2130</v>
      </c>
      <c r="B412" s="1" t="s">
        <v>2249</v>
      </c>
      <c r="C412" s="1" t="s">
        <v>5209</v>
      </c>
      <c r="D412" s="1" t="s">
        <v>5207</v>
      </c>
      <c r="E412" s="145">
        <v>37333</v>
      </c>
      <c r="F412" s="145">
        <v>2</v>
      </c>
      <c r="G412" s="146">
        <v>39814</v>
      </c>
      <c r="H412" s="146">
        <v>39844</v>
      </c>
      <c r="I412" s="145">
        <v>2009</v>
      </c>
      <c r="J412" s="145">
        <v>1</v>
      </c>
      <c r="K412" s="145">
        <v>60</v>
      </c>
      <c r="Y412" s="147">
        <v>5</v>
      </c>
      <c r="Z412" s="147">
        <v>0</v>
      </c>
      <c r="AA412" s="147">
        <v>0</v>
      </c>
      <c r="AB412" s="147">
        <v>0</v>
      </c>
      <c r="AC412" s="147">
        <v>0</v>
      </c>
      <c r="AD412" s="147">
        <v>0</v>
      </c>
      <c r="AE412" s="147">
        <v>0</v>
      </c>
      <c r="AF412" s="147">
        <v>0</v>
      </c>
      <c r="AG412" s="147">
        <v>0</v>
      </c>
      <c r="AH412" s="147">
        <v>0</v>
      </c>
      <c r="AI412" s="147">
        <v>0</v>
      </c>
      <c r="AJ412" s="147">
        <v>0</v>
      </c>
      <c r="AK412" s="147">
        <v>0</v>
      </c>
      <c r="AL412" s="147">
        <v>0</v>
      </c>
      <c r="AM412" s="148">
        <v>60</v>
      </c>
      <c r="AN412" s="148"/>
      <c r="AO412" s="148"/>
      <c r="AP412" s="148"/>
      <c r="AQ412" s="148"/>
      <c r="AR412" s="148"/>
      <c r="AS412" s="148"/>
      <c r="AT412" s="148"/>
      <c r="AU412" s="148"/>
      <c r="AV412" s="148"/>
      <c r="AW412" s="148"/>
      <c r="AX412" s="148"/>
      <c r="BA412" s="149">
        <v>5</v>
      </c>
      <c r="BB412" s="149">
        <v>0</v>
      </c>
      <c r="BC412" s="149">
        <v>0</v>
      </c>
      <c r="BD412" s="149">
        <v>0</v>
      </c>
      <c r="BE412" s="149">
        <v>0</v>
      </c>
      <c r="BF412" s="149">
        <v>0</v>
      </c>
      <c r="BG412" s="149">
        <v>0</v>
      </c>
      <c r="BH412" s="149">
        <v>0</v>
      </c>
      <c r="BI412" s="149">
        <v>0</v>
      </c>
      <c r="BJ412" s="149">
        <v>0</v>
      </c>
      <c r="BK412" s="149">
        <v>0</v>
      </c>
      <c r="BL412" s="149">
        <v>0</v>
      </c>
      <c r="BM412" s="149">
        <v>0</v>
      </c>
      <c r="BN412" s="149">
        <v>0</v>
      </c>
    </row>
    <row r="413" spans="1:68">
      <c r="A413" s="1" t="s">
        <v>2130</v>
      </c>
      <c r="B413" s="1" t="s">
        <v>2249</v>
      </c>
      <c r="C413" s="1" t="s">
        <v>5209</v>
      </c>
      <c r="D413" s="1" t="s">
        <v>5207</v>
      </c>
      <c r="E413" s="145">
        <v>37333</v>
      </c>
      <c r="F413" s="145">
        <v>2</v>
      </c>
      <c r="G413" s="146">
        <v>39845</v>
      </c>
      <c r="H413" s="146">
        <v>39858</v>
      </c>
      <c r="I413" s="145">
        <v>2009</v>
      </c>
      <c r="J413" s="145">
        <v>0.5</v>
      </c>
      <c r="K413" s="145">
        <v>65</v>
      </c>
      <c r="Y413" s="147">
        <v>2.7083333333333335</v>
      </c>
      <c r="Z413" s="147">
        <v>0</v>
      </c>
      <c r="AA413" s="147">
        <v>0</v>
      </c>
      <c r="AB413" s="147">
        <v>0</v>
      </c>
      <c r="AC413" s="147">
        <v>0</v>
      </c>
      <c r="AD413" s="147">
        <v>0</v>
      </c>
      <c r="AE413" s="147">
        <v>0</v>
      </c>
      <c r="AF413" s="147">
        <v>0</v>
      </c>
      <c r="AG413" s="147">
        <v>0</v>
      </c>
      <c r="AH413" s="147">
        <v>0</v>
      </c>
      <c r="AI413" s="147">
        <v>0</v>
      </c>
      <c r="AJ413" s="147">
        <v>0</v>
      </c>
      <c r="AK413" s="147">
        <v>0</v>
      </c>
      <c r="AL413" s="147">
        <v>0</v>
      </c>
      <c r="AM413" s="148">
        <v>65</v>
      </c>
      <c r="AN413" s="148"/>
      <c r="AO413" s="148"/>
      <c r="AP413" s="148"/>
      <c r="AQ413" s="148"/>
      <c r="AR413" s="148"/>
      <c r="AS413" s="148"/>
      <c r="AT413" s="148"/>
      <c r="AU413" s="148"/>
      <c r="AV413" s="148"/>
      <c r="AW413" s="148"/>
      <c r="AX413" s="148"/>
      <c r="BA413" s="149">
        <v>2.7083333333333335</v>
      </c>
      <c r="BB413" s="149">
        <v>0</v>
      </c>
      <c r="BC413" s="149">
        <v>0</v>
      </c>
      <c r="BD413" s="149">
        <v>0</v>
      </c>
      <c r="BE413" s="149">
        <v>0</v>
      </c>
      <c r="BF413" s="149">
        <v>0</v>
      </c>
      <c r="BG413" s="149">
        <v>0</v>
      </c>
      <c r="BH413" s="149">
        <v>0</v>
      </c>
      <c r="BI413" s="149">
        <v>0</v>
      </c>
      <c r="BJ413" s="149">
        <v>0</v>
      </c>
      <c r="BK413" s="149">
        <v>0</v>
      </c>
      <c r="BL413" s="149">
        <v>0</v>
      </c>
      <c r="BM413" s="149">
        <v>0</v>
      </c>
      <c r="BN413" s="149">
        <v>0</v>
      </c>
      <c r="BO413" s="144">
        <v>5</v>
      </c>
      <c r="BP413" s="144" t="s">
        <v>5162</v>
      </c>
    </row>
    <row r="414" spans="1:68">
      <c r="A414" s="1" t="s">
        <v>2130</v>
      </c>
      <c r="B414" s="1" t="s">
        <v>2249</v>
      </c>
      <c r="C414" s="1" t="s">
        <v>5209</v>
      </c>
      <c r="D414" s="1" t="s">
        <v>5207</v>
      </c>
      <c r="E414" s="145">
        <v>37333</v>
      </c>
      <c r="F414" s="145">
        <v>2</v>
      </c>
      <c r="G414" s="146">
        <v>39859</v>
      </c>
      <c r="H414" s="146">
        <v>40178</v>
      </c>
      <c r="I414" s="145">
        <v>2009</v>
      </c>
      <c r="J414" s="145">
        <v>10.5</v>
      </c>
      <c r="K414" s="145">
        <v>70</v>
      </c>
      <c r="Y414" s="147">
        <v>61.25</v>
      </c>
      <c r="Z414" s="147">
        <v>0</v>
      </c>
      <c r="AA414" s="147">
        <v>0</v>
      </c>
      <c r="AB414" s="147">
        <v>0</v>
      </c>
      <c r="AC414" s="147">
        <v>0</v>
      </c>
      <c r="AD414" s="147">
        <v>0</v>
      </c>
      <c r="AE414" s="147">
        <v>0</v>
      </c>
      <c r="AF414" s="147">
        <v>0</v>
      </c>
      <c r="AG414" s="147">
        <v>0</v>
      </c>
      <c r="AH414" s="147">
        <v>0</v>
      </c>
      <c r="AI414" s="147">
        <v>0</v>
      </c>
      <c r="AJ414" s="147">
        <v>0</v>
      </c>
      <c r="AK414" s="147">
        <v>0</v>
      </c>
      <c r="AL414" s="147">
        <v>0</v>
      </c>
      <c r="AM414" s="148">
        <v>70</v>
      </c>
      <c r="AN414" s="148"/>
      <c r="AO414" s="148"/>
      <c r="AP414" s="148"/>
      <c r="AQ414" s="148"/>
      <c r="AR414" s="148"/>
      <c r="AS414" s="148"/>
      <c r="AT414" s="148"/>
      <c r="AU414" s="148"/>
      <c r="AV414" s="148"/>
      <c r="AW414" s="148"/>
      <c r="AX414" s="148"/>
      <c r="BA414" s="149">
        <v>61.25</v>
      </c>
      <c r="BB414" s="149">
        <v>0</v>
      </c>
      <c r="BC414" s="149">
        <v>0</v>
      </c>
      <c r="BD414" s="149">
        <v>0</v>
      </c>
      <c r="BE414" s="149">
        <v>0</v>
      </c>
      <c r="BF414" s="149">
        <v>0</v>
      </c>
      <c r="BG414" s="149">
        <v>0</v>
      </c>
      <c r="BH414" s="149">
        <v>0</v>
      </c>
      <c r="BI414" s="149">
        <v>0</v>
      </c>
      <c r="BJ414" s="149">
        <v>0</v>
      </c>
      <c r="BK414" s="149">
        <v>0</v>
      </c>
      <c r="BL414" s="149">
        <v>0</v>
      </c>
      <c r="BM414" s="149">
        <v>0</v>
      </c>
      <c r="BN414" s="149">
        <v>0</v>
      </c>
      <c r="BO414" s="144">
        <v>5</v>
      </c>
      <c r="BP414" s="144" t="s">
        <v>5183</v>
      </c>
    </row>
    <row r="415" spans="1:68">
      <c r="A415" s="1" t="s">
        <v>2130</v>
      </c>
      <c r="B415" s="1" t="s">
        <v>2250</v>
      </c>
      <c r="C415" s="1" t="s">
        <v>5209</v>
      </c>
      <c r="D415" s="1" t="s">
        <v>5158</v>
      </c>
      <c r="E415" s="145">
        <v>37334</v>
      </c>
      <c r="F415" s="145">
        <v>2</v>
      </c>
      <c r="G415" s="146">
        <v>39814</v>
      </c>
      <c r="H415" s="146">
        <v>40178</v>
      </c>
      <c r="I415" s="145">
        <v>2009</v>
      </c>
      <c r="J415" s="145">
        <v>12</v>
      </c>
      <c r="K415" s="145">
        <v>72</v>
      </c>
      <c r="M415" s="145">
        <v>45</v>
      </c>
      <c r="Y415" s="147">
        <v>72</v>
      </c>
      <c r="Z415" s="147">
        <v>0</v>
      </c>
      <c r="AA415" s="147">
        <v>45</v>
      </c>
      <c r="AB415" s="147">
        <v>0</v>
      </c>
      <c r="AC415" s="147">
        <v>0</v>
      </c>
      <c r="AD415" s="147">
        <v>0</v>
      </c>
      <c r="AE415" s="147">
        <v>0</v>
      </c>
      <c r="AF415" s="147">
        <v>0</v>
      </c>
      <c r="AG415" s="147">
        <v>0</v>
      </c>
      <c r="AH415" s="147">
        <v>0</v>
      </c>
      <c r="AI415" s="147">
        <v>0</v>
      </c>
      <c r="AJ415" s="147">
        <v>0</v>
      </c>
      <c r="AK415" s="147">
        <v>0</v>
      </c>
      <c r="AL415" s="147">
        <v>0</v>
      </c>
      <c r="AM415" s="148">
        <v>70.099999999999994</v>
      </c>
      <c r="AN415" s="148"/>
      <c r="AO415" s="148">
        <v>28.3</v>
      </c>
      <c r="AP415" s="148"/>
      <c r="AQ415" s="148"/>
      <c r="AR415" s="148"/>
      <c r="AS415" s="148"/>
      <c r="AT415" s="148"/>
      <c r="AU415" s="148"/>
      <c r="AV415" s="148"/>
      <c r="AW415" s="148"/>
      <c r="AX415" s="148"/>
      <c r="BA415" s="149">
        <v>70.099999999999994</v>
      </c>
      <c r="BB415" s="149">
        <v>0</v>
      </c>
      <c r="BC415" s="149">
        <v>28.3</v>
      </c>
      <c r="BD415" s="149">
        <v>0</v>
      </c>
      <c r="BE415" s="149">
        <v>0</v>
      </c>
      <c r="BF415" s="149">
        <v>0</v>
      </c>
      <c r="BG415" s="149">
        <v>0</v>
      </c>
      <c r="BH415" s="149">
        <v>0</v>
      </c>
      <c r="BI415" s="149">
        <v>0</v>
      </c>
      <c r="BJ415" s="149">
        <v>0</v>
      </c>
      <c r="BK415" s="149">
        <v>0</v>
      </c>
      <c r="BL415" s="149">
        <v>0</v>
      </c>
      <c r="BM415" s="149">
        <v>0</v>
      </c>
      <c r="BN415" s="149">
        <v>0</v>
      </c>
    </row>
    <row r="416" spans="1:68">
      <c r="A416" s="1" t="s">
        <v>3166</v>
      </c>
      <c r="B416" s="1" t="s">
        <v>2251</v>
      </c>
      <c r="C416" s="1" t="s">
        <v>5209</v>
      </c>
      <c r="D416" s="1" t="s">
        <v>5158</v>
      </c>
      <c r="E416" s="145">
        <v>37335</v>
      </c>
      <c r="F416" s="145">
        <v>1</v>
      </c>
      <c r="G416" s="146">
        <v>39814</v>
      </c>
      <c r="H416" s="146">
        <v>40178</v>
      </c>
      <c r="I416" s="145">
        <v>2009</v>
      </c>
      <c r="J416" s="145">
        <v>12</v>
      </c>
      <c r="M416" s="145">
        <v>44</v>
      </c>
      <c r="Y416" s="147">
        <v>0</v>
      </c>
      <c r="Z416" s="147">
        <v>0</v>
      </c>
      <c r="AA416" s="147">
        <v>44</v>
      </c>
      <c r="AB416" s="147">
        <v>0</v>
      </c>
      <c r="AC416" s="147">
        <v>0</v>
      </c>
      <c r="AD416" s="147">
        <v>0</v>
      </c>
      <c r="AE416" s="147">
        <v>0</v>
      </c>
      <c r="AF416" s="147">
        <v>0</v>
      </c>
      <c r="AG416" s="147">
        <v>0</v>
      </c>
      <c r="AH416" s="147">
        <v>0</v>
      </c>
      <c r="AI416" s="147">
        <v>0</v>
      </c>
      <c r="AJ416" s="147">
        <v>0</v>
      </c>
      <c r="AK416" s="147">
        <v>0</v>
      </c>
      <c r="AL416" s="147">
        <v>0</v>
      </c>
      <c r="AM416" s="148">
        <v>3</v>
      </c>
      <c r="AN416" s="148"/>
      <c r="AO416" s="148">
        <v>41.2</v>
      </c>
      <c r="AP416" s="148"/>
      <c r="AQ416" s="148"/>
      <c r="AR416" s="148"/>
      <c r="AS416" s="148"/>
      <c r="AT416" s="148"/>
      <c r="AU416" s="148"/>
      <c r="AV416" s="148"/>
      <c r="AW416" s="148"/>
      <c r="AX416" s="148"/>
      <c r="BA416" s="149">
        <v>3</v>
      </c>
      <c r="BB416" s="149">
        <v>0</v>
      </c>
      <c r="BC416" s="149">
        <v>41.2</v>
      </c>
      <c r="BD416" s="149">
        <v>0</v>
      </c>
      <c r="BE416" s="149">
        <v>0</v>
      </c>
      <c r="BF416" s="149">
        <v>0</v>
      </c>
      <c r="BG416" s="149">
        <v>0</v>
      </c>
      <c r="BH416" s="149">
        <v>0</v>
      </c>
      <c r="BI416" s="149">
        <v>0</v>
      </c>
      <c r="BJ416" s="149">
        <v>0</v>
      </c>
      <c r="BK416" s="149">
        <v>0</v>
      </c>
      <c r="BL416" s="149">
        <v>0</v>
      </c>
      <c r="BM416" s="149">
        <v>0</v>
      </c>
      <c r="BN416" s="149">
        <v>0</v>
      </c>
    </row>
    <row r="417" spans="1:69">
      <c r="A417" s="1" t="s">
        <v>3166</v>
      </c>
      <c r="B417" s="1" t="s">
        <v>2251</v>
      </c>
      <c r="C417" s="1" t="s">
        <v>5209</v>
      </c>
      <c r="D417" s="1" t="s">
        <v>5158</v>
      </c>
      <c r="E417" s="145">
        <v>37336</v>
      </c>
      <c r="F417" s="145" t="s">
        <v>4706</v>
      </c>
      <c r="G417" s="146">
        <v>39814</v>
      </c>
      <c r="H417" s="146">
        <v>40178</v>
      </c>
      <c r="I417" s="145">
        <v>2009</v>
      </c>
      <c r="J417" s="145">
        <v>12</v>
      </c>
      <c r="M417" s="145">
        <v>64</v>
      </c>
      <c r="Y417" s="147">
        <v>0</v>
      </c>
      <c r="Z417" s="147">
        <v>0</v>
      </c>
      <c r="AA417" s="147">
        <v>64</v>
      </c>
      <c r="AB417" s="147">
        <v>0</v>
      </c>
      <c r="AC417" s="147">
        <v>0</v>
      </c>
      <c r="AD417" s="147">
        <v>0</v>
      </c>
      <c r="AE417" s="147">
        <v>0</v>
      </c>
      <c r="AF417" s="147">
        <v>0</v>
      </c>
      <c r="AG417" s="147">
        <v>0</v>
      </c>
      <c r="AH417" s="147">
        <v>0</v>
      </c>
      <c r="AI417" s="147">
        <v>0</v>
      </c>
      <c r="AJ417" s="147">
        <v>0</v>
      </c>
      <c r="AK417" s="147">
        <v>0</v>
      </c>
      <c r="AL417" s="147">
        <v>0</v>
      </c>
      <c r="AM417" s="148">
        <v>2.9</v>
      </c>
      <c r="AN417" s="148"/>
      <c r="AO417" s="148">
        <v>60.4</v>
      </c>
      <c r="AP417" s="148"/>
      <c r="AQ417" s="148"/>
      <c r="AR417" s="148"/>
      <c r="AS417" s="148"/>
      <c r="AT417" s="148"/>
      <c r="AU417" s="148"/>
      <c r="AV417" s="148"/>
      <c r="AW417" s="148"/>
      <c r="AX417" s="148"/>
      <c r="BA417" s="149">
        <v>2.9</v>
      </c>
      <c r="BB417" s="149">
        <v>0</v>
      </c>
      <c r="BC417" s="149">
        <v>60.4</v>
      </c>
      <c r="BD417" s="149">
        <v>0</v>
      </c>
      <c r="BE417" s="149">
        <v>0</v>
      </c>
      <c r="BF417" s="149">
        <v>0</v>
      </c>
      <c r="BG417" s="149">
        <v>0</v>
      </c>
      <c r="BH417" s="149">
        <v>0</v>
      </c>
      <c r="BI417" s="149">
        <v>0</v>
      </c>
      <c r="BJ417" s="149">
        <v>0</v>
      </c>
      <c r="BK417" s="149">
        <v>0</v>
      </c>
      <c r="BL417" s="149">
        <v>0</v>
      </c>
      <c r="BM417" s="149">
        <v>0</v>
      </c>
      <c r="BN417" s="149">
        <v>0</v>
      </c>
    </row>
    <row r="418" spans="1:69">
      <c r="A418" s="1" t="s">
        <v>3166</v>
      </c>
      <c r="B418" s="1" t="s">
        <v>2251</v>
      </c>
      <c r="C418" s="1" t="s">
        <v>5209</v>
      </c>
      <c r="D418" s="1" t="s">
        <v>5158</v>
      </c>
      <c r="E418" s="145">
        <v>37344</v>
      </c>
      <c r="F418" s="145">
        <v>1</v>
      </c>
      <c r="G418" s="146">
        <v>39814</v>
      </c>
      <c r="H418" s="146">
        <v>40178</v>
      </c>
      <c r="I418" s="145">
        <v>2009</v>
      </c>
      <c r="J418" s="145">
        <v>12</v>
      </c>
      <c r="L418" s="145">
        <v>6</v>
      </c>
      <c r="M418" s="145">
        <v>20</v>
      </c>
      <c r="Y418" s="147">
        <v>0</v>
      </c>
      <c r="Z418" s="147">
        <v>6</v>
      </c>
      <c r="AA418" s="147">
        <v>20</v>
      </c>
      <c r="AB418" s="147">
        <v>0</v>
      </c>
      <c r="AC418" s="147">
        <v>0</v>
      </c>
      <c r="AD418" s="147">
        <v>0</v>
      </c>
      <c r="AE418" s="147">
        <v>0</v>
      </c>
      <c r="AF418" s="147">
        <v>0</v>
      </c>
      <c r="AG418" s="147">
        <v>0</v>
      </c>
      <c r="AH418" s="147">
        <v>0</v>
      </c>
      <c r="AI418" s="147">
        <v>0</v>
      </c>
      <c r="AJ418" s="147">
        <v>0</v>
      </c>
      <c r="AK418" s="147">
        <v>0</v>
      </c>
      <c r="AL418" s="147">
        <v>0</v>
      </c>
      <c r="AM418" s="148"/>
      <c r="AN418" s="148">
        <v>4.4000000000000004</v>
      </c>
      <c r="AO418" s="148">
        <v>21.5</v>
      </c>
      <c r="AP418" s="148"/>
      <c r="AQ418" s="148"/>
      <c r="AR418" s="148"/>
      <c r="AS418" s="148"/>
      <c r="AT418" s="148"/>
      <c r="AU418" s="148"/>
      <c r="AV418" s="148"/>
      <c r="AW418" s="148"/>
      <c r="AX418" s="148"/>
      <c r="BA418" s="149">
        <v>0</v>
      </c>
      <c r="BB418" s="149">
        <v>4.4000000000000004</v>
      </c>
      <c r="BC418" s="149">
        <v>21.5</v>
      </c>
      <c r="BD418" s="149">
        <v>0</v>
      </c>
      <c r="BE418" s="149">
        <v>0</v>
      </c>
      <c r="BF418" s="149">
        <v>0</v>
      </c>
      <c r="BG418" s="149">
        <v>0</v>
      </c>
      <c r="BH418" s="149">
        <v>0</v>
      </c>
      <c r="BI418" s="149">
        <v>0</v>
      </c>
      <c r="BJ418" s="149">
        <v>0</v>
      </c>
      <c r="BK418" s="149">
        <v>0</v>
      </c>
      <c r="BL418" s="149">
        <v>0</v>
      </c>
      <c r="BM418" s="149">
        <v>0</v>
      </c>
      <c r="BN418" s="149">
        <v>0</v>
      </c>
    </row>
    <row r="419" spans="1:69">
      <c r="A419" s="1" t="s">
        <v>2130</v>
      </c>
      <c r="B419" s="1" t="s">
        <v>2251</v>
      </c>
      <c r="C419" s="1" t="s">
        <v>5209</v>
      </c>
      <c r="D419" s="1" t="s">
        <v>5158</v>
      </c>
      <c r="E419" s="145">
        <v>37350</v>
      </c>
      <c r="F419" s="145">
        <v>1</v>
      </c>
      <c r="G419" s="146">
        <v>39814</v>
      </c>
      <c r="H419" s="146">
        <v>40178</v>
      </c>
      <c r="I419" s="145">
        <v>2009</v>
      </c>
      <c r="J419" s="145">
        <v>12</v>
      </c>
      <c r="M419" s="145">
        <v>41</v>
      </c>
      <c r="Y419" s="147">
        <v>0</v>
      </c>
      <c r="Z419" s="147">
        <v>0</v>
      </c>
      <c r="AA419" s="147">
        <v>41</v>
      </c>
      <c r="AB419" s="147">
        <v>0</v>
      </c>
      <c r="AC419" s="147">
        <v>0</v>
      </c>
      <c r="AD419" s="147">
        <v>0</v>
      </c>
      <c r="AE419" s="147">
        <v>0</v>
      </c>
      <c r="AF419" s="147">
        <v>0</v>
      </c>
      <c r="AG419" s="147">
        <v>0</v>
      </c>
      <c r="AH419" s="147">
        <v>0</v>
      </c>
      <c r="AI419" s="147">
        <v>0</v>
      </c>
      <c r="AJ419" s="147">
        <v>0</v>
      </c>
      <c r="AK419" s="147">
        <v>0</v>
      </c>
      <c r="AL419" s="147">
        <v>0</v>
      </c>
      <c r="AM419" s="148">
        <v>1.8</v>
      </c>
      <c r="AN419" s="148"/>
      <c r="AO419" s="148">
        <v>39</v>
      </c>
      <c r="AP419" s="148"/>
      <c r="AQ419" s="148"/>
      <c r="AR419" s="148"/>
      <c r="AS419" s="148"/>
      <c r="AT419" s="148"/>
      <c r="AU419" s="148"/>
      <c r="AV419" s="148"/>
      <c r="AW419" s="148"/>
      <c r="AX419" s="148"/>
      <c r="BA419" s="149">
        <v>1.8</v>
      </c>
      <c r="BB419" s="149">
        <v>0</v>
      </c>
      <c r="BC419" s="149">
        <v>39</v>
      </c>
      <c r="BD419" s="149">
        <v>0</v>
      </c>
      <c r="BE419" s="149">
        <v>0</v>
      </c>
      <c r="BF419" s="149">
        <v>0</v>
      </c>
      <c r="BG419" s="149">
        <v>0</v>
      </c>
      <c r="BH419" s="149">
        <v>0</v>
      </c>
      <c r="BI419" s="149">
        <v>0</v>
      </c>
      <c r="BJ419" s="149">
        <v>0</v>
      </c>
      <c r="BK419" s="149">
        <v>0</v>
      </c>
      <c r="BL419" s="149">
        <v>0</v>
      </c>
      <c r="BM419" s="149">
        <v>0</v>
      </c>
      <c r="BN419" s="149">
        <v>0</v>
      </c>
    </row>
    <row r="420" spans="1:69">
      <c r="A420" s="1" t="s">
        <v>4617</v>
      </c>
      <c r="B420" s="1" t="s">
        <v>2250</v>
      </c>
      <c r="C420" s="1" t="s">
        <v>5209</v>
      </c>
      <c r="D420" s="1" t="s">
        <v>5158</v>
      </c>
      <c r="E420" s="145">
        <v>37351</v>
      </c>
      <c r="F420" s="145">
        <v>2</v>
      </c>
      <c r="G420" s="146">
        <v>39814</v>
      </c>
      <c r="H420" s="146">
        <v>39844</v>
      </c>
      <c r="I420" s="145">
        <v>2009</v>
      </c>
      <c r="J420" s="145">
        <v>1</v>
      </c>
      <c r="K420" s="145">
        <v>36</v>
      </c>
      <c r="M420" s="145">
        <v>44</v>
      </c>
      <c r="Y420" s="147">
        <v>3</v>
      </c>
      <c r="Z420" s="147">
        <v>0</v>
      </c>
      <c r="AA420" s="147">
        <v>3.6666666666666665</v>
      </c>
      <c r="AB420" s="147">
        <v>0</v>
      </c>
      <c r="AC420" s="147">
        <v>0</v>
      </c>
      <c r="AD420" s="147">
        <v>0</v>
      </c>
      <c r="AE420" s="147">
        <v>0</v>
      </c>
      <c r="AF420" s="147">
        <v>0</v>
      </c>
      <c r="AG420" s="147">
        <v>0</v>
      </c>
      <c r="AH420" s="147">
        <v>0</v>
      </c>
      <c r="AI420" s="147">
        <v>0</v>
      </c>
      <c r="AJ420" s="147">
        <v>0</v>
      </c>
      <c r="AK420" s="147">
        <v>0</v>
      </c>
      <c r="AL420" s="147">
        <v>0</v>
      </c>
      <c r="AM420" s="148">
        <v>39.6</v>
      </c>
      <c r="AN420" s="148"/>
      <c r="AO420" s="148">
        <v>37.9</v>
      </c>
      <c r="AP420" s="148"/>
      <c r="AQ420" s="148"/>
      <c r="AR420" s="148"/>
      <c r="AS420" s="148"/>
      <c r="AT420" s="148"/>
      <c r="AU420" s="148"/>
      <c r="AV420" s="148"/>
      <c r="AW420" s="148"/>
      <c r="AX420" s="148"/>
      <c r="BA420" s="149">
        <v>3.3</v>
      </c>
      <c r="BB420" s="149">
        <v>0</v>
      </c>
      <c r="BC420" s="149">
        <v>3.1583333333333332</v>
      </c>
      <c r="BD420" s="149">
        <v>0</v>
      </c>
      <c r="BE420" s="149">
        <v>0</v>
      </c>
      <c r="BF420" s="149">
        <v>0</v>
      </c>
      <c r="BG420" s="149">
        <v>0</v>
      </c>
      <c r="BH420" s="149">
        <v>0</v>
      </c>
      <c r="BI420" s="149">
        <v>0</v>
      </c>
      <c r="BJ420" s="149">
        <v>0</v>
      </c>
      <c r="BK420" s="149">
        <v>0</v>
      </c>
      <c r="BL420" s="149">
        <v>0</v>
      </c>
      <c r="BM420" s="149">
        <v>0</v>
      </c>
      <c r="BN420" s="149">
        <v>0</v>
      </c>
    </row>
    <row r="421" spans="1:69">
      <c r="A421" s="1" t="s">
        <v>4617</v>
      </c>
      <c r="B421" s="1" t="s">
        <v>2250</v>
      </c>
      <c r="C421" s="1" t="s">
        <v>5209</v>
      </c>
      <c r="D421" s="1" t="s">
        <v>5158</v>
      </c>
      <c r="E421" s="145">
        <v>37351</v>
      </c>
      <c r="F421" s="145">
        <v>2</v>
      </c>
      <c r="G421" s="146">
        <v>39845</v>
      </c>
      <c r="H421" s="146">
        <v>40178</v>
      </c>
      <c r="I421" s="145">
        <v>2009</v>
      </c>
      <c r="J421" s="145">
        <v>11</v>
      </c>
      <c r="K421" s="145">
        <v>39</v>
      </c>
      <c r="M421" s="145">
        <v>44</v>
      </c>
      <c r="Y421" s="147">
        <v>35.75</v>
      </c>
      <c r="Z421" s="147">
        <v>0</v>
      </c>
      <c r="AA421" s="147">
        <v>40.333333333333336</v>
      </c>
      <c r="AB421" s="147">
        <v>0</v>
      </c>
      <c r="AC421" s="147">
        <v>0</v>
      </c>
      <c r="AD421" s="147">
        <v>0</v>
      </c>
      <c r="AE421" s="147">
        <v>0</v>
      </c>
      <c r="AF421" s="147">
        <v>0</v>
      </c>
      <c r="AG421" s="147">
        <v>0</v>
      </c>
      <c r="AH421" s="147">
        <v>0</v>
      </c>
      <c r="AI421" s="147">
        <v>0</v>
      </c>
      <c r="AJ421" s="147">
        <v>0</v>
      </c>
      <c r="AK421" s="147">
        <v>0</v>
      </c>
      <c r="AL421" s="147">
        <v>0</v>
      </c>
      <c r="AM421" s="148">
        <v>42.6</v>
      </c>
      <c r="AN421" s="148"/>
      <c r="AO421" s="148">
        <v>37.9</v>
      </c>
      <c r="AP421" s="148"/>
      <c r="AQ421" s="148"/>
      <c r="AR421" s="148"/>
      <c r="AS421" s="148"/>
      <c r="AT421" s="148"/>
      <c r="AU421" s="148"/>
      <c r="AV421" s="148"/>
      <c r="AW421" s="148"/>
      <c r="AX421" s="148"/>
      <c r="BA421" s="149">
        <v>39.049999999999997</v>
      </c>
      <c r="BB421" s="149">
        <v>0</v>
      </c>
      <c r="BC421" s="149">
        <v>34.741666666666667</v>
      </c>
      <c r="BD421" s="149">
        <v>0</v>
      </c>
      <c r="BE421" s="149">
        <v>0</v>
      </c>
      <c r="BF421" s="149">
        <v>0</v>
      </c>
      <c r="BG421" s="149">
        <v>0</v>
      </c>
      <c r="BH421" s="149">
        <v>0</v>
      </c>
      <c r="BI421" s="149">
        <v>0</v>
      </c>
      <c r="BJ421" s="149">
        <v>0</v>
      </c>
      <c r="BK421" s="149">
        <v>0</v>
      </c>
      <c r="BL421" s="149">
        <v>0</v>
      </c>
      <c r="BM421" s="149">
        <v>0</v>
      </c>
      <c r="BN421" s="149">
        <v>0</v>
      </c>
      <c r="BO421" s="144">
        <v>3</v>
      </c>
      <c r="BP421" s="144" t="s">
        <v>5162</v>
      </c>
    </row>
    <row r="422" spans="1:69">
      <c r="A422" s="1" t="s">
        <v>3583</v>
      </c>
      <c r="B422" s="1" t="s">
        <v>2251</v>
      </c>
      <c r="C422" s="1" t="s">
        <v>5209</v>
      </c>
      <c r="D422" s="1" t="s">
        <v>5158</v>
      </c>
      <c r="E422" s="145">
        <v>37355</v>
      </c>
      <c r="F422" s="145">
        <v>1</v>
      </c>
      <c r="G422" s="146">
        <v>39814</v>
      </c>
      <c r="H422" s="146">
        <v>40178</v>
      </c>
      <c r="I422" s="145">
        <v>2009</v>
      </c>
      <c r="J422" s="145">
        <v>12</v>
      </c>
      <c r="M422" s="145">
        <v>60</v>
      </c>
      <c r="Y422" s="147">
        <v>0</v>
      </c>
      <c r="Z422" s="147">
        <v>0</v>
      </c>
      <c r="AA422" s="147">
        <v>60</v>
      </c>
      <c r="AB422" s="147">
        <v>0</v>
      </c>
      <c r="AC422" s="147">
        <v>0</v>
      </c>
      <c r="AD422" s="147">
        <v>0</v>
      </c>
      <c r="AE422" s="147">
        <v>0</v>
      </c>
      <c r="AF422" s="147">
        <v>0</v>
      </c>
      <c r="AG422" s="147">
        <v>0</v>
      </c>
      <c r="AH422" s="147">
        <v>0</v>
      </c>
      <c r="AI422" s="147">
        <v>0</v>
      </c>
      <c r="AJ422" s="147">
        <v>0</v>
      </c>
      <c r="AK422" s="147">
        <v>0</v>
      </c>
      <c r="AL422" s="147">
        <v>0</v>
      </c>
      <c r="AM422" s="148">
        <v>4.5</v>
      </c>
      <c r="AN422" s="148"/>
      <c r="AO422" s="148">
        <v>53</v>
      </c>
      <c r="AP422" s="148"/>
      <c r="AQ422" s="148"/>
      <c r="AR422" s="148"/>
      <c r="AS422" s="148"/>
      <c r="AT422" s="148"/>
      <c r="AU422" s="148"/>
      <c r="AV422" s="148"/>
      <c r="AW422" s="148"/>
      <c r="AX422" s="148"/>
      <c r="BA422" s="149">
        <v>4.5</v>
      </c>
      <c r="BB422" s="149">
        <v>0</v>
      </c>
      <c r="BC422" s="149">
        <v>53</v>
      </c>
      <c r="BD422" s="149">
        <v>0</v>
      </c>
      <c r="BE422" s="149">
        <v>0</v>
      </c>
      <c r="BF422" s="149">
        <v>0</v>
      </c>
      <c r="BG422" s="149">
        <v>0</v>
      </c>
      <c r="BH422" s="149">
        <v>0</v>
      </c>
      <c r="BI422" s="149">
        <v>0</v>
      </c>
      <c r="BJ422" s="149">
        <v>0</v>
      </c>
      <c r="BK422" s="149">
        <v>0</v>
      </c>
      <c r="BL422" s="149">
        <v>0</v>
      </c>
      <c r="BM422" s="149">
        <v>0</v>
      </c>
      <c r="BN422" s="149">
        <v>0</v>
      </c>
    </row>
    <row r="423" spans="1:69">
      <c r="A423" s="1" t="s">
        <v>3436</v>
      </c>
      <c r="B423" s="1" t="s">
        <v>2250</v>
      </c>
      <c r="C423" s="1" t="s">
        <v>5209</v>
      </c>
      <c r="D423" s="1" t="s">
        <v>5158</v>
      </c>
      <c r="E423" s="145">
        <v>37362</v>
      </c>
      <c r="F423" s="145">
        <v>2</v>
      </c>
      <c r="G423" s="146">
        <v>39814</v>
      </c>
      <c r="H423" s="146">
        <v>40178</v>
      </c>
      <c r="I423" s="145">
        <v>2009</v>
      </c>
      <c r="J423" s="145">
        <v>12</v>
      </c>
      <c r="K423" s="155">
        <v>22</v>
      </c>
      <c r="M423" s="145">
        <v>55</v>
      </c>
      <c r="Y423" s="147">
        <v>22</v>
      </c>
      <c r="Z423" s="147">
        <v>0</v>
      </c>
      <c r="AA423" s="147">
        <v>55</v>
      </c>
      <c r="AB423" s="147">
        <v>0</v>
      </c>
      <c r="AC423" s="147">
        <v>0</v>
      </c>
      <c r="AD423" s="147">
        <v>0</v>
      </c>
      <c r="AE423" s="147">
        <v>0</v>
      </c>
      <c r="AF423" s="147">
        <v>0</v>
      </c>
      <c r="AG423" s="147">
        <v>0</v>
      </c>
      <c r="AH423" s="147">
        <v>0</v>
      </c>
      <c r="AI423" s="147">
        <v>0</v>
      </c>
      <c r="AJ423" s="147">
        <v>0</v>
      </c>
      <c r="AK423" s="147">
        <v>0</v>
      </c>
      <c r="AL423" s="147">
        <v>0</v>
      </c>
      <c r="AM423" s="148">
        <v>22</v>
      </c>
      <c r="AN423" s="148"/>
      <c r="AO423" s="148">
        <v>55</v>
      </c>
      <c r="AP423" s="148"/>
      <c r="AQ423" s="148"/>
      <c r="AR423" s="148"/>
      <c r="AS423" s="148"/>
      <c r="AT423" s="148"/>
      <c r="AU423" s="148"/>
      <c r="AV423" s="148"/>
      <c r="AW423" s="148"/>
      <c r="AX423" s="148"/>
      <c r="BA423" s="149">
        <v>22</v>
      </c>
      <c r="BB423" s="149">
        <v>0</v>
      </c>
      <c r="BC423" s="149">
        <v>55</v>
      </c>
      <c r="BD423" s="149">
        <v>0</v>
      </c>
      <c r="BE423" s="149">
        <v>0</v>
      </c>
      <c r="BF423" s="149">
        <v>0</v>
      </c>
      <c r="BG423" s="149">
        <v>0</v>
      </c>
      <c r="BH423" s="149">
        <v>0</v>
      </c>
      <c r="BI423" s="149">
        <v>0</v>
      </c>
      <c r="BJ423" s="149">
        <v>0</v>
      </c>
      <c r="BK423" s="149">
        <v>0</v>
      </c>
      <c r="BL423" s="149">
        <v>0</v>
      </c>
      <c r="BM423" s="149">
        <v>0</v>
      </c>
      <c r="BN423" s="149">
        <v>0</v>
      </c>
      <c r="BQ423" s="1" t="s">
        <v>4707</v>
      </c>
    </row>
    <row r="424" spans="1:69">
      <c r="A424" s="1" t="s">
        <v>3583</v>
      </c>
      <c r="B424" s="1" t="s">
        <v>2251</v>
      </c>
      <c r="C424" s="1" t="s">
        <v>5209</v>
      </c>
      <c r="D424" s="1" t="s">
        <v>5158</v>
      </c>
      <c r="E424" s="145">
        <v>37363</v>
      </c>
      <c r="F424" s="145">
        <v>1</v>
      </c>
      <c r="G424" s="146">
        <v>39814</v>
      </c>
      <c r="H424" s="146">
        <v>40178</v>
      </c>
      <c r="I424" s="145">
        <v>2009</v>
      </c>
      <c r="J424" s="145">
        <v>12</v>
      </c>
      <c r="M424" s="145">
        <v>42</v>
      </c>
      <c r="Y424" s="147">
        <v>0</v>
      </c>
      <c r="Z424" s="147">
        <v>0</v>
      </c>
      <c r="AA424" s="147">
        <v>42</v>
      </c>
      <c r="AB424" s="147">
        <v>0</v>
      </c>
      <c r="AC424" s="147">
        <v>0</v>
      </c>
      <c r="AD424" s="147">
        <v>0</v>
      </c>
      <c r="AE424" s="147">
        <v>0</v>
      </c>
      <c r="AF424" s="147">
        <v>0</v>
      </c>
      <c r="AG424" s="147">
        <v>0</v>
      </c>
      <c r="AH424" s="147">
        <v>0</v>
      </c>
      <c r="AI424" s="147">
        <v>0</v>
      </c>
      <c r="AJ424" s="147">
        <v>0</v>
      </c>
      <c r="AK424" s="147">
        <v>0</v>
      </c>
      <c r="AL424" s="147">
        <v>0</v>
      </c>
      <c r="AM424" s="148">
        <v>2.7</v>
      </c>
      <c r="AN424" s="148"/>
      <c r="AO424" s="148">
        <v>38.5</v>
      </c>
      <c r="AP424" s="148"/>
      <c r="AQ424" s="148"/>
      <c r="AR424" s="148"/>
      <c r="AS424" s="148"/>
      <c r="AT424" s="148"/>
      <c r="AU424" s="148"/>
      <c r="AV424" s="148"/>
      <c r="AW424" s="148"/>
      <c r="AX424" s="148"/>
      <c r="BA424" s="149">
        <v>2.7</v>
      </c>
      <c r="BB424" s="149">
        <v>0</v>
      </c>
      <c r="BC424" s="149">
        <v>38.5</v>
      </c>
      <c r="BD424" s="149">
        <v>0</v>
      </c>
      <c r="BE424" s="149">
        <v>0</v>
      </c>
      <c r="BF424" s="149">
        <v>0</v>
      </c>
      <c r="BG424" s="149">
        <v>0</v>
      </c>
      <c r="BH424" s="149">
        <v>0</v>
      </c>
      <c r="BI424" s="149">
        <v>0</v>
      </c>
      <c r="BJ424" s="149">
        <v>0</v>
      </c>
      <c r="BK424" s="149">
        <v>0</v>
      </c>
      <c r="BL424" s="149">
        <v>0</v>
      </c>
      <c r="BM424" s="149">
        <v>0</v>
      </c>
      <c r="BN424" s="149">
        <v>0</v>
      </c>
    </row>
    <row r="425" spans="1:69">
      <c r="A425" s="1" t="s">
        <v>2027</v>
      </c>
      <c r="B425" s="1" t="s">
        <v>2251</v>
      </c>
      <c r="C425" s="1" t="s">
        <v>5209</v>
      </c>
      <c r="D425" s="1" t="s">
        <v>5158</v>
      </c>
      <c r="E425" s="145">
        <v>37366</v>
      </c>
      <c r="F425" s="145" t="s">
        <v>4708</v>
      </c>
      <c r="G425" s="146">
        <v>39814</v>
      </c>
      <c r="H425" s="146">
        <v>40178</v>
      </c>
      <c r="I425" s="145">
        <v>2009</v>
      </c>
      <c r="J425" s="145">
        <v>12</v>
      </c>
      <c r="M425" s="145">
        <v>42</v>
      </c>
      <c r="S425" s="1">
        <v>6</v>
      </c>
      <c r="Y425" s="147">
        <v>0</v>
      </c>
      <c r="Z425" s="147">
        <v>0</v>
      </c>
      <c r="AA425" s="147">
        <v>42</v>
      </c>
      <c r="AB425" s="147">
        <v>0</v>
      </c>
      <c r="AC425" s="147">
        <v>0</v>
      </c>
      <c r="AD425" s="147">
        <v>0</v>
      </c>
      <c r="AE425" s="147">
        <v>0</v>
      </c>
      <c r="AF425" s="147">
        <v>0</v>
      </c>
      <c r="AG425" s="147">
        <v>6</v>
      </c>
      <c r="AH425" s="147">
        <v>0</v>
      </c>
      <c r="AI425" s="147">
        <v>0</v>
      </c>
      <c r="AJ425" s="147">
        <v>0</v>
      </c>
      <c r="AK425" s="147">
        <v>0</v>
      </c>
      <c r="AL425" s="147">
        <v>0</v>
      </c>
      <c r="AM425" s="148">
        <v>3.8</v>
      </c>
      <c r="AN425" s="148"/>
      <c r="AO425" s="148">
        <v>36.799999999999997</v>
      </c>
      <c r="AP425" s="148"/>
      <c r="AQ425" s="148"/>
      <c r="AR425" s="148"/>
      <c r="AS425" s="148"/>
      <c r="AT425" s="148"/>
      <c r="AU425" s="148">
        <v>6</v>
      </c>
      <c r="AV425" s="148"/>
      <c r="AW425" s="148"/>
      <c r="AX425" s="148"/>
      <c r="BA425" s="149">
        <v>3.8</v>
      </c>
      <c r="BB425" s="149">
        <v>0</v>
      </c>
      <c r="BC425" s="149">
        <v>36.799999999999997</v>
      </c>
      <c r="BD425" s="149">
        <v>0</v>
      </c>
      <c r="BE425" s="149">
        <v>0</v>
      </c>
      <c r="BF425" s="149">
        <v>0</v>
      </c>
      <c r="BG425" s="149">
        <v>0</v>
      </c>
      <c r="BH425" s="149">
        <v>0</v>
      </c>
      <c r="BI425" s="149">
        <v>6</v>
      </c>
      <c r="BJ425" s="149">
        <v>0</v>
      </c>
      <c r="BK425" s="149">
        <v>0</v>
      </c>
      <c r="BL425" s="149">
        <v>0</v>
      </c>
      <c r="BM425" s="149">
        <v>0</v>
      </c>
      <c r="BN425" s="149">
        <v>0</v>
      </c>
    </row>
    <row r="426" spans="1:69">
      <c r="A426" s="1" t="s">
        <v>3166</v>
      </c>
      <c r="B426" s="1" t="s">
        <v>2251</v>
      </c>
      <c r="C426" s="1" t="s">
        <v>5209</v>
      </c>
      <c r="D426" s="1" t="s">
        <v>5158</v>
      </c>
      <c r="E426" s="145">
        <v>37367</v>
      </c>
      <c r="F426" s="145">
        <v>1</v>
      </c>
      <c r="G426" s="146">
        <v>39814</v>
      </c>
      <c r="H426" s="146">
        <v>40178</v>
      </c>
      <c r="I426" s="145">
        <v>2009</v>
      </c>
      <c r="J426" s="145">
        <v>12</v>
      </c>
      <c r="M426" s="145">
        <v>50</v>
      </c>
      <c r="Y426" s="147">
        <v>0</v>
      </c>
      <c r="Z426" s="147">
        <v>0</v>
      </c>
      <c r="AA426" s="147">
        <v>50</v>
      </c>
      <c r="AB426" s="147">
        <v>0</v>
      </c>
      <c r="AC426" s="147">
        <v>0</v>
      </c>
      <c r="AD426" s="147">
        <v>0</v>
      </c>
      <c r="AE426" s="147">
        <v>0</v>
      </c>
      <c r="AF426" s="147">
        <v>0</v>
      </c>
      <c r="AG426" s="147">
        <v>0</v>
      </c>
      <c r="AH426" s="147">
        <v>0</v>
      </c>
      <c r="AI426" s="147">
        <v>0</v>
      </c>
      <c r="AJ426" s="147">
        <v>0</v>
      </c>
      <c r="AK426" s="147">
        <v>0</v>
      </c>
      <c r="AL426" s="147">
        <v>0</v>
      </c>
      <c r="AM426" s="148">
        <v>1.2</v>
      </c>
      <c r="AN426" s="148"/>
      <c r="AO426" s="148">
        <v>48.1</v>
      </c>
      <c r="AP426" s="148"/>
      <c r="AQ426" s="148"/>
      <c r="AR426" s="148"/>
      <c r="AS426" s="148"/>
      <c r="AT426" s="148"/>
      <c r="AU426" s="148"/>
      <c r="AV426" s="148"/>
      <c r="AW426" s="148"/>
      <c r="AX426" s="148"/>
      <c r="BA426" s="149">
        <v>1.2</v>
      </c>
      <c r="BB426" s="149">
        <v>0</v>
      </c>
      <c r="BC426" s="149">
        <v>48.1</v>
      </c>
      <c r="BD426" s="149">
        <v>0</v>
      </c>
      <c r="BE426" s="149">
        <v>0</v>
      </c>
      <c r="BF426" s="149">
        <v>0</v>
      </c>
      <c r="BG426" s="149">
        <v>0</v>
      </c>
      <c r="BH426" s="149">
        <v>0</v>
      </c>
      <c r="BI426" s="149">
        <v>0</v>
      </c>
      <c r="BJ426" s="149">
        <v>0</v>
      </c>
      <c r="BK426" s="149">
        <v>0</v>
      </c>
      <c r="BL426" s="149">
        <v>0</v>
      </c>
      <c r="BM426" s="149">
        <v>0</v>
      </c>
      <c r="BN426" s="149">
        <v>0</v>
      </c>
    </row>
    <row r="427" spans="1:69">
      <c r="A427" s="1" t="s">
        <v>3166</v>
      </c>
      <c r="B427" s="1" t="s">
        <v>2251</v>
      </c>
      <c r="C427" s="1" t="s">
        <v>5209</v>
      </c>
      <c r="D427" s="1" t="s">
        <v>5158</v>
      </c>
      <c r="E427" s="145">
        <v>37370</v>
      </c>
      <c r="F427" s="145">
        <v>1</v>
      </c>
      <c r="G427" s="146">
        <v>39814</v>
      </c>
      <c r="H427" s="146">
        <v>40178</v>
      </c>
      <c r="I427" s="145">
        <v>2009</v>
      </c>
      <c r="J427" s="145">
        <v>12</v>
      </c>
      <c r="M427" s="145">
        <v>44</v>
      </c>
      <c r="Y427" s="147">
        <v>0</v>
      </c>
      <c r="Z427" s="147">
        <v>0</v>
      </c>
      <c r="AA427" s="147">
        <v>44</v>
      </c>
      <c r="AB427" s="147">
        <v>0</v>
      </c>
      <c r="AC427" s="147">
        <v>0</v>
      </c>
      <c r="AD427" s="147">
        <v>0</v>
      </c>
      <c r="AE427" s="147">
        <v>0</v>
      </c>
      <c r="AF427" s="147">
        <v>0</v>
      </c>
      <c r="AG427" s="147">
        <v>0</v>
      </c>
      <c r="AH427" s="147">
        <v>0</v>
      </c>
      <c r="AI427" s="147">
        <v>0</v>
      </c>
      <c r="AJ427" s="147">
        <v>0</v>
      </c>
      <c r="AK427" s="147">
        <v>0</v>
      </c>
      <c r="AL427" s="147">
        <v>0</v>
      </c>
      <c r="AM427" s="148">
        <v>3.2</v>
      </c>
      <c r="AN427" s="148"/>
      <c r="AO427" s="148">
        <v>40.799999999999997</v>
      </c>
      <c r="AP427" s="148"/>
      <c r="AQ427" s="148"/>
      <c r="AR427" s="148"/>
      <c r="AS427" s="148"/>
      <c r="AT427" s="148"/>
      <c r="AU427" s="148"/>
      <c r="AV427" s="148"/>
      <c r="AW427" s="148"/>
      <c r="AX427" s="148"/>
      <c r="BA427" s="149">
        <v>3.2</v>
      </c>
      <c r="BB427" s="149">
        <v>0</v>
      </c>
      <c r="BC427" s="149">
        <v>40.799999999999997</v>
      </c>
      <c r="BD427" s="149">
        <v>0</v>
      </c>
      <c r="BE427" s="149">
        <v>0</v>
      </c>
      <c r="BF427" s="149">
        <v>0</v>
      </c>
      <c r="BG427" s="149">
        <v>0</v>
      </c>
      <c r="BH427" s="149">
        <v>0</v>
      </c>
      <c r="BI427" s="149">
        <v>0</v>
      </c>
      <c r="BJ427" s="149">
        <v>0</v>
      </c>
      <c r="BK427" s="149">
        <v>0</v>
      </c>
      <c r="BL427" s="149">
        <v>0</v>
      </c>
      <c r="BM427" s="149">
        <v>0</v>
      </c>
      <c r="BN427" s="149">
        <v>0</v>
      </c>
    </row>
    <row r="428" spans="1:69">
      <c r="A428" s="1" t="s">
        <v>3436</v>
      </c>
      <c r="B428" s="1" t="s">
        <v>2251</v>
      </c>
      <c r="C428" s="1" t="s">
        <v>5209</v>
      </c>
      <c r="D428" s="1" t="s">
        <v>5158</v>
      </c>
      <c r="E428" s="145">
        <v>37372</v>
      </c>
      <c r="F428" s="145" t="s">
        <v>5160</v>
      </c>
      <c r="G428" s="146">
        <v>39814</v>
      </c>
      <c r="H428" s="146">
        <v>40178</v>
      </c>
      <c r="I428" s="145">
        <v>2009</v>
      </c>
      <c r="J428" s="145">
        <v>12</v>
      </c>
      <c r="M428" s="145">
        <v>42</v>
      </c>
      <c r="Y428" s="147">
        <v>0</v>
      </c>
      <c r="Z428" s="147">
        <v>0</v>
      </c>
      <c r="AA428" s="147">
        <v>42</v>
      </c>
      <c r="AB428" s="147">
        <v>0</v>
      </c>
      <c r="AC428" s="147">
        <v>0</v>
      </c>
      <c r="AD428" s="147">
        <v>0</v>
      </c>
      <c r="AE428" s="147">
        <v>0</v>
      </c>
      <c r="AF428" s="147">
        <v>0</v>
      </c>
      <c r="AG428" s="147">
        <v>0</v>
      </c>
      <c r="AH428" s="147">
        <v>0</v>
      </c>
      <c r="AI428" s="147">
        <v>0</v>
      </c>
      <c r="AJ428" s="147">
        <v>0</v>
      </c>
      <c r="AK428" s="147">
        <v>0</v>
      </c>
      <c r="AL428" s="147">
        <v>0</v>
      </c>
      <c r="AM428" s="148">
        <v>2.1</v>
      </c>
      <c r="AN428" s="148"/>
      <c r="AO428" s="148">
        <v>39.1</v>
      </c>
      <c r="AP428" s="148"/>
      <c r="AQ428" s="148"/>
      <c r="AR428" s="148"/>
      <c r="AS428" s="148"/>
      <c r="AT428" s="148"/>
      <c r="AU428" s="148"/>
      <c r="AV428" s="148"/>
      <c r="AW428" s="148"/>
      <c r="AX428" s="148"/>
      <c r="BA428" s="149">
        <v>2.1</v>
      </c>
      <c r="BB428" s="149">
        <v>0</v>
      </c>
      <c r="BC428" s="149">
        <v>39.1</v>
      </c>
      <c r="BD428" s="149">
        <v>0</v>
      </c>
      <c r="BE428" s="149">
        <v>0</v>
      </c>
      <c r="BF428" s="149">
        <v>0</v>
      </c>
      <c r="BG428" s="149">
        <v>0</v>
      </c>
      <c r="BH428" s="149">
        <v>0</v>
      </c>
      <c r="BI428" s="149">
        <v>0</v>
      </c>
      <c r="BJ428" s="149">
        <v>0</v>
      </c>
      <c r="BK428" s="149">
        <v>0</v>
      </c>
      <c r="BL428" s="149">
        <v>0</v>
      </c>
      <c r="BM428" s="149">
        <v>0</v>
      </c>
      <c r="BN428" s="149">
        <v>0</v>
      </c>
    </row>
    <row r="429" spans="1:69">
      <c r="A429" s="1" t="s">
        <v>3166</v>
      </c>
      <c r="B429" s="1" t="s">
        <v>2251</v>
      </c>
      <c r="C429" s="1" t="s">
        <v>5209</v>
      </c>
      <c r="D429" s="1" t="s">
        <v>5158</v>
      </c>
      <c r="E429" s="145">
        <v>37375</v>
      </c>
      <c r="F429" s="145">
        <v>8</v>
      </c>
      <c r="G429" s="146">
        <v>39814</v>
      </c>
      <c r="H429" s="146">
        <v>40178</v>
      </c>
      <c r="I429" s="145">
        <v>2009</v>
      </c>
      <c r="J429" s="145">
        <v>12</v>
      </c>
      <c r="M429" s="145">
        <v>20</v>
      </c>
      <c r="Y429" s="147">
        <v>0</v>
      </c>
      <c r="Z429" s="147">
        <v>0</v>
      </c>
      <c r="AA429" s="147">
        <v>20</v>
      </c>
      <c r="AB429" s="147">
        <v>0</v>
      </c>
      <c r="AC429" s="147">
        <v>0</v>
      </c>
      <c r="AD429" s="147">
        <v>0</v>
      </c>
      <c r="AE429" s="147">
        <v>0</v>
      </c>
      <c r="AF429" s="147">
        <v>0</v>
      </c>
      <c r="AG429" s="147">
        <v>0</v>
      </c>
      <c r="AH429" s="147">
        <v>0</v>
      </c>
      <c r="AI429" s="147">
        <v>0</v>
      </c>
      <c r="AJ429" s="147">
        <v>0</v>
      </c>
      <c r="AK429" s="147">
        <v>0</v>
      </c>
      <c r="AL429" s="147">
        <v>0</v>
      </c>
      <c r="AM429" s="148">
        <v>2.8</v>
      </c>
      <c r="AN429" s="148"/>
      <c r="AO429" s="148">
        <v>10.9</v>
      </c>
      <c r="AP429" s="148"/>
      <c r="AQ429" s="148"/>
      <c r="AR429" s="148"/>
      <c r="AS429" s="148"/>
      <c r="AT429" s="148"/>
      <c r="AU429" s="148"/>
      <c r="AV429" s="148"/>
      <c r="AW429" s="148"/>
      <c r="AX429" s="148"/>
      <c r="BA429" s="149">
        <v>2.8</v>
      </c>
      <c r="BB429" s="149">
        <v>0</v>
      </c>
      <c r="BC429" s="149">
        <v>10.9</v>
      </c>
      <c r="BD429" s="149">
        <v>0</v>
      </c>
      <c r="BE429" s="149">
        <v>0</v>
      </c>
      <c r="BF429" s="149">
        <v>0</v>
      </c>
      <c r="BG429" s="149">
        <v>0</v>
      </c>
      <c r="BH429" s="149">
        <v>0</v>
      </c>
      <c r="BI429" s="149">
        <v>0</v>
      </c>
      <c r="BJ429" s="149">
        <v>0</v>
      </c>
      <c r="BK429" s="149">
        <v>0</v>
      </c>
      <c r="BL429" s="149">
        <v>0</v>
      </c>
      <c r="BM429" s="149">
        <v>0</v>
      </c>
      <c r="BN429" s="149">
        <v>0</v>
      </c>
    </row>
    <row r="430" spans="1:69">
      <c r="A430" s="1" t="s">
        <v>4287</v>
      </c>
      <c r="B430" s="1" t="s">
        <v>2251</v>
      </c>
      <c r="C430" s="1" t="s">
        <v>5209</v>
      </c>
      <c r="D430" s="1" t="s">
        <v>5158</v>
      </c>
      <c r="E430" s="145">
        <v>37376</v>
      </c>
      <c r="F430" s="145">
        <v>1</v>
      </c>
      <c r="G430" s="146">
        <v>39814</v>
      </c>
      <c r="H430" s="146">
        <v>40178</v>
      </c>
      <c r="I430" s="145">
        <v>2009</v>
      </c>
      <c r="J430" s="145">
        <v>12</v>
      </c>
      <c r="M430" s="145">
        <v>66</v>
      </c>
      <c r="Y430" s="147">
        <v>0</v>
      </c>
      <c r="Z430" s="147">
        <v>0</v>
      </c>
      <c r="AA430" s="147">
        <v>66</v>
      </c>
      <c r="AB430" s="147">
        <v>0</v>
      </c>
      <c r="AC430" s="147">
        <v>0</v>
      </c>
      <c r="AD430" s="147">
        <v>0</v>
      </c>
      <c r="AE430" s="147">
        <v>0</v>
      </c>
      <c r="AF430" s="147">
        <v>0</v>
      </c>
      <c r="AG430" s="147">
        <v>0</v>
      </c>
      <c r="AH430" s="147">
        <v>0</v>
      </c>
      <c r="AI430" s="147">
        <v>0</v>
      </c>
      <c r="AJ430" s="147">
        <v>0</v>
      </c>
      <c r="AK430" s="147">
        <v>0</v>
      </c>
      <c r="AL430" s="147">
        <v>0</v>
      </c>
      <c r="AM430" s="148">
        <v>4.9000000000000004</v>
      </c>
      <c r="AN430" s="148"/>
      <c r="AO430" s="148">
        <v>59.4</v>
      </c>
      <c r="AP430" s="148"/>
      <c r="AQ430" s="148"/>
      <c r="AR430" s="148"/>
      <c r="AS430" s="148"/>
      <c r="AT430" s="148"/>
      <c r="AU430" s="148"/>
      <c r="AV430" s="148"/>
      <c r="AW430" s="148"/>
      <c r="AX430" s="148"/>
      <c r="BA430" s="149">
        <v>4.9000000000000004</v>
      </c>
      <c r="BB430" s="149">
        <v>0</v>
      </c>
      <c r="BC430" s="149">
        <v>59.4</v>
      </c>
      <c r="BD430" s="149">
        <v>0</v>
      </c>
      <c r="BE430" s="149">
        <v>0</v>
      </c>
      <c r="BF430" s="149">
        <v>0</v>
      </c>
      <c r="BG430" s="149">
        <v>0</v>
      </c>
      <c r="BH430" s="149">
        <v>0</v>
      </c>
      <c r="BI430" s="149">
        <v>0</v>
      </c>
      <c r="BJ430" s="149">
        <v>0</v>
      </c>
      <c r="BK430" s="149">
        <v>0</v>
      </c>
      <c r="BL430" s="149">
        <v>0</v>
      </c>
      <c r="BM430" s="149">
        <v>0</v>
      </c>
      <c r="BN430" s="149">
        <v>0</v>
      </c>
    </row>
    <row r="431" spans="1:69">
      <c r="A431" s="1" t="s">
        <v>2130</v>
      </c>
      <c r="B431" s="1" t="s">
        <v>2251</v>
      </c>
      <c r="C431" s="1" t="s">
        <v>5209</v>
      </c>
      <c r="D431" s="1" t="s">
        <v>5158</v>
      </c>
      <c r="E431" s="145">
        <v>37378</v>
      </c>
      <c r="F431" s="145">
        <v>1</v>
      </c>
      <c r="G431" s="146">
        <v>39814</v>
      </c>
      <c r="H431" s="146">
        <v>40178</v>
      </c>
      <c r="I431" s="145">
        <v>2009</v>
      </c>
      <c r="J431" s="145">
        <v>12</v>
      </c>
      <c r="M431" s="145">
        <v>80</v>
      </c>
      <c r="Y431" s="147">
        <v>0</v>
      </c>
      <c r="Z431" s="147">
        <v>0</v>
      </c>
      <c r="AA431" s="147">
        <v>80</v>
      </c>
      <c r="AB431" s="147">
        <v>0</v>
      </c>
      <c r="AC431" s="147">
        <v>0</v>
      </c>
      <c r="AD431" s="147">
        <v>0</v>
      </c>
      <c r="AE431" s="147">
        <v>0</v>
      </c>
      <c r="AF431" s="147">
        <v>0</v>
      </c>
      <c r="AG431" s="147">
        <v>0</v>
      </c>
      <c r="AH431" s="147">
        <v>0</v>
      </c>
      <c r="AI431" s="147">
        <v>0</v>
      </c>
      <c r="AJ431" s="147">
        <v>0</v>
      </c>
      <c r="AK431" s="147">
        <v>0</v>
      </c>
      <c r="AL431" s="147">
        <v>0</v>
      </c>
      <c r="AM431" s="148">
        <v>5.4</v>
      </c>
      <c r="AN431" s="148"/>
      <c r="AO431" s="148">
        <v>73.400000000000006</v>
      </c>
      <c r="AP431" s="148"/>
      <c r="AQ431" s="148"/>
      <c r="AR431" s="148"/>
      <c r="AS431" s="148"/>
      <c r="AT431" s="148"/>
      <c r="AU431" s="148"/>
      <c r="AV431" s="148"/>
      <c r="AW431" s="148"/>
      <c r="AX431" s="148"/>
      <c r="BA431" s="149">
        <v>5.4</v>
      </c>
      <c r="BB431" s="149">
        <v>0</v>
      </c>
      <c r="BC431" s="149">
        <v>73.400000000000006</v>
      </c>
      <c r="BD431" s="149">
        <v>0</v>
      </c>
      <c r="BE431" s="149">
        <v>0</v>
      </c>
      <c r="BF431" s="149">
        <v>0</v>
      </c>
      <c r="BG431" s="149">
        <v>0</v>
      </c>
      <c r="BH431" s="149">
        <v>0</v>
      </c>
      <c r="BI431" s="149">
        <v>0</v>
      </c>
      <c r="BJ431" s="149">
        <v>0</v>
      </c>
      <c r="BK431" s="149">
        <v>0</v>
      </c>
      <c r="BL431" s="149">
        <v>0</v>
      </c>
      <c r="BM431" s="149">
        <v>0</v>
      </c>
      <c r="BN431" s="149">
        <v>0</v>
      </c>
    </row>
    <row r="432" spans="1:69">
      <c r="A432" s="1" t="s">
        <v>4617</v>
      </c>
      <c r="B432" s="1" t="s">
        <v>2251</v>
      </c>
      <c r="C432" s="1" t="s">
        <v>5209</v>
      </c>
      <c r="D432" s="1" t="s">
        <v>5158</v>
      </c>
      <c r="E432" s="145">
        <v>37379</v>
      </c>
      <c r="F432" s="145">
        <v>1</v>
      </c>
      <c r="G432" s="146">
        <v>39814</v>
      </c>
      <c r="H432" s="146">
        <v>40178</v>
      </c>
      <c r="I432" s="145">
        <v>2009</v>
      </c>
      <c r="J432" s="145">
        <v>12</v>
      </c>
      <c r="M432" s="145">
        <v>66</v>
      </c>
      <c r="Y432" s="147">
        <v>0</v>
      </c>
      <c r="Z432" s="147">
        <v>0</v>
      </c>
      <c r="AA432" s="147">
        <v>66</v>
      </c>
      <c r="AB432" s="147">
        <v>0</v>
      </c>
      <c r="AC432" s="147">
        <v>0</v>
      </c>
      <c r="AD432" s="147">
        <v>0</v>
      </c>
      <c r="AE432" s="147">
        <v>0</v>
      </c>
      <c r="AF432" s="147">
        <v>0</v>
      </c>
      <c r="AG432" s="147">
        <v>0</v>
      </c>
      <c r="AH432" s="147">
        <v>0</v>
      </c>
      <c r="AI432" s="147">
        <v>0</v>
      </c>
      <c r="AJ432" s="147">
        <v>0</v>
      </c>
      <c r="AK432" s="147">
        <v>0</v>
      </c>
      <c r="AL432" s="147">
        <v>0</v>
      </c>
      <c r="AM432" s="148">
        <v>2.2000000000000002</v>
      </c>
      <c r="AN432" s="148"/>
      <c r="AO432" s="148">
        <v>60.8</v>
      </c>
      <c r="AP432" s="148"/>
      <c r="AQ432" s="148"/>
      <c r="AR432" s="148"/>
      <c r="AS432" s="148"/>
      <c r="AT432" s="148"/>
      <c r="AU432" s="148"/>
      <c r="AV432" s="148"/>
      <c r="AW432" s="148"/>
      <c r="AX432" s="148"/>
      <c r="BA432" s="149">
        <v>2.2000000000000002</v>
      </c>
      <c r="BB432" s="149">
        <v>0</v>
      </c>
      <c r="BC432" s="149">
        <v>60.8</v>
      </c>
      <c r="BD432" s="149">
        <v>0</v>
      </c>
      <c r="BE432" s="149">
        <v>0</v>
      </c>
      <c r="BF432" s="149">
        <v>0</v>
      </c>
      <c r="BG432" s="149">
        <v>0</v>
      </c>
      <c r="BH432" s="149">
        <v>0</v>
      </c>
      <c r="BI432" s="149">
        <v>0</v>
      </c>
      <c r="BJ432" s="149">
        <v>0</v>
      </c>
      <c r="BK432" s="149">
        <v>0</v>
      </c>
      <c r="BL432" s="149">
        <v>0</v>
      </c>
      <c r="BM432" s="149">
        <v>0</v>
      </c>
      <c r="BN432" s="149">
        <v>0</v>
      </c>
    </row>
    <row r="433" spans="1:69">
      <c r="A433" s="1" t="s">
        <v>3166</v>
      </c>
      <c r="B433" s="1" t="s">
        <v>2250</v>
      </c>
      <c r="C433" s="1" t="s">
        <v>5209</v>
      </c>
      <c r="D433" s="1" t="s">
        <v>5158</v>
      </c>
      <c r="E433" s="145">
        <v>37382</v>
      </c>
      <c r="F433" s="145" t="s">
        <v>5227</v>
      </c>
      <c r="G433" s="146">
        <v>39814</v>
      </c>
      <c r="H433" s="146">
        <v>40178</v>
      </c>
      <c r="I433" s="145">
        <v>2009</v>
      </c>
      <c r="J433" s="145">
        <v>12</v>
      </c>
      <c r="K433" s="145">
        <v>36</v>
      </c>
      <c r="M433" s="145">
        <v>66</v>
      </c>
      <c r="S433" s="1">
        <v>6</v>
      </c>
      <c r="Y433" s="147">
        <v>36</v>
      </c>
      <c r="Z433" s="147">
        <v>0</v>
      </c>
      <c r="AA433" s="147">
        <v>66</v>
      </c>
      <c r="AB433" s="147">
        <v>0</v>
      </c>
      <c r="AC433" s="147">
        <v>0</v>
      </c>
      <c r="AD433" s="147">
        <v>0</v>
      </c>
      <c r="AE433" s="147">
        <v>0</v>
      </c>
      <c r="AF433" s="147">
        <v>0</v>
      </c>
      <c r="AG433" s="147">
        <v>6</v>
      </c>
      <c r="AH433" s="147">
        <v>0</v>
      </c>
      <c r="AI433" s="147">
        <v>0</v>
      </c>
      <c r="AJ433" s="147">
        <v>0</v>
      </c>
      <c r="AK433" s="147">
        <v>0</v>
      </c>
      <c r="AL433" s="147">
        <v>0</v>
      </c>
      <c r="AM433" s="148">
        <v>37</v>
      </c>
      <c r="AN433" s="148"/>
      <c r="AO433" s="148">
        <v>62</v>
      </c>
      <c r="AP433" s="148"/>
      <c r="AQ433" s="148"/>
      <c r="AR433" s="148"/>
      <c r="AS433" s="148"/>
      <c r="AT433" s="148"/>
      <c r="AU433" s="148">
        <v>6</v>
      </c>
      <c r="AV433" s="148"/>
      <c r="AW433" s="148"/>
      <c r="AX433" s="148"/>
      <c r="BA433" s="149">
        <v>37</v>
      </c>
      <c r="BB433" s="149">
        <v>0</v>
      </c>
      <c r="BC433" s="149">
        <v>62</v>
      </c>
      <c r="BD433" s="149">
        <v>0</v>
      </c>
      <c r="BE433" s="149">
        <v>0</v>
      </c>
      <c r="BF433" s="149">
        <v>0</v>
      </c>
      <c r="BG433" s="149">
        <v>0</v>
      </c>
      <c r="BH433" s="149">
        <v>0</v>
      </c>
      <c r="BI433" s="149">
        <v>6</v>
      </c>
      <c r="BJ433" s="149">
        <v>0</v>
      </c>
      <c r="BK433" s="149">
        <v>0</v>
      </c>
      <c r="BL433" s="149">
        <v>0</v>
      </c>
      <c r="BM433" s="149">
        <v>0</v>
      </c>
      <c r="BN433" s="149">
        <v>0</v>
      </c>
    </row>
    <row r="434" spans="1:69">
      <c r="A434" s="1" t="s">
        <v>2130</v>
      </c>
      <c r="B434" s="1" t="s">
        <v>2251</v>
      </c>
      <c r="C434" s="1" t="s">
        <v>5209</v>
      </c>
      <c r="D434" s="1" t="s">
        <v>5158</v>
      </c>
      <c r="E434" s="145">
        <v>37384</v>
      </c>
      <c r="F434" s="145" t="s">
        <v>5160</v>
      </c>
      <c r="G434" s="146">
        <v>39814</v>
      </c>
      <c r="H434" s="146">
        <v>40178</v>
      </c>
      <c r="I434" s="145">
        <v>2009</v>
      </c>
      <c r="J434" s="145">
        <v>12</v>
      </c>
      <c r="M434" s="145">
        <v>30</v>
      </c>
      <c r="Y434" s="147">
        <v>0</v>
      </c>
      <c r="Z434" s="147">
        <v>0</v>
      </c>
      <c r="AA434" s="147">
        <v>30</v>
      </c>
      <c r="AB434" s="147">
        <v>0</v>
      </c>
      <c r="AC434" s="147">
        <v>0</v>
      </c>
      <c r="AD434" s="147">
        <v>0</v>
      </c>
      <c r="AE434" s="147">
        <v>0</v>
      </c>
      <c r="AF434" s="147">
        <v>0</v>
      </c>
      <c r="AG434" s="147">
        <v>0</v>
      </c>
      <c r="AH434" s="147">
        <v>0</v>
      </c>
      <c r="AI434" s="147">
        <v>0</v>
      </c>
      <c r="AJ434" s="147">
        <v>0</v>
      </c>
      <c r="AK434" s="147">
        <v>0</v>
      </c>
      <c r="AL434" s="147">
        <v>0</v>
      </c>
      <c r="AM434" s="148">
        <v>2.7</v>
      </c>
      <c r="AN434" s="148"/>
      <c r="AO434" s="148">
        <v>27</v>
      </c>
      <c r="AP434" s="148"/>
      <c r="AQ434" s="148"/>
      <c r="AR434" s="148"/>
      <c r="AS434" s="148"/>
      <c r="AT434" s="148"/>
      <c r="AU434" s="148"/>
      <c r="AV434" s="148"/>
      <c r="AW434" s="148"/>
      <c r="AX434" s="148"/>
      <c r="BA434" s="149">
        <v>2.7</v>
      </c>
      <c r="BB434" s="149">
        <v>0</v>
      </c>
      <c r="BC434" s="149">
        <v>27</v>
      </c>
      <c r="BD434" s="149">
        <v>0</v>
      </c>
      <c r="BE434" s="149">
        <v>0</v>
      </c>
      <c r="BF434" s="149">
        <v>0</v>
      </c>
      <c r="BG434" s="149">
        <v>0</v>
      </c>
      <c r="BH434" s="149">
        <v>0</v>
      </c>
      <c r="BI434" s="149">
        <v>0</v>
      </c>
      <c r="BJ434" s="149">
        <v>0</v>
      </c>
      <c r="BK434" s="149">
        <v>0</v>
      </c>
      <c r="BL434" s="149">
        <v>0</v>
      </c>
      <c r="BM434" s="149">
        <v>0</v>
      </c>
      <c r="BN434" s="149">
        <v>0</v>
      </c>
    </row>
    <row r="435" spans="1:69">
      <c r="A435" s="1" t="s">
        <v>3436</v>
      </c>
      <c r="B435" s="1" t="s">
        <v>2251</v>
      </c>
      <c r="C435" s="1" t="s">
        <v>5209</v>
      </c>
      <c r="D435" s="1" t="s">
        <v>5158</v>
      </c>
      <c r="E435" s="145">
        <v>37385</v>
      </c>
      <c r="F435" s="145">
        <v>1</v>
      </c>
      <c r="G435" s="146">
        <v>39814</v>
      </c>
      <c r="H435" s="146">
        <v>40178</v>
      </c>
      <c r="I435" s="145">
        <v>2009</v>
      </c>
      <c r="J435" s="145">
        <v>12</v>
      </c>
      <c r="M435" s="145">
        <v>42</v>
      </c>
      <c r="Y435" s="147">
        <v>0</v>
      </c>
      <c r="Z435" s="147">
        <v>0</v>
      </c>
      <c r="AA435" s="147">
        <v>42</v>
      </c>
      <c r="AB435" s="147">
        <v>0</v>
      </c>
      <c r="AC435" s="147">
        <v>0</v>
      </c>
      <c r="AD435" s="147">
        <v>0</v>
      </c>
      <c r="AE435" s="147">
        <v>0</v>
      </c>
      <c r="AF435" s="147">
        <v>0</v>
      </c>
      <c r="AG435" s="147">
        <v>0</v>
      </c>
      <c r="AH435" s="147">
        <v>0</v>
      </c>
      <c r="AI435" s="147">
        <v>0</v>
      </c>
      <c r="AJ435" s="147">
        <v>0</v>
      </c>
      <c r="AK435" s="147">
        <v>0</v>
      </c>
      <c r="AL435" s="147">
        <v>0</v>
      </c>
      <c r="AM435" s="148">
        <v>0.7</v>
      </c>
      <c r="AN435" s="148"/>
      <c r="AO435" s="148">
        <v>41.5</v>
      </c>
      <c r="AP435" s="148"/>
      <c r="AQ435" s="148"/>
      <c r="AR435" s="148"/>
      <c r="AS435" s="148"/>
      <c r="AT435" s="148"/>
      <c r="AU435" s="148"/>
      <c r="AV435" s="148"/>
      <c r="AW435" s="148"/>
      <c r="AX435" s="148"/>
      <c r="BA435" s="149">
        <v>0.7</v>
      </c>
      <c r="BB435" s="149">
        <v>0</v>
      </c>
      <c r="BC435" s="149">
        <v>41.5</v>
      </c>
      <c r="BD435" s="149">
        <v>0</v>
      </c>
      <c r="BE435" s="149">
        <v>0</v>
      </c>
      <c r="BF435" s="149">
        <v>0</v>
      </c>
      <c r="BG435" s="149">
        <v>0</v>
      </c>
      <c r="BH435" s="149">
        <v>0</v>
      </c>
      <c r="BI435" s="149">
        <v>0</v>
      </c>
      <c r="BJ435" s="149">
        <v>0</v>
      </c>
      <c r="BK435" s="149">
        <v>0</v>
      </c>
      <c r="BL435" s="149">
        <v>0</v>
      </c>
      <c r="BM435" s="149">
        <v>0</v>
      </c>
      <c r="BN435" s="149">
        <v>0</v>
      </c>
    </row>
    <row r="436" spans="1:69">
      <c r="A436" s="1" t="s">
        <v>4287</v>
      </c>
      <c r="B436" s="1" t="s">
        <v>2251</v>
      </c>
      <c r="C436" s="1" t="s">
        <v>5209</v>
      </c>
      <c r="D436" s="1" t="s">
        <v>5158</v>
      </c>
      <c r="E436" s="145">
        <v>37386</v>
      </c>
      <c r="F436" s="145">
        <v>1</v>
      </c>
      <c r="G436" s="146">
        <v>39814</v>
      </c>
      <c r="H436" s="146">
        <v>39933</v>
      </c>
      <c r="I436" s="145">
        <v>2009</v>
      </c>
      <c r="J436" s="145">
        <v>4</v>
      </c>
      <c r="M436" s="145">
        <v>38</v>
      </c>
      <c r="Y436" s="147">
        <v>0</v>
      </c>
      <c r="Z436" s="147">
        <v>0</v>
      </c>
      <c r="AA436" s="147">
        <v>12.666666666666666</v>
      </c>
      <c r="AB436" s="147">
        <v>0</v>
      </c>
      <c r="AC436" s="147">
        <v>0</v>
      </c>
      <c r="AD436" s="147">
        <v>0</v>
      </c>
      <c r="AE436" s="147">
        <v>0</v>
      </c>
      <c r="AF436" s="147">
        <v>0</v>
      </c>
      <c r="AG436" s="147">
        <v>0</v>
      </c>
      <c r="AH436" s="147">
        <v>0</v>
      </c>
      <c r="AI436" s="147">
        <v>0</v>
      </c>
      <c r="AJ436" s="147">
        <v>0</v>
      </c>
      <c r="AK436" s="147">
        <v>0</v>
      </c>
      <c r="AL436" s="147">
        <v>0</v>
      </c>
      <c r="AM436" s="148">
        <v>1.8</v>
      </c>
      <c r="AN436" s="148"/>
      <c r="AO436" s="148">
        <v>34.4</v>
      </c>
      <c r="AP436" s="148"/>
      <c r="AQ436" s="148"/>
      <c r="AR436" s="148"/>
      <c r="AS436" s="148"/>
      <c r="AT436" s="148"/>
      <c r="AU436" s="148"/>
      <c r="AV436" s="148"/>
      <c r="AW436" s="148"/>
      <c r="AX436" s="148"/>
      <c r="BA436" s="149">
        <v>0.6</v>
      </c>
      <c r="BB436" s="149">
        <v>0</v>
      </c>
      <c r="BC436" s="149">
        <v>11.466666666666667</v>
      </c>
      <c r="BD436" s="149">
        <v>0</v>
      </c>
      <c r="BE436" s="149">
        <v>0</v>
      </c>
      <c r="BF436" s="149">
        <v>0</v>
      </c>
      <c r="BG436" s="149">
        <v>0</v>
      </c>
      <c r="BH436" s="149">
        <v>0</v>
      </c>
      <c r="BI436" s="149">
        <v>0</v>
      </c>
      <c r="BJ436" s="149">
        <v>0</v>
      </c>
      <c r="BK436" s="149">
        <v>0</v>
      </c>
      <c r="BL436" s="149">
        <v>0</v>
      </c>
      <c r="BM436" s="149">
        <v>0</v>
      </c>
      <c r="BN436" s="149">
        <v>0</v>
      </c>
    </row>
    <row r="437" spans="1:69">
      <c r="A437" s="1" t="s">
        <v>4287</v>
      </c>
      <c r="B437" s="1" t="s">
        <v>2250</v>
      </c>
      <c r="C437" s="1" t="s">
        <v>5209</v>
      </c>
      <c r="D437" s="1" t="s">
        <v>5158</v>
      </c>
      <c r="E437" s="145">
        <v>37386</v>
      </c>
      <c r="F437" s="145">
        <v>2</v>
      </c>
      <c r="G437" s="146">
        <v>39934</v>
      </c>
      <c r="H437" s="146">
        <v>40178</v>
      </c>
      <c r="I437" s="145">
        <v>2009</v>
      </c>
      <c r="J437" s="145">
        <v>8</v>
      </c>
      <c r="K437" s="155">
        <v>36</v>
      </c>
      <c r="M437" s="145">
        <v>50</v>
      </c>
      <c r="Y437" s="147">
        <v>24</v>
      </c>
      <c r="Z437" s="147">
        <v>0</v>
      </c>
      <c r="AA437" s="147">
        <v>33.333333333333336</v>
      </c>
      <c r="AB437" s="147">
        <v>0</v>
      </c>
      <c r="AC437" s="147">
        <v>0</v>
      </c>
      <c r="AD437" s="147">
        <v>0</v>
      </c>
      <c r="AE437" s="147">
        <v>0</v>
      </c>
      <c r="AF437" s="147">
        <v>0</v>
      </c>
      <c r="AG437" s="147">
        <v>0</v>
      </c>
      <c r="AH437" s="147">
        <v>0</v>
      </c>
      <c r="AI437" s="147">
        <v>0</v>
      </c>
      <c r="AJ437" s="147">
        <v>0</v>
      </c>
      <c r="AK437" s="147">
        <v>0</v>
      </c>
      <c r="AL437" s="147">
        <v>0</v>
      </c>
      <c r="AM437" s="148">
        <v>36</v>
      </c>
      <c r="AN437" s="148"/>
      <c r="AO437" s="148">
        <v>50</v>
      </c>
      <c r="AP437" s="148"/>
      <c r="AQ437" s="148"/>
      <c r="AR437" s="148"/>
      <c r="AS437" s="148"/>
      <c r="AT437" s="148"/>
      <c r="AU437" s="148"/>
      <c r="AV437" s="148"/>
      <c r="AW437" s="148"/>
      <c r="AX437" s="148"/>
      <c r="BA437" s="149">
        <v>24</v>
      </c>
      <c r="BB437" s="149">
        <v>0</v>
      </c>
      <c r="BC437" s="149">
        <v>33.333333333333336</v>
      </c>
      <c r="BD437" s="149">
        <v>0</v>
      </c>
      <c r="BE437" s="149">
        <v>0</v>
      </c>
      <c r="BF437" s="149">
        <v>0</v>
      </c>
      <c r="BG437" s="149">
        <v>0</v>
      </c>
      <c r="BH437" s="149">
        <v>0</v>
      </c>
      <c r="BI437" s="149">
        <v>0</v>
      </c>
      <c r="BJ437" s="149">
        <v>0</v>
      </c>
      <c r="BK437" s="149">
        <v>0</v>
      </c>
      <c r="BL437" s="149">
        <v>0</v>
      </c>
      <c r="BM437" s="149">
        <v>0</v>
      </c>
      <c r="BN437" s="149">
        <v>0</v>
      </c>
      <c r="BQ437" s="1" t="s">
        <v>4709</v>
      </c>
    </row>
    <row r="438" spans="1:69">
      <c r="A438" s="1" t="s">
        <v>3436</v>
      </c>
      <c r="B438" s="1" t="s">
        <v>2251</v>
      </c>
      <c r="C438" s="1" t="s">
        <v>5209</v>
      </c>
      <c r="D438" s="1" t="s">
        <v>5158</v>
      </c>
      <c r="E438" s="145">
        <v>37387</v>
      </c>
      <c r="F438" s="145">
        <v>1</v>
      </c>
      <c r="G438" s="146">
        <v>39814</v>
      </c>
      <c r="H438" s="146">
        <v>40178</v>
      </c>
      <c r="I438" s="145">
        <v>2009</v>
      </c>
      <c r="J438" s="145">
        <v>12</v>
      </c>
      <c r="M438" s="145">
        <v>50</v>
      </c>
      <c r="Y438" s="147">
        <v>0</v>
      </c>
      <c r="Z438" s="147">
        <v>0</v>
      </c>
      <c r="AA438" s="147">
        <v>50</v>
      </c>
      <c r="AB438" s="147">
        <v>0</v>
      </c>
      <c r="AC438" s="147">
        <v>0</v>
      </c>
      <c r="AD438" s="147">
        <v>0</v>
      </c>
      <c r="AE438" s="147">
        <v>0</v>
      </c>
      <c r="AF438" s="147">
        <v>0</v>
      </c>
      <c r="AG438" s="147">
        <v>0</v>
      </c>
      <c r="AH438" s="147">
        <v>0</v>
      </c>
      <c r="AI438" s="147">
        <v>0</v>
      </c>
      <c r="AJ438" s="147">
        <v>0</v>
      </c>
      <c r="AK438" s="147">
        <v>0</v>
      </c>
      <c r="AL438" s="147">
        <v>0</v>
      </c>
      <c r="AM438" s="148">
        <v>0.9</v>
      </c>
      <c r="AN438" s="148"/>
      <c r="AO438" s="148">
        <v>49.9</v>
      </c>
      <c r="AP438" s="148"/>
      <c r="AQ438" s="148"/>
      <c r="AR438" s="148"/>
      <c r="AS438" s="148"/>
      <c r="AT438" s="148"/>
      <c r="AU438" s="148"/>
      <c r="AV438" s="148"/>
      <c r="AW438" s="148"/>
      <c r="AX438" s="148"/>
      <c r="BA438" s="149">
        <v>0.9</v>
      </c>
      <c r="BB438" s="149">
        <v>0</v>
      </c>
      <c r="BC438" s="149">
        <v>49.9</v>
      </c>
      <c r="BD438" s="149">
        <v>0</v>
      </c>
      <c r="BE438" s="149">
        <v>0</v>
      </c>
      <c r="BF438" s="149">
        <v>0</v>
      </c>
      <c r="BG438" s="149">
        <v>0</v>
      </c>
      <c r="BH438" s="149">
        <v>0</v>
      </c>
      <c r="BI438" s="149">
        <v>0</v>
      </c>
      <c r="BJ438" s="149">
        <v>0</v>
      </c>
      <c r="BK438" s="149">
        <v>0</v>
      </c>
      <c r="BL438" s="149">
        <v>0</v>
      </c>
      <c r="BM438" s="149">
        <v>0</v>
      </c>
      <c r="BN438" s="149">
        <v>0</v>
      </c>
    </row>
    <row r="439" spans="1:69">
      <c r="A439" s="1" t="s">
        <v>2130</v>
      </c>
      <c r="B439" s="1" t="s">
        <v>2251</v>
      </c>
      <c r="C439" s="1" t="s">
        <v>5209</v>
      </c>
      <c r="D439" s="1" t="s">
        <v>5158</v>
      </c>
      <c r="E439" s="145">
        <v>37388</v>
      </c>
      <c r="F439" s="145">
        <v>1</v>
      </c>
      <c r="G439" s="146">
        <v>39814</v>
      </c>
      <c r="H439" s="146">
        <v>40178</v>
      </c>
      <c r="I439" s="145">
        <v>2009</v>
      </c>
      <c r="J439" s="145">
        <v>12</v>
      </c>
      <c r="M439" s="145">
        <v>90</v>
      </c>
      <c r="Y439" s="147">
        <v>0</v>
      </c>
      <c r="Z439" s="147">
        <v>0</v>
      </c>
      <c r="AA439" s="147">
        <v>90</v>
      </c>
      <c r="AB439" s="147">
        <v>0</v>
      </c>
      <c r="AC439" s="147">
        <v>0</v>
      </c>
      <c r="AD439" s="147">
        <v>0</v>
      </c>
      <c r="AE439" s="147">
        <v>0</v>
      </c>
      <c r="AF439" s="147">
        <v>0</v>
      </c>
      <c r="AG439" s="147">
        <v>0</v>
      </c>
      <c r="AH439" s="147">
        <v>0</v>
      </c>
      <c r="AI439" s="147">
        <v>0</v>
      </c>
      <c r="AJ439" s="147">
        <v>0</v>
      </c>
      <c r="AK439" s="147">
        <v>0</v>
      </c>
      <c r="AL439" s="147">
        <v>0</v>
      </c>
      <c r="AM439" s="148">
        <v>3.8</v>
      </c>
      <c r="AN439" s="148"/>
      <c r="AO439" s="148">
        <v>86</v>
      </c>
      <c r="AP439" s="148"/>
      <c r="AQ439" s="148"/>
      <c r="AR439" s="148"/>
      <c r="AS439" s="148"/>
      <c r="AT439" s="148"/>
      <c r="AU439" s="148"/>
      <c r="AV439" s="148"/>
      <c r="AW439" s="148"/>
      <c r="AX439" s="148"/>
      <c r="BA439" s="149">
        <v>3.8</v>
      </c>
      <c r="BB439" s="149">
        <v>0</v>
      </c>
      <c r="BC439" s="149">
        <v>86</v>
      </c>
      <c r="BD439" s="149">
        <v>0</v>
      </c>
      <c r="BE439" s="149">
        <v>0</v>
      </c>
      <c r="BF439" s="149">
        <v>0</v>
      </c>
      <c r="BG439" s="149">
        <v>0</v>
      </c>
      <c r="BH439" s="149">
        <v>0</v>
      </c>
      <c r="BI439" s="149">
        <v>0</v>
      </c>
      <c r="BJ439" s="149">
        <v>0</v>
      </c>
      <c r="BK439" s="149">
        <v>0</v>
      </c>
      <c r="BL439" s="149">
        <v>0</v>
      </c>
      <c r="BM439" s="149">
        <v>0</v>
      </c>
      <c r="BN439" s="149">
        <v>0</v>
      </c>
    </row>
    <row r="440" spans="1:69">
      <c r="A440" s="1" t="s">
        <v>3583</v>
      </c>
      <c r="B440" s="1" t="s">
        <v>2250</v>
      </c>
      <c r="C440" s="1" t="s">
        <v>5209</v>
      </c>
      <c r="D440" s="1" t="s">
        <v>5158</v>
      </c>
      <c r="E440" s="145">
        <v>37389</v>
      </c>
      <c r="F440" s="145">
        <v>2</v>
      </c>
      <c r="G440" s="146">
        <v>39814</v>
      </c>
      <c r="H440" s="146">
        <v>40178</v>
      </c>
      <c r="I440" s="145">
        <v>2009</v>
      </c>
      <c r="J440" s="145">
        <v>12</v>
      </c>
      <c r="K440" s="145">
        <v>22</v>
      </c>
      <c r="M440" s="145">
        <v>33</v>
      </c>
      <c r="Y440" s="147">
        <v>22</v>
      </c>
      <c r="Z440" s="147">
        <v>0</v>
      </c>
      <c r="AA440" s="147">
        <v>33</v>
      </c>
      <c r="AB440" s="147">
        <v>0</v>
      </c>
      <c r="AC440" s="147">
        <v>0</v>
      </c>
      <c r="AD440" s="147">
        <v>0</v>
      </c>
      <c r="AE440" s="147">
        <v>0</v>
      </c>
      <c r="AF440" s="147">
        <v>0</v>
      </c>
      <c r="AG440" s="147">
        <v>0</v>
      </c>
      <c r="AH440" s="147">
        <v>0</v>
      </c>
      <c r="AI440" s="147">
        <v>0</v>
      </c>
      <c r="AJ440" s="147">
        <v>0</v>
      </c>
      <c r="AK440" s="147">
        <v>0</v>
      </c>
      <c r="AL440" s="147">
        <v>0</v>
      </c>
      <c r="AM440" s="148">
        <v>22.9</v>
      </c>
      <c r="AN440" s="148"/>
      <c r="AO440" s="148">
        <v>33</v>
      </c>
      <c r="AP440" s="148"/>
      <c r="AQ440" s="148"/>
      <c r="AR440" s="148"/>
      <c r="AS440" s="148"/>
      <c r="AT440" s="148"/>
      <c r="AU440" s="148"/>
      <c r="AV440" s="148"/>
      <c r="AW440" s="148"/>
      <c r="AX440" s="148"/>
      <c r="BA440" s="149">
        <v>22.9</v>
      </c>
      <c r="BB440" s="149">
        <v>0</v>
      </c>
      <c r="BC440" s="149">
        <v>33</v>
      </c>
      <c r="BD440" s="149">
        <v>0</v>
      </c>
      <c r="BE440" s="149">
        <v>0</v>
      </c>
      <c r="BF440" s="149">
        <v>0</v>
      </c>
      <c r="BG440" s="149">
        <v>0</v>
      </c>
      <c r="BH440" s="149">
        <v>0</v>
      </c>
      <c r="BI440" s="149">
        <v>0</v>
      </c>
      <c r="BJ440" s="149">
        <v>0</v>
      </c>
      <c r="BK440" s="149">
        <v>0</v>
      </c>
      <c r="BL440" s="149">
        <v>0</v>
      </c>
      <c r="BM440" s="149">
        <v>0</v>
      </c>
      <c r="BN440" s="149">
        <v>0</v>
      </c>
    </row>
    <row r="441" spans="1:69">
      <c r="A441" s="1" t="s">
        <v>4617</v>
      </c>
      <c r="B441" s="1" t="s">
        <v>2250</v>
      </c>
      <c r="C441" s="1" t="s">
        <v>5209</v>
      </c>
      <c r="D441" s="1" t="s">
        <v>5158</v>
      </c>
      <c r="E441" s="145">
        <v>37390</v>
      </c>
      <c r="F441" s="145">
        <v>1</v>
      </c>
      <c r="G441" s="146">
        <v>39814</v>
      </c>
      <c r="H441" s="146">
        <v>40178</v>
      </c>
      <c r="I441" s="145">
        <v>2009</v>
      </c>
      <c r="J441" s="145">
        <v>12</v>
      </c>
      <c r="K441" s="145">
        <v>24</v>
      </c>
      <c r="M441" s="145">
        <v>44</v>
      </c>
      <c r="Y441" s="147">
        <v>24</v>
      </c>
      <c r="Z441" s="147">
        <v>0</v>
      </c>
      <c r="AA441" s="147">
        <v>44</v>
      </c>
      <c r="AB441" s="147">
        <v>0</v>
      </c>
      <c r="AC441" s="147">
        <v>0</v>
      </c>
      <c r="AD441" s="147">
        <v>0</v>
      </c>
      <c r="AE441" s="147">
        <v>0</v>
      </c>
      <c r="AF441" s="147">
        <v>0</v>
      </c>
      <c r="AG441" s="147">
        <v>0</v>
      </c>
      <c r="AH441" s="147">
        <v>0</v>
      </c>
      <c r="AI441" s="147">
        <v>0</v>
      </c>
      <c r="AJ441" s="147">
        <v>0</v>
      </c>
      <c r="AK441" s="147">
        <v>0</v>
      </c>
      <c r="AL441" s="147">
        <v>0</v>
      </c>
      <c r="AM441" s="148">
        <v>25.2</v>
      </c>
      <c r="AN441" s="148"/>
      <c r="AO441" s="148">
        <v>44</v>
      </c>
      <c r="AP441" s="148"/>
      <c r="AQ441" s="148"/>
      <c r="AR441" s="148"/>
      <c r="AS441" s="148"/>
      <c r="AT441" s="148"/>
      <c r="AU441" s="148"/>
      <c r="AV441" s="148"/>
      <c r="AW441" s="148"/>
      <c r="AX441" s="148"/>
      <c r="BA441" s="149">
        <v>25.2</v>
      </c>
      <c r="BB441" s="149">
        <v>0</v>
      </c>
      <c r="BC441" s="149">
        <v>44</v>
      </c>
      <c r="BD441" s="149">
        <v>0</v>
      </c>
      <c r="BE441" s="149">
        <v>0</v>
      </c>
      <c r="BF441" s="149">
        <v>0</v>
      </c>
      <c r="BG441" s="149">
        <v>0</v>
      </c>
      <c r="BH441" s="149">
        <v>0</v>
      </c>
      <c r="BI441" s="149">
        <v>0</v>
      </c>
      <c r="BJ441" s="149">
        <v>0</v>
      </c>
      <c r="BK441" s="149">
        <v>0</v>
      </c>
      <c r="BL441" s="149">
        <v>0</v>
      </c>
      <c r="BM441" s="149">
        <v>0</v>
      </c>
      <c r="BN441" s="149">
        <v>0</v>
      </c>
    </row>
    <row r="442" spans="1:69">
      <c r="A442" s="1" t="s">
        <v>4287</v>
      </c>
      <c r="B442" s="1" t="s">
        <v>2251</v>
      </c>
      <c r="C442" s="1" t="s">
        <v>5209</v>
      </c>
      <c r="D442" s="1" t="s">
        <v>5158</v>
      </c>
      <c r="E442" s="145">
        <v>37391</v>
      </c>
      <c r="F442" s="145">
        <v>1</v>
      </c>
      <c r="G442" s="146">
        <v>39814</v>
      </c>
      <c r="H442" s="146">
        <v>40178</v>
      </c>
      <c r="I442" s="145">
        <v>2009</v>
      </c>
      <c r="J442" s="145">
        <v>12</v>
      </c>
      <c r="M442" s="145">
        <v>64</v>
      </c>
      <c r="Y442" s="147">
        <v>0</v>
      </c>
      <c r="Z442" s="147">
        <v>0</v>
      </c>
      <c r="AA442" s="147">
        <v>64</v>
      </c>
      <c r="AB442" s="147">
        <v>0</v>
      </c>
      <c r="AC442" s="147">
        <v>0</v>
      </c>
      <c r="AD442" s="147">
        <v>0</v>
      </c>
      <c r="AE442" s="147">
        <v>0</v>
      </c>
      <c r="AF442" s="147">
        <v>0</v>
      </c>
      <c r="AG442" s="147">
        <v>0</v>
      </c>
      <c r="AH442" s="147">
        <v>0</v>
      </c>
      <c r="AI442" s="147">
        <v>0</v>
      </c>
      <c r="AJ442" s="147">
        <v>0</v>
      </c>
      <c r="AK442" s="147">
        <v>0</v>
      </c>
      <c r="AL442" s="147">
        <v>0</v>
      </c>
      <c r="AM442" s="148">
        <v>2.2999999999999998</v>
      </c>
      <c r="AN442" s="148"/>
      <c r="AO442" s="148">
        <v>61.2</v>
      </c>
      <c r="AP442" s="148"/>
      <c r="AQ442" s="148"/>
      <c r="AR442" s="148"/>
      <c r="AS442" s="148"/>
      <c r="AT442" s="148"/>
      <c r="AU442" s="148"/>
      <c r="AV442" s="148"/>
      <c r="AW442" s="148"/>
      <c r="AX442" s="148"/>
      <c r="BA442" s="149">
        <v>2.2999999999999998</v>
      </c>
      <c r="BB442" s="149">
        <v>0</v>
      </c>
      <c r="BC442" s="149">
        <v>61.2</v>
      </c>
      <c r="BD442" s="149">
        <v>0</v>
      </c>
      <c r="BE442" s="149">
        <v>0</v>
      </c>
      <c r="BF442" s="149">
        <v>0</v>
      </c>
      <c r="BG442" s="149">
        <v>0</v>
      </c>
      <c r="BH442" s="149">
        <v>0</v>
      </c>
      <c r="BI442" s="149">
        <v>0</v>
      </c>
      <c r="BJ442" s="149">
        <v>0</v>
      </c>
      <c r="BK442" s="149">
        <v>0</v>
      </c>
      <c r="BL442" s="149">
        <v>0</v>
      </c>
      <c r="BM442" s="149">
        <v>0</v>
      </c>
      <c r="BN442" s="149">
        <v>0</v>
      </c>
    </row>
    <row r="443" spans="1:69">
      <c r="A443" s="1" t="s">
        <v>2027</v>
      </c>
      <c r="B443" s="1" t="s">
        <v>2251</v>
      </c>
      <c r="C443" s="1" t="s">
        <v>5209</v>
      </c>
      <c r="D443" s="1" t="s">
        <v>5158</v>
      </c>
      <c r="E443" s="145">
        <v>37392</v>
      </c>
      <c r="F443" s="145" t="s">
        <v>5227</v>
      </c>
      <c r="G443" s="146">
        <v>39814</v>
      </c>
      <c r="H443" s="146">
        <v>40178</v>
      </c>
      <c r="I443" s="145">
        <v>2009</v>
      </c>
      <c r="J443" s="145">
        <v>12</v>
      </c>
      <c r="L443" s="145">
        <v>8</v>
      </c>
      <c r="M443" s="155">
        <v>62</v>
      </c>
      <c r="S443" s="1">
        <v>8</v>
      </c>
      <c r="Y443" s="147">
        <v>0</v>
      </c>
      <c r="Z443" s="147">
        <v>8</v>
      </c>
      <c r="AA443" s="147">
        <v>62</v>
      </c>
      <c r="AB443" s="147">
        <v>0</v>
      </c>
      <c r="AC443" s="147">
        <v>0</v>
      </c>
      <c r="AD443" s="147">
        <v>0</v>
      </c>
      <c r="AE443" s="147">
        <v>0</v>
      </c>
      <c r="AF443" s="147">
        <v>0</v>
      </c>
      <c r="AG443" s="147">
        <v>8</v>
      </c>
      <c r="AH443" s="147">
        <v>0</v>
      </c>
      <c r="AI443" s="147">
        <v>0</v>
      </c>
      <c r="AJ443" s="147">
        <v>0</v>
      </c>
      <c r="AK443" s="147">
        <v>0</v>
      </c>
      <c r="AL443" s="147">
        <v>0</v>
      </c>
      <c r="AM443" s="148"/>
      <c r="AN443" s="148">
        <v>9</v>
      </c>
      <c r="AO443" s="148">
        <v>60.1</v>
      </c>
      <c r="AP443" s="148"/>
      <c r="AQ443" s="148"/>
      <c r="AR443" s="148"/>
      <c r="AS443" s="148"/>
      <c r="AT443" s="148"/>
      <c r="AU443" s="148">
        <v>8</v>
      </c>
      <c r="AV443" s="148"/>
      <c r="AW443" s="148"/>
      <c r="AX443" s="148"/>
      <c r="BA443" s="149">
        <v>0</v>
      </c>
      <c r="BB443" s="149">
        <v>9</v>
      </c>
      <c r="BC443" s="149">
        <v>60.1</v>
      </c>
      <c r="BD443" s="149">
        <v>0</v>
      </c>
      <c r="BE443" s="149">
        <v>0</v>
      </c>
      <c r="BF443" s="149">
        <v>0</v>
      </c>
      <c r="BG443" s="149">
        <v>0</v>
      </c>
      <c r="BH443" s="149">
        <v>0</v>
      </c>
      <c r="BI443" s="149">
        <v>8</v>
      </c>
      <c r="BJ443" s="149">
        <v>0</v>
      </c>
      <c r="BK443" s="149">
        <v>0</v>
      </c>
      <c r="BL443" s="149">
        <v>0</v>
      </c>
      <c r="BM443" s="149">
        <v>0</v>
      </c>
      <c r="BN443" s="149">
        <v>0</v>
      </c>
    </row>
    <row r="444" spans="1:69">
      <c r="A444" s="1" t="s">
        <v>3166</v>
      </c>
      <c r="B444" s="1" t="s">
        <v>2251</v>
      </c>
      <c r="C444" s="1" t="s">
        <v>5209</v>
      </c>
      <c r="D444" s="1" t="s">
        <v>5158</v>
      </c>
      <c r="E444" s="145">
        <v>37393</v>
      </c>
      <c r="F444" s="145">
        <v>1</v>
      </c>
      <c r="G444" s="146">
        <v>39814</v>
      </c>
      <c r="H444" s="146">
        <v>40178</v>
      </c>
      <c r="I444" s="145">
        <v>2009</v>
      </c>
      <c r="J444" s="145">
        <v>12</v>
      </c>
      <c r="M444" s="145">
        <v>44</v>
      </c>
      <c r="Y444" s="147">
        <v>0</v>
      </c>
      <c r="Z444" s="147">
        <v>0</v>
      </c>
      <c r="AA444" s="147">
        <v>44</v>
      </c>
      <c r="AB444" s="147">
        <v>0</v>
      </c>
      <c r="AC444" s="147">
        <v>0</v>
      </c>
      <c r="AD444" s="147">
        <v>0</v>
      </c>
      <c r="AE444" s="147">
        <v>0</v>
      </c>
      <c r="AF444" s="147">
        <v>0</v>
      </c>
      <c r="AG444" s="147">
        <v>0</v>
      </c>
      <c r="AH444" s="147">
        <v>0</v>
      </c>
      <c r="AI444" s="147">
        <v>0</v>
      </c>
      <c r="AJ444" s="147">
        <v>0</v>
      </c>
      <c r="AK444" s="147">
        <v>0</v>
      </c>
      <c r="AL444" s="147">
        <v>0</v>
      </c>
      <c r="AM444" s="148">
        <v>1.5</v>
      </c>
      <c r="AN444" s="148"/>
      <c r="AO444" s="148">
        <v>42.2</v>
      </c>
      <c r="AP444" s="148"/>
      <c r="AQ444" s="148"/>
      <c r="AR444" s="148"/>
      <c r="AS444" s="148"/>
      <c r="AT444" s="148"/>
      <c r="AU444" s="148"/>
      <c r="AV444" s="148"/>
      <c r="AW444" s="148"/>
      <c r="AX444" s="148"/>
      <c r="BA444" s="149">
        <v>1.5</v>
      </c>
      <c r="BB444" s="149">
        <v>0</v>
      </c>
      <c r="BC444" s="149">
        <v>42.2</v>
      </c>
      <c r="BD444" s="149">
        <v>0</v>
      </c>
      <c r="BE444" s="149">
        <v>0</v>
      </c>
      <c r="BF444" s="149">
        <v>0</v>
      </c>
      <c r="BG444" s="149">
        <v>0</v>
      </c>
      <c r="BH444" s="149">
        <v>0</v>
      </c>
      <c r="BI444" s="149">
        <v>0</v>
      </c>
      <c r="BJ444" s="149">
        <v>0</v>
      </c>
      <c r="BK444" s="149">
        <v>0</v>
      </c>
      <c r="BL444" s="149">
        <v>0</v>
      </c>
      <c r="BM444" s="149">
        <v>0</v>
      </c>
      <c r="BN444" s="149">
        <v>0</v>
      </c>
    </row>
    <row r="445" spans="1:69">
      <c r="A445" s="1" t="s">
        <v>3583</v>
      </c>
      <c r="B445" s="1" t="s">
        <v>2251</v>
      </c>
      <c r="C445" s="1" t="s">
        <v>5209</v>
      </c>
      <c r="D445" s="1" t="s">
        <v>5158</v>
      </c>
      <c r="E445" s="145">
        <v>37394</v>
      </c>
      <c r="F445" s="145" t="s">
        <v>5160</v>
      </c>
      <c r="G445" s="146">
        <v>39814</v>
      </c>
      <c r="H445" s="146">
        <v>40178</v>
      </c>
      <c r="I445" s="145">
        <v>2009</v>
      </c>
      <c r="J445" s="145">
        <v>12</v>
      </c>
      <c r="M445" s="145">
        <v>26</v>
      </c>
      <c r="Y445" s="147">
        <v>0</v>
      </c>
      <c r="Z445" s="147">
        <v>0</v>
      </c>
      <c r="AA445" s="147">
        <v>26</v>
      </c>
      <c r="AB445" s="147">
        <v>0</v>
      </c>
      <c r="AC445" s="147">
        <v>0</v>
      </c>
      <c r="AD445" s="147">
        <v>0</v>
      </c>
      <c r="AE445" s="147">
        <v>0</v>
      </c>
      <c r="AF445" s="147">
        <v>0</v>
      </c>
      <c r="AG445" s="147">
        <v>0</v>
      </c>
      <c r="AH445" s="147">
        <v>0</v>
      </c>
      <c r="AI445" s="147">
        <v>0</v>
      </c>
      <c r="AJ445" s="147">
        <v>0</v>
      </c>
      <c r="AK445" s="147">
        <v>0</v>
      </c>
      <c r="AL445" s="147">
        <v>0</v>
      </c>
      <c r="AM445" s="148">
        <v>0.5</v>
      </c>
      <c r="AN445" s="148"/>
      <c r="AO445" s="148">
        <v>25.8</v>
      </c>
      <c r="AP445" s="148"/>
      <c r="AQ445" s="148"/>
      <c r="AR445" s="148"/>
      <c r="AS445" s="148"/>
      <c r="AT445" s="148"/>
      <c r="AU445" s="148"/>
      <c r="AV445" s="148"/>
      <c r="AW445" s="148"/>
      <c r="AX445" s="148"/>
      <c r="BA445" s="149">
        <v>0.5</v>
      </c>
      <c r="BB445" s="149">
        <v>0</v>
      </c>
      <c r="BC445" s="149">
        <v>25.8</v>
      </c>
      <c r="BD445" s="149">
        <v>0</v>
      </c>
      <c r="BE445" s="149">
        <v>0</v>
      </c>
      <c r="BF445" s="149">
        <v>0</v>
      </c>
      <c r="BG445" s="149">
        <v>0</v>
      </c>
      <c r="BH445" s="149">
        <v>0</v>
      </c>
      <c r="BI445" s="149">
        <v>0</v>
      </c>
      <c r="BJ445" s="149">
        <v>0</v>
      </c>
      <c r="BK445" s="149">
        <v>0</v>
      </c>
      <c r="BL445" s="149">
        <v>0</v>
      </c>
      <c r="BM445" s="149">
        <v>0</v>
      </c>
      <c r="BN445" s="149">
        <v>0</v>
      </c>
    </row>
    <row r="446" spans="1:69">
      <c r="A446" s="1" t="s">
        <v>4287</v>
      </c>
      <c r="B446" s="1" t="s">
        <v>2251</v>
      </c>
      <c r="C446" s="1" t="s">
        <v>5209</v>
      </c>
      <c r="D446" s="1" t="s">
        <v>5158</v>
      </c>
      <c r="E446" s="145">
        <v>37395</v>
      </c>
      <c r="F446" s="145">
        <v>1</v>
      </c>
      <c r="G446" s="146">
        <v>39814</v>
      </c>
      <c r="H446" s="146">
        <v>40178</v>
      </c>
      <c r="I446" s="145">
        <v>2009</v>
      </c>
      <c r="J446" s="145">
        <v>12</v>
      </c>
      <c r="M446" s="145">
        <v>40</v>
      </c>
      <c r="Y446" s="147">
        <v>0</v>
      </c>
      <c r="Z446" s="147">
        <v>0</v>
      </c>
      <c r="AA446" s="147">
        <v>40</v>
      </c>
      <c r="AB446" s="147">
        <v>0</v>
      </c>
      <c r="AC446" s="147">
        <v>0</v>
      </c>
      <c r="AD446" s="147">
        <v>0</v>
      </c>
      <c r="AE446" s="147">
        <v>0</v>
      </c>
      <c r="AF446" s="147">
        <v>0</v>
      </c>
      <c r="AG446" s="147">
        <v>0</v>
      </c>
      <c r="AH446" s="147">
        <v>0</v>
      </c>
      <c r="AI446" s="147">
        <v>0</v>
      </c>
      <c r="AJ446" s="147">
        <v>0</v>
      </c>
      <c r="AK446" s="147">
        <v>0</v>
      </c>
      <c r="AL446" s="147">
        <v>0</v>
      </c>
      <c r="AM446" s="148">
        <v>4.2</v>
      </c>
      <c r="AN446" s="148"/>
      <c r="AO446" s="148">
        <v>33.700000000000003</v>
      </c>
      <c r="AP446" s="148"/>
      <c r="AQ446" s="148"/>
      <c r="AR446" s="148"/>
      <c r="AS446" s="148"/>
      <c r="AT446" s="148"/>
      <c r="AU446" s="148"/>
      <c r="AV446" s="148"/>
      <c r="AW446" s="148"/>
      <c r="AX446" s="148"/>
      <c r="BA446" s="149">
        <v>4.2</v>
      </c>
      <c r="BB446" s="149">
        <v>0</v>
      </c>
      <c r="BC446" s="149">
        <v>33.700000000000003</v>
      </c>
      <c r="BD446" s="149">
        <v>0</v>
      </c>
      <c r="BE446" s="149">
        <v>0</v>
      </c>
      <c r="BF446" s="149">
        <v>0</v>
      </c>
      <c r="BG446" s="149">
        <v>0</v>
      </c>
      <c r="BH446" s="149">
        <v>0</v>
      </c>
      <c r="BI446" s="149">
        <v>0</v>
      </c>
      <c r="BJ446" s="149">
        <v>0</v>
      </c>
      <c r="BK446" s="149">
        <v>0</v>
      </c>
      <c r="BL446" s="149">
        <v>0</v>
      </c>
      <c r="BM446" s="149">
        <v>0</v>
      </c>
      <c r="BN446" s="149">
        <v>0</v>
      </c>
    </row>
    <row r="447" spans="1:69">
      <c r="A447" s="1" t="s">
        <v>4287</v>
      </c>
      <c r="B447" s="1" t="s">
        <v>2250</v>
      </c>
      <c r="C447" s="1" t="s">
        <v>5209</v>
      </c>
      <c r="D447" s="1" t="s">
        <v>5158</v>
      </c>
      <c r="E447" s="145">
        <v>37396</v>
      </c>
      <c r="F447" s="145" t="s">
        <v>4710</v>
      </c>
      <c r="G447" s="146">
        <v>39814</v>
      </c>
      <c r="H447" s="146">
        <v>40178</v>
      </c>
      <c r="I447" s="145">
        <v>2009</v>
      </c>
      <c r="J447" s="145">
        <v>12</v>
      </c>
      <c r="K447" s="155">
        <v>42</v>
      </c>
      <c r="M447" s="145">
        <v>106</v>
      </c>
      <c r="Y447" s="147">
        <v>42</v>
      </c>
      <c r="Z447" s="147">
        <v>0</v>
      </c>
      <c r="AA447" s="147">
        <v>106</v>
      </c>
      <c r="AB447" s="147">
        <v>0</v>
      </c>
      <c r="AC447" s="147">
        <v>0</v>
      </c>
      <c r="AD447" s="147">
        <v>0</v>
      </c>
      <c r="AE447" s="147">
        <v>0</v>
      </c>
      <c r="AF447" s="147">
        <v>0</v>
      </c>
      <c r="AG447" s="147">
        <v>0</v>
      </c>
      <c r="AH447" s="147">
        <v>0</v>
      </c>
      <c r="AI447" s="147">
        <v>0</v>
      </c>
      <c r="AJ447" s="147">
        <v>0</v>
      </c>
      <c r="AK447" s="147">
        <v>0</v>
      </c>
      <c r="AL447" s="147">
        <v>0</v>
      </c>
      <c r="AM447" s="148">
        <v>42</v>
      </c>
      <c r="AN447" s="148"/>
      <c r="AO447" s="148">
        <v>106</v>
      </c>
      <c r="AP447" s="148"/>
      <c r="AQ447" s="148"/>
      <c r="AR447" s="148"/>
      <c r="AS447" s="148"/>
      <c r="AT447" s="148"/>
      <c r="AU447" s="148"/>
      <c r="AV447" s="148"/>
      <c r="AW447" s="148"/>
      <c r="AX447" s="148"/>
      <c r="BA447" s="149">
        <v>42</v>
      </c>
      <c r="BB447" s="149">
        <v>0</v>
      </c>
      <c r="BC447" s="149">
        <v>106</v>
      </c>
      <c r="BD447" s="149">
        <v>0</v>
      </c>
      <c r="BE447" s="149">
        <v>0</v>
      </c>
      <c r="BF447" s="149">
        <v>0</v>
      </c>
      <c r="BG447" s="149">
        <v>0</v>
      </c>
      <c r="BH447" s="149">
        <v>0</v>
      </c>
      <c r="BI447" s="149">
        <v>0</v>
      </c>
      <c r="BJ447" s="149">
        <v>0</v>
      </c>
      <c r="BK447" s="149">
        <v>0</v>
      </c>
      <c r="BL447" s="149">
        <v>0</v>
      </c>
      <c r="BM447" s="149">
        <v>0</v>
      </c>
      <c r="BN447" s="149">
        <v>0</v>
      </c>
      <c r="BQ447" s="1" t="s">
        <v>4711</v>
      </c>
    </row>
    <row r="448" spans="1:69">
      <c r="A448" s="1" t="s">
        <v>2027</v>
      </c>
      <c r="B448" s="1" t="s">
        <v>2251</v>
      </c>
      <c r="C448" s="1" t="s">
        <v>5209</v>
      </c>
      <c r="D448" s="1" t="s">
        <v>5158</v>
      </c>
      <c r="E448" s="145">
        <v>37397</v>
      </c>
      <c r="F448" s="145">
        <v>1</v>
      </c>
      <c r="G448" s="146">
        <v>39814</v>
      </c>
      <c r="H448" s="146">
        <v>40178</v>
      </c>
      <c r="I448" s="145">
        <v>2009</v>
      </c>
      <c r="J448" s="145">
        <v>12</v>
      </c>
      <c r="M448" s="145">
        <v>44</v>
      </c>
      <c r="Y448" s="147">
        <v>0</v>
      </c>
      <c r="Z448" s="147">
        <v>0</v>
      </c>
      <c r="AA448" s="147">
        <v>44</v>
      </c>
      <c r="AB448" s="147">
        <v>0</v>
      </c>
      <c r="AC448" s="147">
        <v>0</v>
      </c>
      <c r="AD448" s="147">
        <v>0</v>
      </c>
      <c r="AE448" s="147">
        <v>0</v>
      </c>
      <c r="AF448" s="147">
        <v>0</v>
      </c>
      <c r="AG448" s="147">
        <v>0</v>
      </c>
      <c r="AH448" s="147">
        <v>0</v>
      </c>
      <c r="AI448" s="147">
        <v>0</v>
      </c>
      <c r="AJ448" s="147">
        <v>0</v>
      </c>
      <c r="AK448" s="147">
        <v>0</v>
      </c>
      <c r="AL448" s="147">
        <v>0</v>
      </c>
      <c r="AM448" s="148">
        <v>3</v>
      </c>
      <c r="AN448" s="148"/>
      <c r="AO448" s="148">
        <v>38.700000000000003</v>
      </c>
      <c r="AP448" s="148"/>
      <c r="AQ448" s="148"/>
      <c r="AR448" s="148"/>
      <c r="AS448" s="148"/>
      <c r="AT448" s="148"/>
      <c r="AU448" s="148"/>
      <c r="AV448" s="148"/>
      <c r="AW448" s="148"/>
      <c r="AX448" s="148"/>
      <c r="BA448" s="149">
        <v>3</v>
      </c>
      <c r="BB448" s="149">
        <v>0</v>
      </c>
      <c r="BC448" s="149">
        <v>38.700000000000003</v>
      </c>
      <c r="BD448" s="149">
        <v>0</v>
      </c>
      <c r="BE448" s="149">
        <v>0</v>
      </c>
      <c r="BF448" s="149">
        <v>0</v>
      </c>
      <c r="BG448" s="149">
        <v>0</v>
      </c>
      <c r="BH448" s="149">
        <v>0</v>
      </c>
      <c r="BI448" s="149">
        <v>0</v>
      </c>
      <c r="BJ448" s="149">
        <v>0</v>
      </c>
      <c r="BK448" s="149">
        <v>0</v>
      </c>
      <c r="BL448" s="149">
        <v>0</v>
      </c>
      <c r="BM448" s="149">
        <v>0</v>
      </c>
      <c r="BN448" s="149">
        <v>0</v>
      </c>
    </row>
    <row r="449" spans="1:69">
      <c r="A449" s="1" t="s">
        <v>3166</v>
      </c>
      <c r="B449" s="1" t="s">
        <v>2251</v>
      </c>
      <c r="C449" s="1" t="s">
        <v>5209</v>
      </c>
      <c r="D449" s="1" t="s">
        <v>5158</v>
      </c>
      <c r="E449" s="145">
        <v>37398</v>
      </c>
      <c r="F449" s="145">
        <v>7</v>
      </c>
      <c r="G449" s="146">
        <v>39814</v>
      </c>
      <c r="H449" s="146">
        <v>40178</v>
      </c>
      <c r="I449" s="145">
        <v>2009</v>
      </c>
      <c r="J449" s="145">
        <v>12</v>
      </c>
      <c r="M449" s="145">
        <v>22</v>
      </c>
      <c r="S449" s="145">
        <v>6</v>
      </c>
      <c r="Y449" s="147">
        <v>0</v>
      </c>
      <c r="Z449" s="147">
        <v>0</v>
      </c>
      <c r="AA449" s="147">
        <v>22</v>
      </c>
      <c r="AB449" s="147">
        <v>0</v>
      </c>
      <c r="AC449" s="147">
        <v>0</v>
      </c>
      <c r="AD449" s="147">
        <v>0</v>
      </c>
      <c r="AE449" s="147">
        <v>0</v>
      </c>
      <c r="AF449" s="147">
        <v>0</v>
      </c>
      <c r="AG449" s="147">
        <v>6</v>
      </c>
      <c r="AH449" s="147">
        <v>0</v>
      </c>
      <c r="AI449" s="147">
        <v>0</v>
      </c>
      <c r="AJ449" s="147">
        <v>0</v>
      </c>
      <c r="AK449" s="147">
        <v>0</v>
      </c>
      <c r="AL449" s="147">
        <v>0</v>
      </c>
      <c r="AM449" s="148">
        <v>0.8</v>
      </c>
      <c r="AN449" s="148"/>
      <c r="AO449" s="148">
        <v>21.8</v>
      </c>
      <c r="AP449" s="148"/>
      <c r="AQ449" s="148"/>
      <c r="AR449" s="148"/>
      <c r="AS449" s="148"/>
      <c r="AT449" s="148"/>
      <c r="AU449" s="148">
        <v>6</v>
      </c>
      <c r="AV449" s="148"/>
      <c r="AW449" s="148"/>
      <c r="AX449" s="148"/>
      <c r="BA449" s="149">
        <v>0.8</v>
      </c>
      <c r="BB449" s="149">
        <v>0</v>
      </c>
      <c r="BC449" s="149">
        <v>21.8</v>
      </c>
      <c r="BD449" s="149">
        <v>0</v>
      </c>
      <c r="BE449" s="149">
        <v>0</v>
      </c>
      <c r="BF449" s="149">
        <v>0</v>
      </c>
      <c r="BG449" s="149">
        <v>0</v>
      </c>
      <c r="BH449" s="149">
        <v>0</v>
      </c>
      <c r="BI449" s="149">
        <v>6</v>
      </c>
      <c r="BJ449" s="149">
        <v>0</v>
      </c>
      <c r="BK449" s="149">
        <v>0</v>
      </c>
      <c r="BL449" s="149">
        <v>0</v>
      </c>
      <c r="BM449" s="149">
        <v>0</v>
      </c>
      <c r="BN449" s="149">
        <v>0</v>
      </c>
    </row>
    <row r="450" spans="1:69">
      <c r="A450" s="1" t="s">
        <v>2027</v>
      </c>
      <c r="B450" s="1" t="s">
        <v>2251</v>
      </c>
      <c r="C450" s="1" t="s">
        <v>5209</v>
      </c>
      <c r="D450" s="1" t="s">
        <v>5158</v>
      </c>
      <c r="E450" s="145">
        <v>37400</v>
      </c>
      <c r="F450" s="145">
        <v>7</v>
      </c>
      <c r="G450" s="146">
        <v>39814</v>
      </c>
      <c r="H450" s="146">
        <v>40178</v>
      </c>
      <c r="I450" s="145">
        <v>2009</v>
      </c>
      <c r="J450" s="145">
        <v>12</v>
      </c>
      <c r="M450" s="145">
        <v>42</v>
      </c>
      <c r="S450" s="145">
        <v>8</v>
      </c>
      <c r="Y450" s="147">
        <v>0</v>
      </c>
      <c r="Z450" s="147">
        <v>0</v>
      </c>
      <c r="AA450" s="147">
        <v>42</v>
      </c>
      <c r="AB450" s="147">
        <v>0</v>
      </c>
      <c r="AC450" s="147">
        <v>0</v>
      </c>
      <c r="AD450" s="147">
        <v>0</v>
      </c>
      <c r="AE450" s="147">
        <v>0</v>
      </c>
      <c r="AF450" s="147">
        <v>0</v>
      </c>
      <c r="AG450" s="147">
        <v>8</v>
      </c>
      <c r="AH450" s="147">
        <v>0</v>
      </c>
      <c r="AI450" s="147">
        <v>0</v>
      </c>
      <c r="AJ450" s="147">
        <v>0</v>
      </c>
      <c r="AK450" s="147">
        <v>0</v>
      </c>
      <c r="AL450" s="147">
        <v>0</v>
      </c>
      <c r="AM450" s="148">
        <v>1.7</v>
      </c>
      <c r="AN450" s="148"/>
      <c r="AO450" s="148">
        <v>40.200000000000003</v>
      </c>
      <c r="AP450" s="148"/>
      <c r="AQ450" s="148"/>
      <c r="AR450" s="148"/>
      <c r="AS450" s="148"/>
      <c r="AT450" s="148"/>
      <c r="AU450" s="148">
        <v>8</v>
      </c>
      <c r="AV450" s="148"/>
      <c r="AW450" s="148"/>
      <c r="AX450" s="148"/>
      <c r="BA450" s="149">
        <v>1.7</v>
      </c>
      <c r="BB450" s="149">
        <v>0</v>
      </c>
      <c r="BC450" s="149">
        <v>40.200000000000003</v>
      </c>
      <c r="BD450" s="149">
        <v>0</v>
      </c>
      <c r="BE450" s="149">
        <v>0</v>
      </c>
      <c r="BF450" s="149">
        <v>0</v>
      </c>
      <c r="BG450" s="149">
        <v>0</v>
      </c>
      <c r="BH450" s="149">
        <v>0</v>
      </c>
      <c r="BI450" s="149">
        <v>8</v>
      </c>
      <c r="BJ450" s="149">
        <v>0</v>
      </c>
      <c r="BK450" s="149">
        <v>0</v>
      </c>
      <c r="BL450" s="149">
        <v>0</v>
      </c>
      <c r="BM450" s="149">
        <v>0</v>
      </c>
      <c r="BN450" s="149">
        <v>0</v>
      </c>
    </row>
    <row r="451" spans="1:69">
      <c r="A451" s="1" t="s">
        <v>4287</v>
      </c>
      <c r="B451" s="1" t="s">
        <v>2250</v>
      </c>
      <c r="C451" s="1" t="s">
        <v>5209</v>
      </c>
      <c r="D451" s="1" t="s">
        <v>5158</v>
      </c>
      <c r="E451" s="145">
        <v>37406</v>
      </c>
      <c r="F451" s="145">
        <v>1</v>
      </c>
      <c r="G451" s="146">
        <v>39814</v>
      </c>
      <c r="H451" s="146">
        <v>39568</v>
      </c>
      <c r="I451" s="145">
        <v>2009</v>
      </c>
      <c r="J451" s="145">
        <v>4</v>
      </c>
      <c r="K451" s="155">
        <v>30</v>
      </c>
      <c r="M451" s="145">
        <v>36</v>
      </c>
      <c r="Y451" s="147">
        <v>10</v>
      </c>
      <c r="Z451" s="147">
        <v>0</v>
      </c>
      <c r="AA451" s="147">
        <v>12</v>
      </c>
      <c r="AB451" s="147">
        <v>0</v>
      </c>
      <c r="AC451" s="147">
        <v>0</v>
      </c>
      <c r="AD451" s="147">
        <v>0</v>
      </c>
      <c r="AE451" s="147">
        <v>0</v>
      </c>
      <c r="AF451" s="147">
        <v>0</v>
      </c>
      <c r="AG451" s="147">
        <v>0</v>
      </c>
      <c r="AH451" s="147">
        <v>0</v>
      </c>
      <c r="AI451" s="147">
        <v>0</v>
      </c>
      <c r="AJ451" s="147">
        <v>0</v>
      </c>
      <c r="AK451" s="147">
        <v>0</v>
      </c>
      <c r="AL451" s="147">
        <v>0</v>
      </c>
      <c r="AM451" s="148">
        <v>32.200000000000003</v>
      </c>
      <c r="AN451" s="148"/>
      <c r="AO451" s="148">
        <v>33.799999999999997</v>
      </c>
      <c r="AP451" s="148"/>
      <c r="AQ451" s="148"/>
      <c r="AR451" s="148"/>
      <c r="AS451" s="148"/>
      <c r="AT451" s="148"/>
      <c r="AU451" s="148"/>
      <c r="AV451" s="148"/>
      <c r="AW451" s="148"/>
      <c r="AX451" s="148"/>
      <c r="BA451" s="149">
        <v>10.733333333333334</v>
      </c>
      <c r="BB451" s="149">
        <v>0</v>
      </c>
      <c r="BC451" s="149">
        <v>11.266666666666666</v>
      </c>
      <c r="BD451" s="149">
        <v>0</v>
      </c>
      <c r="BE451" s="149">
        <v>0</v>
      </c>
      <c r="BF451" s="149">
        <v>0</v>
      </c>
      <c r="BG451" s="149">
        <v>0</v>
      </c>
      <c r="BH451" s="149">
        <v>0</v>
      </c>
      <c r="BI451" s="149">
        <v>0</v>
      </c>
      <c r="BJ451" s="149">
        <v>0</v>
      </c>
      <c r="BK451" s="149">
        <v>0</v>
      </c>
      <c r="BL451" s="149">
        <v>0</v>
      </c>
      <c r="BM451" s="149">
        <v>0</v>
      </c>
      <c r="BN451" s="149">
        <v>0</v>
      </c>
      <c r="BQ451" s="1" t="s">
        <v>4712</v>
      </c>
    </row>
    <row r="452" spans="1:69">
      <c r="A452" s="1" t="s">
        <v>3583</v>
      </c>
      <c r="B452" s="1" t="s">
        <v>2250</v>
      </c>
      <c r="C452" s="1" t="s">
        <v>5209</v>
      </c>
      <c r="D452" s="1" t="s">
        <v>5158</v>
      </c>
      <c r="E452" s="145">
        <v>37411</v>
      </c>
      <c r="F452" s="145">
        <v>1</v>
      </c>
      <c r="G452" s="146">
        <v>39814</v>
      </c>
      <c r="H452" s="146">
        <v>40178</v>
      </c>
      <c r="I452" s="145">
        <v>2009</v>
      </c>
      <c r="J452" s="145">
        <v>12</v>
      </c>
      <c r="K452" s="145">
        <v>21</v>
      </c>
      <c r="M452" s="145">
        <v>64</v>
      </c>
      <c r="Y452" s="147">
        <v>21</v>
      </c>
      <c r="Z452" s="147">
        <v>0</v>
      </c>
      <c r="AA452" s="147">
        <v>64</v>
      </c>
      <c r="AB452" s="147">
        <v>0</v>
      </c>
      <c r="AC452" s="147">
        <v>0</v>
      </c>
      <c r="AD452" s="147">
        <v>0</v>
      </c>
      <c r="AE452" s="147">
        <v>0</v>
      </c>
      <c r="AF452" s="147">
        <v>0</v>
      </c>
      <c r="AG452" s="147">
        <v>0</v>
      </c>
      <c r="AH452" s="147">
        <v>0</v>
      </c>
      <c r="AI452" s="147">
        <v>0</v>
      </c>
      <c r="AJ452" s="147">
        <v>0</v>
      </c>
      <c r="AK452" s="147">
        <v>0</v>
      </c>
      <c r="AL452" s="147">
        <v>0</v>
      </c>
      <c r="AM452" s="148">
        <v>20.9</v>
      </c>
      <c r="AN452" s="148"/>
      <c r="AO452" s="148">
        <v>38.5</v>
      </c>
      <c r="AP452" s="148"/>
      <c r="AQ452" s="148"/>
      <c r="AR452" s="148"/>
      <c r="AS452" s="148"/>
      <c r="AT452" s="148"/>
      <c r="AU452" s="148"/>
      <c r="AV452" s="148"/>
      <c r="AW452" s="148"/>
      <c r="AX452" s="148"/>
      <c r="BA452" s="149">
        <v>20.9</v>
      </c>
      <c r="BB452" s="149">
        <v>0</v>
      </c>
      <c r="BC452" s="149">
        <v>38.5</v>
      </c>
      <c r="BD452" s="149">
        <v>0</v>
      </c>
      <c r="BE452" s="149">
        <v>0</v>
      </c>
      <c r="BF452" s="149">
        <v>0</v>
      </c>
      <c r="BG452" s="149">
        <v>0</v>
      </c>
      <c r="BH452" s="149">
        <v>0</v>
      </c>
      <c r="BI452" s="149">
        <v>0</v>
      </c>
      <c r="BJ452" s="149">
        <v>0</v>
      </c>
      <c r="BK452" s="149">
        <v>0</v>
      </c>
      <c r="BL452" s="149">
        <v>0</v>
      </c>
      <c r="BM452" s="149">
        <v>0</v>
      </c>
      <c r="BN452" s="149">
        <v>0</v>
      </c>
    </row>
    <row r="453" spans="1:69">
      <c r="A453" s="1" t="s">
        <v>3583</v>
      </c>
      <c r="B453" s="1" t="s">
        <v>2251</v>
      </c>
      <c r="C453" s="1" t="s">
        <v>5209</v>
      </c>
      <c r="D453" s="1" t="s">
        <v>5158</v>
      </c>
      <c r="E453" s="145">
        <v>37412</v>
      </c>
      <c r="F453" s="145">
        <v>1</v>
      </c>
      <c r="G453" s="146">
        <v>39814</v>
      </c>
      <c r="H453" s="146">
        <v>40178</v>
      </c>
      <c r="I453" s="145">
        <v>2009</v>
      </c>
      <c r="J453" s="145">
        <v>12</v>
      </c>
      <c r="M453" s="145">
        <v>50</v>
      </c>
      <c r="Y453" s="147">
        <v>0</v>
      </c>
      <c r="Z453" s="147">
        <v>0</v>
      </c>
      <c r="AA453" s="147">
        <v>50</v>
      </c>
      <c r="AB453" s="147">
        <v>0</v>
      </c>
      <c r="AC453" s="147">
        <v>0</v>
      </c>
      <c r="AD453" s="147">
        <v>0</v>
      </c>
      <c r="AE453" s="147">
        <v>0</v>
      </c>
      <c r="AF453" s="147">
        <v>0</v>
      </c>
      <c r="AG453" s="147">
        <v>0</v>
      </c>
      <c r="AH453" s="147">
        <v>0</v>
      </c>
      <c r="AI453" s="147">
        <v>0</v>
      </c>
      <c r="AJ453" s="147">
        <v>0</v>
      </c>
      <c r="AK453" s="147">
        <v>0</v>
      </c>
      <c r="AL453" s="147">
        <v>0</v>
      </c>
      <c r="AM453" s="148">
        <v>0.4</v>
      </c>
      <c r="AN453" s="148"/>
      <c r="AO453" s="148">
        <v>49.4</v>
      </c>
      <c r="AP453" s="148"/>
      <c r="AQ453" s="148"/>
      <c r="AR453" s="148"/>
      <c r="AS453" s="148"/>
      <c r="AT453" s="148"/>
      <c r="AU453" s="148"/>
      <c r="AV453" s="148"/>
      <c r="AW453" s="148"/>
      <c r="AX453" s="148"/>
      <c r="BA453" s="149">
        <v>0.4</v>
      </c>
      <c r="BB453" s="149">
        <v>0</v>
      </c>
      <c r="BC453" s="149">
        <v>49.4</v>
      </c>
      <c r="BD453" s="149">
        <v>0</v>
      </c>
      <c r="BE453" s="149">
        <v>0</v>
      </c>
      <c r="BF453" s="149">
        <v>0</v>
      </c>
      <c r="BG453" s="149">
        <v>0</v>
      </c>
      <c r="BH453" s="149">
        <v>0</v>
      </c>
      <c r="BI453" s="149">
        <v>0</v>
      </c>
      <c r="BJ453" s="149">
        <v>0</v>
      </c>
      <c r="BK453" s="149">
        <v>0</v>
      </c>
      <c r="BL453" s="149">
        <v>0</v>
      </c>
      <c r="BM453" s="149">
        <v>0</v>
      </c>
      <c r="BN453" s="149">
        <v>0</v>
      </c>
    </row>
    <row r="454" spans="1:69">
      <c r="A454" s="1" t="s">
        <v>4287</v>
      </c>
      <c r="B454" s="1" t="s">
        <v>2250</v>
      </c>
      <c r="C454" s="1" t="s">
        <v>5209</v>
      </c>
      <c r="D454" s="1" t="s">
        <v>5158</v>
      </c>
      <c r="E454" s="145">
        <v>37417</v>
      </c>
      <c r="F454" s="145">
        <v>1</v>
      </c>
      <c r="G454" s="146">
        <v>39814</v>
      </c>
      <c r="H454" s="146">
        <v>39886</v>
      </c>
      <c r="I454" s="145">
        <v>2009</v>
      </c>
      <c r="J454" s="145">
        <v>2.5</v>
      </c>
      <c r="K454" s="145">
        <v>12</v>
      </c>
      <c r="M454" s="145">
        <v>44</v>
      </c>
      <c r="Y454" s="147">
        <v>2.5</v>
      </c>
      <c r="Z454" s="147">
        <v>0</v>
      </c>
      <c r="AA454" s="147">
        <v>9.1666666666666661</v>
      </c>
      <c r="AB454" s="147">
        <v>0</v>
      </c>
      <c r="AC454" s="147">
        <v>0</v>
      </c>
      <c r="AD454" s="147">
        <v>0</v>
      </c>
      <c r="AE454" s="147">
        <v>0</v>
      </c>
      <c r="AF454" s="147">
        <v>0</v>
      </c>
      <c r="AG454" s="147">
        <v>0</v>
      </c>
      <c r="AH454" s="147">
        <v>0</v>
      </c>
      <c r="AI454" s="147">
        <v>0</v>
      </c>
      <c r="AJ454" s="147">
        <v>0</v>
      </c>
      <c r="AK454" s="147">
        <v>0</v>
      </c>
      <c r="AL454" s="147">
        <v>0</v>
      </c>
      <c r="AM454" s="148">
        <v>28.5</v>
      </c>
      <c r="AN454" s="148"/>
      <c r="AO454" s="148">
        <v>74.5</v>
      </c>
      <c r="AP454" s="148"/>
      <c r="AQ454" s="148"/>
      <c r="AR454" s="148"/>
      <c r="AS454" s="148"/>
      <c r="AT454" s="148"/>
      <c r="AU454" s="148"/>
      <c r="AV454" s="148"/>
      <c r="AW454" s="148"/>
      <c r="AX454" s="148"/>
      <c r="BA454" s="149">
        <v>5.9375</v>
      </c>
      <c r="BB454" s="149">
        <v>0</v>
      </c>
      <c r="BC454" s="149">
        <v>15.520833333333334</v>
      </c>
      <c r="BD454" s="149">
        <v>0</v>
      </c>
      <c r="BE454" s="149">
        <v>0</v>
      </c>
      <c r="BF454" s="149">
        <v>0</v>
      </c>
      <c r="BG454" s="149">
        <v>0</v>
      </c>
      <c r="BH454" s="149">
        <v>0</v>
      </c>
      <c r="BI454" s="149">
        <v>0</v>
      </c>
      <c r="BJ454" s="149">
        <v>0</v>
      </c>
      <c r="BK454" s="149">
        <v>0</v>
      </c>
      <c r="BL454" s="149">
        <v>0</v>
      </c>
      <c r="BM454" s="149">
        <v>0</v>
      </c>
      <c r="BN454" s="149">
        <v>0</v>
      </c>
    </row>
    <row r="455" spans="1:69">
      <c r="A455" s="1" t="s">
        <v>4287</v>
      </c>
      <c r="B455" s="1" t="s">
        <v>2250</v>
      </c>
      <c r="C455" s="1" t="s">
        <v>5209</v>
      </c>
      <c r="D455" s="1" t="s">
        <v>5158</v>
      </c>
      <c r="E455" s="145">
        <v>37417</v>
      </c>
      <c r="F455" s="145" t="s">
        <v>5160</v>
      </c>
      <c r="G455" s="146">
        <v>39887</v>
      </c>
      <c r="H455" s="146">
        <v>40178</v>
      </c>
      <c r="I455" s="145">
        <v>2009</v>
      </c>
      <c r="J455" s="145">
        <v>9.5</v>
      </c>
      <c r="K455" s="145">
        <v>16</v>
      </c>
      <c r="M455" s="145">
        <v>44</v>
      </c>
      <c r="Y455" s="147">
        <v>12.666666666666666</v>
      </c>
      <c r="Z455" s="147">
        <v>0</v>
      </c>
      <c r="AA455" s="147">
        <v>34.833333333333336</v>
      </c>
      <c r="AB455" s="147">
        <v>0</v>
      </c>
      <c r="AC455" s="147">
        <v>0</v>
      </c>
      <c r="AD455" s="147">
        <v>0</v>
      </c>
      <c r="AE455" s="147">
        <v>0</v>
      </c>
      <c r="AF455" s="147">
        <v>0</v>
      </c>
      <c r="AG455" s="147">
        <v>0</v>
      </c>
      <c r="AH455" s="147">
        <v>0</v>
      </c>
      <c r="AI455" s="147">
        <v>0</v>
      </c>
      <c r="AJ455" s="147">
        <v>0</v>
      </c>
      <c r="AK455" s="147">
        <v>0</v>
      </c>
      <c r="AL455" s="147">
        <v>0</v>
      </c>
      <c r="AM455" s="148">
        <v>32.5</v>
      </c>
      <c r="AN455" s="148"/>
      <c r="AO455" s="148">
        <v>74.5</v>
      </c>
      <c r="AP455" s="148"/>
      <c r="AQ455" s="148"/>
      <c r="AR455" s="148"/>
      <c r="AS455" s="148"/>
      <c r="AT455" s="148"/>
      <c r="AU455" s="148"/>
      <c r="AV455" s="148"/>
      <c r="AW455" s="148"/>
      <c r="AX455" s="148"/>
      <c r="BA455" s="149">
        <v>25.729166666666668</v>
      </c>
      <c r="BB455" s="149">
        <v>0</v>
      </c>
      <c r="BC455" s="149">
        <v>58.979166666666664</v>
      </c>
      <c r="BD455" s="149">
        <v>0</v>
      </c>
      <c r="BE455" s="149">
        <v>0</v>
      </c>
      <c r="BF455" s="149">
        <v>0</v>
      </c>
      <c r="BG455" s="149">
        <v>0</v>
      </c>
      <c r="BH455" s="149">
        <v>0</v>
      </c>
      <c r="BI455" s="149">
        <v>0</v>
      </c>
      <c r="BJ455" s="149">
        <v>0</v>
      </c>
      <c r="BK455" s="149">
        <v>0</v>
      </c>
      <c r="BL455" s="149">
        <v>0</v>
      </c>
      <c r="BM455" s="149">
        <v>0</v>
      </c>
      <c r="BN455" s="149">
        <v>0</v>
      </c>
      <c r="BO455" s="144">
        <v>4</v>
      </c>
      <c r="BP455" s="144" t="s">
        <v>5190</v>
      </c>
    </row>
    <row r="456" spans="1:69">
      <c r="A456" s="1" t="s">
        <v>2939</v>
      </c>
      <c r="B456" s="1" t="s">
        <v>2250</v>
      </c>
      <c r="C456" s="1" t="s">
        <v>5209</v>
      </c>
      <c r="D456" s="1" t="s">
        <v>5158</v>
      </c>
      <c r="E456" s="145">
        <v>37418</v>
      </c>
      <c r="F456" s="145">
        <v>1</v>
      </c>
      <c r="G456" s="146">
        <v>39814</v>
      </c>
      <c r="H456" s="146">
        <v>40178</v>
      </c>
      <c r="I456" s="145">
        <v>2009</v>
      </c>
      <c r="J456" s="145">
        <v>12</v>
      </c>
      <c r="K456" s="145">
        <v>36</v>
      </c>
      <c r="M456" s="145">
        <v>30</v>
      </c>
      <c r="Y456" s="147">
        <v>36</v>
      </c>
      <c r="Z456" s="147">
        <v>0</v>
      </c>
      <c r="AA456" s="147">
        <v>30</v>
      </c>
      <c r="AB456" s="147">
        <v>0</v>
      </c>
      <c r="AC456" s="147">
        <v>0</v>
      </c>
      <c r="AD456" s="147">
        <v>0</v>
      </c>
      <c r="AE456" s="147">
        <v>0</v>
      </c>
      <c r="AF456" s="147">
        <v>0</v>
      </c>
      <c r="AG456" s="147">
        <v>0</v>
      </c>
      <c r="AH456" s="147">
        <v>0</v>
      </c>
      <c r="AI456" s="147">
        <v>0</v>
      </c>
      <c r="AJ456" s="147">
        <v>0</v>
      </c>
      <c r="AK456" s="147">
        <v>0</v>
      </c>
      <c r="AL456" s="147">
        <v>0</v>
      </c>
      <c r="AM456" s="148">
        <v>29.7</v>
      </c>
      <c r="AN456" s="148"/>
      <c r="AO456" s="148">
        <v>36.299999999999997</v>
      </c>
      <c r="AP456" s="148"/>
      <c r="AQ456" s="148"/>
      <c r="AR456" s="148"/>
      <c r="AS456" s="148"/>
      <c r="AT456" s="148"/>
      <c r="AU456" s="148"/>
      <c r="AV456" s="148"/>
      <c r="AW456" s="148"/>
      <c r="AX456" s="148"/>
      <c r="BA456" s="149">
        <v>29.7</v>
      </c>
      <c r="BB456" s="149">
        <v>0</v>
      </c>
      <c r="BC456" s="149">
        <v>36.299999999999997</v>
      </c>
      <c r="BD456" s="149">
        <v>0</v>
      </c>
      <c r="BE456" s="149">
        <v>0</v>
      </c>
      <c r="BF456" s="149">
        <v>0</v>
      </c>
      <c r="BG456" s="149">
        <v>0</v>
      </c>
      <c r="BH456" s="149">
        <v>0</v>
      </c>
      <c r="BI456" s="149">
        <v>0</v>
      </c>
      <c r="BJ456" s="149">
        <v>0</v>
      </c>
      <c r="BK456" s="149">
        <v>0</v>
      </c>
      <c r="BL456" s="149">
        <v>0</v>
      </c>
      <c r="BM456" s="149">
        <v>0</v>
      </c>
      <c r="BN456" s="149">
        <v>0</v>
      </c>
    </row>
    <row r="457" spans="1:69">
      <c r="A457" s="1" t="s">
        <v>2130</v>
      </c>
      <c r="B457" s="1" t="s">
        <v>2250</v>
      </c>
      <c r="C457" s="1" t="s">
        <v>5209</v>
      </c>
      <c r="D457" s="1" t="s">
        <v>5184</v>
      </c>
      <c r="E457" s="145">
        <v>37420</v>
      </c>
      <c r="F457" s="145" t="s">
        <v>5186</v>
      </c>
      <c r="G457" s="146">
        <v>39814</v>
      </c>
      <c r="H457" s="146">
        <v>40178</v>
      </c>
      <c r="I457" s="145">
        <v>2009</v>
      </c>
      <c r="J457" s="145">
        <v>12</v>
      </c>
      <c r="N457" s="145">
        <v>66</v>
      </c>
      <c r="O457" s="1">
        <v>42</v>
      </c>
      <c r="P457" s="1">
        <v>18</v>
      </c>
      <c r="Y457" s="147">
        <v>0</v>
      </c>
      <c r="Z457" s="147">
        <v>0</v>
      </c>
      <c r="AA457" s="147">
        <v>0</v>
      </c>
      <c r="AB457" s="147">
        <v>66</v>
      </c>
      <c r="AC457" s="147">
        <v>42</v>
      </c>
      <c r="AD457" s="147">
        <v>18</v>
      </c>
      <c r="AE457" s="147">
        <v>0</v>
      </c>
      <c r="AF457" s="147">
        <v>0</v>
      </c>
      <c r="AG457" s="147">
        <v>0</v>
      </c>
      <c r="AH457" s="147">
        <v>0</v>
      </c>
      <c r="AI457" s="147">
        <v>0</v>
      </c>
      <c r="AJ457" s="147">
        <v>0</v>
      </c>
      <c r="AK457" s="147">
        <v>0</v>
      </c>
      <c r="AL457" s="147">
        <v>0</v>
      </c>
      <c r="AM457" s="148"/>
      <c r="AN457" s="148"/>
      <c r="AO457" s="148"/>
      <c r="AP457" s="148">
        <v>66</v>
      </c>
      <c r="AQ457" s="1">
        <v>20.399999999999999</v>
      </c>
      <c r="AR457" s="1">
        <v>41</v>
      </c>
      <c r="AS457" s="148"/>
      <c r="AT457" s="148"/>
      <c r="AU457" s="148"/>
      <c r="AV457" s="148"/>
      <c r="AW457" s="148"/>
      <c r="AX457" s="148"/>
      <c r="BA457" s="149">
        <v>0</v>
      </c>
      <c r="BB457" s="149">
        <v>0</v>
      </c>
      <c r="BC457" s="149">
        <v>0</v>
      </c>
      <c r="BD457" s="149">
        <v>66</v>
      </c>
      <c r="BE457" s="149">
        <v>20.399999999999999</v>
      </c>
      <c r="BF457" s="149">
        <v>41</v>
      </c>
      <c r="BG457" s="149">
        <v>0</v>
      </c>
      <c r="BH457" s="149">
        <v>0</v>
      </c>
      <c r="BI457" s="149">
        <v>0</v>
      </c>
      <c r="BJ457" s="149">
        <v>0</v>
      </c>
      <c r="BK457" s="149">
        <v>0</v>
      </c>
      <c r="BL457" s="149">
        <v>0</v>
      </c>
      <c r="BM457" s="149">
        <v>0</v>
      </c>
      <c r="BN457" s="149">
        <v>0</v>
      </c>
    </row>
    <row r="458" spans="1:69">
      <c r="A458" s="1" t="s">
        <v>2130</v>
      </c>
      <c r="B458" s="1" t="s">
        <v>2250</v>
      </c>
      <c r="C458" s="1" t="s">
        <v>5209</v>
      </c>
      <c r="D458" s="1" t="s">
        <v>5158</v>
      </c>
      <c r="E458" s="145">
        <v>37421</v>
      </c>
      <c r="F458" s="145">
        <v>1</v>
      </c>
      <c r="G458" s="146">
        <v>39814</v>
      </c>
      <c r="H458" s="146">
        <v>40178</v>
      </c>
      <c r="I458" s="145">
        <v>2009</v>
      </c>
      <c r="J458" s="145">
        <v>12</v>
      </c>
      <c r="K458" s="145">
        <v>12</v>
      </c>
      <c r="M458" s="145">
        <v>44</v>
      </c>
      <c r="Y458" s="147">
        <v>12</v>
      </c>
      <c r="Z458" s="147">
        <v>0</v>
      </c>
      <c r="AA458" s="147">
        <v>44</v>
      </c>
      <c r="AB458" s="147">
        <v>0</v>
      </c>
      <c r="AC458" s="147">
        <v>0</v>
      </c>
      <c r="AD458" s="147">
        <v>0</v>
      </c>
      <c r="AE458" s="147">
        <v>0</v>
      </c>
      <c r="AF458" s="147">
        <v>0</v>
      </c>
      <c r="AG458" s="147">
        <v>0</v>
      </c>
      <c r="AH458" s="147">
        <v>0</v>
      </c>
      <c r="AI458" s="147">
        <v>0</v>
      </c>
      <c r="AJ458" s="147">
        <v>0</v>
      </c>
      <c r="AK458" s="147">
        <v>0</v>
      </c>
      <c r="AL458" s="147">
        <v>0</v>
      </c>
      <c r="AM458" s="148">
        <v>14.4</v>
      </c>
      <c r="AN458" s="148"/>
      <c r="AO458" s="148">
        <v>40.700000000000003</v>
      </c>
      <c r="AP458" s="148"/>
      <c r="AQ458" s="148"/>
      <c r="AR458" s="148"/>
      <c r="AS458" s="148"/>
      <c r="AT458" s="148"/>
      <c r="AU458" s="148"/>
      <c r="AV458" s="148"/>
      <c r="AW458" s="148"/>
      <c r="AX458" s="148"/>
      <c r="BA458" s="149">
        <v>14.4</v>
      </c>
      <c r="BB458" s="149">
        <v>0</v>
      </c>
      <c r="BC458" s="149">
        <v>40.700000000000003</v>
      </c>
      <c r="BD458" s="149">
        <v>0</v>
      </c>
      <c r="BE458" s="149">
        <v>0</v>
      </c>
      <c r="BF458" s="149">
        <v>0</v>
      </c>
      <c r="BG458" s="149">
        <v>0</v>
      </c>
      <c r="BH458" s="149">
        <v>0</v>
      </c>
      <c r="BI458" s="149">
        <v>0</v>
      </c>
      <c r="BJ458" s="149">
        <v>0</v>
      </c>
      <c r="BK458" s="149">
        <v>0</v>
      </c>
      <c r="BL458" s="149">
        <v>0</v>
      </c>
      <c r="BM458" s="149">
        <v>0</v>
      </c>
      <c r="BN458" s="149">
        <v>0</v>
      </c>
    </row>
    <row r="459" spans="1:69">
      <c r="A459" s="1" t="s">
        <v>3583</v>
      </c>
      <c r="B459" s="1" t="s">
        <v>2250</v>
      </c>
      <c r="C459" s="1" t="s">
        <v>5209</v>
      </c>
      <c r="D459" s="1" t="s">
        <v>5158</v>
      </c>
      <c r="E459" s="145">
        <v>37422</v>
      </c>
      <c r="F459" s="145">
        <v>1</v>
      </c>
      <c r="G459" s="146">
        <v>39814</v>
      </c>
      <c r="H459" s="146">
        <v>40178</v>
      </c>
      <c r="I459" s="145">
        <v>2009</v>
      </c>
      <c r="J459" s="145">
        <v>12</v>
      </c>
      <c r="K459" s="145">
        <v>24</v>
      </c>
      <c r="M459" s="145">
        <v>44</v>
      </c>
      <c r="Y459" s="147">
        <v>24</v>
      </c>
      <c r="Z459" s="147">
        <v>0</v>
      </c>
      <c r="AA459" s="147">
        <v>44</v>
      </c>
      <c r="AB459" s="147">
        <v>0</v>
      </c>
      <c r="AC459" s="147">
        <v>0</v>
      </c>
      <c r="AD459" s="147">
        <v>0</v>
      </c>
      <c r="AE459" s="147">
        <v>0</v>
      </c>
      <c r="AF459" s="147">
        <v>0</v>
      </c>
      <c r="AG459" s="147">
        <v>0</v>
      </c>
      <c r="AH459" s="147">
        <v>0</v>
      </c>
      <c r="AI459" s="147">
        <v>0</v>
      </c>
      <c r="AJ459" s="147">
        <v>0</v>
      </c>
      <c r="AK459" s="147">
        <v>0</v>
      </c>
      <c r="AL459" s="147">
        <v>0</v>
      </c>
      <c r="AM459" s="148">
        <v>25.3</v>
      </c>
      <c r="AN459" s="148"/>
      <c r="AO459" s="148">
        <v>43.3</v>
      </c>
      <c r="AP459" s="148"/>
      <c r="AQ459" s="148"/>
      <c r="AR459" s="148"/>
      <c r="AS459" s="148"/>
      <c r="AT459" s="148"/>
      <c r="AU459" s="148"/>
      <c r="AV459" s="148"/>
      <c r="AW459" s="148"/>
      <c r="AX459" s="148"/>
      <c r="BA459" s="149">
        <v>25.3</v>
      </c>
      <c r="BB459" s="149">
        <v>0</v>
      </c>
      <c r="BC459" s="149">
        <v>43.3</v>
      </c>
      <c r="BD459" s="149">
        <v>0</v>
      </c>
      <c r="BE459" s="149">
        <v>0</v>
      </c>
      <c r="BF459" s="149">
        <v>0</v>
      </c>
      <c r="BG459" s="149">
        <v>0</v>
      </c>
      <c r="BH459" s="149">
        <v>0</v>
      </c>
      <c r="BI459" s="149">
        <v>0</v>
      </c>
      <c r="BJ459" s="149">
        <v>0</v>
      </c>
      <c r="BK459" s="149">
        <v>0</v>
      </c>
      <c r="BL459" s="149">
        <v>0</v>
      </c>
      <c r="BM459" s="149">
        <v>0</v>
      </c>
      <c r="BN459" s="149">
        <v>0</v>
      </c>
    </row>
    <row r="460" spans="1:69">
      <c r="A460" s="1" t="s">
        <v>3436</v>
      </c>
      <c r="B460" s="1" t="s">
        <v>2249</v>
      </c>
      <c r="C460" s="1" t="s">
        <v>5209</v>
      </c>
      <c r="D460" s="1" t="s">
        <v>5158</v>
      </c>
      <c r="E460" s="145">
        <v>37423</v>
      </c>
      <c r="F460" s="145">
        <v>1</v>
      </c>
      <c r="G460" s="146">
        <v>39814</v>
      </c>
      <c r="H460" s="146">
        <v>39844</v>
      </c>
      <c r="I460" s="145">
        <v>2009</v>
      </c>
      <c r="J460" s="145">
        <v>1</v>
      </c>
      <c r="K460" s="145">
        <v>48</v>
      </c>
      <c r="Y460" s="147">
        <v>4</v>
      </c>
      <c r="Z460" s="147">
        <v>0</v>
      </c>
      <c r="AA460" s="147">
        <v>0</v>
      </c>
      <c r="AB460" s="147">
        <v>0</v>
      </c>
      <c r="AC460" s="147">
        <v>0</v>
      </c>
      <c r="AD460" s="147">
        <v>0</v>
      </c>
      <c r="AE460" s="147">
        <v>0</v>
      </c>
      <c r="AF460" s="147">
        <v>0</v>
      </c>
      <c r="AG460" s="147">
        <v>0</v>
      </c>
      <c r="AH460" s="147">
        <v>0</v>
      </c>
      <c r="AI460" s="147">
        <v>0</v>
      </c>
      <c r="AJ460" s="147">
        <v>0</v>
      </c>
      <c r="AK460" s="147">
        <v>0</v>
      </c>
      <c r="AL460" s="147">
        <v>0</v>
      </c>
      <c r="AM460" s="148">
        <v>46.7</v>
      </c>
      <c r="AN460" s="148"/>
      <c r="AO460" s="148">
        <v>1.3</v>
      </c>
      <c r="AP460" s="148"/>
      <c r="AQ460" s="148"/>
      <c r="AR460" s="148"/>
      <c r="AS460" s="148"/>
      <c r="AT460" s="148"/>
      <c r="AU460" s="148"/>
      <c r="AV460" s="148"/>
      <c r="AW460" s="148"/>
      <c r="AX460" s="148"/>
      <c r="BA460" s="149">
        <v>3.8916666666666671</v>
      </c>
      <c r="BB460" s="149">
        <v>0</v>
      </c>
      <c r="BC460" s="149">
        <v>0.10833333333333334</v>
      </c>
      <c r="BD460" s="149">
        <v>0</v>
      </c>
      <c r="BE460" s="149">
        <v>0</v>
      </c>
      <c r="BF460" s="149">
        <v>0</v>
      </c>
      <c r="BG460" s="149">
        <v>0</v>
      </c>
      <c r="BH460" s="149">
        <v>0</v>
      </c>
      <c r="BI460" s="149">
        <v>0</v>
      </c>
      <c r="BJ460" s="149">
        <v>0</v>
      </c>
      <c r="BK460" s="149">
        <v>0</v>
      </c>
      <c r="BL460" s="149">
        <v>0</v>
      </c>
      <c r="BM460" s="149">
        <v>0</v>
      </c>
      <c r="BN460" s="149">
        <v>0</v>
      </c>
    </row>
    <row r="461" spans="1:69">
      <c r="A461" s="1" t="s">
        <v>3436</v>
      </c>
      <c r="B461" s="1" t="s">
        <v>2249</v>
      </c>
      <c r="C461" s="1" t="s">
        <v>5209</v>
      </c>
      <c r="D461" s="1" t="s">
        <v>5158</v>
      </c>
      <c r="E461" s="145">
        <v>37423</v>
      </c>
      <c r="F461" s="145" t="s">
        <v>5160</v>
      </c>
      <c r="G461" s="146">
        <v>39845</v>
      </c>
      <c r="H461" s="146">
        <v>40178</v>
      </c>
      <c r="I461" s="145">
        <v>2009</v>
      </c>
      <c r="J461" s="145">
        <v>11</v>
      </c>
      <c r="K461" s="145">
        <v>56</v>
      </c>
      <c r="Y461" s="147">
        <v>51.333333333333336</v>
      </c>
      <c r="Z461" s="147">
        <v>0</v>
      </c>
      <c r="AA461" s="147">
        <v>0</v>
      </c>
      <c r="AB461" s="147">
        <v>0</v>
      </c>
      <c r="AC461" s="147">
        <v>0</v>
      </c>
      <c r="AD461" s="147">
        <v>0</v>
      </c>
      <c r="AE461" s="147">
        <v>0</v>
      </c>
      <c r="AF461" s="147">
        <v>0</v>
      </c>
      <c r="AG461" s="147">
        <v>0</v>
      </c>
      <c r="AH461" s="147">
        <v>0</v>
      </c>
      <c r="AI461" s="147">
        <v>0</v>
      </c>
      <c r="AJ461" s="147">
        <v>0</v>
      </c>
      <c r="AK461" s="147">
        <v>0</v>
      </c>
      <c r="AL461" s="147">
        <v>0</v>
      </c>
      <c r="AM461" s="148">
        <v>54.7</v>
      </c>
      <c r="AN461" s="148"/>
      <c r="AO461" s="148">
        <v>1.3</v>
      </c>
      <c r="AP461" s="148"/>
      <c r="AQ461" s="148"/>
      <c r="AR461" s="148"/>
      <c r="AS461" s="148"/>
      <c r="AT461" s="148"/>
      <c r="AU461" s="148"/>
      <c r="AV461" s="148"/>
      <c r="AW461" s="148"/>
      <c r="AX461" s="148"/>
      <c r="BA461" s="149">
        <v>50.141666666666673</v>
      </c>
      <c r="BB461" s="149">
        <v>0</v>
      </c>
      <c r="BC461" s="149">
        <v>1.1916666666666667</v>
      </c>
      <c r="BD461" s="149">
        <v>0</v>
      </c>
      <c r="BE461" s="149">
        <v>0</v>
      </c>
      <c r="BF461" s="149">
        <v>0</v>
      </c>
      <c r="BG461" s="149">
        <v>0</v>
      </c>
      <c r="BH461" s="149">
        <v>0</v>
      </c>
      <c r="BI461" s="149">
        <v>0</v>
      </c>
      <c r="BJ461" s="149">
        <v>0</v>
      </c>
      <c r="BK461" s="149">
        <v>0</v>
      </c>
      <c r="BL461" s="149">
        <v>0</v>
      </c>
      <c r="BM461" s="149">
        <v>0</v>
      </c>
      <c r="BN461" s="149">
        <v>0</v>
      </c>
      <c r="BO461" s="144">
        <v>8</v>
      </c>
      <c r="BP461" s="144" t="s">
        <v>5162</v>
      </c>
    </row>
    <row r="462" spans="1:69">
      <c r="A462" s="1" t="s">
        <v>2939</v>
      </c>
      <c r="B462" s="1" t="s">
        <v>2250</v>
      </c>
      <c r="C462" s="1" t="s">
        <v>5209</v>
      </c>
      <c r="D462" s="1" t="s">
        <v>5158</v>
      </c>
      <c r="E462" s="145">
        <v>37425</v>
      </c>
      <c r="F462" s="145">
        <v>1</v>
      </c>
      <c r="G462" s="146">
        <v>39814</v>
      </c>
      <c r="H462" s="146">
        <v>40178</v>
      </c>
      <c r="I462" s="145">
        <v>2009</v>
      </c>
      <c r="J462" s="145">
        <v>12</v>
      </c>
      <c r="K462" s="145">
        <v>20</v>
      </c>
      <c r="M462" s="151">
        <v>40</v>
      </c>
      <c r="Y462" s="147">
        <v>20</v>
      </c>
      <c r="Z462" s="147">
        <v>0</v>
      </c>
      <c r="AA462" s="147">
        <v>40</v>
      </c>
      <c r="AB462" s="147">
        <v>0</v>
      </c>
      <c r="AC462" s="147">
        <v>0</v>
      </c>
      <c r="AD462" s="147">
        <v>0</v>
      </c>
      <c r="AE462" s="147">
        <v>0</v>
      </c>
      <c r="AF462" s="147">
        <v>0</v>
      </c>
      <c r="AG462" s="147">
        <v>0</v>
      </c>
      <c r="AH462" s="147">
        <v>0</v>
      </c>
      <c r="AI462" s="147">
        <v>0</v>
      </c>
      <c r="AJ462" s="147">
        <v>0</v>
      </c>
      <c r="AK462" s="147">
        <v>0</v>
      </c>
      <c r="AL462" s="147">
        <v>0</v>
      </c>
      <c r="AM462" s="148">
        <v>22.5</v>
      </c>
      <c r="AN462" s="148"/>
      <c r="AO462" s="148">
        <v>36.9</v>
      </c>
      <c r="AP462" s="148"/>
      <c r="AQ462" s="148"/>
      <c r="AR462" s="148"/>
      <c r="AS462" s="148"/>
      <c r="AT462" s="148"/>
      <c r="AU462" s="148"/>
      <c r="AV462" s="148"/>
      <c r="AW462" s="148"/>
      <c r="AX462" s="148"/>
      <c r="BA462" s="149">
        <v>22.5</v>
      </c>
      <c r="BB462" s="149">
        <v>0</v>
      </c>
      <c r="BC462" s="149">
        <v>36.9</v>
      </c>
      <c r="BD462" s="149">
        <v>0</v>
      </c>
      <c r="BE462" s="149">
        <v>0</v>
      </c>
      <c r="BF462" s="149">
        <v>0</v>
      </c>
      <c r="BG462" s="149">
        <v>0</v>
      </c>
      <c r="BH462" s="149">
        <v>0</v>
      </c>
      <c r="BI462" s="149">
        <v>0</v>
      </c>
      <c r="BJ462" s="149">
        <v>0</v>
      </c>
      <c r="BK462" s="149">
        <v>0</v>
      </c>
      <c r="BL462" s="149">
        <v>0</v>
      </c>
      <c r="BM462" s="149">
        <v>0</v>
      </c>
      <c r="BN462" s="149">
        <v>0</v>
      </c>
    </row>
    <row r="463" spans="1:69">
      <c r="A463" s="1" t="s">
        <v>4287</v>
      </c>
      <c r="B463" s="1" t="s">
        <v>2250</v>
      </c>
      <c r="C463" s="1" t="s">
        <v>5209</v>
      </c>
      <c r="D463" s="1" t="s">
        <v>5158</v>
      </c>
      <c r="E463" s="145">
        <v>37427</v>
      </c>
      <c r="F463" s="145">
        <v>1</v>
      </c>
      <c r="G463" s="146">
        <v>39814</v>
      </c>
      <c r="H463" s="146">
        <v>40178</v>
      </c>
      <c r="I463" s="145">
        <v>2009</v>
      </c>
      <c r="J463" s="145">
        <v>12</v>
      </c>
      <c r="K463" s="145">
        <v>11</v>
      </c>
      <c r="M463" s="145">
        <v>40</v>
      </c>
      <c r="Y463" s="147">
        <v>11</v>
      </c>
      <c r="Z463" s="147">
        <v>0</v>
      </c>
      <c r="AA463" s="147">
        <v>40</v>
      </c>
      <c r="AB463" s="147">
        <v>0</v>
      </c>
      <c r="AC463" s="147">
        <v>0</v>
      </c>
      <c r="AD463" s="147">
        <v>0</v>
      </c>
      <c r="AE463" s="147">
        <v>0</v>
      </c>
      <c r="AF463" s="147">
        <v>0</v>
      </c>
      <c r="AG463" s="147">
        <v>0</v>
      </c>
      <c r="AH463" s="147">
        <v>0</v>
      </c>
      <c r="AI463" s="147">
        <v>0</v>
      </c>
      <c r="AJ463" s="147">
        <v>0</v>
      </c>
      <c r="AK463" s="147">
        <v>0</v>
      </c>
      <c r="AL463" s="147">
        <v>0</v>
      </c>
      <c r="AM463" s="148">
        <v>14.4</v>
      </c>
      <c r="AN463" s="148"/>
      <c r="AO463" s="148">
        <v>35.6</v>
      </c>
      <c r="AP463" s="148"/>
      <c r="AQ463" s="148"/>
      <c r="AR463" s="148"/>
      <c r="AS463" s="148"/>
      <c r="AT463" s="148"/>
      <c r="AU463" s="148"/>
      <c r="AV463" s="148"/>
      <c r="AW463" s="148"/>
      <c r="AX463" s="148"/>
      <c r="BA463" s="149">
        <v>14.4</v>
      </c>
      <c r="BB463" s="149">
        <v>0</v>
      </c>
      <c r="BC463" s="149">
        <v>35.6</v>
      </c>
      <c r="BD463" s="149">
        <v>0</v>
      </c>
      <c r="BE463" s="149">
        <v>0</v>
      </c>
      <c r="BF463" s="149">
        <v>0</v>
      </c>
      <c r="BG463" s="149">
        <v>0</v>
      </c>
      <c r="BH463" s="149">
        <v>0</v>
      </c>
      <c r="BI463" s="149">
        <v>0</v>
      </c>
      <c r="BJ463" s="149">
        <v>0</v>
      </c>
      <c r="BK463" s="149">
        <v>0</v>
      </c>
      <c r="BL463" s="149">
        <v>0</v>
      </c>
      <c r="BM463" s="149">
        <v>0</v>
      </c>
      <c r="BN463" s="149">
        <v>0</v>
      </c>
    </row>
    <row r="464" spans="1:69">
      <c r="A464" s="1" t="s">
        <v>4287</v>
      </c>
      <c r="B464" s="1" t="s">
        <v>2250</v>
      </c>
      <c r="C464" s="1" t="s">
        <v>5209</v>
      </c>
      <c r="D464" s="1" t="s">
        <v>5158</v>
      </c>
      <c r="E464" s="145">
        <v>37428</v>
      </c>
      <c r="F464" s="145" t="s">
        <v>5160</v>
      </c>
      <c r="G464" s="146">
        <v>39814</v>
      </c>
      <c r="H464" s="146">
        <v>40178</v>
      </c>
      <c r="I464" s="145">
        <v>2009</v>
      </c>
      <c r="J464" s="145">
        <v>12</v>
      </c>
      <c r="K464" s="145">
        <v>36</v>
      </c>
      <c r="M464" s="145">
        <v>66</v>
      </c>
      <c r="Y464" s="147">
        <v>36</v>
      </c>
      <c r="Z464" s="147">
        <v>0</v>
      </c>
      <c r="AA464" s="147">
        <v>66</v>
      </c>
      <c r="AB464" s="147">
        <v>0</v>
      </c>
      <c r="AC464" s="147">
        <v>0</v>
      </c>
      <c r="AD464" s="147">
        <v>0</v>
      </c>
      <c r="AE464" s="147">
        <v>0</v>
      </c>
      <c r="AF464" s="147">
        <v>0</v>
      </c>
      <c r="AG464" s="147">
        <v>0</v>
      </c>
      <c r="AH464" s="147">
        <v>0</v>
      </c>
      <c r="AI464" s="147">
        <v>0</v>
      </c>
      <c r="AJ464" s="147">
        <v>0</v>
      </c>
      <c r="AK464" s="147">
        <v>0</v>
      </c>
      <c r="AL464" s="147">
        <v>0</v>
      </c>
      <c r="AM464" s="148">
        <v>40.700000000000003</v>
      </c>
      <c r="AN464" s="148"/>
      <c r="AO464" s="148">
        <v>58.6</v>
      </c>
      <c r="AP464" s="148"/>
      <c r="AQ464" s="148"/>
      <c r="AR464" s="148"/>
      <c r="AS464" s="148"/>
      <c r="AT464" s="148"/>
      <c r="AU464" s="148"/>
      <c r="AV464" s="148"/>
      <c r="AW464" s="148"/>
      <c r="AX464" s="148"/>
      <c r="BA464" s="149">
        <v>40.700000000000003</v>
      </c>
      <c r="BB464" s="149">
        <v>0</v>
      </c>
      <c r="BC464" s="149">
        <v>58.6</v>
      </c>
      <c r="BD464" s="149">
        <v>0</v>
      </c>
      <c r="BE464" s="149">
        <v>0</v>
      </c>
      <c r="BF464" s="149">
        <v>0</v>
      </c>
      <c r="BG464" s="149">
        <v>0</v>
      </c>
      <c r="BH464" s="149">
        <v>0</v>
      </c>
      <c r="BI464" s="149">
        <v>0</v>
      </c>
      <c r="BJ464" s="149">
        <v>0</v>
      </c>
      <c r="BK464" s="149">
        <v>0</v>
      </c>
      <c r="BL464" s="149">
        <v>0</v>
      </c>
      <c r="BM464" s="149">
        <v>0</v>
      </c>
      <c r="BN464" s="149">
        <v>0</v>
      </c>
    </row>
    <row r="465" spans="1:68">
      <c r="A465" s="1" t="s">
        <v>2939</v>
      </c>
      <c r="B465" s="1" t="s">
        <v>2250</v>
      </c>
      <c r="C465" s="1" t="s">
        <v>5209</v>
      </c>
      <c r="D465" s="1" t="s">
        <v>5158</v>
      </c>
      <c r="E465" s="145">
        <v>37429</v>
      </c>
      <c r="F465" s="145">
        <v>1</v>
      </c>
      <c r="G465" s="146">
        <v>39814</v>
      </c>
      <c r="H465" s="146">
        <v>39903</v>
      </c>
      <c r="I465" s="145">
        <v>2009</v>
      </c>
      <c r="J465" s="145">
        <v>3</v>
      </c>
      <c r="K465" s="145">
        <v>36</v>
      </c>
      <c r="M465" s="145">
        <v>44</v>
      </c>
      <c r="Y465" s="147">
        <v>9</v>
      </c>
      <c r="Z465" s="147">
        <v>0</v>
      </c>
      <c r="AA465" s="147">
        <v>11</v>
      </c>
      <c r="AB465" s="147">
        <v>0</v>
      </c>
      <c r="AC465" s="147">
        <v>0</v>
      </c>
      <c r="AD465" s="147">
        <v>0</v>
      </c>
      <c r="AE465" s="147">
        <v>0</v>
      </c>
      <c r="AF465" s="147">
        <v>0</v>
      </c>
      <c r="AG465" s="147">
        <v>0</v>
      </c>
      <c r="AH465" s="147">
        <v>0</v>
      </c>
      <c r="AI465" s="147">
        <v>0</v>
      </c>
      <c r="AJ465" s="147">
        <v>0</v>
      </c>
      <c r="AK465" s="147">
        <v>0</v>
      </c>
      <c r="AL465" s="147">
        <v>0</v>
      </c>
      <c r="AM465" s="148">
        <v>37</v>
      </c>
      <c r="AN465" s="148"/>
      <c r="AO465" s="148">
        <v>44</v>
      </c>
      <c r="AP465" s="148"/>
      <c r="AQ465" s="148"/>
      <c r="AR465" s="148"/>
      <c r="AS465" s="148"/>
      <c r="AT465" s="148"/>
      <c r="AU465" s="148"/>
      <c r="AV465" s="148"/>
      <c r="AW465" s="148"/>
      <c r="AX465" s="148"/>
      <c r="BA465" s="149">
        <v>9.25</v>
      </c>
      <c r="BB465" s="149">
        <v>0</v>
      </c>
      <c r="BC465" s="149">
        <v>11</v>
      </c>
      <c r="BD465" s="149">
        <v>0</v>
      </c>
      <c r="BE465" s="149">
        <v>0</v>
      </c>
      <c r="BF465" s="149">
        <v>0</v>
      </c>
      <c r="BG465" s="149">
        <v>0</v>
      </c>
      <c r="BH465" s="149">
        <v>0</v>
      </c>
      <c r="BI465" s="149">
        <v>0</v>
      </c>
      <c r="BJ465" s="149">
        <v>0</v>
      </c>
      <c r="BK465" s="149">
        <v>0</v>
      </c>
      <c r="BL465" s="149">
        <v>0</v>
      </c>
      <c r="BM465" s="149">
        <v>0</v>
      </c>
      <c r="BN465" s="149">
        <v>0</v>
      </c>
    </row>
    <row r="466" spans="1:68">
      <c r="A466" s="1" t="s">
        <v>2939</v>
      </c>
      <c r="B466" s="1" t="s">
        <v>2250</v>
      </c>
      <c r="C466" s="1" t="s">
        <v>5209</v>
      </c>
      <c r="D466" s="1" t="s">
        <v>5158</v>
      </c>
      <c r="E466" s="145">
        <v>37429</v>
      </c>
      <c r="F466" s="145" t="s">
        <v>5160</v>
      </c>
      <c r="G466" s="146">
        <v>39904</v>
      </c>
      <c r="H466" s="146">
        <v>39933</v>
      </c>
      <c r="I466" s="145">
        <v>2009</v>
      </c>
      <c r="J466" s="145">
        <v>1</v>
      </c>
      <c r="K466" s="145">
        <v>38</v>
      </c>
      <c r="M466" s="145">
        <v>44</v>
      </c>
      <c r="Y466" s="147">
        <v>3.1666666666666665</v>
      </c>
      <c r="Z466" s="147">
        <v>0</v>
      </c>
      <c r="AA466" s="147">
        <v>3.6666666666666665</v>
      </c>
      <c r="AB466" s="147">
        <v>0</v>
      </c>
      <c r="AC466" s="147">
        <v>0</v>
      </c>
      <c r="AD466" s="147">
        <v>0</v>
      </c>
      <c r="AE466" s="147">
        <v>0</v>
      </c>
      <c r="AF466" s="147">
        <v>0</v>
      </c>
      <c r="AG466" s="147">
        <v>0</v>
      </c>
      <c r="AH466" s="147">
        <v>0</v>
      </c>
      <c r="AI466" s="147">
        <v>0</v>
      </c>
      <c r="AJ466" s="147">
        <v>0</v>
      </c>
      <c r="AK466" s="147">
        <v>0</v>
      </c>
      <c r="AL466" s="147">
        <v>0</v>
      </c>
      <c r="AM466" s="148">
        <v>39</v>
      </c>
      <c r="AN466" s="148"/>
      <c r="AO466" s="148">
        <v>44</v>
      </c>
      <c r="AP466" s="148"/>
      <c r="AQ466" s="148"/>
      <c r="AR466" s="148"/>
      <c r="AS466" s="148"/>
      <c r="AT466" s="148"/>
      <c r="AU466" s="148"/>
      <c r="AV466" s="148"/>
      <c r="AW466" s="148"/>
      <c r="AX466" s="148"/>
      <c r="BA466" s="149">
        <v>3.25</v>
      </c>
      <c r="BB466" s="149">
        <v>0</v>
      </c>
      <c r="BC466" s="149">
        <v>3.6666666666666665</v>
      </c>
      <c r="BD466" s="149">
        <v>0</v>
      </c>
      <c r="BE466" s="149">
        <v>0</v>
      </c>
      <c r="BF466" s="149">
        <v>0</v>
      </c>
      <c r="BG466" s="149">
        <v>0</v>
      </c>
      <c r="BH466" s="149">
        <v>0</v>
      </c>
      <c r="BI466" s="149">
        <v>0</v>
      </c>
      <c r="BJ466" s="149">
        <v>0</v>
      </c>
      <c r="BK466" s="149">
        <v>0</v>
      </c>
      <c r="BL466" s="149">
        <v>0</v>
      </c>
      <c r="BM466" s="149">
        <v>0</v>
      </c>
      <c r="BN466" s="149">
        <v>0</v>
      </c>
      <c r="BO466" s="144">
        <v>2</v>
      </c>
      <c r="BP466" s="144" t="s">
        <v>5164</v>
      </c>
    </row>
    <row r="467" spans="1:68">
      <c r="A467" s="1" t="s">
        <v>2939</v>
      </c>
      <c r="B467" s="1" t="s">
        <v>2250</v>
      </c>
      <c r="C467" s="1" t="s">
        <v>5209</v>
      </c>
      <c r="D467" s="1" t="s">
        <v>5158</v>
      </c>
      <c r="E467" s="145">
        <v>37429</v>
      </c>
      <c r="F467" s="145" t="s">
        <v>5160</v>
      </c>
      <c r="G467" s="146">
        <v>39934</v>
      </c>
      <c r="H467" s="146">
        <v>40025</v>
      </c>
      <c r="I467" s="145">
        <v>2009</v>
      </c>
      <c r="J467" s="145">
        <v>3</v>
      </c>
      <c r="K467" s="145">
        <v>40</v>
      </c>
      <c r="M467" s="145">
        <v>44</v>
      </c>
      <c r="Y467" s="147">
        <v>10</v>
      </c>
      <c r="Z467" s="147">
        <v>0</v>
      </c>
      <c r="AA467" s="147">
        <v>11</v>
      </c>
      <c r="AB467" s="147">
        <v>0</v>
      </c>
      <c r="AC467" s="147">
        <v>0</v>
      </c>
      <c r="AD467" s="147">
        <v>0</v>
      </c>
      <c r="AE467" s="147">
        <v>0</v>
      </c>
      <c r="AF467" s="147">
        <v>0</v>
      </c>
      <c r="AG467" s="147">
        <v>0</v>
      </c>
      <c r="AH467" s="147">
        <v>0</v>
      </c>
      <c r="AI467" s="147">
        <v>0</v>
      </c>
      <c r="AJ467" s="147">
        <v>0</v>
      </c>
      <c r="AK467" s="147">
        <v>0</v>
      </c>
      <c r="AL467" s="147">
        <v>0</v>
      </c>
      <c r="AM467" s="148">
        <v>41</v>
      </c>
      <c r="AN467" s="148"/>
      <c r="AO467" s="148">
        <v>44</v>
      </c>
      <c r="AP467" s="148"/>
      <c r="AQ467" s="148"/>
      <c r="AR467" s="148"/>
      <c r="AS467" s="148"/>
      <c r="AT467" s="148"/>
      <c r="AU467" s="148"/>
      <c r="AV467" s="148"/>
      <c r="AW467" s="148"/>
      <c r="AX467" s="148"/>
      <c r="BA467" s="149">
        <v>10.25</v>
      </c>
      <c r="BB467" s="149">
        <v>0</v>
      </c>
      <c r="BC467" s="149">
        <v>11</v>
      </c>
      <c r="BD467" s="149">
        <v>0</v>
      </c>
      <c r="BE467" s="149">
        <v>0</v>
      </c>
      <c r="BF467" s="149">
        <v>0</v>
      </c>
      <c r="BG467" s="149">
        <v>0</v>
      </c>
      <c r="BH467" s="149">
        <v>0</v>
      </c>
      <c r="BI467" s="149">
        <v>0</v>
      </c>
      <c r="BJ467" s="149">
        <v>0</v>
      </c>
      <c r="BK467" s="149">
        <v>0</v>
      </c>
      <c r="BL467" s="149">
        <v>0</v>
      </c>
      <c r="BM467" s="149">
        <v>0</v>
      </c>
      <c r="BN467" s="149">
        <v>0</v>
      </c>
      <c r="BO467" s="144">
        <v>2</v>
      </c>
      <c r="BP467" s="144" t="s">
        <v>5187</v>
      </c>
    </row>
    <row r="468" spans="1:68">
      <c r="A468" s="1" t="s">
        <v>2939</v>
      </c>
      <c r="B468" s="1" t="s">
        <v>2250</v>
      </c>
      <c r="C468" s="1" t="s">
        <v>5209</v>
      </c>
      <c r="D468" s="1" t="s">
        <v>5158</v>
      </c>
      <c r="E468" s="145">
        <v>37429</v>
      </c>
      <c r="F468" s="145" t="s">
        <v>5160</v>
      </c>
      <c r="G468" s="146">
        <v>40026</v>
      </c>
      <c r="H468" s="146">
        <v>40178</v>
      </c>
      <c r="I468" s="145">
        <v>2009</v>
      </c>
      <c r="J468" s="145">
        <v>5</v>
      </c>
      <c r="K468" s="145">
        <v>42</v>
      </c>
      <c r="M468" s="145">
        <v>44</v>
      </c>
      <c r="Y468" s="147">
        <v>17.5</v>
      </c>
      <c r="Z468" s="147">
        <v>0</v>
      </c>
      <c r="AA468" s="147">
        <v>18.333333333333332</v>
      </c>
      <c r="AB468" s="147">
        <v>0</v>
      </c>
      <c r="AC468" s="147">
        <v>0</v>
      </c>
      <c r="AD468" s="147">
        <v>0</v>
      </c>
      <c r="AE468" s="147">
        <v>0</v>
      </c>
      <c r="AF468" s="147">
        <v>0</v>
      </c>
      <c r="AG468" s="147">
        <v>0</v>
      </c>
      <c r="AH468" s="147">
        <v>0</v>
      </c>
      <c r="AI468" s="147">
        <v>0</v>
      </c>
      <c r="AJ468" s="147">
        <v>0</v>
      </c>
      <c r="AK468" s="147">
        <v>0</v>
      </c>
      <c r="AL468" s="147">
        <v>0</v>
      </c>
      <c r="AM468" s="148">
        <v>43</v>
      </c>
      <c r="AN468" s="148"/>
      <c r="AO468" s="148">
        <v>44</v>
      </c>
      <c r="AP468" s="148"/>
      <c r="AQ468" s="148"/>
      <c r="AR468" s="148"/>
      <c r="AS468" s="148"/>
      <c r="AT468" s="148"/>
      <c r="AU468" s="148"/>
      <c r="AV468" s="148"/>
      <c r="AW468" s="148"/>
      <c r="AX468" s="148"/>
      <c r="BA468" s="149">
        <v>17.916666666666668</v>
      </c>
      <c r="BB468" s="149">
        <v>0</v>
      </c>
      <c r="BC468" s="149">
        <v>18.333333333333332</v>
      </c>
      <c r="BD468" s="149">
        <v>0</v>
      </c>
      <c r="BE468" s="149">
        <v>0</v>
      </c>
      <c r="BF468" s="149">
        <v>0</v>
      </c>
      <c r="BG468" s="149">
        <v>0</v>
      </c>
      <c r="BH468" s="149">
        <v>0</v>
      </c>
      <c r="BI468" s="149">
        <v>0</v>
      </c>
      <c r="BJ468" s="149">
        <v>0</v>
      </c>
      <c r="BK468" s="149">
        <v>0</v>
      </c>
      <c r="BL468" s="149">
        <v>0</v>
      </c>
      <c r="BM468" s="149">
        <v>0</v>
      </c>
      <c r="BN468" s="149">
        <v>0</v>
      </c>
      <c r="BO468" s="144">
        <v>2</v>
      </c>
      <c r="BP468" s="144" t="s">
        <v>5211</v>
      </c>
    </row>
    <row r="469" spans="1:68">
      <c r="A469" s="1" t="s">
        <v>3436</v>
      </c>
      <c r="B469" s="1" t="s">
        <v>2251</v>
      </c>
      <c r="C469" s="1" t="s">
        <v>5209</v>
      </c>
      <c r="D469" s="1" t="s">
        <v>5158</v>
      </c>
      <c r="E469" s="145">
        <v>37437</v>
      </c>
      <c r="F469" s="145">
        <v>10</v>
      </c>
      <c r="G469" s="146">
        <v>39814</v>
      </c>
      <c r="H469" s="146">
        <v>40178</v>
      </c>
      <c r="I469" s="145">
        <v>2009</v>
      </c>
      <c r="J469" s="145">
        <v>12</v>
      </c>
      <c r="Y469" s="147">
        <v>0</v>
      </c>
      <c r="Z469" s="147">
        <v>0</v>
      </c>
      <c r="AA469" s="147">
        <v>0</v>
      </c>
      <c r="AB469" s="147">
        <v>0</v>
      </c>
      <c r="AC469" s="147">
        <v>0</v>
      </c>
      <c r="AD469" s="147">
        <v>0</v>
      </c>
      <c r="AE469" s="147">
        <v>0</v>
      </c>
      <c r="AF469" s="147">
        <v>0</v>
      </c>
      <c r="AG469" s="147">
        <v>0</v>
      </c>
      <c r="AH469" s="147">
        <v>0</v>
      </c>
      <c r="AI469" s="147">
        <v>0</v>
      </c>
      <c r="AJ469" s="147">
        <v>0</v>
      </c>
      <c r="AK469" s="147">
        <v>0</v>
      </c>
      <c r="AL469" s="147">
        <v>0</v>
      </c>
      <c r="AM469" s="148"/>
      <c r="AN469" s="148"/>
      <c r="AO469" s="148"/>
      <c r="AP469" s="148"/>
      <c r="AQ469" s="148"/>
      <c r="AR469" s="148"/>
      <c r="AS469" s="148"/>
      <c r="AT469" s="148"/>
      <c r="AU469" s="148"/>
      <c r="AV469" s="148"/>
      <c r="AW469" s="148"/>
      <c r="AX469" s="148"/>
      <c r="BA469" s="149">
        <v>0</v>
      </c>
      <c r="BB469" s="149">
        <v>0</v>
      </c>
      <c r="BC469" s="149">
        <v>0</v>
      </c>
      <c r="BD469" s="149">
        <v>0</v>
      </c>
      <c r="BE469" s="149">
        <v>0</v>
      </c>
      <c r="BF469" s="149">
        <v>0</v>
      </c>
      <c r="BG469" s="149">
        <v>0</v>
      </c>
      <c r="BH469" s="149">
        <v>0</v>
      </c>
      <c r="BI469" s="149">
        <v>0</v>
      </c>
      <c r="BJ469" s="149">
        <v>0</v>
      </c>
      <c r="BK469" s="149">
        <v>0</v>
      </c>
      <c r="BL469" s="149">
        <v>0</v>
      </c>
      <c r="BM469" s="149">
        <v>0</v>
      </c>
      <c r="BN469" s="149">
        <v>0</v>
      </c>
    </row>
    <row r="470" spans="1:68">
      <c r="A470" s="1" t="s">
        <v>3166</v>
      </c>
      <c r="B470" s="1" t="s">
        <v>2250</v>
      </c>
      <c r="C470" s="1" t="s">
        <v>5209</v>
      </c>
      <c r="D470" s="1" t="s">
        <v>5158</v>
      </c>
      <c r="E470" s="145">
        <v>37441</v>
      </c>
      <c r="F470" s="145">
        <v>2</v>
      </c>
      <c r="G470" s="146">
        <v>39814</v>
      </c>
      <c r="H470" s="146">
        <v>39844</v>
      </c>
      <c r="I470" s="145">
        <v>2009</v>
      </c>
      <c r="J470" s="145">
        <v>1</v>
      </c>
      <c r="K470" s="145">
        <v>60</v>
      </c>
      <c r="M470" s="145">
        <v>88</v>
      </c>
      <c r="Y470" s="147">
        <v>5</v>
      </c>
      <c r="Z470" s="147">
        <v>0</v>
      </c>
      <c r="AA470" s="147">
        <v>7.333333333333333</v>
      </c>
      <c r="AB470" s="147">
        <v>0</v>
      </c>
      <c r="AC470" s="147">
        <v>0</v>
      </c>
      <c r="AD470" s="147">
        <v>0</v>
      </c>
      <c r="AE470" s="147">
        <v>0</v>
      </c>
      <c r="AF470" s="147">
        <v>0</v>
      </c>
      <c r="AG470" s="147">
        <v>0</v>
      </c>
      <c r="AH470" s="147">
        <v>0</v>
      </c>
      <c r="AI470" s="147">
        <v>0</v>
      </c>
      <c r="AJ470" s="147">
        <v>0</v>
      </c>
      <c r="AK470" s="147">
        <v>0</v>
      </c>
      <c r="AL470" s="147">
        <v>0</v>
      </c>
      <c r="AM470" s="148">
        <v>52.6</v>
      </c>
      <c r="AN470" s="148"/>
      <c r="AO470" s="148">
        <v>101.6</v>
      </c>
      <c r="AP470" s="148"/>
      <c r="AQ470" s="148"/>
      <c r="AR470" s="148"/>
      <c r="AS470" s="148"/>
      <c r="AT470" s="148"/>
      <c r="AU470" s="148"/>
      <c r="AV470" s="148"/>
      <c r="AW470" s="148"/>
      <c r="AX470" s="148"/>
      <c r="BA470" s="149">
        <v>4.3833333333333337</v>
      </c>
      <c r="BB470" s="149">
        <v>0</v>
      </c>
      <c r="BC470" s="149">
        <v>8.4666666666666668</v>
      </c>
      <c r="BD470" s="149">
        <v>0</v>
      </c>
      <c r="BE470" s="149">
        <v>0</v>
      </c>
      <c r="BF470" s="149">
        <v>0</v>
      </c>
      <c r="BG470" s="149">
        <v>0</v>
      </c>
      <c r="BH470" s="149">
        <v>0</v>
      </c>
      <c r="BI470" s="149">
        <v>0</v>
      </c>
      <c r="BJ470" s="149">
        <v>0</v>
      </c>
      <c r="BK470" s="149">
        <v>0</v>
      </c>
      <c r="BL470" s="149">
        <v>0</v>
      </c>
      <c r="BM470" s="149">
        <v>0</v>
      </c>
      <c r="BN470" s="149">
        <v>0</v>
      </c>
    </row>
    <row r="471" spans="1:68">
      <c r="A471" s="1" t="s">
        <v>3166</v>
      </c>
      <c r="B471" s="1" t="s">
        <v>2250</v>
      </c>
      <c r="C471" s="1" t="s">
        <v>5209</v>
      </c>
      <c r="D471" s="1" t="s">
        <v>5158</v>
      </c>
      <c r="E471" s="145">
        <v>37441</v>
      </c>
      <c r="F471" s="145">
        <v>2</v>
      </c>
      <c r="G471" s="146">
        <v>39845</v>
      </c>
      <c r="H471" s="146">
        <v>40178</v>
      </c>
      <c r="I471" s="145">
        <v>2009</v>
      </c>
      <c r="J471" s="145">
        <v>11</v>
      </c>
      <c r="K471" s="145">
        <v>68</v>
      </c>
      <c r="M471" s="145">
        <v>88</v>
      </c>
      <c r="Y471" s="147">
        <v>62.333333333333336</v>
      </c>
      <c r="Z471" s="147">
        <v>0</v>
      </c>
      <c r="AA471" s="147">
        <v>80.666666666666671</v>
      </c>
      <c r="AB471" s="147">
        <v>0</v>
      </c>
      <c r="AC471" s="147">
        <v>0</v>
      </c>
      <c r="AD471" s="147">
        <v>0</v>
      </c>
      <c r="AE471" s="147">
        <v>0</v>
      </c>
      <c r="AF471" s="147">
        <v>0</v>
      </c>
      <c r="AG471" s="147">
        <v>0</v>
      </c>
      <c r="AH471" s="147">
        <v>0</v>
      </c>
      <c r="AI471" s="147">
        <v>0</v>
      </c>
      <c r="AJ471" s="147">
        <v>0</v>
      </c>
      <c r="AK471" s="147">
        <v>0</v>
      </c>
      <c r="AL471" s="147">
        <v>0</v>
      </c>
      <c r="AM471" s="148">
        <v>60.6</v>
      </c>
      <c r="AN471" s="148"/>
      <c r="AO471" s="148">
        <v>101.6</v>
      </c>
      <c r="AP471" s="148"/>
      <c r="AQ471" s="148"/>
      <c r="AR471" s="148"/>
      <c r="AS471" s="148"/>
      <c r="AT471" s="148"/>
      <c r="AU471" s="148"/>
      <c r="AV471" s="148"/>
      <c r="AW471" s="148"/>
      <c r="AX471" s="148"/>
      <c r="BA471" s="149">
        <v>55.55</v>
      </c>
      <c r="BB471" s="149">
        <v>0</v>
      </c>
      <c r="BC471" s="149">
        <v>93.133333333333326</v>
      </c>
      <c r="BD471" s="149">
        <v>0</v>
      </c>
      <c r="BE471" s="149">
        <v>0</v>
      </c>
      <c r="BF471" s="149">
        <v>0</v>
      </c>
      <c r="BG471" s="149">
        <v>0</v>
      </c>
      <c r="BH471" s="149">
        <v>0</v>
      </c>
      <c r="BI471" s="149">
        <v>0</v>
      </c>
      <c r="BJ471" s="149">
        <v>0</v>
      </c>
      <c r="BK471" s="149">
        <v>0</v>
      </c>
      <c r="BL471" s="149">
        <v>0</v>
      </c>
      <c r="BM471" s="149">
        <v>0</v>
      </c>
      <c r="BN471" s="149">
        <v>0</v>
      </c>
      <c r="BO471" s="144">
        <v>8</v>
      </c>
      <c r="BP471" s="144" t="s">
        <v>5162</v>
      </c>
    </row>
    <row r="472" spans="1:68">
      <c r="A472" s="1" t="s">
        <v>3583</v>
      </c>
      <c r="B472" s="1" t="s">
        <v>2250</v>
      </c>
      <c r="C472" s="1" t="s">
        <v>5209</v>
      </c>
      <c r="D472" s="1" t="s">
        <v>5158</v>
      </c>
      <c r="E472" s="145">
        <v>37442</v>
      </c>
      <c r="F472" s="145" t="s">
        <v>5160</v>
      </c>
      <c r="G472" s="146">
        <v>39814</v>
      </c>
      <c r="H472" s="146">
        <v>40178</v>
      </c>
      <c r="I472" s="145">
        <v>2009</v>
      </c>
      <c r="J472" s="145">
        <v>12</v>
      </c>
      <c r="K472" s="145">
        <v>72</v>
      </c>
      <c r="M472" s="145">
        <v>72</v>
      </c>
      <c r="Y472" s="147">
        <v>72</v>
      </c>
      <c r="Z472" s="147">
        <v>0</v>
      </c>
      <c r="AA472" s="147">
        <v>72</v>
      </c>
      <c r="AB472" s="147">
        <v>0</v>
      </c>
      <c r="AC472" s="147">
        <v>0</v>
      </c>
      <c r="AD472" s="147">
        <v>0</v>
      </c>
      <c r="AE472" s="147">
        <v>0</v>
      </c>
      <c r="AF472" s="147">
        <v>0</v>
      </c>
      <c r="AG472" s="147">
        <v>0</v>
      </c>
      <c r="AH472" s="147">
        <v>0</v>
      </c>
      <c r="AI472" s="147">
        <v>0</v>
      </c>
      <c r="AJ472" s="147">
        <v>0</v>
      </c>
      <c r="AK472" s="147">
        <v>0</v>
      </c>
      <c r="AL472" s="147">
        <v>0</v>
      </c>
      <c r="AM472" s="148">
        <v>77.099999999999994</v>
      </c>
      <c r="AN472" s="148"/>
      <c r="AO472" s="148">
        <v>63.9</v>
      </c>
      <c r="AP472" s="148"/>
      <c r="AQ472" s="148"/>
      <c r="AR472" s="148"/>
      <c r="AS472" s="148"/>
      <c r="AT472" s="148"/>
      <c r="AU472" s="148"/>
      <c r="AV472" s="148"/>
      <c r="AW472" s="148"/>
      <c r="AX472" s="148"/>
      <c r="BA472" s="149">
        <v>77.099999999999994</v>
      </c>
      <c r="BB472" s="149">
        <v>0</v>
      </c>
      <c r="BC472" s="149">
        <v>63.9</v>
      </c>
      <c r="BD472" s="149">
        <v>0</v>
      </c>
      <c r="BE472" s="149">
        <v>0</v>
      </c>
      <c r="BF472" s="149">
        <v>0</v>
      </c>
      <c r="BG472" s="149">
        <v>0</v>
      </c>
      <c r="BH472" s="149">
        <v>0</v>
      </c>
      <c r="BI472" s="149">
        <v>0</v>
      </c>
      <c r="BJ472" s="149">
        <v>0</v>
      </c>
      <c r="BK472" s="149">
        <v>0</v>
      </c>
      <c r="BL472" s="149">
        <v>0</v>
      </c>
      <c r="BM472" s="149">
        <v>0</v>
      </c>
      <c r="BN472" s="149">
        <v>0</v>
      </c>
      <c r="BO472" s="144">
        <v>12</v>
      </c>
      <c r="BP472" s="144" t="s">
        <v>5172</v>
      </c>
    </row>
    <row r="473" spans="1:68">
      <c r="A473" s="1" t="s">
        <v>2939</v>
      </c>
      <c r="B473" s="1" t="s">
        <v>2250</v>
      </c>
      <c r="C473" s="1" t="s">
        <v>5209</v>
      </c>
      <c r="D473" s="1" t="s">
        <v>5158</v>
      </c>
      <c r="E473" s="145">
        <v>37443</v>
      </c>
      <c r="F473" s="145">
        <v>1</v>
      </c>
      <c r="G473" s="146">
        <v>39814</v>
      </c>
      <c r="H473" s="146">
        <v>39903</v>
      </c>
      <c r="I473" s="145">
        <v>2009</v>
      </c>
      <c r="J473" s="145">
        <v>3</v>
      </c>
      <c r="K473" s="145">
        <v>36</v>
      </c>
      <c r="M473" s="145">
        <v>44</v>
      </c>
      <c r="Y473" s="147">
        <v>9</v>
      </c>
      <c r="Z473" s="147">
        <v>0</v>
      </c>
      <c r="AA473" s="147">
        <v>11</v>
      </c>
      <c r="AB473" s="147">
        <v>0</v>
      </c>
      <c r="AC473" s="147">
        <v>0</v>
      </c>
      <c r="AD473" s="147">
        <v>0</v>
      </c>
      <c r="AE473" s="147">
        <v>0</v>
      </c>
      <c r="AF473" s="147">
        <v>0</v>
      </c>
      <c r="AG473" s="147">
        <v>0</v>
      </c>
      <c r="AH473" s="147">
        <v>0</v>
      </c>
      <c r="AI473" s="147">
        <v>0</v>
      </c>
      <c r="AJ473" s="147">
        <v>0</v>
      </c>
      <c r="AK473" s="147">
        <v>0</v>
      </c>
      <c r="AL473" s="147">
        <v>0</v>
      </c>
      <c r="AM473" s="148">
        <v>35.700000000000003</v>
      </c>
      <c r="AN473" s="148"/>
      <c r="AO473" s="148">
        <v>44</v>
      </c>
      <c r="AP473" s="148"/>
      <c r="AQ473" s="148"/>
      <c r="AR473" s="148"/>
      <c r="AS473" s="148"/>
      <c r="AT473" s="148"/>
      <c r="AU473" s="148"/>
      <c r="AV473" s="148"/>
      <c r="AW473" s="148"/>
      <c r="AX473" s="148"/>
      <c r="BA473" s="149">
        <v>8.9250000000000007</v>
      </c>
      <c r="BB473" s="149">
        <v>0</v>
      </c>
      <c r="BC473" s="149">
        <v>11</v>
      </c>
      <c r="BD473" s="149">
        <v>0</v>
      </c>
      <c r="BE473" s="149">
        <v>0</v>
      </c>
      <c r="BF473" s="149">
        <v>0</v>
      </c>
      <c r="BG473" s="149">
        <v>0</v>
      </c>
      <c r="BH473" s="149">
        <v>0</v>
      </c>
      <c r="BI473" s="149">
        <v>0</v>
      </c>
      <c r="BJ473" s="149">
        <v>0</v>
      </c>
      <c r="BK473" s="149">
        <v>0</v>
      </c>
      <c r="BL473" s="149">
        <v>0</v>
      </c>
      <c r="BM473" s="149">
        <v>0</v>
      </c>
      <c r="BN473" s="149">
        <v>0</v>
      </c>
    </row>
    <row r="474" spans="1:68">
      <c r="A474" s="1" t="s">
        <v>2939</v>
      </c>
      <c r="B474" s="1" t="s">
        <v>2250</v>
      </c>
      <c r="C474" s="1" t="s">
        <v>5209</v>
      </c>
      <c r="D474" s="1" t="s">
        <v>5158</v>
      </c>
      <c r="E474" s="145">
        <v>37443</v>
      </c>
      <c r="F474" s="145" t="s">
        <v>5160</v>
      </c>
      <c r="G474" s="146">
        <v>39904</v>
      </c>
      <c r="H474" s="146">
        <v>39933</v>
      </c>
      <c r="I474" s="145">
        <v>2009</v>
      </c>
      <c r="J474" s="145">
        <v>1</v>
      </c>
      <c r="K474" s="145">
        <v>39</v>
      </c>
      <c r="M474" s="145">
        <v>44</v>
      </c>
      <c r="Y474" s="147">
        <v>3.25</v>
      </c>
      <c r="Z474" s="147">
        <v>0</v>
      </c>
      <c r="AA474" s="147">
        <v>3.6666666666666665</v>
      </c>
      <c r="AB474" s="147">
        <v>0</v>
      </c>
      <c r="AC474" s="147">
        <v>0</v>
      </c>
      <c r="AD474" s="147">
        <v>0</v>
      </c>
      <c r="AE474" s="147">
        <v>0</v>
      </c>
      <c r="AF474" s="147">
        <v>0</v>
      </c>
      <c r="AG474" s="147">
        <v>0</v>
      </c>
      <c r="AH474" s="147">
        <v>0</v>
      </c>
      <c r="AI474" s="147">
        <v>0</v>
      </c>
      <c r="AJ474" s="147">
        <v>0</v>
      </c>
      <c r="AK474" s="147">
        <v>0</v>
      </c>
      <c r="AL474" s="147">
        <v>0</v>
      </c>
      <c r="AM474" s="148">
        <v>38.700000000000003</v>
      </c>
      <c r="AN474" s="148"/>
      <c r="AO474" s="148">
        <v>44</v>
      </c>
      <c r="AP474" s="148"/>
      <c r="AQ474" s="148"/>
      <c r="AR474" s="148"/>
      <c r="AS474" s="148"/>
      <c r="AT474" s="148"/>
      <c r="AU474" s="148"/>
      <c r="AV474" s="148"/>
      <c r="AW474" s="148"/>
      <c r="AX474" s="148"/>
      <c r="BA474" s="149">
        <v>3.2250000000000001</v>
      </c>
      <c r="BB474" s="149">
        <v>0</v>
      </c>
      <c r="BC474" s="149">
        <v>3.6666666666666665</v>
      </c>
      <c r="BD474" s="149">
        <v>0</v>
      </c>
      <c r="BE474" s="149">
        <v>0</v>
      </c>
      <c r="BF474" s="149">
        <v>0</v>
      </c>
      <c r="BG474" s="149">
        <v>0</v>
      </c>
      <c r="BH474" s="149">
        <v>0</v>
      </c>
      <c r="BI474" s="149">
        <v>0</v>
      </c>
      <c r="BJ474" s="149">
        <v>0</v>
      </c>
      <c r="BK474" s="149">
        <v>0</v>
      </c>
      <c r="BL474" s="149">
        <v>0</v>
      </c>
      <c r="BM474" s="149">
        <v>0</v>
      </c>
      <c r="BN474" s="149">
        <v>0</v>
      </c>
      <c r="BO474" s="144">
        <v>3</v>
      </c>
      <c r="BP474" s="144" t="s">
        <v>5164</v>
      </c>
    </row>
    <row r="475" spans="1:68">
      <c r="A475" s="1" t="s">
        <v>2939</v>
      </c>
      <c r="B475" s="1" t="s">
        <v>2250</v>
      </c>
      <c r="C475" s="1" t="s">
        <v>5209</v>
      </c>
      <c r="D475" s="1" t="s">
        <v>5158</v>
      </c>
      <c r="E475" s="145">
        <v>37443</v>
      </c>
      <c r="F475" s="145" t="s">
        <v>5160</v>
      </c>
      <c r="G475" s="146">
        <v>39934</v>
      </c>
      <c r="H475" s="146">
        <v>40178</v>
      </c>
      <c r="I475" s="145">
        <v>2009</v>
      </c>
      <c r="J475" s="145">
        <v>8</v>
      </c>
      <c r="K475" s="145">
        <v>42</v>
      </c>
      <c r="M475" s="145">
        <v>44</v>
      </c>
      <c r="Y475" s="147">
        <v>28</v>
      </c>
      <c r="Z475" s="147">
        <v>0</v>
      </c>
      <c r="AA475" s="147">
        <v>29.333333333333332</v>
      </c>
      <c r="AB475" s="147">
        <v>0</v>
      </c>
      <c r="AC475" s="147">
        <v>0</v>
      </c>
      <c r="AD475" s="147">
        <v>0</v>
      </c>
      <c r="AE475" s="147">
        <v>0</v>
      </c>
      <c r="AF475" s="147">
        <v>0</v>
      </c>
      <c r="AG475" s="147">
        <v>0</v>
      </c>
      <c r="AH475" s="147">
        <v>0</v>
      </c>
      <c r="AI475" s="147">
        <v>0</v>
      </c>
      <c r="AJ475" s="147">
        <v>0</v>
      </c>
      <c r="AK475" s="147">
        <v>0</v>
      </c>
      <c r="AL475" s="147">
        <v>0</v>
      </c>
      <c r="AM475" s="148">
        <v>41.7</v>
      </c>
      <c r="AN475" s="148"/>
      <c r="AO475" s="148">
        <v>44</v>
      </c>
      <c r="AP475" s="148"/>
      <c r="AQ475" s="148"/>
      <c r="AR475" s="148"/>
      <c r="AS475" s="148"/>
      <c r="AT475" s="148"/>
      <c r="AU475" s="148"/>
      <c r="AV475" s="148"/>
      <c r="AW475" s="148"/>
      <c r="AX475" s="148"/>
      <c r="BA475" s="149">
        <v>27.8</v>
      </c>
      <c r="BB475" s="149">
        <v>0</v>
      </c>
      <c r="BC475" s="149">
        <v>29.333333333333332</v>
      </c>
      <c r="BD475" s="149">
        <v>0</v>
      </c>
      <c r="BE475" s="149">
        <v>0</v>
      </c>
      <c r="BF475" s="149">
        <v>0</v>
      </c>
      <c r="BG475" s="149">
        <v>0</v>
      </c>
      <c r="BH475" s="149">
        <v>0</v>
      </c>
      <c r="BI475" s="149">
        <v>0</v>
      </c>
      <c r="BJ475" s="149">
        <v>0</v>
      </c>
      <c r="BK475" s="149">
        <v>0</v>
      </c>
      <c r="BL475" s="149">
        <v>0</v>
      </c>
      <c r="BM475" s="149">
        <v>0</v>
      </c>
      <c r="BN475" s="149">
        <v>0</v>
      </c>
      <c r="BO475" s="144">
        <v>3</v>
      </c>
      <c r="BP475" s="144" t="s">
        <v>5164</v>
      </c>
    </row>
    <row r="476" spans="1:68">
      <c r="A476" s="1" t="s">
        <v>3166</v>
      </c>
      <c r="B476" s="1" t="s">
        <v>2250</v>
      </c>
      <c r="C476" s="1" t="s">
        <v>5209</v>
      </c>
      <c r="D476" s="1" t="s">
        <v>5158</v>
      </c>
      <c r="E476" s="145">
        <v>37444</v>
      </c>
      <c r="F476" s="145">
        <v>1</v>
      </c>
      <c r="G476" s="146">
        <v>39814</v>
      </c>
      <c r="H476" s="146">
        <v>39903</v>
      </c>
      <c r="I476" s="145">
        <v>2009</v>
      </c>
      <c r="J476" s="145">
        <v>3</v>
      </c>
      <c r="K476" s="145">
        <v>12</v>
      </c>
      <c r="M476" s="145">
        <v>22</v>
      </c>
      <c r="Y476" s="147">
        <v>3</v>
      </c>
      <c r="Z476" s="147">
        <v>0</v>
      </c>
      <c r="AA476" s="147">
        <v>5.5</v>
      </c>
      <c r="AB476" s="147">
        <v>0</v>
      </c>
      <c r="AC476" s="147">
        <v>0</v>
      </c>
      <c r="AD476" s="147">
        <v>0</v>
      </c>
      <c r="AE476" s="147">
        <v>0</v>
      </c>
      <c r="AF476" s="147">
        <v>0</v>
      </c>
      <c r="AG476" s="147">
        <v>0</v>
      </c>
      <c r="AH476" s="147">
        <v>0</v>
      </c>
      <c r="AI476" s="147">
        <v>0</v>
      </c>
      <c r="AJ476" s="147">
        <v>0</v>
      </c>
      <c r="AK476" s="147">
        <v>0</v>
      </c>
      <c r="AL476" s="147">
        <v>0</v>
      </c>
      <c r="AM476" s="148">
        <v>14.8</v>
      </c>
      <c r="AN476" s="148"/>
      <c r="AO476" s="148">
        <v>20.100000000000001</v>
      </c>
      <c r="AP476" s="148"/>
      <c r="AQ476" s="148"/>
      <c r="AR476" s="148"/>
      <c r="AS476" s="148"/>
      <c r="AT476" s="148"/>
      <c r="AU476" s="148"/>
      <c r="AV476" s="148"/>
      <c r="AW476" s="148"/>
      <c r="AX476" s="148"/>
      <c r="BA476" s="149">
        <v>3.7</v>
      </c>
      <c r="BB476" s="149">
        <v>0</v>
      </c>
      <c r="BC476" s="149">
        <v>5.0250000000000004</v>
      </c>
      <c r="BD476" s="149">
        <v>0</v>
      </c>
      <c r="BE476" s="149">
        <v>0</v>
      </c>
      <c r="BF476" s="149">
        <v>0</v>
      </c>
      <c r="BG476" s="149">
        <v>0</v>
      </c>
      <c r="BH476" s="149">
        <v>0</v>
      </c>
      <c r="BI476" s="149">
        <v>0</v>
      </c>
      <c r="BJ476" s="149">
        <v>0</v>
      </c>
      <c r="BK476" s="149">
        <v>0</v>
      </c>
      <c r="BL476" s="149">
        <v>0</v>
      </c>
      <c r="BM476" s="149">
        <v>0</v>
      </c>
      <c r="BN476" s="149">
        <v>0</v>
      </c>
    </row>
    <row r="477" spans="1:68">
      <c r="A477" s="1" t="s">
        <v>3166</v>
      </c>
      <c r="B477" s="1" t="s">
        <v>2250</v>
      </c>
      <c r="C477" s="1" t="s">
        <v>5209</v>
      </c>
      <c r="D477" s="1" t="s">
        <v>5158</v>
      </c>
      <c r="E477" s="145">
        <v>37444</v>
      </c>
      <c r="F477" s="145" t="s">
        <v>5160</v>
      </c>
      <c r="G477" s="146">
        <v>39904</v>
      </c>
      <c r="H477" s="146">
        <v>40178</v>
      </c>
      <c r="I477" s="145">
        <v>2009</v>
      </c>
      <c r="J477" s="145">
        <v>9</v>
      </c>
      <c r="K477" s="145">
        <v>14</v>
      </c>
      <c r="M477" s="145">
        <v>22</v>
      </c>
      <c r="Y477" s="147">
        <v>10.5</v>
      </c>
      <c r="Z477" s="147">
        <v>0</v>
      </c>
      <c r="AA477" s="147">
        <v>16.5</v>
      </c>
      <c r="AB477" s="147">
        <v>0</v>
      </c>
      <c r="AC477" s="147">
        <v>0</v>
      </c>
      <c r="AD477" s="147">
        <v>0</v>
      </c>
      <c r="AE477" s="147">
        <v>0</v>
      </c>
      <c r="AF477" s="147">
        <v>0</v>
      </c>
      <c r="AG477" s="147">
        <v>0</v>
      </c>
      <c r="AH477" s="147">
        <v>0</v>
      </c>
      <c r="AI477" s="147">
        <v>0</v>
      </c>
      <c r="AJ477" s="147">
        <v>0</v>
      </c>
      <c r="AK477" s="147">
        <v>0</v>
      </c>
      <c r="AL477" s="147">
        <v>0</v>
      </c>
      <c r="AM477" s="148">
        <v>14.8</v>
      </c>
      <c r="AN477" s="148"/>
      <c r="AO477" s="148">
        <v>20.100000000000001</v>
      </c>
      <c r="AP477" s="148"/>
      <c r="AQ477" s="148"/>
      <c r="AR477" s="148"/>
      <c r="AS477" s="148"/>
      <c r="AT477" s="148"/>
      <c r="AU477" s="148"/>
      <c r="AV477" s="148"/>
      <c r="AW477" s="148"/>
      <c r="AX477" s="148"/>
      <c r="BA477" s="149">
        <v>11.1</v>
      </c>
      <c r="BB477" s="149">
        <v>0</v>
      </c>
      <c r="BC477" s="149">
        <v>15.074999999999999</v>
      </c>
      <c r="BD477" s="149">
        <v>0</v>
      </c>
      <c r="BE477" s="149">
        <v>0</v>
      </c>
      <c r="BF477" s="149">
        <v>0</v>
      </c>
      <c r="BG477" s="149">
        <v>0</v>
      </c>
      <c r="BH477" s="149">
        <v>0</v>
      </c>
      <c r="BI477" s="149">
        <v>0</v>
      </c>
      <c r="BJ477" s="149">
        <v>0</v>
      </c>
      <c r="BK477" s="149">
        <v>0</v>
      </c>
      <c r="BL477" s="149">
        <v>0</v>
      </c>
      <c r="BM477" s="149">
        <v>0</v>
      </c>
      <c r="BN477" s="149">
        <v>0</v>
      </c>
      <c r="BO477" s="144">
        <v>2</v>
      </c>
      <c r="BP477" s="144" t="s">
        <v>5164</v>
      </c>
    </row>
    <row r="478" spans="1:68">
      <c r="A478" s="1" t="s">
        <v>2130</v>
      </c>
      <c r="B478" s="1" t="s">
        <v>2250</v>
      </c>
      <c r="C478" s="1" t="s">
        <v>5209</v>
      </c>
      <c r="D478" s="1" t="s">
        <v>5158</v>
      </c>
      <c r="E478" s="145">
        <v>37445</v>
      </c>
      <c r="F478" s="145" t="s">
        <v>4713</v>
      </c>
      <c r="G478" s="146">
        <v>39814</v>
      </c>
      <c r="H478" s="146">
        <v>40178</v>
      </c>
      <c r="I478" s="145">
        <v>2009</v>
      </c>
      <c r="J478" s="145">
        <v>12</v>
      </c>
      <c r="K478" s="145">
        <v>36</v>
      </c>
      <c r="M478" s="145">
        <v>40</v>
      </c>
      <c r="Y478" s="147">
        <v>36</v>
      </c>
      <c r="Z478" s="147">
        <v>0</v>
      </c>
      <c r="AA478" s="147">
        <v>40</v>
      </c>
      <c r="AB478" s="147">
        <v>0</v>
      </c>
      <c r="AC478" s="147">
        <v>0</v>
      </c>
      <c r="AD478" s="147">
        <v>0</v>
      </c>
      <c r="AE478" s="147">
        <v>0</v>
      </c>
      <c r="AF478" s="147">
        <v>0</v>
      </c>
      <c r="AG478" s="147">
        <v>0</v>
      </c>
      <c r="AH478" s="147">
        <v>0</v>
      </c>
      <c r="AI478" s="147">
        <v>0</v>
      </c>
      <c r="AJ478" s="147">
        <v>0</v>
      </c>
      <c r="AK478" s="147">
        <v>0</v>
      </c>
      <c r="AL478" s="147">
        <v>0</v>
      </c>
      <c r="AM478" s="148">
        <v>39.4</v>
      </c>
      <c r="AN478" s="148"/>
      <c r="AO478" s="148">
        <v>36.700000000000003</v>
      </c>
      <c r="AP478" s="148"/>
      <c r="AQ478" s="148"/>
      <c r="AR478" s="148"/>
      <c r="AS478" s="148"/>
      <c r="AT478" s="148"/>
      <c r="AU478" s="148"/>
      <c r="AV478" s="148"/>
      <c r="AW478" s="148"/>
      <c r="AX478" s="148"/>
      <c r="BA478" s="149">
        <v>39.4</v>
      </c>
      <c r="BB478" s="149">
        <v>0</v>
      </c>
      <c r="BC478" s="149">
        <v>36.700000000000003</v>
      </c>
      <c r="BD478" s="149">
        <v>0</v>
      </c>
      <c r="BE478" s="149">
        <v>0</v>
      </c>
      <c r="BF478" s="149">
        <v>0</v>
      </c>
      <c r="BG478" s="149">
        <v>0</v>
      </c>
      <c r="BH478" s="149">
        <v>0</v>
      </c>
      <c r="BI478" s="149">
        <v>0</v>
      </c>
      <c r="BJ478" s="149">
        <v>0</v>
      </c>
      <c r="BK478" s="149">
        <v>0</v>
      </c>
      <c r="BL478" s="149">
        <v>0</v>
      </c>
      <c r="BM478" s="149">
        <v>0</v>
      </c>
      <c r="BN478" s="149">
        <v>0</v>
      </c>
    </row>
    <row r="479" spans="1:68">
      <c r="A479" s="1" t="s">
        <v>2027</v>
      </c>
      <c r="B479" s="1" t="s">
        <v>2250</v>
      </c>
      <c r="C479" s="1" t="s">
        <v>5209</v>
      </c>
      <c r="D479" s="1" t="s">
        <v>5158</v>
      </c>
      <c r="E479" s="145">
        <v>37446</v>
      </c>
      <c r="F479" s="145">
        <v>2</v>
      </c>
      <c r="G479" s="146">
        <v>39814</v>
      </c>
      <c r="H479" s="146">
        <v>40178</v>
      </c>
      <c r="I479" s="145">
        <v>2009</v>
      </c>
      <c r="J479" s="145">
        <v>12</v>
      </c>
      <c r="K479" s="145">
        <v>36</v>
      </c>
      <c r="M479" s="145">
        <v>44</v>
      </c>
      <c r="Y479" s="147">
        <v>36</v>
      </c>
      <c r="Z479" s="147">
        <v>0</v>
      </c>
      <c r="AA479" s="147">
        <v>44</v>
      </c>
      <c r="AB479" s="147">
        <v>0</v>
      </c>
      <c r="AC479" s="147">
        <v>0</v>
      </c>
      <c r="AD479" s="147">
        <v>0</v>
      </c>
      <c r="AE479" s="147">
        <v>0</v>
      </c>
      <c r="AF479" s="147">
        <v>0</v>
      </c>
      <c r="AG479" s="147">
        <v>0</v>
      </c>
      <c r="AH479" s="147">
        <v>0</v>
      </c>
      <c r="AI479" s="147">
        <v>0</v>
      </c>
      <c r="AJ479" s="147">
        <v>0</v>
      </c>
      <c r="AK479" s="147">
        <v>0</v>
      </c>
      <c r="AL479" s="147">
        <v>0</v>
      </c>
      <c r="AM479" s="148">
        <v>36</v>
      </c>
      <c r="AN479" s="148"/>
      <c r="AO479" s="148">
        <v>44</v>
      </c>
      <c r="AP479" s="148"/>
      <c r="AQ479" s="148"/>
      <c r="AR479" s="148"/>
      <c r="AS479" s="148"/>
      <c r="AT479" s="148"/>
      <c r="AU479" s="148"/>
      <c r="AV479" s="148"/>
      <c r="AW479" s="148"/>
      <c r="AX479" s="148"/>
      <c r="BA479" s="149">
        <v>36</v>
      </c>
      <c r="BB479" s="149">
        <v>0</v>
      </c>
      <c r="BC479" s="149">
        <v>44</v>
      </c>
      <c r="BD479" s="149">
        <v>0</v>
      </c>
      <c r="BE479" s="149">
        <v>0</v>
      </c>
      <c r="BF479" s="149">
        <v>0</v>
      </c>
      <c r="BG479" s="149">
        <v>0</v>
      </c>
      <c r="BH479" s="149">
        <v>0</v>
      </c>
      <c r="BI479" s="149">
        <v>0</v>
      </c>
      <c r="BJ479" s="149">
        <v>0</v>
      </c>
      <c r="BK479" s="149">
        <v>0</v>
      </c>
      <c r="BL479" s="149">
        <v>0</v>
      </c>
      <c r="BM479" s="149">
        <v>0</v>
      </c>
      <c r="BN479" s="149">
        <v>0</v>
      </c>
    </row>
    <row r="480" spans="1:68">
      <c r="A480" s="1" t="s">
        <v>4617</v>
      </c>
      <c r="B480" s="1" t="s">
        <v>2250</v>
      </c>
      <c r="C480" s="1" t="s">
        <v>5209</v>
      </c>
      <c r="D480" s="1" t="s">
        <v>5158</v>
      </c>
      <c r="E480" s="145">
        <v>37447</v>
      </c>
      <c r="F480" s="145" t="s">
        <v>5160</v>
      </c>
      <c r="G480" s="146">
        <v>39814</v>
      </c>
      <c r="H480" s="146">
        <v>39827</v>
      </c>
      <c r="I480" s="145">
        <v>2009</v>
      </c>
      <c r="J480" s="145">
        <v>0.5</v>
      </c>
      <c r="K480" s="145">
        <v>26</v>
      </c>
      <c r="M480" s="145">
        <v>44</v>
      </c>
      <c r="Y480" s="147">
        <v>1.0833333333333333</v>
      </c>
      <c r="Z480" s="147">
        <v>0</v>
      </c>
      <c r="AA480" s="147">
        <v>1.8333333333333333</v>
      </c>
      <c r="AB480" s="147">
        <v>0</v>
      </c>
      <c r="AC480" s="147">
        <v>0</v>
      </c>
      <c r="AD480" s="147">
        <v>0</v>
      </c>
      <c r="AE480" s="147">
        <v>0</v>
      </c>
      <c r="AF480" s="147">
        <v>0</v>
      </c>
      <c r="AG480" s="147">
        <v>0</v>
      </c>
      <c r="AH480" s="147">
        <v>0</v>
      </c>
      <c r="AI480" s="147">
        <v>0</v>
      </c>
      <c r="AJ480" s="147">
        <v>0</v>
      </c>
      <c r="AK480" s="147">
        <v>0</v>
      </c>
      <c r="AL480" s="147">
        <v>0</v>
      </c>
      <c r="AM480" s="148">
        <v>30.5</v>
      </c>
      <c r="AN480" s="148"/>
      <c r="AO480" s="148">
        <v>42</v>
      </c>
      <c r="AP480" s="148"/>
      <c r="AQ480" s="148"/>
      <c r="AR480" s="148"/>
      <c r="AS480" s="148"/>
      <c r="AT480" s="148"/>
      <c r="AU480" s="148"/>
      <c r="AV480" s="148"/>
      <c r="AW480" s="148"/>
      <c r="AX480" s="148"/>
      <c r="BA480" s="149">
        <v>1.2708333333333333</v>
      </c>
      <c r="BB480" s="149">
        <v>0</v>
      </c>
      <c r="BC480" s="149">
        <v>1.75</v>
      </c>
      <c r="BD480" s="149">
        <v>0</v>
      </c>
      <c r="BE480" s="149">
        <v>0</v>
      </c>
      <c r="BF480" s="149">
        <v>0</v>
      </c>
      <c r="BG480" s="149">
        <v>0</v>
      </c>
      <c r="BH480" s="149">
        <v>0</v>
      </c>
      <c r="BI480" s="149">
        <v>0</v>
      </c>
      <c r="BJ480" s="149">
        <v>0</v>
      </c>
      <c r="BK480" s="149">
        <v>0</v>
      </c>
      <c r="BL480" s="149">
        <v>0</v>
      </c>
      <c r="BM480" s="149">
        <v>0</v>
      </c>
      <c r="BN480" s="149">
        <v>0</v>
      </c>
    </row>
    <row r="481" spans="1:69">
      <c r="A481" s="1" t="s">
        <v>4617</v>
      </c>
      <c r="B481" s="1" t="s">
        <v>2250</v>
      </c>
      <c r="C481" s="1" t="s">
        <v>5209</v>
      </c>
      <c r="D481" s="1" t="s">
        <v>5158</v>
      </c>
      <c r="E481" s="145">
        <v>37447</v>
      </c>
      <c r="F481" s="145">
        <v>2</v>
      </c>
      <c r="G481" s="146">
        <v>39828</v>
      </c>
      <c r="H481" s="146">
        <v>40178</v>
      </c>
      <c r="I481" s="145">
        <v>2009</v>
      </c>
      <c r="J481" s="145">
        <v>11.5</v>
      </c>
      <c r="K481" s="145">
        <v>28</v>
      </c>
      <c r="M481" s="145">
        <v>44</v>
      </c>
      <c r="Y481" s="147">
        <v>26.833333333333332</v>
      </c>
      <c r="Z481" s="147">
        <v>0</v>
      </c>
      <c r="AA481" s="147">
        <v>42.166666666666664</v>
      </c>
      <c r="AB481" s="147">
        <v>0</v>
      </c>
      <c r="AC481" s="147">
        <v>0</v>
      </c>
      <c r="AD481" s="147">
        <v>0</v>
      </c>
      <c r="AE481" s="147">
        <v>0</v>
      </c>
      <c r="AF481" s="147">
        <v>0</v>
      </c>
      <c r="AG481" s="147">
        <v>0</v>
      </c>
      <c r="AH481" s="147">
        <v>0</v>
      </c>
      <c r="AI481" s="147">
        <v>0</v>
      </c>
      <c r="AJ481" s="147">
        <v>0</v>
      </c>
      <c r="AK481" s="147">
        <v>0</v>
      </c>
      <c r="AL481" s="147">
        <v>0</v>
      </c>
      <c r="AM481" s="148">
        <v>30.5</v>
      </c>
      <c r="AN481" s="148"/>
      <c r="AO481" s="148">
        <v>42</v>
      </c>
      <c r="AP481" s="148"/>
      <c r="AQ481" s="148"/>
      <c r="AR481" s="148"/>
      <c r="AS481" s="148"/>
      <c r="AT481" s="148"/>
      <c r="AU481" s="148"/>
      <c r="AV481" s="148"/>
      <c r="AW481" s="148"/>
      <c r="AX481" s="148"/>
      <c r="BA481" s="149">
        <v>29.229166666666668</v>
      </c>
      <c r="BB481" s="149">
        <v>0</v>
      </c>
      <c r="BC481" s="149">
        <v>40.25</v>
      </c>
      <c r="BD481" s="149">
        <v>0</v>
      </c>
      <c r="BE481" s="149">
        <v>0</v>
      </c>
      <c r="BF481" s="149">
        <v>0</v>
      </c>
      <c r="BG481" s="149">
        <v>0</v>
      </c>
      <c r="BH481" s="149">
        <v>0</v>
      </c>
      <c r="BI481" s="149">
        <v>0</v>
      </c>
      <c r="BJ481" s="149">
        <v>0</v>
      </c>
      <c r="BK481" s="149">
        <v>0</v>
      </c>
      <c r="BL481" s="149">
        <v>0</v>
      </c>
      <c r="BM481" s="149">
        <v>0</v>
      </c>
      <c r="BN481" s="149">
        <v>0</v>
      </c>
      <c r="BO481" s="144">
        <v>2</v>
      </c>
      <c r="BP481" s="144" t="s">
        <v>4714</v>
      </c>
    </row>
    <row r="482" spans="1:69">
      <c r="A482" s="1" t="s">
        <v>3166</v>
      </c>
      <c r="B482" s="1" t="s">
        <v>2250</v>
      </c>
      <c r="C482" s="1" t="s">
        <v>5209</v>
      </c>
      <c r="D482" s="1" t="s">
        <v>5158</v>
      </c>
      <c r="E482" s="145">
        <v>37448</v>
      </c>
      <c r="F482" s="145">
        <v>1</v>
      </c>
      <c r="G482" s="146">
        <v>39814</v>
      </c>
      <c r="H482" s="146">
        <v>39844</v>
      </c>
      <c r="I482" s="145">
        <v>2009</v>
      </c>
      <c r="J482" s="145">
        <v>1</v>
      </c>
      <c r="K482" s="145">
        <v>36</v>
      </c>
      <c r="M482" s="145">
        <v>44</v>
      </c>
      <c r="Y482" s="147">
        <v>3</v>
      </c>
      <c r="Z482" s="147">
        <v>0</v>
      </c>
      <c r="AA482" s="147">
        <v>3.6666666666666665</v>
      </c>
      <c r="AB482" s="147">
        <v>0</v>
      </c>
      <c r="AC482" s="147">
        <v>0</v>
      </c>
      <c r="AD482" s="147">
        <v>0</v>
      </c>
      <c r="AE482" s="147">
        <v>0</v>
      </c>
      <c r="AF482" s="147">
        <v>0</v>
      </c>
      <c r="AG482" s="147">
        <v>0</v>
      </c>
      <c r="AH482" s="147">
        <v>0</v>
      </c>
      <c r="AI482" s="147">
        <v>0</v>
      </c>
      <c r="AJ482" s="147">
        <v>0</v>
      </c>
      <c r="AK482" s="147">
        <v>0</v>
      </c>
      <c r="AL482" s="147">
        <v>0</v>
      </c>
      <c r="AM482" s="148">
        <v>33.5</v>
      </c>
      <c r="AN482" s="148"/>
      <c r="AO482" s="148">
        <v>50</v>
      </c>
      <c r="AP482" s="148"/>
      <c r="AQ482" s="148"/>
      <c r="AR482" s="148"/>
      <c r="AS482" s="148"/>
      <c r="AT482" s="148"/>
      <c r="AU482" s="148"/>
      <c r="AV482" s="148"/>
      <c r="AW482" s="148"/>
      <c r="AX482" s="148"/>
      <c r="BA482" s="149">
        <v>2.7916666666666665</v>
      </c>
      <c r="BB482" s="149">
        <v>0</v>
      </c>
      <c r="BC482" s="149">
        <v>4.166666666666667</v>
      </c>
      <c r="BD482" s="149">
        <v>0</v>
      </c>
      <c r="BE482" s="149">
        <v>0</v>
      </c>
      <c r="BF482" s="149">
        <v>0</v>
      </c>
      <c r="BG482" s="149">
        <v>0</v>
      </c>
      <c r="BH482" s="149">
        <v>0</v>
      </c>
      <c r="BI482" s="149">
        <v>0</v>
      </c>
      <c r="BJ482" s="149">
        <v>0</v>
      </c>
      <c r="BK482" s="149">
        <v>0</v>
      </c>
      <c r="BL482" s="149">
        <v>0</v>
      </c>
      <c r="BM482" s="149">
        <v>0</v>
      </c>
      <c r="BN482" s="149">
        <v>0</v>
      </c>
    </row>
    <row r="483" spans="1:69">
      <c r="A483" s="1" t="s">
        <v>3166</v>
      </c>
      <c r="B483" s="1" t="s">
        <v>2250</v>
      </c>
      <c r="C483" s="1" t="s">
        <v>5209</v>
      </c>
      <c r="D483" s="1" t="s">
        <v>5158</v>
      </c>
      <c r="E483" s="145">
        <v>37448</v>
      </c>
      <c r="F483" s="145" t="s">
        <v>5160</v>
      </c>
      <c r="G483" s="146">
        <v>39845</v>
      </c>
      <c r="H483" s="146">
        <v>40178</v>
      </c>
      <c r="I483" s="145">
        <v>2009</v>
      </c>
      <c r="J483" s="145">
        <v>11</v>
      </c>
      <c r="K483" s="145">
        <v>42</v>
      </c>
      <c r="M483" s="145">
        <v>44</v>
      </c>
      <c r="Y483" s="147">
        <v>38.5</v>
      </c>
      <c r="Z483" s="147">
        <v>0</v>
      </c>
      <c r="AA483" s="147">
        <v>40.333333333333336</v>
      </c>
      <c r="AB483" s="147">
        <v>0</v>
      </c>
      <c r="AC483" s="147">
        <v>0</v>
      </c>
      <c r="AD483" s="147">
        <v>0</v>
      </c>
      <c r="AE483" s="147">
        <v>0</v>
      </c>
      <c r="AF483" s="147">
        <v>0</v>
      </c>
      <c r="AG483" s="147">
        <v>0</v>
      </c>
      <c r="AH483" s="147">
        <v>0</v>
      </c>
      <c r="AI483" s="147">
        <v>0</v>
      </c>
      <c r="AJ483" s="147">
        <v>0</v>
      </c>
      <c r="AK483" s="147">
        <v>0</v>
      </c>
      <c r="AL483" s="147">
        <v>0</v>
      </c>
      <c r="AM483" s="148">
        <v>39.5</v>
      </c>
      <c r="AN483" s="148"/>
      <c r="AO483" s="148">
        <v>50</v>
      </c>
      <c r="AP483" s="148"/>
      <c r="AQ483" s="148"/>
      <c r="AR483" s="148"/>
      <c r="AS483" s="148"/>
      <c r="AT483" s="148"/>
      <c r="AU483" s="148"/>
      <c r="AV483" s="148"/>
      <c r="AW483" s="148"/>
      <c r="AX483" s="148"/>
      <c r="BA483" s="149">
        <v>36.208333333333336</v>
      </c>
      <c r="BB483" s="149">
        <v>0</v>
      </c>
      <c r="BC483" s="149">
        <v>45.833333333333336</v>
      </c>
      <c r="BD483" s="149">
        <v>0</v>
      </c>
      <c r="BE483" s="149">
        <v>0</v>
      </c>
      <c r="BF483" s="149">
        <v>0</v>
      </c>
      <c r="BG483" s="149">
        <v>0</v>
      </c>
      <c r="BH483" s="149">
        <v>0</v>
      </c>
      <c r="BI483" s="149">
        <v>0</v>
      </c>
      <c r="BJ483" s="149">
        <v>0</v>
      </c>
      <c r="BK483" s="149">
        <v>0</v>
      </c>
      <c r="BL483" s="149">
        <v>0</v>
      </c>
      <c r="BM483" s="149">
        <v>0</v>
      </c>
      <c r="BN483" s="149">
        <v>0</v>
      </c>
      <c r="BO483" s="144">
        <v>6</v>
      </c>
      <c r="BP483" s="144" t="s">
        <v>5162</v>
      </c>
    </row>
    <row r="484" spans="1:69">
      <c r="A484" s="1" t="s">
        <v>4287</v>
      </c>
      <c r="B484" s="1" t="s">
        <v>2250</v>
      </c>
      <c r="C484" s="1" t="s">
        <v>5209</v>
      </c>
      <c r="D484" s="1" t="s">
        <v>5184</v>
      </c>
      <c r="E484" s="145">
        <v>37450</v>
      </c>
      <c r="F484" s="145" t="s">
        <v>5186</v>
      </c>
      <c r="G484" s="146">
        <v>39814</v>
      </c>
      <c r="H484" s="146">
        <v>39933</v>
      </c>
      <c r="I484" s="145">
        <v>2009</v>
      </c>
      <c r="J484" s="145">
        <v>4</v>
      </c>
      <c r="N484" s="145">
        <v>72</v>
      </c>
      <c r="O484" s="1">
        <v>30</v>
      </c>
      <c r="Y484" s="147">
        <v>0</v>
      </c>
      <c r="Z484" s="147">
        <v>0</v>
      </c>
      <c r="AA484" s="147">
        <v>0</v>
      </c>
      <c r="AB484" s="147">
        <v>24</v>
      </c>
      <c r="AC484" s="147">
        <v>10</v>
      </c>
      <c r="AD484" s="147">
        <v>0</v>
      </c>
      <c r="AE484" s="147">
        <v>0</v>
      </c>
      <c r="AF484" s="147">
        <v>0</v>
      </c>
      <c r="AG484" s="147">
        <v>0</v>
      </c>
      <c r="AH484" s="147">
        <v>0</v>
      </c>
      <c r="AI484" s="147">
        <v>0</v>
      </c>
      <c r="AJ484" s="147">
        <v>0</v>
      </c>
      <c r="AK484" s="147">
        <v>0</v>
      </c>
      <c r="AL484" s="147">
        <v>0</v>
      </c>
      <c r="AM484" s="148"/>
      <c r="AN484" s="148"/>
      <c r="AO484" s="148"/>
      <c r="AP484" s="148">
        <v>65.099999999999994</v>
      </c>
      <c r="AQ484" s="1">
        <v>10.5</v>
      </c>
      <c r="AR484" s="1">
        <v>20.2</v>
      </c>
      <c r="AS484" s="148"/>
      <c r="AT484" s="148"/>
      <c r="AU484" s="148"/>
      <c r="AV484" s="148"/>
      <c r="AW484" s="148"/>
      <c r="AX484" s="148"/>
      <c r="BA484" s="149">
        <v>0</v>
      </c>
      <c r="BB484" s="149">
        <v>0</v>
      </c>
      <c r="BC484" s="149">
        <v>0</v>
      </c>
      <c r="BD484" s="149">
        <v>21.7</v>
      </c>
      <c r="BE484" s="149">
        <v>3.5</v>
      </c>
      <c r="BF484" s="149">
        <v>6.7333333333333334</v>
      </c>
      <c r="BG484" s="149">
        <v>0</v>
      </c>
      <c r="BH484" s="149">
        <v>0</v>
      </c>
      <c r="BI484" s="149">
        <v>0</v>
      </c>
      <c r="BJ484" s="149">
        <v>0</v>
      </c>
      <c r="BK484" s="149">
        <v>0</v>
      </c>
      <c r="BL484" s="149">
        <v>0</v>
      </c>
      <c r="BM484" s="149">
        <v>0</v>
      </c>
      <c r="BN484" s="149">
        <v>0</v>
      </c>
    </row>
    <row r="485" spans="1:69">
      <c r="A485" s="1" t="s">
        <v>4287</v>
      </c>
      <c r="B485" s="1" t="s">
        <v>2250</v>
      </c>
      <c r="C485" s="1" t="s">
        <v>5209</v>
      </c>
      <c r="D485" s="1" t="s">
        <v>5184</v>
      </c>
      <c r="E485" s="145">
        <v>37450</v>
      </c>
      <c r="F485" s="145" t="s">
        <v>5186</v>
      </c>
      <c r="G485" s="146">
        <v>39934</v>
      </c>
      <c r="H485" s="146">
        <v>40178</v>
      </c>
      <c r="I485" s="145">
        <v>2009</v>
      </c>
      <c r="J485" s="145">
        <v>8</v>
      </c>
      <c r="N485" s="145">
        <v>72</v>
      </c>
      <c r="O485" s="1">
        <v>35</v>
      </c>
      <c r="P485" s="1">
        <v>5</v>
      </c>
      <c r="Y485" s="147">
        <v>0</v>
      </c>
      <c r="Z485" s="147">
        <v>0</v>
      </c>
      <c r="AA485" s="147">
        <v>0</v>
      </c>
      <c r="AB485" s="147">
        <v>48</v>
      </c>
      <c r="AC485" s="147">
        <v>23.333333333333332</v>
      </c>
      <c r="AD485" s="147">
        <v>3.3333333333333335</v>
      </c>
      <c r="AE485" s="147">
        <v>0</v>
      </c>
      <c r="AF485" s="147">
        <v>0</v>
      </c>
      <c r="AG485" s="147">
        <v>0</v>
      </c>
      <c r="AH485" s="147">
        <v>0</v>
      </c>
      <c r="AI485" s="147">
        <v>0</v>
      </c>
      <c r="AJ485" s="147">
        <v>0</v>
      </c>
      <c r="AK485" s="147">
        <v>0</v>
      </c>
      <c r="AL485" s="147">
        <v>0</v>
      </c>
      <c r="AM485" s="148"/>
      <c r="AN485" s="148"/>
      <c r="AO485" s="148"/>
      <c r="AP485" s="148">
        <v>65.099999999999994</v>
      </c>
      <c r="AQ485" s="1">
        <v>10.5</v>
      </c>
      <c r="AR485" s="1">
        <v>20.2</v>
      </c>
      <c r="AS485" s="148"/>
      <c r="AT485" s="148"/>
      <c r="AU485" s="148"/>
      <c r="AV485" s="148"/>
      <c r="AW485" s="148"/>
      <c r="AX485" s="148"/>
      <c r="BA485" s="149">
        <v>0</v>
      </c>
      <c r="BB485" s="149">
        <v>0</v>
      </c>
      <c r="BC485" s="149">
        <v>0</v>
      </c>
      <c r="BD485" s="149">
        <v>43.4</v>
      </c>
      <c r="BE485" s="149">
        <v>7</v>
      </c>
      <c r="BF485" s="149">
        <v>13.466666666666667</v>
      </c>
      <c r="BG485" s="149">
        <v>0</v>
      </c>
      <c r="BH485" s="149">
        <v>0</v>
      </c>
      <c r="BI485" s="149">
        <v>0</v>
      </c>
      <c r="BJ485" s="149">
        <v>0</v>
      </c>
      <c r="BK485" s="149">
        <v>0</v>
      </c>
      <c r="BL485" s="149">
        <v>0</v>
      </c>
      <c r="BM485" s="149">
        <v>0</v>
      </c>
      <c r="BN485" s="149">
        <v>0</v>
      </c>
    </row>
    <row r="486" spans="1:69">
      <c r="A486" s="1" t="s">
        <v>3166</v>
      </c>
      <c r="B486" s="1" t="s">
        <v>2250</v>
      </c>
      <c r="C486" s="1" t="s">
        <v>5209</v>
      </c>
      <c r="D486" s="1" t="s">
        <v>5158</v>
      </c>
      <c r="E486" s="145">
        <v>37451</v>
      </c>
      <c r="F486" s="145" t="s">
        <v>5227</v>
      </c>
      <c r="G486" s="146">
        <v>39814</v>
      </c>
      <c r="H486" s="146">
        <v>40178</v>
      </c>
      <c r="I486" s="145">
        <v>2009</v>
      </c>
      <c r="J486" s="145">
        <v>12</v>
      </c>
      <c r="K486" s="145">
        <v>14</v>
      </c>
      <c r="M486" s="145">
        <v>44</v>
      </c>
      <c r="S486" s="145">
        <v>8</v>
      </c>
      <c r="Y486" s="147">
        <v>14</v>
      </c>
      <c r="Z486" s="147">
        <v>0</v>
      </c>
      <c r="AA486" s="147">
        <v>44</v>
      </c>
      <c r="AB486" s="147">
        <v>0</v>
      </c>
      <c r="AC486" s="147">
        <v>0</v>
      </c>
      <c r="AD486" s="147">
        <v>0</v>
      </c>
      <c r="AE486" s="147">
        <v>0</v>
      </c>
      <c r="AF486" s="147">
        <v>0</v>
      </c>
      <c r="AG486" s="147">
        <v>8</v>
      </c>
      <c r="AH486" s="147">
        <v>0</v>
      </c>
      <c r="AI486" s="147">
        <v>0</v>
      </c>
      <c r="AJ486" s="147">
        <v>0</v>
      </c>
      <c r="AK486" s="147">
        <v>0</v>
      </c>
      <c r="AL486" s="147">
        <v>0</v>
      </c>
      <c r="AM486" s="148">
        <v>14.5</v>
      </c>
      <c r="AN486" s="148"/>
      <c r="AO486" s="148">
        <v>45.2</v>
      </c>
      <c r="AP486" s="148"/>
      <c r="AQ486" s="148"/>
      <c r="AR486" s="148"/>
      <c r="AS486" s="148"/>
      <c r="AT486" s="148"/>
      <c r="AU486" s="148">
        <v>8</v>
      </c>
      <c r="AV486" s="148"/>
      <c r="AW486" s="148"/>
      <c r="AX486" s="148"/>
      <c r="BA486" s="149">
        <v>14.5</v>
      </c>
      <c r="BB486" s="149">
        <v>0</v>
      </c>
      <c r="BC486" s="149">
        <v>45.2</v>
      </c>
      <c r="BD486" s="149">
        <v>0</v>
      </c>
      <c r="BE486" s="149">
        <v>0</v>
      </c>
      <c r="BF486" s="149">
        <v>0</v>
      </c>
      <c r="BG486" s="149">
        <v>0</v>
      </c>
      <c r="BH486" s="149">
        <v>0</v>
      </c>
      <c r="BI486" s="149">
        <v>8</v>
      </c>
      <c r="BJ486" s="149">
        <v>0</v>
      </c>
      <c r="BK486" s="149">
        <v>0</v>
      </c>
      <c r="BL486" s="149">
        <v>0</v>
      </c>
      <c r="BM486" s="149">
        <v>0</v>
      </c>
      <c r="BN486" s="149">
        <v>0</v>
      </c>
      <c r="BO486" s="144">
        <v>2</v>
      </c>
      <c r="BP486" s="144" t="s">
        <v>5219</v>
      </c>
    </row>
    <row r="487" spans="1:69">
      <c r="A487" s="1" t="s">
        <v>4617</v>
      </c>
      <c r="B487" s="1" t="s">
        <v>2250</v>
      </c>
      <c r="C487" s="1" t="s">
        <v>5209</v>
      </c>
      <c r="D487" s="1" t="s">
        <v>5158</v>
      </c>
      <c r="E487" s="145">
        <v>37452</v>
      </c>
      <c r="F487" s="145">
        <v>1</v>
      </c>
      <c r="G487" s="146">
        <v>39814</v>
      </c>
      <c r="H487" s="146">
        <v>40178</v>
      </c>
      <c r="I487" s="145">
        <v>2009</v>
      </c>
      <c r="J487" s="145">
        <v>12</v>
      </c>
      <c r="K487" s="145">
        <v>24</v>
      </c>
      <c r="M487" s="145">
        <v>44</v>
      </c>
      <c r="Y487" s="147">
        <v>24</v>
      </c>
      <c r="Z487" s="147">
        <v>0</v>
      </c>
      <c r="AA487" s="147">
        <v>44</v>
      </c>
      <c r="AB487" s="147">
        <v>0</v>
      </c>
      <c r="AC487" s="147">
        <v>0</v>
      </c>
      <c r="AD487" s="147">
        <v>0</v>
      </c>
      <c r="AE487" s="147">
        <v>0</v>
      </c>
      <c r="AF487" s="147">
        <v>0</v>
      </c>
      <c r="AG487" s="147">
        <v>0</v>
      </c>
      <c r="AH487" s="147">
        <v>0</v>
      </c>
      <c r="AI487" s="147">
        <v>0</v>
      </c>
      <c r="AJ487" s="147">
        <v>0</v>
      </c>
      <c r="AK487" s="147">
        <v>0</v>
      </c>
      <c r="AL487" s="147">
        <v>0</v>
      </c>
      <c r="AM487" s="148">
        <v>25.2</v>
      </c>
      <c r="AN487" s="148"/>
      <c r="AO487" s="148">
        <v>43.6</v>
      </c>
      <c r="AP487" s="148"/>
      <c r="AQ487" s="148"/>
      <c r="AR487" s="148"/>
      <c r="AS487" s="148"/>
      <c r="AT487" s="148"/>
      <c r="AU487" s="148"/>
      <c r="AV487" s="148"/>
      <c r="AW487" s="148"/>
      <c r="AX487" s="148"/>
      <c r="BA487" s="149">
        <v>25.2</v>
      </c>
      <c r="BB487" s="149">
        <v>0</v>
      </c>
      <c r="BC487" s="149">
        <v>43.6</v>
      </c>
      <c r="BD487" s="149">
        <v>0</v>
      </c>
      <c r="BE487" s="149">
        <v>0</v>
      </c>
      <c r="BF487" s="149">
        <v>0</v>
      </c>
      <c r="BG487" s="149">
        <v>0</v>
      </c>
      <c r="BH487" s="149">
        <v>0</v>
      </c>
      <c r="BI487" s="149">
        <v>0</v>
      </c>
      <c r="BJ487" s="149">
        <v>0</v>
      </c>
      <c r="BK487" s="149">
        <v>0</v>
      </c>
      <c r="BL487" s="149">
        <v>0</v>
      </c>
      <c r="BM487" s="149">
        <v>0</v>
      </c>
      <c r="BN487" s="149">
        <v>0</v>
      </c>
    </row>
    <row r="488" spans="1:69">
      <c r="A488" s="1" t="s">
        <v>2939</v>
      </c>
      <c r="B488" s="1" t="s">
        <v>2250</v>
      </c>
      <c r="C488" s="1" t="s">
        <v>5209</v>
      </c>
      <c r="D488" s="1" t="s">
        <v>5158</v>
      </c>
      <c r="E488" s="145">
        <v>37456</v>
      </c>
      <c r="F488" s="145" t="s">
        <v>4706</v>
      </c>
      <c r="G488" s="146">
        <v>39814</v>
      </c>
      <c r="H488" s="146">
        <v>39933</v>
      </c>
      <c r="I488" s="145">
        <v>2009</v>
      </c>
      <c r="J488" s="145">
        <v>4</v>
      </c>
      <c r="K488" s="145">
        <v>36</v>
      </c>
      <c r="M488" s="145">
        <v>40</v>
      </c>
      <c r="Y488" s="147">
        <v>12</v>
      </c>
      <c r="Z488" s="147">
        <v>0</v>
      </c>
      <c r="AA488" s="147">
        <v>13.333333333333334</v>
      </c>
      <c r="AB488" s="147">
        <v>0</v>
      </c>
      <c r="AC488" s="147">
        <v>0</v>
      </c>
      <c r="AD488" s="147">
        <v>0</v>
      </c>
      <c r="AE488" s="147">
        <v>0</v>
      </c>
      <c r="AF488" s="147">
        <v>0</v>
      </c>
      <c r="AG488" s="147">
        <v>0</v>
      </c>
      <c r="AH488" s="147">
        <v>0</v>
      </c>
      <c r="AI488" s="147">
        <v>0</v>
      </c>
      <c r="AJ488" s="147">
        <v>0</v>
      </c>
      <c r="AK488" s="147">
        <v>0</v>
      </c>
      <c r="AL488" s="147">
        <v>0</v>
      </c>
      <c r="AM488" s="148">
        <v>37.6</v>
      </c>
      <c r="AN488" s="148"/>
      <c r="AO488" s="148">
        <v>33.9</v>
      </c>
      <c r="AP488" s="148"/>
      <c r="AQ488" s="148"/>
      <c r="AR488" s="148"/>
      <c r="AS488" s="148"/>
      <c r="AT488" s="148"/>
      <c r="AU488" s="148"/>
      <c r="AV488" s="148"/>
      <c r="AW488" s="148"/>
      <c r="AX488" s="148"/>
      <c r="BA488" s="149">
        <v>12.533333333333333</v>
      </c>
      <c r="BB488" s="149">
        <v>0</v>
      </c>
      <c r="BC488" s="149">
        <v>11.3</v>
      </c>
      <c r="BD488" s="149">
        <v>0</v>
      </c>
      <c r="BE488" s="149">
        <v>0</v>
      </c>
      <c r="BF488" s="149">
        <v>0</v>
      </c>
      <c r="BG488" s="149">
        <v>0</v>
      </c>
      <c r="BH488" s="149">
        <v>0</v>
      </c>
      <c r="BI488" s="149">
        <v>0</v>
      </c>
      <c r="BJ488" s="149">
        <v>0</v>
      </c>
      <c r="BK488" s="149">
        <v>0</v>
      </c>
      <c r="BL488" s="149">
        <v>0</v>
      </c>
      <c r="BM488" s="149">
        <v>0</v>
      </c>
      <c r="BN488" s="149">
        <v>0</v>
      </c>
    </row>
    <row r="489" spans="1:69">
      <c r="A489" s="1" t="s">
        <v>2939</v>
      </c>
      <c r="B489" s="1" t="s">
        <v>2250</v>
      </c>
      <c r="C489" s="1" t="s">
        <v>5209</v>
      </c>
      <c r="D489" s="1" t="s">
        <v>5158</v>
      </c>
      <c r="E489" s="145">
        <v>37456</v>
      </c>
      <c r="F489" s="145" t="s">
        <v>4713</v>
      </c>
      <c r="G489" s="146">
        <v>39934</v>
      </c>
      <c r="H489" s="146">
        <v>39964</v>
      </c>
      <c r="I489" s="145">
        <v>2009</v>
      </c>
      <c r="J489" s="145">
        <v>1</v>
      </c>
      <c r="K489" s="145">
        <v>39</v>
      </c>
      <c r="M489" s="145">
        <v>40</v>
      </c>
      <c r="Y489" s="147">
        <v>3.25</v>
      </c>
      <c r="Z489" s="147">
        <v>0</v>
      </c>
      <c r="AA489" s="147">
        <v>3.3333333333333335</v>
      </c>
      <c r="AB489" s="147">
        <v>0</v>
      </c>
      <c r="AC489" s="147">
        <v>0</v>
      </c>
      <c r="AD489" s="147">
        <v>0</v>
      </c>
      <c r="AE489" s="147">
        <v>0</v>
      </c>
      <c r="AF489" s="147">
        <v>0</v>
      </c>
      <c r="AG489" s="147">
        <v>0</v>
      </c>
      <c r="AH489" s="147">
        <v>0</v>
      </c>
      <c r="AI489" s="147">
        <v>0</v>
      </c>
      <c r="AJ489" s="147">
        <v>0</v>
      </c>
      <c r="AK489" s="147">
        <v>0</v>
      </c>
      <c r="AL489" s="147">
        <v>0</v>
      </c>
      <c r="AM489" s="148">
        <v>40.6</v>
      </c>
      <c r="AN489" s="148"/>
      <c r="AO489" s="148">
        <v>33.9</v>
      </c>
      <c r="AP489" s="148"/>
      <c r="AQ489" s="148"/>
      <c r="AR489" s="148"/>
      <c r="AS489" s="148"/>
      <c r="AT489" s="148"/>
      <c r="AU489" s="148"/>
      <c r="AV489" s="148"/>
      <c r="AW489" s="148"/>
      <c r="AX489" s="148"/>
      <c r="BA489" s="149">
        <v>3.3833333333333333</v>
      </c>
      <c r="BB489" s="149">
        <v>0</v>
      </c>
      <c r="BC489" s="149">
        <v>2.8250000000000002</v>
      </c>
      <c r="BD489" s="149">
        <v>0</v>
      </c>
      <c r="BE489" s="149">
        <v>0</v>
      </c>
      <c r="BF489" s="149">
        <v>0</v>
      </c>
      <c r="BG489" s="149">
        <v>0</v>
      </c>
      <c r="BH489" s="149">
        <v>0</v>
      </c>
      <c r="BI489" s="149">
        <v>0</v>
      </c>
      <c r="BJ489" s="149">
        <v>0</v>
      </c>
      <c r="BK489" s="149">
        <v>0</v>
      </c>
      <c r="BL489" s="149">
        <v>0</v>
      </c>
      <c r="BM489" s="149">
        <v>0</v>
      </c>
      <c r="BN489" s="149">
        <v>0</v>
      </c>
      <c r="BO489" s="144">
        <v>3</v>
      </c>
      <c r="BP489" s="144" t="s">
        <v>5187</v>
      </c>
    </row>
    <row r="490" spans="1:69">
      <c r="A490" s="1" t="s">
        <v>2939</v>
      </c>
      <c r="B490" s="1" t="s">
        <v>2250</v>
      </c>
      <c r="C490" s="1" t="s">
        <v>5209</v>
      </c>
      <c r="D490" s="1" t="s">
        <v>5158</v>
      </c>
      <c r="E490" s="145">
        <v>37456</v>
      </c>
      <c r="F490" s="145" t="s">
        <v>4713</v>
      </c>
      <c r="G490" s="146">
        <v>39965</v>
      </c>
      <c r="H490" s="146">
        <v>40178</v>
      </c>
      <c r="I490" s="145">
        <v>2009</v>
      </c>
      <c r="J490" s="145">
        <v>7</v>
      </c>
      <c r="K490" s="145">
        <v>42</v>
      </c>
      <c r="M490" s="145">
        <v>40</v>
      </c>
      <c r="Y490" s="147">
        <v>24.5</v>
      </c>
      <c r="Z490" s="147">
        <v>0</v>
      </c>
      <c r="AA490" s="147">
        <v>23.333333333333332</v>
      </c>
      <c r="AB490" s="147">
        <v>0</v>
      </c>
      <c r="AC490" s="147">
        <v>0</v>
      </c>
      <c r="AD490" s="147">
        <v>0</v>
      </c>
      <c r="AE490" s="147">
        <v>0</v>
      </c>
      <c r="AF490" s="147">
        <v>0</v>
      </c>
      <c r="AG490" s="147">
        <v>0</v>
      </c>
      <c r="AH490" s="147">
        <v>0</v>
      </c>
      <c r="AI490" s="147">
        <v>0</v>
      </c>
      <c r="AJ490" s="147">
        <v>0</v>
      </c>
      <c r="AK490" s="147">
        <v>0</v>
      </c>
      <c r="AL490" s="147">
        <v>0</v>
      </c>
      <c r="AM490" s="148">
        <v>43.6</v>
      </c>
      <c r="AN490" s="148"/>
      <c r="AO490" s="148">
        <v>33.9</v>
      </c>
      <c r="AP490" s="148"/>
      <c r="AQ490" s="148"/>
      <c r="AR490" s="148"/>
      <c r="AS490" s="148"/>
      <c r="AT490" s="148"/>
      <c r="AU490" s="148"/>
      <c r="AV490" s="148"/>
      <c r="AW490" s="148"/>
      <c r="AX490" s="148"/>
      <c r="BA490" s="149">
        <v>25.433333333333334</v>
      </c>
      <c r="BB490" s="149">
        <v>0</v>
      </c>
      <c r="BC490" s="149">
        <v>19.774999999999999</v>
      </c>
      <c r="BD490" s="149">
        <v>0</v>
      </c>
      <c r="BE490" s="149">
        <v>0</v>
      </c>
      <c r="BF490" s="149">
        <v>0</v>
      </c>
      <c r="BG490" s="149">
        <v>0</v>
      </c>
      <c r="BH490" s="149">
        <v>0</v>
      </c>
      <c r="BI490" s="149">
        <v>0</v>
      </c>
      <c r="BJ490" s="149">
        <v>0</v>
      </c>
      <c r="BK490" s="149">
        <v>0</v>
      </c>
      <c r="BL490" s="149">
        <v>0</v>
      </c>
      <c r="BM490" s="149">
        <v>0</v>
      </c>
      <c r="BN490" s="149">
        <v>0</v>
      </c>
      <c r="BO490" s="144">
        <v>3</v>
      </c>
      <c r="BP490" s="144" t="s">
        <v>4715</v>
      </c>
    </row>
    <row r="491" spans="1:69">
      <c r="A491" s="1" t="s">
        <v>3583</v>
      </c>
      <c r="B491" s="1" t="s">
        <v>2250</v>
      </c>
      <c r="C491" s="1" t="s">
        <v>5209</v>
      </c>
      <c r="D491" s="1" t="s">
        <v>5158</v>
      </c>
      <c r="E491" s="145">
        <v>37457</v>
      </c>
      <c r="F491" s="145">
        <v>1</v>
      </c>
      <c r="G491" s="146">
        <v>39814</v>
      </c>
      <c r="H491" s="146">
        <v>39844</v>
      </c>
      <c r="I491" s="145">
        <v>2009</v>
      </c>
      <c r="J491" s="145">
        <v>1</v>
      </c>
      <c r="K491" s="145">
        <v>36</v>
      </c>
      <c r="M491" s="145">
        <v>44</v>
      </c>
      <c r="N491" s="145">
        <v>44</v>
      </c>
      <c r="Y491" s="147">
        <v>3</v>
      </c>
      <c r="Z491" s="147">
        <v>0</v>
      </c>
      <c r="AA491" s="147">
        <v>3.6666666666666665</v>
      </c>
      <c r="AB491" s="147">
        <v>3.6666666666666665</v>
      </c>
      <c r="AC491" s="147">
        <v>0</v>
      </c>
      <c r="AD491" s="147">
        <v>0</v>
      </c>
      <c r="AE491" s="147">
        <v>0</v>
      </c>
      <c r="AF491" s="147">
        <v>0</v>
      </c>
      <c r="AG491" s="147">
        <v>0</v>
      </c>
      <c r="AH491" s="147">
        <v>0</v>
      </c>
      <c r="AI491" s="147">
        <v>0</v>
      </c>
      <c r="AJ491" s="147">
        <v>0</v>
      </c>
      <c r="AK491" s="147">
        <v>0</v>
      </c>
      <c r="AL491" s="147">
        <v>0</v>
      </c>
      <c r="AM491" s="148">
        <v>39.200000000000003</v>
      </c>
      <c r="AN491" s="148"/>
      <c r="AO491" s="148">
        <v>37.4</v>
      </c>
      <c r="AP491" s="148">
        <v>44</v>
      </c>
      <c r="AQ491" s="148"/>
      <c r="AR491" s="148"/>
      <c r="AS491" s="148"/>
      <c r="AT491" s="148"/>
      <c r="AU491" s="148"/>
      <c r="AV491" s="148"/>
      <c r="AW491" s="148"/>
      <c r="AX491" s="148"/>
      <c r="BA491" s="149">
        <v>3.2666666666666671</v>
      </c>
      <c r="BB491" s="149">
        <v>0</v>
      </c>
      <c r="BC491" s="149">
        <v>3.1166666666666667</v>
      </c>
      <c r="BD491" s="149">
        <v>3.6666666666666665</v>
      </c>
      <c r="BE491" s="149">
        <v>0</v>
      </c>
      <c r="BF491" s="149">
        <v>0</v>
      </c>
      <c r="BG491" s="149">
        <v>0</v>
      </c>
      <c r="BH491" s="149">
        <v>0</v>
      </c>
      <c r="BI491" s="149">
        <v>0</v>
      </c>
      <c r="BJ491" s="149">
        <v>0</v>
      </c>
      <c r="BK491" s="149">
        <v>0</v>
      </c>
      <c r="BL491" s="149">
        <v>0</v>
      </c>
      <c r="BM491" s="149">
        <v>0</v>
      </c>
      <c r="BN491" s="149">
        <v>0</v>
      </c>
    </row>
    <row r="492" spans="1:69">
      <c r="A492" s="1" t="s">
        <v>3583</v>
      </c>
      <c r="B492" s="1" t="s">
        <v>2250</v>
      </c>
      <c r="C492" s="1" t="s">
        <v>5209</v>
      </c>
      <c r="D492" s="1" t="s">
        <v>5158</v>
      </c>
      <c r="E492" s="145">
        <v>37457</v>
      </c>
      <c r="F492" s="145" t="s">
        <v>5160</v>
      </c>
      <c r="G492" s="146">
        <v>39845</v>
      </c>
      <c r="H492" s="146">
        <v>40178</v>
      </c>
      <c r="I492" s="145">
        <v>2009</v>
      </c>
      <c r="J492" s="145">
        <v>11</v>
      </c>
      <c r="K492" s="145">
        <v>42</v>
      </c>
      <c r="M492" s="145">
        <v>44</v>
      </c>
      <c r="N492" s="145">
        <v>44</v>
      </c>
      <c r="Y492" s="147">
        <v>38.5</v>
      </c>
      <c r="Z492" s="147">
        <v>0</v>
      </c>
      <c r="AA492" s="147">
        <v>40.333333333333336</v>
      </c>
      <c r="AB492" s="147">
        <v>40.333333333333336</v>
      </c>
      <c r="AC492" s="147">
        <v>0</v>
      </c>
      <c r="AD492" s="147">
        <v>0</v>
      </c>
      <c r="AE492" s="147">
        <v>0</v>
      </c>
      <c r="AF492" s="147">
        <v>0</v>
      </c>
      <c r="AG492" s="147">
        <v>0</v>
      </c>
      <c r="AH492" s="147">
        <v>0</v>
      </c>
      <c r="AI492" s="147">
        <v>0</v>
      </c>
      <c r="AJ492" s="147">
        <v>0</v>
      </c>
      <c r="AK492" s="147">
        <v>0</v>
      </c>
      <c r="AL492" s="147">
        <v>0</v>
      </c>
      <c r="AM492" s="148">
        <v>45.2</v>
      </c>
      <c r="AN492" s="148"/>
      <c r="AO492" s="148">
        <v>37.4</v>
      </c>
      <c r="AP492" s="148">
        <v>44</v>
      </c>
      <c r="AQ492" s="148"/>
      <c r="AR492" s="148"/>
      <c r="AS492" s="148"/>
      <c r="AT492" s="148"/>
      <c r="AU492" s="148"/>
      <c r="AV492" s="148"/>
      <c r="AW492" s="148"/>
      <c r="AX492" s="148"/>
      <c r="BA492" s="149">
        <v>41.433333333333337</v>
      </c>
      <c r="BB492" s="149">
        <v>0</v>
      </c>
      <c r="BC492" s="149">
        <v>34.283333333333331</v>
      </c>
      <c r="BD492" s="149">
        <v>40.333333333333336</v>
      </c>
      <c r="BE492" s="149">
        <v>0</v>
      </c>
      <c r="BF492" s="149">
        <v>0</v>
      </c>
      <c r="BG492" s="149">
        <v>0</v>
      </c>
      <c r="BH492" s="149">
        <v>0</v>
      </c>
      <c r="BI492" s="149">
        <v>0</v>
      </c>
      <c r="BJ492" s="149">
        <v>0</v>
      </c>
      <c r="BK492" s="149">
        <v>0</v>
      </c>
      <c r="BL492" s="149">
        <v>0</v>
      </c>
      <c r="BM492" s="149">
        <v>0</v>
      </c>
      <c r="BN492" s="149">
        <v>0</v>
      </c>
      <c r="BO492" s="144">
        <v>6</v>
      </c>
      <c r="BP492" s="144" t="s">
        <v>5162</v>
      </c>
    </row>
    <row r="493" spans="1:69">
      <c r="A493" s="1" t="s">
        <v>2130</v>
      </c>
      <c r="B493" s="1" t="s">
        <v>2250</v>
      </c>
      <c r="C493" s="1" t="s">
        <v>5209</v>
      </c>
      <c r="D493" s="1" t="s">
        <v>5158</v>
      </c>
      <c r="E493" s="145">
        <v>37458</v>
      </c>
      <c r="F493" s="145" t="s">
        <v>5160</v>
      </c>
      <c r="G493" s="146">
        <v>39814</v>
      </c>
      <c r="H493" s="146">
        <v>40178</v>
      </c>
      <c r="I493" s="145">
        <v>2009</v>
      </c>
      <c r="J493" s="145">
        <v>12</v>
      </c>
      <c r="K493" s="145">
        <v>28</v>
      </c>
      <c r="M493" s="145">
        <v>44</v>
      </c>
      <c r="Y493" s="147">
        <v>28</v>
      </c>
      <c r="Z493" s="147">
        <v>0</v>
      </c>
      <c r="AA493" s="147">
        <v>44</v>
      </c>
      <c r="AB493" s="147">
        <v>0</v>
      </c>
      <c r="AC493" s="147">
        <v>0</v>
      </c>
      <c r="AD493" s="147">
        <v>0</v>
      </c>
      <c r="AE493" s="147">
        <v>0</v>
      </c>
      <c r="AF493" s="147">
        <v>0</v>
      </c>
      <c r="AG493" s="147">
        <v>0</v>
      </c>
      <c r="AH493" s="147">
        <v>0</v>
      </c>
      <c r="AI493" s="147">
        <v>0</v>
      </c>
      <c r="AJ493" s="147">
        <v>0</v>
      </c>
      <c r="AK493" s="147">
        <v>0</v>
      </c>
      <c r="AL493" s="147">
        <v>0</v>
      </c>
      <c r="AM493" s="148">
        <v>31.1</v>
      </c>
      <c r="AN493" s="148"/>
      <c r="AO493" s="148">
        <v>41.5</v>
      </c>
      <c r="AP493" s="148"/>
      <c r="AQ493" s="148"/>
      <c r="AR493" s="148"/>
      <c r="AS493" s="148"/>
      <c r="AT493" s="148"/>
      <c r="AU493" s="148"/>
      <c r="AV493" s="148"/>
      <c r="AW493" s="148"/>
      <c r="AX493" s="148"/>
      <c r="BA493" s="149">
        <v>31.1</v>
      </c>
      <c r="BB493" s="149">
        <v>0</v>
      </c>
      <c r="BC493" s="149">
        <v>41.5</v>
      </c>
      <c r="BD493" s="149">
        <v>0</v>
      </c>
      <c r="BE493" s="149">
        <v>0</v>
      </c>
      <c r="BF493" s="149">
        <v>0</v>
      </c>
      <c r="BG493" s="149">
        <v>0</v>
      </c>
      <c r="BH493" s="149">
        <v>0</v>
      </c>
      <c r="BI493" s="149">
        <v>0</v>
      </c>
      <c r="BJ493" s="149">
        <v>0</v>
      </c>
      <c r="BK493" s="149">
        <v>0</v>
      </c>
      <c r="BL493" s="149">
        <v>0</v>
      </c>
      <c r="BM493" s="149">
        <v>0</v>
      </c>
      <c r="BN493" s="149">
        <v>0</v>
      </c>
      <c r="BO493" s="144">
        <v>4</v>
      </c>
      <c r="BP493" s="144" t="s">
        <v>5219</v>
      </c>
    </row>
    <row r="494" spans="1:69">
      <c r="A494" s="1" t="s">
        <v>3436</v>
      </c>
      <c r="B494" s="1" t="s">
        <v>2250</v>
      </c>
      <c r="C494" s="1" t="s">
        <v>5209</v>
      </c>
      <c r="D494" s="1" t="s">
        <v>5158</v>
      </c>
      <c r="E494" s="145">
        <v>37459</v>
      </c>
      <c r="F494" s="145" t="s">
        <v>5160</v>
      </c>
      <c r="G494" s="146">
        <v>39814</v>
      </c>
      <c r="H494" s="146">
        <v>40178</v>
      </c>
      <c r="I494" s="145">
        <v>2009</v>
      </c>
      <c r="J494" s="145">
        <v>12</v>
      </c>
      <c r="K494" s="145">
        <v>41</v>
      </c>
      <c r="M494" s="145">
        <v>44</v>
      </c>
      <c r="Y494" s="147">
        <v>41</v>
      </c>
      <c r="Z494" s="147">
        <v>0</v>
      </c>
      <c r="AA494" s="147">
        <v>44</v>
      </c>
      <c r="AB494" s="147">
        <v>0</v>
      </c>
      <c r="AC494" s="147">
        <v>0</v>
      </c>
      <c r="AD494" s="147">
        <v>0</v>
      </c>
      <c r="AE494" s="147">
        <v>0</v>
      </c>
      <c r="AF494" s="147">
        <v>0</v>
      </c>
      <c r="AG494" s="147">
        <v>0</v>
      </c>
      <c r="AH494" s="147">
        <v>0</v>
      </c>
      <c r="AI494" s="147">
        <v>0</v>
      </c>
      <c r="AJ494" s="147">
        <v>0</v>
      </c>
      <c r="AK494" s="147">
        <v>0</v>
      </c>
      <c r="AL494" s="147">
        <v>0</v>
      </c>
      <c r="AM494" s="148">
        <v>40.5</v>
      </c>
      <c r="AN494" s="148"/>
      <c r="AO494" s="148">
        <v>46.7</v>
      </c>
      <c r="AP494" s="148"/>
      <c r="AQ494" s="148"/>
      <c r="AR494" s="148"/>
      <c r="AS494" s="148"/>
      <c r="AT494" s="148"/>
      <c r="AU494" s="148"/>
      <c r="AV494" s="148"/>
      <c r="AW494" s="148"/>
      <c r="AX494" s="148"/>
      <c r="BA494" s="149">
        <v>40.5</v>
      </c>
      <c r="BB494" s="149">
        <v>0</v>
      </c>
      <c r="BC494" s="149">
        <v>46.7</v>
      </c>
      <c r="BD494" s="149">
        <v>0</v>
      </c>
      <c r="BE494" s="149">
        <v>0</v>
      </c>
      <c r="BF494" s="149">
        <v>0</v>
      </c>
      <c r="BG494" s="149">
        <v>0</v>
      </c>
      <c r="BH494" s="149">
        <v>0</v>
      </c>
      <c r="BI494" s="149">
        <v>0</v>
      </c>
      <c r="BJ494" s="149">
        <v>0</v>
      </c>
      <c r="BK494" s="149">
        <v>0</v>
      </c>
      <c r="BL494" s="149">
        <v>0</v>
      </c>
      <c r="BM494" s="149">
        <v>0</v>
      </c>
      <c r="BN494" s="149">
        <v>0</v>
      </c>
      <c r="BO494" s="144">
        <v>5</v>
      </c>
      <c r="BP494" s="144" t="s">
        <v>5172</v>
      </c>
    </row>
    <row r="495" spans="1:69">
      <c r="A495" s="1" t="s">
        <v>4287</v>
      </c>
      <c r="B495" s="1" t="s">
        <v>2250</v>
      </c>
      <c r="C495" s="1" t="s">
        <v>5209</v>
      </c>
      <c r="D495" s="1" t="s">
        <v>5158</v>
      </c>
      <c r="E495" s="145">
        <v>37460</v>
      </c>
      <c r="F495" s="145" t="s">
        <v>4710</v>
      </c>
      <c r="G495" s="146">
        <v>39814</v>
      </c>
      <c r="H495" s="146">
        <v>40178</v>
      </c>
      <c r="I495" s="145">
        <v>2009</v>
      </c>
      <c r="J495" s="145">
        <v>12</v>
      </c>
      <c r="K495" s="145">
        <v>48</v>
      </c>
      <c r="M495" s="145">
        <v>62</v>
      </c>
      <c r="N495" s="155">
        <v>88</v>
      </c>
      <c r="Y495" s="147">
        <v>48</v>
      </c>
      <c r="Z495" s="147">
        <v>0</v>
      </c>
      <c r="AA495" s="147">
        <v>62</v>
      </c>
      <c r="AB495" s="147">
        <v>88</v>
      </c>
      <c r="AC495" s="147">
        <v>0</v>
      </c>
      <c r="AD495" s="147">
        <v>0</v>
      </c>
      <c r="AE495" s="147">
        <v>0</v>
      </c>
      <c r="AF495" s="147">
        <v>0</v>
      </c>
      <c r="AG495" s="147">
        <v>0</v>
      </c>
      <c r="AH495" s="147">
        <v>0</v>
      </c>
      <c r="AI495" s="147">
        <v>0</v>
      </c>
      <c r="AJ495" s="147">
        <v>0</v>
      </c>
      <c r="AK495" s="147">
        <v>0</v>
      </c>
      <c r="AL495" s="147">
        <v>0</v>
      </c>
      <c r="AM495" s="148">
        <v>48</v>
      </c>
      <c r="AN495" s="148"/>
      <c r="AO495" s="148">
        <v>62</v>
      </c>
      <c r="AP495" s="148">
        <v>88</v>
      </c>
      <c r="AQ495" s="148"/>
      <c r="AR495" s="148"/>
      <c r="AS495" s="148"/>
      <c r="AT495" s="148"/>
      <c r="AU495" s="148"/>
      <c r="AV495" s="148"/>
      <c r="AW495" s="148"/>
      <c r="AX495" s="148"/>
      <c r="BA495" s="149">
        <v>48</v>
      </c>
      <c r="BB495" s="149">
        <v>0</v>
      </c>
      <c r="BC495" s="149">
        <v>62</v>
      </c>
      <c r="BD495" s="149">
        <v>88</v>
      </c>
      <c r="BE495" s="149">
        <v>0</v>
      </c>
      <c r="BF495" s="149">
        <v>0</v>
      </c>
      <c r="BG495" s="149">
        <v>0</v>
      </c>
      <c r="BH495" s="149">
        <v>0</v>
      </c>
      <c r="BI495" s="149">
        <v>0</v>
      </c>
      <c r="BJ495" s="149">
        <v>0</v>
      </c>
      <c r="BK495" s="149">
        <v>0</v>
      </c>
      <c r="BL495" s="149">
        <v>0</v>
      </c>
      <c r="BM495" s="149">
        <v>0</v>
      </c>
      <c r="BN495" s="149">
        <v>0</v>
      </c>
      <c r="BQ495" s="1" t="s">
        <v>4716</v>
      </c>
    </row>
    <row r="496" spans="1:69">
      <c r="A496" s="1" t="s">
        <v>2130</v>
      </c>
      <c r="B496" s="1" t="s">
        <v>2250</v>
      </c>
      <c r="C496" s="1" t="s">
        <v>5209</v>
      </c>
      <c r="D496" s="1" t="s">
        <v>5184</v>
      </c>
      <c r="E496" s="145">
        <v>37461</v>
      </c>
      <c r="F496" s="145" t="s">
        <v>5186</v>
      </c>
      <c r="G496" s="146">
        <v>39814</v>
      </c>
      <c r="H496" s="146">
        <v>40178</v>
      </c>
      <c r="I496" s="145">
        <v>2009</v>
      </c>
      <c r="J496" s="145">
        <v>12</v>
      </c>
      <c r="N496" s="145">
        <v>66</v>
      </c>
      <c r="O496" s="1">
        <v>73</v>
      </c>
      <c r="P496" s="1">
        <v>37</v>
      </c>
      <c r="Y496" s="147">
        <v>0</v>
      </c>
      <c r="Z496" s="147">
        <v>0</v>
      </c>
      <c r="AA496" s="147">
        <v>0</v>
      </c>
      <c r="AB496" s="147">
        <v>66</v>
      </c>
      <c r="AC496" s="147">
        <v>73</v>
      </c>
      <c r="AD496" s="147">
        <v>37</v>
      </c>
      <c r="AE496" s="147">
        <v>0</v>
      </c>
      <c r="AF496" s="147">
        <v>0</v>
      </c>
      <c r="AG496" s="147">
        <v>0</v>
      </c>
      <c r="AH496" s="147">
        <v>0</v>
      </c>
      <c r="AI496" s="147">
        <v>0</v>
      </c>
      <c r="AJ496" s="147">
        <v>0</v>
      </c>
      <c r="AK496" s="147">
        <v>0</v>
      </c>
      <c r="AL496" s="147">
        <v>0</v>
      </c>
      <c r="AM496" s="148"/>
      <c r="AN496" s="148"/>
      <c r="AO496" s="148"/>
      <c r="AP496" s="148">
        <v>66</v>
      </c>
      <c r="AQ496" s="1">
        <v>43.2</v>
      </c>
      <c r="AR496" s="1">
        <v>69.2</v>
      </c>
      <c r="AS496" s="148"/>
      <c r="AT496" s="148"/>
      <c r="AU496" s="148"/>
      <c r="AV496" s="148"/>
      <c r="AW496" s="148"/>
      <c r="AX496" s="148"/>
      <c r="BA496" s="149">
        <v>0</v>
      </c>
      <c r="BB496" s="149">
        <v>0</v>
      </c>
      <c r="BC496" s="149">
        <v>0</v>
      </c>
      <c r="BD496" s="149">
        <v>66</v>
      </c>
      <c r="BE496" s="149">
        <v>43.2</v>
      </c>
      <c r="BF496" s="149">
        <v>69.2</v>
      </c>
      <c r="BG496" s="149">
        <v>0</v>
      </c>
      <c r="BH496" s="149">
        <v>0</v>
      </c>
      <c r="BI496" s="149">
        <v>0</v>
      </c>
      <c r="BJ496" s="149">
        <v>0</v>
      </c>
      <c r="BK496" s="149">
        <v>0</v>
      </c>
      <c r="BL496" s="149">
        <v>0</v>
      </c>
      <c r="BM496" s="149">
        <v>0</v>
      </c>
      <c r="BN496" s="149">
        <v>0</v>
      </c>
    </row>
    <row r="497" spans="1:68">
      <c r="A497" s="1" t="s">
        <v>2130</v>
      </c>
      <c r="B497" s="1" t="s">
        <v>2250</v>
      </c>
      <c r="C497" s="1" t="s">
        <v>5209</v>
      </c>
      <c r="D497" s="1" t="s">
        <v>5158</v>
      </c>
      <c r="E497" s="145">
        <v>37462</v>
      </c>
      <c r="F497" s="145">
        <v>1</v>
      </c>
      <c r="G497" s="146">
        <v>39814</v>
      </c>
      <c r="H497" s="146">
        <v>39844</v>
      </c>
      <c r="I497" s="145">
        <v>2009</v>
      </c>
      <c r="J497" s="145">
        <v>1</v>
      </c>
      <c r="K497" s="145">
        <v>36</v>
      </c>
      <c r="M497" s="145">
        <v>66</v>
      </c>
      <c r="N497" s="145">
        <v>30</v>
      </c>
      <c r="Y497" s="147">
        <v>3</v>
      </c>
      <c r="Z497" s="147">
        <v>0</v>
      </c>
      <c r="AA497" s="147">
        <v>5.5</v>
      </c>
      <c r="AB497" s="147">
        <v>2.5</v>
      </c>
      <c r="AC497" s="147">
        <v>0</v>
      </c>
      <c r="AD497" s="147">
        <v>0</v>
      </c>
      <c r="AE497" s="147">
        <v>0</v>
      </c>
      <c r="AF497" s="147">
        <v>0</v>
      </c>
      <c r="AG497" s="147">
        <v>0</v>
      </c>
      <c r="AH497" s="147">
        <v>0</v>
      </c>
      <c r="AI497" s="147">
        <v>0</v>
      </c>
      <c r="AJ497" s="147">
        <v>0</v>
      </c>
      <c r="AK497" s="147">
        <v>0</v>
      </c>
      <c r="AL497" s="147">
        <v>0</v>
      </c>
      <c r="AM497" s="148">
        <v>43</v>
      </c>
      <c r="AN497" s="148"/>
      <c r="AO497" s="148">
        <v>49</v>
      </c>
      <c r="AP497" s="148">
        <v>30</v>
      </c>
      <c r="AQ497" s="148"/>
      <c r="AR497" s="148"/>
      <c r="AS497" s="148"/>
      <c r="AT497" s="148"/>
      <c r="AU497" s="148"/>
      <c r="AV497" s="148"/>
      <c r="AW497" s="148"/>
      <c r="AX497" s="148"/>
      <c r="BA497" s="149">
        <v>3.5833333333333335</v>
      </c>
      <c r="BB497" s="149">
        <v>0</v>
      </c>
      <c r="BC497" s="149">
        <v>4.083333333333333</v>
      </c>
      <c r="BD497" s="149">
        <v>2.5</v>
      </c>
      <c r="BE497" s="149">
        <v>0</v>
      </c>
      <c r="BF497" s="149">
        <v>0</v>
      </c>
      <c r="BG497" s="149">
        <v>0</v>
      </c>
      <c r="BH497" s="149">
        <v>0</v>
      </c>
      <c r="BI497" s="149">
        <v>0</v>
      </c>
      <c r="BJ497" s="149">
        <v>0</v>
      </c>
      <c r="BK497" s="149">
        <v>0</v>
      </c>
      <c r="BL497" s="149">
        <v>0</v>
      </c>
      <c r="BM497" s="149">
        <v>0</v>
      </c>
      <c r="BN497" s="149">
        <v>0</v>
      </c>
    </row>
    <row r="498" spans="1:68">
      <c r="A498" s="1" t="s">
        <v>2130</v>
      </c>
      <c r="B498" s="1" t="s">
        <v>2250</v>
      </c>
      <c r="C498" s="1" t="s">
        <v>5209</v>
      </c>
      <c r="D498" s="1" t="s">
        <v>5158</v>
      </c>
      <c r="E498" s="145">
        <v>37462</v>
      </c>
      <c r="F498" s="145" t="s">
        <v>5160</v>
      </c>
      <c r="G498" s="146">
        <v>39845</v>
      </c>
      <c r="H498" s="146">
        <v>40178</v>
      </c>
      <c r="I498" s="145">
        <v>2009</v>
      </c>
      <c r="J498" s="145">
        <v>11</v>
      </c>
      <c r="K498" s="145">
        <v>42</v>
      </c>
      <c r="M498" s="145">
        <v>66</v>
      </c>
      <c r="N498" s="145">
        <v>30</v>
      </c>
      <c r="Y498" s="147">
        <v>38.5</v>
      </c>
      <c r="Z498" s="147">
        <v>0</v>
      </c>
      <c r="AA498" s="147">
        <v>60.5</v>
      </c>
      <c r="AB498" s="147">
        <v>27.5</v>
      </c>
      <c r="AC498" s="147">
        <v>0</v>
      </c>
      <c r="AD498" s="147">
        <v>0</v>
      </c>
      <c r="AE498" s="147">
        <v>0</v>
      </c>
      <c r="AF498" s="147">
        <v>0</v>
      </c>
      <c r="AG498" s="147">
        <v>0</v>
      </c>
      <c r="AH498" s="147">
        <v>0</v>
      </c>
      <c r="AI498" s="147">
        <v>0</v>
      </c>
      <c r="AJ498" s="147">
        <v>0</v>
      </c>
      <c r="AK498" s="147">
        <v>0</v>
      </c>
      <c r="AL498" s="147">
        <v>0</v>
      </c>
      <c r="AM498" s="148">
        <v>49</v>
      </c>
      <c r="AN498" s="148"/>
      <c r="AO498" s="148">
        <v>49</v>
      </c>
      <c r="AP498" s="148">
        <v>30</v>
      </c>
      <c r="AQ498" s="148"/>
      <c r="AR498" s="148"/>
      <c r="AS498" s="148"/>
      <c r="AT498" s="148"/>
      <c r="AU498" s="148"/>
      <c r="AV498" s="148"/>
      <c r="AW498" s="148"/>
      <c r="AX498" s="148"/>
      <c r="BA498" s="149">
        <v>44.916666666666664</v>
      </c>
      <c r="BB498" s="149">
        <v>0</v>
      </c>
      <c r="BC498" s="149">
        <v>44.916666666666664</v>
      </c>
      <c r="BD498" s="149">
        <v>27.5</v>
      </c>
      <c r="BE498" s="149">
        <v>0</v>
      </c>
      <c r="BF498" s="149">
        <v>0</v>
      </c>
      <c r="BG498" s="149">
        <v>0</v>
      </c>
      <c r="BH498" s="149">
        <v>0</v>
      </c>
      <c r="BI498" s="149">
        <v>0</v>
      </c>
      <c r="BJ498" s="149">
        <v>0</v>
      </c>
      <c r="BK498" s="149">
        <v>0</v>
      </c>
      <c r="BL498" s="149">
        <v>0</v>
      </c>
      <c r="BM498" s="149">
        <v>0</v>
      </c>
      <c r="BN498" s="149">
        <v>0</v>
      </c>
      <c r="BO498" s="144">
        <v>6</v>
      </c>
      <c r="BP498" s="144" t="s">
        <v>5162</v>
      </c>
    </row>
    <row r="499" spans="1:68">
      <c r="A499" s="1" t="s">
        <v>4617</v>
      </c>
      <c r="B499" s="1" t="s">
        <v>2250</v>
      </c>
      <c r="C499" s="1" t="s">
        <v>5209</v>
      </c>
      <c r="D499" s="1" t="s">
        <v>5158</v>
      </c>
      <c r="E499" s="145">
        <v>37464</v>
      </c>
      <c r="F499" s="145">
        <v>1</v>
      </c>
      <c r="G499" s="146">
        <v>39814</v>
      </c>
      <c r="H499" s="146">
        <v>40178</v>
      </c>
      <c r="I499" s="145">
        <v>2009</v>
      </c>
      <c r="J499" s="145">
        <v>12</v>
      </c>
      <c r="K499" s="145">
        <v>35</v>
      </c>
      <c r="M499" s="145">
        <v>44</v>
      </c>
      <c r="Y499" s="147">
        <v>35</v>
      </c>
      <c r="Z499" s="147">
        <v>0</v>
      </c>
      <c r="AA499" s="147">
        <v>44</v>
      </c>
      <c r="AB499" s="147">
        <v>0</v>
      </c>
      <c r="AC499" s="147">
        <v>0</v>
      </c>
      <c r="AD499" s="147">
        <v>0</v>
      </c>
      <c r="AE499" s="147">
        <v>0</v>
      </c>
      <c r="AF499" s="147">
        <v>0</v>
      </c>
      <c r="AG499" s="147">
        <v>0</v>
      </c>
      <c r="AH499" s="147">
        <v>0</v>
      </c>
      <c r="AI499" s="147">
        <v>0</v>
      </c>
      <c r="AJ499" s="147">
        <v>0</v>
      </c>
      <c r="AK499" s="147">
        <v>0</v>
      </c>
      <c r="AL499" s="147">
        <v>0</v>
      </c>
      <c r="AM499" s="148">
        <v>39.4</v>
      </c>
      <c r="AN499" s="148"/>
      <c r="AO499" s="148">
        <v>39</v>
      </c>
      <c r="AP499" s="148"/>
      <c r="AQ499" s="148"/>
      <c r="AR499" s="148"/>
      <c r="AS499" s="148"/>
      <c r="AT499" s="148"/>
      <c r="AU499" s="148"/>
      <c r="AV499" s="148"/>
      <c r="AW499" s="148"/>
      <c r="AX499" s="148"/>
      <c r="BA499" s="149">
        <v>39.4</v>
      </c>
      <c r="BB499" s="149">
        <v>0</v>
      </c>
      <c r="BC499" s="149">
        <v>39</v>
      </c>
      <c r="BD499" s="149">
        <v>0</v>
      </c>
      <c r="BE499" s="149">
        <v>0</v>
      </c>
      <c r="BF499" s="149">
        <v>0</v>
      </c>
      <c r="BG499" s="149">
        <v>0</v>
      </c>
      <c r="BH499" s="149">
        <v>0</v>
      </c>
      <c r="BI499" s="149">
        <v>0</v>
      </c>
      <c r="BJ499" s="149">
        <v>0</v>
      </c>
      <c r="BK499" s="149">
        <v>0</v>
      </c>
      <c r="BL499" s="149">
        <v>0</v>
      </c>
      <c r="BM499" s="149">
        <v>0</v>
      </c>
      <c r="BN499" s="149">
        <v>0</v>
      </c>
    </row>
    <row r="500" spans="1:68">
      <c r="A500" s="1" t="s">
        <v>3583</v>
      </c>
      <c r="B500" s="1" t="s">
        <v>2250</v>
      </c>
      <c r="C500" s="1" t="s">
        <v>5209</v>
      </c>
      <c r="D500" s="1" t="s">
        <v>5158</v>
      </c>
      <c r="E500" s="145">
        <v>37465</v>
      </c>
      <c r="F500" s="145" t="s">
        <v>5160</v>
      </c>
      <c r="G500" s="146">
        <v>39814</v>
      </c>
      <c r="H500" s="146">
        <v>40178</v>
      </c>
      <c r="I500" s="145">
        <v>2009</v>
      </c>
      <c r="J500" s="145">
        <v>12</v>
      </c>
      <c r="K500" s="145">
        <v>60</v>
      </c>
      <c r="M500" s="145">
        <v>40</v>
      </c>
      <c r="Y500" s="147">
        <v>60</v>
      </c>
      <c r="Z500" s="147">
        <v>0</v>
      </c>
      <c r="AA500" s="147">
        <v>40</v>
      </c>
      <c r="AB500" s="147">
        <v>0</v>
      </c>
      <c r="AC500" s="147">
        <v>0</v>
      </c>
      <c r="AD500" s="147">
        <v>0</v>
      </c>
      <c r="AE500" s="147">
        <v>0</v>
      </c>
      <c r="AF500" s="147">
        <v>0</v>
      </c>
      <c r="AG500" s="147">
        <v>0</v>
      </c>
      <c r="AH500" s="147">
        <v>0</v>
      </c>
      <c r="AI500" s="147">
        <v>0</v>
      </c>
      <c r="AJ500" s="147">
        <v>0</v>
      </c>
      <c r="AK500" s="147">
        <v>0</v>
      </c>
      <c r="AL500" s="147">
        <v>0</v>
      </c>
      <c r="AM500" s="148">
        <v>60</v>
      </c>
      <c r="AN500" s="148"/>
      <c r="AO500" s="148">
        <v>32.4</v>
      </c>
      <c r="AP500" s="148"/>
      <c r="AQ500" s="148"/>
      <c r="AR500" s="148"/>
      <c r="AS500" s="148"/>
      <c r="AT500" s="148"/>
      <c r="AU500" s="148"/>
      <c r="AV500" s="148"/>
      <c r="AW500" s="148"/>
      <c r="AX500" s="148"/>
      <c r="BA500" s="149">
        <v>60</v>
      </c>
      <c r="BB500" s="149">
        <v>0</v>
      </c>
      <c r="BC500" s="149">
        <v>32.4</v>
      </c>
      <c r="BD500" s="149">
        <v>0</v>
      </c>
      <c r="BE500" s="149">
        <v>0</v>
      </c>
      <c r="BF500" s="149">
        <v>0</v>
      </c>
      <c r="BG500" s="149">
        <v>0</v>
      </c>
      <c r="BH500" s="149">
        <v>0</v>
      </c>
      <c r="BI500" s="149">
        <v>0</v>
      </c>
      <c r="BJ500" s="149">
        <v>0</v>
      </c>
      <c r="BK500" s="149">
        <v>0</v>
      </c>
      <c r="BL500" s="149">
        <v>0</v>
      </c>
      <c r="BM500" s="149">
        <v>0</v>
      </c>
      <c r="BN500" s="149">
        <v>0</v>
      </c>
      <c r="BO500" s="144">
        <v>36</v>
      </c>
      <c r="BP500" s="144" t="s">
        <v>5214</v>
      </c>
    </row>
    <row r="501" spans="1:68">
      <c r="A501" s="1" t="s">
        <v>3166</v>
      </c>
      <c r="B501" s="1" t="s">
        <v>4717</v>
      </c>
      <c r="C501" s="1" t="s">
        <v>5209</v>
      </c>
      <c r="D501" s="1" t="s">
        <v>5184</v>
      </c>
      <c r="E501" s="145">
        <v>37466</v>
      </c>
      <c r="F501" s="145" t="s">
        <v>5186</v>
      </c>
      <c r="G501" s="146">
        <v>39814</v>
      </c>
      <c r="H501" s="146">
        <v>40178</v>
      </c>
      <c r="I501" s="145">
        <v>2009</v>
      </c>
      <c r="J501" s="145">
        <v>12</v>
      </c>
      <c r="N501" s="145">
        <v>148</v>
      </c>
      <c r="O501" s="1">
        <v>60</v>
      </c>
      <c r="P501" s="1">
        <v>10</v>
      </c>
      <c r="Y501" s="147">
        <v>0</v>
      </c>
      <c r="Z501" s="147">
        <v>0</v>
      </c>
      <c r="AA501" s="147">
        <v>0</v>
      </c>
      <c r="AB501" s="147">
        <v>148</v>
      </c>
      <c r="AC501" s="147">
        <v>60</v>
      </c>
      <c r="AD501" s="147">
        <v>10</v>
      </c>
      <c r="AE501" s="147">
        <v>0</v>
      </c>
      <c r="AF501" s="147">
        <v>0</v>
      </c>
      <c r="AG501" s="147">
        <v>0</v>
      </c>
      <c r="AH501" s="147">
        <v>0</v>
      </c>
      <c r="AI501" s="147">
        <v>0</v>
      </c>
      <c r="AJ501" s="147">
        <v>0</v>
      </c>
      <c r="AK501" s="147">
        <v>0</v>
      </c>
      <c r="AL501" s="147">
        <v>0</v>
      </c>
      <c r="AM501" s="148"/>
      <c r="AN501" s="148"/>
      <c r="AO501" s="148"/>
      <c r="AP501" s="148">
        <v>144.80000000000001</v>
      </c>
      <c r="AQ501" s="148">
        <v>25.5</v>
      </c>
      <c r="AR501" s="148">
        <v>46.1</v>
      </c>
      <c r="AS501" s="148"/>
      <c r="AT501" s="148"/>
      <c r="AU501" s="148"/>
      <c r="AV501" s="148"/>
      <c r="AW501" s="148"/>
      <c r="AX501" s="148"/>
      <c r="BA501" s="149">
        <v>0</v>
      </c>
      <c r="BB501" s="149">
        <v>0</v>
      </c>
      <c r="BC501" s="149">
        <v>0</v>
      </c>
      <c r="BD501" s="149">
        <v>144.80000000000001</v>
      </c>
      <c r="BE501" s="149">
        <v>25.5</v>
      </c>
      <c r="BF501" s="149">
        <v>46.1</v>
      </c>
      <c r="BG501" s="149">
        <v>0</v>
      </c>
      <c r="BH501" s="149">
        <v>0</v>
      </c>
      <c r="BI501" s="149">
        <v>0</v>
      </c>
      <c r="BJ501" s="149">
        <v>0</v>
      </c>
      <c r="BK501" s="149">
        <v>0</v>
      </c>
      <c r="BL501" s="149">
        <v>0</v>
      </c>
      <c r="BM501" s="149">
        <v>0</v>
      </c>
      <c r="BN501" s="149">
        <v>0</v>
      </c>
    </row>
    <row r="502" spans="1:68">
      <c r="A502" s="1" t="s">
        <v>4287</v>
      </c>
      <c r="B502" s="1" t="s">
        <v>2250</v>
      </c>
      <c r="C502" s="1" t="s">
        <v>5209</v>
      </c>
      <c r="D502" s="1" t="s">
        <v>5158</v>
      </c>
      <c r="E502" s="145">
        <v>37467</v>
      </c>
      <c r="F502" s="145">
        <v>1</v>
      </c>
      <c r="G502" s="146">
        <v>39814</v>
      </c>
      <c r="H502" s="146">
        <v>40178</v>
      </c>
      <c r="I502" s="145">
        <v>2009</v>
      </c>
      <c r="J502" s="145">
        <v>12</v>
      </c>
      <c r="K502" s="145">
        <v>72</v>
      </c>
      <c r="Y502" s="147">
        <v>72</v>
      </c>
      <c r="Z502" s="147">
        <v>0</v>
      </c>
      <c r="AA502" s="147">
        <v>0</v>
      </c>
      <c r="AB502" s="147">
        <v>0</v>
      </c>
      <c r="AC502" s="147">
        <v>0</v>
      </c>
      <c r="AD502" s="147">
        <v>0</v>
      </c>
      <c r="AE502" s="147">
        <v>0</v>
      </c>
      <c r="AF502" s="147">
        <v>0</v>
      </c>
      <c r="AG502" s="147">
        <v>0</v>
      </c>
      <c r="AH502" s="147">
        <v>0</v>
      </c>
      <c r="AI502" s="147">
        <v>0</v>
      </c>
      <c r="AJ502" s="147">
        <v>0</v>
      </c>
      <c r="AK502" s="147">
        <v>0</v>
      </c>
      <c r="AL502" s="147">
        <v>0</v>
      </c>
      <c r="AM502" s="148">
        <v>70.8</v>
      </c>
      <c r="AN502" s="148"/>
      <c r="AO502" s="148">
        <v>0.2</v>
      </c>
      <c r="AP502" s="148"/>
      <c r="AQ502" s="148"/>
      <c r="AR502" s="148"/>
      <c r="AS502" s="148"/>
      <c r="AT502" s="148"/>
      <c r="AU502" s="148"/>
      <c r="AV502" s="148"/>
      <c r="AW502" s="148"/>
      <c r="AX502" s="1"/>
      <c r="BA502" s="149">
        <v>70.8</v>
      </c>
      <c r="BB502" s="149">
        <v>0</v>
      </c>
      <c r="BC502" s="149">
        <v>0.2</v>
      </c>
      <c r="BD502" s="149">
        <v>0</v>
      </c>
      <c r="BE502" s="149">
        <v>0</v>
      </c>
      <c r="BF502" s="149">
        <v>0</v>
      </c>
      <c r="BG502" s="149">
        <v>0</v>
      </c>
      <c r="BH502" s="149">
        <v>0</v>
      </c>
      <c r="BI502" s="149">
        <v>0</v>
      </c>
      <c r="BJ502" s="149">
        <v>0</v>
      </c>
      <c r="BK502" s="149">
        <v>0</v>
      </c>
      <c r="BL502" s="149">
        <v>0</v>
      </c>
      <c r="BM502" s="149">
        <v>0</v>
      </c>
      <c r="BN502" s="149">
        <v>0</v>
      </c>
    </row>
    <row r="503" spans="1:68">
      <c r="A503" s="1" t="s">
        <v>4617</v>
      </c>
      <c r="B503" s="1" t="s">
        <v>2250</v>
      </c>
      <c r="C503" s="1" t="s">
        <v>5209</v>
      </c>
      <c r="D503" s="1" t="s">
        <v>5184</v>
      </c>
      <c r="E503" s="145">
        <v>37468</v>
      </c>
      <c r="F503" s="145" t="s">
        <v>5185</v>
      </c>
      <c r="G503" s="146">
        <v>39814</v>
      </c>
      <c r="H503" s="146">
        <v>40025</v>
      </c>
      <c r="I503" s="145">
        <v>2009</v>
      </c>
      <c r="J503" s="145">
        <v>7</v>
      </c>
      <c r="N503" s="145">
        <v>82</v>
      </c>
      <c r="O503" s="1">
        <v>53</v>
      </c>
      <c r="P503" s="1">
        <v>51</v>
      </c>
      <c r="Q503" s="1">
        <v>40</v>
      </c>
      <c r="Y503" s="147">
        <v>0</v>
      </c>
      <c r="Z503" s="147">
        <v>0</v>
      </c>
      <c r="AA503" s="147">
        <v>0</v>
      </c>
      <c r="AB503" s="147">
        <v>47.833333333333336</v>
      </c>
      <c r="AC503" s="147">
        <v>30.916666666666668</v>
      </c>
      <c r="AD503" s="147">
        <v>29.75</v>
      </c>
      <c r="AE503" s="147">
        <v>23.333333333333332</v>
      </c>
      <c r="AF503" s="147">
        <v>0</v>
      </c>
      <c r="AG503" s="147">
        <v>0</v>
      </c>
      <c r="AH503" s="147">
        <v>0</v>
      </c>
      <c r="AI503" s="147">
        <v>0</v>
      </c>
      <c r="AJ503" s="147">
        <v>0</v>
      </c>
      <c r="AK503" s="147">
        <v>0</v>
      </c>
      <c r="AL503" s="147">
        <v>0</v>
      </c>
      <c r="AM503" s="148"/>
      <c r="AN503" s="148"/>
      <c r="AO503" s="148"/>
      <c r="AP503" s="148">
        <v>82</v>
      </c>
      <c r="AQ503" s="148">
        <v>75.599999999999994</v>
      </c>
      <c r="AR503" s="148">
        <v>24.1</v>
      </c>
      <c r="AS503" s="148">
        <v>40</v>
      </c>
      <c r="AT503" s="148"/>
      <c r="AU503" s="148"/>
      <c r="AV503" s="148"/>
      <c r="AW503" s="148"/>
      <c r="AX503" s="148"/>
      <c r="BA503" s="149">
        <v>0</v>
      </c>
      <c r="BB503" s="149">
        <v>0</v>
      </c>
      <c r="BC503" s="149">
        <v>0</v>
      </c>
      <c r="BD503" s="149">
        <v>47.833333333333336</v>
      </c>
      <c r="BE503" s="149">
        <v>44.1</v>
      </c>
      <c r="BF503" s="149">
        <v>14.058333333333335</v>
      </c>
      <c r="BG503" s="149">
        <v>23.333333333333332</v>
      </c>
      <c r="BH503" s="149">
        <v>0</v>
      </c>
      <c r="BI503" s="149">
        <v>0</v>
      </c>
      <c r="BJ503" s="149">
        <v>0</v>
      </c>
      <c r="BK503" s="149">
        <v>0</v>
      </c>
      <c r="BL503" s="149">
        <v>0</v>
      </c>
      <c r="BM503" s="149">
        <v>0</v>
      </c>
      <c r="BN503" s="149">
        <v>0</v>
      </c>
    </row>
    <row r="504" spans="1:68">
      <c r="A504" s="1" t="s">
        <v>4617</v>
      </c>
      <c r="B504" s="1" t="s">
        <v>2250</v>
      </c>
      <c r="C504" s="1" t="s">
        <v>5209</v>
      </c>
      <c r="D504" s="1" t="s">
        <v>5184</v>
      </c>
      <c r="E504" s="145">
        <v>37468</v>
      </c>
      <c r="F504" s="145" t="s">
        <v>5186</v>
      </c>
      <c r="G504" s="146">
        <v>40026</v>
      </c>
      <c r="H504" s="146">
        <v>40178</v>
      </c>
      <c r="I504" s="145">
        <v>2009</v>
      </c>
      <c r="J504" s="145">
        <v>5</v>
      </c>
      <c r="N504" s="1">
        <v>82</v>
      </c>
      <c r="O504" s="145">
        <v>45</v>
      </c>
      <c r="P504" s="1">
        <v>45</v>
      </c>
      <c r="Q504" s="1">
        <v>40</v>
      </c>
      <c r="Y504" s="147">
        <v>0</v>
      </c>
      <c r="Z504" s="147">
        <v>0</v>
      </c>
      <c r="AA504" s="147">
        <v>0</v>
      </c>
      <c r="AB504" s="147">
        <v>34.166666666666664</v>
      </c>
      <c r="AC504" s="147">
        <v>18.75</v>
      </c>
      <c r="AD504" s="147">
        <v>18.75</v>
      </c>
      <c r="AE504" s="147">
        <v>16.666666666666668</v>
      </c>
      <c r="AF504" s="147">
        <v>0</v>
      </c>
      <c r="AG504" s="147">
        <v>0</v>
      </c>
      <c r="AH504" s="147">
        <v>0</v>
      </c>
      <c r="AI504" s="147">
        <v>0</v>
      </c>
      <c r="AJ504" s="147">
        <v>0</v>
      </c>
      <c r="AK504" s="147">
        <v>0</v>
      </c>
      <c r="AL504" s="147">
        <v>0</v>
      </c>
      <c r="AM504" s="1"/>
      <c r="AN504" s="1"/>
      <c r="AO504" s="1"/>
      <c r="AP504" s="1">
        <v>82</v>
      </c>
      <c r="AQ504" s="1">
        <v>75.599999999999994</v>
      </c>
      <c r="AR504" s="1">
        <v>24.1</v>
      </c>
      <c r="AS504" s="1">
        <v>40</v>
      </c>
      <c r="AT504" s="1"/>
      <c r="AU504" s="1"/>
      <c r="AV504" s="1"/>
      <c r="AW504" s="1"/>
      <c r="AX504" s="1"/>
      <c r="BA504" s="149">
        <v>0</v>
      </c>
      <c r="BB504" s="149">
        <v>0</v>
      </c>
      <c r="BC504" s="149">
        <v>0</v>
      </c>
      <c r="BD504" s="149">
        <v>34.166666666666664</v>
      </c>
      <c r="BE504" s="149">
        <v>31.5</v>
      </c>
      <c r="BF504" s="149">
        <v>10.041666666666666</v>
      </c>
      <c r="BG504" s="149">
        <v>16.666666666666668</v>
      </c>
      <c r="BH504" s="149">
        <v>0</v>
      </c>
      <c r="BI504" s="149">
        <v>0</v>
      </c>
      <c r="BJ504" s="149">
        <v>0</v>
      </c>
      <c r="BK504" s="149">
        <v>0</v>
      </c>
      <c r="BL504" s="149">
        <v>0</v>
      </c>
      <c r="BM504" s="149">
        <v>0</v>
      </c>
      <c r="BN504" s="149">
        <v>0</v>
      </c>
    </row>
    <row r="505" spans="1:68">
      <c r="A505" s="1" t="s">
        <v>2027</v>
      </c>
      <c r="B505" s="1" t="s">
        <v>2250</v>
      </c>
      <c r="C505" s="1" t="s">
        <v>5209</v>
      </c>
      <c r="D505" s="1" t="s">
        <v>5184</v>
      </c>
      <c r="E505" s="145">
        <v>37469</v>
      </c>
      <c r="F505" s="145" t="s">
        <v>5186</v>
      </c>
      <c r="G505" s="146">
        <v>39814</v>
      </c>
      <c r="H505" s="146">
        <v>40178</v>
      </c>
      <c r="I505" s="145">
        <v>2009</v>
      </c>
      <c r="J505" s="145">
        <v>12</v>
      </c>
      <c r="N505" s="145">
        <v>85</v>
      </c>
      <c r="O505" s="1">
        <v>66</v>
      </c>
      <c r="P505" s="1">
        <v>34</v>
      </c>
      <c r="Q505" s="1">
        <v>60</v>
      </c>
      <c r="Y505" s="147">
        <v>0</v>
      </c>
      <c r="Z505" s="147">
        <v>0</v>
      </c>
      <c r="AA505" s="147">
        <v>0</v>
      </c>
      <c r="AB505" s="147">
        <v>85</v>
      </c>
      <c r="AC505" s="147">
        <v>66</v>
      </c>
      <c r="AD505" s="147">
        <v>34</v>
      </c>
      <c r="AE505" s="147">
        <v>60</v>
      </c>
      <c r="AF505" s="147">
        <v>0</v>
      </c>
      <c r="AG505" s="147">
        <v>0</v>
      </c>
      <c r="AH505" s="147">
        <v>0</v>
      </c>
      <c r="AI505" s="147">
        <v>0</v>
      </c>
      <c r="AJ505" s="147">
        <v>0</v>
      </c>
      <c r="AK505" s="147">
        <v>0</v>
      </c>
      <c r="AL505" s="147">
        <v>0</v>
      </c>
      <c r="AM505" s="148"/>
      <c r="AN505" s="148"/>
      <c r="AO505" s="148"/>
      <c r="AP505" s="148">
        <v>66</v>
      </c>
      <c r="AQ505" s="148">
        <v>21.9</v>
      </c>
      <c r="AR505" s="148">
        <v>65</v>
      </c>
      <c r="AS505" s="148">
        <v>60</v>
      </c>
      <c r="AT505" s="148"/>
      <c r="AU505" s="148"/>
      <c r="AV505" s="148"/>
      <c r="AW505" s="148"/>
      <c r="AX505" s="148"/>
      <c r="BA505" s="149">
        <v>0</v>
      </c>
      <c r="BB505" s="149">
        <v>0</v>
      </c>
      <c r="BC505" s="149">
        <v>0</v>
      </c>
      <c r="BD505" s="149">
        <v>66</v>
      </c>
      <c r="BE505" s="149">
        <v>21.9</v>
      </c>
      <c r="BF505" s="149">
        <v>65</v>
      </c>
      <c r="BG505" s="149">
        <v>60</v>
      </c>
      <c r="BH505" s="149">
        <v>0</v>
      </c>
      <c r="BI505" s="149">
        <v>0</v>
      </c>
      <c r="BJ505" s="149">
        <v>0</v>
      </c>
      <c r="BK505" s="149">
        <v>0</v>
      </c>
      <c r="BL505" s="149">
        <v>0</v>
      </c>
      <c r="BM505" s="149">
        <v>0</v>
      </c>
      <c r="BN505" s="149">
        <v>0</v>
      </c>
    </row>
    <row r="506" spans="1:68">
      <c r="A506" s="1" t="s">
        <v>3166</v>
      </c>
      <c r="B506" s="1" t="s">
        <v>2250</v>
      </c>
      <c r="C506" s="1" t="s">
        <v>5209</v>
      </c>
      <c r="D506" s="1" t="s">
        <v>5158</v>
      </c>
      <c r="E506" s="145">
        <v>37470</v>
      </c>
      <c r="F506" s="145">
        <v>1</v>
      </c>
      <c r="G506" s="146">
        <v>39814</v>
      </c>
      <c r="H506" s="146">
        <v>39844</v>
      </c>
      <c r="I506" s="145">
        <v>2009</v>
      </c>
      <c r="J506" s="145">
        <v>1</v>
      </c>
      <c r="K506" s="145">
        <v>24</v>
      </c>
      <c r="M506" s="145">
        <v>44</v>
      </c>
      <c r="Y506" s="147">
        <v>2</v>
      </c>
      <c r="Z506" s="147">
        <v>0</v>
      </c>
      <c r="AA506" s="147">
        <v>3.6666666666666665</v>
      </c>
      <c r="AB506" s="147">
        <v>0</v>
      </c>
      <c r="AC506" s="147">
        <v>0</v>
      </c>
      <c r="AD506" s="147">
        <v>0</v>
      </c>
      <c r="AE506" s="147">
        <v>0</v>
      </c>
      <c r="AF506" s="147">
        <v>0</v>
      </c>
      <c r="AG506" s="147">
        <v>0</v>
      </c>
      <c r="AH506" s="147">
        <v>0</v>
      </c>
      <c r="AI506" s="147">
        <v>0</v>
      </c>
      <c r="AJ506" s="147">
        <v>0</v>
      </c>
      <c r="AK506" s="147">
        <v>0</v>
      </c>
      <c r="AL506" s="147">
        <v>0</v>
      </c>
      <c r="AM506" s="148">
        <v>27.1</v>
      </c>
      <c r="AN506" s="148"/>
      <c r="AO506" s="148">
        <v>39.9</v>
      </c>
      <c r="AP506" s="148"/>
      <c r="AQ506" s="148"/>
      <c r="AR506" s="148"/>
      <c r="AS506" s="148"/>
      <c r="AT506" s="148"/>
      <c r="AU506" s="148"/>
      <c r="AV506" s="148"/>
      <c r="AW506" s="148"/>
      <c r="AX506" s="148"/>
      <c r="BA506" s="149">
        <v>2.2583333333333333</v>
      </c>
      <c r="BB506" s="149">
        <v>0</v>
      </c>
      <c r="BC506" s="149">
        <v>3.3250000000000002</v>
      </c>
      <c r="BD506" s="149">
        <v>0</v>
      </c>
      <c r="BE506" s="149">
        <v>0</v>
      </c>
      <c r="BF506" s="149">
        <v>0</v>
      </c>
      <c r="BG506" s="149">
        <v>0</v>
      </c>
      <c r="BH506" s="149">
        <v>0</v>
      </c>
      <c r="BI506" s="149">
        <v>0</v>
      </c>
      <c r="BJ506" s="149">
        <v>0</v>
      </c>
      <c r="BK506" s="149">
        <v>0</v>
      </c>
      <c r="BL506" s="149">
        <v>0</v>
      </c>
      <c r="BM506" s="149">
        <v>0</v>
      </c>
      <c r="BN506" s="149">
        <v>0</v>
      </c>
    </row>
    <row r="507" spans="1:68">
      <c r="A507" s="1" t="s">
        <v>3166</v>
      </c>
      <c r="B507" s="1" t="s">
        <v>2250</v>
      </c>
      <c r="C507" s="1" t="s">
        <v>5209</v>
      </c>
      <c r="D507" s="1" t="s">
        <v>5158</v>
      </c>
      <c r="E507" s="145">
        <v>37470</v>
      </c>
      <c r="F507" s="145" t="s">
        <v>5160</v>
      </c>
      <c r="G507" s="146">
        <v>39845</v>
      </c>
      <c r="H507" s="146">
        <v>40178</v>
      </c>
      <c r="I507" s="145">
        <v>2009</v>
      </c>
      <c r="J507" s="145">
        <v>11</v>
      </c>
      <c r="K507" s="145">
        <v>27</v>
      </c>
      <c r="M507" s="145">
        <v>44</v>
      </c>
      <c r="Y507" s="147">
        <v>24.75</v>
      </c>
      <c r="Z507" s="147">
        <v>0</v>
      </c>
      <c r="AA507" s="147">
        <v>40.333333333333336</v>
      </c>
      <c r="AB507" s="147">
        <v>0</v>
      </c>
      <c r="AC507" s="147">
        <v>0</v>
      </c>
      <c r="AD507" s="147">
        <v>0</v>
      </c>
      <c r="AE507" s="147">
        <v>0</v>
      </c>
      <c r="AF507" s="147">
        <v>0</v>
      </c>
      <c r="AG507" s="147">
        <v>0</v>
      </c>
      <c r="AH507" s="147">
        <v>0</v>
      </c>
      <c r="AI507" s="147">
        <v>0</v>
      </c>
      <c r="AJ507" s="147">
        <v>0</v>
      </c>
      <c r="AK507" s="147">
        <v>0</v>
      </c>
      <c r="AL507" s="147">
        <v>0</v>
      </c>
      <c r="AM507" s="148">
        <v>30.1</v>
      </c>
      <c r="AN507" s="148"/>
      <c r="AO507" s="148">
        <v>39.9</v>
      </c>
      <c r="AP507" s="148"/>
      <c r="AQ507" s="148"/>
      <c r="AR507" s="148"/>
      <c r="AS507" s="148"/>
      <c r="AT507" s="148"/>
      <c r="AU507" s="148"/>
      <c r="AV507" s="148"/>
      <c r="AW507" s="148"/>
      <c r="AX507" s="148"/>
      <c r="BA507" s="149">
        <v>27.591666666666669</v>
      </c>
      <c r="BB507" s="149">
        <v>0</v>
      </c>
      <c r="BC507" s="149">
        <v>36.575000000000003</v>
      </c>
      <c r="BD507" s="149">
        <v>0</v>
      </c>
      <c r="BE507" s="149">
        <v>0</v>
      </c>
      <c r="BF507" s="149">
        <v>0</v>
      </c>
      <c r="BG507" s="149">
        <v>0</v>
      </c>
      <c r="BH507" s="149">
        <v>0</v>
      </c>
      <c r="BI507" s="149">
        <v>0</v>
      </c>
      <c r="BJ507" s="149">
        <v>0</v>
      </c>
      <c r="BK507" s="149">
        <v>0</v>
      </c>
      <c r="BL507" s="149">
        <v>0</v>
      </c>
      <c r="BM507" s="149">
        <v>0</v>
      </c>
      <c r="BN507" s="149">
        <v>0</v>
      </c>
      <c r="BO507" s="144">
        <v>1</v>
      </c>
      <c r="BP507" s="144" t="s">
        <v>5162</v>
      </c>
    </row>
    <row r="508" spans="1:68">
      <c r="A508" s="1" t="s">
        <v>3166</v>
      </c>
      <c r="B508" s="1" t="s">
        <v>2250</v>
      </c>
      <c r="C508" s="1" t="s">
        <v>5209</v>
      </c>
      <c r="D508" s="1" t="s">
        <v>5158</v>
      </c>
      <c r="E508" s="145">
        <v>37471</v>
      </c>
      <c r="F508" s="145">
        <v>1</v>
      </c>
      <c r="G508" s="146">
        <v>39814</v>
      </c>
      <c r="H508" s="146">
        <v>39844</v>
      </c>
      <c r="I508" s="145">
        <v>2009</v>
      </c>
      <c r="J508" s="145">
        <v>1</v>
      </c>
      <c r="K508" s="145">
        <v>36</v>
      </c>
      <c r="M508" s="145">
        <v>44</v>
      </c>
      <c r="Y508" s="147">
        <v>3</v>
      </c>
      <c r="Z508" s="147">
        <v>0</v>
      </c>
      <c r="AA508" s="147">
        <v>3.6666666666666665</v>
      </c>
      <c r="AB508" s="147">
        <v>0</v>
      </c>
      <c r="AC508" s="147">
        <v>0</v>
      </c>
      <c r="AD508" s="147">
        <v>0</v>
      </c>
      <c r="AE508" s="147">
        <v>0</v>
      </c>
      <c r="AF508" s="147">
        <v>0</v>
      </c>
      <c r="AG508" s="147">
        <v>0</v>
      </c>
      <c r="AH508" s="147">
        <v>0</v>
      </c>
      <c r="AI508" s="147">
        <v>0</v>
      </c>
      <c r="AJ508" s="147">
        <v>0</v>
      </c>
      <c r="AK508" s="147">
        <v>0</v>
      </c>
      <c r="AL508" s="147">
        <v>0</v>
      </c>
      <c r="AM508" s="148">
        <v>36</v>
      </c>
      <c r="AN508" s="148"/>
      <c r="AO508" s="148">
        <v>45.5</v>
      </c>
      <c r="AP508" s="148"/>
      <c r="AQ508" s="148"/>
      <c r="AR508" s="148"/>
      <c r="AS508" s="148"/>
      <c r="AT508" s="148"/>
      <c r="AU508" s="148"/>
      <c r="AV508" s="148"/>
      <c r="AW508" s="148"/>
      <c r="AX508" s="148"/>
      <c r="BA508" s="149">
        <v>3</v>
      </c>
      <c r="BB508" s="149">
        <v>0</v>
      </c>
      <c r="BC508" s="149">
        <v>3.7916666666666665</v>
      </c>
      <c r="BD508" s="149">
        <v>0</v>
      </c>
      <c r="BE508" s="149">
        <v>0</v>
      </c>
      <c r="BF508" s="149">
        <v>0</v>
      </c>
      <c r="BG508" s="149">
        <v>0</v>
      </c>
      <c r="BH508" s="149">
        <v>0</v>
      </c>
      <c r="BI508" s="149">
        <v>0</v>
      </c>
      <c r="BJ508" s="149">
        <v>0</v>
      </c>
      <c r="BK508" s="149">
        <v>0</v>
      </c>
      <c r="BL508" s="149">
        <v>0</v>
      </c>
      <c r="BM508" s="149">
        <v>0</v>
      </c>
      <c r="BN508" s="149">
        <v>0</v>
      </c>
    </row>
    <row r="509" spans="1:68">
      <c r="A509" s="1" t="s">
        <v>3166</v>
      </c>
      <c r="B509" s="1" t="s">
        <v>2250</v>
      </c>
      <c r="C509" s="1" t="s">
        <v>5209</v>
      </c>
      <c r="D509" s="1" t="s">
        <v>5158</v>
      </c>
      <c r="E509" s="145">
        <v>37471</v>
      </c>
      <c r="F509" s="145" t="s">
        <v>5160</v>
      </c>
      <c r="G509" s="146">
        <v>39845</v>
      </c>
      <c r="H509" s="146">
        <v>40178</v>
      </c>
      <c r="I509" s="145">
        <v>2009</v>
      </c>
      <c r="J509" s="145">
        <v>11</v>
      </c>
      <c r="K509" s="145">
        <v>39</v>
      </c>
      <c r="M509" s="145">
        <v>44</v>
      </c>
      <c r="Y509" s="147">
        <v>35.75</v>
      </c>
      <c r="Z509" s="147">
        <v>0</v>
      </c>
      <c r="AA509" s="147">
        <v>40.333333333333336</v>
      </c>
      <c r="AB509" s="147">
        <v>0</v>
      </c>
      <c r="AC509" s="147">
        <v>0</v>
      </c>
      <c r="AD509" s="147">
        <v>0</v>
      </c>
      <c r="AE509" s="147">
        <v>0</v>
      </c>
      <c r="AF509" s="147">
        <v>0</v>
      </c>
      <c r="AG509" s="147">
        <v>0</v>
      </c>
      <c r="AH509" s="147">
        <v>0</v>
      </c>
      <c r="AI509" s="147">
        <v>0</v>
      </c>
      <c r="AJ509" s="147">
        <v>0</v>
      </c>
      <c r="AK509" s="147">
        <v>0</v>
      </c>
      <c r="AL509" s="147">
        <v>0</v>
      </c>
      <c r="AM509" s="148">
        <v>39</v>
      </c>
      <c r="AN509" s="148"/>
      <c r="AO509" s="148">
        <v>45.5</v>
      </c>
      <c r="AP509" s="148"/>
      <c r="AQ509" s="148"/>
      <c r="AR509" s="148"/>
      <c r="AS509" s="148"/>
      <c r="AT509" s="148"/>
      <c r="AU509" s="148"/>
      <c r="AV509" s="148"/>
      <c r="AW509" s="148"/>
      <c r="AX509" s="148"/>
      <c r="BA509" s="149">
        <v>35.75</v>
      </c>
      <c r="BB509" s="149">
        <v>0</v>
      </c>
      <c r="BC509" s="149">
        <v>41.708333333333336</v>
      </c>
      <c r="BD509" s="149">
        <v>0</v>
      </c>
      <c r="BE509" s="149">
        <v>0</v>
      </c>
      <c r="BF509" s="149">
        <v>0</v>
      </c>
      <c r="BG509" s="149">
        <v>0</v>
      </c>
      <c r="BH509" s="149">
        <v>0</v>
      </c>
      <c r="BI509" s="149">
        <v>0</v>
      </c>
      <c r="BJ509" s="149">
        <v>0</v>
      </c>
      <c r="BK509" s="149">
        <v>0</v>
      </c>
      <c r="BL509" s="149">
        <v>0</v>
      </c>
      <c r="BM509" s="149">
        <v>0</v>
      </c>
      <c r="BN509" s="149">
        <v>0</v>
      </c>
      <c r="BO509" s="144">
        <v>3</v>
      </c>
      <c r="BP509" s="144" t="s">
        <v>5162</v>
      </c>
    </row>
    <row r="510" spans="1:68">
      <c r="A510" s="1" t="s">
        <v>3166</v>
      </c>
      <c r="B510" s="1" t="s">
        <v>2250</v>
      </c>
      <c r="C510" s="1" t="s">
        <v>5209</v>
      </c>
      <c r="D510" s="1" t="s">
        <v>5158</v>
      </c>
      <c r="E510" s="145">
        <v>37472</v>
      </c>
      <c r="F510" s="145">
        <v>1</v>
      </c>
      <c r="G510" s="146">
        <v>39814</v>
      </c>
      <c r="H510" s="146">
        <v>40178</v>
      </c>
      <c r="I510" s="145">
        <v>2009</v>
      </c>
      <c r="J510" s="145">
        <v>12</v>
      </c>
      <c r="K510" s="145">
        <v>32</v>
      </c>
      <c r="M510" s="145">
        <v>70</v>
      </c>
      <c r="Y510" s="147">
        <v>32</v>
      </c>
      <c r="Z510" s="147">
        <v>0</v>
      </c>
      <c r="AA510" s="147">
        <v>70</v>
      </c>
      <c r="AB510" s="147">
        <v>0</v>
      </c>
      <c r="AC510" s="147">
        <v>0</v>
      </c>
      <c r="AD510" s="147">
        <v>0</v>
      </c>
      <c r="AE510" s="147">
        <v>0</v>
      </c>
      <c r="AF510" s="147">
        <v>0</v>
      </c>
      <c r="AG510" s="147">
        <v>0</v>
      </c>
      <c r="AH510" s="147">
        <v>0</v>
      </c>
      <c r="AI510" s="147">
        <v>0</v>
      </c>
      <c r="AJ510" s="147">
        <v>0</v>
      </c>
      <c r="AK510" s="147">
        <v>0</v>
      </c>
      <c r="AL510" s="147">
        <v>0</v>
      </c>
      <c r="AM510" s="148">
        <v>29.6</v>
      </c>
      <c r="AN510" s="148"/>
      <c r="AO510" s="148">
        <v>72.3</v>
      </c>
      <c r="AP510" s="148"/>
      <c r="AQ510" s="148"/>
      <c r="AR510" s="148"/>
      <c r="AS510" s="148"/>
      <c r="AT510" s="148"/>
      <c r="AU510" s="148"/>
      <c r="AV510" s="148"/>
      <c r="AW510" s="148"/>
      <c r="AX510" s="148"/>
      <c r="BA510" s="149">
        <v>29.6</v>
      </c>
      <c r="BB510" s="149">
        <v>0</v>
      </c>
      <c r="BC510" s="149">
        <v>72.3</v>
      </c>
      <c r="BD510" s="149">
        <v>0</v>
      </c>
      <c r="BE510" s="149">
        <v>0</v>
      </c>
      <c r="BF510" s="149">
        <v>0</v>
      </c>
      <c r="BG510" s="149">
        <v>0</v>
      </c>
      <c r="BH510" s="149">
        <v>0</v>
      </c>
      <c r="BI510" s="149">
        <v>0</v>
      </c>
      <c r="BJ510" s="149">
        <v>0</v>
      </c>
      <c r="BK510" s="149">
        <v>0</v>
      </c>
      <c r="BL510" s="149">
        <v>0</v>
      </c>
      <c r="BM510" s="149">
        <v>0</v>
      </c>
      <c r="BN510" s="149">
        <v>0</v>
      </c>
    </row>
    <row r="511" spans="1:68">
      <c r="A511" s="1" t="s">
        <v>4287</v>
      </c>
      <c r="B511" s="1" t="s">
        <v>2250</v>
      </c>
      <c r="C511" s="1" t="s">
        <v>5209</v>
      </c>
      <c r="D511" s="1" t="s">
        <v>5158</v>
      </c>
      <c r="E511" s="145">
        <v>37473</v>
      </c>
      <c r="F511" s="145">
        <v>1</v>
      </c>
      <c r="G511" s="146">
        <v>39814</v>
      </c>
      <c r="H511" s="146">
        <v>40178</v>
      </c>
      <c r="I511" s="145">
        <v>2009</v>
      </c>
      <c r="J511" s="145">
        <v>12</v>
      </c>
      <c r="K511" s="145">
        <v>42</v>
      </c>
      <c r="M511" s="153">
        <v>69</v>
      </c>
      <c r="Y511" s="147">
        <v>42</v>
      </c>
      <c r="Z511" s="147">
        <v>0</v>
      </c>
      <c r="AA511" s="147">
        <v>69</v>
      </c>
      <c r="AB511" s="147">
        <v>0</v>
      </c>
      <c r="AC511" s="147">
        <v>0</v>
      </c>
      <c r="AD511" s="147">
        <v>0</v>
      </c>
      <c r="AE511" s="147">
        <v>0</v>
      </c>
      <c r="AF511" s="147">
        <v>0</v>
      </c>
      <c r="AG511" s="147">
        <v>0</v>
      </c>
      <c r="AH511" s="147">
        <v>0</v>
      </c>
      <c r="AI511" s="147">
        <v>0</v>
      </c>
      <c r="AJ511" s="147">
        <v>0</v>
      </c>
      <c r="AK511" s="147">
        <v>0</v>
      </c>
      <c r="AL511" s="147">
        <v>0</v>
      </c>
      <c r="AM511" s="148">
        <v>47</v>
      </c>
      <c r="AN511" s="148"/>
      <c r="AO511" s="148">
        <v>63.2</v>
      </c>
      <c r="AP511" s="148"/>
      <c r="AQ511" s="148"/>
      <c r="AR511" s="148"/>
      <c r="AS511" s="148"/>
      <c r="AT511" s="148"/>
      <c r="AU511" s="148"/>
      <c r="AV511" s="148"/>
      <c r="AW511" s="148"/>
      <c r="AX511" s="148"/>
      <c r="BA511" s="149">
        <v>47</v>
      </c>
      <c r="BB511" s="149">
        <v>0</v>
      </c>
      <c r="BC511" s="149">
        <v>63.2</v>
      </c>
      <c r="BD511" s="149">
        <v>0</v>
      </c>
      <c r="BE511" s="149">
        <v>0</v>
      </c>
      <c r="BF511" s="149">
        <v>0</v>
      </c>
      <c r="BG511" s="149">
        <v>0</v>
      </c>
      <c r="BH511" s="149">
        <v>0</v>
      </c>
      <c r="BI511" s="149">
        <v>0</v>
      </c>
      <c r="BJ511" s="149">
        <v>0</v>
      </c>
      <c r="BK511" s="149">
        <v>0</v>
      </c>
      <c r="BL511" s="149">
        <v>0</v>
      </c>
      <c r="BM511" s="149">
        <v>0</v>
      </c>
      <c r="BN511" s="149">
        <v>0</v>
      </c>
    </row>
    <row r="512" spans="1:68">
      <c r="A512" s="1" t="s">
        <v>4287</v>
      </c>
      <c r="B512" s="1" t="s">
        <v>2250</v>
      </c>
      <c r="C512" s="1" t="s">
        <v>5209</v>
      </c>
      <c r="D512" s="1" t="s">
        <v>5158</v>
      </c>
      <c r="E512" s="145">
        <v>37474</v>
      </c>
      <c r="F512" s="145">
        <v>2</v>
      </c>
      <c r="G512" s="146">
        <v>39814</v>
      </c>
      <c r="H512" s="146">
        <v>39903</v>
      </c>
      <c r="I512" s="145">
        <v>2009</v>
      </c>
      <c r="J512" s="145">
        <v>3</v>
      </c>
      <c r="K512" s="145">
        <v>48</v>
      </c>
      <c r="M512" s="145">
        <v>88</v>
      </c>
      <c r="Y512" s="147">
        <v>12</v>
      </c>
      <c r="Z512" s="147">
        <v>0</v>
      </c>
      <c r="AA512" s="147">
        <v>22</v>
      </c>
      <c r="AB512" s="147">
        <v>0</v>
      </c>
      <c r="AC512" s="147">
        <v>0</v>
      </c>
      <c r="AD512" s="147">
        <v>0</v>
      </c>
      <c r="AE512" s="147">
        <v>0</v>
      </c>
      <c r="AF512" s="147">
        <v>0</v>
      </c>
      <c r="AG512" s="147">
        <v>0</v>
      </c>
      <c r="AH512" s="147">
        <v>0</v>
      </c>
      <c r="AI512" s="147">
        <v>0</v>
      </c>
      <c r="AJ512" s="147">
        <v>0</v>
      </c>
      <c r="AK512" s="147">
        <v>0</v>
      </c>
      <c r="AL512" s="147">
        <v>0</v>
      </c>
      <c r="AM512" s="148">
        <v>53.5</v>
      </c>
      <c r="AN512" s="148"/>
      <c r="AO512" s="148">
        <v>75.2</v>
      </c>
      <c r="AP512" s="148"/>
      <c r="AQ512" s="148"/>
      <c r="AR512" s="148"/>
      <c r="AS512" s="148"/>
      <c r="AT512" s="148"/>
      <c r="AU512" s="148"/>
      <c r="AV512" s="148"/>
      <c r="AW512" s="148"/>
      <c r="AX512" s="148"/>
      <c r="BA512" s="149">
        <v>13.375</v>
      </c>
      <c r="BB512" s="149">
        <v>0</v>
      </c>
      <c r="BC512" s="149">
        <v>18.8</v>
      </c>
      <c r="BD512" s="149">
        <v>0</v>
      </c>
      <c r="BE512" s="149">
        <v>0</v>
      </c>
      <c r="BF512" s="149">
        <v>0</v>
      </c>
      <c r="BG512" s="149">
        <v>0</v>
      </c>
      <c r="BH512" s="149">
        <v>0</v>
      </c>
      <c r="BI512" s="149">
        <v>0</v>
      </c>
      <c r="BJ512" s="149">
        <v>0</v>
      </c>
      <c r="BK512" s="149">
        <v>0</v>
      </c>
      <c r="BL512" s="149">
        <v>0</v>
      </c>
      <c r="BM512" s="149">
        <v>0</v>
      </c>
      <c r="BN512" s="149">
        <v>0</v>
      </c>
    </row>
    <row r="513" spans="1:68">
      <c r="A513" s="1" t="s">
        <v>4287</v>
      </c>
      <c r="B513" s="1" t="s">
        <v>2250</v>
      </c>
      <c r="C513" s="1" t="s">
        <v>5209</v>
      </c>
      <c r="D513" s="1" t="s">
        <v>5158</v>
      </c>
      <c r="E513" s="145">
        <v>37474</v>
      </c>
      <c r="F513" s="145">
        <v>2</v>
      </c>
      <c r="G513" s="146">
        <v>39904</v>
      </c>
      <c r="H513" s="146">
        <v>40178</v>
      </c>
      <c r="I513" s="145">
        <v>2009</v>
      </c>
      <c r="J513" s="145">
        <v>9</v>
      </c>
      <c r="K513" s="145">
        <v>58</v>
      </c>
      <c r="M513" s="145">
        <v>88</v>
      </c>
      <c r="Y513" s="147">
        <v>43.5</v>
      </c>
      <c r="Z513" s="147">
        <v>0</v>
      </c>
      <c r="AA513" s="147">
        <v>66</v>
      </c>
      <c r="AB513" s="147">
        <v>0</v>
      </c>
      <c r="AC513" s="147">
        <v>0</v>
      </c>
      <c r="AD513" s="147">
        <v>0</v>
      </c>
      <c r="AE513" s="147">
        <v>0</v>
      </c>
      <c r="AF513" s="147">
        <v>0</v>
      </c>
      <c r="AG513" s="147">
        <v>0</v>
      </c>
      <c r="AH513" s="147">
        <v>0</v>
      </c>
      <c r="AI513" s="147">
        <v>0</v>
      </c>
      <c r="AJ513" s="147">
        <v>0</v>
      </c>
      <c r="AK513" s="147">
        <v>0</v>
      </c>
      <c r="AL513" s="147">
        <v>0</v>
      </c>
      <c r="AM513" s="148">
        <v>63.5</v>
      </c>
      <c r="AN513" s="148"/>
      <c r="AO513" s="148">
        <v>75.2</v>
      </c>
      <c r="AP513" s="148"/>
      <c r="AQ513" s="148"/>
      <c r="AR513" s="148"/>
      <c r="AS513" s="148"/>
      <c r="AT513" s="148"/>
      <c r="AU513" s="148"/>
      <c r="AV513" s="148"/>
      <c r="AW513" s="148"/>
      <c r="AX513" s="148"/>
      <c r="BA513" s="149">
        <v>47.625</v>
      </c>
      <c r="BB513" s="149">
        <v>0</v>
      </c>
      <c r="BC513" s="149">
        <v>56.4</v>
      </c>
      <c r="BD513" s="149">
        <v>0</v>
      </c>
      <c r="BE513" s="149">
        <v>0</v>
      </c>
      <c r="BF513" s="149">
        <v>0</v>
      </c>
      <c r="BG513" s="149">
        <v>0</v>
      </c>
      <c r="BH513" s="149">
        <v>0</v>
      </c>
      <c r="BI513" s="149">
        <v>0</v>
      </c>
      <c r="BJ513" s="149">
        <v>0</v>
      </c>
      <c r="BK513" s="149">
        <v>0</v>
      </c>
      <c r="BL513" s="149">
        <v>0</v>
      </c>
      <c r="BM513" s="149">
        <v>0</v>
      </c>
      <c r="BN513" s="149">
        <v>0</v>
      </c>
      <c r="BO513" s="144">
        <v>10</v>
      </c>
      <c r="BP513" s="144" t="s">
        <v>5164</v>
      </c>
    </row>
    <row r="514" spans="1:68">
      <c r="A514" s="1" t="s">
        <v>3583</v>
      </c>
      <c r="B514" s="1" t="s">
        <v>2250</v>
      </c>
      <c r="C514" s="1" t="s">
        <v>5209</v>
      </c>
      <c r="D514" s="1" t="s">
        <v>5158</v>
      </c>
      <c r="E514" s="145">
        <v>37475</v>
      </c>
      <c r="F514" s="145" t="s">
        <v>5160</v>
      </c>
      <c r="G514" s="146">
        <v>39814</v>
      </c>
      <c r="H514" s="146">
        <v>39844</v>
      </c>
      <c r="I514" s="145">
        <v>2009</v>
      </c>
      <c r="J514" s="145">
        <v>1</v>
      </c>
      <c r="K514" s="145">
        <v>36</v>
      </c>
      <c r="M514" s="145">
        <v>84</v>
      </c>
      <c r="Y514" s="147">
        <v>3</v>
      </c>
      <c r="Z514" s="147">
        <v>0</v>
      </c>
      <c r="AA514" s="147">
        <v>7</v>
      </c>
      <c r="AB514" s="147">
        <v>0</v>
      </c>
      <c r="AC514" s="147">
        <v>0</v>
      </c>
      <c r="AD514" s="147">
        <v>0</v>
      </c>
      <c r="AE514" s="147">
        <v>0</v>
      </c>
      <c r="AF514" s="147">
        <v>0</v>
      </c>
      <c r="AG514" s="147">
        <v>0</v>
      </c>
      <c r="AH514" s="147">
        <v>0</v>
      </c>
      <c r="AI514" s="147">
        <v>0</v>
      </c>
      <c r="AJ514" s="147">
        <v>0</v>
      </c>
      <c r="AK514" s="147">
        <v>0</v>
      </c>
      <c r="AL514" s="147">
        <v>0</v>
      </c>
      <c r="AM514" s="148">
        <v>34.9</v>
      </c>
      <c r="AN514" s="148"/>
      <c r="AO514" s="148">
        <v>84.1</v>
      </c>
      <c r="AP514" s="148"/>
      <c r="AQ514" s="148"/>
      <c r="AR514" s="148"/>
      <c r="AS514" s="148"/>
      <c r="AT514" s="148"/>
      <c r="AU514" s="148"/>
      <c r="AV514" s="148"/>
      <c r="AW514" s="148"/>
      <c r="AX514" s="148"/>
      <c r="BA514" s="149">
        <v>2.9083333333333332</v>
      </c>
      <c r="BB514" s="149">
        <v>0</v>
      </c>
      <c r="BC514" s="149">
        <v>7.0083333333333329</v>
      </c>
      <c r="BD514" s="149">
        <v>0</v>
      </c>
      <c r="BE514" s="149">
        <v>0</v>
      </c>
      <c r="BF514" s="149">
        <v>0</v>
      </c>
      <c r="BG514" s="149">
        <v>0</v>
      </c>
      <c r="BH514" s="149">
        <v>0</v>
      </c>
      <c r="BI514" s="149">
        <v>0</v>
      </c>
      <c r="BJ514" s="149">
        <v>0</v>
      </c>
      <c r="BK514" s="149">
        <v>0</v>
      </c>
      <c r="BL514" s="149">
        <v>0</v>
      </c>
      <c r="BM514" s="149">
        <v>0</v>
      </c>
      <c r="BN514" s="149">
        <v>0</v>
      </c>
    </row>
    <row r="515" spans="1:68">
      <c r="A515" s="1" t="s">
        <v>3583</v>
      </c>
      <c r="B515" s="1" t="s">
        <v>2250</v>
      </c>
      <c r="C515" s="1" t="s">
        <v>5209</v>
      </c>
      <c r="D515" s="1" t="s">
        <v>5158</v>
      </c>
      <c r="E515" s="145">
        <v>37475</v>
      </c>
      <c r="F515" s="145" t="s">
        <v>5160</v>
      </c>
      <c r="G515" s="146">
        <v>39845</v>
      </c>
      <c r="H515" s="146">
        <v>40178</v>
      </c>
      <c r="I515" s="145">
        <v>2009</v>
      </c>
      <c r="J515" s="145">
        <v>11</v>
      </c>
      <c r="K515" s="145">
        <v>39</v>
      </c>
      <c r="M515" s="145">
        <v>84</v>
      </c>
      <c r="Y515" s="147">
        <v>35.75</v>
      </c>
      <c r="Z515" s="147">
        <v>0</v>
      </c>
      <c r="AA515" s="147">
        <v>77</v>
      </c>
      <c r="AB515" s="147">
        <v>0</v>
      </c>
      <c r="AC515" s="147">
        <v>0</v>
      </c>
      <c r="AD515" s="147">
        <v>0</v>
      </c>
      <c r="AE515" s="147">
        <v>0</v>
      </c>
      <c r="AF515" s="147">
        <v>0</v>
      </c>
      <c r="AG515" s="147">
        <v>0</v>
      </c>
      <c r="AH515" s="147">
        <v>0</v>
      </c>
      <c r="AI515" s="147">
        <v>0</v>
      </c>
      <c r="AJ515" s="147">
        <v>0</v>
      </c>
      <c r="AK515" s="147">
        <v>0</v>
      </c>
      <c r="AL515" s="147">
        <v>0</v>
      </c>
      <c r="AM515" s="148">
        <v>37.9</v>
      </c>
      <c r="AN515" s="148"/>
      <c r="AO515" s="148">
        <v>84.1</v>
      </c>
      <c r="AP515" s="148"/>
      <c r="AQ515" s="148"/>
      <c r="AR515" s="148"/>
      <c r="AS515" s="148"/>
      <c r="AT515" s="148"/>
      <c r="AU515" s="148"/>
      <c r="AV515" s="148"/>
      <c r="AW515" s="148"/>
      <c r="AX515" s="148"/>
      <c r="BA515" s="149">
        <v>34.741666666666667</v>
      </c>
      <c r="BB515" s="149">
        <v>0</v>
      </c>
      <c r="BC515" s="149">
        <v>77.091666666666654</v>
      </c>
      <c r="BD515" s="149">
        <v>0</v>
      </c>
      <c r="BE515" s="149">
        <v>0</v>
      </c>
      <c r="BF515" s="149">
        <v>0</v>
      </c>
      <c r="BG515" s="149">
        <v>0</v>
      </c>
      <c r="BH515" s="149">
        <v>0</v>
      </c>
      <c r="BI515" s="149">
        <v>0</v>
      </c>
      <c r="BJ515" s="149">
        <v>0</v>
      </c>
      <c r="BK515" s="149">
        <v>0</v>
      </c>
      <c r="BL515" s="149">
        <v>0</v>
      </c>
      <c r="BM515" s="149">
        <v>0</v>
      </c>
      <c r="BN515" s="149">
        <v>0</v>
      </c>
      <c r="BO515" s="144">
        <v>3</v>
      </c>
      <c r="BP515" s="144" t="s">
        <v>5162</v>
      </c>
    </row>
    <row r="516" spans="1:68">
      <c r="A516" s="1" t="s">
        <v>2130</v>
      </c>
      <c r="B516" s="1" t="s">
        <v>2249</v>
      </c>
      <c r="C516" s="1" t="s">
        <v>5209</v>
      </c>
      <c r="D516" s="1" t="s">
        <v>5158</v>
      </c>
      <c r="E516" s="145">
        <v>37476</v>
      </c>
      <c r="F516" s="145" t="s">
        <v>5160</v>
      </c>
      <c r="G516" s="146">
        <v>39814</v>
      </c>
      <c r="H516" s="146">
        <v>39844</v>
      </c>
      <c r="I516" s="145">
        <v>2009</v>
      </c>
      <c r="J516" s="145">
        <v>1</v>
      </c>
      <c r="K516" s="145">
        <v>39</v>
      </c>
      <c r="Y516" s="147">
        <v>3.25</v>
      </c>
      <c r="Z516" s="147">
        <v>0</v>
      </c>
      <c r="AA516" s="147">
        <v>0</v>
      </c>
      <c r="AB516" s="147">
        <v>0</v>
      </c>
      <c r="AC516" s="147">
        <v>0</v>
      </c>
      <c r="AD516" s="147">
        <v>0</v>
      </c>
      <c r="AE516" s="147">
        <v>0</v>
      </c>
      <c r="AF516" s="147">
        <v>0</v>
      </c>
      <c r="AG516" s="147">
        <v>0</v>
      </c>
      <c r="AH516" s="147">
        <v>0</v>
      </c>
      <c r="AI516" s="147">
        <v>0</v>
      </c>
      <c r="AJ516" s="147">
        <v>0</v>
      </c>
      <c r="AK516" s="147">
        <v>0</v>
      </c>
      <c r="AL516" s="147">
        <v>0</v>
      </c>
      <c r="AM516" s="148">
        <v>39.1</v>
      </c>
      <c r="AN516" s="148"/>
      <c r="AO516" s="148">
        <v>0.1</v>
      </c>
      <c r="AP516" s="148"/>
      <c r="AQ516" s="148"/>
      <c r="AR516" s="148"/>
      <c r="AS516" s="148"/>
      <c r="AT516" s="148"/>
      <c r="AU516" s="148"/>
      <c r="AV516" s="148"/>
      <c r="AW516" s="148"/>
      <c r="AX516" s="148"/>
      <c r="BA516" s="149">
        <v>3.2583333333333333</v>
      </c>
      <c r="BB516" s="149">
        <v>0</v>
      </c>
      <c r="BC516" s="149">
        <v>8.3333333333333332E-3</v>
      </c>
      <c r="BD516" s="149">
        <v>0</v>
      </c>
      <c r="BE516" s="149">
        <v>0</v>
      </c>
      <c r="BF516" s="149">
        <v>0</v>
      </c>
      <c r="BG516" s="149">
        <v>0</v>
      </c>
      <c r="BH516" s="149">
        <v>0</v>
      </c>
      <c r="BI516" s="149">
        <v>0</v>
      </c>
      <c r="BJ516" s="149">
        <v>0</v>
      </c>
      <c r="BK516" s="149">
        <v>0</v>
      </c>
      <c r="BL516" s="149">
        <v>0</v>
      </c>
      <c r="BM516" s="149">
        <v>0</v>
      </c>
      <c r="BN516" s="149">
        <v>0</v>
      </c>
      <c r="BO516" s="144">
        <v>3</v>
      </c>
      <c r="BP516" s="144" t="s">
        <v>5172</v>
      </c>
    </row>
    <row r="517" spans="1:68">
      <c r="A517" s="1" t="s">
        <v>2130</v>
      </c>
      <c r="B517" s="1" t="s">
        <v>2249</v>
      </c>
      <c r="C517" s="1" t="s">
        <v>5209</v>
      </c>
      <c r="D517" s="1" t="s">
        <v>5158</v>
      </c>
      <c r="E517" s="145">
        <v>37476</v>
      </c>
      <c r="F517" s="145" t="s">
        <v>5160</v>
      </c>
      <c r="G517" s="146">
        <v>39845</v>
      </c>
      <c r="H517" s="146">
        <v>40178</v>
      </c>
      <c r="I517" s="145">
        <v>2009</v>
      </c>
      <c r="J517" s="145">
        <v>11</v>
      </c>
      <c r="K517" s="145">
        <v>42</v>
      </c>
      <c r="Y517" s="147">
        <v>38.5</v>
      </c>
      <c r="Z517" s="147">
        <v>0</v>
      </c>
      <c r="AA517" s="147">
        <v>0</v>
      </c>
      <c r="AB517" s="147">
        <v>0</v>
      </c>
      <c r="AC517" s="147">
        <v>0</v>
      </c>
      <c r="AD517" s="147">
        <v>0</v>
      </c>
      <c r="AE517" s="147">
        <v>0</v>
      </c>
      <c r="AF517" s="147">
        <v>0</v>
      </c>
      <c r="AG517" s="147">
        <v>0</v>
      </c>
      <c r="AH517" s="147">
        <v>0</v>
      </c>
      <c r="AI517" s="147">
        <v>0</v>
      </c>
      <c r="AJ517" s="147">
        <v>0</v>
      </c>
      <c r="AK517" s="147">
        <v>0</v>
      </c>
      <c r="AL517" s="147">
        <v>0</v>
      </c>
      <c r="AM517" s="148">
        <v>42.1</v>
      </c>
      <c r="AN517" s="148"/>
      <c r="AO517" s="148">
        <v>0.1</v>
      </c>
      <c r="AP517" s="148"/>
      <c r="AQ517" s="148"/>
      <c r="AR517" s="148"/>
      <c r="AS517" s="148"/>
      <c r="AT517" s="148"/>
      <c r="AU517" s="148"/>
      <c r="AV517" s="148"/>
      <c r="AW517" s="148"/>
      <c r="AX517" s="148"/>
      <c r="BA517" s="149">
        <v>38.591666666666669</v>
      </c>
      <c r="BB517" s="149">
        <v>0</v>
      </c>
      <c r="BC517" s="149">
        <v>9.1666666666666674E-2</v>
      </c>
      <c r="BD517" s="149">
        <v>0</v>
      </c>
      <c r="BE517" s="149">
        <v>0</v>
      </c>
      <c r="BF517" s="149">
        <v>0</v>
      </c>
      <c r="BG517" s="149">
        <v>0</v>
      </c>
      <c r="BH517" s="149">
        <v>0</v>
      </c>
      <c r="BI517" s="149">
        <v>0</v>
      </c>
      <c r="BJ517" s="149">
        <v>0</v>
      </c>
      <c r="BK517" s="149">
        <v>0</v>
      </c>
      <c r="BL517" s="149">
        <v>0</v>
      </c>
      <c r="BM517" s="149">
        <v>0</v>
      </c>
      <c r="BN517" s="149">
        <v>0</v>
      </c>
      <c r="BO517" s="144">
        <v>3</v>
      </c>
      <c r="BP517" s="144" t="s">
        <v>5162</v>
      </c>
    </row>
    <row r="518" spans="1:68">
      <c r="A518" s="1" t="s">
        <v>2130</v>
      </c>
      <c r="B518" s="1" t="s">
        <v>2250</v>
      </c>
      <c r="C518" s="1" t="s">
        <v>5209</v>
      </c>
      <c r="D518" s="1" t="s">
        <v>5158</v>
      </c>
      <c r="E518" s="145">
        <v>37477</v>
      </c>
      <c r="F518" s="145" t="s">
        <v>5160</v>
      </c>
      <c r="G518" s="146">
        <v>39814</v>
      </c>
      <c r="H518" s="146">
        <v>40178</v>
      </c>
      <c r="I518" s="145">
        <v>2009</v>
      </c>
      <c r="J518" s="145">
        <v>12</v>
      </c>
      <c r="K518" s="145">
        <v>42</v>
      </c>
      <c r="M518" s="145">
        <v>44</v>
      </c>
      <c r="Y518" s="147">
        <v>42</v>
      </c>
      <c r="Z518" s="147">
        <v>0</v>
      </c>
      <c r="AA518" s="147">
        <v>44</v>
      </c>
      <c r="AB518" s="147">
        <v>0</v>
      </c>
      <c r="AC518" s="147">
        <v>0</v>
      </c>
      <c r="AD518" s="147">
        <v>0</v>
      </c>
      <c r="AE518" s="147">
        <v>0</v>
      </c>
      <c r="AF518" s="147">
        <v>0</v>
      </c>
      <c r="AG518" s="147">
        <v>0</v>
      </c>
      <c r="AH518" s="147">
        <v>0</v>
      </c>
      <c r="AI518" s="147">
        <v>0</v>
      </c>
      <c r="AJ518" s="147">
        <v>0</v>
      </c>
      <c r="AK518" s="147">
        <v>0</v>
      </c>
      <c r="AL518" s="147">
        <v>0</v>
      </c>
      <c r="AM518" s="148">
        <v>40.4</v>
      </c>
      <c r="AN518" s="148"/>
      <c r="AO518" s="148">
        <v>48.6</v>
      </c>
      <c r="AP518" s="148"/>
      <c r="AQ518" s="148"/>
      <c r="AR518" s="148"/>
      <c r="AS518" s="148"/>
      <c r="AT518" s="148"/>
      <c r="AU518" s="148"/>
      <c r="AV518" s="148"/>
      <c r="AW518" s="148"/>
      <c r="AX518" s="148"/>
      <c r="BA518" s="149">
        <v>40.4</v>
      </c>
      <c r="BB518" s="149">
        <v>0</v>
      </c>
      <c r="BC518" s="149">
        <v>48.6</v>
      </c>
      <c r="BD518" s="149">
        <v>0</v>
      </c>
      <c r="BE518" s="149">
        <v>0</v>
      </c>
      <c r="BF518" s="149">
        <v>0</v>
      </c>
      <c r="BG518" s="149">
        <v>0</v>
      </c>
      <c r="BH518" s="149">
        <v>0</v>
      </c>
      <c r="BI518" s="149">
        <v>0</v>
      </c>
      <c r="BJ518" s="149">
        <v>0</v>
      </c>
      <c r="BK518" s="149">
        <v>0</v>
      </c>
      <c r="BL518" s="149">
        <v>0</v>
      </c>
      <c r="BM518" s="149">
        <v>0</v>
      </c>
      <c r="BN518" s="149">
        <v>0</v>
      </c>
      <c r="BO518" s="144">
        <v>6</v>
      </c>
      <c r="BP518" s="144" t="s">
        <v>5204</v>
      </c>
    </row>
    <row r="519" spans="1:68">
      <c r="A519" s="1" t="s">
        <v>2027</v>
      </c>
      <c r="B519" s="1" t="s">
        <v>2250</v>
      </c>
      <c r="C519" s="1" t="s">
        <v>5209</v>
      </c>
      <c r="D519" s="1" t="s">
        <v>5158</v>
      </c>
      <c r="E519" s="145">
        <v>37478</v>
      </c>
      <c r="F519" s="145" t="s">
        <v>5160</v>
      </c>
      <c r="G519" s="146">
        <v>39814</v>
      </c>
      <c r="H519" s="146">
        <v>40178</v>
      </c>
      <c r="I519" s="145">
        <v>2009</v>
      </c>
      <c r="J519" s="145">
        <v>12</v>
      </c>
      <c r="K519" s="145">
        <v>39</v>
      </c>
      <c r="M519" s="145">
        <v>66</v>
      </c>
      <c r="Y519" s="147">
        <v>39</v>
      </c>
      <c r="Z519" s="147">
        <v>0</v>
      </c>
      <c r="AA519" s="147">
        <v>66</v>
      </c>
      <c r="AB519" s="147">
        <v>0</v>
      </c>
      <c r="AC519" s="147">
        <v>0</v>
      </c>
      <c r="AD519" s="147">
        <v>0</v>
      </c>
      <c r="AE519" s="147">
        <v>0</v>
      </c>
      <c r="AF519" s="147">
        <v>0</v>
      </c>
      <c r="AG519" s="147">
        <v>0</v>
      </c>
      <c r="AH519" s="147">
        <v>0</v>
      </c>
      <c r="AI519" s="147">
        <v>0</v>
      </c>
      <c r="AJ519" s="147">
        <v>0</v>
      </c>
      <c r="AK519" s="147">
        <v>0</v>
      </c>
      <c r="AL519" s="147">
        <v>0</v>
      </c>
      <c r="AM519" s="148">
        <v>39.4</v>
      </c>
      <c r="AN519" s="148"/>
      <c r="AO519" s="148">
        <v>63.7</v>
      </c>
      <c r="AP519" s="148"/>
      <c r="AQ519" s="148"/>
      <c r="AR519" s="148"/>
      <c r="AS519" s="148"/>
      <c r="AT519" s="148"/>
      <c r="AU519" s="148"/>
      <c r="AV519" s="148"/>
      <c r="AW519" s="148"/>
      <c r="AX519" s="148"/>
      <c r="BA519" s="149">
        <v>39.4</v>
      </c>
      <c r="BB519" s="149">
        <v>0</v>
      </c>
      <c r="BC519" s="149">
        <v>63.7</v>
      </c>
      <c r="BD519" s="149">
        <v>0</v>
      </c>
      <c r="BE519" s="149">
        <v>0</v>
      </c>
      <c r="BF519" s="149">
        <v>0</v>
      </c>
      <c r="BG519" s="149">
        <v>0</v>
      </c>
      <c r="BH519" s="149">
        <v>0</v>
      </c>
      <c r="BI519" s="149">
        <v>0</v>
      </c>
      <c r="BJ519" s="149">
        <v>0</v>
      </c>
      <c r="BK519" s="149">
        <v>0</v>
      </c>
      <c r="BL519" s="149">
        <v>0</v>
      </c>
      <c r="BM519" s="149">
        <v>0</v>
      </c>
      <c r="BN519" s="149">
        <v>0</v>
      </c>
      <c r="BO519" s="144">
        <v>3</v>
      </c>
      <c r="BP519" s="144" t="s">
        <v>5214</v>
      </c>
    </row>
    <row r="520" spans="1:68">
      <c r="A520" s="1" t="s">
        <v>2130</v>
      </c>
      <c r="B520" s="1" t="s">
        <v>2250</v>
      </c>
      <c r="C520" s="1" t="s">
        <v>5209</v>
      </c>
      <c r="D520" s="1" t="s">
        <v>5184</v>
      </c>
      <c r="E520" s="145">
        <v>37479</v>
      </c>
      <c r="F520" s="145" t="s">
        <v>5186</v>
      </c>
      <c r="G520" s="146">
        <v>39814</v>
      </c>
      <c r="H520" s="146">
        <v>40178</v>
      </c>
      <c r="I520" s="145">
        <v>2009</v>
      </c>
      <c r="J520" s="145">
        <v>12</v>
      </c>
      <c r="N520" s="145">
        <v>88</v>
      </c>
      <c r="O520" s="1">
        <v>43</v>
      </c>
      <c r="P520" s="1">
        <v>7</v>
      </c>
      <c r="Y520" s="147">
        <v>0</v>
      </c>
      <c r="Z520" s="147">
        <v>0</v>
      </c>
      <c r="AA520" s="147">
        <v>0</v>
      </c>
      <c r="AB520" s="147">
        <v>88</v>
      </c>
      <c r="AC520" s="147">
        <v>43</v>
      </c>
      <c r="AD520" s="147">
        <v>7</v>
      </c>
      <c r="AE520" s="147">
        <v>0</v>
      </c>
      <c r="AF520" s="147">
        <v>0</v>
      </c>
      <c r="AG520" s="147">
        <v>0</v>
      </c>
      <c r="AH520" s="147">
        <v>0</v>
      </c>
      <c r="AI520" s="147">
        <v>0</v>
      </c>
      <c r="AJ520" s="147">
        <v>0</v>
      </c>
      <c r="AK520" s="147">
        <v>0</v>
      </c>
      <c r="AL520" s="147">
        <v>0</v>
      </c>
      <c r="AM520" s="148"/>
      <c r="AN520" s="148"/>
      <c r="AO520" s="148"/>
      <c r="AP520" s="148">
        <v>80.099999999999994</v>
      </c>
      <c r="AQ520" s="148">
        <v>19.7</v>
      </c>
      <c r="AR520" s="148">
        <v>31.4</v>
      </c>
      <c r="AS520" s="148"/>
      <c r="AT520" s="148"/>
      <c r="AU520" s="148"/>
      <c r="AV520" s="148"/>
      <c r="AW520" s="148"/>
      <c r="AX520" s="148"/>
      <c r="BA520" s="149">
        <v>0</v>
      </c>
      <c r="BB520" s="149">
        <v>0</v>
      </c>
      <c r="BC520" s="149">
        <v>0</v>
      </c>
      <c r="BD520" s="149">
        <v>80.099999999999994</v>
      </c>
      <c r="BE520" s="149">
        <v>19.7</v>
      </c>
      <c r="BF520" s="149">
        <v>31.4</v>
      </c>
      <c r="BG520" s="149">
        <v>0</v>
      </c>
      <c r="BH520" s="149">
        <v>0</v>
      </c>
      <c r="BI520" s="149">
        <v>0</v>
      </c>
      <c r="BJ520" s="149">
        <v>0</v>
      </c>
      <c r="BK520" s="149">
        <v>0</v>
      </c>
      <c r="BL520" s="149">
        <v>0</v>
      </c>
      <c r="BM520" s="149">
        <v>0</v>
      </c>
      <c r="BN520" s="149">
        <v>0</v>
      </c>
    </row>
    <row r="521" spans="1:68">
      <c r="A521" s="1" t="s">
        <v>3166</v>
      </c>
      <c r="B521" s="1" t="s">
        <v>2250</v>
      </c>
      <c r="C521" s="1" t="s">
        <v>5209</v>
      </c>
      <c r="D521" s="1" t="s">
        <v>5158</v>
      </c>
      <c r="E521" s="145">
        <v>37480</v>
      </c>
      <c r="F521" s="145">
        <v>1</v>
      </c>
      <c r="G521" s="146">
        <v>39814</v>
      </c>
      <c r="H521" s="146">
        <v>39844</v>
      </c>
      <c r="I521" s="145">
        <v>2009</v>
      </c>
      <c r="J521" s="145">
        <v>1</v>
      </c>
      <c r="K521" s="145">
        <v>36</v>
      </c>
      <c r="M521" s="145">
        <v>44</v>
      </c>
      <c r="Y521" s="147">
        <v>3</v>
      </c>
      <c r="Z521" s="147">
        <v>0</v>
      </c>
      <c r="AA521" s="147">
        <v>3.6666666666666665</v>
      </c>
      <c r="AB521" s="147">
        <v>0</v>
      </c>
      <c r="AC521" s="147">
        <v>0</v>
      </c>
      <c r="AD521" s="147">
        <v>0</v>
      </c>
      <c r="AE521" s="147">
        <v>0</v>
      </c>
      <c r="AF521" s="147">
        <v>0</v>
      </c>
      <c r="AG521" s="147">
        <v>0</v>
      </c>
      <c r="AH521" s="147">
        <v>0</v>
      </c>
      <c r="AI521" s="147">
        <v>0</v>
      </c>
      <c r="AJ521" s="147">
        <v>0</v>
      </c>
      <c r="AK521" s="147">
        <v>0</v>
      </c>
      <c r="AL521" s="147">
        <v>0</v>
      </c>
      <c r="AM521" s="148">
        <v>37.9</v>
      </c>
      <c r="AN521" s="148"/>
      <c r="AO521" s="148">
        <v>40.200000000000003</v>
      </c>
      <c r="AP521" s="148"/>
      <c r="AQ521" s="148"/>
      <c r="AR521" s="148"/>
      <c r="AS521" s="148"/>
      <c r="AT521" s="148"/>
      <c r="AU521" s="148"/>
      <c r="AV521" s="148"/>
      <c r="AW521" s="148"/>
      <c r="AX521" s="148"/>
      <c r="BA521" s="149">
        <v>3.1583333333333332</v>
      </c>
      <c r="BB521" s="149">
        <v>0</v>
      </c>
      <c r="BC521" s="149">
        <v>3.35</v>
      </c>
      <c r="BD521" s="149">
        <v>0</v>
      </c>
      <c r="BE521" s="149">
        <v>0</v>
      </c>
      <c r="BF521" s="149">
        <v>0</v>
      </c>
      <c r="BG521" s="149">
        <v>0</v>
      </c>
      <c r="BH521" s="149">
        <v>0</v>
      </c>
      <c r="BI521" s="149">
        <v>0</v>
      </c>
      <c r="BJ521" s="149">
        <v>0</v>
      </c>
      <c r="BK521" s="149">
        <v>0</v>
      </c>
      <c r="BL521" s="149">
        <v>0</v>
      </c>
      <c r="BM521" s="149">
        <v>0</v>
      </c>
      <c r="BN521" s="149">
        <v>0</v>
      </c>
    </row>
    <row r="522" spans="1:68">
      <c r="A522" s="1" t="s">
        <v>3166</v>
      </c>
      <c r="B522" s="1" t="s">
        <v>2250</v>
      </c>
      <c r="C522" s="1" t="s">
        <v>5209</v>
      </c>
      <c r="D522" s="1" t="s">
        <v>5158</v>
      </c>
      <c r="E522" s="145">
        <v>37480</v>
      </c>
      <c r="F522" s="145" t="s">
        <v>5160</v>
      </c>
      <c r="G522" s="146">
        <v>39845</v>
      </c>
      <c r="H522" s="146">
        <v>40178</v>
      </c>
      <c r="I522" s="145">
        <v>2009</v>
      </c>
      <c r="J522" s="145">
        <v>11</v>
      </c>
      <c r="K522" s="145">
        <v>39</v>
      </c>
      <c r="M522" s="145">
        <v>44</v>
      </c>
      <c r="Y522" s="147">
        <v>35.75</v>
      </c>
      <c r="Z522" s="147">
        <v>0</v>
      </c>
      <c r="AA522" s="147">
        <v>40.333333333333336</v>
      </c>
      <c r="AB522" s="147">
        <v>0</v>
      </c>
      <c r="AC522" s="147">
        <v>0</v>
      </c>
      <c r="AD522" s="147">
        <v>0</v>
      </c>
      <c r="AE522" s="147">
        <v>0</v>
      </c>
      <c r="AF522" s="147">
        <v>0</v>
      </c>
      <c r="AG522" s="147">
        <v>0</v>
      </c>
      <c r="AH522" s="147">
        <v>0</v>
      </c>
      <c r="AI522" s="147">
        <v>0</v>
      </c>
      <c r="AJ522" s="147">
        <v>0</v>
      </c>
      <c r="AK522" s="147">
        <v>0</v>
      </c>
      <c r="AL522" s="147">
        <v>0</v>
      </c>
      <c r="AM522" s="148">
        <v>40.9</v>
      </c>
      <c r="AN522" s="148"/>
      <c r="AO522" s="148">
        <v>40.200000000000003</v>
      </c>
      <c r="AP522" s="148"/>
      <c r="AQ522" s="148"/>
      <c r="AR522" s="148"/>
      <c r="AS522" s="148"/>
      <c r="AT522" s="148"/>
      <c r="AU522" s="148"/>
      <c r="AV522" s="148"/>
      <c r="AW522" s="148"/>
      <c r="AX522" s="148"/>
      <c r="BA522" s="149">
        <v>37.491666666666667</v>
      </c>
      <c r="BB522" s="149">
        <v>0</v>
      </c>
      <c r="BC522" s="149">
        <v>36.85</v>
      </c>
      <c r="BD522" s="149">
        <v>0</v>
      </c>
      <c r="BE522" s="149">
        <v>0</v>
      </c>
      <c r="BF522" s="149">
        <v>0</v>
      </c>
      <c r="BG522" s="149">
        <v>0</v>
      </c>
      <c r="BH522" s="149">
        <v>0</v>
      </c>
      <c r="BI522" s="149">
        <v>0</v>
      </c>
      <c r="BJ522" s="149">
        <v>0</v>
      </c>
      <c r="BK522" s="149">
        <v>0</v>
      </c>
      <c r="BL522" s="149">
        <v>0</v>
      </c>
      <c r="BM522" s="149">
        <v>0</v>
      </c>
      <c r="BN522" s="149">
        <v>0</v>
      </c>
      <c r="BO522" s="144">
        <v>3</v>
      </c>
      <c r="BP522" s="144" t="s">
        <v>5162</v>
      </c>
    </row>
    <row r="523" spans="1:68">
      <c r="A523" s="1" t="s">
        <v>3583</v>
      </c>
      <c r="B523" s="1" t="s">
        <v>2251</v>
      </c>
      <c r="C523" s="1" t="s">
        <v>5209</v>
      </c>
      <c r="D523" s="1" t="s">
        <v>5158</v>
      </c>
      <c r="E523" s="145">
        <v>37482</v>
      </c>
      <c r="F523" s="145">
        <v>1</v>
      </c>
      <c r="G523" s="146">
        <v>39814</v>
      </c>
      <c r="H523" s="146">
        <v>40178</v>
      </c>
      <c r="I523" s="145">
        <v>2009</v>
      </c>
      <c r="J523" s="145">
        <v>12</v>
      </c>
      <c r="M523" s="145">
        <v>43</v>
      </c>
      <c r="Y523" s="147">
        <v>0</v>
      </c>
      <c r="Z523" s="147">
        <v>0</v>
      </c>
      <c r="AA523" s="147">
        <v>43</v>
      </c>
      <c r="AB523" s="147">
        <v>0</v>
      </c>
      <c r="AC523" s="147">
        <v>0</v>
      </c>
      <c r="AD523" s="147">
        <v>0</v>
      </c>
      <c r="AE523" s="147">
        <v>0</v>
      </c>
      <c r="AF523" s="147">
        <v>0</v>
      </c>
      <c r="AG523" s="147">
        <v>0</v>
      </c>
      <c r="AH523" s="147">
        <v>0</v>
      </c>
      <c r="AI523" s="147">
        <v>0</v>
      </c>
      <c r="AJ523" s="147">
        <v>0</v>
      </c>
      <c r="AK523" s="147">
        <v>0</v>
      </c>
      <c r="AL523" s="147">
        <v>0</v>
      </c>
      <c r="AM523" s="148">
        <v>3.7</v>
      </c>
      <c r="AN523" s="148"/>
      <c r="AO523" s="148">
        <v>36.299999999999997</v>
      </c>
      <c r="AP523" s="148"/>
      <c r="AQ523" s="148"/>
      <c r="AR523" s="148"/>
      <c r="AS523" s="148"/>
      <c r="AT523" s="148"/>
      <c r="AU523" s="148"/>
      <c r="AV523" s="148"/>
      <c r="AW523" s="148"/>
      <c r="AX523" s="148"/>
      <c r="BA523" s="149">
        <v>3.7</v>
      </c>
      <c r="BB523" s="149">
        <v>0</v>
      </c>
      <c r="BC523" s="149">
        <v>36.299999999999997</v>
      </c>
      <c r="BD523" s="149">
        <v>0</v>
      </c>
      <c r="BE523" s="149">
        <v>0</v>
      </c>
      <c r="BF523" s="149">
        <v>0</v>
      </c>
      <c r="BG523" s="149">
        <v>0</v>
      </c>
      <c r="BH523" s="149">
        <v>0</v>
      </c>
      <c r="BI523" s="149">
        <v>0</v>
      </c>
      <c r="BJ523" s="149">
        <v>0</v>
      </c>
      <c r="BK523" s="149">
        <v>0</v>
      </c>
      <c r="BL523" s="149">
        <v>0</v>
      </c>
      <c r="BM523" s="149">
        <v>0</v>
      </c>
      <c r="BN523" s="149">
        <v>0</v>
      </c>
    </row>
    <row r="524" spans="1:68">
      <c r="A524" s="1" t="s">
        <v>4617</v>
      </c>
      <c r="B524" s="1" t="s">
        <v>2250</v>
      </c>
      <c r="C524" s="1" t="s">
        <v>5209</v>
      </c>
      <c r="D524" s="1" t="s">
        <v>5158</v>
      </c>
      <c r="E524" s="145">
        <v>37483</v>
      </c>
      <c r="F524" s="145">
        <v>1</v>
      </c>
      <c r="G524" s="146">
        <v>39814</v>
      </c>
      <c r="H524" s="146">
        <v>40178</v>
      </c>
      <c r="I524" s="145">
        <v>2009</v>
      </c>
      <c r="J524" s="145">
        <v>12</v>
      </c>
      <c r="K524" s="145">
        <v>20</v>
      </c>
      <c r="M524" s="145">
        <v>42</v>
      </c>
      <c r="Y524" s="147">
        <v>20</v>
      </c>
      <c r="Z524" s="147">
        <v>0</v>
      </c>
      <c r="AA524" s="147">
        <v>42</v>
      </c>
      <c r="AB524" s="147">
        <v>0</v>
      </c>
      <c r="AC524" s="147">
        <v>0</v>
      </c>
      <c r="AD524" s="147">
        <v>0</v>
      </c>
      <c r="AE524" s="147">
        <v>0</v>
      </c>
      <c r="AF524" s="147">
        <v>0</v>
      </c>
      <c r="AG524" s="147">
        <v>0</v>
      </c>
      <c r="AH524" s="147">
        <v>0</v>
      </c>
      <c r="AI524" s="147">
        <v>0</v>
      </c>
      <c r="AJ524" s="147">
        <v>0</v>
      </c>
      <c r="AK524" s="147">
        <v>0</v>
      </c>
      <c r="AL524" s="147">
        <v>0</v>
      </c>
      <c r="AM524" s="148">
        <v>23.7</v>
      </c>
      <c r="AN524" s="148"/>
      <c r="AO524" s="148">
        <v>36.700000000000003</v>
      </c>
      <c r="AP524" s="148"/>
      <c r="AQ524" s="148"/>
      <c r="AR524" s="148"/>
      <c r="AS524" s="148"/>
      <c r="AT524" s="148"/>
      <c r="AU524" s="148"/>
      <c r="AV524" s="148"/>
      <c r="AW524" s="148"/>
      <c r="AX524" s="148"/>
      <c r="BA524" s="149">
        <v>23.7</v>
      </c>
      <c r="BB524" s="149">
        <v>0</v>
      </c>
      <c r="BC524" s="149">
        <v>36.700000000000003</v>
      </c>
      <c r="BD524" s="149">
        <v>0</v>
      </c>
      <c r="BE524" s="149">
        <v>0</v>
      </c>
      <c r="BF524" s="149">
        <v>0</v>
      </c>
      <c r="BG524" s="149">
        <v>0</v>
      </c>
      <c r="BH524" s="149">
        <v>0</v>
      </c>
      <c r="BI524" s="149">
        <v>0</v>
      </c>
      <c r="BJ524" s="149">
        <v>0</v>
      </c>
      <c r="BK524" s="149">
        <v>0</v>
      </c>
      <c r="BL524" s="149">
        <v>0</v>
      </c>
      <c r="BM524" s="149">
        <v>0</v>
      </c>
      <c r="BN524" s="149">
        <v>0</v>
      </c>
    </row>
    <row r="525" spans="1:68">
      <c r="A525" s="1" t="s">
        <v>3166</v>
      </c>
      <c r="B525" s="1" t="s">
        <v>2250</v>
      </c>
      <c r="C525" s="1" t="s">
        <v>5209</v>
      </c>
      <c r="D525" s="1" t="s">
        <v>5158</v>
      </c>
      <c r="E525" s="145">
        <v>37485</v>
      </c>
      <c r="F525" s="145">
        <v>1</v>
      </c>
      <c r="G525" s="146">
        <v>39814</v>
      </c>
      <c r="H525" s="146">
        <v>40178</v>
      </c>
      <c r="I525" s="145">
        <v>2009</v>
      </c>
      <c r="J525" s="145">
        <v>12</v>
      </c>
      <c r="K525" s="145">
        <v>24</v>
      </c>
      <c r="M525" s="145">
        <v>44</v>
      </c>
      <c r="Y525" s="147">
        <v>24</v>
      </c>
      <c r="Z525" s="147">
        <v>0</v>
      </c>
      <c r="AA525" s="147">
        <v>44</v>
      </c>
      <c r="AB525" s="147">
        <v>0</v>
      </c>
      <c r="AC525" s="147">
        <v>0</v>
      </c>
      <c r="AD525" s="147">
        <v>0</v>
      </c>
      <c r="AE525" s="147">
        <v>0</v>
      </c>
      <c r="AF525" s="147">
        <v>0</v>
      </c>
      <c r="AG525" s="147">
        <v>0</v>
      </c>
      <c r="AH525" s="147">
        <v>0</v>
      </c>
      <c r="AI525" s="147">
        <v>0</v>
      </c>
      <c r="AJ525" s="147">
        <v>0</v>
      </c>
      <c r="AK525" s="147">
        <v>0</v>
      </c>
      <c r="AL525" s="147">
        <v>0</v>
      </c>
      <c r="AM525" s="148">
        <v>25.3</v>
      </c>
      <c r="AN525" s="148"/>
      <c r="AO525" s="148">
        <v>44</v>
      </c>
      <c r="AP525" s="148"/>
      <c r="AQ525" s="148"/>
      <c r="AR525" s="148"/>
      <c r="AS525" s="148"/>
      <c r="AT525" s="148"/>
      <c r="AU525" s="148"/>
      <c r="AV525" s="148"/>
      <c r="AW525" s="148"/>
      <c r="AX525" s="148"/>
      <c r="BA525" s="149">
        <v>25.3</v>
      </c>
      <c r="BB525" s="149">
        <v>0</v>
      </c>
      <c r="BC525" s="149">
        <v>44</v>
      </c>
      <c r="BD525" s="149">
        <v>0</v>
      </c>
      <c r="BE525" s="149">
        <v>0</v>
      </c>
      <c r="BF525" s="149">
        <v>0</v>
      </c>
      <c r="BG525" s="149">
        <v>0</v>
      </c>
      <c r="BH525" s="149">
        <v>0</v>
      </c>
      <c r="BI525" s="149">
        <v>0</v>
      </c>
      <c r="BJ525" s="149">
        <v>0</v>
      </c>
      <c r="BK525" s="149">
        <v>0</v>
      </c>
      <c r="BL525" s="149">
        <v>0</v>
      </c>
      <c r="BM525" s="149">
        <v>0</v>
      </c>
      <c r="BN525" s="149">
        <v>0</v>
      </c>
    </row>
    <row r="526" spans="1:68">
      <c r="A526" s="1" t="s">
        <v>2027</v>
      </c>
      <c r="B526" s="1" t="s">
        <v>2250</v>
      </c>
      <c r="C526" s="1" t="s">
        <v>5209</v>
      </c>
      <c r="D526" s="1" t="s">
        <v>5158</v>
      </c>
      <c r="E526" s="145">
        <v>37487</v>
      </c>
      <c r="F526" s="145">
        <v>2</v>
      </c>
      <c r="G526" s="146">
        <v>39814</v>
      </c>
      <c r="H526" s="146">
        <v>40178</v>
      </c>
      <c r="I526" s="145">
        <v>2009</v>
      </c>
      <c r="J526" s="145">
        <v>12</v>
      </c>
      <c r="K526" s="145">
        <v>36</v>
      </c>
      <c r="M526" s="145">
        <v>93</v>
      </c>
      <c r="Y526" s="147">
        <v>36</v>
      </c>
      <c r="Z526" s="147">
        <v>0</v>
      </c>
      <c r="AA526" s="147">
        <v>93</v>
      </c>
      <c r="AB526" s="147">
        <v>0</v>
      </c>
      <c r="AC526" s="147">
        <v>0</v>
      </c>
      <c r="AD526" s="147">
        <v>0</v>
      </c>
      <c r="AE526" s="147">
        <v>0</v>
      </c>
      <c r="AF526" s="147">
        <v>0</v>
      </c>
      <c r="AG526" s="147">
        <v>0</v>
      </c>
      <c r="AH526" s="147">
        <v>0</v>
      </c>
      <c r="AI526" s="147">
        <v>0</v>
      </c>
      <c r="AJ526" s="147">
        <v>0</v>
      </c>
      <c r="AK526" s="147">
        <v>0</v>
      </c>
      <c r="AL526" s="147">
        <v>0</v>
      </c>
      <c r="AM526" s="148">
        <v>36</v>
      </c>
      <c r="AN526" s="148"/>
      <c r="AO526" s="148">
        <v>93</v>
      </c>
      <c r="AP526" s="148"/>
      <c r="AQ526" s="148"/>
      <c r="AR526" s="148"/>
      <c r="AS526" s="148"/>
      <c r="AT526" s="148"/>
      <c r="AU526" s="148"/>
      <c r="AV526" s="148"/>
      <c r="AW526" s="148"/>
      <c r="AX526" s="148"/>
      <c r="BA526" s="149">
        <v>36</v>
      </c>
      <c r="BB526" s="149">
        <v>0</v>
      </c>
      <c r="BC526" s="149">
        <v>93</v>
      </c>
      <c r="BD526" s="149">
        <v>0</v>
      </c>
      <c r="BE526" s="149">
        <v>0</v>
      </c>
      <c r="BF526" s="149">
        <v>0</v>
      </c>
      <c r="BG526" s="149">
        <v>0</v>
      </c>
      <c r="BH526" s="149">
        <v>0</v>
      </c>
      <c r="BI526" s="149">
        <v>0</v>
      </c>
      <c r="BJ526" s="149">
        <v>0</v>
      </c>
      <c r="BK526" s="149">
        <v>0</v>
      </c>
      <c r="BL526" s="149">
        <v>0</v>
      </c>
      <c r="BM526" s="149">
        <v>0</v>
      </c>
      <c r="BN526" s="149">
        <v>0</v>
      </c>
    </row>
    <row r="527" spans="1:68">
      <c r="A527" s="1" t="s">
        <v>2130</v>
      </c>
      <c r="B527" s="1" t="s">
        <v>2250</v>
      </c>
      <c r="C527" s="1" t="s">
        <v>5209</v>
      </c>
      <c r="D527" s="1" t="s">
        <v>5158</v>
      </c>
      <c r="E527" s="145">
        <v>37488</v>
      </c>
      <c r="F527" s="145">
        <v>1</v>
      </c>
      <c r="G527" s="146">
        <v>39814</v>
      </c>
      <c r="H527" s="146">
        <v>40178</v>
      </c>
      <c r="I527" s="145">
        <v>2009</v>
      </c>
      <c r="J527" s="145">
        <v>12</v>
      </c>
      <c r="K527" s="145">
        <v>42</v>
      </c>
      <c r="M527" s="145">
        <v>56</v>
      </c>
      <c r="Y527" s="147">
        <v>42</v>
      </c>
      <c r="Z527" s="147">
        <v>0</v>
      </c>
      <c r="AA527" s="147">
        <v>56</v>
      </c>
      <c r="AB527" s="147">
        <v>0</v>
      </c>
      <c r="AC527" s="147">
        <v>0</v>
      </c>
      <c r="AD527" s="147">
        <v>0</v>
      </c>
      <c r="AE527" s="147">
        <v>0</v>
      </c>
      <c r="AF527" s="147">
        <v>0</v>
      </c>
      <c r="AG527" s="147">
        <v>0</v>
      </c>
      <c r="AH527" s="147">
        <v>0</v>
      </c>
      <c r="AI527" s="147">
        <v>0</v>
      </c>
      <c r="AJ527" s="147">
        <v>0</v>
      </c>
      <c r="AK527" s="147">
        <v>0</v>
      </c>
      <c r="AL527" s="147">
        <v>0</v>
      </c>
      <c r="AM527" s="148">
        <v>43.8</v>
      </c>
      <c r="AN527" s="148"/>
      <c r="AO527" s="148">
        <v>53.6</v>
      </c>
      <c r="AP527" s="148"/>
      <c r="AQ527" s="148"/>
      <c r="AR527" s="148"/>
      <c r="AS527" s="148"/>
      <c r="AT527" s="148"/>
      <c r="AU527" s="148"/>
      <c r="AV527" s="148"/>
      <c r="AW527" s="148"/>
      <c r="AX527" s="148"/>
      <c r="BA527" s="149">
        <v>43.8</v>
      </c>
      <c r="BB527" s="149">
        <v>0</v>
      </c>
      <c r="BC527" s="149">
        <v>53.6</v>
      </c>
      <c r="BD527" s="149">
        <v>0</v>
      </c>
      <c r="BE527" s="149">
        <v>0</v>
      </c>
      <c r="BF527" s="149">
        <v>0</v>
      </c>
      <c r="BG527" s="149">
        <v>0</v>
      </c>
      <c r="BH527" s="149">
        <v>0</v>
      </c>
      <c r="BI527" s="149">
        <v>0</v>
      </c>
      <c r="BJ527" s="149">
        <v>0</v>
      </c>
      <c r="BK527" s="149">
        <v>0</v>
      </c>
      <c r="BL527" s="149">
        <v>0</v>
      </c>
      <c r="BM527" s="149">
        <v>0</v>
      </c>
      <c r="BN527" s="149">
        <v>0</v>
      </c>
    </row>
    <row r="528" spans="1:68">
      <c r="A528" s="1" t="s">
        <v>4617</v>
      </c>
      <c r="B528" s="1" t="s">
        <v>5197</v>
      </c>
      <c r="C528" s="1" t="s">
        <v>5209</v>
      </c>
      <c r="D528" s="1" t="s">
        <v>5184</v>
      </c>
      <c r="E528" s="145">
        <v>37489</v>
      </c>
      <c r="F528" s="145">
        <v>1</v>
      </c>
      <c r="G528" s="146">
        <v>39814</v>
      </c>
      <c r="H528" s="146">
        <v>40178</v>
      </c>
      <c r="I528" s="145">
        <v>2009</v>
      </c>
      <c r="J528" s="145">
        <v>12</v>
      </c>
      <c r="N528" s="145">
        <v>120</v>
      </c>
      <c r="Y528" s="147">
        <v>0</v>
      </c>
      <c r="Z528" s="147">
        <v>0</v>
      </c>
      <c r="AA528" s="147">
        <v>0</v>
      </c>
      <c r="AB528" s="147">
        <v>120</v>
      </c>
      <c r="AC528" s="147">
        <v>0</v>
      </c>
      <c r="AD528" s="147">
        <v>0</v>
      </c>
      <c r="AE528" s="147">
        <v>0</v>
      </c>
      <c r="AF528" s="147">
        <v>0</v>
      </c>
      <c r="AG528" s="147">
        <v>0</v>
      </c>
      <c r="AH528" s="147">
        <v>0</v>
      </c>
      <c r="AI528" s="147">
        <v>0</v>
      </c>
      <c r="AJ528" s="147">
        <v>0</v>
      </c>
      <c r="AK528" s="147">
        <v>0</v>
      </c>
      <c r="AL528" s="147">
        <v>0</v>
      </c>
      <c r="AM528" s="148"/>
      <c r="AN528" s="148"/>
      <c r="AO528" s="148"/>
      <c r="AP528" s="148">
        <v>120</v>
      </c>
      <c r="AQ528" s="148"/>
      <c r="AR528" s="148"/>
      <c r="AS528" s="148"/>
      <c r="AT528" s="148"/>
      <c r="AU528" s="148"/>
      <c r="AV528" s="148"/>
      <c r="AW528" s="148"/>
      <c r="AX528" s="148"/>
      <c r="BA528" s="149">
        <v>0</v>
      </c>
      <c r="BB528" s="149">
        <v>0</v>
      </c>
      <c r="BC528" s="149">
        <v>0</v>
      </c>
      <c r="BD528" s="149">
        <v>120</v>
      </c>
      <c r="BE528" s="149">
        <v>0</v>
      </c>
      <c r="BF528" s="149">
        <v>0</v>
      </c>
      <c r="BG528" s="149">
        <v>0</v>
      </c>
      <c r="BH528" s="149">
        <v>0</v>
      </c>
      <c r="BI528" s="149">
        <v>0</v>
      </c>
      <c r="BJ528" s="149">
        <v>0</v>
      </c>
      <c r="BK528" s="149">
        <v>0</v>
      </c>
      <c r="BL528" s="149">
        <v>0</v>
      </c>
      <c r="BM528" s="149">
        <v>0</v>
      </c>
      <c r="BN528" s="149">
        <v>0</v>
      </c>
    </row>
    <row r="529" spans="1:68">
      <c r="A529" s="1" t="s">
        <v>3166</v>
      </c>
      <c r="B529" s="1" t="s">
        <v>2250</v>
      </c>
      <c r="C529" s="1" t="s">
        <v>5209</v>
      </c>
      <c r="D529" s="1" t="s">
        <v>5158</v>
      </c>
      <c r="E529" s="145">
        <v>37490</v>
      </c>
      <c r="F529" s="145">
        <v>7</v>
      </c>
      <c r="G529" s="146">
        <v>39814</v>
      </c>
      <c r="H529" s="146">
        <v>40178</v>
      </c>
      <c r="I529" s="145">
        <v>2009</v>
      </c>
      <c r="J529" s="145">
        <v>12</v>
      </c>
      <c r="K529" s="145">
        <v>24</v>
      </c>
      <c r="M529" s="145">
        <v>44</v>
      </c>
      <c r="R529" s="145">
        <v>6</v>
      </c>
      <c r="Y529" s="147">
        <v>24</v>
      </c>
      <c r="Z529" s="147">
        <v>0</v>
      </c>
      <c r="AA529" s="147">
        <v>44</v>
      </c>
      <c r="AB529" s="147">
        <v>0</v>
      </c>
      <c r="AC529" s="147">
        <v>0</v>
      </c>
      <c r="AD529" s="147">
        <v>0</v>
      </c>
      <c r="AE529" s="147">
        <v>0</v>
      </c>
      <c r="AF529" s="147">
        <v>6</v>
      </c>
      <c r="AG529" s="147">
        <v>0</v>
      </c>
      <c r="AH529" s="147">
        <v>0</v>
      </c>
      <c r="AI529" s="147">
        <v>0</v>
      </c>
      <c r="AJ529" s="147">
        <v>0</v>
      </c>
      <c r="AK529" s="147">
        <v>0</v>
      </c>
      <c r="AL529" s="147">
        <v>0</v>
      </c>
      <c r="AM529" s="148">
        <v>21.7</v>
      </c>
      <c r="AN529" s="148"/>
      <c r="AO529" s="148">
        <v>48.1</v>
      </c>
      <c r="AP529" s="148"/>
      <c r="AQ529" s="148"/>
      <c r="AR529" s="148"/>
      <c r="AS529" s="148"/>
      <c r="AT529" s="148">
        <v>6</v>
      </c>
      <c r="AU529" s="148"/>
      <c r="AV529" s="148"/>
      <c r="AW529" s="148"/>
      <c r="AX529" s="148"/>
      <c r="BA529" s="149">
        <v>21.7</v>
      </c>
      <c r="BB529" s="149">
        <v>0</v>
      </c>
      <c r="BC529" s="149">
        <v>48.1</v>
      </c>
      <c r="BD529" s="149">
        <v>0</v>
      </c>
      <c r="BE529" s="149">
        <v>0</v>
      </c>
      <c r="BF529" s="149">
        <v>0</v>
      </c>
      <c r="BG529" s="149">
        <v>0</v>
      </c>
      <c r="BH529" s="149">
        <v>6</v>
      </c>
      <c r="BI529" s="149">
        <v>0</v>
      </c>
      <c r="BJ529" s="149">
        <v>0</v>
      </c>
      <c r="BK529" s="149">
        <v>0</v>
      </c>
      <c r="BL529" s="149">
        <v>0</v>
      </c>
      <c r="BM529" s="149">
        <v>0</v>
      </c>
      <c r="BN529" s="149">
        <v>0</v>
      </c>
    </row>
    <row r="530" spans="1:68">
      <c r="A530" s="1" t="s">
        <v>3436</v>
      </c>
      <c r="B530" s="1" t="s">
        <v>2250</v>
      </c>
      <c r="C530" s="1" t="s">
        <v>5209</v>
      </c>
      <c r="D530" s="1" t="s">
        <v>5158</v>
      </c>
      <c r="E530" s="145">
        <v>37491</v>
      </c>
      <c r="F530" s="145" t="s">
        <v>5160</v>
      </c>
      <c r="G530" s="146">
        <v>39814</v>
      </c>
      <c r="H530" s="146">
        <v>40178</v>
      </c>
      <c r="I530" s="145">
        <v>2009</v>
      </c>
      <c r="J530" s="145">
        <v>12</v>
      </c>
      <c r="K530" s="145">
        <v>106</v>
      </c>
      <c r="M530" s="145">
        <v>66</v>
      </c>
      <c r="Y530" s="147">
        <v>106</v>
      </c>
      <c r="Z530" s="147">
        <v>0</v>
      </c>
      <c r="AA530" s="147">
        <v>66</v>
      </c>
      <c r="AB530" s="147">
        <v>0</v>
      </c>
      <c r="AC530" s="147">
        <v>0</v>
      </c>
      <c r="AD530" s="147">
        <v>0</v>
      </c>
      <c r="AE530" s="147">
        <v>0</v>
      </c>
      <c r="AF530" s="147">
        <v>0</v>
      </c>
      <c r="AG530" s="147">
        <v>0</v>
      </c>
      <c r="AH530" s="147">
        <v>0</v>
      </c>
      <c r="AI530" s="147">
        <v>0</v>
      </c>
      <c r="AJ530" s="147">
        <v>0</v>
      </c>
      <c r="AK530" s="147">
        <v>0</v>
      </c>
      <c r="AL530" s="147">
        <v>0</v>
      </c>
      <c r="AM530" s="148">
        <v>106</v>
      </c>
      <c r="AN530" s="148"/>
      <c r="AO530" s="148">
        <v>66</v>
      </c>
      <c r="AP530" s="148"/>
      <c r="AQ530" s="148"/>
      <c r="AR530" s="148"/>
      <c r="AS530" s="148"/>
      <c r="AT530" s="148"/>
      <c r="AU530" s="148"/>
      <c r="AV530" s="148"/>
      <c r="AW530" s="148"/>
      <c r="AX530" s="148"/>
      <c r="BA530" s="149">
        <v>106</v>
      </c>
      <c r="BB530" s="149">
        <v>0</v>
      </c>
      <c r="BC530" s="149">
        <v>66</v>
      </c>
      <c r="BD530" s="149">
        <v>0</v>
      </c>
      <c r="BE530" s="149">
        <v>0</v>
      </c>
      <c r="BF530" s="149">
        <v>0</v>
      </c>
      <c r="BG530" s="149">
        <v>0</v>
      </c>
      <c r="BH530" s="149">
        <v>0</v>
      </c>
      <c r="BI530" s="149">
        <v>0</v>
      </c>
      <c r="BJ530" s="149">
        <v>0</v>
      </c>
      <c r="BK530" s="149">
        <v>0</v>
      </c>
      <c r="BL530" s="149">
        <v>0</v>
      </c>
      <c r="BM530" s="149">
        <v>0</v>
      </c>
      <c r="BN530" s="149">
        <v>0</v>
      </c>
      <c r="BO530" s="144">
        <v>7</v>
      </c>
      <c r="BP530" s="144" t="s">
        <v>5172</v>
      </c>
    </row>
    <row r="531" spans="1:68">
      <c r="A531" s="1" t="s">
        <v>2130</v>
      </c>
      <c r="B531" s="1" t="s">
        <v>2250</v>
      </c>
      <c r="C531" s="1" t="s">
        <v>5209</v>
      </c>
      <c r="D531" s="1" t="s">
        <v>5158</v>
      </c>
      <c r="E531" s="145">
        <v>37492</v>
      </c>
      <c r="F531" s="145" t="s">
        <v>5160</v>
      </c>
      <c r="G531" s="146">
        <v>39814</v>
      </c>
      <c r="H531" s="146">
        <v>40178</v>
      </c>
      <c r="I531" s="145">
        <v>2009</v>
      </c>
      <c r="J531" s="145">
        <v>12</v>
      </c>
      <c r="K531" s="145">
        <v>96</v>
      </c>
      <c r="M531" s="145">
        <v>154</v>
      </c>
      <c r="Y531" s="147">
        <v>96</v>
      </c>
      <c r="Z531" s="147">
        <v>0</v>
      </c>
      <c r="AA531" s="147">
        <v>154</v>
      </c>
      <c r="AB531" s="147">
        <v>0</v>
      </c>
      <c r="AC531" s="147">
        <v>0</v>
      </c>
      <c r="AD531" s="147">
        <v>0</v>
      </c>
      <c r="AE531" s="147">
        <v>0</v>
      </c>
      <c r="AF531" s="147">
        <v>0</v>
      </c>
      <c r="AG531" s="147">
        <v>0</v>
      </c>
      <c r="AH531" s="147">
        <v>0</v>
      </c>
      <c r="AI531" s="147">
        <v>0</v>
      </c>
      <c r="AJ531" s="147">
        <v>0</v>
      </c>
      <c r="AK531" s="147">
        <v>0</v>
      </c>
      <c r="AL531" s="147">
        <v>0</v>
      </c>
      <c r="AM531" s="148">
        <v>96.9</v>
      </c>
      <c r="AN531" s="148"/>
      <c r="AO531" s="148">
        <v>154</v>
      </c>
      <c r="AP531" s="148"/>
      <c r="AQ531" s="148"/>
      <c r="AR531" s="148"/>
      <c r="AS531" s="148"/>
      <c r="AT531" s="148"/>
      <c r="AU531" s="148"/>
      <c r="AV531" s="148"/>
      <c r="AW531" s="148"/>
      <c r="AX531" s="148"/>
      <c r="BA531" s="149">
        <v>96.9</v>
      </c>
      <c r="BB531" s="149">
        <v>0</v>
      </c>
      <c r="BC531" s="149">
        <v>154</v>
      </c>
      <c r="BD531" s="149">
        <v>0</v>
      </c>
      <c r="BE531" s="149">
        <v>0</v>
      </c>
      <c r="BF531" s="149">
        <v>0</v>
      </c>
      <c r="BG531" s="149">
        <v>0</v>
      </c>
      <c r="BH531" s="149">
        <v>0</v>
      </c>
      <c r="BI531" s="149">
        <v>0</v>
      </c>
      <c r="BJ531" s="149">
        <v>0</v>
      </c>
      <c r="BK531" s="149">
        <v>0</v>
      </c>
      <c r="BL531" s="149">
        <v>0</v>
      </c>
      <c r="BM531" s="149">
        <v>0</v>
      </c>
      <c r="BN531" s="149">
        <v>0</v>
      </c>
    </row>
    <row r="532" spans="1:68">
      <c r="A532" s="1" t="s">
        <v>2130</v>
      </c>
      <c r="B532" s="1" t="s">
        <v>2250</v>
      </c>
      <c r="C532" s="1" t="s">
        <v>5209</v>
      </c>
      <c r="D532" s="1" t="s">
        <v>5158</v>
      </c>
      <c r="E532" s="145">
        <v>37493</v>
      </c>
      <c r="F532" s="145">
        <v>7</v>
      </c>
      <c r="G532" s="146">
        <v>39814</v>
      </c>
      <c r="H532" s="146">
        <v>40178</v>
      </c>
      <c r="I532" s="145">
        <v>2009</v>
      </c>
      <c r="J532" s="145">
        <v>12</v>
      </c>
      <c r="K532" s="145">
        <v>24</v>
      </c>
      <c r="M532" s="145">
        <v>44</v>
      </c>
      <c r="R532" s="1">
        <v>3</v>
      </c>
      <c r="S532" s="1">
        <v>4</v>
      </c>
      <c r="Y532" s="147">
        <v>24</v>
      </c>
      <c r="Z532" s="147">
        <v>0</v>
      </c>
      <c r="AA532" s="147">
        <v>44</v>
      </c>
      <c r="AB532" s="147">
        <v>0</v>
      </c>
      <c r="AC532" s="147">
        <v>0</v>
      </c>
      <c r="AD532" s="147">
        <v>0</v>
      </c>
      <c r="AE532" s="147">
        <v>0</v>
      </c>
      <c r="AF532" s="147">
        <v>3</v>
      </c>
      <c r="AG532" s="147">
        <v>4</v>
      </c>
      <c r="AH532" s="147">
        <v>0</v>
      </c>
      <c r="AI532" s="147">
        <v>0</v>
      </c>
      <c r="AJ532" s="147">
        <v>0</v>
      </c>
      <c r="AK532" s="147">
        <v>0</v>
      </c>
      <c r="AL532" s="147">
        <v>0</v>
      </c>
      <c r="AM532" s="148">
        <v>26.6</v>
      </c>
      <c r="AN532" s="148"/>
      <c r="AO532" s="148">
        <v>40.299999999999997</v>
      </c>
      <c r="AP532" s="148"/>
      <c r="AQ532" s="148"/>
      <c r="AR532" s="148"/>
      <c r="AS532" s="148"/>
      <c r="AT532" s="148">
        <v>3</v>
      </c>
      <c r="AU532" s="148">
        <v>4</v>
      </c>
      <c r="AV532" s="148"/>
      <c r="AW532" s="148"/>
      <c r="AX532" s="148"/>
      <c r="BA532" s="149">
        <v>26.6</v>
      </c>
      <c r="BB532" s="149">
        <v>0</v>
      </c>
      <c r="BC532" s="149">
        <v>40.299999999999997</v>
      </c>
      <c r="BD532" s="149">
        <v>0</v>
      </c>
      <c r="BE532" s="149">
        <v>0</v>
      </c>
      <c r="BF532" s="149">
        <v>0</v>
      </c>
      <c r="BG532" s="149">
        <v>0</v>
      </c>
      <c r="BH532" s="149">
        <v>3</v>
      </c>
      <c r="BI532" s="149">
        <v>4</v>
      </c>
      <c r="BJ532" s="149">
        <v>0</v>
      </c>
      <c r="BK532" s="149">
        <v>0</v>
      </c>
      <c r="BL532" s="149">
        <v>0</v>
      </c>
      <c r="BM532" s="149">
        <v>0</v>
      </c>
      <c r="BN532" s="149">
        <v>0</v>
      </c>
    </row>
    <row r="533" spans="1:68">
      <c r="A533" s="1" t="s">
        <v>2939</v>
      </c>
      <c r="B533" s="1" t="s">
        <v>2250</v>
      </c>
      <c r="C533" s="1" t="s">
        <v>5209</v>
      </c>
      <c r="D533" s="1" t="s">
        <v>5158</v>
      </c>
      <c r="E533" s="145">
        <v>37494</v>
      </c>
      <c r="F533" s="145">
        <v>1</v>
      </c>
      <c r="G533" s="146">
        <v>39814</v>
      </c>
      <c r="H533" s="146">
        <v>39933</v>
      </c>
      <c r="I533" s="145">
        <v>2009</v>
      </c>
      <c r="J533" s="145">
        <v>4</v>
      </c>
      <c r="K533" s="145">
        <v>48</v>
      </c>
      <c r="M533" s="145">
        <v>46</v>
      </c>
      <c r="Y533" s="147">
        <v>16</v>
      </c>
      <c r="Z533" s="147">
        <v>0</v>
      </c>
      <c r="AA533" s="147">
        <v>15.333333333333334</v>
      </c>
      <c r="AB533" s="147">
        <v>0</v>
      </c>
      <c r="AC533" s="147">
        <v>0</v>
      </c>
      <c r="AD533" s="147">
        <v>0</v>
      </c>
      <c r="AE533" s="147">
        <v>0</v>
      </c>
      <c r="AF533" s="147">
        <v>0</v>
      </c>
      <c r="AG533" s="147">
        <v>0</v>
      </c>
      <c r="AH533" s="147">
        <v>0</v>
      </c>
      <c r="AI533" s="147">
        <v>0</v>
      </c>
      <c r="AJ533" s="147">
        <v>0</v>
      </c>
      <c r="AK533" s="147">
        <v>0</v>
      </c>
      <c r="AL533" s="147">
        <v>0</v>
      </c>
      <c r="AM533" s="148">
        <v>45.1</v>
      </c>
      <c r="AN533" s="148"/>
      <c r="AO533" s="148">
        <v>40.1</v>
      </c>
      <c r="AP533" s="148"/>
      <c r="AQ533" s="148"/>
      <c r="AR533" s="148"/>
      <c r="AS533" s="148"/>
      <c r="AT533" s="148"/>
      <c r="AU533" s="148"/>
      <c r="AV533" s="148"/>
      <c r="AW533" s="148"/>
      <c r="AX533" s="148"/>
      <c r="BA533" s="149">
        <v>15.033333333333333</v>
      </c>
      <c r="BB533" s="149">
        <v>0</v>
      </c>
      <c r="BC533" s="149">
        <v>13.366666666666667</v>
      </c>
      <c r="BD533" s="149">
        <v>0</v>
      </c>
      <c r="BE533" s="149">
        <v>0</v>
      </c>
      <c r="BF533" s="149">
        <v>0</v>
      </c>
      <c r="BG533" s="149">
        <v>0</v>
      </c>
      <c r="BH533" s="149">
        <v>0</v>
      </c>
      <c r="BI533" s="149">
        <v>0</v>
      </c>
      <c r="BJ533" s="149">
        <v>0</v>
      </c>
      <c r="BK533" s="149">
        <v>0</v>
      </c>
      <c r="BL533" s="149">
        <v>0</v>
      </c>
      <c r="BM533" s="149">
        <v>0</v>
      </c>
      <c r="BN533" s="149">
        <v>0</v>
      </c>
    </row>
    <row r="534" spans="1:68">
      <c r="A534" s="1" t="s">
        <v>2939</v>
      </c>
      <c r="B534" s="1" t="s">
        <v>2250</v>
      </c>
      <c r="C534" s="1" t="s">
        <v>5209</v>
      </c>
      <c r="D534" s="1" t="s">
        <v>5158</v>
      </c>
      <c r="E534" s="145">
        <v>37494</v>
      </c>
      <c r="F534" s="145" t="s">
        <v>5160</v>
      </c>
      <c r="G534" s="146">
        <v>39934</v>
      </c>
      <c r="H534" s="146">
        <v>40178</v>
      </c>
      <c r="I534" s="145">
        <v>2009</v>
      </c>
      <c r="J534" s="145">
        <v>8</v>
      </c>
      <c r="K534" s="145">
        <v>56</v>
      </c>
      <c r="M534" s="145">
        <v>46</v>
      </c>
      <c r="Y534" s="147">
        <v>37.333333333333336</v>
      </c>
      <c r="Z534" s="147">
        <v>0</v>
      </c>
      <c r="AA534" s="147">
        <v>30.666666666666668</v>
      </c>
      <c r="AB534" s="147">
        <v>0</v>
      </c>
      <c r="AC534" s="147">
        <v>0</v>
      </c>
      <c r="AD534" s="147">
        <v>0</v>
      </c>
      <c r="AE534" s="147">
        <v>0</v>
      </c>
      <c r="AF534" s="147">
        <v>0</v>
      </c>
      <c r="AG534" s="147">
        <v>0</v>
      </c>
      <c r="AH534" s="147">
        <v>0</v>
      </c>
      <c r="AI534" s="147">
        <v>0</v>
      </c>
      <c r="AJ534" s="147">
        <v>0</v>
      </c>
      <c r="AK534" s="147">
        <v>0</v>
      </c>
      <c r="AL534" s="147">
        <v>0</v>
      </c>
      <c r="AM534" s="148">
        <v>53.1</v>
      </c>
      <c r="AN534" s="148"/>
      <c r="AO534" s="148">
        <v>40.1</v>
      </c>
      <c r="AP534" s="148"/>
      <c r="AQ534" s="148"/>
      <c r="AR534" s="148"/>
      <c r="AS534" s="148"/>
      <c r="AT534" s="148"/>
      <c r="AU534" s="148"/>
      <c r="AV534" s="148"/>
      <c r="AW534" s="148"/>
      <c r="AX534" s="148"/>
      <c r="BA534" s="149">
        <v>35.4</v>
      </c>
      <c r="BB534" s="149">
        <v>0</v>
      </c>
      <c r="BC534" s="149">
        <v>26.733333333333334</v>
      </c>
      <c r="BD534" s="149">
        <v>0</v>
      </c>
      <c r="BE534" s="149">
        <v>0</v>
      </c>
      <c r="BF534" s="149">
        <v>0</v>
      </c>
      <c r="BG534" s="149">
        <v>0</v>
      </c>
      <c r="BH534" s="149">
        <v>0</v>
      </c>
      <c r="BI534" s="149">
        <v>0</v>
      </c>
      <c r="BJ534" s="149">
        <v>0</v>
      </c>
      <c r="BK534" s="149">
        <v>0</v>
      </c>
      <c r="BL534" s="149">
        <v>0</v>
      </c>
      <c r="BM534" s="149">
        <v>0</v>
      </c>
      <c r="BN534" s="149">
        <v>0</v>
      </c>
      <c r="BO534" s="144">
        <v>8</v>
      </c>
      <c r="BP534" s="144" t="s">
        <v>5187</v>
      </c>
    </row>
    <row r="535" spans="1:68">
      <c r="A535" s="1" t="s">
        <v>2939</v>
      </c>
      <c r="B535" s="1" t="s">
        <v>2250</v>
      </c>
      <c r="C535" s="1" t="s">
        <v>5209</v>
      </c>
      <c r="D535" s="1" t="s">
        <v>5184</v>
      </c>
      <c r="E535" s="145">
        <v>37495</v>
      </c>
      <c r="F535" s="145" t="s">
        <v>5186</v>
      </c>
      <c r="G535" s="146">
        <v>39814</v>
      </c>
      <c r="H535" s="146">
        <v>40178</v>
      </c>
      <c r="I535" s="145">
        <v>2009</v>
      </c>
      <c r="J535" s="145">
        <v>12</v>
      </c>
      <c r="M535" s="145">
        <v>22</v>
      </c>
      <c r="N535" s="145">
        <v>44</v>
      </c>
      <c r="O535" s="153">
        <v>66</v>
      </c>
      <c r="P535" s="153">
        <v>44</v>
      </c>
      <c r="Q535" s="153">
        <v>90</v>
      </c>
      <c r="Y535" s="147">
        <v>0</v>
      </c>
      <c r="Z535" s="147">
        <v>0</v>
      </c>
      <c r="AA535" s="147">
        <v>22</v>
      </c>
      <c r="AB535" s="147">
        <v>44</v>
      </c>
      <c r="AC535" s="147">
        <v>66</v>
      </c>
      <c r="AD535" s="147">
        <v>44</v>
      </c>
      <c r="AE535" s="147">
        <v>90</v>
      </c>
      <c r="AF535" s="147">
        <v>0</v>
      </c>
      <c r="AG535" s="147">
        <v>0</v>
      </c>
      <c r="AH535" s="147">
        <v>0</v>
      </c>
      <c r="AI535" s="147">
        <v>0</v>
      </c>
      <c r="AJ535" s="147">
        <v>0</v>
      </c>
      <c r="AK535" s="147">
        <v>0</v>
      </c>
      <c r="AL535" s="147">
        <v>0</v>
      </c>
      <c r="AM535" s="148">
        <v>0.5</v>
      </c>
      <c r="AN535" s="148"/>
      <c r="AO535" s="148">
        <v>19.2</v>
      </c>
      <c r="AP535" s="148">
        <v>44</v>
      </c>
      <c r="AQ535" s="148">
        <v>65.8</v>
      </c>
      <c r="AR535" s="148">
        <v>41.8</v>
      </c>
      <c r="AS535" s="148">
        <v>47.6</v>
      </c>
      <c r="AT535" s="148"/>
      <c r="AU535" s="148"/>
      <c r="AV535" s="148"/>
      <c r="AW535" s="148"/>
      <c r="AX535" s="148"/>
      <c r="BA535" s="149">
        <v>0.5</v>
      </c>
      <c r="BB535" s="149">
        <v>0</v>
      </c>
      <c r="BC535" s="149">
        <v>19.2</v>
      </c>
      <c r="BD535" s="149">
        <v>44</v>
      </c>
      <c r="BE535" s="149">
        <v>65.8</v>
      </c>
      <c r="BF535" s="149">
        <v>41.8</v>
      </c>
      <c r="BG535" s="149">
        <v>47.6</v>
      </c>
      <c r="BH535" s="149">
        <v>0</v>
      </c>
      <c r="BI535" s="149">
        <v>0</v>
      </c>
      <c r="BJ535" s="149">
        <v>0</v>
      </c>
      <c r="BK535" s="149">
        <v>0</v>
      </c>
      <c r="BL535" s="149">
        <v>0</v>
      </c>
      <c r="BM535" s="149">
        <v>0</v>
      </c>
      <c r="BN535" s="149">
        <v>0</v>
      </c>
    </row>
    <row r="536" spans="1:68">
      <c r="A536" s="1" t="s">
        <v>4287</v>
      </c>
      <c r="B536" s="1" t="s">
        <v>2250</v>
      </c>
      <c r="C536" s="1" t="s">
        <v>5209</v>
      </c>
      <c r="D536" s="1" t="s">
        <v>5158</v>
      </c>
      <c r="E536" s="145">
        <v>37496</v>
      </c>
      <c r="F536" s="145">
        <v>1</v>
      </c>
      <c r="G536" s="146">
        <v>39814</v>
      </c>
      <c r="H536" s="146">
        <v>40178</v>
      </c>
      <c r="I536" s="145">
        <v>2009</v>
      </c>
      <c r="J536" s="145">
        <v>12</v>
      </c>
      <c r="K536" s="145">
        <v>24</v>
      </c>
      <c r="M536" s="145">
        <v>44</v>
      </c>
      <c r="Y536" s="147">
        <v>24</v>
      </c>
      <c r="Z536" s="147">
        <v>0</v>
      </c>
      <c r="AA536" s="147">
        <v>44</v>
      </c>
      <c r="AB536" s="147">
        <v>0</v>
      </c>
      <c r="AC536" s="147">
        <v>0</v>
      </c>
      <c r="AD536" s="147">
        <v>0</v>
      </c>
      <c r="AE536" s="147">
        <v>0</v>
      </c>
      <c r="AF536" s="147">
        <v>0</v>
      </c>
      <c r="AG536" s="147">
        <v>0</v>
      </c>
      <c r="AH536" s="147">
        <v>0</v>
      </c>
      <c r="AI536" s="147">
        <v>0</v>
      </c>
      <c r="AJ536" s="147">
        <v>0</v>
      </c>
      <c r="AK536" s="147">
        <v>0</v>
      </c>
      <c r="AL536" s="147">
        <v>0</v>
      </c>
      <c r="AM536" s="148">
        <v>21.6</v>
      </c>
      <c r="AN536" s="148"/>
      <c r="AO536" s="148">
        <v>47</v>
      </c>
      <c r="AP536" s="148"/>
      <c r="AQ536" s="148"/>
      <c r="AR536" s="148"/>
      <c r="AS536" s="148"/>
      <c r="AT536" s="148"/>
      <c r="AU536" s="148"/>
      <c r="AV536" s="148"/>
      <c r="AW536" s="148"/>
      <c r="AX536" s="148"/>
      <c r="BA536" s="149">
        <v>21.6</v>
      </c>
      <c r="BB536" s="149">
        <v>0</v>
      </c>
      <c r="BC536" s="149">
        <v>47</v>
      </c>
      <c r="BD536" s="149">
        <v>0</v>
      </c>
      <c r="BE536" s="149">
        <v>0</v>
      </c>
      <c r="BF536" s="149">
        <v>0</v>
      </c>
      <c r="BG536" s="149">
        <v>0</v>
      </c>
      <c r="BH536" s="149">
        <v>0</v>
      </c>
      <c r="BI536" s="149">
        <v>0</v>
      </c>
      <c r="BJ536" s="149">
        <v>0</v>
      </c>
      <c r="BK536" s="149">
        <v>0</v>
      </c>
      <c r="BL536" s="149">
        <v>0</v>
      </c>
      <c r="BM536" s="149">
        <v>0</v>
      </c>
      <c r="BN536" s="149">
        <v>0</v>
      </c>
    </row>
    <row r="537" spans="1:68">
      <c r="A537" s="1" t="s">
        <v>2130</v>
      </c>
      <c r="B537" s="1" t="s">
        <v>2250</v>
      </c>
      <c r="C537" s="1" t="s">
        <v>5209</v>
      </c>
      <c r="D537" s="1" t="s">
        <v>5158</v>
      </c>
      <c r="E537" s="145">
        <v>37497</v>
      </c>
      <c r="F537" s="145" t="s">
        <v>5160</v>
      </c>
      <c r="G537" s="146">
        <v>39814</v>
      </c>
      <c r="H537" s="146">
        <v>40178</v>
      </c>
      <c r="I537" s="145">
        <v>2009</v>
      </c>
      <c r="J537" s="145">
        <v>12</v>
      </c>
      <c r="K537" s="145">
        <v>36</v>
      </c>
      <c r="M537" s="145">
        <v>66</v>
      </c>
      <c r="Y537" s="147">
        <v>36</v>
      </c>
      <c r="Z537" s="147">
        <v>0</v>
      </c>
      <c r="AA537" s="147">
        <v>66</v>
      </c>
      <c r="AB537" s="147">
        <v>0</v>
      </c>
      <c r="AC537" s="147">
        <v>0</v>
      </c>
      <c r="AD537" s="147">
        <v>0</v>
      </c>
      <c r="AE537" s="147">
        <v>0</v>
      </c>
      <c r="AF537" s="147">
        <v>0</v>
      </c>
      <c r="AG537" s="147">
        <v>0</v>
      </c>
      <c r="AH537" s="147">
        <v>0</v>
      </c>
      <c r="AI537" s="147">
        <v>0</v>
      </c>
      <c r="AJ537" s="147">
        <v>0</v>
      </c>
      <c r="AK537" s="147">
        <v>0</v>
      </c>
      <c r="AL537" s="147">
        <v>0</v>
      </c>
      <c r="AM537" s="148">
        <v>38.799999999999997</v>
      </c>
      <c r="AN537" s="148"/>
      <c r="AO537" s="148">
        <v>63.7</v>
      </c>
      <c r="AP537" s="148"/>
      <c r="AQ537" s="148"/>
      <c r="AR537" s="148"/>
      <c r="AS537" s="148"/>
      <c r="AT537" s="148"/>
      <c r="AU537" s="148"/>
      <c r="AV537" s="148"/>
      <c r="AW537" s="148"/>
      <c r="AX537" s="148"/>
      <c r="BA537" s="149">
        <v>38.799999999999997</v>
      </c>
      <c r="BB537" s="149">
        <v>0</v>
      </c>
      <c r="BC537" s="149">
        <v>63.7</v>
      </c>
      <c r="BD537" s="149">
        <v>0</v>
      </c>
      <c r="BE537" s="149">
        <v>0</v>
      </c>
      <c r="BF537" s="149">
        <v>0</v>
      </c>
      <c r="BG537" s="149">
        <v>0</v>
      </c>
      <c r="BH537" s="149">
        <v>0</v>
      </c>
      <c r="BI537" s="149">
        <v>0</v>
      </c>
      <c r="BJ537" s="149">
        <v>0</v>
      </c>
      <c r="BK537" s="149">
        <v>0</v>
      </c>
      <c r="BL537" s="149">
        <v>0</v>
      </c>
      <c r="BM537" s="149">
        <v>0</v>
      </c>
      <c r="BN537" s="149">
        <v>0</v>
      </c>
    </row>
    <row r="538" spans="1:68">
      <c r="A538" s="1" t="s">
        <v>4287</v>
      </c>
      <c r="B538" s="1" t="s">
        <v>2250</v>
      </c>
      <c r="C538" s="1" t="s">
        <v>5209</v>
      </c>
      <c r="D538" s="1" t="s">
        <v>5158</v>
      </c>
      <c r="E538" s="145">
        <v>37498</v>
      </c>
      <c r="F538" s="145" t="s">
        <v>5160</v>
      </c>
      <c r="G538" s="146">
        <v>39814</v>
      </c>
      <c r="H538" s="146">
        <v>40178</v>
      </c>
      <c r="I538" s="145">
        <v>2009</v>
      </c>
      <c r="J538" s="145">
        <v>12</v>
      </c>
      <c r="K538" s="145">
        <v>36</v>
      </c>
      <c r="M538" s="145">
        <v>46</v>
      </c>
      <c r="Y538" s="147">
        <v>36</v>
      </c>
      <c r="Z538" s="147">
        <v>0</v>
      </c>
      <c r="AA538" s="147">
        <v>46</v>
      </c>
      <c r="AB538" s="147">
        <v>0</v>
      </c>
      <c r="AC538" s="147">
        <v>0</v>
      </c>
      <c r="AD538" s="147">
        <v>0</v>
      </c>
      <c r="AE538" s="147">
        <v>0</v>
      </c>
      <c r="AF538" s="147">
        <v>0</v>
      </c>
      <c r="AG538" s="147">
        <v>0</v>
      </c>
      <c r="AH538" s="147">
        <v>0</v>
      </c>
      <c r="AI538" s="147">
        <v>0</v>
      </c>
      <c r="AJ538" s="147">
        <v>0</v>
      </c>
      <c r="AK538" s="147">
        <v>0</v>
      </c>
      <c r="AL538" s="147">
        <v>0</v>
      </c>
      <c r="AM538" s="148">
        <v>31.8</v>
      </c>
      <c r="AN538" s="148"/>
      <c r="AO538" s="148">
        <v>50.02</v>
      </c>
      <c r="AP538" s="148"/>
      <c r="AQ538" s="148"/>
      <c r="AR538" s="148"/>
      <c r="AS538" s="148"/>
      <c r="AT538" s="148"/>
      <c r="AU538" s="148"/>
      <c r="AV538" s="148"/>
      <c r="AW538" s="148"/>
      <c r="AX538" s="148"/>
      <c r="BA538" s="149">
        <v>31.8</v>
      </c>
      <c r="BB538" s="149">
        <v>0</v>
      </c>
      <c r="BC538" s="149">
        <v>50.02</v>
      </c>
      <c r="BD538" s="149">
        <v>0</v>
      </c>
      <c r="BE538" s="149">
        <v>0</v>
      </c>
      <c r="BF538" s="149">
        <v>0</v>
      </c>
      <c r="BG538" s="149">
        <v>0</v>
      </c>
      <c r="BH538" s="149">
        <v>0</v>
      </c>
      <c r="BI538" s="149">
        <v>0</v>
      </c>
      <c r="BJ538" s="149">
        <v>0</v>
      </c>
      <c r="BK538" s="149">
        <v>0</v>
      </c>
      <c r="BL538" s="149">
        <v>0</v>
      </c>
      <c r="BM538" s="149">
        <v>0</v>
      </c>
      <c r="BN538" s="149">
        <v>0</v>
      </c>
    </row>
    <row r="539" spans="1:68">
      <c r="A539" s="1" t="s">
        <v>2130</v>
      </c>
      <c r="B539" s="1" t="s">
        <v>2250</v>
      </c>
      <c r="C539" s="1" t="s">
        <v>5209</v>
      </c>
      <c r="D539" s="1" t="s">
        <v>5158</v>
      </c>
      <c r="E539" s="145">
        <v>37499</v>
      </c>
      <c r="F539" s="145" t="s">
        <v>5160</v>
      </c>
      <c r="G539" s="146">
        <v>39814</v>
      </c>
      <c r="H539" s="146">
        <v>40178</v>
      </c>
      <c r="I539" s="145">
        <v>2009</v>
      </c>
      <c r="J539" s="145">
        <v>12</v>
      </c>
      <c r="K539" s="145">
        <v>36</v>
      </c>
      <c r="M539" s="145">
        <v>44</v>
      </c>
      <c r="Y539" s="147">
        <v>36</v>
      </c>
      <c r="Z539" s="147">
        <v>0</v>
      </c>
      <c r="AA539" s="147">
        <v>44</v>
      </c>
      <c r="AB539" s="147">
        <v>0</v>
      </c>
      <c r="AC539" s="147">
        <v>0</v>
      </c>
      <c r="AD539" s="147">
        <v>0</v>
      </c>
      <c r="AE539" s="147">
        <v>0</v>
      </c>
      <c r="AF539" s="147">
        <v>0</v>
      </c>
      <c r="AG539" s="147">
        <v>0</v>
      </c>
      <c r="AH539" s="147">
        <v>0</v>
      </c>
      <c r="AI539" s="147">
        <v>0</v>
      </c>
      <c r="AJ539" s="147">
        <v>0</v>
      </c>
      <c r="AK539" s="147">
        <v>0</v>
      </c>
      <c r="AL539" s="147">
        <v>0</v>
      </c>
      <c r="AM539" s="148">
        <v>37.700000000000003</v>
      </c>
      <c r="AN539" s="148"/>
      <c r="AO539" s="148">
        <v>43.2</v>
      </c>
      <c r="AP539" s="148"/>
      <c r="AQ539" s="148"/>
      <c r="AR539" s="148"/>
      <c r="AS539" s="148"/>
      <c r="AT539" s="148"/>
      <c r="AU539" s="148"/>
      <c r="AV539" s="148"/>
      <c r="AW539" s="148"/>
      <c r="AX539" s="148"/>
      <c r="BA539" s="149">
        <v>37.700000000000003</v>
      </c>
      <c r="BB539" s="149">
        <v>0</v>
      </c>
      <c r="BC539" s="149">
        <v>43.2</v>
      </c>
      <c r="BD539" s="149">
        <v>0</v>
      </c>
      <c r="BE539" s="149">
        <v>0</v>
      </c>
      <c r="BF539" s="149">
        <v>0</v>
      </c>
      <c r="BG539" s="149">
        <v>0</v>
      </c>
      <c r="BH539" s="149">
        <v>0</v>
      </c>
      <c r="BI539" s="149">
        <v>0</v>
      </c>
      <c r="BJ539" s="149">
        <v>0</v>
      </c>
      <c r="BK539" s="149">
        <v>0</v>
      </c>
      <c r="BL539" s="149">
        <v>0</v>
      </c>
      <c r="BM539" s="149">
        <v>0</v>
      </c>
      <c r="BN539" s="149">
        <v>0</v>
      </c>
    </row>
    <row r="540" spans="1:68">
      <c r="A540" s="1" t="s">
        <v>3166</v>
      </c>
      <c r="B540" s="1" t="s">
        <v>2250</v>
      </c>
      <c r="C540" s="1" t="s">
        <v>5209</v>
      </c>
      <c r="D540" s="1" t="s">
        <v>5158</v>
      </c>
      <c r="E540" s="145">
        <v>37500</v>
      </c>
      <c r="F540" s="145">
        <v>1</v>
      </c>
      <c r="G540" s="146">
        <v>39814</v>
      </c>
      <c r="H540" s="146">
        <v>40178</v>
      </c>
      <c r="I540" s="145">
        <v>2009</v>
      </c>
      <c r="J540" s="145">
        <v>12</v>
      </c>
      <c r="K540" s="145">
        <v>24</v>
      </c>
      <c r="M540" s="145">
        <v>44</v>
      </c>
      <c r="Y540" s="147">
        <v>24</v>
      </c>
      <c r="Z540" s="147">
        <v>0</v>
      </c>
      <c r="AA540" s="147">
        <v>44</v>
      </c>
      <c r="AB540" s="147">
        <v>0</v>
      </c>
      <c r="AC540" s="147">
        <v>0</v>
      </c>
      <c r="AD540" s="147">
        <v>0</v>
      </c>
      <c r="AE540" s="147">
        <v>0</v>
      </c>
      <c r="AF540" s="147">
        <v>0</v>
      </c>
      <c r="AG540" s="147">
        <v>0</v>
      </c>
      <c r="AH540" s="147">
        <v>0</v>
      </c>
      <c r="AI540" s="147">
        <v>0</v>
      </c>
      <c r="AJ540" s="147">
        <v>0</v>
      </c>
      <c r="AK540" s="147">
        <v>0</v>
      </c>
      <c r="AL540" s="147">
        <v>0</v>
      </c>
      <c r="AM540" s="148">
        <v>28</v>
      </c>
      <c r="AN540" s="148"/>
      <c r="AO540" s="148">
        <v>39.799999999999997</v>
      </c>
      <c r="AP540" s="148"/>
      <c r="AQ540" s="148"/>
      <c r="AR540" s="148"/>
      <c r="AS540" s="148"/>
      <c r="AT540" s="148"/>
      <c r="AU540" s="148"/>
      <c r="AV540" s="148"/>
      <c r="AW540" s="148"/>
      <c r="AX540" s="148"/>
      <c r="BA540" s="149">
        <v>28</v>
      </c>
      <c r="BB540" s="149">
        <v>0</v>
      </c>
      <c r="BC540" s="149">
        <v>39.799999999999997</v>
      </c>
      <c r="BD540" s="149">
        <v>0</v>
      </c>
      <c r="BE540" s="149">
        <v>0</v>
      </c>
      <c r="BF540" s="149">
        <v>0</v>
      </c>
      <c r="BG540" s="149">
        <v>0</v>
      </c>
      <c r="BH540" s="149">
        <v>0</v>
      </c>
      <c r="BI540" s="149">
        <v>0</v>
      </c>
      <c r="BJ540" s="149">
        <v>0</v>
      </c>
      <c r="BK540" s="149">
        <v>0</v>
      </c>
      <c r="BL540" s="149">
        <v>0</v>
      </c>
      <c r="BM540" s="149">
        <v>0</v>
      </c>
      <c r="BN540" s="149">
        <v>0</v>
      </c>
    </row>
    <row r="541" spans="1:68">
      <c r="A541" s="1" t="s">
        <v>3436</v>
      </c>
      <c r="B541" s="1" t="s">
        <v>2250</v>
      </c>
      <c r="C541" s="1" t="s">
        <v>5209</v>
      </c>
      <c r="D541" s="1" t="s">
        <v>5158</v>
      </c>
      <c r="E541" s="145">
        <v>37501</v>
      </c>
      <c r="F541" s="145" t="s">
        <v>5160</v>
      </c>
      <c r="G541" s="146">
        <v>39814</v>
      </c>
      <c r="H541" s="146">
        <v>39844</v>
      </c>
      <c r="I541" s="145">
        <v>2009</v>
      </c>
      <c r="J541" s="145">
        <v>1</v>
      </c>
      <c r="K541" s="145">
        <v>48</v>
      </c>
      <c r="M541" s="145">
        <v>66</v>
      </c>
      <c r="Y541" s="147">
        <v>4</v>
      </c>
      <c r="Z541" s="147">
        <v>0</v>
      </c>
      <c r="AA541" s="147">
        <v>5.5</v>
      </c>
      <c r="AB541" s="147">
        <v>0</v>
      </c>
      <c r="AC541" s="147">
        <v>0</v>
      </c>
      <c r="AD541" s="147">
        <v>0</v>
      </c>
      <c r="AE541" s="147">
        <v>0</v>
      </c>
      <c r="AF541" s="147">
        <v>0</v>
      </c>
      <c r="AG541" s="147">
        <v>0</v>
      </c>
      <c r="AH541" s="147">
        <v>0</v>
      </c>
      <c r="AI541" s="147">
        <v>0</v>
      </c>
      <c r="AJ541" s="147">
        <v>0</v>
      </c>
      <c r="AK541" s="147">
        <v>0</v>
      </c>
      <c r="AL541" s="147">
        <v>0</v>
      </c>
      <c r="AM541" s="148">
        <v>49.7</v>
      </c>
      <c r="AN541" s="148"/>
      <c r="AO541" s="148">
        <v>65.099999999999994</v>
      </c>
      <c r="AP541" s="148"/>
      <c r="AQ541" s="148"/>
      <c r="AR541" s="148"/>
      <c r="AS541" s="148"/>
      <c r="AT541" s="148"/>
      <c r="AU541" s="148"/>
      <c r="AV541" s="148"/>
      <c r="AW541" s="148"/>
      <c r="AX541" s="148"/>
      <c r="BA541" s="149">
        <v>4.1416666666666666</v>
      </c>
      <c r="BB541" s="149">
        <v>0</v>
      </c>
      <c r="BC541" s="149">
        <v>5.4249999999999998</v>
      </c>
      <c r="BD541" s="149">
        <v>0</v>
      </c>
      <c r="BE541" s="149">
        <v>0</v>
      </c>
      <c r="BF541" s="149">
        <v>0</v>
      </c>
      <c r="BG541" s="149">
        <v>0</v>
      </c>
      <c r="BH541" s="149">
        <v>0</v>
      </c>
      <c r="BI541" s="149">
        <v>0</v>
      </c>
      <c r="BJ541" s="149">
        <v>0</v>
      </c>
      <c r="BK541" s="149">
        <v>0</v>
      </c>
      <c r="BL541" s="149">
        <v>0</v>
      </c>
      <c r="BM541" s="149">
        <v>0</v>
      </c>
      <c r="BN541" s="149">
        <v>0</v>
      </c>
    </row>
    <row r="542" spans="1:68">
      <c r="A542" s="1" t="s">
        <v>3436</v>
      </c>
      <c r="B542" s="1" t="s">
        <v>2250</v>
      </c>
      <c r="C542" s="1" t="s">
        <v>5209</v>
      </c>
      <c r="D542" s="1" t="s">
        <v>5158</v>
      </c>
      <c r="E542" s="145">
        <v>37501</v>
      </c>
      <c r="F542" s="145" t="s">
        <v>5160</v>
      </c>
      <c r="G542" s="146">
        <v>39845</v>
      </c>
      <c r="H542" s="146">
        <v>40178</v>
      </c>
      <c r="I542" s="145">
        <v>2009</v>
      </c>
      <c r="J542" s="145">
        <v>11</v>
      </c>
      <c r="K542" s="145">
        <v>52</v>
      </c>
      <c r="M542" s="145">
        <v>66</v>
      </c>
      <c r="Y542" s="147">
        <v>47.666666666666664</v>
      </c>
      <c r="Z542" s="147">
        <v>0</v>
      </c>
      <c r="AA542" s="147">
        <v>60.5</v>
      </c>
      <c r="AB542" s="147">
        <v>0</v>
      </c>
      <c r="AC542" s="147">
        <v>0</v>
      </c>
      <c r="AD542" s="147">
        <v>0</v>
      </c>
      <c r="AE542" s="147">
        <v>0</v>
      </c>
      <c r="AF542" s="147">
        <v>0</v>
      </c>
      <c r="AG542" s="147">
        <v>0</v>
      </c>
      <c r="AH542" s="147">
        <v>0</v>
      </c>
      <c r="AI542" s="147">
        <v>0</v>
      </c>
      <c r="AJ542" s="147">
        <v>0</v>
      </c>
      <c r="AK542" s="147">
        <v>0</v>
      </c>
      <c r="AL542" s="147">
        <v>0</v>
      </c>
      <c r="AM542" s="148">
        <v>53.7</v>
      </c>
      <c r="AN542" s="148"/>
      <c r="AO542" s="148">
        <v>65.099999999999994</v>
      </c>
      <c r="AP542" s="148"/>
      <c r="AQ542" s="148"/>
      <c r="AR542" s="148"/>
      <c r="AS542" s="148"/>
      <c r="AT542" s="148"/>
      <c r="AU542" s="148"/>
      <c r="AV542" s="148"/>
      <c r="AW542" s="148"/>
      <c r="AX542" s="148"/>
      <c r="BA542" s="149">
        <v>49.225000000000001</v>
      </c>
      <c r="BB542" s="149">
        <v>0</v>
      </c>
      <c r="BC542" s="149">
        <v>59.674999999999997</v>
      </c>
      <c r="BD542" s="149">
        <v>0</v>
      </c>
      <c r="BE542" s="149">
        <v>0</v>
      </c>
      <c r="BF542" s="149">
        <v>0</v>
      </c>
      <c r="BG542" s="149">
        <v>0</v>
      </c>
      <c r="BH542" s="149">
        <v>0</v>
      </c>
      <c r="BI542" s="149">
        <v>0</v>
      </c>
      <c r="BJ542" s="149">
        <v>0</v>
      </c>
      <c r="BK542" s="149">
        <v>0</v>
      </c>
      <c r="BL542" s="149">
        <v>0</v>
      </c>
      <c r="BM542" s="149">
        <v>0</v>
      </c>
      <c r="BN542" s="149">
        <v>0</v>
      </c>
      <c r="BO542" s="144">
        <v>4</v>
      </c>
      <c r="BP542" s="144" t="s">
        <v>5162</v>
      </c>
    </row>
    <row r="543" spans="1:68">
      <c r="A543" s="1" t="s">
        <v>4287</v>
      </c>
      <c r="B543" s="1" t="s">
        <v>2250</v>
      </c>
      <c r="C543" s="1" t="s">
        <v>5209</v>
      </c>
      <c r="D543" s="1" t="s">
        <v>5158</v>
      </c>
      <c r="E543" s="145">
        <v>37502</v>
      </c>
      <c r="F543" s="145">
        <v>2</v>
      </c>
      <c r="G543" s="146">
        <v>39814</v>
      </c>
      <c r="H543" s="146">
        <v>40178</v>
      </c>
      <c r="I543" s="145">
        <v>2009</v>
      </c>
      <c r="J543" s="145">
        <v>12</v>
      </c>
      <c r="K543" s="145">
        <v>24</v>
      </c>
      <c r="M543" s="145">
        <v>36</v>
      </c>
      <c r="Y543" s="147">
        <v>24</v>
      </c>
      <c r="Z543" s="147">
        <v>0</v>
      </c>
      <c r="AA543" s="147">
        <v>36</v>
      </c>
      <c r="AB543" s="147">
        <v>0</v>
      </c>
      <c r="AC543" s="147">
        <v>0</v>
      </c>
      <c r="AD543" s="147">
        <v>0</v>
      </c>
      <c r="AE543" s="147">
        <v>0</v>
      </c>
      <c r="AF543" s="147">
        <v>0</v>
      </c>
      <c r="AG543" s="147">
        <v>0</v>
      </c>
      <c r="AH543" s="147">
        <v>0</v>
      </c>
      <c r="AI543" s="147">
        <v>0</v>
      </c>
      <c r="AJ543" s="147">
        <v>0</v>
      </c>
      <c r="AK543" s="147">
        <v>0</v>
      </c>
      <c r="AL543" s="147">
        <v>0</v>
      </c>
      <c r="AM543" s="148">
        <v>28.4</v>
      </c>
      <c r="AN543" s="148"/>
      <c r="AO543" s="148">
        <v>31</v>
      </c>
      <c r="AP543" s="148"/>
      <c r="AQ543" s="148"/>
      <c r="AR543" s="148"/>
      <c r="AS543" s="148"/>
      <c r="AT543" s="148"/>
      <c r="AU543" s="148"/>
      <c r="AV543" s="148"/>
      <c r="AW543" s="148"/>
      <c r="AX543" s="148"/>
      <c r="BA543" s="149">
        <v>28.4</v>
      </c>
      <c r="BB543" s="149">
        <v>0</v>
      </c>
      <c r="BC543" s="149">
        <v>31</v>
      </c>
      <c r="BD543" s="149">
        <v>0</v>
      </c>
      <c r="BE543" s="149">
        <v>0</v>
      </c>
      <c r="BF543" s="149">
        <v>0</v>
      </c>
      <c r="BG543" s="149">
        <v>0</v>
      </c>
      <c r="BH543" s="149">
        <v>0</v>
      </c>
      <c r="BI543" s="149">
        <v>0</v>
      </c>
      <c r="BJ543" s="149">
        <v>0</v>
      </c>
      <c r="BK543" s="149">
        <v>0</v>
      </c>
      <c r="BL543" s="149">
        <v>0</v>
      </c>
      <c r="BM543" s="149">
        <v>0</v>
      </c>
      <c r="BN543" s="149">
        <v>0</v>
      </c>
    </row>
    <row r="544" spans="1:68">
      <c r="A544" s="1" t="s">
        <v>3166</v>
      </c>
      <c r="B544" s="1" t="s">
        <v>2250</v>
      </c>
      <c r="C544" s="1" t="s">
        <v>5209</v>
      </c>
      <c r="D544" s="1" t="s">
        <v>5184</v>
      </c>
      <c r="E544" s="145">
        <v>37503</v>
      </c>
      <c r="F544" s="145" t="s">
        <v>5186</v>
      </c>
      <c r="G544" s="146">
        <v>39814</v>
      </c>
      <c r="H544" s="146">
        <v>40178</v>
      </c>
      <c r="I544" s="145">
        <v>2009</v>
      </c>
      <c r="J544" s="145">
        <v>12</v>
      </c>
      <c r="N544" s="145">
        <v>132</v>
      </c>
      <c r="O544" s="1">
        <v>117</v>
      </c>
      <c r="P544" s="1">
        <v>78</v>
      </c>
      <c r="Q544" s="1">
        <v>60</v>
      </c>
      <c r="Y544" s="147">
        <v>0</v>
      </c>
      <c r="Z544" s="147">
        <v>0</v>
      </c>
      <c r="AA544" s="147">
        <v>0</v>
      </c>
      <c r="AB544" s="147">
        <v>132</v>
      </c>
      <c r="AC544" s="147">
        <v>117</v>
      </c>
      <c r="AD544" s="147">
        <v>78</v>
      </c>
      <c r="AE544" s="147">
        <v>60</v>
      </c>
      <c r="AF544" s="147">
        <v>0</v>
      </c>
      <c r="AG544" s="147">
        <v>0</v>
      </c>
      <c r="AH544" s="147">
        <v>0</v>
      </c>
      <c r="AI544" s="147">
        <v>0</v>
      </c>
      <c r="AJ544" s="147">
        <v>0</v>
      </c>
      <c r="AK544" s="147">
        <v>0</v>
      </c>
      <c r="AL544" s="147">
        <v>0</v>
      </c>
      <c r="AM544" s="148"/>
      <c r="AN544" s="148"/>
      <c r="AO544" s="148"/>
      <c r="AP544" s="148">
        <v>132</v>
      </c>
      <c r="AQ544" s="148">
        <v>117.2</v>
      </c>
      <c r="AR544" s="148">
        <v>60.4</v>
      </c>
      <c r="AS544" s="148">
        <v>55.1</v>
      </c>
      <c r="AT544" s="148"/>
      <c r="AU544" s="148"/>
      <c r="AV544" s="148"/>
      <c r="AW544" s="148"/>
      <c r="AX544" s="148"/>
      <c r="BA544" s="149">
        <v>0</v>
      </c>
      <c r="BB544" s="149">
        <v>0</v>
      </c>
      <c r="BC544" s="149">
        <v>0</v>
      </c>
      <c r="BD544" s="149">
        <v>132</v>
      </c>
      <c r="BE544" s="149">
        <v>117.2</v>
      </c>
      <c r="BF544" s="149">
        <v>60.4</v>
      </c>
      <c r="BG544" s="149">
        <v>55.1</v>
      </c>
      <c r="BH544" s="149">
        <v>0</v>
      </c>
      <c r="BI544" s="149">
        <v>0</v>
      </c>
      <c r="BJ544" s="149">
        <v>0</v>
      </c>
      <c r="BK544" s="149">
        <v>0</v>
      </c>
      <c r="BL544" s="149">
        <v>0</v>
      </c>
      <c r="BM544" s="149">
        <v>0</v>
      </c>
      <c r="BN544" s="149">
        <v>0</v>
      </c>
    </row>
    <row r="545" spans="1:69">
      <c r="A545" s="1" t="s">
        <v>3583</v>
      </c>
      <c r="B545" s="1" t="s">
        <v>2250</v>
      </c>
      <c r="C545" s="1" t="s">
        <v>5209</v>
      </c>
      <c r="D545" s="1" t="s">
        <v>5158</v>
      </c>
      <c r="E545" s="145">
        <v>37504</v>
      </c>
      <c r="F545" s="145">
        <v>1</v>
      </c>
      <c r="G545" s="146">
        <v>39814</v>
      </c>
      <c r="H545" s="146">
        <v>40178</v>
      </c>
      <c r="I545" s="145">
        <v>2009</v>
      </c>
      <c r="J545" s="145">
        <v>12</v>
      </c>
      <c r="K545" s="145">
        <v>36</v>
      </c>
      <c r="M545" s="145">
        <v>44</v>
      </c>
      <c r="Y545" s="147">
        <v>36</v>
      </c>
      <c r="Z545" s="147">
        <v>0</v>
      </c>
      <c r="AA545" s="147">
        <v>44</v>
      </c>
      <c r="AB545" s="147">
        <v>0</v>
      </c>
      <c r="AC545" s="147">
        <v>0</v>
      </c>
      <c r="AD545" s="147">
        <v>0</v>
      </c>
      <c r="AE545" s="147">
        <v>0</v>
      </c>
      <c r="AF545" s="147">
        <v>0</v>
      </c>
      <c r="AG545" s="147">
        <v>0</v>
      </c>
      <c r="AH545" s="147">
        <v>0</v>
      </c>
      <c r="AI545" s="147">
        <v>0</v>
      </c>
      <c r="AJ545" s="147">
        <v>0</v>
      </c>
      <c r="AK545" s="147">
        <v>0</v>
      </c>
      <c r="AL545" s="147">
        <v>0</v>
      </c>
      <c r="AM545" s="148">
        <v>35.9</v>
      </c>
      <c r="AN545" s="148"/>
      <c r="AO545" s="148">
        <v>43.8</v>
      </c>
      <c r="AP545" s="148"/>
      <c r="AQ545" s="148"/>
      <c r="AR545" s="148"/>
      <c r="AS545" s="148"/>
      <c r="AT545" s="148"/>
      <c r="AU545" s="148"/>
      <c r="AV545" s="148"/>
      <c r="AW545" s="148"/>
      <c r="AX545" s="148"/>
      <c r="BA545" s="149">
        <v>35.9</v>
      </c>
      <c r="BB545" s="149">
        <v>0</v>
      </c>
      <c r="BC545" s="149">
        <v>43.8</v>
      </c>
      <c r="BD545" s="149">
        <v>0</v>
      </c>
      <c r="BE545" s="149">
        <v>0</v>
      </c>
      <c r="BF545" s="149">
        <v>0</v>
      </c>
      <c r="BG545" s="149">
        <v>0</v>
      </c>
      <c r="BH545" s="149">
        <v>0</v>
      </c>
      <c r="BI545" s="149">
        <v>0</v>
      </c>
      <c r="BJ545" s="149">
        <v>0</v>
      </c>
      <c r="BK545" s="149">
        <v>0</v>
      </c>
      <c r="BL545" s="149">
        <v>0</v>
      </c>
      <c r="BM545" s="149">
        <v>0</v>
      </c>
      <c r="BN545" s="149">
        <v>0</v>
      </c>
    </row>
    <row r="546" spans="1:69">
      <c r="A546" s="1" t="s">
        <v>3583</v>
      </c>
      <c r="B546" s="1" t="s">
        <v>2250</v>
      </c>
      <c r="C546" s="1" t="s">
        <v>5209</v>
      </c>
      <c r="D546" s="1" t="s">
        <v>5184</v>
      </c>
      <c r="E546" s="145">
        <v>37505</v>
      </c>
      <c r="F546" s="145" t="s">
        <v>5185</v>
      </c>
      <c r="G546" s="146">
        <v>39814</v>
      </c>
      <c r="H546" s="146">
        <v>40025</v>
      </c>
      <c r="I546" s="145">
        <v>2009</v>
      </c>
      <c r="J546" s="145">
        <v>7</v>
      </c>
      <c r="N546" s="145">
        <v>116</v>
      </c>
      <c r="O546" s="1">
        <v>60</v>
      </c>
      <c r="P546" s="1">
        <v>20</v>
      </c>
      <c r="Y546" s="147">
        <v>0</v>
      </c>
      <c r="Z546" s="147">
        <v>0</v>
      </c>
      <c r="AA546" s="147">
        <v>0</v>
      </c>
      <c r="AB546" s="147">
        <v>67.666666666666671</v>
      </c>
      <c r="AC546" s="147">
        <v>35</v>
      </c>
      <c r="AD546" s="147">
        <v>11.666666666666666</v>
      </c>
      <c r="AE546" s="147">
        <v>0</v>
      </c>
      <c r="AF546" s="147">
        <v>0</v>
      </c>
      <c r="AG546" s="147">
        <v>0</v>
      </c>
      <c r="AH546" s="147">
        <v>0</v>
      </c>
      <c r="AI546" s="147">
        <v>0</v>
      </c>
      <c r="AJ546" s="147">
        <v>0</v>
      </c>
      <c r="AK546" s="147">
        <v>0</v>
      </c>
      <c r="AL546" s="147">
        <v>0</v>
      </c>
      <c r="AM546" s="148"/>
      <c r="AN546" s="148"/>
      <c r="AO546" s="148"/>
      <c r="AP546" s="148">
        <v>116</v>
      </c>
      <c r="AQ546" s="148">
        <v>33.700000000000003</v>
      </c>
      <c r="AR546" s="148">
        <v>48</v>
      </c>
      <c r="AS546" s="148"/>
      <c r="AT546" s="148"/>
      <c r="AU546" s="148"/>
      <c r="AV546" s="148"/>
      <c r="AW546" s="148"/>
      <c r="AX546" s="148"/>
      <c r="BA546" s="149">
        <v>0</v>
      </c>
      <c r="BB546" s="149">
        <v>0</v>
      </c>
      <c r="BC546" s="149">
        <v>0</v>
      </c>
      <c r="BD546" s="149">
        <v>67.666666666666671</v>
      </c>
      <c r="BE546" s="149">
        <v>19.658333333333335</v>
      </c>
      <c r="BF546" s="149">
        <v>28</v>
      </c>
      <c r="BG546" s="149">
        <v>0</v>
      </c>
      <c r="BH546" s="149">
        <v>0</v>
      </c>
      <c r="BI546" s="149">
        <v>0</v>
      </c>
      <c r="BJ546" s="149">
        <v>0</v>
      </c>
      <c r="BK546" s="149">
        <v>0</v>
      </c>
      <c r="BL546" s="149">
        <v>0</v>
      </c>
      <c r="BM546" s="149">
        <v>0</v>
      </c>
      <c r="BN546" s="149">
        <v>0</v>
      </c>
    </row>
    <row r="547" spans="1:69">
      <c r="A547" s="1" t="s">
        <v>3583</v>
      </c>
      <c r="B547" s="1" t="s">
        <v>2250</v>
      </c>
      <c r="C547" s="1" t="s">
        <v>5209</v>
      </c>
      <c r="D547" s="1" t="s">
        <v>5184</v>
      </c>
      <c r="E547" s="145">
        <v>37505</v>
      </c>
      <c r="F547" s="145" t="s">
        <v>5186</v>
      </c>
      <c r="G547" s="146">
        <v>40026</v>
      </c>
      <c r="H547" s="146">
        <v>40178</v>
      </c>
      <c r="I547" s="145">
        <v>2009</v>
      </c>
      <c r="J547" s="145">
        <v>5</v>
      </c>
      <c r="N547" s="1">
        <v>116</v>
      </c>
      <c r="O547" s="145">
        <v>50</v>
      </c>
      <c r="P547" s="1">
        <v>20</v>
      </c>
      <c r="Y547" s="147">
        <v>0</v>
      </c>
      <c r="Z547" s="147">
        <v>0</v>
      </c>
      <c r="AA547" s="147">
        <v>0</v>
      </c>
      <c r="AB547" s="147">
        <v>48.333333333333336</v>
      </c>
      <c r="AC547" s="147">
        <v>20.833333333333332</v>
      </c>
      <c r="AD547" s="147">
        <v>8.3333333333333339</v>
      </c>
      <c r="AE547" s="147">
        <v>0</v>
      </c>
      <c r="AF547" s="147">
        <v>0</v>
      </c>
      <c r="AG547" s="147">
        <v>0</v>
      </c>
      <c r="AH547" s="147">
        <v>0</v>
      </c>
      <c r="AI547" s="147">
        <v>0</v>
      </c>
      <c r="AJ547" s="147">
        <v>0</v>
      </c>
      <c r="AK547" s="147">
        <v>0</v>
      </c>
      <c r="AL547" s="147">
        <v>0</v>
      </c>
      <c r="AM547" s="1"/>
      <c r="AN547" s="1"/>
      <c r="AO547" s="1"/>
      <c r="AP547" s="1">
        <v>116</v>
      </c>
      <c r="AQ547" s="1">
        <v>33.700000000000003</v>
      </c>
      <c r="AR547" s="1">
        <v>48</v>
      </c>
      <c r="AS547" s="1"/>
      <c r="AT547" s="1"/>
      <c r="AU547" s="1"/>
      <c r="AV547" s="1"/>
      <c r="AW547" s="1"/>
      <c r="AX547" s="1"/>
      <c r="BA547" s="149">
        <v>0</v>
      </c>
      <c r="BB547" s="149">
        <v>0</v>
      </c>
      <c r="BC547" s="149">
        <v>0</v>
      </c>
      <c r="BD547" s="149">
        <v>48.333333333333336</v>
      </c>
      <c r="BE547" s="149">
        <v>14.041666666666666</v>
      </c>
      <c r="BF547" s="149">
        <v>20</v>
      </c>
      <c r="BG547" s="149">
        <v>0</v>
      </c>
      <c r="BH547" s="149">
        <v>0</v>
      </c>
      <c r="BI547" s="149">
        <v>0</v>
      </c>
      <c r="BJ547" s="149">
        <v>0</v>
      </c>
      <c r="BK547" s="149">
        <v>0</v>
      </c>
      <c r="BL547" s="149">
        <v>0</v>
      </c>
      <c r="BM547" s="149">
        <v>0</v>
      </c>
      <c r="BN547" s="149">
        <v>0</v>
      </c>
      <c r="BQ547" s="1" t="s">
        <v>5202</v>
      </c>
    </row>
    <row r="548" spans="1:69">
      <c r="A548" s="1" t="s">
        <v>2130</v>
      </c>
      <c r="B548" s="1" t="s">
        <v>2250</v>
      </c>
      <c r="C548" s="1" t="s">
        <v>5209</v>
      </c>
      <c r="D548" s="1" t="s">
        <v>5158</v>
      </c>
      <c r="E548" s="145">
        <v>37506</v>
      </c>
      <c r="F548" s="145">
        <v>1</v>
      </c>
      <c r="G548" s="146">
        <v>39814</v>
      </c>
      <c r="H548" s="146">
        <v>40178</v>
      </c>
      <c r="I548" s="145">
        <v>2009</v>
      </c>
      <c r="J548" s="145">
        <v>12</v>
      </c>
      <c r="K548" s="145">
        <v>36</v>
      </c>
      <c r="M548" s="145">
        <v>44</v>
      </c>
      <c r="Y548" s="147">
        <v>36</v>
      </c>
      <c r="Z548" s="147">
        <v>0</v>
      </c>
      <c r="AA548" s="147">
        <v>44</v>
      </c>
      <c r="AB548" s="147">
        <v>0</v>
      </c>
      <c r="AC548" s="147">
        <v>0</v>
      </c>
      <c r="AD548" s="147">
        <v>0</v>
      </c>
      <c r="AE548" s="147">
        <v>0</v>
      </c>
      <c r="AF548" s="147">
        <v>0</v>
      </c>
      <c r="AG548" s="147">
        <v>0</v>
      </c>
      <c r="AH548" s="147">
        <v>0</v>
      </c>
      <c r="AI548" s="147">
        <v>0</v>
      </c>
      <c r="AJ548" s="147">
        <v>0</v>
      </c>
      <c r="AK548" s="147">
        <v>0</v>
      </c>
      <c r="AL548" s="147">
        <v>0</v>
      </c>
      <c r="AM548" s="148">
        <v>35.6</v>
      </c>
      <c r="AN548" s="148"/>
      <c r="AO548" s="148">
        <v>46.6</v>
      </c>
      <c r="AP548" s="148"/>
      <c r="AQ548" s="148"/>
      <c r="AR548" s="148"/>
      <c r="AS548" s="148"/>
      <c r="AT548" s="148"/>
      <c r="AU548" s="148"/>
      <c r="AV548" s="148"/>
      <c r="AW548" s="148"/>
      <c r="AX548" s="148"/>
      <c r="BA548" s="149">
        <v>35.6</v>
      </c>
      <c r="BB548" s="149">
        <v>0</v>
      </c>
      <c r="BC548" s="149">
        <v>46.6</v>
      </c>
      <c r="BD548" s="149">
        <v>0</v>
      </c>
      <c r="BE548" s="149">
        <v>0</v>
      </c>
      <c r="BF548" s="149">
        <v>0</v>
      </c>
      <c r="BG548" s="149">
        <v>0</v>
      </c>
      <c r="BH548" s="149">
        <v>0</v>
      </c>
      <c r="BI548" s="149">
        <v>0</v>
      </c>
      <c r="BJ548" s="149">
        <v>0</v>
      </c>
      <c r="BK548" s="149">
        <v>0</v>
      </c>
      <c r="BL548" s="149">
        <v>0</v>
      </c>
      <c r="BM548" s="149">
        <v>0</v>
      </c>
      <c r="BN548" s="149">
        <v>0</v>
      </c>
    </row>
    <row r="549" spans="1:69">
      <c r="A549" s="1" t="s">
        <v>2130</v>
      </c>
      <c r="B549" s="1" t="s">
        <v>2250</v>
      </c>
      <c r="C549" s="1" t="s">
        <v>5209</v>
      </c>
      <c r="D549" s="1" t="s">
        <v>5158</v>
      </c>
      <c r="E549" s="145">
        <v>37507</v>
      </c>
      <c r="F549" s="145">
        <v>1</v>
      </c>
      <c r="G549" s="146">
        <v>39814</v>
      </c>
      <c r="H549" s="146">
        <v>40178</v>
      </c>
      <c r="I549" s="145">
        <v>2009</v>
      </c>
      <c r="J549" s="145">
        <v>12</v>
      </c>
      <c r="K549" s="145">
        <v>36</v>
      </c>
      <c r="M549" s="145">
        <v>44</v>
      </c>
      <c r="Y549" s="147">
        <v>36</v>
      </c>
      <c r="Z549" s="147">
        <v>0</v>
      </c>
      <c r="AA549" s="147">
        <v>44</v>
      </c>
      <c r="AB549" s="147">
        <v>0</v>
      </c>
      <c r="AC549" s="147">
        <v>0</v>
      </c>
      <c r="AD549" s="147">
        <v>0</v>
      </c>
      <c r="AE549" s="147">
        <v>0</v>
      </c>
      <c r="AF549" s="147">
        <v>0</v>
      </c>
      <c r="AG549" s="147">
        <v>0</v>
      </c>
      <c r="AH549" s="147">
        <v>0</v>
      </c>
      <c r="AI549" s="147">
        <v>0</v>
      </c>
      <c r="AJ549" s="147">
        <v>0</v>
      </c>
      <c r="AK549" s="147">
        <v>0</v>
      </c>
      <c r="AL549" s="147">
        <v>0</v>
      </c>
      <c r="AM549" s="148">
        <v>35.1</v>
      </c>
      <c r="AN549" s="148"/>
      <c r="AO549" s="148">
        <v>47.6</v>
      </c>
      <c r="AP549" s="148"/>
      <c r="AQ549" s="148"/>
      <c r="AR549" s="148"/>
      <c r="AS549" s="148"/>
      <c r="AT549" s="148"/>
      <c r="AU549" s="148"/>
      <c r="AV549" s="148"/>
      <c r="AW549" s="148"/>
      <c r="AX549" s="148"/>
      <c r="BA549" s="149">
        <v>35.1</v>
      </c>
      <c r="BB549" s="149">
        <v>0</v>
      </c>
      <c r="BC549" s="149">
        <v>47.6</v>
      </c>
      <c r="BD549" s="149">
        <v>0</v>
      </c>
      <c r="BE549" s="149">
        <v>0</v>
      </c>
      <c r="BF549" s="149">
        <v>0</v>
      </c>
      <c r="BG549" s="149">
        <v>0</v>
      </c>
      <c r="BH549" s="149">
        <v>0</v>
      </c>
      <c r="BI549" s="149">
        <v>0</v>
      </c>
      <c r="BJ549" s="149">
        <v>0</v>
      </c>
      <c r="BK549" s="149">
        <v>0</v>
      </c>
      <c r="BL549" s="149">
        <v>0</v>
      </c>
      <c r="BM549" s="149">
        <v>0</v>
      </c>
      <c r="BN549" s="149">
        <v>0</v>
      </c>
    </row>
    <row r="550" spans="1:69">
      <c r="A550" s="1" t="s">
        <v>2130</v>
      </c>
      <c r="B550" s="1" t="s">
        <v>2250</v>
      </c>
      <c r="C550" s="1" t="s">
        <v>5209</v>
      </c>
      <c r="D550" s="1" t="s">
        <v>5158</v>
      </c>
      <c r="E550" s="145">
        <v>37508</v>
      </c>
      <c r="F550" s="145">
        <v>1</v>
      </c>
      <c r="G550" s="146">
        <v>39814</v>
      </c>
      <c r="H550" s="146">
        <v>40178</v>
      </c>
      <c r="I550" s="145">
        <v>2009</v>
      </c>
      <c r="J550" s="145">
        <v>12</v>
      </c>
      <c r="K550" s="145">
        <v>36</v>
      </c>
      <c r="M550" s="145">
        <v>44</v>
      </c>
      <c r="Y550" s="147">
        <v>36</v>
      </c>
      <c r="Z550" s="147">
        <v>0</v>
      </c>
      <c r="AA550" s="147">
        <v>44</v>
      </c>
      <c r="AB550" s="147">
        <v>0</v>
      </c>
      <c r="AC550" s="147">
        <v>0</v>
      </c>
      <c r="AD550" s="147">
        <v>0</v>
      </c>
      <c r="AE550" s="147">
        <v>0</v>
      </c>
      <c r="AF550" s="147">
        <v>0</v>
      </c>
      <c r="AG550" s="147">
        <v>0</v>
      </c>
      <c r="AH550" s="147">
        <v>0</v>
      </c>
      <c r="AI550" s="147">
        <v>0</v>
      </c>
      <c r="AJ550" s="147">
        <v>0</v>
      </c>
      <c r="AK550" s="147">
        <v>0</v>
      </c>
      <c r="AL550" s="147">
        <v>0</v>
      </c>
      <c r="AM550" s="148">
        <v>39.5</v>
      </c>
      <c r="AN550" s="148"/>
      <c r="AO550" s="148">
        <v>38.700000000000003</v>
      </c>
      <c r="AP550" s="148"/>
      <c r="AQ550" s="148"/>
      <c r="AR550" s="148"/>
      <c r="AS550" s="148"/>
      <c r="AT550" s="148"/>
      <c r="AU550" s="148"/>
      <c r="AV550" s="148"/>
      <c r="AW550" s="148"/>
      <c r="AX550" s="148"/>
      <c r="BA550" s="149">
        <v>39.5</v>
      </c>
      <c r="BB550" s="149">
        <v>0</v>
      </c>
      <c r="BC550" s="149">
        <v>38.700000000000003</v>
      </c>
      <c r="BD550" s="149">
        <v>0</v>
      </c>
      <c r="BE550" s="149">
        <v>0</v>
      </c>
      <c r="BF550" s="149">
        <v>0</v>
      </c>
      <c r="BG550" s="149">
        <v>0</v>
      </c>
      <c r="BH550" s="149">
        <v>0</v>
      </c>
      <c r="BI550" s="149">
        <v>0</v>
      </c>
      <c r="BJ550" s="149">
        <v>0</v>
      </c>
      <c r="BK550" s="149">
        <v>0</v>
      </c>
      <c r="BL550" s="149">
        <v>0</v>
      </c>
      <c r="BM550" s="149">
        <v>0</v>
      </c>
      <c r="BN550" s="149">
        <v>0</v>
      </c>
    </row>
    <row r="551" spans="1:69">
      <c r="A551" s="1" t="s">
        <v>2130</v>
      </c>
      <c r="B551" s="1" t="s">
        <v>2250</v>
      </c>
      <c r="C551" s="1" t="s">
        <v>5209</v>
      </c>
      <c r="D551" s="1" t="s">
        <v>5158</v>
      </c>
      <c r="E551" s="145">
        <v>37509</v>
      </c>
      <c r="F551" s="145" t="s">
        <v>4718</v>
      </c>
      <c r="G551" s="146">
        <v>39814</v>
      </c>
      <c r="H551" s="146">
        <v>40178</v>
      </c>
      <c r="I551" s="145">
        <v>2009</v>
      </c>
      <c r="J551" s="145">
        <v>12</v>
      </c>
      <c r="K551" s="151">
        <v>60</v>
      </c>
      <c r="M551" s="145">
        <v>80</v>
      </c>
      <c r="Y551" s="147">
        <v>60</v>
      </c>
      <c r="Z551" s="147">
        <v>0</v>
      </c>
      <c r="AA551" s="147">
        <v>80</v>
      </c>
      <c r="AB551" s="147">
        <v>0</v>
      </c>
      <c r="AC551" s="147">
        <v>0</v>
      </c>
      <c r="AD551" s="147">
        <v>0</v>
      </c>
      <c r="AE551" s="147">
        <v>0</v>
      </c>
      <c r="AF551" s="147">
        <v>0</v>
      </c>
      <c r="AG551" s="147">
        <v>0</v>
      </c>
      <c r="AH551" s="147">
        <v>0</v>
      </c>
      <c r="AI551" s="147">
        <v>0</v>
      </c>
      <c r="AJ551" s="147">
        <v>0</v>
      </c>
      <c r="AK551" s="147">
        <v>0</v>
      </c>
      <c r="AL551" s="147">
        <v>0</v>
      </c>
      <c r="AM551" s="148">
        <v>64.599999999999994</v>
      </c>
      <c r="AN551" s="148"/>
      <c r="AO551" s="148">
        <v>50.9</v>
      </c>
      <c r="AP551" s="148"/>
      <c r="AQ551" s="148"/>
      <c r="AR551" s="148"/>
      <c r="AS551" s="148"/>
      <c r="AT551" s="148"/>
      <c r="AU551" s="148"/>
      <c r="AV551" s="148"/>
      <c r="AW551" s="148"/>
      <c r="AX551" s="148"/>
      <c r="BA551" s="149">
        <v>64.599999999999994</v>
      </c>
      <c r="BB551" s="149">
        <v>0</v>
      </c>
      <c r="BC551" s="149">
        <v>50.9</v>
      </c>
      <c r="BD551" s="149">
        <v>0</v>
      </c>
      <c r="BE551" s="149">
        <v>0</v>
      </c>
      <c r="BF551" s="149">
        <v>0</v>
      </c>
      <c r="BG551" s="149">
        <v>0</v>
      </c>
      <c r="BH551" s="149">
        <v>0</v>
      </c>
      <c r="BI551" s="149">
        <v>0</v>
      </c>
      <c r="BJ551" s="149">
        <v>0</v>
      </c>
      <c r="BK551" s="149">
        <v>0</v>
      </c>
      <c r="BL551" s="149">
        <v>0</v>
      </c>
      <c r="BM551" s="149">
        <v>0</v>
      </c>
      <c r="BN551" s="149">
        <v>0</v>
      </c>
      <c r="BQ551" s="1" t="s">
        <v>4719</v>
      </c>
    </row>
    <row r="552" spans="1:69">
      <c r="A552" s="1" t="s">
        <v>3583</v>
      </c>
      <c r="B552" s="1" t="s">
        <v>2250</v>
      </c>
      <c r="C552" s="1" t="s">
        <v>5209</v>
      </c>
      <c r="D552" s="1" t="s">
        <v>5158</v>
      </c>
      <c r="E552" s="145">
        <v>37510</v>
      </c>
      <c r="F552" s="145">
        <v>1</v>
      </c>
      <c r="G552" s="146">
        <v>39814</v>
      </c>
      <c r="H552" s="146">
        <v>40178</v>
      </c>
      <c r="I552" s="145">
        <v>2009</v>
      </c>
      <c r="J552" s="145">
        <v>12</v>
      </c>
      <c r="K552" s="145">
        <v>36</v>
      </c>
      <c r="M552" s="145">
        <v>44</v>
      </c>
      <c r="Y552" s="147">
        <v>36</v>
      </c>
      <c r="Z552" s="147">
        <v>0</v>
      </c>
      <c r="AA552" s="147">
        <v>44</v>
      </c>
      <c r="AB552" s="147">
        <v>0</v>
      </c>
      <c r="AC552" s="147">
        <v>0</v>
      </c>
      <c r="AD552" s="147">
        <v>0</v>
      </c>
      <c r="AE552" s="147">
        <v>0</v>
      </c>
      <c r="AF552" s="147">
        <v>0</v>
      </c>
      <c r="AG552" s="147">
        <v>0</v>
      </c>
      <c r="AH552" s="147">
        <v>0</v>
      </c>
      <c r="AI552" s="147">
        <v>0</v>
      </c>
      <c r="AJ552" s="147">
        <v>0</v>
      </c>
      <c r="AK552" s="147">
        <v>0</v>
      </c>
      <c r="AL552" s="147">
        <v>0</v>
      </c>
      <c r="AM552" s="148">
        <v>36.6</v>
      </c>
      <c r="AN552" s="148"/>
      <c r="AO552" s="148">
        <v>44.4</v>
      </c>
      <c r="AP552" s="148"/>
      <c r="AQ552" s="148"/>
      <c r="AR552" s="148"/>
      <c r="AS552" s="148"/>
      <c r="AT552" s="148"/>
      <c r="AU552" s="148"/>
      <c r="AV552" s="148"/>
      <c r="AW552" s="148"/>
      <c r="AX552" s="148"/>
      <c r="BA552" s="149">
        <v>36.6</v>
      </c>
      <c r="BB552" s="149">
        <v>0</v>
      </c>
      <c r="BC552" s="149">
        <v>44.4</v>
      </c>
      <c r="BD552" s="149">
        <v>0</v>
      </c>
      <c r="BE552" s="149">
        <v>0</v>
      </c>
      <c r="BF552" s="149">
        <v>0</v>
      </c>
      <c r="BG552" s="149">
        <v>0</v>
      </c>
      <c r="BH552" s="149">
        <v>0</v>
      </c>
      <c r="BI552" s="149">
        <v>0</v>
      </c>
      <c r="BJ552" s="149">
        <v>0</v>
      </c>
      <c r="BK552" s="149">
        <v>0</v>
      </c>
      <c r="BL552" s="149">
        <v>0</v>
      </c>
      <c r="BM552" s="149">
        <v>0</v>
      </c>
      <c r="BN552" s="149">
        <v>0</v>
      </c>
    </row>
    <row r="553" spans="1:69">
      <c r="A553" s="1" t="s">
        <v>4617</v>
      </c>
      <c r="B553" s="1" t="s">
        <v>2250</v>
      </c>
      <c r="C553" s="1" t="s">
        <v>5209</v>
      </c>
      <c r="D553" s="1" t="s">
        <v>5158</v>
      </c>
      <c r="E553" s="145">
        <v>37511</v>
      </c>
      <c r="F553" s="145" t="s">
        <v>5160</v>
      </c>
      <c r="G553" s="146">
        <v>39814</v>
      </c>
      <c r="H553" s="146">
        <v>40178</v>
      </c>
      <c r="I553" s="145">
        <v>2009</v>
      </c>
      <c r="J553" s="145">
        <v>12</v>
      </c>
      <c r="K553" s="145">
        <v>72</v>
      </c>
      <c r="M553" s="145">
        <v>106</v>
      </c>
      <c r="Y553" s="147">
        <v>72</v>
      </c>
      <c r="Z553" s="147">
        <v>0</v>
      </c>
      <c r="AA553" s="147">
        <v>106</v>
      </c>
      <c r="AB553" s="147">
        <v>0</v>
      </c>
      <c r="AC553" s="147">
        <v>0</v>
      </c>
      <c r="AD553" s="147">
        <v>0</v>
      </c>
      <c r="AE553" s="147">
        <v>0</v>
      </c>
      <c r="AF553" s="147">
        <v>0</v>
      </c>
      <c r="AG553" s="147">
        <v>0</v>
      </c>
      <c r="AH553" s="147">
        <v>0</v>
      </c>
      <c r="AI553" s="147">
        <v>0</v>
      </c>
      <c r="AJ553" s="147">
        <v>0</v>
      </c>
      <c r="AK553" s="147">
        <v>0</v>
      </c>
      <c r="AL553" s="147">
        <v>0</v>
      </c>
      <c r="AM553" s="148">
        <v>83.7</v>
      </c>
      <c r="AN553" s="148"/>
      <c r="AO553" s="148">
        <v>84.4</v>
      </c>
      <c r="AP553" s="148"/>
      <c r="AQ553" s="148"/>
      <c r="AR553" s="148"/>
      <c r="AS553" s="148"/>
      <c r="AT553" s="148"/>
      <c r="AU553" s="148"/>
      <c r="AV553" s="148"/>
      <c r="AW553" s="148"/>
      <c r="AX553" s="148"/>
      <c r="BA553" s="149">
        <v>83.7</v>
      </c>
      <c r="BB553" s="149">
        <v>0</v>
      </c>
      <c r="BC553" s="149">
        <v>84.4</v>
      </c>
      <c r="BD553" s="149">
        <v>0</v>
      </c>
      <c r="BE553" s="149">
        <v>0</v>
      </c>
      <c r="BF553" s="149">
        <v>0</v>
      </c>
      <c r="BG553" s="149">
        <v>0</v>
      </c>
      <c r="BH553" s="149">
        <v>0</v>
      </c>
      <c r="BI553" s="149">
        <v>0</v>
      </c>
      <c r="BJ553" s="149">
        <v>0</v>
      </c>
      <c r="BK553" s="149">
        <v>0</v>
      </c>
      <c r="BL553" s="149">
        <v>0</v>
      </c>
      <c r="BM553" s="149">
        <v>0</v>
      </c>
      <c r="BN553" s="149">
        <v>0</v>
      </c>
    </row>
    <row r="554" spans="1:69">
      <c r="A554" s="1" t="s">
        <v>3166</v>
      </c>
      <c r="B554" s="1" t="s">
        <v>2250</v>
      </c>
      <c r="C554" s="1" t="s">
        <v>5209</v>
      </c>
      <c r="D554" s="1" t="s">
        <v>5158</v>
      </c>
      <c r="E554" s="145">
        <v>37512</v>
      </c>
      <c r="F554" s="145">
        <v>1</v>
      </c>
      <c r="G554" s="146">
        <v>39814</v>
      </c>
      <c r="H554" s="146">
        <v>40178</v>
      </c>
      <c r="I554" s="145">
        <v>2009</v>
      </c>
      <c r="J554" s="145">
        <v>12</v>
      </c>
      <c r="M554" s="145">
        <v>22</v>
      </c>
      <c r="N554" s="145">
        <v>44</v>
      </c>
      <c r="Y554" s="147">
        <v>0</v>
      </c>
      <c r="Z554" s="147">
        <v>0</v>
      </c>
      <c r="AA554" s="147">
        <v>22</v>
      </c>
      <c r="AB554" s="147">
        <v>44</v>
      </c>
      <c r="AC554" s="147">
        <v>0</v>
      </c>
      <c r="AD554" s="147">
        <v>0</v>
      </c>
      <c r="AE554" s="147">
        <v>0</v>
      </c>
      <c r="AF554" s="147">
        <v>0</v>
      </c>
      <c r="AG554" s="147">
        <v>0</v>
      </c>
      <c r="AH554" s="147">
        <v>0</v>
      </c>
      <c r="AI554" s="147">
        <v>0</v>
      </c>
      <c r="AJ554" s="147">
        <v>0</v>
      </c>
      <c r="AK554" s="147">
        <v>0</v>
      </c>
      <c r="AL554" s="147">
        <v>0</v>
      </c>
      <c r="AM554" s="148">
        <v>0.7</v>
      </c>
      <c r="AN554" s="148"/>
      <c r="AO554" s="148">
        <v>21</v>
      </c>
      <c r="AP554" s="148">
        <v>35.799999999999997</v>
      </c>
      <c r="AQ554" s="148"/>
      <c r="AR554" s="148"/>
      <c r="AS554" s="148"/>
      <c r="AT554" s="148"/>
      <c r="AU554" s="148"/>
      <c r="AV554" s="148"/>
      <c r="AW554" s="148"/>
      <c r="AX554" s="148"/>
      <c r="BA554" s="149">
        <v>0.7</v>
      </c>
      <c r="BB554" s="149">
        <v>0</v>
      </c>
      <c r="BC554" s="149">
        <v>21</v>
      </c>
      <c r="BD554" s="149">
        <v>35.799999999999997</v>
      </c>
      <c r="BE554" s="149">
        <v>0</v>
      </c>
      <c r="BF554" s="149">
        <v>0</v>
      </c>
      <c r="BG554" s="149">
        <v>0</v>
      </c>
      <c r="BH554" s="149">
        <v>0</v>
      </c>
      <c r="BI554" s="149">
        <v>0</v>
      </c>
      <c r="BJ554" s="149">
        <v>0</v>
      </c>
      <c r="BK554" s="149">
        <v>0</v>
      </c>
      <c r="BL554" s="149">
        <v>0</v>
      </c>
      <c r="BM554" s="149">
        <v>0</v>
      </c>
      <c r="BN554" s="149">
        <v>0</v>
      </c>
    </row>
    <row r="555" spans="1:69">
      <c r="A555" s="1" t="s">
        <v>2130</v>
      </c>
      <c r="B555" s="1" t="s">
        <v>2250</v>
      </c>
      <c r="C555" s="1" t="s">
        <v>5209</v>
      </c>
      <c r="D555" s="1" t="s">
        <v>5184</v>
      </c>
      <c r="E555" s="145">
        <v>37513</v>
      </c>
      <c r="F555" s="145" t="s">
        <v>5186</v>
      </c>
      <c r="G555" s="146">
        <v>39814</v>
      </c>
      <c r="H555" s="146">
        <v>40178</v>
      </c>
      <c r="I555" s="145">
        <v>2009</v>
      </c>
      <c r="J555" s="145">
        <v>12</v>
      </c>
      <c r="N555" s="145">
        <v>88</v>
      </c>
      <c r="O555" s="1">
        <v>43</v>
      </c>
      <c r="P555" s="1">
        <v>17</v>
      </c>
      <c r="Y555" s="147">
        <v>0</v>
      </c>
      <c r="Z555" s="147">
        <v>0</v>
      </c>
      <c r="AA555" s="147">
        <v>0</v>
      </c>
      <c r="AB555" s="147">
        <v>88</v>
      </c>
      <c r="AC555" s="147">
        <v>43</v>
      </c>
      <c r="AD555" s="147">
        <v>17</v>
      </c>
      <c r="AE555" s="147">
        <v>0</v>
      </c>
      <c r="AF555" s="147">
        <v>0</v>
      </c>
      <c r="AG555" s="147">
        <v>0</v>
      </c>
      <c r="AH555" s="147">
        <v>0</v>
      </c>
      <c r="AI555" s="147">
        <v>0</v>
      </c>
      <c r="AJ555" s="147">
        <v>0</v>
      </c>
      <c r="AK555" s="147">
        <v>0</v>
      </c>
      <c r="AL555" s="147">
        <v>0</v>
      </c>
      <c r="AM555" s="148"/>
      <c r="AN555" s="148"/>
      <c r="AO555" s="148"/>
      <c r="AP555" s="148">
        <v>88</v>
      </c>
      <c r="AQ555" s="148">
        <v>24.5</v>
      </c>
      <c r="AR555" s="148">
        <v>36.700000000000003</v>
      </c>
      <c r="AS555" s="148"/>
      <c r="AT555" s="148"/>
      <c r="AU555" s="148"/>
      <c r="AV555" s="148"/>
      <c r="AW555" s="148"/>
      <c r="AX555" s="148"/>
      <c r="BA555" s="149">
        <v>0</v>
      </c>
      <c r="BB555" s="149">
        <v>0</v>
      </c>
      <c r="BC555" s="149">
        <v>0</v>
      </c>
      <c r="BD555" s="149">
        <v>88</v>
      </c>
      <c r="BE555" s="149">
        <v>24.5</v>
      </c>
      <c r="BF555" s="149">
        <v>36.700000000000003</v>
      </c>
      <c r="BG555" s="149">
        <v>0</v>
      </c>
      <c r="BH555" s="149">
        <v>0</v>
      </c>
      <c r="BI555" s="149">
        <v>0</v>
      </c>
      <c r="BJ555" s="149">
        <v>0</v>
      </c>
      <c r="BK555" s="149">
        <v>0</v>
      </c>
      <c r="BL555" s="149">
        <v>0</v>
      </c>
      <c r="BM555" s="149">
        <v>0</v>
      </c>
      <c r="BN555" s="149">
        <v>0</v>
      </c>
    </row>
    <row r="556" spans="1:69">
      <c r="A556" s="1" t="s">
        <v>3583</v>
      </c>
      <c r="B556" s="1" t="s">
        <v>2250</v>
      </c>
      <c r="C556" s="1" t="s">
        <v>5209</v>
      </c>
      <c r="D556" s="1" t="s">
        <v>5158</v>
      </c>
      <c r="E556" s="145">
        <v>37515</v>
      </c>
      <c r="F556" s="145">
        <v>1</v>
      </c>
      <c r="G556" s="146">
        <v>39814</v>
      </c>
      <c r="H556" s="146">
        <v>40178</v>
      </c>
      <c r="I556" s="145">
        <v>2009</v>
      </c>
      <c r="J556" s="145">
        <v>12</v>
      </c>
      <c r="K556" s="145">
        <v>20</v>
      </c>
      <c r="M556" s="145">
        <v>44</v>
      </c>
      <c r="Y556" s="147">
        <v>20</v>
      </c>
      <c r="Z556" s="147">
        <v>0</v>
      </c>
      <c r="AA556" s="147">
        <v>44</v>
      </c>
      <c r="AB556" s="147">
        <v>0</v>
      </c>
      <c r="AC556" s="147">
        <v>0</v>
      </c>
      <c r="AD556" s="147">
        <v>0</v>
      </c>
      <c r="AE556" s="147">
        <v>0</v>
      </c>
      <c r="AF556" s="147">
        <v>0</v>
      </c>
      <c r="AG556" s="147">
        <v>0</v>
      </c>
      <c r="AH556" s="147">
        <v>0</v>
      </c>
      <c r="AI556" s="147">
        <v>0</v>
      </c>
      <c r="AJ556" s="147">
        <v>0</v>
      </c>
      <c r="AK556" s="147">
        <v>0</v>
      </c>
      <c r="AL556" s="147">
        <v>0</v>
      </c>
      <c r="AM556" s="148">
        <v>24</v>
      </c>
      <c r="AN556" s="148"/>
      <c r="AO556" s="148">
        <v>38</v>
      </c>
      <c r="AP556" s="148"/>
      <c r="AQ556" s="148"/>
      <c r="AR556" s="148"/>
      <c r="AS556" s="148"/>
      <c r="AT556" s="148"/>
      <c r="AU556" s="148"/>
      <c r="AV556" s="148"/>
      <c r="AW556" s="148"/>
      <c r="AX556" s="148"/>
      <c r="BA556" s="149">
        <v>24</v>
      </c>
      <c r="BB556" s="149">
        <v>0</v>
      </c>
      <c r="BC556" s="149">
        <v>38</v>
      </c>
      <c r="BD556" s="149">
        <v>0</v>
      </c>
      <c r="BE556" s="149">
        <v>0</v>
      </c>
      <c r="BF556" s="149">
        <v>0</v>
      </c>
      <c r="BG556" s="149">
        <v>0</v>
      </c>
      <c r="BH556" s="149">
        <v>0</v>
      </c>
      <c r="BI556" s="149">
        <v>0</v>
      </c>
      <c r="BJ556" s="149">
        <v>0</v>
      </c>
      <c r="BK556" s="149">
        <v>0</v>
      </c>
      <c r="BL556" s="149">
        <v>0</v>
      </c>
      <c r="BM556" s="149">
        <v>0</v>
      </c>
      <c r="BN556" s="149">
        <v>0</v>
      </c>
    </row>
    <row r="557" spans="1:69">
      <c r="A557" s="1" t="s">
        <v>3583</v>
      </c>
      <c r="B557" s="1" t="s">
        <v>2250</v>
      </c>
      <c r="C557" s="1" t="s">
        <v>5209</v>
      </c>
      <c r="D557" s="1" t="s">
        <v>5184</v>
      </c>
      <c r="E557" s="145">
        <v>37516</v>
      </c>
      <c r="F557" s="145" t="s">
        <v>5174</v>
      </c>
      <c r="G557" s="146">
        <v>39814</v>
      </c>
      <c r="H557" s="146">
        <v>40178</v>
      </c>
      <c r="I557" s="145">
        <v>2009</v>
      </c>
      <c r="J557" s="145">
        <v>12</v>
      </c>
      <c r="K557" s="155">
        <v>55</v>
      </c>
      <c r="M557" s="151">
        <v>66</v>
      </c>
      <c r="N557" s="145">
        <v>55</v>
      </c>
      <c r="O557" s="155">
        <v>30</v>
      </c>
      <c r="P557" s="155">
        <v>15</v>
      </c>
      <c r="Y557" s="147">
        <v>55</v>
      </c>
      <c r="Z557" s="147">
        <v>0</v>
      </c>
      <c r="AA557" s="147">
        <v>66</v>
      </c>
      <c r="AB557" s="147">
        <v>55</v>
      </c>
      <c r="AC557" s="147">
        <v>30</v>
      </c>
      <c r="AD557" s="147">
        <v>15</v>
      </c>
      <c r="AE557" s="147">
        <v>0</v>
      </c>
      <c r="AF557" s="147">
        <v>0</v>
      </c>
      <c r="AG557" s="147">
        <v>0</v>
      </c>
      <c r="AH557" s="147">
        <v>0</v>
      </c>
      <c r="AI557" s="147">
        <v>0</v>
      </c>
      <c r="AJ557" s="147">
        <v>0</v>
      </c>
      <c r="AK557" s="147">
        <v>0</v>
      </c>
      <c r="AL557" s="147">
        <v>0</v>
      </c>
      <c r="AM557" s="148">
        <v>55</v>
      </c>
      <c r="AN557" s="148"/>
      <c r="AO557" s="148">
        <v>66</v>
      </c>
      <c r="AP557" s="148">
        <v>55</v>
      </c>
      <c r="AQ557" s="1">
        <v>45</v>
      </c>
      <c r="AR557" s="148"/>
      <c r="AS557" s="148"/>
      <c r="AT557" s="148"/>
      <c r="AU557" s="148"/>
      <c r="AV557" s="148"/>
      <c r="AW557" s="148"/>
      <c r="AX557" s="148"/>
      <c r="BA557" s="149">
        <v>55</v>
      </c>
      <c r="BB557" s="149">
        <v>0</v>
      </c>
      <c r="BC557" s="149">
        <v>66</v>
      </c>
      <c r="BD557" s="149">
        <v>55</v>
      </c>
      <c r="BE557" s="149">
        <v>45</v>
      </c>
      <c r="BF557" s="149">
        <v>0</v>
      </c>
      <c r="BG557" s="149">
        <v>0</v>
      </c>
      <c r="BH557" s="149">
        <v>0</v>
      </c>
      <c r="BI557" s="149">
        <v>0</v>
      </c>
      <c r="BJ557" s="149">
        <v>0</v>
      </c>
      <c r="BK557" s="149">
        <v>0</v>
      </c>
      <c r="BL557" s="149">
        <v>0</v>
      </c>
      <c r="BM557" s="149">
        <v>0</v>
      </c>
      <c r="BN557" s="149">
        <v>0</v>
      </c>
      <c r="BQ557" s="1" t="s">
        <v>4720</v>
      </c>
    </row>
    <row r="558" spans="1:69">
      <c r="A558" s="1" t="s">
        <v>3166</v>
      </c>
      <c r="B558" s="1" t="s">
        <v>2250</v>
      </c>
      <c r="C558" s="1" t="s">
        <v>5209</v>
      </c>
      <c r="D558" s="1" t="s">
        <v>5158</v>
      </c>
      <c r="E558" s="145">
        <v>37517</v>
      </c>
      <c r="F558" s="145">
        <v>1</v>
      </c>
      <c r="G558" s="146">
        <v>39814</v>
      </c>
      <c r="H558" s="146">
        <v>40178</v>
      </c>
      <c r="I558" s="145">
        <v>2009</v>
      </c>
      <c r="J558" s="145">
        <v>12</v>
      </c>
      <c r="K558" s="145">
        <v>22</v>
      </c>
      <c r="M558" s="145">
        <v>82</v>
      </c>
      <c r="Y558" s="147">
        <v>22</v>
      </c>
      <c r="Z558" s="147">
        <v>0</v>
      </c>
      <c r="AA558" s="147">
        <v>82</v>
      </c>
      <c r="AB558" s="147">
        <v>0</v>
      </c>
      <c r="AC558" s="147">
        <v>0</v>
      </c>
      <c r="AD558" s="147">
        <v>0</v>
      </c>
      <c r="AE558" s="147">
        <v>0</v>
      </c>
      <c r="AF558" s="147">
        <v>0</v>
      </c>
      <c r="AG558" s="147">
        <v>0</v>
      </c>
      <c r="AH558" s="147">
        <v>0</v>
      </c>
      <c r="AI558" s="147">
        <v>0</v>
      </c>
      <c r="AJ558" s="147">
        <v>0</v>
      </c>
      <c r="AK558" s="147">
        <v>0</v>
      </c>
      <c r="AL558" s="147">
        <v>0</v>
      </c>
      <c r="AM558" s="148">
        <v>25.4</v>
      </c>
      <c r="AN558" s="148"/>
      <c r="AO558" s="148">
        <v>78.599999999999994</v>
      </c>
      <c r="AP558" s="148"/>
      <c r="AQ558" s="148"/>
      <c r="AR558" s="148"/>
      <c r="AS558" s="148"/>
      <c r="AT558" s="148"/>
      <c r="AU558" s="148"/>
      <c r="AV558" s="148"/>
      <c r="AW558" s="148"/>
      <c r="AX558" s="148"/>
      <c r="BA558" s="149">
        <v>25.4</v>
      </c>
      <c r="BB558" s="149">
        <v>0</v>
      </c>
      <c r="BC558" s="149">
        <v>78.599999999999994</v>
      </c>
      <c r="BD558" s="149">
        <v>0</v>
      </c>
      <c r="BE558" s="149">
        <v>0</v>
      </c>
      <c r="BF558" s="149">
        <v>0</v>
      </c>
      <c r="BG558" s="149">
        <v>0</v>
      </c>
      <c r="BH558" s="149">
        <v>0</v>
      </c>
      <c r="BI558" s="149">
        <v>0</v>
      </c>
      <c r="BJ558" s="149">
        <v>0</v>
      </c>
      <c r="BK558" s="149">
        <v>0</v>
      </c>
      <c r="BL558" s="149">
        <v>0</v>
      </c>
      <c r="BM558" s="149">
        <v>0</v>
      </c>
      <c r="BN558" s="149">
        <v>0</v>
      </c>
    </row>
    <row r="559" spans="1:69">
      <c r="A559" s="1" t="s">
        <v>2027</v>
      </c>
      <c r="B559" s="1" t="s">
        <v>5188</v>
      </c>
      <c r="C559" s="1" t="s">
        <v>5209</v>
      </c>
      <c r="D559" s="1" t="s">
        <v>5207</v>
      </c>
      <c r="E559" s="145">
        <v>37518</v>
      </c>
      <c r="F559" s="145">
        <v>1</v>
      </c>
      <c r="G559" s="146">
        <v>39814</v>
      </c>
      <c r="H559" s="146">
        <v>40178</v>
      </c>
      <c r="I559" s="145">
        <v>2009</v>
      </c>
      <c r="J559" s="145">
        <v>12</v>
      </c>
      <c r="Q559" s="1">
        <v>120</v>
      </c>
      <c r="Y559" s="147">
        <v>0</v>
      </c>
      <c r="Z559" s="147">
        <v>0</v>
      </c>
      <c r="AA559" s="147">
        <v>0</v>
      </c>
      <c r="AB559" s="147">
        <v>0</v>
      </c>
      <c r="AC559" s="147">
        <v>0</v>
      </c>
      <c r="AD559" s="147">
        <v>0</v>
      </c>
      <c r="AE559" s="147">
        <v>120</v>
      </c>
      <c r="AF559" s="147">
        <v>0</v>
      </c>
      <c r="AG559" s="147">
        <v>0</v>
      </c>
      <c r="AH559" s="147">
        <v>0</v>
      </c>
      <c r="AI559" s="147">
        <v>0</v>
      </c>
      <c r="AJ559" s="147">
        <v>0</v>
      </c>
      <c r="AK559" s="147">
        <v>0</v>
      </c>
      <c r="AL559" s="147">
        <v>0</v>
      </c>
      <c r="AM559" s="148"/>
      <c r="AN559" s="148"/>
      <c r="AO559" s="148"/>
      <c r="AP559" s="148"/>
      <c r="AQ559" s="148"/>
      <c r="AR559" s="148"/>
      <c r="AS559" s="148">
        <v>80</v>
      </c>
      <c r="AT559" s="148"/>
      <c r="AU559" s="148"/>
      <c r="AV559" s="148"/>
      <c r="AW559" s="148"/>
      <c r="AX559" s="148"/>
      <c r="BA559" s="149">
        <v>0</v>
      </c>
      <c r="BB559" s="149">
        <v>0</v>
      </c>
      <c r="BC559" s="149">
        <v>0</v>
      </c>
      <c r="BD559" s="149">
        <v>0</v>
      </c>
      <c r="BE559" s="149">
        <v>0</v>
      </c>
      <c r="BF559" s="149">
        <v>0</v>
      </c>
      <c r="BG559" s="149">
        <v>80</v>
      </c>
      <c r="BH559" s="149">
        <v>0</v>
      </c>
      <c r="BI559" s="149">
        <v>0</v>
      </c>
      <c r="BJ559" s="149">
        <v>0</v>
      </c>
      <c r="BK559" s="149">
        <v>0</v>
      </c>
      <c r="BL559" s="149">
        <v>0</v>
      </c>
      <c r="BM559" s="149">
        <v>0</v>
      </c>
      <c r="BN559" s="149">
        <v>0</v>
      </c>
    </row>
    <row r="560" spans="1:69">
      <c r="A560" s="1" t="s">
        <v>3166</v>
      </c>
      <c r="B560" s="1" t="s">
        <v>2250</v>
      </c>
      <c r="C560" s="1" t="s">
        <v>5209</v>
      </c>
      <c r="D560" s="1" t="s">
        <v>5158</v>
      </c>
      <c r="E560" s="145">
        <v>37519</v>
      </c>
      <c r="F560" s="145" t="s">
        <v>4718</v>
      </c>
      <c r="G560" s="146">
        <v>39814</v>
      </c>
      <c r="H560" s="146">
        <v>40178</v>
      </c>
      <c r="I560" s="145">
        <v>2009</v>
      </c>
      <c r="J560" s="145">
        <v>12</v>
      </c>
      <c r="K560" s="145">
        <v>14</v>
      </c>
      <c r="M560" s="153">
        <v>44</v>
      </c>
      <c r="Y560" s="147">
        <v>14</v>
      </c>
      <c r="Z560" s="147">
        <v>0</v>
      </c>
      <c r="AA560" s="147">
        <v>44</v>
      </c>
      <c r="AB560" s="147">
        <v>0</v>
      </c>
      <c r="AC560" s="147">
        <v>0</v>
      </c>
      <c r="AD560" s="147">
        <v>0</v>
      </c>
      <c r="AE560" s="147">
        <v>0</v>
      </c>
      <c r="AF560" s="147">
        <v>0</v>
      </c>
      <c r="AG560" s="147">
        <v>0</v>
      </c>
      <c r="AH560" s="147">
        <v>0</v>
      </c>
      <c r="AI560" s="147">
        <v>0</v>
      </c>
      <c r="AJ560" s="147">
        <v>0</v>
      </c>
      <c r="AK560" s="147">
        <v>0</v>
      </c>
      <c r="AL560" s="147">
        <v>0</v>
      </c>
      <c r="AM560" s="148">
        <v>22</v>
      </c>
      <c r="AN560" s="148"/>
      <c r="AO560" s="148">
        <v>33.799999999999997</v>
      </c>
      <c r="AP560" s="148"/>
      <c r="AQ560" s="148"/>
      <c r="AR560" s="148"/>
      <c r="AS560" s="148"/>
      <c r="AT560" s="148"/>
      <c r="AU560" s="148"/>
      <c r="AV560" s="148"/>
      <c r="AW560" s="148"/>
      <c r="AX560" s="148"/>
      <c r="BA560" s="149">
        <v>22</v>
      </c>
      <c r="BB560" s="149">
        <v>0</v>
      </c>
      <c r="BC560" s="149">
        <v>33.799999999999997</v>
      </c>
      <c r="BD560" s="149">
        <v>0</v>
      </c>
      <c r="BE560" s="149">
        <v>0</v>
      </c>
      <c r="BF560" s="149">
        <v>0</v>
      </c>
      <c r="BG560" s="149">
        <v>0</v>
      </c>
      <c r="BH560" s="149">
        <v>0</v>
      </c>
      <c r="BI560" s="149">
        <v>0</v>
      </c>
      <c r="BJ560" s="149">
        <v>0</v>
      </c>
      <c r="BK560" s="149">
        <v>0</v>
      </c>
      <c r="BL560" s="149">
        <v>0</v>
      </c>
      <c r="BM560" s="149">
        <v>0</v>
      </c>
      <c r="BN560" s="149">
        <v>0</v>
      </c>
    </row>
    <row r="561" spans="1:69">
      <c r="A561" s="1" t="s">
        <v>3583</v>
      </c>
      <c r="B561" s="1" t="s">
        <v>2250</v>
      </c>
      <c r="C561" s="1" t="s">
        <v>5209</v>
      </c>
      <c r="D561" s="1" t="s">
        <v>5184</v>
      </c>
      <c r="E561" s="145">
        <v>37521</v>
      </c>
      <c r="F561" s="145">
        <v>1</v>
      </c>
      <c r="G561" s="146">
        <v>39814</v>
      </c>
      <c r="H561" s="146">
        <v>40178</v>
      </c>
      <c r="I561" s="145">
        <v>2009</v>
      </c>
      <c r="J561" s="145">
        <v>12</v>
      </c>
      <c r="M561" s="145">
        <v>22</v>
      </c>
      <c r="N561" s="145">
        <v>66</v>
      </c>
      <c r="Y561" s="147">
        <v>0</v>
      </c>
      <c r="Z561" s="147">
        <v>0</v>
      </c>
      <c r="AA561" s="147">
        <v>22</v>
      </c>
      <c r="AB561" s="147">
        <v>66</v>
      </c>
      <c r="AC561" s="147">
        <v>0</v>
      </c>
      <c r="AD561" s="147">
        <v>0</v>
      </c>
      <c r="AE561" s="147">
        <v>0</v>
      </c>
      <c r="AF561" s="147">
        <v>0</v>
      </c>
      <c r="AG561" s="147">
        <v>0</v>
      </c>
      <c r="AH561" s="147">
        <v>0</v>
      </c>
      <c r="AI561" s="147">
        <v>0</v>
      </c>
      <c r="AJ561" s="147">
        <v>0</v>
      </c>
      <c r="AK561" s="147">
        <v>0</v>
      </c>
      <c r="AL561" s="147">
        <v>0</v>
      </c>
      <c r="AM561" s="148">
        <v>1.3</v>
      </c>
      <c r="AN561" s="148"/>
      <c r="AO561" s="148">
        <v>16.8</v>
      </c>
      <c r="AP561" s="148">
        <v>66</v>
      </c>
      <c r="AQ561" s="148"/>
      <c r="AR561" s="148"/>
      <c r="AS561" s="148"/>
      <c r="AT561" s="148"/>
      <c r="AU561" s="148"/>
      <c r="AV561" s="148"/>
      <c r="AW561" s="148"/>
      <c r="AX561" s="148"/>
      <c r="BA561" s="149">
        <v>1.3</v>
      </c>
      <c r="BB561" s="149">
        <v>0</v>
      </c>
      <c r="BC561" s="149">
        <v>16.8</v>
      </c>
      <c r="BD561" s="149">
        <v>66</v>
      </c>
      <c r="BE561" s="149">
        <v>0</v>
      </c>
      <c r="BF561" s="149">
        <v>0</v>
      </c>
      <c r="BG561" s="149">
        <v>0</v>
      </c>
      <c r="BH561" s="149">
        <v>0</v>
      </c>
      <c r="BI561" s="149">
        <v>0</v>
      </c>
      <c r="BJ561" s="149">
        <v>0</v>
      </c>
      <c r="BK561" s="149">
        <v>0</v>
      </c>
      <c r="BL561" s="149">
        <v>0</v>
      </c>
      <c r="BM561" s="149">
        <v>0</v>
      </c>
      <c r="BN561" s="149">
        <v>0</v>
      </c>
    </row>
    <row r="562" spans="1:69">
      <c r="A562" s="1" t="s">
        <v>4617</v>
      </c>
      <c r="B562" s="1" t="s">
        <v>2250</v>
      </c>
      <c r="C562" s="1" t="s">
        <v>5209</v>
      </c>
      <c r="D562" s="1" t="s">
        <v>5184</v>
      </c>
      <c r="E562" s="145">
        <v>37522</v>
      </c>
      <c r="F562" s="145" t="s">
        <v>4721</v>
      </c>
      <c r="G562" s="146">
        <v>39814</v>
      </c>
      <c r="H562" s="146">
        <v>40178</v>
      </c>
      <c r="I562" s="145">
        <v>2009</v>
      </c>
      <c r="J562" s="145">
        <v>12</v>
      </c>
      <c r="N562" s="145">
        <v>62</v>
      </c>
      <c r="O562" s="1">
        <v>27</v>
      </c>
      <c r="P562" s="1">
        <v>13</v>
      </c>
      <c r="Y562" s="147">
        <v>0</v>
      </c>
      <c r="Z562" s="147">
        <v>0</v>
      </c>
      <c r="AA562" s="147">
        <v>0</v>
      </c>
      <c r="AB562" s="147">
        <v>62</v>
      </c>
      <c r="AC562" s="147">
        <v>27</v>
      </c>
      <c r="AD562" s="147">
        <v>13</v>
      </c>
      <c r="AE562" s="147">
        <v>0</v>
      </c>
      <c r="AF562" s="147">
        <v>0</v>
      </c>
      <c r="AG562" s="147">
        <v>0</v>
      </c>
      <c r="AH562" s="147">
        <v>0</v>
      </c>
      <c r="AI562" s="147">
        <v>0</v>
      </c>
      <c r="AJ562" s="147">
        <v>0</v>
      </c>
      <c r="AK562" s="147">
        <v>0</v>
      </c>
      <c r="AL562" s="147">
        <v>0</v>
      </c>
      <c r="AM562" s="148"/>
      <c r="AN562" s="148"/>
      <c r="AO562" s="148"/>
      <c r="AP562" s="148">
        <v>62</v>
      </c>
      <c r="AQ562" s="148">
        <v>14.7</v>
      </c>
      <c r="AR562" s="148">
        <v>26.2</v>
      </c>
      <c r="AS562" s="148"/>
      <c r="AT562" s="148"/>
      <c r="AU562" s="148"/>
      <c r="AV562" s="148"/>
      <c r="AW562" s="148"/>
      <c r="AX562" s="148"/>
      <c r="BA562" s="149">
        <v>0</v>
      </c>
      <c r="BB562" s="149">
        <v>0</v>
      </c>
      <c r="BC562" s="149">
        <v>0</v>
      </c>
      <c r="BD562" s="149">
        <v>62</v>
      </c>
      <c r="BE562" s="149">
        <v>14.7</v>
      </c>
      <c r="BF562" s="149">
        <v>26.2</v>
      </c>
      <c r="BG562" s="149">
        <v>0</v>
      </c>
      <c r="BH562" s="149">
        <v>0</v>
      </c>
      <c r="BI562" s="149">
        <v>0</v>
      </c>
      <c r="BJ562" s="149">
        <v>0</v>
      </c>
      <c r="BK562" s="149">
        <v>0</v>
      </c>
      <c r="BL562" s="149">
        <v>0</v>
      </c>
      <c r="BM562" s="149">
        <v>0</v>
      </c>
      <c r="BN562" s="149">
        <v>0</v>
      </c>
    </row>
    <row r="563" spans="1:69">
      <c r="A563" s="1" t="s">
        <v>2027</v>
      </c>
      <c r="B563" s="1" t="s">
        <v>2250</v>
      </c>
      <c r="C563" s="1" t="s">
        <v>5209</v>
      </c>
      <c r="D563" s="1" t="s">
        <v>5158</v>
      </c>
      <c r="E563" s="145">
        <v>37523</v>
      </c>
      <c r="F563" s="145">
        <v>2</v>
      </c>
      <c r="G563" s="146">
        <v>39814</v>
      </c>
      <c r="H563" s="146">
        <v>40178</v>
      </c>
      <c r="I563" s="145">
        <v>2009</v>
      </c>
      <c r="J563" s="145">
        <v>12</v>
      </c>
      <c r="K563" s="145">
        <v>64</v>
      </c>
      <c r="M563" s="151">
        <v>111</v>
      </c>
      <c r="Y563" s="147">
        <v>64</v>
      </c>
      <c r="Z563" s="147">
        <v>0</v>
      </c>
      <c r="AA563" s="147">
        <v>111</v>
      </c>
      <c r="AB563" s="147">
        <v>0</v>
      </c>
      <c r="AC563" s="147">
        <v>0</v>
      </c>
      <c r="AD563" s="147">
        <v>0</v>
      </c>
      <c r="AE563" s="147">
        <v>0</v>
      </c>
      <c r="AF563" s="147">
        <v>0</v>
      </c>
      <c r="AG563" s="147">
        <v>0</v>
      </c>
      <c r="AH563" s="147">
        <v>0</v>
      </c>
      <c r="AI563" s="147">
        <v>0</v>
      </c>
      <c r="AJ563" s="147">
        <v>0</v>
      </c>
      <c r="AK563" s="147">
        <v>0</v>
      </c>
      <c r="AL563" s="147">
        <v>0</v>
      </c>
      <c r="AM563" s="148">
        <v>64</v>
      </c>
      <c r="AN563" s="148"/>
      <c r="AO563" s="148">
        <v>111</v>
      </c>
      <c r="AP563" s="148"/>
      <c r="AQ563" s="148"/>
      <c r="AR563" s="148"/>
      <c r="AS563" s="148"/>
      <c r="AT563" s="148"/>
      <c r="AU563" s="148"/>
      <c r="AV563" s="148"/>
      <c r="AW563" s="148"/>
      <c r="AX563" s="148"/>
      <c r="BA563" s="149">
        <v>64</v>
      </c>
      <c r="BB563" s="149">
        <v>0</v>
      </c>
      <c r="BC563" s="149">
        <v>111</v>
      </c>
      <c r="BD563" s="149">
        <v>0</v>
      </c>
      <c r="BE563" s="149">
        <v>0</v>
      </c>
      <c r="BF563" s="149">
        <v>0</v>
      </c>
      <c r="BG563" s="149">
        <v>0</v>
      </c>
      <c r="BH563" s="149">
        <v>0</v>
      </c>
      <c r="BI563" s="149">
        <v>0</v>
      </c>
      <c r="BJ563" s="149">
        <v>0</v>
      </c>
      <c r="BK563" s="149">
        <v>0</v>
      </c>
      <c r="BL563" s="149">
        <v>0</v>
      </c>
      <c r="BM563" s="149">
        <v>0</v>
      </c>
      <c r="BN563" s="149">
        <v>0</v>
      </c>
      <c r="BQ563" s="1" t="s">
        <v>4722</v>
      </c>
    </row>
    <row r="564" spans="1:69">
      <c r="A564" s="1" t="s">
        <v>2130</v>
      </c>
      <c r="B564" s="1" t="s">
        <v>2250</v>
      </c>
      <c r="C564" s="1" t="s">
        <v>5209</v>
      </c>
      <c r="D564" s="1" t="s">
        <v>5158</v>
      </c>
      <c r="E564" s="145">
        <v>37524</v>
      </c>
      <c r="F564" s="145">
        <v>1</v>
      </c>
      <c r="G564" s="146">
        <v>39814</v>
      </c>
      <c r="H564" s="146">
        <v>40178</v>
      </c>
      <c r="I564" s="145">
        <v>2009</v>
      </c>
      <c r="J564" s="145">
        <v>12</v>
      </c>
      <c r="M564" s="145">
        <v>66</v>
      </c>
      <c r="N564" s="145">
        <v>44</v>
      </c>
      <c r="Y564" s="147">
        <v>0</v>
      </c>
      <c r="Z564" s="147">
        <v>0</v>
      </c>
      <c r="AA564" s="147">
        <v>66</v>
      </c>
      <c r="AB564" s="147">
        <v>44</v>
      </c>
      <c r="AC564" s="147">
        <v>0</v>
      </c>
      <c r="AD564" s="147">
        <v>0</v>
      </c>
      <c r="AE564" s="147">
        <v>0</v>
      </c>
      <c r="AF564" s="147">
        <v>0</v>
      </c>
      <c r="AG564" s="147">
        <v>0</v>
      </c>
      <c r="AH564" s="147">
        <v>0</v>
      </c>
      <c r="AI564" s="147">
        <v>0</v>
      </c>
      <c r="AJ564" s="147">
        <v>0</v>
      </c>
      <c r="AK564" s="147">
        <v>0</v>
      </c>
      <c r="AL564" s="147">
        <v>0</v>
      </c>
      <c r="AM564" s="148">
        <v>2.2999999999999998</v>
      </c>
      <c r="AN564" s="148"/>
      <c r="AO564" s="148">
        <v>60.8</v>
      </c>
      <c r="AP564" s="148">
        <v>44</v>
      </c>
      <c r="AQ564" s="148"/>
      <c r="AR564" s="148"/>
      <c r="AS564" s="148"/>
      <c r="AT564" s="148"/>
      <c r="AU564" s="148"/>
      <c r="AV564" s="148"/>
      <c r="AW564" s="148"/>
      <c r="AX564" s="148"/>
      <c r="BA564" s="149">
        <v>2.2999999999999998</v>
      </c>
      <c r="BB564" s="149">
        <v>0</v>
      </c>
      <c r="BC564" s="149">
        <v>60.8</v>
      </c>
      <c r="BD564" s="149">
        <v>44</v>
      </c>
      <c r="BE564" s="149">
        <v>0</v>
      </c>
      <c r="BF564" s="149">
        <v>0</v>
      </c>
      <c r="BG564" s="149">
        <v>0</v>
      </c>
      <c r="BH564" s="149">
        <v>0</v>
      </c>
      <c r="BI564" s="149">
        <v>0</v>
      </c>
      <c r="BJ564" s="149">
        <v>0</v>
      </c>
      <c r="BK564" s="149">
        <v>0</v>
      </c>
      <c r="BL564" s="149">
        <v>0</v>
      </c>
      <c r="BM564" s="149">
        <v>0</v>
      </c>
      <c r="BN564" s="149">
        <v>0</v>
      </c>
    </row>
    <row r="565" spans="1:69">
      <c r="A565" s="1" t="s">
        <v>2130</v>
      </c>
      <c r="B565" s="1" t="s">
        <v>2250</v>
      </c>
      <c r="C565" s="1" t="s">
        <v>5209</v>
      </c>
      <c r="D565" s="1" t="s">
        <v>5184</v>
      </c>
      <c r="E565" s="145">
        <v>37525</v>
      </c>
      <c r="F565" s="145" t="s">
        <v>5186</v>
      </c>
      <c r="G565" s="146">
        <v>39814</v>
      </c>
      <c r="H565" s="146">
        <v>40178</v>
      </c>
      <c r="I565" s="145">
        <v>2009</v>
      </c>
      <c r="J565" s="145">
        <v>12</v>
      </c>
      <c r="N565" s="145">
        <v>20</v>
      </c>
      <c r="O565" s="1">
        <v>16</v>
      </c>
      <c r="P565" s="1">
        <v>14</v>
      </c>
      <c r="Y565" s="147">
        <v>0</v>
      </c>
      <c r="Z565" s="147">
        <v>0</v>
      </c>
      <c r="AA565" s="147">
        <v>0</v>
      </c>
      <c r="AB565" s="147">
        <v>20</v>
      </c>
      <c r="AC565" s="147">
        <v>16</v>
      </c>
      <c r="AD565" s="147">
        <v>14</v>
      </c>
      <c r="AE565" s="147">
        <v>0</v>
      </c>
      <c r="AF565" s="147">
        <v>0</v>
      </c>
      <c r="AG565" s="147">
        <v>0</v>
      </c>
      <c r="AH565" s="147">
        <v>0</v>
      </c>
      <c r="AI565" s="147">
        <v>0</v>
      </c>
      <c r="AJ565" s="147">
        <v>0</v>
      </c>
      <c r="AK565" s="147">
        <v>0</v>
      </c>
      <c r="AL565" s="147">
        <v>0</v>
      </c>
      <c r="AM565" s="148"/>
      <c r="AN565" s="148"/>
      <c r="AO565" s="148"/>
      <c r="AP565" s="148">
        <v>20</v>
      </c>
      <c r="AQ565" s="148">
        <v>12.2</v>
      </c>
      <c r="AR565" s="148">
        <v>18.399999999999999</v>
      </c>
      <c r="AS565" s="148"/>
      <c r="AT565" s="148"/>
      <c r="AU565" s="148"/>
      <c r="AV565" s="148"/>
      <c r="AW565" s="148"/>
      <c r="AX565" s="148"/>
      <c r="BA565" s="149">
        <v>0</v>
      </c>
      <c r="BB565" s="149">
        <v>0</v>
      </c>
      <c r="BC565" s="149">
        <v>0</v>
      </c>
      <c r="BD565" s="149">
        <v>20</v>
      </c>
      <c r="BE565" s="149">
        <v>12.2</v>
      </c>
      <c r="BF565" s="149">
        <v>18.399999999999999</v>
      </c>
      <c r="BG565" s="149">
        <v>0</v>
      </c>
      <c r="BH565" s="149">
        <v>0</v>
      </c>
      <c r="BI565" s="149">
        <v>0</v>
      </c>
      <c r="BJ565" s="149">
        <v>0</v>
      </c>
      <c r="BK565" s="149">
        <v>0</v>
      </c>
      <c r="BL565" s="149">
        <v>0</v>
      </c>
      <c r="BM565" s="149">
        <v>0</v>
      </c>
      <c r="BN565" s="149">
        <v>0</v>
      </c>
    </row>
    <row r="566" spans="1:69">
      <c r="A566" s="1" t="s">
        <v>2939</v>
      </c>
      <c r="B566" s="1" t="s">
        <v>2250</v>
      </c>
      <c r="C566" s="1" t="s">
        <v>5209</v>
      </c>
      <c r="D566" s="1" t="s">
        <v>5184</v>
      </c>
      <c r="E566" s="145">
        <v>37526</v>
      </c>
      <c r="F566" s="145" t="s">
        <v>5186</v>
      </c>
      <c r="G566" s="146">
        <v>39814</v>
      </c>
      <c r="H566" s="146">
        <v>40178</v>
      </c>
      <c r="I566" s="145">
        <v>2009</v>
      </c>
      <c r="J566" s="145">
        <v>12</v>
      </c>
      <c r="N566" s="145">
        <v>88</v>
      </c>
      <c r="O566" s="1">
        <v>35</v>
      </c>
      <c r="P566" s="1">
        <v>35</v>
      </c>
      <c r="Y566" s="147">
        <v>0</v>
      </c>
      <c r="Z566" s="147">
        <v>0</v>
      </c>
      <c r="AA566" s="147">
        <v>0</v>
      </c>
      <c r="AB566" s="147">
        <v>88</v>
      </c>
      <c r="AC566" s="147">
        <v>35</v>
      </c>
      <c r="AD566" s="147">
        <v>35</v>
      </c>
      <c r="AE566" s="147">
        <v>0</v>
      </c>
      <c r="AF566" s="147">
        <v>0</v>
      </c>
      <c r="AG566" s="147">
        <v>0</v>
      </c>
      <c r="AH566" s="147">
        <v>0</v>
      </c>
      <c r="AI566" s="147">
        <v>0</v>
      </c>
      <c r="AJ566" s="147">
        <v>0</v>
      </c>
      <c r="AK566" s="147">
        <v>0</v>
      </c>
      <c r="AL566" s="147">
        <v>0</v>
      </c>
      <c r="AM566" s="148"/>
      <c r="AN566" s="148"/>
      <c r="AO566" s="148"/>
      <c r="AP566" s="148">
        <v>88</v>
      </c>
      <c r="AQ566" s="148">
        <v>27.1</v>
      </c>
      <c r="AR566" s="148">
        <v>44.5</v>
      </c>
      <c r="AS566" s="148"/>
      <c r="AT566" s="148"/>
      <c r="AU566" s="148"/>
      <c r="AV566" s="148"/>
      <c r="AW566" s="148"/>
      <c r="AX566" s="148"/>
      <c r="BA566" s="149">
        <v>0</v>
      </c>
      <c r="BB566" s="149">
        <v>0</v>
      </c>
      <c r="BC566" s="149">
        <v>0</v>
      </c>
      <c r="BD566" s="149">
        <v>88</v>
      </c>
      <c r="BE566" s="149">
        <v>27.1</v>
      </c>
      <c r="BF566" s="149">
        <v>44.5</v>
      </c>
      <c r="BG566" s="149">
        <v>0</v>
      </c>
      <c r="BH566" s="149">
        <v>0</v>
      </c>
      <c r="BI566" s="149">
        <v>0</v>
      </c>
      <c r="BJ566" s="149">
        <v>0</v>
      </c>
      <c r="BK566" s="149">
        <v>0</v>
      </c>
      <c r="BL566" s="149">
        <v>0</v>
      </c>
      <c r="BM566" s="149">
        <v>0</v>
      </c>
      <c r="BN566" s="149">
        <v>0</v>
      </c>
    </row>
    <row r="567" spans="1:69">
      <c r="A567" s="1" t="s">
        <v>4617</v>
      </c>
      <c r="B567" s="1" t="s">
        <v>2250</v>
      </c>
      <c r="C567" s="1" t="s">
        <v>5209</v>
      </c>
      <c r="D567" s="1" t="s">
        <v>5184</v>
      </c>
      <c r="E567" s="145">
        <v>37527</v>
      </c>
      <c r="F567" s="145" t="s">
        <v>5185</v>
      </c>
      <c r="G567" s="146">
        <v>39814</v>
      </c>
      <c r="H567" s="146">
        <v>40025</v>
      </c>
      <c r="I567" s="145">
        <v>2009</v>
      </c>
      <c r="J567" s="145">
        <v>7</v>
      </c>
      <c r="N567" s="145">
        <v>60</v>
      </c>
      <c r="O567" s="1">
        <v>65</v>
      </c>
      <c r="Y567" s="147">
        <v>0</v>
      </c>
      <c r="Z567" s="147">
        <v>0</v>
      </c>
      <c r="AA567" s="147">
        <v>0</v>
      </c>
      <c r="AB567" s="147">
        <v>35</v>
      </c>
      <c r="AC567" s="147">
        <v>37.916666666666664</v>
      </c>
      <c r="AD567" s="147">
        <v>0</v>
      </c>
      <c r="AE567" s="147">
        <v>0</v>
      </c>
      <c r="AF567" s="147">
        <v>0</v>
      </c>
      <c r="AG567" s="147">
        <v>0</v>
      </c>
      <c r="AH567" s="147">
        <v>0</v>
      </c>
      <c r="AI567" s="147">
        <v>0</v>
      </c>
      <c r="AJ567" s="147">
        <v>0</v>
      </c>
      <c r="AK567" s="147">
        <v>0</v>
      </c>
      <c r="AL567" s="147">
        <v>0</v>
      </c>
      <c r="AM567" s="148"/>
      <c r="AN567" s="148"/>
      <c r="AO567" s="148"/>
      <c r="AP567" s="148">
        <v>60</v>
      </c>
      <c r="AQ567" s="148">
        <v>21.6</v>
      </c>
      <c r="AR567" s="148">
        <v>45</v>
      </c>
      <c r="AS567" s="148"/>
      <c r="AT567" s="148"/>
      <c r="AU567" s="148"/>
      <c r="AV567" s="148"/>
      <c r="AW567" s="148"/>
      <c r="AX567" s="148"/>
      <c r="BA567" s="149">
        <v>0</v>
      </c>
      <c r="BB567" s="149">
        <v>0</v>
      </c>
      <c r="BC567" s="149">
        <v>0</v>
      </c>
      <c r="BD567" s="149">
        <v>35</v>
      </c>
      <c r="BE567" s="149">
        <v>12.6</v>
      </c>
      <c r="BF567" s="149">
        <v>26.25</v>
      </c>
      <c r="BG567" s="149">
        <v>0</v>
      </c>
      <c r="BH567" s="149">
        <v>0</v>
      </c>
      <c r="BI567" s="149">
        <v>0</v>
      </c>
      <c r="BJ567" s="149">
        <v>0</v>
      </c>
      <c r="BK567" s="149">
        <v>0</v>
      </c>
      <c r="BL567" s="149">
        <v>0</v>
      </c>
      <c r="BM567" s="149">
        <v>0</v>
      </c>
      <c r="BN567" s="149">
        <v>0</v>
      </c>
    </row>
    <row r="568" spans="1:69">
      <c r="A568" s="1" t="s">
        <v>4617</v>
      </c>
      <c r="B568" s="1" t="s">
        <v>2250</v>
      </c>
      <c r="C568" s="1" t="s">
        <v>5209</v>
      </c>
      <c r="D568" s="1" t="s">
        <v>5184</v>
      </c>
      <c r="E568" s="145">
        <v>37527</v>
      </c>
      <c r="F568" s="145" t="s">
        <v>5186</v>
      </c>
      <c r="G568" s="146">
        <v>40026</v>
      </c>
      <c r="H568" s="146">
        <v>40178</v>
      </c>
      <c r="I568" s="145">
        <v>2009</v>
      </c>
      <c r="J568" s="145">
        <v>5</v>
      </c>
      <c r="N568" s="153">
        <v>60</v>
      </c>
      <c r="O568" s="145">
        <v>55</v>
      </c>
      <c r="Y568" s="147">
        <v>0</v>
      </c>
      <c r="Z568" s="147">
        <v>0</v>
      </c>
      <c r="AA568" s="147">
        <v>0</v>
      </c>
      <c r="AB568" s="147">
        <v>25</v>
      </c>
      <c r="AC568" s="147">
        <v>22.916666666666668</v>
      </c>
      <c r="AD568" s="147">
        <v>0</v>
      </c>
      <c r="AE568" s="147">
        <v>0</v>
      </c>
      <c r="AF568" s="147">
        <v>0</v>
      </c>
      <c r="AG568" s="147">
        <v>0</v>
      </c>
      <c r="AH568" s="147">
        <v>0</v>
      </c>
      <c r="AI568" s="147">
        <v>0</v>
      </c>
      <c r="AJ568" s="147">
        <v>0</v>
      </c>
      <c r="AK568" s="147">
        <v>0</v>
      </c>
      <c r="AL568" s="147">
        <v>0</v>
      </c>
      <c r="AM568" s="148"/>
      <c r="AN568" s="148"/>
      <c r="AO568" s="148"/>
      <c r="AP568" s="148">
        <v>60</v>
      </c>
      <c r="AQ568" s="148">
        <v>21.6</v>
      </c>
      <c r="AR568" s="148">
        <v>45</v>
      </c>
      <c r="AS568" s="148"/>
      <c r="AT568" s="148"/>
      <c r="AU568" s="148"/>
      <c r="AV568" s="148"/>
      <c r="AW568" s="148"/>
      <c r="AX568" s="148"/>
      <c r="BA568" s="149">
        <v>0</v>
      </c>
      <c r="BB568" s="149">
        <v>0</v>
      </c>
      <c r="BC568" s="149">
        <v>0</v>
      </c>
      <c r="BD568" s="149">
        <v>25</v>
      </c>
      <c r="BE568" s="149">
        <v>9</v>
      </c>
      <c r="BF568" s="149">
        <v>18.75</v>
      </c>
      <c r="BG568" s="149">
        <v>0</v>
      </c>
      <c r="BH568" s="149">
        <v>0</v>
      </c>
      <c r="BI568" s="149">
        <v>0</v>
      </c>
      <c r="BJ568" s="149">
        <v>0</v>
      </c>
      <c r="BK568" s="149">
        <v>0</v>
      </c>
      <c r="BL568" s="149">
        <v>0</v>
      </c>
      <c r="BM568" s="149">
        <v>0</v>
      </c>
      <c r="BN568" s="149">
        <v>0</v>
      </c>
      <c r="BQ568" s="1" t="s">
        <v>5202</v>
      </c>
    </row>
    <row r="569" spans="1:69">
      <c r="A569" s="1" t="s">
        <v>2939</v>
      </c>
      <c r="B569" s="1" t="s">
        <v>2250</v>
      </c>
      <c r="C569" s="1" t="s">
        <v>5209</v>
      </c>
      <c r="D569" s="1" t="s">
        <v>5158</v>
      </c>
      <c r="E569" s="145">
        <v>37528</v>
      </c>
      <c r="F569" s="145">
        <v>2</v>
      </c>
      <c r="G569" s="146">
        <v>39814</v>
      </c>
      <c r="H569" s="146">
        <v>40178</v>
      </c>
      <c r="I569" s="145">
        <v>2009</v>
      </c>
      <c r="J569" s="145">
        <v>12</v>
      </c>
      <c r="K569" s="155">
        <v>48</v>
      </c>
      <c r="M569" s="145">
        <v>60</v>
      </c>
      <c r="N569" s="145">
        <v>54</v>
      </c>
      <c r="Y569" s="147">
        <v>48</v>
      </c>
      <c r="Z569" s="147">
        <v>0</v>
      </c>
      <c r="AA569" s="147">
        <v>60</v>
      </c>
      <c r="AB569" s="147">
        <v>54</v>
      </c>
      <c r="AC569" s="147">
        <v>0</v>
      </c>
      <c r="AD569" s="147">
        <v>0</v>
      </c>
      <c r="AE569" s="147">
        <v>0</v>
      </c>
      <c r="AF569" s="147">
        <v>0</v>
      </c>
      <c r="AG569" s="147">
        <v>0</v>
      </c>
      <c r="AH569" s="147">
        <v>0</v>
      </c>
      <c r="AI569" s="147">
        <v>0</v>
      </c>
      <c r="AJ569" s="147">
        <v>0</v>
      </c>
      <c r="AK569" s="147">
        <v>0</v>
      </c>
      <c r="AL569" s="147">
        <v>0</v>
      </c>
      <c r="AM569" s="148">
        <v>48</v>
      </c>
      <c r="AN569" s="148"/>
      <c r="AO569" s="148">
        <v>60</v>
      </c>
      <c r="AP569" s="148">
        <v>54</v>
      </c>
      <c r="AQ569" s="148"/>
      <c r="AR569" s="148"/>
      <c r="AS569" s="148"/>
      <c r="AT569" s="148"/>
      <c r="AU569" s="148"/>
      <c r="AV569" s="148"/>
      <c r="AW569" s="148"/>
      <c r="AX569" s="148"/>
      <c r="BA569" s="149">
        <v>48</v>
      </c>
      <c r="BB569" s="149">
        <v>0</v>
      </c>
      <c r="BC569" s="149">
        <v>60</v>
      </c>
      <c r="BD569" s="149">
        <v>54</v>
      </c>
      <c r="BE569" s="149">
        <v>0</v>
      </c>
      <c r="BF569" s="149">
        <v>0</v>
      </c>
      <c r="BG569" s="149">
        <v>0</v>
      </c>
      <c r="BH569" s="149">
        <v>0</v>
      </c>
      <c r="BI569" s="149">
        <v>0</v>
      </c>
      <c r="BJ569" s="149">
        <v>0</v>
      </c>
      <c r="BK569" s="149">
        <v>0</v>
      </c>
      <c r="BL569" s="149">
        <v>0</v>
      </c>
      <c r="BM569" s="149">
        <v>0</v>
      </c>
      <c r="BN569" s="149">
        <v>0</v>
      </c>
      <c r="BQ569" s="1" t="s">
        <v>4723</v>
      </c>
    </row>
    <row r="570" spans="1:69">
      <c r="A570" s="1" t="s">
        <v>2939</v>
      </c>
      <c r="B570" s="1" t="s">
        <v>2250</v>
      </c>
      <c r="C570" s="1" t="s">
        <v>5209</v>
      </c>
      <c r="D570" s="1" t="s">
        <v>5158</v>
      </c>
      <c r="E570" s="145">
        <v>37530</v>
      </c>
      <c r="F570" s="145">
        <v>1</v>
      </c>
      <c r="G570" s="146">
        <v>39814</v>
      </c>
      <c r="H570" s="146">
        <v>40178</v>
      </c>
      <c r="I570" s="145">
        <v>2009</v>
      </c>
      <c r="J570" s="145">
        <v>12</v>
      </c>
      <c r="M570" s="145">
        <v>25</v>
      </c>
      <c r="N570" s="145">
        <v>45</v>
      </c>
      <c r="Y570" s="147">
        <v>0</v>
      </c>
      <c r="Z570" s="147">
        <v>0</v>
      </c>
      <c r="AA570" s="147">
        <v>25</v>
      </c>
      <c r="AB570" s="147">
        <v>45</v>
      </c>
      <c r="AC570" s="147">
        <v>0</v>
      </c>
      <c r="AD570" s="147">
        <v>0</v>
      </c>
      <c r="AE570" s="147">
        <v>0</v>
      </c>
      <c r="AF570" s="147">
        <v>0</v>
      </c>
      <c r="AG570" s="147">
        <v>0</v>
      </c>
      <c r="AH570" s="147">
        <v>0</v>
      </c>
      <c r="AI570" s="147">
        <v>0</v>
      </c>
      <c r="AJ570" s="147">
        <v>0</v>
      </c>
      <c r="AK570" s="147">
        <v>0</v>
      </c>
      <c r="AL570" s="147">
        <v>0</v>
      </c>
      <c r="AM570" s="148">
        <v>0.7</v>
      </c>
      <c r="AN570" s="148"/>
      <c r="AO570" s="148">
        <v>21.7</v>
      </c>
      <c r="AP570" s="148">
        <v>36.9</v>
      </c>
      <c r="AQ570" s="148"/>
      <c r="AR570" s="148"/>
      <c r="AS570" s="148"/>
      <c r="AT570" s="148"/>
      <c r="AU570" s="148"/>
      <c r="AV570" s="148"/>
      <c r="AW570" s="148"/>
      <c r="AX570" s="148"/>
      <c r="BA570" s="149">
        <v>0.7</v>
      </c>
      <c r="BB570" s="149">
        <v>0</v>
      </c>
      <c r="BC570" s="149">
        <v>21.7</v>
      </c>
      <c r="BD570" s="149">
        <v>36.9</v>
      </c>
      <c r="BE570" s="149">
        <v>0</v>
      </c>
      <c r="BF570" s="149">
        <v>0</v>
      </c>
      <c r="BG570" s="149">
        <v>0</v>
      </c>
      <c r="BH570" s="149">
        <v>0</v>
      </c>
      <c r="BI570" s="149">
        <v>0</v>
      </c>
      <c r="BJ570" s="149">
        <v>0</v>
      </c>
      <c r="BK570" s="149">
        <v>0</v>
      </c>
      <c r="BL570" s="149">
        <v>0</v>
      </c>
      <c r="BM570" s="149">
        <v>0</v>
      </c>
      <c r="BN570" s="149">
        <v>0</v>
      </c>
    </row>
    <row r="571" spans="1:69">
      <c r="A571" s="1" t="s">
        <v>2027</v>
      </c>
      <c r="B571" s="1" t="s">
        <v>2250</v>
      </c>
      <c r="C571" s="1" t="s">
        <v>5209</v>
      </c>
      <c r="D571" s="1" t="s">
        <v>5184</v>
      </c>
      <c r="E571" s="145">
        <v>37531</v>
      </c>
      <c r="F571" s="145" t="s">
        <v>5186</v>
      </c>
      <c r="G571" s="146">
        <v>39814</v>
      </c>
      <c r="H571" s="146">
        <v>40178</v>
      </c>
      <c r="I571" s="145">
        <v>2009</v>
      </c>
      <c r="J571" s="145">
        <v>12</v>
      </c>
      <c r="N571" s="145">
        <v>55</v>
      </c>
      <c r="O571" s="1">
        <v>38</v>
      </c>
      <c r="P571" s="1">
        <v>19</v>
      </c>
      <c r="Y571" s="147">
        <v>0</v>
      </c>
      <c r="Z571" s="147">
        <v>0</v>
      </c>
      <c r="AA571" s="147">
        <v>0</v>
      </c>
      <c r="AB571" s="147">
        <v>55</v>
      </c>
      <c r="AC571" s="147">
        <v>38</v>
      </c>
      <c r="AD571" s="147">
        <v>19</v>
      </c>
      <c r="AE571" s="147">
        <v>0</v>
      </c>
      <c r="AF571" s="147">
        <v>0</v>
      </c>
      <c r="AG571" s="147">
        <v>0</v>
      </c>
      <c r="AH571" s="147">
        <v>0</v>
      </c>
      <c r="AI571" s="147">
        <v>0</v>
      </c>
      <c r="AJ571" s="147">
        <v>0</v>
      </c>
      <c r="AK571" s="147">
        <v>0</v>
      </c>
      <c r="AL571" s="147">
        <v>0</v>
      </c>
      <c r="AM571" s="148"/>
      <c r="AN571" s="148"/>
      <c r="AO571" s="148"/>
      <c r="AP571" s="148">
        <v>55</v>
      </c>
      <c r="AQ571" s="148">
        <v>20.2</v>
      </c>
      <c r="AR571" s="148">
        <v>37.5</v>
      </c>
      <c r="AS571" s="148"/>
      <c r="AT571" s="148"/>
      <c r="AU571" s="148"/>
      <c r="AV571" s="148"/>
      <c r="AW571" s="148"/>
      <c r="AX571" s="148"/>
      <c r="BA571" s="149">
        <v>0</v>
      </c>
      <c r="BB571" s="149">
        <v>0</v>
      </c>
      <c r="BC571" s="149">
        <v>0</v>
      </c>
      <c r="BD571" s="149">
        <v>55</v>
      </c>
      <c r="BE571" s="149">
        <v>20.2</v>
      </c>
      <c r="BF571" s="149">
        <v>37.5</v>
      </c>
      <c r="BG571" s="149">
        <v>0</v>
      </c>
      <c r="BH571" s="149">
        <v>0</v>
      </c>
      <c r="BI571" s="149">
        <v>0</v>
      </c>
      <c r="BJ571" s="149">
        <v>0</v>
      </c>
      <c r="BK571" s="149">
        <v>0</v>
      </c>
      <c r="BL571" s="149">
        <v>0</v>
      </c>
      <c r="BM571" s="149">
        <v>0</v>
      </c>
      <c r="BN571" s="149">
        <v>0</v>
      </c>
    </row>
    <row r="572" spans="1:69">
      <c r="A572" s="1" t="s">
        <v>4287</v>
      </c>
      <c r="B572" s="1" t="s">
        <v>2250</v>
      </c>
      <c r="C572" s="1" t="s">
        <v>5209</v>
      </c>
      <c r="D572" s="1" t="s">
        <v>5184</v>
      </c>
      <c r="E572" s="145">
        <v>37532</v>
      </c>
      <c r="F572" s="145" t="s">
        <v>5186</v>
      </c>
      <c r="G572" s="146">
        <v>39814</v>
      </c>
      <c r="H572" s="146">
        <v>40178</v>
      </c>
      <c r="I572" s="145">
        <v>2009</v>
      </c>
      <c r="J572" s="145">
        <v>12</v>
      </c>
      <c r="N572" s="145">
        <v>66</v>
      </c>
      <c r="O572" s="1">
        <v>45</v>
      </c>
      <c r="P572" s="1">
        <v>30</v>
      </c>
      <c r="Q572" s="1">
        <v>40</v>
      </c>
      <c r="Y572" s="147">
        <v>0</v>
      </c>
      <c r="Z572" s="147">
        <v>0</v>
      </c>
      <c r="AA572" s="147">
        <v>0</v>
      </c>
      <c r="AB572" s="147">
        <v>66</v>
      </c>
      <c r="AC572" s="147">
        <v>45</v>
      </c>
      <c r="AD572" s="147">
        <v>30</v>
      </c>
      <c r="AE572" s="147">
        <v>40</v>
      </c>
      <c r="AF572" s="147">
        <v>0</v>
      </c>
      <c r="AG572" s="147">
        <v>0</v>
      </c>
      <c r="AH572" s="147">
        <v>0</v>
      </c>
      <c r="AI572" s="147">
        <v>0</v>
      </c>
      <c r="AJ572" s="147">
        <v>0</v>
      </c>
      <c r="AK572" s="147">
        <v>0</v>
      </c>
      <c r="AL572" s="147">
        <v>0</v>
      </c>
      <c r="AM572" s="148"/>
      <c r="AN572" s="148"/>
      <c r="AO572" s="148"/>
      <c r="AP572" s="148">
        <v>66</v>
      </c>
      <c r="AQ572" s="152">
        <v>75</v>
      </c>
      <c r="AR572" s="1"/>
      <c r="AS572" s="1">
        <v>40</v>
      </c>
      <c r="AT572" s="148"/>
      <c r="AU572" s="148"/>
      <c r="AV572" s="148"/>
      <c r="AW572" s="148"/>
      <c r="AX572" s="148"/>
      <c r="BA572" s="149">
        <v>0</v>
      </c>
      <c r="BB572" s="149">
        <v>0</v>
      </c>
      <c r="BC572" s="149">
        <v>0</v>
      </c>
      <c r="BD572" s="149">
        <v>66</v>
      </c>
      <c r="BE572" s="149">
        <v>75</v>
      </c>
      <c r="BF572" s="149">
        <v>0</v>
      </c>
      <c r="BG572" s="149">
        <v>40</v>
      </c>
      <c r="BH572" s="149">
        <v>0</v>
      </c>
      <c r="BI572" s="149">
        <v>0</v>
      </c>
      <c r="BJ572" s="149">
        <v>0</v>
      </c>
      <c r="BK572" s="149">
        <v>0</v>
      </c>
      <c r="BL572" s="149">
        <v>0</v>
      </c>
      <c r="BM572" s="149">
        <v>0</v>
      </c>
      <c r="BN572" s="149">
        <v>0</v>
      </c>
    </row>
    <row r="573" spans="1:69">
      <c r="A573" s="1" t="s">
        <v>3166</v>
      </c>
      <c r="B573" s="1" t="s">
        <v>2250</v>
      </c>
      <c r="C573" s="1" t="s">
        <v>5209</v>
      </c>
      <c r="D573" s="1" t="s">
        <v>5158</v>
      </c>
      <c r="E573" s="145">
        <v>37534</v>
      </c>
      <c r="F573" s="145">
        <v>1</v>
      </c>
      <c r="G573" s="146">
        <v>39814</v>
      </c>
      <c r="H573" s="146">
        <v>40178</v>
      </c>
      <c r="I573" s="145">
        <v>2009</v>
      </c>
      <c r="J573" s="145">
        <v>12</v>
      </c>
      <c r="K573" s="145">
        <v>11</v>
      </c>
      <c r="M573" s="145">
        <v>64</v>
      </c>
      <c r="Y573" s="147">
        <v>11</v>
      </c>
      <c r="Z573" s="147">
        <v>0</v>
      </c>
      <c r="AA573" s="147">
        <v>64</v>
      </c>
      <c r="AB573" s="147">
        <v>0</v>
      </c>
      <c r="AC573" s="147">
        <v>0</v>
      </c>
      <c r="AD573" s="147">
        <v>0</v>
      </c>
      <c r="AE573" s="147">
        <v>0</v>
      </c>
      <c r="AF573" s="147">
        <v>0</v>
      </c>
      <c r="AG573" s="147">
        <v>0</v>
      </c>
      <c r="AH573" s="147">
        <v>0</v>
      </c>
      <c r="AI573" s="147">
        <v>0</v>
      </c>
      <c r="AJ573" s="147">
        <v>0</v>
      </c>
      <c r="AK573" s="147">
        <v>0</v>
      </c>
      <c r="AL573" s="147">
        <v>0</v>
      </c>
      <c r="AM573" s="148">
        <v>14.4</v>
      </c>
      <c r="AN573" s="148"/>
      <c r="AO573" s="148">
        <v>57.9</v>
      </c>
      <c r="AP573" s="148"/>
      <c r="AQ573" s="148"/>
      <c r="AR573" s="148"/>
      <c r="AS573" s="148"/>
      <c r="AT573" s="148"/>
      <c r="AU573" s="148"/>
      <c r="AV573" s="148"/>
      <c r="AW573" s="148"/>
      <c r="AX573" s="148"/>
      <c r="BA573" s="149">
        <v>14.4</v>
      </c>
      <c r="BB573" s="149">
        <v>0</v>
      </c>
      <c r="BC573" s="149">
        <v>57.9</v>
      </c>
      <c r="BD573" s="149">
        <v>0</v>
      </c>
      <c r="BE573" s="149">
        <v>0</v>
      </c>
      <c r="BF573" s="149">
        <v>0</v>
      </c>
      <c r="BG573" s="149">
        <v>0</v>
      </c>
      <c r="BH573" s="149">
        <v>0</v>
      </c>
      <c r="BI573" s="149">
        <v>0</v>
      </c>
      <c r="BJ573" s="149">
        <v>0</v>
      </c>
      <c r="BK573" s="149">
        <v>0</v>
      </c>
      <c r="BL573" s="149">
        <v>0</v>
      </c>
      <c r="BM573" s="149">
        <v>0</v>
      </c>
      <c r="BN573" s="149">
        <v>0</v>
      </c>
    </row>
    <row r="574" spans="1:69">
      <c r="A574" s="1" t="s">
        <v>3583</v>
      </c>
      <c r="B574" s="1" t="s">
        <v>2250</v>
      </c>
      <c r="C574" s="1" t="s">
        <v>5209</v>
      </c>
      <c r="D574" s="1" t="s">
        <v>5158</v>
      </c>
      <c r="E574" s="145">
        <v>37535</v>
      </c>
      <c r="F574" s="145" t="s">
        <v>5227</v>
      </c>
      <c r="G574" s="146">
        <v>39814</v>
      </c>
      <c r="H574" s="146">
        <v>40178</v>
      </c>
      <c r="I574" s="145">
        <v>2009</v>
      </c>
      <c r="J574" s="145">
        <v>12</v>
      </c>
      <c r="K574" s="145">
        <v>46</v>
      </c>
      <c r="M574" s="153">
        <v>70</v>
      </c>
      <c r="S574" s="1">
        <v>8</v>
      </c>
      <c r="Y574" s="147">
        <v>46</v>
      </c>
      <c r="Z574" s="147">
        <v>0</v>
      </c>
      <c r="AA574" s="147">
        <v>70</v>
      </c>
      <c r="AB574" s="147">
        <v>0</v>
      </c>
      <c r="AC574" s="147">
        <v>0</v>
      </c>
      <c r="AD574" s="147">
        <v>0</v>
      </c>
      <c r="AE574" s="147">
        <v>0</v>
      </c>
      <c r="AF574" s="147">
        <v>0</v>
      </c>
      <c r="AG574" s="147">
        <v>8</v>
      </c>
      <c r="AH574" s="147">
        <v>0</v>
      </c>
      <c r="AI574" s="147">
        <v>0</v>
      </c>
      <c r="AJ574" s="147">
        <v>0</v>
      </c>
      <c r="AK574" s="147">
        <v>0</v>
      </c>
      <c r="AL574" s="147">
        <v>0</v>
      </c>
      <c r="AM574" s="148">
        <v>46</v>
      </c>
      <c r="AN574" s="148"/>
      <c r="AO574" s="148">
        <v>70</v>
      </c>
      <c r="AP574" s="148"/>
      <c r="AQ574" s="148"/>
      <c r="AR574" s="148"/>
      <c r="AS574" s="148"/>
      <c r="AT574" s="148"/>
      <c r="AU574" s="148">
        <v>8</v>
      </c>
      <c r="AV574" s="148"/>
      <c r="AW574" s="148"/>
      <c r="AX574" s="148"/>
      <c r="BA574" s="149">
        <v>46</v>
      </c>
      <c r="BB574" s="149">
        <v>0</v>
      </c>
      <c r="BC574" s="149">
        <v>70</v>
      </c>
      <c r="BD574" s="149">
        <v>0</v>
      </c>
      <c r="BE574" s="149">
        <v>0</v>
      </c>
      <c r="BF574" s="149">
        <v>0</v>
      </c>
      <c r="BG574" s="149">
        <v>0</v>
      </c>
      <c r="BH574" s="149">
        <v>0</v>
      </c>
      <c r="BI574" s="149">
        <v>8</v>
      </c>
      <c r="BJ574" s="149">
        <v>0</v>
      </c>
      <c r="BK574" s="149">
        <v>0</v>
      </c>
      <c r="BL574" s="149">
        <v>0</v>
      </c>
      <c r="BM574" s="149">
        <v>0</v>
      </c>
      <c r="BN574" s="149">
        <v>0</v>
      </c>
      <c r="BQ574" s="1" t="s">
        <v>4724</v>
      </c>
    </row>
    <row r="575" spans="1:69">
      <c r="A575" s="1" t="s">
        <v>3166</v>
      </c>
      <c r="B575" s="1" t="s">
        <v>2250</v>
      </c>
      <c r="C575" s="1" t="s">
        <v>5209</v>
      </c>
      <c r="D575" s="1" t="s">
        <v>5158</v>
      </c>
      <c r="E575" s="145">
        <v>37536</v>
      </c>
      <c r="F575" s="145">
        <v>7</v>
      </c>
      <c r="G575" s="146">
        <v>39814</v>
      </c>
      <c r="H575" s="146">
        <v>39844</v>
      </c>
      <c r="I575" s="145">
        <v>2009</v>
      </c>
      <c r="J575" s="145">
        <v>1</v>
      </c>
      <c r="K575" s="145">
        <v>11</v>
      </c>
      <c r="M575" s="145">
        <v>32</v>
      </c>
      <c r="S575" s="145">
        <v>8</v>
      </c>
      <c r="Y575" s="147">
        <v>0.91666666666666663</v>
      </c>
      <c r="Z575" s="147">
        <v>0</v>
      </c>
      <c r="AA575" s="147">
        <v>2.6666666666666665</v>
      </c>
      <c r="AB575" s="147">
        <v>0</v>
      </c>
      <c r="AC575" s="147">
        <v>0</v>
      </c>
      <c r="AD575" s="147">
        <v>0</v>
      </c>
      <c r="AE575" s="147">
        <v>0</v>
      </c>
      <c r="AF575" s="147">
        <v>0</v>
      </c>
      <c r="AG575" s="147">
        <v>0.66666666666666663</v>
      </c>
      <c r="AH575" s="147">
        <v>0</v>
      </c>
      <c r="AI575" s="147">
        <v>0</v>
      </c>
      <c r="AJ575" s="147">
        <v>0</v>
      </c>
      <c r="AK575" s="147">
        <v>0</v>
      </c>
      <c r="AL575" s="147">
        <v>0</v>
      </c>
      <c r="AM575" s="148">
        <v>12.1</v>
      </c>
      <c r="AN575" s="148"/>
      <c r="AO575" s="148">
        <v>28.1</v>
      </c>
      <c r="AP575" s="148"/>
      <c r="AQ575" s="148"/>
      <c r="AR575" s="148"/>
      <c r="AS575" s="148"/>
      <c r="AT575" s="148"/>
      <c r="AU575" s="148">
        <v>8</v>
      </c>
      <c r="AV575" s="148"/>
      <c r="AW575" s="148"/>
      <c r="AX575" s="148"/>
      <c r="BA575" s="149">
        <v>1.0083333333333333</v>
      </c>
      <c r="BB575" s="149">
        <v>0</v>
      </c>
      <c r="BC575" s="149">
        <v>2.3416666666666668</v>
      </c>
      <c r="BD575" s="149">
        <v>0</v>
      </c>
      <c r="BE575" s="149">
        <v>0</v>
      </c>
      <c r="BF575" s="149">
        <v>0</v>
      </c>
      <c r="BG575" s="149">
        <v>0</v>
      </c>
      <c r="BH575" s="149">
        <v>0</v>
      </c>
      <c r="BI575" s="149">
        <v>0.66666666666666663</v>
      </c>
      <c r="BJ575" s="149">
        <v>0</v>
      </c>
      <c r="BK575" s="149">
        <v>0</v>
      </c>
      <c r="BL575" s="149">
        <v>0</v>
      </c>
      <c r="BM575" s="149">
        <v>0</v>
      </c>
      <c r="BN575" s="149">
        <v>0</v>
      </c>
    </row>
    <row r="576" spans="1:69">
      <c r="A576" s="1" t="s">
        <v>3166</v>
      </c>
      <c r="B576" s="1" t="s">
        <v>2250</v>
      </c>
      <c r="C576" s="1" t="s">
        <v>5209</v>
      </c>
      <c r="D576" s="1" t="s">
        <v>5158</v>
      </c>
      <c r="E576" s="145">
        <v>37536</v>
      </c>
      <c r="F576" s="145" t="s">
        <v>5227</v>
      </c>
      <c r="G576" s="146">
        <v>39845</v>
      </c>
      <c r="H576" s="146">
        <v>40178</v>
      </c>
      <c r="I576" s="145">
        <v>2009</v>
      </c>
      <c r="J576" s="145">
        <v>11</v>
      </c>
      <c r="K576" s="145">
        <v>12</v>
      </c>
      <c r="M576" s="145">
        <v>32</v>
      </c>
      <c r="S576" s="145">
        <v>8</v>
      </c>
      <c r="Y576" s="147">
        <v>11</v>
      </c>
      <c r="Z576" s="147">
        <v>0</v>
      </c>
      <c r="AA576" s="147">
        <v>29.333333333333332</v>
      </c>
      <c r="AB576" s="147">
        <v>0</v>
      </c>
      <c r="AC576" s="147">
        <v>0</v>
      </c>
      <c r="AD576" s="147">
        <v>0</v>
      </c>
      <c r="AE576" s="147">
        <v>0</v>
      </c>
      <c r="AF576" s="147">
        <v>0</v>
      </c>
      <c r="AG576" s="147">
        <v>7.333333333333333</v>
      </c>
      <c r="AH576" s="147">
        <v>0</v>
      </c>
      <c r="AI576" s="147">
        <v>0</v>
      </c>
      <c r="AJ576" s="147">
        <v>0</v>
      </c>
      <c r="AK576" s="147">
        <v>0</v>
      </c>
      <c r="AL576" s="147">
        <v>0</v>
      </c>
      <c r="AM576" s="148">
        <v>13.1</v>
      </c>
      <c r="AN576" s="148"/>
      <c r="AO576" s="148">
        <v>28.1</v>
      </c>
      <c r="AP576" s="148"/>
      <c r="AQ576" s="148"/>
      <c r="AR576" s="148"/>
      <c r="AS576" s="148"/>
      <c r="AT576" s="148"/>
      <c r="AU576" s="148">
        <v>8</v>
      </c>
      <c r="AV576" s="148"/>
      <c r="AW576" s="148"/>
      <c r="AX576" s="148"/>
      <c r="BA576" s="149">
        <v>12.008333333333333</v>
      </c>
      <c r="BB576" s="149">
        <v>0</v>
      </c>
      <c r="BC576" s="149">
        <v>25.758333333333336</v>
      </c>
      <c r="BD576" s="149">
        <v>0</v>
      </c>
      <c r="BE576" s="149">
        <v>0</v>
      </c>
      <c r="BF576" s="149">
        <v>0</v>
      </c>
      <c r="BG576" s="149">
        <v>0</v>
      </c>
      <c r="BH576" s="149">
        <v>0</v>
      </c>
      <c r="BI576" s="149">
        <v>7.333333333333333</v>
      </c>
      <c r="BJ576" s="149">
        <v>0</v>
      </c>
      <c r="BK576" s="149">
        <v>0</v>
      </c>
      <c r="BL576" s="149">
        <v>0</v>
      </c>
      <c r="BM576" s="149">
        <v>0</v>
      </c>
      <c r="BN576" s="149">
        <v>0</v>
      </c>
    </row>
    <row r="577" spans="1:69">
      <c r="A577" s="1" t="s">
        <v>3166</v>
      </c>
      <c r="B577" s="1" t="s">
        <v>2250</v>
      </c>
      <c r="C577" s="1" t="s">
        <v>5209</v>
      </c>
      <c r="D577" s="1" t="s">
        <v>5158</v>
      </c>
      <c r="E577" s="145">
        <v>37537</v>
      </c>
      <c r="F577" s="145" t="s">
        <v>5227</v>
      </c>
      <c r="G577" s="146">
        <v>39814</v>
      </c>
      <c r="H577" s="146">
        <v>40025</v>
      </c>
      <c r="I577" s="145">
        <v>2009</v>
      </c>
      <c r="J577" s="145">
        <v>7</v>
      </c>
      <c r="K577" s="145">
        <v>14</v>
      </c>
      <c r="M577" s="145">
        <v>44</v>
      </c>
      <c r="S577" s="1">
        <v>12</v>
      </c>
      <c r="Y577" s="147">
        <v>8.1666666666666661</v>
      </c>
      <c r="Z577" s="147">
        <v>0</v>
      </c>
      <c r="AA577" s="147">
        <v>25.666666666666668</v>
      </c>
      <c r="AB577" s="147">
        <v>0</v>
      </c>
      <c r="AC577" s="147">
        <v>0</v>
      </c>
      <c r="AD577" s="147">
        <v>0</v>
      </c>
      <c r="AE577" s="147">
        <v>0</v>
      </c>
      <c r="AF577" s="147">
        <v>0</v>
      </c>
      <c r="AG577" s="147">
        <v>7</v>
      </c>
      <c r="AH577" s="147">
        <v>0</v>
      </c>
      <c r="AI577" s="147">
        <v>0</v>
      </c>
      <c r="AJ577" s="147">
        <v>0</v>
      </c>
      <c r="AK577" s="147">
        <v>0</v>
      </c>
      <c r="AL577" s="147">
        <v>0</v>
      </c>
      <c r="AM577" s="148">
        <v>16</v>
      </c>
      <c r="AN577" s="148"/>
      <c r="AO577" s="148">
        <v>37.9</v>
      </c>
      <c r="AP577" s="148"/>
      <c r="AQ577" s="148"/>
      <c r="AR577" s="148"/>
      <c r="AS577" s="148"/>
      <c r="AT577" s="148"/>
      <c r="AU577" s="148">
        <v>12</v>
      </c>
      <c r="AV577" s="148"/>
      <c r="AW577" s="148"/>
      <c r="AX577" s="148"/>
      <c r="BA577" s="149">
        <v>9.3333333333333339</v>
      </c>
      <c r="BB577" s="149">
        <v>0</v>
      </c>
      <c r="BC577" s="149">
        <v>22.108333333333334</v>
      </c>
      <c r="BD577" s="149">
        <v>0</v>
      </c>
      <c r="BE577" s="149">
        <v>0</v>
      </c>
      <c r="BF577" s="149">
        <v>0</v>
      </c>
      <c r="BG577" s="149">
        <v>0</v>
      </c>
      <c r="BH577" s="149">
        <v>0</v>
      </c>
      <c r="BI577" s="149">
        <v>7</v>
      </c>
      <c r="BJ577" s="149">
        <v>0</v>
      </c>
      <c r="BK577" s="149">
        <v>0</v>
      </c>
      <c r="BL577" s="149">
        <v>0</v>
      </c>
      <c r="BM577" s="149">
        <v>0</v>
      </c>
      <c r="BN577" s="149">
        <v>0</v>
      </c>
      <c r="BO577" s="144">
        <v>2</v>
      </c>
      <c r="BP577" s="144" t="s">
        <v>4725</v>
      </c>
    </row>
    <row r="578" spans="1:69">
      <c r="A578" s="1" t="s">
        <v>3166</v>
      </c>
      <c r="B578" s="1" t="s">
        <v>2250</v>
      </c>
      <c r="C578" s="1" t="s">
        <v>5209</v>
      </c>
      <c r="D578" s="1" t="s">
        <v>5158</v>
      </c>
      <c r="E578" s="145">
        <v>37537</v>
      </c>
      <c r="F578" s="145" t="s">
        <v>5227</v>
      </c>
      <c r="G578" s="146">
        <v>40026</v>
      </c>
      <c r="H578" s="146">
        <v>40178</v>
      </c>
      <c r="I578" s="145">
        <v>2009</v>
      </c>
      <c r="J578" s="145">
        <v>5</v>
      </c>
      <c r="K578" s="145">
        <v>28</v>
      </c>
      <c r="M578" s="145">
        <v>44</v>
      </c>
      <c r="S578" s="1">
        <v>6</v>
      </c>
      <c r="Y578" s="147">
        <v>11.666666666666666</v>
      </c>
      <c r="Z578" s="147">
        <v>0</v>
      </c>
      <c r="AA578" s="147">
        <v>18.333333333333332</v>
      </c>
      <c r="AB578" s="147">
        <v>0</v>
      </c>
      <c r="AC578" s="147">
        <v>0</v>
      </c>
      <c r="AD578" s="147">
        <v>0</v>
      </c>
      <c r="AE578" s="147">
        <v>0</v>
      </c>
      <c r="AF578" s="147">
        <v>0</v>
      </c>
      <c r="AG578" s="147">
        <v>2.5</v>
      </c>
      <c r="AH578" s="147">
        <v>0</v>
      </c>
      <c r="AI578" s="147">
        <v>0</v>
      </c>
      <c r="AJ578" s="147">
        <v>0</v>
      </c>
      <c r="AK578" s="147">
        <v>0</v>
      </c>
      <c r="AL578" s="147">
        <v>0</v>
      </c>
      <c r="AM578" s="148">
        <v>30</v>
      </c>
      <c r="AN578" s="148"/>
      <c r="AO578" s="148">
        <v>37.9</v>
      </c>
      <c r="AP578" s="148"/>
      <c r="AQ578" s="148"/>
      <c r="AR578" s="148"/>
      <c r="AS578" s="148"/>
      <c r="AT578" s="148"/>
      <c r="AU578" s="148">
        <v>6</v>
      </c>
      <c r="AV578" s="148"/>
      <c r="AW578" s="148"/>
      <c r="AX578" s="148"/>
      <c r="BA578" s="149">
        <v>12.5</v>
      </c>
      <c r="BB578" s="149">
        <v>0</v>
      </c>
      <c r="BC578" s="149">
        <v>15.791666666666666</v>
      </c>
      <c r="BD578" s="149">
        <v>0</v>
      </c>
      <c r="BE578" s="149">
        <v>0</v>
      </c>
      <c r="BF578" s="149">
        <v>0</v>
      </c>
      <c r="BG578" s="149">
        <v>0</v>
      </c>
      <c r="BH578" s="149">
        <v>0</v>
      </c>
      <c r="BI578" s="149">
        <v>2.5</v>
      </c>
      <c r="BJ578" s="149">
        <v>0</v>
      </c>
      <c r="BK578" s="149">
        <v>0</v>
      </c>
      <c r="BL578" s="149">
        <v>0</v>
      </c>
      <c r="BM578" s="149">
        <v>0</v>
      </c>
      <c r="BN578" s="149">
        <v>0</v>
      </c>
      <c r="BO578" s="144">
        <v>2</v>
      </c>
      <c r="BP578" s="144" t="s">
        <v>5211</v>
      </c>
    </row>
    <row r="579" spans="1:69">
      <c r="A579" s="1" t="s">
        <v>2130</v>
      </c>
      <c r="B579" s="1" t="s">
        <v>2250</v>
      </c>
      <c r="C579" s="1" t="s">
        <v>5209</v>
      </c>
      <c r="D579" s="1" t="s">
        <v>5184</v>
      </c>
      <c r="E579" s="145">
        <v>37538</v>
      </c>
      <c r="F579" s="145" t="s">
        <v>5186</v>
      </c>
      <c r="G579" s="146">
        <v>39814</v>
      </c>
      <c r="H579" s="146">
        <v>40178</v>
      </c>
      <c r="I579" s="145">
        <v>2009</v>
      </c>
      <c r="J579" s="145">
        <v>12</v>
      </c>
      <c r="N579" s="145">
        <v>50</v>
      </c>
      <c r="O579" s="1">
        <v>18</v>
      </c>
      <c r="P579" s="1">
        <v>17</v>
      </c>
      <c r="Q579" s="1">
        <v>30</v>
      </c>
      <c r="Y579" s="147">
        <v>0</v>
      </c>
      <c r="Z579" s="147">
        <v>0</v>
      </c>
      <c r="AA579" s="147">
        <v>0</v>
      </c>
      <c r="AB579" s="147">
        <v>50</v>
      </c>
      <c r="AC579" s="147">
        <v>18</v>
      </c>
      <c r="AD579" s="147">
        <v>17</v>
      </c>
      <c r="AE579" s="147">
        <v>30</v>
      </c>
      <c r="AF579" s="147">
        <v>0</v>
      </c>
      <c r="AG579" s="147">
        <v>0</v>
      </c>
      <c r="AH579" s="147">
        <v>0</v>
      </c>
      <c r="AI579" s="147">
        <v>0</v>
      </c>
      <c r="AJ579" s="147">
        <v>0</v>
      </c>
      <c r="AK579" s="147">
        <v>0</v>
      </c>
      <c r="AL579" s="147">
        <v>0</v>
      </c>
      <c r="AM579" s="148"/>
      <c r="AN579" s="148"/>
      <c r="AO579" s="148"/>
      <c r="AP579" s="148">
        <v>28.9</v>
      </c>
      <c r="AQ579" s="148">
        <v>7.3</v>
      </c>
      <c r="AR579" s="148">
        <v>15.5</v>
      </c>
      <c r="AS579" s="148">
        <v>30</v>
      </c>
      <c r="AT579" s="148"/>
      <c r="AU579" s="148"/>
      <c r="AV579" s="148"/>
      <c r="AW579" s="148"/>
      <c r="AX579" s="148"/>
      <c r="BA579" s="149">
        <v>0</v>
      </c>
      <c r="BB579" s="149">
        <v>0</v>
      </c>
      <c r="BC579" s="149">
        <v>0</v>
      </c>
      <c r="BD579" s="149">
        <v>28.9</v>
      </c>
      <c r="BE579" s="149">
        <v>7.3</v>
      </c>
      <c r="BF579" s="149">
        <v>15.5</v>
      </c>
      <c r="BG579" s="149">
        <v>30</v>
      </c>
      <c r="BH579" s="149">
        <v>0</v>
      </c>
      <c r="BI579" s="149">
        <v>0</v>
      </c>
      <c r="BJ579" s="149">
        <v>0</v>
      </c>
      <c r="BK579" s="149">
        <v>0</v>
      </c>
      <c r="BL579" s="149">
        <v>0</v>
      </c>
      <c r="BM579" s="149">
        <v>0</v>
      </c>
      <c r="BN579" s="149">
        <v>0</v>
      </c>
    </row>
    <row r="580" spans="1:69">
      <c r="A580" s="1" t="s">
        <v>2027</v>
      </c>
      <c r="B580" s="1" t="s">
        <v>2250</v>
      </c>
      <c r="C580" s="1" t="s">
        <v>5209</v>
      </c>
      <c r="D580" s="1" t="s">
        <v>5158</v>
      </c>
      <c r="E580" s="145">
        <v>37539</v>
      </c>
      <c r="F580" s="145" t="s">
        <v>4726</v>
      </c>
      <c r="G580" s="146">
        <v>39814</v>
      </c>
      <c r="H580" s="146">
        <v>40178</v>
      </c>
      <c r="I580" s="145">
        <v>2009</v>
      </c>
      <c r="J580" s="145">
        <v>12</v>
      </c>
      <c r="K580" s="145">
        <v>36</v>
      </c>
      <c r="M580" s="145">
        <v>60</v>
      </c>
      <c r="N580" s="145">
        <v>25</v>
      </c>
      <c r="O580" s="155">
        <v>6</v>
      </c>
      <c r="P580" s="155">
        <v>4</v>
      </c>
      <c r="Y580" s="147">
        <v>36</v>
      </c>
      <c r="Z580" s="147">
        <v>0</v>
      </c>
      <c r="AA580" s="147">
        <v>60</v>
      </c>
      <c r="AB580" s="147">
        <v>25</v>
      </c>
      <c r="AC580" s="147">
        <v>6</v>
      </c>
      <c r="AD580" s="147">
        <v>4</v>
      </c>
      <c r="AE580" s="147">
        <v>0</v>
      </c>
      <c r="AF580" s="147">
        <v>0</v>
      </c>
      <c r="AG580" s="147">
        <v>0</v>
      </c>
      <c r="AH580" s="147">
        <v>0</v>
      </c>
      <c r="AI580" s="147">
        <v>0</v>
      </c>
      <c r="AJ580" s="147">
        <v>0</v>
      </c>
      <c r="AK580" s="147">
        <v>0</v>
      </c>
      <c r="AL580" s="147">
        <v>0</v>
      </c>
      <c r="AM580" s="148">
        <v>36</v>
      </c>
      <c r="AN580" s="148"/>
      <c r="AO580" s="148">
        <v>60</v>
      </c>
      <c r="AP580" s="148">
        <v>25</v>
      </c>
      <c r="AQ580" s="148">
        <v>6</v>
      </c>
      <c r="AR580" s="148">
        <v>4</v>
      </c>
      <c r="AS580" s="148"/>
      <c r="AT580" s="148"/>
      <c r="AU580" s="148"/>
      <c r="AV580" s="148"/>
      <c r="AW580" s="148"/>
      <c r="AX580" s="148"/>
      <c r="BA580" s="149">
        <v>36</v>
      </c>
      <c r="BB580" s="149">
        <v>0</v>
      </c>
      <c r="BC580" s="149">
        <v>60</v>
      </c>
      <c r="BD580" s="149">
        <v>25</v>
      </c>
      <c r="BE580" s="149">
        <v>6</v>
      </c>
      <c r="BF580" s="149">
        <v>4</v>
      </c>
      <c r="BG580" s="149">
        <v>0</v>
      </c>
      <c r="BH580" s="149">
        <v>0</v>
      </c>
      <c r="BI580" s="149">
        <v>0</v>
      </c>
      <c r="BJ580" s="149">
        <v>0</v>
      </c>
      <c r="BK580" s="149">
        <v>0</v>
      </c>
      <c r="BL580" s="149">
        <v>0</v>
      </c>
      <c r="BM580" s="149">
        <v>0</v>
      </c>
      <c r="BN580" s="149">
        <v>0</v>
      </c>
    </row>
    <row r="581" spans="1:69">
      <c r="A581" s="1" t="s">
        <v>2939</v>
      </c>
      <c r="B581" s="1" t="s">
        <v>2250</v>
      </c>
      <c r="C581" s="1" t="s">
        <v>5209</v>
      </c>
      <c r="D581" s="1" t="s">
        <v>5184</v>
      </c>
      <c r="E581" s="145">
        <v>37540</v>
      </c>
      <c r="F581" s="145" t="s">
        <v>5185</v>
      </c>
      <c r="G581" s="146">
        <v>39814</v>
      </c>
      <c r="H581" s="146">
        <v>40178</v>
      </c>
      <c r="I581" s="145">
        <v>2009</v>
      </c>
      <c r="J581" s="145">
        <v>12</v>
      </c>
      <c r="N581" s="145">
        <v>70</v>
      </c>
      <c r="O581" s="1">
        <v>55</v>
      </c>
      <c r="P581" s="1">
        <v>10</v>
      </c>
      <c r="Y581" s="147">
        <v>0</v>
      </c>
      <c r="Z581" s="147">
        <v>0</v>
      </c>
      <c r="AA581" s="147">
        <v>0</v>
      </c>
      <c r="AB581" s="147">
        <v>70</v>
      </c>
      <c r="AC581" s="147">
        <v>55</v>
      </c>
      <c r="AD581" s="147">
        <v>10</v>
      </c>
      <c r="AE581" s="147">
        <v>0</v>
      </c>
      <c r="AF581" s="147">
        <v>0</v>
      </c>
      <c r="AG581" s="147">
        <v>0</v>
      </c>
      <c r="AH581" s="147">
        <v>0</v>
      </c>
      <c r="AI581" s="147">
        <v>0</v>
      </c>
      <c r="AJ581" s="147">
        <v>0</v>
      </c>
      <c r="AK581" s="147">
        <v>0</v>
      </c>
      <c r="AL581" s="147">
        <v>0</v>
      </c>
      <c r="AM581" s="148"/>
      <c r="AN581" s="148"/>
      <c r="AO581" s="148"/>
      <c r="AP581" s="148">
        <v>70</v>
      </c>
      <c r="AQ581" s="148">
        <v>26.8</v>
      </c>
      <c r="AR581" s="148">
        <v>39.6</v>
      </c>
      <c r="AS581" s="148"/>
      <c r="AT581" s="148"/>
      <c r="AU581" s="148"/>
      <c r="AV581" s="148"/>
      <c r="AW581" s="148"/>
      <c r="AX581" s="148"/>
      <c r="BA581" s="149">
        <v>0</v>
      </c>
      <c r="BB581" s="149">
        <v>0</v>
      </c>
      <c r="BC581" s="149">
        <v>0</v>
      </c>
      <c r="BD581" s="149">
        <v>70</v>
      </c>
      <c r="BE581" s="149">
        <v>26.8</v>
      </c>
      <c r="BF581" s="149">
        <v>39.6</v>
      </c>
      <c r="BG581" s="149">
        <v>0</v>
      </c>
      <c r="BH581" s="149">
        <v>0</v>
      </c>
      <c r="BI581" s="149">
        <v>0</v>
      </c>
      <c r="BJ581" s="149">
        <v>0</v>
      </c>
      <c r="BK581" s="149">
        <v>0</v>
      </c>
      <c r="BL581" s="149">
        <v>0</v>
      </c>
      <c r="BM581" s="149">
        <v>0</v>
      </c>
      <c r="BN581" s="149">
        <v>0</v>
      </c>
    </row>
    <row r="582" spans="1:69">
      <c r="A582" s="1" t="s">
        <v>2130</v>
      </c>
      <c r="B582" s="1" t="s">
        <v>2250</v>
      </c>
      <c r="C582" s="1" t="s">
        <v>5209</v>
      </c>
      <c r="D582" s="1" t="s">
        <v>5158</v>
      </c>
      <c r="E582" s="145">
        <v>37541</v>
      </c>
      <c r="F582" s="145" t="s">
        <v>5186</v>
      </c>
      <c r="G582" s="146">
        <v>39814</v>
      </c>
      <c r="H582" s="146">
        <v>40178</v>
      </c>
      <c r="I582" s="145">
        <v>2009</v>
      </c>
      <c r="J582" s="145">
        <v>12</v>
      </c>
      <c r="K582" s="145">
        <v>36</v>
      </c>
      <c r="M582" s="145">
        <v>44</v>
      </c>
      <c r="N582" s="145">
        <v>44</v>
      </c>
      <c r="O582" s="155">
        <v>36</v>
      </c>
      <c r="P582" s="155">
        <v>24</v>
      </c>
      <c r="Y582" s="147">
        <v>36</v>
      </c>
      <c r="Z582" s="147">
        <v>0</v>
      </c>
      <c r="AA582" s="147">
        <v>44</v>
      </c>
      <c r="AB582" s="147">
        <v>44</v>
      </c>
      <c r="AC582" s="147">
        <v>36</v>
      </c>
      <c r="AD582" s="147">
        <v>24</v>
      </c>
      <c r="AE582" s="147">
        <v>0</v>
      </c>
      <c r="AF582" s="147">
        <v>0</v>
      </c>
      <c r="AG582" s="147">
        <v>0</v>
      </c>
      <c r="AH582" s="147">
        <v>0</v>
      </c>
      <c r="AI582" s="147">
        <v>0</v>
      </c>
      <c r="AJ582" s="147">
        <v>0</v>
      </c>
      <c r="AK582" s="147">
        <v>0</v>
      </c>
      <c r="AL582" s="147">
        <v>0</v>
      </c>
      <c r="AM582" s="148">
        <v>38.9</v>
      </c>
      <c r="AN582" s="148"/>
      <c r="AO582" s="148">
        <v>39.700000000000003</v>
      </c>
      <c r="AP582" s="148">
        <v>44</v>
      </c>
      <c r="AQ582" s="148">
        <v>12.5</v>
      </c>
      <c r="AR582" s="148">
        <v>18.899999999999999</v>
      </c>
      <c r="AS582" s="148"/>
      <c r="AT582" s="148"/>
      <c r="AU582" s="148"/>
      <c r="AV582" s="148"/>
      <c r="AW582" s="148"/>
      <c r="AX582" s="148"/>
      <c r="BA582" s="149">
        <v>38.9</v>
      </c>
      <c r="BB582" s="149">
        <v>0</v>
      </c>
      <c r="BC582" s="149">
        <v>39.700000000000003</v>
      </c>
      <c r="BD582" s="149">
        <v>44</v>
      </c>
      <c r="BE582" s="149">
        <v>12.5</v>
      </c>
      <c r="BF582" s="149">
        <v>18.899999999999999</v>
      </c>
      <c r="BG582" s="149">
        <v>0</v>
      </c>
      <c r="BH582" s="149">
        <v>0</v>
      </c>
      <c r="BI582" s="149">
        <v>0</v>
      </c>
      <c r="BJ582" s="149">
        <v>0</v>
      </c>
      <c r="BK582" s="149">
        <v>0</v>
      </c>
      <c r="BL582" s="149">
        <v>0</v>
      </c>
      <c r="BM582" s="149">
        <v>0</v>
      </c>
      <c r="BN582" s="149">
        <v>0</v>
      </c>
    </row>
    <row r="583" spans="1:69">
      <c r="A583" s="1" t="s">
        <v>4287</v>
      </c>
      <c r="B583" s="1" t="s">
        <v>2250</v>
      </c>
      <c r="C583" s="1" t="s">
        <v>5209</v>
      </c>
      <c r="D583" s="1" t="s">
        <v>5158</v>
      </c>
      <c r="E583" s="145">
        <v>37542</v>
      </c>
      <c r="F583" s="145" t="s">
        <v>4727</v>
      </c>
      <c r="G583" s="146">
        <v>39814</v>
      </c>
      <c r="H583" s="146">
        <v>40178</v>
      </c>
      <c r="I583" s="145">
        <v>2009</v>
      </c>
      <c r="J583" s="145">
        <v>12</v>
      </c>
      <c r="K583" s="145">
        <v>27</v>
      </c>
      <c r="M583" s="145">
        <v>62</v>
      </c>
      <c r="R583" s="1">
        <v>2</v>
      </c>
      <c r="S583" s="1">
        <v>4</v>
      </c>
      <c r="Y583" s="147">
        <v>27</v>
      </c>
      <c r="Z583" s="147">
        <v>0</v>
      </c>
      <c r="AA583" s="147">
        <v>62</v>
      </c>
      <c r="AB583" s="147">
        <v>0</v>
      </c>
      <c r="AC583" s="147">
        <v>0</v>
      </c>
      <c r="AD583" s="147">
        <v>0</v>
      </c>
      <c r="AE583" s="147">
        <v>0</v>
      </c>
      <c r="AF583" s="147">
        <v>2</v>
      </c>
      <c r="AG583" s="147">
        <v>4</v>
      </c>
      <c r="AH583" s="147">
        <v>0</v>
      </c>
      <c r="AI583" s="147">
        <v>0</v>
      </c>
      <c r="AJ583" s="147">
        <v>0</v>
      </c>
      <c r="AK583" s="147">
        <v>0</v>
      </c>
      <c r="AL583" s="147">
        <v>0</v>
      </c>
      <c r="AM583" s="148">
        <v>31.7</v>
      </c>
      <c r="AN583" s="148"/>
      <c r="AO583" s="148">
        <v>54.6</v>
      </c>
      <c r="AP583" s="148"/>
      <c r="AQ583" s="148"/>
      <c r="AR583" s="148"/>
      <c r="AS583" s="148"/>
      <c r="AT583" s="148">
        <v>2</v>
      </c>
      <c r="AU583" s="148">
        <v>4</v>
      </c>
      <c r="AV583" s="148"/>
      <c r="AW583" s="148"/>
      <c r="AX583" s="148"/>
      <c r="BA583" s="149">
        <v>31.7</v>
      </c>
      <c r="BB583" s="149">
        <v>0</v>
      </c>
      <c r="BC583" s="149">
        <v>54.6</v>
      </c>
      <c r="BD583" s="149">
        <v>0</v>
      </c>
      <c r="BE583" s="149">
        <v>0</v>
      </c>
      <c r="BF583" s="149">
        <v>0</v>
      </c>
      <c r="BG583" s="149">
        <v>0</v>
      </c>
      <c r="BH583" s="149">
        <v>2</v>
      </c>
      <c r="BI583" s="149">
        <v>4</v>
      </c>
      <c r="BJ583" s="149">
        <v>0</v>
      </c>
      <c r="BK583" s="149">
        <v>0</v>
      </c>
      <c r="BL583" s="149">
        <v>0</v>
      </c>
      <c r="BM583" s="149">
        <v>0</v>
      </c>
      <c r="BN583" s="149">
        <v>0</v>
      </c>
    </row>
    <row r="584" spans="1:69">
      <c r="A584" s="1" t="s">
        <v>2027</v>
      </c>
      <c r="B584" s="1" t="s">
        <v>2250</v>
      </c>
      <c r="C584" s="1" t="s">
        <v>5209</v>
      </c>
      <c r="D584" s="1" t="s">
        <v>5158</v>
      </c>
      <c r="E584" s="145">
        <v>37543</v>
      </c>
      <c r="F584" s="145">
        <v>2</v>
      </c>
      <c r="G584" s="146">
        <v>39814</v>
      </c>
      <c r="H584" s="146">
        <v>40178</v>
      </c>
      <c r="I584" s="145">
        <v>2009</v>
      </c>
      <c r="J584" s="145">
        <v>12</v>
      </c>
      <c r="K584" s="145">
        <v>45</v>
      </c>
      <c r="M584" s="145">
        <v>40</v>
      </c>
      <c r="Y584" s="147">
        <v>45</v>
      </c>
      <c r="Z584" s="147">
        <v>0</v>
      </c>
      <c r="AA584" s="147">
        <v>40</v>
      </c>
      <c r="AB584" s="147">
        <v>0</v>
      </c>
      <c r="AC584" s="147">
        <v>0</v>
      </c>
      <c r="AD584" s="147">
        <v>0</v>
      </c>
      <c r="AE584" s="147">
        <v>0</v>
      </c>
      <c r="AF584" s="147">
        <v>0</v>
      </c>
      <c r="AG584" s="147">
        <v>0</v>
      </c>
      <c r="AH584" s="147">
        <v>0</v>
      </c>
      <c r="AI584" s="147">
        <v>0</v>
      </c>
      <c r="AJ584" s="147">
        <v>0</v>
      </c>
      <c r="AK584" s="147">
        <v>0</v>
      </c>
      <c r="AL584" s="147">
        <v>0</v>
      </c>
      <c r="AM584" s="148">
        <v>43</v>
      </c>
      <c r="AN584" s="148"/>
      <c r="AO584" s="148">
        <v>40</v>
      </c>
      <c r="AP584" s="148"/>
      <c r="AQ584" s="148"/>
      <c r="AR584" s="148"/>
      <c r="AS584" s="148"/>
      <c r="AT584" s="148"/>
      <c r="AU584" s="148"/>
      <c r="AV584" s="148"/>
      <c r="AW584" s="148"/>
      <c r="AX584" s="148"/>
      <c r="BA584" s="149">
        <v>43</v>
      </c>
      <c r="BB584" s="149">
        <v>0</v>
      </c>
      <c r="BC584" s="149">
        <v>40</v>
      </c>
      <c r="BD584" s="149">
        <v>0</v>
      </c>
      <c r="BE584" s="149">
        <v>0</v>
      </c>
      <c r="BF584" s="149">
        <v>0</v>
      </c>
      <c r="BG584" s="149">
        <v>0</v>
      </c>
      <c r="BH584" s="149">
        <v>0</v>
      </c>
      <c r="BI584" s="149">
        <v>0</v>
      </c>
      <c r="BJ584" s="149">
        <v>0</v>
      </c>
      <c r="BK584" s="149">
        <v>0</v>
      </c>
      <c r="BL584" s="149">
        <v>0</v>
      </c>
      <c r="BM584" s="149">
        <v>0</v>
      </c>
      <c r="BN584" s="149">
        <v>0</v>
      </c>
    </row>
    <row r="585" spans="1:69">
      <c r="A585" s="1" t="s">
        <v>3166</v>
      </c>
      <c r="B585" s="1" t="s">
        <v>2250</v>
      </c>
      <c r="C585" s="1" t="s">
        <v>5209</v>
      </c>
      <c r="D585" s="1" t="s">
        <v>5158</v>
      </c>
      <c r="E585" s="145">
        <v>37544</v>
      </c>
      <c r="F585" s="145">
        <v>2</v>
      </c>
      <c r="G585" s="146">
        <v>39814</v>
      </c>
      <c r="H585" s="146">
        <v>40178</v>
      </c>
      <c r="I585" s="145">
        <v>2009</v>
      </c>
      <c r="J585" s="145">
        <v>12</v>
      </c>
      <c r="K585" s="145">
        <v>39</v>
      </c>
      <c r="M585" s="145">
        <v>54</v>
      </c>
      <c r="Y585" s="147">
        <v>39</v>
      </c>
      <c r="Z585" s="147">
        <v>0</v>
      </c>
      <c r="AA585" s="147">
        <v>54</v>
      </c>
      <c r="AB585" s="147">
        <v>0</v>
      </c>
      <c r="AC585" s="147">
        <v>0</v>
      </c>
      <c r="AD585" s="147">
        <v>0</v>
      </c>
      <c r="AE585" s="147">
        <v>0</v>
      </c>
      <c r="AF585" s="147">
        <v>0</v>
      </c>
      <c r="AG585" s="147">
        <v>0</v>
      </c>
      <c r="AH585" s="147">
        <v>0</v>
      </c>
      <c r="AI585" s="147">
        <v>0</v>
      </c>
      <c r="AJ585" s="147">
        <v>0</v>
      </c>
      <c r="AK585" s="147">
        <v>0</v>
      </c>
      <c r="AL585" s="147">
        <v>0</v>
      </c>
      <c r="AM585" s="148">
        <v>39</v>
      </c>
      <c r="AN585" s="148"/>
      <c r="AO585" s="148">
        <v>54</v>
      </c>
      <c r="AP585" s="148"/>
      <c r="AQ585" s="148"/>
      <c r="AR585" s="148"/>
      <c r="AS585" s="148"/>
      <c r="AT585" s="148"/>
      <c r="AU585" s="148"/>
      <c r="AV585" s="148"/>
      <c r="AW585" s="148"/>
      <c r="AX585" s="148"/>
      <c r="BA585" s="149">
        <v>39</v>
      </c>
      <c r="BB585" s="149">
        <v>0</v>
      </c>
      <c r="BC585" s="149">
        <v>54</v>
      </c>
      <c r="BD585" s="149">
        <v>0</v>
      </c>
      <c r="BE585" s="149">
        <v>0</v>
      </c>
      <c r="BF585" s="149">
        <v>0</v>
      </c>
      <c r="BG585" s="149">
        <v>0</v>
      </c>
      <c r="BH585" s="149">
        <v>0</v>
      </c>
      <c r="BI585" s="149">
        <v>0</v>
      </c>
      <c r="BJ585" s="149">
        <v>0</v>
      </c>
      <c r="BK585" s="149">
        <v>0</v>
      </c>
      <c r="BL585" s="149">
        <v>0</v>
      </c>
      <c r="BM585" s="149">
        <v>0</v>
      </c>
      <c r="BN585" s="149">
        <v>0</v>
      </c>
      <c r="BQ585" s="1" t="s">
        <v>4728</v>
      </c>
    </row>
    <row r="586" spans="1:69">
      <c r="A586" s="1" t="s">
        <v>2027</v>
      </c>
      <c r="B586" s="1" t="s">
        <v>2250</v>
      </c>
      <c r="C586" s="1" t="s">
        <v>5209</v>
      </c>
      <c r="D586" s="1" t="s">
        <v>5158</v>
      </c>
      <c r="E586" s="145">
        <v>37545</v>
      </c>
      <c r="F586" s="145">
        <v>2</v>
      </c>
      <c r="G586" s="146">
        <v>39814</v>
      </c>
      <c r="H586" s="146">
        <v>40178</v>
      </c>
      <c r="I586" s="145">
        <v>2009</v>
      </c>
      <c r="J586" s="145">
        <v>12</v>
      </c>
      <c r="K586" s="145">
        <v>60</v>
      </c>
      <c r="M586" s="145">
        <v>112</v>
      </c>
      <c r="Y586" s="147">
        <v>60</v>
      </c>
      <c r="Z586" s="147">
        <v>0</v>
      </c>
      <c r="AA586" s="147">
        <v>112</v>
      </c>
      <c r="AB586" s="147">
        <v>0</v>
      </c>
      <c r="AC586" s="147">
        <v>0</v>
      </c>
      <c r="AD586" s="147">
        <v>0</v>
      </c>
      <c r="AE586" s="147">
        <v>0</v>
      </c>
      <c r="AF586" s="147">
        <v>0</v>
      </c>
      <c r="AG586" s="147">
        <v>0</v>
      </c>
      <c r="AH586" s="147">
        <v>0</v>
      </c>
      <c r="AI586" s="147">
        <v>0</v>
      </c>
      <c r="AJ586" s="147">
        <v>0</v>
      </c>
      <c r="AK586" s="147">
        <v>0</v>
      </c>
      <c r="AL586" s="147">
        <v>0</v>
      </c>
      <c r="AM586" s="148">
        <v>64.8</v>
      </c>
      <c r="AN586" s="148"/>
      <c r="AO586" s="148">
        <v>103.5</v>
      </c>
      <c r="AP586" s="148"/>
      <c r="AQ586" s="148"/>
      <c r="AR586" s="148"/>
      <c r="AS586" s="148"/>
      <c r="AT586" s="148"/>
      <c r="AU586" s="148"/>
      <c r="AV586" s="148"/>
      <c r="AW586" s="148"/>
      <c r="AX586" s="148"/>
      <c r="BA586" s="149">
        <v>64.8</v>
      </c>
      <c r="BB586" s="149">
        <v>0</v>
      </c>
      <c r="BC586" s="149">
        <v>103.5</v>
      </c>
      <c r="BD586" s="149">
        <v>0</v>
      </c>
      <c r="BE586" s="149">
        <v>0</v>
      </c>
      <c r="BF586" s="149">
        <v>0</v>
      </c>
      <c r="BG586" s="149">
        <v>0</v>
      </c>
      <c r="BH586" s="149">
        <v>0</v>
      </c>
      <c r="BI586" s="149">
        <v>0</v>
      </c>
      <c r="BJ586" s="149">
        <v>0</v>
      </c>
      <c r="BK586" s="149">
        <v>0</v>
      </c>
      <c r="BL586" s="149">
        <v>0</v>
      </c>
      <c r="BM586" s="149">
        <v>0</v>
      </c>
      <c r="BN586" s="149">
        <v>0</v>
      </c>
    </row>
    <row r="587" spans="1:69">
      <c r="A587" s="1" t="s">
        <v>3436</v>
      </c>
      <c r="B587" s="1" t="s">
        <v>2250</v>
      </c>
      <c r="C587" s="1" t="s">
        <v>5209</v>
      </c>
      <c r="D587" s="1" t="s">
        <v>5184</v>
      </c>
      <c r="E587" s="145">
        <v>37546</v>
      </c>
      <c r="F587" s="145" t="s">
        <v>5174</v>
      </c>
      <c r="G587" s="146">
        <v>39814</v>
      </c>
      <c r="H587" s="146">
        <v>40178</v>
      </c>
      <c r="I587" s="145">
        <v>2009</v>
      </c>
      <c r="J587" s="145">
        <v>12</v>
      </c>
      <c r="K587" s="151">
        <v>48</v>
      </c>
      <c r="M587" s="153">
        <v>80</v>
      </c>
      <c r="N587" s="145">
        <v>50</v>
      </c>
      <c r="O587" s="153">
        <v>25</v>
      </c>
      <c r="P587" s="153">
        <v>25</v>
      </c>
      <c r="Y587" s="147">
        <v>48</v>
      </c>
      <c r="Z587" s="147">
        <v>0</v>
      </c>
      <c r="AA587" s="147">
        <v>80</v>
      </c>
      <c r="AB587" s="147">
        <v>50</v>
      </c>
      <c r="AC587" s="147">
        <v>25</v>
      </c>
      <c r="AD587" s="147">
        <v>25</v>
      </c>
      <c r="AE587" s="147">
        <v>0</v>
      </c>
      <c r="AF587" s="147">
        <v>0</v>
      </c>
      <c r="AG587" s="147">
        <v>0</v>
      </c>
      <c r="AH587" s="147">
        <v>0</v>
      </c>
      <c r="AI587" s="147">
        <v>0</v>
      </c>
      <c r="AJ587" s="147">
        <v>0</v>
      </c>
      <c r="AK587" s="147">
        <v>0</v>
      </c>
      <c r="AL587" s="147">
        <v>0</v>
      </c>
      <c r="AM587" s="148">
        <v>48</v>
      </c>
      <c r="AN587" s="148"/>
      <c r="AO587" s="148">
        <v>80</v>
      </c>
      <c r="AP587" s="148">
        <v>50</v>
      </c>
      <c r="AQ587" s="157">
        <v>50</v>
      </c>
      <c r="AR587" s="148"/>
      <c r="AS587" s="148"/>
      <c r="AT587" s="148"/>
      <c r="AU587" s="148"/>
      <c r="AV587" s="148"/>
      <c r="AW587" s="148"/>
      <c r="AX587" s="148"/>
      <c r="BA587" s="149">
        <v>48</v>
      </c>
      <c r="BB587" s="149">
        <v>0</v>
      </c>
      <c r="BC587" s="149">
        <v>80</v>
      </c>
      <c r="BD587" s="149">
        <v>50</v>
      </c>
      <c r="BE587" s="149">
        <v>50</v>
      </c>
      <c r="BF587" s="149">
        <v>0</v>
      </c>
      <c r="BG587" s="149">
        <v>0</v>
      </c>
      <c r="BH587" s="149">
        <v>0</v>
      </c>
      <c r="BI587" s="149">
        <v>0</v>
      </c>
      <c r="BJ587" s="149">
        <v>0</v>
      </c>
      <c r="BK587" s="149">
        <v>0</v>
      </c>
      <c r="BL587" s="149">
        <v>0</v>
      </c>
      <c r="BM587" s="149">
        <v>0</v>
      </c>
      <c r="BN587" s="149">
        <v>0</v>
      </c>
      <c r="BQ587" s="1" t="s">
        <v>4729</v>
      </c>
    </row>
    <row r="588" spans="1:69">
      <c r="A588" s="1" t="s">
        <v>3436</v>
      </c>
      <c r="B588" s="1" t="s">
        <v>2250</v>
      </c>
      <c r="C588" s="1" t="s">
        <v>5209</v>
      </c>
      <c r="D588" s="1" t="s">
        <v>5158</v>
      </c>
      <c r="E588" s="145">
        <v>37547</v>
      </c>
      <c r="F588" s="145">
        <v>1</v>
      </c>
      <c r="G588" s="146">
        <v>39814</v>
      </c>
      <c r="H588" s="146">
        <v>40178</v>
      </c>
      <c r="I588" s="145">
        <v>2009</v>
      </c>
      <c r="J588" s="145">
        <v>12</v>
      </c>
      <c r="K588" s="145">
        <v>12</v>
      </c>
      <c r="M588" s="145">
        <v>40</v>
      </c>
      <c r="Y588" s="147">
        <v>12</v>
      </c>
      <c r="Z588" s="147">
        <v>0</v>
      </c>
      <c r="AA588" s="147">
        <v>40</v>
      </c>
      <c r="AB588" s="147">
        <v>0</v>
      </c>
      <c r="AC588" s="147">
        <v>0</v>
      </c>
      <c r="AD588" s="147">
        <v>0</v>
      </c>
      <c r="AE588" s="147">
        <v>0</v>
      </c>
      <c r="AF588" s="147">
        <v>0</v>
      </c>
      <c r="AG588" s="147">
        <v>0</v>
      </c>
      <c r="AH588" s="147">
        <v>0</v>
      </c>
      <c r="AI588" s="147">
        <v>0</v>
      </c>
      <c r="AJ588" s="147">
        <v>0</v>
      </c>
      <c r="AK588" s="147">
        <v>0</v>
      </c>
      <c r="AL588" s="147">
        <v>0</v>
      </c>
      <c r="AM588" s="148">
        <v>13.6</v>
      </c>
      <c r="AN588" s="148"/>
      <c r="AO588" s="148">
        <v>37.9</v>
      </c>
      <c r="AP588" s="148"/>
      <c r="AQ588" s="148"/>
      <c r="AR588" s="148"/>
      <c r="AS588" s="148"/>
      <c r="AT588" s="148"/>
      <c r="AU588" s="148"/>
      <c r="AV588" s="148"/>
      <c r="AW588" s="148"/>
      <c r="AX588" s="148"/>
      <c r="BA588" s="149">
        <v>13.6</v>
      </c>
      <c r="BB588" s="149">
        <v>0</v>
      </c>
      <c r="BC588" s="149">
        <v>37.9</v>
      </c>
      <c r="BD588" s="149">
        <v>0</v>
      </c>
      <c r="BE588" s="149">
        <v>0</v>
      </c>
      <c r="BF588" s="149">
        <v>0</v>
      </c>
      <c r="BG588" s="149">
        <v>0</v>
      </c>
      <c r="BH588" s="149">
        <v>0</v>
      </c>
      <c r="BI588" s="149">
        <v>0</v>
      </c>
      <c r="BJ588" s="149">
        <v>0</v>
      </c>
      <c r="BK588" s="149">
        <v>0</v>
      </c>
      <c r="BL588" s="149">
        <v>0</v>
      </c>
      <c r="BM588" s="149">
        <v>0</v>
      </c>
      <c r="BN588" s="149">
        <v>0</v>
      </c>
    </row>
    <row r="589" spans="1:69">
      <c r="A589" s="1" t="s">
        <v>3436</v>
      </c>
      <c r="B589" s="1" t="s">
        <v>2250</v>
      </c>
      <c r="C589" s="1" t="s">
        <v>5209</v>
      </c>
      <c r="D589" s="1" t="s">
        <v>5158</v>
      </c>
      <c r="E589" s="145">
        <v>37548</v>
      </c>
      <c r="F589" s="145">
        <v>2</v>
      </c>
      <c r="G589" s="146">
        <v>39814</v>
      </c>
      <c r="H589" s="146">
        <v>40178</v>
      </c>
      <c r="I589" s="145">
        <v>2009</v>
      </c>
      <c r="J589" s="145">
        <v>12</v>
      </c>
      <c r="K589" s="145">
        <v>22</v>
      </c>
      <c r="M589" s="145">
        <v>42</v>
      </c>
      <c r="Y589" s="147">
        <v>22</v>
      </c>
      <c r="Z589" s="147">
        <v>0</v>
      </c>
      <c r="AA589" s="147">
        <v>42</v>
      </c>
      <c r="AB589" s="147">
        <v>0</v>
      </c>
      <c r="AC589" s="147">
        <v>0</v>
      </c>
      <c r="AD589" s="147">
        <v>0</v>
      </c>
      <c r="AE589" s="147">
        <v>0</v>
      </c>
      <c r="AF589" s="147">
        <v>0</v>
      </c>
      <c r="AG589" s="147">
        <v>0</v>
      </c>
      <c r="AH589" s="147">
        <v>0</v>
      </c>
      <c r="AI589" s="147">
        <v>0</v>
      </c>
      <c r="AJ589" s="147">
        <v>0</v>
      </c>
      <c r="AK589" s="147">
        <v>0</v>
      </c>
      <c r="AL589" s="147">
        <v>0</v>
      </c>
      <c r="AM589" s="148">
        <v>22</v>
      </c>
      <c r="AN589" s="148"/>
      <c r="AO589" s="148">
        <v>42</v>
      </c>
      <c r="AP589" s="148"/>
      <c r="AQ589" s="148"/>
      <c r="AR589" s="148"/>
      <c r="AS589" s="148"/>
      <c r="AT589" s="148"/>
      <c r="AU589" s="148"/>
      <c r="AV589" s="148"/>
      <c r="AW589" s="148"/>
      <c r="AX589" s="148"/>
      <c r="BA589" s="149">
        <v>22</v>
      </c>
      <c r="BB589" s="149">
        <v>0</v>
      </c>
      <c r="BC589" s="149">
        <v>42</v>
      </c>
      <c r="BD589" s="149">
        <v>0</v>
      </c>
      <c r="BE589" s="149">
        <v>0</v>
      </c>
      <c r="BF589" s="149">
        <v>0</v>
      </c>
      <c r="BG589" s="149">
        <v>0</v>
      </c>
      <c r="BH589" s="149">
        <v>0</v>
      </c>
      <c r="BI589" s="149">
        <v>0</v>
      </c>
      <c r="BJ589" s="149">
        <v>0</v>
      </c>
      <c r="BK589" s="149">
        <v>0</v>
      </c>
      <c r="BL589" s="149">
        <v>0</v>
      </c>
      <c r="BM589" s="149">
        <v>0</v>
      </c>
      <c r="BN589" s="149">
        <v>0</v>
      </c>
      <c r="BQ589" s="1" t="s">
        <v>4730</v>
      </c>
    </row>
    <row r="590" spans="1:69">
      <c r="A590" s="1" t="s">
        <v>2130</v>
      </c>
      <c r="B590" s="1" t="s">
        <v>2250</v>
      </c>
      <c r="C590" s="1" t="s">
        <v>5209</v>
      </c>
      <c r="D590" s="1" t="s">
        <v>5184</v>
      </c>
      <c r="E590" s="145">
        <v>37550</v>
      </c>
      <c r="F590" s="145" t="s">
        <v>4731</v>
      </c>
      <c r="G590" s="146">
        <v>39814</v>
      </c>
      <c r="H590" s="146">
        <v>40178</v>
      </c>
      <c r="I590" s="145">
        <v>2009</v>
      </c>
      <c r="J590" s="145">
        <v>12</v>
      </c>
      <c r="N590" s="145">
        <v>65</v>
      </c>
      <c r="O590" s="1">
        <v>109</v>
      </c>
      <c r="P590" s="1">
        <v>56</v>
      </c>
      <c r="T590" s="1">
        <v>10</v>
      </c>
      <c r="U590" s="1">
        <v>10</v>
      </c>
      <c r="Y590" s="147">
        <v>0</v>
      </c>
      <c r="Z590" s="147">
        <v>0</v>
      </c>
      <c r="AA590" s="147">
        <v>0</v>
      </c>
      <c r="AB590" s="147">
        <v>65</v>
      </c>
      <c r="AC590" s="147">
        <v>109</v>
      </c>
      <c r="AD590" s="147">
        <v>56</v>
      </c>
      <c r="AE590" s="147">
        <v>0</v>
      </c>
      <c r="AF590" s="147">
        <v>0</v>
      </c>
      <c r="AG590" s="147">
        <v>0</v>
      </c>
      <c r="AH590" s="147">
        <v>10</v>
      </c>
      <c r="AI590" s="147">
        <v>10</v>
      </c>
      <c r="AJ590" s="147">
        <v>0</v>
      </c>
      <c r="AK590" s="147">
        <v>0</v>
      </c>
      <c r="AL590" s="147">
        <v>0</v>
      </c>
      <c r="AM590" s="148"/>
      <c r="AN590" s="148"/>
      <c r="AO590" s="148"/>
      <c r="AP590" s="148">
        <v>65</v>
      </c>
      <c r="AQ590" s="148">
        <v>64.2</v>
      </c>
      <c r="AR590" s="148">
        <v>104.5</v>
      </c>
      <c r="AS590" s="148"/>
      <c r="AT590" s="148"/>
      <c r="AU590" s="148"/>
      <c r="AV590" s="148">
        <v>10</v>
      </c>
      <c r="AW590" s="148">
        <v>10</v>
      </c>
      <c r="AX590" s="148"/>
      <c r="BA590" s="149">
        <v>0</v>
      </c>
      <c r="BB590" s="149">
        <v>0</v>
      </c>
      <c r="BC590" s="149">
        <v>0</v>
      </c>
      <c r="BD590" s="149">
        <v>65</v>
      </c>
      <c r="BE590" s="149">
        <v>64.2</v>
      </c>
      <c r="BF590" s="149">
        <v>104.5</v>
      </c>
      <c r="BG590" s="149">
        <v>0</v>
      </c>
      <c r="BH590" s="149">
        <v>0</v>
      </c>
      <c r="BI590" s="149">
        <v>0</v>
      </c>
      <c r="BJ590" s="149">
        <v>10</v>
      </c>
      <c r="BK590" s="149">
        <v>10</v>
      </c>
      <c r="BL590" s="149">
        <v>0</v>
      </c>
      <c r="BM590" s="149">
        <v>0</v>
      </c>
      <c r="BN590" s="149">
        <v>0</v>
      </c>
    </row>
    <row r="591" spans="1:69">
      <c r="A591" s="1" t="s">
        <v>3436</v>
      </c>
      <c r="B591" s="1" t="s">
        <v>2250</v>
      </c>
      <c r="C591" s="1" t="s">
        <v>5209</v>
      </c>
      <c r="D591" s="1" t="s">
        <v>5184</v>
      </c>
      <c r="E591" s="145">
        <v>37551</v>
      </c>
      <c r="F591" s="145" t="s">
        <v>5186</v>
      </c>
      <c r="G591" s="146">
        <v>39814</v>
      </c>
      <c r="H591" s="146">
        <v>40178</v>
      </c>
      <c r="I591" s="145">
        <v>2009</v>
      </c>
      <c r="J591" s="145">
        <v>12</v>
      </c>
      <c r="N591" s="145">
        <v>108</v>
      </c>
      <c r="O591" s="1">
        <v>36</v>
      </c>
      <c r="P591" s="1">
        <v>24</v>
      </c>
      <c r="Y591" s="147">
        <v>0</v>
      </c>
      <c r="Z591" s="147">
        <v>0</v>
      </c>
      <c r="AA591" s="147">
        <v>0</v>
      </c>
      <c r="AB591" s="147">
        <v>108</v>
      </c>
      <c r="AC591" s="147">
        <v>36</v>
      </c>
      <c r="AD591" s="147">
        <v>24</v>
      </c>
      <c r="AE591" s="147">
        <v>0</v>
      </c>
      <c r="AF591" s="147">
        <v>0</v>
      </c>
      <c r="AG591" s="147">
        <v>0</v>
      </c>
      <c r="AH591" s="147">
        <v>0</v>
      </c>
      <c r="AI591" s="147">
        <v>0</v>
      </c>
      <c r="AJ591" s="147">
        <v>0</v>
      </c>
      <c r="AK591" s="147">
        <v>0</v>
      </c>
      <c r="AL591" s="147">
        <v>0</v>
      </c>
      <c r="AM591" s="148"/>
      <c r="AN591" s="148"/>
      <c r="AO591" s="148"/>
      <c r="AP591" s="148">
        <v>107.6</v>
      </c>
      <c r="AQ591" s="148">
        <v>24.6</v>
      </c>
      <c r="AR591" s="148">
        <v>36.700000000000003</v>
      </c>
      <c r="AS591" s="148"/>
      <c r="AT591" s="148"/>
      <c r="AU591" s="148"/>
      <c r="AV591" s="148"/>
      <c r="AW591" s="148"/>
      <c r="AX591" s="148"/>
      <c r="BA591" s="149">
        <v>0</v>
      </c>
      <c r="BB591" s="149">
        <v>0</v>
      </c>
      <c r="BC591" s="149">
        <v>0</v>
      </c>
      <c r="BD591" s="149">
        <v>107.6</v>
      </c>
      <c r="BE591" s="149">
        <v>24.6</v>
      </c>
      <c r="BF591" s="149">
        <v>36.700000000000003</v>
      </c>
      <c r="BG591" s="149">
        <v>0</v>
      </c>
      <c r="BH591" s="149">
        <v>0</v>
      </c>
      <c r="BI591" s="149">
        <v>0</v>
      </c>
      <c r="BJ591" s="149">
        <v>0</v>
      </c>
      <c r="BK591" s="149">
        <v>0</v>
      </c>
      <c r="BL591" s="149">
        <v>0</v>
      </c>
      <c r="BM591" s="149">
        <v>0</v>
      </c>
      <c r="BN591" s="149">
        <v>0</v>
      </c>
    </row>
    <row r="592" spans="1:69">
      <c r="A592" s="1" t="s">
        <v>3583</v>
      </c>
      <c r="B592" s="1" t="s">
        <v>2250</v>
      </c>
      <c r="C592" s="1" t="s">
        <v>5209</v>
      </c>
      <c r="D592" s="1" t="s">
        <v>5158</v>
      </c>
      <c r="E592" s="145">
        <v>37552</v>
      </c>
      <c r="F592" s="145">
        <v>1</v>
      </c>
      <c r="G592" s="146">
        <v>39814</v>
      </c>
      <c r="H592" s="146">
        <v>40178</v>
      </c>
      <c r="I592" s="145">
        <v>2009</v>
      </c>
      <c r="J592" s="145">
        <v>12</v>
      </c>
      <c r="M592" s="145">
        <v>38</v>
      </c>
      <c r="N592" s="145">
        <v>38</v>
      </c>
      <c r="Y592" s="147">
        <v>0</v>
      </c>
      <c r="Z592" s="147">
        <v>0</v>
      </c>
      <c r="AA592" s="147">
        <v>38</v>
      </c>
      <c r="AB592" s="147">
        <v>38</v>
      </c>
      <c r="AC592" s="147">
        <v>0</v>
      </c>
      <c r="AD592" s="147">
        <v>0</v>
      </c>
      <c r="AE592" s="147">
        <v>0</v>
      </c>
      <c r="AF592" s="147">
        <v>0</v>
      </c>
      <c r="AG592" s="147">
        <v>0</v>
      </c>
      <c r="AH592" s="147">
        <v>0</v>
      </c>
      <c r="AI592" s="147">
        <v>0</v>
      </c>
      <c r="AJ592" s="147">
        <v>0</v>
      </c>
      <c r="AK592" s="147">
        <v>0</v>
      </c>
      <c r="AL592" s="147">
        <v>0</v>
      </c>
      <c r="AM592" s="148">
        <v>1.5</v>
      </c>
      <c r="AN592" s="148"/>
      <c r="AO592" s="148">
        <v>36.799999999999997</v>
      </c>
      <c r="AP592" s="148">
        <v>28.1</v>
      </c>
      <c r="AQ592" s="148"/>
      <c r="AR592" s="148"/>
      <c r="AS592" s="148"/>
      <c r="AT592" s="148"/>
      <c r="AU592" s="148"/>
      <c r="AV592" s="148"/>
      <c r="AW592" s="148"/>
      <c r="AX592" s="148"/>
      <c r="BA592" s="149">
        <v>1.5</v>
      </c>
      <c r="BB592" s="149">
        <v>0</v>
      </c>
      <c r="BC592" s="149">
        <v>36.799999999999997</v>
      </c>
      <c r="BD592" s="149">
        <v>28.1</v>
      </c>
      <c r="BE592" s="149">
        <v>0</v>
      </c>
      <c r="BF592" s="149">
        <v>0</v>
      </c>
      <c r="BG592" s="149">
        <v>0</v>
      </c>
      <c r="BH592" s="149">
        <v>0</v>
      </c>
      <c r="BI592" s="149">
        <v>0</v>
      </c>
      <c r="BJ592" s="149">
        <v>0</v>
      </c>
      <c r="BK592" s="149">
        <v>0</v>
      </c>
      <c r="BL592" s="149">
        <v>0</v>
      </c>
      <c r="BM592" s="149">
        <v>0</v>
      </c>
      <c r="BN592" s="149">
        <v>0</v>
      </c>
    </row>
    <row r="593" spans="1:68">
      <c r="A593" s="1" t="s">
        <v>4617</v>
      </c>
      <c r="B593" s="1" t="s">
        <v>2250</v>
      </c>
      <c r="C593" s="1" t="s">
        <v>5209</v>
      </c>
      <c r="D593" s="1" t="s">
        <v>5158</v>
      </c>
      <c r="E593" s="145">
        <v>37553</v>
      </c>
      <c r="F593" s="145">
        <v>9</v>
      </c>
      <c r="G593" s="146">
        <v>39814</v>
      </c>
      <c r="H593" s="146">
        <v>40178</v>
      </c>
      <c r="I593" s="145">
        <v>2009</v>
      </c>
      <c r="J593" s="145">
        <v>12</v>
      </c>
      <c r="K593" s="145">
        <v>22</v>
      </c>
      <c r="M593" s="145">
        <v>40</v>
      </c>
      <c r="Y593" s="147">
        <v>22</v>
      </c>
      <c r="Z593" s="147">
        <v>0</v>
      </c>
      <c r="AA593" s="147">
        <v>40</v>
      </c>
      <c r="AB593" s="147">
        <v>0</v>
      </c>
      <c r="AC593" s="147">
        <v>0</v>
      </c>
      <c r="AD593" s="147">
        <v>0</v>
      </c>
      <c r="AE593" s="147">
        <v>0</v>
      </c>
      <c r="AF593" s="147">
        <v>0</v>
      </c>
      <c r="AG593" s="147">
        <v>0</v>
      </c>
      <c r="AH593" s="147">
        <v>0</v>
      </c>
      <c r="AI593" s="147">
        <v>0</v>
      </c>
      <c r="AJ593" s="147">
        <v>0</v>
      </c>
      <c r="AK593" s="147">
        <v>0</v>
      </c>
      <c r="AL593" s="147">
        <v>0</v>
      </c>
      <c r="AM593" s="148">
        <v>20.399999999999999</v>
      </c>
      <c r="AN593" s="148"/>
      <c r="AO593" s="148">
        <v>42.8</v>
      </c>
      <c r="AP593" s="148"/>
      <c r="AQ593" s="148"/>
      <c r="AR593" s="148"/>
      <c r="AS593" s="148"/>
      <c r="AT593" s="148"/>
      <c r="AU593" s="148"/>
      <c r="AV593" s="148"/>
      <c r="AW593" s="148"/>
      <c r="AX593" s="148"/>
      <c r="BA593" s="149">
        <v>20.399999999999999</v>
      </c>
      <c r="BB593" s="149">
        <v>0</v>
      </c>
      <c r="BC593" s="149">
        <v>42.8</v>
      </c>
      <c r="BD593" s="149">
        <v>0</v>
      </c>
      <c r="BE593" s="149">
        <v>0</v>
      </c>
      <c r="BF593" s="149">
        <v>0</v>
      </c>
      <c r="BG593" s="149">
        <v>0</v>
      </c>
      <c r="BH593" s="149">
        <v>0</v>
      </c>
      <c r="BI593" s="149">
        <v>0</v>
      </c>
      <c r="BJ593" s="149">
        <v>0</v>
      </c>
      <c r="BK593" s="149">
        <v>0</v>
      </c>
      <c r="BL593" s="149">
        <v>0</v>
      </c>
      <c r="BM593" s="149">
        <v>0</v>
      </c>
      <c r="BN593" s="149">
        <v>0</v>
      </c>
    </row>
    <row r="594" spans="1:68">
      <c r="A594" s="1" t="s">
        <v>4287</v>
      </c>
      <c r="B594" s="1" t="s">
        <v>2250</v>
      </c>
      <c r="C594" s="1" t="s">
        <v>5209</v>
      </c>
      <c r="D594" s="1" t="s">
        <v>5158</v>
      </c>
      <c r="E594" s="145">
        <v>37554</v>
      </c>
      <c r="F594" s="145">
        <v>1</v>
      </c>
      <c r="G594" s="146">
        <v>39814</v>
      </c>
      <c r="H594" s="146">
        <v>40178</v>
      </c>
      <c r="I594" s="145">
        <v>2009</v>
      </c>
      <c r="J594" s="145">
        <v>12</v>
      </c>
      <c r="K594" s="145">
        <v>24</v>
      </c>
      <c r="M594" s="145">
        <v>42</v>
      </c>
      <c r="Y594" s="147">
        <v>24</v>
      </c>
      <c r="Z594" s="147">
        <v>0</v>
      </c>
      <c r="AA594" s="147">
        <v>42</v>
      </c>
      <c r="AB594" s="147">
        <v>0</v>
      </c>
      <c r="AC594" s="147">
        <v>0</v>
      </c>
      <c r="AD594" s="147">
        <v>0</v>
      </c>
      <c r="AE594" s="147">
        <v>0</v>
      </c>
      <c r="AF594" s="147">
        <v>0</v>
      </c>
      <c r="AG594" s="147">
        <v>0</v>
      </c>
      <c r="AH594" s="147">
        <v>0</v>
      </c>
      <c r="AI594" s="147">
        <v>0</v>
      </c>
      <c r="AJ594" s="147">
        <v>0</v>
      </c>
      <c r="AK594" s="147">
        <v>0</v>
      </c>
      <c r="AL594" s="147">
        <v>0</v>
      </c>
      <c r="AM594" s="148">
        <v>26.8</v>
      </c>
      <c r="AN594" s="148"/>
      <c r="AO594" s="148">
        <v>39.4</v>
      </c>
      <c r="AP594" s="148"/>
      <c r="AQ594" s="148"/>
      <c r="AR594" s="148"/>
      <c r="AS594" s="148"/>
      <c r="AT594" s="148"/>
      <c r="AU594" s="148"/>
      <c r="AV594" s="148"/>
      <c r="AW594" s="148"/>
      <c r="AX594" s="148"/>
      <c r="BA594" s="149">
        <v>26.8</v>
      </c>
      <c r="BB594" s="149">
        <v>0</v>
      </c>
      <c r="BC594" s="149">
        <v>39.4</v>
      </c>
      <c r="BD594" s="149">
        <v>0</v>
      </c>
      <c r="BE594" s="149">
        <v>0</v>
      </c>
      <c r="BF594" s="149">
        <v>0</v>
      </c>
      <c r="BG594" s="149">
        <v>0</v>
      </c>
      <c r="BH594" s="149">
        <v>0</v>
      </c>
      <c r="BI594" s="149">
        <v>0</v>
      </c>
      <c r="BJ594" s="149">
        <v>0</v>
      </c>
      <c r="BK594" s="149">
        <v>0</v>
      </c>
      <c r="BL594" s="149">
        <v>0</v>
      </c>
      <c r="BM594" s="149">
        <v>0</v>
      </c>
      <c r="BN594" s="149">
        <v>0</v>
      </c>
    </row>
    <row r="595" spans="1:68">
      <c r="A595" s="1" t="s">
        <v>2939</v>
      </c>
      <c r="B595" s="1" t="s">
        <v>2250</v>
      </c>
      <c r="C595" s="1" t="s">
        <v>5209</v>
      </c>
      <c r="D595" s="1" t="s">
        <v>5158</v>
      </c>
      <c r="E595" s="145">
        <v>37555</v>
      </c>
      <c r="F595" s="145">
        <v>1</v>
      </c>
      <c r="G595" s="146">
        <v>39814</v>
      </c>
      <c r="H595" s="146">
        <v>40178</v>
      </c>
      <c r="I595" s="145">
        <v>2009</v>
      </c>
      <c r="J595" s="145">
        <v>12</v>
      </c>
      <c r="K595" s="145">
        <v>22</v>
      </c>
      <c r="M595" s="145">
        <v>40</v>
      </c>
      <c r="Y595" s="147">
        <v>22</v>
      </c>
      <c r="Z595" s="147">
        <v>0</v>
      </c>
      <c r="AA595" s="147">
        <v>40</v>
      </c>
      <c r="AB595" s="147">
        <v>0</v>
      </c>
      <c r="AC595" s="147">
        <v>0</v>
      </c>
      <c r="AD595" s="147">
        <v>0</v>
      </c>
      <c r="AE595" s="147">
        <v>0</v>
      </c>
      <c r="AF595" s="147">
        <v>0</v>
      </c>
      <c r="AG595" s="147">
        <v>0</v>
      </c>
      <c r="AH595" s="147">
        <v>0</v>
      </c>
      <c r="AI595" s="147">
        <v>0</v>
      </c>
      <c r="AJ595" s="147">
        <v>0</v>
      </c>
      <c r="AK595" s="147">
        <v>0</v>
      </c>
      <c r="AL595" s="147">
        <v>0</v>
      </c>
      <c r="AM595" s="148">
        <v>24.9</v>
      </c>
      <c r="AN595" s="148"/>
      <c r="AO595" s="148">
        <v>35.200000000000003</v>
      </c>
      <c r="AP595" s="148"/>
      <c r="AQ595" s="148"/>
      <c r="AR595" s="148"/>
      <c r="AS595" s="148"/>
      <c r="AT595" s="148"/>
      <c r="AU595" s="148"/>
      <c r="AV595" s="148"/>
      <c r="AW595" s="148"/>
      <c r="AX595" s="148"/>
      <c r="BA595" s="149">
        <v>24.9</v>
      </c>
      <c r="BB595" s="149">
        <v>0</v>
      </c>
      <c r="BC595" s="149">
        <v>35.200000000000003</v>
      </c>
      <c r="BD595" s="149">
        <v>0</v>
      </c>
      <c r="BE595" s="149">
        <v>0</v>
      </c>
      <c r="BF595" s="149">
        <v>0</v>
      </c>
      <c r="BG595" s="149">
        <v>0</v>
      </c>
      <c r="BH595" s="149">
        <v>0</v>
      </c>
      <c r="BI595" s="149">
        <v>0</v>
      </c>
      <c r="BJ595" s="149">
        <v>0</v>
      </c>
      <c r="BK595" s="149">
        <v>0</v>
      </c>
      <c r="BL595" s="149">
        <v>0</v>
      </c>
      <c r="BM595" s="149">
        <v>0</v>
      </c>
      <c r="BN595" s="149">
        <v>0</v>
      </c>
    </row>
    <row r="596" spans="1:68">
      <c r="A596" s="1" t="s">
        <v>2027</v>
      </c>
      <c r="B596" s="1" t="s">
        <v>2250</v>
      </c>
      <c r="C596" s="1" t="s">
        <v>5209</v>
      </c>
      <c r="D596" s="1" t="s">
        <v>5158</v>
      </c>
      <c r="E596" s="145">
        <v>37556</v>
      </c>
      <c r="F596" s="145" t="s">
        <v>4703</v>
      </c>
      <c r="G596" s="146">
        <v>39814</v>
      </c>
      <c r="H596" s="146">
        <v>40178</v>
      </c>
      <c r="I596" s="145">
        <v>2009</v>
      </c>
      <c r="J596" s="145">
        <v>12</v>
      </c>
      <c r="K596" s="145">
        <v>23</v>
      </c>
      <c r="M596" s="145">
        <v>12</v>
      </c>
      <c r="Y596" s="147">
        <v>23</v>
      </c>
      <c r="Z596" s="147">
        <v>0</v>
      </c>
      <c r="AA596" s="147">
        <v>12</v>
      </c>
      <c r="AB596" s="147">
        <v>0</v>
      </c>
      <c r="AC596" s="147">
        <v>0</v>
      </c>
      <c r="AD596" s="147">
        <v>0</v>
      </c>
      <c r="AE596" s="147">
        <v>0</v>
      </c>
      <c r="AF596" s="147">
        <v>0</v>
      </c>
      <c r="AG596" s="147">
        <v>0</v>
      </c>
      <c r="AH596" s="147">
        <v>0</v>
      </c>
      <c r="AI596" s="147">
        <v>0</v>
      </c>
      <c r="AJ596" s="147">
        <v>0</v>
      </c>
      <c r="AK596" s="147">
        <v>0</v>
      </c>
      <c r="AL596" s="147">
        <v>0</v>
      </c>
      <c r="AM596" s="148">
        <v>23</v>
      </c>
      <c r="AN596" s="148"/>
      <c r="AO596" s="148">
        <v>12</v>
      </c>
      <c r="AP596" s="148"/>
      <c r="AQ596" s="148"/>
      <c r="AR596" s="148"/>
      <c r="AS596" s="148"/>
      <c r="AT596" s="148"/>
      <c r="AU596" s="148"/>
      <c r="AV596" s="148"/>
      <c r="AW596" s="148"/>
      <c r="AX596" s="148"/>
      <c r="BA596" s="149">
        <v>23</v>
      </c>
      <c r="BB596" s="149">
        <v>0</v>
      </c>
      <c r="BC596" s="149">
        <v>12</v>
      </c>
      <c r="BD596" s="149">
        <v>0</v>
      </c>
      <c r="BE596" s="149">
        <v>0</v>
      </c>
      <c r="BF596" s="149">
        <v>0</v>
      </c>
      <c r="BG596" s="149">
        <v>0</v>
      </c>
      <c r="BH596" s="149">
        <v>0</v>
      </c>
      <c r="BI596" s="149">
        <v>0</v>
      </c>
      <c r="BJ596" s="149">
        <v>0</v>
      </c>
      <c r="BK596" s="149">
        <v>0</v>
      </c>
      <c r="BL596" s="149">
        <v>0</v>
      </c>
      <c r="BM596" s="149">
        <v>0</v>
      </c>
      <c r="BN596" s="149">
        <v>0</v>
      </c>
    </row>
    <row r="597" spans="1:68">
      <c r="A597" s="1" t="s">
        <v>3166</v>
      </c>
      <c r="B597" s="1" t="s">
        <v>2250</v>
      </c>
      <c r="C597" s="1" t="s">
        <v>5209</v>
      </c>
      <c r="D597" s="1" t="s">
        <v>5184</v>
      </c>
      <c r="E597" s="145">
        <v>37557</v>
      </c>
      <c r="F597" s="145" t="s">
        <v>5186</v>
      </c>
      <c r="G597" s="146">
        <v>39814</v>
      </c>
      <c r="H597" s="146">
        <v>40178</v>
      </c>
      <c r="I597" s="145">
        <v>2009</v>
      </c>
      <c r="J597" s="145">
        <v>12</v>
      </c>
      <c r="N597" s="145">
        <v>102</v>
      </c>
      <c r="O597" s="1">
        <v>78</v>
      </c>
      <c r="P597" s="1">
        <v>52</v>
      </c>
      <c r="Q597" s="1">
        <v>55</v>
      </c>
      <c r="Y597" s="147">
        <v>0</v>
      </c>
      <c r="Z597" s="147">
        <v>0</v>
      </c>
      <c r="AA597" s="147">
        <v>0</v>
      </c>
      <c r="AB597" s="147">
        <v>102</v>
      </c>
      <c r="AC597" s="147">
        <v>78</v>
      </c>
      <c r="AD597" s="147">
        <v>52</v>
      </c>
      <c r="AE597" s="147">
        <v>55</v>
      </c>
      <c r="AF597" s="147">
        <v>0</v>
      </c>
      <c r="AG597" s="147">
        <v>0</v>
      </c>
      <c r="AH597" s="147">
        <v>0</v>
      </c>
      <c r="AI597" s="147">
        <v>0</v>
      </c>
      <c r="AJ597" s="147">
        <v>0</v>
      </c>
      <c r="AK597" s="147">
        <v>0</v>
      </c>
      <c r="AL597" s="147">
        <v>0</v>
      </c>
      <c r="AM597" s="148"/>
      <c r="AN597" s="148"/>
      <c r="AO597" s="148"/>
      <c r="AP597" s="148">
        <v>78.400000000000006</v>
      </c>
      <c r="AQ597" s="148">
        <v>76.599999999999994</v>
      </c>
      <c r="AR597" s="148">
        <v>50</v>
      </c>
      <c r="AS597" s="148">
        <v>18.899999999999999</v>
      </c>
      <c r="AT597" s="148"/>
      <c r="AU597" s="148"/>
      <c r="AV597" s="148"/>
      <c r="AW597" s="148"/>
      <c r="AX597" s="148"/>
      <c r="BA597" s="149">
        <v>0</v>
      </c>
      <c r="BB597" s="149">
        <v>0</v>
      </c>
      <c r="BC597" s="149">
        <v>0</v>
      </c>
      <c r="BD597" s="149">
        <v>78.400000000000006</v>
      </c>
      <c r="BE597" s="149">
        <v>76.599999999999994</v>
      </c>
      <c r="BF597" s="149">
        <v>50</v>
      </c>
      <c r="BG597" s="149">
        <v>18.899999999999999</v>
      </c>
      <c r="BH597" s="149">
        <v>0</v>
      </c>
      <c r="BI597" s="149">
        <v>0</v>
      </c>
      <c r="BJ597" s="149">
        <v>0</v>
      </c>
      <c r="BK597" s="149">
        <v>0</v>
      </c>
      <c r="BL597" s="149">
        <v>0</v>
      </c>
      <c r="BM597" s="149">
        <v>0</v>
      </c>
      <c r="BN597" s="149">
        <v>0</v>
      </c>
    </row>
    <row r="598" spans="1:68">
      <c r="A598" s="1" t="s">
        <v>2027</v>
      </c>
      <c r="B598" s="1" t="s">
        <v>2250</v>
      </c>
      <c r="C598" s="1" t="s">
        <v>5209</v>
      </c>
      <c r="D598" s="1" t="s">
        <v>5184</v>
      </c>
      <c r="E598" s="145">
        <v>37558</v>
      </c>
      <c r="F598" s="145" t="s">
        <v>5186</v>
      </c>
      <c r="G598" s="146">
        <v>39814</v>
      </c>
      <c r="H598" s="146">
        <v>39933</v>
      </c>
      <c r="I598" s="145">
        <v>2009</v>
      </c>
      <c r="J598" s="145">
        <v>4</v>
      </c>
      <c r="M598" s="145">
        <v>44</v>
      </c>
      <c r="N598" s="145">
        <v>84</v>
      </c>
      <c r="O598" s="153">
        <v>70</v>
      </c>
      <c r="Y598" s="147">
        <v>0</v>
      </c>
      <c r="Z598" s="147">
        <v>0</v>
      </c>
      <c r="AA598" s="147">
        <v>14.666666666666666</v>
      </c>
      <c r="AB598" s="147">
        <v>28</v>
      </c>
      <c r="AC598" s="147">
        <v>23.333333333333332</v>
      </c>
      <c r="AD598" s="147">
        <v>0</v>
      </c>
      <c r="AE598" s="147">
        <v>0</v>
      </c>
      <c r="AF598" s="147">
        <v>0</v>
      </c>
      <c r="AG598" s="147">
        <v>0</v>
      </c>
      <c r="AH598" s="147">
        <v>0</v>
      </c>
      <c r="AI598" s="147">
        <v>0</v>
      </c>
      <c r="AJ598" s="147">
        <v>0</v>
      </c>
      <c r="AK598" s="147">
        <v>0</v>
      </c>
      <c r="AL598" s="147">
        <v>0</v>
      </c>
      <c r="AM598" s="148">
        <v>4.8</v>
      </c>
      <c r="AN598" s="148"/>
      <c r="AO598" s="148">
        <v>33.299999999999997</v>
      </c>
      <c r="AP598" s="148">
        <v>79.5</v>
      </c>
      <c r="AQ598" s="148">
        <v>24.5</v>
      </c>
      <c r="AR598" s="148">
        <v>47.1</v>
      </c>
      <c r="AS598" s="148"/>
      <c r="AT598" s="148"/>
      <c r="AU598" s="148"/>
      <c r="AV598" s="148"/>
      <c r="AW598" s="148"/>
      <c r="AX598" s="148"/>
      <c r="BA598" s="149">
        <v>1.6</v>
      </c>
      <c r="BB598" s="149">
        <v>0</v>
      </c>
      <c r="BC598" s="149">
        <v>11.1</v>
      </c>
      <c r="BD598" s="149">
        <v>26.5</v>
      </c>
      <c r="BE598" s="149">
        <v>8.1666666666666661</v>
      </c>
      <c r="BF598" s="149">
        <v>15.7</v>
      </c>
      <c r="BG598" s="149">
        <v>0</v>
      </c>
      <c r="BH598" s="149">
        <v>0</v>
      </c>
      <c r="BI598" s="149">
        <v>0</v>
      </c>
      <c r="BJ598" s="149">
        <v>0</v>
      </c>
      <c r="BK598" s="149">
        <v>0</v>
      </c>
      <c r="BL598" s="149">
        <v>0</v>
      </c>
      <c r="BM598" s="149">
        <v>0</v>
      </c>
      <c r="BN598" s="149">
        <v>0</v>
      </c>
    </row>
    <row r="599" spans="1:68">
      <c r="A599" s="1" t="s">
        <v>2027</v>
      </c>
      <c r="B599" s="1" t="s">
        <v>2250</v>
      </c>
      <c r="C599" s="1" t="s">
        <v>5209</v>
      </c>
      <c r="D599" s="1" t="s">
        <v>5184</v>
      </c>
      <c r="E599" s="145">
        <v>37558</v>
      </c>
      <c r="F599" s="145" t="s">
        <v>4726</v>
      </c>
      <c r="G599" s="146">
        <v>39934</v>
      </c>
      <c r="H599" s="146">
        <v>40178</v>
      </c>
      <c r="I599" s="145">
        <v>2009</v>
      </c>
      <c r="J599" s="145">
        <v>8</v>
      </c>
      <c r="M599" s="145">
        <v>66</v>
      </c>
      <c r="N599" s="145">
        <v>84</v>
      </c>
      <c r="O599" s="153">
        <v>70</v>
      </c>
      <c r="Y599" s="147">
        <v>0</v>
      </c>
      <c r="Z599" s="147">
        <v>0</v>
      </c>
      <c r="AA599" s="147">
        <v>44</v>
      </c>
      <c r="AB599" s="147">
        <v>56</v>
      </c>
      <c r="AC599" s="147">
        <v>46.666666666666664</v>
      </c>
      <c r="AD599" s="147">
        <v>0</v>
      </c>
      <c r="AE599" s="147">
        <v>0</v>
      </c>
      <c r="AF599" s="147">
        <v>0</v>
      </c>
      <c r="AG599" s="147">
        <v>0</v>
      </c>
      <c r="AH599" s="147">
        <v>0</v>
      </c>
      <c r="AI599" s="147">
        <v>0</v>
      </c>
      <c r="AJ599" s="147">
        <v>0</v>
      </c>
      <c r="AK599" s="147">
        <v>0</v>
      </c>
      <c r="AL599" s="147">
        <v>0</v>
      </c>
      <c r="AM599" s="148">
        <v>4.8</v>
      </c>
      <c r="AN599" s="148"/>
      <c r="AO599" s="148">
        <v>33.299999999999997</v>
      </c>
      <c r="AP599" s="148">
        <v>79.5</v>
      </c>
      <c r="AQ599" s="148">
        <v>24.5</v>
      </c>
      <c r="AR599" s="148">
        <v>47.1</v>
      </c>
      <c r="AS599" s="148"/>
      <c r="AT599" s="148"/>
      <c r="AU599" s="148"/>
      <c r="AV599" s="148"/>
      <c r="AW599" s="148"/>
      <c r="AX599" s="148"/>
      <c r="BA599" s="149">
        <v>3.2</v>
      </c>
      <c r="BB599" s="149">
        <v>0</v>
      </c>
      <c r="BC599" s="149">
        <v>22.2</v>
      </c>
      <c r="BD599" s="149">
        <v>53</v>
      </c>
      <c r="BE599" s="149">
        <v>16.333333333333332</v>
      </c>
      <c r="BF599" s="149">
        <v>31.4</v>
      </c>
      <c r="BG599" s="149">
        <v>0</v>
      </c>
      <c r="BH599" s="149">
        <v>0</v>
      </c>
      <c r="BI599" s="149">
        <v>0</v>
      </c>
      <c r="BJ599" s="149">
        <v>0</v>
      </c>
      <c r="BK599" s="149">
        <v>0</v>
      </c>
      <c r="BL599" s="149">
        <v>0</v>
      </c>
      <c r="BM599" s="149">
        <v>0</v>
      </c>
      <c r="BN599" s="149">
        <v>0</v>
      </c>
      <c r="BO599" s="144">
        <v>22</v>
      </c>
      <c r="BP599" s="144" t="s">
        <v>5187</v>
      </c>
    </row>
    <row r="600" spans="1:68">
      <c r="A600" s="1" t="s">
        <v>3436</v>
      </c>
      <c r="B600" s="1" t="s">
        <v>2250</v>
      </c>
      <c r="C600" s="1" t="s">
        <v>5209</v>
      </c>
      <c r="D600" s="1" t="s">
        <v>5158</v>
      </c>
      <c r="E600" s="145">
        <v>37560</v>
      </c>
      <c r="F600" s="145" t="s">
        <v>4713</v>
      </c>
      <c r="G600" s="146">
        <v>39814</v>
      </c>
      <c r="H600" s="146">
        <v>40178</v>
      </c>
      <c r="I600" s="145">
        <v>2009</v>
      </c>
      <c r="J600" s="145">
        <v>12</v>
      </c>
      <c r="K600" s="145">
        <v>24</v>
      </c>
      <c r="M600" s="145">
        <v>42</v>
      </c>
      <c r="N600" s="145">
        <v>60</v>
      </c>
      <c r="Y600" s="147">
        <v>24</v>
      </c>
      <c r="Z600" s="147">
        <v>0</v>
      </c>
      <c r="AA600" s="147">
        <v>42</v>
      </c>
      <c r="AB600" s="147">
        <v>60</v>
      </c>
      <c r="AC600" s="147">
        <v>0</v>
      </c>
      <c r="AD600" s="147">
        <v>0</v>
      </c>
      <c r="AE600" s="147">
        <v>0</v>
      </c>
      <c r="AF600" s="147">
        <v>0</v>
      </c>
      <c r="AG600" s="147">
        <v>0</v>
      </c>
      <c r="AH600" s="147">
        <v>0</v>
      </c>
      <c r="AI600" s="147">
        <v>0</v>
      </c>
      <c r="AJ600" s="147">
        <v>0</v>
      </c>
      <c r="AK600" s="147">
        <v>0</v>
      </c>
      <c r="AL600" s="147">
        <v>0</v>
      </c>
      <c r="AM600" s="148">
        <v>25.7</v>
      </c>
      <c r="AN600" s="148"/>
      <c r="AO600" s="148">
        <v>38.1</v>
      </c>
      <c r="AP600" s="148">
        <v>60</v>
      </c>
      <c r="AQ600" s="148"/>
      <c r="AR600" s="148"/>
      <c r="AS600" s="148"/>
      <c r="AT600" s="148"/>
      <c r="AU600" s="148"/>
      <c r="AV600" s="148"/>
      <c r="AW600" s="148"/>
      <c r="AX600" s="148"/>
      <c r="BA600" s="149">
        <v>25.7</v>
      </c>
      <c r="BB600" s="149">
        <v>0</v>
      </c>
      <c r="BC600" s="149">
        <v>38.1</v>
      </c>
      <c r="BD600" s="149">
        <v>60</v>
      </c>
      <c r="BE600" s="149">
        <v>0</v>
      </c>
      <c r="BF600" s="149">
        <v>0</v>
      </c>
      <c r="BG600" s="149">
        <v>0</v>
      </c>
      <c r="BH600" s="149">
        <v>0</v>
      </c>
      <c r="BI600" s="149">
        <v>0</v>
      </c>
      <c r="BJ600" s="149">
        <v>0</v>
      </c>
      <c r="BK600" s="149">
        <v>0</v>
      </c>
      <c r="BL600" s="149">
        <v>0</v>
      </c>
      <c r="BM600" s="149">
        <v>0</v>
      </c>
      <c r="BN600" s="149">
        <v>0</v>
      </c>
      <c r="BO600" s="144">
        <v>2</v>
      </c>
      <c r="BP600" s="144" t="s">
        <v>4732</v>
      </c>
    </row>
    <row r="601" spans="1:68">
      <c r="A601" s="1" t="s">
        <v>3583</v>
      </c>
      <c r="B601" s="1" t="s">
        <v>2250</v>
      </c>
      <c r="C601" s="1" t="s">
        <v>5209</v>
      </c>
      <c r="D601" s="1" t="s">
        <v>5184</v>
      </c>
      <c r="E601" s="145">
        <v>37561</v>
      </c>
      <c r="F601" s="145" t="s">
        <v>4733</v>
      </c>
      <c r="G601" s="146">
        <v>39814</v>
      </c>
      <c r="H601" s="146">
        <v>40178</v>
      </c>
      <c r="I601" s="145">
        <v>2009</v>
      </c>
      <c r="J601" s="145">
        <v>12</v>
      </c>
      <c r="N601" s="145">
        <v>145</v>
      </c>
      <c r="O601" s="1">
        <v>160</v>
      </c>
      <c r="P601" s="1">
        <v>60</v>
      </c>
      <c r="Q601" s="1">
        <v>60</v>
      </c>
      <c r="Y601" s="147">
        <v>0</v>
      </c>
      <c r="Z601" s="147">
        <v>0</v>
      </c>
      <c r="AA601" s="147">
        <v>0</v>
      </c>
      <c r="AB601" s="147">
        <v>145</v>
      </c>
      <c r="AC601" s="147">
        <v>160</v>
      </c>
      <c r="AD601" s="147">
        <v>60</v>
      </c>
      <c r="AE601" s="147">
        <v>60</v>
      </c>
      <c r="AF601" s="147">
        <v>0</v>
      </c>
      <c r="AG601" s="147">
        <v>0</v>
      </c>
      <c r="AH601" s="147">
        <v>0</v>
      </c>
      <c r="AI601" s="147">
        <v>0</v>
      </c>
      <c r="AJ601" s="147">
        <v>0</v>
      </c>
      <c r="AK601" s="147">
        <v>0</v>
      </c>
      <c r="AL601" s="147">
        <v>0</v>
      </c>
      <c r="AM601" s="148"/>
      <c r="AN601" s="148"/>
      <c r="AO601" s="148"/>
      <c r="AP601" s="148">
        <v>145</v>
      </c>
      <c r="AQ601" s="1">
        <v>156.6</v>
      </c>
      <c r="AR601" s="1">
        <v>74.8</v>
      </c>
      <c r="AS601" s="156">
        <v>51.8</v>
      </c>
      <c r="AT601" s="148"/>
      <c r="AU601" s="148"/>
      <c r="AV601" s="148"/>
      <c r="AW601" s="148"/>
      <c r="AX601" s="148"/>
      <c r="BA601" s="149">
        <v>0</v>
      </c>
      <c r="BB601" s="149">
        <v>0</v>
      </c>
      <c r="BC601" s="149">
        <v>0</v>
      </c>
      <c r="BD601" s="149">
        <v>145</v>
      </c>
      <c r="BE601" s="149">
        <v>156.6</v>
      </c>
      <c r="BF601" s="149">
        <v>74.8</v>
      </c>
      <c r="BG601" s="149">
        <v>51.8</v>
      </c>
      <c r="BH601" s="149">
        <v>0</v>
      </c>
      <c r="BI601" s="149">
        <v>0</v>
      </c>
      <c r="BJ601" s="149">
        <v>0</v>
      </c>
      <c r="BK601" s="149">
        <v>0</v>
      </c>
      <c r="BL601" s="149">
        <v>0</v>
      </c>
      <c r="BM601" s="149">
        <v>0</v>
      </c>
      <c r="BN601" s="149">
        <v>0</v>
      </c>
    </row>
    <row r="602" spans="1:68">
      <c r="A602" s="1" t="s">
        <v>4287</v>
      </c>
      <c r="B602" s="1" t="s">
        <v>2250</v>
      </c>
      <c r="C602" s="1" t="s">
        <v>5209</v>
      </c>
      <c r="D602" s="1" t="s">
        <v>5158</v>
      </c>
      <c r="E602" s="145">
        <v>37562</v>
      </c>
      <c r="F602" s="145">
        <v>9</v>
      </c>
      <c r="G602" s="146">
        <v>39814</v>
      </c>
      <c r="H602" s="146">
        <v>40178</v>
      </c>
      <c r="I602" s="145">
        <v>2009</v>
      </c>
      <c r="J602" s="145">
        <v>12</v>
      </c>
      <c r="K602" s="145">
        <v>30</v>
      </c>
      <c r="M602" s="145">
        <v>40</v>
      </c>
      <c r="Y602" s="147">
        <v>30</v>
      </c>
      <c r="Z602" s="147">
        <v>0</v>
      </c>
      <c r="AA602" s="147">
        <v>40</v>
      </c>
      <c r="AB602" s="147">
        <v>0</v>
      </c>
      <c r="AC602" s="147">
        <v>0</v>
      </c>
      <c r="AD602" s="147">
        <v>0</v>
      </c>
      <c r="AE602" s="147">
        <v>0</v>
      </c>
      <c r="AF602" s="147">
        <v>0</v>
      </c>
      <c r="AG602" s="147">
        <v>0</v>
      </c>
      <c r="AH602" s="147">
        <v>0</v>
      </c>
      <c r="AI602" s="147">
        <v>0</v>
      </c>
      <c r="AJ602" s="147">
        <v>0</v>
      </c>
      <c r="AK602" s="147">
        <v>0</v>
      </c>
      <c r="AL602" s="147">
        <v>0</v>
      </c>
      <c r="AM602" s="148">
        <v>30.4</v>
      </c>
      <c r="AN602" s="148"/>
      <c r="AO602" s="148">
        <v>39.4</v>
      </c>
      <c r="AP602" s="148"/>
      <c r="AQ602" s="148"/>
      <c r="AR602" s="148"/>
      <c r="AS602" s="148"/>
      <c r="AT602" s="148"/>
      <c r="AU602" s="148"/>
      <c r="AV602" s="148"/>
      <c r="AW602" s="148"/>
      <c r="AX602" s="148"/>
      <c r="BA602" s="149">
        <v>30.4</v>
      </c>
      <c r="BB602" s="149">
        <v>0</v>
      </c>
      <c r="BC602" s="149">
        <v>39.4</v>
      </c>
      <c r="BD602" s="149">
        <v>0</v>
      </c>
      <c r="BE602" s="149">
        <v>0</v>
      </c>
      <c r="BF602" s="149">
        <v>0</v>
      </c>
      <c r="BG602" s="149">
        <v>0</v>
      </c>
      <c r="BH602" s="149">
        <v>0</v>
      </c>
      <c r="BI602" s="149">
        <v>0</v>
      </c>
      <c r="BJ602" s="149">
        <v>0</v>
      </c>
      <c r="BK602" s="149">
        <v>0</v>
      </c>
      <c r="BL602" s="149">
        <v>0</v>
      </c>
      <c r="BM602" s="149">
        <v>0</v>
      </c>
      <c r="BN602" s="149">
        <v>0</v>
      </c>
    </row>
    <row r="603" spans="1:68">
      <c r="A603" s="1" t="s">
        <v>3436</v>
      </c>
      <c r="B603" s="1" t="s">
        <v>2251</v>
      </c>
      <c r="C603" s="1" t="s">
        <v>5209</v>
      </c>
      <c r="D603" s="1" t="s">
        <v>5158</v>
      </c>
      <c r="E603" s="145">
        <v>37563</v>
      </c>
      <c r="F603" s="145">
        <v>1</v>
      </c>
      <c r="G603" s="146">
        <v>39814</v>
      </c>
      <c r="H603" s="146">
        <v>40178</v>
      </c>
      <c r="I603" s="145">
        <v>2009</v>
      </c>
      <c r="J603" s="145">
        <v>12</v>
      </c>
      <c r="M603" s="145">
        <v>104</v>
      </c>
      <c r="Y603" s="147">
        <v>0</v>
      </c>
      <c r="Z603" s="147">
        <v>0</v>
      </c>
      <c r="AA603" s="147">
        <v>104</v>
      </c>
      <c r="AB603" s="147">
        <v>0</v>
      </c>
      <c r="AC603" s="147">
        <v>0</v>
      </c>
      <c r="AD603" s="147">
        <v>0</v>
      </c>
      <c r="AE603" s="147">
        <v>0</v>
      </c>
      <c r="AF603" s="147">
        <v>0</v>
      </c>
      <c r="AG603" s="147">
        <v>0</v>
      </c>
      <c r="AH603" s="147">
        <v>0</v>
      </c>
      <c r="AI603" s="147">
        <v>0</v>
      </c>
      <c r="AJ603" s="147">
        <v>0</v>
      </c>
      <c r="AK603" s="147">
        <v>0</v>
      </c>
      <c r="AL603" s="147">
        <v>0</v>
      </c>
      <c r="AM603" s="148">
        <v>1.3</v>
      </c>
      <c r="AN603" s="148"/>
      <c r="AO603" s="148">
        <v>103.3</v>
      </c>
      <c r="AP603" s="148"/>
      <c r="AQ603" s="148"/>
      <c r="AR603" s="148"/>
      <c r="AS603" s="148"/>
      <c r="AT603" s="148"/>
      <c r="AU603" s="148"/>
      <c r="AV603" s="148"/>
      <c r="AW603" s="148"/>
      <c r="AX603" s="148"/>
      <c r="BA603" s="149">
        <v>1.3</v>
      </c>
      <c r="BB603" s="149">
        <v>0</v>
      </c>
      <c r="BC603" s="149">
        <v>103.3</v>
      </c>
      <c r="BD603" s="149">
        <v>0</v>
      </c>
      <c r="BE603" s="149">
        <v>0</v>
      </c>
      <c r="BF603" s="149">
        <v>0</v>
      </c>
      <c r="BG603" s="149">
        <v>0</v>
      </c>
      <c r="BH603" s="149">
        <v>0</v>
      </c>
      <c r="BI603" s="149">
        <v>0</v>
      </c>
      <c r="BJ603" s="149">
        <v>0</v>
      </c>
      <c r="BK603" s="149">
        <v>0</v>
      </c>
      <c r="BL603" s="149">
        <v>0</v>
      </c>
      <c r="BM603" s="149">
        <v>0</v>
      </c>
      <c r="BN603" s="149">
        <v>0</v>
      </c>
    </row>
    <row r="604" spans="1:68">
      <c r="A604" s="1" t="s">
        <v>2027</v>
      </c>
      <c r="B604" s="1" t="s">
        <v>2250</v>
      </c>
      <c r="C604" s="1" t="s">
        <v>5209</v>
      </c>
      <c r="D604" s="1" t="s">
        <v>5184</v>
      </c>
      <c r="E604" s="145">
        <v>37564</v>
      </c>
      <c r="F604" s="145" t="s">
        <v>5186</v>
      </c>
      <c r="G604" s="146">
        <v>39814</v>
      </c>
      <c r="H604" s="146">
        <v>40178</v>
      </c>
      <c r="I604" s="145">
        <v>2009</v>
      </c>
      <c r="J604" s="145">
        <v>12</v>
      </c>
      <c r="N604" s="145">
        <v>124</v>
      </c>
      <c r="O604" s="1">
        <v>85</v>
      </c>
      <c r="P604" s="1">
        <v>80</v>
      </c>
      <c r="Q604" s="1">
        <v>80</v>
      </c>
      <c r="Y604" s="147">
        <v>0</v>
      </c>
      <c r="Z604" s="147">
        <v>0</v>
      </c>
      <c r="AA604" s="147">
        <v>0</v>
      </c>
      <c r="AB604" s="147">
        <v>124</v>
      </c>
      <c r="AC604" s="147">
        <v>85</v>
      </c>
      <c r="AD604" s="147">
        <v>80</v>
      </c>
      <c r="AE604" s="147">
        <v>80</v>
      </c>
      <c r="AF604" s="147">
        <v>0</v>
      </c>
      <c r="AG604" s="147">
        <v>0</v>
      </c>
      <c r="AH604" s="147">
        <v>0</v>
      </c>
      <c r="AI604" s="147">
        <v>0</v>
      </c>
      <c r="AJ604" s="147">
        <v>0</v>
      </c>
      <c r="AK604" s="147">
        <v>0</v>
      </c>
      <c r="AL604" s="147">
        <v>0</v>
      </c>
      <c r="AM604" s="148"/>
      <c r="AN604" s="148"/>
      <c r="AO604" s="148"/>
      <c r="AP604" s="148">
        <v>124</v>
      </c>
      <c r="AQ604" s="148">
        <v>75.900000000000006</v>
      </c>
      <c r="AR604" s="148">
        <v>86.4</v>
      </c>
      <c r="AS604" s="148">
        <v>80</v>
      </c>
      <c r="AT604" s="148"/>
      <c r="AU604" s="148"/>
      <c r="AV604" s="148"/>
      <c r="AW604" s="148"/>
      <c r="AX604" s="148"/>
      <c r="BA604" s="149">
        <v>0</v>
      </c>
      <c r="BB604" s="149">
        <v>0</v>
      </c>
      <c r="BC604" s="149">
        <v>0</v>
      </c>
      <c r="BD604" s="149">
        <v>124</v>
      </c>
      <c r="BE604" s="149">
        <v>75.900000000000006</v>
      </c>
      <c r="BF604" s="149">
        <v>86.4</v>
      </c>
      <c r="BG604" s="149">
        <v>80</v>
      </c>
      <c r="BH604" s="149">
        <v>0</v>
      </c>
      <c r="BI604" s="149">
        <v>0</v>
      </c>
      <c r="BJ604" s="149">
        <v>0</v>
      </c>
      <c r="BK604" s="149">
        <v>0</v>
      </c>
      <c r="BL604" s="149">
        <v>0</v>
      </c>
      <c r="BM604" s="149">
        <v>0</v>
      </c>
      <c r="BN604" s="149">
        <v>0</v>
      </c>
    </row>
    <row r="605" spans="1:68">
      <c r="A605" s="1" t="s">
        <v>2130</v>
      </c>
      <c r="B605" s="1" t="s">
        <v>2250</v>
      </c>
      <c r="C605" s="1" t="s">
        <v>5209</v>
      </c>
      <c r="D605" s="1" t="s">
        <v>5184</v>
      </c>
      <c r="E605" s="145">
        <v>37565</v>
      </c>
      <c r="F605" s="145" t="s">
        <v>5186</v>
      </c>
      <c r="G605" s="146">
        <v>39814</v>
      </c>
      <c r="H605" s="146">
        <v>40178</v>
      </c>
      <c r="I605" s="145">
        <v>2009</v>
      </c>
      <c r="J605" s="145">
        <v>12</v>
      </c>
      <c r="N605" s="145">
        <v>65</v>
      </c>
      <c r="O605" s="1">
        <v>34</v>
      </c>
      <c r="P605" s="1">
        <v>6</v>
      </c>
      <c r="Y605" s="147">
        <v>0</v>
      </c>
      <c r="Z605" s="147">
        <v>0</v>
      </c>
      <c r="AA605" s="147">
        <v>0</v>
      </c>
      <c r="AB605" s="147">
        <v>65</v>
      </c>
      <c r="AC605" s="147">
        <v>34</v>
      </c>
      <c r="AD605" s="147">
        <v>6</v>
      </c>
      <c r="AE605" s="147">
        <v>0</v>
      </c>
      <c r="AF605" s="147">
        <v>0</v>
      </c>
      <c r="AG605" s="147">
        <v>0</v>
      </c>
      <c r="AH605" s="147">
        <v>0</v>
      </c>
      <c r="AI605" s="147">
        <v>0</v>
      </c>
      <c r="AJ605" s="147">
        <v>0</v>
      </c>
      <c r="AK605" s="147">
        <v>0</v>
      </c>
      <c r="AL605" s="147">
        <v>0</v>
      </c>
      <c r="AM605" s="148"/>
      <c r="AN605" s="148"/>
      <c r="AO605" s="148"/>
      <c r="AP605" s="148">
        <v>60.6</v>
      </c>
      <c r="AQ605" s="148">
        <v>13.5</v>
      </c>
      <c r="AR605" s="148">
        <v>27.5</v>
      </c>
      <c r="AS605" s="148"/>
      <c r="AT605" s="148"/>
      <c r="AU605" s="148"/>
      <c r="AV605" s="148"/>
      <c r="AW605" s="148"/>
      <c r="AX605" s="148"/>
      <c r="BA605" s="149">
        <v>0</v>
      </c>
      <c r="BB605" s="149">
        <v>0</v>
      </c>
      <c r="BC605" s="149">
        <v>0</v>
      </c>
      <c r="BD605" s="149">
        <v>60.6</v>
      </c>
      <c r="BE605" s="149">
        <v>13.5</v>
      </c>
      <c r="BF605" s="149">
        <v>27.5</v>
      </c>
      <c r="BG605" s="149">
        <v>0</v>
      </c>
      <c r="BH605" s="149">
        <v>0</v>
      </c>
      <c r="BI605" s="149">
        <v>0</v>
      </c>
      <c r="BJ605" s="149">
        <v>0</v>
      </c>
      <c r="BK605" s="149">
        <v>0</v>
      </c>
      <c r="BL605" s="149">
        <v>0</v>
      </c>
      <c r="BM605" s="149">
        <v>0</v>
      </c>
      <c r="BN605" s="149">
        <v>0</v>
      </c>
    </row>
    <row r="606" spans="1:68">
      <c r="A606" s="1" t="s">
        <v>3583</v>
      </c>
      <c r="B606" s="1" t="s">
        <v>2250</v>
      </c>
      <c r="C606" s="1" t="s">
        <v>5209</v>
      </c>
      <c r="D606" s="1" t="s">
        <v>5158</v>
      </c>
      <c r="E606" s="145">
        <v>37567</v>
      </c>
      <c r="F606" s="145" t="s">
        <v>4731</v>
      </c>
      <c r="G606" s="146">
        <v>39814</v>
      </c>
      <c r="H606" s="146">
        <v>40178</v>
      </c>
      <c r="I606" s="145">
        <v>2009</v>
      </c>
      <c r="J606" s="145">
        <v>12</v>
      </c>
      <c r="K606" s="145">
        <v>50</v>
      </c>
      <c r="M606" s="145">
        <v>60</v>
      </c>
      <c r="O606" s="151">
        <v>18</v>
      </c>
      <c r="P606" s="1">
        <v>12</v>
      </c>
      <c r="Q606" s="153">
        <v>25</v>
      </c>
      <c r="S606" s="153">
        <v>6</v>
      </c>
      <c r="Y606" s="147">
        <v>50</v>
      </c>
      <c r="Z606" s="147">
        <v>0</v>
      </c>
      <c r="AA606" s="147">
        <v>60</v>
      </c>
      <c r="AB606" s="147">
        <v>0</v>
      </c>
      <c r="AC606" s="147">
        <v>18</v>
      </c>
      <c r="AD606" s="147">
        <v>12</v>
      </c>
      <c r="AE606" s="147">
        <v>25</v>
      </c>
      <c r="AF606" s="147">
        <v>0</v>
      </c>
      <c r="AG606" s="147">
        <v>6</v>
      </c>
      <c r="AH606" s="147">
        <v>0</v>
      </c>
      <c r="AI606" s="147">
        <v>0</v>
      </c>
      <c r="AJ606" s="147">
        <v>0</v>
      </c>
      <c r="AK606" s="147">
        <v>0</v>
      </c>
      <c r="AL606" s="147">
        <v>0</v>
      </c>
      <c r="AM606" s="148">
        <v>62</v>
      </c>
      <c r="AN606" s="148"/>
      <c r="AO606" s="148">
        <v>42.4</v>
      </c>
      <c r="AP606" s="148"/>
      <c r="AQ606" s="148">
        <v>5.9</v>
      </c>
      <c r="AR606" s="148">
        <v>8</v>
      </c>
      <c r="AS606" s="148">
        <v>5.3</v>
      </c>
      <c r="AT606" s="148"/>
      <c r="AU606" s="148">
        <v>6</v>
      </c>
      <c r="AV606" s="148"/>
      <c r="AW606" s="148"/>
      <c r="AX606" s="148"/>
      <c r="BA606" s="149">
        <v>62</v>
      </c>
      <c r="BB606" s="149">
        <v>0</v>
      </c>
      <c r="BC606" s="149">
        <v>42.4</v>
      </c>
      <c r="BD606" s="149">
        <v>0</v>
      </c>
      <c r="BE606" s="149">
        <v>5.9</v>
      </c>
      <c r="BF606" s="149">
        <v>8</v>
      </c>
      <c r="BG606" s="149">
        <v>5.3</v>
      </c>
      <c r="BH606" s="149">
        <v>0</v>
      </c>
      <c r="BI606" s="149">
        <v>6</v>
      </c>
      <c r="BJ606" s="149">
        <v>0</v>
      </c>
      <c r="BK606" s="149">
        <v>0</v>
      </c>
      <c r="BL606" s="149">
        <v>0</v>
      </c>
      <c r="BM606" s="149">
        <v>0</v>
      </c>
      <c r="BN606" s="149">
        <v>0</v>
      </c>
    </row>
    <row r="607" spans="1:68">
      <c r="A607" s="1" t="s">
        <v>4287</v>
      </c>
      <c r="B607" s="1" t="s">
        <v>2250</v>
      </c>
      <c r="C607" s="1" t="s">
        <v>5209</v>
      </c>
      <c r="D607" s="1" t="s">
        <v>5184</v>
      </c>
      <c r="E607" s="145">
        <v>37568</v>
      </c>
      <c r="F607" s="145" t="s">
        <v>5186</v>
      </c>
      <c r="G607" s="146">
        <v>39814</v>
      </c>
      <c r="H607" s="146">
        <v>40178</v>
      </c>
      <c r="I607" s="145">
        <v>2009</v>
      </c>
      <c r="J607" s="145">
        <v>12</v>
      </c>
      <c r="K607" s="145">
        <v>28</v>
      </c>
      <c r="M607" s="145">
        <v>34</v>
      </c>
      <c r="N607" s="145">
        <v>49</v>
      </c>
      <c r="O607" s="155">
        <v>35</v>
      </c>
      <c r="P607" s="155">
        <v>30</v>
      </c>
      <c r="Y607" s="147">
        <v>28</v>
      </c>
      <c r="Z607" s="147">
        <v>0</v>
      </c>
      <c r="AA607" s="147">
        <v>34</v>
      </c>
      <c r="AB607" s="147">
        <v>49</v>
      </c>
      <c r="AC607" s="147">
        <v>35</v>
      </c>
      <c r="AD607" s="147">
        <v>30</v>
      </c>
      <c r="AE607" s="147">
        <v>0</v>
      </c>
      <c r="AF607" s="147">
        <v>0</v>
      </c>
      <c r="AG607" s="147">
        <v>0</v>
      </c>
      <c r="AH607" s="147">
        <v>0</v>
      </c>
      <c r="AI607" s="147">
        <v>0</v>
      </c>
      <c r="AJ607" s="147">
        <v>0</v>
      </c>
      <c r="AK607" s="147">
        <v>0</v>
      </c>
      <c r="AL607" s="147">
        <v>0</v>
      </c>
      <c r="AM607" s="148">
        <v>29.9</v>
      </c>
      <c r="AN607" s="148"/>
      <c r="AO607" s="148">
        <v>31.8</v>
      </c>
      <c r="AP607" s="148">
        <v>49</v>
      </c>
      <c r="AQ607" s="148">
        <v>24.3</v>
      </c>
      <c r="AR607" s="148">
        <v>37</v>
      </c>
      <c r="AS607" s="148"/>
      <c r="AT607" s="148"/>
      <c r="AU607" s="148"/>
      <c r="AV607" s="148"/>
      <c r="AW607" s="148"/>
      <c r="AX607" s="148"/>
      <c r="BA607" s="149">
        <v>29.9</v>
      </c>
      <c r="BB607" s="149">
        <v>0</v>
      </c>
      <c r="BC607" s="149">
        <v>31.8</v>
      </c>
      <c r="BD607" s="149">
        <v>49</v>
      </c>
      <c r="BE607" s="149">
        <v>24.3</v>
      </c>
      <c r="BF607" s="149">
        <v>37</v>
      </c>
      <c r="BG607" s="149">
        <v>0</v>
      </c>
      <c r="BH607" s="149">
        <v>0</v>
      </c>
      <c r="BI607" s="149">
        <v>0</v>
      </c>
      <c r="BJ607" s="149">
        <v>0</v>
      </c>
      <c r="BK607" s="149">
        <v>0</v>
      </c>
      <c r="BL607" s="149">
        <v>0</v>
      </c>
      <c r="BM607" s="149">
        <v>0</v>
      </c>
      <c r="BN607" s="149">
        <v>0</v>
      </c>
    </row>
    <row r="608" spans="1:68">
      <c r="A608" s="1" t="s">
        <v>4287</v>
      </c>
      <c r="B608" s="1" t="s">
        <v>2250</v>
      </c>
      <c r="C608" s="1" t="s">
        <v>5209</v>
      </c>
      <c r="D608" s="1" t="s">
        <v>5158</v>
      </c>
      <c r="E608" s="145">
        <v>37569</v>
      </c>
      <c r="F608" s="145" t="s">
        <v>4706</v>
      </c>
      <c r="G608" s="146">
        <v>39814</v>
      </c>
      <c r="H608" s="146">
        <v>40178</v>
      </c>
      <c r="I608" s="145">
        <v>2009</v>
      </c>
      <c r="J608" s="145">
        <v>12</v>
      </c>
      <c r="K608" s="145">
        <v>34</v>
      </c>
      <c r="M608" s="145">
        <v>64</v>
      </c>
      <c r="Y608" s="147">
        <v>34</v>
      </c>
      <c r="Z608" s="147">
        <v>0</v>
      </c>
      <c r="AA608" s="147">
        <v>64</v>
      </c>
      <c r="AB608" s="147">
        <v>0</v>
      </c>
      <c r="AC608" s="147">
        <v>0</v>
      </c>
      <c r="AD608" s="147">
        <v>0</v>
      </c>
      <c r="AE608" s="147">
        <v>0</v>
      </c>
      <c r="AF608" s="147">
        <v>0</v>
      </c>
      <c r="AG608" s="147">
        <v>0</v>
      </c>
      <c r="AH608" s="147">
        <v>0</v>
      </c>
      <c r="AI608" s="147">
        <v>0</v>
      </c>
      <c r="AJ608" s="147">
        <v>0</v>
      </c>
      <c r="AK608" s="147">
        <v>0</v>
      </c>
      <c r="AL608" s="147">
        <v>0</v>
      </c>
      <c r="AM608" s="148">
        <v>39.5</v>
      </c>
      <c r="AN608" s="148"/>
      <c r="AO608" s="148">
        <v>55.1</v>
      </c>
      <c r="AP608" s="148"/>
      <c r="AQ608" s="148"/>
      <c r="AR608" s="148"/>
      <c r="AS608" s="148"/>
      <c r="AT608" s="148"/>
      <c r="AU608" s="148"/>
      <c r="AV608" s="148"/>
      <c r="AW608" s="148"/>
      <c r="AX608" s="148"/>
      <c r="BA608" s="149">
        <v>39.5</v>
      </c>
      <c r="BB608" s="149">
        <v>0</v>
      </c>
      <c r="BC608" s="149">
        <v>55.1</v>
      </c>
      <c r="BD608" s="149">
        <v>0</v>
      </c>
      <c r="BE608" s="149">
        <v>0</v>
      </c>
      <c r="BF608" s="149">
        <v>0</v>
      </c>
      <c r="BG608" s="149">
        <v>0</v>
      </c>
      <c r="BH608" s="149">
        <v>0</v>
      </c>
      <c r="BI608" s="149">
        <v>0</v>
      </c>
      <c r="BJ608" s="149">
        <v>0</v>
      </c>
      <c r="BK608" s="149">
        <v>0</v>
      </c>
      <c r="BL608" s="149">
        <v>0</v>
      </c>
      <c r="BM608" s="149">
        <v>0</v>
      </c>
      <c r="BN608" s="149">
        <v>0</v>
      </c>
    </row>
    <row r="609" spans="1:69">
      <c r="A609" s="1" t="s">
        <v>3583</v>
      </c>
      <c r="B609" s="1" t="s">
        <v>2250</v>
      </c>
      <c r="C609" s="1" t="s">
        <v>5209</v>
      </c>
      <c r="D609" s="1" t="s">
        <v>5158</v>
      </c>
      <c r="E609" s="145">
        <v>37570</v>
      </c>
      <c r="F609" s="145" t="s">
        <v>5160</v>
      </c>
      <c r="G609" s="146">
        <v>39814</v>
      </c>
      <c r="H609" s="146">
        <v>40178</v>
      </c>
      <c r="I609" s="145">
        <v>2009</v>
      </c>
      <c r="J609" s="145">
        <v>12</v>
      </c>
      <c r="K609" s="145">
        <v>23</v>
      </c>
      <c r="M609" s="145">
        <v>32</v>
      </c>
      <c r="Y609" s="147">
        <v>23</v>
      </c>
      <c r="Z609" s="147">
        <v>0</v>
      </c>
      <c r="AA609" s="147">
        <v>32</v>
      </c>
      <c r="AB609" s="147">
        <v>0</v>
      </c>
      <c r="AC609" s="147">
        <v>0</v>
      </c>
      <c r="AD609" s="147">
        <v>0</v>
      </c>
      <c r="AE609" s="147">
        <v>0</v>
      </c>
      <c r="AF609" s="147">
        <v>0</v>
      </c>
      <c r="AG609" s="147">
        <v>0</v>
      </c>
      <c r="AH609" s="147">
        <v>0</v>
      </c>
      <c r="AI609" s="147">
        <v>0</v>
      </c>
      <c r="AJ609" s="147">
        <v>0</v>
      </c>
      <c r="AK609" s="147">
        <v>0</v>
      </c>
      <c r="AL609" s="147">
        <v>0</v>
      </c>
      <c r="AM609" s="148">
        <v>23.2</v>
      </c>
      <c r="AN609" s="148"/>
      <c r="AO609" s="148">
        <v>33.299999999999997</v>
      </c>
      <c r="AP609" s="148"/>
      <c r="AQ609" s="148"/>
      <c r="AR609" s="148"/>
      <c r="AS609" s="148"/>
      <c r="AT609" s="148"/>
      <c r="AU609" s="148"/>
      <c r="AV609" s="148"/>
      <c r="AW609" s="148"/>
      <c r="AX609" s="148"/>
      <c r="BA609" s="149">
        <v>23.2</v>
      </c>
      <c r="BB609" s="149">
        <v>0</v>
      </c>
      <c r="BC609" s="149">
        <v>33.299999999999997</v>
      </c>
      <c r="BD609" s="149">
        <v>0</v>
      </c>
      <c r="BE609" s="149">
        <v>0</v>
      </c>
      <c r="BF609" s="149">
        <v>0</v>
      </c>
      <c r="BG609" s="149">
        <v>0</v>
      </c>
      <c r="BH609" s="149">
        <v>0</v>
      </c>
      <c r="BI609" s="149">
        <v>0</v>
      </c>
      <c r="BJ609" s="149">
        <v>0</v>
      </c>
      <c r="BK609" s="149">
        <v>0</v>
      </c>
      <c r="BL609" s="149">
        <v>0</v>
      </c>
      <c r="BM609" s="149">
        <v>0</v>
      </c>
      <c r="BN609" s="149">
        <v>0</v>
      </c>
    </row>
    <row r="610" spans="1:69">
      <c r="A610" s="1" t="s">
        <v>4287</v>
      </c>
      <c r="B610" s="1" t="s">
        <v>2250</v>
      </c>
      <c r="C610" s="1" t="s">
        <v>5209</v>
      </c>
      <c r="D610" s="1" t="s">
        <v>5158</v>
      </c>
      <c r="E610" s="145">
        <v>37571</v>
      </c>
      <c r="F610" s="145" t="s">
        <v>5160</v>
      </c>
      <c r="G610" s="146">
        <v>39814</v>
      </c>
      <c r="H610" s="146">
        <v>40178</v>
      </c>
      <c r="I610" s="145">
        <v>2009</v>
      </c>
      <c r="J610" s="145">
        <v>12</v>
      </c>
      <c r="K610" s="145">
        <v>26</v>
      </c>
      <c r="M610" s="145">
        <v>40</v>
      </c>
      <c r="Y610" s="147">
        <v>26</v>
      </c>
      <c r="Z610" s="147">
        <v>0</v>
      </c>
      <c r="AA610" s="147">
        <v>40</v>
      </c>
      <c r="AB610" s="147">
        <v>0</v>
      </c>
      <c r="AC610" s="147">
        <v>0</v>
      </c>
      <c r="AD610" s="147">
        <v>0</v>
      </c>
      <c r="AE610" s="147">
        <v>0</v>
      </c>
      <c r="AF610" s="147">
        <v>0</v>
      </c>
      <c r="AG610" s="147">
        <v>0</v>
      </c>
      <c r="AH610" s="147">
        <v>0</v>
      </c>
      <c r="AI610" s="147">
        <v>0</v>
      </c>
      <c r="AJ610" s="147">
        <v>0</v>
      </c>
      <c r="AK610" s="147">
        <v>0</v>
      </c>
      <c r="AL610" s="147">
        <v>0</v>
      </c>
      <c r="AM610" s="148">
        <v>23.4</v>
      </c>
      <c r="AN610" s="148"/>
      <c r="AO610" s="148">
        <v>39.9</v>
      </c>
      <c r="AP610" s="148"/>
      <c r="AQ610" s="148"/>
      <c r="AR610" s="148"/>
      <c r="AS610" s="148"/>
      <c r="AT610" s="148"/>
      <c r="AU610" s="148"/>
      <c r="AV610" s="148"/>
      <c r="AW610" s="148"/>
      <c r="AX610" s="148"/>
      <c r="BA610" s="149">
        <v>23.4</v>
      </c>
      <c r="BB610" s="149">
        <v>0</v>
      </c>
      <c r="BC610" s="149">
        <v>39.9</v>
      </c>
      <c r="BD610" s="149">
        <v>0</v>
      </c>
      <c r="BE610" s="149">
        <v>0</v>
      </c>
      <c r="BF610" s="149">
        <v>0</v>
      </c>
      <c r="BG610" s="149">
        <v>0</v>
      </c>
      <c r="BH610" s="149">
        <v>0</v>
      </c>
      <c r="BI610" s="149">
        <v>0</v>
      </c>
      <c r="BJ610" s="149">
        <v>0</v>
      </c>
      <c r="BK610" s="149">
        <v>0</v>
      </c>
      <c r="BL610" s="149">
        <v>0</v>
      </c>
      <c r="BM610" s="149">
        <v>0</v>
      </c>
      <c r="BN610" s="149">
        <v>0</v>
      </c>
    </row>
    <row r="611" spans="1:69">
      <c r="A611" s="1" t="s">
        <v>3166</v>
      </c>
      <c r="B611" s="1" t="s">
        <v>2250</v>
      </c>
      <c r="C611" s="1" t="s">
        <v>5209</v>
      </c>
      <c r="D611" s="1" t="s">
        <v>5184</v>
      </c>
      <c r="E611" s="145">
        <v>37572</v>
      </c>
      <c r="F611" s="145" t="s">
        <v>5186</v>
      </c>
      <c r="G611" s="146">
        <v>39814</v>
      </c>
      <c r="H611" s="146">
        <v>40178</v>
      </c>
      <c r="I611" s="145">
        <v>2009</v>
      </c>
      <c r="J611" s="145">
        <v>12</v>
      </c>
      <c r="N611" s="145">
        <v>80</v>
      </c>
      <c r="O611" s="1">
        <v>43</v>
      </c>
      <c r="P611" s="1">
        <v>22</v>
      </c>
      <c r="Y611" s="147">
        <v>0</v>
      </c>
      <c r="Z611" s="147">
        <v>0</v>
      </c>
      <c r="AA611" s="147">
        <v>0</v>
      </c>
      <c r="AB611" s="147">
        <v>80</v>
      </c>
      <c r="AC611" s="147">
        <v>43</v>
      </c>
      <c r="AD611" s="147">
        <v>22</v>
      </c>
      <c r="AE611" s="147">
        <v>0</v>
      </c>
      <c r="AF611" s="147">
        <v>0</v>
      </c>
      <c r="AG611" s="147">
        <v>0</v>
      </c>
      <c r="AH611" s="147">
        <v>0</v>
      </c>
      <c r="AI611" s="147">
        <v>0</v>
      </c>
      <c r="AJ611" s="147">
        <v>0</v>
      </c>
      <c r="AK611" s="147">
        <v>0</v>
      </c>
      <c r="AL611" s="147">
        <v>0</v>
      </c>
      <c r="AM611" s="148"/>
      <c r="AN611" s="148"/>
      <c r="AO611" s="148"/>
      <c r="AP611" s="148">
        <v>80</v>
      </c>
      <c r="AQ611" s="148">
        <v>29.9</v>
      </c>
      <c r="AR611" s="148">
        <v>36.4</v>
      </c>
      <c r="AS611" s="148"/>
      <c r="AT611" s="148"/>
      <c r="AU611" s="148"/>
      <c r="AV611" s="148"/>
      <c r="AW611" s="148"/>
      <c r="AX611" s="148"/>
      <c r="BA611" s="149">
        <v>0</v>
      </c>
      <c r="BB611" s="149">
        <v>0</v>
      </c>
      <c r="BC611" s="149">
        <v>0</v>
      </c>
      <c r="BD611" s="149">
        <v>80</v>
      </c>
      <c r="BE611" s="149">
        <v>29.9</v>
      </c>
      <c r="BF611" s="149">
        <v>36.4</v>
      </c>
      <c r="BG611" s="149">
        <v>0</v>
      </c>
      <c r="BH611" s="149">
        <v>0</v>
      </c>
      <c r="BI611" s="149">
        <v>0</v>
      </c>
      <c r="BJ611" s="149">
        <v>0</v>
      </c>
      <c r="BK611" s="149">
        <v>0</v>
      </c>
      <c r="BL611" s="149">
        <v>0</v>
      </c>
      <c r="BM611" s="149">
        <v>0</v>
      </c>
      <c r="BN611" s="149">
        <v>0</v>
      </c>
    </row>
    <row r="612" spans="1:69">
      <c r="A612" s="1" t="s">
        <v>4617</v>
      </c>
      <c r="B612" s="1" t="s">
        <v>2250</v>
      </c>
      <c r="C612" s="1" t="s">
        <v>5209</v>
      </c>
      <c r="D612" s="1" t="s">
        <v>5158</v>
      </c>
      <c r="E612" s="145">
        <v>37573</v>
      </c>
      <c r="F612" s="145" t="s">
        <v>4734</v>
      </c>
      <c r="G612" s="146">
        <v>39814</v>
      </c>
      <c r="H612" s="146">
        <v>40025</v>
      </c>
      <c r="I612" s="145">
        <v>2009</v>
      </c>
      <c r="J612" s="145">
        <v>7</v>
      </c>
      <c r="K612" s="145">
        <v>42</v>
      </c>
      <c r="M612" s="145">
        <v>53</v>
      </c>
      <c r="N612" s="145">
        <v>120</v>
      </c>
      <c r="O612" s="155">
        <v>80</v>
      </c>
      <c r="P612" s="155">
        <v>45</v>
      </c>
      <c r="Y612" s="147">
        <v>24.5</v>
      </c>
      <c r="Z612" s="147">
        <v>0</v>
      </c>
      <c r="AA612" s="147">
        <v>30.916666666666668</v>
      </c>
      <c r="AB612" s="147">
        <v>70</v>
      </c>
      <c r="AC612" s="147">
        <v>46.666666666666664</v>
      </c>
      <c r="AD612" s="147">
        <v>26.25</v>
      </c>
      <c r="AE612" s="147">
        <v>0</v>
      </c>
      <c r="AF612" s="147">
        <v>0</v>
      </c>
      <c r="AG612" s="147">
        <v>0</v>
      </c>
      <c r="AH612" s="147">
        <v>0</v>
      </c>
      <c r="AI612" s="147">
        <v>0</v>
      </c>
      <c r="AJ612" s="147">
        <v>0</v>
      </c>
      <c r="AK612" s="147">
        <v>0</v>
      </c>
      <c r="AL612" s="147">
        <v>0</v>
      </c>
      <c r="AM612" s="148">
        <v>43.4</v>
      </c>
      <c r="AN612" s="148"/>
      <c r="AO612" s="148">
        <v>50.9</v>
      </c>
      <c r="AP612" s="148">
        <v>120</v>
      </c>
      <c r="AQ612" s="148">
        <v>50.5</v>
      </c>
      <c r="AR612" s="148">
        <v>77.099999999999994</v>
      </c>
      <c r="AS612" s="148"/>
      <c r="AT612" s="148"/>
      <c r="AU612" s="148"/>
      <c r="AV612" s="148"/>
      <c r="AW612" s="148"/>
      <c r="AX612" s="148"/>
      <c r="BA612" s="149">
        <v>25.316666666666666</v>
      </c>
      <c r="BB612" s="149">
        <v>0</v>
      </c>
      <c r="BC612" s="149">
        <v>29.691666666666666</v>
      </c>
      <c r="BD612" s="149">
        <v>70</v>
      </c>
      <c r="BE612" s="149">
        <v>29.458333333333332</v>
      </c>
      <c r="BF612" s="149">
        <v>44.975000000000001</v>
      </c>
      <c r="BG612" s="149">
        <v>0</v>
      </c>
      <c r="BH612" s="149">
        <v>0</v>
      </c>
      <c r="BI612" s="149">
        <v>0</v>
      </c>
      <c r="BJ612" s="149">
        <v>0</v>
      </c>
      <c r="BK612" s="149">
        <v>0</v>
      </c>
      <c r="BL612" s="149">
        <v>0</v>
      </c>
      <c r="BM612" s="149">
        <v>0</v>
      </c>
      <c r="BN612" s="149">
        <v>0</v>
      </c>
    </row>
    <row r="613" spans="1:69">
      <c r="A613" s="1" t="s">
        <v>4617</v>
      </c>
      <c r="B613" s="1" t="s">
        <v>2250</v>
      </c>
      <c r="C613" s="1" t="s">
        <v>5209</v>
      </c>
      <c r="D613" s="1" t="s">
        <v>5158</v>
      </c>
      <c r="E613" s="145">
        <v>37573</v>
      </c>
      <c r="F613" s="145" t="s">
        <v>5195</v>
      </c>
      <c r="G613" s="146">
        <v>40026</v>
      </c>
      <c r="H613" s="146">
        <v>40178</v>
      </c>
      <c r="I613" s="145">
        <v>2009</v>
      </c>
      <c r="J613" s="145">
        <v>5</v>
      </c>
      <c r="K613" s="151">
        <v>42</v>
      </c>
      <c r="M613" s="158">
        <v>53</v>
      </c>
      <c r="N613" s="153">
        <v>120</v>
      </c>
      <c r="O613" s="145">
        <v>65</v>
      </c>
      <c r="P613" s="153">
        <v>45</v>
      </c>
      <c r="Y613" s="147">
        <v>17.5</v>
      </c>
      <c r="Z613" s="147">
        <v>0</v>
      </c>
      <c r="AA613" s="147">
        <v>22.083333333333332</v>
      </c>
      <c r="AB613" s="147">
        <v>50</v>
      </c>
      <c r="AC613" s="147">
        <v>27.083333333333332</v>
      </c>
      <c r="AD613" s="147">
        <v>18.75</v>
      </c>
      <c r="AE613" s="147">
        <v>0</v>
      </c>
      <c r="AF613" s="147">
        <v>0</v>
      </c>
      <c r="AG613" s="147">
        <v>0</v>
      </c>
      <c r="AH613" s="147">
        <v>0</v>
      </c>
      <c r="AI613" s="147">
        <v>0</v>
      </c>
      <c r="AJ613" s="147">
        <v>0</v>
      </c>
      <c r="AK613" s="147">
        <v>0</v>
      </c>
      <c r="AL613" s="147">
        <v>0</v>
      </c>
      <c r="AM613" s="152">
        <v>43.4</v>
      </c>
      <c r="AN613" s="1"/>
      <c r="AO613" s="152">
        <v>50.9</v>
      </c>
      <c r="AP613" s="1">
        <v>120</v>
      </c>
      <c r="AQ613" s="1">
        <v>50.5</v>
      </c>
      <c r="AR613" s="1">
        <v>77.099999999999994</v>
      </c>
      <c r="AS613" s="1"/>
      <c r="AT613" s="1"/>
      <c r="AU613" s="1"/>
      <c r="AV613" s="1"/>
      <c r="AW613" s="1"/>
      <c r="AX613" s="1"/>
      <c r="BA613" s="149">
        <v>18.083333333333332</v>
      </c>
      <c r="BB613" s="149">
        <v>0</v>
      </c>
      <c r="BC613" s="149">
        <v>21.208333333333332</v>
      </c>
      <c r="BD613" s="149">
        <v>50</v>
      </c>
      <c r="BE613" s="149">
        <v>21.041666666666668</v>
      </c>
      <c r="BF613" s="149">
        <v>32.125</v>
      </c>
      <c r="BG613" s="149">
        <v>0</v>
      </c>
      <c r="BH613" s="149">
        <v>0</v>
      </c>
      <c r="BI613" s="149">
        <v>0</v>
      </c>
      <c r="BJ613" s="149">
        <v>0</v>
      </c>
      <c r="BK613" s="149">
        <v>0</v>
      </c>
      <c r="BL613" s="149">
        <v>0</v>
      </c>
      <c r="BM613" s="149">
        <v>0</v>
      </c>
      <c r="BN613" s="149">
        <v>0</v>
      </c>
      <c r="BQ613" s="1" t="s">
        <v>5202</v>
      </c>
    </row>
    <row r="614" spans="1:69">
      <c r="A614" s="1" t="s">
        <v>2130</v>
      </c>
      <c r="B614" s="1" t="s">
        <v>2250</v>
      </c>
      <c r="C614" s="1" t="s">
        <v>5209</v>
      </c>
      <c r="D614" s="1" t="s">
        <v>5158</v>
      </c>
      <c r="E614" s="145">
        <v>37574</v>
      </c>
      <c r="F614" s="145">
        <v>1</v>
      </c>
      <c r="G614" s="146">
        <v>39814</v>
      </c>
      <c r="H614" s="146">
        <v>40178</v>
      </c>
      <c r="I614" s="145">
        <v>2009</v>
      </c>
      <c r="J614" s="145">
        <v>12</v>
      </c>
      <c r="M614" s="145">
        <v>22</v>
      </c>
      <c r="N614" s="145">
        <v>22</v>
      </c>
      <c r="Y614" s="147">
        <v>0</v>
      </c>
      <c r="Z614" s="147">
        <v>0</v>
      </c>
      <c r="AA614" s="147">
        <v>22</v>
      </c>
      <c r="AB614" s="147">
        <v>22</v>
      </c>
      <c r="AC614" s="147">
        <v>0</v>
      </c>
      <c r="AD614" s="147">
        <v>0</v>
      </c>
      <c r="AE614" s="147">
        <v>0</v>
      </c>
      <c r="AF614" s="147">
        <v>0</v>
      </c>
      <c r="AG614" s="147">
        <v>0</v>
      </c>
      <c r="AH614" s="147">
        <v>0</v>
      </c>
      <c r="AI614" s="147">
        <v>0</v>
      </c>
      <c r="AJ614" s="147">
        <v>0</v>
      </c>
      <c r="AK614" s="147">
        <v>0</v>
      </c>
      <c r="AL614" s="147">
        <v>0</v>
      </c>
      <c r="AM614" s="148">
        <v>1.7</v>
      </c>
      <c r="AN614" s="148"/>
      <c r="AO614" s="148">
        <v>18.7</v>
      </c>
      <c r="AP614" s="148">
        <v>22</v>
      </c>
      <c r="AQ614" s="148"/>
      <c r="AR614" s="148"/>
      <c r="AS614" s="148"/>
      <c r="AT614" s="148"/>
      <c r="AU614" s="148"/>
      <c r="AV614" s="148"/>
      <c r="AW614" s="148"/>
      <c r="AX614" s="148"/>
      <c r="BA614" s="149">
        <v>1.7</v>
      </c>
      <c r="BB614" s="149">
        <v>0</v>
      </c>
      <c r="BC614" s="149">
        <v>18.7</v>
      </c>
      <c r="BD614" s="149">
        <v>22</v>
      </c>
      <c r="BE614" s="149">
        <v>0</v>
      </c>
      <c r="BF614" s="149">
        <v>0</v>
      </c>
      <c r="BG614" s="149">
        <v>0</v>
      </c>
      <c r="BH614" s="149">
        <v>0</v>
      </c>
      <c r="BI614" s="149">
        <v>0</v>
      </c>
      <c r="BJ614" s="149">
        <v>0</v>
      </c>
      <c r="BK614" s="149">
        <v>0</v>
      </c>
      <c r="BL614" s="149">
        <v>0</v>
      </c>
      <c r="BM614" s="149">
        <v>0</v>
      </c>
      <c r="BN614" s="149">
        <v>0</v>
      </c>
    </row>
    <row r="615" spans="1:69">
      <c r="A615" s="1" t="s">
        <v>2130</v>
      </c>
      <c r="B615" s="1" t="s">
        <v>2250</v>
      </c>
      <c r="C615" s="1" t="s">
        <v>5209</v>
      </c>
      <c r="D615" s="1" t="s">
        <v>5158</v>
      </c>
      <c r="E615" s="145">
        <v>37575</v>
      </c>
      <c r="F615" s="145" t="s">
        <v>5160</v>
      </c>
      <c r="G615" s="146">
        <v>39814</v>
      </c>
      <c r="H615" s="146">
        <v>40178</v>
      </c>
      <c r="I615" s="145">
        <v>2009</v>
      </c>
      <c r="J615" s="145">
        <v>12</v>
      </c>
      <c r="K615" s="145">
        <v>23</v>
      </c>
      <c r="M615" s="145">
        <v>60</v>
      </c>
      <c r="Y615" s="147">
        <v>23</v>
      </c>
      <c r="Z615" s="147">
        <v>0</v>
      </c>
      <c r="AA615" s="147">
        <v>60</v>
      </c>
      <c r="AB615" s="147">
        <v>0</v>
      </c>
      <c r="AC615" s="147">
        <v>0</v>
      </c>
      <c r="AD615" s="147">
        <v>0</v>
      </c>
      <c r="AE615" s="147">
        <v>0</v>
      </c>
      <c r="AF615" s="147">
        <v>0</v>
      </c>
      <c r="AG615" s="147">
        <v>0</v>
      </c>
      <c r="AH615" s="147">
        <v>0</v>
      </c>
      <c r="AI615" s="147">
        <v>0</v>
      </c>
      <c r="AJ615" s="147">
        <v>0</v>
      </c>
      <c r="AK615" s="147">
        <v>0</v>
      </c>
      <c r="AL615" s="147">
        <v>0</v>
      </c>
      <c r="AM615" s="148">
        <v>27</v>
      </c>
      <c r="AN615" s="148"/>
      <c r="AO615" s="148">
        <v>55.6</v>
      </c>
      <c r="AP615" s="148"/>
      <c r="AQ615" s="148"/>
      <c r="AR615" s="148"/>
      <c r="AS615" s="148"/>
      <c r="AT615" s="148"/>
      <c r="AU615" s="148"/>
      <c r="AV615" s="148"/>
      <c r="AW615" s="148"/>
      <c r="AX615" s="148"/>
      <c r="BA615" s="149">
        <v>27</v>
      </c>
      <c r="BB615" s="149">
        <v>0</v>
      </c>
      <c r="BC615" s="149">
        <v>55.6</v>
      </c>
      <c r="BD615" s="149">
        <v>0</v>
      </c>
      <c r="BE615" s="149">
        <v>0</v>
      </c>
      <c r="BF615" s="149">
        <v>0</v>
      </c>
      <c r="BG615" s="149">
        <v>0</v>
      </c>
      <c r="BH615" s="149">
        <v>0</v>
      </c>
      <c r="BI615" s="149">
        <v>0</v>
      </c>
      <c r="BJ615" s="149">
        <v>0</v>
      </c>
      <c r="BK615" s="149">
        <v>0</v>
      </c>
      <c r="BL615" s="149">
        <v>0</v>
      </c>
      <c r="BM615" s="149">
        <v>0</v>
      </c>
      <c r="BN615" s="149">
        <v>0</v>
      </c>
      <c r="BO615" s="144">
        <v>2</v>
      </c>
      <c r="BP615" s="144" t="s">
        <v>4735</v>
      </c>
    </row>
    <row r="616" spans="1:69">
      <c r="A616" s="1" t="s">
        <v>3166</v>
      </c>
      <c r="B616" s="1" t="s">
        <v>2250</v>
      </c>
      <c r="C616" s="1" t="s">
        <v>5209</v>
      </c>
      <c r="D616" s="1" t="s">
        <v>5158</v>
      </c>
      <c r="E616" s="145">
        <v>37576</v>
      </c>
      <c r="F616" s="145">
        <v>2</v>
      </c>
      <c r="G616" s="146">
        <v>39814</v>
      </c>
      <c r="H616" s="146">
        <v>40178</v>
      </c>
      <c r="I616" s="145">
        <v>2009</v>
      </c>
      <c r="J616" s="145">
        <v>12</v>
      </c>
      <c r="K616" s="145">
        <v>36</v>
      </c>
      <c r="M616" s="145">
        <v>48</v>
      </c>
      <c r="Y616" s="147">
        <v>36</v>
      </c>
      <c r="Z616" s="147">
        <v>0</v>
      </c>
      <c r="AA616" s="147">
        <v>48</v>
      </c>
      <c r="AB616" s="147">
        <v>0</v>
      </c>
      <c r="AC616" s="147">
        <v>0</v>
      </c>
      <c r="AD616" s="147">
        <v>0</v>
      </c>
      <c r="AE616" s="147">
        <v>0</v>
      </c>
      <c r="AF616" s="147">
        <v>0</v>
      </c>
      <c r="AG616" s="147">
        <v>0</v>
      </c>
      <c r="AH616" s="147">
        <v>0</v>
      </c>
      <c r="AI616" s="147">
        <v>0</v>
      </c>
      <c r="AJ616" s="147">
        <v>0</v>
      </c>
      <c r="AK616" s="147">
        <v>0</v>
      </c>
      <c r="AL616" s="147">
        <v>0</v>
      </c>
      <c r="AM616" s="148">
        <v>36</v>
      </c>
      <c r="AN616" s="148"/>
      <c r="AO616" s="148">
        <v>54</v>
      </c>
      <c r="AP616" s="148"/>
      <c r="AQ616" s="148"/>
      <c r="AR616" s="148"/>
      <c r="AS616" s="148"/>
      <c r="AT616" s="148"/>
      <c r="AU616" s="148"/>
      <c r="AV616" s="148"/>
      <c r="AW616" s="148"/>
      <c r="AX616" s="148"/>
      <c r="BA616" s="149">
        <v>36</v>
      </c>
      <c r="BB616" s="149">
        <v>0</v>
      </c>
      <c r="BC616" s="149">
        <v>54</v>
      </c>
      <c r="BD616" s="149">
        <v>0</v>
      </c>
      <c r="BE616" s="149">
        <v>0</v>
      </c>
      <c r="BF616" s="149">
        <v>0</v>
      </c>
      <c r="BG616" s="149">
        <v>0</v>
      </c>
      <c r="BH616" s="149">
        <v>0</v>
      </c>
      <c r="BI616" s="149">
        <v>0</v>
      </c>
      <c r="BJ616" s="149">
        <v>0</v>
      </c>
      <c r="BK616" s="149">
        <v>0</v>
      </c>
      <c r="BL616" s="149">
        <v>0</v>
      </c>
      <c r="BM616" s="149">
        <v>0</v>
      </c>
      <c r="BN616" s="149">
        <v>0</v>
      </c>
      <c r="BQ616" s="1" t="s">
        <v>4736</v>
      </c>
    </row>
    <row r="617" spans="1:69">
      <c r="A617" s="1" t="s">
        <v>2130</v>
      </c>
      <c r="B617" s="1" t="s">
        <v>2250</v>
      </c>
      <c r="C617" s="1" t="s">
        <v>5209</v>
      </c>
      <c r="D617" s="1" t="s">
        <v>5184</v>
      </c>
      <c r="E617" s="145">
        <v>37577</v>
      </c>
      <c r="F617" s="145" t="s">
        <v>5186</v>
      </c>
      <c r="G617" s="146">
        <v>39814</v>
      </c>
      <c r="H617" s="146">
        <v>40178</v>
      </c>
      <c r="I617" s="145">
        <v>2009</v>
      </c>
      <c r="J617" s="145">
        <v>12</v>
      </c>
      <c r="N617" s="145">
        <v>60</v>
      </c>
      <c r="O617" s="1">
        <v>107</v>
      </c>
      <c r="P617" s="1">
        <v>43</v>
      </c>
      <c r="Q617" s="1">
        <v>60</v>
      </c>
      <c r="Y617" s="147">
        <v>0</v>
      </c>
      <c r="Z617" s="147">
        <v>0</v>
      </c>
      <c r="AA617" s="147">
        <v>0</v>
      </c>
      <c r="AB617" s="147">
        <v>60</v>
      </c>
      <c r="AC617" s="147">
        <v>107</v>
      </c>
      <c r="AD617" s="147">
        <v>43</v>
      </c>
      <c r="AE617" s="147">
        <v>60</v>
      </c>
      <c r="AF617" s="147">
        <v>0</v>
      </c>
      <c r="AG617" s="147">
        <v>0</v>
      </c>
      <c r="AH617" s="147">
        <v>0</v>
      </c>
      <c r="AI617" s="147">
        <v>0</v>
      </c>
      <c r="AJ617" s="147">
        <v>0</v>
      </c>
      <c r="AK617" s="147">
        <v>0</v>
      </c>
      <c r="AL617" s="147">
        <v>0</v>
      </c>
      <c r="AM617" s="148"/>
      <c r="AN617" s="148"/>
      <c r="AO617" s="148"/>
      <c r="AP617" s="148">
        <v>60</v>
      </c>
      <c r="AQ617" s="148">
        <v>56.6</v>
      </c>
      <c r="AR617" s="148">
        <v>70.099999999999994</v>
      </c>
      <c r="AS617" s="148">
        <v>60</v>
      </c>
      <c r="AT617" s="148"/>
      <c r="AU617" s="148"/>
      <c r="AV617" s="148"/>
      <c r="AW617" s="148"/>
      <c r="AX617" s="148"/>
      <c r="BA617" s="149">
        <v>0</v>
      </c>
      <c r="BB617" s="149">
        <v>0</v>
      </c>
      <c r="BC617" s="149">
        <v>0</v>
      </c>
      <c r="BD617" s="149">
        <v>60</v>
      </c>
      <c r="BE617" s="149">
        <v>56.6</v>
      </c>
      <c r="BF617" s="149">
        <v>70.099999999999994</v>
      </c>
      <c r="BG617" s="149">
        <v>60</v>
      </c>
      <c r="BH617" s="149">
        <v>0</v>
      </c>
      <c r="BI617" s="149">
        <v>0</v>
      </c>
      <c r="BJ617" s="149">
        <v>0</v>
      </c>
      <c r="BK617" s="149">
        <v>0</v>
      </c>
      <c r="BL617" s="149">
        <v>0</v>
      </c>
      <c r="BM617" s="149">
        <v>0</v>
      </c>
      <c r="BN617" s="149">
        <v>0</v>
      </c>
    </row>
    <row r="618" spans="1:69">
      <c r="A618" s="1" t="s">
        <v>2130</v>
      </c>
      <c r="B618" s="1" t="s">
        <v>2250</v>
      </c>
      <c r="C618" s="1" t="s">
        <v>5209</v>
      </c>
      <c r="D618" s="1" t="s">
        <v>5158</v>
      </c>
      <c r="E618" s="145">
        <v>37578</v>
      </c>
      <c r="F618" s="145" t="s">
        <v>5174</v>
      </c>
      <c r="G618" s="146">
        <v>39814</v>
      </c>
      <c r="H618" s="146">
        <v>40178</v>
      </c>
      <c r="I618" s="145">
        <v>2009</v>
      </c>
      <c r="J618" s="145">
        <v>12</v>
      </c>
      <c r="K618" s="155">
        <v>41</v>
      </c>
      <c r="M618" s="153">
        <v>98</v>
      </c>
      <c r="N618" s="153">
        <v>40</v>
      </c>
      <c r="O618" s="153">
        <v>18</v>
      </c>
      <c r="P618" s="153">
        <v>12</v>
      </c>
      <c r="Y618" s="147">
        <v>41</v>
      </c>
      <c r="Z618" s="147">
        <v>0</v>
      </c>
      <c r="AA618" s="147">
        <v>98</v>
      </c>
      <c r="AB618" s="147">
        <v>40</v>
      </c>
      <c r="AC618" s="147">
        <v>18</v>
      </c>
      <c r="AD618" s="147">
        <v>12</v>
      </c>
      <c r="AE618" s="147">
        <v>0</v>
      </c>
      <c r="AF618" s="147">
        <v>0</v>
      </c>
      <c r="AG618" s="147">
        <v>0</v>
      </c>
      <c r="AH618" s="147">
        <v>0</v>
      </c>
      <c r="AI618" s="147">
        <v>0</v>
      </c>
      <c r="AJ618" s="147">
        <v>0</v>
      </c>
      <c r="AK618" s="147">
        <v>0</v>
      </c>
      <c r="AL618" s="147">
        <v>0</v>
      </c>
      <c r="AM618" s="148">
        <v>41</v>
      </c>
      <c r="AN618" s="148"/>
      <c r="AO618" s="148">
        <v>98</v>
      </c>
      <c r="AP618" s="148">
        <v>40</v>
      </c>
      <c r="AQ618" s="148">
        <v>18</v>
      </c>
      <c r="AR618" s="148">
        <v>12</v>
      </c>
      <c r="AS618" s="148"/>
      <c r="AT618" s="148"/>
      <c r="AU618" s="148"/>
      <c r="AV618" s="148"/>
      <c r="AW618" s="148"/>
      <c r="AX618" s="148"/>
      <c r="BA618" s="149">
        <v>41</v>
      </c>
      <c r="BB618" s="149">
        <v>0</v>
      </c>
      <c r="BC618" s="149">
        <v>98</v>
      </c>
      <c r="BD618" s="149">
        <v>40</v>
      </c>
      <c r="BE618" s="149">
        <v>18</v>
      </c>
      <c r="BF618" s="149">
        <v>12</v>
      </c>
      <c r="BG618" s="149">
        <v>0</v>
      </c>
      <c r="BH618" s="149">
        <v>0</v>
      </c>
      <c r="BI618" s="149">
        <v>0</v>
      </c>
      <c r="BJ618" s="149">
        <v>0</v>
      </c>
      <c r="BK618" s="149">
        <v>0</v>
      </c>
      <c r="BL618" s="149">
        <v>0</v>
      </c>
      <c r="BM618" s="149">
        <v>0</v>
      </c>
      <c r="BN618" s="149">
        <v>0</v>
      </c>
      <c r="BQ618" s="1" t="s">
        <v>4737</v>
      </c>
    </row>
    <row r="619" spans="1:69">
      <c r="A619" s="1" t="s">
        <v>2939</v>
      </c>
      <c r="B619" s="1" t="s">
        <v>2250</v>
      </c>
      <c r="C619" s="1" t="s">
        <v>5209</v>
      </c>
      <c r="D619" s="1" t="s">
        <v>5184</v>
      </c>
      <c r="E619" s="145">
        <v>37579</v>
      </c>
      <c r="F619" s="145" t="s">
        <v>5186</v>
      </c>
      <c r="G619" s="146">
        <v>39814</v>
      </c>
      <c r="H619" s="146">
        <v>40178</v>
      </c>
      <c r="I619" s="145">
        <v>2009</v>
      </c>
      <c r="J619" s="145">
        <v>12</v>
      </c>
      <c r="N619" s="145">
        <v>66</v>
      </c>
      <c r="O619" s="1">
        <v>32</v>
      </c>
      <c r="P619" s="1">
        <v>43</v>
      </c>
      <c r="Y619" s="147">
        <v>0</v>
      </c>
      <c r="Z619" s="147">
        <v>0</v>
      </c>
      <c r="AA619" s="147">
        <v>0</v>
      </c>
      <c r="AB619" s="147">
        <v>66</v>
      </c>
      <c r="AC619" s="147">
        <v>32</v>
      </c>
      <c r="AD619" s="147">
        <v>43</v>
      </c>
      <c r="AE619" s="147">
        <v>0</v>
      </c>
      <c r="AF619" s="147">
        <v>0</v>
      </c>
      <c r="AG619" s="147">
        <v>0</v>
      </c>
      <c r="AH619" s="147">
        <v>0</v>
      </c>
      <c r="AI619" s="147">
        <v>0</v>
      </c>
      <c r="AJ619" s="147">
        <v>0</v>
      </c>
      <c r="AK619" s="147">
        <v>0</v>
      </c>
      <c r="AL619" s="147">
        <v>0</v>
      </c>
      <c r="AM619" s="148"/>
      <c r="AN619" s="148"/>
      <c r="AO619" s="148"/>
      <c r="AP619" s="148">
        <v>66</v>
      </c>
      <c r="AQ619" s="148">
        <v>30.7</v>
      </c>
      <c r="AR619" s="148">
        <v>45.9</v>
      </c>
      <c r="AS619" s="148"/>
      <c r="AT619" s="148"/>
      <c r="AU619" s="148"/>
      <c r="AV619" s="148"/>
      <c r="AW619" s="148"/>
      <c r="AX619" s="148"/>
      <c r="BA619" s="149">
        <v>0</v>
      </c>
      <c r="BB619" s="149">
        <v>0</v>
      </c>
      <c r="BC619" s="149">
        <v>0</v>
      </c>
      <c r="BD619" s="149">
        <v>66</v>
      </c>
      <c r="BE619" s="149">
        <v>30.7</v>
      </c>
      <c r="BF619" s="149">
        <v>45.9</v>
      </c>
      <c r="BG619" s="149">
        <v>0</v>
      </c>
      <c r="BH619" s="149">
        <v>0</v>
      </c>
      <c r="BI619" s="149">
        <v>0</v>
      </c>
      <c r="BJ619" s="149">
        <v>0</v>
      </c>
      <c r="BK619" s="149">
        <v>0</v>
      </c>
      <c r="BL619" s="149">
        <v>0</v>
      </c>
      <c r="BM619" s="149">
        <v>0</v>
      </c>
      <c r="BN619" s="149">
        <v>0</v>
      </c>
    </row>
    <row r="620" spans="1:69">
      <c r="A620" s="1" t="s">
        <v>2939</v>
      </c>
      <c r="B620" s="1" t="s">
        <v>2250</v>
      </c>
      <c r="C620" s="1" t="s">
        <v>5209</v>
      </c>
      <c r="D620" s="1" t="s">
        <v>5158</v>
      </c>
      <c r="E620" s="145">
        <v>37580</v>
      </c>
      <c r="F620" s="145">
        <v>1</v>
      </c>
      <c r="G620" s="146">
        <v>39814</v>
      </c>
      <c r="H620" s="146">
        <v>40178</v>
      </c>
      <c r="I620" s="145">
        <v>2009</v>
      </c>
      <c r="J620" s="145">
        <v>12</v>
      </c>
      <c r="K620" s="145">
        <v>45</v>
      </c>
      <c r="M620" s="145">
        <v>40</v>
      </c>
      <c r="Y620" s="147">
        <v>45</v>
      </c>
      <c r="Z620" s="147">
        <v>0</v>
      </c>
      <c r="AA620" s="147">
        <v>40</v>
      </c>
      <c r="AB620" s="147">
        <v>0</v>
      </c>
      <c r="AC620" s="147">
        <v>0</v>
      </c>
      <c r="AD620" s="147">
        <v>0</v>
      </c>
      <c r="AE620" s="147">
        <v>0</v>
      </c>
      <c r="AF620" s="147">
        <v>0</v>
      </c>
      <c r="AG620" s="147">
        <v>0</v>
      </c>
      <c r="AH620" s="147">
        <v>0</v>
      </c>
      <c r="AI620" s="147">
        <v>0</v>
      </c>
      <c r="AJ620" s="147">
        <v>0</v>
      </c>
      <c r="AK620" s="147">
        <v>0</v>
      </c>
      <c r="AL620" s="147">
        <v>0</v>
      </c>
      <c r="AM620" s="148">
        <v>26.4</v>
      </c>
      <c r="AN620" s="148"/>
      <c r="AO620" s="148">
        <v>35.200000000000003</v>
      </c>
      <c r="AP620" s="148"/>
      <c r="AQ620" s="148"/>
      <c r="AR620" s="148"/>
      <c r="AS620" s="148"/>
      <c r="AT620" s="148"/>
      <c r="AU620" s="148"/>
      <c r="AV620" s="148"/>
      <c r="AW620" s="148"/>
      <c r="AX620" s="148"/>
      <c r="BA620" s="149">
        <v>26.4</v>
      </c>
      <c r="BB620" s="149">
        <v>0</v>
      </c>
      <c r="BC620" s="149">
        <v>35.200000000000003</v>
      </c>
      <c r="BD620" s="149">
        <v>0</v>
      </c>
      <c r="BE620" s="149">
        <v>0</v>
      </c>
      <c r="BF620" s="149">
        <v>0</v>
      </c>
      <c r="BG620" s="149">
        <v>0</v>
      </c>
      <c r="BH620" s="149">
        <v>0</v>
      </c>
      <c r="BI620" s="149">
        <v>0</v>
      </c>
      <c r="BJ620" s="149">
        <v>0</v>
      </c>
      <c r="BK620" s="149">
        <v>0</v>
      </c>
      <c r="BL620" s="149">
        <v>0</v>
      </c>
      <c r="BM620" s="149">
        <v>0</v>
      </c>
      <c r="BN620" s="149">
        <v>0</v>
      </c>
    </row>
    <row r="621" spans="1:69">
      <c r="A621" s="1" t="s">
        <v>2130</v>
      </c>
      <c r="B621" s="1" t="s">
        <v>2250</v>
      </c>
      <c r="C621" s="1" t="s">
        <v>5209</v>
      </c>
      <c r="D621" s="1" t="s">
        <v>5158</v>
      </c>
      <c r="E621" s="145">
        <v>37582</v>
      </c>
      <c r="F621" s="145">
        <v>1</v>
      </c>
      <c r="G621" s="146">
        <v>39814</v>
      </c>
      <c r="H621" s="146">
        <v>40178</v>
      </c>
      <c r="I621" s="145">
        <v>2009</v>
      </c>
      <c r="J621" s="145">
        <v>12</v>
      </c>
      <c r="M621" s="145">
        <v>21</v>
      </c>
      <c r="N621" s="145">
        <v>40</v>
      </c>
      <c r="Y621" s="147">
        <v>0</v>
      </c>
      <c r="Z621" s="147">
        <v>0</v>
      </c>
      <c r="AA621" s="147">
        <v>21</v>
      </c>
      <c r="AB621" s="147">
        <v>40</v>
      </c>
      <c r="AC621" s="147">
        <v>0</v>
      </c>
      <c r="AD621" s="147">
        <v>0</v>
      </c>
      <c r="AE621" s="147">
        <v>0</v>
      </c>
      <c r="AF621" s="147">
        <v>0</v>
      </c>
      <c r="AG621" s="147">
        <v>0</v>
      </c>
      <c r="AH621" s="147">
        <v>0</v>
      </c>
      <c r="AI621" s="147">
        <v>0</v>
      </c>
      <c r="AJ621" s="147">
        <v>0</v>
      </c>
      <c r="AK621" s="147">
        <v>0</v>
      </c>
      <c r="AL621" s="147">
        <v>0</v>
      </c>
      <c r="AM621" s="148">
        <v>1</v>
      </c>
      <c r="AN621" s="148"/>
      <c r="AO621" s="148">
        <v>20.7</v>
      </c>
      <c r="AP621" s="148">
        <v>39.200000000000003</v>
      </c>
      <c r="AQ621" s="148"/>
      <c r="AR621" s="148"/>
      <c r="AS621" s="148"/>
      <c r="AT621" s="148"/>
      <c r="AU621" s="148"/>
      <c r="AV621" s="148"/>
      <c r="AW621" s="148"/>
      <c r="AX621" s="148"/>
      <c r="BA621" s="149">
        <v>1</v>
      </c>
      <c r="BB621" s="149">
        <v>0</v>
      </c>
      <c r="BC621" s="149">
        <v>20.7</v>
      </c>
      <c r="BD621" s="149">
        <v>39.200000000000003</v>
      </c>
      <c r="BE621" s="149">
        <v>0</v>
      </c>
      <c r="BF621" s="149">
        <v>0</v>
      </c>
      <c r="BG621" s="149">
        <v>0</v>
      </c>
      <c r="BH621" s="149">
        <v>0</v>
      </c>
      <c r="BI621" s="149">
        <v>0</v>
      </c>
      <c r="BJ621" s="149">
        <v>0</v>
      </c>
      <c r="BK621" s="149">
        <v>0</v>
      </c>
      <c r="BL621" s="149">
        <v>0</v>
      </c>
      <c r="BM621" s="149">
        <v>0</v>
      </c>
      <c r="BN621" s="149">
        <v>0</v>
      </c>
    </row>
    <row r="622" spans="1:69">
      <c r="A622" s="1" t="s">
        <v>3436</v>
      </c>
      <c r="B622" s="1" t="s">
        <v>2250</v>
      </c>
      <c r="C622" s="1" t="s">
        <v>5209</v>
      </c>
      <c r="D622" s="1" t="s">
        <v>5184</v>
      </c>
      <c r="E622" s="145">
        <v>37583</v>
      </c>
      <c r="F622" s="145" t="s">
        <v>4738</v>
      </c>
      <c r="G622" s="146">
        <v>39814</v>
      </c>
      <c r="H622" s="146">
        <v>40178</v>
      </c>
      <c r="I622" s="145">
        <v>2009</v>
      </c>
      <c r="J622" s="145">
        <v>12</v>
      </c>
      <c r="N622" s="145">
        <v>44</v>
      </c>
      <c r="O622" s="1">
        <v>58</v>
      </c>
      <c r="P622" s="1">
        <v>40</v>
      </c>
      <c r="Q622" s="1">
        <v>44</v>
      </c>
      <c r="T622" s="1">
        <v>10</v>
      </c>
      <c r="V622" s="1">
        <v>20</v>
      </c>
      <c r="Y622" s="147">
        <v>0</v>
      </c>
      <c r="Z622" s="147">
        <v>0</v>
      </c>
      <c r="AA622" s="147">
        <v>0</v>
      </c>
      <c r="AB622" s="147">
        <v>44</v>
      </c>
      <c r="AC622" s="147">
        <v>58</v>
      </c>
      <c r="AD622" s="147">
        <v>40</v>
      </c>
      <c r="AE622" s="147">
        <v>44</v>
      </c>
      <c r="AF622" s="147">
        <v>0</v>
      </c>
      <c r="AG622" s="147">
        <v>0</v>
      </c>
      <c r="AH622" s="147">
        <v>10</v>
      </c>
      <c r="AI622" s="147">
        <v>0</v>
      </c>
      <c r="AJ622" s="147">
        <v>20</v>
      </c>
      <c r="AK622" s="147">
        <v>0</v>
      </c>
      <c r="AL622" s="147">
        <v>0</v>
      </c>
      <c r="AM622" s="148"/>
      <c r="AN622" s="148"/>
      <c r="AO622" s="148"/>
      <c r="AP622" s="148">
        <v>44</v>
      </c>
      <c r="AQ622" s="148">
        <v>53</v>
      </c>
      <c r="AR622" s="148">
        <v>33.1</v>
      </c>
      <c r="AS622" s="148">
        <v>27.9</v>
      </c>
      <c r="AT622" s="148"/>
      <c r="AU622" s="148"/>
      <c r="AV622" s="148">
        <v>10</v>
      </c>
      <c r="AW622" s="148"/>
      <c r="AX622" s="148">
        <v>20</v>
      </c>
      <c r="BA622" s="149">
        <v>0</v>
      </c>
      <c r="BB622" s="149">
        <v>0</v>
      </c>
      <c r="BC622" s="149">
        <v>0</v>
      </c>
      <c r="BD622" s="149">
        <v>44</v>
      </c>
      <c r="BE622" s="149">
        <v>53</v>
      </c>
      <c r="BF622" s="149">
        <v>33.1</v>
      </c>
      <c r="BG622" s="149">
        <v>27.9</v>
      </c>
      <c r="BH622" s="149">
        <v>0</v>
      </c>
      <c r="BI622" s="149">
        <v>0</v>
      </c>
      <c r="BJ622" s="149">
        <v>10</v>
      </c>
      <c r="BK622" s="149">
        <v>0</v>
      </c>
      <c r="BL622" s="149">
        <v>20</v>
      </c>
      <c r="BM622" s="149">
        <v>0</v>
      </c>
      <c r="BN622" s="149">
        <v>0</v>
      </c>
    </row>
    <row r="623" spans="1:69">
      <c r="A623" s="1" t="s">
        <v>3166</v>
      </c>
      <c r="B623" s="1" t="s">
        <v>2250</v>
      </c>
      <c r="C623" s="1" t="s">
        <v>5209</v>
      </c>
      <c r="D623" s="1" t="s">
        <v>5158</v>
      </c>
      <c r="E623" s="145">
        <v>37584</v>
      </c>
      <c r="F623" s="145">
        <v>1</v>
      </c>
      <c r="G623" s="146">
        <v>39814</v>
      </c>
      <c r="H623" s="146">
        <v>40178</v>
      </c>
      <c r="I623" s="145">
        <v>2009</v>
      </c>
      <c r="J623" s="145">
        <v>12</v>
      </c>
      <c r="M623" s="145">
        <v>34</v>
      </c>
      <c r="N623" s="145">
        <v>54</v>
      </c>
      <c r="Y623" s="147">
        <v>0</v>
      </c>
      <c r="Z623" s="147">
        <v>0</v>
      </c>
      <c r="AA623" s="147">
        <v>34</v>
      </c>
      <c r="AB623" s="147">
        <v>54</v>
      </c>
      <c r="AC623" s="147">
        <v>0</v>
      </c>
      <c r="AD623" s="147">
        <v>0</v>
      </c>
      <c r="AE623" s="147">
        <v>0</v>
      </c>
      <c r="AF623" s="147">
        <v>0</v>
      </c>
      <c r="AG623" s="147">
        <v>0</v>
      </c>
      <c r="AH623" s="147">
        <v>0</v>
      </c>
      <c r="AI623" s="147">
        <v>0</v>
      </c>
      <c r="AJ623" s="147">
        <v>0</v>
      </c>
      <c r="AK623" s="147">
        <v>0</v>
      </c>
      <c r="AL623" s="147">
        <v>0</v>
      </c>
      <c r="AM623" s="148">
        <v>0.9</v>
      </c>
      <c r="AN623" s="148"/>
      <c r="AO623" s="148">
        <v>30.3</v>
      </c>
      <c r="AP623" s="148">
        <v>54</v>
      </c>
      <c r="AQ623" s="148"/>
      <c r="AR623" s="148"/>
      <c r="AS623" s="148"/>
      <c r="AT623" s="148"/>
      <c r="AU623" s="148"/>
      <c r="AV623" s="148"/>
      <c r="AW623" s="148"/>
      <c r="AX623" s="148"/>
      <c r="BA623" s="149">
        <v>0.9</v>
      </c>
      <c r="BB623" s="149">
        <v>0</v>
      </c>
      <c r="BC623" s="149">
        <v>30.3</v>
      </c>
      <c r="BD623" s="149">
        <v>54</v>
      </c>
      <c r="BE623" s="149">
        <v>0</v>
      </c>
      <c r="BF623" s="149">
        <v>0</v>
      </c>
      <c r="BG623" s="149">
        <v>0</v>
      </c>
      <c r="BH623" s="149">
        <v>0</v>
      </c>
      <c r="BI623" s="149">
        <v>0</v>
      </c>
      <c r="BJ623" s="149">
        <v>0</v>
      </c>
      <c r="BK623" s="149">
        <v>0</v>
      </c>
      <c r="BL623" s="149">
        <v>0</v>
      </c>
      <c r="BM623" s="149">
        <v>0</v>
      </c>
      <c r="BN623" s="149">
        <v>0</v>
      </c>
    </row>
    <row r="624" spans="1:69">
      <c r="A624" s="1" t="s">
        <v>4617</v>
      </c>
      <c r="B624" s="1" t="s">
        <v>2250</v>
      </c>
      <c r="C624" s="1" t="s">
        <v>5209</v>
      </c>
      <c r="D624" s="1" t="s">
        <v>5158</v>
      </c>
      <c r="E624" s="145">
        <v>37585</v>
      </c>
      <c r="F624" s="145">
        <v>1</v>
      </c>
      <c r="G624" s="146">
        <v>39814</v>
      </c>
      <c r="H624" s="146">
        <v>40178</v>
      </c>
      <c r="I624" s="145">
        <v>2009</v>
      </c>
      <c r="J624" s="145">
        <v>12</v>
      </c>
      <c r="K624" s="145">
        <v>44</v>
      </c>
      <c r="M624" s="145">
        <v>66</v>
      </c>
      <c r="Y624" s="147">
        <v>44</v>
      </c>
      <c r="Z624" s="147">
        <v>0</v>
      </c>
      <c r="AA624" s="147">
        <v>66</v>
      </c>
      <c r="AB624" s="147">
        <v>0</v>
      </c>
      <c r="AC624" s="147">
        <v>0</v>
      </c>
      <c r="AD624" s="147">
        <v>0</v>
      </c>
      <c r="AE624" s="147">
        <v>0</v>
      </c>
      <c r="AF624" s="147">
        <v>0</v>
      </c>
      <c r="AG624" s="147">
        <v>0</v>
      </c>
      <c r="AH624" s="147">
        <v>0</v>
      </c>
      <c r="AI624" s="147">
        <v>0</v>
      </c>
      <c r="AJ624" s="147">
        <v>0</v>
      </c>
      <c r="AK624" s="147">
        <v>0</v>
      </c>
      <c r="AL624" s="147">
        <v>0</v>
      </c>
      <c r="AM624" s="148">
        <v>43.3</v>
      </c>
      <c r="AN624" s="148"/>
      <c r="AO624" s="148">
        <v>69.3</v>
      </c>
      <c r="AP624" s="148"/>
      <c r="AQ624" s="148"/>
      <c r="AR624" s="148"/>
      <c r="AS624" s="148"/>
      <c r="AT624" s="148"/>
      <c r="AU624" s="148"/>
      <c r="AV624" s="148"/>
      <c r="AW624" s="148"/>
      <c r="AX624" s="148"/>
      <c r="BA624" s="149">
        <v>43.3</v>
      </c>
      <c r="BB624" s="149">
        <v>0</v>
      </c>
      <c r="BC624" s="149">
        <v>69.3</v>
      </c>
      <c r="BD624" s="149">
        <v>0</v>
      </c>
      <c r="BE624" s="149">
        <v>0</v>
      </c>
      <c r="BF624" s="149">
        <v>0</v>
      </c>
      <c r="BG624" s="149">
        <v>0</v>
      </c>
      <c r="BH624" s="149">
        <v>0</v>
      </c>
      <c r="BI624" s="149">
        <v>0</v>
      </c>
      <c r="BJ624" s="149">
        <v>0</v>
      </c>
      <c r="BK624" s="149">
        <v>0</v>
      </c>
      <c r="BL624" s="149">
        <v>0</v>
      </c>
      <c r="BM624" s="149">
        <v>0</v>
      </c>
      <c r="BN624" s="149">
        <v>0</v>
      </c>
    </row>
    <row r="625" spans="1:69">
      <c r="A625" s="1" t="s">
        <v>4617</v>
      </c>
      <c r="B625" s="1" t="s">
        <v>2250</v>
      </c>
      <c r="C625" s="1" t="s">
        <v>5209</v>
      </c>
      <c r="D625" s="1" t="s">
        <v>5158</v>
      </c>
      <c r="E625" s="145">
        <v>37587</v>
      </c>
      <c r="F625" s="145" t="s">
        <v>5185</v>
      </c>
      <c r="G625" s="146">
        <v>39814</v>
      </c>
      <c r="H625" s="146">
        <v>40025</v>
      </c>
      <c r="I625" s="145">
        <v>2009</v>
      </c>
      <c r="J625" s="145">
        <v>7</v>
      </c>
      <c r="M625" s="145">
        <v>40</v>
      </c>
      <c r="N625" s="145">
        <v>60</v>
      </c>
      <c r="O625" s="153">
        <v>33</v>
      </c>
      <c r="P625" s="153">
        <v>20</v>
      </c>
      <c r="Y625" s="147">
        <v>0</v>
      </c>
      <c r="Z625" s="147">
        <v>0</v>
      </c>
      <c r="AA625" s="147">
        <v>23.333333333333332</v>
      </c>
      <c r="AB625" s="147">
        <v>35</v>
      </c>
      <c r="AC625" s="147">
        <v>19.25</v>
      </c>
      <c r="AD625" s="147">
        <v>11.666666666666666</v>
      </c>
      <c r="AE625" s="147">
        <v>0</v>
      </c>
      <c r="AF625" s="147">
        <v>0</v>
      </c>
      <c r="AG625" s="147">
        <v>0</v>
      </c>
      <c r="AH625" s="147">
        <v>0</v>
      </c>
      <c r="AI625" s="147">
        <v>0</v>
      </c>
      <c r="AJ625" s="147">
        <v>0</v>
      </c>
      <c r="AK625" s="147">
        <v>0</v>
      </c>
      <c r="AL625" s="147">
        <v>0</v>
      </c>
      <c r="AM625" s="148">
        <v>0.8</v>
      </c>
      <c r="AN625" s="148"/>
      <c r="AO625" s="148">
        <v>38</v>
      </c>
      <c r="AP625" s="148">
        <v>60</v>
      </c>
      <c r="AQ625" s="148">
        <v>20.100000000000001</v>
      </c>
      <c r="AR625" s="148">
        <v>34.1</v>
      </c>
      <c r="AS625" s="148"/>
      <c r="AT625" s="148"/>
      <c r="AU625" s="148"/>
      <c r="AV625" s="148"/>
      <c r="AW625" s="148"/>
      <c r="AX625" s="148"/>
      <c r="BA625" s="149">
        <v>0.46666666666666673</v>
      </c>
      <c r="BB625" s="149">
        <v>0</v>
      </c>
      <c r="BC625" s="149">
        <v>22.166666666666668</v>
      </c>
      <c r="BD625" s="149">
        <v>35</v>
      </c>
      <c r="BE625" s="149">
        <v>11.725</v>
      </c>
      <c r="BF625" s="149">
        <v>19.891666666666669</v>
      </c>
      <c r="BG625" s="149">
        <v>0</v>
      </c>
      <c r="BH625" s="149">
        <v>0</v>
      </c>
      <c r="BI625" s="149">
        <v>0</v>
      </c>
      <c r="BJ625" s="149">
        <v>0</v>
      </c>
      <c r="BK625" s="149">
        <v>0</v>
      </c>
      <c r="BL625" s="149">
        <v>0</v>
      </c>
      <c r="BM625" s="149">
        <v>0</v>
      </c>
      <c r="BN625" s="149">
        <v>0</v>
      </c>
    </row>
    <row r="626" spans="1:69">
      <c r="A626" s="1" t="s">
        <v>4617</v>
      </c>
      <c r="B626" s="1" t="s">
        <v>2250</v>
      </c>
      <c r="C626" s="1" t="s">
        <v>5209</v>
      </c>
      <c r="D626" s="1" t="s">
        <v>5158</v>
      </c>
      <c r="E626" s="145">
        <v>37587</v>
      </c>
      <c r="F626" s="145" t="s">
        <v>5186</v>
      </c>
      <c r="G626" s="146">
        <v>40026</v>
      </c>
      <c r="H626" s="146">
        <v>40178</v>
      </c>
      <c r="I626" s="145">
        <v>2009</v>
      </c>
      <c r="J626" s="145">
        <v>5</v>
      </c>
      <c r="M626" s="158">
        <v>40</v>
      </c>
      <c r="N626" s="151">
        <v>60</v>
      </c>
      <c r="O626" s="145">
        <v>25</v>
      </c>
      <c r="P626" s="153">
        <v>20</v>
      </c>
      <c r="Y626" s="147">
        <v>0</v>
      </c>
      <c r="Z626" s="147">
        <v>0</v>
      </c>
      <c r="AA626" s="147">
        <v>16.666666666666668</v>
      </c>
      <c r="AB626" s="147">
        <v>25</v>
      </c>
      <c r="AC626" s="147">
        <v>10.416666666666666</v>
      </c>
      <c r="AD626" s="147">
        <v>8.3333333333333339</v>
      </c>
      <c r="AE626" s="147">
        <v>0</v>
      </c>
      <c r="AF626" s="147">
        <v>0</v>
      </c>
      <c r="AG626" s="147">
        <v>0</v>
      </c>
      <c r="AH626" s="147">
        <v>0</v>
      </c>
      <c r="AI626" s="147">
        <v>0</v>
      </c>
      <c r="AJ626" s="147">
        <v>0</v>
      </c>
      <c r="AK626" s="147">
        <v>0</v>
      </c>
      <c r="AL626" s="147">
        <v>0</v>
      </c>
      <c r="AM626" s="152">
        <v>0.8</v>
      </c>
      <c r="AN626" s="1"/>
      <c r="AO626" s="152">
        <v>38</v>
      </c>
      <c r="AP626" s="152">
        <v>60</v>
      </c>
      <c r="AQ626" s="157">
        <v>20.100000000000001</v>
      </c>
      <c r="AR626" s="157">
        <v>34.1</v>
      </c>
      <c r="AS626" s="1"/>
      <c r="AT626" s="1"/>
      <c r="AU626" s="1"/>
      <c r="AV626" s="1"/>
      <c r="AW626" s="1"/>
      <c r="AX626" s="1"/>
      <c r="BA626" s="149">
        <v>0.33333333333333331</v>
      </c>
      <c r="BB626" s="149">
        <v>0</v>
      </c>
      <c r="BC626" s="149">
        <v>15.833333333333334</v>
      </c>
      <c r="BD626" s="149">
        <v>25</v>
      </c>
      <c r="BE626" s="149">
        <v>8.375</v>
      </c>
      <c r="BF626" s="149">
        <v>14.208333333333334</v>
      </c>
      <c r="BG626" s="149">
        <v>0</v>
      </c>
      <c r="BH626" s="149">
        <v>0</v>
      </c>
      <c r="BI626" s="149">
        <v>0</v>
      </c>
      <c r="BJ626" s="149">
        <v>0</v>
      </c>
      <c r="BK626" s="149">
        <v>0</v>
      </c>
      <c r="BL626" s="149">
        <v>0</v>
      </c>
      <c r="BM626" s="149">
        <v>0</v>
      </c>
      <c r="BN626" s="149">
        <v>0</v>
      </c>
      <c r="BQ626" s="1" t="s">
        <v>5202</v>
      </c>
    </row>
    <row r="627" spans="1:69">
      <c r="A627" s="1" t="s">
        <v>3166</v>
      </c>
      <c r="B627" s="1" t="s">
        <v>2250</v>
      </c>
      <c r="C627" s="1" t="s">
        <v>5209</v>
      </c>
      <c r="D627" s="1" t="s">
        <v>5184</v>
      </c>
      <c r="E627" s="145">
        <v>37588</v>
      </c>
      <c r="F627" s="145" t="s">
        <v>5186</v>
      </c>
      <c r="G627" s="146">
        <v>39814</v>
      </c>
      <c r="H627" s="146">
        <v>40178</v>
      </c>
      <c r="I627" s="145">
        <v>2009</v>
      </c>
      <c r="J627" s="145">
        <v>12</v>
      </c>
      <c r="N627" s="145">
        <v>45</v>
      </c>
      <c r="O627" s="1">
        <v>42</v>
      </c>
      <c r="P627" s="1">
        <v>18</v>
      </c>
      <c r="Y627" s="147">
        <v>0</v>
      </c>
      <c r="Z627" s="147">
        <v>0</v>
      </c>
      <c r="AA627" s="147">
        <v>0</v>
      </c>
      <c r="AB627" s="147">
        <v>45</v>
      </c>
      <c r="AC627" s="147">
        <v>42</v>
      </c>
      <c r="AD627" s="147">
        <v>18</v>
      </c>
      <c r="AE627" s="147">
        <v>0</v>
      </c>
      <c r="AF627" s="147">
        <v>0</v>
      </c>
      <c r="AG627" s="147">
        <v>0</v>
      </c>
      <c r="AH627" s="147">
        <v>0</v>
      </c>
      <c r="AI627" s="147">
        <v>0</v>
      </c>
      <c r="AJ627" s="147">
        <v>0</v>
      </c>
      <c r="AK627" s="147">
        <v>0</v>
      </c>
      <c r="AL627" s="147">
        <v>0</v>
      </c>
      <c r="AM627" s="148"/>
      <c r="AN627" s="148"/>
      <c r="AO627" s="148"/>
      <c r="AP627" s="148">
        <v>45</v>
      </c>
      <c r="AQ627" s="148">
        <v>26.8</v>
      </c>
      <c r="AR627" s="148">
        <v>34.4</v>
      </c>
      <c r="AS627" s="148"/>
      <c r="AT627" s="148"/>
      <c r="AU627" s="148"/>
      <c r="AV627" s="148"/>
      <c r="AW627" s="148"/>
      <c r="AX627" s="148"/>
      <c r="BA627" s="149">
        <v>0</v>
      </c>
      <c r="BB627" s="149">
        <v>0</v>
      </c>
      <c r="BC627" s="149">
        <v>0</v>
      </c>
      <c r="BD627" s="149">
        <v>45</v>
      </c>
      <c r="BE627" s="149">
        <v>26.8</v>
      </c>
      <c r="BF627" s="149">
        <v>34.4</v>
      </c>
      <c r="BG627" s="149">
        <v>0</v>
      </c>
      <c r="BH627" s="149">
        <v>0</v>
      </c>
      <c r="BI627" s="149">
        <v>0</v>
      </c>
      <c r="BJ627" s="149">
        <v>0</v>
      </c>
      <c r="BK627" s="149">
        <v>0</v>
      </c>
      <c r="BL627" s="149">
        <v>0</v>
      </c>
      <c r="BM627" s="149">
        <v>0</v>
      </c>
      <c r="BN627" s="149">
        <v>0</v>
      </c>
      <c r="BQ627" s="1" t="s">
        <v>4739</v>
      </c>
    </row>
    <row r="628" spans="1:69">
      <c r="A628" s="1" t="s">
        <v>4617</v>
      </c>
      <c r="B628" s="1" t="s">
        <v>2250</v>
      </c>
      <c r="C628" s="1" t="s">
        <v>5209</v>
      </c>
      <c r="D628" s="1" t="s">
        <v>5184</v>
      </c>
      <c r="E628" s="145">
        <v>37589</v>
      </c>
      <c r="F628" s="145" t="s">
        <v>4740</v>
      </c>
      <c r="G628" s="146">
        <v>39814</v>
      </c>
      <c r="H628" s="146">
        <v>39844</v>
      </c>
      <c r="I628" s="145">
        <v>2009</v>
      </c>
      <c r="J628" s="145">
        <v>1</v>
      </c>
      <c r="K628" s="155">
        <v>60</v>
      </c>
      <c r="N628" s="145">
        <v>40</v>
      </c>
      <c r="O628" s="1">
        <v>53</v>
      </c>
      <c r="P628" s="1">
        <v>9</v>
      </c>
      <c r="Y628" s="147">
        <v>5</v>
      </c>
      <c r="Z628" s="147">
        <v>0</v>
      </c>
      <c r="AA628" s="147">
        <v>0</v>
      </c>
      <c r="AB628" s="147">
        <v>3.3333333333333335</v>
      </c>
      <c r="AC628" s="147">
        <v>4.416666666666667</v>
      </c>
      <c r="AD628" s="147">
        <v>0.75</v>
      </c>
      <c r="AE628" s="147">
        <v>0</v>
      </c>
      <c r="AF628" s="147">
        <v>0</v>
      </c>
      <c r="AG628" s="147">
        <v>0</v>
      </c>
      <c r="AH628" s="147">
        <v>0</v>
      </c>
      <c r="AI628" s="147">
        <v>0</v>
      </c>
      <c r="AJ628" s="147">
        <v>0</v>
      </c>
      <c r="AK628" s="147">
        <v>0</v>
      </c>
      <c r="AL628" s="147">
        <v>0</v>
      </c>
      <c r="AM628" s="148">
        <v>60</v>
      </c>
      <c r="AN628" s="148"/>
      <c r="AO628" s="148"/>
      <c r="AP628" s="148">
        <v>40</v>
      </c>
      <c r="AQ628" s="148">
        <v>46.5</v>
      </c>
      <c r="AR628" s="148">
        <v>2.5</v>
      </c>
      <c r="AS628" s="148"/>
      <c r="AT628" s="148"/>
      <c r="AU628" s="148"/>
      <c r="AV628" s="148"/>
      <c r="AW628" s="148"/>
      <c r="AX628" s="148"/>
      <c r="BA628" s="149">
        <v>5</v>
      </c>
      <c r="BB628" s="149">
        <v>0</v>
      </c>
      <c r="BC628" s="149">
        <v>0</v>
      </c>
      <c r="BD628" s="149">
        <v>3.3333333333333335</v>
      </c>
      <c r="BE628" s="149">
        <v>3.875</v>
      </c>
      <c r="BF628" s="149">
        <v>0.20833333333333334</v>
      </c>
      <c r="BG628" s="149">
        <v>0</v>
      </c>
      <c r="BH628" s="149">
        <v>0</v>
      </c>
      <c r="BI628" s="149">
        <v>0</v>
      </c>
      <c r="BJ628" s="149">
        <v>0</v>
      </c>
      <c r="BK628" s="149">
        <v>0</v>
      </c>
      <c r="BL628" s="149">
        <v>0</v>
      </c>
      <c r="BM628" s="149">
        <v>0</v>
      </c>
      <c r="BN628" s="149">
        <v>0</v>
      </c>
    </row>
    <row r="629" spans="1:69">
      <c r="A629" s="1" t="s">
        <v>4617</v>
      </c>
      <c r="B629" s="1" t="s">
        <v>2250</v>
      </c>
      <c r="C629" s="1" t="s">
        <v>5209</v>
      </c>
      <c r="D629" s="1" t="s">
        <v>5184</v>
      </c>
      <c r="E629" s="145">
        <v>37589</v>
      </c>
      <c r="F629" s="145" t="s">
        <v>4740</v>
      </c>
      <c r="G629" s="146">
        <v>39845</v>
      </c>
      <c r="H629" s="146">
        <v>39872</v>
      </c>
      <c r="I629" s="145">
        <v>2009</v>
      </c>
      <c r="J629" s="145">
        <v>1</v>
      </c>
      <c r="K629" s="155">
        <v>50</v>
      </c>
      <c r="M629" s="158">
        <v>15</v>
      </c>
      <c r="N629" s="145">
        <v>40</v>
      </c>
      <c r="O629" s="1">
        <v>53</v>
      </c>
      <c r="P629" s="1">
        <v>9</v>
      </c>
      <c r="Y629" s="147">
        <v>4.166666666666667</v>
      </c>
      <c r="Z629" s="147">
        <v>0</v>
      </c>
      <c r="AA629" s="147">
        <v>1.25</v>
      </c>
      <c r="AB629" s="147">
        <v>3.3333333333333335</v>
      </c>
      <c r="AC629" s="147">
        <v>4.416666666666667</v>
      </c>
      <c r="AD629" s="147">
        <v>0.75</v>
      </c>
      <c r="AE629" s="147">
        <v>0</v>
      </c>
      <c r="AF629" s="147">
        <v>0</v>
      </c>
      <c r="AG629" s="147">
        <v>0</v>
      </c>
      <c r="AH629" s="147">
        <v>0</v>
      </c>
      <c r="AI629" s="147">
        <v>0</v>
      </c>
      <c r="AJ629" s="147">
        <v>0</v>
      </c>
      <c r="AK629" s="147">
        <v>0</v>
      </c>
      <c r="AL629" s="147">
        <v>0</v>
      </c>
      <c r="AM629" s="148">
        <v>50</v>
      </c>
      <c r="AN629" s="148"/>
      <c r="AO629" s="148">
        <v>15</v>
      </c>
      <c r="AP629" s="148">
        <v>40</v>
      </c>
      <c r="AQ629" s="148">
        <v>46.5</v>
      </c>
      <c r="AR629" s="148">
        <v>2.5</v>
      </c>
      <c r="AS629" s="148"/>
      <c r="AT629" s="148"/>
      <c r="AU629" s="148"/>
      <c r="AV629" s="148"/>
      <c r="AW629" s="148"/>
      <c r="AX629" s="148"/>
      <c r="BA629" s="149">
        <v>4.166666666666667</v>
      </c>
      <c r="BB629" s="149">
        <v>0</v>
      </c>
      <c r="BC629" s="149">
        <v>1.25</v>
      </c>
      <c r="BD629" s="149">
        <v>3.3333333333333335</v>
      </c>
      <c r="BE629" s="149">
        <v>3.875</v>
      </c>
      <c r="BF629" s="149">
        <v>0.20833333333333334</v>
      </c>
      <c r="BG629" s="149">
        <v>0</v>
      </c>
      <c r="BH629" s="149">
        <v>0</v>
      </c>
      <c r="BI629" s="149">
        <v>0</v>
      </c>
      <c r="BJ629" s="149">
        <v>0</v>
      </c>
      <c r="BK629" s="149">
        <v>0</v>
      </c>
      <c r="BL629" s="149">
        <v>0</v>
      </c>
      <c r="BM629" s="149">
        <v>0</v>
      </c>
      <c r="BN629" s="149">
        <v>0</v>
      </c>
    </row>
    <row r="630" spans="1:69">
      <c r="A630" s="1" t="s">
        <v>4617</v>
      </c>
      <c r="B630" s="1" t="s">
        <v>2250</v>
      </c>
      <c r="C630" s="1" t="s">
        <v>5209</v>
      </c>
      <c r="D630" s="1" t="s">
        <v>5184</v>
      </c>
      <c r="E630" s="145">
        <v>37589</v>
      </c>
      <c r="F630" s="145" t="s">
        <v>4740</v>
      </c>
      <c r="G630" s="146">
        <v>39873</v>
      </c>
      <c r="H630" s="146">
        <v>40025</v>
      </c>
      <c r="I630" s="145">
        <v>2009</v>
      </c>
      <c r="J630" s="145">
        <v>5</v>
      </c>
      <c r="K630" s="155">
        <v>50</v>
      </c>
      <c r="M630" s="158">
        <v>22</v>
      </c>
      <c r="N630" s="145">
        <v>40</v>
      </c>
      <c r="O630" s="1">
        <v>53</v>
      </c>
      <c r="P630" s="1">
        <v>9</v>
      </c>
      <c r="Y630" s="147">
        <v>20.833333333333332</v>
      </c>
      <c r="Z630" s="147">
        <v>0</v>
      </c>
      <c r="AA630" s="147">
        <v>9.1666666666666661</v>
      </c>
      <c r="AB630" s="147">
        <v>16.666666666666668</v>
      </c>
      <c r="AC630" s="147">
        <v>22.083333333333332</v>
      </c>
      <c r="AD630" s="147">
        <v>3.75</v>
      </c>
      <c r="AE630" s="147">
        <v>0</v>
      </c>
      <c r="AF630" s="147">
        <v>0</v>
      </c>
      <c r="AG630" s="147">
        <v>0</v>
      </c>
      <c r="AH630" s="147">
        <v>0</v>
      </c>
      <c r="AI630" s="147">
        <v>0</v>
      </c>
      <c r="AJ630" s="147">
        <v>0</v>
      </c>
      <c r="AK630" s="147">
        <v>0</v>
      </c>
      <c r="AL630" s="147">
        <v>0</v>
      </c>
      <c r="AM630" s="148">
        <v>50</v>
      </c>
      <c r="AN630" s="148"/>
      <c r="AO630" s="148">
        <v>22</v>
      </c>
      <c r="AP630" s="148">
        <v>40</v>
      </c>
      <c r="AQ630" s="148">
        <v>46.5</v>
      </c>
      <c r="AR630" s="148">
        <v>2.5</v>
      </c>
      <c r="AS630" s="148"/>
      <c r="AT630" s="148"/>
      <c r="AU630" s="148"/>
      <c r="AV630" s="148"/>
      <c r="AW630" s="148"/>
      <c r="AX630" s="148"/>
      <c r="BA630" s="149">
        <v>20.833333333333332</v>
      </c>
      <c r="BB630" s="149">
        <v>0</v>
      </c>
      <c r="BC630" s="149">
        <v>9.1666666666666661</v>
      </c>
      <c r="BD630" s="149">
        <v>16.666666666666668</v>
      </c>
      <c r="BE630" s="149">
        <v>19.375</v>
      </c>
      <c r="BF630" s="149">
        <v>1.0416666666666667</v>
      </c>
      <c r="BG630" s="149">
        <v>0</v>
      </c>
      <c r="BH630" s="149">
        <v>0</v>
      </c>
      <c r="BI630" s="149">
        <v>0</v>
      </c>
      <c r="BJ630" s="149">
        <v>0</v>
      </c>
      <c r="BK630" s="149">
        <v>0</v>
      </c>
      <c r="BL630" s="149">
        <v>0</v>
      </c>
      <c r="BM630" s="149">
        <v>0</v>
      </c>
      <c r="BN630" s="149">
        <v>0</v>
      </c>
    </row>
    <row r="631" spans="1:69">
      <c r="A631" s="1" t="s">
        <v>4617</v>
      </c>
      <c r="B631" s="1" t="s">
        <v>2250</v>
      </c>
      <c r="C631" s="1" t="s">
        <v>5209</v>
      </c>
      <c r="D631" s="1" t="s">
        <v>5184</v>
      </c>
      <c r="E631" s="145">
        <v>37589</v>
      </c>
      <c r="F631" s="145" t="s">
        <v>5174</v>
      </c>
      <c r="G631" s="146">
        <v>40026</v>
      </c>
      <c r="H631" s="146">
        <v>40178</v>
      </c>
      <c r="I631" s="145">
        <v>2009</v>
      </c>
      <c r="J631" s="145">
        <v>5</v>
      </c>
      <c r="K631" s="151">
        <v>50</v>
      </c>
      <c r="M631" s="158">
        <v>22</v>
      </c>
      <c r="N631" s="151">
        <v>40</v>
      </c>
      <c r="O631" s="145">
        <v>36</v>
      </c>
      <c r="P631" s="1">
        <v>9</v>
      </c>
      <c r="Y631" s="147">
        <v>20.833333333333332</v>
      </c>
      <c r="Z631" s="147">
        <v>0</v>
      </c>
      <c r="AA631" s="147">
        <v>9.1666666666666661</v>
      </c>
      <c r="AB631" s="147">
        <v>16.666666666666668</v>
      </c>
      <c r="AC631" s="147">
        <v>15</v>
      </c>
      <c r="AD631" s="147">
        <v>3.75</v>
      </c>
      <c r="AE631" s="147">
        <v>0</v>
      </c>
      <c r="AF631" s="147">
        <v>0</v>
      </c>
      <c r="AG631" s="147">
        <v>0</v>
      </c>
      <c r="AH631" s="147">
        <v>0</v>
      </c>
      <c r="AI631" s="147">
        <v>0</v>
      </c>
      <c r="AJ631" s="147">
        <v>0</v>
      </c>
      <c r="AK631" s="147">
        <v>0</v>
      </c>
      <c r="AL631" s="147">
        <v>0</v>
      </c>
      <c r="AM631" s="152">
        <v>50</v>
      </c>
      <c r="AN631" s="1"/>
      <c r="AO631" s="152">
        <v>22</v>
      </c>
      <c r="AP631" s="152">
        <v>40</v>
      </c>
      <c r="AQ631" s="152">
        <v>46.5</v>
      </c>
      <c r="AR631" s="152">
        <v>2.5</v>
      </c>
      <c r="AS631" s="1"/>
      <c r="AT631" s="1"/>
      <c r="AU631" s="1"/>
      <c r="AV631" s="1"/>
      <c r="AW631" s="1"/>
      <c r="AX631" s="1"/>
      <c r="BA631" s="149">
        <v>20.833333333333332</v>
      </c>
      <c r="BB631" s="149">
        <v>0</v>
      </c>
      <c r="BC631" s="149">
        <v>9.1666666666666661</v>
      </c>
      <c r="BD631" s="149">
        <v>16.666666666666668</v>
      </c>
      <c r="BE631" s="149">
        <v>19.375</v>
      </c>
      <c r="BF631" s="149">
        <v>1.0416666666666667</v>
      </c>
      <c r="BG631" s="149">
        <v>0</v>
      </c>
      <c r="BH631" s="149">
        <v>0</v>
      </c>
      <c r="BI631" s="149">
        <v>0</v>
      </c>
      <c r="BJ631" s="149">
        <v>0</v>
      </c>
      <c r="BK631" s="149">
        <v>0</v>
      </c>
      <c r="BL631" s="149">
        <v>0</v>
      </c>
      <c r="BM631" s="149">
        <v>0</v>
      </c>
      <c r="BN631" s="149">
        <v>0</v>
      </c>
      <c r="BQ631" s="1" t="s">
        <v>5202</v>
      </c>
    </row>
    <row r="632" spans="1:69">
      <c r="A632" s="1" t="s">
        <v>2130</v>
      </c>
      <c r="B632" s="1" t="s">
        <v>2250</v>
      </c>
      <c r="C632" s="1" t="s">
        <v>5209</v>
      </c>
      <c r="D632" s="1" t="s">
        <v>5158</v>
      </c>
      <c r="E632" s="145">
        <v>37591</v>
      </c>
      <c r="F632" s="145" t="s">
        <v>4741</v>
      </c>
      <c r="G632" s="146">
        <v>39814</v>
      </c>
      <c r="H632" s="146">
        <v>40178</v>
      </c>
      <c r="I632" s="145">
        <v>2009</v>
      </c>
      <c r="J632" s="145">
        <v>12</v>
      </c>
      <c r="K632" s="145">
        <v>21</v>
      </c>
      <c r="M632" s="145">
        <v>32</v>
      </c>
      <c r="Y632" s="147">
        <v>21</v>
      </c>
      <c r="Z632" s="147">
        <v>0</v>
      </c>
      <c r="AA632" s="147">
        <v>32</v>
      </c>
      <c r="AB632" s="147">
        <v>0</v>
      </c>
      <c r="AC632" s="147">
        <v>0</v>
      </c>
      <c r="AD632" s="147">
        <v>0</v>
      </c>
      <c r="AE632" s="147">
        <v>0</v>
      </c>
      <c r="AF632" s="147">
        <v>0</v>
      </c>
      <c r="AG632" s="147">
        <v>0</v>
      </c>
      <c r="AH632" s="147">
        <v>0</v>
      </c>
      <c r="AI632" s="147">
        <v>0</v>
      </c>
      <c r="AJ632" s="147">
        <v>0</v>
      </c>
      <c r="AK632" s="147">
        <v>0</v>
      </c>
      <c r="AL632" s="147">
        <v>0</v>
      </c>
      <c r="AM632" s="148">
        <v>24.2</v>
      </c>
      <c r="AN632" s="148"/>
      <c r="AO632" s="148">
        <v>29.3</v>
      </c>
      <c r="AP632" s="148"/>
      <c r="AQ632" s="148"/>
      <c r="AR632" s="148"/>
      <c r="AS632" s="148"/>
      <c r="AT632" s="148"/>
      <c r="AU632" s="148"/>
      <c r="AV632" s="148"/>
      <c r="AW632" s="148"/>
      <c r="AX632" s="148"/>
      <c r="BA632" s="149">
        <v>24.2</v>
      </c>
      <c r="BB632" s="149">
        <v>0</v>
      </c>
      <c r="BC632" s="149">
        <v>29.3</v>
      </c>
      <c r="BD632" s="149">
        <v>0</v>
      </c>
      <c r="BE632" s="149">
        <v>0</v>
      </c>
      <c r="BF632" s="149">
        <v>0</v>
      </c>
      <c r="BG632" s="149">
        <v>0</v>
      </c>
      <c r="BH632" s="149">
        <v>0</v>
      </c>
      <c r="BI632" s="149">
        <v>0</v>
      </c>
      <c r="BJ632" s="149">
        <v>0</v>
      </c>
      <c r="BK632" s="149">
        <v>0</v>
      </c>
      <c r="BL632" s="149">
        <v>0</v>
      </c>
      <c r="BM632" s="149">
        <v>0</v>
      </c>
      <c r="BN632" s="149">
        <v>0</v>
      </c>
    </row>
    <row r="633" spans="1:69">
      <c r="A633" s="1" t="s">
        <v>2130</v>
      </c>
      <c r="B633" s="1" t="s">
        <v>2250</v>
      </c>
      <c r="C633" s="1" t="s">
        <v>5209</v>
      </c>
      <c r="D633" s="1" t="s">
        <v>5158</v>
      </c>
      <c r="E633" s="145">
        <v>37592</v>
      </c>
      <c r="F633" s="145" t="s">
        <v>5160</v>
      </c>
      <c r="G633" s="146">
        <v>39814</v>
      </c>
      <c r="H633" s="146">
        <v>39844</v>
      </c>
      <c r="I633" s="145">
        <v>2009</v>
      </c>
      <c r="J633" s="145">
        <v>1</v>
      </c>
      <c r="K633" s="145">
        <v>38</v>
      </c>
      <c r="M633" s="145">
        <v>66</v>
      </c>
      <c r="Y633" s="147">
        <v>3.1666666666666665</v>
      </c>
      <c r="Z633" s="147">
        <v>0</v>
      </c>
      <c r="AA633" s="147">
        <v>5.5</v>
      </c>
      <c r="AB633" s="147">
        <v>0</v>
      </c>
      <c r="AC633" s="147">
        <v>0</v>
      </c>
      <c r="AD633" s="147">
        <v>0</v>
      </c>
      <c r="AE633" s="147">
        <v>0</v>
      </c>
      <c r="AF633" s="147">
        <v>0</v>
      </c>
      <c r="AG633" s="147">
        <v>0</v>
      </c>
      <c r="AH633" s="147">
        <v>0</v>
      </c>
      <c r="AI633" s="147">
        <v>0</v>
      </c>
      <c r="AJ633" s="147">
        <v>0</v>
      </c>
      <c r="AK633" s="147">
        <v>0</v>
      </c>
      <c r="AL633" s="147">
        <v>0</v>
      </c>
      <c r="AM633" s="148">
        <v>45.1</v>
      </c>
      <c r="AN633" s="148"/>
      <c r="AO633" s="148">
        <v>55.3</v>
      </c>
      <c r="AP633" s="148"/>
      <c r="AQ633" s="148"/>
      <c r="AR633" s="148"/>
      <c r="AS633" s="148"/>
      <c r="AT633" s="148"/>
      <c r="AU633" s="148"/>
      <c r="AV633" s="148"/>
      <c r="AW633" s="148"/>
      <c r="AX633" s="148"/>
      <c r="BA633" s="149">
        <v>3.7583333333333333</v>
      </c>
      <c r="BB633" s="149">
        <v>0</v>
      </c>
      <c r="BC633" s="149">
        <v>4.6083333333333334</v>
      </c>
      <c r="BD633" s="149">
        <v>0</v>
      </c>
      <c r="BE633" s="149">
        <v>0</v>
      </c>
      <c r="BF633" s="149">
        <v>0</v>
      </c>
      <c r="BG633" s="149">
        <v>0</v>
      </c>
      <c r="BH633" s="149">
        <v>0</v>
      </c>
      <c r="BI633" s="149">
        <v>0</v>
      </c>
      <c r="BJ633" s="149">
        <v>0</v>
      </c>
      <c r="BK633" s="149">
        <v>0</v>
      </c>
      <c r="BL633" s="149">
        <v>0</v>
      </c>
      <c r="BM633" s="149">
        <v>0</v>
      </c>
      <c r="BN633" s="149">
        <v>0</v>
      </c>
      <c r="BO633" s="144">
        <v>2</v>
      </c>
      <c r="BP633" s="144" t="s">
        <v>5172</v>
      </c>
    </row>
    <row r="634" spans="1:69">
      <c r="A634" s="1" t="s">
        <v>2130</v>
      </c>
      <c r="B634" s="1" t="s">
        <v>2250</v>
      </c>
      <c r="C634" s="1" t="s">
        <v>5209</v>
      </c>
      <c r="D634" s="1" t="s">
        <v>5158</v>
      </c>
      <c r="E634" s="145">
        <v>37592</v>
      </c>
      <c r="F634" s="145" t="s">
        <v>5160</v>
      </c>
      <c r="G634" s="146">
        <v>39845</v>
      </c>
      <c r="H634" s="146">
        <v>40178</v>
      </c>
      <c r="I634" s="145">
        <v>2009</v>
      </c>
      <c r="J634" s="145">
        <v>11</v>
      </c>
      <c r="K634" s="145">
        <v>42</v>
      </c>
      <c r="M634" s="145">
        <v>66</v>
      </c>
      <c r="Y634" s="147">
        <v>38.5</v>
      </c>
      <c r="Z634" s="147">
        <v>0</v>
      </c>
      <c r="AA634" s="147">
        <v>60.5</v>
      </c>
      <c r="AB634" s="147">
        <v>0</v>
      </c>
      <c r="AC634" s="147">
        <v>0</v>
      </c>
      <c r="AD634" s="147">
        <v>0</v>
      </c>
      <c r="AE634" s="147">
        <v>0</v>
      </c>
      <c r="AF634" s="147">
        <v>0</v>
      </c>
      <c r="AG634" s="147">
        <v>0</v>
      </c>
      <c r="AH634" s="147">
        <v>0</v>
      </c>
      <c r="AI634" s="147">
        <v>0</v>
      </c>
      <c r="AJ634" s="147">
        <v>0</v>
      </c>
      <c r="AK634" s="147">
        <v>0</v>
      </c>
      <c r="AL634" s="147">
        <v>0</v>
      </c>
      <c r="AM634" s="148">
        <v>49.1</v>
      </c>
      <c r="AN634" s="148"/>
      <c r="AO634" s="148">
        <v>55.3</v>
      </c>
      <c r="AP634" s="148"/>
      <c r="AQ634" s="148"/>
      <c r="AR634" s="148"/>
      <c r="AS634" s="148"/>
      <c r="AT634" s="148"/>
      <c r="AU634" s="148"/>
      <c r="AV634" s="148"/>
      <c r="AW634" s="148"/>
      <c r="AX634" s="148"/>
      <c r="BA634" s="149">
        <v>45.008333333333333</v>
      </c>
      <c r="BB634" s="149">
        <v>0</v>
      </c>
      <c r="BC634" s="149">
        <v>50.691666666666663</v>
      </c>
      <c r="BD634" s="149">
        <v>0</v>
      </c>
      <c r="BE634" s="149">
        <v>0</v>
      </c>
      <c r="BF634" s="149">
        <v>0</v>
      </c>
      <c r="BG634" s="149">
        <v>0</v>
      </c>
      <c r="BH634" s="149">
        <v>0</v>
      </c>
      <c r="BI634" s="149">
        <v>0</v>
      </c>
      <c r="BJ634" s="149">
        <v>0</v>
      </c>
      <c r="BK634" s="149">
        <v>0</v>
      </c>
      <c r="BL634" s="149">
        <v>0</v>
      </c>
      <c r="BM634" s="149">
        <v>0</v>
      </c>
      <c r="BN634" s="149">
        <v>0</v>
      </c>
      <c r="BO634" s="144">
        <v>4</v>
      </c>
      <c r="BP634" s="144" t="s">
        <v>5162</v>
      </c>
    </row>
    <row r="635" spans="1:69">
      <c r="A635" s="1" t="s">
        <v>3166</v>
      </c>
      <c r="B635" s="1" t="s">
        <v>2250</v>
      </c>
      <c r="C635" s="1" t="s">
        <v>5209</v>
      </c>
      <c r="D635" s="1" t="s">
        <v>5184</v>
      </c>
      <c r="E635" s="145">
        <v>37593</v>
      </c>
      <c r="F635" s="145" t="s">
        <v>5186</v>
      </c>
      <c r="G635" s="146">
        <v>39814</v>
      </c>
      <c r="H635" s="146">
        <v>40178</v>
      </c>
      <c r="I635" s="145">
        <v>2009</v>
      </c>
      <c r="J635" s="145">
        <v>12</v>
      </c>
      <c r="N635" s="145">
        <v>90</v>
      </c>
      <c r="O635" s="1">
        <v>33</v>
      </c>
      <c r="P635" s="1">
        <v>22</v>
      </c>
      <c r="Y635" s="147">
        <v>0</v>
      </c>
      <c r="Z635" s="147">
        <v>0</v>
      </c>
      <c r="AA635" s="147">
        <v>0</v>
      </c>
      <c r="AB635" s="147">
        <v>90</v>
      </c>
      <c r="AC635" s="147">
        <v>33</v>
      </c>
      <c r="AD635" s="147">
        <v>22</v>
      </c>
      <c r="AE635" s="147">
        <v>0</v>
      </c>
      <c r="AF635" s="147">
        <v>0</v>
      </c>
      <c r="AG635" s="147">
        <v>0</v>
      </c>
      <c r="AH635" s="147">
        <v>0</v>
      </c>
      <c r="AI635" s="147">
        <v>0</v>
      </c>
      <c r="AJ635" s="147">
        <v>0</v>
      </c>
      <c r="AK635" s="147">
        <v>0</v>
      </c>
      <c r="AL635" s="147">
        <v>0</v>
      </c>
      <c r="AM635" s="148"/>
      <c r="AN635" s="148"/>
      <c r="AO635" s="148"/>
      <c r="AP635" s="148">
        <v>90</v>
      </c>
      <c r="AQ635" s="148">
        <v>19.100000000000001</v>
      </c>
      <c r="AR635" s="148">
        <v>37.200000000000003</v>
      </c>
      <c r="AS635" s="148"/>
      <c r="AT635" s="148"/>
      <c r="AU635" s="148"/>
      <c r="AV635" s="148"/>
      <c r="AW635" s="148"/>
      <c r="AX635" s="148"/>
      <c r="BA635" s="149">
        <v>0</v>
      </c>
      <c r="BB635" s="149">
        <v>0</v>
      </c>
      <c r="BC635" s="149">
        <v>0</v>
      </c>
      <c r="BD635" s="149">
        <v>90</v>
      </c>
      <c r="BE635" s="149">
        <v>19.100000000000001</v>
      </c>
      <c r="BF635" s="149">
        <v>37.200000000000003</v>
      </c>
      <c r="BG635" s="149">
        <v>0</v>
      </c>
      <c r="BH635" s="149">
        <v>0</v>
      </c>
      <c r="BI635" s="149">
        <v>0</v>
      </c>
      <c r="BJ635" s="149">
        <v>0</v>
      </c>
      <c r="BK635" s="149">
        <v>0</v>
      </c>
      <c r="BL635" s="149">
        <v>0</v>
      </c>
      <c r="BM635" s="149">
        <v>0</v>
      </c>
      <c r="BN635" s="149">
        <v>0</v>
      </c>
    </row>
    <row r="636" spans="1:69">
      <c r="A636" s="1" t="s">
        <v>2130</v>
      </c>
      <c r="B636" s="1" t="s">
        <v>2250</v>
      </c>
      <c r="C636" s="1" t="s">
        <v>5209</v>
      </c>
      <c r="D636" s="1" t="s">
        <v>5184</v>
      </c>
      <c r="E636" s="145">
        <v>37595</v>
      </c>
      <c r="F636" s="145" t="s">
        <v>4721</v>
      </c>
      <c r="G636" s="146">
        <v>39814</v>
      </c>
      <c r="H636" s="146">
        <v>40178</v>
      </c>
      <c r="I636" s="145">
        <v>2009</v>
      </c>
      <c r="J636" s="145">
        <v>12</v>
      </c>
      <c r="N636" s="145">
        <v>72</v>
      </c>
      <c r="O636" s="1">
        <v>58</v>
      </c>
      <c r="P636" s="1">
        <v>32</v>
      </c>
      <c r="Y636" s="147">
        <v>0</v>
      </c>
      <c r="Z636" s="147">
        <v>0</v>
      </c>
      <c r="AA636" s="147">
        <v>0</v>
      </c>
      <c r="AB636" s="147">
        <v>72</v>
      </c>
      <c r="AC636" s="147">
        <v>58</v>
      </c>
      <c r="AD636" s="147">
        <v>32</v>
      </c>
      <c r="AE636" s="147">
        <v>0</v>
      </c>
      <c r="AF636" s="147">
        <v>0</v>
      </c>
      <c r="AG636" s="147">
        <v>0</v>
      </c>
      <c r="AH636" s="147">
        <v>0</v>
      </c>
      <c r="AI636" s="147">
        <v>0</v>
      </c>
      <c r="AJ636" s="147">
        <v>0</v>
      </c>
      <c r="AK636" s="147">
        <v>0</v>
      </c>
      <c r="AL636" s="147">
        <v>0</v>
      </c>
      <c r="AM636" s="148"/>
      <c r="AN636" s="148"/>
      <c r="AO636" s="148"/>
      <c r="AP636" s="148">
        <v>72</v>
      </c>
      <c r="AQ636" s="148">
        <v>36.700000000000003</v>
      </c>
      <c r="AR636" s="148">
        <v>55.2</v>
      </c>
      <c r="AS636" s="148"/>
      <c r="AT636" s="148"/>
      <c r="AU636" s="148"/>
      <c r="AV636" s="148"/>
      <c r="AW636" s="148"/>
      <c r="AX636" s="148"/>
      <c r="BA636" s="149">
        <v>0</v>
      </c>
      <c r="BB636" s="149">
        <v>0</v>
      </c>
      <c r="BC636" s="149">
        <v>0</v>
      </c>
      <c r="BD636" s="149">
        <v>72</v>
      </c>
      <c r="BE636" s="149">
        <v>36.700000000000003</v>
      </c>
      <c r="BF636" s="149">
        <v>55.2</v>
      </c>
      <c r="BG636" s="149">
        <v>0</v>
      </c>
      <c r="BH636" s="149">
        <v>0</v>
      </c>
      <c r="BI636" s="149">
        <v>0</v>
      </c>
      <c r="BJ636" s="149">
        <v>0</v>
      </c>
      <c r="BK636" s="149">
        <v>0</v>
      </c>
      <c r="BL636" s="149">
        <v>0</v>
      </c>
      <c r="BM636" s="149">
        <v>0</v>
      </c>
      <c r="BN636" s="149">
        <v>0</v>
      </c>
    </row>
    <row r="637" spans="1:69">
      <c r="A637" s="1" t="s">
        <v>3436</v>
      </c>
      <c r="B637" s="1" t="s">
        <v>2250</v>
      </c>
      <c r="C637" s="1" t="s">
        <v>5209</v>
      </c>
      <c r="D637" s="1" t="s">
        <v>5184</v>
      </c>
      <c r="E637" s="145">
        <v>37596</v>
      </c>
      <c r="F637" s="145" t="s">
        <v>5186</v>
      </c>
      <c r="G637" s="146">
        <v>39814</v>
      </c>
      <c r="H637" s="146">
        <v>40178</v>
      </c>
      <c r="I637" s="145">
        <v>2009</v>
      </c>
      <c r="J637" s="145">
        <v>12</v>
      </c>
      <c r="N637" s="145">
        <v>62</v>
      </c>
      <c r="O637" s="1">
        <v>54</v>
      </c>
      <c r="P637" s="1">
        <v>26</v>
      </c>
      <c r="Q637" s="1">
        <v>90</v>
      </c>
      <c r="Y637" s="147">
        <v>0</v>
      </c>
      <c r="Z637" s="147">
        <v>0</v>
      </c>
      <c r="AA637" s="147">
        <v>0</v>
      </c>
      <c r="AB637" s="147">
        <v>62</v>
      </c>
      <c r="AC637" s="147">
        <v>54</v>
      </c>
      <c r="AD637" s="147">
        <v>26</v>
      </c>
      <c r="AE637" s="147">
        <v>90</v>
      </c>
      <c r="AF637" s="147">
        <v>0</v>
      </c>
      <c r="AG637" s="147">
        <v>0</v>
      </c>
      <c r="AH637" s="147">
        <v>0</v>
      </c>
      <c r="AI637" s="147">
        <v>0</v>
      </c>
      <c r="AJ637" s="147">
        <v>0</v>
      </c>
      <c r="AK637" s="147">
        <v>0</v>
      </c>
      <c r="AL637" s="147">
        <v>0</v>
      </c>
      <c r="AM637" s="148"/>
      <c r="AN637" s="148"/>
      <c r="AO637" s="148"/>
      <c r="AP637" s="148">
        <v>58.9</v>
      </c>
      <c r="AQ637" s="148">
        <v>40.4</v>
      </c>
      <c r="AR637" s="148">
        <v>41</v>
      </c>
      <c r="AS637" s="148">
        <v>90</v>
      </c>
      <c r="AT637" s="148"/>
      <c r="AU637" s="148"/>
      <c r="AV637" s="148"/>
      <c r="AW637" s="148"/>
      <c r="AX637" s="148"/>
      <c r="BA637" s="149">
        <v>0</v>
      </c>
      <c r="BB637" s="149">
        <v>0</v>
      </c>
      <c r="BC637" s="149">
        <v>0</v>
      </c>
      <c r="BD637" s="149">
        <v>58.9</v>
      </c>
      <c r="BE637" s="149">
        <v>40.4</v>
      </c>
      <c r="BF637" s="149">
        <v>41</v>
      </c>
      <c r="BG637" s="149">
        <v>90</v>
      </c>
      <c r="BH637" s="149">
        <v>0</v>
      </c>
      <c r="BI637" s="149">
        <v>0</v>
      </c>
      <c r="BJ637" s="149">
        <v>0</v>
      </c>
      <c r="BK637" s="149">
        <v>0</v>
      </c>
      <c r="BL637" s="149">
        <v>0</v>
      </c>
      <c r="BM637" s="149">
        <v>0</v>
      </c>
      <c r="BN637" s="149">
        <v>0</v>
      </c>
    </row>
    <row r="638" spans="1:69">
      <c r="A638" s="1" t="s">
        <v>3436</v>
      </c>
      <c r="B638" s="1" t="s">
        <v>2250</v>
      </c>
      <c r="C638" s="1" t="s">
        <v>5209</v>
      </c>
      <c r="D638" s="1" t="s">
        <v>5184</v>
      </c>
      <c r="E638" s="145">
        <v>37597</v>
      </c>
      <c r="F638" s="145" t="s">
        <v>5186</v>
      </c>
      <c r="G638" s="146">
        <v>39814</v>
      </c>
      <c r="H638" s="146">
        <v>40178</v>
      </c>
      <c r="I638" s="145">
        <v>2009</v>
      </c>
      <c r="J638" s="145">
        <v>12</v>
      </c>
      <c r="N638" s="145">
        <v>100</v>
      </c>
      <c r="O638" s="1">
        <v>22</v>
      </c>
      <c r="P638" s="1">
        <v>28</v>
      </c>
      <c r="Y638" s="147">
        <v>0</v>
      </c>
      <c r="Z638" s="147">
        <v>0</v>
      </c>
      <c r="AA638" s="147">
        <v>0</v>
      </c>
      <c r="AB638" s="147">
        <v>100</v>
      </c>
      <c r="AC638" s="147">
        <v>22</v>
      </c>
      <c r="AD638" s="147">
        <v>28</v>
      </c>
      <c r="AE638" s="147">
        <v>0</v>
      </c>
      <c r="AF638" s="147">
        <v>0</v>
      </c>
      <c r="AG638" s="147">
        <v>0</v>
      </c>
      <c r="AH638" s="147">
        <v>0</v>
      </c>
      <c r="AI638" s="147">
        <v>0</v>
      </c>
      <c r="AJ638" s="147">
        <v>0</v>
      </c>
      <c r="AK638" s="147">
        <v>0</v>
      </c>
      <c r="AL638" s="147">
        <v>0</v>
      </c>
      <c r="AM638" s="148"/>
      <c r="AN638" s="148"/>
      <c r="AO638" s="148"/>
      <c r="AP638" s="148">
        <v>96.2</v>
      </c>
      <c r="AQ638" s="148">
        <v>23.2</v>
      </c>
      <c r="AR638" s="148">
        <v>27.8</v>
      </c>
      <c r="AS638" s="148"/>
      <c r="AT638" s="148"/>
      <c r="AU638" s="148"/>
      <c r="AV638" s="148"/>
      <c r="AW638" s="148"/>
      <c r="AX638" s="148"/>
      <c r="BA638" s="149">
        <v>0</v>
      </c>
      <c r="BB638" s="149">
        <v>0</v>
      </c>
      <c r="BC638" s="149">
        <v>0</v>
      </c>
      <c r="BD638" s="149">
        <v>96.2</v>
      </c>
      <c r="BE638" s="149">
        <v>23.2</v>
      </c>
      <c r="BF638" s="149">
        <v>27.8</v>
      </c>
      <c r="BG638" s="149">
        <v>0</v>
      </c>
      <c r="BH638" s="149">
        <v>0</v>
      </c>
      <c r="BI638" s="149">
        <v>0</v>
      </c>
      <c r="BJ638" s="149">
        <v>0</v>
      </c>
      <c r="BK638" s="149">
        <v>0</v>
      </c>
      <c r="BL638" s="149">
        <v>0</v>
      </c>
      <c r="BM638" s="149">
        <v>0</v>
      </c>
      <c r="BN638" s="149">
        <v>0</v>
      </c>
    </row>
    <row r="639" spans="1:69">
      <c r="A639" s="1" t="s">
        <v>2027</v>
      </c>
      <c r="B639" s="1" t="s">
        <v>2250</v>
      </c>
      <c r="C639" s="1" t="s">
        <v>5209</v>
      </c>
      <c r="D639" s="1" t="s">
        <v>5158</v>
      </c>
      <c r="E639" s="145">
        <v>37598</v>
      </c>
      <c r="F639" s="145">
        <v>7</v>
      </c>
      <c r="G639" s="146">
        <v>39814</v>
      </c>
      <c r="H639" s="146">
        <v>40178</v>
      </c>
      <c r="I639" s="145">
        <v>2009</v>
      </c>
      <c r="J639" s="145">
        <v>12</v>
      </c>
      <c r="K639" s="145">
        <v>12</v>
      </c>
      <c r="M639" s="145">
        <v>40</v>
      </c>
      <c r="S639" s="145">
        <v>8</v>
      </c>
      <c r="Y639" s="147">
        <v>12</v>
      </c>
      <c r="Z639" s="147">
        <v>0</v>
      </c>
      <c r="AA639" s="147">
        <v>40</v>
      </c>
      <c r="AB639" s="147">
        <v>0</v>
      </c>
      <c r="AC639" s="147">
        <v>0</v>
      </c>
      <c r="AD639" s="147">
        <v>0</v>
      </c>
      <c r="AE639" s="147">
        <v>0</v>
      </c>
      <c r="AF639" s="147">
        <v>0</v>
      </c>
      <c r="AG639" s="147">
        <v>8</v>
      </c>
      <c r="AH639" s="147">
        <v>0</v>
      </c>
      <c r="AI639" s="147">
        <v>0</v>
      </c>
      <c r="AJ639" s="147">
        <v>0</v>
      </c>
      <c r="AK639" s="147">
        <v>0</v>
      </c>
      <c r="AL639" s="147">
        <v>0</v>
      </c>
      <c r="AM639" s="148">
        <v>13.8</v>
      </c>
      <c r="AN639" s="148"/>
      <c r="AO639" s="148">
        <v>37.4</v>
      </c>
      <c r="AP639" s="148"/>
      <c r="AQ639" s="148"/>
      <c r="AR639" s="148"/>
      <c r="AS639" s="148"/>
      <c r="AT639" s="148"/>
      <c r="AU639" s="148">
        <v>8</v>
      </c>
      <c r="AV639" s="148"/>
      <c r="AW639" s="148"/>
      <c r="AX639" s="148"/>
      <c r="BA639" s="149">
        <v>13.8</v>
      </c>
      <c r="BB639" s="149">
        <v>0</v>
      </c>
      <c r="BC639" s="149">
        <v>37.4</v>
      </c>
      <c r="BD639" s="149">
        <v>0</v>
      </c>
      <c r="BE639" s="149">
        <v>0</v>
      </c>
      <c r="BF639" s="149">
        <v>0</v>
      </c>
      <c r="BG639" s="149">
        <v>0</v>
      </c>
      <c r="BH639" s="149">
        <v>0</v>
      </c>
      <c r="BI639" s="149">
        <v>8</v>
      </c>
      <c r="BJ639" s="149">
        <v>0</v>
      </c>
      <c r="BK639" s="149">
        <v>0</v>
      </c>
      <c r="BL639" s="149">
        <v>0</v>
      </c>
      <c r="BM639" s="149">
        <v>0</v>
      </c>
      <c r="BN639" s="149">
        <v>0</v>
      </c>
    </row>
    <row r="640" spans="1:69">
      <c r="A640" s="1" t="s">
        <v>4287</v>
      </c>
      <c r="B640" s="1" t="s">
        <v>2250</v>
      </c>
      <c r="C640" s="1" t="s">
        <v>5209</v>
      </c>
      <c r="D640" s="1" t="s">
        <v>5158</v>
      </c>
      <c r="E640" s="145">
        <v>37599</v>
      </c>
      <c r="F640" s="145">
        <v>7</v>
      </c>
      <c r="G640" s="146">
        <v>39814</v>
      </c>
      <c r="H640" s="146">
        <v>40178</v>
      </c>
      <c r="I640" s="145">
        <v>2009</v>
      </c>
      <c r="J640" s="145">
        <v>12</v>
      </c>
      <c r="K640" s="145">
        <v>10</v>
      </c>
      <c r="M640" s="145">
        <v>35</v>
      </c>
      <c r="Y640" s="147">
        <v>10</v>
      </c>
      <c r="Z640" s="147">
        <v>0</v>
      </c>
      <c r="AA640" s="147">
        <v>35</v>
      </c>
      <c r="AB640" s="147">
        <v>0</v>
      </c>
      <c r="AC640" s="147">
        <v>0</v>
      </c>
      <c r="AD640" s="147">
        <v>0</v>
      </c>
      <c r="AE640" s="147">
        <v>0</v>
      </c>
      <c r="AF640" s="147">
        <v>0</v>
      </c>
      <c r="AG640" s="147">
        <v>0</v>
      </c>
      <c r="AH640" s="147">
        <v>0</v>
      </c>
      <c r="AI640" s="147">
        <v>0</v>
      </c>
      <c r="AJ640" s="147">
        <v>0</v>
      </c>
      <c r="AK640" s="147">
        <v>0</v>
      </c>
      <c r="AL640" s="147">
        <v>0</v>
      </c>
      <c r="AM640" s="148">
        <v>10.8</v>
      </c>
      <c r="AN640" s="148"/>
      <c r="AO640" s="148">
        <v>34.1</v>
      </c>
      <c r="AP640" s="148"/>
      <c r="AQ640" s="148"/>
      <c r="AR640" s="148"/>
      <c r="AS640" s="148"/>
      <c r="AT640" s="148"/>
      <c r="AU640" s="148"/>
      <c r="AV640" s="148"/>
      <c r="AW640" s="148"/>
      <c r="AX640" s="148"/>
      <c r="BA640" s="149">
        <v>10.8</v>
      </c>
      <c r="BB640" s="149">
        <v>0</v>
      </c>
      <c r="BC640" s="149">
        <v>34.1</v>
      </c>
      <c r="BD640" s="149">
        <v>0</v>
      </c>
      <c r="BE640" s="149">
        <v>0</v>
      </c>
      <c r="BF640" s="149">
        <v>0</v>
      </c>
      <c r="BG640" s="149">
        <v>0</v>
      </c>
      <c r="BH640" s="149">
        <v>0</v>
      </c>
      <c r="BI640" s="149">
        <v>0</v>
      </c>
      <c r="BJ640" s="149">
        <v>0</v>
      </c>
      <c r="BK640" s="149">
        <v>0</v>
      </c>
      <c r="BL640" s="149">
        <v>0</v>
      </c>
      <c r="BM640" s="149">
        <v>0</v>
      </c>
      <c r="BN640" s="149">
        <v>0</v>
      </c>
    </row>
    <row r="641" spans="1:69">
      <c r="A641" s="1" t="s">
        <v>4617</v>
      </c>
      <c r="B641" s="1" t="s">
        <v>2250</v>
      </c>
      <c r="C641" s="1" t="s">
        <v>5209</v>
      </c>
      <c r="D641" s="1" t="s">
        <v>5184</v>
      </c>
      <c r="E641" s="145">
        <v>37601</v>
      </c>
      <c r="F641" s="145" t="s">
        <v>5185</v>
      </c>
      <c r="G641" s="146">
        <v>39814</v>
      </c>
      <c r="H641" s="146">
        <v>40025</v>
      </c>
      <c r="I641" s="145">
        <v>2009</v>
      </c>
      <c r="J641" s="145">
        <v>7</v>
      </c>
      <c r="N641" s="145">
        <v>68</v>
      </c>
      <c r="O641" s="1">
        <v>240</v>
      </c>
      <c r="P641" s="1">
        <v>75</v>
      </c>
      <c r="Q641" s="1">
        <v>70</v>
      </c>
      <c r="Y641" s="147">
        <v>0</v>
      </c>
      <c r="Z641" s="147">
        <v>0</v>
      </c>
      <c r="AA641" s="147">
        <v>0</v>
      </c>
      <c r="AB641" s="147">
        <v>39.666666666666664</v>
      </c>
      <c r="AC641" s="147">
        <v>140</v>
      </c>
      <c r="AD641" s="147">
        <v>43.75</v>
      </c>
      <c r="AE641" s="147">
        <v>40.833333333333336</v>
      </c>
      <c r="AF641" s="147">
        <v>0</v>
      </c>
      <c r="AG641" s="147">
        <v>0</v>
      </c>
      <c r="AH641" s="147">
        <v>0</v>
      </c>
      <c r="AI641" s="147">
        <v>0</v>
      </c>
      <c r="AJ641" s="147">
        <v>0</v>
      </c>
      <c r="AK641" s="147">
        <v>0</v>
      </c>
      <c r="AL641" s="147">
        <v>0</v>
      </c>
      <c r="AM641" s="148"/>
      <c r="AN641" s="148"/>
      <c r="AO641" s="148"/>
      <c r="AP641" s="148">
        <v>56.1</v>
      </c>
      <c r="AQ641" s="152">
        <v>211</v>
      </c>
      <c r="AR641" s="152">
        <v>85.2</v>
      </c>
      <c r="AS641" s="152">
        <v>60</v>
      </c>
      <c r="AT641" s="148"/>
      <c r="AU641" s="148"/>
      <c r="AV641" s="148"/>
      <c r="AW641" s="148"/>
      <c r="AX641" s="148"/>
      <c r="BA641" s="149">
        <v>0</v>
      </c>
      <c r="BB641" s="149">
        <v>0</v>
      </c>
      <c r="BC641" s="149">
        <v>0</v>
      </c>
      <c r="BD641" s="149">
        <v>32.725000000000001</v>
      </c>
      <c r="BE641" s="149">
        <v>123.08333333333333</v>
      </c>
      <c r="BF641" s="149">
        <v>49.7</v>
      </c>
      <c r="BG641" s="149">
        <v>35</v>
      </c>
      <c r="BH641" s="149">
        <v>0</v>
      </c>
      <c r="BI641" s="149">
        <v>0</v>
      </c>
      <c r="BJ641" s="149">
        <v>0</v>
      </c>
      <c r="BK641" s="149">
        <v>0</v>
      </c>
      <c r="BL641" s="149">
        <v>0</v>
      </c>
      <c r="BM641" s="149">
        <v>0</v>
      </c>
      <c r="BN641" s="149">
        <v>0</v>
      </c>
    </row>
    <row r="642" spans="1:69">
      <c r="A642" s="1" t="s">
        <v>4617</v>
      </c>
      <c r="B642" s="1" t="s">
        <v>2250</v>
      </c>
      <c r="C642" s="1" t="s">
        <v>5209</v>
      </c>
      <c r="D642" s="1" t="s">
        <v>5184</v>
      </c>
      <c r="E642" s="145">
        <v>37601</v>
      </c>
      <c r="F642" s="145" t="s">
        <v>5186</v>
      </c>
      <c r="G642" s="146">
        <v>40026</v>
      </c>
      <c r="H642" s="146">
        <v>40178</v>
      </c>
      <c r="I642" s="145">
        <v>2009</v>
      </c>
      <c r="J642" s="145">
        <v>5</v>
      </c>
      <c r="N642" s="151">
        <v>68</v>
      </c>
      <c r="O642" s="145">
        <v>220</v>
      </c>
      <c r="P642" s="1">
        <v>75</v>
      </c>
      <c r="Q642" s="1">
        <v>70</v>
      </c>
      <c r="Y642" s="147">
        <v>0</v>
      </c>
      <c r="Z642" s="147">
        <v>0</v>
      </c>
      <c r="AA642" s="147">
        <v>0</v>
      </c>
      <c r="AB642" s="147">
        <v>28.333333333333332</v>
      </c>
      <c r="AC642" s="147">
        <v>91.666666666666671</v>
      </c>
      <c r="AD642" s="147">
        <v>31.25</v>
      </c>
      <c r="AE642" s="147">
        <v>29.166666666666668</v>
      </c>
      <c r="AF642" s="147">
        <v>0</v>
      </c>
      <c r="AG642" s="147">
        <v>0</v>
      </c>
      <c r="AH642" s="147">
        <v>0</v>
      </c>
      <c r="AI642" s="147">
        <v>0</v>
      </c>
      <c r="AJ642" s="147">
        <v>0</v>
      </c>
      <c r="AK642" s="147">
        <v>0</v>
      </c>
      <c r="AL642" s="147">
        <v>0</v>
      </c>
      <c r="AM642" s="1"/>
      <c r="AN642" s="1"/>
      <c r="AO642" s="1"/>
      <c r="AP642" s="152">
        <v>56.1</v>
      </c>
      <c r="AQ642" s="152">
        <v>211</v>
      </c>
      <c r="AR642" s="152">
        <v>85.2</v>
      </c>
      <c r="AS642" s="156">
        <v>60</v>
      </c>
      <c r="AT642" s="1"/>
      <c r="AU642" s="1"/>
      <c r="AV642" s="1"/>
      <c r="AW642" s="1"/>
      <c r="AX642" s="1"/>
      <c r="BA642" s="149">
        <v>0</v>
      </c>
      <c r="BB642" s="149">
        <v>0</v>
      </c>
      <c r="BC642" s="149">
        <v>0</v>
      </c>
      <c r="BD642" s="149">
        <v>23.375</v>
      </c>
      <c r="BE642" s="149">
        <v>87.916666666666671</v>
      </c>
      <c r="BF642" s="149">
        <v>35.5</v>
      </c>
      <c r="BG642" s="149">
        <v>25</v>
      </c>
      <c r="BH642" s="149">
        <v>0</v>
      </c>
      <c r="BI642" s="149">
        <v>0</v>
      </c>
      <c r="BJ642" s="149">
        <v>0</v>
      </c>
      <c r="BK642" s="149">
        <v>0</v>
      </c>
      <c r="BL642" s="149">
        <v>0</v>
      </c>
      <c r="BM642" s="149">
        <v>0</v>
      </c>
      <c r="BN642" s="149">
        <v>0</v>
      </c>
      <c r="BQ642" s="1" t="s">
        <v>5202</v>
      </c>
    </row>
    <row r="643" spans="1:69">
      <c r="A643" s="1" t="s">
        <v>3583</v>
      </c>
      <c r="B643" s="1" t="s">
        <v>5197</v>
      </c>
      <c r="C643" s="1" t="s">
        <v>5209</v>
      </c>
      <c r="D643" s="1" t="s">
        <v>5184</v>
      </c>
      <c r="E643" s="145">
        <v>37602</v>
      </c>
      <c r="F643" s="145">
        <v>1</v>
      </c>
      <c r="G643" s="146">
        <v>39814</v>
      </c>
      <c r="H643" s="146">
        <v>40178</v>
      </c>
      <c r="I643" s="145">
        <v>2009</v>
      </c>
      <c r="J643" s="145">
        <v>12</v>
      </c>
      <c r="N643" s="145">
        <v>30</v>
      </c>
      <c r="Y643" s="147">
        <v>0</v>
      </c>
      <c r="Z643" s="147">
        <v>0</v>
      </c>
      <c r="AA643" s="147">
        <v>0</v>
      </c>
      <c r="AB643" s="147">
        <v>30</v>
      </c>
      <c r="AC643" s="147">
        <v>0</v>
      </c>
      <c r="AD643" s="147">
        <v>0</v>
      </c>
      <c r="AE643" s="147">
        <v>0</v>
      </c>
      <c r="AF643" s="147">
        <v>0</v>
      </c>
      <c r="AG643" s="147">
        <v>0</v>
      </c>
      <c r="AH643" s="147">
        <v>0</v>
      </c>
      <c r="AI643" s="147">
        <v>0</v>
      </c>
      <c r="AJ643" s="147">
        <v>0</v>
      </c>
      <c r="AK643" s="147">
        <v>0</v>
      </c>
      <c r="AL643" s="147">
        <v>0</v>
      </c>
      <c r="AM643" s="148"/>
      <c r="AN643" s="148"/>
      <c r="AO643" s="148"/>
      <c r="AP643" s="148">
        <v>29.9</v>
      </c>
      <c r="AQ643" s="148"/>
      <c r="AR643" s="148"/>
      <c r="AS643" s="148"/>
      <c r="AT643" s="148"/>
      <c r="AU643" s="148"/>
      <c r="AV643" s="148"/>
      <c r="AW643" s="148"/>
      <c r="AX643" s="148"/>
      <c r="BA643" s="149">
        <v>0</v>
      </c>
      <c r="BB643" s="149">
        <v>0</v>
      </c>
      <c r="BC643" s="149">
        <v>0</v>
      </c>
      <c r="BD643" s="149">
        <v>29.9</v>
      </c>
      <c r="BE643" s="149">
        <v>0</v>
      </c>
      <c r="BF643" s="149">
        <v>0</v>
      </c>
      <c r="BG643" s="149">
        <v>0</v>
      </c>
      <c r="BH643" s="149">
        <v>0</v>
      </c>
      <c r="BI643" s="149">
        <v>0</v>
      </c>
      <c r="BJ643" s="149">
        <v>0</v>
      </c>
      <c r="BK643" s="149">
        <v>0</v>
      </c>
      <c r="BL643" s="149">
        <v>0</v>
      </c>
      <c r="BM643" s="149">
        <v>0</v>
      </c>
      <c r="BN643" s="149">
        <v>0</v>
      </c>
    </row>
    <row r="644" spans="1:69">
      <c r="A644" s="1" t="s">
        <v>4617</v>
      </c>
      <c r="B644" s="1" t="s">
        <v>5197</v>
      </c>
      <c r="C644" s="1" t="s">
        <v>5209</v>
      </c>
      <c r="D644" s="1" t="s">
        <v>5184</v>
      </c>
      <c r="E644" s="145">
        <v>37603</v>
      </c>
      <c r="F644" s="145">
        <v>1</v>
      </c>
      <c r="G644" s="146">
        <v>39814</v>
      </c>
      <c r="H644" s="146">
        <v>40178</v>
      </c>
      <c r="I644" s="145">
        <v>2009</v>
      </c>
      <c r="J644" s="145">
        <v>12</v>
      </c>
      <c r="N644" s="145">
        <v>104</v>
      </c>
      <c r="Y644" s="147">
        <v>0</v>
      </c>
      <c r="Z644" s="147">
        <v>0</v>
      </c>
      <c r="AA644" s="147">
        <v>0</v>
      </c>
      <c r="AB644" s="147">
        <v>104</v>
      </c>
      <c r="AC644" s="147">
        <v>0</v>
      </c>
      <c r="AD644" s="147">
        <v>0</v>
      </c>
      <c r="AE644" s="147">
        <v>0</v>
      </c>
      <c r="AF644" s="147">
        <v>0</v>
      </c>
      <c r="AG644" s="147">
        <v>0</v>
      </c>
      <c r="AH644" s="147">
        <v>0</v>
      </c>
      <c r="AI644" s="147">
        <v>0</v>
      </c>
      <c r="AJ644" s="147">
        <v>0</v>
      </c>
      <c r="AK644" s="147">
        <v>0</v>
      </c>
      <c r="AL644" s="147">
        <v>0</v>
      </c>
      <c r="AM644" s="148"/>
      <c r="AN644" s="148"/>
      <c r="AO644" s="148"/>
      <c r="AP644" s="148">
        <v>93.6</v>
      </c>
      <c r="AQ644" s="148"/>
      <c r="AR644" s="148"/>
      <c r="AS644" s="148"/>
      <c r="AT644" s="148"/>
      <c r="AU644" s="148"/>
      <c r="AV644" s="148"/>
      <c r="AW644" s="148"/>
      <c r="AX644" s="148"/>
      <c r="BA644" s="149">
        <v>0</v>
      </c>
      <c r="BB644" s="149">
        <v>0</v>
      </c>
      <c r="BC644" s="149">
        <v>0</v>
      </c>
      <c r="BD644" s="149">
        <v>93.6</v>
      </c>
      <c r="BE644" s="149">
        <v>0</v>
      </c>
      <c r="BF644" s="149">
        <v>0</v>
      </c>
      <c r="BG644" s="149">
        <v>0</v>
      </c>
      <c r="BH644" s="149">
        <v>0</v>
      </c>
      <c r="BI644" s="149">
        <v>0</v>
      </c>
      <c r="BJ644" s="149">
        <v>0</v>
      </c>
      <c r="BK644" s="149">
        <v>0</v>
      </c>
      <c r="BL644" s="149">
        <v>0</v>
      </c>
      <c r="BM644" s="149">
        <v>0</v>
      </c>
      <c r="BN644" s="149">
        <v>0</v>
      </c>
    </row>
    <row r="645" spans="1:69">
      <c r="A645" s="1" t="s">
        <v>2130</v>
      </c>
      <c r="B645" s="1" t="s">
        <v>5197</v>
      </c>
      <c r="C645" s="1" t="s">
        <v>5209</v>
      </c>
      <c r="D645" s="1" t="s">
        <v>5184</v>
      </c>
      <c r="E645" s="145">
        <v>37604</v>
      </c>
      <c r="F645" s="145">
        <v>1</v>
      </c>
      <c r="G645" s="146">
        <v>39814</v>
      </c>
      <c r="H645" s="146">
        <v>40178</v>
      </c>
      <c r="I645" s="145">
        <v>2009</v>
      </c>
      <c r="J645" s="145">
        <v>12</v>
      </c>
      <c r="N645" s="145">
        <v>85</v>
      </c>
      <c r="Y645" s="147">
        <v>0</v>
      </c>
      <c r="Z645" s="147">
        <v>0</v>
      </c>
      <c r="AA645" s="147">
        <v>0</v>
      </c>
      <c r="AB645" s="147">
        <v>85</v>
      </c>
      <c r="AC645" s="147">
        <v>0</v>
      </c>
      <c r="AD645" s="147">
        <v>0</v>
      </c>
      <c r="AE645" s="147">
        <v>0</v>
      </c>
      <c r="AF645" s="147">
        <v>0</v>
      </c>
      <c r="AG645" s="147">
        <v>0</v>
      </c>
      <c r="AH645" s="147">
        <v>0</v>
      </c>
      <c r="AI645" s="147">
        <v>0</v>
      </c>
      <c r="AJ645" s="147">
        <v>0</v>
      </c>
      <c r="AK645" s="147">
        <v>0</v>
      </c>
      <c r="AL645" s="147">
        <v>0</v>
      </c>
      <c r="AM645" s="148"/>
      <c r="AN645" s="148"/>
      <c r="AO645" s="148"/>
      <c r="AP645" s="148">
        <v>75.2</v>
      </c>
      <c r="AQ645" s="148"/>
      <c r="AR645" s="148"/>
      <c r="AS645" s="148"/>
      <c r="AT645" s="148"/>
      <c r="AU645" s="148"/>
      <c r="AV645" s="148"/>
      <c r="AW645" s="148"/>
      <c r="AX645" s="148"/>
      <c r="BA645" s="149">
        <v>0</v>
      </c>
      <c r="BB645" s="149">
        <v>0</v>
      </c>
      <c r="BC645" s="149">
        <v>0</v>
      </c>
      <c r="BD645" s="149">
        <v>75.2</v>
      </c>
      <c r="BE645" s="149">
        <v>0</v>
      </c>
      <c r="BF645" s="149">
        <v>0</v>
      </c>
      <c r="BG645" s="149">
        <v>0</v>
      </c>
      <c r="BH645" s="149">
        <v>0</v>
      </c>
      <c r="BI645" s="149">
        <v>0</v>
      </c>
      <c r="BJ645" s="149">
        <v>0</v>
      </c>
      <c r="BK645" s="149">
        <v>0</v>
      </c>
      <c r="BL645" s="149">
        <v>0</v>
      </c>
      <c r="BM645" s="149">
        <v>0</v>
      </c>
      <c r="BN645" s="149">
        <v>0</v>
      </c>
    </row>
    <row r="646" spans="1:69">
      <c r="A646" s="1" t="s">
        <v>4617</v>
      </c>
      <c r="B646" s="1" t="s">
        <v>5197</v>
      </c>
      <c r="C646" s="1" t="s">
        <v>5209</v>
      </c>
      <c r="D646" s="1" t="s">
        <v>5184</v>
      </c>
      <c r="E646" s="145">
        <v>37605</v>
      </c>
      <c r="F646" s="145">
        <v>1</v>
      </c>
      <c r="G646" s="146">
        <v>39814</v>
      </c>
      <c r="H646" s="146">
        <v>40178</v>
      </c>
      <c r="I646" s="145">
        <v>2009</v>
      </c>
      <c r="J646" s="145">
        <v>12</v>
      </c>
      <c r="N646" s="145">
        <v>102</v>
      </c>
      <c r="Y646" s="147">
        <v>0</v>
      </c>
      <c r="Z646" s="147">
        <v>0</v>
      </c>
      <c r="AA646" s="147">
        <v>0</v>
      </c>
      <c r="AB646" s="147">
        <v>102</v>
      </c>
      <c r="AC646" s="147">
        <v>0</v>
      </c>
      <c r="AD646" s="147">
        <v>0</v>
      </c>
      <c r="AE646" s="147">
        <v>0</v>
      </c>
      <c r="AF646" s="147">
        <v>0</v>
      </c>
      <c r="AG646" s="147">
        <v>0</v>
      </c>
      <c r="AH646" s="147">
        <v>0</v>
      </c>
      <c r="AI646" s="147">
        <v>0</v>
      </c>
      <c r="AJ646" s="147">
        <v>0</v>
      </c>
      <c r="AK646" s="147">
        <v>0</v>
      </c>
      <c r="AL646" s="147">
        <v>0</v>
      </c>
      <c r="AM646" s="148"/>
      <c r="AN646" s="148"/>
      <c r="AO646" s="148"/>
      <c r="AP646" s="148">
        <v>102</v>
      </c>
      <c r="AQ646" s="148"/>
      <c r="AR646" s="148"/>
      <c r="AS646" s="148"/>
      <c r="AT646" s="148"/>
      <c r="AU646" s="148"/>
      <c r="AV646" s="148"/>
      <c r="AW646" s="148"/>
      <c r="AX646" s="148"/>
      <c r="BA646" s="149">
        <v>0</v>
      </c>
      <c r="BB646" s="149">
        <v>0</v>
      </c>
      <c r="BC646" s="149">
        <v>0</v>
      </c>
      <c r="BD646" s="149">
        <v>102</v>
      </c>
      <c r="BE646" s="149">
        <v>0</v>
      </c>
      <c r="BF646" s="149">
        <v>0</v>
      </c>
      <c r="BG646" s="149">
        <v>0</v>
      </c>
      <c r="BH646" s="149">
        <v>0</v>
      </c>
      <c r="BI646" s="149">
        <v>0</v>
      </c>
      <c r="BJ646" s="149">
        <v>0</v>
      </c>
      <c r="BK646" s="149">
        <v>0</v>
      </c>
      <c r="BL646" s="149">
        <v>0</v>
      </c>
      <c r="BM646" s="149">
        <v>0</v>
      </c>
      <c r="BN646" s="149">
        <v>0</v>
      </c>
    </row>
    <row r="647" spans="1:69">
      <c r="A647" s="1" t="s">
        <v>3583</v>
      </c>
      <c r="B647" s="1" t="s">
        <v>5197</v>
      </c>
      <c r="C647" s="1" t="s">
        <v>5209</v>
      </c>
      <c r="D647" s="1" t="s">
        <v>5184</v>
      </c>
      <c r="E647" s="145">
        <v>37609</v>
      </c>
      <c r="F647" s="145">
        <v>1</v>
      </c>
      <c r="G647" s="146">
        <v>39814</v>
      </c>
      <c r="H647" s="146">
        <v>40178</v>
      </c>
      <c r="I647" s="145">
        <v>2009</v>
      </c>
      <c r="J647" s="145">
        <v>12</v>
      </c>
      <c r="N647" s="145">
        <v>88</v>
      </c>
      <c r="Y647" s="147">
        <v>0</v>
      </c>
      <c r="Z647" s="147">
        <v>0</v>
      </c>
      <c r="AA647" s="147">
        <v>0</v>
      </c>
      <c r="AB647" s="147">
        <v>88</v>
      </c>
      <c r="AC647" s="147">
        <v>0</v>
      </c>
      <c r="AD647" s="147">
        <v>0</v>
      </c>
      <c r="AE647" s="147">
        <v>0</v>
      </c>
      <c r="AF647" s="147">
        <v>0</v>
      </c>
      <c r="AG647" s="147">
        <v>0</v>
      </c>
      <c r="AH647" s="147">
        <v>0</v>
      </c>
      <c r="AI647" s="147">
        <v>0</v>
      </c>
      <c r="AJ647" s="147">
        <v>0</v>
      </c>
      <c r="AK647" s="147">
        <v>0</v>
      </c>
      <c r="AL647" s="147">
        <v>0</v>
      </c>
      <c r="AM647" s="148"/>
      <c r="AN647" s="148"/>
      <c r="AO647" s="148"/>
      <c r="AP647" s="148">
        <v>88</v>
      </c>
      <c r="AQ647" s="148"/>
      <c r="AR647" s="148"/>
      <c r="AS647" s="148"/>
      <c r="AT647" s="148"/>
      <c r="AU647" s="148"/>
      <c r="AV647" s="148"/>
      <c r="AW647" s="148"/>
      <c r="AX647" s="148"/>
      <c r="BA647" s="149">
        <v>0</v>
      </c>
      <c r="BB647" s="149">
        <v>0</v>
      </c>
      <c r="BC647" s="149">
        <v>0</v>
      </c>
      <c r="BD647" s="149">
        <v>88</v>
      </c>
      <c r="BE647" s="149">
        <v>0</v>
      </c>
      <c r="BF647" s="149">
        <v>0</v>
      </c>
      <c r="BG647" s="149">
        <v>0</v>
      </c>
      <c r="BH647" s="149">
        <v>0</v>
      </c>
      <c r="BI647" s="149">
        <v>0</v>
      </c>
      <c r="BJ647" s="149">
        <v>0</v>
      </c>
      <c r="BK647" s="149">
        <v>0</v>
      </c>
      <c r="BL647" s="149">
        <v>0</v>
      </c>
      <c r="BM647" s="149">
        <v>0</v>
      </c>
      <c r="BN647" s="149">
        <v>0</v>
      </c>
    </row>
    <row r="648" spans="1:69">
      <c r="A648" s="1" t="s">
        <v>4287</v>
      </c>
      <c r="B648" s="1" t="s">
        <v>5197</v>
      </c>
      <c r="C648" s="1" t="s">
        <v>5209</v>
      </c>
      <c r="D648" s="1" t="s">
        <v>5184</v>
      </c>
      <c r="E648" s="145">
        <v>37610</v>
      </c>
      <c r="F648" s="145" t="s">
        <v>5160</v>
      </c>
      <c r="G648" s="146">
        <v>39814</v>
      </c>
      <c r="H648" s="146">
        <v>40178</v>
      </c>
      <c r="I648" s="145">
        <v>2009</v>
      </c>
      <c r="J648" s="145">
        <v>12</v>
      </c>
      <c r="N648" s="145">
        <v>88</v>
      </c>
      <c r="Y648" s="147">
        <v>0</v>
      </c>
      <c r="Z648" s="147">
        <v>0</v>
      </c>
      <c r="AA648" s="147">
        <v>0</v>
      </c>
      <c r="AB648" s="147">
        <v>88</v>
      </c>
      <c r="AC648" s="147">
        <v>0</v>
      </c>
      <c r="AD648" s="147">
        <v>0</v>
      </c>
      <c r="AE648" s="147">
        <v>0</v>
      </c>
      <c r="AF648" s="147">
        <v>0</v>
      </c>
      <c r="AG648" s="147">
        <v>0</v>
      </c>
      <c r="AH648" s="147">
        <v>0</v>
      </c>
      <c r="AI648" s="147">
        <v>0</v>
      </c>
      <c r="AJ648" s="147">
        <v>0</v>
      </c>
      <c r="AK648" s="147">
        <v>0</v>
      </c>
      <c r="AL648" s="147">
        <v>0</v>
      </c>
      <c r="AM648" s="148"/>
      <c r="AN648" s="148"/>
      <c r="AO648" s="148"/>
      <c r="AP648" s="148">
        <v>88</v>
      </c>
      <c r="AQ648" s="148"/>
      <c r="AR648" s="148"/>
      <c r="AS648" s="148"/>
      <c r="AT648" s="148"/>
      <c r="AU648" s="148"/>
      <c r="AV648" s="148"/>
      <c r="AW648" s="148"/>
      <c r="AX648" s="148"/>
      <c r="BA648" s="149">
        <v>0</v>
      </c>
      <c r="BB648" s="149">
        <v>0</v>
      </c>
      <c r="BC648" s="149">
        <v>0</v>
      </c>
      <c r="BD648" s="149">
        <v>88</v>
      </c>
      <c r="BE648" s="149">
        <v>0</v>
      </c>
      <c r="BF648" s="149">
        <v>0</v>
      </c>
      <c r="BG648" s="149">
        <v>0</v>
      </c>
      <c r="BH648" s="149">
        <v>0</v>
      </c>
      <c r="BI648" s="149">
        <v>0</v>
      </c>
      <c r="BJ648" s="149">
        <v>0</v>
      </c>
      <c r="BK648" s="149">
        <v>0</v>
      </c>
      <c r="BL648" s="149">
        <v>0</v>
      </c>
      <c r="BM648" s="149">
        <v>0</v>
      </c>
      <c r="BN648" s="149">
        <v>0</v>
      </c>
    </row>
    <row r="649" spans="1:69">
      <c r="A649" s="1" t="s">
        <v>2130</v>
      </c>
      <c r="B649" s="1" t="s">
        <v>5197</v>
      </c>
      <c r="C649" s="1" t="s">
        <v>5209</v>
      </c>
      <c r="D649" s="1" t="s">
        <v>5184</v>
      </c>
      <c r="E649" s="145">
        <v>37611</v>
      </c>
      <c r="F649" s="145">
        <v>1</v>
      </c>
      <c r="G649" s="146">
        <v>39814</v>
      </c>
      <c r="H649" s="146">
        <v>40178</v>
      </c>
      <c r="I649" s="145">
        <v>2009</v>
      </c>
      <c r="J649" s="145">
        <v>12</v>
      </c>
      <c r="N649" s="145">
        <v>85</v>
      </c>
      <c r="Y649" s="147">
        <v>0</v>
      </c>
      <c r="Z649" s="147">
        <v>0</v>
      </c>
      <c r="AA649" s="147">
        <v>0</v>
      </c>
      <c r="AB649" s="147">
        <v>85</v>
      </c>
      <c r="AC649" s="147">
        <v>0</v>
      </c>
      <c r="AD649" s="147">
        <v>0</v>
      </c>
      <c r="AE649" s="147">
        <v>0</v>
      </c>
      <c r="AF649" s="147">
        <v>0</v>
      </c>
      <c r="AG649" s="147">
        <v>0</v>
      </c>
      <c r="AH649" s="147">
        <v>0</v>
      </c>
      <c r="AI649" s="147">
        <v>0</v>
      </c>
      <c r="AJ649" s="147">
        <v>0</v>
      </c>
      <c r="AK649" s="147">
        <v>0</v>
      </c>
      <c r="AL649" s="147">
        <v>0</v>
      </c>
      <c r="AM649" s="148"/>
      <c r="AN649" s="148"/>
      <c r="AO649" s="148"/>
      <c r="AP649" s="148">
        <v>85</v>
      </c>
      <c r="AQ649" s="148"/>
      <c r="AR649" s="148"/>
      <c r="AS649" s="148"/>
      <c r="AT649" s="148"/>
      <c r="AU649" s="148"/>
      <c r="AV649" s="148"/>
      <c r="AW649" s="148"/>
      <c r="AX649" s="148"/>
      <c r="BA649" s="149">
        <v>0</v>
      </c>
      <c r="BB649" s="149">
        <v>0</v>
      </c>
      <c r="BC649" s="149">
        <v>0</v>
      </c>
      <c r="BD649" s="149">
        <v>85</v>
      </c>
      <c r="BE649" s="149">
        <v>0</v>
      </c>
      <c r="BF649" s="149">
        <v>0</v>
      </c>
      <c r="BG649" s="149">
        <v>0</v>
      </c>
      <c r="BH649" s="149">
        <v>0</v>
      </c>
      <c r="BI649" s="149">
        <v>0</v>
      </c>
      <c r="BJ649" s="149">
        <v>0</v>
      </c>
      <c r="BK649" s="149">
        <v>0</v>
      </c>
      <c r="BL649" s="149">
        <v>0</v>
      </c>
      <c r="BM649" s="149">
        <v>0</v>
      </c>
      <c r="BN649" s="149">
        <v>0</v>
      </c>
    </row>
    <row r="650" spans="1:69">
      <c r="A650" s="1" t="s">
        <v>3166</v>
      </c>
      <c r="B650" s="1" t="s">
        <v>5197</v>
      </c>
      <c r="C650" s="1" t="s">
        <v>5209</v>
      </c>
      <c r="D650" s="1" t="s">
        <v>5184</v>
      </c>
      <c r="E650" s="145">
        <v>37613</v>
      </c>
      <c r="F650" s="145">
        <v>1</v>
      </c>
      <c r="G650" s="146">
        <v>39814</v>
      </c>
      <c r="H650" s="146">
        <v>40178</v>
      </c>
      <c r="I650" s="145">
        <v>2009</v>
      </c>
      <c r="J650" s="145">
        <v>12</v>
      </c>
      <c r="N650" s="145">
        <v>100</v>
      </c>
      <c r="Y650" s="147">
        <v>0</v>
      </c>
      <c r="Z650" s="147">
        <v>0</v>
      </c>
      <c r="AA650" s="147">
        <v>0</v>
      </c>
      <c r="AB650" s="147">
        <v>100</v>
      </c>
      <c r="AC650" s="147">
        <v>0</v>
      </c>
      <c r="AD650" s="147">
        <v>0</v>
      </c>
      <c r="AE650" s="147">
        <v>0</v>
      </c>
      <c r="AF650" s="147">
        <v>0</v>
      </c>
      <c r="AG650" s="147">
        <v>0</v>
      </c>
      <c r="AH650" s="147">
        <v>0</v>
      </c>
      <c r="AI650" s="147">
        <v>0</v>
      </c>
      <c r="AJ650" s="147">
        <v>0</v>
      </c>
      <c r="AK650" s="147">
        <v>0</v>
      </c>
      <c r="AL650" s="147">
        <v>0</v>
      </c>
      <c r="AM650" s="148"/>
      <c r="AN650" s="148"/>
      <c r="AO650" s="148"/>
      <c r="AP650" s="148">
        <v>97.5</v>
      </c>
      <c r="AQ650" s="148"/>
      <c r="AR650" s="148"/>
      <c r="AS650" s="148"/>
      <c r="AT650" s="148"/>
      <c r="AU650" s="148"/>
      <c r="AV650" s="148"/>
      <c r="AW650" s="148"/>
      <c r="AX650" s="148"/>
      <c r="BA650" s="149">
        <v>0</v>
      </c>
      <c r="BB650" s="149">
        <v>0</v>
      </c>
      <c r="BC650" s="149">
        <v>0</v>
      </c>
      <c r="BD650" s="149">
        <v>97.5</v>
      </c>
      <c r="BE650" s="149">
        <v>0</v>
      </c>
      <c r="BF650" s="149">
        <v>0</v>
      </c>
      <c r="BG650" s="149">
        <v>0</v>
      </c>
      <c r="BH650" s="149">
        <v>0</v>
      </c>
      <c r="BI650" s="149">
        <v>0</v>
      </c>
      <c r="BJ650" s="149">
        <v>0</v>
      </c>
      <c r="BK650" s="149">
        <v>0</v>
      </c>
      <c r="BL650" s="149">
        <v>0</v>
      </c>
      <c r="BM650" s="149">
        <v>0</v>
      </c>
      <c r="BN650" s="149">
        <v>0</v>
      </c>
    </row>
    <row r="651" spans="1:69">
      <c r="A651" s="1" t="s">
        <v>3583</v>
      </c>
      <c r="B651" s="1" t="s">
        <v>5197</v>
      </c>
      <c r="C651" s="1" t="s">
        <v>5209</v>
      </c>
      <c r="D651" s="1" t="s">
        <v>5184</v>
      </c>
      <c r="E651" s="145">
        <v>37615</v>
      </c>
      <c r="F651" s="145">
        <v>1</v>
      </c>
      <c r="G651" s="146">
        <v>39814</v>
      </c>
      <c r="H651" s="146">
        <v>40178</v>
      </c>
      <c r="I651" s="145">
        <v>2009</v>
      </c>
      <c r="J651" s="145">
        <v>12</v>
      </c>
      <c r="N651" s="145">
        <v>245</v>
      </c>
      <c r="Y651" s="147">
        <v>0</v>
      </c>
      <c r="Z651" s="147">
        <v>0</v>
      </c>
      <c r="AA651" s="147">
        <v>0</v>
      </c>
      <c r="AB651" s="147">
        <v>245</v>
      </c>
      <c r="AC651" s="147">
        <v>0</v>
      </c>
      <c r="AD651" s="147">
        <v>0</v>
      </c>
      <c r="AE651" s="147">
        <v>0</v>
      </c>
      <c r="AF651" s="147">
        <v>0</v>
      </c>
      <c r="AG651" s="147">
        <v>0</v>
      </c>
      <c r="AH651" s="147">
        <v>0</v>
      </c>
      <c r="AI651" s="147">
        <v>0</v>
      </c>
      <c r="AJ651" s="147">
        <v>0</v>
      </c>
      <c r="AK651" s="147">
        <v>0</v>
      </c>
      <c r="AL651" s="147">
        <v>0</v>
      </c>
      <c r="AM651" s="148"/>
      <c r="AN651" s="148"/>
      <c r="AO651" s="148"/>
      <c r="AP651" s="148">
        <v>245</v>
      </c>
      <c r="AQ651" s="148"/>
      <c r="AR651" s="148"/>
      <c r="AS651" s="148"/>
      <c r="AT651" s="148"/>
      <c r="AU651" s="148"/>
      <c r="AV651" s="148"/>
      <c r="AW651" s="148"/>
      <c r="AX651" s="148"/>
      <c r="BA651" s="149">
        <v>0</v>
      </c>
      <c r="BB651" s="149">
        <v>0</v>
      </c>
      <c r="BC651" s="149">
        <v>0</v>
      </c>
      <c r="BD651" s="149">
        <v>245</v>
      </c>
      <c r="BE651" s="149">
        <v>0</v>
      </c>
      <c r="BF651" s="149">
        <v>0</v>
      </c>
      <c r="BG651" s="149">
        <v>0</v>
      </c>
      <c r="BH651" s="149">
        <v>0</v>
      </c>
      <c r="BI651" s="149">
        <v>0</v>
      </c>
      <c r="BJ651" s="149">
        <v>0</v>
      </c>
      <c r="BK651" s="149">
        <v>0</v>
      </c>
      <c r="BL651" s="149">
        <v>0</v>
      </c>
      <c r="BM651" s="149">
        <v>0</v>
      </c>
      <c r="BN651" s="149">
        <v>0</v>
      </c>
    </row>
    <row r="652" spans="1:69">
      <c r="A652" s="1" t="s">
        <v>3166</v>
      </c>
      <c r="B652" s="1" t="s">
        <v>5197</v>
      </c>
      <c r="C652" s="1" t="s">
        <v>5209</v>
      </c>
      <c r="D652" s="1" t="s">
        <v>5184</v>
      </c>
      <c r="E652" s="145">
        <v>37616</v>
      </c>
      <c r="F652" s="145">
        <v>1</v>
      </c>
      <c r="G652" s="146">
        <v>39814</v>
      </c>
      <c r="H652" s="146">
        <v>40178</v>
      </c>
      <c r="I652" s="145">
        <v>2009</v>
      </c>
      <c r="J652" s="145">
        <v>12</v>
      </c>
      <c r="N652" s="145">
        <v>110</v>
      </c>
      <c r="Y652" s="147">
        <v>0</v>
      </c>
      <c r="Z652" s="147">
        <v>0</v>
      </c>
      <c r="AA652" s="147">
        <v>0</v>
      </c>
      <c r="AB652" s="147">
        <v>110</v>
      </c>
      <c r="AC652" s="147">
        <v>0</v>
      </c>
      <c r="AD652" s="147">
        <v>0</v>
      </c>
      <c r="AE652" s="147">
        <v>0</v>
      </c>
      <c r="AF652" s="147">
        <v>0</v>
      </c>
      <c r="AG652" s="147">
        <v>0</v>
      </c>
      <c r="AH652" s="147">
        <v>0</v>
      </c>
      <c r="AI652" s="147">
        <v>0</v>
      </c>
      <c r="AJ652" s="147">
        <v>0</v>
      </c>
      <c r="AK652" s="147">
        <v>0</v>
      </c>
      <c r="AL652" s="147">
        <v>0</v>
      </c>
      <c r="AM652" s="148"/>
      <c r="AN652" s="148"/>
      <c r="AO652" s="148"/>
      <c r="AP652" s="148">
        <v>110</v>
      </c>
      <c r="AQ652" s="148"/>
      <c r="AR652" s="148"/>
      <c r="AS652" s="148"/>
      <c r="AT652" s="148"/>
      <c r="AU652" s="148"/>
      <c r="AV652" s="148"/>
      <c r="AW652" s="148"/>
      <c r="AX652" s="148"/>
      <c r="BA652" s="149">
        <v>0</v>
      </c>
      <c r="BB652" s="149">
        <v>0</v>
      </c>
      <c r="BC652" s="149">
        <v>0</v>
      </c>
      <c r="BD652" s="149">
        <v>110</v>
      </c>
      <c r="BE652" s="149">
        <v>0</v>
      </c>
      <c r="BF652" s="149">
        <v>0</v>
      </c>
      <c r="BG652" s="149">
        <v>0</v>
      </c>
      <c r="BH652" s="149">
        <v>0</v>
      </c>
      <c r="BI652" s="149">
        <v>0</v>
      </c>
      <c r="BJ652" s="149">
        <v>0</v>
      </c>
      <c r="BK652" s="149">
        <v>0</v>
      </c>
      <c r="BL652" s="149">
        <v>0</v>
      </c>
      <c r="BM652" s="149">
        <v>0</v>
      </c>
      <c r="BN652" s="149">
        <v>0</v>
      </c>
    </row>
    <row r="653" spans="1:69">
      <c r="A653" s="1" t="s">
        <v>3583</v>
      </c>
      <c r="B653" s="1" t="s">
        <v>5197</v>
      </c>
      <c r="C653" s="1" t="s">
        <v>5209</v>
      </c>
      <c r="D653" s="1" t="s">
        <v>5184</v>
      </c>
      <c r="E653" s="145">
        <v>37617</v>
      </c>
      <c r="F653" s="145">
        <v>1</v>
      </c>
      <c r="G653" s="146">
        <v>39814</v>
      </c>
      <c r="H653" s="146">
        <v>40178</v>
      </c>
      <c r="I653" s="145">
        <v>2009</v>
      </c>
      <c r="J653" s="145">
        <v>12</v>
      </c>
      <c r="N653" s="145">
        <v>66</v>
      </c>
      <c r="Y653" s="147">
        <v>0</v>
      </c>
      <c r="Z653" s="147">
        <v>0</v>
      </c>
      <c r="AA653" s="147">
        <v>0</v>
      </c>
      <c r="AB653" s="147">
        <v>66</v>
      </c>
      <c r="AC653" s="147">
        <v>0</v>
      </c>
      <c r="AD653" s="147">
        <v>0</v>
      </c>
      <c r="AE653" s="147">
        <v>0</v>
      </c>
      <c r="AF653" s="147">
        <v>0</v>
      </c>
      <c r="AG653" s="147">
        <v>0</v>
      </c>
      <c r="AH653" s="147">
        <v>0</v>
      </c>
      <c r="AI653" s="147">
        <v>0</v>
      </c>
      <c r="AJ653" s="147">
        <v>0</v>
      </c>
      <c r="AK653" s="147">
        <v>0</v>
      </c>
      <c r="AL653" s="147">
        <v>0</v>
      </c>
      <c r="AM653" s="148"/>
      <c r="AN653" s="148"/>
      <c r="AO653" s="148"/>
      <c r="AP653" s="148">
        <v>66</v>
      </c>
      <c r="AQ653" s="148"/>
      <c r="AR653" s="148"/>
      <c r="AS653" s="148"/>
      <c r="AT653" s="148"/>
      <c r="AU653" s="148"/>
      <c r="AV653" s="148"/>
      <c r="AW653" s="148"/>
      <c r="AX653" s="148"/>
      <c r="BA653" s="149">
        <v>0</v>
      </c>
      <c r="BB653" s="149">
        <v>0</v>
      </c>
      <c r="BC653" s="149">
        <v>0</v>
      </c>
      <c r="BD653" s="149">
        <v>66</v>
      </c>
      <c r="BE653" s="149">
        <v>0</v>
      </c>
      <c r="BF653" s="149">
        <v>0</v>
      </c>
      <c r="BG653" s="149">
        <v>0</v>
      </c>
      <c r="BH653" s="149">
        <v>0</v>
      </c>
      <c r="BI653" s="149">
        <v>0</v>
      </c>
      <c r="BJ653" s="149">
        <v>0</v>
      </c>
      <c r="BK653" s="149">
        <v>0</v>
      </c>
      <c r="BL653" s="149">
        <v>0</v>
      </c>
      <c r="BM653" s="149">
        <v>0</v>
      </c>
      <c r="BN653" s="149">
        <v>0</v>
      </c>
    </row>
    <row r="654" spans="1:69">
      <c r="A654" s="1" t="s">
        <v>2027</v>
      </c>
      <c r="B654" s="1" t="s">
        <v>5197</v>
      </c>
      <c r="C654" s="1" t="s">
        <v>5209</v>
      </c>
      <c r="D654" s="1" t="s">
        <v>5184</v>
      </c>
      <c r="E654" s="145">
        <v>37618</v>
      </c>
      <c r="F654" s="145">
        <v>1</v>
      </c>
      <c r="G654" s="146">
        <v>39814</v>
      </c>
      <c r="H654" s="146">
        <v>40178</v>
      </c>
      <c r="I654" s="145">
        <v>2009</v>
      </c>
      <c r="J654" s="145">
        <v>12</v>
      </c>
      <c r="N654" s="145">
        <v>110</v>
      </c>
      <c r="Y654" s="147">
        <v>0</v>
      </c>
      <c r="Z654" s="147">
        <v>0</v>
      </c>
      <c r="AA654" s="147">
        <v>0</v>
      </c>
      <c r="AB654" s="147">
        <v>110</v>
      </c>
      <c r="AC654" s="147">
        <v>0</v>
      </c>
      <c r="AD654" s="147">
        <v>0</v>
      </c>
      <c r="AE654" s="147">
        <v>0</v>
      </c>
      <c r="AF654" s="147">
        <v>0</v>
      </c>
      <c r="AG654" s="147">
        <v>0</v>
      </c>
      <c r="AH654" s="147">
        <v>0</v>
      </c>
      <c r="AI654" s="147">
        <v>0</v>
      </c>
      <c r="AJ654" s="147">
        <v>0</v>
      </c>
      <c r="AK654" s="147">
        <v>0</v>
      </c>
      <c r="AL654" s="147">
        <v>0</v>
      </c>
      <c r="AM654" s="148"/>
      <c r="AN654" s="148"/>
      <c r="AO654" s="148"/>
      <c r="AP654" s="148">
        <v>110</v>
      </c>
      <c r="AQ654" s="148"/>
      <c r="AR654" s="148"/>
      <c r="AS654" s="148"/>
      <c r="AT654" s="148"/>
      <c r="AU654" s="148"/>
      <c r="AV654" s="148"/>
      <c r="AW654" s="148"/>
      <c r="AX654" s="148"/>
      <c r="BA654" s="149">
        <v>0</v>
      </c>
      <c r="BB654" s="149">
        <v>0</v>
      </c>
      <c r="BC654" s="149">
        <v>0</v>
      </c>
      <c r="BD654" s="149">
        <v>110</v>
      </c>
      <c r="BE654" s="149">
        <v>0</v>
      </c>
      <c r="BF654" s="149">
        <v>0</v>
      </c>
      <c r="BG654" s="149">
        <v>0</v>
      </c>
      <c r="BH654" s="149">
        <v>0</v>
      </c>
      <c r="BI654" s="149">
        <v>0</v>
      </c>
      <c r="BJ654" s="149">
        <v>0</v>
      </c>
      <c r="BK654" s="149">
        <v>0</v>
      </c>
      <c r="BL654" s="149">
        <v>0</v>
      </c>
      <c r="BM654" s="149">
        <v>0</v>
      </c>
      <c r="BN654" s="149">
        <v>0</v>
      </c>
    </row>
    <row r="655" spans="1:69">
      <c r="A655" s="1" t="s">
        <v>3166</v>
      </c>
      <c r="B655" s="1" t="s">
        <v>2250</v>
      </c>
      <c r="C655" s="1" t="s">
        <v>5209</v>
      </c>
      <c r="D655" s="1" t="s">
        <v>5184</v>
      </c>
      <c r="E655" s="145">
        <v>37619</v>
      </c>
      <c r="F655" s="145" t="s">
        <v>5186</v>
      </c>
      <c r="G655" s="146">
        <v>39814</v>
      </c>
      <c r="H655" s="146">
        <v>40178</v>
      </c>
      <c r="I655" s="145">
        <v>2009</v>
      </c>
      <c r="J655" s="145">
        <v>12</v>
      </c>
      <c r="N655" s="145">
        <v>100</v>
      </c>
      <c r="O655" s="1">
        <v>65</v>
      </c>
      <c r="P655" s="1">
        <v>25</v>
      </c>
      <c r="Y655" s="147">
        <v>0</v>
      </c>
      <c r="Z655" s="147">
        <v>0</v>
      </c>
      <c r="AA655" s="147">
        <v>0</v>
      </c>
      <c r="AB655" s="147">
        <v>100</v>
      </c>
      <c r="AC655" s="147">
        <v>65</v>
      </c>
      <c r="AD655" s="147">
        <v>25</v>
      </c>
      <c r="AE655" s="147">
        <v>0</v>
      </c>
      <c r="AF655" s="147">
        <v>0</v>
      </c>
      <c r="AG655" s="147">
        <v>0</v>
      </c>
      <c r="AH655" s="147">
        <v>0</v>
      </c>
      <c r="AI655" s="147">
        <v>0</v>
      </c>
      <c r="AJ655" s="147">
        <v>0</v>
      </c>
      <c r="AK655" s="147">
        <v>0</v>
      </c>
      <c r="AL655" s="147">
        <v>0</v>
      </c>
      <c r="AM655" s="148"/>
      <c r="AN655" s="148"/>
      <c r="AO655" s="148"/>
      <c r="AP655" s="148">
        <v>94.1</v>
      </c>
      <c r="AQ655" s="1">
        <v>29.9</v>
      </c>
      <c r="AR655" s="1">
        <v>62.2</v>
      </c>
      <c r="AS655" s="148"/>
      <c r="AT655" s="148"/>
      <c r="AU655" s="148"/>
      <c r="AV655" s="148"/>
      <c r="AW655" s="148"/>
      <c r="AX655" s="148"/>
      <c r="BA655" s="149">
        <v>0</v>
      </c>
      <c r="BB655" s="149">
        <v>0</v>
      </c>
      <c r="BC655" s="149">
        <v>0</v>
      </c>
      <c r="BD655" s="149">
        <v>94.1</v>
      </c>
      <c r="BE655" s="149">
        <v>29.9</v>
      </c>
      <c r="BF655" s="149">
        <v>62.2</v>
      </c>
      <c r="BG655" s="149">
        <v>0</v>
      </c>
      <c r="BH655" s="149">
        <v>0</v>
      </c>
      <c r="BI655" s="149">
        <v>0</v>
      </c>
      <c r="BJ655" s="149">
        <v>0</v>
      </c>
      <c r="BK655" s="149">
        <v>0</v>
      </c>
      <c r="BL655" s="149">
        <v>0</v>
      </c>
      <c r="BM655" s="149">
        <v>0</v>
      </c>
      <c r="BN655" s="149">
        <v>0</v>
      </c>
    </row>
    <row r="656" spans="1:69">
      <c r="A656" s="1" t="s">
        <v>2939</v>
      </c>
      <c r="B656" s="1" t="s">
        <v>5197</v>
      </c>
      <c r="C656" s="1" t="s">
        <v>5209</v>
      </c>
      <c r="D656" s="1" t="s">
        <v>5184</v>
      </c>
      <c r="E656" s="145">
        <v>37621</v>
      </c>
      <c r="F656" s="145">
        <v>1</v>
      </c>
      <c r="G656" s="146">
        <v>39814</v>
      </c>
      <c r="H656" s="146">
        <v>40178</v>
      </c>
      <c r="I656" s="145">
        <v>2009</v>
      </c>
      <c r="J656" s="145">
        <v>12</v>
      </c>
      <c r="N656" s="145">
        <v>60</v>
      </c>
      <c r="Y656" s="147">
        <v>0</v>
      </c>
      <c r="Z656" s="147">
        <v>0</v>
      </c>
      <c r="AA656" s="147">
        <v>0</v>
      </c>
      <c r="AB656" s="147">
        <v>60</v>
      </c>
      <c r="AC656" s="147">
        <v>0</v>
      </c>
      <c r="AD656" s="147">
        <v>0</v>
      </c>
      <c r="AE656" s="147">
        <v>0</v>
      </c>
      <c r="AF656" s="147">
        <v>0</v>
      </c>
      <c r="AG656" s="147">
        <v>0</v>
      </c>
      <c r="AH656" s="147">
        <v>0</v>
      </c>
      <c r="AI656" s="147">
        <v>0</v>
      </c>
      <c r="AJ656" s="147">
        <v>0</v>
      </c>
      <c r="AK656" s="147">
        <v>0</v>
      </c>
      <c r="AL656" s="147">
        <v>0</v>
      </c>
      <c r="AM656" s="148"/>
      <c r="AN656" s="148"/>
      <c r="AO656" s="148"/>
      <c r="AP656" s="148">
        <v>50.6</v>
      </c>
      <c r="AQ656" s="148"/>
      <c r="AR656" s="148"/>
      <c r="AS656" s="148"/>
      <c r="AT656" s="148"/>
      <c r="AU656" s="148"/>
      <c r="AV656" s="148"/>
      <c r="AW656" s="148"/>
      <c r="AX656" s="148"/>
      <c r="BA656" s="149">
        <v>0</v>
      </c>
      <c r="BB656" s="149">
        <v>0</v>
      </c>
      <c r="BC656" s="149">
        <v>0</v>
      </c>
      <c r="BD656" s="149">
        <v>50.6</v>
      </c>
      <c r="BE656" s="149">
        <v>0</v>
      </c>
      <c r="BF656" s="149">
        <v>0</v>
      </c>
      <c r="BG656" s="149">
        <v>0</v>
      </c>
      <c r="BH656" s="149">
        <v>0</v>
      </c>
      <c r="BI656" s="149">
        <v>0</v>
      </c>
      <c r="BJ656" s="149">
        <v>0</v>
      </c>
      <c r="BK656" s="149">
        <v>0</v>
      </c>
      <c r="BL656" s="149">
        <v>0</v>
      </c>
      <c r="BM656" s="149">
        <v>0</v>
      </c>
      <c r="BN656" s="149">
        <v>0</v>
      </c>
    </row>
    <row r="657" spans="1:66">
      <c r="A657" s="1" t="s">
        <v>4287</v>
      </c>
      <c r="B657" s="1" t="s">
        <v>5197</v>
      </c>
      <c r="C657" s="1" t="s">
        <v>5209</v>
      </c>
      <c r="D657" s="1" t="s">
        <v>5184</v>
      </c>
      <c r="E657" s="145">
        <v>37623</v>
      </c>
      <c r="F657" s="145">
        <v>1</v>
      </c>
      <c r="G657" s="146">
        <v>39814</v>
      </c>
      <c r="H657" s="146">
        <v>40178</v>
      </c>
      <c r="I657" s="145">
        <v>2009</v>
      </c>
      <c r="J657" s="145">
        <v>12</v>
      </c>
      <c r="N657" s="145">
        <v>184</v>
      </c>
      <c r="Y657" s="147">
        <v>0</v>
      </c>
      <c r="Z657" s="147">
        <v>0</v>
      </c>
      <c r="AA657" s="147">
        <v>0</v>
      </c>
      <c r="AB657" s="147">
        <v>184</v>
      </c>
      <c r="AC657" s="147">
        <v>0</v>
      </c>
      <c r="AD657" s="147">
        <v>0</v>
      </c>
      <c r="AE657" s="147">
        <v>0</v>
      </c>
      <c r="AF657" s="147">
        <v>0</v>
      </c>
      <c r="AG657" s="147">
        <v>0</v>
      </c>
      <c r="AH657" s="147">
        <v>0</v>
      </c>
      <c r="AI657" s="147">
        <v>0</v>
      </c>
      <c r="AJ657" s="147">
        <v>0</v>
      </c>
      <c r="AK657" s="147">
        <v>0</v>
      </c>
      <c r="AL657" s="147">
        <v>0</v>
      </c>
      <c r="AM657" s="148"/>
      <c r="AN657" s="148"/>
      <c r="AO657" s="148"/>
      <c r="AP657" s="148">
        <v>174.6</v>
      </c>
      <c r="AQ657" s="148"/>
      <c r="AR657" s="148"/>
      <c r="AS657" s="148"/>
      <c r="AT657" s="148"/>
      <c r="AU657" s="148"/>
      <c r="AV657" s="148"/>
      <c r="AW657" s="148"/>
      <c r="AX657" s="148"/>
      <c r="BA657" s="149">
        <v>0</v>
      </c>
      <c r="BB657" s="149">
        <v>0</v>
      </c>
      <c r="BC657" s="149">
        <v>0</v>
      </c>
      <c r="BD657" s="149">
        <v>174.6</v>
      </c>
      <c r="BE657" s="149">
        <v>0</v>
      </c>
      <c r="BF657" s="149">
        <v>0</v>
      </c>
      <c r="BG657" s="149">
        <v>0</v>
      </c>
      <c r="BH657" s="149">
        <v>0</v>
      </c>
      <c r="BI657" s="149">
        <v>0</v>
      </c>
      <c r="BJ657" s="149">
        <v>0</v>
      </c>
      <c r="BK657" s="149">
        <v>0</v>
      </c>
      <c r="BL657" s="149">
        <v>0</v>
      </c>
      <c r="BM657" s="149">
        <v>0</v>
      </c>
      <c r="BN657" s="149">
        <v>0</v>
      </c>
    </row>
    <row r="658" spans="1:66">
      <c r="A658" s="1" t="s">
        <v>2939</v>
      </c>
      <c r="B658" s="1" t="s">
        <v>5197</v>
      </c>
      <c r="C658" s="1" t="s">
        <v>5209</v>
      </c>
      <c r="D658" s="1" t="s">
        <v>5184</v>
      </c>
      <c r="E658" s="145">
        <v>37624</v>
      </c>
      <c r="F658" s="145">
        <v>1</v>
      </c>
      <c r="G658" s="146">
        <v>39814</v>
      </c>
      <c r="H658" s="146">
        <v>40178</v>
      </c>
      <c r="I658" s="145">
        <v>2009</v>
      </c>
      <c r="J658" s="145">
        <v>12</v>
      </c>
      <c r="N658" s="145">
        <v>44</v>
      </c>
      <c r="Y658" s="147">
        <v>0</v>
      </c>
      <c r="Z658" s="147">
        <v>0</v>
      </c>
      <c r="AA658" s="147">
        <v>0</v>
      </c>
      <c r="AB658" s="147">
        <v>44</v>
      </c>
      <c r="AC658" s="147">
        <v>0</v>
      </c>
      <c r="AD658" s="147">
        <v>0</v>
      </c>
      <c r="AE658" s="147">
        <v>0</v>
      </c>
      <c r="AF658" s="147">
        <v>0</v>
      </c>
      <c r="AG658" s="147">
        <v>0</v>
      </c>
      <c r="AH658" s="147">
        <v>0</v>
      </c>
      <c r="AI658" s="147">
        <v>0</v>
      </c>
      <c r="AJ658" s="147">
        <v>0</v>
      </c>
      <c r="AK658" s="147">
        <v>0</v>
      </c>
      <c r="AL658" s="147">
        <v>0</v>
      </c>
      <c r="AM658" s="148"/>
      <c r="AN658" s="148"/>
      <c r="AO658" s="148"/>
      <c r="AP658" s="148">
        <v>38.200000000000003</v>
      </c>
      <c r="AQ658" s="148"/>
      <c r="AR658" s="148"/>
      <c r="AS658" s="148"/>
      <c r="AT658" s="148"/>
      <c r="AU658" s="148"/>
      <c r="AV658" s="148"/>
      <c r="AW658" s="148"/>
      <c r="AX658" s="148"/>
      <c r="BA658" s="149">
        <v>0</v>
      </c>
      <c r="BB658" s="149">
        <v>0</v>
      </c>
      <c r="BC658" s="149">
        <v>0</v>
      </c>
      <c r="BD658" s="149">
        <v>38.200000000000003</v>
      </c>
      <c r="BE658" s="149">
        <v>0</v>
      </c>
      <c r="BF658" s="149">
        <v>0</v>
      </c>
      <c r="BG658" s="149">
        <v>0</v>
      </c>
      <c r="BH658" s="149">
        <v>0</v>
      </c>
      <c r="BI658" s="149">
        <v>0</v>
      </c>
      <c r="BJ658" s="149">
        <v>0</v>
      </c>
      <c r="BK658" s="149">
        <v>0</v>
      </c>
      <c r="BL658" s="149">
        <v>0</v>
      </c>
      <c r="BM658" s="149">
        <v>0</v>
      </c>
      <c r="BN658" s="149">
        <v>0</v>
      </c>
    </row>
    <row r="659" spans="1:66">
      <c r="A659" s="1" t="s">
        <v>2027</v>
      </c>
      <c r="B659" s="1" t="s">
        <v>5197</v>
      </c>
      <c r="C659" s="1" t="s">
        <v>5209</v>
      </c>
      <c r="D659" s="1" t="s">
        <v>5184</v>
      </c>
      <c r="E659" s="145">
        <v>37625</v>
      </c>
      <c r="F659" s="145">
        <v>1</v>
      </c>
      <c r="G659" s="146">
        <v>39814</v>
      </c>
      <c r="H659" s="146">
        <v>40178</v>
      </c>
      <c r="I659" s="145">
        <v>2009</v>
      </c>
      <c r="J659" s="145">
        <v>12</v>
      </c>
      <c r="N659" s="145">
        <v>65</v>
      </c>
      <c r="Y659" s="147">
        <v>0</v>
      </c>
      <c r="Z659" s="147">
        <v>0</v>
      </c>
      <c r="AA659" s="147">
        <v>0</v>
      </c>
      <c r="AB659" s="147">
        <v>65</v>
      </c>
      <c r="AC659" s="147">
        <v>0</v>
      </c>
      <c r="AD659" s="147">
        <v>0</v>
      </c>
      <c r="AE659" s="147">
        <v>0</v>
      </c>
      <c r="AF659" s="147">
        <v>0</v>
      </c>
      <c r="AG659" s="147">
        <v>0</v>
      </c>
      <c r="AH659" s="147">
        <v>0</v>
      </c>
      <c r="AI659" s="147">
        <v>0</v>
      </c>
      <c r="AJ659" s="147">
        <v>0</v>
      </c>
      <c r="AK659" s="147">
        <v>0</v>
      </c>
      <c r="AL659" s="147">
        <v>0</v>
      </c>
      <c r="AM659" s="148"/>
      <c r="AN659" s="148"/>
      <c r="AO659" s="148"/>
      <c r="AP659" s="148">
        <v>65</v>
      </c>
      <c r="AQ659" s="148"/>
      <c r="AR659" s="148"/>
      <c r="AS659" s="148"/>
      <c r="AT659" s="148"/>
      <c r="AU659" s="148"/>
      <c r="AV659" s="148"/>
      <c r="AW659" s="148"/>
      <c r="AX659" s="148"/>
      <c r="BA659" s="149">
        <v>0</v>
      </c>
      <c r="BB659" s="149">
        <v>0</v>
      </c>
      <c r="BC659" s="149">
        <v>0</v>
      </c>
      <c r="BD659" s="149">
        <v>65</v>
      </c>
      <c r="BE659" s="149">
        <v>0</v>
      </c>
      <c r="BF659" s="149">
        <v>0</v>
      </c>
      <c r="BG659" s="149">
        <v>0</v>
      </c>
      <c r="BH659" s="149">
        <v>0</v>
      </c>
      <c r="BI659" s="149">
        <v>0</v>
      </c>
      <c r="BJ659" s="149">
        <v>0</v>
      </c>
      <c r="BK659" s="149">
        <v>0</v>
      </c>
      <c r="BL659" s="149">
        <v>0</v>
      </c>
      <c r="BM659" s="149">
        <v>0</v>
      </c>
      <c r="BN659" s="149">
        <v>0</v>
      </c>
    </row>
    <row r="660" spans="1:66">
      <c r="A660" s="1" t="s">
        <v>2939</v>
      </c>
      <c r="B660" s="1" t="s">
        <v>4717</v>
      </c>
      <c r="C660" s="1" t="s">
        <v>5209</v>
      </c>
      <c r="D660" s="1" t="s">
        <v>5184</v>
      </c>
      <c r="E660" s="145">
        <v>37626</v>
      </c>
      <c r="F660" s="145" t="s">
        <v>5186</v>
      </c>
      <c r="G660" s="146">
        <v>39814</v>
      </c>
      <c r="H660" s="146">
        <v>40178</v>
      </c>
      <c r="I660" s="145">
        <v>2009</v>
      </c>
      <c r="J660" s="145">
        <v>12</v>
      </c>
      <c r="N660" s="145">
        <v>210</v>
      </c>
      <c r="O660" s="1">
        <v>60</v>
      </c>
      <c r="P660" s="1">
        <v>60</v>
      </c>
      <c r="Y660" s="147">
        <v>0</v>
      </c>
      <c r="Z660" s="147">
        <v>0</v>
      </c>
      <c r="AA660" s="147">
        <v>0</v>
      </c>
      <c r="AB660" s="147">
        <v>210</v>
      </c>
      <c r="AC660" s="147">
        <v>60</v>
      </c>
      <c r="AD660" s="147">
        <v>60</v>
      </c>
      <c r="AE660" s="147">
        <v>0</v>
      </c>
      <c r="AF660" s="147">
        <v>0</v>
      </c>
      <c r="AG660" s="147">
        <v>0</v>
      </c>
      <c r="AH660" s="147">
        <v>0</v>
      </c>
      <c r="AI660" s="147">
        <v>0</v>
      </c>
      <c r="AJ660" s="147">
        <v>0</v>
      </c>
      <c r="AK660" s="147">
        <v>0</v>
      </c>
      <c r="AL660" s="147">
        <v>0</v>
      </c>
      <c r="AM660" s="148"/>
      <c r="AN660" s="148"/>
      <c r="AO660" s="148"/>
      <c r="AP660" s="148">
        <v>210</v>
      </c>
      <c r="AQ660" s="1">
        <v>50.1</v>
      </c>
      <c r="AR660" s="1">
        <v>72.400000000000006</v>
      </c>
      <c r="AS660" s="148"/>
      <c r="AT660" s="148"/>
      <c r="AU660" s="148"/>
      <c r="AV660" s="148"/>
      <c r="AW660" s="148"/>
      <c r="AX660" s="148"/>
      <c r="BA660" s="149">
        <v>0</v>
      </c>
      <c r="BB660" s="149">
        <v>0</v>
      </c>
      <c r="BC660" s="149">
        <v>0</v>
      </c>
      <c r="BD660" s="149">
        <v>210</v>
      </c>
      <c r="BE660" s="149">
        <v>50.1</v>
      </c>
      <c r="BF660" s="149">
        <v>72.400000000000006</v>
      </c>
      <c r="BG660" s="149">
        <v>0</v>
      </c>
      <c r="BH660" s="149">
        <v>0</v>
      </c>
      <c r="BI660" s="149">
        <v>0</v>
      </c>
      <c r="BJ660" s="149">
        <v>0</v>
      </c>
      <c r="BK660" s="149">
        <v>0</v>
      </c>
      <c r="BL660" s="149">
        <v>0</v>
      </c>
      <c r="BM660" s="149">
        <v>0</v>
      </c>
      <c r="BN660" s="149">
        <v>0</v>
      </c>
    </row>
    <row r="661" spans="1:66">
      <c r="A661" s="1" t="s">
        <v>2027</v>
      </c>
      <c r="B661" s="1" t="s">
        <v>5197</v>
      </c>
      <c r="C661" s="1" t="s">
        <v>5209</v>
      </c>
      <c r="D661" s="1" t="s">
        <v>5184</v>
      </c>
      <c r="E661" s="145">
        <v>37627</v>
      </c>
      <c r="F661" s="145">
        <v>1</v>
      </c>
      <c r="G661" s="146">
        <v>39814</v>
      </c>
      <c r="H661" s="146">
        <v>40178</v>
      </c>
      <c r="I661" s="145">
        <v>2009</v>
      </c>
      <c r="J661" s="145">
        <v>12</v>
      </c>
      <c r="N661" s="145">
        <v>124</v>
      </c>
      <c r="Y661" s="147">
        <v>0</v>
      </c>
      <c r="Z661" s="147">
        <v>0</v>
      </c>
      <c r="AA661" s="147">
        <v>0</v>
      </c>
      <c r="AB661" s="147">
        <v>124</v>
      </c>
      <c r="AC661" s="147">
        <v>0</v>
      </c>
      <c r="AD661" s="147">
        <v>0</v>
      </c>
      <c r="AE661" s="147">
        <v>0</v>
      </c>
      <c r="AF661" s="147">
        <v>0</v>
      </c>
      <c r="AG661" s="147">
        <v>0</v>
      </c>
      <c r="AH661" s="147">
        <v>0</v>
      </c>
      <c r="AI661" s="147">
        <v>0</v>
      </c>
      <c r="AJ661" s="147">
        <v>0</v>
      </c>
      <c r="AK661" s="147">
        <v>0</v>
      </c>
      <c r="AL661" s="147">
        <v>0</v>
      </c>
      <c r="AM661" s="148"/>
      <c r="AN661" s="148"/>
      <c r="AO661" s="148"/>
      <c r="AP661" s="148">
        <v>124</v>
      </c>
      <c r="AQ661" s="148"/>
      <c r="AR661" s="148"/>
      <c r="AS661" s="148"/>
      <c r="AT661" s="148"/>
      <c r="AU661" s="148"/>
      <c r="AV661" s="148"/>
      <c r="AW661" s="148"/>
      <c r="AX661" s="148"/>
      <c r="BA661" s="149">
        <v>0</v>
      </c>
      <c r="BB661" s="149">
        <v>0</v>
      </c>
      <c r="BC661" s="149">
        <v>0</v>
      </c>
      <c r="BD661" s="149">
        <v>124</v>
      </c>
      <c r="BE661" s="149">
        <v>0</v>
      </c>
      <c r="BF661" s="149">
        <v>0</v>
      </c>
      <c r="BG661" s="149">
        <v>0</v>
      </c>
      <c r="BH661" s="149">
        <v>0</v>
      </c>
      <c r="BI661" s="149">
        <v>0</v>
      </c>
      <c r="BJ661" s="149">
        <v>0</v>
      </c>
      <c r="BK661" s="149">
        <v>0</v>
      </c>
      <c r="BL661" s="149">
        <v>0</v>
      </c>
      <c r="BM661" s="149">
        <v>0</v>
      </c>
      <c r="BN661" s="149">
        <v>0</v>
      </c>
    </row>
    <row r="662" spans="1:66">
      <c r="A662" s="1" t="s">
        <v>3436</v>
      </c>
      <c r="B662" s="1" t="s">
        <v>5197</v>
      </c>
      <c r="C662" s="1" t="s">
        <v>5209</v>
      </c>
      <c r="D662" s="1" t="s">
        <v>5184</v>
      </c>
      <c r="E662" s="145">
        <v>37628</v>
      </c>
      <c r="F662" s="145" t="s">
        <v>5160</v>
      </c>
      <c r="G662" s="146">
        <v>39814</v>
      </c>
      <c r="H662" s="146">
        <v>40178</v>
      </c>
      <c r="I662" s="145">
        <v>2009</v>
      </c>
      <c r="J662" s="145">
        <v>12</v>
      </c>
      <c r="N662" s="145">
        <v>66</v>
      </c>
      <c r="Y662" s="147">
        <v>0</v>
      </c>
      <c r="Z662" s="147">
        <v>0</v>
      </c>
      <c r="AA662" s="147">
        <v>0</v>
      </c>
      <c r="AB662" s="147">
        <v>66</v>
      </c>
      <c r="AC662" s="147">
        <v>0</v>
      </c>
      <c r="AD662" s="147">
        <v>0</v>
      </c>
      <c r="AE662" s="147">
        <v>0</v>
      </c>
      <c r="AF662" s="147">
        <v>0</v>
      </c>
      <c r="AG662" s="147">
        <v>0</v>
      </c>
      <c r="AH662" s="147">
        <v>0</v>
      </c>
      <c r="AI662" s="147">
        <v>0</v>
      </c>
      <c r="AJ662" s="147">
        <v>0</v>
      </c>
      <c r="AK662" s="147">
        <v>0</v>
      </c>
      <c r="AL662" s="147">
        <v>0</v>
      </c>
      <c r="AM662" s="148"/>
      <c r="AN662" s="148"/>
      <c r="AO662" s="148"/>
      <c r="AP662" s="148">
        <v>48.7</v>
      </c>
      <c r="AQ662" s="148"/>
      <c r="AR662" s="148"/>
      <c r="AS662" s="148"/>
      <c r="AT662" s="148"/>
      <c r="AU662" s="148"/>
      <c r="AV662" s="148"/>
      <c r="AW662" s="148"/>
      <c r="AX662" s="148"/>
      <c r="BA662" s="149">
        <v>0</v>
      </c>
      <c r="BB662" s="149">
        <v>0</v>
      </c>
      <c r="BC662" s="149">
        <v>0</v>
      </c>
      <c r="BD662" s="149">
        <v>48.7</v>
      </c>
      <c r="BE662" s="149">
        <v>0</v>
      </c>
      <c r="BF662" s="149">
        <v>0</v>
      </c>
      <c r="BG662" s="149">
        <v>0</v>
      </c>
      <c r="BH662" s="149">
        <v>0</v>
      </c>
      <c r="BI662" s="149">
        <v>0</v>
      </c>
      <c r="BJ662" s="149">
        <v>0</v>
      </c>
      <c r="BK662" s="149">
        <v>0</v>
      </c>
      <c r="BL662" s="149">
        <v>0</v>
      </c>
      <c r="BM662" s="149">
        <v>0</v>
      </c>
      <c r="BN662" s="149">
        <v>0</v>
      </c>
    </row>
    <row r="663" spans="1:66">
      <c r="A663" s="1" t="s">
        <v>3583</v>
      </c>
      <c r="B663" s="1" t="s">
        <v>4717</v>
      </c>
      <c r="C663" s="1" t="s">
        <v>5209</v>
      </c>
      <c r="D663" s="1" t="s">
        <v>5184</v>
      </c>
      <c r="E663" s="145">
        <v>37629</v>
      </c>
      <c r="F663" s="145">
        <v>1</v>
      </c>
      <c r="G663" s="146">
        <v>39814</v>
      </c>
      <c r="H663" s="146">
        <v>40178</v>
      </c>
      <c r="I663" s="145">
        <v>2009</v>
      </c>
      <c r="J663" s="145">
        <v>12</v>
      </c>
      <c r="N663" s="145">
        <v>80</v>
      </c>
      <c r="Y663" s="147">
        <v>0</v>
      </c>
      <c r="Z663" s="147">
        <v>0</v>
      </c>
      <c r="AA663" s="147">
        <v>0</v>
      </c>
      <c r="AB663" s="147">
        <v>80</v>
      </c>
      <c r="AC663" s="147">
        <v>0</v>
      </c>
      <c r="AD663" s="147">
        <v>0</v>
      </c>
      <c r="AE663" s="147">
        <v>0</v>
      </c>
      <c r="AF663" s="147">
        <v>0</v>
      </c>
      <c r="AG663" s="147">
        <v>0</v>
      </c>
      <c r="AH663" s="147">
        <v>0</v>
      </c>
      <c r="AI663" s="147">
        <v>0</v>
      </c>
      <c r="AJ663" s="147">
        <v>0</v>
      </c>
      <c r="AK663" s="147">
        <v>0</v>
      </c>
      <c r="AL663" s="147">
        <v>0</v>
      </c>
      <c r="AM663" s="148"/>
      <c r="AN663" s="148"/>
      <c r="AO663" s="148"/>
      <c r="AP663" s="148">
        <v>80</v>
      </c>
      <c r="AQ663" s="148"/>
      <c r="AR663" s="148"/>
      <c r="AS663" s="148"/>
      <c r="AT663" s="148"/>
      <c r="AU663" s="148"/>
      <c r="AV663" s="148"/>
      <c r="AW663" s="148"/>
      <c r="AX663" s="148"/>
      <c r="BA663" s="149">
        <v>0</v>
      </c>
      <c r="BB663" s="149">
        <v>0</v>
      </c>
      <c r="BC663" s="149">
        <v>0</v>
      </c>
      <c r="BD663" s="149">
        <v>80</v>
      </c>
      <c r="BE663" s="149">
        <v>0</v>
      </c>
      <c r="BF663" s="149">
        <v>0</v>
      </c>
      <c r="BG663" s="149">
        <v>0</v>
      </c>
      <c r="BH663" s="149">
        <v>0</v>
      </c>
      <c r="BI663" s="149">
        <v>0</v>
      </c>
      <c r="BJ663" s="149">
        <v>0</v>
      </c>
      <c r="BK663" s="149">
        <v>0</v>
      </c>
      <c r="BL663" s="149">
        <v>0</v>
      </c>
      <c r="BM663" s="149">
        <v>0</v>
      </c>
      <c r="BN663" s="149">
        <v>0</v>
      </c>
    </row>
    <row r="664" spans="1:66">
      <c r="A664" s="1" t="s">
        <v>2939</v>
      </c>
      <c r="B664" s="1" t="s">
        <v>5197</v>
      </c>
      <c r="C664" s="1" t="s">
        <v>5209</v>
      </c>
      <c r="D664" s="1" t="s">
        <v>5184</v>
      </c>
      <c r="E664" s="145">
        <v>37632</v>
      </c>
      <c r="F664" s="145">
        <v>1</v>
      </c>
      <c r="G664" s="146">
        <v>39814</v>
      </c>
      <c r="H664" s="146">
        <v>40178</v>
      </c>
      <c r="I664" s="145">
        <v>2009</v>
      </c>
      <c r="J664" s="145">
        <v>12</v>
      </c>
      <c r="N664" s="145">
        <v>118</v>
      </c>
      <c r="Y664" s="147">
        <v>0</v>
      </c>
      <c r="Z664" s="147">
        <v>0</v>
      </c>
      <c r="AA664" s="147">
        <v>0</v>
      </c>
      <c r="AB664" s="147">
        <v>118</v>
      </c>
      <c r="AC664" s="147">
        <v>0</v>
      </c>
      <c r="AD664" s="147">
        <v>0</v>
      </c>
      <c r="AE664" s="147">
        <v>0</v>
      </c>
      <c r="AF664" s="147">
        <v>0</v>
      </c>
      <c r="AG664" s="147">
        <v>0</v>
      </c>
      <c r="AH664" s="147">
        <v>0</v>
      </c>
      <c r="AI664" s="147">
        <v>0</v>
      </c>
      <c r="AJ664" s="147">
        <v>0</v>
      </c>
      <c r="AK664" s="147">
        <v>0</v>
      </c>
      <c r="AL664" s="147">
        <v>0</v>
      </c>
      <c r="AM664" s="148"/>
      <c r="AN664" s="148"/>
      <c r="AO664" s="148"/>
      <c r="AP664" s="148">
        <v>97.5</v>
      </c>
      <c r="AQ664" s="148"/>
      <c r="AR664" s="148"/>
      <c r="AS664" s="148"/>
      <c r="AT664" s="148"/>
      <c r="AU664" s="148"/>
      <c r="AV664" s="148"/>
      <c r="AW664" s="148"/>
      <c r="AX664" s="148"/>
      <c r="BA664" s="149">
        <v>0</v>
      </c>
      <c r="BB664" s="149">
        <v>0</v>
      </c>
      <c r="BC664" s="149">
        <v>0</v>
      </c>
      <c r="BD664" s="149">
        <v>97.5</v>
      </c>
      <c r="BE664" s="149">
        <v>0</v>
      </c>
      <c r="BF664" s="149">
        <v>0</v>
      </c>
      <c r="BG664" s="149">
        <v>0</v>
      </c>
      <c r="BH664" s="149">
        <v>0</v>
      </c>
      <c r="BI664" s="149">
        <v>0</v>
      </c>
      <c r="BJ664" s="149">
        <v>0</v>
      </c>
      <c r="BK664" s="149">
        <v>0</v>
      </c>
      <c r="BL664" s="149">
        <v>0</v>
      </c>
      <c r="BM664" s="149">
        <v>0</v>
      </c>
      <c r="BN664" s="149">
        <v>0</v>
      </c>
    </row>
    <row r="665" spans="1:66">
      <c r="A665" s="1" t="s">
        <v>3583</v>
      </c>
      <c r="B665" s="1" t="s">
        <v>5197</v>
      </c>
      <c r="C665" s="1" t="s">
        <v>5209</v>
      </c>
      <c r="D665" s="1" t="s">
        <v>5184</v>
      </c>
      <c r="E665" s="145">
        <v>37633</v>
      </c>
      <c r="F665" s="145">
        <v>1</v>
      </c>
      <c r="G665" s="146">
        <v>39814</v>
      </c>
      <c r="H665" s="146">
        <v>40178</v>
      </c>
      <c r="I665" s="145">
        <v>2009</v>
      </c>
      <c r="J665" s="145">
        <v>12</v>
      </c>
      <c r="N665" s="145">
        <v>75</v>
      </c>
      <c r="Y665" s="147">
        <v>0</v>
      </c>
      <c r="Z665" s="147">
        <v>0</v>
      </c>
      <c r="AA665" s="147">
        <v>0</v>
      </c>
      <c r="AB665" s="147">
        <v>75</v>
      </c>
      <c r="AC665" s="147">
        <v>0</v>
      </c>
      <c r="AD665" s="147">
        <v>0</v>
      </c>
      <c r="AE665" s="147">
        <v>0</v>
      </c>
      <c r="AF665" s="147">
        <v>0</v>
      </c>
      <c r="AG665" s="147">
        <v>0</v>
      </c>
      <c r="AH665" s="147">
        <v>0</v>
      </c>
      <c r="AI665" s="147">
        <v>0</v>
      </c>
      <c r="AJ665" s="147">
        <v>0</v>
      </c>
      <c r="AK665" s="147">
        <v>0</v>
      </c>
      <c r="AL665" s="147">
        <v>0</v>
      </c>
      <c r="AM665" s="148"/>
      <c r="AN665" s="148"/>
      <c r="AO665" s="148"/>
      <c r="AP665" s="148">
        <v>75</v>
      </c>
      <c r="AQ665" s="148"/>
      <c r="AR665" s="148"/>
      <c r="AS665" s="148"/>
      <c r="AT665" s="148"/>
      <c r="AU665" s="148"/>
      <c r="AV665" s="148"/>
      <c r="AW665" s="148"/>
      <c r="AX665" s="148"/>
      <c r="BA665" s="149">
        <v>0</v>
      </c>
      <c r="BB665" s="149">
        <v>0</v>
      </c>
      <c r="BC665" s="149">
        <v>0</v>
      </c>
      <c r="BD665" s="149">
        <v>75</v>
      </c>
      <c r="BE665" s="149">
        <v>0</v>
      </c>
      <c r="BF665" s="149">
        <v>0</v>
      </c>
      <c r="BG665" s="149">
        <v>0</v>
      </c>
      <c r="BH665" s="149">
        <v>0</v>
      </c>
      <c r="BI665" s="149">
        <v>0</v>
      </c>
      <c r="BJ665" s="149">
        <v>0</v>
      </c>
      <c r="BK665" s="149">
        <v>0</v>
      </c>
      <c r="BL665" s="149">
        <v>0</v>
      </c>
      <c r="BM665" s="149">
        <v>0</v>
      </c>
      <c r="BN665" s="149">
        <v>0</v>
      </c>
    </row>
    <row r="666" spans="1:66">
      <c r="A666" s="1" t="s">
        <v>2027</v>
      </c>
      <c r="B666" s="1" t="s">
        <v>4717</v>
      </c>
      <c r="C666" s="1" t="s">
        <v>5209</v>
      </c>
      <c r="D666" s="1" t="s">
        <v>5184</v>
      </c>
      <c r="E666" s="145">
        <v>37634</v>
      </c>
      <c r="F666" s="145" t="s">
        <v>5160</v>
      </c>
      <c r="G666" s="146">
        <v>39814</v>
      </c>
      <c r="H666" s="146">
        <v>40178</v>
      </c>
      <c r="I666" s="145">
        <v>2009</v>
      </c>
      <c r="J666" s="145">
        <v>12</v>
      </c>
      <c r="N666" s="145">
        <v>244</v>
      </c>
      <c r="Y666" s="147">
        <v>0</v>
      </c>
      <c r="Z666" s="147">
        <v>0</v>
      </c>
      <c r="AA666" s="147">
        <v>0</v>
      </c>
      <c r="AB666" s="147">
        <v>244</v>
      </c>
      <c r="AC666" s="147">
        <v>0</v>
      </c>
      <c r="AD666" s="147">
        <v>0</v>
      </c>
      <c r="AE666" s="147">
        <v>0</v>
      </c>
      <c r="AF666" s="147">
        <v>0</v>
      </c>
      <c r="AG666" s="147">
        <v>0</v>
      </c>
      <c r="AH666" s="147">
        <v>0</v>
      </c>
      <c r="AI666" s="147">
        <v>0</v>
      </c>
      <c r="AJ666" s="147">
        <v>0</v>
      </c>
      <c r="AK666" s="147">
        <v>0</v>
      </c>
      <c r="AL666" s="147">
        <v>0</v>
      </c>
      <c r="AM666" s="148"/>
      <c r="AN666" s="148"/>
      <c r="AO666" s="148"/>
      <c r="AP666" s="148">
        <v>219.8</v>
      </c>
      <c r="AQ666" s="148"/>
      <c r="AR666" s="148"/>
      <c r="AS666" s="148"/>
      <c r="AT666" s="148"/>
      <c r="AU666" s="148"/>
      <c r="AV666" s="148"/>
      <c r="AW666" s="148"/>
      <c r="AX666" s="148"/>
      <c r="BA666" s="149">
        <v>0</v>
      </c>
      <c r="BB666" s="149">
        <v>0</v>
      </c>
      <c r="BC666" s="149">
        <v>0</v>
      </c>
      <c r="BD666" s="149">
        <v>219.8</v>
      </c>
      <c r="BE666" s="149">
        <v>0</v>
      </c>
      <c r="BF666" s="149">
        <v>0</v>
      </c>
      <c r="BG666" s="149">
        <v>0</v>
      </c>
      <c r="BH666" s="149">
        <v>0</v>
      </c>
      <c r="BI666" s="149">
        <v>0</v>
      </c>
      <c r="BJ666" s="149">
        <v>0</v>
      </c>
      <c r="BK666" s="149">
        <v>0</v>
      </c>
      <c r="BL666" s="149">
        <v>0</v>
      </c>
      <c r="BM666" s="149">
        <v>0</v>
      </c>
      <c r="BN666" s="149">
        <v>0</v>
      </c>
    </row>
    <row r="667" spans="1:66">
      <c r="A667" s="1" t="s">
        <v>3436</v>
      </c>
      <c r="B667" s="1" t="s">
        <v>2250</v>
      </c>
      <c r="C667" s="1" t="s">
        <v>5209</v>
      </c>
      <c r="D667" s="1" t="s">
        <v>5184</v>
      </c>
      <c r="E667" s="145">
        <v>37638</v>
      </c>
      <c r="F667" s="145">
        <v>1</v>
      </c>
      <c r="G667" s="146">
        <v>39814</v>
      </c>
      <c r="H667" s="146">
        <v>40178</v>
      </c>
      <c r="I667" s="145">
        <v>2009</v>
      </c>
      <c r="J667" s="145">
        <v>12</v>
      </c>
      <c r="M667" s="145">
        <v>22</v>
      </c>
      <c r="N667" s="145">
        <v>44</v>
      </c>
      <c r="Y667" s="147">
        <v>0</v>
      </c>
      <c r="Z667" s="147">
        <v>0</v>
      </c>
      <c r="AA667" s="147">
        <v>22</v>
      </c>
      <c r="AB667" s="147">
        <v>44</v>
      </c>
      <c r="AC667" s="147">
        <v>0</v>
      </c>
      <c r="AD667" s="147">
        <v>0</v>
      </c>
      <c r="AE667" s="147">
        <v>0</v>
      </c>
      <c r="AF667" s="147">
        <v>0</v>
      </c>
      <c r="AG667" s="147">
        <v>0</v>
      </c>
      <c r="AH667" s="147">
        <v>0</v>
      </c>
      <c r="AI667" s="147">
        <v>0</v>
      </c>
      <c r="AJ667" s="147">
        <v>0</v>
      </c>
      <c r="AK667" s="147">
        <v>0</v>
      </c>
      <c r="AL667" s="147">
        <v>0</v>
      </c>
      <c r="AM667" s="148">
        <v>1</v>
      </c>
      <c r="AN667" s="148"/>
      <c r="AO667" s="148">
        <v>21.5</v>
      </c>
      <c r="AP667" s="148">
        <v>33.1</v>
      </c>
      <c r="AQ667" s="148"/>
      <c r="AR667" s="148"/>
      <c r="AS667" s="148"/>
      <c r="AT667" s="148"/>
      <c r="AU667" s="148"/>
      <c r="AV667" s="148"/>
      <c r="AW667" s="148"/>
      <c r="AX667" s="148"/>
      <c r="BA667" s="149">
        <v>1</v>
      </c>
      <c r="BB667" s="149">
        <v>0</v>
      </c>
      <c r="BC667" s="149">
        <v>21.5</v>
      </c>
      <c r="BD667" s="149">
        <v>33.1</v>
      </c>
      <c r="BE667" s="149">
        <v>0</v>
      </c>
      <c r="BF667" s="149">
        <v>0</v>
      </c>
      <c r="BG667" s="149">
        <v>0</v>
      </c>
      <c r="BH667" s="149">
        <v>0</v>
      </c>
      <c r="BI667" s="149">
        <v>0</v>
      </c>
      <c r="BJ667" s="149">
        <v>0</v>
      </c>
      <c r="BK667" s="149">
        <v>0</v>
      </c>
      <c r="BL667" s="149">
        <v>0</v>
      </c>
      <c r="BM667" s="149">
        <v>0</v>
      </c>
      <c r="BN667" s="149">
        <v>0</v>
      </c>
    </row>
    <row r="668" spans="1:66">
      <c r="A668" s="1" t="s">
        <v>3583</v>
      </c>
      <c r="B668" s="1" t="s">
        <v>5197</v>
      </c>
      <c r="C668" s="1" t="s">
        <v>5209</v>
      </c>
      <c r="D668" s="1" t="s">
        <v>5184</v>
      </c>
      <c r="E668" s="145">
        <v>37639</v>
      </c>
      <c r="F668" s="145">
        <v>1</v>
      </c>
      <c r="G668" s="146">
        <v>39814</v>
      </c>
      <c r="H668" s="146">
        <v>40178</v>
      </c>
      <c r="I668" s="145">
        <v>2009</v>
      </c>
      <c r="J668" s="145">
        <v>12</v>
      </c>
      <c r="N668" s="145">
        <v>100</v>
      </c>
      <c r="Y668" s="147">
        <v>0</v>
      </c>
      <c r="Z668" s="147">
        <v>0</v>
      </c>
      <c r="AA668" s="147">
        <v>0</v>
      </c>
      <c r="AB668" s="147">
        <v>100</v>
      </c>
      <c r="AC668" s="147">
        <v>0</v>
      </c>
      <c r="AD668" s="147">
        <v>0</v>
      </c>
      <c r="AE668" s="147">
        <v>0</v>
      </c>
      <c r="AF668" s="147">
        <v>0</v>
      </c>
      <c r="AG668" s="147">
        <v>0</v>
      </c>
      <c r="AH668" s="147">
        <v>0</v>
      </c>
      <c r="AI668" s="147">
        <v>0</v>
      </c>
      <c r="AJ668" s="147">
        <v>0</v>
      </c>
      <c r="AK668" s="147">
        <v>0</v>
      </c>
      <c r="AL668" s="147">
        <v>0</v>
      </c>
      <c r="AM668" s="148"/>
      <c r="AN668" s="148"/>
      <c r="AO668" s="148"/>
      <c r="AP668" s="148">
        <v>92.3</v>
      </c>
      <c r="AQ668" s="148"/>
      <c r="AR668" s="148"/>
      <c r="AS668" s="148"/>
      <c r="AT668" s="148"/>
      <c r="AU668" s="148"/>
      <c r="AV668" s="148"/>
      <c r="AW668" s="148"/>
      <c r="AX668" s="148"/>
      <c r="BA668" s="149">
        <v>0</v>
      </c>
      <c r="BB668" s="149">
        <v>0</v>
      </c>
      <c r="BC668" s="149">
        <v>0</v>
      </c>
      <c r="BD668" s="149">
        <v>92.3</v>
      </c>
      <c r="BE668" s="149">
        <v>0</v>
      </c>
      <c r="BF668" s="149">
        <v>0</v>
      </c>
      <c r="BG668" s="149">
        <v>0</v>
      </c>
      <c r="BH668" s="149">
        <v>0</v>
      </c>
      <c r="BI668" s="149">
        <v>0</v>
      </c>
      <c r="BJ668" s="149">
        <v>0</v>
      </c>
      <c r="BK668" s="149">
        <v>0</v>
      </c>
      <c r="BL668" s="149">
        <v>0</v>
      </c>
      <c r="BM668" s="149">
        <v>0</v>
      </c>
      <c r="BN668" s="149">
        <v>0</v>
      </c>
    </row>
    <row r="669" spans="1:66">
      <c r="A669" s="1" t="s">
        <v>2130</v>
      </c>
      <c r="B669" s="1" t="s">
        <v>5197</v>
      </c>
      <c r="C669" s="1" t="s">
        <v>5209</v>
      </c>
      <c r="D669" s="1" t="s">
        <v>5184</v>
      </c>
      <c r="E669" s="145">
        <v>37640</v>
      </c>
      <c r="F669" s="145">
        <v>1</v>
      </c>
      <c r="G669" s="146">
        <v>39814</v>
      </c>
      <c r="H669" s="146">
        <v>40178</v>
      </c>
      <c r="I669" s="145">
        <v>2009</v>
      </c>
      <c r="J669" s="145">
        <v>12</v>
      </c>
      <c r="N669" s="145">
        <v>50</v>
      </c>
      <c r="Y669" s="147">
        <v>0</v>
      </c>
      <c r="Z669" s="147">
        <v>0</v>
      </c>
      <c r="AA669" s="147">
        <v>0</v>
      </c>
      <c r="AB669" s="147">
        <v>50</v>
      </c>
      <c r="AC669" s="147">
        <v>0</v>
      </c>
      <c r="AD669" s="147">
        <v>0</v>
      </c>
      <c r="AE669" s="147">
        <v>0</v>
      </c>
      <c r="AF669" s="147">
        <v>0</v>
      </c>
      <c r="AG669" s="147">
        <v>0</v>
      </c>
      <c r="AH669" s="147">
        <v>0</v>
      </c>
      <c r="AI669" s="147">
        <v>0</v>
      </c>
      <c r="AJ669" s="147">
        <v>0</v>
      </c>
      <c r="AK669" s="147">
        <v>0</v>
      </c>
      <c r="AL669" s="147">
        <v>0</v>
      </c>
      <c r="AM669" s="148"/>
      <c r="AN669" s="148"/>
      <c r="AO669" s="148"/>
      <c r="AP669" s="148">
        <v>50</v>
      </c>
      <c r="AQ669" s="148"/>
      <c r="AR669" s="148"/>
      <c r="AS669" s="148"/>
      <c r="AT669" s="148"/>
      <c r="AU669" s="148"/>
      <c r="AV669" s="148"/>
      <c r="AW669" s="148"/>
      <c r="AX669" s="148"/>
      <c r="BA669" s="149">
        <v>0</v>
      </c>
      <c r="BB669" s="149">
        <v>0</v>
      </c>
      <c r="BC669" s="149">
        <v>0</v>
      </c>
      <c r="BD669" s="149">
        <v>50</v>
      </c>
      <c r="BE669" s="149">
        <v>0</v>
      </c>
      <c r="BF669" s="149">
        <v>0</v>
      </c>
      <c r="BG669" s="149">
        <v>0</v>
      </c>
      <c r="BH669" s="149">
        <v>0</v>
      </c>
      <c r="BI669" s="149">
        <v>0</v>
      </c>
      <c r="BJ669" s="149">
        <v>0</v>
      </c>
      <c r="BK669" s="149">
        <v>0</v>
      </c>
      <c r="BL669" s="149">
        <v>0</v>
      </c>
      <c r="BM669" s="149">
        <v>0</v>
      </c>
      <c r="BN669" s="149">
        <v>0</v>
      </c>
    </row>
    <row r="670" spans="1:66">
      <c r="A670" s="1" t="s">
        <v>2130</v>
      </c>
      <c r="B670" s="1" t="s">
        <v>4717</v>
      </c>
      <c r="C670" s="1" t="s">
        <v>5209</v>
      </c>
      <c r="D670" s="1" t="s">
        <v>5184</v>
      </c>
      <c r="E670" s="145">
        <v>37642</v>
      </c>
      <c r="F670" s="145" t="s">
        <v>5160</v>
      </c>
      <c r="G670" s="146">
        <v>39814</v>
      </c>
      <c r="H670" s="146">
        <v>40178</v>
      </c>
      <c r="I670" s="145">
        <v>2009</v>
      </c>
      <c r="J670" s="145">
        <v>12</v>
      </c>
      <c r="N670" s="145">
        <v>155</v>
      </c>
      <c r="Y670" s="147">
        <v>0</v>
      </c>
      <c r="Z670" s="147">
        <v>0</v>
      </c>
      <c r="AA670" s="147">
        <v>0</v>
      </c>
      <c r="AB670" s="147">
        <v>155</v>
      </c>
      <c r="AC670" s="147">
        <v>0</v>
      </c>
      <c r="AD670" s="147">
        <v>0</v>
      </c>
      <c r="AE670" s="147">
        <v>0</v>
      </c>
      <c r="AF670" s="147">
        <v>0</v>
      </c>
      <c r="AG670" s="147">
        <v>0</v>
      </c>
      <c r="AH670" s="147">
        <v>0</v>
      </c>
      <c r="AI670" s="147">
        <v>0</v>
      </c>
      <c r="AJ670" s="147">
        <v>0</v>
      </c>
      <c r="AK670" s="147">
        <v>0</v>
      </c>
      <c r="AL670" s="147">
        <v>0</v>
      </c>
      <c r="AM670" s="148"/>
      <c r="AN670" s="148"/>
      <c r="AO670" s="148"/>
      <c r="AP670" s="148">
        <v>155</v>
      </c>
      <c r="AQ670" s="148"/>
      <c r="AR670" s="148"/>
      <c r="AS670" s="148"/>
      <c r="AT670" s="148"/>
      <c r="AU670" s="148"/>
      <c r="AV670" s="148"/>
      <c r="AW670" s="148"/>
      <c r="AX670" s="148"/>
      <c r="BA670" s="149">
        <v>0</v>
      </c>
      <c r="BB670" s="149">
        <v>0</v>
      </c>
      <c r="BC670" s="149">
        <v>0</v>
      </c>
      <c r="BD670" s="149">
        <v>155</v>
      </c>
      <c r="BE670" s="149">
        <v>0</v>
      </c>
      <c r="BF670" s="149">
        <v>0</v>
      </c>
      <c r="BG670" s="149">
        <v>0</v>
      </c>
      <c r="BH670" s="149">
        <v>0</v>
      </c>
      <c r="BI670" s="149">
        <v>0</v>
      </c>
      <c r="BJ670" s="149">
        <v>0</v>
      </c>
      <c r="BK670" s="149">
        <v>0</v>
      </c>
      <c r="BL670" s="149">
        <v>0</v>
      </c>
      <c r="BM670" s="149">
        <v>0</v>
      </c>
      <c r="BN670" s="149">
        <v>0</v>
      </c>
    </row>
    <row r="671" spans="1:66">
      <c r="A671" s="1" t="s">
        <v>2130</v>
      </c>
      <c r="B671" s="1" t="s">
        <v>5197</v>
      </c>
      <c r="C671" s="1" t="s">
        <v>5209</v>
      </c>
      <c r="D671" s="1" t="s">
        <v>5184</v>
      </c>
      <c r="E671" s="145">
        <v>37643</v>
      </c>
      <c r="F671" s="145">
        <v>1</v>
      </c>
      <c r="G671" s="146">
        <v>39814</v>
      </c>
      <c r="H671" s="146">
        <v>40178</v>
      </c>
      <c r="I671" s="145">
        <v>2009</v>
      </c>
      <c r="J671" s="145">
        <v>12</v>
      </c>
      <c r="N671" s="145">
        <v>88</v>
      </c>
      <c r="Y671" s="147">
        <v>0</v>
      </c>
      <c r="Z671" s="147">
        <v>0</v>
      </c>
      <c r="AA671" s="147">
        <v>0</v>
      </c>
      <c r="AB671" s="147">
        <v>88</v>
      </c>
      <c r="AC671" s="147">
        <v>0</v>
      </c>
      <c r="AD671" s="147">
        <v>0</v>
      </c>
      <c r="AE671" s="147">
        <v>0</v>
      </c>
      <c r="AF671" s="147">
        <v>0</v>
      </c>
      <c r="AG671" s="147">
        <v>0</v>
      </c>
      <c r="AH671" s="147">
        <v>0</v>
      </c>
      <c r="AI671" s="147">
        <v>0</v>
      </c>
      <c r="AJ671" s="147">
        <v>0</v>
      </c>
      <c r="AK671" s="147">
        <v>0</v>
      </c>
      <c r="AL671" s="147">
        <v>0</v>
      </c>
      <c r="AM671" s="148"/>
      <c r="AN671" s="148"/>
      <c r="AO671" s="148"/>
      <c r="AP671" s="148">
        <v>88</v>
      </c>
      <c r="AQ671" s="148"/>
      <c r="AR671" s="148"/>
      <c r="AS671" s="148"/>
      <c r="AT671" s="148"/>
      <c r="AU671" s="148"/>
      <c r="AV671" s="148"/>
      <c r="AW671" s="148"/>
      <c r="AX671" s="148"/>
      <c r="BA671" s="149">
        <v>0</v>
      </c>
      <c r="BB671" s="149">
        <v>0</v>
      </c>
      <c r="BC671" s="149">
        <v>0</v>
      </c>
      <c r="BD671" s="149">
        <v>88</v>
      </c>
      <c r="BE671" s="149">
        <v>0</v>
      </c>
      <c r="BF671" s="149">
        <v>0</v>
      </c>
      <c r="BG671" s="149">
        <v>0</v>
      </c>
      <c r="BH671" s="149">
        <v>0</v>
      </c>
      <c r="BI671" s="149">
        <v>0</v>
      </c>
      <c r="BJ671" s="149">
        <v>0</v>
      </c>
      <c r="BK671" s="149">
        <v>0</v>
      </c>
      <c r="BL671" s="149">
        <v>0</v>
      </c>
      <c r="BM671" s="149">
        <v>0</v>
      </c>
      <c r="BN671" s="149">
        <v>0</v>
      </c>
    </row>
    <row r="672" spans="1:66">
      <c r="A672" s="1" t="s">
        <v>3436</v>
      </c>
      <c r="B672" s="1" t="s">
        <v>4717</v>
      </c>
      <c r="C672" s="1" t="s">
        <v>5209</v>
      </c>
      <c r="D672" s="1" t="s">
        <v>5184</v>
      </c>
      <c r="E672" s="145">
        <v>37644</v>
      </c>
      <c r="F672" s="145" t="s">
        <v>5160</v>
      </c>
      <c r="G672" s="146">
        <v>39814</v>
      </c>
      <c r="H672" s="146">
        <v>40178</v>
      </c>
      <c r="I672" s="145">
        <v>2009</v>
      </c>
      <c r="J672" s="145">
        <v>12</v>
      </c>
      <c r="N672" s="145">
        <v>187</v>
      </c>
      <c r="Y672" s="147">
        <v>0</v>
      </c>
      <c r="Z672" s="147">
        <v>0</v>
      </c>
      <c r="AA672" s="147">
        <v>0</v>
      </c>
      <c r="AB672" s="147">
        <v>187</v>
      </c>
      <c r="AC672" s="147">
        <v>0</v>
      </c>
      <c r="AD672" s="147">
        <v>0</v>
      </c>
      <c r="AE672" s="147">
        <v>0</v>
      </c>
      <c r="AF672" s="147">
        <v>0</v>
      </c>
      <c r="AG672" s="147">
        <v>0</v>
      </c>
      <c r="AH672" s="147">
        <v>0</v>
      </c>
      <c r="AI672" s="147">
        <v>0</v>
      </c>
      <c r="AJ672" s="147">
        <v>0</v>
      </c>
      <c r="AK672" s="147">
        <v>0</v>
      </c>
      <c r="AL672" s="147">
        <v>0</v>
      </c>
      <c r="AM672" s="148"/>
      <c r="AN672" s="148"/>
      <c r="AO672" s="148"/>
      <c r="AP672" s="148">
        <v>187</v>
      </c>
      <c r="AQ672" s="148"/>
      <c r="AR672" s="148"/>
      <c r="AS672" s="148"/>
      <c r="AT672" s="148"/>
      <c r="AU672" s="148"/>
      <c r="AV672" s="148"/>
      <c r="AW672" s="148"/>
      <c r="AX672" s="148"/>
      <c r="BA672" s="149">
        <v>0</v>
      </c>
      <c r="BB672" s="149">
        <v>0</v>
      </c>
      <c r="BC672" s="149">
        <v>0</v>
      </c>
      <c r="BD672" s="149">
        <v>187</v>
      </c>
      <c r="BE672" s="149">
        <v>0</v>
      </c>
      <c r="BF672" s="149">
        <v>0</v>
      </c>
      <c r="BG672" s="149">
        <v>0</v>
      </c>
      <c r="BH672" s="149">
        <v>0</v>
      </c>
      <c r="BI672" s="149">
        <v>0</v>
      </c>
      <c r="BJ672" s="149">
        <v>0</v>
      </c>
      <c r="BK672" s="149">
        <v>0</v>
      </c>
      <c r="BL672" s="149">
        <v>0</v>
      </c>
      <c r="BM672" s="149">
        <v>0</v>
      </c>
      <c r="BN672" s="149">
        <v>0</v>
      </c>
    </row>
    <row r="673" spans="1:68">
      <c r="A673" s="1" t="s">
        <v>3583</v>
      </c>
      <c r="B673" s="1" t="s">
        <v>5197</v>
      </c>
      <c r="C673" s="1" t="s">
        <v>5209</v>
      </c>
      <c r="D673" s="1" t="s">
        <v>5184</v>
      </c>
      <c r="E673" s="145">
        <v>37646</v>
      </c>
      <c r="F673" s="145">
        <v>1</v>
      </c>
      <c r="G673" s="146">
        <v>39814</v>
      </c>
      <c r="H673" s="146">
        <v>40178</v>
      </c>
      <c r="I673" s="145">
        <v>2009</v>
      </c>
      <c r="J673" s="145">
        <v>12</v>
      </c>
      <c r="N673" s="145">
        <v>118</v>
      </c>
      <c r="Y673" s="147">
        <v>0</v>
      </c>
      <c r="Z673" s="147">
        <v>0</v>
      </c>
      <c r="AA673" s="147">
        <v>0</v>
      </c>
      <c r="AB673" s="147">
        <v>118</v>
      </c>
      <c r="AC673" s="147">
        <v>0</v>
      </c>
      <c r="AD673" s="147">
        <v>0</v>
      </c>
      <c r="AE673" s="147">
        <v>0</v>
      </c>
      <c r="AF673" s="147">
        <v>0</v>
      </c>
      <c r="AG673" s="147">
        <v>0</v>
      </c>
      <c r="AH673" s="147">
        <v>0</v>
      </c>
      <c r="AI673" s="147">
        <v>0</v>
      </c>
      <c r="AJ673" s="147">
        <v>0</v>
      </c>
      <c r="AK673" s="147">
        <v>0</v>
      </c>
      <c r="AL673" s="147">
        <v>0</v>
      </c>
      <c r="AM673" s="148"/>
      <c r="AN673" s="148"/>
      <c r="AO673" s="148"/>
      <c r="AP673" s="148">
        <v>118</v>
      </c>
      <c r="AQ673" s="148"/>
      <c r="AR673" s="148"/>
      <c r="AS673" s="148"/>
      <c r="AT673" s="148"/>
      <c r="AU673" s="148"/>
      <c r="AV673" s="148"/>
      <c r="AW673" s="148"/>
      <c r="AX673" s="148"/>
      <c r="BA673" s="149">
        <v>0</v>
      </c>
      <c r="BB673" s="149">
        <v>0</v>
      </c>
      <c r="BC673" s="149">
        <v>0</v>
      </c>
      <c r="BD673" s="149">
        <v>118</v>
      </c>
      <c r="BE673" s="149">
        <v>0</v>
      </c>
      <c r="BF673" s="149">
        <v>0</v>
      </c>
      <c r="BG673" s="149">
        <v>0</v>
      </c>
      <c r="BH673" s="149">
        <v>0</v>
      </c>
      <c r="BI673" s="149">
        <v>0</v>
      </c>
      <c r="BJ673" s="149">
        <v>0</v>
      </c>
      <c r="BK673" s="149">
        <v>0</v>
      </c>
      <c r="BL673" s="149">
        <v>0</v>
      </c>
      <c r="BM673" s="149">
        <v>0</v>
      </c>
      <c r="BN673" s="149">
        <v>0</v>
      </c>
    </row>
    <row r="674" spans="1:68">
      <c r="A674" s="1" t="s">
        <v>3166</v>
      </c>
      <c r="B674" s="1" t="s">
        <v>4717</v>
      </c>
      <c r="C674" s="1" t="s">
        <v>5209</v>
      </c>
      <c r="D674" s="1" t="s">
        <v>5184</v>
      </c>
      <c r="E674" s="145">
        <v>37647</v>
      </c>
      <c r="F674" s="145">
        <v>1</v>
      </c>
      <c r="G674" s="146">
        <v>39814</v>
      </c>
      <c r="H674" s="146">
        <v>40178</v>
      </c>
      <c r="I674" s="145">
        <v>2009</v>
      </c>
      <c r="J674" s="145">
        <v>12</v>
      </c>
      <c r="N674" s="145">
        <v>154</v>
      </c>
      <c r="Y674" s="147">
        <v>0</v>
      </c>
      <c r="Z674" s="147">
        <v>0</v>
      </c>
      <c r="AA674" s="147">
        <v>0</v>
      </c>
      <c r="AB674" s="147">
        <v>154</v>
      </c>
      <c r="AC674" s="147">
        <v>0</v>
      </c>
      <c r="AD674" s="147">
        <v>0</v>
      </c>
      <c r="AE674" s="147">
        <v>0</v>
      </c>
      <c r="AF674" s="147">
        <v>0</v>
      </c>
      <c r="AG674" s="147">
        <v>0</v>
      </c>
      <c r="AH674" s="147">
        <v>0</v>
      </c>
      <c r="AI674" s="147">
        <v>0</v>
      </c>
      <c r="AJ674" s="147">
        <v>0</v>
      </c>
      <c r="AK674" s="147">
        <v>0</v>
      </c>
      <c r="AL674" s="147">
        <v>0</v>
      </c>
      <c r="AM674" s="148"/>
      <c r="AN674" s="148"/>
      <c r="AO674" s="148"/>
      <c r="AP674" s="148">
        <v>146</v>
      </c>
      <c r="AQ674" s="148"/>
      <c r="AR674" s="148"/>
      <c r="AS674" s="148"/>
      <c r="AT674" s="148"/>
      <c r="AU674" s="148"/>
      <c r="AV674" s="148"/>
      <c r="AW674" s="148"/>
      <c r="AX674" s="148"/>
      <c r="BA674" s="149">
        <v>0</v>
      </c>
      <c r="BB674" s="149">
        <v>0</v>
      </c>
      <c r="BC674" s="149">
        <v>0</v>
      </c>
      <c r="BD674" s="149">
        <v>146</v>
      </c>
      <c r="BE674" s="149">
        <v>0</v>
      </c>
      <c r="BF674" s="149">
        <v>0</v>
      </c>
      <c r="BG674" s="149">
        <v>0</v>
      </c>
      <c r="BH674" s="149">
        <v>0</v>
      </c>
      <c r="BI674" s="149">
        <v>0</v>
      </c>
      <c r="BJ674" s="149">
        <v>0</v>
      </c>
      <c r="BK674" s="149">
        <v>0</v>
      </c>
      <c r="BL674" s="149">
        <v>0</v>
      </c>
      <c r="BM674" s="149">
        <v>0</v>
      </c>
      <c r="BN674" s="149">
        <v>0</v>
      </c>
    </row>
    <row r="675" spans="1:68">
      <c r="A675" s="1" t="s">
        <v>3166</v>
      </c>
      <c r="B675" s="1" t="s">
        <v>5197</v>
      </c>
      <c r="C675" s="1" t="s">
        <v>5209</v>
      </c>
      <c r="D675" s="1" t="s">
        <v>5184</v>
      </c>
      <c r="E675" s="145">
        <v>37648</v>
      </c>
      <c r="F675" s="145">
        <v>1</v>
      </c>
      <c r="G675" s="146">
        <v>39814</v>
      </c>
      <c r="H675" s="146">
        <v>40178</v>
      </c>
      <c r="I675" s="145">
        <v>2009</v>
      </c>
      <c r="J675" s="145">
        <v>12</v>
      </c>
      <c r="N675" s="145">
        <v>88</v>
      </c>
      <c r="Y675" s="147">
        <v>0</v>
      </c>
      <c r="Z675" s="147">
        <v>0</v>
      </c>
      <c r="AA675" s="147">
        <v>0</v>
      </c>
      <c r="AB675" s="147">
        <v>88</v>
      </c>
      <c r="AC675" s="147">
        <v>0</v>
      </c>
      <c r="AD675" s="147">
        <v>0</v>
      </c>
      <c r="AE675" s="147">
        <v>0</v>
      </c>
      <c r="AF675" s="147">
        <v>0</v>
      </c>
      <c r="AG675" s="147">
        <v>0</v>
      </c>
      <c r="AH675" s="147">
        <v>0</v>
      </c>
      <c r="AI675" s="147">
        <v>0</v>
      </c>
      <c r="AJ675" s="147">
        <v>0</v>
      </c>
      <c r="AK675" s="147">
        <v>0</v>
      </c>
      <c r="AL675" s="147">
        <v>0</v>
      </c>
      <c r="AM675" s="148"/>
      <c r="AN675" s="148"/>
      <c r="AO675" s="148"/>
      <c r="AP675" s="148">
        <v>78.900000000000006</v>
      </c>
      <c r="AQ675" s="148"/>
      <c r="AR675" s="148"/>
      <c r="AS675" s="148"/>
      <c r="AT675" s="148"/>
      <c r="AU675" s="148"/>
      <c r="AV675" s="148"/>
      <c r="AW675" s="148"/>
      <c r="AX675" s="148"/>
      <c r="BA675" s="149">
        <v>0</v>
      </c>
      <c r="BB675" s="149">
        <v>0</v>
      </c>
      <c r="BC675" s="149">
        <v>0</v>
      </c>
      <c r="BD675" s="149">
        <v>78.900000000000006</v>
      </c>
      <c r="BE675" s="149">
        <v>0</v>
      </c>
      <c r="BF675" s="149">
        <v>0</v>
      </c>
      <c r="BG675" s="149">
        <v>0</v>
      </c>
      <c r="BH675" s="149">
        <v>0</v>
      </c>
      <c r="BI675" s="149">
        <v>0</v>
      </c>
      <c r="BJ675" s="149">
        <v>0</v>
      </c>
      <c r="BK675" s="149">
        <v>0</v>
      </c>
      <c r="BL675" s="149">
        <v>0</v>
      </c>
      <c r="BM675" s="149">
        <v>0</v>
      </c>
      <c r="BN675" s="149">
        <v>0</v>
      </c>
    </row>
    <row r="676" spans="1:68">
      <c r="A676" s="1" t="s">
        <v>2130</v>
      </c>
      <c r="B676" s="1" t="s">
        <v>5197</v>
      </c>
      <c r="C676" s="1" t="s">
        <v>5209</v>
      </c>
      <c r="D676" s="1" t="s">
        <v>5184</v>
      </c>
      <c r="E676" s="145">
        <v>37649</v>
      </c>
      <c r="F676" s="145">
        <v>1</v>
      </c>
      <c r="G676" s="146">
        <v>39814</v>
      </c>
      <c r="H676" s="146">
        <v>40178</v>
      </c>
      <c r="I676" s="145">
        <v>2009</v>
      </c>
      <c r="J676" s="145">
        <v>12</v>
      </c>
      <c r="N676" s="145">
        <v>88</v>
      </c>
      <c r="Y676" s="147">
        <v>0</v>
      </c>
      <c r="Z676" s="147">
        <v>0</v>
      </c>
      <c r="AA676" s="147">
        <v>0</v>
      </c>
      <c r="AB676" s="147">
        <v>88</v>
      </c>
      <c r="AC676" s="147">
        <v>0</v>
      </c>
      <c r="AD676" s="147">
        <v>0</v>
      </c>
      <c r="AE676" s="147">
        <v>0</v>
      </c>
      <c r="AF676" s="147">
        <v>0</v>
      </c>
      <c r="AG676" s="147">
        <v>0</v>
      </c>
      <c r="AH676" s="147">
        <v>0</v>
      </c>
      <c r="AI676" s="147">
        <v>0</v>
      </c>
      <c r="AJ676" s="147">
        <v>0</v>
      </c>
      <c r="AK676" s="147">
        <v>0</v>
      </c>
      <c r="AL676" s="147">
        <v>0</v>
      </c>
      <c r="AM676" s="148"/>
      <c r="AN676" s="148"/>
      <c r="AO676" s="148"/>
      <c r="AP676" s="148">
        <v>88</v>
      </c>
      <c r="AQ676" s="148"/>
      <c r="AR676" s="148"/>
      <c r="AS676" s="148"/>
      <c r="AT676" s="148"/>
      <c r="AU676" s="148"/>
      <c r="AV676" s="148"/>
      <c r="AW676" s="148"/>
      <c r="AX676" s="148"/>
      <c r="BA676" s="149">
        <v>0</v>
      </c>
      <c r="BB676" s="149">
        <v>0</v>
      </c>
      <c r="BC676" s="149">
        <v>0</v>
      </c>
      <c r="BD676" s="149">
        <v>88</v>
      </c>
      <c r="BE676" s="149">
        <v>0</v>
      </c>
      <c r="BF676" s="149">
        <v>0</v>
      </c>
      <c r="BG676" s="149">
        <v>0</v>
      </c>
      <c r="BH676" s="149">
        <v>0</v>
      </c>
      <c r="BI676" s="149">
        <v>0</v>
      </c>
      <c r="BJ676" s="149">
        <v>0</v>
      </c>
      <c r="BK676" s="149">
        <v>0</v>
      </c>
      <c r="BL676" s="149">
        <v>0</v>
      </c>
      <c r="BM676" s="149">
        <v>0</v>
      </c>
      <c r="BN676" s="149">
        <v>0</v>
      </c>
    </row>
    <row r="677" spans="1:68">
      <c r="A677" s="1" t="s">
        <v>3436</v>
      </c>
      <c r="B677" s="1" t="s">
        <v>4717</v>
      </c>
      <c r="C677" s="1" t="s">
        <v>5209</v>
      </c>
      <c r="D677" s="1" t="s">
        <v>5184</v>
      </c>
      <c r="E677" s="145">
        <v>37651</v>
      </c>
      <c r="F677" s="145">
        <v>1</v>
      </c>
      <c r="G677" s="146">
        <v>39814</v>
      </c>
      <c r="H677" s="146">
        <v>40178</v>
      </c>
      <c r="I677" s="145">
        <v>2009</v>
      </c>
      <c r="J677" s="145">
        <v>12</v>
      </c>
      <c r="N677" s="145">
        <v>80</v>
      </c>
      <c r="Y677" s="147">
        <v>0</v>
      </c>
      <c r="Z677" s="147">
        <v>0</v>
      </c>
      <c r="AA677" s="147">
        <v>0</v>
      </c>
      <c r="AB677" s="147">
        <v>80</v>
      </c>
      <c r="AC677" s="147">
        <v>0</v>
      </c>
      <c r="AD677" s="147">
        <v>0</v>
      </c>
      <c r="AE677" s="147">
        <v>0</v>
      </c>
      <c r="AF677" s="147">
        <v>0</v>
      </c>
      <c r="AG677" s="147">
        <v>0</v>
      </c>
      <c r="AH677" s="147">
        <v>0</v>
      </c>
      <c r="AI677" s="147">
        <v>0</v>
      </c>
      <c r="AJ677" s="147">
        <v>0</v>
      </c>
      <c r="AK677" s="147">
        <v>0</v>
      </c>
      <c r="AL677" s="147">
        <v>0</v>
      </c>
      <c r="AM677" s="148"/>
      <c r="AN677" s="148"/>
      <c r="AO677" s="148"/>
      <c r="AP677" s="148">
        <v>80</v>
      </c>
      <c r="AQ677" s="148"/>
      <c r="AR677" s="148"/>
      <c r="AS677" s="148"/>
      <c r="AT677" s="148"/>
      <c r="AU677" s="148"/>
      <c r="AV677" s="148"/>
      <c r="AW677" s="148"/>
      <c r="AX677" s="148"/>
      <c r="BA677" s="149">
        <v>0</v>
      </c>
      <c r="BB677" s="149">
        <v>0</v>
      </c>
      <c r="BC677" s="149">
        <v>0</v>
      </c>
      <c r="BD677" s="149">
        <v>80</v>
      </c>
      <c r="BE677" s="149">
        <v>0</v>
      </c>
      <c r="BF677" s="149">
        <v>0</v>
      </c>
      <c r="BG677" s="149">
        <v>0</v>
      </c>
      <c r="BH677" s="149">
        <v>0</v>
      </c>
      <c r="BI677" s="149">
        <v>0</v>
      </c>
      <c r="BJ677" s="149">
        <v>0</v>
      </c>
      <c r="BK677" s="149">
        <v>0</v>
      </c>
      <c r="BL677" s="149">
        <v>0</v>
      </c>
      <c r="BM677" s="149">
        <v>0</v>
      </c>
      <c r="BN677" s="149">
        <v>0</v>
      </c>
    </row>
    <row r="678" spans="1:68">
      <c r="A678" s="1" t="s">
        <v>4287</v>
      </c>
      <c r="B678" s="1" t="s">
        <v>5197</v>
      </c>
      <c r="C678" s="1" t="s">
        <v>5209</v>
      </c>
      <c r="D678" s="1" t="s">
        <v>5184</v>
      </c>
      <c r="E678" s="145">
        <v>37652</v>
      </c>
      <c r="F678" s="145">
        <v>1</v>
      </c>
      <c r="G678" s="146">
        <v>39814</v>
      </c>
      <c r="H678" s="146">
        <v>40178</v>
      </c>
      <c r="I678" s="145">
        <v>2009</v>
      </c>
      <c r="J678" s="145">
        <v>12</v>
      </c>
      <c r="N678" s="145">
        <v>56</v>
      </c>
      <c r="Y678" s="147">
        <v>0</v>
      </c>
      <c r="Z678" s="147">
        <v>0</v>
      </c>
      <c r="AA678" s="147">
        <v>0</v>
      </c>
      <c r="AB678" s="147">
        <v>56</v>
      </c>
      <c r="AC678" s="147">
        <v>0</v>
      </c>
      <c r="AD678" s="147">
        <v>0</v>
      </c>
      <c r="AE678" s="147">
        <v>0</v>
      </c>
      <c r="AF678" s="147">
        <v>0</v>
      </c>
      <c r="AG678" s="147">
        <v>0</v>
      </c>
      <c r="AH678" s="147">
        <v>0</v>
      </c>
      <c r="AI678" s="147">
        <v>0</v>
      </c>
      <c r="AJ678" s="147">
        <v>0</v>
      </c>
      <c r="AK678" s="147">
        <v>0</v>
      </c>
      <c r="AL678" s="147">
        <v>0</v>
      </c>
      <c r="AM678" s="148"/>
      <c r="AN678" s="148"/>
      <c r="AO678" s="148"/>
      <c r="AP678" s="148">
        <v>55.3</v>
      </c>
      <c r="AQ678" s="148"/>
      <c r="AR678" s="148"/>
      <c r="AS678" s="148"/>
      <c r="AT678" s="148"/>
      <c r="AU678" s="148"/>
      <c r="AV678" s="148"/>
      <c r="AW678" s="148"/>
      <c r="AX678" s="148"/>
      <c r="BA678" s="149">
        <v>0</v>
      </c>
      <c r="BB678" s="149">
        <v>0</v>
      </c>
      <c r="BC678" s="149">
        <v>0</v>
      </c>
      <c r="BD678" s="149">
        <v>55.3</v>
      </c>
      <c r="BE678" s="149">
        <v>0</v>
      </c>
      <c r="BF678" s="149">
        <v>0</v>
      </c>
      <c r="BG678" s="149">
        <v>0</v>
      </c>
      <c r="BH678" s="149">
        <v>0</v>
      </c>
      <c r="BI678" s="149">
        <v>0</v>
      </c>
      <c r="BJ678" s="149">
        <v>0</v>
      </c>
      <c r="BK678" s="149">
        <v>0</v>
      </c>
      <c r="BL678" s="149">
        <v>0</v>
      </c>
      <c r="BM678" s="149">
        <v>0</v>
      </c>
      <c r="BN678" s="149">
        <v>0</v>
      </c>
    </row>
    <row r="679" spans="1:68">
      <c r="A679" s="1" t="s">
        <v>3583</v>
      </c>
      <c r="B679" s="1" t="s">
        <v>5197</v>
      </c>
      <c r="C679" s="1" t="s">
        <v>5209</v>
      </c>
      <c r="D679" s="1" t="s">
        <v>5184</v>
      </c>
      <c r="E679" s="145">
        <v>37653</v>
      </c>
      <c r="F679" s="145">
        <v>1</v>
      </c>
      <c r="G679" s="146">
        <v>39814</v>
      </c>
      <c r="H679" s="146">
        <v>40178</v>
      </c>
      <c r="I679" s="145">
        <v>2009</v>
      </c>
      <c r="J679" s="145">
        <v>12</v>
      </c>
      <c r="N679" s="145">
        <v>66</v>
      </c>
      <c r="Y679" s="147">
        <v>0</v>
      </c>
      <c r="Z679" s="147">
        <v>0</v>
      </c>
      <c r="AA679" s="147">
        <v>0</v>
      </c>
      <c r="AB679" s="147">
        <v>66</v>
      </c>
      <c r="AC679" s="147">
        <v>0</v>
      </c>
      <c r="AD679" s="147">
        <v>0</v>
      </c>
      <c r="AE679" s="147">
        <v>0</v>
      </c>
      <c r="AF679" s="147">
        <v>0</v>
      </c>
      <c r="AG679" s="147">
        <v>0</v>
      </c>
      <c r="AH679" s="147">
        <v>0</v>
      </c>
      <c r="AI679" s="147">
        <v>0</v>
      </c>
      <c r="AJ679" s="147">
        <v>0</v>
      </c>
      <c r="AK679" s="147">
        <v>0</v>
      </c>
      <c r="AL679" s="147">
        <v>0</v>
      </c>
      <c r="AM679" s="148"/>
      <c r="AN679" s="148"/>
      <c r="AO679" s="148"/>
      <c r="AP679" s="148">
        <v>66</v>
      </c>
      <c r="AQ679" s="148"/>
      <c r="AR679" s="148"/>
      <c r="AS679" s="148"/>
      <c r="AT679" s="148"/>
      <c r="AU679" s="148"/>
      <c r="AV679" s="148"/>
      <c r="AW679" s="148"/>
      <c r="AX679" s="148"/>
      <c r="BA679" s="149">
        <v>0</v>
      </c>
      <c r="BB679" s="149">
        <v>0</v>
      </c>
      <c r="BC679" s="149">
        <v>0</v>
      </c>
      <c r="BD679" s="149">
        <v>66</v>
      </c>
      <c r="BE679" s="149">
        <v>0</v>
      </c>
      <c r="BF679" s="149">
        <v>0</v>
      </c>
      <c r="BG679" s="149">
        <v>0</v>
      </c>
      <c r="BH679" s="149">
        <v>0</v>
      </c>
      <c r="BI679" s="149">
        <v>0</v>
      </c>
      <c r="BJ679" s="149">
        <v>0</v>
      </c>
      <c r="BK679" s="149">
        <v>0</v>
      </c>
      <c r="BL679" s="149">
        <v>0</v>
      </c>
      <c r="BM679" s="149">
        <v>0</v>
      </c>
      <c r="BN679" s="149">
        <v>0</v>
      </c>
    </row>
    <row r="680" spans="1:68">
      <c r="A680" s="1" t="s">
        <v>2027</v>
      </c>
      <c r="B680" s="1" t="s">
        <v>2250</v>
      </c>
      <c r="C680" s="1" t="s">
        <v>5209</v>
      </c>
      <c r="D680" s="1" t="s">
        <v>5158</v>
      </c>
      <c r="E680" s="145">
        <v>37654</v>
      </c>
      <c r="F680" s="145">
        <v>2</v>
      </c>
      <c r="G680" s="146">
        <v>39814</v>
      </c>
      <c r="H680" s="146">
        <v>39886</v>
      </c>
      <c r="I680" s="145">
        <v>2009</v>
      </c>
      <c r="J680" s="145">
        <v>2.5</v>
      </c>
      <c r="K680" s="145">
        <v>27</v>
      </c>
      <c r="M680" s="145">
        <v>44</v>
      </c>
      <c r="Y680" s="147">
        <v>5.625</v>
      </c>
      <c r="Z680" s="147">
        <v>0</v>
      </c>
      <c r="AA680" s="147">
        <v>9.1666666666666661</v>
      </c>
      <c r="AB680" s="147">
        <v>0</v>
      </c>
      <c r="AC680" s="147">
        <v>0</v>
      </c>
      <c r="AD680" s="147">
        <v>0</v>
      </c>
      <c r="AE680" s="147">
        <v>0</v>
      </c>
      <c r="AF680" s="147">
        <v>0</v>
      </c>
      <c r="AG680" s="147">
        <v>0</v>
      </c>
      <c r="AH680" s="147">
        <v>0</v>
      </c>
      <c r="AI680" s="147">
        <v>0</v>
      </c>
      <c r="AJ680" s="147">
        <v>0</v>
      </c>
      <c r="AK680" s="147">
        <v>0</v>
      </c>
      <c r="AL680" s="147">
        <v>0</v>
      </c>
      <c r="AM680" s="148">
        <v>24</v>
      </c>
      <c r="AN680" s="148"/>
      <c r="AO680" s="148">
        <v>44</v>
      </c>
      <c r="AP680" s="148"/>
      <c r="AQ680" s="148"/>
      <c r="AR680" s="148"/>
      <c r="AS680" s="148"/>
      <c r="AT680" s="148"/>
      <c r="AU680" s="148"/>
      <c r="AV680" s="148"/>
      <c r="AW680" s="148"/>
      <c r="AX680" s="148"/>
      <c r="BA680" s="149">
        <v>5</v>
      </c>
      <c r="BB680" s="149">
        <v>0</v>
      </c>
      <c r="BC680" s="149">
        <v>9.1666666666666661</v>
      </c>
      <c r="BD680" s="149">
        <v>0</v>
      </c>
      <c r="BE680" s="149">
        <v>0</v>
      </c>
      <c r="BF680" s="149">
        <v>0</v>
      </c>
      <c r="BG680" s="149">
        <v>0</v>
      </c>
      <c r="BH680" s="149">
        <v>0</v>
      </c>
      <c r="BI680" s="149">
        <v>0</v>
      </c>
      <c r="BJ680" s="149">
        <v>0</v>
      </c>
      <c r="BK680" s="149">
        <v>0</v>
      </c>
      <c r="BL680" s="149">
        <v>0</v>
      </c>
      <c r="BM680" s="149">
        <v>0</v>
      </c>
      <c r="BN680" s="149">
        <v>0</v>
      </c>
      <c r="BO680" s="144">
        <v>3</v>
      </c>
      <c r="BP680" s="144" t="s">
        <v>5214</v>
      </c>
    </row>
    <row r="681" spans="1:68">
      <c r="A681" s="1" t="s">
        <v>2027</v>
      </c>
      <c r="B681" s="1" t="s">
        <v>2250</v>
      </c>
      <c r="C681" s="1" t="s">
        <v>5209</v>
      </c>
      <c r="D681" s="1" t="s">
        <v>5158</v>
      </c>
      <c r="E681" s="145">
        <v>37654</v>
      </c>
      <c r="F681" s="145">
        <v>2</v>
      </c>
      <c r="G681" s="146">
        <v>39887</v>
      </c>
      <c r="H681" s="146">
        <v>40178</v>
      </c>
      <c r="I681" s="145">
        <v>2009</v>
      </c>
      <c r="J681" s="145">
        <v>9.5</v>
      </c>
      <c r="K681" s="145">
        <v>28</v>
      </c>
      <c r="M681" s="145">
        <v>44</v>
      </c>
      <c r="Y681" s="147">
        <v>22.166666666666668</v>
      </c>
      <c r="Z681" s="147">
        <v>0</v>
      </c>
      <c r="AA681" s="147">
        <v>34.833333333333336</v>
      </c>
      <c r="AB681" s="147">
        <v>0</v>
      </c>
      <c r="AC681" s="147">
        <v>0</v>
      </c>
      <c r="AD681" s="147">
        <v>0</v>
      </c>
      <c r="AE681" s="147">
        <v>0</v>
      </c>
      <c r="AF681" s="147">
        <v>0</v>
      </c>
      <c r="AG681" s="147">
        <v>0</v>
      </c>
      <c r="AH681" s="147">
        <v>0</v>
      </c>
      <c r="AI681" s="147">
        <v>0</v>
      </c>
      <c r="AJ681" s="147">
        <v>0</v>
      </c>
      <c r="AK681" s="147">
        <v>0</v>
      </c>
      <c r="AL681" s="147">
        <v>0</v>
      </c>
      <c r="AM681" s="148">
        <v>25</v>
      </c>
      <c r="AN681" s="148"/>
      <c r="AO681" s="148">
        <v>44</v>
      </c>
      <c r="AP681" s="148"/>
      <c r="AQ681" s="148"/>
      <c r="AR681" s="148"/>
      <c r="AS681" s="148"/>
      <c r="AT681" s="148"/>
      <c r="AU681" s="148"/>
      <c r="AV681" s="148"/>
      <c r="AW681" s="148"/>
      <c r="AX681" s="148"/>
      <c r="BA681" s="149">
        <v>19.791666666666668</v>
      </c>
      <c r="BB681" s="149">
        <v>0</v>
      </c>
      <c r="BC681" s="149">
        <v>34.833333333333336</v>
      </c>
      <c r="BD681" s="149">
        <v>0</v>
      </c>
      <c r="BE681" s="149">
        <v>0</v>
      </c>
      <c r="BF681" s="149">
        <v>0</v>
      </c>
      <c r="BG681" s="149">
        <v>0</v>
      </c>
      <c r="BH681" s="149">
        <v>0</v>
      </c>
      <c r="BI681" s="149">
        <v>0</v>
      </c>
      <c r="BJ681" s="149">
        <v>0</v>
      </c>
      <c r="BK681" s="149">
        <v>0</v>
      </c>
      <c r="BL681" s="149">
        <v>0</v>
      </c>
      <c r="BM681" s="149">
        <v>0</v>
      </c>
      <c r="BN681" s="149">
        <v>0</v>
      </c>
      <c r="BO681" s="144">
        <v>1</v>
      </c>
      <c r="BP681" s="144" t="s">
        <v>5190</v>
      </c>
    </row>
    <row r="682" spans="1:68">
      <c r="A682" s="1" t="s">
        <v>2939</v>
      </c>
      <c r="B682" s="1" t="s">
        <v>5197</v>
      </c>
      <c r="C682" s="1" t="s">
        <v>5209</v>
      </c>
      <c r="D682" s="1" t="s">
        <v>5184</v>
      </c>
      <c r="E682" s="145">
        <v>37661</v>
      </c>
      <c r="F682" s="145">
        <v>1</v>
      </c>
      <c r="G682" s="146">
        <v>39814</v>
      </c>
      <c r="H682" s="146">
        <v>40178</v>
      </c>
      <c r="I682" s="145">
        <v>2009</v>
      </c>
      <c r="J682" s="145">
        <v>12</v>
      </c>
      <c r="N682" s="145">
        <v>66</v>
      </c>
      <c r="Y682" s="147">
        <v>0</v>
      </c>
      <c r="Z682" s="147">
        <v>0</v>
      </c>
      <c r="AA682" s="147">
        <v>0</v>
      </c>
      <c r="AB682" s="147">
        <v>66</v>
      </c>
      <c r="AC682" s="147">
        <v>0</v>
      </c>
      <c r="AD682" s="147">
        <v>0</v>
      </c>
      <c r="AE682" s="147">
        <v>0</v>
      </c>
      <c r="AF682" s="147">
        <v>0</v>
      </c>
      <c r="AG682" s="147">
        <v>0</v>
      </c>
      <c r="AH682" s="147">
        <v>0</v>
      </c>
      <c r="AI682" s="147">
        <v>0</v>
      </c>
      <c r="AJ682" s="147">
        <v>0</v>
      </c>
      <c r="AK682" s="147">
        <v>0</v>
      </c>
      <c r="AL682" s="147">
        <v>0</v>
      </c>
      <c r="AM682" s="148"/>
      <c r="AN682" s="148"/>
      <c r="AO682" s="148"/>
      <c r="AP682" s="148">
        <v>66</v>
      </c>
      <c r="AQ682" s="148"/>
      <c r="AR682" s="148"/>
      <c r="AS682" s="148"/>
      <c r="AT682" s="148"/>
      <c r="AU682" s="148"/>
      <c r="AV682" s="148"/>
      <c r="AW682" s="148"/>
      <c r="AX682" s="148"/>
      <c r="BA682" s="149">
        <v>0</v>
      </c>
      <c r="BB682" s="149">
        <v>0</v>
      </c>
      <c r="BC682" s="149">
        <v>0</v>
      </c>
      <c r="BD682" s="149">
        <v>66</v>
      </c>
      <c r="BE682" s="149">
        <v>0</v>
      </c>
      <c r="BF682" s="149">
        <v>0</v>
      </c>
      <c r="BG682" s="149">
        <v>0</v>
      </c>
      <c r="BH682" s="149">
        <v>0</v>
      </c>
      <c r="BI682" s="149">
        <v>0</v>
      </c>
      <c r="BJ682" s="149">
        <v>0</v>
      </c>
      <c r="BK682" s="149">
        <v>0</v>
      </c>
      <c r="BL682" s="149">
        <v>0</v>
      </c>
      <c r="BM682" s="149">
        <v>0</v>
      </c>
      <c r="BN682" s="149">
        <v>0</v>
      </c>
    </row>
    <row r="683" spans="1:68">
      <c r="A683" s="1" t="s">
        <v>3166</v>
      </c>
      <c r="B683" s="1" t="s">
        <v>4717</v>
      </c>
      <c r="C683" s="1" t="s">
        <v>5209</v>
      </c>
      <c r="D683" s="1" t="s">
        <v>5184</v>
      </c>
      <c r="E683" s="145">
        <v>37662</v>
      </c>
      <c r="F683" s="145">
        <v>1</v>
      </c>
      <c r="G683" s="146">
        <v>39814</v>
      </c>
      <c r="H683" s="146">
        <v>40178</v>
      </c>
      <c r="I683" s="145">
        <v>2009</v>
      </c>
      <c r="J683" s="145">
        <v>12</v>
      </c>
      <c r="N683" s="145">
        <v>66</v>
      </c>
      <c r="Y683" s="147">
        <v>0</v>
      </c>
      <c r="Z683" s="147">
        <v>0</v>
      </c>
      <c r="AA683" s="147">
        <v>0</v>
      </c>
      <c r="AB683" s="147">
        <v>66</v>
      </c>
      <c r="AC683" s="147">
        <v>0</v>
      </c>
      <c r="AD683" s="147">
        <v>0</v>
      </c>
      <c r="AE683" s="147">
        <v>0</v>
      </c>
      <c r="AF683" s="147">
        <v>0</v>
      </c>
      <c r="AG683" s="147">
        <v>0</v>
      </c>
      <c r="AH683" s="147">
        <v>0</v>
      </c>
      <c r="AI683" s="147">
        <v>0</v>
      </c>
      <c r="AJ683" s="147">
        <v>0</v>
      </c>
      <c r="AK683" s="147">
        <v>0</v>
      </c>
      <c r="AL683" s="147">
        <v>0</v>
      </c>
      <c r="AM683" s="148"/>
      <c r="AN683" s="148"/>
      <c r="AO683" s="148"/>
      <c r="AP683" s="148">
        <v>66</v>
      </c>
      <c r="AQ683" s="148"/>
      <c r="AR683" s="148"/>
      <c r="AS683" s="148"/>
      <c r="AT683" s="148"/>
      <c r="AU683" s="148"/>
      <c r="AV683" s="148"/>
      <c r="AW683" s="148"/>
      <c r="AX683" s="148"/>
      <c r="BA683" s="149">
        <v>0</v>
      </c>
      <c r="BB683" s="149">
        <v>0</v>
      </c>
      <c r="BC683" s="149">
        <v>0</v>
      </c>
      <c r="BD683" s="149">
        <v>66</v>
      </c>
      <c r="BE683" s="149">
        <v>0</v>
      </c>
      <c r="BF683" s="149">
        <v>0</v>
      </c>
      <c r="BG683" s="149">
        <v>0</v>
      </c>
      <c r="BH683" s="149">
        <v>0</v>
      </c>
      <c r="BI683" s="149">
        <v>0</v>
      </c>
      <c r="BJ683" s="149">
        <v>0</v>
      </c>
      <c r="BK683" s="149">
        <v>0</v>
      </c>
      <c r="BL683" s="149">
        <v>0</v>
      </c>
      <c r="BM683" s="149">
        <v>0</v>
      </c>
      <c r="BN683" s="149">
        <v>0</v>
      </c>
    </row>
    <row r="684" spans="1:68">
      <c r="A684" s="1" t="s">
        <v>4287</v>
      </c>
      <c r="B684" s="1" t="s">
        <v>5188</v>
      </c>
      <c r="C684" s="1" t="s">
        <v>5209</v>
      </c>
      <c r="D684" s="1" t="s">
        <v>5184</v>
      </c>
      <c r="E684" s="145">
        <v>37701</v>
      </c>
      <c r="F684" s="145">
        <v>11</v>
      </c>
      <c r="G684" s="146">
        <v>39814</v>
      </c>
      <c r="H684" s="146">
        <v>40178</v>
      </c>
      <c r="I684" s="145">
        <v>2009</v>
      </c>
      <c r="J684" s="145">
        <v>12</v>
      </c>
      <c r="Q684" s="145">
        <v>125</v>
      </c>
      <c r="Y684" s="147">
        <v>0</v>
      </c>
      <c r="Z684" s="147">
        <v>0</v>
      </c>
      <c r="AA684" s="147">
        <v>0</v>
      </c>
      <c r="AB684" s="147">
        <v>0</v>
      </c>
      <c r="AC684" s="147">
        <v>0</v>
      </c>
      <c r="AD684" s="147">
        <v>0</v>
      </c>
      <c r="AE684" s="147">
        <v>125</v>
      </c>
      <c r="AF684" s="147">
        <v>0</v>
      </c>
      <c r="AG684" s="147">
        <v>0</v>
      </c>
      <c r="AH684" s="147">
        <v>0</v>
      </c>
      <c r="AI684" s="147">
        <v>0</v>
      </c>
      <c r="AJ684" s="147">
        <v>0</v>
      </c>
      <c r="AK684" s="147">
        <v>0</v>
      </c>
      <c r="AL684" s="147">
        <v>0</v>
      </c>
      <c r="AM684" s="148"/>
      <c r="AN684" s="148"/>
      <c r="AO684" s="148"/>
      <c r="AP684" s="148"/>
      <c r="AQ684" s="148"/>
      <c r="AR684" s="148"/>
      <c r="AS684" s="148">
        <v>125</v>
      </c>
      <c r="AT684" s="148"/>
      <c r="AU684" s="148"/>
      <c r="AV684" s="148"/>
      <c r="AW684" s="148"/>
      <c r="AX684" s="148"/>
      <c r="BA684" s="149">
        <v>0</v>
      </c>
      <c r="BB684" s="149">
        <v>0</v>
      </c>
      <c r="BC684" s="149">
        <v>0</v>
      </c>
      <c r="BD684" s="149">
        <v>0</v>
      </c>
      <c r="BE684" s="149">
        <v>0</v>
      </c>
      <c r="BF684" s="149">
        <v>0</v>
      </c>
      <c r="BG684" s="149">
        <v>125</v>
      </c>
      <c r="BH684" s="149">
        <v>0</v>
      </c>
      <c r="BI684" s="149">
        <v>0</v>
      </c>
      <c r="BJ684" s="149">
        <v>0</v>
      </c>
      <c r="BK684" s="149">
        <v>0</v>
      </c>
      <c r="BL684" s="149">
        <v>0</v>
      </c>
      <c r="BM684" s="149">
        <v>0</v>
      </c>
      <c r="BN684" s="149">
        <v>0</v>
      </c>
    </row>
    <row r="685" spans="1:68">
      <c r="A685" s="1" t="s">
        <v>2027</v>
      </c>
      <c r="B685" s="1" t="s">
        <v>5188</v>
      </c>
      <c r="C685" s="1" t="s">
        <v>5209</v>
      </c>
      <c r="D685" s="1" t="s">
        <v>5184</v>
      </c>
      <c r="E685" s="145">
        <v>37702</v>
      </c>
      <c r="F685" s="145">
        <v>11</v>
      </c>
      <c r="G685" s="146">
        <v>39814</v>
      </c>
      <c r="H685" s="146">
        <v>40178</v>
      </c>
      <c r="I685" s="145">
        <v>2009</v>
      </c>
      <c r="J685" s="145">
        <v>12</v>
      </c>
      <c r="O685" s="145">
        <v>71</v>
      </c>
      <c r="P685" s="1">
        <v>48</v>
      </c>
      <c r="Q685" s="145">
        <v>85</v>
      </c>
      <c r="Y685" s="147">
        <v>0</v>
      </c>
      <c r="Z685" s="147">
        <v>0</v>
      </c>
      <c r="AA685" s="147">
        <v>0</v>
      </c>
      <c r="AB685" s="147">
        <v>0</v>
      </c>
      <c r="AC685" s="147">
        <v>71</v>
      </c>
      <c r="AD685" s="147">
        <v>48</v>
      </c>
      <c r="AE685" s="147">
        <v>85</v>
      </c>
      <c r="AF685" s="147">
        <v>0</v>
      </c>
      <c r="AG685" s="147">
        <v>0</v>
      </c>
      <c r="AH685" s="147">
        <v>0</v>
      </c>
      <c r="AI685" s="147">
        <v>0</v>
      </c>
      <c r="AJ685" s="147">
        <v>0</v>
      </c>
      <c r="AK685" s="147">
        <v>0</v>
      </c>
      <c r="AL685" s="147">
        <v>0</v>
      </c>
      <c r="AM685" s="148"/>
      <c r="AN685" s="148"/>
      <c r="AO685" s="148"/>
      <c r="AP685" s="148"/>
      <c r="AQ685" s="148">
        <v>64.3</v>
      </c>
      <c r="AR685" s="148">
        <v>50.4</v>
      </c>
      <c r="AS685" s="148">
        <v>71.7</v>
      </c>
      <c r="AT685" s="148"/>
      <c r="AU685" s="148"/>
      <c r="AV685" s="148"/>
      <c r="AW685" s="148"/>
      <c r="AX685" s="148"/>
      <c r="BA685" s="149">
        <v>0</v>
      </c>
      <c r="BB685" s="149">
        <v>0</v>
      </c>
      <c r="BC685" s="149">
        <v>0</v>
      </c>
      <c r="BD685" s="149">
        <v>0</v>
      </c>
      <c r="BE685" s="149">
        <v>64.3</v>
      </c>
      <c r="BF685" s="149">
        <v>50.4</v>
      </c>
      <c r="BG685" s="149">
        <v>71.7</v>
      </c>
      <c r="BH685" s="149">
        <v>0</v>
      </c>
      <c r="BI685" s="149">
        <v>0</v>
      </c>
      <c r="BJ685" s="149">
        <v>0</v>
      </c>
      <c r="BK685" s="149">
        <v>0</v>
      </c>
      <c r="BL685" s="149">
        <v>0</v>
      </c>
      <c r="BM685" s="149">
        <v>0</v>
      </c>
      <c r="BN685" s="149">
        <v>0</v>
      </c>
    </row>
    <row r="686" spans="1:68">
      <c r="A686" s="1" t="s">
        <v>3583</v>
      </c>
      <c r="B686" s="1" t="s">
        <v>5188</v>
      </c>
      <c r="C686" s="1" t="s">
        <v>5209</v>
      </c>
      <c r="D686" s="1" t="s">
        <v>5184</v>
      </c>
      <c r="E686" s="145">
        <v>37704</v>
      </c>
      <c r="F686" s="145" t="s">
        <v>5205</v>
      </c>
      <c r="G686" s="146">
        <v>39814</v>
      </c>
      <c r="H686" s="146">
        <v>40178</v>
      </c>
      <c r="I686" s="145">
        <v>2009</v>
      </c>
      <c r="J686" s="145">
        <v>12</v>
      </c>
      <c r="O686" s="145">
        <v>130</v>
      </c>
      <c r="P686" s="1">
        <v>50</v>
      </c>
      <c r="Y686" s="147">
        <v>0</v>
      </c>
      <c r="Z686" s="147">
        <v>0</v>
      </c>
      <c r="AA686" s="147">
        <v>0</v>
      </c>
      <c r="AB686" s="147">
        <v>0</v>
      </c>
      <c r="AC686" s="147">
        <v>130</v>
      </c>
      <c r="AD686" s="147">
        <v>50</v>
      </c>
      <c r="AE686" s="147">
        <v>0</v>
      </c>
      <c r="AF686" s="147">
        <v>0</v>
      </c>
      <c r="AG686" s="147">
        <v>0</v>
      </c>
      <c r="AH686" s="147">
        <v>0</v>
      </c>
      <c r="AI686" s="147">
        <v>0</v>
      </c>
      <c r="AJ686" s="147">
        <v>0</v>
      </c>
      <c r="AK686" s="147">
        <v>0</v>
      </c>
      <c r="AL686" s="147">
        <v>0</v>
      </c>
      <c r="AM686" s="148"/>
      <c r="AN686" s="148"/>
      <c r="AO686" s="148"/>
      <c r="AP686" s="148"/>
      <c r="AQ686" s="148">
        <v>66.2</v>
      </c>
      <c r="AR686" s="148">
        <v>113.7</v>
      </c>
      <c r="AS686" s="148"/>
      <c r="AT686" s="148"/>
      <c r="AU686" s="148"/>
      <c r="AV686" s="148"/>
      <c r="AW686" s="148"/>
      <c r="AX686" s="148"/>
      <c r="BA686" s="149">
        <v>0</v>
      </c>
      <c r="BB686" s="149">
        <v>0</v>
      </c>
      <c r="BC686" s="149">
        <v>0</v>
      </c>
      <c r="BD686" s="149">
        <v>0</v>
      </c>
      <c r="BE686" s="149">
        <v>66.2</v>
      </c>
      <c r="BF686" s="149">
        <v>113.7</v>
      </c>
      <c r="BG686" s="149">
        <v>0</v>
      </c>
      <c r="BH686" s="149">
        <v>0</v>
      </c>
      <c r="BI686" s="149">
        <v>0</v>
      </c>
      <c r="BJ686" s="149">
        <v>0</v>
      </c>
      <c r="BK686" s="149">
        <v>0</v>
      </c>
      <c r="BL686" s="149">
        <v>0</v>
      </c>
      <c r="BM686" s="149">
        <v>0</v>
      </c>
      <c r="BN686" s="149">
        <v>0</v>
      </c>
    </row>
    <row r="687" spans="1:68">
      <c r="A687" s="1" t="s">
        <v>2130</v>
      </c>
      <c r="B687" s="1" t="s">
        <v>5188</v>
      </c>
      <c r="C687" s="1" t="s">
        <v>5209</v>
      </c>
      <c r="D687" s="1" t="s">
        <v>5184</v>
      </c>
      <c r="E687" s="145">
        <v>37705</v>
      </c>
      <c r="F687" s="145">
        <v>11</v>
      </c>
      <c r="G687" s="146">
        <v>39814</v>
      </c>
      <c r="H687" s="146">
        <v>40178</v>
      </c>
      <c r="I687" s="145">
        <v>2009</v>
      </c>
      <c r="J687" s="145">
        <v>12</v>
      </c>
      <c r="P687" s="1">
        <v>70</v>
      </c>
      <c r="Q687" s="145">
        <v>80</v>
      </c>
      <c r="Y687" s="147">
        <v>0</v>
      </c>
      <c r="Z687" s="147">
        <v>0</v>
      </c>
      <c r="AA687" s="147">
        <v>0</v>
      </c>
      <c r="AB687" s="147">
        <v>0</v>
      </c>
      <c r="AC687" s="147">
        <v>0</v>
      </c>
      <c r="AD687" s="147">
        <v>70</v>
      </c>
      <c r="AE687" s="147">
        <v>80</v>
      </c>
      <c r="AF687" s="147">
        <v>0</v>
      </c>
      <c r="AG687" s="147">
        <v>0</v>
      </c>
      <c r="AH687" s="147">
        <v>0</v>
      </c>
      <c r="AI687" s="147">
        <v>0</v>
      </c>
      <c r="AJ687" s="147">
        <v>0</v>
      </c>
      <c r="AK687" s="147">
        <v>0</v>
      </c>
      <c r="AL687" s="147">
        <v>0</v>
      </c>
      <c r="AM687" s="148"/>
      <c r="AN687" s="148"/>
      <c r="AO687" s="148"/>
      <c r="AP687" s="148"/>
      <c r="AQ687" s="148">
        <v>6.9</v>
      </c>
      <c r="AR687" s="148">
        <v>17.100000000000001</v>
      </c>
      <c r="AS687" s="148">
        <v>80</v>
      </c>
      <c r="AT687" s="148"/>
      <c r="AU687" s="148"/>
      <c r="AV687" s="148"/>
      <c r="AW687" s="148"/>
      <c r="AX687" s="148"/>
      <c r="BA687" s="149">
        <v>0</v>
      </c>
      <c r="BB687" s="149">
        <v>0</v>
      </c>
      <c r="BC687" s="149">
        <v>0</v>
      </c>
      <c r="BD687" s="149">
        <v>0</v>
      </c>
      <c r="BE687" s="149">
        <v>6.9</v>
      </c>
      <c r="BF687" s="149">
        <v>17.100000000000001</v>
      </c>
      <c r="BG687" s="149">
        <v>80</v>
      </c>
      <c r="BH687" s="149">
        <v>0</v>
      </c>
      <c r="BI687" s="149">
        <v>0</v>
      </c>
      <c r="BJ687" s="149">
        <v>0</v>
      </c>
      <c r="BK687" s="149">
        <v>0</v>
      </c>
      <c r="BL687" s="149">
        <v>0</v>
      </c>
      <c r="BM687" s="149">
        <v>0</v>
      </c>
      <c r="BN687" s="149">
        <v>0</v>
      </c>
    </row>
    <row r="688" spans="1:68">
      <c r="A688" s="1" t="s">
        <v>3166</v>
      </c>
      <c r="B688" s="1" t="s">
        <v>5188</v>
      </c>
      <c r="C688" s="1" t="s">
        <v>5209</v>
      </c>
      <c r="D688" s="1" t="s">
        <v>5184</v>
      </c>
      <c r="E688" s="145">
        <v>37706</v>
      </c>
      <c r="F688" s="145">
        <v>11</v>
      </c>
      <c r="G688" s="146">
        <v>39814</v>
      </c>
      <c r="H688" s="146">
        <v>40178</v>
      </c>
      <c r="I688" s="145">
        <v>2009</v>
      </c>
      <c r="J688" s="145">
        <v>12</v>
      </c>
      <c r="O688" s="145">
        <v>45</v>
      </c>
      <c r="P688" s="1">
        <v>35</v>
      </c>
      <c r="Y688" s="147">
        <v>0</v>
      </c>
      <c r="Z688" s="147">
        <v>0</v>
      </c>
      <c r="AA688" s="147">
        <v>0</v>
      </c>
      <c r="AB688" s="147">
        <v>0</v>
      </c>
      <c r="AC688" s="147">
        <v>45</v>
      </c>
      <c r="AD688" s="147">
        <v>35</v>
      </c>
      <c r="AE688" s="147">
        <v>0</v>
      </c>
      <c r="AF688" s="147">
        <v>0</v>
      </c>
      <c r="AG688" s="147">
        <v>0</v>
      </c>
      <c r="AH688" s="147">
        <v>0</v>
      </c>
      <c r="AI688" s="147">
        <v>0</v>
      </c>
      <c r="AJ688" s="147">
        <v>0</v>
      </c>
      <c r="AK688" s="147">
        <v>0</v>
      </c>
      <c r="AL688" s="147">
        <v>0</v>
      </c>
      <c r="AM688" s="148"/>
      <c r="AN688" s="148"/>
      <c r="AO688" s="148"/>
      <c r="AP688" s="148"/>
      <c r="AQ688" s="148">
        <v>29.9</v>
      </c>
      <c r="AR688" s="148">
        <v>51.9</v>
      </c>
      <c r="AS688" s="148"/>
      <c r="AT688" s="148"/>
      <c r="AU688" s="148"/>
      <c r="AV688" s="148"/>
      <c r="AW688" s="148"/>
      <c r="AX688" s="148"/>
      <c r="BA688" s="149">
        <v>0</v>
      </c>
      <c r="BB688" s="149">
        <v>0</v>
      </c>
      <c r="BC688" s="149">
        <v>0</v>
      </c>
      <c r="BD688" s="149">
        <v>0</v>
      </c>
      <c r="BE688" s="149">
        <v>29.9</v>
      </c>
      <c r="BF688" s="149">
        <v>51.9</v>
      </c>
      <c r="BG688" s="149">
        <v>0</v>
      </c>
      <c r="BH688" s="149">
        <v>0</v>
      </c>
      <c r="BI688" s="149">
        <v>0</v>
      </c>
      <c r="BJ688" s="149">
        <v>0</v>
      </c>
      <c r="BK688" s="149">
        <v>0</v>
      </c>
      <c r="BL688" s="149">
        <v>0</v>
      </c>
      <c r="BM688" s="149">
        <v>0</v>
      </c>
      <c r="BN688" s="149">
        <v>0</v>
      </c>
    </row>
    <row r="689" spans="1:69">
      <c r="A689" s="1" t="s">
        <v>3166</v>
      </c>
      <c r="B689" s="1" t="s">
        <v>5188</v>
      </c>
      <c r="C689" s="1" t="s">
        <v>5209</v>
      </c>
      <c r="D689" s="1" t="s">
        <v>5184</v>
      </c>
      <c r="E689" s="145">
        <v>37707</v>
      </c>
      <c r="F689" s="145">
        <v>11</v>
      </c>
      <c r="G689" s="146">
        <v>39814</v>
      </c>
      <c r="H689" s="146">
        <v>40178</v>
      </c>
      <c r="I689" s="145">
        <v>2009</v>
      </c>
      <c r="J689" s="145">
        <v>12</v>
      </c>
      <c r="O689" s="145">
        <v>35</v>
      </c>
      <c r="P689" s="1">
        <v>30</v>
      </c>
      <c r="Q689" s="145">
        <v>25</v>
      </c>
      <c r="Y689" s="147">
        <v>0</v>
      </c>
      <c r="Z689" s="147">
        <v>0</v>
      </c>
      <c r="AA689" s="147">
        <v>0</v>
      </c>
      <c r="AB689" s="147">
        <v>0</v>
      </c>
      <c r="AC689" s="147">
        <v>35</v>
      </c>
      <c r="AD689" s="147">
        <v>30</v>
      </c>
      <c r="AE689" s="147">
        <v>25</v>
      </c>
      <c r="AF689" s="147">
        <v>0</v>
      </c>
      <c r="AG689" s="147">
        <v>0</v>
      </c>
      <c r="AH689" s="147">
        <v>0</v>
      </c>
      <c r="AI689" s="147">
        <v>0</v>
      </c>
      <c r="AJ689" s="147">
        <v>0</v>
      </c>
      <c r="AK689" s="147">
        <v>0</v>
      </c>
      <c r="AL689" s="147">
        <v>0</v>
      </c>
      <c r="AM689" s="148"/>
      <c r="AN689" s="148"/>
      <c r="AO689" s="148"/>
      <c r="AP689" s="148"/>
      <c r="AQ689" s="148">
        <v>30.6</v>
      </c>
      <c r="AR689" s="148">
        <v>35.700000000000003</v>
      </c>
      <c r="AS689" s="148">
        <v>24.5</v>
      </c>
      <c r="AT689" s="148"/>
      <c r="AU689" s="148"/>
      <c r="AV689" s="148"/>
      <c r="AW689" s="148"/>
      <c r="AX689" s="148"/>
      <c r="BA689" s="149">
        <v>0</v>
      </c>
      <c r="BB689" s="149">
        <v>0</v>
      </c>
      <c r="BC689" s="149">
        <v>0</v>
      </c>
      <c r="BD689" s="149">
        <v>0</v>
      </c>
      <c r="BE689" s="149">
        <v>30.6</v>
      </c>
      <c r="BF689" s="149">
        <v>35.700000000000003</v>
      </c>
      <c r="BG689" s="149">
        <v>24.5</v>
      </c>
      <c r="BH689" s="149">
        <v>0</v>
      </c>
      <c r="BI689" s="149">
        <v>0</v>
      </c>
      <c r="BJ689" s="149">
        <v>0</v>
      </c>
      <c r="BK689" s="149">
        <v>0</v>
      </c>
      <c r="BL689" s="149">
        <v>0</v>
      </c>
      <c r="BM689" s="149">
        <v>0</v>
      </c>
      <c r="BN689" s="149">
        <v>0</v>
      </c>
    </row>
    <row r="690" spans="1:69">
      <c r="A690" s="1" t="s">
        <v>2027</v>
      </c>
      <c r="B690" s="1" t="s">
        <v>5188</v>
      </c>
      <c r="C690" s="1" t="s">
        <v>5209</v>
      </c>
      <c r="D690" s="1" t="s">
        <v>5184</v>
      </c>
      <c r="E690" s="145">
        <v>37710</v>
      </c>
      <c r="F690" s="145">
        <v>11</v>
      </c>
      <c r="G690" s="146">
        <v>39814</v>
      </c>
      <c r="H690" s="146">
        <v>40178</v>
      </c>
      <c r="I690" s="145">
        <v>2009</v>
      </c>
      <c r="J690" s="145">
        <v>12</v>
      </c>
      <c r="O690" s="145">
        <v>68</v>
      </c>
      <c r="P690" s="1">
        <v>46</v>
      </c>
      <c r="Q690" s="145">
        <v>25</v>
      </c>
      <c r="Y690" s="147">
        <v>0</v>
      </c>
      <c r="Z690" s="147">
        <v>0</v>
      </c>
      <c r="AA690" s="147">
        <v>0</v>
      </c>
      <c r="AB690" s="147">
        <v>0</v>
      </c>
      <c r="AC690" s="147">
        <v>68</v>
      </c>
      <c r="AD690" s="147">
        <v>46</v>
      </c>
      <c r="AE690" s="147">
        <v>25</v>
      </c>
      <c r="AF690" s="147">
        <v>0</v>
      </c>
      <c r="AG690" s="147">
        <v>0</v>
      </c>
      <c r="AH690" s="147">
        <v>0</v>
      </c>
      <c r="AI690" s="147">
        <v>0</v>
      </c>
      <c r="AJ690" s="147">
        <v>0</v>
      </c>
      <c r="AK690" s="147">
        <v>0</v>
      </c>
      <c r="AL690" s="147">
        <v>0</v>
      </c>
      <c r="AM690" s="148"/>
      <c r="AN690" s="148"/>
      <c r="AO690" s="148"/>
      <c r="AP690" s="148"/>
      <c r="AQ690" s="148">
        <v>64.400000000000006</v>
      </c>
      <c r="AR690" s="148">
        <v>49.7</v>
      </c>
      <c r="AS690" s="148">
        <v>25</v>
      </c>
      <c r="AT690" s="148"/>
      <c r="AU690" s="148"/>
      <c r="AV690" s="148"/>
      <c r="AW690" s="148"/>
      <c r="AX690" s="148"/>
      <c r="BA690" s="149">
        <v>0</v>
      </c>
      <c r="BB690" s="149">
        <v>0</v>
      </c>
      <c r="BC690" s="149">
        <v>0</v>
      </c>
      <c r="BD690" s="149">
        <v>0</v>
      </c>
      <c r="BE690" s="149">
        <v>64.400000000000006</v>
      </c>
      <c r="BF690" s="149">
        <v>49.7</v>
      </c>
      <c r="BG690" s="149">
        <v>25</v>
      </c>
      <c r="BH690" s="149">
        <v>0</v>
      </c>
      <c r="BI690" s="149">
        <v>0</v>
      </c>
      <c r="BJ690" s="149">
        <v>0</v>
      </c>
      <c r="BK690" s="149">
        <v>0</v>
      </c>
      <c r="BL690" s="149">
        <v>0</v>
      </c>
      <c r="BM690" s="149">
        <v>0</v>
      </c>
      <c r="BN690" s="149">
        <v>0</v>
      </c>
    </row>
    <row r="691" spans="1:69">
      <c r="A691" s="1" t="s">
        <v>2130</v>
      </c>
      <c r="B691" s="1" t="s">
        <v>5188</v>
      </c>
      <c r="C691" s="1" t="s">
        <v>5209</v>
      </c>
      <c r="D691" s="1" t="s">
        <v>5184</v>
      </c>
      <c r="E691" s="145">
        <v>37713</v>
      </c>
      <c r="F691" s="145">
        <v>11</v>
      </c>
      <c r="G691" s="146">
        <v>39814</v>
      </c>
      <c r="H691" s="146">
        <v>40178</v>
      </c>
      <c r="I691" s="145">
        <v>2009</v>
      </c>
      <c r="J691" s="145">
        <v>12</v>
      </c>
      <c r="Q691" s="145">
        <v>60</v>
      </c>
      <c r="Y691" s="147">
        <v>0</v>
      </c>
      <c r="Z691" s="147">
        <v>0</v>
      </c>
      <c r="AA691" s="147">
        <v>0</v>
      </c>
      <c r="AB691" s="147">
        <v>0</v>
      </c>
      <c r="AC691" s="147">
        <v>0</v>
      </c>
      <c r="AD691" s="147">
        <v>0</v>
      </c>
      <c r="AE691" s="147">
        <v>60</v>
      </c>
      <c r="AF691" s="147">
        <v>0</v>
      </c>
      <c r="AG691" s="147">
        <v>0</v>
      </c>
      <c r="AH691" s="147">
        <v>0</v>
      </c>
      <c r="AI691" s="147">
        <v>0</v>
      </c>
      <c r="AJ691" s="147">
        <v>0</v>
      </c>
      <c r="AK691" s="147">
        <v>0</v>
      </c>
      <c r="AL691" s="147">
        <v>0</v>
      </c>
      <c r="AM691" s="148"/>
      <c r="AN691" s="148"/>
      <c r="AO691" s="148"/>
      <c r="AP691" s="148"/>
      <c r="AQ691" s="148"/>
      <c r="AR691" s="148"/>
      <c r="AS691" s="148">
        <v>60</v>
      </c>
      <c r="AT691" s="148"/>
      <c r="AU691" s="148"/>
      <c r="AV691" s="148"/>
      <c r="AW691" s="148"/>
      <c r="AX691" s="148"/>
      <c r="BA691" s="149">
        <v>0</v>
      </c>
      <c r="BB691" s="149">
        <v>0</v>
      </c>
      <c r="BC691" s="149">
        <v>0</v>
      </c>
      <c r="BD691" s="149">
        <v>0</v>
      </c>
      <c r="BE691" s="149">
        <v>0</v>
      </c>
      <c r="BF691" s="149">
        <v>0</v>
      </c>
      <c r="BG691" s="149">
        <v>60</v>
      </c>
      <c r="BH691" s="149">
        <v>0</v>
      </c>
      <c r="BI691" s="149">
        <v>0</v>
      </c>
      <c r="BJ691" s="149">
        <v>0</v>
      </c>
      <c r="BK691" s="149">
        <v>0</v>
      </c>
      <c r="BL691" s="149">
        <v>0</v>
      </c>
      <c r="BM691" s="149">
        <v>0</v>
      </c>
      <c r="BN691" s="149">
        <v>0</v>
      </c>
    </row>
    <row r="692" spans="1:69">
      <c r="A692" s="1" t="s">
        <v>2130</v>
      </c>
      <c r="B692" s="1" t="s">
        <v>5188</v>
      </c>
      <c r="C692" s="1" t="s">
        <v>5209</v>
      </c>
      <c r="D692" s="1" t="s">
        <v>5184</v>
      </c>
      <c r="E692" s="145">
        <v>37714</v>
      </c>
      <c r="F692" s="145"/>
      <c r="G692" s="146"/>
      <c r="H692" s="146"/>
      <c r="I692" s="145"/>
      <c r="J692" s="145">
        <v>12</v>
      </c>
      <c r="Q692" s="153"/>
      <c r="Y692" s="147">
        <v>0</v>
      </c>
      <c r="Z692" s="147">
        <v>0</v>
      </c>
      <c r="AA692" s="147">
        <v>0</v>
      </c>
      <c r="AB692" s="147">
        <v>0</v>
      </c>
      <c r="AC692" s="147">
        <v>0</v>
      </c>
      <c r="AD692" s="147">
        <v>0</v>
      </c>
      <c r="AE692" s="147">
        <v>0</v>
      </c>
      <c r="AF692" s="147">
        <v>0</v>
      </c>
      <c r="AG692" s="147">
        <v>0</v>
      </c>
      <c r="AH692" s="147">
        <v>0</v>
      </c>
      <c r="AI692" s="147">
        <v>0</v>
      </c>
      <c r="AJ692" s="147">
        <v>0</v>
      </c>
      <c r="AK692" s="147">
        <v>0</v>
      </c>
      <c r="AL692" s="147">
        <v>0</v>
      </c>
      <c r="AM692" s="148"/>
      <c r="AN692" s="148"/>
      <c r="AO692" s="148"/>
      <c r="AP692" s="148"/>
      <c r="AQ692" s="148"/>
      <c r="AR692" s="148"/>
      <c r="AS692" s="148"/>
      <c r="AT692" s="148"/>
      <c r="AU692" s="148"/>
      <c r="AV692" s="148"/>
      <c r="AW692" s="148"/>
      <c r="AX692" s="148"/>
      <c r="BA692" s="149">
        <v>0</v>
      </c>
      <c r="BB692" s="149">
        <v>0</v>
      </c>
      <c r="BC692" s="149">
        <v>0</v>
      </c>
      <c r="BD692" s="149">
        <v>0</v>
      </c>
      <c r="BE692" s="149">
        <v>0</v>
      </c>
      <c r="BF692" s="149">
        <v>0</v>
      </c>
      <c r="BG692" s="149">
        <v>0</v>
      </c>
      <c r="BH692" s="149">
        <v>0</v>
      </c>
      <c r="BI692" s="149">
        <v>0</v>
      </c>
      <c r="BJ692" s="149">
        <v>0</v>
      </c>
      <c r="BK692" s="149">
        <v>0</v>
      </c>
      <c r="BL692" s="149">
        <v>0</v>
      </c>
      <c r="BM692" s="149">
        <v>0</v>
      </c>
      <c r="BN692" s="149">
        <v>0</v>
      </c>
      <c r="BQ692" s="1" t="s">
        <v>4742</v>
      </c>
    </row>
    <row r="693" spans="1:69">
      <c r="A693" s="1" t="s">
        <v>4287</v>
      </c>
      <c r="B693" s="1" t="s">
        <v>5188</v>
      </c>
      <c r="C693" s="1" t="s">
        <v>5209</v>
      </c>
      <c r="D693" s="1" t="s">
        <v>5184</v>
      </c>
      <c r="E693" s="145">
        <v>37720</v>
      </c>
      <c r="F693" s="145">
        <v>11</v>
      </c>
      <c r="G693" s="146">
        <v>39814</v>
      </c>
      <c r="H693" s="146">
        <v>40178</v>
      </c>
      <c r="I693" s="145">
        <v>2009</v>
      </c>
      <c r="J693" s="145">
        <v>12</v>
      </c>
      <c r="Q693" s="145">
        <v>220</v>
      </c>
      <c r="Y693" s="147">
        <v>0</v>
      </c>
      <c r="Z693" s="147">
        <v>0</v>
      </c>
      <c r="AA693" s="147">
        <v>0</v>
      </c>
      <c r="AB693" s="147">
        <v>0</v>
      </c>
      <c r="AC693" s="147">
        <v>0</v>
      </c>
      <c r="AD693" s="147">
        <v>0</v>
      </c>
      <c r="AE693" s="147">
        <v>220</v>
      </c>
      <c r="AF693" s="147">
        <v>0</v>
      </c>
      <c r="AG693" s="147">
        <v>0</v>
      </c>
      <c r="AH693" s="147">
        <v>0</v>
      </c>
      <c r="AI693" s="147">
        <v>0</v>
      </c>
      <c r="AJ693" s="147">
        <v>0</v>
      </c>
      <c r="AK693" s="147">
        <v>0</v>
      </c>
      <c r="AL693" s="147">
        <v>0</v>
      </c>
      <c r="AM693" s="148"/>
      <c r="AN693" s="148"/>
      <c r="AO693" s="148"/>
      <c r="AP693" s="148"/>
      <c r="AQ693" s="148"/>
      <c r="AR693" s="148"/>
      <c r="AS693" s="148">
        <v>220</v>
      </c>
      <c r="AT693" s="148"/>
      <c r="AU693" s="148"/>
      <c r="AV693" s="148"/>
      <c r="AW693" s="148"/>
      <c r="AX693" s="148"/>
      <c r="BA693" s="149">
        <v>0</v>
      </c>
      <c r="BB693" s="149">
        <v>0</v>
      </c>
      <c r="BC693" s="149">
        <v>0</v>
      </c>
      <c r="BD693" s="149">
        <v>0</v>
      </c>
      <c r="BE693" s="149">
        <v>0</v>
      </c>
      <c r="BF693" s="149">
        <v>0</v>
      </c>
      <c r="BG693" s="149">
        <v>220</v>
      </c>
      <c r="BH693" s="149">
        <v>0</v>
      </c>
      <c r="BI693" s="149">
        <v>0</v>
      </c>
      <c r="BJ693" s="149">
        <v>0</v>
      </c>
      <c r="BK693" s="149">
        <v>0</v>
      </c>
      <c r="BL693" s="149">
        <v>0</v>
      </c>
      <c r="BM693" s="149">
        <v>0</v>
      </c>
      <c r="BN693" s="149">
        <v>0</v>
      </c>
    </row>
    <row r="694" spans="1:69">
      <c r="A694" s="1" t="s">
        <v>4287</v>
      </c>
      <c r="B694" s="1" t="s">
        <v>5188</v>
      </c>
      <c r="C694" s="1" t="s">
        <v>5209</v>
      </c>
      <c r="D694" s="1" t="s">
        <v>5207</v>
      </c>
      <c r="E694" s="145">
        <v>37721</v>
      </c>
      <c r="F694" s="145">
        <v>11</v>
      </c>
      <c r="G694" s="146">
        <v>39814</v>
      </c>
      <c r="H694" s="146">
        <v>40178</v>
      </c>
      <c r="I694" s="145">
        <v>2009</v>
      </c>
      <c r="J694" s="145">
        <v>12</v>
      </c>
      <c r="O694" s="1">
        <v>40</v>
      </c>
      <c r="Q694" s="145">
        <v>50</v>
      </c>
      <c r="Y694" s="147">
        <v>0</v>
      </c>
      <c r="Z694" s="147">
        <v>0</v>
      </c>
      <c r="AA694" s="147">
        <v>0</v>
      </c>
      <c r="AB694" s="147">
        <v>0</v>
      </c>
      <c r="AC694" s="147">
        <v>40</v>
      </c>
      <c r="AD694" s="147">
        <v>0</v>
      </c>
      <c r="AE694" s="147">
        <v>50</v>
      </c>
      <c r="AF694" s="147">
        <v>0</v>
      </c>
      <c r="AG694" s="147">
        <v>0</v>
      </c>
      <c r="AH694" s="147">
        <v>0</v>
      </c>
      <c r="AI694" s="147">
        <v>0</v>
      </c>
      <c r="AJ694" s="147">
        <v>0</v>
      </c>
      <c r="AK694" s="147">
        <v>0</v>
      </c>
      <c r="AL694" s="147">
        <v>0</v>
      </c>
      <c r="AM694" s="148"/>
      <c r="AN694" s="148"/>
      <c r="AO694" s="148"/>
      <c r="AP694" s="148"/>
      <c r="AQ694" s="148">
        <v>40</v>
      </c>
      <c r="AR694" s="148"/>
      <c r="AS694" s="148">
        <v>50</v>
      </c>
      <c r="AT694" s="148"/>
      <c r="AU694" s="148"/>
      <c r="AV694" s="148"/>
      <c r="AW694" s="148"/>
      <c r="AX694" s="148"/>
      <c r="BA694" s="149">
        <v>0</v>
      </c>
      <c r="BB694" s="149">
        <v>0</v>
      </c>
      <c r="BC694" s="149">
        <v>0</v>
      </c>
      <c r="BD694" s="149">
        <v>0</v>
      </c>
      <c r="BE694" s="149">
        <v>40</v>
      </c>
      <c r="BF694" s="149">
        <v>0</v>
      </c>
      <c r="BG694" s="149">
        <v>50</v>
      </c>
      <c r="BH694" s="149">
        <v>0</v>
      </c>
      <c r="BI694" s="149">
        <v>0</v>
      </c>
      <c r="BJ694" s="149">
        <v>0</v>
      </c>
      <c r="BK694" s="149">
        <v>0</v>
      </c>
      <c r="BL694" s="149">
        <v>0</v>
      </c>
      <c r="BM694" s="149">
        <v>0</v>
      </c>
      <c r="BN694" s="149">
        <v>0</v>
      </c>
    </row>
    <row r="695" spans="1:69">
      <c r="A695" s="1" t="s">
        <v>4617</v>
      </c>
      <c r="B695" s="1" t="s">
        <v>5188</v>
      </c>
      <c r="C695" s="1" t="s">
        <v>5209</v>
      </c>
      <c r="D695" s="1" t="s">
        <v>5184</v>
      </c>
      <c r="E695" s="145">
        <v>37723</v>
      </c>
      <c r="F695" s="145">
        <v>11</v>
      </c>
      <c r="G695" s="146">
        <v>39814</v>
      </c>
      <c r="H695" s="146">
        <v>40025</v>
      </c>
      <c r="I695" s="145">
        <v>2009</v>
      </c>
      <c r="J695" s="145">
        <v>7</v>
      </c>
      <c r="O695" s="145">
        <v>127</v>
      </c>
      <c r="P695" s="1">
        <v>18</v>
      </c>
      <c r="Q695" s="145">
        <v>45</v>
      </c>
      <c r="Y695" s="147">
        <v>0</v>
      </c>
      <c r="Z695" s="147">
        <v>0</v>
      </c>
      <c r="AA695" s="147">
        <v>0</v>
      </c>
      <c r="AB695" s="147">
        <v>0</v>
      </c>
      <c r="AC695" s="147">
        <v>74.083333333333329</v>
      </c>
      <c r="AD695" s="147">
        <v>10.5</v>
      </c>
      <c r="AE695" s="147">
        <v>26.25</v>
      </c>
      <c r="AF695" s="147">
        <v>0</v>
      </c>
      <c r="AG695" s="147">
        <v>0</v>
      </c>
      <c r="AH695" s="147">
        <v>0</v>
      </c>
      <c r="AI695" s="147">
        <v>0</v>
      </c>
      <c r="AJ695" s="147">
        <v>0</v>
      </c>
      <c r="AK695" s="147">
        <v>0</v>
      </c>
      <c r="AL695" s="147">
        <v>0</v>
      </c>
      <c r="AM695" s="148"/>
      <c r="AN695" s="148"/>
      <c r="AO695" s="148"/>
      <c r="AP695" s="148"/>
      <c r="AQ695" s="148">
        <v>58.5</v>
      </c>
      <c r="AR695" s="148">
        <v>69.7</v>
      </c>
      <c r="AS695" s="148">
        <v>37.4</v>
      </c>
      <c r="AT695" s="148"/>
      <c r="AU695" s="148"/>
      <c r="AV695" s="148"/>
      <c r="AW695" s="148"/>
      <c r="AX695" s="148"/>
      <c r="BA695" s="149">
        <v>0</v>
      </c>
      <c r="BB695" s="149">
        <v>0</v>
      </c>
      <c r="BC695" s="149">
        <v>0</v>
      </c>
      <c r="BD695" s="149">
        <v>0</v>
      </c>
      <c r="BE695" s="149">
        <v>34.125</v>
      </c>
      <c r="BF695" s="149">
        <v>40.658333333333339</v>
      </c>
      <c r="BG695" s="149">
        <v>21.816666666666666</v>
      </c>
      <c r="BH695" s="149">
        <v>0</v>
      </c>
      <c r="BI695" s="149">
        <v>0</v>
      </c>
      <c r="BJ695" s="149">
        <v>0</v>
      </c>
      <c r="BK695" s="149">
        <v>0</v>
      </c>
      <c r="BL695" s="149">
        <v>0</v>
      </c>
      <c r="BM695" s="149">
        <v>0</v>
      </c>
      <c r="BN695" s="149">
        <v>0</v>
      </c>
    </row>
    <row r="696" spans="1:69">
      <c r="A696" s="1" t="s">
        <v>4617</v>
      </c>
      <c r="B696" s="1" t="s">
        <v>5188</v>
      </c>
      <c r="C696" s="1" t="s">
        <v>5209</v>
      </c>
      <c r="D696" s="1" t="s">
        <v>5184</v>
      </c>
      <c r="E696" s="145">
        <v>37723</v>
      </c>
      <c r="F696" s="145">
        <v>18</v>
      </c>
      <c r="G696" s="146">
        <v>40026</v>
      </c>
      <c r="H696" s="146">
        <v>40178</v>
      </c>
      <c r="I696" s="145">
        <v>2009</v>
      </c>
      <c r="J696" s="145">
        <v>5</v>
      </c>
      <c r="O696" s="145">
        <v>97</v>
      </c>
      <c r="P696" s="1">
        <v>18</v>
      </c>
      <c r="Q696" s="153">
        <v>45</v>
      </c>
      <c r="Y696" s="147">
        <v>0</v>
      </c>
      <c r="Z696" s="147">
        <v>0</v>
      </c>
      <c r="AA696" s="147">
        <v>0</v>
      </c>
      <c r="AB696" s="147">
        <v>0</v>
      </c>
      <c r="AC696" s="147">
        <v>40.416666666666664</v>
      </c>
      <c r="AD696" s="147">
        <v>7.5</v>
      </c>
      <c r="AE696" s="147">
        <v>18.75</v>
      </c>
      <c r="AF696" s="147">
        <v>0</v>
      </c>
      <c r="AG696" s="147">
        <v>0</v>
      </c>
      <c r="AH696" s="147">
        <v>0</v>
      </c>
      <c r="AI696" s="147">
        <v>0</v>
      </c>
      <c r="AJ696" s="147">
        <v>0</v>
      </c>
      <c r="AK696" s="147">
        <v>0</v>
      </c>
      <c r="AL696" s="147">
        <v>0</v>
      </c>
      <c r="AM696" s="1"/>
      <c r="AN696" s="1"/>
      <c r="AO696" s="1"/>
      <c r="AP696" s="1"/>
      <c r="AQ696" s="1">
        <v>58.5</v>
      </c>
      <c r="AR696" s="1">
        <v>69.7</v>
      </c>
      <c r="AS696" s="152">
        <v>37.4</v>
      </c>
      <c r="AT696" s="1"/>
      <c r="AU696" s="1"/>
      <c r="AV696" s="1"/>
      <c r="AW696" s="1"/>
      <c r="AX696" s="1"/>
      <c r="BA696" s="149">
        <v>0</v>
      </c>
      <c r="BB696" s="149">
        <v>0</v>
      </c>
      <c r="BC696" s="149">
        <v>0</v>
      </c>
      <c r="BD696" s="149">
        <v>0</v>
      </c>
      <c r="BE696" s="149">
        <v>24.375</v>
      </c>
      <c r="BF696" s="149">
        <v>29.041666666666668</v>
      </c>
      <c r="BG696" s="149">
        <v>15.583333333333334</v>
      </c>
      <c r="BH696" s="149">
        <v>0</v>
      </c>
      <c r="BI696" s="149">
        <v>0</v>
      </c>
      <c r="BJ696" s="149">
        <v>0</v>
      </c>
      <c r="BK696" s="149">
        <v>0</v>
      </c>
      <c r="BL696" s="149">
        <v>0</v>
      </c>
      <c r="BM696" s="149">
        <v>0</v>
      </c>
      <c r="BN696" s="149">
        <v>0</v>
      </c>
      <c r="BQ696" s="1" t="s">
        <v>5202</v>
      </c>
    </row>
    <row r="697" spans="1:69">
      <c r="A697" s="1" t="s">
        <v>2130</v>
      </c>
      <c r="B697" s="1" t="s">
        <v>5188</v>
      </c>
      <c r="C697" s="1" t="s">
        <v>5209</v>
      </c>
      <c r="D697" s="1" t="s">
        <v>5184</v>
      </c>
      <c r="E697" s="145">
        <v>37725</v>
      </c>
      <c r="F697" s="145">
        <v>11</v>
      </c>
      <c r="G697" s="146">
        <v>39814</v>
      </c>
      <c r="H697" s="146">
        <v>40178</v>
      </c>
      <c r="I697" s="145">
        <v>2009</v>
      </c>
      <c r="J697" s="145">
        <v>12</v>
      </c>
      <c r="O697" s="145">
        <v>12</v>
      </c>
      <c r="P697" s="1">
        <v>8</v>
      </c>
      <c r="Q697" s="145">
        <v>30</v>
      </c>
      <c r="Y697" s="147">
        <v>0</v>
      </c>
      <c r="Z697" s="147">
        <v>0</v>
      </c>
      <c r="AA697" s="147">
        <v>0</v>
      </c>
      <c r="AB697" s="147">
        <v>0</v>
      </c>
      <c r="AC697" s="147">
        <v>12</v>
      </c>
      <c r="AD697" s="147">
        <v>8</v>
      </c>
      <c r="AE697" s="147">
        <v>30</v>
      </c>
      <c r="AF697" s="147">
        <v>0</v>
      </c>
      <c r="AG697" s="147">
        <v>0</v>
      </c>
      <c r="AH697" s="147">
        <v>0</v>
      </c>
      <c r="AI697" s="147">
        <v>0</v>
      </c>
      <c r="AJ697" s="147">
        <v>0</v>
      </c>
      <c r="AK697" s="147">
        <v>0</v>
      </c>
      <c r="AL697" s="147">
        <v>0</v>
      </c>
      <c r="AM697" s="148"/>
      <c r="AN697" s="148"/>
      <c r="AO697" s="148"/>
      <c r="AP697" s="148"/>
      <c r="AQ697" s="148">
        <v>4.5999999999999996</v>
      </c>
      <c r="AR697" s="148">
        <v>15.9</v>
      </c>
      <c r="AS697" s="148">
        <v>26.1</v>
      </c>
      <c r="AT697" s="148"/>
      <c r="AU697" s="148"/>
      <c r="AV697" s="148"/>
      <c r="AW697" s="148"/>
      <c r="AX697" s="148"/>
      <c r="BA697" s="149">
        <v>0</v>
      </c>
      <c r="BB697" s="149">
        <v>0</v>
      </c>
      <c r="BC697" s="149">
        <v>0</v>
      </c>
      <c r="BD697" s="149">
        <v>0</v>
      </c>
      <c r="BE697" s="149">
        <v>4.5999999999999996</v>
      </c>
      <c r="BF697" s="149">
        <v>15.9</v>
      </c>
      <c r="BG697" s="149">
        <v>26.1</v>
      </c>
      <c r="BH697" s="149">
        <v>0</v>
      </c>
      <c r="BI697" s="149">
        <v>0</v>
      </c>
      <c r="BJ697" s="149">
        <v>0</v>
      </c>
      <c r="BK697" s="149">
        <v>0</v>
      </c>
      <c r="BL697" s="149">
        <v>0</v>
      </c>
      <c r="BM697" s="149">
        <v>0</v>
      </c>
      <c r="BN697" s="149">
        <v>0</v>
      </c>
    </row>
    <row r="698" spans="1:69">
      <c r="A698" s="1" t="s">
        <v>2939</v>
      </c>
      <c r="B698" s="1" t="s">
        <v>5188</v>
      </c>
      <c r="C698" s="1" t="s">
        <v>5209</v>
      </c>
      <c r="D698" s="1" t="s">
        <v>5184</v>
      </c>
      <c r="E698" s="145">
        <v>37728</v>
      </c>
      <c r="F698" s="145">
        <v>11</v>
      </c>
      <c r="G698" s="146">
        <v>39814</v>
      </c>
      <c r="H698" s="146">
        <v>40178</v>
      </c>
      <c r="I698" s="145">
        <v>2009</v>
      </c>
      <c r="J698" s="145">
        <v>12</v>
      </c>
      <c r="O698" s="145">
        <v>20</v>
      </c>
      <c r="P698" s="1">
        <v>30</v>
      </c>
      <c r="Y698" s="147">
        <v>0</v>
      </c>
      <c r="Z698" s="147">
        <v>0</v>
      </c>
      <c r="AA698" s="147">
        <v>0</v>
      </c>
      <c r="AB698" s="147">
        <v>0</v>
      </c>
      <c r="AC698" s="147">
        <v>20</v>
      </c>
      <c r="AD698" s="147">
        <v>30</v>
      </c>
      <c r="AE698" s="147">
        <v>0</v>
      </c>
      <c r="AF698" s="147">
        <v>0</v>
      </c>
      <c r="AG698" s="147">
        <v>0</v>
      </c>
      <c r="AH698" s="147">
        <v>0</v>
      </c>
      <c r="AI698" s="147">
        <v>0</v>
      </c>
      <c r="AJ698" s="147">
        <v>0</v>
      </c>
      <c r="AK698" s="147">
        <v>0</v>
      </c>
      <c r="AL698" s="147">
        <v>0</v>
      </c>
      <c r="AM698" s="148"/>
      <c r="AN698" s="148"/>
      <c r="AO698" s="148"/>
      <c r="AP698" s="148"/>
      <c r="AQ698" s="148">
        <v>20</v>
      </c>
      <c r="AR698" s="148">
        <v>30</v>
      </c>
      <c r="AS698" s="148"/>
      <c r="AT698" s="148"/>
      <c r="AU698" s="148"/>
      <c r="AV698" s="148"/>
      <c r="AW698" s="148"/>
      <c r="AX698" s="148"/>
      <c r="BA698" s="149">
        <v>0</v>
      </c>
      <c r="BB698" s="149">
        <v>0</v>
      </c>
      <c r="BC698" s="149">
        <v>0</v>
      </c>
      <c r="BD698" s="149">
        <v>0</v>
      </c>
      <c r="BE698" s="149">
        <v>20</v>
      </c>
      <c r="BF698" s="149">
        <v>30</v>
      </c>
      <c r="BG698" s="149">
        <v>0</v>
      </c>
      <c r="BH698" s="149">
        <v>0</v>
      </c>
      <c r="BI698" s="149">
        <v>0</v>
      </c>
      <c r="BJ698" s="149">
        <v>0</v>
      </c>
      <c r="BK698" s="149">
        <v>0</v>
      </c>
      <c r="BL698" s="149">
        <v>0</v>
      </c>
      <c r="BM698" s="149">
        <v>0</v>
      </c>
      <c r="BN698" s="149">
        <v>0</v>
      </c>
    </row>
    <row r="699" spans="1:69">
      <c r="A699" s="1" t="s">
        <v>3583</v>
      </c>
      <c r="B699" s="1" t="s">
        <v>4744</v>
      </c>
      <c r="C699" s="1" t="s">
        <v>5157</v>
      </c>
      <c r="D699" s="1" t="s">
        <v>5158</v>
      </c>
      <c r="E699" s="145">
        <v>35317</v>
      </c>
      <c r="F699" s="145">
        <v>16</v>
      </c>
      <c r="G699" s="146">
        <v>39814</v>
      </c>
      <c r="H699" s="146">
        <v>40178</v>
      </c>
      <c r="I699" s="145">
        <v>2009</v>
      </c>
      <c r="J699" s="145">
        <v>12</v>
      </c>
      <c r="W699" s="1">
        <v>30</v>
      </c>
      <c r="Y699" s="147">
        <v>0</v>
      </c>
      <c r="Z699" s="147">
        <v>0</v>
      </c>
      <c r="AA699" s="147">
        <v>0</v>
      </c>
      <c r="AB699" s="147">
        <v>0</v>
      </c>
      <c r="AC699" s="147">
        <v>0</v>
      </c>
      <c r="AD699" s="147">
        <v>0</v>
      </c>
      <c r="AE699" s="147">
        <v>0</v>
      </c>
      <c r="AF699" s="147">
        <v>0</v>
      </c>
      <c r="AG699" s="147">
        <v>0</v>
      </c>
      <c r="AH699" s="147">
        <v>0</v>
      </c>
      <c r="AI699" s="147">
        <v>0</v>
      </c>
      <c r="AJ699" s="147">
        <v>0</v>
      </c>
      <c r="AK699" s="147">
        <v>30</v>
      </c>
      <c r="AL699" s="147">
        <v>0</v>
      </c>
      <c r="AY699" s="161">
        <v>30</v>
      </c>
      <c r="BA699" s="149">
        <v>0</v>
      </c>
      <c r="BB699" s="149">
        <v>0</v>
      </c>
      <c r="BC699" s="149">
        <v>0</v>
      </c>
      <c r="BD699" s="149">
        <v>0</v>
      </c>
      <c r="BE699" s="149">
        <v>0</v>
      </c>
      <c r="BF699" s="149">
        <v>0</v>
      </c>
      <c r="BG699" s="149">
        <v>0</v>
      </c>
      <c r="BH699" s="149">
        <v>0</v>
      </c>
      <c r="BI699" s="149">
        <v>0</v>
      </c>
      <c r="BJ699" s="149">
        <v>0</v>
      </c>
      <c r="BK699" s="149">
        <v>0</v>
      </c>
      <c r="BL699" s="149">
        <v>0</v>
      </c>
      <c r="BM699" s="149">
        <v>30</v>
      </c>
      <c r="BN699" s="149">
        <v>0</v>
      </c>
    </row>
    <row r="700" spans="1:69">
      <c r="A700" s="1" t="s">
        <v>3583</v>
      </c>
      <c r="B700" s="1" t="s">
        <v>4744</v>
      </c>
      <c r="C700" s="1" t="s">
        <v>5157</v>
      </c>
      <c r="D700" s="1" t="s">
        <v>5158</v>
      </c>
      <c r="E700" s="145">
        <v>35717</v>
      </c>
      <c r="F700" s="145">
        <v>16</v>
      </c>
      <c r="G700" s="146">
        <v>39814</v>
      </c>
      <c r="H700" s="146">
        <v>40178</v>
      </c>
      <c r="I700" s="145">
        <v>2009</v>
      </c>
      <c r="J700" s="145">
        <v>12</v>
      </c>
      <c r="W700" s="1">
        <v>153</v>
      </c>
      <c r="Y700" s="147">
        <v>0</v>
      </c>
      <c r="Z700" s="147">
        <v>0</v>
      </c>
      <c r="AA700" s="147">
        <v>0</v>
      </c>
      <c r="AB700" s="147">
        <v>0</v>
      </c>
      <c r="AC700" s="147">
        <v>0</v>
      </c>
      <c r="AD700" s="147">
        <v>0</v>
      </c>
      <c r="AE700" s="147">
        <v>0</v>
      </c>
      <c r="AF700" s="147">
        <v>0</v>
      </c>
      <c r="AG700" s="147">
        <v>0</v>
      </c>
      <c r="AH700" s="147">
        <v>0</v>
      </c>
      <c r="AI700" s="147">
        <v>0</v>
      </c>
      <c r="AJ700" s="147">
        <v>0</v>
      </c>
      <c r="AK700" s="147">
        <v>153</v>
      </c>
      <c r="AL700" s="147">
        <v>0</v>
      </c>
      <c r="AY700" s="161">
        <v>153</v>
      </c>
      <c r="BA700" s="149">
        <v>0</v>
      </c>
      <c r="BB700" s="149">
        <v>0</v>
      </c>
      <c r="BC700" s="149">
        <v>0</v>
      </c>
      <c r="BD700" s="149">
        <v>0</v>
      </c>
      <c r="BE700" s="149">
        <v>0</v>
      </c>
      <c r="BF700" s="149">
        <v>0</v>
      </c>
      <c r="BG700" s="149">
        <v>0</v>
      </c>
      <c r="BH700" s="149">
        <v>0</v>
      </c>
      <c r="BI700" s="149">
        <v>0</v>
      </c>
      <c r="BJ700" s="149">
        <v>0</v>
      </c>
      <c r="BK700" s="149">
        <v>0</v>
      </c>
      <c r="BL700" s="149">
        <v>0</v>
      </c>
      <c r="BM700" s="149">
        <v>153</v>
      </c>
      <c r="BN700" s="149">
        <v>0</v>
      </c>
    </row>
    <row r="701" spans="1:69">
      <c r="A701" s="1" t="s">
        <v>4287</v>
      </c>
      <c r="B701" s="1" t="s">
        <v>4744</v>
      </c>
      <c r="C701" s="1" t="s">
        <v>5157</v>
      </c>
      <c r="D701" s="1" t="s">
        <v>5158</v>
      </c>
      <c r="E701" s="145">
        <v>35775</v>
      </c>
      <c r="F701" s="145">
        <v>16</v>
      </c>
      <c r="G701" s="146">
        <v>39814</v>
      </c>
      <c r="H701" s="146">
        <v>40178</v>
      </c>
      <c r="I701" s="145">
        <v>2009</v>
      </c>
      <c r="J701" s="145">
        <v>12</v>
      </c>
      <c r="W701" s="1">
        <v>85</v>
      </c>
      <c r="Y701" s="147">
        <v>0</v>
      </c>
      <c r="Z701" s="147">
        <v>0</v>
      </c>
      <c r="AA701" s="147">
        <v>0</v>
      </c>
      <c r="AB701" s="147">
        <v>0</v>
      </c>
      <c r="AC701" s="147">
        <v>0</v>
      </c>
      <c r="AD701" s="147">
        <v>0</v>
      </c>
      <c r="AE701" s="147">
        <v>0</v>
      </c>
      <c r="AF701" s="147">
        <v>0</v>
      </c>
      <c r="AG701" s="147">
        <v>0</v>
      </c>
      <c r="AH701" s="147">
        <v>0</v>
      </c>
      <c r="AI701" s="147">
        <v>0</v>
      </c>
      <c r="AJ701" s="147">
        <v>0</v>
      </c>
      <c r="AK701" s="147">
        <v>85</v>
      </c>
      <c r="AL701" s="147">
        <v>0</v>
      </c>
      <c r="AY701" s="161">
        <v>85</v>
      </c>
      <c r="BA701" s="149">
        <v>0</v>
      </c>
      <c r="BB701" s="149">
        <v>0</v>
      </c>
      <c r="BC701" s="149">
        <v>0</v>
      </c>
      <c r="BD701" s="149">
        <v>0</v>
      </c>
      <c r="BE701" s="149">
        <v>0</v>
      </c>
      <c r="BF701" s="149">
        <v>0</v>
      </c>
      <c r="BG701" s="149">
        <v>0</v>
      </c>
      <c r="BH701" s="149">
        <v>0</v>
      </c>
      <c r="BI701" s="149">
        <v>0</v>
      </c>
      <c r="BJ701" s="149">
        <v>0</v>
      </c>
      <c r="BK701" s="149">
        <v>0</v>
      </c>
      <c r="BL701" s="149">
        <v>0</v>
      </c>
      <c r="BM701" s="149">
        <v>85</v>
      </c>
      <c r="BN701" s="149">
        <v>0</v>
      </c>
    </row>
    <row r="702" spans="1:69">
      <c r="A702" s="1" t="s">
        <v>2130</v>
      </c>
      <c r="B702" s="1" t="s">
        <v>4744</v>
      </c>
      <c r="C702" s="1" t="s">
        <v>5209</v>
      </c>
      <c r="D702" s="1" t="s">
        <v>5158</v>
      </c>
      <c r="E702" s="145">
        <v>37343</v>
      </c>
      <c r="F702" s="145">
        <v>16</v>
      </c>
      <c r="G702" s="146">
        <v>39814</v>
      </c>
      <c r="H702" s="146">
        <v>40178</v>
      </c>
      <c r="I702" s="145">
        <v>2009</v>
      </c>
      <c r="J702" s="145">
        <v>12</v>
      </c>
      <c r="W702" s="1">
        <v>30</v>
      </c>
      <c r="Y702" s="147">
        <v>0</v>
      </c>
      <c r="Z702" s="147">
        <v>0</v>
      </c>
      <c r="AA702" s="147">
        <v>0</v>
      </c>
      <c r="AB702" s="147">
        <v>0</v>
      </c>
      <c r="AC702" s="147">
        <v>0</v>
      </c>
      <c r="AD702" s="147">
        <v>0</v>
      </c>
      <c r="AE702" s="147">
        <v>0</v>
      </c>
      <c r="AF702" s="147">
        <v>0</v>
      </c>
      <c r="AG702" s="147">
        <v>0</v>
      </c>
      <c r="AH702" s="147">
        <v>0</v>
      </c>
      <c r="AI702" s="147">
        <v>0</v>
      </c>
      <c r="AJ702" s="147">
        <v>0</v>
      </c>
      <c r="AK702" s="147">
        <v>30</v>
      </c>
      <c r="AL702" s="147">
        <v>0</v>
      </c>
      <c r="AY702" s="161">
        <v>30</v>
      </c>
      <c r="BA702" s="149">
        <v>0</v>
      </c>
      <c r="BB702" s="149">
        <v>0</v>
      </c>
      <c r="BC702" s="149">
        <v>0</v>
      </c>
      <c r="BD702" s="149">
        <v>0</v>
      </c>
      <c r="BE702" s="149">
        <v>0</v>
      </c>
      <c r="BF702" s="149">
        <v>0</v>
      </c>
      <c r="BG702" s="149">
        <v>0</v>
      </c>
      <c r="BH702" s="149">
        <v>0</v>
      </c>
      <c r="BI702" s="149">
        <v>0</v>
      </c>
      <c r="BJ702" s="149">
        <v>0</v>
      </c>
      <c r="BK702" s="149">
        <v>0</v>
      </c>
      <c r="BL702" s="149">
        <v>0</v>
      </c>
      <c r="BM702" s="149">
        <v>30</v>
      </c>
      <c r="BN702" s="149">
        <v>0</v>
      </c>
    </row>
    <row r="703" spans="1:69">
      <c r="A703" s="1" t="s">
        <v>3583</v>
      </c>
      <c r="B703" s="1" t="s">
        <v>4744</v>
      </c>
      <c r="C703" s="1" t="s">
        <v>5209</v>
      </c>
      <c r="D703" s="1" t="s">
        <v>5158</v>
      </c>
      <c r="E703" s="145">
        <v>37401</v>
      </c>
      <c r="F703" s="145">
        <v>16</v>
      </c>
      <c r="G703" s="146">
        <v>39814</v>
      </c>
      <c r="H703" s="146">
        <v>40178</v>
      </c>
      <c r="I703" s="145">
        <v>2009</v>
      </c>
      <c r="J703" s="145">
        <v>12</v>
      </c>
      <c r="M703" s="145"/>
      <c r="S703" s="153"/>
      <c r="W703" s="1">
        <v>30</v>
      </c>
      <c r="Y703" s="147">
        <v>0</v>
      </c>
      <c r="Z703" s="147">
        <v>0</v>
      </c>
      <c r="AA703" s="147">
        <v>0</v>
      </c>
      <c r="AB703" s="147">
        <v>0</v>
      </c>
      <c r="AC703" s="147">
        <v>0</v>
      </c>
      <c r="AD703" s="147">
        <v>0</v>
      </c>
      <c r="AE703" s="147">
        <v>0</v>
      </c>
      <c r="AF703" s="147">
        <v>0</v>
      </c>
      <c r="AG703" s="147">
        <v>0</v>
      </c>
      <c r="AH703" s="147">
        <v>0</v>
      </c>
      <c r="AI703" s="147">
        <v>0</v>
      </c>
      <c r="AJ703" s="147">
        <v>0</v>
      </c>
      <c r="AK703" s="147">
        <v>30</v>
      </c>
      <c r="AL703" s="147">
        <v>0</v>
      </c>
      <c r="AY703" s="161">
        <v>30</v>
      </c>
      <c r="BA703" s="149">
        <v>0</v>
      </c>
      <c r="BB703" s="149">
        <v>0</v>
      </c>
      <c r="BC703" s="149">
        <v>0</v>
      </c>
      <c r="BD703" s="149">
        <v>0</v>
      </c>
      <c r="BE703" s="149">
        <v>0</v>
      </c>
      <c r="BF703" s="149">
        <v>0</v>
      </c>
      <c r="BG703" s="149">
        <v>0</v>
      </c>
      <c r="BH703" s="149">
        <v>0</v>
      </c>
      <c r="BI703" s="149">
        <v>0</v>
      </c>
      <c r="BJ703" s="149">
        <v>0</v>
      </c>
      <c r="BK703" s="149">
        <v>0</v>
      </c>
      <c r="BL703" s="149">
        <v>0</v>
      </c>
      <c r="BM703" s="149">
        <v>30</v>
      </c>
      <c r="BN703" s="149">
        <v>0</v>
      </c>
    </row>
    <row r="704" spans="1:69">
      <c r="A704" s="1" t="s">
        <v>2130</v>
      </c>
      <c r="B704" s="1" t="s">
        <v>4744</v>
      </c>
      <c r="C704" s="1" t="s">
        <v>5209</v>
      </c>
      <c r="D704" s="1" t="s">
        <v>5158</v>
      </c>
      <c r="E704" s="145">
        <v>37407</v>
      </c>
      <c r="F704" s="145">
        <v>16</v>
      </c>
      <c r="G704" s="146">
        <v>39814</v>
      </c>
      <c r="H704" s="146">
        <v>40178</v>
      </c>
      <c r="I704" s="145">
        <v>2009</v>
      </c>
      <c r="J704" s="145">
        <v>12</v>
      </c>
      <c r="M704" s="145"/>
      <c r="S704" s="153"/>
      <c r="W704" s="1">
        <v>16</v>
      </c>
      <c r="Y704" s="147">
        <v>0</v>
      </c>
      <c r="Z704" s="147">
        <v>0</v>
      </c>
      <c r="AA704" s="147">
        <v>0</v>
      </c>
      <c r="AB704" s="147">
        <v>0</v>
      </c>
      <c r="AC704" s="147">
        <v>0</v>
      </c>
      <c r="AD704" s="147">
        <v>0</v>
      </c>
      <c r="AE704" s="147">
        <v>0</v>
      </c>
      <c r="AF704" s="147">
        <v>0</v>
      </c>
      <c r="AG704" s="147">
        <v>0</v>
      </c>
      <c r="AH704" s="147">
        <v>0</v>
      </c>
      <c r="AI704" s="147">
        <v>0</v>
      </c>
      <c r="AJ704" s="147">
        <v>0</v>
      </c>
      <c r="AK704" s="147">
        <v>16</v>
      </c>
      <c r="AL704" s="147">
        <v>0</v>
      </c>
      <c r="AY704" s="161">
        <v>16</v>
      </c>
      <c r="BA704" s="149">
        <v>0</v>
      </c>
      <c r="BB704" s="149">
        <v>0</v>
      </c>
      <c r="BC704" s="149">
        <v>0</v>
      </c>
      <c r="BD704" s="149">
        <v>0</v>
      </c>
      <c r="BE704" s="149">
        <v>0</v>
      </c>
      <c r="BF704" s="149">
        <v>0</v>
      </c>
      <c r="BG704" s="149">
        <v>0</v>
      </c>
      <c r="BH704" s="149">
        <v>0</v>
      </c>
      <c r="BI704" s="149">
        <v>0</v>
      </c>
      <c r="BJ704" s="149">
        <v>0</v>
      </c>
      <c r="BK704" s="149">
        <v>0</v>
      </c>
      <c r="BL704" s="149">
        <v>0</v>
      </c>
      <c r="BM704" s="149">
        <v>16</v>
      </c>
      <c r="BN704" s="149">
        <v>0</v>
      </c>
    </row>
    <row r="705" spans="1:69">
      <c r="A705" s="1" t="s">
        <v>3583</v>
      </c>
      <c r="B705" s="1" t="s">
        <v>4744</v>
      </c>
      <c r="C705" s="1" t="s">
        <v>5209</v>
      </c>
      <c r="D705" s="1" t="s">
        <v>5158</v>
      </c>
      <c r="E705" s="145">
        <v>37408</v>
      </c>
      <c r="F705" s="145">
        <v>16</v>
      </c>
      <c r="G705" s="146">
        <v>39814</v>
      </c>
      <c r="H705" s="146">
        <v>40178</v>
      </c>
      <c r="I705" s="145">
        <v>2009</v>
      </c>
      <c r="J705" s="145">
        <v>12</v>
      </c>
      <c r="M705" s="145"/>
      <c r="S705" s="153"/>
      <c r="W705" s="1">
        <v>24</v>
      </c>
      <c r="Y705" s="147">
        <v>0</v>
      </c>
      <c r="Z705" s="147">
        <v>0</v>
      </c>
      <c r="AA705" s="147">
        <v>0</v>
      </c>
      <c r="AB705" s="147">
        <v>0</v>
      </c>
      <c r="AC705" s="147">
        <v>0</v>
      </c>
      <c r="AD705" s="147">
        <v>0</v>
      </c>
      <c r="AE705" s="147">
        <v>0</v>
      </c>
      <c r="AF705" s="147">
        <v>0</v>
      </c>
      <c r="AG705" s="147">
        <v>0</v>
      </c>
      <c r="AH705" s="147">
        <v>0</v>
      </c>
      <c r="AI705" s="147">
        <v>0</v>
      </c>
      <c r="AJ705" s="147">
        <v>0</v>
      </c>
      <c r="AK705" s="147">
        <v>24</v>
      </c>
      <c r="AL705" s="147">
        <v>0</v>
      </c>
      <c r="AY705" s="161">
        <v>24</v>
      </c>
      <c r="BA705" s="149">
        <v>0</v>
      </c>
      <c r="BB705" s="149">
        <v>0</v>
      </c>
      <c r="BC705" s="149">
        <v>0</v>
      </c>
      <c r="BD705" s="149">
        <v>0</v>
      </c>
      <c r="BE705" s="149">
        <v>0</v>
      </c>
      <c r="BF705" s="149">
        <v>0</v>
      </c>
      <c r="BG705" s="149">
        <v>0</v>
      </c>
      <c r="BH705" s="149">
        <v>0</v>
      </c>
      <c r="BI705" s="149">
        <v>0</v>
      </c>
      <c r="BJ705" s="149">
        <v>0</v>
      </c>
      <c r="BK705" s="149">
        <v>0</v>
      </c>
      <c r="BL705" s="149">
        <v>0</v>
      </c>
      <c r="BM705" s="149">
        <v>24</v>
      </c>
      <c r="BN705" s="149">
        <v>0</v>
      </c>
    </row>
    <row r="706" spans="1:69">
      <c r="A706" s="1" t="s">
        <v>3436</v>
      </c>
      <c r="B706" s="1" t="s">
        <v>4744</v>
      </c>
      <c r="C706" s="1" t="s">
        <v>5209</v>
      </c>
      <c r="D706" s="1" t="s">
        <v>5158</v>
      </c>
      <c r="E706" s="145">
        <v>37409</v>
      </c>
      <c r="F706" s="145">
        <v>16</v>
      </c>
      <c r="G706" s="146">
        <v>39814</v>
      </c>
      <c r="H706" s="146">
        <v>40178</v>
      </c>
      <c r="I706" s="145">
        <v>2009</v>
      </c>
      <c r="J706" s="145">
        <v>12</v>
      </c>
      <c r="M706" s="145"/>
      <c r="S706" s="153"/>
      <c r="W706" s="1">
        <v>24</v>
      </c>
      <c r="Y706" s="147">
        <v>0</v>
      </c>
      <c r="Z706" s="147">
        <v>0</v>
      </c>
      <c r="AA706" s="147">
        <v>0</v>
      </c>
      <c r="AB706" s="147">
        <v>0</v>
      </c>
      <c r="AC706" s="147">
        <v>0</v>
      </c>
      <c r="AD706" s="147">
        <v>0</v>
      </c>
      <c r="AE706" s="147">
        <v>0</v>
      </c>
      <c r="AF706" s="147">
        <v>0</v>
      </c>
      <c r="AG706" s="147">
        <v>0</v>
      </c>
      <c r="AH706" s="147">
        <v>0</v>
      </c>
      <c r="AI706" s="147">
        <v>0</v>
      </c>
      <c r="AJ706" s="147">
        <v>0</v>
      </c>
      <c r="AK706" s="147">
        <v>24</v>
      </c>
      <c r="AL706" s="147">
        <v>0</v>
      </c>
      <c r="AY706" s="161">
        <v>24</v>
      </c>
      <c r="BA706" s="149">
        <v>0</v>
      </c>
      <c r="BB706" s="149">
        <v>0</v>
      </c>
      <c r="BC706" s="149">
        <v>0</v>
      </c>
      <c r="BD706" s="149">
        <v>0</v>
      </c>
      <c r="BE706" s="149">
        <v>0</v>
      </c>
      <c r="BF706" s="149">
        <v>0</v>
      </c>
      <c r="BG706" s="149">
        <v>0</v>
      </c>
      <c r="BH706" s="149">
        <v>0</v>
      </c>
      <c r="BI706" s="149">
        <v>0</v>
      </c>
      <c r="BJ706" s="149">
        <v>0</v>
      </c>
      <c r="BK706" s="149">
        <v>0</v>
      </c>
      <c r="BL706" s="149">
        <v>0</v>
      </c>
      <c r="BM706" s="149">
        <v>24</v>
      </c>
      <c r="BN706" s="149">
        <v>0</v>
      </c>
    </row>
    <row r="707" spans="1:69">
      <c r="A707" s="1" t="s">
        <v>2027</v>
      </c>
      <c r="B707" s="1" t="s">
        <v>4744</v>
      </c>
      <c r="C707" s="1" t="s">
        <v>5209</v>
      </c>
      <c r="D707" s="1" t="s">
        <v>5158</v>
      </c>
      <c r="E707" s="145">
        <v>37416</v>
      </c>
      <c r="F707" s="145">
        <v>16</v>
      </c>
      <c r="G707" s="146">
        <v>39814</v>
      </c>
      <c r="H707" s="146">
        <v>40178</v>
      </c>
      <c r="I707" s="145">
        <v>2009</v>
      </c>
      <c r="J707" s="145">
        <v>12</v>
      </c>
      <c r="M707" s="145"/>
      <c r="S707" s="153"/>
      <c r="W707" s="1">
        <v>24</v>
      </c>
      <c r="Y707" s="147">
        <v>0</v>
      </c>
      <c r="Z707" s="147">
        <v>0</v>
      </c>
      <c r="AA707" s="147">
        <v>0</v>
      </c>
      <c r="AB707" s="147">
        <v>0</v>
      </c>
      <c r="AC707" s="147">
        <v>0</v>
      </c>
      <c r="AD707" s="147">
        <v>0</v>
      </c>
      <c r="AE707" s="147">
        <v>0</v>
      </c>
      <c r="AF707" s="147">
        <v>0</v>
      </c>
      <c r="AG707" s="147">
        <v>0</v>
      </c>
      <c r="AH707" s="147">
        <v>0</v>
      </c>
      <c r="AI707" s="147">
        <v>0</v>
      </c>
      <c r="AJ707" s="147">
        <v>0</v>
      </c>
      <c r="AK707" s="147">
        <v>24</v>
      </c>
      <c r="AL707" s="147">
        <v>0</v>
      </c>
      <c r="AY707" s="161">
        <v>24</v>
      </c>
      <c r="BA707" s="149">
        <v>0</v>
      </c>
      <c r="BB707" s="149">
        <v>0</v>
      </c>
      <c r="BC707" s="149">
        <v>0</v>
      </c>
      <c r="BD707" s="149">
        <v>0</v>
      </c>
      <c r="BE707" s="149">
        <v>0</v>
      </c>
      <c r="BF707" s="149">
        <v>0</v>
      </c>
      <c r="BG707" s="149">
        <v>0</v>
      </c>
      <c r="BH707" s="149">
        <v>0</v>
      </c>
      <c r="BI707" s="149">
        <v>0</v>
      </c>
      <c r="BJ707" s="149">
        <v>0</v>
      </c>
      <c r="BK707" s="149">
        <v>0</v>
      </c>
      <c r="BL707" s="149">
        <v>0</v>
      </c>
      <c r="BM707" s="149">
        <v>24</v>
      </c>
      <c r="BN707" s="149">
        <v>0</v>
      </c>
      <c r="BQ707" s="1" t="s">
        <v>4745</v>
      </c>
    </row>
    <row r="708" spans="1:69">
      <c r="A708" s="1" t="s">
        <v>4746</v>
      </c>
      <c r="B708" s="1" t="s">
        <v>4744</v>
      </c>
      <c r="C708" s="1" t="s">
        <v>5209</v>
      </c>
      <c r="D708" s="1" t="s">
        <v>5158</v>
      </c>
      <c r="E708" s="145">
        <v>38104</v>
      </c>
      <c r="F708" s="145">
        <v>11</v>
      </c>
      <c r="G708" s="146">
        <v>39814</v>
      </c>
      <c r="H708" s="146">
        <v>40178</v>
      </c>
      <c r="I708" s="145">
        <v>2009</v>
      </c>
      <c r="J708" s="145">
        <v>12</v>
      </c>
      <c r="X708" s="1">
        <v>0</v>
      </c>
      <c r="Y708" s="147">
        <v>0</v>
      </c>
      <c r="Z708" s="147">
        <v>0</v>
      </c>
      <c r="AA708" s="147">
        <v>0</v>
      </c>
      <c r="AB708" s="147">
        <v>0</v>
      </c>
      <c r="AC708" s="147">
        <v>0</v>
      </c>
      <c r="AD708" s="147">
        <v>0</v>
      </c>
      <c r="AE708" s="147">
        <v>0</v>
      </c>
      <c r="AF708" s="147">
        <v>0</v>
      </c>
      <c r="AG708" s="147">
        <v>0</v>
      </c>
      <c r="AH708" s="147">
        <v>0</v>
      </c>
      <c r="AI708" s="147">
        <v>0</v>
      </c>
      <c r="AJ708" s="147">
        <v>0</v>
      </c>
      <c r="AK708" s="147">
        <v>0</v>
      </c>
      <c r="AL708" s="147">
        <v>0</v>
      </c>
      <c r="AY708" s="161">
        <v>0</v>
      </c>
      <c r="BA708" s="149">
        <v>0</v>
      </c>
      <c r="BB708" s="149">
        <v>0</v>
      </c>
      <c r="BC708" s="149">
        <v>0</v>
      </c>
      <c r="BD708" s="149">
        <v>0</v>
      </c>
      <c r="BE708" s="149">
        <v>0</v>
      </c>
      <c r="BF708" s="149">
        <v>0</v>
      </c>
      <c r="BG708" s="149">
        <v>0</v>
      </c>
      <c r="BH708" s="149">
        <v>0</v>
      </c>
      <c r="BI708" s="149">
        <v>0</v>
      </c>
      <c r="BJ708" s="149">
        <v>0</v>
      </c>
      <c r="BK708" s="149">
        <v>0</v>
      </c>
      <c r="BL708" s="149">
        <v>0</v>
      </c>
      <c r="BM708" s="149">
        <v>0</v>
      </c>
      <c r="BN708" s="149">
        <v>0</v>
      </c>
    </row>
    <row r="709" spans="1:69">
      <c r="A709" s="1" t="s">
        <v>3166</v>
      </c>
      <c r="B709" s="1" t="s">
        <v>4747</v>
      </c>
      <c r="C709" s="1" t="s">
        <v>5157</v>
      </c>
      <c r="D709" s="1" t="s">
        <v>5184</v>
      </c>
      <c r="E709" s="145">
        <v>35612</v>
      </c>
      <c r="F709" s="145">
        <v>15</v>
      </c>
      <c r="G709" s="146">
        <v>39814</v>
      </c>
      <c r="H709" s="146">
        <v>40178</v>
      </c>
      <c r="I709" s="145">
        <v>2009</v>
      </c>
      <c r="J709" s="145">
        <v>12</v>
      </c>
      <c r="X709" s="1">
        <v>77</v>
      </c>
      <c r="Y709" s="147">
        <v>0</v>
      </c>
      <c r="Z709" s="147">
        <v>0</v>
      </c>
      <c r="AA709" s="147">
        <v>0</v>
      </c>
      <c r="AB709" s="147">
        <v>0</v>
      </c>
      <c r="AC709" s="147">
        <v>0</v>
      </c>
      <c r="AD709" s="147">
        <v>0</v>
      </c>
      <c r="AE709" s="147">
        <v>0</v>
      </c>
      <c r="AF709" s="147">
        <v>0</v>
      </c>
      <c r="AG709" s="147">
        <v>0</v>
      </c>
      <c r="AH709" s="147">
        <v>0</v>
      </c>
      <c r="AI709" s="147">
        <v>0</v>
      </c>
      <c r="AJ709" s="147">
        <v>0</v>
      </c>
      <c r="AK709" s="147">
        <v>0</v>
      </c>
      <c r="AL709" s="147">
        <v>77</v>
      </c>
      <c r="AZ709" s="162">
        <v>71</v>
      </c>
      <c r="BA709" s="149">
        <v>0</v>
      </c>
      <c r="BB709" s="149">
        <v>0</v>
      </c>
      <c r="BC709" s="149">
        <v>0</v>
      </c>
      <c r="BD709" s="149">
        <v>0</v>
      </c>
      <c r="BE709" s="149">
        <v>0</v>
      </c>
      <c r="BF709" s="149">
        <v>0</v>
      </c>
      <c r="BG709" s="149">
        <v>0</v>
      </c>
      <c r="BH709" s="149">
        <v>0</v>
      </c>
      <c r="BI709" s="149">
        <v>0</v>
      </c>
      <c r="BJ709" s="149">
        <v>0</v>
      </c>
      <c r="BK709" s="149">
        <v>0</v>
      </c>
      <c r="BL709" s="149">
        <v>0</v>
      </c>
      <c r="BM709" s="149">
        <v>0</v>
      </c>
      <c r="BN709" s="149">
        <v>71</v>
      </c>
    </row>
    <row r="710" spans="1:69">
      <c r="A710" s="1" t="s">
        <v>3436</v>
      </c>
      <c r="B710" s="1" t="s">
        <v>4747</v>
      </c>
      <c r="C710" s="1" t="s">
        <v>5157</v>
      </c>
      <c r="D710" s="1" t="s">
        <v>5184</v>
      </c>
      <c r="E710" s="145">
        <v>35623</v>
      </c>
      <c r="F710" s="145">
        <v>15</v>
      </c>
      <c r="G710" s="146">
        <v>39814</v>
      </c>
      <c r="H710" s="146">
        <v>40178</v>
      </c>
      <c r="I710" s="145">
        <v>2009</v>
      </c>
      <c r="J710" s="145">
        <v>12</v>
      </c>
      <c r="X710" s="1">
        <v>55</v>
      </c>
      <c r="Y710" s="147">
        <v>0</v>
      </c>
      <c r="Z710" s="147">
        <v>0</v>
      </c>
      <c r="AA710" s="147">
        <v>0</v>
      </c>
      <c r="AB710" s="147">
        <v>0</v>
      </c>
      <c r="AC710" s="147">
        <v>0</v>
      </c>
      <c r="AD710" s="147">
        <v>0</v>
      </c>
      <c r="AE710" s="147">
        <v>0</v>
      </c>
      <c r="AF710" s="147">
        <v>0</v>
      </c>
      <c r="AG710" s="147">
        <v>0</v>
      </c>
      <c r="AH710" s="147">
        <v>0</v>
      </c>
      <c r="AI710" s="147">
        <v>0</v>
      </c>
      <c r="AJ710" s="147">
        <v>0</v>
      </c>
      <c r="AK710" s="147">
        <v>0</v>
      </c>
      <c r="AL710" s="147">
        <v>55</v>
      </c>
      <c r="AZ710" s="162">
        <v>55</v>
      </c>
      <c r="BA710" s="149">
        <v>0</v>
      </c>
      <c r="BB710" s="149">
        <v>0</v>
      </c>
      <c r="BC710" s="149">
        <v>0</v>
      </c>
      <c r="BD710" s="149">
        <v>0</v>
      </c>
      <c r="BE710" s="149">
        <v>0</v>
      </c>
      <c r="BF710" s="149">
        <v>0</v>
      </c>
      <c r="BG710" s="149">
        <v>0</v>
      </c>
      <c r="BH710" s="149">
        <v>0</v>
      </c>
      <c r="BI710" s="149">
        <v>0</v>
      </c>
      <c r="BJ710" s="149">
        <v>0</v>
      </c>
      <c r="BK710" s="149">
        <v>0</v>
      </c>
      <c r="BL710" s="149">
        <v>0</v>
      </c>
      <c r="BM710" s="149">
        <v>0</v>
      </c>
      <c r="BN710" s="149">
        <v>55</v>
      </c>
    </row>
    <row r="711" spans="1:69">
      <c r="A711" s="1" t="s">
        <v>3436</v>
      </c>
      <c r="B711" s="1" t="s">
        <v>4747</v>
      </c>
      <c r="C711" s="1" t="s">
        <v>5157</v>
      </c>
      <c r="D711" s="1" t="s">
        <v>5184</v>
      </c>
      <c r="E711" s="145">
        <v>35698</v>
      </c>
      <c r="F711" s="145">
        <v>13</v>
      </c>
      <c r="G711" s="146">
        <v>39814</v>
      </c>
      <c r="H711" s="146">
        <v>40178</v>
      </c>
      <c r="I711" s="145">
        <v>2009</v>
      </c>
      <c r="J711" s="145">
        <v>12</v>
      </c>
      <c r="X711" s="1">
        <v>48</v>
      </c>
      <c r="Y711" s="147">
        <v>0</v>
      </c>
      <c r="Z711" s="147">
        <v>0</v>
      </c>
      <c r="AA711" s="147">
        <v>0</v>
      </c>
      <c r="AB711" s="147">
        <v>0</v>
      </c>
      <c r="AC711" s="147">
        <v>0</v>
      </c>
      <c r="AD711" s="147">
        <v>0</v>
      </c>
      <c r="AE711" s="147">
        <v>0</v>
      </c>
      <c r="AF711" s="147">
        <v>0</v>
      </c>
      <c r="AG711" s="147">
        <v>0</v>
      </c>
      <c r="AH711" s="147">
        <v>0</v>
      </c>
      <c r="AI711" s="147">
        <v>0</v>
      </c>
      <c r="AJ711" s="147">
        <v>0</v>
      </c>
      <c r="AK711" s="147">
        <v>0</v>
      </c>
      <c r="AL711" s="147">
        <v>48</v>
      </c>
      <c r="AZ711" s="162">
        <v>46</v>
      </c>
      <c r="BA711" s="149">
        <v>0</v>
      </c>
      <c r="BB711" s="149">
        <v>0</v>
      </c>
      <c r="BC711" s="149">
        <v>0</v>
      </c>
      <c r="BD711" s="149">
        <v>0</v>
      </c>
      <c r="BE711" s="149">
        <v>0</v>
      </c>
      <c r="BF711" s="149">
        <v>0</v>
      </c>
      <c r="BG711" s="149">
        <v>0</v>
      </c>
      <c r="BH711" s="149">
        <v>0</v>
      </c>
      <c r="BI711" s="149">
        <v>0</v>
      </c>
      <c r="BJ711" s="149">
        <v>0</v>
      </c>
      <c r="BK711" s="149">
        <v>0</v>
      </c>
      <c r="BL711" s="149">
        <v>0</v>
      </c>
      <c r="BM711" s="149">
        <v>0</v>
      </c>
      <c r="BN711" s="149">
        <v>46</v>
      </c>
    </row>
    <row r="712" spans="1:69">
      <c r="A712" s="1" t="s">
        <v>2130</v>
      </c>
      <c r="B712" s="1" t="s">
        <v>4747</v>
      </c>
      <c r="C712" s="1" t="s">
        <v>5209</v>
      </c>
      <c r="D712" s="1" t="s">
        <v>5184</v>
      </c>
      <c r="E712" s="145">
        <v>37449</v>
      </c>
      <c r="F712" s="145">
        <v>13</v>
      </c>
      <c r="G712" s="146">
        <v>39814</v>
      </c>
      <c r="H712" s="146">
        <v>40178</v>
      </c>
      <c r="I712" s="145">
        <v>2009</v>
      </c>
      <c r="J712" s="145">
        <v>12</v>
      </c>
      <c r="X712" s="1">
        <v>36</v>
      </c>
      <c r="Y712" s="147">
        <v>0</v>
      </c>
      <c r="Z712" s="147">
        <v>0</v>
      </c>
      <c r="AA712" s="147">
        <v>0</v>
      </c>
      <c r="AB712" s="147">
        <v>0</v>
      </c>
      <c r="AC712" s="147">
        <v>0</v>
      </c>
      <c r="AD712" s="147">
        <v>0</v>
      </c>
      <c r="AE712" s="147">
        <v>0</v>
      </c>
      <c r="AF712" s="147">
        <v>0</v>
      </c>
      <c r="AG712" s="147">
        <v>0</v>
      </c>
      <c r="AH712" s="147">
        <v>0</v>
      </c>
      <c r="AI712" s="147">
        <v>0</v>
      </c>
      <c r="AJ712" s="147">
        <v>0</v>
      </c>
      <c r="AK712" s="147">
        <v>0</v>
      </c>
      <c r="AL712" s="147">
        <v>36</v>
      </c>
      <c r="AZ712" s="162">
        <v>35</v>
      </c>
      <c r="BA712" s="149">
        <v>0</v>
      </c>
      <c r="BB712" s="149">
        <v>0</v>
      </c>
      <c r="BC712" s="149">
        <v>0</v>
      </c>
      <c r="BD712" s="149">
        <v>0</v>
      </c>
      <c r="BE712" s="149">
        <v>0</v>
      </c>
      <c r="BF712" s="149">
        <v>0</v>
      </c>
      <c r="BG712" s="149">
        <v>0</v>
      </c>
      <c r="BH712" s="149">
        <v>0</v>
      </c>
      <c r="BI712" s="149">
        <v>0</v>
      </c>
      <c r="BJ712" s="149">
        <v>0</v>
      </c>
      <c r="BK712" s="149">
        <v>0</v>
      </c>
      <c r="BL712" s="149">
        <v>0</v>
      </c>
      <c r="BM712" s="149">
        <v>0</v>
      </c>
      <c r="BN712" s="149">
        <v>35</v>
      </c>
    </row>
    <row r="713" spans="1:69">
      <c r="A713" s="1" t="s">
        <v>3583</v>
      </c>
      <c r="B713" s="1" t="s">
        <v>4747</v>
      </c>
      <c r="C713" s="1" t="s">
        <v>5209</v>
      </c>
      <c r="D713" s="1" t="s">
        <v>5184</v>
      </c>
      <c r="E713" s="145">
        <v>37608</v>
      </c>
      <c r="F713" s="145">
        <v>13</v>
      </c>
      <c r="G713" s="146">
        <v>39814</v>
      </c>
      <c r="H713" s="146">
        <v>40178</v>
      </c>
      <c r="I713" s="145">
        <v>2009</v>
      </c>
      <c r="J713" s="145">
        <v>12</v>
      </c>
      <c r="X713" s="1">
        <v>72</v>
      </c>
      <c r="Y713" s="147">
        <v>0</v>
      </c>
      <c r="Z713" s="147">
        <v>0</v>
      </c>
      <c r="AA713" s="147">
        <v>0</v>
      </c>
      <c r="AB713" s="147">
        <v>0</v>
      </c>
      <c r="AC713" s="147">
        <v>0</v>
      </c>
      <c r="AD713" s="147">
        <v>0</v>
      </c>
      <c r="AE713" s="147">
        <v>0</v>
      </c>
      <c r="AF713" s="147">
        <v>0</v>
      </c>
      <c r="AG713" s="147">
        <v>0</v>
      </c>
      <c r="AH713" s="147">
        <v>0</v>
      </c>
      <c r="AI713" s="147">
        <v>0</v>
      </c>
      <c r="AJ713" s="147">
        <v>0</v>
      </c>
      <c r="AK713" s="147">
        <v>0</v>
      </c>
      <c r="AL713" s="147">
        <v>72</v>
      </c>
      <c r="AZ713" s="162">
        <v>64</v>
      </c>
      <c r="BA713" s="149">
        <v>0</v>
      </c>
      <c r="BB713" s="149">
        <v>0</v>
      </c>
      <c r="BC713" s="149">
        <v>0</v>
      </c>
      <c r="BD713" s="149">
        <v>0</v>
      </c>
      <c r="BE713" s="149">
        <v>0</v>
      </c>
      <c r="BF713" s="149">
        <v>0</v>
      </c>
      <c r="BG713" s="149">
        <v>0</v>
      </c>
      <c r="BH713" s="149">
        <v>0</v>
      </c>
      <c r="BI713" s="149">
        <v>0</v>
      </c>
      <c r="BJ713" s="149">
        <v>0</v>
      </c>
      <c r="BK713" s="149">
        <v>0</v>
      </c>
      <c r="BL713" s="149">
        <v>0</v>
      </c>
      <c r="BM713" s="149">
        <v>0</v>
      </c>
      <c r="BN713" s="149">
        <v>64</v>
      </c>
    </row>
    <row r="714" spans="1:69">
      <c r="A714" s="1" t="s">
        <v>2027</v>
      </c>
      <c r="B714" s="1" t="s">
        <v>4747</v>
      </c>
      <c r="C714" s="1" t="s">
        <v>5209</v>
      </c>
      <c r="D714" s="1" t="s">
        <v>5184</v>
      </c>
      <c r="E714" s="145">
        <v>37612</v>
      </c>
      <c r="F714" s="145">
        <v>13</v>
      </c>
      <c r="G714" s="146">
        <v>39814</v>
      </c>
      <c r="H714" s="146">
        <v>40178</v>
      </c>
      <c r="I714" s="145">
        <v>2009</v>
      </c>
      <c r="J714" s="145">
        <v>12</v>
      </c>
      <c r="X714" s="1">
        <v>68</v>
      </c>
      <c r="Y714" s="147">
        <v>0</v>
      </c>
      <c r="Z714" s="147">
        <v>0</v>
      </c>
      <c r="AA714" s="147">
        <v>0</v>
      </c>
      <c r="AB714" s="147">
        <v>0</v>
      </c>
      <c r="AC714" s="147">
        <v>0</v>
      </c>
      <c r="AD714" s="147">
        <v>0</v>
      </c>
      <c r="AE714" s="147">
        <v>0</v>
      </c>
      <c r="AF714" s="147">
        <v>0</v>
      </c>
      <c r="AG714" s="147">
        <v>0</v>
      </c>
      <c r="AH714" s="147">
        <v>0</v>
      </c>
      <c r="AI714" s="147">
        <v>0</v>
      </c>
      <c r="AJ714" s="147">
        <v>0</v>
      </c>
      <c r="AK714" s="147">
        <v>0</v>
      </c>
      <c r="AL714" s="147">
        <v>68</v>
      </c>
      <c r="AZ714" s="162">
        <v>58</v>
      </c>
      <c r="BA714" s="149">
        <v>0</v>
      </c>
      <c r="BB714" s="149">
        <v>0</v>
      </c>
      <c r="BC714" s="149">
        <v>0</v>
      </c>
      <c r="BD714" s="149">
        <v>0</v>
      </c>
      <c r="BE714" s="149">
        <v>0</v>
      </c>
      <c r="BF714" s="149">
        <v>0</v>
      </c>
      <c r="BG714" s="149">
        <v>0</v>
      </c>
      <c r="BH714" s="149">
        <v>0</v>
      </c>
      <c r="BI714" s="149">
        <v>0</v>
      </c>
      <c r="BJ714" s="149">
        <v>0</v>
      </c>
      <c r="BK714" s="149">
        <v>0</v>
      </c>
      <c r="BL714" s="149">
        <v>0</v>
      </c>
      <c r="BM714" s="149">
        <v>0</v>
      </c>
      <c r="BN714" s="149">
        <v>58</v>
      </c>
    </row>
    <row r="715" spans="1:69">
      <c r="A715" s="1" t="s">
        <v>3583</v>
      </c>
      <c r="B715" s="1" t="s">
        <v>4747</v>
      </c>
      <c r="C715" s="1" t="s">
        <v>5209</v>
      </c>
      <c r="D715" s="1" t="s">
        <v>5184</v>
      </c>
      <c r="E715" s="145">
        <v>37620</v>
      </c>
      <c r="F715" s="145">
        <v>13</v>
      </c>
      <c r="G715" s="146">
        <v>39814</v>
      </c>
      <c r="H715" s="146">
        <v>40178</v>
      </c>
      <c r="I715" s="145">
        <v>2009</v>
      </c>
      <c r="J715" s="145">
        <v>12</v>
      </c>
      <c r="X715" s="1">
        <v>58</v>
      </c>
      <c r="Y715" s="147">
        <v>0</v>
      </c>
      <c r="Z715" s="147">
        <v>0</v>
      </c>
      <c r="AA715" s="147">
        <v>0</v>
      </c>
      <c r="AB715" s="147">
        <v>0</v>
      </c>
      <c r="AC715" s="147">
        <v>0</v>
      </c>
      <c r="AD715" s="147">
        <v>0</v>
      </c>
      <c r="AE715" s="147">
        <v>0</v>
      </c>
      <c r="AF715" s="147">
        <v>0</v>
      </c>
      <c r="AG715" s="147">
        <v>0</v>
      </c>
      <c r="AH715" s="147">
        <v>0</v>
      </c>
      <c r="AI715" s="147">
        <v>0</v>
      </c>
      <c r="AJ715" s="147">
        <v>0</v>
      </c>
      <c r="AK715" s="147">
        <v>0</v>
      </c>
      <c r="AL715" s="147">
        <v>58</v>
      </c>
      <c r="AZ715" s="162">
        <v>58</v>
      </c>
      <c r="BA715" s="149">
        <v>0</v>
      </c>
      <c r="BB715" s="149">
        <v>0</v>
      </c>
      <c r="BC715" s="149">
        <v>0</v>
      </c>
      <c r="BD715" s="149">
        <v>0</v>
      </c>
      <c r="BE715" s="149">
        <v>0</v>
      </c>
      <c r="BF715" s="149">
        <v>0</v>
      </c>
      <c r="BG715" s="149">
        <v>0</v>
      </c>
      <c r="BH715" s="149">
        <v>0</v>
      </c>
      <c r="BI715" s="149">
        <v>0</v>
      </c>
      <c r="BJ715" s="149">
        <v>0</v>
      </c>
      <c r="BK715" s="149">
        <v>0</v>
      </c>
      <c r="BL715" s="149">
        <v>0</v>
      </c>
      <c r="BM715" s="149">
        <v>0</v>
      </c>
      <c r="BN715" s="149">
        <v>58</v>
      </c>
    </row>
    <row r="716" spans="1:69">
      <c r="A716" s="1" t="s">
        <v>2939</v>
      </c>
      <c r="B716" s="1" t="s">
        <v>4747</v>
      </c>
      <c r="C716" s="1" t="s">
        <v>5209</v>
      </c>
      <c r="D716" s="1" t="s">
        <v>5184</v>
      </c>
      <c r="E716" s="145">
        <v>37630</v>
      </c>
      <c r="F716" s="145">
        <v>13</v>
      </c>
      <c r="G716" s="146">
        <v>39814</v>
      </c>
      <c r="H716" s="146">
        <v>40178</v>
      </c>
      <c r="I716" s="145">
        <v>2009</v>
      </c>
      <c r="J716" s="145">
        <v>12</v>
      </c>
      <c r="X716" s="1">
        <v>67</v>
      </c>
      <c r="Y716" s="147">
        <v>0</v>
      </c>
      <c r="Z716" s="147">
        <v>0</v>
      </c>
      <c r="AA716" s="147">
        <v>0</v>
      </c>
      <c r="AB716" s="147">
        <v>0</v>
      </c>
      <c r="AC716" s="147">
        <v>0</v>
      </c>
      <c r="AD716" s="147">
        <v>0</v>
      </c>
      <c r="AE716" s="147">
        <v>0</v>
      </c>
      <c r="AF716" s="147">
        <v>0</v>
      </c>
      <c r="AG716" s="147">
        <v>0</v>
      </c>
      <c r="AH716" s="147">
        <v>0</v>
      </c>
      <c r="AI716" s="147">
        <v>0</v>
      </c>
      <c r="AJ716" s="147">
        <v>0</v>
      </c>
      <c r="AK716" s="147">
        <v>0</v>
      </c>
      <c r="AL716" s="147">
        <v>67</v>
      </c>
      <c r="AZ716" s="162">
        <v>61</v>
      </c>
      <c r="BA716" s="149">
        <v>0</v>
      </c>
      <c r="BB716" s="149">
        <v>0</v>
      </c>
      <c r="BC716" s="149">
        <v>0</v>
      </c>
      <c r="BD716" s="149">
        <v>0</v>
      </c>
      <c r="BE716" s="149">
        <v>0</v>
      </c>
      <c r="BF716" s="149">
        <v>0</v>
      </c>
      <c r="BG716" s="149">
        <v>0</v>
      </c>
      <c r="BH716" s="149">
        <v>0</v>
      </c>
      <c r="BI716" s="149">
        <v>0</v>
      </c>
      <c r="BJ716" s="149">
        <v>0</v>
      </c>
      <c r="BK716" s="149">
        <v>0</v>
      </c>
      <c r="BL716" s="149">
        <v>0</v>
      </c>
      <c r="BM716" s="149">
        <v>0</v>
      </c>
      <c r="BN716" s="149">
        <v>61</v>
      </c>
    </row>
    <row r="717" spans="1:69">
      <c r="A717" s="1" t="s">
        <v>2130</v>
      </c>
      <c r="B717" s="1" t="s">
        <v>4747</v>
      </c>
      <c r="C717" s="1" t="s">
        <v>5209</v>
      </c>
      <c r="D717" s="1" t="s">
        <v>5184</v>
      </c>
      <c r="E717" s="145">
        <v>37631</v>
      </c>
      <c r="F717" s="145">
        <v>13</v>
      </c>
      <c r="G717" s="146">
        <v>39814</v>
      </c>
      <c r="H717" s="146">
        <v>40178</v>
      </c>
      <c r="I717" s="145">
        <v>2009</v>
      </c>
      <c r="J717" s="145">
        <v>12</v>
      </c>
      <c r="X717" s="1">
        <v>30</v>
      </c>
      <c r="Y717" s="147">
        <v>0</v>
      </c>
      <c r="Z717" s="147">
        <v>0</v>
      </c>
      <c r="AA717" s="147">
        <v>0</v>
      </c>
      <c r="AB717" s="147">
        <v>0</v>
      </c>
      <c r="AC717" s="147">
        <v>0</v>
      </c>
      <c r="AD717" s="147">
        <v>0</v>
      </c>
      <c r="AE717" s="147">
        <v>0</v>
      </c>
      <c r="AF717" s="147">
        <v>0</v>
      </c>
      <c r="AG717" s="147">
        <v>0</v>
      </c>
      <c r="AH717" s="147">
        <v>0</v>
      </c>
      <c r="AI717" s="147">
        <v>0</v>
      </c>
      <c r="AJ717" s="147">
        <v>0</v>
      </c>
      <c r="AK717" s="147">
        <v>0</v>
      </c>
      <c r="AL717" s="147">
        <v>30</v>
      </c>
      <c r="AZ717" s="162">
        <v>29</v>
      </c>
      <c r="BA717" s="149">
        <v>0</v>
      </c>
      <c r="BB717" s="149">
        <v>0</v>
      </c>
      <c r="BC717" s="149">
        <v>0</v>
      </c>
      <c r="BD717" s="149">
        <v>0</v>
      </c>
      <c r="BE717" s="149">
        <v>0</v>
      </c>
      <c r="BF717" s="149">
        <v>0</v>
      </c>
      <c r="BG717" s="149">
        <v>0</v>
      </c>
      <c r="BH717" s="149">
        <v>0</v>
      </c>
      <c r="BI717" s="149">
        <v>0</v>
      </c>
      <c r="BJ717" s="149">
        <v>0</v>
      </c>
      <c r="BK717" s="149">
        <v>0</v>
      </c>
      <c r="BL717" s="149">
        <v>0</v>
      </c>
      <c r="BM717" s="149">
        <v>0</v>
      </c>
      <c r="BN717" s="149">
        <v>29</v>
      </c>
    </row>
    <row r="718" spans="1:69">
      <c r="A718" s="1" t="s">
        <v>3583</v>
      </c>
      <c r="B718" s="1" t="s">
        <v>4747</v>
      </c>
      <c r="C718" s="1" t="s">
        <v>5209</v>
      </c>
      <c r="D718" s="1" t="s">
        <v>5207</v>
      </c>
      <c r="E718" s="145">
        <v>37635</v>
      </c>
      <c r="F718" s="145">
        <v>13</v>
      </c>
      <c r="G718" s="146">
        <v>39814</v>
      </c>
      <c r="H718" s="146">
        <v>40178</v>
      </c>
      <c r="I718" s="145">
        <v>2009</v>
      </c>
      <c r="J718" s="145">
        <v>12</v>
      </c>
      <c r="X718" s="1">
        <v>32</v>
      </c>
      <c r="Y718" s="147">
        <v>0</v>
      </c>
      <c r="Z718" s="147">
        <v>0</v>
      </c>
      <c r="AA718" s="147">
        <v>0</v>
      </c>
      <c r="AB718" s="147">
        <v>0</v>
      </c>
      <c r="AC718" s="147">
        <v>0</v>
      </c>
      <c r="AD718" s="147">
        <v>0</v>
      </c>
      <c r="AE718" s="147">
        <v>0</v>
      </c>
      <c r="AF718" s="147">
        <v>0</v>
      </c>
      <c r="AG718" s="147">
        <v>0</v>
      </c>
      <c r="AH718" s="147">
        <v>0</v>
      </c>
      <c r="AI718" s="147">
        <v>0</v>
      </c>
      <c r="AJ718" s="147">
        <v>0</v>
      </c>
      <c r="AK718" s="147">
        <v>0</v>
      </c>
      <c r="AL718" s="147">
        <v>32</v>
      </c>
      <c r="AZ718" s="162">
        <v>32</v>
      </c>
      <c r="BA718" s="149">
        <v>0</v>
      </c>
      <c r="BB718" s="149">
        <v>0</v>
      </c>
      <c r="BC718" s="149">
        <v>0</v>
      </c>
      <c r="BD718" s="149">
        <v>0</v>
      </c>
      <c r="BE718" s="149">
        <v>0</v>
      </c>
      <c r="BF718" s="149">
        <v>0</v>
      </c>
      <c r="BG718" s="149">
        <v>0</v>
      </c>
      <c r="BH718" s="149">
        <v>0</v>
      </c>
      <c r="BI718" s="149">
        <v>0</v>
      </c>
      <c r="BJ718" s="149">
        <v>0</v>
      </c>
      <c r="BK718" s="149">
        <v>0</v>
      </c>
      <c r="BL718" s="149">
        <v>0</v>
      </c>
      <c r="BM718" s="149">
        <v>0</v>
      </c>
      <c r="BN718" s="149">
        <v>32</v>
      </c>
    </row>
    <row r="719" spans="1:69">
      <c r="A719" s="1" t="s">
        <v>2130</v>
      </c>
      <c r="B719" s="1" t="s">
        <v>4747</v>
      </c>
      <c r="C719" s="1" t="s">
        <v>5209</v>
      </c>
      <c r="D719" s="1" t="s">
        <v>5184</v>
      </c>
      <c r="E719" s="145">
        <v>37636</v>
      </c>
      <c r="F719" s="145">
        <v>13</v>
      </c>
      <c r="G719" s="146">
        <v>39814</v>
      </c>
      <c r="H719" s="146">
        <v>40178</v>
      </c>
      <c r="I719" s="145">
        <v>2009</v>
      </c>
      <c r="J719" s="145">
        <v>12</v>
      </c>
      <c r="X719" s="1">
        <v>38</v>
      </c>
      <c r="Y719" s="147">
        <v>0</v>
      </c>
      <c r="Z719" s="147">
        <v>0</v>
      </c>
      <c r="AA719" s="147">
        <v>0</v>
      </c>
      <c r="AB719" s="147">
        <v>0</v>
      </c>
      <c r="AC719" s="147">
        <v>0</v>
      </c>
      <c r="AD719" s="147">
        <v>0</v>
      </c>
      <c r="AE719" s="147">
        <v>0</v>
      </c>
      <c r="AF719" s="147">
        <v>0</v>
      </c>
      <c r="AG719" s="147">
        <v>0</v>
      </c>
      <c r="AH719" s="147">
        <v>0</v>
      </c>
      <c r="AI719" s="147">
        <v>0</v>
      </c>
      <c r="AJ719" s="147">
        <v>0</v>
      </c>
      <c r="AK719" s="147">
        <v>0</v>
      </c>
      <c r="AL719" s="147">
        <v>38</v>
      </c>
      <c r="AZ719" s="162">
        <v>45</v>
      </c>
      <c r="BA719" s="149">
        <v>0</v>
      </c>
      <c r="BB719" s="149">
        <v>0</v>
      </c>
      <c r="BC719" s="149">
        <v>0</v>
      </c>
      <c r="BD719" s="149">
        <v>0</v>
      </c>
      <c r="BE719" s="149">
        <v>0</v>
      </c>
      <c r="BF719" s="149">
        <v>0</v>
      </c>
      <c r="BG719" s="149">
        <v>0</v>
      </c>
      <c r="BH719" s="149">
        <v>0</v>
      </c>
      <c r="BI719" s="149">
        <v>0</v>
      </c>
      <c r="BJ719" s="149">
        <v>0</v>
      </c>
      <c r="BK719" s="149">
        <v>0</v>
      </c>
      <c r="BL719" s="149">
        <v>0</v>
      </c>
      <c r="BM719" s="149">
        <v>0</v>
      </c>
      <c r="BN719" s="149">
        <v>45</v>
      </c>
    </row>
    <row r="720" spans="1:69">
      <c r="A720" s="1" t="s">
        <v>4287</v>
      </c>
      <c r="B720" s="1" t="s">
        <v>4747</v>
      </c>
      <c r="C720" s="1" t="s">
        <v>5209</v>
      </c>
      <c r="D720" s="1" t="s">
        <v>5184</v>
      </c>
      <c r="E720" s="145">
        <v>37637</v>
      </c>
      <c r="F720" s="145">
        <v>13</v>
      </c>
      <c r="G720" s="146">
        <v>39814</v>
      </c>
      <c r="H720" s="146">
        <v>40178</v>
      </c>
      <c r="I720" s="145">
        <v>2009</v>
      </c>
      <c r="J720" s="145">
        <v>12</v>
      </c>
      <c r="X720" s="1">
        <v>25</v>
      </c>
      <c r="Y720" s="147">
        <v>0</v>
      </c>
      <c r="Z720" s="147">
        <v>0</v>
      </c>
      <c r="AA720" s="147">
        <v>0</v>
      </c>
      <c r="AB720" s="147">
        <v>0</v>
      </c>
      <c r="AC720" s="147">
        <v>0</v>
      </c>
      <c r="AD720" s="147">
        <v>0</v>
      </c>
      <c r="AE720" s="147">
        <v>0</v>
      </c>
      <c r="AF720" s="147">
        <v>0</v>
      </c>
      <c r="AG720" s="147">
        <v>0</v>
      </c>
      <c r="AH720" s="147">
        <v>0</v>
      </c>
      <c r="AI720" s="147">
        <v>0</v>
      </c>
      <c r="AJ720" s="147">
        <v>0</v>
      </c>
      <c r="AK720" s="147">
        <v>0</v>
      </c>
      <c r="AL720" s="147">
        <v>25</v>
      </c>
      <c r="AZ720" s="162">
        <v>21</v>
      </c>
      <c r="BA720" s="149">
        <v>0</v>
      </c>
      <c r="BB720" s="149">
        <v>0</v>
      </c>
      <c r="BC720" s="149">
        <v>0</v>
      </c>
      <c r="BD720" s="149">
        <v>0</v>
      </c>
      <c r="BE720" s="149">
        <v>0</v>
      </c>
      <c r="BF720" s="149">
        <v>0</v>
      </c>
      <c r="BG720" s="149">
        <v>0</v>
      </c>
      <c r="BH720" s="149">
        <v>0</v>
      </c>
      <c r="BI720" s="149">
        <v>0</v>
      </c>
      <c r="BJ720" s="149">
        <v>0</v>
      </c>
      <c r="BK720" s="149">
        <v>0</v>
      </c>
      <c r="BL720" s="149">
        <v>0</v>
      </c>
      <c r="BM720" s="149">
        <v>0</v>
      </c>
      <c r="BN720" s="149">
        <v>21</v>
      </c>
    </row>
    <row r="721" spans="1:66">
      <c r="A721" s="1" t="s">
        <v>2027</v>
      </c>
      <c r="B721" s="1" t="s">
        <v>4747</v>
      </c>
      <c r="C721" s="1" t="s">
        <v>5209</v>
      </c>
      <c r="D721" s="1" t="s">
        <v>5184</v>
      </c>
      <c r="E721" s="145">
        <v>37660</v>
      </c>
      <c r="F721" s="145">
        <v>13</v>
      </c>
      <c r="G721" s="146">
        <v>39814</v>
      </c>
      <c r="H721" s="146">
        <v>40178</v>
      </c>
      <c r="I721" s="145">
        <v>2009</v>
      </c>
      <c r="J721" s="145">
        <v>12</v>
      </c>
      <c r="X721" s="1">
        <v>25</v>
      </c>
      <c r="Y721" s="147">
        <v>0</v>
      </c>
      <c r="Z721" s="147">
        <v>0</v>
      </c>
      <c r="AA721" s="147">
        <v>0</v>
      </c>
      <c r="AB721" s="147">
        <v>0</v>
      </c>
      <c r="AC721" s="147">
        <v>0</v>
      </c>
      <c r="AD721" s="147">
        <v>0</v>
      </c>
      <c r="AE721" s="147">
        <v>0</v>
      </c>
      <c r="AF721" s="147">
        <v>0</v>
      </c>
      <c r="AG721" s="147">
        <v>0</v>
      </c>
      <c r="AH721" s="147">
        <v>0</v>
      </c>
      <c r="AI721" s="147">
        <v>0</v>
      </c>
      <c r="AJ721" s="147">
        <v>0</v>
      </c>
      <c r="AK721" s="147">
        <v>0</v>
      </c>
      <c r="AL721" s="147">
        <v>25</v>
      </c>
      <c r="AZ721" s="162">
        <v>31</v>
      </c>
      <c r="BA721" s="149">
        <v>0</v>
      </c>
      <c r="BB721" s="149">
        <v>0</v>
      </c>
      <c r="BC721" s="149">
        <v>0</v>
      </c>
      <c r="BD721" s="149">
        <v>0</v>
      </c>
      <c r="BE721" s="149">
        <v>0</v>
      </c>
      <c r="BF721" s="149">
        <v>0</v>
      </c>
      <c r="BG721" s="149">
        <v>0</v>
      </c>
      <c r="BH721" s="149">
        <v>0</v>
      </c>
      <c r="BI721" s="149">
        <v>0</v>
      </c>
      <c r="BJ721" s="149">
        <v>0</v>
      </c>
      <c r="BK721" s="149">
        <v>0</v>
      </c>
      <c r="BL721" s="149">
        <v>0</v>
      </c>
      <c r="BM721" s="149">
        <v>0</v>
      </c>
      <c r="BN721" s="149">
        <v>31</v>
      </c>
    </row>
    <row r="722" spans="1:66">
      <c r="A722" s="1" t="s">
        <v>2939</v>
      </c>
      <c r="B722" s="1" t="s">
        <v>4747</v>
      </c>
      <c r="C722" s="1" t="s">
        <v>5209</v>
      </c>
      <c r="D722" s="1" t="s">
        <v>5184</v>
      </c>
      <c r="E722" s="145">
        <v>37715</v>
      </c>
      <c r="F722" s="145">
        <v>13</v>
      </c>
      <c r="G722" s="146">
        <v>39814</v>
      </c>
      <c r="H722" s="146">
        <v>40178</v>
      </c>
      <c r="I722" s="145">
        <v>2009</v>
      </c>
      <c r="J722" s="145">
        <v>12</v>
      </c>
      <c r="X722" s="1">
        <v>19</v>
      </c>
      <c r="Y722" s="147">
        <v>0</v>
      </c>
      <c r="Z722" s="147">
        <v>0</v>
      </c>
      <c r="AA722" s="147">
        <v>0</v>
      </c>
      <c r="AB722" s="147">
        <v>0</v>
      </c>
      <c r="AC722" s="147">
        <v>0</v>
      </c>
      <c r="AD722" s="147">
        <v>0</v>
      </c>
      <c r="AE722" s="147">
        <v>0</v>
      </c>
      <c r="AF722" s="147">
        <v>0</v>
      </c>
      <c r="AG722" s="147">
        <v>0</v>
      </c>
      <c r="AH722" s="147">
        <v>0</v>
      </c>
      <c r="AI722" s="147">
        <v>0</v>
      </c>
      <c r="AJ722" s="147">
        <v>0</v>
      </c>
      <c r="AK722" s="147">
        <v>0</v>
      </c>
      <c r="AL722" s="147">
        <v>19</v>
      </c>
      <c r="AZ722" s="163">
        <v>19</v>
      </c>
      <c r="BA722" s="149">
        <v>0</v>
      </c>
      <c r="BB722" s="149">
        <v>0</v>
      </c>
      <c r="BC722" s="149">
        <v>0</v>
      </c>
      <c r="BD722" s="149">
        <v>0</v>
      </c>
      <c r="BE722" s="149">
        <v>0</v>
      </c>
      <c r="BF722" s="149">
        <v>0</v>
      </c>
      <c r="BG722" s="149">
        <v>0</v>
      </c>
      <c r="BH722" s="149">
        <v>0</v>
      </c>
      <c r="BI722" s="149">
        <v>0</v>
      </c>
      <c r="BJ722" s="149">
        <v>0</v>
      </c>
      <c r="BK722" s="149">
        <v>0</v>
      </c>
      <c r="BL722" s="149">
        <v>0</v>
      </c>
      <c r="BM722" s="149">
        <v>0</v>
      </c>
      <c r="BN722" s="149">
        <v>19</v>
      </c>
    </row>
  </sheetData>
  <autoFilter ref="A2:BQ722"/>
  <phoneticPr fontId="0" type="noConversion"/>
  <pageMargins left="0.75" right="0.75" top="1" bottom="1" header="0" footer="0"/>
  <headerFooter alignWithMargins="0"/>
</worksheet>
</file>

<file path=xl/worksheets/sheet24.xml><?xml version="1.0" encoding="utf-8"?>
<worksheet xmlns="http://schemas.openxmlformats.org/spreadsheetml/2006/main" xmlns:r="http://schemas.openxmlformats.org/officeDocument/2006/relationships">
  <dimension ref="A1"/>
  <sheetViews>
    <sheetView topLeftCell="A31" workbookViewId="0">
      <selection activeCell="D31" sqref="D31"/>
    </sheetView>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pageSetUpPr fitToPage="1"/>
  </sheetPr>
  <dimension ref="A3:W437"/>
  <sheetViews>
    <sheetView zoomScaleNormal="100" workbookViewId="0">
      <selection activeCell="R4" sqref="R4:W4"/>
    </sheetView>
  </sheetViews>
  <sheetFormatPr defaultRowHeight="12.75"/>
  <cols>
    <col min="1" max="1" width="6" style="14" customWidth="1"/>
    <col min="2" max="2" width="12" style="14" customWidth="1"/>
    <col min="3" max="3" width="18.42578125" style="171" bestFit="1" customWidth="1"/>
    <col min="4" max="4" width="22.42578125" style="171" customWidth="1"/>
    <col min="5" max="5" width="7.140625" customWidth="1"/>
    <col min="6" max="8" width="5" customWidth="1"/>
    <col min="9" max="9" width="3.28515625" customWidth="1"/>
    <col min="10" max="10" width="5" customWidth="1"/>
    <col min="11" max="12" width="4" customWidth="1"/>
    <col min="13" max="13" width="5" customWidth="1"/>
    <col min="14" max="14" width="3.28515625" customWidth="1"/>
    <col min="15" max="15" width="6" customWidth="1"/>
    <col min="16" max="16" width="4" customWidth="1"/>
    <col min="17" max="17" width="6" customWidth="1"/>
    <col min="18" max="18" width="9.7109375" customWidth="1"/>
    <col min="19" max="23" width="6.7109375" customWidth="1"/>
  </cols>
  <sheetData>
    <row r="3" spans="1:23">
      <c r="A3" s="174"/>
      <c r="B3" s="172"/>
      <c r="C3" s="172"/>
      <c r="D3" s="172"/>
      <c r="E3" s="22" t="s">
        <v>358</v>
      </c>
      <c r="F3" s="30"/>
      <c r="G3" s="30"/>
      <c r="H3" s="30"/>
      <c r="I3" s="30"/>
      <c r="J3" s="30"/>
      <c r="K3" s="30"/>
      <c r="L3" s="30"/>
      <c r="M3" s="30"/>
      <c r="N3" s="30"/>
      <c r="O3" s="30"/>
      <c r="P3" s="30"/>
      <c r="Q3" s="33"/>
      <c r="R3" s="166"/>
      <c r="S3" s="166"/>
    </row>
    <row r="4" spans="1:23" ht="78">
      <c r="A4" s="173" t="s">
        <v>600</v>
      </c>
      <c r="B4" s="173" t="s">
        <v>4854</v>
      </c>
      <c r="C4" s="22" t="s">
        <v>1680</v>
      </c>
      <c r="D4" s="22" t="s">
        <v>601</v>
      </c>
      <c r="E4" s="168" t="s">
        <v>4821</v>
      </c>
      <c r="F4" s="169" t="s">
        <v>4822</v>
      </c>
      <c r="G4" s="169" t="s">
        <v>4823</v>
      </c>
      <c r="H4" s="169" t="s">
        <v>4824</v>
      </c>
      <c r="I4" s="169" t="s">
        <v>4825</v>
      </c>
      <c r="J4" s="169" t="s">
        <v>4810</v>
      </c>
      <c r="K4" s="169" t="s">
        <v>4811</v>
      </c>
      <c r="L4" s="169" t="s">
        <v>4812</v>
      </c>
      <c r="M4" s="169" t="s">
        <v>4813</v>
      </c>
      <c r="N4" s="169" t="s">
        <v>4814</v>
      </c>
      <c r="O4" s="169" t="s">
        <v>359</v>
      </c>
      <c r="P4" s="169" t="s">
        <v>4808</v>
      </c>
      <c r="Q4" s="170" t="s">
        <v>4809</v>
      </c>
      <c r="R4" s="211" t="s">
        <v>4820</v>
      </c>
      <c r="S4" s="212" t="s">
        <v>4815</v>
      </c>
      <c r="T4" s="212" t="s">
        <v>4816</v>
      </c>
      <c r="U4" s="212" t="s">
        <v>4819</v>
      </c>
      <c r="V4" s="212" t="s">
        <v>4817</v>
      </c>
      <c r="W4" s="212" t="s">
        <v>4818</v>
      </c>
    </row>
    <row r="5" spans="1:23">
      <c r="A5" s="23">
        <v>35224</v>
      </c>
      <c r="B5" s="174">
        <v>0</v>
      </c>
      <c r="C5" s="23" t="s">
        <v>2249</v>
      </c>
      <c r="D5" s="23" t="s">
        <v>3436</v>
      </c>
      <c r="E5" s="35">
        <v>5</v>
      </c>
      <c r="F5" s="36">
        <v>5</v>
      </c>
      <c r="G5" s="36">
        <v>4</v>
      </c>
      <c r="H5" s="36">
        <v>5</v>
      </c>
      <c r="I5" s="36">
        <v>0</v>
      </c>
      <c r="J5" s="36">
        <v>0</v>
      </c>
      <c r="K5" s="36">
        <v>0</v>
      </c>
      <c r="L5" s="36">
        <v>0</v>
      </c>
      <c r="M5" s="36">
        <v>0</v>
      </c>
      <c r="N5" s="36">
        <v>0</v>
      </c>
      <c r="O5" s="36">
        <v>100</v>
      </c>
      <c r="P5" s="36">
        <v>0</v>
      </c>
      <c r="Q5" s="164">
        <v>0</v>
      </c>
      <c r="R5" s="167">
        <f>VLOOKUP(A5,'Forplejning 2008'!A:C,3,FALSE)</f>
        <v>0</v>
      </c>
      <c r="S5" s="167">
        <f>SUM(E5:I5)</f>
        <v>19</v>
      </c>
      <c r="T5">
        <f>SUM(M5:Q5)</f>
        <v>100</v>
      </c>
      <c r="U5">
        <f>S5+T5</f>
        <v>119</v>
      </c>
      <c r="V5">
        <f>J5</f>
        <v>0</v>
      </c>
      <c r="W5">
        <f>K5+L5</f>
        <v>0</v>
      </c>
    </row>
    <row r="6" spans="1:23">
      <c r="A6" s="23">
        <v>35225</v>
      </c>
      <c r="B6" s="174" t="s">
        <v>4855</v>
      </c>
      <c r="C6" s="23" t="s">
        <v>2250</v>
      </c>
      <c r="D6" s="23" t="s">
        <v>2130</v>
      </c>
      <c r="E6" s="35">
        <v>5</v>
      </c>
      <c r="F6" s="36">
        <v>5</v>
      </c>
      <c r="G6" s="36">
        <v>5</v>
      </c>
      <c r="H6" s="36">
        <v>5</v>
      </c>
      <c r="I6" s="36">
        <v>0</v>
      </c>
      <c r="J6" s="36">
        <v>5</v>
      </c>
      <c r="K6" s="36">
        <v>0</v>
      </c>
      <c r="L6" s="36">
        <v>0</v>
      </c>
      <c r="M6" s="36">
        <v>5</v>
      </c>
      <c r="N6" s="36">
        <v>0</v>
      </c>
      <c r="O6" s="36">
        <v>24</v>
      </c>
      <c r="P6" s="36">
        <v>0</v>
      </c>
      <c r="Q6" s="164">
        <v>36</v>
      </c>
      <c r="R6" s="167">
        <f>VLOOKUP(A6,'Forplejning 2008'!A:C,3,FALSE)</f>
        <v>295249</v>
      </c>
      <c r="S6">
        <f t="shared" ref="S6:S69" si="0">SUM(E6:I6)</f>
        <v>20</v>
      </c>
      <c r="T6">
        <f t="shared" ref="T6:T69" si="1">SUM(M6:Q6)</f>
        <v>65</v>
      </c>
      <c r="U6">
        <f t="shared" ref="U6:U69" si="2">S6+T6</f>
        <v>85</v>
      </c>
      <c r="V6">
        <f t="shared" ref="V6:V69" si="3">J6</f>
        <v>5</v>
      </c>
      <c r="W6">
        <f t="shared" ref="W6:W69" si="4">K6+L6</f>
        <v>0</v>
      </c>
    </row>
    <row r="7" spans="1:23">
      <c r="A7" s="23">
        <v>35226</v>
      </c>
      <c r="B7" s="174" t="s">
        <v>4855</v>
      </c>
      <c r="C7" s="23" t="s">
        <v>2249</v>
      </c>
      <c r="D7" s="23" t="s">
        <v>2027</v>
      </c>
      <c r="E7" s="35">
        <v>5</v>
      </c>
      <c r="F7" s="36">
        <v>5</v>
      </c>
      <c r="G7" s="36">
        <v>5</v>
      </c>
      <c r="H7" s="36">
        <v>5</v>
      </c>
      <c r="I7" s="36">
        <v>0</v>
      </c>
      <c r="J7" s="36">
        <v>0</v>
      </c>
      <c r="K7" s="36">
        <v>0</v>
      </c>
      <c r="L7" s="36">
        <v>0</v>
      </c>
      <c r="M7" s="36">
        <v>0</v>
      </c>
      <c r="N7" s="36">
        <v>0</v>
      </c>
      <c r="O7" s="36">
        <v>22</v>
      </c>
      <c r="P7" s="36">
        <v>0</v>
      </c>
      <c r="Q7" s="164">
        <v>0</v>
      </c>
      <c r="R7" s="167">
        <f>VLOOKUP(A7,'Forplejning 2008'!A:C,3,FALSE)</f>
        <v>69527.88</v>
      </c>
      <c r="S7">
        <v>0</v>
      </c>
      <c r="T7">
        <f t="shared" si="1"/>
        <v>22</v>
      </c>
      <c r="U7">
        <f t="shared" si="2"/>
        <v>22</v>
      </c>
      <c r="V7">
        <f t="shared" si="3"/>
        <v>0</v>
      </c>
      <c r="W7">
        <f t="shared" si="4"/>
        <v>0</v>
      </c>
    </row>
    <row r="8" spans="1:23">
      <c r="A8" s="23">
        <v>35227</v>
      </c>
      <c r="B8" s="174" t="s">
        <v>4855</v>
      </c>
      <c r="C8" s="23" t="s">
        <v>2249</v>
      </c>
      <c r="D8" s="23" t="s">
        <v>3166</v>
      </c>
      <c r="E8" s="35">
        <v>5</v>
      </c>
      <c r="F8" s="36">
        <v>5</v>
      </c>
      <c r="G8" s="36">
        <v>4</v>
      </c>
      <c r="H8" s="36">
        <v>5</v>
      </c>
      <c r="I8" s="36">
        <v>0</v>
      </c>
      <c r="J8" s="36">
        <v>0</v>
      </c>
      <c r="K8" s="36">
        <v>0</v>
      </c>
      <c r="L8" s="36">
        <v>0</v>
      </c>
      <c r="M8" s="36">
        <v>0</v>
      </c>
      <c r="N8" s="36">
        <v>0</v>
      </c>
      <c r="O8" s="36">
        <v>67</v>
      </c>
      <c r="P8" s="36">
        <v>0</v>
      </c>
      <c r="Q8" s="164">
        <v>0</v>
      </c>
      <c r="R8" s="167">
        <f>VLOOKUP(A8,'Forplejning 2008'!A:C,3,FALSE)</f>
        <v>196831.41</v>
      </c>
      <c r="S8" s="167">
        <f t="shared" si="0"/>
        <v>19</v>
      </c>
      <c r="T8">
        <f t="shared" si="1"/>
        <v>67</v>
      </c>
      <c r="U8">
        <f t="shared" si="2"/>
        <v>86</v>
      </c>
      <c r="V8">
        <f t="shared" si="3"/>
        <v>0</v>
      </c>
      <c r="W8">
        <f t="shared" si="4"/>
        <v>0</v>
      </c>
    </row>
    <row r="9" spans="1:23">
      <c r="A9" s="23">
        <v>35228</v>
      </c>
      <c r="B9" s="174" t="s">
        <v>4855</v>
      </c>
      <c r="C9" s="23" t="s">
        <v>2249</v>
      </c>
      <c r="D9" s="23" t="s">
        <v>2130</v>
      </c>
      <c r="E9" s="35">
        <v>5</v>
      </c>
      <c r="F9" s="36">
        <v>5</v>
      </c>
      <c r="G9" s="36">
        <v>5</v>
      </c>
      <c r="H9" s="36">
        <v>5</v>
      </c>
      <c r="I9" s="36">
        <v>0</v>
      </c>
      <c r="J9" s="36">
        <v>0</v>
      </c>
      <c r="K9" s="36">
        <v>0</v>
      </c>
      <c r="L9" s="36">
        <v>0</v>
      </c>
      <c r="M9" s="36">
        <v>0</v>
      </c>
      <c r="N9" s="36">
        <v>0</v>
      </c>
      <c r="O9" s="36">
        <v>44</v>
      </c>
      <c r="P9" s="36">
        <v>0</v>
      </c>
      <c r="Q9" s="164">
        <v>0</v>
      </c>
      <c r="R9" s="167">
        <f>VLOOKUP(A9,'Forplejning 2008'!A:C,3,FALSE)</f>
        <v>98275.66</v>
      </c>
      <c r="S9" s="167">
        <f t="shared" si="0"/>
        <v>20</v>
      </c>
      <c r="T9">
        <f t="shared" si="1"/>
        <v>44</v>
      </c>
      <c r="U9">
        <f t="shared" si="2"/>
        <v>64</v>
      </c>
      <c r="V9">
        <f t="shared" si="3"/>
        <v>0</v>
      </c>
      <c r="W9">
        <f t="shared" si="4"/>
        <v>0</v>
      </c>
    </row>
    <row r="10" spans="1:23">
      <c r="A10" s="23">
        <v>35229</v>
      </c>
      <c r="B10" s="174" t="s">
        <v>4855</v>
      </c>
      <c r="C10" s="23" t="s">
        <v>2249</v>
      </c>
      <c r="D10" s="23" t="s">
        <v>3436</v>
      </c>
      <c r="E10" s="35">
        <v>5</v>
      </c>
      <c r="F10" s="36">
        <v>5</v>
      </c>
      <c r="G10" s="36">
        <v>5</v>
      </c>
      <c r="H10" s="36">
        <v>5</v>
      </c>
      <c r="I10" s="36">
        <v>0</v>
      </c>
      <c r="J10" s="36">
        <v>0</v>
      </c>
      <c r="K10" s="36">
        <v>0</v>
      </c>
      <c r="L10" s="36">
        <v>0</v>
      </c>
      <c r="M10" s="36">
        <v>0</v>
      </c>
      <c r="N10" s="36">
        <v>0</v>
      </c>
      <c r="O10" s="36">
        <v>60</v>
      </c>
      <c r="P10" s="36">
        <v>0</v>
      </c>
      <c r="Q10" s="164">
        <v>0</v>
      </c>
      <c r="R10" s="167">
        <f>VLOOKUP(A10,'Forplejning 2008'!A:C,3,FALSE)</f>
        <v>200246.26</v>
      </c>
      <c r="S10" s="167">
        <f t="shared" si="0"/>
        <v>20</v>
      </c>
      <c r="T10">
        <f t="shared" si="1"/>
        <v>60</v>
      </c>
      <c r="U10">
        <f t="shared" si="2"/>
        <v>80</v>
      </c>
      <c r="V10">
        <f t="shared" si="3"/>
        <v>0</v>
      </c>
      <c r="W10">
        <f t="shared" si="4"/>
        <v>0</v>
      </c>
    </row>
    <row r="11" spans="1:23">
      <c r="A11" s="23">
        <v>35235</v>
      </c>
      <c r="B11" s="174" t="s">
        <v>4855</v>
      </c>
      <c r="C11" s="23" t="s">
        <v>2249</v>
      </c>
      <c r="D11" s="23" t="s">
        <v>4287</v>
      </c>
      <c r="E11" s="35">
        <v>5</v>
      </c>
      <c r="F11" s="36">
        <v>5</v>
      </c>
      <c r="G11" s="36">
        <v>4</v>
      </c>
      <c r="H11" s="36">
        <v>5</v>
      </c>
      <c r="I11" s="36">
        <v>0</v>
      </c>
      <c r="J11" s="36">
        <v>0</v>
      </c>
      <c r="K11" s="36">
        <v>0</v>
      </c>
      <c r="L11" s="36">
        <v>0</v>
      </c>
      <c r="M11" s="36">
        <v>0</v>
      </c>
      <c r="N11" s="36">
        <v>0</v>
      </c>
      <c r="O11" s="36">
        <v>84</v>
      </c>
      <c r="P11" s="36">
        <v>0</v>
      </c>
      <c r="Q11" s="164">
        <v>0</v>
      </c>
      <c r="R11" s="167">
        <f>VLOOKUP(A11,'Forplejning 2008'!A:C,3,FALSE)</f>
        <v>236842.65</v>
      </c>
      <c r="S11" s="167">
        <f t="shared" si="0"/>
        <v>19</v>
      </c>
      <c r="T11">
        <f t="shared" si="1"/>
        <v>84</v>
      </c>
      <c r="U11">
        <f t="shared" si="2"/>
        <v>103</v>
      </c>
      <c r="V11">
        <f t="shared" si="3"/>
        <v>0</v>
      </c>
      <c r="W11">
        <f t="shared" si="4"/>
        <v>0</v>
      </c>
    </row>
    <row r="12" spans="1:23">
      <c r="A12" s="23">
        <v>35236</v>
      </c>
      <c r="B12" s="174" t="s">
        <v>4855</v>
      </c>
      <c r="C12" s="23" t="s">
        <v>2250</v>
      </c>
      <c r="D12" s="23" t="s">
        <v>4617</v>
      </c>
      <c r="E12" s="35">
        <v>5</v>
      </c>
      <c r="F12" s="36">
        <v>5</v>
      </c>
      <c r="G12" s="36">
        <v>5</v>
      </c>
      <c r="H12" s="36">
        <v>5</v>
      </c>
      <c r="I12" s="36">
        <v>0</v>
      </c>
      <c r="J12" s="36">
        <v>5</v>
      </c>
      <c r="K12" s="36">
        <v>0</v>
      </c>
      <c r="L12" s="36">
        <v>0</v>
      </c>
      <c r="M12" s="36">
        <v>5</v>
      </c>
      <c r="N12" s="36">
        <v>0</v>
      </c>
      <c r="O12" s="36">
        <v>38</v>
      </c>
      <c r="P12" s="36">
        <v>0</v>
      </c>
      <c r="Q12" s="164">
        <v>60</v>
      </c>
      <c r="R12" s="167">
        <f>VLOOKUP(A12,'Forplejning 2008'!A:C,3,FALSE)</f>
        <v>194474.78</v>
      </c>
      <c r="S12" s="167">
        <f t="shared" si="0"/>
        <v>20</v>
      </c>
      <c r="T12">
        <f t="shared" si="1"/>
        <v>103</v>
      </c>
      <c r="U12">
        <f t="shared" si="2"/>
        <v>123</v>
      </c>
      <c r="V12">
        <f t="shared" si="3"/>
        <v>5</v>
      </c>
      <c r="W12">
        <f t="shared" si="4"/>
        <v>0</v>
      </c>
    </row>
    <row r="13" spans="1:23">
      <c r="A13" s="23">
        <v>35242</v>
      </c>
      <c r="B13" s="174" t="s">
        <v>4855</v>
      </c>
      <c r="C13" s="23" t="s">
        <v>2249</v>
      </c>
      <c r="D13" s="23" t="s">
        <v>3436</v>
      </c>
      <c r="E13" s="35">
        <v>5</v>
      </c>
      <c r="F13" s="36">
        <v>5</v>
      </c>
      <c r="G13" s="36">
        <v>4</v>
      </c>
      <c r="H13" s="36">
        <v>5</v>
      </c>
      <c r="I13" s="36">
        <v>0</v>
      </c>
      <c r="J13" s="36">
        <v>0</v>
      </c>
      <c r="K13" s="36">
        <v>0</v>
      </c>
      <c r="L13" s="36">
        <v>0</v>
      </c>
      <c r="M13" s="36">
        <v>0</v>
      </c>
      <c r="N13" s="36">
        <v>0</v>
      </c>
      <c r="O13" s="36">
        <v>44</v>
      </c>
      <c r="P13" s="36">
        <v>0</v>
      </c>
      <c r="Q13" s="164">
        <v>0</v>
      </c>
      <c r="R13" s="167">
        <f>VLOOKUP(A13,'Forplejning 2008'!A:C,3,FALSE)</f>
        <v>140876.87</v>
      </c>
      <c r="S13" s="167">
        <f t="shared" si="0"/>
        <v>19</v>
      </c>
      <c r="T13">
        <f t="shared" si="1"/>
        <v>44</v>
      </c>
      <c r="U13">
        <f t="shared" si="2"/>
        <v>63</v>
      </c>
      <c r="V13">
        <f t="shared" si="3"/>
        <v>0</v>
      </c>
      <c r="W13">
        <f t="shared" si="4"/>
        <v>0</v>
      </c>
    </row>
    <row r="14" spans="1:23">
      <c r="A14" s="23">
        <v>35245</v>
      </c>
      <c r="B14" s="174" t="s">
        <v>4855</v>
      </c>
      <c r="C14" s="23" t="s">
        <v>2249</v>
      </c>
      <c r="D14" s="23" t="s">
        <v>4287</v>
      </c>
      <c r="E14" s="35">
        <v>5</v>
      </c>
      <c r="F14" s="36">
        <v>5</v>
      </c>
      <c r="G14" s="36">
        <v>4</v>
      </c>
      <c r="H14" s="36">
        <v>5</v>
      </c>
      <c r="I14" s="36">
        <v>0</v>
      </c>
      <c r="J14" s="36">
        <v>0</v>
      </c>
      <c r="K14" s="36">
        <v>0</v>
      </c>
      <c r="L14" s="36">
        <v>0</v>
      </c>
      <c r="M14" s="36">
        <v>0</v>
      </c>
      <c r="N14" s="36">
        <v>0</v>
      </c>
      <c r="O14" s="36">
        <v>23</v>
      </c>
      <c r="P14" s="36">
        <v>0</v>
      </c>
      <c r="Q14" s="164">
        <v>0</v>
      </c>
      <c r="R14" s="167">
        <f>VLOOKUP(A14,'Forplejning 2008'!A:C,3,FALSE)</f>
        <v>77731.19</v>
      </c>
      <c r="S14" s="167">
        <f t="shared" si="0"/>
        <v>19</v>
      </c>
      <c r="T14">
        <f t="shared" si="1"/>
        <v>23</v>
      </c>
      <c r="U14">
        <f t="shared" si="2"/>
        <v>42</v>
      </c>
      <c r="V14">
        <f t="shared" si="3"/>
        <v>0</v>
      </c>
      <c r="W14">
        <f t="shared" si="4"/>
        <v>0</v>
      </c>
    </row>
    <row r="15" spans="1:23">
      <c r="A15" s="23">
        <v>35246</v>
      </c>
      <c r="B15" s="174" t="s">
        <v>4855</v>
      </c>
      <c r="C15" s="23" t="s">
        <v>2250</v>
      </c>
      <c r="D15" s="23" t="s">
        <v>2130</v>
      </c>
      <c r="E15" s="35">
        <v>0</v>
      </c>
      <c r="F15" s="36">
        <v>5</v>
      </c>
      <c r="G15" s="36">
        <v>3</v>
      </c>
      <c r="H15" s="36">
        <v>5</v>
      </c>
      <c r="I15" s="36">
        <v>0</v>
      </c>
      <c r="J15" s="36">
        <v>0</v>
      </c>
      <c r="K15" s="36">
        <v>0</v>
      </c>
      <c r="L15" s="36">
        <v>0</v>
      </c>
      <c r="M15" s="36">
        <v>0</v>
      </c>
      <c r="N15" s="36">
        <v>0</v>
      </c>
      <c r="O15" s="36">
        <v>47</v>
      </c>
      <c r="P15" s="36">
        <v>0</v>
      </c>
      <c r="Q15" s="164">
        <v>79</v>
      </c>
      <c r="R15" s="167">
        <f>VLOOKUP(A15,'Forplejning 2008'!A:C,3,FALSE)</f>
        <v>115370.26</v>
      </c>
      <c r="S15" s="167">
        <f t="shared" si="0"/>
        <v>13</v>
      </c>
      <c r="T15">
        <f t="shared" si="1"/>
        <v>126</v>
      </c>
      <c r="U15">
        <f t="shared" si="2"/>
        <v>139</v>
      </c>
      <c r="V15">
        <f t="shared" si="3"/>
        <v>0</v>
      </c>
      <c r="W15">
        <f t="shared" si="4"/>
        <v>0</v>
      </c>
    </row>
    <row r="16" spans="1:23">
      <c r="A16" s="23">
        <v>35248</v>
      </c>
      <c r="B16" s="174" t="s">
        <v>4855</v>
      </c>
      <c r="C16" s="23" t="s">
        <v>2249</v>
      </c>
      <c r="D16" s="23" t="s">
        <v>3166</v>
      </c>
      <c r="E16" s="35">
        <v>5</v>
      </c>
      <c r="F16" s="36">
        <v>5</v>
      </c>
      <c r="G16" s="36">
        <v>3</v>
      </c>
      <c r="H16" s="36">
        <v>5</v>
      </c>
      <c r="I16" s="36">
        <v>0</v>
      </c>
      <c r="J16" s="36">
        <v>0</v>
      </c>
      <c r="K16" s="36">
        <v>0</v>
      </c>
      <c r="L16" s="36">
        <v>0</v>
      </c>
      <c r="M16" s="36">
        <v>0</v>
      </c>
      <c r="N16" s="36">
        <v>0</v>
      </c>
      <c r="O16" s="36">
        <v>44</v>
      </c>
      <c r="P16" s="36">
        <v>0</v>
      </c>
      <c r="Q16" s="164">
        <v>0</v>
      </c>
      <c r="R16" s="167">
        <f>VLOOKUP(A16,'Forplejning 2008'!A:C,3,FALSE)</f>
        <v>98809.35</v>
      </c>
      <c r="S16" s="167">
        <f t="shared" si="0"/>
        <v>18</v>
      </c>
      <c r="T16">
        <f t="shared" si="1"/>
        <v>44</v>
      </c>
      <c r="U16">
        <f t="shared" si="2"/>
        <v>62</v>
      </c>
      <c r="V16">
        <f t="shared" si="3"/>
        <v>0</v>
      </c>
      <c r="W16">
        <f t="shared" si="4"/>
        <v>0</v>
      </c>
    </row>
    <row r="17" spans="1:23">
      <c r="A17" s="23">
        <v>35249</v>
      </c>
      <c r="B17" s="174" t="s">
        <v>4855</v>
      </c>
      <c r="C17" s="23" t="s">
        <v>2249</v>
      </c>
      <c r="D17" s="23" t="s">
        <v>4617</v>
      </c>
      <c r="E17" s="35">
        <v>0</v>
      </c>
      <c r="F17" s="36">
        <v>5</v>
      </c>
      <c r="G17" s="36">
        <v>5</v>
      </c>
      <c r="H17" s="36">
        <v>5</v>
      </c>
      <c r="I17" s="36">
        <v>0</v>
      </c>
      <c r="J17" s="36">
        <v>0</v>
      </c>
      <c r="K17" s="36">
        <v>0</v>
      </c>
      <c r="L17" s="36">
        <v>0</v>
      </c>
      <c r="M17" s="36">
        <v>0</v>
      </c>
      <c r="N17" s="36">
        <v>0</v>
      </c>
      <c r="O17" s="36">
        <v>32</v>
      </c>
      <c r="P17" s="36">
        <v>0</v>
      </c>
      <c r="Q17" s="164">
        <v>0</v>
      </c>
      <c r="R17" s="167">
        <f>VLOOKUP(A17,'Forplejning 2008'!A:C,3,FALSE)</f>
        <v>101712.98</v>
      </c>
      <c r="S17" s="167">
        <f t="shared" si="0"/>
        <v>15</v>
      </c>
      <c r="T17">
        <f t="shared" si="1"/>
        <v>32</v>
      </c>
      <c r="U17">
        <f t="shared" si="2"/>
        <v>47</v>
      </c>
      <c r="V17">
        <f t="shared" si="3"/>
        <v>0</v>
      </c>
      <c r="W17">
        <f t="shared" si="4"/>
        <v>0</v>
      </c>
    </row>
    <row r="18" spans="1:23">
      <c r="A18" s="23">
        <v>35250</v>
      </c>
      <c r="B18" s="174" t="s">
        <v>4855</v>
      </c>
      <c r="C18" s="23" t="s">
        <v>2250</v>
      </c>
      <c r="D18" s="23" t="s">
        <v>4617</v>
      </c>
      <c r="E18" s="35">
        <v>5</v>
      </c>
      <c r="F18" s="36">
        <v>5</v>
      </c>
      <c r="G18" s="36">
        <v>5</v>
      </c>
      <c r="H18" s="36">
        <v>5</v>
      </c>
      <c r="I18" s="36">
        <v>0</v>
      </c>
      <c r="J18" s="36">
        <v>5</v>
      </c>
      <c r="K18" s="36">
        <v>0</v>
      </c>
      <c r="L18" s="36">
        <v>0</v>
      </c>
      <c r="M18" s="36">
        <v>5</v>
      </c>
      <c r="N18" s="36">
        <v>0</v>
      </c>
      <c r="O18" s="36">
        <v>24</v>
      </c>
      <c r="P18" s="36">
        <v>0</v>
      </c>
      <c r="Q18" s="164">
        <v>20</v>
      </c>
      <c r="R18" s="167">
        <f>VLOOKUP(A18,'Forplejning 2008'!A:C,3,FALSE)</f>
        <v>76687.5</v>
      </c>
      <c r="S18" s="167">
        <f t="shared" si="0"/>
        <v>20</v>
      </c>
      <c r="T18">
        <f t="shared" si="1"/>
        <v>49</v>
      </c>
      <c r="U18">
        <f t="shared" si="2"/>
        <v>69</v>
      </c>
      <c r="V18">
        <f t="shared" si="3"/>
        <v>5</v>
      </c>
      <c r="W18">
        <f t="shared" si="4"/>
        <v>0</v>
      </c>
    </row>
    <row r="19" spans="1:23">
      <c r="A19" s="23">
        <v>35253</v>
      </c>
      <c r="B19" s="174" t="s">
        <v>4855</v>
      </c>
      <c r="C19" s="23" t="s">
        <v>2249</v>
      </c>
      <c r="D19" s="23" t="s">
        <v>3436</v>
      </c>
      <c r="E19" s="35">
        <v>5</v>
      </c>
      <c r="F19" s="36">
        <v>5</v>
      </c>
      <c r="G19" s="36">
        <v>5</v>
      </c>
      <c r="H19" s="36">
        <v>5</v>
      </c>
      <c r="I19" s="36">
        <v>0</v>
      </c>
      <c r="J19" s="36">
        <v>0</v>
      </c>
      <c r="K19" s="36">
        <v>0</v>
      </c>
      <c r="L19" s="36">
        <v>0</v>
      </c>
      <c r="M19" s="36">
        <v>0</v>
      </c>
      <c r="N19" s="36">
        <v>0</v>
      </c>
      <c r="O19" s="36">
        <v>44</v>
      </c>
      <c r="P19" s="36">
        <v>0</v>
      </c>
      <c r="Q19" s="164">
        <v>0</v>
      </c>
      <c r="R19" s="167">
        <f>VLOOKUP(A19,'Forplejning 2008'!A:C,3,FALSE)</f>
        <v>140425.06</v>
      </c>
      <c r="S19" s="167">
        <f t="shared" si="0"/>
        <v>20</v>
      </c>
      <c r="T19">
        <f t="shared" si="1"/>
        <v>44</v>
      </c>
      <c r="U19">
        <f t="shared" si="2"/>
        <v>64</v>
      </c>
      <c r="V19">
        <f t="shared" si="3"/>
        <v>0</v>
      </c>
      <c r="W19">
        <f t="shared" si="4"/>
        <v>0</v>
      </c>
    </row>
    <row r="20" spans="1:23">
      <c r="A20" s="23">
        <v>35255</v>
      </c>
      <c r="B20" s="174" t="s">
        <v>4855</v>
      </c>
      <c r="C20" s="23" t="s">
        <v>2249</v>
      </c>
      <c r="D20" s="23" t="s">
        <v>4287</v>
      </c>
      <c r="E20" s="35">
        <v>5</v>
      </c>
      <c r="F20" s="36">
        <v>5</v>
      </c>
      <c r="G20" s="36">
        <v>5</v>
      </c>
      <c r="H20" s="36">
        <v>5</v>
      </c>
      <c r="I20" s="36">
        <v>0</v>
      </c>
      <c r="J20" s="36">
        <v>0</v>
      </c>
      <c r="K20" s="36">
        <v>0</v>
      </c>
      <c r="L20" s="36">
        <v>0</v>
      </c>
      <c r="M20" s="36">
        <v>0</v>
      </c>
      <c r="N20" s="36">
        <v>0</v>
      </c>
      <c r="O20" s="36">
        <v>24</v>
      </c>
      <c r="P20" s="36">
        <v>0</v>
      </c>
      <c r="Q20" s="164">
        <v>0</v>
      </c>
      <c r="R20" s="167">
        <f>VLOOKUP(A20,'Forplejning 2008'!A:C,3,FALSE)</f>
        <v>95293.19</v>
      </c>
      <c r="S20" s="167">
        <f t="shared" si="0"/>
        <v>20</v>
      </c>
      <c r="T20">
        <f t="shared" si="1"/>
        <v>24</v>
      </c>
      <c r="U20">
        <f t="shared" si="2"/>
        <v>44</v>
      </c>
      <c r="V20">
        <f t="shared" si="3"/>
        <v>0</v>
      </c>
      <c r="W20">
        <f t="shared" si="4"/>
        <v>0</v>
      </c>
    </row>
    <row r="21" spans="1:23">
      <c r="A21" s="23">
        <v>35256</v>
      </c>
      <c r="B21" s="174" t="s">
        <v>4855</v>
      </c>
      <c r="C21" s="23" t="s">
        <v>2249</v>
      </c>
      <c r="D21" s="23" t="s">
        <v>4287</v>
      </c>
      <c r="E21" s="35">
        <v>5</v>
      </c>
      <c r="F21" s="36">
        <v>5</v>
      </c>
      <c r="G21" s="36">
        <v>5</v>
      </c>
      <c r="H21" s="36">
        <v>5</v>
      </c>
      <c r="I21" s="36">
        <v>0</v>
      </c>
      <c r="J21" s="36">
        <v>0</v>
      </c>
      <c r="K21" s="36">
        <v>0</v>
      </c>
      <c r="L21" s="36">
        <v>0</v>
      </c>
      <c r="M21" s="36">
        <v>0</v>
      </c>
      <c r="N21" s="36">
        <v>0</v>
      </c>
      <c r="O21" s="36">
        <v>24</v>
      </c>
      <c r="P21" s="36">
        <v>0</v>
      </c>
      <c r="Q21" s="164">
        <v>0</v>
      </c>
      <c r="R21" s="167">
        <f>VLOOKUP(A21,'Forplejning 2008'!A:C,3,FALSE)</f>
        <v>69008.37</v>
      </c>
      <c r="S21" s="167">
        <f t="shared" si="0"/>
        <v>20</v>
      </c>
      <c r="T21">
        <f t="shared" si="1"/>
        <v>24</v>
      </c>
      <c r="U21">
        <f t="shared" si="2"/>
        <v>44</v>
      </c>
      <c r="V21">
        <f t="shared" si="3"/>
        <v>0</v>
      </c>
      <c r="W21">
        <f t="shared" si="4"/>
        <v>0</v>
      </c>
    </row>
    <row r="22" spans="1:23">
      <c r="A22" s="23">
        <v>35257</v>
      </c>
      <c r="B22" s="174">
        <v>0</v>
      </c>
      <c r="C22" s="23" t="s">
        <v>2249</v>
      </c>
      <c r="D22" s="23" t="s">
        <v>4617</v>
      </c>
      <c r="E22" s="35">
        <v>0</v>
      </c>
      <c r="F22" s="36">
        <v>0</v>
      </c>
      <c r="G22" s="36">
        <v>0</v>
      </c>
      <c r="H22" s="36">
        <v>0</v>
      </c>
      <c r="I22" s="36">
        <v>0</v>
      </c>
      <c r="J22" s="36">
        <v>0</v>
      </c>
      <c r="K22" s="36">
        <v>0</v>
      </c>
      <c r="L22" s="36">
        <v>0</v>
      </c>
      <c r="M22" s="36">
        <v>0</v>
      </c>
      <c r="N22" s="36">
        <v>0</v>
      </c>
      <c r="O22" s="36">
        <v>46</v>
      </c>
      <c r="P22" s="36">
        <v>0</v>
      </c>
      <c r="Q22" s="164">
        <v>0</v>
      </c>
      <c r="R22" s="167">
        <f>VLOOKUP(A22,'Forplejning 2008'!A:C,3,FALSE)</f>
        <v>160305.19</v>
      </c>
      <c r="S22" s="167">
        <f t="shared" si="0"/>
        <v>0</v>
      </c>
      <c r="T22">
        <f t="shared" si="1"/>
        <v>46</v>
      </c>
      <c r="U22">
        <f t="shared" si="2"/>
        <v>46</v>
      </c>
      <c r="V22">
        <f t="shared" si="3"/>
        <v>0</v>
      </c>
      <c r="W22">
        <f t="shared" si="4"/>
        <v>0</v>
      </c>
    </row>
    <row r="23" spans="1:23">
      <c r="A23" s="23">
        <v>35258</v>
      </c>
      <c r="B23" s="174" t="s">
        <v>4855</v>
      </c>
      <c r="C23" s="23" t="s">
        <v>2249</v>
      </c>
      <c r="D23" s="23" t="s">
        <v>4617</v>
      </c>
      <c r="E23" s="35">
        <v>5</v>
      </c>
      <c r="F23" s="36">
        <v>5</v>
      </c>
      <c r="G23" s="36">
        <v>4</v>
      </c>
      <c r="H23" s="36">
        <v>5</v>
      </c>
      <c r="I23" s="36">
        <v>0</v>
      </c>
      <c r="J23" s="36">
        <v>0</v>
      </c>
      <c r="K23" s="36">
        <v>0</v>
      </c>
      <c r="L23" s="36">
        <v>0</v>
      </c>
      <c r="M23" s="36">
        <v>0</v>
      </c>
      <c r="N23" s="36">
        <v>0</v>
      </c>
      <c r="O23" s="36">
        <v>43</v>
      </c>
      <c r="P23" s="36">
        <v>0</v>
      </c>
      <c r="Q23" s="164">
        <v>0</v>
      </c>
      <c r="R23" s="167">
        <f>VLOOKUP(A23,'Forplejning 2008'!A:C,3,FALSE)</f>
        <v>154540.70000000001</v>
      </c>
      <c r="S23" s="167">
        <f t="shared" si="0"/>
        <v>19</v>
      </c>
      <c r="T23">
        <f t="shared" si="1"/>
        <v>43</v>
      </c>
      <c r="U23">
        <f t="shared" si="2"/>
        <v>62</v>
      </c>
      <c r="V23">
        <f t="shared" si="3"/>
        <v>0</v>
      </c>
      <c r="W23">
        <f t="shared" si="4"/>
        <v>0</v>
      </c>
    </row>
    <row r="24" spans="1:23">
      <c r="A24" s="23">
        <v>35259</v>
      </c>
      <c r="B24" s="174" t="s">
        <v>4855</v>
      </c>
      <c r="C24" s="23" t="s">
        <v>2249</v>
      </c>
      <c r="D24" s="23" t="s">
        <v>3166</v>
      </c>
      <c r="E24" s="35">
        <v>5</v>
      </c>
      <c r="F24" s="36">
        <v>5</v>
      </c>
      <c r="G24" s="36">
        <v>0</v>
      </c>
      <c r="H24" s="36">
        <v>5</v>
      </c>
      <c r="I24" s="36">
        <v>0</v>
      </c>
      <c r="J24" s="36">
        <v>0</v>
      </c>
      <c r="K24" s="36">
        <v>0</v>
      </c>
      <c r="L24" s="36">
        <v>0</v>
      </c>
      <c r="M24" s="36">
        <v>0</v>
      </c>
      <c r="N24" s="36">
        <v>0</v>
      </c>
      <c r="O24" s="36">
        <v>64</v>
      </c>
      <c r="P24" s="36">
        <v>0</v>
      </c>
      <c r="Q24" s="164">
        <v>0</v>
      </c>
      <c r="R24" s="167">
        <f>VLOOKUP(A24,'Forplejning 2008'!A:C,3,FALSE)</f>
        <v>79325.75</v>
      </c>
      <c r="S24" s="167">
        <f t="shared" si="0"/>
        <v>15</v>
      </c>
      <c r="T24">
        <f t="shared" si="1"/>
        <v>64</v>
      </c>
      <c r="U24">
        <f t="shared" si="2"/>
        <v>79</v>
      </c>
      <c r="V24">
        <f t="shared" si="3"/>
        <v>0</v>
      </c>
      <c r="W24">
        <f t="shared" si="4"/>
        <v>0</v>
      </c>
    </row>
    <row r="25" spans="1:23">
      <c r="A25" s="23">
        <v>35260</v>
      </c>
      <c r="B25" s="174" t="s">
        <v>4855</v>
      </c>
      <c r="C25" s="23" t="s">
        <v>2249</v>
      </c>
      <c r="D25" s="23" t="s">
        <v>3436</v>
      </c>
      <c r="E25" s="35">
        <v>5</v>
      </c>
      <c r="F25" s="36">
        <v>5</v>
      </c>
      <c r="G25" s="36">
        <v>5</v>
      </c>
      <c r="H25" s="36">
        <v>5</v>
      </c>
      <c r="I25" s="36">
        <v>0</v>
      </c>
      <c r="J25" s="36">
        <v>0</v>
      </c>
      <c r="K25" s="36">
        <v>0</v>
      </c>
      <c r="L25" s="36">
        <v>0</v>
      </c>
      <c r="M25" s="36">
        <v>0</v>
      </c>
      <c r="N25" s="36">
        <v>0</v>
      </c>
      <c r="O25" s="36">
        <v>28</v>
      </c>
      <c r="P25" s="36">
        <v>0</v>
      </c>
      <c r="Q25" s="164">
        <v>0</v>
      </c>
      <c r="R25" s="167">
        <f>VLOOKUP(A25,'Forplejning 2008'!A:C,3,FALSE)</f>
        <v>82461.75</v>
      </c>
      <c r="S25" s="167">
        <f t="shared" si="0"/>
        <v>20</v>
      </c>
      <c r="T25">
        <f t="shared" si="1"/>
        <v>28</v>
      </c>
      <c r="U25">
        <f t="shared" si="2"/>
        <v>48</v>
      </c>
      <c r="V25">
        <f t="shared" si="3"/>
        <v>0</v>
      </c>
      <c r="W25">
        <f t="shared" si="4"/>
        <v>0</v>
      </c>
    </row>
    <row r="26" spans="1:23">
      <c r="A26" s="23">
        <v>35262</v>
      </c>
      <c r="B26" s="174" t="s">
        <v>4855</v>
      </c>
      <c r="C26" s="23" t="s">
        <v>2249</v>
      </c>
      <c r="D26" s="23" t="s">
        <v>4617</v>
      </c>
      <c r="E26" s="35">
        <v>5</v>
      </c>
      <c r="F26" s="36">
        <v>5</v>
      </c>
      <c r="G26" s="36">
        <v>5</v>
      </c>
      <c r="H26" s="36">
        <v>5</v>
      </c>
      <c r="I26" s="36">
        <v>0</v>
      </c>
      <c r="J26" s="36">
        <v>0</v>
      </c>
      <c r="K26" s="36">
        <v>0</v>
      </c>
      <c r="L26" s="36">
        <v>0</v>
      </c>
      <c r="M26" s="36">
        <v>0</v>
      </c>
      <c r="N26" s="36">
        <v>0</v>
      </c>
      <c r="O26" s="36">
        <v>89</v>
      </c>
      <c r="P26" s="36">
        <v>0</v>
      </c>
      <c r="Q26" s="164">
        <v>0</v>
      </c>
      <c r="R26" s="167">
        <f>VLOOKUP(A26,'Forplejning 2008'!A:C,3,FALSE)</f>
        <v>215013.19</v>
      </c>
      <c r="S26" s="167">
        <f t="shared" si="0"/>
        <v>20</v>
      </c>
      <c r="T26">
        <f t="shared" si="1"/>
        <v>89</v>
      </c>
      <c r="U26">
        <f t="shared" si="2"/>
        <v>109</v>
      </c>
      <c r="V26">
        <f t="shared" si="3"/>
        <v>0</v>
      </c>
      <c r="W26">
        <f t="shared" si="4"/>
        <v>0</v>
      </c>
    </row>
    <row r="27" spans="1:23">
      <c r="A27" s="23">
        <v>35263</v>
      </c>
      <c r="B27" s="174" t="s">
        <v>4855</v>
      </c>
      <c r="C27" s="23" t="s">
        <v>2249</v>
      </c>
      <c r="D27" s="23" t="s">
        <v>3583</v>
      </c>
      <c r="E27" s="35">
        <v>0</v>
      </c>
      <c r="F27" s="36">
        <v>5</v>
      </c>
      <c r="G27" s="36">
        <v>5</v>
      </c>
      <c r="H27" s="36">
        <v>0</v>
      </c>
      <c r="I27" s="36">
        <v>0</v>
      </c>
      <c r="J27" s="36">
        <v>0</v>
      </c>
      <c r="K27" s="36">
        <v>0</v>
      </c>
      <c r="L27" s="36">
        <v>0</v>
      </c>
      <c r="M27" s="36">
        <v>0</v>
      </c>
      <c r="N27" s="36">
        <v>0</v>
      </c>
      <c r="O27" s="36">
        <v>78</v>
      </c>
      <c r="P27" s="36">
        <v>0</v>
      </c>
      <c r="Q27" s="164">
        <v>0</v>
      </c>
      <c r="R27" s="167">
        <f>VLOOKUP(A27,'Forplejning 2008'!A:C,3,FALSE)</f>
        <v>163887.31</v>
      </c>
      <c r="S27" s="167">
        <f t="shared" si="0"/>
        <v>10</v>
      </c>
      <c r="T27">
        <f t="shared" si="1"/>
        <v>78</v>
      </c>
      <c r="U27">
        <f t="shared" si="2"/>
        <v>88</v>
      </c>
      <c r="V27">
        <f t="shared" si="3"/>
        <v>0</v>
      </c>
      <c r="W27">
        <f t="shared" si="4"/>
        <v>0</v>
      </c>
    </row>
    <row r="28" spans="1:23">
      <c r="A28" s="23">
        <v>35264</v>
      </c>
      <c r="B28" s="174" t="s">
        <v>4855</v>
      </c>
      <c r="C28" s="23" t="s">
        <v>2249</v>
      </c>
      <c r="D28" s="23" t="s">
        <v>3436</v>
      </c>
      <c r="E28" s="35">
        <v>5</v>
      </c>
      <c r="F28" s="36">
        <v>5</v>
      </c>
      <c r="G28" s="36">
        <v>5</v>
      </c>
      <c r="H28" s="36">
        <v>5</v>
      </c>
      <c r="I28" s="36">
        <v>0</v>
      </c>
      <c r="J28" s="36">
        <v>0</v>
      </c>
      <c r="K28" s="36">
        <v>0</v>
      </c>
      <c r="L28" s="36">
        <v>0</v>
      </c>
      <c r="M28" s="36">
        <v>0</v>
      </c>
      <c r="N28" s="36">
        <v>0</v>
      </c>
      <c r="O28" s="36">
        <v>23</v>
      </c>
      <c r="P28" s="36">
        <v>0</v>
      </c>
      <c r="Q28" s="164">
        <v>0</v>
      </c>
      <c r="R28" s="167">
        <f>VLOOKUP(A28,'Forplejning 2008'!A:C,3,FALSE)</f>
        <v>65788.08</v>
      </c>
      <c r="S28" s="167">
        <f t="shared" si="0"/>
        <v>20</v>
      </c>
      <c r="T28">
        <f t="shared" si="1"/>
        <v>23</v>
      </c>
      <c r="U28">
        <f t="shared" si="2"/>
        <v>43</v>
      </c>
      <c r="V28">
        <f t="shared" si="3"/>
        <v>0</v>
      </c>
      <c r="W28">
        <f t="shared" si="4"/>
        <v>0</v>
      </c>
    </row>
    <row r="29" spans="1:23">
      <c r="A29" s="23">
        <v>35266</v>
      </c>
      <c r="B29" s="174" t="s">
        <v>4855</v>
      </c>
      <c r="C29" s="23" t="s">
        <v>2249</v>
      </c>
      <c r="D29" s="23" t="s">
        <v>2939</v>
      </c>
      <c r="E29" s="35">
        <v>5</v>
      </c>
      <c r="F29" s="36">
        <v>5</v>
      </c>
      <c r="G29" s="36">
        <v>5</v>
      </c>
      <c r="H29" s="36">
        <v>5</v>
      </c>
      <c r="I29" s="36">
        <v>0</v>
      </c>
      <c r="J29" s="36">
        <v>0</v>
      </c>
      <c r="K29" s="36">
        <v>0</v>
      </c>
      <c r="L29" s="36">
        <v>0</v>
      </c>
      <c r="M29" s="36">
        <v>0</v>
      </c>
      <c r="N29" s="36">
        <v>0</v>
      </c>
      <c r="O29" s="36">
        <v>22</v>
      </c>
      <c r="P29" s="36">
        <v>0</v>
      </c>
      <c r="Q29" s="164">
        <v>0</v>
      </c>
      <c r="R29" s="167">
        <f>VLOOKUP(A29,'Forplejning 2008'!A:C,3,FALSE)</f>
        <v>63547.87</v>
      </c>
      <c r="S29" s="167">
        <f t="shared" si="0"/>
        <v>20</v>
      </c>
      <c r="T29">
        <f t="shared" si="1"/>
        <v>22</v>
      </c>
      <c r="U29">
        <f t="shared" si="2"/>
        <v>42</v>
      </c>
      <c r="V29">
        <f t="shared" si="3"/>
        <v>0</v>
      </c>
      <c r="W29">
        <f t="shared" si="4"/>
        <v>0</v>
      </c>
    </row>
    <row r="30" spans="1:23">
      <c r="A30" s="23">
        <v>35268</v>
      </c>
      <c r="B30" s="174" t="s">
        <v>4855</v>
      </c>
      <c r="C30" s="23" t="s">
        <v>2249</v>
      </c>
      <c r="D30" s="23" t="s">
        <v>3166</v>
      </c>
      <c r="E30" s="35">
        <v>5</v>
      </c>
      <c r="F30" s="36">
        <v>5</v>
      </c>
      <c r="G30" s="36">
        <v>5</v>
      </c>
      <c r="H30" s="36">
        <v>5</v>
      </c>
      <c r="I30" s="36">
        <v>0</v>
      </c>
      <c r="J30" s="36">
        <v>0</v>
      </c>
      <c r="K30" s="36">
        <v>0</v>
      </c>
      <c r="L30" s="36">
        <v>0</v>
      </c>
      <c r="M30" s="36">
        <v>0</v>
      </c>
      <c r="N30" s="36">
        <v>0</v>
      </c>
      <c r="O30" s="36">
        <v>53</v>
      </c>
      <c r="P30" s="36">
        <v>0</v>
      </c>
      <c r="Q30" s="164">
        <v>0</v>
      </c>
      <c r="R30" s="167">
        <f>VLOOKUP(A30,'Forplejning 2008'!A:C,3,FALSE)</f>
        <v>144070.38</v>
      </c>
      <c r="S30" s="167">
        <f t="shared" si="0"/>
        <v>20</v>
      </c>
      <c r="T30">
        <f t="shared" si="1"/>
        <v>53</v>
      </c>
      <c r="U30">
        <f t="shared" si="2"/>
        <v>73</v>
      </c>
      <c r="V30">
        <f t="shared" si="3"/>
        <v>0</v>
      </c>
      <c r="W30">
        <f t="shared" si="4"/>
        <v>0</v>
      </c>
    </row>
    <row r="31" spans="1:23">
      <c r="A31" s="23">
        <v>35269</v>
      </c>
      <c r="B31" s="174" t="s">
        <v>4855</v>
      </c>
      <c r="C31" s="23" t="s">
        <v>2250</v>
      </c>
      <c r="D31" s="23" t="s">
        <v>3436</v>
      </c>
      <c r="E31" s="35">
        <v>5</v>
      </c>
      <c r="F31" s="36">
        <v>5</v>
      </c>
      <c r="G31" s="36">
        <v>5</v>
      </c>
      <c r="H31" s="36">
        <v>5</v>
      </c>
      <c r="I31" s="36">
        <v>0</v>
      </c>
      <c r="J31" s="36">
        <v>5</v>
      </c>
      <c r="K31" s="36">
        <v>5</v>
      </c>
      <c r="L31" s="36">
        <v>0</v>
      </c>
      <c r="M31" s="36">
        <v>5</v>
      </c>
      <c r="N31" s="36">
        <v>0</v>
      </c>
      <c r="O31" s="36">
        <v>43</v>
      </c>
      <c r="P31" s="36">
        <v>0</v>
      </c>
      <c r="Q31" s="164">
        <v>60</v>
      </c>
      <c r="R31" s="167">
        <f>VLOOKUP(A31,'Forplejning 2008'!A:C,3,FALSE)</f>
        <v>253136.8</v>
      </c>
      <c r="S31" s="167">
        <f t="shared" si="0"/>
        <v>20</v>
      </c>
      <c r="T31">
        <f t="shared" si="1"/>
        <v>108</v>
      </c>
      <c r="U31">
        <f t="shared" si="2"/>
        <v>128</v>
      </c>
      <c r="V31">
        <f t="shared" si="3"/>
        <v>5</v>
      </c>
      <c r="W31">
        <f t="shared" si="4"/>
        <v>5</v>
      </c>
    </row>
    <row r="32" spans="1:23">
      <c r="A32" s="23">
        <v>35270</v>
      </c>
      <c r="B32" s="174" t="s">
        <v>4855</v>
      </c>
      <c r="C32" s="23" t="s">
        <v>2249</v>
      </c>
      <c r="D32" s="23" t="s">
        <v>4287</v>
      </c>
      <c r="E32" s="35">
        <v>0</v>
      </c>
      <c r="F32" s="36">
        <v>5</v>
      </c>
      <c r="G32" s="36">
        <v>4</v>
      </c>
      <c r="H32" s="36">
        <v>5</v>
      </c>
      <c r="I32" s="36">
        <v>0</v>
      </c>
      <c r="J32" s="36">
        <v>0</v>
      </c>
      <c r="K32" s="36">
        <v>0</v>
      </c>
      <c r="L32" s="36">
        <v>0</v>
      </c>
      <c r="M32" s="36">
        <v>0</v>
      </c>
      <c r="N32" s="36">
        <v>0</v>
      </c>
      <c r="O32" s="36">
        <v>25</v>
      </c>
      <c r="P32" s="36">
        <v>0</v>
      </c>
      <c r="Q32" s="164">
        <v>0</v>
      </c>
      <c r="R32" s="167">
        <f>VLOOKUP(A32,'Forplejning 2008'!A:C,3,FALSE)</f>
        <v>75813.58</v>
      </c>
      <c r="S32" s="167">
        <f t="shared" si="0"/>
        <v>14</v>
      </c>
      <c r="T32">
        <f t="shared" si="1"/>
        <v>25</v>
      </c>
      <c r="U32">
        <f t="shared" si="2"/>
        <v>39</v>
      </c>
      <c r="V32">
        <f t="shared" si="3"/>
        <v>0</v>
      </c>
      <c r="W32">
        <f t="shared" si="4"/>
        <v>0</v>
      </c>
    </row>
    <row r="33" spans="1:23">
      <c r="A33" s="23">
        <v>35274</v>
      </c>
      <c r="B33" s="174" t="s">
        <v>4855</v>
      </c>
      <c r="C33" s="23" t="s">
        <v>2249</v>
      </c>
      <c r="D33" s="23" t="s">
        <v>3436</v>
      </c>
      <c r="E33" s="35">
        <v>5</v>
      </c>
      <c r="F33" s="36">
        <v>0</v>
      </c>
      <c r="G33" s="36">
        <v>4</v>
      </c>
      <c r="H33" s="36">
        <v>5</v>
      </c>
      <c r="I33" s="36">
        <v>0</v>
      </c>
      <c r="J33" s="36">
        <v>0</v>
      </c>
      <c r="K33" s="36">
        <v>0</v>
      </c>
      <c r="L33" s="36">
        <v>0</v>
      </c>
      <c r="M33" s="36">
        <v>0</v>
      </c>
      <c r="N33" s="36">
        <v>0</v>
      </c>
      <c r="O33" s="36">
        <v>42</v>
      </c>
      <c r="P33" s="36">
        <v>0</v>
      </c>
      <c r="Q33" s="164">
        <v>0</v>
      </c>
      <c r="R33" s="167">
        <f>VLOOKUP(A33,'Forplejning 2008'!A:C,3,FALSE)</f>
        <v>162728.34</v>
      </c>
      <c r="S33" s="167">
        <f t="shared" si="0"/>
        <v>14</v>
      </c>
      <c r="T33">
        <f t="shared" si="1"/>
        <v>42</v>
      </c>
      <c r="U33">
        <f t="shared" si="2"/>
        <v>56</v>
      </c>
      <c r="V33">
        <f t="shared" si="3"/>
        <v>0</v>
      </c>
      <c r="W33">
        <f t="shared" si="4"/>
        <v>0</v>
      </c>
    </row>
    <row r="34" spans="1:23">
      <c r="A34" s="23">
        <v>35275</v>
      </c>
      <c r="B34" s="174" t="s">
        <v>4855</v>
      </c>
      <c r="C34" s="23" t="s">
        <v>2249</v>
      </c>
      <c r="D34" s="23" t="s">
        <v>2027</v>
      </c>
      <c r="E34" s="35">
        <v>5</v>
      </c>
      <c r="F34" s="36">
        <v>5</v>
      </c>
      <c r="G34" s="36">
        <v>5</v>
      </c>
      <c r="H34" s="36">
        <v>5</v>
      </c>
      <c r="I34" s="36">
        <v>0</v>
      </c>
      <c r="J34" s="36">
        <v>0</v>
      </c>
      <c r="K34" s="36">
        <v>0</v>
      </c>
      <c r="L34" s="36">
        <v>0</v>
      </c>
      <c r="M34" s="36">
        <v>0</v>
      </c>
      <c r="N34" s="36">
        <v>0</v>
      </c>
      <c r="O34" s="36">
        <v>33</v>
      </c>
      <c r="P34" s="36">
        <v>0</v>
      </c>
      <c r="Q34" s="164">
        <v>0</v>
      </c>
      <c r="R34" s="167">
        <f>VLOOKUP(A34,'Forplejning 2008'!A:C,3,FALSE)</f>
        <v>94842.51</v>
      </c>
      <c r="S34" s="167">
        <f t="shared" si="0"/>
        <v>20</v>
      </c>
      <c r="T34">
        <f t="shared" si="1"/>
        <v>33</v>
      </c>
      <c r="U34">
        <f t="shared" si="2"/>
        <v>53</v>
      </c>
      <c r="V34">
        <f t="shared" si="3"/>
        <v>0</v>
      </c>
      <c r="W34">
        <f t="shared" si="4"/>
        <v>0</v>
      </c>
    </row>
    <row r="35" spans="1:23">
      <c r="A35" s="23">
        <v>35276</v>
      </c>
      <c r="B35" s="174" t="s">
        <v>4855</v>
      </c>
      <c r="C35" s="23" t="s">
        <v>2249</v>
      </c>
      <c r="D35" s="23" t="s">
        <v>3436</v>
      </c>
      <c r="E35" s="35">
        <v>5</v>
      </c>
      <c r="F35" s="36">
        <v>5</v>
      </c>
      <c r="G35" s="36">
        <v>4</v>
      </c>
      <c r="H35" s="36">
        <v>4</v>
      </c>
      <c r="I35" s="36">
        <v>0</v>
      </c>
      <c r="J35" s="36">
        <v>0</v>
      </c>
      <c r="K35" s="36">
        <v>0</v>
      </c>
      <c r="L35" s="36">
        <v>0</v>
      </c>
      <c r="M35" s="36">
        <v>0</v>
      </c>
      <c r="N35" s="36">
        <v>0</v>
      </c>
      <c r="O35" s="36">
        <v>20</v>
      </c>
      <c r="P35" s="36">
        <v>0</v>
      </c>
      <c r="Q35" s="164">
        <v>0</v>
      </c>
      <c r="R35" s="167">
        <f>VLOOKUP(A35,'Forplejning 2008'!A:C,3,FALSE)</f>
        <v>59740.31</v>
      </c>
      <c r="S35" s="167">
        <f t="shared" si="0"/>
        <v>18</v>
      </c>
      <c r="T35">
        <f t="shared" si="1"/>
        <v>20</v>
      </c>
      <c r="U35">
        <f t="shared" si="2"/>
        <v>38</v>
      </c>
      <c r="V35">
        <f t="shared" si="3"/>
        <v>0</v>
      </c>
      <c r="W35">
        <f t="shared" si="4"/>
        <v>0</v>
      </c>
    </row>
    <row r="36" spans="1:23">
      <c r="A36" s="23">
        <v>35277</v>
      </c>
      <c r="B36" s="174" t="s">
        <v>4855</v>
      </c>
      <c r="C36" s="23" t="s">
        <v>2250</v>
      </c>
      <c r="D36" s="23" t="s">
        <v>4287</v>
      </c>
      <c r="E36" s="35">
        <v>5</v>
      </c>
      <c r="F36" s="36">
        <v>5</v>
      </c>
      <c r="G36" s="36">
        <v>5</v>
      </c>
      <c r="H36" s="36">
        <v>5</v>
      </c>
      <c r="I36" s="36">
        <v>0</v>
      </c>
      <c r="J36" s="36">
        <v>5</v>
      </c>
      <c r="K36" s="36">
        <v>0</v>
      </c>
      <c r="L36" s="36">
        <v>0</v>
      </c>
      <c r="M36" s="36">
        <v>5</v>
      </c>
      <c r="N36" s="36">
        <v>0</v>
      </c>
      <c r="O36" s="36">
        <v>24</v>
      </c>
      <c r="P36" s="36">
        <v>0</v>
      </c>
      <c r="Q36" s="164">
        <v>42</v>
      </c>
      <c r="R36" s="167">
        <f>VLOOKUP(A36,'Forplejning 2008'!A:C,3,FALSE)</f>
        <v>205185.45</v>
      </c>
      <c r="S36" s="167">
        <f t="shared" si="0"/>
        <v>20</v>
      </c>
      <c r="T36">
        <f t="shared" si="1"/>
        <v>71</v>
      </c>
      <c r="U36">
        <f t="shared" si="2"/>
        <v>91</v>
      </c>
      <c r="V36">
        <f t="shared" si="3"/>
        <v>5</v>
      </c>
      <c r="W36">
        <f t="shared" si="4"/>
        <v>0</v>
      </c>
    </row>
    <row r="37" spans="1:23">
      <c r="A37" s="23">
        <v>35278</v>
      </c>
      <c r="B37" s="174" t="s">
        <v>4855</v>
      </c>
      <c r="C37" s="23" t="s">
        <v>2249</v>
      </c>
      <c r="D37" s="23" t="s">
        <v>3166</v>
      </c>
      <c r="E37" s="35">
        <v>5</v>
      </c>
      <c r="F37" s="36">
        <v>5</v>
      </c>
      <c r="G37" s="36">
        <v>4</v>
      </c>
      <c r="H37" s="36">
        <v>5</v>
      </c>
      <c r="I37" s="36">
        <v>0</v>
      </c>
      <c r="J37" s="36">
        <v>0</v>
      </c>
      <c r="K37" s="36">
        <v>0</v>
      </c>
      <c r="L37" s="36">
        <v>0</v>
      </c>
      <c r="M37" s="36">
        <v>0</v>
      </c>
      <c r="N37" s="36">
        <v>0</v>
      </c>
      <c r="O37" s="36">
        <v>20</v>
      </c>
      <c r="P37" s="36">
        <v>0</v>
      </c>
      <c r="Q37" s="164">
        <v>0</v>
      </c>
      <c r="R37" s="167">
        <f>VLOOKUP(A37,'Forplejning 2008'!A:C,3,FALSE)</f>
        <v>58546.1</v>
      </c>
      <c r="S37" s="167">
        <f t="shared" si="0"/>
        <v>19</v>
      </c>
      <c r="T37">
        <f t="shared" si="1"/>
        <v>20</v>
      </c>
      <c r="U37">
        <f t="shared" si="2"/>
        <v>39</v>
      </c>
      <c r="V37">
        <f t="shared" si="3"/>
        <v>0</v>
      </c>
      <c r="W37">
        <f t="shared" si="4"/>
        <v>0</v>
      </c>
    </row>
    <row r="38" spans="1:23">
      <c r="A38" s="23">
        <v>35282</v>
      </c>
      <c r="B38" s="174" t="s">
        <v>4855</v>
      </c>
      <c r="C38" s="23" t="s">
        <v>2249</v>
      </c>
      <c r="D38" s="23" t="s">
        <v>4617</v>
      </c>
      <c r="E38" s="35">
        <v>5</v>
      </c>
      <c r="F38" s="36">
        <v>5</v>
      </c>
      <c r="G38" s="36">
        <v>5</v>
      </c>
      <c r="H38" s="36">
        <v>5</v>
      </c>
      <c r="I38" s="36">
        <v>0</v>
      </c>
      <c r="J38" s="36">
        <v>0</v>
      </c>
      <c r="K38" s="36">
        <v>0</v>
      </c>
      <c r="L38" s="36">
        <v>0</v>
      </c>
      <c r="M38" s="36">
        <v>0</v>
      </c>
      <c r="N38" s="36">
        <v>0</v>
      </c>
      <c r="O38" s="36">
        <v>20</v>
      </c>
      <c r="P38" s="36">
        <v>0</v>
      </c>
      <c r="Q38" s="164">
        <v>0</v>
      </c>
      <c r="R38" s="167">
        <f>VLOOKUP(A38,'Forplejning 2008'!A:C,3,FALSE)</f>
        <v>72634.080000000002</v>
      </c>
      <c r="S38" s="167">
        <f t="shared" si="0"/>
        <v>20</v>
      </c>
      <c r="T38">
        <f t="shared" si="1"/>
        <v>20</v>
      </c>
      <c r="U38">
        <f t="shared" si="2"/>
        <v>40</v>
      </c>
      <c r="V38">
        <f t="shared" si="3"/>
        <v>0</v>
      </c>
      <c r="W38">
        <f t="shared" si="4"/>
        <v>0</v>
      </c>
    </row>
    <row r="39" spans="1:23">
      <c r="A39" s="23">
        <v>35283</v>
      </c>
      <c r="B39" s="174" t="s">
        <v>4855</v>
      </c>
      <c r="C39" s="23" t="s">
        <v>2249</v>
      </c>
      <c r="D39" s="23" t="s">
        <v>4617</v>
      </c>
      <c r="E39" s="35">
        <v>0</v>
      </c>
      <c r="F39" s="36">
        <v>5</v>
      </c>
      <c r="G39" s="36">
        <v>5</v>
      </c>
      <c r="H39" s="36">
        <v>5</v>
      </c>
      <c r="I39" s="36">
        <v>0</v>
      </c>
      <c r="J39" s="36">
        <v>0</v>
      </c>
      <c r="K39" s="36">
        <v>0</v>
      </c>
      <c r="L39" s="36">
        <v>0</v>
      </c>
      <c r="M39" s="36">
        <v>0</v>
      </c>
      <c r="N39" s="36">
        <v>0</v>
      </c>
      <c r="O39" s="36">
        <v>30</v>
      </c>
      <c r="P39" s="36">
        <v>0</v>
      </c>
      <c r="Q39" s="164">
        <v>0</v>
      </c>
      <c r="R39" s="167">
        <f>VLOOKUP(A39,'Forplejning 2008'!A:C,3,FALSE)</f>
        <v>85028.42</v>
      </c>
      <c r="S39" s="167">
        <f t="shared" si="0"/>
        <v>15</v>
      </c>
      <c r="T39">
        <f t="shared" si="1"/>
        <v>30</v>
      </c>
      <c r="U39">
        <f t="shared" si="2"/>
        <v>45</v>
      </c>
      <c r="V39">
        <f t="shared" si="3"/>
        <v>0</v>
      </c>
      <c r="W39">
        <f t="shared" si="4"/>
        <v>0</v>
      </c>
    </row>
    <row r="40" spans="1:23">
      <c r="A40" s="23">
        <v>35303</v>
      </c>
      <c r="B40" s="174" t="s">
        <v>4855</v>
      </c>
      <c r="C40" s="23" t="s">
        <v>2251</v>
      </c>
      <c r="D40" s="23" t="s">
        <v>2130</v>
      </c>
      <c r="E40" s="35">
        <v>0</v>
      </c>
      <c r="F40" s="36">
        <v>0</v>
      </c>
      <c r="G40" s="36">
        <v>0</v>
      </c>
      <c r="H40" s="36">
        <v>0</v>
      </c>
      <c r="I40" s="36">
        <v>0</v>
      </c>
      <c r="J40" s="36">
        <v>5</v>
      </c>
      <c r="K40" s="36">
        <v>0</v>
      </c>
      <c r="L40" s="36">
        <v>1</v>
      </c>
      <c r="M40" s="36">
        <v>5</v>
      </c>
      <c r="N40" s="36">
        <v>0</v>
      </c>
      <c r="O40" s="36">
        <v>0</v>
      </c>
      <c r="P40" s="36">
        <v>0</v>
      </c>
      <c r="Q40" s="164">
        <v>35</v>
      </c>
      <c r="R40" s="167">
        <f>VLOOKUP(A40,'Forplejning 2008'!A:C,3,FALSE)</f>
        <v>59976.22</v>
      </c>
      <c r="S40" s="167">
        <f t="shared" si="0"/>
        <v>0</v>
      </c>
      <c r="T40">
        <f t="shared" si="1"/>
        <v>40</v>
      </c>
      <c r="U40">
        <f t="shared" si="2"/>
        <v>40</v>
      </c>
      <c r="V40">
        <f t="shared" si="3"/>
        <v>5</v>
      </c>
      <c r="W40">
        <f t="shared" si="4"/>
        <v>1</v>
      </c>
    </row>
    <row r="41" spans="1:23">
      <c r="A41" s="23">
        <v>35304</v>
      </c>
      <c r="B41" s="174" t="s">
        <v>4855</v>
      </c>
      <c r="C41" s="23" t="s">
        <v>2250</v>
      </c>
      <c r="D41" s="23" t="s">
        <v>2027</v>
      </c>
      <c r="E41" s="35">
        <v>5</v>
      </c>
      <c r="F41" s="36">
        <v>5</v>
      </c>
      <c r="G41" s="36">
        <v>5</v>
      </c>
      <c r="H41" s="36">
        <v>5</v>
      </c>
      <c r="I41" s="36">
        <v>0</v>
      </c>
      <c r="J41" s="36">
        <v>5</v>
      </c>
      <c r="K41" s="36">
        <v>0</v>
      </c>
      <c r="L41" s="36">
        <v>5</v>
      </c>
      <c r="M41" s="36">
        <v>0</v>
      </c>
      <c r="N41" s="36">
        <v>0</v>
      </c>
      <c r="O41" s="36">
        <v>42</v>
      </c>
      <c r="P41" s="36">
        <v>0</v>
      </c>
      <c r="Q41" s="164">
        <v>66</v>
      </c>
      <c r="R41" s="167">
        <f>VLOOKUP(A41,'Forplejning 2008'!A:C,3,FALSE)</f>
        <v>250384.18</v>
      </c>
      <c r="S41" s="167">
        <f t="shared" si="0"/>
        <v>20</v>
      </c>
      <c r="T41">
        <f t="shared" si="1"/>
        <v>108</v>
      </c>
      <c r="U41">
        <f t="shared" si="2"/>
        <v>128</v>
      </c>
      <c r="V41">
        <f t="shared" si="3"/>
        <v>5</v>
      </c>
      <c r="W41">
        <f t="shared" si="4"/>
        <v>5</v>
      </c>
    </row>
    <row r="42" spans="1:23">
      <c r="A42" s="23">
        <v>35305</v>
      </c>
      <c r="B42" s="174" t="s">
        <v>4855</v>
      </c>
      <c r="C42" s="23" t="s">
        <v>2251</v>
      </c>
      <c r="D42" s="23" t="s">
        <v>3166</v>
      </c>
      <c r="E42" s="35">
        <v>0</v>
      </c>
      <c r="F42" s="36">
        <v>0</v>
      </c>
      <c r="G42" s="36">
        <v>0</v>
      </c>
      <c r="H42" s="36">
        <v>0</v>
      </c>
      <c r="I42" s="36">
        <v>0</v>
      </c>
      <c r="J42" s="36">
        <v>0</v>
      </c>
      <c r="K42" s="36">
        <v>0</v>
      </c>
      <c r="L42" s="36">
        <v>0</v>
      </c>
      <c r="M42" s="36">
        <v>5</v>
      </c>
      <c r="N42" s="36">
        <v>0</v>
      </c>
      <c r="O42" s="36">
        <v>0</v>
      </c>
      <c r="P42" s="36">
        <v>0</v>
      </c>
      <c r="Q42" s="164">
        <v>83</v>
      </c>
      <c r="R42" s="167">
        <f>VLOOKUP(A42,'Forplejning 2008'!A:C,3,FALSE)</f>
        <v>120736.63</v>
      </c>
      <c r="S42" s="167">
        <f t="shared" si="0"/>
        <v>0</v>
      </c>
      <c r="T42">
        <f t="shared" si="1"/>
        <v>88</v>
      </c>
      <c r="U42">
        <f t="shared" si="2"/>
        <v>88</v>
      </c>
      <c r="V42">
        <f t="shared" si="3"/>
        <v>0</v>
      </c>
      <c r="W42">
        <f t="shared" si="4"/>
        <v>0</v>
      </c>
    </row>
    <row r="43" spans="1:23">
      <c r="A43" s="23">
        <v>35307</v>
      </c>
      <c r="B43" s="174" t="s">
        <v>4855</v>
      </c>
      <c r="C43" s="23" t="s">
        <v>2251</v>
      </c>
      <c r="D43" s="23" t="s">
        <v>3583</v>
      </c>
      <c r="E43" s="35">
        <v>0</v>
      </c>
      <c r="F43" s="36">
        <v>0</v>
      </c>
      <c r="G43" s="36">
        <v>0</v>
      </c>
      <c r="H43" s="36">
        <v>0</v>
      </c>
      <c r="I43" s="36">
        <v>0</v>
      </c>
      <c r="J43" s="36">
        <v>5</v>
      </c>
      <c r="K43" s="36">
        <v>0</v>
      </c>
      <c r="L43" s="36">
        <v>0</v>
      </c>
      <c r="M43" s="36">
        <v>5</v>
      </c>
      <c r="N43" s="36">
        <v>0</v>
      </c>
      <c r="O43" s="36">
        <v>0</v>
      </c>
      <c r="P43" s="36">
        <v>0</v>
      </c>
      <c r="Q43" s="164">
        <v>62</v>
      </c>
      <c r="R43" s="167">
        <f>VLOOKUP(A43,'Forplejning 2008'!A:C,3,FALSE)</f>
        <v>49061.919999999998</v>
      </c>
      <c r="S43" s="167">
        <f t="shared" si="0"/>
        <v>0</v>
      </c>
      <c r="T43">
        <f t="shared" si="1"/>
        <v>67</v>
      </c>
      <c r="U43">
        <f t="shared" si="2"/>
        <v>67</v>
      </c>
      <c r="V43">
        <f t="shared" si="3"/>
        <v>5</v>
      </c>
      <c r="W43">
        <f t="shared" si="4"/>
        <v>0</v>
      </c>
    </row>
    <row r="44" spans="1:23">
      <c r="A44" s="23">
        <v>35308</v>
      </c>
      <c r="B44" s="174" t="s">
        <v>4855</v>
      </c>
      <c r="C44" s="23" t="s">
        <v>2250</v>
      </c>
      <c r="D44" s="23" t="s">
        <v>3436</v>
      </c>
      <c r="E44" s="35">
        <v>5</v>
      </c>
      <c r="F44" s="36">
        <v>5</v>
      </c>
      <c r="G44" s="36">
        <v>5</v>
      </c>
      <c r="H44" s="36">
        <v>5</v>
      </c>
      <c r="I44" s="36">
        <v>0</v>
      </c>
      <c r="J44" s="36">
        <v>5</v>
      </c>
      <c r="K44" s="36">
        <v>5</v>
      </c>
      <c r="L44" s="36">
        <v>5</v>
      </c>
      <c r="M44" s="36">
        <v>5</v>
      </c>
      <c r="N44" s="36">
        <v>0</v>
      </c>
      <c r="O44" s="36">
        <v>52</v>
      </c>
      <c r="P44" s="36">
        <v>0</v>
      </c>
      <c r="Q44" s="164">
        <v>66</v>
      </c>
      <c r="R44" s="167">
        <f>VLOOKUP(A44,'Forplejning 2008'!A:C,3,FALSE)</f>
        <v>15403.11</v>
      </c>
      <c r="S44" s="167">
        <f t="shared" si="0"/>
        <v>20</v>
      </c>
      <c r="T44">
        <f t="shared" si="1"/>
        <v>123</v>
      </c>
      <c r="U44">
        <f t="shared" si="2"/>
        <v>143</v>
      </c>
      <c r="V44">
        <f t="shared" si="3"/>
        <v>5</v>
      </c>
      <c r="W44">
        <f t="shared" si="4"/>
        <v>10</v>
      </c>
    </row>
    <row r="45" spans="1:23">
      <c r="A45" s="23">
        <v>35309</v>
      </c>
      <c r="B45" s="174" t="s">
        <v>4855</v>
      </c>
      <c r="C45" s="23" t="s">
        <v>2251</v>
      </c>
      <c r="D45" s="23" t="s">
        <v>3166</v>
      </c>
      <c r="E45" s="35">
        <v>0</v>
      </c>
      <c r="F45" s="36">
        <v>0</v>
      </c>
      <c r="G45" s="36">
        <v>0</v>
      </c>
      <c r="H45" s="36">
        <v>0</v>
      </c>
      <c r="I45" s="36">
        <v>0</v>
      </c>
      <c r="J45" s="36">
        <v>5</v>
      </c>
      <c r="K45" s="36">
        <v>0</v>
      </c>
      <c r="L45" s="36">
        <v>1</v>
      </c>
      <c r="M45" s="36">
        <v>5</v>
      </c>
      <c r="N45" s="36">
        <v>0</v>
      </c>
      <c r="O45" s="36">
        <v>0</v>
      </c>
      <c r="P45" s="36">
        <v>0</v>
      </c>
      <c r="Q45" s="164">
        <v>64</v>
      </c>
      <c r="R45" s="167">
        <f>VLOOKUP(A45,'Forplejning 2008'!A:C,3,FALSE)</f>
        <v>82171.37</v>
      </c>
      <c r="S45" s="167">
        <f t="shared" si="0"/>
        <v>0</v>
      </c>
      <c r="T45">
        <f t="shared" si="1"/>
        <v>69</v>
      </c>
      <c r="U45">
        <f t="shared" si="2"/>
        <v>69</v>
      </c>
      <c r="V45">
        <f t="shared" si="3"/>
        <v>5</v>
      </c>
      <c r="W45">
        <f t="shared" si="4"/>
        <v>1</v>
      </c>
    </row>
    <row r="46" spans="1:23">
      <c r="A46" s="23">
        <v>35311</v>
      </c>
      <c r="B46" s="174" t="s">
        <v>4855</v>
      </c>
      <c r="C46" s="23" t="s">
        <v>2251</v>
      </c>
      <c r="D46" s="23" t="s">
        <v>2939</v>
      </c>
      <c r="E46" s="35">
        <v>0</v>
      </c>
      <c r="F46" s="36">
        <v>0</v>
      </c>
      <c r="G46" s="36">
        <v>0</v>
      </c>
      <c r="H46" s="36">
        <v>0</v>
      </c>
      <c r="I46" s="36">
        <v>0</v>
      </c>
      <c r="J46" s="36">
        <v>5</v>
      </c>
      <c r="K46" s="36">
        <v>0</v>
      </c>
      <c r="L46" s="36">
        <v>0</v>
      </c>
      <c r="M46" s="36">
        <v>0</v>
      </c>
      <c r="N46" s="36">
        <v>0</v>
      </c>
      <c r="O46" s="36">
        <v>0</v>
      </c>
      <c r="P46" s="36">
        <v>12</v>
      </c>
      <c r="Q46" s="164">
        <v>44</v>
      </c>
      <c r="R46" s="167">
        <f>VLOOKUP(A46,'Forplejning 2008'!A:C,3,FALSE)</f>
        <v>50675.69</v>
      </c>
      <c r="S46" s="167">
        <f t="shared" si="0"/>
        <v>0</v>
      </c>
      <c r="T46">
        <f t="shared" si="1"/>
        <v>56</v>
      </c>
      <c r="U46">
        <f t="shared" si="2"/>
        <v>56</v>
      </c>
      <c r="V46">
        <f t="shared" si="3"/>
        <v>5</v>
      </c>
      <c r="W46">
        <f t="shared" si="4"/>
        <v>0</v>
      </c>
    </row>
    <row r="47" spans="1:23">
      <c r="A47" s="23">
        <v>35312</v>
      </c>
      <c r="B47" s="174" t="s">
        <v>4855</v>
      </c>
      <c r="C47" s="23" t="s">
        <v>2251</v>
      </c>
      <c r="D47" s="23" t="s">
        <v>4287</v>
      </c>
      <c r="E47" s="35">
        <v>0</v>
      </c>
      <c r="F47" s="36">
        <v>0</v>
      </c>
      <c r="G47" s="36">
        <v>0</v>
      </c>
      <c r="H47" s="36">
        <v>0</v>
      </c>
      <c r="I47" s="36">
        <v>0</v>
      </c>
      <c r="J47" s="36">
        <v>0</v>
      </c>
      <c r="K47" s="36">
        <v>0</v>
      </c>
      <c r="L47" s="36">
        <v>0</v>
      </c>
      <c r="M47" s="36">
        <v>5</v>
      </c>
      <c r="N47" s="36">
        <v>0</v>
      </c>
      <c r="O47" s="36">
        <v>0</v>
      </c>
      <c r="P47" s="36">
        <v>6</v>
      </c>
      <c r="Q47" s="164">
        <v>44</v>
      </c>
      <c r="R47" s="167">
        <f>VLOOKUP(A47,'Forplejning 2008'!A:C,3,FALSE)</f>
        <v>40384.68</v>
      </c>
      <c r="S47" s="167">
        <f t="shared" si="0"/>
        <v>0</v>
      </c>
      <c r="T47">
        <f t="shared" si="1"/>
        <v>55</v>
      </c>
      <c r="U47">
        <f t="shared" si="2"/>
        <v>55</v>
      </c>
      <c r="V47">
        <f t="shared" si="3"/>
        <v>0</v>
      </c>
      <c r="W47">
        <f t="shared" si="4"/>
        <v>0</v>
      </c>
    </row>
    <row r="48" spans="1:23">
      <c r="A48" s="23">
        <v>35313</v>
      </c>
      <c r="B48" s="174" t="s">
        <v>4855</v>
      </c>
      <c r="C48" s="23" t="s">
        <v>2251</v>
      </c>
      <c r="D48" s="23" t="s">
        <v>2027</v>
      </c>
      <c r="E48" s="35">
        <v>0</v>
      </c>
      <c r="F48" s="36">
        <v>0</v>
      </c>
      <c r="G48" s="36">
        <v>0</v>
      </c>
      <c r="H48" s="36">
        <v>0</v>
      </c>
      <c r="I48" s="36">
        <v>0</v>
      </c>
      <c r="J48" s="36">
        <v>5</v>
      </c>
      <c r="K48" s="36">
        <v>0</v>
      </c>
      <c r="L48" s="36">
        <v>5</v>
      </c>
      <c r="M48" s="36">
        <v>5</v>
      </c>
      <c r="N48" s="36">
        <v>0</v>
      </c>
      <c r="O48" s="36">
        <v>0</v>
      </c>
      <c r="P48" s="36">
        <v>0</v>
      </c>
      <c r="Q48" s="164">
        <v>63</v>
      </c>
      <c r="R48" s="167">
        <f>VLOOKUP(A48,'Forplejning 2008'!A:C,3,FALSE)</f>
        <v>79681.89</v>
      </c>
      <c r="S48" s="167">
        <f t="shared" si="0"/>
        <v>0</v>
      </c>
      <c r="T48">
        <f t="shared" si="1"/>
        <v>68</v>
      </c>
      <c r="U48">
        <f t="shared" si="2"/>
        <v>68</v>
      </c>
      <c r="V48">
        <f t="shared" si="3"/>
        <v>5</v>
      </c>
      <c r="W48">
        <f t="shared" si="4"/>
        <v>5</v>
      </c>
    </row>
    <row r="49" spans="1:23">
      <c r="A49" s="23">
        <v>35314</v>
      </c>
      <c r="B49" s="174" t="s">
        <v>4855</v>
      </c>
      <c r="C49" s="23" t="s">
        <v>2250</v>
      </c>
      <c r="D49" s="23" t="s">
        <v>4287</v>
      </c>
      <c r="E49" s="35">
        <v>0</v>
      </c>
      <c r="F49" s="36">
        <v>0</v>
      </c>
      <c r="G49" s="36">
        <v>0</v>
      </c>
      <c r="H49" s="36">
        <v>0</v>
      </c>
      <c r="I49" s="36">
        <v>0</v>
      </c>
      <c r="J49" s="36">
        <v>5</v>
      </c>
      <c r="K49" s="36">
        <v>0</v>
      </c>
      <c r="L49" s="36">
        <v>1</v>
      </c>
      <c r="M49" s="36">
        <v>5</v>
      </c>
      <c r="N49" s="36">
        <v>0</v>
      </c>
      <c r="O49" s="36">
        <v>0</v>
      </c>
      <c r="P49" s="36">
        <v>0</v>
      </c>
      <c r="Q49" s="164">
        <v>60</v>
      </c>
      <c r="R49" s="167">
        <f>VLOOKUP(A49,'Forplejning 2008'!A:C,3,FALSE)</f>
        <v>92872.66</v>
      </c>
      <c r="S49" s="167">
        <f t="shared" si="0"/>
        <v>0</v>
      </c>
      <c r="T49">
        <f t="shared" si="1"/>
        <v>65</v>
      </c>
      <c r="U49">
        <f t="shared" si="2"/>
        <v>65</v>
      </c>
      <c r="V49">
        <f t="shared" si="3"/>
        <v>5</v>
      </c>
      <c r="W49">
        <f t="shared" si="4"/>
        <v>1</v>
      </c>
    </row>
    <row r="50" spans="1:23">
      <c r="A50" s="23">
        <v>35320</v>
      </c>
      <c r="B50" s="174" t="s">
        <v>4855</v>
      </c>
      <c r="C50" s="23" t="s">
        <v>2250</v>
      </c>
      <c r="D50" s="23" t="s">
        <v>3436</v>
      </c>
      <c r="E50" s="35">
        <v>5</v>
      </c>
      <c r="F50" s="36">
        <v>5</v>
      </c>
      <c r="G50" s="36">
        <v>3</v>
      </c>
      <c r="H50" s="36">
        <v>5</v>
      </c>
      <c r="I50" s="36">
        <v>0</v>
      </c>
      <c r="J50" s="36">
        <v>5</v>
      </c>
      <c r="K50" s="36">
        <v>0</v>
      </c>
      <c r="L50" s="36">
        <v>0</v>
      </c>
      <c r="M50" s="36">
        <v>5</v>
      </c>
      <c r="N50" s="36">
        <v>0</v>
      </c>
      <c r="O50" s="36">
        <v>18</v>
      </c>
      <c r="P50" s="36">
        <v>0</v>
      </c>
      <c r="Q50" s="164">
        <v>44</v>
      </c>
      <c r="R50" s="167">
        <f>VLOOKUP(A50,'Forplejning 2008'!A:C,3,FALSE)</f>
        <v>89587.18</v>
      </c>
      <c r="S50" s="167">
        <f t="shared" si="0"/>
        <v>18</v>
      </c>
      <c r="T50">
        <f t="shared" si="1"/>
        <v>67</v>
      </c>
      <c r="U50">
        <f t="shared" si="2"/>
        <v>85</v>
      </c>
      <c r="V50">
        <f t="shared" si="3"/>
        <v>5</v>
      </c>
      <c r="W50">
        <f t="shared" si="4"/>
        <v>0</v>
      </c>
    </row>
    <row r="51" spans="1:23">
      <c r="A51" s="23">
        <v>35321</v>
      </c>
      <c r="B51" s="174" t="s">
        <v>4855</v>
      </c>
      <c r="C51" s="23" t="s">
        <v>2251</v>
      </c>
      <c r="D51" s="23" t="s">
        <v>3583</v>
      </c>
      <c r="E51" s="35">
        <v>0</v>
      </c>
      <c r="F51" s="36">
        <v>0</v>
      </c>
      <c r="G51" s="36">
        <v>0</v>
      </c>
      <c r="H51" s="36">
        <v>0</v>
      </c>
      <c r="I51" s="36">
        <v>0</v>
      </c>
      <c r="J51" s="36">
        <v>0</v>
      </c>
      <c r="K51" s="36">
        <v>0</v>
      </c>
      <c r="L51" s="36">
        <v>0</v>
      </c>
      <c r="M51" s="36">
        <v>5</v>
      </c>
      <c r="N51" s="36">
        <v>0</v>
      </c>
      <c r="O51" s="36">
        <v>0</v>
      </c>
      <c r="P51" s="36">
        <v>0</v>
      </c>
      <c r="Q51" s="164">
        <v>22</v>
      </c>
      <c r="R51" s="167">
        <f>VLOOKUP(A51,'Forplejning 2008'!A:C,3,FALSE)</f>
        <v>18341.16</v>
      </c>
      <c r="S51" s="167">
        <f t="shared" si="0"/>
        <v>0</v>
      </c>
      <c r="T51">
        <f t="shared" si="1"/>
        <v>27</v>
      </c>
      <c r="U51">
        <f t="shared" si="2"/>
        <v>27</v>
      </c>
      <c r="V51">
        <f t="shared" si="3"/>
        <v>0</v>
      </c>
      <c r="W51">
        <f t="shared" si="4"/>
        <v>0</v>
      </c>
    </row>
    <row r="52" spans="1:23">
      <c r="A52" s="23">
        <v>35323</v>
      </c>
      <c r="B52" s="174" t="s">
        <v>4855</v>
      </c>
      <c r="C52" s="23" t="s">
        <v>2251</v>
      </c>
      <c r="D52" s="23" t="s">
        <v>3166</v>
      </c>
      <c r="E52" s="35">
        <v>0</v>
      </c>
      <c r="F52" s="36">
        <v>0</v>
      </c>
      <c r="G52" s="36">
        <v>0</v>
      </c>
      <c r="H52" s="36">
        <v>0</v>
      </c>
      <c r="I52" s="36">
        <v>0</v>
      </c>
      <c r="J52" s="36">
        <v>5</v>
      </c>
      <c r="K52" s="36">
        <v>0</v>
      </c>
      <c r="L52" s="36">
        <v>0</v>
      </c>
      <c r="M52" s="36">
        <v>5</v>
      </c>
      <c r="N52" s="36">
        <v>0</v>
      </c>
      <c r="O52" s="36">
        <v>0</v>
      </c>
      <c r="P52" s="36">
        <v>5</v>
      </c>
      <c r="Q52" s="164">
        <v>22</v>
      </c>
      <c r="R52" s="167">
        <f>VLOOKUP(A52,'Forplejning 2008'!A:C,3,FALSE)</f>
        <v>20629.400000000001</v>
      </c>
      <c r="S52" s="167">
        <f t="shared" si="0"/>
        <v>0</v>
      </c>
      <c r="T52">
        <f t="shared" si="1"/>
        <v>32</v>
      </c>
      <c r="U52">
        <f t="shared" si="2"/>
        <v>32</v>
      </c>
      <c r="V52">
        <f t="shared" si="3"/>
        <v>5</v>
      </c>
      <c r="W52">
        <f t="shared" si="4"/>
        <v>0</v>
      </c>
    </row>
    <row r="53" spans="1:23">
      <c r="A53" s="23">
        <v>35324</v>
      </c>
      <c r="B53" s="174" t="s">
        <v>4855</v>
      </c>
      <c r="C53" s="23" t="s">
        <v>2251</v>
      </c>
      <c r="D53" s="23" t="s">
        <v>2027</v>
      </c>
      <c r="E53" s="35">
        <v>0</v>
      </c>
      <c r="F53" s="36">
        <v>0</v>
      </c>
      <c r="G53" s="36">
        <v>0</v>
      </c>
      <c r="H53" s="36">
        <v>0</v>
      </c>
      <c r="I53" s="36">
        <v>0</v>
      </c>
      <c r="J53" s="36">
        <v>0</v>
      </c>
      <c r="K53" s="36">
        <v>0</v>
      </c>
      <c r="L53" s="36">
        <v>0</v>
      </c>
      <c r="M53" s="36">
        <v>0</v>
      </c>
      <c r="N53" s="36">
        <v>0</v>
      </c>
      <c r="O53" s="36">
        <v>0</v>
      </c>
      <c r="P53" s="36">
        <v>0</v>
      </c>
      <c r="Q53" s="164">
        <v>30</v>
      </c>
      <c r="R53" s="167">
        <f>VLOOKUP(A53,'Forplejning 2008'!A:C,3,FALSE)</f>
        <v>24148.26</v>
      </c>
      <c r="S53" s="167">
        <f t="shared" si="0"/>
        <v>0</v>
      </c>
      <c r="T53">
        <f t="shared" si="1"/>
        <v>30</v>
      </c>
      <c r="U53">
        <f t="shared" si="2"/>
        <v>30</v>
      </c>
      <c r="V53">
        <f t="shared" si="3"/>
        <v>0</v>
      </c>
      <c r="W53">
        <f t="shared" si="4"/>
        <v>0</v>
      </c>
    </row>
    <row r="54" spans="1:23">
      <c r="A54" s="23">
        <v>35325</v>
      </c>
      <c r="B54" s="174" t="s">
        <v>4855</v>
      </c>
      <c r="C54" s="23" t="s">
        <v>2251</v>
      </c>
      <c r="D54" s="23" t="s">
        <v>2130</v>
      </c>
      <c r="E54" s="35">
        <v>0</v>
      </c>
      <c r="F54" s="36">
        <v>0</v>
      </c>
      <c r="G54" s="36">
        <v>0</v>
      </c>
      <c r="H54" s="36">
        <v>0</v>
      </c>
      <c r="I54" s="36">
        <v>0</v>
      </c>
      <c r="J54" s="36">
        <v>5</v>
      </c>
      <c r="K54" s="36">
        <v>0</v>
      </c>
      <c r="L54" s="36">
        <v>0</v>
      </c>
      <c r="M54" s="36">
        <v>5</v>
      </c>
      <c r="N54" s="36">
        <v>0</v>
      </c>
      <c r="O54" s="36">
        <v>0</v>
      </c>
      <c r="P54" s="36">
        <v>12</v>
      </c>
      <c r="Q54" s="164">
        <v>20</v>
      </c>
      <c r="R54" s="167">
        <f>VLOOKUP(A54,'Forplejning 2008'!A:C,3,FALSE)</f>
        <v>43271.11</v>
      </c>
      <c r="S54" s="167">
        <f t="shared" si="0"/>
        <v>0</v>
      </c>
      <c r="T54">
        <f t="shared" si="1"/>
        <v>37</v>
      </c>
      <c r="U54">
        <f t="shared" si="2"/>
        <v>37</v>
      </c>
      <c r="V54">
        <f t="shared" si="3"/>
        <v>5</v>
      </c>
      <c r="W54">
        <f t="shared" si="4"/>
        <v>0</v>
      </c>
    </row>
    <row r="55" spans="1:23">
      <c r="A55" s="23">
        <v>35326</v>
      </c>
      <c r="B55" s="174" t="s">
        <v>4855</v>
      </c>
      <c r="C55" s="23" t="s">
        <v>2250</v>
      </c>
      <c r="D55" s="23" t="s">
        <v>4287</v>
      </c>
      <c r="E55" s="35">
        <v>5</v>
      </c>
      <c r="F55" s="36">
        <v>5</v>
      </c>
      <c r="G55" s="36">
        <v>5</v>
      </c>
      <c r="H55" s="36">
        <v>5</v>
      </c>
      <c r="I55" s="36">
        <v>0</v>
      </c>
      <c r="J55" s="36">
        <v>5</v>
      </c>
      <c r="K55" s="36">
        <v>5</v>
      </c>
      <c r="L55" s="36">
        <v>5</v>
      </c>
      <c r="M55" s="36">
        <v>5</v>
      </c>
      <c r="N55" s="36">
        <v>0</v>
      </c>
      <c r="O55" s="36">
        <v>53</v>
      </c>
      <c r="P55" s="36">
        <v>0</v>
      </c>
      <c r="Q55" s="164">
        <v>72</v>
      </c>
      <c r="R55" s="167">
        <f>VLOOKUP(A55,'Forplejning 2008'!A:C,3,FALSE)</f>
        <v>397618.47</v>
      </c>
      <c r="S55" s="167">
        <f t="shared" si="0"/>
        <v>20</v>
      </c>
      <c r="T55">
        <f t="shared" si="1"/>
        <v>130</v>
      </c>
      <c r="U55">
        <f t="shared" si="2"/>
        <v>150</v>
      </c>
      <c r="V55">
        <f t="shared" si="3"/>
        <v>5</v>
      </c>
      <c r="W55">
        <f t="shared" si="4"/>
        <v>10</v>
      </c>
    </row>
    <row r="56" spans="1:23">
      <c r="A56" s="23">
        <v>35330</v>
      </c>
      <c r="B56" s="174" t="s">
        <v>4855</v>
      </c>
      <c r="C56" s="23" t="s">
        <v>2251</v>
      </c>
      <c r="D56" s="23" t="s">
        <v>4617</v>
      </c>
      <c r="E56" s="35">
        <v>0</v>
      </c>
      <c r="F56" s="36">
        <v>0</v>
      </c>
      <c r="G56" s="36">
        <v>0</v>
      </c>
      <c r="H56" s="36">
        <v>0</v>
      </c>
      <c r="I56" s="36">
        <v>0</v>
      </c>
      <c r="J56" s="36">
        <v>5</v>
      </c>
      <c r="K56" s="36">
        <v>5</v>
      </c>
      <c r="L56" s="36">
        <v>0</v>
      </c>
      <c r="M56" s="36">
        <v>5</v>
      </c>
      <c r="N56" s="36">
        <v>0</v>
      </c>
      <c r="O56" s="36">
        <v>0</v>
      </c>
      <c r="P56" s="36">
        <v>0</v>
      </c>
      <c r="Q56" s="164">
        <v>48</v>
      </c>
      <c r="R56" s="167">
        <f>VLOOKUP(A56,'Forplejning 2008'!A:C,3,FALSE)</f>
        <v>95672.54</v>
      </c>
      <c r="S56" s="167">
        <f t="shared" si="0"/>
        <v>0</v>
      </c>
      <c r="T56">
        <f t="shared" si="1"/>
        <v>53</v>
      </c>
      <c r="U56">
        <f t="shared" si="2"/>
        <v>53</v>
      </c>
      <c r="V56">
        <f t="shared" si="3"/>
        <v>5</v>
      </c>
      <c r="W56">
        <f t="shared" si="4"/>
        <v>5</v>
      </c>
    </row>
    <row r="57" spans="1:23">
      <c r="A57" s="23">
        <v>35331</v>
      </c>
      <c r="B57" s="174" t="s">
        <v>4855</v>
      </c>
      <c r="C57" s="23" t="s">
        <v>2251</v>
      </c>
      <c r="D57" s="23" t="s">
        <v>2130</v>
      </c>
      <c r="E57" s="35">
        <v>0</v>
      </c>
      <c r="F57" s="36">
        <v>0</v>
      </c>
      <c r="G57" s="36">
        <v>0</v>
      </c>
      <c r="H57" s="36">
        <v>0</v>
      </c>
      <c r="I57" s="36">
        <v>0</v>
      </c>
      <c r="J57" s="36">
        <v>5</v>
      </c>
      <c r="K57" s="36">
        <v>0</v>
      </c>
      <c r="L57" s="36">
        <v>0</v>
      </c>
      <c r="M57" s="36">
        <v>5</v>
      </c>
      <c r="N57" s="36">
        <v>0</v>
      </c>
      <c r="O57" s="36">
        <v>0</v>
      </c>
      <c r="P57" s="36">
        <v>0</v>
      </c>
      <c r="Q57" s="164">
        <v>20</v>
      </c>
      <c r="R57" s="167">
        <f>VLOOKUP(A57,'Forplejning 2008'!A:C,3,FALSE)</f>
        <v>43514.6</v>
      </c>
      <c r="S57" s="167">
        <f t="shared" si="0"/>
        <v>0</v>
      </c>
      <c r="T57">
        <f t="shared" si="1"/>
        <v>25</v>
      </c>
      <c r="U57">
        <f t="shared" si="2"/>
        <v>25</v>
      </c>
      <c r="V57">
        <f t="shared" si="3"/>
        <v>5</v>
      </c>
      <c r="W57">
        <f t="shared" si="4"/>
        <v>0</v>
      </c>
    </row>
    <row r="58" spans="1:23">
      <c r="A58" s="23">
        <v>35332</v>
      </c>
      <c r="B58" s="174" t="s">
        <v>4855</v>
      </c>
      <c r="C58" s="23" t="s">
        <v>2250</v>
      </c>
      <c r="D58" s="23" t="s">
        <v>2939</v>
      </c>
      <c r="E58" s="35">
        <v>5</v>
      </c>
      <c r="F58" s="36">
        <v>0</v>
      </c>
      <c r="G58" s="36">
        <v>5</v>
      </c>
      <c r="H58" s="36">
        <v>5</v>
      </c>
      <c r="I58" s="36">
        <v>0</v>
      </c>
      <c r="J58" s="36">
        <v>5</v>
      </c>
      <c r="K58" s="36">
        <v>0</v>
      </c>
      <c r="L58" s="36">
        <v>1</v>
      </c>
      <c r="M58" s="36">
        <v>5</v>
      </c>
      <c r="N58" s="36">
        <v>0</v>
      </c>
      <c r="O58" s="36">
        <v>21</v>
      </c>
      <c r="P58" s="36">
        <v>0</v>
      </c>
      <c r="Q58" s="164">
        <v>24</v>
      </c>
      <c r="R58" s="167">
        <f>VLOOKUP(A58,'Forplejning 2008'!A:C,3,FALSE)</f>
        <v>101887.54</v>
      </c>
      <c r="S58" s="167">
        <f t="shared" si="0"/>
        <v>15</v>
      </c>
      <c r="T58">
        <f t="shared" si="1"/>
        <v>50</v>
      </c>
      <c r="U58">
        <f t="shared" si="2"/>
        <v>65</v>
      </c>
      <c r="V58">
        <f t="shared" si="3"/>
        <v>5</v>
      </c>
      <c r="W58">
        <f t="shared" si="4"/>
        <v>1</v>
      </c>
    </row>
    <row r="59" spans="1:23">
      <c r="A59" s="23">
        <v>35333</v>
      </c>
      <c r="B59" s="174" t="s">
        <v>4855</v>
      </c>
      <c r="C59" s="23" t="s">
        <v>2251</v>
      </c>
      <c r="D59" s="23" t="s">
        <v>3166</v>
      </c>
      <c r="E59" s="35">
        <v>0</v>
      </c>
      <c r="F59" s="36">
        <v>0</v>
      </c>
      <c r="G59" s="36">
        <v>0</v>
      </c>
      <c r="H59" s="36">
        <v>0</v>
      </c>
      <c r="I59" s="36">
        <v>0</v>
      </c>
      <c r="J59" s="36">
        <v>0</v>
      </c>
      <c r="K59" s="36">
        <v>0</v>
      </c>
      <c r="L59" s="36">
        <v>0</v>
      </c>
      <c r="M59" s="36">
        <v>0</v>
      </c>
      <c r="N59" s="36">
        <v>0</v>
      </c>
      <c r="O59" s="36">
        <v>0</v>
      </c>
      <c r="P59" s="36">
        <v>0</v>
      </c>
      <c r="Q59" s="164">
        <v>22</v>
      </c>
      <c r="R59" s="167">
        <f>VLOOKUP(A59,'Forplejning 2008'!A:C,3,FALSE)</f>
        <v>16546.53</v>
      </c>
      <c r="S59" s="167">
        <f t="shared" si="0"/>
        <v>0</v>
      </c>
      <c r="T59">
        <f t="shared" si="1"/>
        <v>22</v>
      </c>
      <c r="U59">
        <f t="shared" si="2"/>
        <v>22</v>
      </c>
      <c r="V59">
        <f t="shared" si="3"/>
        <v>0</v>
      </c>
      <c r="W59">
        <f t="shared" si="4"/>
        <v>0</v>
      </c>
    </row>
    <row r="60" spans="1:23">
      <c r="A60" s="23">
        <v>35335</v>
      </c>
      <c r="B60" s="174" t="s">
        <v>4855</v>
      </c>
      <c r="C60" s="23" t="s">
        <v>2251</v>
      </c>
      <c r="D60" s="23" t="s">
        <v>4617</v>
      </c>
      <c r="E60" s="35">
        <v>0</v>
      </c>
      <c r="F60" s="36">
        <v>0</v>
      </c>
      <c r="G60" s="36">
        <v>0</v>
      </c>
      <c r="H60" s="36">
        <v>0</v>
      </c>
      <c r="I60" s="36">
        <v>0</v>
      </c>
      <c r="J60" s="36">
        <v>5</v>
      </c>
      <c r="K60" s="36">
        <v>0</v>
      </c>
      <c r="L60" s="36">
        <v>0</v>
      </c>
      <c r="M60" s="36">
        <v>5</v>
      </c>
      <c r="N60" s="36">
        <v>0</v>
      </c>
      <c r="O60" s="36">
        <v>0</v>
      </c>
      <c r="P60" s="36">
        <v>0</v>
      </c>
      <c r="Q60" s="164">
        <v>45</v>
      </c>
      <c r="R60" s="167">
        <f>VLOOKUP(A60,'Forplejning 2008'!A:C,3,FALSE)</f>
        <v>71666.52</v>
      </c>
      <c r="S60" s="167">
        <f t="shared" si="0"/>
        <v>0</v>
      </c>
      <c r="T60">
        <f t="shared" si="1"/>
        <v>50</v>
      </c>
      <c r="U60">
        <f t="shared" si="2"/>
        <v>50</v>
      </c>
      <c r="V60">
        <f t="shared" si="3"/>
        <v>5</v>
      </c>
      <c r="W60">
        <f t="shared" si="4"/>
        <v>0</v>
      </c>
    </row>
    <row r="61" spans="1:23">
      <c r="A61" s="23">
        <v>35337</v>
      </c>
      <c r="B61" s="174" t="s">
        <v>4855</v>
      </c>
      <c r="C61" s="23" t="s">
        <v>2251</v>
      </c>
      <c r="D61" s="23" t="s">
        <v>4617</v>
      </c>
      <c r="E61" s="35">
        <v>0</v>
      </c>
      <c r="F61" s="36">
        <v>0</v>
      </c>
      <c r="G61" s="36">
        <v>0</v>
      </c>
      <c r="H61" s="36">
        <v>0</v>
      </c>
      <c r="I61" s="36">
        <v>0</v>
      </c>
      <c r="J61" s="36">
        <v>5</v>
      </c>
      <c r="K61" s="36">
        <v>5</v>
      </c>
      <c r="L61" s="36">
        <v>1</v>
      </c>
      <c r="M61" s="36">
        <v>5</v>
      </c>
      <c r="N61" s="36">
        <v>0</v>
      </c>
      <c r="O61" s="36">
        <v>0</v>
      </c>
      <c r="P61" s="36">
        <v>0</v>
      </c>
      <c r="Q61" s="164">
        <v>20</v>
      </c>
      <c r="R61" s="167">
        <f>VLOOKUP(A61,'Forplejning 2008'!A:C,3,FALSE)</f>
        <v>40538.839999999997</v>
      </c>
      <c r="S61" s="167">
        <f t="shared" si="0"/>
        <v>0</v>
      </c>
      <c r="T61">
        <f t="shared" si="1"/>
        <v>25</v>
      </c>
      <c r="U61">
        <f t="shared" si="2"/>
        <v>25</v>
      </c>
      <c r="V61">
        <f t="shared" si="3"/>
        <v>5</v>
      </c>
      <c r="W61">
        <f t="shared" si="4"/>
        <v>6</v>
      </c>
    </row>
    <row r="62" spans="1:23">
      <c r="A62" s="23">
        <v>35338</v>
      </c>
      <c r="B62" s="174" t="s">
        <v>4855</v>
      </c>
      <c r="C62" s="23" t="s">
        <v>2251</v>
      </c>
      <c r="D62" s="23" t="s">
        <v>2939</v>
      </c>
      <c r="E62" s="35">
        <v>0</v>
      </c>
      <c r="F62" s="36">
        <v>0</v>
      </c>
      <c r="G62" s="36">
        <v>0</v>
      </c>
      <c r="H62" s="36">
        <v>0</v>
      </c>
      <c r="I62" s="36">
        <v>0</v>
      </c>
      <c r="J62" s="36">
        <v>0</v>
      </c>
      <c r="K62" s="36">
        <v>0</v>
      </c>
      <c r="L62" s="36">
        <v>0</v>
      </c>
      <c r="M62" s="36">
        <v>0</v>
      </c>
      <c r="N62" s="36">
        <v>0</v>
      </c>
      <c r="O62" s="36">
        <v>0</v>
      </c>
      <c r="P62" s="36">
        <v>0</v>
      </c>
      <c r="Q62" s="164">
        <v>23</v>
      </c>
      <c r="R62" s="167">
        <f>VLOOKUP(A62,'Forplejning 2008'!A:C,3,FALSE)</f>
        <v>10296.6</v>
      </c>
      <c r="S62" s="167">
        <f t="shared" si="0"/>
        <v>0</v>
      </c>
      <c r="T62">
        <f t="shared" si="1"/>
        <v>23</v>
      </c>
      <c r="U62">
        <f t="shared" si="2"/>
        <v>23</v>
      </c>
      <c r="V62">
        <f t="shared" si="3"/>
        <v>0</v>
      </c>
      <c r="W62">
        <f t="shared" si="4"/>
        <v>0</v>
      </c>
    </row>
    <row r="63" spans="1:23">
      <c r="A63" s="23">
        <v>35341</v>
      </c>
      <c r="B63" s="174" t="s">
        <v>4855</v>
      </c>
      <c r="C63" s="23" t="s">
        <v>2251</v>
      </c>
      <c r="D63" s="23" t="s">
        <v>3166</v>
      </c>
      <c r="E63" s="35">
        <v>0</v>
      </c>
      <c r="F63" s="36">
        <v>0</v>
      </c>
      <c r="G63" s="36">
        <v>0</v>
      </c>
      <c r="H63" s="36">
        <v>0</v>
      </c>
      <c r="I63" s="36">
        <v>0</v>
      </c>
      <c r="J63" s="36">
        <v>5</v>
      </c>
      <c r="K63" s="36">
        <v>0</v>
      </c>
      <c r="L63" s="36">
        <v>0</v>
      </c>
      <c r="M63" s="36">
        <v>5</v>
      </c>
      <c r="N63" s="36">
        <v>0</v>
      </c>
      <c r="O63" s="36">
        <v>0</v>
      </c>
      <c r="P63" s="36">
        <v>0</v>
      </c>
      <c r="Q63" s="164">
        <v>62</v>
      </c>
      <c r="R63" s="167">
        <f>VLOOKUP(A63,'Forplejning 2008'!A:C,3,FALSE)</f>
        <v>63475.27</v>
      </c>
      <c r="S63" s="167">
        <f t="shared" si="0"/>
        <v>0</v>
      </c>
      <c r="T63">
        <f t="shared" si="1"/>
        <v>67</v>
      </c>
      <c r="U63">
        <f t="shared" si="2"/>
        <v>67</v>
      </c>
      <c r="V63">
        <f t="shared" si="3"/>
        <v>5</v>
      </c>
      <c r="W63">
        <f t="shared" si="4"/>
        <v>0</v>
      </c>
    </row>
    <row r="64" spans="1:23">
      <c r="A64" s="23">
        <v>35342</v>
      </c>
      <c r="B64" s="174" t="s">
        <v>4855</v>
      </c>
      <c r="C64" s="23" t="s">
        <v>2251</v>
      </c>
      <c r="D64" s="23" t="s">
        <v>3166</v>
      </c>
      <c r="E64" s="35">
        <v>0</v>
      </c>
      <c r="F64" s="36">
        <v>0</v>
      </c>
      <c r="G64" s="36">
        <v>0</v>
      </c>
      <c r="H64" s="36">
        <v>0</v>
      </c>
      <c r="I64" s="36">
        <v>0</v>
      </c>
      <c r="J64" s="36">
        <v>5</v>
      </c>
      <c r="K64" s="36">
        <v>0</v>
      </c>
      <c r="L64" s="36">
        <v>0</v>
      </c>
      <c r="M64" s="36">
        <v>5</v>
      </c>
      <c r="N64" s="36">
        <v>0</v>
      </c>
      <c r="O64" s="36">
        <v>0</v>
      </c>
      <c r="P64" s="36">
        <v>13</v>
      </c>
      <c r="Q64" s="164">
        <v>44</v>
      </c>
      <c r="R64" s="167">
        <f>VLOOKUP(A64,'Forplejning 2008'!A:C,3,FALSE)</f>
        <v>63934.68</v>
      </c>
      <c r="S64" s="167">
        <f t="shared" si="0"/>
        <v>0</v>
      </c>
      <c r="T64">
        <f t="shared" si="1"/>
        <v>62</v>
      </c>
      <c r="U64">
        <f t="shared" si="2"/>
        <v>62</v>
      </c>
      <c r="V64">
        <f t="shared" si="3"/>
        <v>5</v>
      </c>
      <c r="W64">
        <f t="shared" si="4"/>
        <v>0</v>
      </c>
    </row>
    <row r="65" spans="1:23">
      <c r="A65" s="23">
        <v>35345</v>
      </c>
      <c r="B65" s="174" t="s">
        <v>4855</v>
      </c>
      <c r="C65" s="23" t="s">
        <v>2251</v>
      </c>
      <c r="D65" s="23" t="s">
        <v>3166</v>
      </c>
      <c r="E65" s="35">
        <v>0</v>
      </c>
      <c r="F65" s="36">
        <v>0</v>
      </c>
      <c r="G65" s="36">
        <v>0</v>
      </c>
      <c r="H65" s="36">
        <v>0</v>
      </c>
      <c r="I65" s="36">
        <v>0</v>
      </c>
      <c r="J65" s="36">
        <v>0</v>
      </c>
      <c r="K65" s="36">
        <v>5</v>
      </c>
      <c r="L65" s="36">
        <v>0</v>
      </c>
      <c r="M65" s="36">
        <v>5</v>
      </c>
      <c r="N65" s="36">
        <v>0</v>
      </c>
      <c r="O65" s="36">
        <v>0</v>
      </c>
      <c r="P65" s="36">
        <v>0</v>
      </c>
      <c r="Q65" s="164">
        <v>30</v>
      </c>
      <c r="R65" s="167">
        <f>VLOOKUP(A65,'Forplejning 2008'!A:C,3,FALSE)</f>
        <v>50019.42</v>
      </c>
      <c r="S65" s="167">
        <f t="shared" si="0"/>
        <v>0</v>
      </c>
      <c r="T65">
        <f t="shared" si="1"/>
        <v>35</v>
      </c>
      <c r="U65">
        <f t="shared" si="2"/>
        <v>35</v>
      </c>
      <c r="V65">
        <f t="shared" si="3"/>
        <v>0</v>
      </c>
      <c r="W65">
        <f t="shared" si="4"/>
        <v>5</v>
      </c>
    </row>
    <row r="66" spans="1:23">
      <c r="A66" s="23">
        <v>35346</v>
      </c>
      <c r="B66" s="174" t="s">
        <v>4855</v>
      </c>
      <c r="C66" s="23" t="s">
        <v>2251</v>
      </c>
      <c r="D66" s="23" t="s">
        <v>3583</v>
      </c>
      <c r="E66" s="35">
        <v>0</v>
      </c>
      <c r="F66" s="36">
        <v>0</v>
      </c>
      <c r="G66" s="36">
        <v>0</v>
      </c>
      <c r="H66" s="36">
        <v>0</v>
      </c>
      <c r="I66" s="36">
        <v>0</v>
      </c>
      <c r="J66" s="36">
        <v>5</v>
      </c>
      <c r="K66" s="36">
        <v>0</v>
      </c>
      <c r="L66" s="36">
        <v>0</v>
      </c>
      <c r="M66" s="36">
        <v>5</v>
      </c>
      <c r="N66" s="36">
        <v>0</v>
      </c>
      <c r="O66" s="36">
        <v>0</v>
      </c>
      <c r="P66" s="36">
        <v>0</v>
      </c>
      <c r="Q66" s="164">
        <v>59</v>
      </c>
      <c r="R66" s="167">
        <f>VLOOKUP(A66,'Forplejning 2008'!A:C,3,FALSE)</f>
        <v>30105.26</v>
      </c>
      <c r="S66" s="167">
        <f t="shared" si="0"/>
        <v>0</v>
      </c>
      <c r="T66">
        <f t="shared" si="1"/>
        <v>64</v>
      </c>
      <c r="U66">
        <f t="shared" si="2"/>
        <v>64</v>
      </c>
      <c r="V66">
        <f t="shared" si="3"/>
        <v>5</v>
      </c>
      <c r="W66">
        <f t="shared" si="4"/>
        <v>0</v>
      </c>
    </row>
    <row r="67" spans="1:23">
      <c r="A67" s="23">
        <v>35347</v>
      </c>
      <c r="B67" s="174" t="s">
        <v>4855</v>
      </c>
      <c r="C67" s="23" t="s">
        <v>2251</v>
      </c>
      <c r="D67" s="23" t="s">
        <v>3436</v>
      </c>
      <c r="E67" s="35">
        <v>0</v>
      </c>
      <c r="F67" s="36">
        <v>0</v>
      </c>
      <c r="G67" s="36">
        <v>0</v>
      </c>
      <c r="H67" s="36">
        <v>0</v>
      </c>
      <c r="I67" s="36">
        <v>0</v>
      </c>
      <c r="J67" s="36">
        <v>5</v>
      </c>
      <c r="K67" s="36">
        <v>0</v>
      </c>
      <c r="L67" s="36">
        <v>0</v>
      </c>
      <c r="M67" s="36">
        <v>5</v>
      </c>
      <c r="N67" s="36">
        <v>0</v>
      </c>
      <c r="O67" s="36">
        <v>0</v>
      </c>
      <c r="P67" s="36">
        <v>0</v>
      </c>
      <c r="Q67" s="164">
        <v>66</v>
      </c>
      <c r="R67" s="167">
        <f>VLOOKUP(A67,'Forplejning 2008'!A:C,3,FALSE)</f>
        <v>71594.22</v>
      </c>
      <c r="S67" s="167">
        <f t="shared" si="0"/>
        <v>0</v>
      </c>
      <c r="T67">
        <f t="shared" si="1"/>
        <v>71</v>
      </c>
      <c r="U67">
        <f t="shared" si="2"/>
        <v>71</v>
      </c>
      <c r="V67">
        <f t="shared" si="3"/>
        <v>5</v>
      </c>
      <c r="W67">
        <f t="shared" si="4"/>
        <v>0</v>
      </c>
    </row>
    <row r="68" spans="1:23">
      <c r="A68" s="23">
        <v>35351</v>
      </c>
      <c r="B68" s="174" t="s">
        <v>4855</v>
      </c>
      <c r="C68" s="23" t="s">
        <v>2251</v>
      </c>
      <c r="D68" s="23" t="s">
        <v>2130</v>
      </c>
      <c r="E68" s="35">
        <v>0</v>
      </c>
      <c r="F68" s="36">
        <v>0</v>
      </c>
      <c r="G68" s="36">
        <v>0</v>
      </c>
      <c r="H68" s="36">
        <v>0</v>
      </c>
      <c r="I68" s="36">
        <v>0</v>
      </c>
      <c r="J68" s="36">
        <v>5</v>
      </c>
      <c r="K68" s="36">
        <v>0</v>
      </c>
      <c r="L68" s="36">
        <v>4</v>
      </c>
      <c r="M68" s="36">
        <v>0</v>
      </c>
      <c r="N68" s="36">
        <v>0</v>
      </c>
      <c r="O68" s="36">
        <v>0</v>
      </c>
      <c r="P68" s="36">
        <v>0</v>
      </c>
      <c r="Q68" s="164">
        <v>40</v>
      </c>
      <c r="R68" s="167">
        <f>VLOOKUP(A68,'Forplejning 2008'!A:C,3,FALSE)</f>
        <v>52812.56</v>
      </c>
      <c r="S68" s="167">
        <f t="shared" si="0"/>
        <v>0</v>
      </c>
      <c r="T68">
        <f t="shared" si="1"/>
        <v>40</v>
      </c>
      <c r="U68">
        <f t="shared" si="2"/>
        <v>40</v>
      </c>
      <c r="V68">
        <f t="shared" si="3"/>
        <v>5</v>
      </c>
      <c r="W68">
        <f t="shared" si="4"/>
        <v>4</v>
      </c>
    </row>
    <row r="69" spans="1:23">
      <c r="A69" s="23">
        <v>35352</v>
      </c>
      <c r="B69" s="174" t="s">
        <v>4855</v>
      </c>
      <c r="C69" s="23" t="s">
        <v>2251</v>
      </c>
      <c r="D69" s="23" t="s">
        <v>2130</v>
      </c>
      <c r="E69" s="35">
        <v>0</v>
      </c>
      <c r="F69" s="36">
        <v>0</v>
      </c>
      <c r="G69" s="36">
        <v>0</v>
      </c>
      <c r="H69" s="36">
        <v>0</v>
      </c>
      <c r="I69" s="36">
        <v>0</v>
      </c>
      <c r="J69" s="36">
        <v>5</v>
      </c>
      <c r="K69" s="36">
        <v>0</v>
      </c>
      <c r="L69" s="36">
        <v>0</v>
      </c>
      <c r="M69" s="36">
        <v>5</v>
      </c>
      <c r="N69" s="36">
        <v>0</v>
      </c>
      <c r="O69" s="36">
        <v>0</v>
      </c>
      <c r="P69" s="36">
        <v>12</v>
      </c>
      <c r="Q69" s="164">
        <v>44</v>
      </c>
      <c r="R69" s="167">
        <f>VLOOKUP(A69,'Forplejning 2008'!A:C,3,FALSE)</f>
        <v>66071.14</v>
      </c>
      <c r="S69" s="167">
        <f t="shared" si="0"/>
        <v>0</v>
      </c>
      <c r="T69">
        <f t="shared" si="1"/>
        <v>61</v>
      </c>
      <c r="U69">
        <f t="shared" si="2"/>
        <v>61</v>
      </c>
      <c r="V69">
        <f t="shared" si="3"/>
        <v>5</v>
      </c>
      <c r="W69">
        <f t="shared" si="4"/>
        <v>0</v>
      </c>
    </row>
    <row r="70" spans="1:23">
      <c r="A70" s="23">
        <v>35354</v>
      </c>
      <c r="B70" s="174" t="s">
        <v>4855</v>
      </c>
      <c r="C70" s="23" t="s">
        <v>2251</v>
      </c>
      <c r="D70" s="23" t="s">
        <v>2130</v>
      </c>
      <c r="E70" s="35">
        <v>0</v>
      </c>
      <c r="F70" s="36">
        <v>0</v>
      </c>
      <c r="G70" s="36">
        <v>0</v>
      </c>
      <c r="H70" s="36">
        <v>0</v>
      </c>
      <c r="I70" s="36">
        <v>0</v>
      </c>
      <c r="J70" s="36">
        <v>5</v>
      </c>
      <c r="K70" s="36">
        <v>0</v>
      </c>
      <c r="L70" s="36">
        <v>0</v>
      </c>
      <c r="M70" s="36">
        <v>5</v>
      </c>
      <c r="N70" s="36">
        <v>0</v>
      </c>
      <c r="O70" s="36">
        <v>0</v>
      </c>
      <c r="P70" s="36">
        <v>8</v>
      </c>
      <c r="Q70" s="164">
        <v>24</v>
      </c>
      <c r="R70" s="167">
        <f>VLOOKUP(A70,'Forplejning 2008'!A:C,3,FALSE)</f>
        <v>44921.16</v>
      </c>
      <c r="S70" s="167">
        <f t="shared" ref="S70:S133" si="5">SUM(E70:I70)</f>
        <v>0</v>
      </c>
      <c r="T70">
        <f t="shared" ref="T70:T133" si="6">SUM(M70:Q70)</f>
        <v>37</v>
      </c>
      <c r="U70">
        <f t="shared" ref="U70:U133" si="7">S70+T70</f>
        <v>37</v>
      </c>
      <c r="V70">
        <f t="shared" ref="V70:V133" si="8">J70</f>
        <v>5</v>
      </c>
      <c r="W70">
        <f t="shared" ref="W70:W133" si="9">K70+L70</f>
        <v>0</v>
      </c>
    </row>
    <row r="71" spans="1:23">
      <c r="A71" s="23">
        <v>35355</v>
      </c>
      <c r="B71" s="174" t="s">
        <v>4855</v>
      </c>
      <c r="C71" s="23" t="s">
        <v>2251</v>
      </c>
      <c r="D71" s="23" t="s">
        <v>2130</v>
      </c>
      <c r="E71" s="35">
        <v>0</v>
      </c>
      <c r="F71" s="36">
        <v>0</v>
      </c>
      <c r="G71" s="36">
        <v>0</v>
      </c>
      <c r="H71" s="36">
        <v>0</v>
      </c>
      <c r="I71" s="36">
        <v>0</v>
      </c>
      <c r="J71" s="36">
        <v>5</v>
      </c>
      <c r="K71" s="36">
        <v>0</v>
      </c>
      <c r="L71" s="36">
        <v>4</v>
      </c>
      <c r="M71" s="36">
        <v>5</v>
      </c>
      <c r="N71" s="36">
        <v>0</v>
      </c>
      <c r="O71" s="36">
        <v>0</v>
      </c>
      <c r="P71" s="36">
        <v>12</v>
      </c>
      <c r="Q71" s="164">
        <v>22</v>
      </c>
      <c r="R71" s="167">
        <f>VLOOKUP(A71,'Forplejning 2008'!A:C,3,FALSE)</f>
        <v>39549.160000000003</v>
      </c>
      <c r="S71" s="167">
        <f t="shared" si="5"/>
        <v>0</v>
      </c>
      <c r="T71">
        <f t="shared" si="6"/>
        <v>39</v>
      </c>
      <c r="U71">
        <f t="shared" si="7"/>
        <v>39</v>
      </c>
      <c r="V71">
        <f t="shared" si="8"/>
        <v>5</v>
      </c>
      <c r="W71">
        <f t="shared" si="9"/>
        <v>4</v>
      </c>
    </row>
    <row r="72" spans="1:23">
      <c r="A72" s="23">
        <v>35357</v>
      </c>
      <c r="B72" s="174" t="s">
        <v>4855</v>
      </c>
      <c r="C72" s="23" t="s">
        <v>2251</v>
      </c>
      <c r="D72" s="23" t="s">
        <v>4287</v>
      </c>
      <c r="E72" s="35">
        <v>0</v>
      </c>
      <c r="F72" s="36">
        <v>0</v>
      </c>
      <c r="G72" s="36">
        <v>0</v>
      </c>
      <c r="H72" s="36">
        <v>0</v>
      </c>
      <c r="I72" s="36">
        <v>0</v>
      </c>
      <c r="J72" s="36">
        <v>5</v>
      </c>
      <c r="K72" s="36">
        <v>0</v>
      </c>
      <c r="L72" s="36">
        <v>0</v>
      </c>
      <c r="M72" s="36">
        <v>5</v>
      </c>
      <c r="N72" s="36">
        <v>0</v>
      </c>
      <c r="O72" s="36">
        <v>0</v>
      </c>
      <c r="P72" s="36">
        <v>10</v>
      </c>
      <c r="Q72" s="164">
        <v>20</v>
      </c>
      <c r="R72" s="167">
        <f>VLOOKUP(A72,'Forplejning 2008'!A:C,3,FALSE)</f>
        <v>28756.04</v>
      </c>
      <c r="S72" s="167">
        <f t="shared" si="5"/>
        <v>0</v>
      </c>
      <c r="T72">
        <f t="shared" si="6"/>
        <v>35</v>
      </c>
      <c r="U72">
        <f t="shared" si="7"/>
        <v>35</v>
      </c>
      <c r="V72">
        <f t="shared" si="8"/>
        <v>5</v>
      </c>
      <c r="W72">
        <f t="shared" si="9"/>
        <v>0</v>
      </c>
    </row>
    <row r="73" spans="1:23">
      <c r="A73" s="23">
        <v>35358</v>
      </c>
      <c r="B73" s="174" t="s">
        <v>4855</v>
      </c>
      <c r="C73" s="23" t="s">
        <v>2251</v>
      </c>
      <c r="D73" s="23" t="s">
        <v>3583</v>
      </c>
      <c r="E73" s="35">
        <v>0</v>
      </c>
      <c r="F73" s="36">
        <v>0</v>
      </c>
      <c r="G73" s="36">
        <v>0</v>
      </c>
      <c r="H73" s="36">
        <v>0</v>
      </c>
      <c r="I73" s="36">
        <v>0</v>
      </c>
      <c r="J73" s="36">
        <v>5</v>
      </c>
      <c r="K73" s="36">
        <v>0</v>
      </c>
      <c r="L73" s="36">
        <v>0</v>
      </c>
      <c r="M73" s="36">
        <v>0</v>
      </c>
      <c r="N73" s="36">
        <v>0</v>
      </c>
      <c r="O73" s="36">
        <v>0</v>
      </c>
      <c r="P73" s="36">
        <v>12</v>
      </c>
      <c r="Q73" s="164">
        <v>20</v>
      </c>
      <c r="R73" s="167">
        <f>VLOOKUP(A73,'Forplejning 2008'!A:C,3,FALSE)</f>
        <v>37540.28</v>
      </c>
      <c r="S73" s="167">
        <f t="shared" si="5"/>
        <v>0</v>
      </c>
      <c r="T73">
        <f t="shared" si="6"/>
        <v>32</v>
      </c>
      <c r="U73">
        <f t="shared" si="7"/>
        <v>32</v>
      </c>
      <c r="V73">
        <f t="shared" si="8"/>
        <v>5</v>
      </c>
      <c r="W73">
        <f t="shared" si="9"/>
        <v>0</v>
      </c>
    </row>
    <row r="74" spans="1:23">
      <c r="A74" s="23">
        <v>35359</v>
      </c>
      <c r="B74" s="174" t="s">
        <v>4855</v>
      </c>
      <c r="C74" s="23" t="s">
        <v>2251</v>
      </c>
      <c r="D74" s="23" t="s">
        <v>4287</v>
      </c>
      <c r="E74" s="35">
        <v>0</v>
      </c>
      <c r="F74" s="36">
        <v>0</v>
      </c>
      <c r="G74" s="36">
        <v>0</v>
      </c>
      <c r="H74" s="36">
        <v>0</v>
      </c>
      <c r="I74" s="36">
        <v>0</v>
      </c>
      <c r="J74" s="36">
        <v>5</v>
      </c>
      <c r="K74" s="36">
        <v>0</v>
      </c>
      <c r="L74" s="36">
        <v>0</v>
      </c>
      <c r="M74" s="36">
        <v>5</v>
      </c>
      <c r="N74" s="36">
        <v>0</v>
      </c>
      <c r="O74" s="36">
        <v>0</v>
      </c>
      <c r="P74" s="36">
        <v>0</v>
      </c>
      <c r="Q74" s="164">
        <v>20</v>
      </c>
      <c r="R74" s="167">
        <f>VLOOKUP(A74,'Forplejning 2008'!A:C,3,FALSE)</f>
        <v>42726.16</v>
      </c>
      <c r="S74" s="167">
        <f t="shared" si="5"/>
        <v>0</v>
      </c>
      <c r="T74">
        <f t="shared" si="6"/>
        <v>25</v>
      </c>
      <c r="U74">
        <f t="shared" si="7"/>
        <v>25</v>
      </c>
      <c r="V74">
        <f t="shared" si="8"/>
        <v>5</v>
      </c>
      <c r="W74">
        <f t="shared" si="9"/>
        <v>0</v>
      </c>
    </row>
    <row r="75" spans="1:23">
      <c r="A75" s="23">
        <v>35360</v>
      </c>
      <c r="B75" s="174" t="s">
        <v>4855</v>
      </c>
      <c r="C75" s="23" t="s">
        <v>2251</v>
      </c>
      <c r="D75" s="23" t="s">
        <v>2939</v>
      </c>
      <c r="E75" s="35">
        <v>0</v>
      </c>
      <c r="F75" s="36">
        <v>0</v>
      </c>
      <c r="G75" s="36">
        <v>0</v>
      </c>
      <c r="H75" s="36">
        <v>0</v>
      </c>
      <c r="I75" s="36">
        <v>0</v>
      </c>
      <c r="J75" s="36">
        <v>5</v>
      </c>
      <c r="K75" s="36">
        <v>0</v>
      </c>
      <c r="L75" s="36">
        <v>0</v>
      </c>
      <c r="M75" s="36">
        <v>5</v>
      </c>
      <c r="N75" s="36">
        <v>0</v>
      </c>
      <c r="O75" s="36">
        <v>0</v>
      </c>
      <c r="P75" s="36">
        <v>0</v>
      </c>
      <c r="Q75" s="164">
        <v>22</v>
      </c>
      <c r="R75" s="167">
        <f>VLOOKUP(A75,'Forplejning 2008'!A:C,3,FALSE)</f>
        <v>17934.66</v>
      </c>
      <c r="S75" s="167">
        <f t="shared" si="5"/>
        <v>0</v>
      </c>
      <c r="T75">
        <f t="shared" si="6"/>
        <v>27</v>
      </c>
      <c r="U75">
        <f t="shared" si="7"/>
        <v>27</v>
      </c>
      <c r="V75">
        <f t="shared" si="8"/>
        <v>5</v>
      </c>
      <c r="W75">
        <f t="shared" si="9"/>
        <v>0</v>
      </c>
    </row>
    <row r="76" spans="1:23">
      <c r="A76" s="23">
        <v>35361</v>
      </c>
      <c r="B76" s="174" t="s">
        <v>4855</v>
      </c>
      <c r="C76" s="23" t="s">
        <v>2251</v>
      </c>
      <c r="D76" s="23" t="s">
        <v>4617</v>
      </c>
      <c r="E76" s="35">
        <v>0</v>
      </c>
      <c r="F76" s="36">
        <v>0</v>
      </c>
      <c r="G76" s="36">
        <v>0</v>
      </c>
      <c r="H76" s="36">
        <v>0</v>
      </c>
      <c r="I76" s="36">
        <v>0</v>
      </c>
      <c r="J76" s="36">
        <v>0</v>
      </c>
      <c r="K76" s="36">
        <v>0</v>
      </c>
      <c r="L76" s="36">
        <v>0</v>
      </c>
      <c r="M76" s="36">
        <v>0</v>
      </c>
      <c r="N76" s="36">
        <v>0</v>
      </c>
      <c r="O76" s="36">
        <v>0</v>
      </c>
      <c r="P76" s="36">
        <v>0</v>
      </c>
      <c r="Q76" s="164">
        <v>20</v>
      </c>
      <c r="R76" s="167">
        <f>VLOOKUP(A76,'Forplejning 2008'!A:C,3,FALSE)</f>
        <v>13878.4</v>
      </c>
      <c r="S76" s="167">
        <f t="shared" si="5"/>
        <v>0</v>
      </c>
      <c r="T76">
        <f t="shared" si="6"/>
        <v>20</v>
      </c>
      <c r="U76">
        <f t="shared" si="7"/>
        <v>20</v>
      </c>
      <c r="V76">
        <f t="shared" si="8"/>
        <v>0</v>
      </c>
      <c r="W76">
        <f t="shared" si="9"/>
        <v>0</v>
      </c>
    </row>
    <row r="77" spans="1:23">
      <c r="A77" s="23">
        <v>35362</v>
      </c>
      <c r="B77" s="174" t="s">
        <v>4855</v>
      </c>
      <c r="C77" s="23" t="s">
        <v>2251</v>
      </c>
      <c r="D77" s="23" t="s">
        <v>2939</v>
      </c>
      <c r="E77" s="35">
        <v>0</v>
      </c>
      <c r="F77" s="36">
        <v>0</v>
      </c>
      <c r="G77" s="36">
        <v>0</v>
      </c>
      <c r="H77" s="36">
        <v>0</v>
      </c>
      <c r="I77" s="36">
        <v>0</v>
      </c>
      <c r="J77" s="36">
        <v>0</v>
      </c>
      <c r="K77" s="36">
        <v>0</v>
      </c>
      <c r="L77" s="36">
        <v>0</v>
      </c>
      <c r="M77" s="36">
        <v>0</v>
      </c>
      <c r="N77" s="36">
        <v>0</v>
      </c>
      <c r="O77" s="36">
        <v>0</v>
      </c>
      <c r="P77" s="36">
        <v>12</v>
      </c>
      <c r="Q77" s="164">
        <v>31</v>
      </c>
      <c r="R77" s="167">
        <f>VLOOKUP(A77,'Forplejning 2008'!A:C,3,FALSE)</f>
        <v>33723.08</v>
      </c>
      <c r="S77" s="167">
        <f t="shared" si="5"/>
        <v>0</v>
      </c>
      <c r="T77">
        <f t="shared" si="6"/>
        <v>43</v>
      </c>
      <c r="U77">
        <f t="shared" si="7"/>
        <v>43</v>
      </c>
      <c r="V77">
        <f t="shared" si="8"/>
        <v>0</v>
      </c>
      <c r="W77">
        <f t="shared" si="9"/>
        <v>0</v>
      </c>
    </row>
    <row r="78" spans="1:23">
      <c r="A78" s="23">
        <v>35367</v>
      </c>
      <c r="B78" s="174" t="s">
        <v>4855</v>
      </c>
      <c r="C78" s="23" t="s">
        <v>2251</v>
      </c>
      <c r="D78" s="23" t="s">
        <v>3166</v>
      </c>
      <c r="E78" s="35">
        <v>0</v>
      </c>
      <c r="F78" s="36">
        <v>0</v>
      </c>
      <c r="G78" s="36">
        <v>0</v>
      </c>
      <c r="H78" s="36">
        <v>0</v>
      </c>
      <c r="I78" s="36">
        <v>0</v>
      </c>
      <c r="J78" s="36">
        <v>5</v>
      </c>
      <c r="K78" s="36">
        <v>0</v>
      </c>
      <c r="L78" s="36">
        <v>0</v>
      </c>
      <c r="M78" s="36">
        <v>5</v>
      </c>
      <c r="N78" s="36">
        <v>0</v>
      </c>
      <c r="O78" s="36">
        <v>0</v>
      </c>
      <c r="P78" s="36">
        <v>0</v>
      </c>
      <c r="Q78" s="164">
        <v>23</v>
      </c>
      <c r="R78" s="167">
        <f>VLOOKUP(A78,'Forplejning 2008'!A:C,3,FALSE)</f>
        <v>32308.02</v>
      </c>
      <c r="S78" s="167">
        <f t="shared" si="5"/>
        <v>0</v>
      </c>
      <c r="T78">
        <f t="shared" si="6"/>
        <v>28</v>
      </c>
      <c r="U78">
        <f t="shared" si="7"/>
        <v>28</v>
      </c>
      <c r="V78">
        <f t="shared" si="8"/>
        <v>5</v>
      </c>
      <c r="W78">
        <f t="shared" si="9"/>
        <v>0</v>
      </c>
    </row>
    <row r="79" spans="1:23">
      <c r="A79" s="23">
        <v>35368</v>
      </c>
      <c r="B79" s="174" t="s">
        <v>4855</v>
      </c>
      <c r="C79" s="23" t="s">
        <v>2251</v>
      </c>
      <c r="D79" s="23" t="s">
        <v>3166</v>
      </c>
      <c r="E79" s="35">
        <v>0</v>
      </c>
      <c r="F79" s="36">
        <v>0</v>
      </c>
      <c r="G79" s="36">
        <v>0</v>
      </c>
      <c r="H79" s="36">
        <v>0</v>
      </c>
      <c r="I79" s="36">
        <v>0</v>
      </c>
      <c r="J79" s="36">
        <v>5</v>
      </c>
      <c r="K79" s="36">
        <v>0</v>
      </c>
      <c r="L79" s="36">
        <v>1</v>
      </c>
      <c r="M79" s="36">
        <v>5</v>
      </c>
      <c r="N79" s="36">
        <v>0</v>
      </c>
      <c r="O79" s="36">
        <v>0</v>
      </c>
      <c r="P79" s="36">
        <v>0</v>
      </c>
      <c r="Q79" s="164">
        <v>30</v>
      </c>
      <c r="R79" s="167">
        <f>VLOOKUP(A79,'Forplejning 2008'!A:C,3,FALSE)</f>
        <v>33506.89</v>
      </c>
      <c r="S79" s="167">
        <f t="shared" si="5"/>
        <v>0</v>
      </c>
      <c r="T79">
        <f t="shared" si="6"/>
        <v>35</v>
      </c>
      <c r="U79">
        <f t="shared" si="7"/>
        <v>35</v>
      </c>
      <c r="V79">
        <f t="shared" si="8"/>
        <v>5</v>
      </c>
      <c r="W79">
        <f t="shared" si="9"/>
        <v>1</v>
      </c>
    </row>
    <row r="80" spans="1:23">
      <c r="A80" s="23">
        <v>35372</v>
      </c>
      <c r="B80" s="174" t="s">
        <v>4855</v>
      </c>
      <c r="C80" s="23" t="s">
        <v>2251</v>
      </c>
      <c r="D80" s="23" t="s">
        <v>3166</v>
      </c>
      <c r="E80" s="35">
        <v>0</v>
      </c>
      <c r="F80" s="36">
        <v>0</v>
      </c>
      <c r="G80" s="36">
        <v>0</v>
      </c>
      <c r="H80" s="36">
        <v>0</v>
      </c>
      <c r="I80" s="36">
        <v>0</v>
      </c>
      <c r="J80" s="36">
        <v>5</v>
      </c>
      <c r="K80" s="36">
        <v>0</v>
      </c>
      <c r="L80" s="36">
        <v>0</v>
      </c>
      <c r="M80" s="36">
        <v>5</v>
      </c>
      <c r="N80" s="36">
        <v>0</v>
      </c>
      <c r="O80" s="36">
        <v>0</v>
      </c>
      <c r="P80" s="36">
        <v>0</v>
      </c>
      <c r="Q80" s="164">
        <v>21</v>
      </c>
      <c r="R80" s="167">
        <f>VLOOKUP(A80,'Forplejning 2008'!A:C,3,FALSE)</f>
        <v>50919.7</v>
      </c>
      <c r="S80" s="167">
        <f t="shared" si="5"/>
        <v>0</v>
      </c>
      <c r="T80">
        <f t="shared" si="6"/>
        <v>26</v>
      </c>
      <c r="U80">
        <f t="shared" si="7"/>
        <v>26</v>
      </c>
      <c r="V80">
        <f t="shared" si="8"/>
        <v>5</v>
      </c>
      <c r="W80">
        <f t="shared" si="9"/>
        <v>0</v>
      </c>
    </row>
    <row r="81" spans="1:23">
      <c r="A81" s="23">
        <v>35377</v>
      </c>
      <c r="B81" s="174" t="s">
        <v>4855</v>
      </c>
      <c r="C81" s="23" t="s">
        <v>2251</v>
      </c>
      <c r="D81" s="23" t="s">
        <v>3166</v>
      </c>
      <c r="E81" s="35">
        <v>0</v>
      </c>
      <c r="F81" s="36">
        <v>0</v>
      </c>
      <c r="G81" s="36">
        <v>0</v>
      </c>
      <c r="H81" s="36">
        <v>0</v>
      </c>
      <c r="I81" s="36">
        <v>0</v>
      </c>
      <c r="J81" s="36">
        <v>0</v>
      </c>
      <c r="K81" s="36">
        <v>0</v>
      </c>
      <c r="L81" s="36">
        <v>1</v>
      </c>
      <c r="M81" s="36">
        <v>0</v>
      </c>
      <c r="N81" s="36">
        <v>0</v>
      </c>
      <c r="O81" s="36">
        <v>0</v>
      </c>
      <c r="P81" s="36">
        <v>0</v>
      </c>
      <c r="Q81" s="164">
        <v>12</v>
      </c>
      <c r="R81" s="167">
        <f>VLOOKUP(A81,'Forplejning 2008'!A:C,3,FALSE)</f>
        <v>7478.58</v>
      </c>
      <c r="S81" s="167">
        <f t="shared" si="5"/>
        <v>0</v>
      </c>
      <c r="T81">
        <f t="shared" si="6"/>
        <v>12</v>
      </c>
      <c r="U81">
        <f t="shared" si="7"/>
        <v>12</v>
      </c>
      <c r="V81">
        <f t="shared" si="8"/>
        <v>0</v>
      </c>
      <c r="W81">
        <f t="shared" si="9"/>
        <v>1</v>
      </c>
    </row>
    <row r="82" spans="1:23">
      <c r="A82" s="23">
        <v>35379</v>
      </c>
      <c r="B82" s="174" t="s">
        <v>4855</v>
      </c>
      <c r="C82" s="23" t="s">
        <v>2251</v>
      </c>
      <c r="D82" s="23" t="s">
        <v>3166</v>
      </c>
      <c r="E82" s="35">
        <v>0</v>
      </c>
      <c r="F82" s="36">
        <v>0</v>
      </c>
      <c r="G82" s="36">
        <v>0</v>
      </c>
      <c r="H82" s="36">
        <v>0</v>
      </c>
      <c r="I82" s="36">
        <v>0</v>
      </c>
      <c r="J82" s="36">
        <v>5</v>
      </c>
      <c r="K82" s="36">
        <v>0</v>
      </c>
      <c r="L82" s="36">
        <v>1</v>
      </c>
      <c r="M82" s="36">
        <v>5</v>
      </c>
      <c r="N82" s="36">
        <v>0</v>
      </c>
      <c r="O82" s="36">
        <v>0</v>
      </c>
      <c r="P82" s="36">
        <v>0</v>
      </c>
      <c r="Q82" s="164">
        <v>20</v>
      </c>
      <c r="R82" s="167">
        <f>VLOOKUP(A82,'Forplejning 2008'!A:C,3,FALSE)</f>
        <v>15455.34</v>
      </c>
      <c r="S82" s="167">
        <f t="shared" si="5"/>
        <v>0</v>
      </c>
      <c r="T82">
        <f t="shared" si="6"/>
        <v>25</v>
      </c>
      <c r="U82">
        <f t="shared" si="7"/>
        <v>25</v>
      </c>
      <c r="V82">
        <f t="shared" si="8"/>
        <v>5</v>
      </c>
      <c r="W82">
        <f t="shared" si="9"/>
        <v>1</v>
      </c>
    </row>
    <row r="83" spans="1:23">
      <c r="A83" s="23">
        <v>35380</v>
      </c>
      <c r="B83" s="174" t="s">
        <v>4855</v>
      </c>
      <c r="C83" s="23" t="s">
        <v>2251</v>
      </c>
      <c r="D83" s="23" t="s">
        <v>2939</v>
      </c>
      <c r="E83" s="35">
        <v>0</v>
      </c>
      <c r="F83" s="36">
        <v>0</v>
      </c>
      <c r="G83" s="36">
        <v>0</v>
      </c>
      <c r="H83" s="36">
        <v>0</v>
      </c>
      <c r="I83" s="36">
        <v>0</v>
      </c>
      <c r="J83" s="36">
        <v>1</v>
      </c>
      <c r="K83" s="36">
        <v>0</v>
      </c>
      <c r="L83" s="36">
        <v>1</v>
      </c>
      <c r="M83" s="36">
        <v>0</v>
      </c>
      <c r="N83" s="36">
        <v>0</v>
      </c>
      <c r="O83" s="36">
        <v>0</v>
      </c>
      <c r="P83" s="36">
        <v>12</v>
      </c>
      <c r="Q83" s="164">
        <v>28</v>
      </c>
      <c r="R83" s="167">
        <f>VLOOKUP(A83,'Forplejning 2008'!A:C,3,FALSE)</f>
        <v>40925.839999999997</v>
      </c>
      <c r="S83" s="167">
        <f t="shared" si="5"/>
        <v>0</v>
      </c>
      <c r="T83">
        <f t="shared" si="6"/>
        <v>40</v>
      </c>
      <c r="U83">
        <f t="shared" si="7"/>
        <v>40</v>
      </c>
      <c r="V83">
        <f t="shared" si="8"/>
        <v>1</v>
      </c>
      <c r="W83">
        <f t="shared" si="9"/>
        <v>1</v>
      </c>
    </row>
    <row r="84" spans="1:23">
      <c r="A84" s="23">
        <v>35381</v>
      </c>
      <c r="B84" s="174" t="s">
        <v>4855</v>
      </c>
      <c r="C84" s="23" t="s">
        <v>2251</v>
      </c>
      <c r="D84" s="23" t="s">
        <v>4287</v>
      </c>
      <c r="E84" s="35">
        <v>0</v>
      </c>
      <c r="F84" s="36">
        <v>0</v>
      </c>
      <c r="G84" s="36">
        <v>0</v>
      </c>
      <c r="H84" s="36">
        <v>0</v>
      </c>
      <c r="I84" s="36">
        <v>0</v>
      </c>
      <c r="J84" s="36">
        <v>0</v>
      </c>
      <c r="K84" s="36">
        <v>0</v>
      </c>
      <c r="L84" s="36">
        <v>0</v>
      </c>
      <c r="M84" s="36">
        <v>0</v>
      </c>
      <c r="N84" s="36">
        <v>0</v>
      </c>
      <c r="O84" s="36">
        <v>0</v>
      </c>
      <c r="P84" s="36">
        <v>10</v>
      </c>
      <c r="Q84" s="164">
        <v>63</v>
      </c>
      <c r="R84" s="167">
        <f>VLOOKUP(A84,'Forplejning 2008'!A:C,3,FALSE)</f>
        <v>90513.74</v>
      </c>
      <c r="S84" s="167">
        <f t="shared" si="5"/>
        <v>0</v>
      </c>
      <c r="T84">
        <f t="shared" si="6"/>
        <v>73</v>
      </c>
      <c r="U84">
        <f t="shared" si="7"/>
        <v>73</v>
      </c>
      <c r="V84">
        <f t="shared" si="8"/>
        <v>0</v>
      </c>
      <c r="W84">
        <f t="shared" si="9"/>
        <v>0</v>
      </c>
    </row>
    <row r="85" spans="1:23">
      <c r="A85" s="23">
        <v>35383</v>
      </c>
      <c r="B85" s="174" t="s">
        <v>4855</v>
      </c>
      <c r="C85" s="23" t="s">
        <v>2251</v>
      </c>
      <c r="D85" s="23" t="s">
        <v>2130</v>
      </c>
      <c r="E85" s="35">
        <v>0</v>
      </c>
      <c r="F85" s="36">
        <v>0</v>
      </c>
      <c r="G85" s="36">
        <v>0</v>
      </c>
      <c r="H85" s="36">
        <v>0</v>
      </c>
      <c r="I85" s="36">
        <v>0</v>
      </c>
      <c r="J85" s="36">
        <v>0</v>
      </c>
      <c r="K85" s="36">
        <v>0</v>
      </c>
      <c r="L85" s="36">
        <v>0</v>
      </c>
      <c r="M85" s="36">
        <v>5</v>
      </c>
      <c r="N85" s="36">
        <v>0</v>
      </c>
      <c r="O85" s="36">
        <v>0</v>
      </c>
      <c r="P85" s="36">
        <v>0</v>
      </c>
      <c r="Q85" s="164">
        <v>31</v>
      </c>
      <c r="R85" s="167">
        <f>VLOOKUP(A85,'Forplejning 2008'!A:C,3,FALSE)</f>
        <v>28746.5</v>
      </c>
      <c r="S85" s="167">
        <f t="shared" si="5"/>
        <v>0</v>
      </c>
      <c r="T85">
        <f t="shared" si="6"/>
        <v>36</v>
      </c>
      <c r="U85">
        <f t="shared" si="7"/>
        <v>36</v>
      </c>
      <c r="V85">
        <f t="shared" si="8"/>
        <v>0</v>
      </c>
      <c r="W85">
        <f t="shared" si="9"/>
        <v>0</v>
      </c>
    </row>
    <row r="86" spans="1:23">
      <c r="A86" s="23">
        <v>35385</v>
      </c>
      <c r="B86" s="174" t="s">
        <v>4855</v>
      </c>
      <c r="C86" s="23" t="s">
        <v>2251</v>
      </c>
      <c r="D86" s="23" t="s">
        <v>3583</v>
      </c>
      <c r="E86" s="35">
        <v>0</v>
      </c>
      <c r="F86" s="36">
        <v>0</v>
      </c>
      <c r="G86" s="36">
        <v>0</v>
      </c>
      <c r="H86" s="36">
        <v>0</v>
      </c>
      <c r="I86" s="36">
        <v>0</v>
      </c>
      <c r="J86" s="36">
        <v>5</v>
      </c>
      <c r="K86" s="36">
        <v>0</v>
      </c>
      <c r="L86" s="36">
        <v>0</v>
      </c>
      <c r="M86" s="36">
        <v>5</v>
      </c>
      <c r="N86" s="36">
        <v>0</v>
      </c>
      <c r="O86" s="36">
        <v>0</v>
      </c>
      <c r="P86" s="36">
        <v>0</v>
      </c>
      <c r="Q86" s="164">
        <v>40</v>
      </c>
      <c r="R86" s="167">
        <f>VLOOKUP(A86,'Forplejning 2008'!A:C,3,FALSE)</f>
        <v>54697.599999999999</v>
      </c>
      <c r="S86" s="167">
        <f t="shared" si="5"/>
        <v>0</v>
      </c>
      <c r="T86">
        <f t="shared" si="6"/>
        <v>45</v>
      </c>
      <c r="U86">
        <f t="shared" si="7"/>
        <v>45</v>
      </c>
      <c r="V86">
        <f t="shared" si="8"/>
        <v>5</v>
      </c>
      <c r="W86">
        <f t="shared" si="9"/>
        <v>0</v>
      </c>
    </row>
    <row r="87" spans="1:23">
      <c r="A87" s="23">
        <v>35386</v>
      </c>
      <c r="B87" s="174" t="s">
        <v>4855</v>
      </c>
      <c r="C87" s="23" t="s">
        <v>2251</v>
      </c>
      <c r="D87" s="23" t="s">
        <v>3166</v>
      </c>
      <c r="E87" s="35">
        <v>0</v>
      </c>
      <c r="F87" s="36">
        <v>0</v>
      </c>
      <c r="G87" s="36">
        <v>0</v>
      </c>
      <c r="H87" s="36">
        <v>0</v>
      </c>
      <c r="I87" s="36">
        <v>0</v>
      </c>
      <c r="J87" s="36">
        <v>5</v>
      </c>
      <c r="K87" s="36">
        <v>0</v>
      </c>
      <c r="L87" s="36">
        <v>0</v>
      </c>
      <c r="M87" s="36">
        <v>5</v>
      </c>
      <c r="N87" s="36">
        <v>0</v>
      </c>
      <c r="O87" s="36">
        <v>0</v>
      </c>
      <c r="P87" s="36">
        <v>0</v>
      </c>
      <c r="Q87" s="164">
        <v>110</v>
      </c>
      <c r="R87" s="167">
        <f>VLOOKUP(A87,'Forplejning 2008'!A:C,3,FALSE)</f>
        <v>72775.990000000005</v>
      </c>
      <c r="S87" s="167">
        <f t="shared" si="5"/>
        <v>0</v>
      </c>
      <c r="T87">
        <f t="shared" si="6"/>
        <v>115</v>
      </c>
      <c r="U87">
        <f t="shared" si="7"/>
        <v>115</v>
      </c>
      <c r="V87">
        <f t="shared" si="8"/>
        <v>5</v>
      </c>
      <c r="W87">
        <f t="shared" si="9"/>
        <v>0</v>
      </c>
    </row>
    <row r="88" spans="1:23">
      <c r="A88" s="23">
        <v>35389</v>
      </c>
      <c r="B88" s="174" t="s">
        <v>4855</v>
      </c>
      <c r="C88" s="23" t="s">
        <v>2251</v>
      </c>
      <c r="D88" s="23" t="s">
        <v>2939</v>
      </c>
      <c r="E88" s="35">
        <v>0</v>
      </c>
      <c r="F88" s="36">
        <v>0</v>
      </c>
      <c r="G88" s="36">
        <v>0</v>
      </c>
      <c r="H88" s="36">
        <v>0</v>
      </c>
      <c r="I88" s="36">
        <v>0</v>
      </c>
      <c r="J88" s="36">
        <v>5</v>
      </c>
      <c r="K88" s="36">
        <v>0</v>
      </c>
      <c r="L88" s="36">
        <v>0</v>
      </c>
      <c r="M88" s="36">
        <v>5</v>
      </c>
      <c r="N88" s="36">
        <v>0</v>
      </c>
      <c r="O88" s="36">
        <v>0</v>
      </c>
      <c r="P88" s="36">
        <v>6</v>
      </c>
      <c r="Q88" s="164">
        <v>32</v>
      </c>
      <c r="R88" s="167">
        <f>VLOOKUP(A88,'Forplejning 2008'!A:C,3,FALSE)</f>
        <v>49877.5</v>
      </c>
      <c r="S88" s="167">
        <f t="shared" si="5"/>
        <v>0</v>
      </c>
      <c r="T88">
        <f t="shared" si="6"/>
        <v>43</v>
      </c>
      <c r="U88">
        <f t="shared" si="7"/>
        <v>43</v>
      </c>
      <c r="V88">
        <f t="shared" si="8"/>
        <v>5</v>
      </c>
      <c r="W88">
        <f t="shared" si="9"/>
        <v>0</v>
      </c>
    </row>
    <row r="89" spans="1:23">
      <c r="A89" s="23">
        <v>35393</v>
      </c>
      <c r="B89" s="174" t="s">
        <v>4855</v>
      </c>
      <c r="C89" s="23" t="s">
        <v>2251</v>
      </c>
      <c r="D89" s="23" t="s">
        <v>3166</v>
      </c>
      <c r="E89" s="35">
        <v>0</v>
      </c>
      <c r="F89" s="36">
        <v>0</v>
      </c>
      <c r="G89" s="36">
        <v>0</v>
      </c>
      <c r="H89" s="36">
        <v>0</v>
      </c>
      <c r="I89" s="36">
        <v>0</v>
      </c>
      <c r="J89" s="36">
        <v>5</v>
      </c>
      <c r="K89" s="36">
        <v>0</v>
      </c>
      <c r="L89" s="36">
        <v>0</v>
      </c>
      <c r="M89" s="36">
        <v>5</v>
      </c>
      <c r="N89" s="36">
        <v>0</v>
      </c>
      <c r="O89" s="36">
        <v>0</v>
      </c>
      <c r="P89" s="36">
        <v>0</v>
      </c>
      <c r="Q89" s="164">
        <v>32</v>
      </c>
      <c r="R89" s="167">
        <f>VLOOKUP(A89,'Forplejning 2008'!A:C,3,FALSE)</f>
        <v>25880.94</v>
      </c>
      <c r="S89" s="167">
        <f t="shared" si="5"/>
        <v>0</v>
      </c>
      <c r="T89">
        <f t="shared" si="6"/>
        <v>37</v>
      </c>
      <c r="U89">
        <f t="shared" si="7"/>
        <v>37</v>
      </c>
      <c r="V89">
        <f t="shared" si="8"/>
        <v>5</v>
      </c>
      <c r="W89">
        <f t="shared" si="9"/>
        <v>0</v>
      </c>
    </row>
    <row r="90" spans="1:23">
      <c r="A90" s="23">
        <v>35394</v>
      </c>
      <c r="B90" s="174" t="s">
        <v>4855</v>
      </c>
      <c r="C90" s="23" t="s">
        <v>2251</v>
      </c>
      <c r="D90" s="23" t="s">
        <v>3583</v>
      </c>
      <c r="E90" s="35">
        <v>0</v>
      </c>
      <c r="F90" s="36">
        <v>0</v>
      </c>
      <c r="G90" s="36">
        <v>0</v>
      </c>
      <c r="H90" s="36">
        <v>0</v>
      </c>
      <c r="I90" s="36">
        <v>0</v>
      </c>
      <c r="J90" s="36">
        <v>5</v>
      </c>
      <c r="K90" s="36">
        <v>5</v>
      </c>
      <c r="L90" s="36">
        <v>0</v>
      </c>
      <c r="M90" s="36">
        <v>0</v>
      </c>
      <c r="N90" s="36">
        <v>0</v>
      </c>
      <c r="O90" s="36">
        <v>0</v>
      </c>
      <c r="P90" s="36">
        <v>0</v>
      </c>
      <c r="Q90" s="164">
        <v>30</v>
      </c>
      <c r="R90" s="167">
        <f>VLOOKUP(A90,'Forplejning 2008'!A:C,3,FALSE)</f>
        <v>25738</v>
      </c>
      <c r="S90" s="167">
        <f t="shared" si="5"/>
        <v>0</v>
      </c>
      <c r="T90">
        <f t="shared" si="6"/>
        <v>30</v>
      </c>
      <c r="U90">
        <f t="shared" si="7"/>
        <v>30</v>
      </c>
      <c r="V90">
        <f t="shared" si="8"/>
        <v>5</v>
      </c>
      <c r="W90">
        <f t="shared" si="9"/>
        <v>5</v>
      </c>
    </row>
    <row r="91" spans="1:23">
      <c r="A91" s="23">
        <v>35395</v>
      </c>
      <c r="B91" s="174" t="s">
        <v>4855</v>
      </c>
      <c r="C91" s="23" t="s">
        <v>2251</v>
      </c>
      <c r="D91" s="23" t="s">
        <v>2130</v>
      </c>
      <c r="E91" s="35">
        <v>0</v>
      </c>
      <c r="F91" s="36">
        <v>0</v>
      </c>
      <c r="G91" s="36">
        <v>0</v>
      </c>
      <c r="H91" s="36">
        <v>0</v>
      </c>
      <c r="I91" s="36">
        <v>0</v>
      </c>
      <c r="J91" s="36">
        <v>5</v>
      </c>
      <c r="K91" s="36">
        <v>0</v>
      </c>
      <c r="L91" s="36">
        <v>0</v>
      </c>
      <c r="M91" s="36">
        <v>5</v>
      </c>
      <c r="N91" s="36">
        <v>0</v>
      </c>
      <c r="O91" s="36">
        <v>0</v>
      </c>
      <c r="P91" s="36">
        <v>0</v>
      </c>
      <c r="Q91" s="164">
        <v>40</v>
      </c>
      <c r="R91" s="167">
        <f>VLOOKUP(A91,'Forplejning 2008'!A:C,3,FALSE)</f>
        <v>75033.06</v>
      </c>
      <c r="S91" s="167">
        <f t="shared" si="5"/>
        <v>0</v>
      </c>
      <c r="T91">
        <f t="shared" si="6"/>
        <v>45</v>
      </c>
      <c r="U91">
        <f t="shared" si="7"/>
        <v>45</v>
      </c>
      <c r="V91">
        <f t="shared" si="8"/>
        <v>5</v>
      </c>
      <c r="W91">
        <f t="shared" si="9"/>
        <v>0</v>
      </c>
    </row>
    <row r="92" spans="1:23">
      <c r="A92" s="23">
        <v>35400</v>
      </c>
      <c r="B92" s="174" t="s">
        <v>4855</v>
      </c>
      <c r="C92" s="23" t="s">
        <v>2251</v>
      </c>
      <c r="D92" s="23" t="s">
        <v>2130</v>
      </c>
      <c r="E92" s="35">
        <v>0</v>
      </c>
      <c r="F92" s="36">
        <v>0</v>
      </c>
      <c r="G92" s="36">
        <v>0</v>
      </c>
      <c r="H92" s="36">
        <v>0</v>
      </c>
      <c r="I92" s="36">
        <v>0</v>
      </c>
      <c r="J92" s="36">
        <v>5</v>
      </c>
      <c r="K92" s="36">
        <v>5</v>
      </c>
      <c r="L92" s="36">
        <v>0</v>
      </c>
      <c r="M92" s="36">
        <v>5</v>
      </c>
      <c r="N92" s="36">
        <v>0</v>
      </c>
      <c r="O92" s="36">
        <v>0</v>
      </c>
      <c r="P92" s="36">
        <v>0</v>
      </c>
      <c r="Q92" s="164">
        <v>42</v>
      </c>
      <c r="R92" s="167">
        <f>VLOOKUP(A92,'Forplejning 2008'!A:C,3,FALSE)</f>
        <v>27851.38</v>
      </c>
      <c r="S92" s="167">
        <f t="shared" si="5"/>
        <v>0</v>
      </c>
      <c r="T92">
        <f t="shared" si="6"/>
        <v>47</v>
      </c>
      <c r="U92">
        <f t="shared" si="7"/>
        <v>47</v>
      </c>
      <c r="V92">
        <f t="shared" si="8"/>
        <v>5</v>
      </c>
      <c r="W92">
        <f t="shared" si="9"/>
        <v>5</v>
      </c>
    </row>
    <row r="93" spans="1:23">
      <c r="A93" s="23">
        <v>35402</v>
      </c>
      <c r="B93" s="174" t="s">
        <v>4855</v>
      </c>
      <c r="C93" s="23" t="s">
        <v>2251</v>
      </c>
      <c r="D93" s="23" t="s">
        <v>2130</v>
      </c>
      <c r="E93" s="35">
        <v>0</v>
      </c>
      <c r="F93" s="36">
        <v>0</v>
      </c>
      <c r="G93" s="36">
        <v>0</v>
      </c>
      <c r="H93" s="36">
        <v>0</v>
      </c>
      <c r="I93" s="36">
        <v>0</v>
      </c>
      <c r="J93" s="36">
        <v>0</v>
      </c>
      <c r="K93" s="36">
        <v>0</v>
      </c>
      <c r="L93" s="36">
        <v>5</v>
      </c>
      <c r="M93" s="36">
        <v>5</v>
      </c>
      <c r="N93" s="36">
        <v>0</v>
      </c>
      <c r="O93" s="36">
        <v>0</v>
      </c>
      <c r="P93" s="36">
        <v>9</v>
      </c>
      <c r="Q93" s="164">
        <v>45</v>
      </c>
      <c r="R93" s="167">
        <f>VLOOKUP(A93,'Forplejning 2008'!A:C,3,FALSE)</f>
        <v>33540.43</v>
      </c>
      <c r="S93" s="167">
        <f t="shared" si="5"/>
        <v>0</v>
      </c>
      <c r="T93">
        <f t="shared" si="6"/>
        <v>59</v>
      </c>
      <c r="U93">
        <f t="shared" si="7"/>
        <v>59</v>
      </c>
      <c r="V93">
        <f t="shared" si="8"/>
        <v>0</v>
      </c>
      <c r="W93">
        <f t="shared" si="9"/>
        <v>5</v>
      </c>
    </row>
    <row r="94" spans="1:23">
      <c r="A94" s="23">
        <v>35403</v>
      </c>
      <c r="B94" s="174" t="s">
        <v>4855</v>
      </c>
      <c r="C94" s="23" t="s">
        <v>2251</v>
      </c>
      <c r="D94" s="23" t="s">
        <v>2130</v>
      </c>
      <c r="E94" s="35">
        <v>0</v>
      </c>
      <c r="F94" s="36">
        <v>0</v>
      </c>
      <c r="G94" s="36">
        <v>0</v>
      </c>
      <c r="H94" s="36">
        <v>0</v>
      </c>
      <c r="I94" s="36">
        <v>0</v>
      </c>
      <c r="J94" s="36">
        <v>5</v>
      </c>
      <c r="K94" s="36">
        <v>0</v>
      </c>
      <c r="L94" s="36">
        <v>0</v>
      </c>
      <c r="M94" s="36">
        <v>0</v>
      </c>
      <c r="N94" s="36">
        <v>0</v>
      </c>
      <c r="O94" s="36">
        <v>0</v>
      </c>
      <c r="P94" s="36">
        <v>12</v>
      </c>
      <c r="Q94" s="164">
        <v>40</v>
      </c>
      <c r="R94" s="167">
        <f>VLOOKUP(A94,'Forplejning 2008'!A:C,3,FALSE)</f>
        <v>48765.34</v>
      </c>
      <c r="S94" s="167">
        <f t="shared" si="5"/>
        <v>0</v>
      </c>
      <c r="T94">
        <f t="shared" si="6"/>
        <v>52</v>
      </c>
      <c r="U94">
        <f t="shared" si="7"/>
        <v>52</v>
      </c>
      <c r="V94">
        <f t="shared" si="8"/>
        <v>5</v>
      </c>
      <c r="W94">
        <f t="shared" si="9"/>
        <v>0</v>
      </c>
    </row>
    <row r="95" spans="1:23">
      <c r="A95" s="23">
        <v>35405</v>
      </c>
      <c r="B95" s="174" t="s">
        <v>4855</v>
      </c>
      <c r="C95" s="23" t="s">
        <v>2250</v>
      </c>
      <c r="D95" s="23" t="s">
        <v>2130</v>
      </c>
      <c r="E95" s="35">
        <v>5</v>
      </c>
      <c r="F95" s="36">
        <v>5</v>
      </c>
      <c r="G95" s="36">
        <v>5</v>
      </c>
      <c r="H95" s="36">
        <v>5</v>
      </c>
      <c r="I95" s="36">
        <v>0</v>
      </c>
      <c r="J95" s="36">
        <v>5</v>
      </c>
      <c r="K95" s="36">
        <v>0</v>
      </c>
      <c r="L95" s="36">
        <v>1</v>
      </c>
      <c r="M95" s="36">
        <v>5</v>
      </c>
      <c r="N95" s="36">
        <v>0</v>
      </c>
      <c r="O95" s="36">
        <v>30</v>
      </c>
      <c r="P95" s="36">
        <v>0</v>
      </c>
      <c r="Q95" s="164">
        <v>34</v>
      </c>
      <c r="R95" s="167">
        <f>VLOOKUP(A95,'Forplejning 2008'!A:C,3,FALSE)</f>
        <v>107323.72</v>
      </c>
      <c r="S95" s="167">
        <f t="shared" si="5"/>
        <v>20</v>
      </c>
      <c r="T95">
        <f t="shared" si="6"/>
        <v>69</v>
      </c>
      <c r="U95">
        <f t="shared" si="7"/>
        <v>89</v>
      </c>
      <c r="V95">
        <f t="shared" si="8"/>
        <v>5</v>
      </c>
      <c r="W95">
        <f t="shared" si="9"/>
        <v>1</v>
      </c>
    </row>
    <row r="96" spans="1:23">
      <c r="A96" s="23">
        <v>35408</v>
      </c>
      <c r="B96" s="174" t="s">
        <v>4855</v>
      </c>
      <c r="C96" s="23" t="s">
        <v>2250</v>
      </c>
      <c r="D96" s="23" t="s">
        <v>2130</v>
      </c>
      <c r="E96" s="35">
        <v>5</v>
      </c>
      <c r="F96" s="36">
        <v>5</v>
      </c>
      <c r="G96" s="36">
        <v>5</v>
      </c>
      <c r="H96" s="36">
        <v>5</v>
      </c>
      <c r="I96" s="36">
        <v>0</v>
      </c>
      <c r="J96" s="36">
        <v>5</v>
      </c>
      <c r="K96" s="36">
        <v>0</v>
      </c>
      <c r="L96" s="36">
        <v>0</v>
      </c>
      <c r="M96" s="36">
        <v>5</v>
      </c>
      <c r="N96" s="36">
        <v>0</v>
      </c>
      <c r="O96" s="36">
        <v>36</v>
      </c>
      <c r="P96" s="36">
        <v>0</v>
      </c>
      <c r="Q96" s="164">
        <v>50</v>
      </c>
      <c r="R96" s="167">
        <f>VLOOKUP(A96,'Forplejning 2008'!A:C,3,FALSE)</f>
        <v>132752.39000000001</v>
      </c>
      <c r="S96" s="167">
        <f t="shared" si="5"/>
        <v>20</v>
      </c>
      <c r="T96">
        <f t="shared" si="6"/>
        <v>91</v>
      </c>
      <c r="U96">
        <f t="shared" si="7"/>
        <v>111</v>
      </c>
      <c r="V96">
        <f t="shared" si="8"/>
        <v>5</v>
      </c>
      <c r="W96">
        <f t="shared" si="9"/>
        <v>0</v>
      </c>
    </row>
    <row r="97" spans="1:23">
      <c r="A97" s="23">
        <v>35410</v>
      </c>
      <c r="B97" s="174" t="s">
        <v>4855</v>
      </c>
      <c r="C97" s="23" t="s">
        <v>2251</v>
      </c>
      <c r="D97" s="23" t="s">
        <v>3166</v>
      </c>
      <c r="E97" s="35">
        <v>0</v>
      </c>
      <c r="F97" s="36">
        <v>0</v>
      </c>
      <c r="G97" s="36">
        <v>0</v>
      </c>
      <c r="H97" s="36">
        <v>0</v>
      </c>
      <c r="I97" s="36">
        <v>0</v>
      </c>
      <c r="J97" s="36">
        <v>5</v>
      </c>
      <c r="K97" s="36">
        <v>0</v>
      </c>
      <c r="L97" s="36">
        <v>0</v>
      </c>
      <c r="M97" s="36">
        <v>5</v>
      </c>
      <c r="N97" s="36">
        <v>0</v>
      </c>
      <c r="O97" s="36">
        <v>0</v>
      </c>
      <c r="P97" s="36">
        <v>0</v>
      </c>
      <c r="Q97" s="164">
        <v>36</v>
      </c>
      <c r="R97" s="167">
        <f>VLOOKUP(A97,'Forplejning 2008'!A:C,3,FALSE)</f>
        <v>29890.9</v>
      </c>
      <c r="S97" s="167">
        <f t="shared" si="5"/>
        <v>0</v>
      </c>
      <c r="T97">
        <f t="shared" si="6"/>
        <v>41</v>
      </c>
      <c r="U97">
        <f t="shared" si="7"/>
        <v>41</v>
      </c>
      <c r="V97">
        <f t="shared" si="8"/>
        <v>5</v>
      </c>
      <c r="W97">
        <f t="shared" si="9"/>
        <v>0</v>
      </c>
    </row>
    <row r="98" spans="1:23">
      <c r="A98" s="23">
        <v>35411</v>
      </c>
      <c r="B98" s="174" t="s">
        <v>4855</v>
      </c>
      <c r="C98" s="23" t="s">
        <v>2251</v>
      </c>
      <c r="D98" s="23" t="s">
        <v>3436</v>
      </c>
      <c r="E98" s="35">
        <v>0</v>
      </c>
      <c r="F98" s="36">
        <v>0</v>
      </c>
      <c r="G98" s="36">
        <v>0</v>
      </c>
      <c r="H98" s="36">
        <v>0</v>
      </c>
      <c r="I98" s="36">
        <v>0</v>
      </c>
      <c r="J98" s="36">
        <v>5</v>
      </c>
      <c r="K98" s="36">
        <v>3</v>
      </c>
      <c r="L98" s="36">
        <v>0</v>
      </c>
      <c r="M98" s="36">
        <v>3</v>
      </c>
      <c r="N98" s="36">
        <v>0</v>
      </c>
      <c r="O98" s="36">
        <v>0</v>
      </c>
      <c r="P98" s="36">
        <v>0</v>
      </c>
      <c r="Q98" s="164">
        <v>36</v>
      </c>
      <c r="R98" s="167">
        <f>VLOOKUP(A98,'Forplejning 2008'!A:C,3,FALSE)</f>
        <v>21861.200000000001</v>
      </c>
      <c r="S98" s="167">
        <f t="shared" si="5"/>
        <v>0</v>
      </c>
      <c r="T98">
        <f t="shared" si="6"/>
        <v>39</v>
      </c>
      <c r="U98">
        <f t="shared" si="7"/>
        <v>39</v>
      </c>
      <c r="V98">
        <f t="shared" si="8"/>
        <v>5</v>
      </c>
      <c r="W98">
        <f t="shared" si="9"/>
        <v>3</v>
      </c>
    </row>
    <row r="99" spans="1:23">
      <c r="A99" s="23">
        <v>35414</v>
      </c>
      <c r="B99" s="174" t="s">
        <v>4855</v>
      </c>
      <c r="C99" s="23" t="s">
        <v>2251</v>
      </c>
      <c r="D99" s="23" t="s">
        <v>3583</v>
      </c>
      <c r="E99" s="35">
        <v>0</v>
      </c>
      <c r="F99" s="36">
        <v>0</v>
      </c>
      <c r="G99" s="36">
        <v>0</v>
      </c>
      <c r="H99" s="36">
        <v>0</v>
      </c>
      <c r="I99" s="36">
        <v>0</v>
      </c>
      <c r="J99" s="36">
        <v>5</v>
      </c>
      <c r="K99" s="36">
        <v>0</v>
      </c>
      <c r="L99" s="36">
        <v>0</v>
      </c>
      <c r="M99" s="36">
        <v>5</v>
      </c>
      <c r="N99" s="36">
        <v>0</v>
      </c>
      <c r="O99" s="36">
        <v>0</v>
      </c>
      <c r="P99" s="36">
        <v>0</v>
      </c>
      <c r="Q99" s="164">
        <v>20</v>
      </c>
      <c r="R99" s="167">
        <f>VLOOKUP(A99,'Forplejning 2008'!A:C,3,FALSE)</f>
        <v>35118.769999999997</v>
      </c>
      <c r="S99" s="167">
        <f t="shared" si="5"/>
        <v>0</v>
      </c>
      <c r="T99">
        <f t="shared" si="6"/>
        <v>25</v>
      </c>
      <c r="U99">
        <f t="shared" si="7"/>
        <v>25</v>
      </c>
      <c r="V99">
        <f t="shared" si="8"/>
        <v>5</v>
      </c>
      <c r="W99">
        <f t="shared" si="9"/>
        <v>0</v>
      </c>
    </row>
    <row r="100" spans="1:23">
      <c r="A100" s="23">
        <v>35415</v>
      </c>
      <c r="B100" s="174" t="s">
        <v>4855</v>
      </c>
      <c r="C100" s="23" t="s">
        <v>2251</v>
      </c>
      <c r="D100" s="23" t="s">
        <v>3166</v>
      </c>
      <c r="E100" s="35">
        <v>0</v>
      </c>
      <c r="F100" s="36">
        <v>0</v>
      </c>
      <c r="G100" s="36">
        <v>0</v>
      </c>
      <c r="H100" s="36">
        <v>0</v>
      </c>
      <c r="I100" s="36">
        <v>0</v>
      </c>
      <c r="J100" s="36">
        <v>5</v>
      </c>
      <c r="K100" s="36">
        <v>0</v>
      </c>
      <c r="L100" s="36">
        <v>0</v>
      </c>
      <c r="M100" s="36">
        <v>5</v>
      </c>
      <c r="N100" s="36">
        <v>0</v>
      </c>
      <c r="O100" s="36">
        <v>0</v>
      </c>
      <c r="P100" s="36">
        <v>0</v>
      </c>
      <c r="Q100" s="164">
        <v>66</v>
      </c>
      <c r="R100" s="167">
        <f>VLOOKUP(A100,'Forplejning 2008'!A:C,3,FALSE)</f>
        <v>36736.83</v>
      </c>
      <c r="S100" s="167">
        <f t="shared" si="5"/>
        <v>0</v>
      </c>
      <c r="T100">
        <f t="shared" si="6"/>
        <v>71</v>
      </c>
      <c r="U100">
        <f t="shared" si="7"/>
        <v>71</v>
      </c>
      <c r="V100">
        <f t="shared" si="8"/>
        <v>5</v>
      </c>
      <c r="W100">
        <f t="shared" si="9"/>
        <v>0</v>
      </c>
    </row>
    <row r="101" spans="1:23">
      <c r="A101" s="23">
        <v>35416</v>
      </c>
      <c r="B101" s="174" t="s">
        <v>4855</v>
      </c>
      <c r="C101" s="23" t="s">
        <v>2251</v>
      </c>
      <c r="D101" s="23" t="s">
        <v>3436</v>
      </c>
      <c r="E101" s="35">
        <v>0</v>
      </c>
      <c r="F101" s="36">
        <v>0</v>
      </c>
      <c r="G101" s="36">
        <v>0</v>
      </c>
      <c r="H101" s="36">
        <v>0</v>
      </c>
      <c r="I101" s="36">
        <v>0</v>
      </c>
      <c r="J101" s="36">
        <v>5</v>
      </c>
      <c r="K101" s="36">
        <v>0</v>
      </c>
      <c r="L101" s="36">
        <v>0</v>
      </c>
      <c r="M101" s="36">
        <v>5</v>
      </c>
      <c r="N101" s="36">
        <v>0</v>
      </c>
      <c r="O101" s="36">
        <v>0</v>
      </c>
      <c r="P101" s="36">
        <v>0</v>
      </c>
      <c r="Q101" s="164">
        <v>50</v>
      </c>
      <c r="R101" s="167">
        <f>VLOOKUP(A101,'Forplejning 2008'!A:C,3,FALSE)</f>
        <v>63990.7</v>
      </c>
      <c r="S101" s="167">
        <f t="shared" si="5"/>
        <v>0</v>
      </c>
      <c r="T101">
        <f t="shared" si="6"/>
        <v>55</v>
      </c>
      <c r="U101">
        <f t="shared" si="7"/>
        <v>55</v>
      </c>
      <c r="V101">
        <f t="shared" si="8"/>
        <v>5</v>
      </c>
      <c r="W101">
        <f t="shared" si="9"/>
        <v>0</v>
      </c>
    </row>
    <row r="102" spans="1:23">
      <c r="A102" s="23">
        <v>35420</v>
      </c>
      <c r="B102" s="174" t="s">
        <v>4855</v>
      </c>
      <c r="C102" s="23" t="s">
        <v>2250</v>
      </c>
      <c r="D102" s="23" t="s">
        <v>2027</v>
      </c>
      <c r="E102" s="35">
        <v>5</v>
      </c>
      <c r="F102" s="36">
        <v>5</v>
      </c>
      <c r="G102" s="36">
        <v>5</v>
      </c>
      <c r="H102" s="36">
        <v>5</v>
      </c>
      <c r="I102" s="36">
        <v>0</v>
      </c>
      <c r="J102" s="36">
        <v>5</v>
      </c>
      <c r="K102" s="36">
        <v>0</v>
      </c>
      <c r="L102" s="36">
        <v>0</v>
      </c>
      <c r="M102" s="36">
        <v>5</v>
      </c>
      <c r="N102" s="36">
        <v>0</v>
      </c>
      <c r="O102" s="36">
        <v>44</v>
      </c>
      <c r="P102" s="36">
        <v>0</v>
      </c>
      <c r="Q102" s="164">
        <v>60</v>
      </c>
      <c r="R102" s="167">
        <f>VLOOKUP(A102,'Forplejning 2008'!A:C,3,FALSE)</f>
        <v>239806.4</v>
      </c>
      <c r="S102" s="167">
        <f t="shared" si="5"/>
        <v>20</v>
      </c>
      <c r="T102">
        <f t="shared" si="6"/>
        <v>109</v>
      </c>
      <c r="U102">
        <f t="shared" si="7"/>
        <v>129</v>
      </c>
      <c r="V102">
        <f t="shared" si="8"/>
        <v>5</v>
      </c>
      <c r="W102">
        <f t="shared" si="9"/>
        <v>0</v>
      </c>
    </row>
    <row r="103" spans="1:23">
      <c r="A103" s="23">
        <v>35421</v>
      </c>
      <c r="B103" s="174" t="s">
        <v>4855</v>
      </c>
      <c r="C103" s="23" t="s">
        <v>2251</v>
      </c>
      <c r="D103" s="23" t="s">
        <v>3583</v>
      </c>
      <c r="E103" s="35">
        <v>0</v>
      </c>
      <c r="F103" s="36">
        <v>0</v>
      </c>
      <c r="G103" s="36">
        <v>0</v>
      </c>
      <c r="H103" s="36">
        <v>0</v>
      </c>
      <c r="I103" s="36">
        <v>0</v>
      </c>
      <c r="J103" s="36">
        <v>5</v>
      </c>
      <c r="K103" s="36">
        <v>0</v>
      </c>
      <c r="L103" s="36">
        <v>0</v>
      </c>
      <c r="M103" s="36">
        <v>5</v>
      </c>
      <c r="N103" s="36">
        <v>0</v>
      </c>
      <c r="O103" s="36">
        <v>0</v>
      </c>
      <c r="P103" s="36">
        <v>0</v>
      </c>
      <c r="Q103" s="164">
        <v>45</v>
      </c>
      <c r="R103" s="167">
        <f>VLOOKUP(A103,'Forplejning 2008'!A:C,3,FALSE)</f>
        <v>62355.89</v>
      </c>
      <c r="S103" s="167">
        <f t="shared" si="5"/>
        <v>0</v>
      </c>
      <c r="T103">
        <f t="shared" si="6"/>
        <v>50</v>
      </c>
      <c r="U103">
        <f t="shared" si="7"/>
        <v>50</v>
      </c>
      <c r="V103">
        <f t="shared" si="8"/>
        <v>5</v>
      </c>
      <c r="W103">
        <f t="shared" si="9"/>
        <v>0</v>
      </c>
    </row>
    <row r="104" spans="1:23">
      <c r="A104" s="23">
        <v>35425</v>
      </c>
      <c r="B104" s="174" t="s">
        <v>4855</v>
      </c>
      <c r="C104" s="23" t="s">
        <v>2250</v>
      </c>
      <c r="D104" s="23" t="s">
        <v>3583</v>
      </c>
      <c r="E104" s="35">
        <v>5</v>
      </c>
      <c r="F104" s="36">
        <v>5</v>
      </c>
      <c r="G104" s="36">
        <v>0</v>
      </c>
      <c r="H104" s="36">
        <v>5</v>
      </c>
      <c r="I104" s="36">
        <v>0</v>
      </c>
      <c r="J104" s="36">
        <v>5</v>
      </c>
      <c r="K104" s="36">
        <v>5</v>
      </c>
      <c r="L104" s="36">
        <v>0</v>
      </c>
      <c r="M104" s="36">
        <v>5</v>
      </c>
      <c r="N104" s="36">
        <v>0</v>
      </c>
      <c r="O104" s="36">
        <v>12</v>
      </c>
      <c r="P104" s="36">
        <v>0</v>
      </c>
      <c r="Q104" s="164">
        <v>40</v>
      </c>
      <c r="R104" s="167">
        <f>VLOOKUP(A104,'Forplejning 2008'!A:C,3,FALSE)</f>
        <v>59751.89</v>
      </c>
      <c r="S104" s="167">
        <f t="shared" si="5"/>
        <v>15</v>
      </c>
      <c r="T104">
        <f t="shared" si="6"/>
        <v>57</v>
      </c>
      <c r="U104">
        <f t="shared" si="7"/>
        <v>72</v>
      </c>
      <c r="V104">
        <f t="shared" si="8"/>
        <v>5</v>
      </c>
      <c r="W104">
        <f t="shared" si="9"/>
        <v>5</v>
      </c>
    </row>
    <row r="105" spans="1:23">
      <c r="A105" s="23">
        <v>35427</v>
      </c>
      <c r="B105" s="174" t="s">
        <v>4855</v>
      </c>
      <c r="C105" s="23" t="s">
        <v>2251</v>
      </c>
      <c r="D105" s="23" t="s">
        <v>4617</v>
      </c>
      <c r="E105" s="35">
        <v>0</v>
      </c>
      <c r="F105" s="36">
        <v>0</v>
      </c>
      <c r="G105" s="36">
        <v>0</v>
      </c>
      <c r="H105" s="36">
        <v>0</v>
      </c>
      <c r="I105" s="36">
        <v>0</v>
      </c>
      <c r="J105" s="36">
        <v>5</v>
      </c>
      <c r="K105" s="36">
        <v>0</v>
      </c>
      <c r="L105" s="36">
        <v>5</v>
      </c>
      <c r="M105" s="36">
        <v>5</v>
      </c>
      <c r="N105" s="36">
        <v>0</v>
      </c>
      <c r="O105" s="36">
        <v>0</v>
      </c>
      <c r="P105" s="36">
        <v>0</v>
      </c>
      <c r="Q105" s="164">
        <v>27</v>
      </c>
      <c r="R105" s="167">
        <f>VLOOKUP(A105,'Forplejning 2008'!A:C,3,FALSE)</f>
        <v>49675.56</v>
      </c>
      <c r="S105" s="167">
        <f t="shared" si="5"/>
        <v>0</v>
      </c>
      <c r="T105">
        <f t="shared" si="6"/>
        <v>32</v>
      </c>
      <c r="U105">
        <f t="shared" si="7"/>
        <v>32</v>
      </c>
      <c r="V105">
        <f t="shared" si="8"/>
        <v>5</v>
      </c>
      <c r="W105">
        <f t="shared" si="9"/>
        <v>5</v>
      </c>
    </row>
    <row r="106" spans="1:23">
      <c r="A106" s="23">
        <v>35428</v>
      </c>
      <c r="B106" s="174" t="s">
        <v>4855</v>
      </c>
      <c r="C106" s="23" t="s">
        <v>2251</v>
      </c>
      <c r="D106" s="23" t="s">
        <v>2939</v>
      </c>
      <c r="E106" s="35">
        <v>0</v>
      </c>
      <c r="F106" s="36">
        <v>0</v>
      </c>
      <c r="G106" s="36">
        <v>0</v>
      </c>
      <c r="H106" s="36">
        <v>0</v>
      </c>
      <c r="I106" s="36">
        <v>0</v>
      </c>
      <c r="J106" s="36">
        <v>5</v>
      </c>
      <c r="K106" s="36">
        <v>0</v>
      </c>
      <c r="L106" s="36">
        <v>0</v>
      </c>
      <c r="M106" s="36">
        <v>5</v>
      </c>
      <c r="N106" s="36">
        <v>0</v>
      </c>
      <c r="O106" s="36">
        <v>0</v>
      </c>
      <c r="P106" s="36">
        <v>0</v>
      </c>
      <c r="Q106" s="164">
        <v>30</v>
      </c>
      <c r="R106" s="167">
        <f>VLOOKUP(A106,'Forplejning 2008'!A:C,3,FALSE)</f>
        <v>26146.61</v>
      </c>
      <c r="S106" s="167">
        <f t="shared" si="5"/>
        <v>0</v>
      </c>
      <c r="T106">
        <f t="shared" si="6"/>
        <v>35</v>
      </c>
      <c r="U106">
        <f t="shared" si="7"/>
        <v>35</v>
      </c>
      <c r="V106">
        <f t="shared" si="8"/>
        <v>5</v>
      </c>
      <c r="W106">
        <f t="shared" si="9"/>
        <v>0</v>
      </c>
    </row>
    <row r="107" spans="1:23">
      <c r="A107" s="23">
        <v>35430</v>
      </c>
      <c r="B107" s="174" t="s">
        <v>4855</v>
      </c>
      <c r="C107" s="23" t="s">
        <v>2251</v>
      </c>
      <c r="D107" s="23" t="s">
        <v>2939</v>
      </c>
      <c r="E107" s="35">
        <v>0</v>
      </c>
      <c r="F107" s="36">
        <v>0</v>
      </c>
      <c r="G107" s="36">
        <v>0</v>
      </c>
      <c r="H107" s="36">
        <v>0</v>
      </c>
      <c r="I107" s="36">
        <v>0</v>
      </c>
      <c r="J107" s="36">
        <v>5</v>
      </c>
      <c r="K107" s="36">
        <v>5</v>
      </c>
      <c r="L107" s="36">
        <v>2</v>
      </c>
      <c r="M107" s="36">
        <v>5</v>
      </c>
      <c r="N107" s="36">
        <v>0</v>
      </c>
      <c r="O107" s="36">
        <v>0</v>
      </c>
      <c r="P107" s="36">
        <v>0</v>
      </c>
      <c r="Q107" s="164">
        <v>22</v>
      </c>
      <c r="R107" s="167">
        <f>VLOOKUP(A107,'Forplejning 2008'!A:C,3,FALSE)</f>
        <v>29882.13</v>
      </c>
      <c r="S107" s="167">
        <f t="shared" si="5"/>
        <v>0</v>
      </c>
      <c r="T107">
        <f t="shared" si="6"/>
        <v>27</v>
      </c>
      <c r="U107">
        <f t="shared" si="7"/>
        <v>27</v>
      </c>
      <c r="V107">
        <f t="shared" si="8"/>
        <v>5</v>
      </c>
      <c r="W107">
        <f t="shared" si="9"/>
        <v>7</v>
      </c>
    </row>
    <row r="108" spans="1:23">
      <c r="A108" s="23">
        <v>35431</v>
      </c>
      <c r="B108" s="174" t="s">
        <v>4855</v>
      </c>
      <c r="C108" s="23" t="s">
        <v>2251</v>
      </c>
      <c r="D108" s="23" t="s">
        <v>3436</v>
      </c>
      <c r="E108" s="35">
        <v>0</v>
      </c>
      <c r="F108" s="36">
        <v>0</v>
      </c>
      <c r="G108" s="36">
        <v>0</v>
      </c>
      <c r="H108" s="36">
        <v>0</v>
      </c>
      <c r="I108" s="36">
        <v>0</v>
      </c>
      <c r="J108" s="36">
        <v>0</v>
      </c>
      <c r="K108" s="36">
        <v>0</v>
      </c>
      <c r="L108" s="36">
        <v>0</v>
      </c>
      <c r="M108" s="36">
        <v>0</v>
      </c>
      <c r="N108" s="36">
        <v>0</v>
      </c>
      <c r="O108" s="36">
        <v>0</v>
      </c>
      <c r="P108" s="36">
        <v>0</v>
      </c>
      <c r="Q108" s="164">
        <v>20</v>
      </c>
      <c r="R108" s="167">
        <f>VLOOKUP(A108,'Forplejning 2008'!A:C,3,FALSE)</f>
        <v>13603.14</v>
      </c>
      <c r="S108" s="167">
        <f t="shared" si="5"/>
        <v>0</v>
      </c>
      <c r="T108">
        <f t="shared" si="6"/>
        <v>20</v>
      </c>
      <c r="U108">
        <f t="shared" si="7"/>
        <v>20</v>
      </c>
      <c r="V108">
        <f t="shared" si="8"/>
        <v>0</v>
      </c>
      <c r="W108">
        <f t="shared" si="9"/>
        <v>0</v>
      </c>
    </row>
    <row r="109" spans="1:23">
      <c r="A109" s="23">
        <v>35433</v>
      </c>
      <c r="B109" s="174" t="s">
        <v>4855</v>
      </c>
      <c r="C109" s="23" t="s">
        <v>2250</v>
      </c>
      <c r="D109" s="23" t="s">
        <v>3436</v>
      </c>
      <c r="E109" s="35">
        <v>5</v>
      </c>
      <c r="F109" s="36">
        <v>5</v>
      </c>
      <c r="G109" s="36">
        <v>5</v>
      </c>
      <c r="H109" s="36">
        <v>5</v>
      </c>
      <c r="I109" s="36">
        <v>0</v>
      </c>
      <c r="J109" s="36">
        <v>5</v>
      </c>
      <c r="K109" s="36">
        <v>5</v>
      </c>
      <c r="L109" s="36">
        <v>0</v>
      </c>
      <c r="M109" s="36">
        <v>5</v>
      </c>
      <c r="N109" s="36">
        <v>0</v>
      </c>
      <c r="O109" s="36">
        <v>36</v>
      </c>
      <c r="P109" s="36">
        <v>0</v>
      </c>
      <c r="Q109" s="164">
        <v>84</v>
      </c>
      <c r="R109" s="167">
        <f>VLOOKUP(A109,'Forplejning 2008'!A:C,3,FALSE)</f>
        <v>260094.35</v>
      </c>
      <c r="S109" s="167">
        <f t="shared" si="5"/>
        <v>20</v>
      </c>
      <c r="T109">
        <f t="shared" si="6"/>
        <v>125</v>
      </c>
      <c r="U109">
        <f t="shared" si="7"/>
        <v>145</v>
      </c>
      <c r="V109">
        <f t="shared" si="8"/>
        <v>5</v>
      </c>
      <c r="W109">
        <f t="shared" si="9"/>
        <v>5</v>
      </c>
    </row>
    <row r="110" spans="1:23">
      <c r="A110" s="23">
        <v>35434</v>
      </c>
      <c r="B110" s="174">
        <v>0</v>
      </c>
      <c r="C110" s="23" t="s">
        <v>2251</v>
      </c>
      <c r="D110" s="23" t="s">
        <v>4617</v>
      </c>
      <c r="E110" s="35">
        <v>0</v>
      </c>
      <c r="F110" s="36">
        <v>0</v>
      </c>
      <c r="G110" s="36">
        <v>0</v>
      </c>
      <c r="H110" s="36">
        <v>0</v>
      </c>
      <c r="I110" s="36">
        <v>0</v>
      </c>
      <c r="J110" s="36">
        <v>0</v>
      </c>
      <c r="K110" s="36">
        <v>5</v>
      </c>
      <c r="L110" s="36">
        <v>0</v>
      </c>
      <c r="M110" s="36">
        <v>0</v>
      </c>
      <c r="N110" s="36">
        <v>0</v>
      </c>
      <c r="O110" s="36">
        <v>0</v>
      </c>
      <c r="P110" s="36">
        <v>7</v>
      </c>
      <c r="Q110" s="164">
        <v>31</v>
      </c>
      <c r="R110" s="167">
        <f>VLOOKUP(A110,'Forplejning 2008'!A:C,3,FALSE)</f>
        <v>43171.199999999997</v>
      </c>
      <c r="S110" s="167">
        <f t="shared" si="5"/>
        <v>0</v>
      </c>
      <c r="T110">
        <f t="shared" si="6"/>
        <v>38</v>
      </c>
      <c r="U110">
        <f t="shared" si="7"/>
        <v>38</v>
      </c>
      <c r="V110">
        <f t="shared" si="8"/>
        <v>0</v>
      </c>
      <c r="W110">
        <f t="shared" si="9"/>
        <v>5</v>
      </c>
    </row>
    <row r="111" spans="1:23">
      <c r="A111" s="23">
        <v>35435</v>
      </c>
      <c r="B111" s="174" t="s">
        <v>4855</v>
      </c>
      <c r="C111" s="23" t="s">
        <v>2251</v>
      </c>
      <c r="D111" s="23" t="s">
        <v>4617</v>
      </c>
      <c r="E111" s="35">
        <v>0</v>
      </c>
      <c r="F111" s="36">
        <v>0</v>
      </c>
      <c r="G111" s="36">
        <v>0</v>
      </c>
      <c r="H111" s="36">
        <v>0</v>
      </c>
      <c r="I111" s="36">
        <v>0</v>
      </c>
      <c r="J111" s="36">
        <v>0</v>
      </c>
      <c r="K111" s="36">
        <v>4</v>
      </c>
      <c r="L111" s="36">
        <v>5</v>
      </c>
      <c r="M111" s="36">
        <v>1</v>
      </c>
      <c r="N111" s="36">
        <v>0</v>
      </c>
      <c r="O111" s="36">
        <v>0</v>
      </c>
      <c r="P111" s="36">
        <v>0</v>
      </c>
      <c r="Q111" s="164">
        <v>22</v>
      </c>
      <c r="R111" s="167">
        <f>VLOOKUP(A111,'Forplejning 2008'!A:C,3,FALSE)</f>
        <v>69502.929999999993</v>
      </c>
      <c r="S111" s="167">
        <f t="shared" si="5"/>
        <v>0</v>
      </c>
      <c r="T111">
        <f t="shared" si="6"/>
        <v>23</v>
      </c>
      <c r="U111">
        <f t="shared" si="7"/>
        <v>23</v>
      </c>
      <c r="V111">
        <f t="shared" si="8"/>
        <v>0</v>
      </c>
      <c r="W111">
        <f t="shared" si="9"/>
        <v>9</v>
      </c>
    </row>
    <row r="112" spans="1:23">
      <c r="A112" s="23">
        <v>35437</v>
      </c>
      <c r="B112" s="174" t="s">
        <v>4855</v>
      </c>
      <c r="C112" s="23" t="s">
        <v>2251</v>
      </c>
      <c r="D112" s="23" t="s">
        <v>2130</v>
      </c>
      <c r="E112" s="35">
        <v>0</v>
      </c>
      <c r="F112" s="36">
        <v>0</v>
      </c>
      <c r="G112" s="36">
        <v>0</v>
      </c>
      <c r="H112" s="36">
        <v>0</v>
      </c>
      <c r="I112" s="36">
        <v>0</v>
      </c>
      <c r="J112" s="36">
        <v>5</v>
      </c>
      <c r="K112" s="36">
        <v>0</v>
      </c>
      <c r="L112" s="36">
        <v>0</v>
      </c>
      <c r="M112" s="36">
        <v>0</v>
      </c>
      <c r="N112" s="36">
        <v>0</v>
      </c>
      <c r="O112" s="36">
        <v>0</v>
      </c>
      <c r="P112" s="36">
        <v>0</v>
      </c>
      <c r="Q112" s="164">
        <v>34</v>
      </c>
      <c r="R112" s="167">
        <f>VLOOKUP(A112,'Forplejning 2008'!A:C,3,FALSE)</f>
        <v>26771.31</v>
      </c>
      <c r="S112" s="167">
        <f t="shared" si="5"/>
        <v>0</v>
      </c>
      <c r="T112">
        <f t="shared" si="6"/>
        <v>34</v>
      </c>
      <c r="U112">
        <f t="shared" si="7"/>
        <v>34</v>
      </c>
      <c r="V112">
        <f t="shared" si="8"/>
        <v>5</v>
      </c>
      <c r="W112">
        <f t="shared" si="9"/>
        <v>0</v>
      </c>
    </row>
    <row r="113" spans="1:23">
      <c r="A113" s="23">
        <v>35440</v>
      </c>
      <c r="B113" s="174" t="s">
        <v>4855</v>
      </c>
      <c r="C113" s="23" t="s">
        <v>2251</v>
      </c>
      <c r="D113" s="23" t="s">
        <v>3436</v>
      </c>
      <c r="E113" s="35">
        <v>0</v>
      </c>
      <c r="F113" s="36">
        <v>0</v>
      </c>
      <c r="G113" s="36">
        <v>0</v>
      </c>
      <c r="H113" s="36">
        <v>0</v>
      </c>
      <c r="I113" s="36">
        <v>0</v>
      </c>
      <c r="J113" s="36">
        <v>0</v>
      </c>
      <c r="K113" s="36">
        <v>0</v>
      </c>
      <c r="L113" s="36">
        <v>0</v>
      </c>
      <c r="M113" s="36">
        <v>0</v>
      </c>
      <c r="N113" s="36">
        <v>0</v>
      </c>
      <c r="O113" s="36">
        <v>0</v>
      </c>
      <c r="P113" s="36">
        <v>0</v>
      </c>
      <c r="Q113" s="164">
        <v>20</v>
      </c>
      <c r="R113" s="167">
        <f>VLOOKUP(A113,'Forplejning 2008'!A:C,3,FALSE)</f>
        <v>95330.26</v>
      </c>
      <c r="S113" s="167">
        <f t="shared" si="5"/>
        <v>0</v>
      </c>
      <c r="T113">
        <f t="shared" si="6"/>
        <v>20</v>
      </c>
      <c r="U113">
        <f t="shared" si="7"/>
        <v>20</v>
      </c>
      <c r="V113">
        <f t="shared" si="8"/>
        <v>0</v>
      </c>
      <c r="W113">
        <f t="shared" si="9"/>
        <v>0</v>
      </c>
    </row>
    <row r="114" spans="1:23">
      <c r="A114" s="23">
        <v>35442</v>
      </c>
      <c r="B114" s="174" t="s">
        <v>4855</v>
      </c>
      <c r="C114" s="23" t="s">
        <v>2251</v>
      </c>
      <c r="D114" s="23" t="s">
        <v>3166</v>
      </c>
      <c r="E114" s="35">
        <v>0</v>
      </c>
      <c r="F114" s="36">
        <v>0</v>
      </c>
      <c r="G114" s="36">
        <v>0</v>
      </c>
      <c r="H114" s="36">
        <v>0</v>
      </c>
      <c r="I114" s="36">
        <v>0</v>
      </c>
      <c r="J114" s="36">
        <v>5</v>
      </c>
      <c r="K114" s="36">
        <v>0</v>
      </c>
      <c r="L114" s="36">
        <v>0</v>
      </c>
      <c r="M114" s="36">
        <v>5</v>
      </c>
      <c r="N114" s="36">
        <v>0</v>
      </c>
      <c r="O114" s="36">
        <v>0</v>
      </c>
      <c r="P114" s="36">
        <v>0</v>
      </c>
      <c r="Q114" s="164">
        <v>44</v>
      </c>
      <c r="R114" s="167">
        <f>VLOOKUP(A114,'Forplejning 2008'!A:C,3,FALSE)</f>
        <v>71309.42</v>
      </c>
      <c r="S114" s="167">
        <f t="shared" si="5"/>
        <v>0</v>
      </c>
      <c r="T114">
        <f t="shared" si="6"/>
        <v>49</v>
      </c>
      <c r="U114">
        <f t="shared" si="7"/>
        <v>49</v>
      </c>
      <c r="V114">
        <f t="shared" si="8"/>
        <v>5</v>
      </c>
      <c r="W114">
        <f t="shared" si="9"/>
        <v>0</v>
      </c>
    </row>
    <row r="115" spans="1:23">
      <c r="A115" s="23">
        <v>35443</v>
      </c>
      <c r="B115" s="174" t="s">
        <v>4855</v>
      </c>
      <c r="C115" s="23" t="s">
        <v>2251</v>
      </c>
      <c r="D115" s="23" t="s">
        <v>2027</v>
      </c>
      <c r="E115" s="35">
        <v>0</v>
      </c>
      <c r="F115" s="36">
        <v>0</v>
      </c>
      <c r="G115" s="36">
        <v>0</v>
      </c>
      <c r="H115" s="36">
        <v>0</v>
      </c>
      <c r="I115" s="36">
        <v>0</v>
      </c>
      <c r="J115" s="36">
        <v>5</v>
      </c>
      <c r="K115" s="36">
        <v>5</v>
      </c>
      <c r="L115" s="36">
        <v>4</v>
      </c>
      <c r="M115" s="36">
        <v>5</v>
      </c>
      <c r="N115" s="36">
        <v>0</v>
      </c>
      <c r="O115" s="36">
        <v>0</v>
      </c>
      <c r="P115" s="36">
        <v>12</v>
      </c>
      <c r="Q115" s="164">
        <v>22</v>
      </c>
      <c r="R115" s="167">
        <f>VLOOKUP(A115,'Forplejning 2008'!A:C,3,FALSE)</f>
        <v>73366.37</v>
      </c>
      <c r="S115" s="167">
        <f t="shared" si="5"/>
        <v>0</v>
      </c>
      <c r="T115">
        <f t="shared" si="6"/>
        <v>39</v>
      </c>
      <c r="U115">
        <f t="shared" si="7"/>
        <v>39</v>
      </c>
      <c r="V115">
        <f t="shared" si="8"/>
        <v>5</v>
      </c>
      <c r="W115">
        <f t="shared" si="9"/>
        <v>9</v>
      </c>
    </row>
    <row r="116" spans="1:23">
      <c r="A116" s="23">
        <v>35445</v>
      </c>
      <c r="B116" s="174" t="s">
        <v>4855</v>
      </c>
      <c r="C116" s="23" t="s">
        <v>2251</v>
      </c>
      <c r="D116" s="23" t="s">
        <v>2130</v>
      </c>
      <c r="E116" s="35">
        <v>0</v>
      </c>
      <c r="F116" s="36">
        <v>0</v>
      </c>
      <c r="G116" s="36">
        <v>0</v>
      </c>
      <c r="H116" s="36">
        <v>0</v>
      </c>
      <c r="I116" s="36">
        <v>0</v>
      </c>
      <c r="J116" s="36">
        <v>0</v>
      </c>
      <c r="K116" s="36">
        <v>4</v>
      </c>
      <c r="L116" s="36">
        <v>4</v>
      </c>
      <c r="M116" s="36">
        <v>0</v>
      </c>
      <c r="N116" s="36">
        <v>0</v>
      </c>
      <c r="O116" s="36">
        <v>0</v>
      </c>
      <c r="P116" s="36">
        <v>0</v>
      </c>
      <c r="Q116" s="164">
        <v>20</v>
      </c>
      <c r="R116" s="167">
        <f>VLOOKUP(A116,'Forplejning 2008'!A:C,3,FALSE)</f>
        <v>31592.2</v>
      </c>
      <c r="S116" s="167">
        <f t="shared" si="5"/>
        <v>0</v>
      </c>
      <c r="T116">
        <f t="shared" si="6"/>
        <v>20</v>
      </c>
      <c r="U116">
        <f t="shared" si="7"/>
        <v>20</v>
      </c>
      <c r="V116">
        <f t="shared" si="8"/>
        <v>0</v>
      </c>
      <c r="W116">
        <f t="shared" si="9"/>
        <v>8</v>
      </c>
    </row>
    <row r="117" spans="1:23">
      <c r="A117" s="23">
        <v>35446</v>
      </c>
      <c r="B117" s="174" t="s">
        <v>4855</v>
      </c>
      <c r="C117" s="23" t="s">
        <v>2251</v>
      </c>
      <c r="D117" s="23" t="s">
        <v>3166</v>
      </c>
      <c r="E117" s="35">
        <v>0</v>
      </c>
      <c r="F117" s="36">
        <v>0</v>
      </c>
      <c r="G117" s="36">
        <v>0</v>
      </c>
      <c r="H117" s="36">
        <v>0</v>
      </c>
      <c r="I117" s="36">
        <v>0</v>
      </c>
      <c r="J117" s="36">
        <v>5</v>
      </c>
      <c r="K117" s="36">
        <v>0</v>
      </c>
      <c r="L117" s="36">
        <v>0</v>
      </c>
      <c r="M117" s="36">
        <v>5</v>
      </c>
      <c r="N117" s="36">
        <v>0</v>
      </c>
      <c r="O117" s="36">
        <v>0</v>
      </c>
      <c r="P117" s="36">
        <v>0</v>
      </c>
      <c r="Q117" s="164">
        <v>53</v>
      </c>
      <c r="R117" s="167">
        <f>VLOOKUP(A117,'Forplejning 2008'!A:C,3,FALSE)</f>
        <v>43174.04</v>
      </c>
      <c r="S117" s="167">
        <f t="shared" si="5"/>
        <v>0</v>
      </c>
      <c r="T117">
        <f t="shared" si="6"/>
        <v>58</v>
      </c>
      <c r="U117">
        <f t="shared" si="7"/>
        <v>58</v>
      </c>
      <c r="V117">
        <f t="shared" si="8"/>
        <v>5</v>
      </c>
      <c r="W117">
        <f t="shared" si="9"/>
        <v>0</v>
      </c>
    </row>
    <row r="118" spans="1:23">
      <c r="A118" s="23">
        <v>35448</v>
      </c>
      <c r="B118" s="174" t="s">
        <v>4855</v>
      </c>
      <c r="C118" s="23" t="s">
        <v>2251</v>
      </c>
      <c r="D118" s="23" t="s">
        <v>4617</v>
      </c>
      <c r="E118" s="35">
        <v>0</v>
      </c>
      <c r="F118" s="36">
        <v>0</v>
      </c>
      <c r="G118" s="36">
        <v>0</v>
      </c>
      <c r="H118" s="36">
        <v>0</v>
      </c>
      <c r="I118" s="36">
        <v>0</v>
      </c>
      <c r="J118" s="36">
        <v>5</v>
      </c>
      <c r="K118" s="36">
        <v>0</v>
      </c>
      <c r="L118" s="36">
        <v>0</v>
      </c>
      <c r="M118" s="36">
        <v>5</v>
      </c>
      <c r="N118" s="36">
        <v>0</v>
      </c>
      <c r="O118" s="36">
        <v>0</v>
      </c>
      <c r="P118" s="36">
        <v>0</v>
      </c>
      <c r="Q118" s="164">
        <v>20</v>
      </c>
      <c r="R118" s="167">
        <f>VLOOKUP(A118,'Forplejning 2008'!A:C,3,FALSE)</f>
        <v>22786</v>
      </c>
      <c r="S118" s="167">
        <f t="shared" si="5"/>
        <v>0</v>
      </c>
      <c r="T118">
        <f t="shared" si="6"/>
        <v>25</v>
      </c>
      <c r="U118">
        <f t="shared" si="7"/>
        <v>25</v>
      </c>
      <c r="V118">
        <f t="shared" si="8"/>
        <v>5</v>
      </c>
      <c r="W118">
        <f t="shared" si="9"/>
        <v>0</v>
      </c>
    </row>
    <row r="119" spans="1:23">
      <c r="A119" s="23">
        <v>35451</v>
      </c>
      <c r="B119" s="174" t="s">
        <v>4855</v>
      </c>
      <c r="C119" s="23" t="s">
        <v>2251</v>
      </c>
      <c r="D119" s="23" t="s">
        <v>3583</v>
      </c>
      <c r="E119" s="35">
        <v>0</v>
      </c>
      <c r="F119" s="36">
        <v>0</v>
      </c>
      <c r="G119" s="36">
        <v>0</v>
      </c>
      <c r="H119" s="36">
        <v>0</v>
      </c>
      <c r="I119" s="36">
        <v>0</v>
      </c>
      <c r="J119" s="36">
        <v>5</v>
      </c>
      <c r="K119" s="36">
        <v>0</v>
      </c>
      <c r="L119" s="36">
        <v>3</v>
      </c>
      <c r="M119" s="36">
        <v>5</v>
      </c>
      <c r="N119" s="36">
        <v>0</v>
      </c>
      <c r="O119" s="36">
        <v>0</v>
      </c>
      <c r="P119" s="36">
        <v>0</v>
      </c>
      <c r="Q119" s="164">
        <v>24</v>
      </c>
      <c r="R119" s="167">
        <f>VLOOKUP(A119,'Forplejning 2008'!A:C,3,FALSE)</f>
        <v>52864.61</v>
      </c>
      <c r="S119" s="167">
        <f t="shared" si="5"/>
        <v>0</v>
      </c>
      <c r="T119">
        <f t="shared" si="6"/>
        <v>29</v>
      </c>
      <c r="U119">
        <f t="shared" si="7"/>
        <v>29</v>
      </c>
      <c r="V119">
        <f t="shared" si="8"/>
        <v>5</v>
      </c>
      <c r="W119">
        <f t="shared" si="9"/>
        <v>3</v>
      </c>
    </row>
    <row r="120" spans="1:23">
      <c r="A120" s="23">
        <v>35455</v>
      </c>
      <c r="B120" s="174" t="s">
        <v>4855</v>
      </c>
      <c r="C120" s="23" t="s">
        <v>2251</v>
      </c>
      <c r="D120" s="23" t="s">
        <v>2130</v>
      </c>
      <c r="E120" s="35">
        <v>0</v>
      </c>
      <c r="F120" s="36">
        <v>0</v>
      </c>
      <c r="G120" s="36">
        <v>0</v>
      </c>
      <c r="H120" s="36">
        <v>0</v>
      </c>
      <c r="I120" s="36">
        <v>0</v>
      </c>
      <c r="J120" s="36">
        <v>5</v>
      </c>
      <c r="K120" s="36">
        <v>0</v>
      </c>
      <c r="L120" s="36">
        <v>0</v>
      </c>
      <c r="M120" s="36">
        <v>0</v>
      </c>
      <c r="N120" s="36">
        <v>0</v>
      </c>
      <c r="O120" s="36">
        <v>0</v>
      </c>
      <c r="P120" s="36">
        <v>12</v>
      </c>
      <c r="Q120" s="164">
        <v>42</v>
      </c>
      <c r="R120" s="167">
        <f>VLOOKUP(A120,'Forplejning 2008'!A:C,3,FALSE)</f>
        <v>56007.74</v>
      </c>
      <c r="S120" s="167">
        <f t="shared" si="5"/>
        <v>0</v>
      </c>
      <c r="T120">
        <f t="shared" si="6"/>
        <v>54</v>
      </c>
      <c r="U120">
        <f t="shared" si="7"/>
        <v>54</v>
      </c>
      <c r="V120">
        <f t="shared" si="8"/>
        <v>5</v>
      </c>
      <c r="W120">
        <f t="shared" si="9"/>
        <v>0</v>
      </c>
    </row>
    <row r="121" spans="1:23">
      <c r="A121" s="23">
        <v>35456</v>
      </c>
      <c r="B121" s="174" t="s">
        <v>4855</v>
      </c>
      <c r="C121" s="23" t="s">
        <v>2251</v>
      </c>
      <c r="D121" s="23" t="s">
        <v>2130</v>
      </c>
      <c r="E121" s="35">
        <v>0</v>
      </c>
      <c r="F121" s="36">
        <v>0</v>
      </c>
      <c r="G121" s="36">
        <v>0</v>
      </c>
      <c r="H121" s="36">
        <v>0</v>
      </c>
      <c r="I121" s="36">
        <v>0</v>
      </c>
      <c r="J121" s="36">
        <v>5</v>
      </c>
      <c r="K121" s="36">
        <v>0</v>
      </c>
      <c r="L121" s="36">
        <v>0</v>
      </c>
      <c r="M121" s="36">
        <v>5</v>
      </c>
      <c r="N121" s="36">
        <v>0</v>
      </c>
      <c r="O121" s="36">
        <v>0</v>
      </c>
      <c r="P121" s="36">
        <v>0</v>
      </c>
      <c r="Q121" s="164">
        <v>30</v>
      </c>
      <c r="R121" s="167">
        <f>VLOOKUP(A121,'Forplejning 2008'!A:C,3,FALSE)</f>
        <v>25919.599999999999</v>
      </c>
      <c r="S121" s="167">
        <f t="shared" si="5"/>
        <v>0</v>
      </c>
      <c r="T121">
        <f t="shared" si="6"/>
        <v>35</v>
      </c>
      <c r="U121">
        <f t="shared" si="7"/>
        <v>35</v>
      </c>
      <c r="V121">
        <f t="shared" si="8"/>
        <v>5</v>
      </c>
      <c r="W121">
        <f t="shared" si="9"/>
        <v>0</v>
      </c>
    </row>
    <row r="122" spans="1:23">
      <c r="A122" s="23">
        <v>35460</v>
      </c>
      <c r="B122" s="174" t="s">
        <v>4855</v>
      </c>
      <c r="C122" s="23" t="s">
        <v>2251</v>
      </c>
      <c r="D122" s="23" t="s">
        <v>2130</v>
      </c>
      <c r="E122" s="35">
        <v>0</v>
      </c>
      <c r="F122" s="36">
        <v>0</v>
      </c>
      <c r="G122" s="36">
        <v>0</v>
      </c>
      <c r="H122" s="36">
        <v>0</v>
      </c>
      <c r="I122" s="36">
        <v>0</v>
      </c>
      <c r="J122" s="36">
        <v>5</v>
      </c>
      <c r="K122" s="36">
        <v>0</v>
      </c>
      <c r="L122" s="36">
        <v>0</v>
      </c>
      <c r="M122" s="36">
        <v>5</v>
      </c>
      <c r="N122" s="36">
        <v>0</v>
      </c>
      <c r="O122" s="36">
        <v>0</v>
      </c>
      <c r="P122" s="36">
        <v>0</v>
      </c>
      <c r="Q122" s="164">
        <v>44</v>
      </c>
      <c r="R122" s="167">
        <f>VLOOKUP(A122,'Forplejning 2008'!A:C,3,FALSE)</f>
        <v>66549.429999999993</v>
      </c>
      <c r="S122" s="167">
        <f t="shared" si="5"/>
        <v>0</v>
      </c>
      <c r="T122">
        <f t="shared" si="6"/>
        <v>49</v>
      </c>
      <c r="U122">
        <f t="shared" si="7"/>
        <v>49</v>
      </c>
      <c r="V122">
        <f t="shared" si="8"/>
        <v>5</v>
      </c>
      <c r="W122">
        <f t="shared" si="9"/>
        <v>0</v>
      </c>
    </row>
    <row r="123" spans="1:23">
      <c r="A123" s="23">
        <v>35462</v>
      </c>
      <c r="B123" s="174" t="s">
        <v>4855</v>
      </c>
      <c r="C123" s="23" t="s">
        <v>2251</v>
      </c>
      <c r="D123" s="23" t="s">
        <v>4617</v>
      </c>
      <c r="E123" s="35">
        <v>0</v>
      </c>
      <c r="F123" s="36">
        <v>0</v>
      </c>
      <c r="G123" s="36">
        <v>0</v>
      </c>
      <c r="H123" s="36">
        <v>0</v>
      </c>
      <c r="I123" s="36">
        <v>0</v>
      </c>
      <c r="J123" s="36">
        <v>5</v>
      </c>
      <c r="K123" s="36">
        <v>5</v>
      </c>
      <c r="L123" s="36">
        <v>0</v>
      </c>
      <c r="M123" s="36">
        <v>5</v>
      </c>
      <c r="N123" s="36">
        <v>0</v>
      </c>
      <c r="O123" s="36">
        <v>0</v>
      </c>
      <c r="P123" s="36">
        <v>0</v>
      </c>
      <c r="Q123" s="164">
        <v>34</v>
      </c>
      <c r="R123" s="167">
        <f>VLOOKUP(A123,'Forplejning 2008'!A:C,3,FALSE)</f>
        <v>49309.15</v>
      </c>
      <c r="S123" s="167">
        <f t="shared" si="5"/>
        <v>0</v>
      </c>
      <c r="T123">
        <f t="shared" si="6"/>
        <v>39</v>
      </c>
      <c r="U123">
        <f t="shared" si="7"/>
        <v>39</v>
      </c>
      <c r="V123">
        <f t="shared" si="8"/>
        <v>5</v>
      </c>
      <c r="W123">
        <f t="shared" si="9"/>
        <v>5</v>
      </c>
    </row>
    <row r="124" spans="1:23">
      <c r="A124" s="23">
        <v>35464</v>
      </c>
      <c r="B124" s="174" t="s">
        <v>4855</v>
      </c>
      <c r="C124" s="23" t="s">
        <v>2251</v>
      </c>
      <c r="D124" s="23" t="s">
        <v>3436</v>
      </c>
      <c r="E124" s="35">
        <v>0</v>
      </c>
      <c r="F124" s="36">
        <v>0</v>
      </c>
      <c r="G124" s="36">
        <v>0</v>
      </c>
      <c r="H124" s="36">
        <v>0</v>
      </c>
      <c r="I124" s="36">
        <v>0</v>
      </c>
      <c r="J124" s="36">
        <v>5</v>
      </c>
      <c r="K124" s="36">
        <v>0</v>
      </c>
      <c r="L124" s="36">
        <v>0</v>
      </c>
      <c r="M124" s="36">
        <v>5</v>
      </c>
      <c r="N124" s="36">
        <v>0</v>
      </c>
      <c r="O124" s="36">
        <v>0</v>
      </c>
      <c r="P124" s="36">
        <v>0</v>
      </c>
      <c r="Q124" s="164">
        <v>34</v>
      </c>
      <c r="R124" s="167">
        <f>VLOOKUP(A124,'Forplejning 2008'!A:C,3,FALSE)</f>
        <v>29643.37</v>
      </c>
      <c r="S124" s="167">
        <f t="shared" si="5"/>
        <v>0</v>
      </c>
      <c r="T124">
        <f t="shared" si="6"/>
        <v>39</v>
      </c>
      <c r="U124">
        <f t="shared" si="7"/>
        <v>39</v>
      </c>
      <c r="V124">
        <f t="shared" si="8"/>
        <v>5</v>
      </c>
      <c r="W124">
        <f t="shared" si="9"/>
        <v>0</v>
      </c>
    </row>
    <row r="125" spans="1:23">
      <c r="A125" s="23">
        <v>35467</v>
      </c>
      <c r="B125" s="174" t="s">
        <v>4855</v>
      </c>
      <c r="C125" s="23" t="s">
        <v>2251</v>
      </c>
      <c r="D125" s="23" t="s">
        <v>2939</v>
      </c>
      <c r="E125" s="35">
        <v>0</v>
      </c>
      <c r="F125" s="36">
        <v>0</v>
      </c>
      <c r="G125" s="36">
        <v>0</v>
      </c>
      <c r="H125" s="36">
        <v>0</v>
      </c>
      <c r="I125" s="36">
        <v>0</v>
      </c>
      <c r="J125" s="36">
        <v>5</v>
      </c>
      <c r="K125" s="36">
        <v>0</v>
      </c>
      <c r="L125" s="36">
        <v>0</v>
      </c>
      <c r="M125" s="36">
        <v>0</v>
      </c>
      <c r="N125" s="36">
        <v>0</v>
      </c>
      <c r="O125" s="36">
        <v>0</v>
      </c>
      <c r="P125" s="36">
        <v>12</v>
      </c>
      <c r="Q125" s="164">
        <v>40</v>
      </c>
      <c r="R125" s="167">
        <f>VLOOKUP(A125,'Forplejning 2008'!A:C,3,FALSE)</f>
        <v>35133.94</v>
      </c>
      <c r="S125" s="167">
        <f t="shared" si="5"/>
        <v>0</v>
      </c>
      <c r="T125">
        <f t="shared" si="6"/>
        <v>52</v>
      </c>
      <c r="U125">
        <f t="shared" si="7"/>
        <v>52</v>
      </c>
      <c r="V125">
        <f t="shared" si="8"/>
        <v>5</v>
      </c>
      <c r="W125">
        <f t="shared" si="9"/>
        <v>0</v>
      </c>
    </row>
    <row r="126" spans="1:23">
      <c r="A126" s="23">
        <v>35468</v>
      </c>
      <c r="B126" s="174" t="s">
        <v>4855</v>
      </c>
      <c r="C126" s="23" t="s">
        <v>2251</v>
      </c>
      <c r="D126" s="23" t="s">
        <v>3583</v>
      </c>
      <c r="E126" s="35">
        <v>0</v>
      </c>
      <c r="F126" s="36">
        <v>0</v>
      </c>
      <c r="G126" s="36">
        <v>0</v>
      </c>
      <c r="H126" s="36">
        <v>0</v>
      </c>
      <c r="I126" s="36">
        <v>0</v>
      </c>
      <c r="J126" s="36">
        <v>5</v>
      </c>
      <c r="K126" s="36">
        <v>0</v>
      </c>
      <c r="L126" s="36">
        <v>0</v>
      </c>
      <c r="M126" s="36">
        <v>5</v>
      </c>
      <c r="N126" s="36">
        <v>0</v>
      </c>
      <c r="O126" s="36">
        <v>0</v>
      </c>
      <c r="P126" s="36">
        <v>0</v>
      </c>
      <c r="Q126" s="164">
        <v>60</v>
      </c>
      <c r="R126" s="167">
        <f>VLOOKUP(A126,'Forplejning 2008'!A:C,3,FALSE)</f>
        <v>45842.1</v>
      </c>
      <c r="S126" s="167">
        <f t="shared" si="5"/>
        <v>0</v>
      </c>
      <c r="T126">
        <f t="shared" si="6"/>
        <v>65</v>
      </c>
      <c r="U126">
        <f t="shared" si="7"/>
        <v>65</v>
      </c>
      <c r="V126">
        <f t="shared" si="8"/>
        <v>5</v>
      </c>
      <c r="W126">
        <f t="shared" si="9"/>
        <v>0</v>
      </c>
    </row>
    <row r="127" spans="1:23">
      <c r="A127" s="23">
        <v>35471</v>
      </c>
      <c r="B127" s="174" t="s">
        <v>4855</v>
      </c>
      <c r="C127" s="23" t="s">
        <v>2251</v>
      </c>
      <c r="D127" s="23" t="s">
        <v>4287</v>
      </c>
      <c r="E127" s="35">
        <v>0</v>
      </c>
      <c r="F127" s="36">
        <v>0</v>
      </c>
      <c r="G127" s="36">
        <v>0</v>
      </c>
      <c r="H127" s="36">
        <v>0</v>
      </c>
      <c r="I127" s="36">
        <v>0</v>
      </c>
      <c r="J127" s="36">
        <v>5</v>
      </c>
      <c r="K127" s="36">
        <v>0</v>
      </c>
      <c r="L127" s="36">
        <v>5</v>
      </c>
      <c r="M127" s="36">
        <v>0</v>
      </c>
      <c r="N127" s="36">
        <v>0</v>
      </c>
      <c r="O127" s="36">
        <v>0</v>
      </c>
      <c r="P127" s="36">
        <v>0</v>
      </c>
      <c r="Q127" s="164">
        <v>32</v>
      </c>
      <c r="R127" s="167">
        <f>VLOOKUP(A127,'Forplejning 2008'!A:C,3,FALSE)</f>
        <v>60877.88</v>
      </c>
      <c r="S127" s="167">
        <f t="shared" si="5"/>
        <v>0</v>
      </c>
      <c r="T127">
        <f t="shared" si="6"/>
        <v>32</v>
      </c>
      <c r="U127">
        <f t="shared" si="7"/>
        <v>32</v>
      </c>
      <c r="V127">
        <f t="shared" si="8"/>
        <v>5</v>
      </c>
      <c r="W127">
        <f t="shared" si="9"/>
        <v>5</v>
      </c>
    </row>
    <row r="128" spans="1:23">
      <c r="A128" s="23">
        <v>35472</v>
      </c>
      <c r="B128" s="174" t="s">
        <v>4855</v>
      </c>
      <c r="C128" s="23" t="s">
        <v>2251</v>
      </c>
      <c r="D128" s="23" t="s">
        <v>2130</v>
      </c>
      <c r="E128" s="35">
        <v>0</v>
      </c>
      <c r="F128" s="36">
        <v>0</v>
      </c>
      <c r="G128" s="36">
        <v>0</v>
      </c>
      <c r="H128" s="36">
        <v>0</v>
      </c>
      <c r="I128" s="36">
        <v>0</v>
      </c>
      <c r="J128" s="36">
        <v>5</v>
      </c>
      <c r="K128" s="36">
        <v>5</v>
      </c>
      <c r="L128" s="36">
        <v>0</v>
      </c>
      <c r="M128" s="36">
        <v>5</v>
      </c>
      <c r="N128" s="36">
        <v>0</v>
      </c>
      <c r="O128" s="36">
        <v>0</v>
      </c>
      <c r="P128" s="36">
        <v>8</v>
      </c>
      <c r="Q128" s="164">
        <v>16</v>
      </c>
      <c r="R128" s="167">
        <f>VLOOKUP(A128,'Forplejning 2008'!A:C,3,FALSE)</f>
        <v>14109.98</v>
      </c>
      <c r="S128" s="167">
        <f t="shared" si="5"/>
        <v>0</v>
      </c>
      <c r="T128">
        <f t="shared" si="6"/>
        <v>29</v>
      </c>
      <c r="U128">
        <f t="shared" si="7"/>
        <v>29</v>
      </c>
      <c r="V128">
        <f t="shared" si="8"/>
        <v>5</v>
      </c>
      <c r="W128">
        <f t="shared" si="9"/>
        <v>5</v>
      </c>
    </row>
    <row r="129" spans="1:23">
      <c r="A129" s="23">
        <v>35475</v>
      </c>
      <c r="B129" s="174" t="s">
        <v>4855</v>
      </c>
      <c r="C129" s="23" t="s">
        <v>2251</v>
      </c>
      <c r="D129" s="23" t="s">
        <v>2130</v>
      </c>
      <c r="E129" s="35">
        <v>0</v>
      </c>
      <c r="F129" s="36">
        <v>0</v>
      </c>
      <c r="G129" s="36">
        <v>0</v>
      </c>
      <c r="H129" s="36">
        <v>0</v>
      </c>
      <c r="I129" s="36">
        <v>0</v>
      </c>
      <c r="J129" s="36">
        <v>5</v>
      </c>
      <c r="K129" s="36">
        <v>0</v>
      </c>
      <c r="L129" s="36">
        <v>0</v>
      </c>
      <c r="M129" s="36">
        <v>5</v>
      </c>
      <c r="N129" s="36">
        <v>0</v>
      </c>
      <c r="O129" s="36">
        <v>0</v>
      </c>
      <c r="P129" s="36">
        <v>0</v>
      </c>
      <c r="Q129" s="164">
        <v>41</v>
      </c>
      <c r="R129" s="167">
        <f>VLOOKUP(A129,'Forplejning 2008'!A:C,3,FALSE)</f>
        <v>48692.14</v>
      </c>
      <c r="S129" s="167">
        <f t="shared" si="5"/>
        <v>0</v>
      </c>
      <c r="T129">
        <f t="shared" si="6"/>
        <v>46</v>
      </c>
      <c r="U129">
        <f t="shared" si="7"/>
        <v>46</v>
      </c>
      <c r="V129">
        <f t="shared" si="8"/>
        <v>5</v>
      </c>
      <c r="W129">
        <f t="shared" si="9"/>
        <v>0</v>
      </c>
    </row>
    <row r="130" spans="1:23">
      <c r="A130" s="23">
        <v>35477</v>
      </c>
      <c r="B130" s="174" t="s">
        <v>4855</v>
      </c>
      <c r="C130" s="23" t="s">
        <v>2251</v>
      </c>
      <c r="D130" s="23" t="s">
        <v>4287</v>
      </c>
      <c r="E130" s="35">
        <v>0</v>
      </c>
      <c r="F130" s="36">
        <v>0</v>
      </c>
      <c r="G130" s="36">
        <v>0</v>
      </c>
      <c r="H130" s="36">
        <v>0</v>
      </c>
      <c r="I130" s="36">
        <v>0</v>
      </c>
      <c r="J130" s="36">
        <v>5</v>
      </c>
      <c r="K130" s="36">
        <v>0</v>
      </c>
      <c r="L130" s="36">
        <v>0</v>
      </c>
      <c r="M130" s="36">
        <v>5</v>
      </c>
      <c r="N130" s="36">
        <v>0</v>
      </c>
      <c r="O130" s="36">
        <v>0</v>
      </c>
      <c r="P130" s="36">
        <v>0</v>
      </c>
      <c r="Q130" s="164">
        <v>24</v>
      </c>
      <c r="R130" s="167">
        <f>VLOOKUP(A130,'Forplejning 2008'!A:C,3,FALSE)</f>
        <v>40620.18</v>
      </c>
      <c r="S130" s="167">
        <f t="shared" si="5"/>
        <v>0</v>
      </c>
      <c r="T130">
        <f t="shared" si="6"/>
        <v>29</v>
      </c>
      <c r="U130">
        <f t="shared" si="7"/>
        <v>29</v>
      </c>
      <c r="V130">
        <f t="shared" si="8"/>
        <v>5</v>
      </c>
      <c r="W130">
        <f t="shared" si="9"/>
        <v>0</v>
      </c>
    </row>
    <row r="131" spans="1:23">
      <c r="A131" s="23">
        <v>35483</v>
      </c>
      <c r="B131" s="174" t="s">
        <v>4855</v>
      </c>
      <c r="C131" s="23" t="s">
        <v>2251</v>
      </c>
      <c r="D131" s="23" t="s">
        <v>4617</v>
      </c>
      <c r="E131" s="35">
        <v>0</v>
      </c>
      <c r="F131" s="36">
        <v>0</v>
      </c>
      <c r="G131" s="36">
        <v>0</v>
      </c>
      <c r="H131" s="36">
        <v>0</v>
      </c>
      <c r="I131" s="36">
        <v>0</v>
      </c>
      <c r="J131" s="36">
        <v>0</v>
      </c>
      <c r="K131" s="36">
        <v>4</v>
      </c>
      <c r="L131" s="36">
        <v>0</v>
      </c>
      <c r="M131" s="36">
        <v>5</v>
      </c>
      <c r="N131" s="36">
        <v>0</v>
      </c>
      <c r="O131" s="36">
        <v>0</v>
      </c>
      <c r="P131" s="36">
        <v>6</v>
      </c>
      <c r="Q131" s="164">
        <v>24</v>
      </c>
      <c r="R131" s="167">
        <f>VLOOKUP(A131,'Forplejning 2008'!A:C,3,FALSE)</f>
        <v>17581.22</v>
      </c>
      <c r="S131" s="167">
        <f t="shared" si="5"/>
        <v>0</v>
      </c>
      <c r="T131">
        <f t="shared" si="6"/>
        <v>35</v>
      </c>
      <c r="U131">
        <f t="shared" si="7"/>
        <v>35</v>
      </c>
      <c r="V131">
        <f t="shared" si="8"/>
        <v>0</v>
      </c>
      <c r="W131">
        <f t="shared" si="9"/>
        <v>4</v>
      </c>
    </row>
    <row r="132" spans="1:23">
      <c r="A132" s="23">
        <v>35484</v>
      </c>
      <c r="B132" s="174" t="s">
        <v>4855</v>
      </c>
      <c r="C132" s="23" t="s">
        <v>2251</v>
      </c>
      <c r="D132" s="23" t="s">
        <v>3166</v>
      </c>
      <c r="E132" s="35">
        <v>0</v>
      </c>
      <c r="F132" s="36">
        <v>0</v>
      </c>
      <c r="G132" s="36">
        <v>0</v>
      </c>
      <c r="H132" s="36">
        <v>0</v>
      </c>
      <c r="I132" s="36">
        <v>0</v>
      </c>
      <c r="J132" s="36">
        <v>5</v>
      </c>
      <c r="K132" s="36">
        <v>0</v>
      </c>
      <c r="L132" s="36">
        <v>0</v>
      </c>
      <c r="M132" s="36">
        <v>0</v>
      </c>
      <c r="N132" s="36">
        <v>0</v>
      </c>
      <c r="O132" s="36">
        <v>0</v>
      </c>
      <c r="P132" s="36">
        <v>0</v>
      </c>
      <c r="Q132" s="164">
        <v>34</v>
      </c>
      <c r="R132" s="167">
        <f>VLOOKUP(A132,'Forplejning 2008'!A:C,3,FALSE)</f>
        <v>25067.4</v>
      </c>
      <c r="S132" s="167">
        <f t="shared" si="5"/>
        <v>0</v>
      </c>
      <c r="T132">
        <f t="shared" si="6"/>
        <v>34</v>
      </c>
      <c r="U132">
        <f t="shared" si="7"/>
        <v>34</v>
      </c>
      <c r="V132">
        <f t="shared" si="8"/>
        <v>5</v>
      </c>
      <c r="W132">
        <f t="shared" si="9"/>
        <v>0</v>
      </c>
    </row>
    <row r="133" spans="1:23">
      <c r="A133" s="23">
        <v>35488</v>
      </c>
      <c r="B133" s="174" t="s">
        <v>4855</v>
      </c>
      <c r="C133" s="23" t="s">
        <v>2251</v>
      </c>
      <c r="D133" s="23" t="s">
        <v>3583</v>
      </c>
      <c r="E133" s="35">
        <v>0</v>
      </c>
      <c r="F133" s="36">
        <v>0</v>
      </c>
      <c r="G133" s="36">
        <v>0</v>
      </c>
      <c r="H133" s="36">
        <v>0</v>
      </c>
      <c r="I133" s="36">
        <v>0</v>
      </c>
      <c r="J133" s="36">
        <v>0</v>
      </c>
      <c r="K133" s="36">
        <v>0</v>
      </c>
      <c r="L133" s="36">
        <v>0</v>
      </c>
      <c r="M133" s="36">
        <v>5</v>
      </c>
      <c r="N133" s="36">
        <v>0</v>
      </c>
      <c r="O133" s="36">
        <v>0</v>
      </c>
      <c r="P133" s="36">
        <v>0</v>
      </c>
      <c r="Q133" s="164">
        <v>20</v>
      </c>
      <c r="R133" s="167">
        <f>VLOOKUP(A133,'Forplejning 2008'!A:C,3,FALSE)</f>
        <v>30896.34</v>
      </c>
      <c r="S133" s="167">
        <f t="shared" si="5"/>
        <v>0</v>
      </c>
      <c r="T133">
        <f t="shared" si="6"/>
        <v>25</v>
      </c>
      <c r="U133">
        <f t="shared" si="7"/>
        <v>25</v>
      </c>
      <c r="V133">
        <f t="shared" si="8"/>
        <v>0</v>
      </c>
      <c r="W133">
        <f t="shared" si="9"/>
        <v>0</v>
      </c>
    </row>
    <row r="134" spans="1:23">
      <c r="A134" s="23">
        <v>35490</v>
      </c>
      <c r="B134" s="174" t="s">
        <v>4855</v>
      </c>
      <c r="C134" s="23" t="s">
        <v>2250</v>
      </c>
      <c r="D134" s="23" t="s">
        <v>2027</v>
      </c>
      <c r="E134" s="35">
        <v>5</v>
      </c>
      <c r="F134" s="36">
        <v>5</v>
      </c>
      <c r="G134" s="36">
        <v>5</v>
      </c>
      <c r="H134" s="36">
        <v>5</v>
      </c>
      <c r="I134" s="36">
        <v>0</v>
      </c>
      <c r="J134" s="36">
        <v>5</v>
      </c>
      <c r="K134" s="36">
        <v>0</v>
      </c>
      <c r="L134" s="36">
        <v>0</v>
      </c>
      <c r="M134" s="36">
        <v>0</v>
      </c>
      <c r="N134" s="36">
        <v>0</v>
      </c>
      <c r="O134" s="36">
        <v>12</v>
      </c>
      <c r="P134" s="36">
        <v>0</v>
      </c>
      <c r="Q134" s="164">
        <v>80</v>
      </c>
      <c r="R134" s="167">
        <f>VLOOKUP(A134,'Forplejning 2008'!A:C,3,FALSE)</f>
        <v>173571.34</v>
      </c>
      <c r="S134" s="167">
        <f t="shared" ref="S134:S197" si="10">SUM(E134:I134)</f>
        <v>20</v>
      </c>
      <c r="T134">
        <f t="shared" ref="T134:T197" si="11">SUM(M134:Q134)</f>
        <v>92</v>
      </c>
      <c r="U134">
        <f t="shared" ref="U134:U197" si="12">S134+T134</f>
        <v>112</v>
      </c>
      <c r="V134">
        <f t="shared" ref="V134:V197" si="13">J134</f>
        <v>5</v>
      </c>
      <c r="W134">
        <f t="shared" ref="W134:W197" si="14">K134+L134</f>
        <v>0</v>
      </c>
    </row>
    <row r="135" spans="1:23">
      <c r="A135" s="23">
        <v>35492</v>
      </c>
      <c r="B135" s="174" t="s">
        <v>4855</v>
      </c>
      <c r="C135" s="23" t="s">
        <v>2251</v>
      </c>
      <c r="D135" s="23" t="s">
        <v>3166</v>
      </c>
      <c r="E135" s="35">
        <v>0</v>
      </c>
      <c r="F135" s="36">
        <v>0</v>
      </c>
      <c r="G135" s="36">
        <v>0</v>
      </c>
      <c r="H135" s="36">
        <v>0</v>
      </c>
      <c r="I135" s="36">
        <v>0</v>
      </c>
      <c r="J135" s="36">
        <v>5</v>
      </c>
      <c r="K135" s="36">
        <v>0</v>
      </c>
      <c r="L135" s="36">
        <v>0</v>
      </c>
      <c r="M135" s="36">
        <v>5</v>
      </c>
      <c r="N135" s="36">
        <v>0</v>
      </c>
      <c r="O135" s="36">
        <v>0</v>
      </c>
      <c r="P135" s="36">
        <v>0</v>
      </c>
      <c r="Q135" s="164">
        <v>35</v>
      </c>
      <c r="R135" s="167">
        <f>VLOOKUP(A135,'Forplejning 2008'!A:C,3,FALSE)</f>
        <v>39383.379999999997</v>
      </c>
      <c r="S135" s="167">
        <f t="shared" si="10"/>
        <v>0</v>
      </c>
      <c r="T135">
        <f t="shared" si="11"/>
        <v>40</v>
      </c>
      <c r="U135">
        <f t="shared" si="12"/>
        <v>40</v>
      </c>
      <c r="V135">
        <f t="shared" si="13"/>
        <v>5</v>
      </c>
      <c r="W135">
        <f t="shared" si="14"/>
        <v>0</v>
      </c>
    </row>
    <row r="136" spans="1:23">
      <c r="A136" s="23">
        <v>35493</v>
      </c>
      <c r="B136" s="174" t="s">
        <v>4855</v>
      </c>
      <c r="C136" s="23" t="s">
        <v>2251</v>
      </c>
      <c r="D136" s="23" t="s">
        <v>3166</v>
      </c>
      <c r="E136" s="35">
        <v>0</v>
      </c>
      <c r="F136" s="36">
        <v>0</v>
      </c>
      <c r="G136" s="36">
        <v>0</v>
      </c>
      <c r="H136" s="36">
        <v>0</v>
      </c>
      <c r="I136" s="36">
        <v>0</v>
      </c>
      <c r="J136" s="36">
        <v>0</v>
      </c>
      <c r="K136" s="36">
        <v>0</v>
      </c>
      <c r="L136" s="36">
        <v>0</v>
      </c>
      <c r="M136" s="36">
        <v>0</v>
      </c>
      <c r="N136" s="36">
        <v>0</v>
      </c>
      <c r="O136" s="36">
        <v>0</v>
      </c>
      <c r="P136" s="36">
        <v>0</v>
      </c>
      <c r="Q136" s="164">
        <v>30</v>
      </c>
      <c r="R136" s="167">
        <f>VLOOKUP(A136,'Forplejning 2008'!A:C,3,FALSE)</f>
        <v>5356</v>
      </c>
      <c r="S136" s="167">
        <f t="shared" si="10"/>
        <v>0</v>
      </c>
      <c r="T136">
        <f t="shared" si="11"/>
        <v>30</v>
      </c>
      <c r="U136">
        <f t="shared" si="12"/>
        <v>30</v>
      </c>
      <c r="V136">
        <f t="shared" si="13"/>
        <v>0</v>
      </c>
      <c r="W136">
        <f t="shared" si="14"/>
        <v>0</v>
      </c>
    </row>
    <row r="137" spans="1:23">
      <c r="A137" s="23">
        <v>35495</v>
      </c>
      <c r="B137" s="174" t="s">
        <v>4855</v>
      </c>
      <c r="C137" s="23" t="s">
        <v>2251</v>
      </c>
      <c r="D137" s="23" t="s">
        <v>3583</v>
      </c>
      <c r="E137" s="35">
        <v>0</v>
      </c>
      <c r="F137" s="36">
        <v>0</v>
      </c>
      <c r="G137" s="36">
        <v>0</v>
      </c>
      <c r="H137" s="36">
        <v>0</v>
      </c>
      <c r="I137" s="36">
        <v>0</v>
      </c>
      <c r="J137" s="36">
        <v>5</v>
      </c>
      <c r="K137" s="36">
        <v>0</v>
      </c>
      <c r="L137" s="36">
        <v>0</v>
      </c>
      <c r="M137" s="36">
        <v>0</v>
      </c>
      <c r="N137" s="36">
        <v>0</v>
      </c>
      <c r="O137" s="36">
        <v>0</v>
      </c>
      <c r="P137" s="36">
        <v>0</v>
      </c>
      <c r="Q137" s="164">
        <v>22</v>
      </c>
      <c r="R137" s="167">
        <f>VLOOKUP(A137,'Forplejning 2008'!A:C,3,FALSE)</f>
        <v>9322.85</v>
      </c>
      <c r="S137" s="167">
        <f t="shared" si="10"/>
        <v>0</v>
      </c>
      <c r="T137">
        <f t="shared" si="11"/>
        <v>22</v>
      </c>
      <c r="U137">
        <f t="shared" si="12"/>
        <v>22</v>
      </c>
      <c r="V137">
        <f t="shared" si="13"/>
        <v>5</v>
      </c>
      <c r="W137">
        <f t="shared" si="14"/>
        <v>0</v>
      </c>
    </row>
    <row r="138" spans="1:23">
      <c r="A138" s="23">
        <v>35497</v>
      </c>
      <c r="B138" s="174" t="s">
        <v>4855</v>
      </c>
      <c r="C138" s="23" t="s">
        <v>2251</v>
      </c>
      <c r="D138" s="23" t="s">
        <v>3583</v>
      </c>
      <c r="E138" s="35">
        <v>0</v>
      </c>
      <c r="F138" s="36">
        <v>0</v>
      </c>
      <c r="G138" s="36">
        <v>0</v>
      </c>
      <c r="H138" s="36">
        <v>0</v>
      </c>
      <c r="I138" s="36">
        <v>0</v>
      </c>
      <c r="J138" s="36">
        <v>5</v>
      </c>
      <c r="K138" s="36">
        <v>0</v>
      </c>
      <c r="L138" s="36">
        <v>4</v>
      </c>
      <c r="M138" s="36">
        <v>5</v>
      </c>
      <c r="N138" s="36">
        <v>0</v>
      </c>
      <c r="O138" s="36">
        <v>0</v>
      </c>
      <c r="P138" s="36">
        <v>0</v>
      </c>
      <c r="Q138" s="164">
        <v>20</v>
      </c>
      <c r="R138" s="167">
        <f>VLOOKUP(A138,'Forplejning 2008'!A:C,3,FALSE)</f>
        <v>20268.23</v>
      </c>
      <c r="S138" s="167">
        <f t="shared" si="10"/>
        <v>0</v>
      </c>
      <c r="T138">
        <f t="shared" si="11"/>
        <v>25</v>
      </c>
      <c r="U138">
        <f t="shared" si="12"/>
        <v>25</v>
      </c>
      <c r="V138">
        <f t="shared" si="13"/>
        <v>5</v>
      </c>
      <c r="W138">
        <f t="shared" si="14"/>
        <v>4</v>
      </c>
    </row>
    <row r="139" spans="1:23">
      <c r="A139" s="23">
        <v>35498</v>
      </c>
      <c r="B139" s="174" t="s">
        <v>4855</v>
      </c>
      <c r="C139" s="23" t="s">
        <v>2251</v>
      </c>
      <c r="D139" s="23" t="s">
        <v>3583</v>
      </c>
      <c r="E139" s="35">
        <v>0</v>
      </c>
      <c r="F139" s="36">
        <v>0</v>
      </c>
      <c r="G139" s="36">
        <v>0</v>
      </c>
      <c r="H139" s="36">
        <v>0</v>
      </c>
      <c r="I139" s="36">
        <v>0</v>
      </c>
      <c r="J139" s="36">
        <v>5</v>
      </c>
      <c r="K139" s="36">
        <v>0</v>
      </c>
      <c r="L139" s="36">
        <v>1</v>
      </c>
      <c r="M139" s="36">
        <v>5</v>
      </c>
      <c r="N139" s="36">
        <v>0</v>
      </c>
      <c r="O139" s="36">
        <v>0</v>
      </c>
      <c r="P139" s="36">
        <v>0</v>
      </c>
      <c r="Q139" s="164">
        <v>20</v>
      </c>
      <c r="R139" s="167">
        <f>VLOOKUP(A139,'Forplejning 2008'!A:C,3,FALSE)</f>
        <v>23488.04</v>
      </c>
      <c r="S139" s="167">
        <f t="shared" si="10"/>
        <v>0</v>
      </c>
      <c r="T139">
        <f t="shared" si="11"/>
        <v>25</v>
      </c>
      <c r="U139">
        <f t="shared" si="12"/>
        <v>25</v>
      </c>
      <c r="V139">
        <f t="shared" si="13"/>
        <v>5</v>
      </c>
      <c r="W139">
        <f t="shared" si="14"/>
        <v>1</v>
      </c>
    </row>
    <row r="140" spans="1:23">
      <c r="A140" s="23">
        <v>35501</v>
      </c>
      <c r="B140" s="174" t="s">
        <v>4855</v>
      </c>
      <c r="C140" s="23" t="s">
        <v>2251</v>
      </c>
      <c r="D140" s="23" t="s">
        <v>3166</v>
      </c>
      <c r="E140" s="35">
        <v>0</v>
      </c>
      <c r="F140" s="36">
        <v>0</v>
      </c>
      <c r="G140" s="36">
        <v>0</v>
      </c>
      <c r="H140" s="36">
        <v>0</v>
      </c>
      <c r="I140" s="36">
        <v>0</v>
      </c>
      <c r="J140" s="36">
        <v>5</v>
      </c>
      <c r="K140" s="36">
        <v>0</v>
      </c>
      <c r="L140" s="36">
        <v>1</v>
      </c>
      <c r="M140" s="36">
        <v>5</v>
      </c>
      <c r="N140" s="36">
        <v>0</v>
      </c>
      <c r="O140" s="36">
        <v>0</v>
      </c>
      <c r="P140" s="36">
        <v>0</v>
      </c>
      <c r="Q140" s="164">
        <v>32</v>
      </c>
      <c r="R140" s="167">
        <f>VLOOKUP(A140,'Forplejning 2008'!A:C,3,FALSE)</f>
        <v>46563.18</v>
      </c>
      <c r="S140" s="167">
        <f t="shared" si="10"/>
        <v>0</v>
      </c>
      <c r="T140">
        <f t="shared" si="11"/>
        <v>37</v>
      </c>
      <c r="U140">
        <f t="shared" si="12"/>
        <v>37</v>
      </c>
      <c r="V140">
        <f t="shared" si="13"/>
        <v>5</v>
      </c>
      <c r="W140">
        <f t="shared" si="14"/>
        <v>1</v>
      </c>
    </row>
    <row r="141" spans="1:23">
      <c r="A141" s="23">
        <v>35509</v>
      </c>
      <c r="B141" s="174" t="s">
        <v>4855</v>
      </c>
      <c r="C141" s="23" t="s">
        <v>2251</v>
      </c>
      <c r="D141" s="23" t="s">
        <v>4617</v>
      </c>
      <c r="E141" s="35">
        <v>0</v>
      </c>
      <c r="F141" s="36">
        <v>0</v>
      </c>
      <c r="G141" s="36">
        <v>0</v>
      </c>
      <c r="H141" s="36">
        <v>0</v>
      </c>
      <c r="I141" s="36">
        <v>0</v>
      </c>
      <c r="J141" s="36">
        <v>0</v>
      </c>
      <c r="K141" s="36">
        <v>0</v>
      </c>
      <c r="L141" s="36">
        <v>0</v>
      </c>
      <c r="M141" s="36">
        <v>5</v>
      </c>
      <c r="N141" s="36">
        <v>0</v>
      </c>
      <c r="O141" s="36">
        <v>0</v>
      </c>
      <c r="P141" s="36">
        <v>0</v>
      </c>
      <c r="Q141" s="164">
        <v>66</v>
      </c>
      <c r="R141" s="167">
        <f>VLOOKUP(A141,'Forplejning 2008'!A:C,3,FALSE)</f>
        <v>30819.360000000001</v>
      </c>
      <c r="S141" s="167">
        <f t="shared" si="10"/>
        <v>0</v>
      </c>
      <c r="T141">
        <f t="shared" si="11"/>
        <v>71</v>
      </c>
      <c r="U141">
        <f t="shared" si="12"/>
        <v>71</v>
      </c>
      <c r="V141">
        <f t="shared" si="13"/>
        <v>0</v>
      </c>
      <c r="W141">
        <f t="shared" si="14"/>
        <v>0</v>
      </c>
    </row>
    <row r="142" spans="1:23">
      <c r="A142" s="23">
        <v>35514</v>
      </c>
      <c r="B142" s="174" t="s">
        <v>4855</v>
      </c>
      <c r="C142" s="23" t="s">
        <v>2250</v>
      </c>
      <c r="D142" s="23" t="s">
        <v>3583</v>
      </c>
      <c r="E142" s="35">
        <v>5</v>
      </c>
      <c r="F142" s="36">
        <v>5</v>
      </c>
      <c r="G142" s="36">
        <v>5</v>
      </c>
      <c r="H142" s="36">
        <v>5</v>
      </c>
      <c r="I142" s="36">
        <v>0</v>
      </c>
      <c r="J142" s="36">
        <v>5</v>
      </c>
      <c r="K142" s="36">
        <v>0</v>
      </c>
      <c r="L142" s="36">
        <v>0</v>
      </c>
      <c r="M142" s="36">
        <v>5</v>
      </c>
      <c r="N142" s="36">
        <v>0</v>
      </c>
      <c r="O142" s="36">
        <v>48</v>
      </c>
      <c r="P142" s="36">
        <v>0</v>
      </c>
      <c r="Q142" s="164">
        <v>94</v>
      </c>
      <c r="R142" s="167">
        <f>VLOOKUP(A142,'Forplejning 2008'!A:C,3,FALSE)</f>
        <v>205654.02</v>
      </c>
      <c r="S142" s="167">
        <f t="shared" si="10"/>
        <v>20</v>
      </c>
      <c r="T142">
        <f t="shared" si="11"/>
        <v>147</v>
      </c>
      <c r="U142">
        <f t="shared" si="12"/>
        <v>167</v>
      </c>
      <c r="V142">
        <f t="shared" si="13"/>
        <v>5</v>
      </c>
      <c r="W142">
        <f t="shared" si="14"/>
        <v>0</v>
      </c>
    </row>
    <row r="143" spans="1:23">
      <c r="A143" s="23">
        <v>35518</v>
      </c>
      <c r="B143" s="174" t="s">
        <v>4855</v>
      </c>
      <c r="C143" s="23" t="s">
        <v>2250</v>
      </c>
      <c r="D143" s="23" t="s">
        <v>4617</v>
      </c>
      <c r="E143" s="35">
        <v>5</v>
      </c>
      <c r="F143" s="36">
        <v>5</v>
      </c>
      <c r="G143" s="36">
        <v>4</v>
      </c>
      <c r="H143" s="36">
        <v>5</v>
      </c>
      <c r="I143" s="36">
        <v>0</v>
      </c>
      <c r="J143" s="36">
        <v>5</v>
      </c>
      <c r="K143" s="36">
        <v>0</v>
      </c>
      <c r="L143" s="36">
        <v>0</v>
      </c>
      <c r="M143" s="36">
        <v>5</v>
      </c>
      <c r="N143" s="36">
        <v>0</v>
      </c>
      <c r="O143" s="36">
        <v>12</v>
      </c>
      <c r="P143" s="36">
        <v>0</v>
      </c>
      <c r="Q143" s="164">
        <v>33</v>
      </c>
      <c r="R143" s="167">
        <f>VLOOKUP(A143,'Forplejning 2008'!A:C,3,FALSE)</f>
        <v>83692.14</v>
      </c>
      <c r="S143" s="167">
        <f t="shared" si="10"/>
        <v>19</v>
      </c>
      <c r="T143">
        <f t="shared" si="11"/>
        <v>50</v>
      </c>
      <c r="U143">
        <f t="shared" si="12"/>
        <v>69</v>
      </c>
      <c r="V143">
        <f t="shared" si="13"/>
        <v>5</v>
      </c>
      <c r="W143">
        <f t="shared" si="14"/>
        <v>0</v>
      </c>
    </row>
    <row r="144" spans="1:23">
      <c r="A144" s="23">
        <v>35519</v>
      </c>
      <c r="B144" s="174" t="s">
        <v>4855</v>
      </c>
      <c r="C144" s="23" t="s">
        <v>2250</v>
      </c>
      <c r="D144" s="23" t="s">
        <v>3166</v>
      </c>
      <c r="E144" s="35">
        <v>5</v>
      </c>
      <c r="F144" s="36">
        <v>5</v>
      </c>
      <c r="G144" s="36">
        <v>5</v>
      </c>
      <c r="H144" s="36">
        <v>5</v>
      </c>
      <c r="I144" s="36">
        <v>0</v>
      </c>
      <c r="J144" s="36">
        <v>5</v>
      </c>
      <c r="K144" s="36">
        <v>0</v>
      </c>
      <c r="L144" s="36">
        <v>0</v>
      </c>
      <c r="M144" s="36">
        <v>5</v>
      </c>
      <c r="N144" s="36">
        <v>0</v>
      </c>
      <c r="O144" s="36">
        <v>12</v>
      </c>
      <c r="P144" s="36">
        <v>0</v>
      </c>
      <c r="Q144" s="164">
        <v>37</v>
      </c>
      <c r="R144" s="167">
        <f>VLOOKUP(A144,'Forplejning 2008'!A:C,3,FALSE)</f>
        <v>58041.58</v>
      </c>
      <c r="S144" s="167">
        <f t="shared" si="10"/>
        <v>20</v>
      </c>
      <c r="T144">
        <f t="shared" si="11"/>
        <v>54</v>
      </c>
      <c r="U144">
        <f t="shared" si="12"/>
        <v>74</v>
      </c>
      <c r="V144">
        <f t="shared" si="13"/>
        <v>5</v>
      </c>
      <c r="W144">
        <f t="shared" si="14"/>
        <v>0</v>
      </c>
    </row>
    <row r="145" spans="1:23">
      <c r="A145" s="23">
        <v>35523</v>
      </c>
      <c r="B145" s="174" t="s">
        <v>4855</v>
      </c>
      <c r="C145" s="23" t="s">
        <v>2251</v>
      </c>
      <c r="D145" s="23" t="s">
        <v>2939</v>
      </c>
      <c r="E145" s="35">
        <v>0</v>
      </c>
      <c r="F145" s="36">
        <v>0</v>
      </c>
      <c r="G145" s="36">
        <v>0</v>
      </c>
      <c r="H145" s="36">
        <v>0</v>
      </c>
      <c r="I145" s="36">
        <v>0</v>
      </c>
      <c r="J145" s="36">
        <v>5</v>
      </c>
      <c r="K145" s="36">
        <v>5</v>
      </c>
      <c r="L145" s="36">
        <v>0</v>
      </c>
      <c r="M145" s="36">
        <v>5</v>
      </c>
      <c r="N145" s="36">
        <v>0</v>
      </c>
      <c r="O145" s="36">
        <v>0</v>
      </c>
      <c r="P145" s="36">
        <v>0</v>
      </c>
      <c r="Q145" s="164">
        <v>114</v>
      </c>
      <c r="R145" s="167">
        <f>VLOOKUP(A145,'Forplejning 2008'!A:C,3,FALSE)</f>
        <v>173322.72</v>
      </c>
      <c r="S145" s="167">
        <f t="shared" si="10"/>
        <v>0</v>
      </c>
      <c r="T145">
        <f t="shared" si="11"/>
        <v>119</v>
      </c>
      <c r="U145">
        <f t="shared" si="12"/>
        <v>119</v>
      </c>
      <c r="V145">
        <f t="shared" si="13"/>
        <v>5</v>
      </c>
      <c r="W145">
        <f t="shared" si="14"/>
        <v>5</v>
      </c>
    </row>
    <row r="146" spans="1:23">
      <c r="A146" s="23">
        <v>35525</v>
      </c>
      <c r="B146" s="174" t="s">
        <v>4855</v>
      </c>
      <c r="C146" s="23" t="s">
        <v>2250</v>
      </c>
      <c r="D146" s="23" t="s">
        <v>3583</v>
      </c>
      <c r="E146" s="35">
        <v>5</v>
      </c>
      <c r="F146" s="36">
        <v>5</v>
      </c>
      <c r="G146" s="36">
        <v>4</v>
      </c>
      <c r="H146" s="36">
        <v>5</v>
      </c>
      <c r="I146" s="36">
        <v>0</v>
      </c>
      <c r="J146" s="36">
        <v>5</v>
      </c>
      <c r="K146" s="36">
        <v>0</v>
      </c>
      <c r="L146" s="36">
        <v>1</v>
      </c>
      <c r="M146" s="36">
        <v>5</v>
      </c>
      <c r="N146" s="36">
        <v>0</v>
      </c>
      <c r="O146" s="36">
        <v>72</v>
      </c>
      <c r="P146" s="36">
        <v>0</v>
      </c>
      <c r="Q146" s="164">
        <v>88</v>
      </c>
      <c r="R146" s="167">
        <f>VLOOKUP(A146,'Forplejning 2008'!A:C,3,FALSE)</f>
        <v>356351.5</v>
      </c>
      <c r="S146" s="167">
        <f t="shared" si="10"/>
        <v>19</v>
      </c>
      <c r="T146">
        <f t="shared" si="11"/>
        <v>165</v>
      </c>
      <c r="U146">
        <f t="shared" si="12"/>
        <v>184</v>
      </c>
      <c r="V146">
        <f t="shared" si="13"/>
        <v>5</v>
      </c>
      <c r="W146">
        <f t="shared" si="14"/>
        <v>1</v>
      </c>
    </row>
    <row r="147" spans="1:23">
      <c r="A147" s="23">
        <v>35526</v>
      </c>
      <c r="B147" s="174" t="s">
        <v>4855</v>
      </c>
      <c r="C147" s="23" t="s">
        <v>2250</v>
      </c>
      <c r="D147" s="23" t="s">
        <v>2130</v>
      </c>
      <c r="E147" s="35">
        <v>0</v>
      </c>
      <c r="F147" s="36">
        <v>0</v>
      </c>
      <c r="G147" s="36">
        <v>0</v>
      </c>
      <c r="H147" s="36">
        <v>0</v>
      </c>
      <c r="I147" s="36">
        <v>0</v>
      </c>
      <c r="J147" s="36">
        <v>5</v>
      </c>
      <c r="K147" s="36">
        <v>0</v>
      </c>
      <c r="L147" s="36">
        <v>0</v>
      </c>
      <c r="M147" s="36">
        <v>5</v>
      </c>
      <c r="N147" s="36">
        <v>0</v>
      </c>
      <c r="O147" s="36">
        <v>0</v>
      </c>
      <c r="P147" s="36">
        <v>0</v>
      </c>
      <c r="Q147" s="164">
        <v>31</v>
      </c>
      <c r="R147" s="167">
        <f>VLOOKUP(A147,'Forplejning 2008'!A:C,3,FALSE)</f>
        <v>89448.27</v>
      </c>
      <c r="S147" s="167">
        <f t="shared" si="10"/>
        <v>0</v>
      </c>
      <c r="T147">
        <f t="shared" si="11"/>
        <v>36</v>
      </c>
      <c r="U147">
        <f t="shared" si="12"/>
        <v>36</v>
      </c>
      <c r="V147">
        <f t="shared" si="13"/>
        <v>5</v>
      </c>
      <c r="W147">
        <f t="shared" si="14"/>
        <v>0</v>
      </c>
    </row>
    <row r="148" spans="1:23">
      <c r="A148" s="23">
        <v>35527</v>
      </c>
      <c r="B148" s="174" t="s">
        <v>4855</v>
      </c>
      <c r="C148" s="23" t="s">
        <v>2250</v>
      </c>
      <c r="D148" s="23" t="s">
        <v>3166</v>
      </c>
      <c r="E148" s="35">
        <v>5</v>
      </c>
      <c r="F148" s="36">
        <v>0</v>
      </c>
      <c r="G148" s="36">
        <v>5</v>
      </c>
      <c r="H148" s="36">
        <v>5</v>
      </c>
      <c r="I148" s="36">
        <v>0</v>
      </c>
      <c r="J148" s="36">
        <v>5</v>
      </c>
      <c r="K148" s="36">
        <v>5</v>
      </c>
      <c r="L148" s="36">
        <v>0</v>
      </c>
      <c r="M148" s="36">
        <v>5</v>
      </c>
      <c r="N148" s="36">
        <v>0</v>
      </c>
      <c r="O148" s="36">
        <v>40</v>
      </c>
      <c r="P148" s="36">
        <v>0</v>
      </c>
      <c r="Q148" s="164">
        <v>40</v>
      </c>
      <c r="R148" s="167">
        <f>VLOOKUP(A148,'Forplejning 2008'!A:C,3,FALSE)</f>
        <v>152715.21</v>
      </c>
      <c r="S148" s="167">
        <f t="shared" si="10"/>
        <v>15</v>
      </c>
      <c r="T148">
        <f t="shared" si="11"/>
        <v>85</v>
      </c>
      <c r="U148">
        <f t="shared" si="12"/>
        <v>100</v>
      </c>
      <c r="V148">
        <f t="shared" si="13"/>
        <v>5</v>
      </c>
      <c r="W148">
        <f t="shared" si="14"/>
        <v>5</v>
      </c>
    </row>
    <row r="149" spans="1:23">
      <c r="A149" s="23">
        <v>35528</v>
      </c>
      <c r="B149" s="174" t="s">
        <v>4855</v>
      </c>
      <c r="C149" s="23" t="s">
        <v>2250</v>
      </c>
      <c r="D149" s="23" t="s">
        <v>2939</v>
      </c>
      <c r="E149" s="35">
        <v>0</v>
      </c>
      <c r="F149" s="36">
        <v>0</v>
      </c>
      <c r="G149" s="36">
        <v>0</v>
      </c>
      <c r="H149" s="36">
        <v>0</v>
      </c>
      <c r="I149" s="36">
        <v>0</v>
      </c>
      <c r="J149" s="36">
        <v>5</v>
      </c>
      <c r="K149" s="36">
        <v>5</v>
      </c>
      <c r="L149" s="36">
        <v>1</v>
      </c>
      <c r="M149" s="36">
        <v>5</v>
      </c>
      <c r="N149" s="36">
        <v>0</v>
      </c>
      <c r="O149" s="36">
        <v>0</v>
      </c>
      <c r="P149" s="36">
        <v>0</v>
      </c>
      <c r="Q149" s="164">
        <v>22</v>
      </c>
      <c r="R149" s="167">
        <f>VLOOKUP(A149,'Forplejning 2008'!A:C,3,FALSE)</f>
        <v>49885.89</v>
      </c>
      <c r="S149" s="167">
        <f t="shared" si="10"/>
        <v>0</v>
      </c>
      <c r="T149">
        <f t="shared" si="11"/>
        <v>27</v>
      </c>
      <c r="U149">
        <f t="shared" si="12"/>
        <v>27</v>
      </c>
      <c r="V149">
        <f t="shared" si="13"/>
        <v>5</v>
      </c>
      <c r="W149">
        <f t="shared" si="14"/>
        <v>6</v>
      </c>
    </row>
    <row r="150" spans="1:23">
      <c r="A150" s="23">
        <v>35529</v>
      </c>
      <c r="B150" s="174" t="s">
        <v>4855</v>
      </c>
      <c r="C150" s="23" t="s">
        <v>2250</v>
      </c>
      <c r="D150" s="23" t="s">
        <v>4287</v>
      </c>
      <c r="E150" s="35">
        <v>5</v>
      </c>
      <c r="F150" s="36">
        <v>5</v>
      </c>
      <c r="G150" s="36">
        <v>5</v>
      </c>
      <c r="H150" s="36">
        <v>5</v>
      </c>
      <c r="I150" s="36">
        <v>0</v>
      </c>
      <c r="J150" s="36">
        <v>5</v>
      </c>
      <c r="K150" s="36">
        <v>0</v>
      </c>
      <c r="L150" s="36">
        <v>0</v>
      </c>
      <c r="M150" s="36">
        <v>5</v>
      </c>
      <c r="N150" s="36">
        <v>0</v>
      </c>
      <c r="O150" s="36">
        <v>36</v>
      </c>
      <c r="P150" s="36">
        <v>0</v>
      </c>
      <c r="Q150" s="164">
        <v>64</v>
      </c>
      <c r="R150" s="167">
        <f>VLOOKUP(A150,'Forplejning 2008'!A:C,3,FALSE)</f>
        <v>0</v>
      </c>
      <c r="S150" s="167">
        <f t="shared" si="10"/>
        <v>20</v>
      </c>
      <c r="T150">
        <f t="shared" si="11"/>
        <v>105</v>
      </c>
      <c r="U150">
        <f t="shared" si="12"/>
        <v>125</v>
      </c>
      <c r="V150">
        <f t="shared" si="13"/>
        <v>5</v>
      </c>
      <c r="W150">
        <f t="shared" si="14"/>
        <v>0</v>
      </c>
    </row>
    <row r="151" spans="1:23">
      <c r="A151" s="23">
        <v>35532</v>
      </c>
      <c r="B151" s="174" t="s">
        <v>4855</v>
      </c>
      <c r="C151" s="23" t="s">
        <v>2250</v>
      </c>
      <c r="D151" s="23" t="s">
        <v>2130</v>
      </c>
      <c r="E151" s="35">
        <v>5</v>
      </c>
      <c r="F151" s="36">
        <v>5</v>
      </c>
      <c r="G151" s="36">
        <v>5</v>
      </c>
      <c r="H151" s="36">
        <v>5</v>
      </c>
      <c r="I151" s="36">
        <v>0</v>
      </c>
      <c r="J151" s="36">
        <v>5</v>
      </c>
      <c r="K151" s="36">
        <v>0</v>
      </c>
      <c r="L151" s="36">
        <v>0</v>
      </c>
      <c r="M151" s="36">
        <v>5</v>
      </c>
      <c r="N151" s="36">
        <v>0</v>
      </c>
      <c r="O151" s="36">
        <v>12</v>
      </c>
      <c r="P151" s="36">
        <v>0</v>
      </c>
      <c r="Q151" s="164">
        <v>20</v>
      </c>
      <c r="R151" s="167">
        <f>VLOOKUP(A151,'Forplejning 2008'!A:C,3,FALSE)</f>
        <v>42000.1</v>
      </c>
      <c r="S151" s="167">
        <f t="shared" si="10"/>
        <v>20</v>
      </c>
      <c r="T151">
        <f t="shared" si="11"/>
        <v>37</v>
      </c>
      <c r="U151">
        <f t="shared" si="12"/>
        <v>57</v>
      </c>
      <c r="V151">
        <f t="shared" si="13"/>
        <v>5</v>
      </c>
      <c r="W151">
        <f t="shared" si="14"/>
        <v>0</v>
      </c>
    </row>
    <row r="152" spans="1:23">
      <c r="A152" s="23">
        <v>35534</v>
      </c>
      <c r="B152" s="174" t="s">
        <v>4855</v>
      </c>
      <c r="C152" s="23" t="s">
        <v>2250</v>
      </c>
      <c r="D152" s="23" t="s">
        <v>2939</v>
      </c>
      <c r="E152" s="35">
        <v>5</v>
      </c>
      <c r="F152" s="36">
        <v>5</v>
      </c>
      <c r="G152" s="36">
        <v>5</v>
      </c>
      <c r="H152" s="36">
        <v>5</v>
      </c>
      <c r="I152" s="36">
        <v>0</v>
      </c>
      <c r="J152" s="36">
        <v>5</v>
      </c>
      <c r="K152" s="36">
        <v>0</v>
      </c>
      <c r="L152" s="36">
        <v>0</v>
      </c>
      <c r="M152" s="36">
        <v>5</v>
      </c>
      <c r="N152" s="36">
        <v>0</v>
      </c>
      <c r="O152" s="36">
        <v>36</v>
      </c>
      <c r="P152" s="36">
        <v>0</v>
      </c>
      <c r="Q152" s="164">
        <v>60</v>
      </c>
      <c r="R152" s="167">
        <f>VLOOKUP(A152,'Forplejning 2008'!A:C,3,FALSE)</f>
        <v>181845.94</v>
      </c>
      <c r="S152" s="167">
        <f t="shared" si="10"/>
        <v>20</v>
      </c>
      <c r="T152">
        <f t="shared" si="11"/>
        <v>101</v>
      </c>
      <c r="U152">
        <f t="shared" si="12"/>
        <v>121</v>
      </c>
      <c r="V152">
        <f t="shared" si="13"/>
        <v>5</v>
      </c>
      <c r="W152">
        <f t="shared" si="14"/>
        <v>0</v>
      </c>
    </row>
    <row r="153" spans="1:23">
      <c r="A153" s="23">
        <v>35535</v>
      </c>
      <c r="B153" s="174" t="s">
        <v>4855</v>
      </c>
      <c r="C153" s="23" t="s">
        <v>2250</v>
      </c>
      <c r="D153" s="23" t="s">
        <v>3166</v>
      </c>
      <c r="E153" s="35">
        <v>5</v>
      </c>
      <c r="F153" s="36">
        <v>5</v>
      </c>
      <c r="G153" s="36">
        <v>5</v>
      </c>
      <c r="H153" s="36">
        <v>5</v>
      </c>
      <c r="I153" s="36">
        <v>0</v>
      </c>
      <c r="J153" s="36">
        <v>5</v>
      </c>
      <c r="K153" s="36">
        <v>0</v>
      </c>
      <c r="L153" s="36">
        <v>0</v>
      </c>
      <c r="M153" s="36">
        <v>5</v>
      </c>
      <c r="N153" s="36">
        <v>0</v>
      </c>
      <c r="O153" s="36">
        <v>16</v>
      </c>
      <c r="P153" s="36">
        <v>0</v>
      </c>
      <c r="Q153" s="164">
        <v>37</v>
      </c>
      <c r="R153" s="167">
        <f>VLOOKUP(A153,'Forplejning 2008'!A:C,3,FALSE)</f>
        <v>71988.58</v>
      </c>
      <c r="S153" s="167">
        <f t="shared" si="10"/>
        <v>20</v>
      </c>
      <c r="T153">
        <f t="shared" si="11"/>
        <v>58</v>
      </c>
      <c r="U153">
        <f t="shared" si="12"/>
        <v>78</v>
      </c>
      <c r="V153">
        <f t="shared" si="13"/>
        <v>5</v>
      </c>
      <c r="W153">
        <f t="shared" si="14"/>
        <v>0</v>
      </c>
    </row>
    <row r="154" spans="1:23">
      <c r="A154" s="23">
        <v>35536</v>
      </c>
      <c r="B154" s="174" t="s">
        <v>4855</v>
      </c>
      <c r="C154" s="23" t="s">
        <v>2250</v>
      </c>
      <c r="D154" s="23" t="s">
        <v>3166</v>
      </c>
      <c r="E154" s="35">
        <v>5</v>
      </c>
      <c r="F154" s="36">
        <v>5</v>
      </c>
      <c r="G154" s="36">
        <v>5</v>
      </c>
      <c r="H154" s="36">
        <v>5</v>
      </c>
      <c r="I154" s="36">
        <v>0</v>
      </c>
      <c r="J154" s="36">
        <v>5</v>
      </c>
      <c r="K154" s="36">
        <v>0</v>
      </c>
      <c r="L154" s="36">
        <v>0</v>
      </c>
      <c r="M154" s="36">
        <v>5</v>
      </c>
      <c r="N154" s="36">
        <v>0</v>
      </c>
      <c r="O154" s="36">
        <v>24</v>
      </c>
      <c r="P154" s="36">
        <v>0</v>
      </c>
      <c r="Q154" s="164">
        <v>40</v>
      </c>
      <c r="R154" s="167">
        <f>VLOOKUP(A154,'Forplejning 2008'!A:C,3,FALSE)</f>
        <v>60111.46</v>
      </c>
      <c r="S154" s="167">
        <f t="shared" si="10"/>
        <v>20</v>
      </c>
      <c r="T154">
        <f t="shared" si="11"/>
        <v>69</v>
      </c>
      <c r="U154">
        <f t="shared" si="12"/>
        <v>89</v>
      </c>
      <c r="V154">
        <f t="shared" si="13"/>
        <v>5</v>
      </c>
      <c r="W154">
        <f t="shared" si="14"/>
        <v>0</v>
      </c>
    </row>
    <row r="155" spans="1:23">
      <c r="A155" s="23">
        <v>35538</v>
      </c>
      <c r="B155" s="174" t="s">
        <v>4855</v>
      </c>
      <c r="C155" s="23" t="s">
        <v>2250</v>
      </c>
      <c r="D155" s="23" t="s">
        <v>4287</v>
      </c>
      <c r="E155" s="35">
        <v>5</v>
      </c>
      <c r="F155" s="36">
        <v>5</v>
      </c>
      <c r="G155" s="36">
        <v>5</v>
      </c>
      <c r="H155" s="36">
        <v>5</v>
      </c>
      <c r="I155" s="36">
        <v>0</v>
      </c>
      <c r="J155" s="36">
        <v>5</v>
      </c>
      <c r="K155" s="36">
        <v>0</v>
      </c>
      <c r="L155" s="36">
        <v>0</v>
      </c>
      <c r="M155" s="36">
        <v>5</v>
      </c>
      <c r="N155" s="36">
        <v>0</v>
      </c>
      <c r="O155" s="36">
        <v>30</v>
      </c>
      <c r="P155" s="36">
        <v>0</v>
      </c>
      <c r="Q155" s="164">
        <v>40</v>
      </c>
      <c r="R155" s="167">
        <f>VLOOKUP(A155,'Forplejning 2008'!A:C,3,FALSE)</f>
        <v>116122.6</v>
      </c>
      <c r="S155" s="167">
        <f t="shared" si="10"/>
        <v>20</v>
      </c>
      <c r="T155">
        <f t="shared" si="11"/>
        <v>75</v>
      </c>
      <c r="U155">
        <f t="shared" si="12"/>
        <v>95</v>
      </c>
      <c r="V155">
        <f t="shared" si="13"/>
        <v>5</v>
      </c>
      <c r="W155">
        <f t="shared" si="14"/>
        <v>0</v>
      </c>
    </row>
    <row r="156" spans="1:23">
      <c r="A156" s="23">
        <v>35540</v>
      </c>
      <c r="B156" s="174" t="s">
        <v>4855</v>
      </c>
      <c r="C156" s="23" t="s">
        <v>2250</v>
      </c>
      <c r="D156" s="23" t="s">
        <v>2027</v>
      </c>
      <c r="E156" s="35">
        <v>5</v>
      </c>
      <c r="F156" s="36">
        <v>5</v>
      </c>
      <c r="G156" s="36">
        <v>5</v>
      </c>
      <c r="H156" s="36">
        <v>5</v>
      </c>
      <c r="I156" s="36">
        <v>0</v>
      </c>
      <c r="J156" s="36">
        <v>5</v>
      </c>
      <c r="K156" s="36">
        <v>0</v>
      </c>
      <c r="L156" s="36">
        <v>0</v>
      </c>
      <c r="M156" s="36">
        <v>5</v>
      </c>
      <c r="N156" s="36">
        <v>0</v>
      </c>
      <c r="O156" s="36">
        <v>12</v>
      </c>
      <c r="P156" s="36">
        <v>0</v>
      </c>
      <c r="Q156" s="164">
        <v>20</v>
      </c>
      <c r="R156" s="167">
        <f>VLOOKUP(A156,'Forplejning 2008'!A:C,3,FALSE)</f>
        <v>45917.919999999998</v>
      </c>
      <c r="S156" s="167">
        <f t="shared" si="10"/>
        <v>20</v>
      </c>
      <c r="T156">
        <f t="shared" si="11"/>
        <v>37</v>
      </c>
      <c r="U156">
        <f t="shared" si="12"/>
        <v>57</v>
      </c>
      <c r="V156">
        <f t="shared" si="13"/>
        <v>5</v>
      </c>
      <c r="W156">
        <f t="shared" si="14"/>
        <v>0</v>
      </c>
    </row>
    <row r="157" spans="1:23">
      <c r="A157" s="23">
        <v>35541</v>
      </c>
      <c r="B157" s="174" t="s">
        <v>4855</v>
      </c>
      <c r="C157" s="23" t="s">
        <v>2249</v>
      </c>
      <c r="D157" s="23" t="s">
        <v>4287</v>
      </c>
      <c r="E157" s="35">
        <v>5</v>
      </c>
      <c r="F157" s="36">
        <v>5</v>
      </c>
      <c r="G157" s="36">
        <v>5</v>
      </c>
      <c r="H157" s="36">
        <v>5</v>
      </c>
      <c r="I157" s="36">
        <v>0</v>
      </c>
      <c r="J157" s="36">
        <v>0</v>
      </c>
      <c r="K157" s="36">
        <v>0</v>
      </c>
      <c r="L157" s="36">
        <v>0</v>
      </c>
      <c r="M157" s="36">
        <v>0</v>
      </c>
      <c r="N157" s="36">
        <v>0</v>
      </c>
      <c r="O157" s="36">
        <v>22</v>
      </c>
      <c r="P157" s="36">
        <v>0</v>
      </c>
      <c r="Q157" s="164">
        <v>0</v>
      </c>
      <c r="R157" s="167">
        <f>VLOOKUP(A157,'Forplejning 2008'!A:C,3,FALSE)</f>
        <v>79140.41</v>
      </c>
      <c r="S157" s="167">
        <f t="shared" si="10"/>
        <v>20</v>
      </c>
      <c r="T157">
        <f t="shared" si="11"/>
        <v>22</v>
      </c>
      <c r="U157">
        <f t="shared" si="12"/>
        <v>42</v>
      </c>
      <c r="V157">
        <f t="shared" si="13"/>
        <v>0</v>
      </c>
      <c r="W157">
        <f t="shared" si="14"/>
        <v>0</v>
      </c>
    </row>
    <row r="158" spans="1:23">
      <c r="A158" s="23">
        <v>35542</v>
      </c>
      <c r="B158" s="174" t="s">
        <v>4855</v>
      </c>
      <c r="C158" s="23" t="s">
        <v>2250</v>
      </c>
      <c r="D158" s="23" t="s">
        <v>2130</v>
      </c>
      <c r="E158" s="35">
        <v>5</v>
      </c>
      <c r="F158" s="36">
        <v>0</v>
      </c>
      <c r="G158" s="36">
        <v>5</v>
      </c>
      <c r="H158" s="36">
        <v>5</v>
      </c>
      <c r="I158" s="36">
        <v>0</v>
      </c>
      <c r="J158" s="36">
        <v>5</v>
      </c>
      <c r="K158" s="36">
        <v>0</v>
      </c>
      <c r="L158" s="36">
        <v>5</v>
      </c>
      <c r="M158" s="36">
        <v>0</v>
      </c>
      <c r="N158" s="36">
        <v>0</v>
      </c>
      <c r="O158" s="36">
        <v>24</v>
      </c>
      <c r="P158" s="36">
        <v>0</v>
      </c>
      <c r="Q158" s="164">
        <v>40</v>
      </c>
      <c r="R158" s="167">
        <f>VLOOKUP(A158,'Forplejning 2008'!A:C,3,FALSE)</f>
        <v>157871.59</v>
      </c>
      <c r="S158" s="167">
        <f t="shared" si="10"/>
        <v>15</v>
      </c>
      <c r="T158">
        <f t="shared" si="11"/>
        <v>64</v>
      </c>
      <c r="U158">
        <f t="shared" si="12"/>
        <v>79</v>
      </c>
      <c r="V158">
        <f t="shared" si="13"/>
        <v>5</v>
      </c>
      <c r="W158">
        <f t="shared" si="14"/>
        <v>5</v>
      </c>
    </row>
    <row r="159" spans="1:23">
      <c r="A159" s="23">
        <v>35543</v>
      </c>
      <c r="B159" s="174" t="s">
        <v>4855</v>
      </c>
      <c r="C159" s="23" t="s">
        <v>2250</v>
      </c>
      <c r="D159" s="23" t="s">
        <v>3166</v>
      </c>
      <c r="E159" s="35">
        <v>0</v>
      </c>
      <c r="F159" s="36">
        <v>0</v>
      </c>
      <c r="G159" s="36">
        <v>0</v>
      </c>
      <c r="H159" s="36">
        <v>0</v>
      </c>
      <c r="I159" s="36">
        <v>0</v>
      </c>
      <c r="J159" s="36">
        <v>5</v>
      </c>
      <c r="K159" s="36">
        <v>0</v>
      </c>
      <c r="L159" s="36">
        <v>0</v>
      </c>
      <c r="M159" s="36">
        <v>5</v>
      </c>
      <c r="N159" s="36">
        <v>0</v>
      </c>
      <c r="O159" s="36">
        <v>0</v>
      </c>
      <c r="P159" s="36">
        <v>0</v>
      </c>
      <c r="Q159" s="164">
        <v>24</v>
      </c>
      <c r="R159" s="167">
        <f>VLOOKUP(A159,'Forplejning 2008'!A:C,3,FALSE)</f>
        <v>131635.95000000001</v>
      </c>
      <c r="S159" s="167">
        <f t="shared" si="10"/>
        <v>0</v>
      </c>
      <c r="T159">
        <f t="shared" si="11"/>
        <v>29</v>
      </c>
      <c r="U159">
        <f t="shared" si="12"/>
        <v>29</v>
      </c>
      <c r="V159">
        <f t="shared" si="13"/>
        <v>5</v>
      </c>
      <c r="W159">
        <f t="shared" si="14"/>
        <v>0</v>
      </c>
    </row>
    <row r="160" spans="1:23">
      <c r="A160" s="23">
        <v>35544</v>
      </c>
      <c r="B160" s="174" t="s">
        <v>4855</v>
      </c>
      <c r="C160" s="23" t="s">
        <v>2250</v>
      </c>
      <c r="D160" s="23" t="s">
        <v>4617</v>
      </c>
      <c r="E160" s="35">
        <v>5</v>
      </c>
      <c r="F160" s="36">
        <v>5</v>
      </c>
      <c r="G160" s="36">
        <v>5</v>
      </c>
      <c r="H160" s="36">
        <v>5</v>
      </c>
      <c r="I160" s="36">
        <v>0</v>
      </c>
      <c r="J160" s="36">
        <v>5</v>
      </c>
      <c r="K160" s="36">
        <v>5</v>
      </c>
      <c r="L160" s="36">
        <v>0</v>
      </c>
      <c r="M160" s="36">
        <v>5</v>
      </c>
      <c r="N160" s="36">
        <v>0</v>
      </c>
      <c r="O160" s="36">
        <v>36</v>
      </c>
      <c r="P160" s="36">
        <v>0</v>
      </c>
      <c r="Q160" s="164">
        <v>50</v>
      </c>
      <c r="R160" s="167">
        <f>VLOOKUP(A160,'Forplejning 2008'!A:C,3,FALSE)</f>
        <v>164185.16</v>
      </c>
      <c r="S160" s="167">
        <f t="shared" si="10"/>
        <v>20</v>
      </c>
      <c r="T160">
        <f t="shared" si="11"/>
        <v>91</v>
      </c>
      <c r="U160">
        <f t="shared" si="12"/>
        <v>111</v>
      </c>
      <c r="V160">
        <f t="shared" si="13"/>
        <v>5</v>
      </c>
      <c r="W160">
        <f t="shared" si="14"/>
        <v>5</v>
      </c>
    </row>
    <row r="161" spans="1:23">
      <c r="A161" s="23">
        <v>35545</v>
      </c>
      <c r="B161" s="174" t="s">
        <v>4855</v>
      </c>
      <c r="C161" s="23" t="s">
        <v>2250</v>
      </c>
      <c r="D161" s="23" t="s">
        <v>4287</v>
      </c>
      <c r="E161" s="35">
        <v>5</v>
      </c>
      <c r="F161" s="36">
        <v>5</v>
      </c>
      <c r="G161" s="36">
        <v>0</v>
      </c>
      <c r="H161" s="36">
        <v>5</v>
      </c>
      <c r="I161" s="36">
        <v>0</v>
      </c>
      <c r="J161" s="36">
        <v>5</v>
      </c>
      <c r="K161" s="36">
        <v>0</v>
      </c>
      <c r="L161" s="36">
        <v>0</v>
      </c>
      <c r="M161" s="36">
        <v>5</v>
      </c>
      <c r="N161" s="36">
        <v>0</v>
      </c>
      <c r="O161" s="36">
        <v>14</v>
      </c>
      <c r="P161" s="36">
        <v>0</v>
      </c>
      <c r="Q161" s="164">
        <v>44</v>
      </c>
      <c r="R161" s="167">
        <f>VLOOKUP(A161,'Forplejning 2008'!A:C,3,FALSE)</f>
        <v>110855.55</v>
      </c>
      <c r="S161" s="167">
        <f t="shared" si="10"/>
        <v>15</v>
      </c>
      <c r="T161">
        <f t="shared" si="11"/>
        <v>63</v>
      </c>
      <c r="U161">
        <f t="shared" si="12"/>
        <v>78</v>
      </c>
      <c r="V161">
        <f t="shared" si="13"/>
        <v>5</v>
      </c>
      <c r="W161">
        <f t="shared" si="14"/>
        <v>0</v>
      </c>
    </row>
    <row r="162" spans="1:23">
      <c r="A162" s="23">
        <v>35546</v>
      </c>
      <c r="B162" s="174" t="s">
        <v>4855</v>
      </c>
      <c r="C162" s="23" t="s">
        <v>2250</v>
      </c>
      <c r="D162" s="23" t="s">
        <v>4287</v>
      </c>
      <c r="E162" s="35">
        <v>5</v>
      </c>
      <c r="F162" s="36">
        <v>5</v>
      </c>
      <c r="G162" s="36">
        <v>5</v>
      </c>
      <c r="H162" s="36">
        <v>5</v>
      </c>
      <c r="I162" s="36">
        <v>0</v>
      </c>
      <c r="J162" s="36">
        <v>5</v>
      </c>
      <c r="K162" s="36">
        <v>0</v>
      </c>
      <c r="L162" s="36">
        <v>0</v>
      </c>
      <c r="M162" s="36">
        <v>5</v>
      </c>
      <c r="N162" s="36">
        <v>0</v>
      </c>
      <c r="O162" s="36">
        <v>20</v>
      </c>
      <c r="P162" s="36">
        <v>0</v>
      </c>
      <c r="Q162" s="164">
        <v>24</v>
      </c>
      <c r="R162" s="167">
        <f>VLOOKUP(A162,'Forplejning 2008'!A:C,3,FALSE)</f>
        <v>73373.62</v>
      </c>
      <c r="S162" s="167">
        <f t="shared" si="10"/>
        <v>20</v>
      </c>
      <c r="T162">
        <f t="shared" si="11"/>
        <v>49</v>
      </c>
      <c r="U162">
        <f t="shared" si="12"/>
        <v>69</v>
      </c>
      <c r="V162">
        <f t="shared" si="13"/>
        <v>5</v>
      </c>
      <c r="W162">
        <f t="shared" si="14"/>
        <v>0</v>
      </c>
    </row>
    <row r="163" spans="1:23">
      <c r="A163" s="23">
        <v>35547</v>
      </c>
      <c r="B163" s="174" t="s">
        <v>4855</v>
      </c>
      <c r="C163" s="23" t="s">
        <v>2250</v>
      </c>
      <c r="D163" s="23" t="s">
        <v>2939</v>
      </c>
      <c r="E163" s="35">
        <v>5</v>
      </c>
      <c r="F163" s="36">
        <v>0</v>
      </c>
      <c r="G163" s="36">
        <v>0</v>
      </c>
      <c r="H163" s="36">
        <v>0</v>
      </c>
      <c r="I163" s="36">
        <v>0</v>
      </c>
      <c r="J163" s="36">
        <v>5</v>
      </c>
      <c r="K163" s="36">
        <v>0</v>
      </c>
      <c r="L163" s="36">
        <v>0</v>
      </c>
      <c r="M163" s="36">
        <v>0</v>
      </c>
      <c r="N163" s="36">
        <v>0</v>
      </c>
      <c r="O163" s="36">
        <v>20</v>
      </c>
      <c r="P163" s="36">
        <v>0</v>
      </c>
      <c r="Q163" s="164">
        <v>32</v>
      </c>
      <c r="R163" s="167">
        <f>VLOOKUP(A163,'Forplejning 2008'!A:C,3,FALSE)</f>
        <v>41079.870000000003</v>
      </c>
      <c r="S163" s="167">
        <f t="shared" si="10"/>
        <v>5</v>
      </c>
      <c r="T163">
        <f t="shared" si="11"/>
        <v>52</v>
      </c>
      <c r="U163">
        <f t="shared" si="12"/>
        <v>57</v>
      </c>
      <c r="V163">
        <f t="shared" si="13"/>
        <v>5</v>
      </c>
      <c r="W163">
        <f t="shared" si="14"/>
        <v>0</v>
      </c>
    </row>
    <row r="164" spans="1:23">
      <c r="A164" s="23">
        <v>35548</v>
      </c>
      <c r="B164" s="174" t="s">
        <v>4855</v>
      </c>
      <c r="C164" s="23" t="s">
        <v>2250</v>
      </c>
      <c r="D164" s="23" t="s">
        <v>2939</v>
      </c>
      <c r="E164" s="35">
        <v>5</v>
      </c>
      <c r="F164" s="36">
        <v>5</v>
      </c>
      <c r="G164" s="36">
        <v>5</v>
      </c>
      <c r="H164" s="36">
        <v>5</v>
      </c>
      <c r="I164" s="36">
        <v>0</v>
      </c>
      <c r="J164" s="36">
        <v>5</v>
      </c>
      <c r="K164" s="36">
        <v>5</v>
      </c>
      <c r="L164" s="36">
        <v>5</v>
      </c>
      <c r="M164" s="36">
        <v>5</v>
      </c>
      <c r="N164" s="36">
        <v>0</v>
      </c>
      <c r="O164" s="36">
        <v>28</v>
      </c>
      <c r="P164" s="36">
        <v>0</v>
      </c>
      <c r="Q164" s="164">
        <v>42</v>
      </c>
      <c r="R164" s="167">
        <f>VLOOKUP(A164,'Forplejning 2008'!A:C,3,FALSE)</f>
        <v>98796.61</v>
      </c>
      <c r="S164" s="167">
        <f t="shared" si="10"/>
        <v>20</v>
      </c>
      <c r="T164">
        <f t="shared" si="11"/>
        <v>75</v>
      </c>
      <c r="U164">
        <f t="shared" si="12"/>
        <v>95</v>
      </c>
      <c r="V164">
        <f t="shared" si="13"/>
        <v>5</v>
      </c>
      <c r="W164">
        <f t="shared" si="14"/>
        <v>10</v>
      </c>
    </row>
    <row r="165" spans="1:23">
      <c r="A165" s="23">
        <v>35550</v>
      </c>
      <c r="B165" s="174" t="s">
        <v>4855</v>
      </c>
      <c r="C165" s="23" t="s">
        <v>2250</v>
      </c>
      <c r="D165" s="23" t="s">
        <v>3436</v>
      </c>
      <c r="E165" s="35">
        <v>5</v>
      </c>
      <c r="F165" s="36">
        <v>5</v>
      </c>
      <c r="G165" s="36">
        <v>4</v>
      </c>
      <c r="H165" s="36">
        <v>5</v>
      </c>
      <c r="I165" s="36">
        <v>0</v>
      </c>
      <c r="J165" s="36">
        <v>5</v>
      </c>
      <c r="K165" s="36">
        <v>0</v>
      </c>
      <c r="L165" s="36">
        <v>0</v>
      </c>
      <c r="M165" s="36">
        <v>5</v>
      </c>
      <c r="N165" s="36">
        <v>0</v>
      </c>
      <c r="O165" s="36">
        <v>41</v>
      </c>
      <c r="P165" s="36">
        <v>0</v>
      </c>
      <c r="Q165" s="164">
        <v>42</v>
      </c>
      <c r="R165" s="167">
        <f>VLOOKUP(A165,'Forplejning 2008'!A:C,3,FALSE)</f>
        <v>216250.94</v>
      </c>
      <c r="S165" s="167">
        <f t="shared" si="10"/>
        <v>19</v>
      </c>
      <c r="T165">
        <f t="shared" si="11"/>
        <v>88</v>
      </c>
      <c r="U165">
        <f t="shared" si="12"/>
        <v>107</v>
      </c>
      <c r="V165">
        <f t="shared" si="13"/>
        <v>5</v>
      </c>
      <c r="W165">
        <f t="shared" si="14"/>
        <v>0</v>
      </c>
    </row>
    <row r="166" spans="1:23">
      <c r="A166" s="23">
        <v>35551</v>
      </c>
      <c r="B166" s="174" t="s">
        <v>4855</v>
      </c>
      <c r="C166" s="23" t="s">
        <v>2250</v>
      </c>
      <c r="D166" s="23" t="s">
        <v>4287</v>
      </c>
      <c r="E166" s="35">
        <v>5</v>
      </c>
      <c r="F166" s="36">
        <v>5</v>
      </c>
      <c r="G166" s="36">
        <v>4</v>
      </c>
      <c r="H166" s="36">
        <v>5</v>
      </c>
      <c r="I166" s="36">
        <v>0</v>
      </c>
      <c r="J166" s="36">
        <v>5</v>
      </c>
      <c r="K166" s="36">
        <v>5</v>
      </c>
      <c r="L166" s="36">
        <v>3</v>
      </c>
      <c r="M166" s="36">
        <v>5</v>
      </c>
      <c r="N166" s="36">
        <v>0</v>
      </c>
      <c r="O166" s="36">
        <v>22</v>
      </c>
      <c r="P166" s="36">
        <v>0</v>
      </c>
      <c r="Q166" s="164">
        <v>44</v>
      </c>
      <c r="R166" s="167">
        <f>VLOOKUP(A166,'Forplejning 2008'!A:C,3,FALSE)</f>
        <v>106929.45</v>
      </c>
      <c r="S166" s="167">
        <f t="shared" si="10"/>
        <v>19</v>
      </c>
      <c r="T166">
        <f t="shared" si="11"/>
        <v>71</v>
      </c>
      <c r="U166">
        <f t="shared" si="12"/>
        <v>90</v>
      </c>
      <c r="V166">
        <f t="shared" si="13"/>
        <v>5</v>
      </c>
      <c r="W166">
        <f t="shared" si="14"/>
        <v>8</v>
      </c>
    </row>
    <row r="167" spans="1:23">
      <c r="A167" s="23">
        <v>35552</v>
      </c>
      <c r="B167" s="174" t="s">
        <v>4855</v>
      </c>
      <c r="C167" s="23" t="s">
        <v>2250</v>
      </c>
      <c r="D167" s="23" t="s">
        <v>2130</v>
      </c>
      <c r="E167" s="35">
        <v>0</v>
      </c>
      <c r="F167" s="36">
        <v>0</v>
      </c>
      <c r="G167" s="36">
        <v>0</v>
      </c>
      <c r="H167" s="36">
        <v>0</v>
      </c>
      <c r="I167" s="36">
        <v>0</v>
      </c>
      <c r="J167" s="36">
        <v>5</v>
      </c>
      <c r="K167" s="36">
        <v>0</v>
      </c>
      <c r="L167" s="36">
        <v>0</v>
      </c>
      <c r="M167" s="36">
        <v>5</v>
      </c>
      <c r="N167" s="36">
        <v>0</v>
      </c>
      <c r="O167" s="36">
        <v>0</v>
      </c>
      <c r="P167" s="36">
        <v>0</v>
      </c>
      <c r="Q167" s="164">
        <v>42</v>
      </c>
      <c r="R167" s="167">
        <f>VLOOKUP(A167,'Forplejning 2008'!A:C,3,FALSE)</f>
        <v>74103.149999999994</v>
      </c>
      <c r="S167" s="167">
        <f t="shared" si="10"/>
        <v>0</v>
      </c>
      <c r="T167">
        <f t="shared" si="11"/>
        <v>47</v>
      </c>
      <c r="U167">
        <f t="shared" si="12"/>
        <v>47</v>
      </c>
      <c r="V167">
        <f t="shared" si="13"/>
        <v>5</v>
      </c>
      <c r="W167">
        <f t="shared" si="14"/>
        <v>0</v>
      </c>
    </row>
    <row r="168" spans="1:23">
      <c r="A168" s="23">
        <v>35554</v>
      </c>
      <c r="B168" s="174" t="s">
        <v>4855</v>
      </c>
      <c r="C168" s="23" t="s">
        <v>2250</v>
      </c>
      <c r="D168" s="23" t="s">
        <v>3583</v>
      </c>
      <c r="E168" s="35">
        <v>0</v>
      </c>
      <c r="F168" s="36">
        <v>0</v>
      </c>
      <c r="G168" s="36">
        <v>0</v>
      </c>
      <c r="H168" s="36">
        <v>0</v>
      </c>
      <c r="I168" s="36">
        <v>0</v>
      </c>
      <c r="J168" s="36">
        <v>5</v>
      </c>
      <c r="K168" s="36">
        <v>0</v>
      </c>
      <c r="L168" s="36">
        <v>0</v>
      </c>
      <c r="M168" s="36">
        <v>5</v>
      </c>
      <c r="N168" s="36">
        <v>0</v>
      </c>
      <c r="O168" s="36">
        <v>0</v>
      </c>
      <c r="P168" s="36">
        <v>0</v>
      </c>
      <c r="Q168" s="164">
        <v>45</v>
      </c>
      <c r="R168" s="167">
        <f>VLOOKUP(A168,'Forplejning 2008'!A:C,3,FALSE)</f>
        <v>40058.58</v>
      </c>
      <c r="S168" s="167">
        <f t="shared" si="10"/>
        <v>0</v>
      </c>
      <c r="T168">
        <f t="shared" si="11"/>
        <v>50</v>
      </c>
      <c r="U168">
        <f t="shared" si="12"/>
        <v>50</v>
      </c>
      <c r="V168">
        <f t="shared" si="13"/>
        <v>5</v>
      </c>
      <c r="W168">
        <f t="shared" si="14"/>
        <v>0</v>
      </c>
    </row>
    <row r="169" spans="1:23">
      <c r="A169" s="23">
        <v>35555</v>
      </c>
      <c r="B169" s="174" t="s">
        <v>4855</v>
      </c>
      <c r="C169" s="23" t="s">
        <v>2250</v>
      </c>
      <c r="D169" s="23" t="s">
        <v>2130</v>
      </c>
      <c r="E169" s="35">
        <v>5</v>
      </c>
      <c r="F169" s="36">
        <v>5</v>
      </c>
      <c r="G169" s="36">
        <v>5</v>
      </c>
      <c r="H169" s="36">
        <v>5</v>
      </c>
      <c r="I169" s="36">
        <v>0</v>
      </c>
      <c r="J169" s="36">
        <v>5</v>
      </c>
      <c r="K169" s="36">
        <v>0</v>
      </c>
      <c r="L169" s="36">
        <v>0</v>
      </c>
      <c r="M169" s="36">
        <v>5</v>
      </c>
      <c r="N169" s="36">
        <v>0</v>
      </c>
      <c r="O169" s="36">
        <v>36</v>
      </c>
      <c r="P169" s="36">
        <v>0</v>
      </c>
      <c r="Q169" s="164">
        <v>57</v>
      </c>
      <c r="R169" s="167">
        <f>VLOOKUP(A169,'Forplejning 2008'!A:C,3,FALSE)</f>
        <v>44790.17</v>
      </c>
      <c r="S169" s="167">
        <f t="shared" si="10"/>
        <v>20</v>
      </c>
      <c r="T169">
        <f t="shared" si="11"/>
        <v>98</v>
      </c>
      <c r="U169">
        <f t="shared" si="12"/>
        <v>118</v>
      </c>
      <c r="V169">
        <f t="shared" si="13"/>
        <v>5</v>
      </c>
      <c r="W169">
        <f t="shared" si="14"/>
        <v>0</v>
      </c>
    </row>
    <row r="170" spans="1:23">
      <c r="A170" s="23">
        <v>35556</v>
      </c>
      <c r="B170" s="174" t="s">
        <v>4855</v>
      </c>
      <c r="C170" s="23" t="s">
        <v>2250</v>
      </c>
      <c r="D170" s="23" t="s">
        <v>2939</v>
      </c>
      <c r="E170" s="35">
        <v>0</v>
      </c>
      <c r="F170" s="36">
        <v>0</v>
      </c>
      <c r="G170" s="36">
        <v>0</v>
      </c>
      <c r="H170" s="36">
        <v>0</v>
      </c>
      <c r="I170" s="36">
        <v>0</v>
      </c>
      <c r="J170" s="36">
        <v>5</v>
      </c>
      <c r="K170" s="36">
        <v>0</v>
      </c>
      <c r="L170" s="36">
        <v>0</v>
      </c>
      <c r="M170" s="36">
        <v>5</v>
      </c>
      <c r="N170" s="36">
        <v>0</v>
      </c>
      <c r="O170" s="36">
        <v>0</v>
      </c>
      <c r="P170" s="36">
        <v>0</v>
      </c>
      <c r="Q170" s="164">
        <v>44</v>
      </c>
      <c r="R170" s="167">
        <f>VLOOKUP(A170,'Forplejning 2008'!A:C,3,FALSE)</f>
        <v>151114.54</v>
      </c>
      <c r="S170" s="167">
        <f t="shared" si="10"/>
        <v>0</v>
      </c>
      <c r="T170">
        <f t="shared" si="11"/>
        <v>49</v>
      </c>
      <c r="U170">
        <f t="shared" si="12"/>
        <v>49</v>
      </c>
      <c r="V170">
        <f t="shared" si="13"/>
        <v>5</v>
      </c>
      <c r="W170">
        <f t="shared" si="14"/>
        <v>0</v>
      </c>
    </row>
    <row r="171" spans="1:23">
      <c r="A171" s="23">
        <v>35557</v>
      </c>
      <c r="B171" s="174" t="s">
        <v>4855</v>
      </c>
      <c r="C171" s="23" t="s">
        <v>2250</v>
      </c>
      <c r="D171" s="23" t="s">
        <v>2939</v>
      </c>
      <c r="E171" s="35">
        <v>5</v>
      </c>
      <c r="F171" s="36">
        <v>5</v>
      </c>
      <c r="G171" s="36">
        <v>0</v>
      </c>
      <c r="H171" s="36">
        <v>5</v>
      </c>
      <c r="I171" s="36">
        <v>0</v>
      </c>
      <c r="J171" s="36">
        <v>5</v>
      </c>
      <c r="K171" s="36">
        <v>5</v>
      </c>
      <c r="L171" s="36">
        <v>0</v>
      </c>
      <c r="M171" s="36">
        <v>5</v>
      </c>
      <c r="N171" s="36">
        <v>0</v>
      </c>
      <c r="O171" s="36">
        <v>15</v>
      </c>
      <c r="P171" s="36">
        <v>0</v>
      </c>
      <c r="Q171" s="164">
        <v>56</v>
      </c>
      <c r="R171" s="167">
        <f>VLOOKUP(A171,'Forplejning 2008'!A:C,3,FALSE)</f>
        <v>101618.3</v>
      </c>
      <c r="S171" s="167">
        <f t="shared" si="10"/>
        <v>15</v>
      </c>
      <c r="T171">
        <f t="shared" si="11"/>
        <v>76</v>
      </c>
      <c r="U171">
        <f t="shared" si="12"/>
        <v>91</v>
      </c>
      <c r="V171">
        <f t="shared" si="13"/>
        <v>5</v>
      </c>
      <c r="W171">
        <f t="shared" si="14"/>
        <v>5</v>
      </c>
    </row>
    <row r="172" spans="1:23">
      <c r="A172" s="23">
        <v>35558</v>
      </c>
      <c r="B172" s="174" t="s">
        <v>4855</v>
      </c>
      <c r="C172" s="23" t="s">
        <v>2250</v>
      </c>
      <c r="D172" s="23" t="s">
        <v>3436</v>
      </c>
      <c r="E172" s="35">
        <v>5</v>
      </c>
      <c r="F172" s="36">
        <v>5</v>
      </c>
      <c r="G172" s="36">
        <v>4</v>
      </c>
      <c r="H172" s="36">
        <v>5</v>
      </c>
      <c r="I172" s="36">
        <v>0</v>
      </c>
      <c r="J172" s="36">
        <v>5</v>
      </c>
      <c r="K172" s="36">
        <v>5</v>
      </c>
      <c r="L172" s="36">
        <v>0</v>
      </c>
      <c r="M172" s="36">
        <v>5</v>
      </c>
      <c r="N172" s="36">
        <v>0</v>
      </c>
      <c r="O172" s="36">
        <v>22</v>
      </c>
      <c r="P172" s="36">
        <v>0</v>
      </c>
      <c r="Q172" s="164">
        <v>26</v>
      </c>
      <c r="R172" s="167">
        <f>VLOOKUP(A172,'Forplejning 2008'!A:C,3,FALSE)</f>
        <v>73845.56</v>
      </c>
      <c r="S172" s="167">
        <f t="shared" si="10"/>
        <v>19</v>
      </c>
      <c r="T172">
        <f t="shared" si="11"/>
        <v>53</v>
      </c>
      <c r="U172">
        <f t="shared" si="12"/>
        <v>72</v>
      </c>
      <c r="V172">
        <f t="shared" si="13"/>
        <v>5</v>
      </c>
      <c r="W172">
        <f t="shared" si="14"/>
        <v>5</v>
      </c>
    </row>
    <row r="173" spans="1:23">
      <c r="A173" s="23">
        <v>35560</v>
      </c>
      <c r="B173" s="174" t="s">
        <v>4855</v>
      </c>
      <c r="C173" s="23" t="s">
        <v>2250</v>
      </c>
      <c r="D173" s="23" t="s">
        <v>4617</v>
      </c>
      <c r="E173" s="35">
        <v>5</v>
      </c>
      <c r="F173" s="36">
        <v>0</v>
      </c>
      <c r="G173" s="36">
        <v>0</v>
      </c>
      <c r="H173" s="36">
        <v>5</v>
      </c>
      <c r="I173" s="36">
        <v>0</v>
      </c>
      <c r="J173" s="36">
        <v>5</v>
      </c>
      <c r="K173" s="36">
        <v>0</v>
      </c>
      <c r="L173" s="36">
        <v>0</v>
      </c>
      <c r="M173" s="36">
        <v>5</v>
      </c>
      <c r="N173" s="36">
        <v>0</v>
      </c>
      <c r="O173" s="36">
        <v>12</v>
      </c>
      <c r="P173" s="36">
        <v>0</v>
      </c>
      <c r="Q173" s="164">
        <v>24</v>
      </c>
      <c r="R173" s="167">
        <f>VLOOKUP(A173,'Forplejning 2008'!A:C,3,FALSE)</f>
        <v>70495.69</v>
      </c>
      <c r="S173" s="167">
        <f t="shared" si="10"/>
        <v>10</v>
      </c>
      <c r="T173">
        <f t="shared" si="11"/>
        <v>41</v>
      </c>
      <c r="U173">
        <f t="shared" si="12"/>
        <v>51</v>
      </c>
      <c r="V173">
        <f t="shared" si="13"/>
        <v>5</v>
      </c>
      <c r="W173">
        <f t="shared" si="14"/>
        <v>0</v>
      </c>
    </row>
    <row r="174" spans="1:23">
      <c r="A174" s="23">
        <v>35561</v>
      </c>
      <c r="B174" s="174" t="s">
        <v>4855</v>
      </c>
      <c r="C174" s="23" t="s">
        <v>2250</v>
      </c>
      <c r="D174" s="23" t="s">
        <v>4287</v>
      </c>
      <c r="E174" s="35">
        <v>0</v>
      </c>
      <c r="F174" s="36">
        <v>0</v>
      </c>
      <c r="G174" s="36">
        <v>0</v>
      </c>
      <c r="H174" s="36">
        <v>0</v>
      </c>
      <c r="I174" s="36">
        <v>0</v>
      </c>
      <c r="J174" s="36">
        <v>5</v>
      </c>
      <c r="K174" s="36">
        <v>0</v>
      </c>
      <c r="L174" s="36">
        <v>5</v>
      </c>
      <c r="M174" s="36">
        <v>5</v>
      </c>
      <c r="N174" s="36">
        <v>0</v>
      </c>
      <c r="O174" s="36">
        <v>0</v>
      </c>
      <c r="P174" s="36">
        <v>0</v>
      </c>
      <c r="Q174" s="164">
        <v>19</v>
      </c>
      <c r="R174" s="167">
        <f>VLOOKUP(A174,'Forplejning 2008'!A:C,3,FALSE)</f>
        <v>92829.78</v>
      </c>
      <c r="S174" s="167">
        <f t="shared" si="10"/>
        <v>0</v>
      </c>
      <c r="T174">
        <f t="shared" si="11"/>
        <v>24</v>
      </c>
      <c r="U174">
        <f t="shared" si="12"/>
        <v>24</v>
      </c>
      <c r="V174">
        <f t="shared" si="13"/>
        <v>5</v>
      </c>
      <c r="W174">
        <f t="shared" si="14"/>
        <v>5</v>
      </c>
    </row>
    <row r="175" spans="1:23">
      <c r="A175" s="23">
        <v>35562</v>
      </c>
      <c r="B175" s="174" t="s">
        <v>4855</v>
      </c>
      <c r="C175" s="23" t="s">
        <v>2250</v>
      </c>
      <c r="D175" s="23" t="s">
        <v>2027</v>
      </c>
      <c r="E175" s="35">
        <v>5</v>
      </c>
      <c r="F175" s="36">
        <v>0</v>
      </c>
      <c r="G175" s="36">
        <v>5</v>
      </c>
      <c r="H175" s="36">
        <v>5</v>
      </c>
      <c r="I175" s="36">
        <v>0</v>
      </c>
      <c r="J175" s="36">
        <v>5</v>
      </c>
      <c r="K175" s="36">
        <v>0</v>
      </c>
      <c r="L175" s="36">
        <v>1</v>
      </c>
      <c r="M175" s="36">
        <v>5</v>
      </c>
      <c r="N175" s="36">
        <v>0</v>
      </c>
      <c r="O175" s="36">
        <v>12</v>
      </c>
      <c r="P175" s="36">
        <v>0</v>
      </c>
      <c r="Q175" s="164">
        <v>22</v>
      </c>
      <c r="R175" s="167">
        <f>VLOOKUP(A175,'Forplejning 2008'!A:C,3,FALSE)</f>
        <v>69329.48</v>
      </c>
      <c r="S175" s="167">
        <f t="shared" si="10"/>
        <v>15</v>
      </c>
      <c r="T175">
        <f t="shared" si="11"/>
        <v>39</v>
      </c>
      <c r="U175">
        <f t="shared" si="12"/>
        <v>54</v>
      </c>
      <c r="V175">
        <f t="shared" si="13"/>
        <v>5</v>
      </c>
      <c r="W175">
        <f t="shared" si="14"/>
        <v>1</v>
      </c>
    </row>
    <row r="176" spans="1:23">
      <c r="A176" s="23">
        <v>35563</v>
      </c>
      <c r="B176" s="174" t="s">
        <v>4855</v>
      </c>
      <c r="C176" s="23" t="s">
        <v>2250</v>
      </c>
      <c r="D176" s="23" t="s">
        <v>2130</v>
      </c>
      <c r="E176" s="35">
        <v>5</v>
      </c>
      <c r="F176" s="36">
        <v>5</v>
      </c>
      <c r="G176" s="36">
        <v>5</v>
      </c>
      <c r="H176" s="36">
        <v>5</v>
      </c>
      <c r="I176" s="36">
        <v>0</v>
      </c>
      <c r="J176" s="36">
        <v>5</v>
      </c>
      <c r="K176" s="36">
        <v>0</v>
      </c>
      <c r="L176" s="36">
        <v>0</v>
      </c>
      <c r="M176" s="36">
        <v>5</v>
      </c>
      <c r="N176" s="36">
        <v>0</v>
      </c>
      <c r="O176" s="36">
        <v>10</v>
      </c>
      <c r="P176" s="36">
        <v>0</v>
      </c>
      <c r="Q176" s="164">
        <v>20</v>
      </c>
      <c r="R176" s="167">
        <f>VLOOKUP(A176,'Forplejning 2008'!A:C,3,FALSE)</f>
        <v>165318.18</v>
      </c>
      <c r="S176" s="167">
        <f t="shared" si="10"/>
        <v>20</v>
      </c>
      <c r="T176">
        <f t="shared" si="11"/>
        <v>35</v>
      </c>
      <c r="U176">
        <f t="shared" si="12"/>
        <v>55</v>
      </c>
      <c r="V176">
        <f t="shared" si="13"/>
        <v>5</v>
      </c>
      <c r="W176">
        <f t="shared" si="14"/>
        <v>0</v>
      </c>
    </row>
    <row r="177" spans="1:23">
      <c r="A177" s="23">
        <v>35564</v>
      </c>
      <c r="B177" s="174" t="s">
        <v>4855</v>
      </c>
      <c r="C177" s="23" t="s">
        <v>2250</v>
      </c>
      <c r="D177" s="23" t="s">
        <v>2939</v>
      </c>
      <c r="E177" s="35">
        <v>5</v>
      </c>
      <c r="F177" s="36">
        <v>5</v>
      </c>
      <c r="G177" s="36">
        <v>5</v>
      </c>
      <c r="H177" s="36">
        <v>5</v>
      </c>
      <c r="I177" s="36">
        <v>0</v>
      </c>
      <c r="J177" s="36">
        <v>5</v>
      </c>
      <c r="K177" s="36">
        <v>0</v>
      </c>
      <c r="L177" s="36">
        <v>0</v>
      </c>
      <c r="M177" s="36">
        <v>5</v>
      </c>
      <c r="N177" s="36">
        <v>0</v>
      </c>
      <c r="O177" s="36">
        <v>10</v>
      </c>
      <c r="P177" s="36">
        <v>0</v>
      </c>
      <c r="Q177" s="164">
        <v>22</v>
      </c>
      <c r="R177" s="167">
        <f>VLOOKUP(A177,'Forplejning 2008'!A:C,3,FALSE)</f>
        <v>37970.379999999997</v>
      </c>
      <c r="S177" s="167">
        <f t="shared" si="10"/>
        <v>20</v>
      </c>
      <c r="T177">
        <f t="shared" si="11"/>
        <v>37</v>
      </c>
      <c r="U177">
        <f t="shared" si="12"/>
        <v>57</v>
      </c>
      <c r="V177">
        <f t="shared" si="13"/>
        <v>5</v>
      </c>
      <c r="W177">
        <f t="shared" si="14"/>
        <v>0</v>
      </c>
    </row>
    <row r="178" spans="1:23">
      <c r="A178" s="23">
        <v>35565</v>
      </c>
      <c r="B178" s="174">
        <v>0</v>
      </c>
      <c r="C178" s="23" t="s">
        <v>2250</v>
      </c>
      <c r="D178" s="23" t="s">
        <v>3166</v>
      </c>
      <c r="E178" s="35">
        <v>0</v>
      </c>
      <c r="F178" s="36">
        <v>0</v>
      </c>
      <c r="G178" s="36">
        <v>0</v>
      </c>
      <c r="H178" s="36">
        <v>0</v>
      </c>
      <c r="I178" s="36">
        <v>0</v>
      </c>
      <c r="J178" s="36">
        <v>5</v>
      </c>
      <c r="K178" s="36">
        <v>5</v>
      </c>
      <c r="L178" s="36">
        <v>0</v>
      </c>
      <c r="M178" s="36">
        <v>5</v>
      </c>
      <c r="N178" s="36">
        <v>0</v>
      </c>
      <c r="O178" s="36">
        <v>0</v>
      </c>
      <c r="P178" s="36">
        <v>0</v>
      </c>
      <c r="Q178" s="164">
        <v>30</v>
      </c>
      <c r="R178" s="167">
        <f>VLOOKUP(A178,'Forplejning 2008'!A:C,3,FALSE)</f>
        <v>198619.46</v>
      </c>
      <c r="S178" s="167">
        <f t="shared" si="10"/>
        <v>0</v>
      </c>
      <c r="T178">
        <f t="shared" si="11"/>
        <v>35</v>
      </c>
      <c r="U178">
        <f t="shared" si="12"/>
        <v>35</v>
      </c>
      <c r="V178">
        <f t="shared" si="13"/>
        <v>5</v>
      </c>
      <c r="W178">
        <f t="shared" si="14"/>
        <v>5</v>
      </c>
    </row>
    <row r="179" spans="1:23">
      <c r="A179" s="23">
        <v>35568</v>
      </c>
      <c r="B179" s="174">
        <v>0</v>
      </c>
      <c r="C179" s="23" t="s">
        <v>5197</v>
      </c>
      <c r="D179" s="23" t="s">
        <v>3166</v>
      </c>
      <c r="E179" s="35">
        <v>0</v>
      </c>
      <c r="F179" s="36">
        <v>0</v>
      </c>
      <c r="G179" s="36">
        <v>0</v>
      </c>
      <c r="H179" s="36">
        <v>0</v>
      </c>
      <c r="I179" s="36">
        <v>0</v>
      </c>
      <c r="J179" s="36">
        <v>0</v>
      </c>
      <c r="K179" s="36">
        <v>0</v>
      </c>
      <c r="L179" s="36">
        <v>0</v>
      </c>
      <c r="M179" s="36">
        <v>0</v>
      </c>
      <c r="N179" s="36">
        <v>0</v>
      </c>
      <c r="O179" s="36">
        <v>0</v>
      </c>
      <c r="P179" s="36">
        <v>0</v>
      </c>
      <c r="Q179" s="164">
        <v>0</v>
      </c>
      <c r="R179" s="167">
        <f>VLOOKUP(A179,'Forplejning 2008'!A:C,3,FALSE)</f>
        <v>61040.66</v>
      </c>
      <c r="S179" s="167">
        <f t="shared" si="10"/>
        <v>0</v>
      </c>
      <c r="T179">
        <f t="shared" si="11"/>
        <v>0</v>
      </c>
      <c r="U179">
        <f t="shared" si="12"/>
        <v>0</v>
      </c>
      <c r="V179">
        <f t="shared" si="13"/>
        <v>0</v>
      </c>
      <c r="W179">
        <f t="shared" si="14"/>
        <v>0</v>
      </c>
    </row>
    <row r="180" spans="1:23">
      <c r="A180" s="23">
        <v>35571</v>
      </c>
      <c r="B180" s="174" t="s">
        <v>4855</v>
      </c>
      <c r="C180" s="23" t="s">
        <v>2250</v>
      </c>
      <c r="D180" s="23" t="s">
        <v>4617</v>
      </c>
      <c r="E180" s="35">
        <v>0</v>
      </c>
      <c r="F180" s="36">
        <v>0</v>
      </c>
      <c r="G180" s="36">
        <v>0</v>
      </c>
      <c r="H180" s="36">
        <v>0</v>
      </c>
      <c r="I180" s="36">
        <v>0</v>
      </c>
      <c r="J180" s="36">
        <v>0</v>
      </c>
      <c r="K180" s="36">
        <v>0</v>
      </c>
      <c r="L180" s="36">
        <v>0</v>
      </c>
      <c r="M180" s="36">
        <v>0</v>
      </c>
      <c r="N180" s="36">
        <v>0</v>
      </c>
      <c r="O180" s="36">
        <v>0</v>
      </c>
      <c r="P180" s="36">
        <v>0</v>
      </c>
      <c r="Q180" s="164">
        <v>22</v>
      </c>
      <c r="R180" s="167">
        <f>VLOOKUP(A180,'Forplejning 2008'!A:C,3,FALSE)</f>
        <v>21361.95</v>
      </c>
      <c r="S180" s="167">
        <f t="shared" si="10"/>
        <v>0</v>
      </c>
      <c r="T180">
        <f t="shared" si="11"/>
        <v>22</v>
      </c>
      <c r="U180">
        <f t="shared" si="12"/>
        <v>22</v>
      </c>
      <c r="V180">
        <f t="shared" si="13"/>
        <v>0</v>
      </c>
      <c r="W180">
        <f t="shared" si="14"/>
        <v>0</v>
      </c>
    </row>
    <row r="181" spans="1:23">
      <c r="A181" s="23">
        <v>35572</v>
      </c>
      <c r="B181" s="174" t="s">
        <v>4855</v>
      </c>
      <c r="C181" s="23" t="s">
        <v>2250</v>
      </c>
      <c r="D181" s="23" t="s">
        <v>2027</v>
      </c>
      <c r="E181" s="35">
        <v>5</v>
      </c>
      <c r="F181" s="36">
        <v>0</v>
      </c>
      <c r="G181" s="36">
        <v>5</v>
      </c>
      <c r="H181" s="36">
        <v>5</v>
      </c>
      <c r="I181" s="36">
        <v>0</v>
      </c>
      <c r="J181" s="36">
        <v>5</v>
      </c>
      <c r="K181" s="36">
        <v>0</v>
      </c>
      <c r="L181" s="36">
        <v>0</v>
      </c>
      <c r="M181" s="36">
        <v>5</v>
      </c>
      <c r="N181" s="36">
        <v>0</v>
      </c>
      <c r="O181" s="36">
        <v>12</v>
      </c>
      <c r="P181" s="36">
        <v>0</v>
      </c>
      <c r="Q181" s="164">
        <v>20</v>
      </c>
      <c r="R181" s="167">
        <f>VLOOKUP(A181,'Forplejning 2008'!A:C,3,FALSE)</f>
        <v>57832.67</v>
      </c>
      <c r="S181" s="167">
        <f t="shared" si="10"/>
        <v>15</v>
      </c>
      <c r="T181">
        <f t="shared" si="11"/>
        <v>37</v>
      </c>
      <c r="U181">
        <f t="shared" si="12"/>
        <v>52</v>
      </c>
      <c r="V181">
        <f t="shared" si="13"/>
        <v>5</v>
      </c>
      <c r="W181">
        <f t="shared" si="14"/>
        <v>0</v>
      </c>
    </row>
    <row r="182" spans="1:23">
      <c r="A182" s="23">
        <v>35573</v>
      </c>
      <c r="B182" s="174" t="s">
        <v>4855</v>
      </c>
      <c r="C182" s="23" t="s">
        <v>2250</v>
      </c>
      <c r="D182" s="23" t="s">
        <v>2130</v>
      </c>
      <c r="E182" s="35">
        <v>0</v>
      </c>
      <c r="F182" s="36">
        <v>0</v>
      </c>
      <c r="G182" s="36">
        <v>0</v>
      </c>
      <c r="H182" s="36">
        <v>0</v>
      </c>
      <c r="I182" s="36">
        <v>0</v>
      </c>
      <c r="J182" s="36">
        <v>5</v>
      </c>
      <c r="K182" s="36">
        <v>0</v>
      </c>
      <c r="L182" s="36">
        <v>0</v>
      </c>
      <c r="M182" s="36">
        <v>5</v>
      </c>
      <c r="N182" s="36">
        <v>0</v>
      </c>
      <c r="O182" s="36">
        <v>0</v>
      </c>
      <c r="P182" s="36">
        <v>0</v>
      </c>
      <c r="Q182" s="164">
        <v>20</v>
      </c>
      <c r="R182" s="167">
        <f>VLOOKUP(A182,'Forplejning 2008'!A:C,3,FALSE)</f>
        <v>23716.59</v>
      </c>
      <c r="S182" s="167">
        <f t="shared" si="10"/>
        <v>0</v>
      </c>
      <c r="T182">
        <f t="shared" si="11"/>
        <v>25</v>
      </c>
      <c r="U182">
        <f t="shared" si="12"/>
        <v>25</v>
      </c>
      <c r="V182">
        <f t="shared" si="13"/>
        <v>5</v>
      </c>
      <c r="W182">
        <f t="shared" si="14"/>
        <v>0</v>
      </c>
    </row>
    <row r="183" spans="1:23">
      <c r="A183" s="23">
        <v>35574</v>
      </c>
      <c r="B183" s="174" t="s">
        <v>4855</v>
      </c>
      <c r="C183" s="23" t="s">
        <v>2250</v>
      </c>
      <c r="D183" s="23" t="s">
        <v>3436</v>
      </c>
      <c r="E183" s="35">
        <v>0</v>
      </c>
      <c r="F183" s="36">
        <v>0</v>
      </c>
      <c r="G183" s="36">
        <v>0</v>
      </c>
      <c r="H183" s="36">
        <v>0</v>
      </c>
      <c r="I183" s="36">
        <v>0</v>
      </c>
      <c r="J183" s="36">
        <v>5</v>
      </c>
      <c r="K183" s="36">
        <v>0</v>
      </c>
      <c r="L183" s="36">
        <v>0</v>
      </c>
      <c r="M183" s="36">
        <v>5</v>
      </c>
      <c r="N183" s="36">
        <v>0</v>
      </c>
      <c r="O183" s="36">
        <v>0</v>
      </c>
      <c r="P183" s="36">
        <v>0</v>
      </c>
      <c r="Q183" s="164">
        <v>40</v>
      </c>
      <c r="R183" s="167">
        <f>VLOOKUP(A183,'Forplejning 2008'!A:C,3,FALSE)</f>
        <v>68825.42</v>
      </c>
      <c r="S183" s="167">
        <f t="shared" si="10"/>
        <v>0</v>
      </c>
      <c r="T183">
        <f t="shared" si="11"/>
        <v>45</v>
      </c>
      <c r="U183">
        <f t="shared" si="12"/>
        <v>45</v>
      </c>
      <c r="V183">
        <f t="shared" si="13"/>
        <v>5</v>
      </c>
      <c r="W183">
        <f t="shared" si="14"/>
        <v>0</v>
      </c>
    </row>
    <row r="184" spans="1:23">
      <c r="A184" s="23">
        <v>35575</v>
      </c>
      <c r="B184" s="174" t="s">
        <v>4855</v>
      </c>
      <c r="C184" s="23" t="s">
        <v>2251</v>
      </c>
      <c r="D184" s="23" t="s">
        <v>3583</v>
      </c>
      <c r="E184" s="35">
        <v>5</v>
      </c>
      <c r="F184" s="36">
        <v>0</v>
      </c>
      <c r="G184" s="36">
        <v>0</v>
      </c>
      <c r="H184" s="36">
        <v>5</v>
      </c>
      <c r="I184" s="36">
        <v>0</v>
      </c>
      <c r="J184" s="36">
        <v>5</v>
      </c>
      <c r="K184" s="36">
        <v>0</v>
      </c>
      <c r="L184" s="36">
        <v>0</v>
      </c>
      <c r="M184" s="36">
        <v>5</v>
      </c>
      <c r="N184" s="36">
        <v>0</v>
      </c>
      <c r="O184" s="36">
        <v>0</v>
      </c>
      <c r="P184" s="36">
        <v>0</v>
      </c>
      <c r="Q184" s="164">
        <v>46</v>
      </c>
      <c r="R184" s="167">
        <f>VLOOKUP(A184,'Forplejning 2008'!A:C,3,FALSE)</f>
        <v>45586.73</v>
      </c>
      <c r="S184" s="167">
        <f t="shared" si="10"/>
        <v>10</v>
      </c>
      <c r="T184">
        <f t="shared" si="11"/>
        <v>51</v>
      </c>
      <c r="U184">
        <f t="shared" si="12"/>
        <v>61</v>
      </c>
      <c r="V184">
        <f t="shared" si="13"/>
        <v>5</v>
      </c>
      <c r="W184">
        <f t="shared" si="14"/>
        <v>0</v>
      </c>
    </row>
    <row r="185" spans="1:23">
      <c r="A185" s="23">
        <v>35576</v>
      </c>
      <c r="B185" s="174" t="s">
        <v>4855</v>
      </c>
      <c r="C185" s="23" t="s">
        <v>2250</v>
      </c>
      <c r="D185" s="23" t="s">
        <v>4617</v>
      </c>
      <c r="E185" s="35">
        <v>5</v>
      </c>
      <c r="F185" s="36">
        <v>5</v>
      </c>
      <c r="G185" s="36">
        <v>4</v>
      </c>
      <c r="H185" s="36">
        <v>5</v>
      </c>
      <c r="I185" s="36">
        <v>0</v>
      </c>
      <c r="J185" s="36">
        <v>5</v>
      </c>
      <c r="K185" s="36">
        <v>0</v>
      </c>
      <c r="L185" s="36">
        <v>0</v>
      </c>
      <c r="M185" s="36">
        <v>5</v>
      </c>
      <c r="N185" s="36">
        <v>0</v>
      </c>
      <c r="O185" s="36">
        <v>24</v>
      </c>
      <c r="P185" s="36">
        <v>0</v>
      </c>
      <c r="Q185" s="164">
        <v>40</v>
      </c>
      <c r="R185" s="167">
        <f>VLOOKUP(A185,'Forplejning 2008'!A:C,3,FALSE)</f>
        <v>110770.78</v>
      </c>
      <c r="S185" s="167">
        <f t="shared" si="10"/>
        <v>19</v>
      </c>
      <c r="T185">
        <f t="shared" si="11"/>
        <v>69</v>
      </c>
      <c r="U185">
        <f t="shared" si="12"/>
        <v>88</v>
      </c>
      <c r="V185">
        <f t="shared" si="13"/>
        <v>5</v>
      </c>
      <c r="W185">
        <f t="shared" si="14"/>
        <v>0</v>
      </c>
    </row>
    <row r="186" spans="1:23">
      <c r="A186" s="23">
        <v>35578</v>
      </c>
      <c r="B186" s="174" t="s">
        <v>4855</v>
      </c>
      <c r="C186" s="23" t="s">
        <v>2250</v>
      </c>
      <c r="D186" s="23" t="s">
        <v>2939</v>
      </c>
      <c r="E186" s="35">
        <v>5</v>
      </c>
      <c r="F186" s="36">
        <v>5</v>
      </c>
      <c r="G186" s="36">
        <v>4</v>
      </c>
      <c r="H186" s="36">
        <v>5</v>
      </c>
      <c r="I186" s="36">
        <v>0</v>
      </c>
      <c r="J186" s="36">
        <v>5</v>
      </c>
      <c r="K186" s="36">
        <v>5</v>
      </c>
      <c r="L186" s="36">
        <v>0</v>
      </c>
      <c r="M186" s="36">
        <v>5</v>
      </c>
      <c r="N186" s="36">
        <v>0</v>
      </c>
      <c r="O186" s="36">
        <v>20</v>
      </c>
      <c r="P186" s="36">
        <v>0</v>
      </c>
      <c r="Q186" s="164">
        <v>24</v>
      </c>
      <c r="R186" s="167">
        <f>VLOOKUP(A186,'Forplejning 2008'!A:C,3,FALSE)</f>
        <v>62722.76</v>
      </c>
      <c r="S186" s="167">
        <f t="shared" si="10"/>
        <v>19</v>
      </c>
      <c r="T186">
        <f t="shared" si="11"/>
        <v>49</v>
      </c>
      <c r="U186">
        <f t="shared" si="12"/>
        <v>68</v>
      </c>
      <c r="V186">
        <f t="shared" si="13"/>
        <v>5</v>
      </c>
      <c r="W186">
        <f t="shared" si="14"/>
        <v>5</v>
      </c>
    </row>
    <row r="187" spans="1:23">
      <c r="A187" s="23">
        <v>35579</v>
      </c>
      <c r="B187" s="174" t="s">
        <v>4855</v>
      </c>
      <c r="C187" s="23" t="s">
        <v>2250</v>
      </c>
      <c r="D187" s="23" t="s">
        <v>3166</v>
      </c>
      <c r="E187" s="35">
        <v>0</v>
      </c>
      <c r="F187" s="36">
        <v>0</v>
      </c>
      <c r="G187" s="36">
        <v>0</v>
      </c>
      <c r="H187" s="36">
        <v>0</v>
      </c>
      <c r="I187" s="36">
        <v>0</v>
      </c>
      <c r="J187" s="36">
        <v>5</v>
      </c>
      <c r="K187" s="36">
        <v>0</v>
      </c>
      <c r="L187" s="36">
        <v>1</v>
      </c>
      <c r="M187" s="36">
        <v>5</v>
      </c>
      <c r="N187" s="36">
        <v>0</v>
      </c>
      <c r="O187" s="36">
        <v>0</v>
      </c>
      <c r="P187" s="36">
        <v>0</v>
      </c>
      <c r="Q187" s="164">
        <v>36</v>
      </c>
      <c r="R187" s="167">
        <f>VLOOKUP(A187,'Forplejning 2008'!A:C,3,FALSE)</f>
        <v>72516.19</v>
      </c>
      <c r="S187" s="167">
        <f t="shared" si="10"/>
        <v>0</v>
      </c>
      <c r="T187">
        <f t="shared" si="11"/>
        <v>41</v>
      </c>
      <c r="U187">
        <f t="shared" si="12"/>
        <v>41</v>
      </c>
      <c r="V187">
        <f t="shared" si="13"/>
        <v>5</v>
      </c>
      <c r="W187">
        <f t="shared" si="14"/>
        <v>1</v>
      </c>
    </row>
    <row r="188" spans="1:23">
      <c r="A188" s="23">
        <v>35581</v>
      </c>
      <c r="B188" s="174" t="s">
        <v>4855</v>
      </c>
      <c r="C188" s="23" t="s">
        <v>2250</v>
      </c>
      <c r="D188" s="23" t="s">
        <v>2027</v>
      </c>
      <c r="E188" s="35">
        <v>5</v>
      </c>
      <c r="F188" s="36">
        <v>5</v>
      </c>
      <c r="G188" s="36">
        <v>5</v>
      </c>
      <c r="H188" s="36">
        <v>5</v>
      </c>
      <c r="I188" s="36">
        <v>0</v>
      </c>
      <c r="J188" s="36">
        <v>5</v>
      </c>
      <c r="K188" s="36">
        <v>0</v>
      </c>
      <c r="L188" s="36">
        <v>2</v>
      </c>
      <c r="M188" s="36">
        <v>5</v>
      </c>
      <c r="N188" s="36">
        <v>0</v>
      </c>
      <c r="O188" s="36">
        <v>30</v>
      </c>
      <c r="P188" s="36">
        <v>0</v>
      </c>
      <c r="Q188" s="164">
        <v>48</v>
      </c>
      <c r="R188" s="167">
        <f>VLOOKUP(A188,'Forplejning 2008'!A:C,3,FALSE)</f>
        <v>227608.8</v>
      </c>
      <c r="S188" s="167">
        <f t="shared" si="10"/>
        <v>20</v>
      </c>
      <c r="T188">
        <f t="shared" si="11"/>
        <v>83</v>
      </c>
      <c r="U188">
        <f t="shared" si="12"/>
        <v>103</v>
      </c>
      <c r="V188">
        <f t="shared" si="13"/>
        <v>5</v>
      </c>
      <c r="W188">
        <f t="shared" si="14"/>
        <v>2</v>
      </c>
    </row>
    <row r="189" spans="1:23">
      <c r="A189" s="23">
        <v>35582</v>
      </c>
      <c r="B189" s="174" t="s">
        <v>4855</v>
      </c>
      <c r="C189" s="23" t="s">
        <v>2250</v>
      </c>
      <c r="D189" s="23" t="s">
        <v>3436</v>
      </c>
      <c r="E189" s="35">
        <v>0</v>
      </c>
      <c r="F189" s="36">
        <v>0</v>
      </c>
      <c r="G189" s="36">
        <v>0</v>
      </c>
      <c r="H189" s="36">
        <v>0</v>
      </c>
      <c r="I189" s="36">
        <v>0</v>
      </c>
      <c r="J189" s="36">
        <v>5</v>
      </c>
      <c r="K189" s="36">
        <v>5</v>
      </c>
      <c r="L189" s="36">
        <v>0</v>
      </c>
      <c r="M189" s="36">
        <v>5</v>
      </c>
      <c r="N189" s="36">
        <v>0</v>
      </c>
      <c r="O189" s="36">
        <v>0</v>
      </c>
      <c r="P189" s="36">
        <v>0</v>
      </c>
      <c r="Q189" s="164">
        <v>50</v>
      </c>
      <c r="R189" s="167">
        <f>VLOOKUP(A189,'Forplejning 2008'!A:C,3,FALSE)</f>
        <v>88296.09</v>
      </c>
      <c r="S189" s="167">
        <f t="shared" si="10"/>
        <v>0</v>
      </c>
      <c r="T189">
        <f t="shared" si="11"/>
        <v>55</v>
      </c>
      <c r="U189">
        <f t="shared" si="12"/>
        <v>55</v>
      </c>
      <c r="V189">
        <f t="shared" si="13"/>
        <v>5</v>
      </c>
      <c r="W189">
        <f t="shared" si="14"/>
        <v>5</v>
      </c>
    </row>
    <row r="190" spans="1:23">
      <c r="A190" s="23">
        <v>35585</v>
      </c>
      <c r="B190" s="174" t="s">
        <v>4855</v>
      </c>
      <c r="C190" s="23" t="s">
        <v>2250</v>
      </c>
      <c r="D190" s="23" t="s">
        <v>3436</v>
      </c>
      <c r="E190" s="35">
        <v>5</v>
      </c>
      <c r="F190" s="36">
        <v>5</v>
      </c>
      <c r="G190" s="36">
        <v>5</v>
      </c>
      <c r="H190" s="36">
        <v>5</v>
      </c>
      <c r="I190" s="36">
        <v>0</v>
      </c>
      <c r="J190" s="36">
        <v>5</v>
      </c>
      <c r="K190" s="36">
        <v>0</v>
      </c>
      <c r="L190" s="36">
        <v>0</v>
      </c>
      <c r="M190" s="36">
        <v>5</v>
      </c>
      <c r="N190" s="36">
        <v>0</v>
      </c>
      <c r="O190" s="36">
        <v>10</v>
      </c>
      <c r="P190" s="36">
        <v>0</v>
      </c>
      <c r="Q190" s="164">
        <v>42</v>
      </c>
      <c r="R190" s="167">
        <f>VLOOKUP(A190,'Forplejning 2008'!A:C,3,FALSE)</f>
        <v>43781.98</v>
      </c>
      <c r="S190" s="167">
        <f t="shared" si="10"/>
        <v>20</v>
      </c>
      <c r="T190">
        <f t="shared" si="11"/>
        <v>57</v>
      </c>
      <c r="U190">
        <f t="shared" si="12"/>
        <v>77</v>
      </c>
      <c r="V190">
        <f t="shared" si="13"/>
        <v>5</v>
      </c>
      <c r="W190">
        <f t="shared" si="14"/>
        <v>0</v>
      </c>
    </row>
    <row r="191" spans="1:23">
      <c r="A191" s="23">
        <v>35586</v>
      </c>
      <c r="B191" s="174" t="s">
        <v>4855</v>
      </c>
      <c r="C191" s="23" t="s">
        <v>2250</v>
      </c>
      <c r="D191" s="23" t="s">
        <v>3436</v>
      </c>
      <c r="E191" s="35">
        <v>5</v>
      </c>
      <c r="F191" s="36">
        <v>0</v>
      </c>
      <c r="G191" s="36">
        <v>5</v>
      </c>
      <c r="H191" s="36">
        <v>5</v>
      </c>
      <c r="I191" s="36">
        <v>0</v>
      </c>
      <c r="J191" s="36">
        <v>3</v>
      </c>
      <c r="K191" s="36">
        <v>0</v>
      </c>
      <c r="L191" s="36">
        <v>3</v>
      </c>
      <c r="M191" s="36">
        <v>3</v>
      </c>
      <c r="N191" s="36">
        <v>0</v>
      </c>
      <c r="O191" s="36">
        <v>11</v>
      </c>
      <c r="P191" s="36">
        <v>0</v>
      </c>
      <c r="Q191" s="164">
        <v>20</v>
      </c>
      <c r="R191" s="167">
        <f>VLOOKUP(A191,'Forplejning 2008'!A:C,3,FALSE)</f>
        <v>88807.82</v>
      </c>
      <c r="S191" s="167">
        <f t="shared" si="10"/>
        <v>15</v>
      </c>
      <c r="T191">
        <f t="shared" si="11"/>
        <v>34</v>
      </c>
      <c r="U191">
        <f t="shared" si="12"/>
        <v>49</v>
      </c>
      <c r="V191">
        <f t="shared" si="13"/>
        <v>3</v>
      </c>
      <c r="W191">
        <f t="shared" si="14"/>
        <v>3</v>
      </c>
    </row>
    <row r="192" spans="1:23">
      <c r="A192" s="23">
        <v>35587</v>
      </c>
      <c r="B192" s="174" t="s">
        <v>4855</v>
      </c>
      <c r="C192" s="23" t="s">
        <v>2250</v>
      </c>
      <c r="D192" s="23" t="s">
        <v>2027</v>
      </c>
      <c r="E192" s="35">
        <v>5</v>
      </c>
      <c r="F192" s="36">
        <v>5</v>
      </c>
      <c r="G192" s="36">
        <v>5</v>
      </c>
      <c r="H192" s="36">
        <v>5</v>
      </c>
      <c r="I192" s="36">
        <v>0</v>
      </c>
      <c r="J192" s="36">
        <v>5</v>
      </c>
      <c r="K192" s="36">
        <v>0</v>
      </c>
      <c r="L192" s="36">
        <v>5</v>
      </c>
      <c r="M192" s="36">
        <v>5</v>
      </c>
      <c r="N192" s="36">
        <v>0</v>
      </c>
      <c r="O192" s="36">
        <v>14</v>
      </c>
      <c r="P192" s="36">
        <v>0</v>
      </c>
      <c r="Q192" s="164">
        <v>40</v>
      </c>
      <c r="R192" s="167">
        <f>VLOOKUP(A192,'Forplejning 2008'!A:C,3,FALSE)</f>
        <v>213752.41</v>
      </c>
      <c r="S192" s="167">
        <f t="shared" si="10"/>
        <v>20</v>
      </c>
      <c r="T192">
        <f t="shared" si="11"/>
        <v>59</v>
      </c>
      <c r="U192">
        <f t="shared" si="12"/>
        <v>79</v>
      </c>
      <c r="V192">
        <f t="shared" si="13"/>
        <v>5</v>
      </c>
      <c r="W192">
        <f t="shared" si="14"/>
        <v>5</v>
      </c>
    </row>
    <row r="193" spans="1:23">
      <c r="A193" s="23">
        <v>35589</v>
      </c>
      <c r="B193" s="174" t="s">
        <v>4855</v>
      </c>
      <c r="C193" s="23" t="s">
        <v>2250</v>
      </c>
      <c r="D193" s="23" t="s">
        <v>3436</v>
      </c>
      <c r="E193" s="35">
        <v>5</v>
      </c>
      <c r="F193" s="36">
        <v>5</v>
      </c>
      <c r="G193" s="36">
        <v>5</v>
      </c>
      <c r="H193" s="36">
        <v>5</v>
      </c>
      <c r="I193" s="36">
        <v>0</v>
      </c>
      <c r="J193" s="36">
        <v>5</v>
      </c>
      <c r="K193" s="36">
        <v>0</v>
      </c>
      <c r="L193" s="36">
        <v>2</v>
      </c>
      <c r="M193" s="36">
        <v>5</v>
      </c>
      <c r="N193" s="36">
        <v>0</v>
      </c>
      <c r="O193" s="36">
        <v>24</v>
      </c>
      <c r="P193" s="36">
        <v>0</v>
      </c>
      <c r="Q193" s="164">
        <v>43</v>
      </c>
      <c r="R193" s="167">
        <f>VLOOKUP(A193,'Forplejning 2008'!A:C,3,FALSE)</f>
        <v>59398.44</v>
      </c>
      <c r="S193" s="167">
        <f t="shared" si="10"/>
        <v>20</v>
      </c>
      <c r="T193">
        <f t="shared" si="11"/>
        <v>72</v>
      </c>
      <c r="U193">
        <f t="shared" si="12"/>
        <v>92</v>
      </c>
      <c r="V193">
        <f t="shared" si="13"/>
        <v>5</v>
      </c>
      <c r="W193">
        <f t="shared" si="14"/>
        <v>2</v>
      </c>
    </row>
    <row r="194" spans="1:23">
      <c r="A194" s="23">
        <v>35592</v>
      </c>
      <c r="B194" s="174" t="s">
        <v>4855</v>
      </c>
      <c r="C194" s="23" t="s">
        <v>2251</v>
      </c>
      <c r="D194" s="23" t="s">
        <v>3583</v>
      </c>
      <c r="E194" s="35">
        <v>0</v>
      </c>
      <c r="F194" s="36">
        <v>0</v>
      </c>
      <c r="G194" s="36">
        <v>0</v>
      </c>
      <c r="H194" s="36">
        <v>0</v>
      </c>
      <c r="I194" s="36">
        <v>0</v>
      </c>
      <c r="J194" s="36">
        <v>5</v>
      </c>
      <c r="K194" s="36">
        <v>0</v>
      </c>
      <c r="L194" s="36">
        <v>0</v>
      </c>
      <c r="M194" s="36">
        <v>5</v>
      </c>
      <c r="N194" s="36">
        <v>0</v>
      </c>
      <c r="O194" s="36">
        <v>0</v>
      </c>
      <c r="P194" s="36">
        <v>0</v>
      </c>
      <c r="Q194" s="164">
        <v>60</v>
      </c>
      <c r="R194" s="167">
        <f>VLOOKUP(A194,'Forplejning 2008'!A:C,3,FALSE)</f>
        <v>61304.32</v>
      </c>
      <c r="S194" s="167">
        <f t="shared" si="10"/>
        <v>0</v>
      </c>
      <c r="T194">
        <f t="shared" si="11"/>
        <v>65</v>
      </c>
      <c r="U194">
        <f t="shared" si="12"/>
        <v>65</v>
      </c>
      <c r="V194">
        <f t="shared" si="13"/>
        <v>5</v>
      </c>
      <c r="W194">
        <f t="shared" si="14"/>
        <v>0</v>
      </c>
    </row>
    <row r="195" spans="1:23">
      <c r="A195" s="23">
        <v>35594</v>
      </c>
      <c r="B195" s="174" t="s">
        <v>4855</v>
      </c>
      <c r="C195" s="23" t="s">
        <v>2250</v>
      </c>
      <c r="D195" s="23" t="s">
        <v>4287</v>
      </c>
      <c r="E195" s="35">
        <v>5</v>
      </c>
      <c r="F195" s="36">
        <v>5</v>
      </c>
      <c r="G195" s="36">
        <v>5</v>
      </c>
      <c r="H195" s="36">
        <v>5</v>
      </c>
      <c r="I195" s="36">
        <v>5</v>
      </c>
      <c r="J195" s="36">
        <v>5</v>
      </c>
      <c r="K195" s="36">
        <v>0</v>
      </c>
      <c r="L195" s="36">
        <v>0</v>
      </c>
      <c r="M195" s="36">
        <v>5</v>
      </c>
      <c r="N195" s="36">
        <v>0</v>
      </c>
      <c r="O195" s="36">
        <v>33</v>
      </c>
      <c r="P195" s="36">
        <v>0</v>
      </c>
      <c r="Q195" s="164">
        <v>60</v>
      </c>
      <c r="R195" s="167">
        <f>VLOOKUP(A195,'Forplejning 2008'!A:C,3,FALSE)</f>
        <v>149124.46</v>
      </c>
      <c r="S195" s="167">
        <f t="shared" si="10"/>
        <v>25</v>
      </c>
      <c r="T195">
        <f t="shared" si="11"/>
        <v>98</v>
      </c>
      <c r="U195">
        <f t="shared" si="12"/>
        <v>123</v>
      </c>
      <c r="V195">
        <f t="shared" si="13"/>
        <v>5</v>
      </c>
      <c r="W195">
        <f t="shared" si="14"/>
        <v>0</v>
      </c>
    </row>
    <row r="196" spans="1:23">
      <c r="A196" s="23">
        <v>35595</v>
      </c>
      <c r="B196" s="174" t="s">
        <v>4855</v>
      </c>
      <c r="C196" s="23" t="s">
        <v>2250</v>
      </c>
      <c r="D196" s="23" t="s">
        <v>2130</v>
      </c>
      <c r="E196" s="35">
        <v>0</v>
      </c>
      <c r="F196" s="36">
        <v>0</v>
      </c>
      <c r="G196" s="36">
        <v>0</v>
      </c>
      <c r="H196" s="36">
        <v>0</v>
      </c>
      <c r="I196" s="36">
        <v>0</v>
      </c>
      <c r="J196" s="36">
        <v>5</v>
      </c>
      <c r="K196" s="36">
        <v>0</v>
      </c>
      <c r="L196" s="36">
        <v>0</v>
      </c>
      <c r="M196" s="36">
        <v>5</v>
      </c>
      <c r="N196" s="36">
        <v>0</v>
      </c>
      <c r="O196" s="36">
        <v>0</v>
      </c>
      <c r="P196" s="36">
        <v>0</v>
      </c>
      <c r="Q196" s="164">
        <v>44</v>
      </c>
      <c r="R196" s="167">
        <f>VLOOKUP(A196,'Forplejning 2008'!A:C,3,FALSE)</f>
        <v>185297.6</v>
      </c>
      <c r="S196" s="167">
        <f t="shared" si="10"/>
        <v>0</v>
      </c>
      <c r="T196">
        <f t="shared" si="11"/>
        <v>49</v>
      </c>
      <c r="U196">
        <f t="shared" si="12"/>
        <v>49</v>
      </c>
      <c r="V196">
        <f t="shared" si="13"/>
        <v>5</v>
      </c>
      <c r="W196">
        <f t="shared" si="14"/>
        <v>0</v>
      </c>
    </row>
    <row r="197" spans="1:23">
      <c r="A197" s="23">
        <v>35597</v>
      </c>
      <c r="B197" s="174" t="s">
        <v>4855</v>
      </c>
      <c r="C197" s="23" t="s">
        <v>2250</v>
      </c>
      <c r="D197" s="23" t="s">
        <v>4287</v>
      </c>
      <c r="E197" s="35">
        <v>0</v>
      </c>
      <c r="F197" s="36">
        <v>0</v>
      </c>
      <c r="G197" s="36">
        <v>0</v>
      </c>
      <c r="H197" s="36">
        <v>0</v>
      </c>
      <c r="I197" s="36">
        <v>0</v>
      </c>
      <c r="J197" s="36">
        <v>5</v>
      </c>
      <c r="K197" s="36">
        <v>0</v>
      </c>
      <c r="L197" s="36">
        <v>2</v>
      </c>
      <c r="M197" s="36">
        <v>5</v>
      </c>
      <c r="N197" s="36">
        <v>0</v>
      </c>
      <c r="O197" s="36">
        <v>0</v>
      </c>
      <c r="P197" s="36">
        <v>0</v>
      </c>
      <c r="Q197" s="164">
        <v>22</v>
      </c>
      <c r="R197" s="167">
        <f>VLOOKUP(A197,'Forplejning 2008'!A:C,3,FALSE)</f>
        <v>169614.4</v>
      </c>
      <c r="S197" s="167">
        <f t="shared" si="10"/>
        <v>0</v>
      </c>
      <c r="T197">
        <f t="shared" si="11"/>
        <v>27</v>
      </c>
      <c r="U197">
        <f t="shared" si="12"/>
        <v>27</v>
      </c>
      <c r="V197">
        <f t="shared" si="13"/>
        <v>5</v>
      </c>
      <c r="W197">
        <f t="shared" si="14"/>
        <v>2</v>
      </c>
    </row>
    <row r="198" spans="1:23">
      <c r="A198" s="23">
        <v>35599</v>
      </c>
      <c r="B198" s="174" t="s">
        <v>4855</v>
      </c>
      <c r="C198" s="23" t="s">
        <v>2250</v>
      </c>
      <c r="D198" s="23" t="s">
        <v>4617</v>
      </c>
      <c r="E198" s="35">
        <v>5</v>
      </c>
      <c r="F198" s="36">
        <v>5</v>
      </c>
      <c r="G198" s="36">
        <v>4</v>
      </c>
      <c r="H198" s="36">
        <v>5</v>
      </c>
      <c r="I198" s="36">
        <v>0</v>
      </c>
      <c r="J198" s="36">
        <v>5</v>
      </c>
      <c r="K198" s="36">
        <v>5</v>
      </c>
      <c r="L198" s="36">
        <v>1</v>
      </c>
      <c r="M198" s="36">
        <v>5</v>
      </c>
      <c r="N198" s="36">
        <v>0</v>
      </c>
      <c r="O198" s="36">
        <v>11</v>
      </c>
      <c r="P198" s="36">
        <v>0</v>
      </c>
      <c r="Q198" s="164">
        <v>20</v>
      </c>
      <c r="R198" s="167">
        <f>VLOOKUP(A198,'Forplejning 2008'!A:C,3,FALSE)</f>
        <v>90677.63</v>
      </c>
      <c r="S198" s="167">
        <f t="shared" ref="S198:S261" si="15">SUM(E198:I198)</f>
        <v>19</v>
      </c>
      <c r="T198">
        <f t="shared" ref="T198:T261" si="16">SUM(M198:Q198)</f>
        <v>36</v>
      </c>
      <c r="U198">
        <f t="shared" ref="U198:U261" si="17">S198+T198</f>
        <v>55</v>
      </c>
      <c r="V198">
        <f t="shared" ref="V198:V261" si="18">J198</f>
        <v>5</v>
      </c>
      <c r="W198">
        <f t="shared" ref="W198:W261" si="19">K198+L198</f>
        <v>6</v>
      </c>
    </row>
    <row r="199" spans="1:23">
      <c r="A199" s="23">
        <v>35675</v>
      </c>
      <c r="B199" s="174" t="s">
        <v>4855</v>
      </c>
      <c r="C199" s="23" t="s">
        <v>2250</v>
      </c>
      <c r="D199" s="23" t="s">
        <v>3583</v>
      </c>
      <c r="E199" s="35">
        <v>5</v>
      </c>
      <c r="F199" s="36">
        <v>5</v>
      </c>
      <c r="G199" s="36">
        <v>5</v>
      </c>
      <c r="H199" s="36">
        <v>5</v>
      </c>
      <c r="I199" s="36">
        <v>0</v>
      </c>
      <c r="J199" s="36">
        <v>5</v>
      </c>
      <c r="K199" s="36">
        <v>0</v>
      </c>
      <c r="L199" s="36">
        <v>0</v>
      </c>
      <c r="M199" s="36">
        <v>5</v>
      </c>
      <c r="N199" s="36">
        <v>0</v>
      </c>
      <c r="O199" s="36">
        <v>12</v>
      </c>
      <c r="P199" s="36">
        <v>0</v>
      </c>
      <c r="Q199" s="164">
        <v>44</v>
      </c>
      <c r="R199" s="167">
        <f>VLOOKUP(A199,'Forplejning 2008'!A:C,3,FALSE)</f>
        <v>101804.9</v>
      </c>
      <c r="S199" s="167">
        <f t="shared" si="15"/>
        <v>20</v>
      </c>
      <c r="T199">
        <f t="shared" si="16"/>
        <v>61</v>
      </c>
      <c r="U199">
        <f t="shared" si="17"/>
        <v>81</v>
      </c>
      <c r="V199">
        <f t="shared" si="18"/>
        <v>5</v>
      </c>
      <c r="W199">
        <f t="shared" si="19"/>
        <v>0</v>
      </c>
    </row>
    <row r="200" spans="1:23">
      <c r="A200" s="23">
        <v>35677</v>
      </c>
      <c r="B200" s="174" t="s">
        <v>4855</v>
      </c>
      <c r="C200" s="23" t="s">
        <v>2250</v>
      </c>
      <c r="D200" s="23" t="s">
        <v>3166</v>
      </c>
      <c r="E200" s="35">
        <v>5</v>
      </c>
      <c r="F200" s="36">
        <v>5</v>
      </c>
      <c r="G200" s="36">
        <v>3</v>
      </c>
      <c r="H200" s="36">
        <v>5</v>
      </c>
      <c r="I200" s="36">
        <v>0</v>
      </c>
      <c r="J200" s="36">
        <v>5</v>
      </c>
      <c r="K200" s="36">
        <v>0</v>
      </c>
      <c r="L200" s="36">
        <v>0</v>
      </c>
      <c r="M200" s="36">
        <v>5</v>
      </c>
      <c r="N200" s="36">
        <v>0</v>
      </c>
      <c r="O200" s="36">
        <v>13</v>
      </c>
      <c r="P200" s="36">
        <v>0</v>
      </c>
      <c r="Q200" s="164">
        <v>44</v>
      </c>
      <c r="R200" s="167">
        <f>VLOOKUP(A200,'Forplejning 2008'!A:C,3,FALSE)</f>
        <v>120538.56</v>
      </c>
      <c r="S200" s="167">
        <f t="shared" si="15"/>
        <v>18</v>
      </c>
      <c r="T200">
        <f t="shared" si="16"/>
        <v>62</v>
      </c>
      <c r="U200">
        <f t="shared" si="17"/>
        <v>80</v>
      </c>
      <c r="V200">
        <f t="shared" si="18"/>
        <v>5</v>
      </c>
      <c r="W200">
        <f t="shared" si="19"/>
        <v>0</v>
      </c>
    </row>
    <row r="201" spans="1:23">
      <c r="A201" s="23">
        <v>35679</v>
      </c>
      <c r="B201" s="174" t="s">
        <v>4855</v>
      </c>
      <c r="C201" s="23" t="s">
        <v>2250</v>
      </c>
      <c r="D201" s="23" t="s">
        <v>2130</v>
      </c>
      <c r="E201" s="35">
        <v>5</v>
      </c>
      <c r="F201" s="36">
        <v>5</v>
      </c>
      <c r="G201" s="36">
        <v>0</v>
      </c>
      <c r="H201" s="36">
        <v>5</v>
      </c>
      <c r="I201" s="36">
        <v>0</v>
      </c>
      <c r="J201" s="36">
        <v>5</v>
      </c>
      <c r="K201" s="36">
        <v>5</v>
      </c>
      <c r="L201" s="36">
        <v>0</v>
      </c>
      <c r="M201" s="36">
        <v>5</v>
      </c>
      <c r="N201" s="36">
        <v>0</v>
      </c>
      <c r="O201" s="36">
        <v>24</v>
      </c>
      <c r="P201" s="36">
        <v>0</v>
      </c>
      <c r="Q201" s="164">
        <v>17</v>
      </c>
      <c r="R201" s="167">
        <f>VLOOKUP(A201,'Forplejning 2008'!A:C,3,FALSE)</f>
        <v>63848.82</v>
      </c>
      <c r="S201" s="167">
        <f t="shared" si="15"/>
        <v>15</v>
      </c>
      <c r="T201">
        <f t="shared" si="16"/>
        <v>46</v>
      </c>
      <c r="U201">
        <f t="shared" si="17"/>
        <v>61</v>
      </c>
      <c r="V201">
        <f t="shared" si="18"/>
        <v>5</v>
      </c>
      <c r="W201">
        <f t="shared" si="19"/>
        <v>5</v>
      </c>
    </row>
    <row r="202" spans="1:23">
      <c r="A202" s="23">
        <v>35681</v>
      </c>
      <c r="B202" s="174" t="s">
        <v>4855</v>
      </c>
      <c r="C202" s="23" t="s">
        <v>2250</v>
      </c>
      <c r="D202" s="23" t="s">
        <v>2027</v>
      </c>
      <c r="E202" s="35">
        <v>5</v>
      </c>
      <c r="F202" s="36">
        <v>5</v>
      </c>
      <c r="G202" s="36">
        <v>5</v>
      </c>
      <c r="H202" s="36">
        <v>5</v>
      </c>
      <c r="I202" s="36">
        <v>0</v>
      </c>
      <c r="J202" s="36">
        <v>5</v>
      </c>
      <c r="K202" s="36">
        <v>0</v>
      </c>
      <c r="L202" s="36">
        <v>0</v>
      </c>
      <c r="M202" s="36">
        <v>5</v>
      </c>
      <c r="N202" s="36">
        <v>0</v>
      </c>
      <c r="O202" s="36">
        <v>26</v>
      </c>
      <c r="P202" s="36">
        <v>0</v>
      </c>
      <c r="Q202" s="164">
        <v>66</v>
      </c>
      <c r="R202" s="167">
        <f>VLOOKUP(A202,'Forplejning 2008'!A:C,3,FALSE)</f>
        <v>160082.04</v>
      </c>
      <c r="S202" s="167">
        <f t="shared" si="15"/>
        <v>20</v>
      </c>
      <c r="T202">
        <f t="shared" si="16"/>
        <v>97</v>
      </c>
      <c r="U202">
        <f t="shared" si="17"/>
        <v>117</v>
      </c>
      <c r="V202">
        <f t="shared" si="18"/>
        <v>5</v>
      </c>
      <c r="W202">
        <f t="shared" si="19"/>
        <v>0</v>
      </c>
    </row>
    <row r="203" spans="1:23">
      <c r="A203" s="23">
        <v>35682</v>
      </c>
      <c r="B203" s="174" t="s">
        <v>4855</v>
      </c>
      <c r="C203" s="23" t="s">
        <v>2250</v>
      </c>
      <c r="D203" s="23" t="s">
        <v>3166</v>
      </c>
      <c r="E203" s="35">
        <v>5</v>
      </c>
      <c r="F203" s="36">
        <v>5</v>
      </c>
      <c r="G203" s="36">
        <v>5</v>
      </c>
      <c r="H203" s="36">
        <v>5</v>
      </c>
      <c r="I203" s="36">
        <v>0</v>
      </c>
      <c r="J203" s="36">
        <v>5</v>
      </c>
      <c r="K203" s="36">
        <v>0</v>
      </c>
      <c r="L203" s="36">
        <v>1</v>
      </c>
      <c r="M203" s="36">
        <v>5</v>
      </c>
      <c r="N203" s="36">
        <v>0</v>
      </c>
      <c r="O203" s="36">
        <v>24</v>
      </c>
      <c r="P203" s="36">
        <v>0</v>
      </c>
      <c r="Q203" s="164">
        <v>44</v>
      </c>
      <c r="R203" s="167">
        <f>VLOOKUP(A203,'Forplejning 2008'!A:C,3,FALSE)</f>
        <v>120919.11</v>
      </c>
      <c r="S203" s="167">
        <f t="shared" si="15"/>
        <v>20</v>
      </c>
      <c r="T203">
        <f t="shared" si="16"/>
        <v>73</v>
      </c>
      <c r="U203">
        <f t="shared" si="17"/>
        <v>93</v>
      </c>
      <c r="V203">
        <f t="shared" si="18"/>
        <v>5</v>
      </c>
      <c r="W203">
        <f t="shared" si="19"/>
        <v>1</v>
      </c>
    </row>
    <row r="204" spans="1:23">
      <c r="A204" s="23">
        <v>35683</v>
      </c>
      <c r="B204" s="174" t="s">
        <v>4855</v>
      </c>
      <c r="C204" s="23" t="s">
        <v>2250</v>
      </c>
      <c r="D204" s="23" t="s">
        <v>2130</v>
      </c>
      <c r="E204" s="35">
        <v>5</v>
      </c>
      <c r="F204" s="36">
        <v>5</v>
      </c>
      <c r="G204" s="36">
        <v>5</v>
      </c>
      <c r="H204" s="36">
        <v>5</v>
      </c>
      <c r="I204" s="36">
        <v>0</v>
      </c>
      <c r="J204" s="36">
        <v>5</v>
      </c>
      <c r="K204" s="36">
        <v>0</v>
      </c>
      <c r="L204" s="36">
        <v>0</v>
      </c>
      <c r="M204" s="36">
        <v>5</v>
      </c>
      <c r="N204" s="36">
        <v>0</v>
      </c>
      <c r="O204" s="36">
        <v>36</v>
      </c>
      <c r="P204" s="36">
        <v>0</v>
      </c>
      <c r="Q204" s="164">
        <v>44</v>
      </c>
      <c r="R204" s="167">
        <f>VLOOKUP(A204,'Forplejning 2008'!A:C,3,FALSE)</f>
        <v>195257.06</v>
      </c>
      <c r="S204" s="167">
        <f t="shared" si="15"/>
        <v>20</v>
      </c>
      <c r="T204">
        <f t="shared" si="16"/>
        <v>85</v>
      </c>
      <c r="U204">
        <f t="shared" si="17"/>
        <v>105</v>
      </c>
      <c r="V204">
        <f t="shared" si="18"/>
        <v>5</v>
      </c>
      <c r="W204">
        <f t="shared" si="19"/>
        <v>0</v>
      </c>
    </row>
    <row r="205" spans="1:23">
      <c r="A205" s="23">
        <v>35685</v>
      </c>
      <c r="B205" s="174" t="s">
        <v>4855</v>
      </c>
      <c r="C205" s="23" t="s">
        <v>2250</v>
      </c>
      <c r="D205" s="23" t="s">
        <v>3583</v>
      </c>
      <c r="E205" s="35">
        <v>5</v>
      </c>
      <c r="F205" s="36">
        <v>5</v>
      </c>
      <c r="G205" s="36">
        <v>5</v>
      </c>
      <c r="H205" s="36">
        <v>5</v>
      </c>
      <c r="I205" s="36">
        <v>0</v>
      </c>
      <c r="J205" s="36">
        <v>5</v>
      </c>
      <c r="K205" s="36">
        <v>0</v>
      </c>
      <c r="L205" s="36">
        <v>0</v>
      </c>
      <c r="M205" s="36">
        <v>5</v>
      </c>
      <c r="N205" s="36">
        <v>0</v>
      </c>
      <c r="O205" s="36">
        <v>46</v>
      </c>
      <c r="P205" s="36">
        <v>0</v>
      </c>
      <c r="Q205" s="164">
        <v>66</v>
      </c>
      <c r="R205" s="167">
        <f>VLOOKUP(A205,'Forplejning 2008'!A:C,3,FALSE)</f>
        <v>202319.14</v>
      </c>
      <c r="S205" s="167">
        <f t="shared" si="15"/>
        <v>20</v>
      </c>
      <c r="T205">
        <f t="shared" si="16"/>
        <v>117</v>
      </c>
      <c r="U205">
        <f t="shared" si="17"/>
        <v>137</v>
      </c>
      <c r="V205">
        <f t="shared" si="18"/>
        <v>5</v>
      </c>
      <c r="W205">
        <f t="shared" si="19"/>
        <v>0</v>
      </c>
    </row>
    <row r="206" spans="1:23">
      <c r="A206" s="23">
        <v>35687</v>
      </c>
      <c r="B206" s="174" t="s">
        <v>4855</v>
      </c>
      <c r="C206" s="23" t="s">
        <v>2250</v>
      </c>
      <c r="D206" s="23" t="s">
        <v>4617</v>
      </c>
      <c r="E206" s="35">
        <v>5</v>
      </c>
      <c r="F206" s="36">
        <v>5</v>
      </c>
      <c r="G206" s="36">
        <v>1</v>
      </c>
      <c r="H206" s="36">
        <v>5</v>
      </c>
      <c r="I206" s="36">
        <v>0</v>
      </c>
      <c r="J206" s="36">
        <v>5</v>
      </c>
      <c r="K206" s="36">
        <v>5</v>
      </c>
      <c r="L206" s="36">
        <v>2</v>
      </c>
      <c r="M206" s="36">
        <v>5</v>
      </c>
      <c r="N206" s="36">
        <v>0</v>
      </c>
      <c r="O206" s="36">
        <v>7</v>
      </c>
      <c r="P206" s="36">
        <v>0</v>
      </c>
      <c r="Q206" s="164">
        <v>14</v>
      </c>
      <c r="R206" s="167">
        <f>VLOOKUP(A206,'Forplejning 2008'!A:C,3,FALSE)</f>
        <v>22249.24</v>
      </c>
      <c r="S206" s="167">
        <f t="shared" si="15"/>
        <v>16</v>
      </c>
      <c r="T206">
        <f t="shared" si="16"/>
        <v>26</v>
      </c>
      <c r="U206">
        <f t="shared" si="17"/>
        <v>42</v>
      </c>
      <c r="V206">
        <f t="shared" si="18"/>
        <v>5</v>
      </c>
      <c r="W206">
        <f t="shared" si="19"/>
        <v>7</v>
      </c>
    </row>
    <row r="207" spans="1:23">
      <c r="A207" s="23">
        <v>37200</v>
      </c>
      <c r="B207" s="174" t="s">
        <v>4855</v>
      </c>
      <c r="C207" s="23" t="s">
        <v>2250</v>
      </c>
      <c r="D207" s="23" t="s">
        <v>3583</v>
      </c>
      <c r="E207" s="35">
        <v>5</v>
      </c>
      <c r="F207" s="36">
        <v>5</v>
      </c>
      <c r="G207" s="36">
        <v>5</v>
      </c>
      <c r="H207" s="36">
        <v>5</v>
      </c>
      <c r="I207" s="36">
        <v>0</v>
      </c>
      <c r="J207" s="36">
        <v>5</v>
      </c>
      <c r="K207" s="36">
        <v>5</v>
      </c>
      <c r="L207" s="36">
        <v>0</v>
      </c>
      <c r="M207" s="36">
        <v>5</v>
      </c>
      <c r="N207" s="36">
        <v>0</v>
      </c>
      <c r="O207" s="36">
        <v>36</v>
      </c>
      <c r="P207" s="36">
        <v>0</v>
      </c>
      <c r="Q207" s="164">
        <v>46</v>
      </c>
      <c r="R207" s="167">
        <f>VLOOKUP(A207,'Forplejning 2008'!A:C,3,FALSE)</f>
        <v>189295.68</v>
      </c>
      <c r="S207" s="167">
        <f t="shared" si="15"/>
        <v>20</v>
      </c>
      <c r="T207">
        <f t="shared" si="16"/>
        <v>87</v>
      </c>
      <c r="U207">
        <f t="shared" si="17"/>
        <v>107</v>
      </c>
      <c r="V207">
        <f t="shared" si="18"/>
        <v>5</v>
      </c>
      <c r="W207">
        <f t="shared" si="19"/>
        <v>5</v>
      </c>
    </row>
    <row r="208" spans="1:23">
      <c r="A208" s="23">
        <v>37201</v>
      </c>
      <c r="B208" s="174" t="s">
        <v>4855</v>
      </c>
      <c r="C208" s="23" t="s">
        <v>2250</v>
      </c>
      <c r="D208" s="23" t="s">
        <v>2130</v>
      </c>
      <c r="E208" s="35">
        <v>0</v>
      </c>
      <c r="F208" s="36">
        <v>0</v>
      </c>
      <c r="G208" s="36">
        <v>5</v>
      </c>
      <c r="H208" s="36">
        <v>0</v>
      </c>
      <c r="I208" s="36">
        <v>0</v>
      </c>
      <c r="J208" s="36">
        <v>0</v>
      </c>
      <c r="K208" s="36">
        <v>0</v>
      </c>
      <c r="L208" s="36">
        <v>0</v>
      </c>
      <c r="M208" s="36">
        <v>0</v>
      </c>
      <c r="N208" s="36">
        <v>0</v>
      </c>
      <c r="O208" s="36">
        <v>64</v>
      </c>
      <c r="P208" s="36">
        <v>0</v>
      </c>
      <c r="Q208" s="164">
        <v>66</v>
      </c>
      <c r="R208" s="167">
        <f>VLOOKUP(A208,'Forplejning 2008'!A:C,3,FALSE)</f>
        <v>196577.53</v>
      </c>
      <c r="S208" s="167">
        <f t="shared" si="15"/>
        <v>5</v>
      </c>
      <c r="T208">
        <f t="shared" si="16"/>
        <v>130</v>
      </c>
      <c r="U208">
        <f t="shared" si="17"/>
        <v>135</v>
      </c>
      <c r="V208">
        <f t="shared" si="18"/>
        <v>0</v>
      </c>
      <c r="W208">
        <f t="shared" si="19"/>
        <v>0</v>
      </c>
    </row>
    <row r="209" spans="1:23">
      <c r="A209" s="23">
        <v>37202</v>
      </c>
      <c r="B209" s="174">
        <v>0</v>
      </c>
      <c r="C209" s="23" t="s">
        <v>2249</v>
      </c>
      <c r="D209" s="23" t="s">
        <v>4287</v>
      </c>
      <c r="E209" s="35">
        <v>5</v>
      </c>
      <c r="F209" s="36">
        <v>5</v>
      </c>
      <c r="G209" s="36">
        <v>5</v>
      </c>
      <c r="H209" s="36">
        <v>5</v>
      </c>
      <c r="I209" s="36">
        <v>0</v>
      </c>
      <c r="J209" s="36">
        <v>0</v>
      </c>
      <c r="K209" s="36">
        <v>0</v>
      </c>
      <c r="L209" s="36">
        <v>0</v>
      </c>
      <c r="M209" s="36">
        <v>0</v>
      </c>
      <c r="N209" s="36">
        <v>0</v>
      </c>
      <c r="O209" s="36">
        <v>60</v>
      </c>
      <c r="P209" s="36">
        <v>0</v>
      </c>
      <c r="Q209" s="164">
        <v>0</v>
      </c>
      <c r="R209" s="167">
        <f>VLOOKUP(A209,'Forplejning 2008'!A:C,3,FALSE)</f>
        <v>121095.96</v>
      </c>
      <c r="S209" s="167">
        <f t="shared" si="15"/>
        <v>20</v>
      </c>
      <c r="T209">
        <f t="shared" si="16"/>
        <v>60</v>
      </c>
      <c r="U209">
        <f t="shared" si="17"/>
        <v>80</v>
      </c>
      <c r="V209">
        <f t="shared" si="18"/>
        <v>0</v>
      </c>
      <c r="W209">
        <f t="shared" si="19"/>
        <v>0</v>
      </c>
    </row>
    <row r="210" spans="1:23">
      <c r="A210" s="23">
        <v>37203</v>
      </c>
      <c r="B210" s="174" t="s">
        <v>4855</v>
      </c>
      <c r="C210" s="23" t="s">
        <v>2249</v>
      </c>
      <c r="D210" s="23" t="s">
        <v>4287</v>
      </c>
      <c r="E210" s="35">
        <v>5</v>
      </c>
      <c r="F210" s="36">
        <v>5</v>
      </c>
      <c r="G210" s="36">
        <v>5</v>
      </c>
      <c r="H210" s="36">
        <v>5</v>
      </c>
      <c r="I210" s="36">
        <v>0</v>
      </c>
      <c r="J210" s="36">
        <v>0</v>
      </c>
      <c r="K210" s="36">
        <v>0</v>
      </c>
      <c r="L210" s="36">
        <v>0</v>
      </c>
      <c r="M210" s="36">
        <v>0</v>
      </c>
      <c r="N210" s="36">
        <v>0</v>
      </c>
      <c r="O210" s="36">
        <v>60</v>
      </c>
      <c r="P210" s="36">
        <v>0</v>
      </c>
      <c r="Q210" s="164">
        <v>0</v>
      </c>
      <c r="R210" s="167">
        <f>VLOOKUP(A210,'Forplejning 2008'!A:C,3,FALSE)</f>
        <v>212351.66</v>
      </c>
      <c r="S210" s="167">
        <f t="shared" si="15"/>
        <v>20</v>
      </c>
      <c r="T210">
        <f t="shared" si="16"/>
        <v>60</v>
      </c>
      <c r="U210">
        <f t="shared" si="17"/>
        <v>80</v>
      </c>
      <c r="V210">
        <f t="shared" si="18"/>
        <v>0</v>
      </c>
      <c r="W210">
        <f t="shared" si="19"/>
        <v>0</v>
      </c>
    </row>
    <row r="211" spans="1:23">
      <c r="A211" s="23">
        <v>37204</v>
      </c>
      <c r="B211" s="174" t="s">
        <v>4855</v>
      </c>
      <c r="C211" s="23" t="s">
        <v>2250</v>
      </c>
      <c r="D211" s="23" t="s">
        <v>4617</v>
      </c>
      <c r="E211" s="35">
        <v>5</v>
      </c>
      <c r="F211" s="36">
        <v>5</v>
      </c>
      <c r="G211" s="36">
        <v>5</v>
      </c>
      <c r="H211" s="36">
        <v>5</v>
      </c>
      <c r="I211" s="36">
        <v>0</v>
      </c>
      <c r="J211" s="36">
        <v>5</v>
      </c>
      <c r="K211" s="36">
        <v>5</v>
      </c>
      <c r="L211" s="36">
        <v>5</v>
      </c>
      <c r="M211" s="36">
        <v>5</v>
      </c>
      <c r="N211" s="36">
        <v>0</v>
      </c>
      <c r="O211" s="36">
        <v>36</v>
      </c>
      <c r="P211" s="36">
        <v>0</v>
      </c>
      <c r="Q211" s="164">
        <v>44</v>
      </c>
      <c r="R211" s="167">
        <f>VLOOKUP(A211,'Forplejning 2008'!A:C,3,FALSE)</f>
        <v>290050.55</v>
      </c>
      <c r="S211" s="167">
        <f t="shared" si="15"/>
        <v>20</v>
      </c>
      <c r="T211">
        <f t="shared" si="16"/>
        <v>85</v>
      </c>
      <c r="U211">
        <f t="shared" si="17"/>
        <v>105</v>
      </c>
      <c r="V211">
        <f t="shared" si="18"/>
        <v>5</v>
      </c>
      <c r="W211">
        <f t="shared" si="19"/>
        <v>10</v>
      </c>
    </row>
    <row r="212" spans="1:23">
      <c r="A212" s="23">
        <v>37205</v>
      </c>
      <c r="B212" s="174" t="s">
        <v>4855</v>
      </c>
      <c r="C212" s="23" t="s">
        <v>2249</v>
      </c>
      <c r="D212" s="23" t="s">
        <v>3583</v>
      </c>
      <c r="E212" s="35">
        <v>5</v>
      </c>
      <c r="F212" s="36">
        <v>5</v>
      </c>
      <c r="G212" s="36">
        <v>5</v>
      </c>
      <c r="H212" s="36">
        <v>5</v>
      </c>
      <c r="I212" s="36">
        <v>0</v>
      </c>
      <c r="J212" s="36">
        <v>0</v>
      </c>
      <c r="K212" s="36">
        <v>0</v>
      </c>
      <c r="L212" s="36">
        <v>0</v>
      </c>
      <c r="M212" s="36">
        <v>0</v>
      </c>
      <c r="N212" s="36">
        <v>0</v>
      </c>
      <c r="O212" s="36">
        <v>60</v>
      </c>
      <c r="P212" s="36">
        <v>0</v>
      </c>
      <c r="Q212" s="164">
        <v>0</v>
      </c>
      <c r="R212" s="167">
        <f>VLOOKUP(A212,'Forplejning 2008'!A:C,3,FALSE)</f>
        <v>228239.78</v>
      </c>
      <c r="S212" s="167">
        <f t="shared" si="15"/>
        <v>20</v>
      </c>
      <c r="T212">
        <f t="shared" si="16"/>
        <v>60</v>
      </c>
      <c r="U212">
        <f t="shared" si="17"/>
        <v>80</v>
      </c>
      <c r="V212">
        <f t="shared" si="18"/>
        <v>0</v>
      </c>
      <c r="W212">
        <f t="shared" si="19"/>
        <v>0</v>
      </c>
    </row>
    <row r="213" spans="1:23">
      <c r="A213" s="23">
        <v>37206</v>
      </c>
      <c r="B213" s="174">
        <v>0</v>
      </c>
      <c r="C213" s="23" t="s">
        <v>2249</v>
      </c>
      <c r="D213" s="23" t="s">
        <v>4287</v>
      </c>
      <c r="E213" s="35">
        <v>0</v>
      </c>
      <c r="F213" s="36">
        <v>0</v>
      </c>
      <c r="G213" s="36">
        <v>0</v>
      </c>
      <c r="H213" s="36">
        <v>0</v>
      </c>
      <c r="I213" s="36">
        <v>0</v>
      </c>
      <c r="J213" s="36">
        <v>0</v>
      </c>
      <c r="K213" s="36">
        <v>0</v>
      </c>
      <c r="L213" s="36">
        <v>0</v>
      </c>
      <c r="M213" s="36">
        <v>0</v>
      </c>
      <c r="N213" s="36">
        <v>0</v>
      </c>
      <c r="O213" s="36">
        <v>48</v>
      </c>
      <c r="P213" s="36">
        <v>0</v>
      </c>
      <c r="Q213" s="164">
        <v>0</v>
      </c>
      <c r="R213" s="167">
        <f>VLOOKUP(A213,'Forplejning 2008'!A:C,3,FALSE)</f>
        <v>137757.21</v>
      </c>
      <c r="S213" s="167">
        <f t="shared" si="15"/>
        <v>0</v>
      </c>
      <c r="T213">
        <f t="shared" si="16"/>
        <v>48</v>
      </c>
      <c r="U213">
        <f t="shared" si="17"/>
        <v>48</v>
      </c>
      <c r="V213">
        <f t="shared" si="18"/>
        <v>0</v>
      </c>
      <c r="W213">
        <f t="shared" si="19"/>
        <v>0</v>
      </c>
    </row>
    <row r="214" spans="1:23">
      <c r="A214" s="23">
        <v>37207</v>
      </c>
      <c r="B214" s="174" t="s">
        <v>4855</v>
      </c>
      <c r="C214" s="23" t="s">
        <v>2249</v>
      </c>
      <c r="D214" s="23" t="s">
        <v>2130</v>
      </c>
      <c r="E214" s="35">
        <v>5</v>
      </c>
      <c r="F214" s="36">
        <v>5</v>
      </c>
      <c r="G214" s="36">
        <v>4</v>
      </c>
      <c r="H214" s="36">
        <v>5</v>
      </c>
      <c r="I214" s="36">
        <v>0</v>
      </c>
      <c r="J214" s="36">
        <v>0</v>
      </c>
      <c r="K214" s="36">
        <v>0</v>
      </c>
      <c r="L214" s="36">
        <v>0</v>
      </c>
      <c r="M214" s="36">
        <v>0</v>
      </c>
      <c r="N214" s="36">
        <v>0</v>
      </c>
      <c r="O214" s="36">
        <v>44</v>
      </c>
      <c r="P214" s="36">
        <v>0</v>
      </c>
      <c r="Q214" s="164">
        <v>0</v>
      </c>
      <c r="R214" s="167">
        <f>VLOOKUP(A214,'Forplejning 2008'!A:C,3,FALSE)</f>
        <v>133988.65</v>
      </c>
      <c r="S214" s="167">
        <f t="shared" si="15"/>
        <v>19</v>
      </c>
      <c r="T214">
        <f t="shared" si="16"/>
        <v>44</v>
      </c>
      <c r="U214">
        <f t="shared" si="17"/>
        <v>63</v>
      </c>
      <c r="V214">
        <f t="shared" si="18"/>
        <v>0</v>
      </c>
      <c r="W214">
        <f t="shared" si="19"/>
        <v>0</v>
      </c>
    </row>
    <row r="215" spans="1:23">
      <c r="A215" s="23">
        <v>37208</v>
      </c>
      <c r="B215" s="174" t="s">
        <v>4855</v>
      </c>
      <c r="C215" s="23" t="s">
        <v>2249</v>
      </c>
      <c r="D215" s="23" t="s">
        <v>3166</v>
      </c>
      <c r="E215" s="35">
        <v>5</v>
      </c>
      <c r="F215" s="36">
        <v>0</v>
      </c>
      <c r="G215" s="36">
        <v>5</v>
      </c>
      <c r="H215" s="36">
        <v>5</v>
      </c>
      <c r="I215" s="36">
        <v>0</v>
      </c>
      <c r="J215" s="36">
        <v>0</v>
      </c>
      <c r="K215" s="36">
        <v>0</v>
      </c>
      <c r="L215" s="36">
        <v>0</v>
      </c>
      <c r="M215" s="36">
        <v>0</v>
      </c>
      <c r="N215" s="36">
        <v>0</v>
      </c>
      <c r="O215" s="36">
        <v>60</v>
      </c>
      <c r="P215" s="36">
        <v>0</v>
      </c>
      <c r="Q215" s="164">
        <v>0</v>
      </c>
      <c r="R215" s="167">
        <f>VLOOKUP(A215,'Forplejning 2008'!A:C,3,FALSE)</f>
        <v>162619.82</v>
      </c>
      <c r="S215" s="167">
        <f t="shared" si="15"/>
        <v>15</v>
      </c>
      <c r="T215">
        <f t="shared" si="16"/>
        <v>60</v>
      </c>
      <c r="U215">
        <f t="shared" si="17"/>
        <v>75</v>
      </c>
      <c r="V215">
        <f t="shared" si="18"/>
        <v>0</v>
      </c>
      <c r="W215">
        <f t="shared" si="19"/>
        <v>0</v>
      </c>
    </row>
    <row r="216" spans="1:23">
      <c r="A216" s="23">
        <v>37209</v>
      </c>
      <c r="B216" s="174" t="s">
        <v>4855</v>
      </c>
      <c r="C216" s="23" t="s">
        <v>2249</v>
      </c>
      <c r="D216" s="23" t="s">
        <v>3166</v>
      </c>
      <c r="E216" s="35">
        <v>5</v>
      </c>
      <c r="F216" s="36">
        <v>5</v>
      </c>
      <c r="G216" s="36">
        <v>3</v>
      </c>
      <c r="H216" s="36">
        <v>5</v>
      </c>
      <c r="I216" s="36">
        <v>0</v>
      </c>
      <c r="J216" s="36">
        <v>0</v>
      </c>
      <c r="K216" s="36">
        <v>0</v>
      </c>
      <c r="L216" s="36">
        <v>0</v>
      </c>
      <c r="M216" s="36">
        <v>0</v>
      </c>
      <c r="N216" s="36">
        <v>0</v>
      </c>
      <c r="O216" s="36">
        <v>33</v>
      </c>
      <c r="P216" s="36">
        <v>0</v>
      </c>
      <c r="Q216" s="164">
        <v>0</v>
      </c>
      <c r="R216" s="167">
        <f>VLOOKUP(A216,'Forplejning 2008'!A:C,3,FALSE)</f>
        <v>67514.679999999993</v>
      </c>
      <c r="S216" s="167">
        <f t="shared" si="15"/>
        <v>18</v>
      </c>
      <c r="T216">
        <f t="shared" si="16"/>
        <v>33</v>
      </c>
      <c r="U216">
        <f t="shared" si="17"/>
        <v>51</v>
      </c>
      <c r="V216">
        <f t="shared" si="18"/>
        <v>0</v>
      </c>
      <c r="W216">
        <f t="shared" si="19"/>
        <v>0</v>
      </c>
    </row>
    <row r="217" spans="1:23">
      <c r="A217" s="23">
        <v>37210</v>
      </c>
      <c r="B217" s="174" t="s">
        <v>4855</v>
      </c>
      <c r="C217" s="23" t="s">
        <v>2249</v>
      </c>
      <c r="D217" s="23" t="s">
        <v>3583</v>
      </c>
      <c r="E217" s="35">
        <v>5</v>
      </c>
      <c r="F217" s="36">
        <v>5</v>
      </c>
      <c r="G217" s="36">
        <v>5</v>
      </c>
      <c r="H217" s="36">
        <v>5</v>
      </c>
      <c r="I217" s="36">
        <v>0</v>
      </c>
      <c r="J217" s="36">
        <v>0</v>
      </c>
      <c r="K217" s="36">
        <v>0</v>
      </c>
      <c r="L217" s="36">
        <v>0</v>
      </c>
      <c r="M217" s="36">
        <v>0</v>
      </c>
      <c r="N217" s="36">
        <v>0</v>
      </c>
      <c r="O217" s="36">
        <v>65</v>
      </c>
      <c r="P217" s="36">
        <v>0</v>
      </c>
      <c r="Q217" s="164">
        <v>0</v>
      </c>
      <c r="R217" s="167">
        <f>VLOOKUP(A217,'Forplejning 2008'!A:C,3,FALSE)</f>
        <v>143744.13</v>
      </c>
      <c r="S217" s="167">
        <f t="shared" si="15"/>
        <v>20</v>
      </c>
      <c r="T217">
        <f t="shared" si="16"/>
        <v>65</v>
      </c>
      <c r="U217">
        <f t="shared" si="17"/>
        <v>85</v>
      </c>
      <c r="V217">
        <f t="shared" si="18"/>
        <v>0</v>
      </c>
      <c r="W217">
        <f t="shared" si="19"/>
        <v>0</v>
      </c>
    </row>
    <row r="218" spans="1:23">
      <c r="A218" s="23">
        <v>37211</v>
      </c>
      <c r="B218" s="174" t="s">
        <v>4855</v>
      </c>
      <c r="C218" s="23" t="s">
        <v>2249</v>
      </c>
      <c r="D218" s="23" t="s">
        <v>2130</v>
      </c>
      <c r="E218" s="35">
        <v>5</v>
      </c>
      <c r="F218" s="36">
        <v>5</v>
      </c>
      <c r="G218" s="36">
        <v>5</v>
      </c>
      <c r="H218" s="36">
        <v>5</v>
      </c>
      <c r="I218" s="36">
        <v>0</v>
      </c>
      <c r="J218" s="36">
        <v>0</v>
      </c>
      <c r="K218" s="36">
        <v>0</v>
      </c>
      <c r="L218" s="36">
        <v>0</v>
      </c>
      <c r="M218" s="36">
        <v>0</v>
      </c>
      <c r="N218" s="36">
        <v>0</v>
      </c>
      <c r="O218" s="36">
        <v>33</v>
      </c>
      <c r="P218" s="36">
        <v>0</v>
      </c>
      <c r="Q218" s="164">
        <v>0</v>
      </c>
      <c r="R218" s="167">
        <f>VLOOKUP(A218,'Forplejning 2008'!A:C,3,FALSE)</f>
        <v>130451.14</v>
      </c>
      <c r="S218" s="167">
        <f t="shared" si="15"/>
        <v>20</v>
      </c>
      <c r="T218">
        <f t="shared" si="16"/>
        <v>33</v>
      </c>
      <c r="U218">
        <f t="shared" si="17"/>
        <v>53</v>
      </c>
      <c r="V218">
        <f t="shared" si="18"/>
        <v>0</v>
      </c>
      <c r="W218">
        <f t="shared" si="19"/>
        <v>0</v>
      </c>
    </row>
    <row r="219" spans="1:23">
      <c r="A219" s="23">
        <v>37212</v>
      </c>
      <c r="B219" s="174" t="s">
        <v>4855</v>
      </c>
      <c r="C219" s="23" t="s">
        <v>2249</v>
      </c>
      <c r="D219" s="23" t="s">
        <v>3166</v>
      </c>
      <c r="E219" s="35">
        <v>5</v>
      </c>
      <c r="F219" s="36">
        <v>5</v>
      </c>
      <c r="G219" s="36">
        <v>5</v>
      </c>
      <c r="H219" s="36">
        <v>5</v>
      </c>
      <c r="I219" s="36">
        <v>0</v>
      </c>
      <c r="J219" s="36">
        <v>0</v>
      </c>
      <c r="K219" s="36">
        <v>0</v>
      </c>
      <c r="L219" s="36">
        <v>0</v>
      </c>
      <c r="M219" s="36">
        <v>0</v>
      </c>
      <c r="N219" s="36">
        <v>0</v>
      </c>
      <c r="O219" s="36">
        <v>80</v>
      </c>
      <c r="P219" s="36">
        <v>0</v>
      </c>
      <c r="Q219" s="164">
        <v>0</v>
      </c>
      <c r="R219" s="167">
        <f>VLOOKUP(A219,'Forplejning 2008'!A:C,3,FALSE)</f>
        <v>189940.1</v>
      </c>
      <c r="S219" s="167">
        <f t="shared" si="15"/>
        <v>20</v>
      </c>
      <c r="T219">
        <f t="shared" si="16"/>
        <v>80</v>
      </c>
      <c r="U219">
        <f t="shared" si="17"/>
        <v>100</v>
      </c>
      <c r="V219">
        <f t="shared" si="18"/>
        <v>0</v>
      </c>
      <c r="W219">
        <f t="shared" si="19"/>
        <v>0</v>
      </c>
    </row>
    <row r="220" spans="1:23">
      <c r="A220" s="23">
        <v>37213</v>
      </c>
      <c r="B220" s="174" t="s">
        <v>4855</v>
      </c>
      <c r="C220" s="23" t="s">
        <v>2249</v>
      </c>
      <c r="D220" s="23" t="s">
        <v>3166</v>
      </c>
      <c r="E220" s="35">
        <v>5</v>
      </c>
      <c r="F220" s="36">
        <v>5</v>
      </c>
      <c r="G220" s="36">
        <v>4</v>
      </c>
      <c r="H220" s="36">
        <v>5</v>
      </c>
      <c r="I220" s="36">
        <v>0</v>
      </c>
      <c r="J220" s="36">
        <v>0</v>
      </c>
      <c r="K220" s="36">
        <v>0</v>
      </c>
      <c r="L220" s="36">
        <v>0</v>
      </c>
      <c r="M220" s="36">
        <v>0</v>
      </c>
      <c r="N220" s="36">
        <v>0</v>
      </c>
      <c r="O220" s="36">
        <v>22</v>
      </c>
      <c r="P220" s="36">
        <v>0</v>
      </c>
      <c r="Q220" s="164">
        <v>0</v>
      </c>
      <c r="R220" s="167">
        <f>VLOOKUP(A220,'Forplejning 2008'!A:C,3,FALSE)</f>
        <v>69426.350000000006</v>
      </c>
      <c r="S220" s="167">
        <f t="shared" si="15"/>
        <v>19</v>
      </c>
      <c r="T220">
        <f t="shared" si="16"/>
        <v>22</v>
      </c>
      <c r="U220">
        <f t="shared" si="17"/>
        <v>41</v>
      </c>
      <c r="V220">
        <f t="shared" si="18"/>
        <v>0</v>
      </c>
      <c r="W220">
        <f t="shared" si="19"/>
        <v>0</v>
      </c>
    </row>
    <row r="221" spans="1:23">
      <c r="A221" s="23">
        <v>37214</v>
      </c>
      <c r="B221" s="174" t="s">
        <v>4855</v>
      </c>
      <c r="C221" s="23" t="s">
        <v>2249</v>
      </c>
      <c r="D221" s="23" t="s">
        <v>3166</v>
      </c>
      <c r="E221" s="35">
        <v>5</v>
      </c>
      <c r="F221" s="36">
        <v>5</v>
      </c>
      <c r="G221" s="36">
        <v>4</v>
      </c>
      <c r="H221" s="36">
        <v>5</v>
      </c>
      <c r="I221" s="36">
        <v>0</v>
      </c>
      <c r="J221" s="36">
        <v>0</v>
      </c>
      <c r="K221" s="36">
        <v>0</v>
      </c>
      <c r="L221" s="36">
        <v>0</v>
      </c>
      <c r="M221" s="36">
        <v>0</v>
      </c>
      <c r="N221" s="36">
        <v>0</v>
      </c>
      <c r="O221" s="36">
        <v>33</v>
      </c>
      <c r="P221" s="36">
        <v>0</v>
      </c>
      <c r="Q221" s="164">
        <v>0</v>
      </c>
      <c r="R221" s="167">
        <f>VLOOKUP(A221,'Forplejning 2008'!A:C,3,FALSE)</f>
        <v>79596.75</v>
      </c>
      <c r="S221" s="167">
        <f t="shared" si="15"/>
        <v>19</v>
      </c>
      <c r="T221">
        <f t="shared" si="16"/>
        <v>33</v>
      </c>
      <c r="U221">
        <f t="shared" si="17"/>
        <v>52</v>
      </c>
      <c r="V221">
        <f t="shared" si="18"/>
        <v>0</v>
      </c>
      <c r="W221">
        <f t="shared" si="19"/>
        <v>0</v>
      </c>
    </row>
    <row r="222" spans="1:23">
      <c r="A222" s="23">
        <v>37215</v>
      </c>
      <c r="B222" s="174">
        <v>0</v>
      </c>
      <c r="C222" s="23" t="s">
        <v>2249</v>
      </c>
      <c r="D222" s="23" t="s">
        <v>2130</v>
      </c>
      <c r="E222" s="35">
        <v>0</v>
      </c>
      <c r="F222" s="36">
        <v>0</v>
      </c>
      <c r="G222" s="36">
        <v>0</v>
      </c>
      <c r="H222" s="36">
        <v>0</v>
      </c>
      <c r="I222" s="36">
        <v>0</v>
      </c>
      <c r="J222" s="36">
        <v>0</v>
      </c>
      <c r="K222" s="36">
        <v>0</v>
      </c>
      <c r="L222" s="36">
        <v>0</v>
      </c>
      <c r="M222" s="36">
        <v>0</v>
      </c>
      <c r="N222" s="36">
        <v>0</v>
      </c>
      <c r="O222" s="36">
        <v>36</v>
      </c>
      <c r="P222" s="36">
        <v>0</v>
      </c>
      <c r="Q222" s="164">
        <v>0</v>
      </c>
      <c r="R222" s="167">
        <f>VLOOKUP(A222,'Forplejning 2008'!A:C,3,FALSE)</f>
        <v>96267.47</v>
      </c>
      <c r="S222" s="167">
        <f t="shared" si="15"/>
        <v>0</v>
      </c>
      <c r="T222">
        <f t="shared" si="16"/>
        <v>36</v>
      </c>
      <c r="U222">
        <f t="shared" si="17"/>
        <v>36</v>
      </c>
      <c r="V222">
        <f t="shared" si="18"/>
        <v>0</v>
      </c>
      <c r="W222">
        <f t="shared" si="19"/>
        <v>0</v>
      </c>
    </row>
    <row r="223" spans="1:23">
      <c r="A223" s="23">
        <v>37218</v>
      </c>
      <c r="B223" s="174" t="s">
        <v>4855</v>
      </c>
      <c r="C223" s="23" t="s">
        <v>2249</v>
      </c>
      <c r="D223" s="23" t="s">
        <v>3166</v>
      </c>
      <c r="E223" s="35">
        <v>5</v>
      </c>
      <c r="F223" s="36">
        <v>5</v>
      </c>
      <c r="G223" s="36">
        <v>5</v>
      </c>
      <c r="H223" s="36">
        <v>5</v>
      </c>
      <c r="I223" s="36">
        <v>0</v>
      </c>
      <c r="J223" s="36">
        <v>0</v>
      </c>
      <c r="K223" s="36">
        <v>0</v>
      </c>
      <c r="L223" s="36">
        <v>0</v>
      </c>
      <c r="M223" s="36">
        <v>0</v>
      </c>
      <c r="N223" s="36">
        <v>0</v>
      </c>
      <c r="O223" s="36">
        <v>36</v>
      </c>
      <c r="P223" s="36">
        <v>0</v>
      </c>
      <c r="Q223" s="164">
        <v>0</v>
      </c>
      <c r="R223" s="167">
        <f>VLOOKUP(A223,'Forplejning 2008'!A:C,3,FALSE)</f>
        <v>98510.720000000001</v>
      </c>
      <c r="S223" s="167">
        <f t="shared" si="15"/>
        <v>20</v>
      </c>
      <c r="T223">
        <f t="shared" si="16"/>
        <v>36</v>
      </c>
      <c r="U223">
        <f t="shared" si="17"/>
        <v>56</v>
      </c>
      <c r="V223">
        <f t="shared" si="18"/>
        <v>0</v>
      </c>
      <c r="W223">
        <f t="shared" si="19"/>
        <v>0</v>
      </c>
    </row>
    <row r="224" spans="1:23">
      <c r="A224" s="23">
        <v>37219</v>
      </c>
      <c r="B224" s="174">
        <v>0</v>
      </c>
      <c r="C224" s="23" t="s">
        <v>2249</v>
      </c>
      <c r="D224" s="23" t="s">
        <v>4287</v>
      </c>
      <c r="E224" s="35">
        <v>5</v>
      </c>
      <c r="F224" s="36">
        <v>0</v>
      </c>
      <c r="G224" s="36">
        <v>4</v>
      </c>
      <c r="H224" s="36">
        <v>5</v>
      </c>
      <c r="I224" s="36">
        <v>0</v>
      </c>
      <c r="J224" s="36">
        <v>0</v>
      </c>
      <c r="K224" s="36">
        <v>0</v>
      </c>
      <c r="L224" s="36">
        <v>0</v>
      </c>
      <c r="M224" s="36">
        <v>0</v>
      </c>
      <c r="N224" s="36">
        <v>0</v>
      </c>
      <c r="O224" s="36">
        <v>44</v>
      </c>
      <c r="P224" s="36">
        <v>0</v>
      </c>
      <c r="Q224" s="164">
        <v>0</v>
      </c>
      <c r="R224" s="167">
        <f>VLOOKUP(A224,'Forplejning 2008'!A:C,3,FALSE)</f>
        <v>79471.009999999995</v>
      </c>
      <c r="S224" s="167">
        <f t="shared" si="15"/>
        <v>14</v>
      </c>
      <c r="T224">
        <f t="shared" si="16"/>
        <v>44</v>
      </c>
      <c r="U224">
        <f t="shared" si="17"/>
        <v>58</v>
      </c>
      <c r="V224">
        <f t="shared" si="18"/>
        <v>0</v>
      </c>
      <c r="W224">
        <f t="shared" si="19"/>
        <v>0</v>
      </c>
    </row>
    <row r="225" spans="1:23">
      <c r="A225" s="23">
        <v>37220</v>
      </c>
      <c r="B225" s="174" t="s">
        <v>4855</v>
      </c>
      <c r="C225" s="23" t="s">
        <v>2249</v>
      </c>
      <c r="D225" s="23" t="s">
        <v>2027</v>
      </c>
      <c r="E225" s="35">
        <v>5</v>
      </c>
      <c r="F225" s="36">
        <v>5</v>
      </c>
      <c r="G225" s="36">
        <v>5</v>
      </c>
      <c r="H225" s="36">
        <v>5</v>
      </c>
      <c r="I225" s="36">
        <v>0</v>
      </c>
      <c r="J225" s="36">
        <v>0</v>
      </c>
      <c r="K225" s="36">
        <v>0</v>
      </c>
      <c r="L225" s="36">
        <v>0</v>
      </c>
      <c r="M225" s="36">
        <v>0</v>
      </c>
      <c r="N225" s="36">
        <v>0</v>
      </c>
      <c r="O225" s="36">
        <v>36</v>
      </c>
      <c r="P225" s="36">
        <v>0</v>
      </c>
      <c r="Q225" s="164">
        <v>0</v>
      </c>
      <c r="R225" s="167">
        <f>VLOOKUP(A225,'Forplejning 2008'!A:C,3,FALSE)</f>
        <v>118815.93</v>
      </c>
      <c r="S225" s="167">
        <f t="shared" si="15"/>
        <v>20</v>
      </c>
      <c r="T225">
        <f t="shared" si="16"/>
        <v>36</v>
      </c>
      <c r="U225">
        <f t="shared" si="17"/>
        <v>56</v>
      </c>
      <c r="V225">
        <f t="shared" si="18"/>
        <v>0</v>
      </c>
      <c r="W225">
        <f t="shared" si="19"/>
        <v>0</v>
      </c>
    </row>
    <row r="226" spans="1:23">
      <c r="A226" s="23">
        <v>37221</v>
      </c>
      <c r="B226" s="174">
        <v>0</v>
      </c>
      <c r="C226" s="23" t="s">
        <v>2249</v>
      </c>
      <c r="D226" s="23" t="s">
        <v>4287</v>
      </c>
      <c r="E226" s="35">
        <v>5</v>
      </c>
      <c r="F226" s="36">
        <v>4</v>
      </c>
      <c r="G226" s="36">
        <v>4</v>
      </c>
      <c r="H226" s="36">
        <v>4</v>
      </c>
      <c r="I226" s="36">
        <v>0</v>
      </c>
      <c r="J226" s="36">
        <v>0</v>
      </c>
      <c r="K226" s="36">
        <v>0</v>
      </c>
      <c r="L226" s="36">
        <v>0</v>
      </c>
      <c r="M226" s="36">
        <v>0</v>
      </c>
      <c r="N226" s="36">
        <v>0</v>
      </c>
      <c r="O226" s="36">
        <v>41</v>
      </c>
      <c r="P226" s="36">
        <v>0</v>
      </c>
      <c r="Q226" s="164">
        <v>0</v>
      </c>
      <c r="R226" s="167">
        <f>VLOOKUP(A226,'Forplejning 2008'!A:C,3,FALSE)</f>
        <v>102168.4</v>
      </c>
      <c r="S226" s="167">
        <f t="shared" si="15"/>
        <v>17</v>
      </c>
      <c r="T226">
        <f t="shared" si="16"/>
        <v>41</v>
      </c>
      <c r="U226">
        <f t="shared" si="17"/>
        <v>58</v>
      </c>
      <c r="V226">
        <f t="shared" si="18"/>
        <v>0</v>
      </c>
      <c r="W226">
        <f t="shared" si="19"/>
        <v>0</v>
      </c>
    </row>
    <row r="227" spans="1:23">
      <c r="A227" s="23">
        <v>37223</v>
      </c>
      <c r="B227" s="174" t="s">
        <v>4855</v>
      </c>
      <c r="C227" s="23" t="s">
        <v>2250</v>
      </c>
      <c r="D227" s="23" t="s">
        <v>4287</v>
      </c>
      <c r="E227" s="35">
        <v>5</v>
      </c>
      <c r="F227" s="36">
        <v>0</v>
      </c>
      <c r="G227" s="36">
        <v>5</v>
      </c>
      <c r="H227" s="36">
        <v>5</v>
      </c>
      <c r="I227" s="36">
        <v>0</v>
      </c>
      <c r="J227" s="36">
        <v>5</v>
      </c>
      <c r="K227" s="36">
        <v>0</v>
      </c>
      <c r="L227" s="36">
        <v>0</v>
      </c>
      <c r="M227" s="36">
        <v>5</v>
      </c>
      <c r="N227" s="36">
        <v>0</v>
      </c>
      <c r="O227" s="36">
        <v>28</v>
      </c>
      <c r="P227" s="36">
        <v>0</v>
      </c>
      <c r="Q227" s="164">
        <v>40</v>
      </c>
      <c r="R227" s="167">
        <f>VLOOKUP(A227,'Forplejning 2008'!A:C,3,FALSE)</f>
        <v>131944.18</v>
      </c>
      <c r="S227" s="167">
        <f t="shared" si="15"/>
        <v>15</v>
      </c>
      <c r="T227">
        <f t="shared" si="16"/>
        <v>73</v>
      </c>
      <c r="U227">
        <f t="shared" si="17"/>
        <v>88</v>
      </c>
      <c r="V227">
        <f t="shared" si="18"/>
        <v>5</v>
      </c>
      <c r="W227">
        <f t="shared" si="19"/>
        <v>0</v>
      </c>
    </row>
    <row r="228" spans="1:23">
      <c r="A228" s="23">
        <v>37225</v>
      </c>
      <c r="B228" s="174">
        <v>0</v>
      </c>
      <c r="C228" s="23" t="s">
        <v>2250</v>
      </c>
      <c r="D228" s="23" t="s">
        <v>3166</v>
      </c>
      <c r="E228" s="35">
        <v>5</v>
      </c>
      <c r="F228" s="36">
        <v>5</v>
      </c>
      <c r="G228" s="36">
        <v>4</v>
      </c>
      <c r="H228" s="36">
        <v>5</v>
      </c>
      <c r="I228" s="36">
        <v>0</v>
      </c>
      <c r="J228" s="36">
        <v>0</v>
      </c>
      <c r="K228" s="36">
        <v>0</v>
      </c>
      <c r="L228" s="36">
        <v>3</v>
      </c>
      <c r="M228" s="36">
        <v>5</v>
      </c>
      <c r="N228" s="36">
        <v>0</v>
      </c>
      <c r="O228" s="36">
        <v>60</v>
      </c>
      <c r="P228" s="36">
        <v>0</v>
      </c>
      <c r="Q228" s="164">
        <v>88</v>
      </c>
      <c r="R228" s="167">
        <f>VLOOKUP(A228,'Forplejning 2008'!A:C,3,FALSE)</f>
        <v>399509.46</v>
      </c>
      <c r="S228" s="167">
        <f t="shared" si="15"/>
        <v>19</v>
      </c>
      <c r="T228">
        <f t="shared" si="16"/>
        <v>153</v>
      </c>
      <c r="U228">
        <f t="shared" si="17"/>
        <v>172</v>
      </c>
      <c r="V228">
        <f t="shared" si="18"/>
        <v>0</v>
      </c>
      <c r="W228">
        <f t="shared" si="19"/>
        <v>3</v>
      </c>
    </row>
    <row r="229" spans="1:23">
      <c r="A229" s="23">
        <v>37226</v>
      </c>
      <c r="B229" s="174" t="s">
        <v>4855</v>
      </c>
      <c r="C229" s="23" t="s">
        <v>2249</v>
      </c>
      <c r="D229" s="23" t="s">
        <v>2130</v>
      </c>
      <c r="E229" s="35">
        <v>5</v>
      </c>
      <c r="F229" s="36">
        <v>5</v>
      </c>
      <c r="G229" s="36">
        <v>3</v>
      </c>
      <c r="H229" s="36">
        <v>5</v>
      </c>
      <c r="I229" s="36">
        <v>0</v>
      </c>
      <c r="J229" s="36">
        <v>0</v>
      </c>
      <c r="K229" s="36">
        <v>0</v>
      </c>
      <c r="L229" s="36">
        <v>0</v>
      </c>
      <c r="M229" s="36">
        <v>0</v>
      </c>
      <c r="N229" s="36">
        <v>0</v>
      </c>
      <c r="O229" s="36">
        <v>25</v>
      </c>
      <c r="P229" s="36">
        <v>0</v>
      </c>
      <c r="Q229" s="164">
        <v>0</v>
      </c>
      <c r="R229" s="167">
        <f>VLOOKUP(A229,'Forplejning 2008'!A:C,3,FALSE)</f>
        <v>78874.720000000001</v>
      </c>
      <c r="S229" s="167">
        <f t="shared" si="15"/>
        <v>18</v>
      </c>
      <c r="T229">
        <f t="shared" si="16"/>
        <v>25</v>
      </c>
      <c r="U229">
        <f t="shared" si="17"/>
        <v>43</v>
      </c>
      <c r="V229">
        <f t="shared" si="18"/>
        <v>0</v>
      </c>
      <c r="W229">
        <f t="shared" si="19"/>
        <v>0</v>
      </c>
    </row>
    <row r="230" spans="1:23">
      <c r="A230" s="23">
        <v>37227</v>
      </c>
      <c r="B230" s="174" t="s">
        <v>4855</v>
      </c>
      <c r="C230" s="23" t="s">
        <v>2249</v>
      </c>
      <c r="D230" s="23" t="s">
        <v>2130</v>
      </c>
      <c r="E230" s="35">
        <v>5</v>
      </c>
      <c r="F230" s="36">
        <v>5</v>
      </c>
      <c r="G230" s="36">
        <v>5</v>
      </c>
      <c r="H230" s="36">
        <v>5</v>
      </c>
      <c r="I230" s="36">
        <v>0</v>
      </c>
      <c r="J230" s="36">
        <v>0</v>
      </c>
      <c r="K230" s="36">
        <v>0</v>
      </c>
      <c r="L230" s="36">
        <v>0</v>
      </c>
      <c r="M230" s="36">
        <v>0</v>
      </c>
      <c r="N230" s="36">
        <v>0</v>
      </c>
      <c r="O230" s="36">
        <v>33</v>
      </c>
      <c r="P230" s="36">
        <v>0</v>
      </c>
      <c r="Q230" s="164">
        <v>0</v>
      </c>
      <c r="R230" s="167">
        <f>VLOOKUP(A230,'Forplejning 2008'!A:C,3,FALSE)</f>
        <v>80932.92</v>
      </c>
      <c r="S230" s="167">
        <f t="shared" si="15"/>
        <v>20</v>
      </c>
      <c r="T230">
        <f t="shared" si="16"/>
        <v>33</v>
      </c>
      <c r="U230">
        <f t="shared" si="17"/>
        <v>53</v>
      </c>
      <c r="V230">
        <f t="shared" si="18"/>
        <v>0</v>
      </c>
      <c r="W230">
        <f t="shared" si="19"/>
        <v>0</v>
      </c>
    </row>
    <row r="231" spans="1:23">
      <c r="A231" s="23">
        <v>37229</v>
      </c>
      <c r="B231" s="174" t="s">
        <v>4855</v>
      </c>
      <c r="C231" s="23" t="s">
        <v>2250</v>
      </c>
      <c r="D231" s="23" t="s">
        <v>4287</v>
      </c>
      <c r="E231" s="35">
        <v>5</v>
      </c>
      <c r="F231" s="36">
        <v>5</v>
      </c>
      <c r="G231" s="36">
        <v>5</v>
      </c>
      <c r="H231" s="36">
        <v>5</v>
      </c>
      <c r="I231" s="36">
        <v>0</v>
      </c>
      <c r="J231" s="36">
        <v>5</v>
      </c>
      <c r="K231" s="36">
        <v>0</v>
      </c>
      <c r="L231" s="36">
        <v>0</v>
      </c>
      <c r="M231" s="36">
        <v>5</v>
      </c>
      <c r="N231" s="36">
        <v>0</v>
      </c>
      <c r="O231" s="36">
        <v>32</v>
      </c>
      <c r="P231" s="36">
        <v>0</v>
      </c>
      <c r="Q231" s="164">
        <v>42</v>
      </c>
      <c r="R231" s="167">
        <f>VLOOKUP(A231,'Forplejning 2008'!A:C,3,FALSE)</f>
        <v>121366.35</v>
      </c>
      <c r="S231" s="167">
        <f t="shared" si="15"/>
        <v>20</v>
      </c>
      <c r="T231">
        <f t="shared" si="16"/>
        <v>79</v>
      </c>
      <c r="U231">
        <f t="shared" si="17"/>
        <v>99</v>
      </c>
      <c r="V231">
        <f t="shared" si="18"/>
        <v>5</v>
      </c>
      <c r="W231">
        <f t="shared" si="19"/>
        <v>0</v>
      </c>
    </row>
    <row r="232" spans="1:23">
      <c r="A232" s="23">
        <v>37231</v>
      </c>
      <c r="B232" s="174" t="s">
        <v>4855</v>
      </c>
      <c r="C232" s="23" t="s">
        <v>2249</v>
      </c>
      <c r="D232" s="23" t="s">
        <v>3166</v>
      </c>
      <c r="E232" s="35">
        <v>5</v>
      </c>
      <c r="F232" s="36">
        <v>0</v>
      </c>
      <c r="G232" s="36">
        <v>4</v>
      </c>
      <c r="H232" s="36">
        <v>5</v>
      </c>
      <c r="I232" s="36">
        <v>0</v>
      </c>
      <c r="J232" s="36">
        <v>0</v>
      </c>
      <c r="K232" s="36">
        <v>0</v>
      </c>
      <c r="L232" s="36">
        <v>0</v>
      </c>
      <c r="M232" s="36">
        <v>0</v>
      </c>
      <c r="N232" s="36">
        <v>0</v>
      </c>
      <c r="O232" s="36">
        <v>22</v>
      </c>
      <c r="P232" s="36">
        <v>0</v>
      </c>
      <c r="Q232" s="164">
        <v>0</v>
      </c>
      <c r="R232" s="167">
        <f>VLOOKUP(A232,'Forplejning 2008'!A:C,3,FALSE)</f>
        <v>63510.879999999997</v>
      </c>
      <c r="S232" s="167">
        <f t="shared" si="15"/>
        <v>14</v>
      </c>
      <c r="T232">
        <f t="shared" si="16"/>
        <v>22</v>
      </c>
      <c r="U232">
        <f t="shared" si="17"/>
        <v>36</v>
      </c>
      <c r="V232">
        <f t="shared" si="18"/>
        <v>0</v>
      </c>
      <c r="W232">
        <f t="shared" si="19"/>
        <v>0</v>
      </c>
    </row>
    <row r="233" spans="1:23">
      <c r="A233" s="23">
        <v>37233</v>
      </c>
      <c r="B233" s="174" t="s">
        <v>4855</v>
      </c>
      <c r="C233" s="23" t="s">
        <v>2249</v>
      </c>
      <c r="D233" s="23" t="s">
        <v>4617</v>
      </c>
      <c r="E233" s="35">
        <v>5</v>
      </c>
      <c r="F233" s="36">
        <v>5</v>
      </c>
      <c r="G233" s="36">
        <v>5</v>
      </c>
      <c r="H233" s="36">
        <v>5</v>
      </c>
      <c r="I233" s="36">
        <v>0</v>
      </c>
      <c r="J233" s="36">
        <v>0</v>
      </c>
      <c r="K233" s="36">
        <v>0</v>
      </c>
      <c r="L233" s="36">
        <v>0</v>
      </c>
      <c r="M233" s="36">
        <v>0</v>
      </c>
      <c r="N233" s="36">
        <v>0</v>
      </c>
      <c r="O233" s="36">
        <v>22</v>
      </c>
      <c r="P233" s="36">
        <v>0</v>
      </c>
      <c r="Q233" s="164">
        <v>0</v>
      </c>
      <c r="R233" s="167">
        <f>VLOOKUP(A233,'Forplejning 2008'!A:C,3,FALSE)</f>
        <v>61406.79</v>
      </c>
      <c r="S233" s="167">
        <f t="shared" si="15"/>
        <v>20</v>
      </c>
      <c r="T233">
        <f t="shared" si="16"/>
        <v>22</v>
      </c>
      <c r="U233">
        <f t="shared" si="17"/>
        <v>42</v>
      </c>
      <c r="V233">
        <f t="shared" si="18"/>
        <v>0</v>
      </c>
      <c r="W233">
        <f t="shared" si="19"/>
        <v>0</v>
      </c>
    </row>
    <row r="234" spans="1:23">
      <c r="A234" s="23">
        <v>37234</v>
      </c>
      <c r="B234" s="174" t="s">
        <v>4855</v>
      </c>
      <c r="C234" s="23" t="s">
        <v>2249</v>
      </c>
      <c r="D234" s="23" t="s">
        <v>3436</v>
      </c>
      <c r="E234" s="35">
        <v>5</v>
      </c>
      <c r="F234" s="36">
        <v>5</v>
      </c>
      <c r="G234" s="36">
        <v>3</v>
      </c>
      <c r="H234" s="36">
        <v>5</v>
      </c>
      <c r="I234" s="36">
        <v>0</v>
      </c>
      <c r="J234" s="36">
        <v>0</v>
      </c>
      <c r="K234" s="36">
        <v>0</v>
      </c>
      <c r="L234" s="36">
        <v>0</v>
      </c>
      <c r="M234" s="36">
        <v>0</v>
      </c>
      <c r="N234" s="36">
        <v>0</v>
      </c>
      <c r="O234" s="36">
        <v>48</v>
      </c>
      <c r="P234" s="36">
        <v>0</v>
      </c>
      <c r="Q234" s="164">
        <v>0</v>
      </c>
      <c r="R234" s="167">
        <f>VLOOKUP(A234,'Forplejning 2008'!A:C,3,FALSE)</f>
        <v>131293.41</v>
      </c>
      <c r="S234" s="167">
        <f t="shared" si="15"/>
        <v>18</v>
      </c>
      <c r="T234">
        <f t="shared" si="16"/>
        <v>48</v>
      </c>
      <c r="U234">
        <f t="shared" si="17"/>
        <v>66</v>
      </c>
      <c r="V234">
        <f t="shared" si="18"/>
        <v>0</v>
      </c>
      <c r="W234">
        <f t="shared" si="19"/>
        <v>0</v>
      </c>
    </row>
    <row r="235" spans="1:23">
      <c r="A235" s="23">
        <v>37235</v>
      </c>
      <c r="B235" s="174" t="s">
        <v>4855</v>
      </c>
      <c r="C235" s="23" t="s">
        <v>2250</v>
      </c>
      <c r="D235" s="23" t="s">
        <v>3436</v>
      </c>
      <c r="E235" s="35">
        <v>5</v>
      </c>
      <c r="F235" s="36">
        <v>5</v>
      </c>
      <c r="G235" s="36">
        <v>3</v>
      </c>
      <c r="H235" s="36">
        <v>5</v>
      </c>
      <c r="I235" s="36">
        <v>0</v>
      </c>
      <c r="J235" s="36">
        <v>5</v>
      </c>
      <c r="K235" s="36">
        <v>0</v>
      </c>
      <c r="L235" s="36">
        <v>0</v>
      </c>
      <c r="M235" s="36">
        <v>5</v>
      </c>
      <c r="N235" s="36">
        <v>0</v>
      </c>
      <c r="O235" s="36">
        <v>30</v>
      </c>
      <c r="P235" s="36">
        <v>0</v>
      </c>
      <c r="Q235" s="164">
        <v>48</v>
      </c>
      <c r="R235" s="167">
        <f>VLOOKUP(A235,'Forplejning 2008'!A:C,3,FALSE)</f>
        <v>133406.54999999999</v>
      </c>
      <c r="S235" s="167">
        <f t="shared" si="15"/>
        <v>18</v>
      </c>
      <c r="T235">
        <f t="shared" si="16"/>
        <v>83</v>
      </c>
      <c r="U235">
        <f t="shared" si="17"/>
        <v>101</v>
      </c>
      <c r="V235">
        <f t="shared" si="18"/>
        <v>5</v>
      </c>
      <c r="W235">
        <f t="shared" si="19"/>
        <v>0</v>
      </c>
    </row>
    <row r="236" spans="1:23">
      <c r="A236" s="23">
        <v>37236</v>
      </c>
      <c r="B236" s="174">
        <v>0</v>
      </c>
      <c r="C236" s="23" t="s">
        <v>2249</v>
      </c>
      <c r="D236" s="23" t="s">
        <v>2027</v>
      </c>
      <c r="E236" s="35">
        <v>5</v>
      </c>
      <c r="F236" s="36">
        <v>5</v>
      </c>
      <c r="G236" s="36">
        <v>5</v>
      </c>
      <c r="H236" s="36">
        <v>5</v>
      </c>
      <c r="I236" s="36">
        <v>0</v>
      </c>
      <c r="J236" s="36">
        <v>0</v>
      </c>
      <c r="K236" s="36">
        <v>0</v>
      </c>
      <c r="L236" s="36">
        <v>0</v>
      </c>
      <c r="M236" s="36">
        <v>0</v>
      </c>
      <c r="N236" s="36">
        <v>0</v>
      </c>
      <c r="O236" s="36">
        <v>74</v>
      </c>
      <c r="P236" s="36">
        <v>0</v>
      </c>
      <c r="Q236" s="164">
        <v>0</v>
      </c>
      <c r="R236" s="167">
        <f>VLOOKUP(A236,'Forplejning 2008'!A:C,3,FALSE)</f>
        <v>208231.36</v>
      </c>
      <c r="S236" s="167">
        <f t="shared" si="15"/>
        <v>20</v>
      </c>
      <c r="T236">
        <f t="shared" si="16"/>
        <v>74</v>
      </c>
      <c r="U236">
        <f t="shared" si="17"/>
        <v>94</v>
      </c>
      <c r="V236">
        <f t="shared" si="18"/>
        <v>0</v>
      </c>
      <c r="W236">
        <f t="shared" si="19"/>
        <v>0</v>
      </c>
    </row>
    <row r="237" spans="1:23">
      <c r="A237" s="23">
        <v>37237</v>
      </c>
      <c r="B237" s="174" t="s">
        <v>4855</v>
      </c>
      <c r="C237" s="23" t="s">
        <v>2249</v>
      </c>
      <c r="D237" s="23" t="s">
        <v>2939</v>
      </c>
      <c r="E237" s="35">
        <v>5</v>
      </c>
      <c r="F237" s="36">
        <v>5</v>
      </c>
      <c r="G237" s="36">
        <v>5</v>
      </c>
      <c r="H237" s="36">
        <v>5</v>
      </c>
      <c r="I237" s="36">
        <v>0</v>
      </c>
      <c r="J237" s="36">
        <v>0</v>
      </c>
      <c r="K237" s="36">
        <v>0</v>
      </c>
      <c r="L237" s="36">
        <v>0</v>
      </c>
      <c r="M237" s="36">
        <v>0</v>
      </c>
      <c r="N237" s="36">
        <v>0</v>
      </c>
      <c r="O237" s="36">
        <v>66</v>
      </c>
      <c r="P237" s="36">
        <v>0</v>
      </c>
      <c r="Q237" s="164">
        <v>0</v>
      </c>
      <c r="R237" s="167">
        <f>VLOOKUP(A237,'Forplejning 2008'!A:C,3,FALSE)</f>
        <v>168923.36</v>
      </c>
      <c r="S237" s="167">
        <f t="shared" si="15"/>
        <v>20</v>
      </c>
      <c r="T237">
        <f t="shared" si="16"/>
        <v>66</v>
      </c>
      <c r="U237">
        <f t="shared" si="17"/>
        <v>86</v>
      </c>
      <c r="V237">
        <f t="shared" si="18"/>
        <v>0</v>
      </c>
      <c r="W237">
        <f t="shared" si="19"/>
        <v>0</v>
      </c>
    </row>
    <row r="238" spans="1:23">
      <c r="A238" s="23">
        <v>37238</v>
      </c>
      <c r="B238" s="174" t="s">
        <v>4855</v>
      </c>
      <c r="C238" s="23" t="s">
        <v>2250</v>
      </c>
      <c r="D238" s="23" t="s">
        <v>4617</v>
      </c>
      <c r="E238" s="35">
        <v>5</v>
      </c>
      <c r="F238" s="36">
        <v>5</v>
      </c>
      <c r="G238" s="36">
        <v>3</v>
      </c>
      <c r="H238" s="36">
        <v>3</v>
      </c>
      <c r="I238" s="36">
        <v>0</v>
      </c>
      <c r="J238" s="36">
        <v>5</v>
      </c>
      <c r="K238" s="36">
        <v>0</v>
      </c>
      <c r="L238" s="36">
        <v>0</v>
      </c>
      <c r="M238" s="36">
        <v>5</v>
      </c>
      <c r="N238" s="36">
        <v>0</v>
      </c>
      <c r="O238" s="36">
        <v>32</v>
      </c>
      <c r="P238" s="36">
        <v>0</v>
      </c>
      <c r="Q238" s="164">
        <v>42</v>
      </c>
      <c r="R238" s="167">
        <f>VLOOKUP(A238,'Forplejning 2008'!A:C,3,FALSE)</f>
        <v>122798.42</v>
      </c>
      <c r="S238" s="167">
        <f t="shared" si="15"/>
        <v>16</v>
      </c>
      <c r="T238">
        <f t="shared" si="16"/>
        <v>79</v>
      </c>
      <c r="U238">
        <f t="shared" si="17"/>
        <v>95</v>
      </c>
      <c r="V238">
        <f t="shared" si="18"/>
        <v>5</v>
      </c>
      <c r="W238">
        <f t="shared" si="19"/>
        <v>0</v>
      </c>
    </row>
    <row r="239" spans="1:23">
      <c r="A239" s="23">
        <v>37240</v>
      </c>
      <c r="B239" s="174" t="s">
        <v>4855</v>
      </c>
      <c r="C239" s="23" t="s">
        <v>2249</v>
      </c>
      <c r="D239" s="23" t="s">
        <v>2939</v>
      </c>
      <c r="E239" s="35">
        <v>5</v>
      </c>
      <c r="F239" s="36">
        <v>5</v>
      </c>
      <c r="G239" s="36">
        <v>5</v>
      </c>
      <c r="H239" s="36">
        <v>5</v>
      </c>
      <c r="I239" s="36">
        <v>0</v>
      </c>
      <c r="J239" s="36">
        <v>0</v>
      </c>
      <c r="K239" s="36">
        <v>0</v>
      </c>
      <c r="L239" s="36">
        <v>0</v>
      </c>
      <c r="M239" s="36">
        <v>0</v>
      </c>
      <c r="N239" s="36">
        <v>0</v>
      </c>
      <c r="O239" s="36">
        <v>60</v>
      </c>
      <c r="P239" s="36">
        <v>0</v>
      </c>
      <c r="Q239" s="164">
        <v>0</v>
      </c>
      <c r="R239" s="167">
        <f>VLOOKUP(A239,'Forplejning 2008'!A:C,3,FALSE)</f>
        <v>168909.97</v>
      </c>
      <c r="S239" s="167">
        <f t="shared" si="15"/>
        <v>20</v>
      </c>
      <c r="T239">
        <f t="shared" si="16"/>
        <v>60</v>
      </c>
      <c r="U239">
        <f t="shared" si="17"/>
        <v>80</v>
      </c>
      <c r="V239">
        <f t="shared" si="18"/>
        <v>0</v>
      </c>
      <c r="W239">
        <f t="shared" si="19"/>
        <v>0</v>
      </c>
    </row>
    <row r="240" spans="1:23">
      <c r="A240" s="23">
        <v>37241</v>
      </c>
      <c r="B240" s="174" t="s">
        <v>4855</v>
      </c>
      <c r="C240" s="23" t="s">
        <v>2249</v>
      </c>
      <c r="D240" s="23" t="s">
        <v>2130</v>
      </c>
      <c r="E240" s="35">
        <v>5</v>
      </c>
      <c r="F240" s="36">
        <v>5</v>
      </c>
      <c r="G240" s="36">
        <v>4</v>
      </c>
      <c r="H240" s="36">
        <v>5</v>
      </c>
      <c r="I240" s="36">
        <v>0</v>
      </c>
      <c r="J240" s="36">
        <v>0</v>
      </c>
      <c r="K240" s="36">
        <v>0</v>
      </c>
      <c r="L240" s="36">
        <v>0</v>
      </c>
      <c r="M240" s="36">
        <v>0</v>
      </c>
      <c r="N240" s="36">
        <v>0</v>
      </c>
      <c r="O240" s="36">
        <v>45</v>
      </c>
      <c r="P240" s="36">
        <v>0</v>
      </c>
      <c r="Q240" s="164">
        <v>0</v>
      </c>
      <c r="R240" s="167">
        <f>VLOOKUP(A240,'Forplejning 2008'!A:C,3,FALSE)</f>
        <v>10543.5</v>
      </c>
      <c r="S240" s="167">
        <f t="shared" si="15"/>
        <v>19</v>
      </c>
      <c r="T240">
        <f t="shared" si="16"/>
        <v>45</v>
      </c>
      <c r="U240">
        <f t="shared" si="17"/>
        <v>64</v>
      </c>
      <c r="V240">
        <f t="shared" si="18"/>
        <v>0</v>
      </c>
      <c r="W240">
        <f t="shared" si="19"/>
        <v>0</v>
      </c>
    </row>
    <row r="241" spans="1:23">
      <c r="A241" s="23">
        <v>37242</v>
      </c>
      <c r="B241" s="174" t="s">
        <v>4855</v>
      </c>
      <c r="C241" s="23" t="s">
        <v>2249</v>
      </c>
      <c r="D241" s="23" t="s">
        <v>2130</v>
      </c>
      <c r="E241" s="35">
        <v>0</v>
      </c>
      <c r="F241" s="36">
        <v>5</v>
      </c>
      <c r="G241" s="36">
        <v>3</v>
      </c>
      <c r="H241" s="36">
        <v>5</v>
      </c>
      <c r="I241" s="36">
        <v>0</v>
      </c>
      <c r="J241" s="36">
        <v>0</v>
      </c>
      <c r="K241" s="36">
        <v>0</v>
      </c>
      <c r="L241" s="36">
        <v>0</v>
      </c>
      <c r="M241" s="36">
        <v>0</v>
      </c>
      <c r="N241" s="36">
        <v>0</v>
      </c>
      <c r="O241" s="36">
        <v>32</v>
      </c>
      <c r="P241" s="36">
        <v>0</v>
      </c>
      <c r="Q241" s="164">
        <v>0</v>
      </c>
      <c r="R241" s="167">
        <f>VLOOKUP(A241,'Forplejning 2008'!A:C,3,FALSE)</f>
        <v>73635.839999999997</v>
      </c>
      <c r="S241" s="167">
        <f t="shared" si="15"/>
        <v>13</v>
      </c>
      <c r="T241">
        <f t="shared" si="16"/>
        <v>32</v>
      </c>
      <c r="U241">
        <f t="shared" si="17"/>
        <v>45</v>
      </c>
      <c r="V241">
        <f t="shared" si="18"/>
        <v>0</v>
      </c>
      <c r="W241">
        <f t="shared" si="19"/>
        <v>0</v>
      </c>
    </row>
    <row r="242" spans="1:23">
      <c r="A242" s="23">
        <v>37245</v>
      </c>
      <c r="B242" s="174" t="s">
        <v>4855</v>
      </c>
      <c r="C242" s="23" t="s">
        <v>2250</v>
      </c>
      <c r="D242" s="23" t="s">
        <v>4287</v>
      </c>
      <c r="E242" s="35">
        <v>5</v>
      </c>
      <c r="F242" s="36">
        <v>5</v>
      </c>
      <c r="G242" s="36">
        <v>5</v>
      </c>
      <c r="H242" s="36">
        <v>5</v>
      </c>
      <c r="I242" s="36">
        <v>0</v>
      </c>
      <c r="J242" s="36">
        <v>5</v>
      </c>
      <c r="K242" s="36">
        <v>5</v>
      </c>
      <c r="L242" s="36">
        <v>1</v>
      </c>
      <c r="M242" s="36">
        <v>5</v>
      </c>
      <c r="N242" s="36">
        <v>0</v>
      </c>
      <c r="O242" s="36">
        <v>48</v>
      </c>
      <c r="P242" s="36">
        <v>0</v>
      </c>
      <c r="Q242" s="164">
        <v>108</v>
      </c>
      <c r="R242" s="167">
        <f>VLOOKUP(A242,'Forplejning 2008'!A:C,3,FALSE)</f>
        <v>259016.83</v>
      </c>
      <c r="S242" s="167">
        <f t="shared" si="15"/>
        <v>20</v>
      </c>
      <c r="T242">
        <f t="shared" si="16"/>
        <v>161</v>
      </c>
      <c r="U242">
        <f t="shared" si="17"/>
        <v>181</v>
      </c>
      <c r="V242">
        <f t="shared" si="18"/>
        <v>5</v>
      </c>
      <c r="W242">
        <f t="shared" si="19"/>
        <v>6</v>
      </c>
    </row>
    <row r="243" spans="1:23">
      <c r="A243" s="23">
        <v>37246</v>
      </c>
      <c r="B243" s="174" t="s">
        <v>4855</v>
      </c>
      <c r="C243" s="23" t="s">
        <v>2250</v>
      </c>
      <c r="D243" s="23" t="s">
        <v>2130</v>
      </c>
      <c r="E243" s="35">
        <v>5</v>
      </c>
      <c r="F243" s="36">
        <v>5</v>
      </c>
      <c r="G243" s="36">
        <v>5</v>
      </c>
      <c r="H243" s="36">
        <v>5</v>
      </c>
      <c r="I243" s="36">
        <v>0</v>
      </c>
      <c r="J243" s="36">
        <v>5</v>
      </c>
      <c r="K243" s="36">
        <v>0</v>
      </c>
      <c r="L243" s="36">
        <v>0</v>
      </c>
      <c r="M243" s="36">
        <v>5</v>
      </c>
      <c r="N243" s="36">
        <v>0</v>
      </c>
      <c r="O243" s="36">
        <v>34</v>
      </c>
      <c r="P243" s="36">
        <v>0</v>
      </c>
      <c r="Q243" s="164">
        <v>40</v>
      </c>
      <c r="R243" s="167">
        <f>VLOOKUP(A243,'Forplejning 2008'!A:C,3,FALSE)</f>
        <v>123508.67</v>
      </c>
      <c r="S243" s="167">
        <f t="shared" si="15"/>
        <v>20</v>
      </c>
      <c r="T243">
        <f t="shared" si="16"/>
        <v>79</v>
      </c>
      <c r="U243">
        <f t="shared" si="17"/>
        <v>99</v>
      </c>
      <c r="V243">
        <f t="shared" si="18"/>
        <v>5</v>
      </c>
      <c r="W243">
        <f t="shared" si="19"/>
        <v>0</v>
      </c>
    </row>
    <row r="244" spans="1:23">
      <c r="A244" s="23">
        <v>37249</v>
      </c>
      <c r="B244" s="174" t="s">
        <v>4855</v>
      </c>
      <c r="C244" s="23" t="s">
        <v>2249</v>
      </c>
      <c r="D244" s="23" t="s">
        <v>3583</v>
      </c>
      <c r="E244" s="35">
        <v>5</v>
      </c>
      <c r="F244" s="36">
        <v>5</v>
      </c>
      <c r="G244" s="36">
        <v>5</v>
      </c>
      <c r="H244" s="36">
        <v>5</v>
      </c>
      <c r="I244" s="36">
        <v>0</v>
      </c>
      <c r="J244" s="36">
        <v>0</v>
      </c>
      <c r="K244" s="36">
        <v>0</v>
      </c>
      <c r="L244" s="36">
        <v>0</v>
      </c>
      <c r="M244" s="36">
        <v>0</v>
      </c>
      <c r="N244" s="36">
        <v>0</v>
      </c>
      <c r="O244" s="36">
        <v>65</v>
      </c>
      <c r="P244" s="36">
        <v>0</v>
      </c>
      <c r="Q244" s="164">
        <v>0</v>
      </c>
      <c r="R244" s="167">
        <f>VLOOKUP(A244,'Forplejning 2008'!A:C,3,FALSE)</f>
        <v>154858.26</v>
      </c>
      <c r="S244" s="167">
        <f t="shared" si="15"/>
        <v>20</v>
      </c>
      <c r="T244">
        <f t="shared" si="16"/>
        <v>65</v>
      </c>
      <c r="U244">
        <f t="shared" si="17"/>
        <v>85</v>
      </c>
      <c r="V244">
        <f t="shared" si="18"/>
        <v>0</v>
      </c>
      <c r="W244">
        <f t="shared" si="19"/>
        <v>0</v>
      </c>
    </row>
    <row r="245" spans="1:23">
      <c r="A245" s="23">
        <v>37250</v>
      </c>
      <c r="B245" s="174" t="s">
        <v>4855</v>
      </c>
      <c r="C245" s="23" t="s">
        <v>2249</v>
      </c>
      <c r="D245" s="23" t="s">
        <v>2130</v>
      </c>
      <c r="E245" s="35">
        <v>5</v>
      </c>
      <c r="F245" s="36">
        <v>5</v>
      </c>
      <c r="G245" s="36">
        <v>5</v>
      </c>
      <c r="H245" s="36">
        <v>5</v>
      </c>
      <c r="I245" s="36">
        <v>0</v>
      </c>
      <c r="J245" s="36">
        <v>0</v>
      </c>
      <c r="K245" s="36">
        <v>0</v>
      </c>
      <c r="L245" s="36">
        <v>0</v>
      </c>
      <c r="M245" s="36">
        <v>0</v>
      </c>
      <c r="N245" s="36">
        <v>0</v>
      </c>
      <c r="O245" s="36">
        <v>44</v>
      </c>
      <c r="P245" s="36">
        <v>0</v>
      </c>
      <c r="Q245" s="164">
        <v>0</v>
      </c>
      <c r="R245" s="167">
        <f>VLOOKUP(A245,'Forplejning 2008'!A:C,3,FALSE)</f>
        <v>190834.79</v>
      </c>
      <c r="S245" s="167">
        <f t="shared" si="15"/>
        <v>20</v>
      </c>
      <c r="T245">
        <f t="shared" si="16"/>
        <v>44</v>
      </c>
      <c r="U245">
        <f t="shared" si="17"/>
        <v>64</v>
      </c>
      <c r="V245">
        <f t="shared" si="18"/>
        <v>0</v>
      </c>
      <c r="W245">
        <f t="shared" si="19"/>
        <v>0</v>
      </c>
    </row>
    <row r="246" spans="1:23">
      <c r="A246" s="23">
        <v>37252</v>
      </c>
      <c r="B246" s="174" t="s">
        <v>4855</v>
      </c>
      <c r="C246" s="23" t="s">
        <v>2249</v>
      </c>
      <c r="D246" s="23" t="s">
        <v>4617</v>
      </c>
      <c r="E246" s="35">
        <v>5</v>
      </c>
      <c r="F246" s="36">
        <v>5</v>
      </c>
      <c r="G246" s="36">
        <v>4</v>
      </c>
      <c r="H246" s="36">
        <v>5</v>
      </c>
      <c r="I246" s="36">
        <v>0</v>
      </c>
      <c r="J246" s="36">
        <v>0</v>
      </c>
      <c r="K246" s="36">
        <v>0</v>
      </c>
      <c r="L246" s="36">
        <v>0</v>
      </c>
      <c r="M246" s="36">
        <v>0</v>
      </c>
      <c r="N246" s="36">
        <v>0</v>
      </c>
      <c r="O246" s="36">
        <v>45</v>
      </c>
      <c r="P246" s="36">
        <v>0</v>
      </c>
      <c r="Q246" s="164">
        <v>0</v>
      </c>
      <c r="R246" s="167">
        <f>VLOOKUP(A246,'Forplejning 2008'!A:C,3,FALSE)</f>
        <v>139304.6</v>
      </c>
      <c r="S246" s="167">
        <f t="shared" si="15"/>
        <v>19</v>
      </c>
      <c r="T246">
        <f t="shared" si="16"/>
        <v>45</v>
      </c>
      <c r="U246">
        <f t="shared" si="17"/>
        <v>64</v>
      </c>
      <c r="V246">
        <f t="shared" si="18"/>
        <v>0</v>
      </c>
      <c r="W246">
        <f t="shared" si="19"/>
        <v>0</v>
      </c>
    </row>
    <row r="247" spans="1:23">
      <c r="A247" s="23">
        <v>37254</v>
      </c>
      <c r="B247" s="174" t="s">
        <v>4855</v>
      </c>
      <c r="C247" s="23" t="s">
        <v>2249</v>
      </c>
      <c r="D247" s="23" t="s">
        <v>2130</v>
      </c>
      <c r="E247" s="35">
        <v>5</v>
      </c>
      <c r="F247" s="36">
        <v>5</v>
      </c>
      <c r="G247" s="36">
        <v>5</v>
      </c>
      <c r="H247" s="36">
        <v>5</v>
      </c>
      <c r="I247" s="36">
        <v>0</v>
      </c>
      <c r="J247" s="36">
        <v>0</v>
      </c>
      <c r="K247" s="36">
        <v>0</v>
      </c>
      <c r="L247" s="36">
        <v>0</v>
      </c>
      <c r="M247" s="36">
        <v>0</v>
      </c>
      <c r="N247" s="36">
        <v>0</v>
      </c>
      <c r="O247" s="36">
        <v>44</v>
      </c>
      <c r="P247" s="36">
        <v>0</v>
      </c>
      <c r="Q247" s="164">
        <v>0</v>
      </c>
      <c r="R247" s="167">
        <f>VLOOKUP(A247,'Forplejning 2008'!A:C,3,FALSE)</f>
        <v>158144.43</v>
      </c>
      <c r="S247" s="167">
        <f t="shared" si="15"/>
        <v>20</v>
      </c>
      <c r="T247">
        <f t="shared" si="16"/>
        <v>44</v>
      </c>
      <c r="U247">
        <f t="shared" si="17"/>
        <v>64</v>
      </c>
      <c r="V247">
        <f t="shared" si="18"/>
        <v>0</v>
      </c>
      <c r="W247">
        <f t="shared" si="19"/>
        <v>0</v>
      </c>
    </row>
    <row r="248" spans="1:23">
      <c r="A248" s="23">
        <v>37255</v>
      </c>
      <c r="B248" s="174" t="s">
        <v>4855</v>
      </c>
      <c r="C248" s="23" t="s">
        <v>2249</v>
      </c>
      <c r="D248" s="23" t="s">
        <v>4287</v>
      </c>
      <c r="E248" s="35">
        <v>5</v>
      </c>
      <c r="F248" s="36">
        <v>5</v>
      </c>
      <c r="G248" s="36">
        <v>4</v>
      </c>
      <c r="H248" s="36">
        <v>5</v>
      </c>
      <c r="I248" s="36">
        <v>0</v>
      </c>
      <c r="J248" s="36">
        <v>0</v>
      </c>
      <c r="K248" s="36">
        <v>0</v>
      </c>
      <c r="L248" s="36">
        <v>0</v>
      </c>
      <c r="M248" s="36">
        <v>0</v>
      </c>
      <c r="N248" s="36">
        <v>0</v>
      </c>
      <c r="O248" s="36">
        <v>44</v>
      </c>
      <c r="P248" s="36">
        <v>0</v>
      </c>
      <c r="Q248" s="164">
        <v>0</v>
      </c>
      <c r="R248" s="167">
        <f>VLOOKUP(A248,'Forplejning 2008'!A:C,3,FALSE)</f>
        <v>100149.78</v>
      </c>
      <c r="S248" s="167">
        <f t="shared" si="15"/>
        <v>19</v>
      </c>
      <c r="T248">
        <f t="shared" si="16"/>
        <v>44</v>
      </c>
      <c r="U248">
        <f t="shared" si="17"/>
        <v>63</v>
      </c>
      <c r="V248">
        <f t="shared" si="18"/>
        <v>0</v>
      </c>
      <c r="W248">
        <f t="shared" si="19"/>
        <v>0</v>
      </c>
    </row>
    <row r="249" spans="1:23">
      <c r="A249" s="23">
        <v>37258</v>
      </c>
      <c r="B249" s="174" t="s">
        <v>4855</v>
      </c>
      <c r="C249" s="23" t="s">
        <v>2250</v>
      </c>
      <c r="D249" s="23" t="s">
        <v>4287</v>
      </c>
      <c r="E249" s="35">
        <v>5</v>
      </c>
      <c r="F249" s="36">
        <v>0</v>
      </c>
      <c r="G249" s="36">
        <v>5</v>
      </c>
      <c r="H249" s="36">
        <v>5</v>
      </c>
      <c r="I249" s="36">
        <v>5</v>
      </c>
      <c r="J249" s="36">
        <v>5</v>
      </c>
      <c r="K249" s="36">
        <v>0</v>
      </c>
      <c r="L249" s="36">
        <v>0</v>
      </c>
      <c r="M249" s="36">
        <v>5</v>
      </c>
      <c r="N249" s="36">
        <v>0</v>
      </c>
      <c r="O249" s="36">
        <v>44</v>
      </c>
      <c r="P249" s="36">
        <v>0</v>
      </c>
      <c r="Q249" s="164">
        <v>54</v>
      </c>
      <c r="R249" s="167">
        <f>VLOOKUP(A249,'Forplejning 2008'!A:C,3,FALSE)</f>
        <v>257404.42</v>
      </c>
      <c r="S249" s="167">
        <f t="shared" si="15"/>
        <v>20</v>
      </c>
      <c r="T249">
        <f t="shared" si="16"/>
        <v>103</v>
      </c>
      <c r="U249">
        <f t="shared" si="17"/>
        <v>123</v>
      </c>
      <c r="V249">
        <f t="shared" si="18"/>
        <v>5</v>
      </c>
      <c r="W249">
        <f t="shared" si="19"/>
        <v>0</v>
      </c>
    </row>
    <row r="250" spans="1:23">
      <c r="A250" s="23">
        <v>37259</v>
      </c>
      <c r="B250" s="174" t="s">
        <v>4855</v>
      </c>
      <c r="C250" s="23" t="s">
        <v>2249</v>
      </c>
      <c r="D250" s="23" t="s">
        <v>4617</v>
      </c>
      <c r="E250" s="35">
        <v>5</v>
      </c>
      <c r="F250" s="36">
        <v>5</v>
      </c>
      <c r="G250" s="36">
        <v>5</v>
      </c>
      <c r="H250" s="36">
        <v>5</v>
      </c>
      <c r="I250" s="36">
        <v>0</v>
      </c>
      <c r="J250" s="36">
        <v>0</v>
      </c>
      <c r="K250" s="36">
        <v>0</v>
      </c>
      <c r="L250" s="36">
        <v>0</v>
      </c>
      <c r="M250" s="36">
        <v>0</v>
      </c>
      <c r="N250" s="36">
        <v>0</v>
      </c>
      <c r="O250" s="36">
        <v>32</v>
      </c>
      <c r="P250" s="36">
        <v>0</v>
      </c>
      <c r="Q250" s="164">
        <v>0</v>
      </c>
      <c r="R250" s="167">
        <f>VLOOKUP(A250,'Forplejning 2008'!A:C,3,FALSE)</f>
        <v>91223.71</v>
      </c>
      <c r="S250" s="167">
        <f t="shared" si="15"/>
        <v>20</v>
      </c>
      <c r="T250">
        <f t="shared" si="16"/>
        <v>32</v>
      </c>
      <c r="U250">
        <f t="shared" si="17"/>
        <v>52</v>
      </c>
      <c r="V250">
        <f t="shared" si="18"/>
        <v>0</v>
      </c>
      <c r="W250">
        <f t="shared" si="19"/>
        <v>0</v>
      </c>
    </row>
    <row r="251" spans="1:23">
      <c r="A251" s="23">
        <v>37260</v>
      </c>
      <c r="B251" s="174" t="s">
        <v>4855</v>
      </c>
      <c r="C251" s="23" t="s">
        <v>2249</v>
      </c>
      <c r="D251" s="23" t="s">
        <v>3436</v>
      </c>
      <c r="E251" s="35">
        <v>5</v>
      </c>
      <c r="F251" s="36">
        <v>5</v>
      </c>
      <c r="G251" s="36">
        <v>5</v>
      </c>
      <c r="H251" s="36">
        <v>5</v>
      </c>
      <c r="I251" s="36">
        <v>0</v>
      </c>
      <c r="J251" s="36">
        <v>0</v>
      </c>
      <c r="K251" s="36">
        <v>0</v>
      </c>
      <c r="L251" s="36">
        <v>0</v>
      </c>
      <c r="M251" s="36">
        <v>0</v>
      </c>
      <c r="N251" s="36">
        <v>0</v>
      </c>
      <c r="O251" s="36">
        <v>30</v>
      </c>
      <c r="P251" s="36">
        <v>0</v>
      </c>
      <c r="Q251" s="164">
        <v>0</v>
      </c>
      <c r="R251" s="167">
        <f>VLOOKUP(A251,'Forplejning 2008'!A:C,3,FALSE)</f>
        <v>65678.28</v>
      </c>
      <c r="S251" s="167">
        <f t="shared" si="15"/>
        <v>20</v>
      </c>
      <c r="T251">
        <f t="shared" si="16"/>
        <v>30</v>
      </c>
      <c r="U251">
        <f t="shared" si="17"/>
        <v>50</v>
      </c>
      <c r="V251">
        <f t="shared" si="18"/>
        <v>0</v>
      </c>
      <c r="W251">
        <f t="shared" si="19"/>
        <v>0</v>
      </c>
    </row>
    <row r="252" spans="1:23">
      <c r="A252" s="23">
        <v>37261</v>
      </c>
      <c r="B252" s="174" t="s">
        <v>4855</v>
      </c>
      <c r="C252" s="23" t="s">
        <v>2249</v>
      </c>
      <c r="D252" s="23" t="s">
        <v>4287</v>
      </c>
      <c r="E252" s="35">
        <v>0</v>
      </c>
      <c r="F252" s="36">
        <v>5</v>
      </c>
      <c r="G252" s="36">
        <v>5</v>
      </c>
      <c r="H252" s="36">
        <v>5</v>
      </c>
      <c r="I252" s="36">
        <v>0</v>
      </c>
      <c r="J252" s="36">
        <v>0</v>
      </c>
      <c r="K252" s="36">
        <v>0</v>
      </c>
      <c r="L252" s="36">
        <v>0</v>
      </c>
      <c r="M252" s="36">
        <v>0</v>
      </c>
      <c r="N252" s="36">
        <v>0</v>
      </c>
      <c r="O252" s="36">
        <v>33</v>
      </c>
      <c r="P252" s="36">
        <v>0</v>
      </c>
      <c r="Q252" s="164">
        <v>0</v>
      </c>
      <c r="R252" s="167">
        <f>VLOOKUP(A252,'Forplejning 2008'!A:C,3,FALSE)</f>
        <v>99681.89</v>
      </c>
      <c r="S252" s="167">
        <f t="shared" si="15"/>
        <v>15</v>
      </c>
      <c r="T252">
        <f t="shared" si="16"/>
        <v>33</v>
      </c>
      <c r="U252">
        <f t="shared" si="17"/>
        <v>48</v>
      </c>
      <c r="V252">
        <f t="shared" si="18"/>
        <v>0</v>
      </c>
      <c r="W252">
        <f t="shared" si="19"/>
        <v>0</v>
      </c>
    </row>
    <row r="253" spans="1:23">
      <c r="A253" s="23">
        <v>37262</v>
      </c>
      <c r="B253" s="174" t="s">
        <v>4855</v>
      </c>
      <c r="C253" s="23" t="s">
        <v>2250</v>
      </c>
      <c r="D253" s="23" t="s">
        <v>2130</v>
      </c>
      <c r="E253" s="35">
        <v>5</v>
      </c>
      <c r="F253" s="36">
        <v>5</v>
      </c>
      <c r="G253" s="36">
        <v>5</v>
      </c>
      <c r="H253" s="36">
        <v>5</v>
      </c>
      <c r="I253" s="36">
        <v>0</v>
      </c>
      <c r="J253" s="36">
        <v>5</v>
      </c>
      <c r="K253" s="36">
        <v>5</v>
      </c>
      <c r="L253" s="36">
        <v>0</v>
      </c>
      <c r="M253" s="36">
        <v>5</v>
      </c>
      <c r="N253" s="36">
        <v>0</v>
      </c>
      <c r="O253" s="36">
        <v>33</v>
      </c>
      <c r="P253" s="36">
        <v>0</v>
      </c>
      <c r="Q253" s="164">
        <v>42</v>
      </c>
      <c r="R253" s="167">
        <f>VLOOKUP(A253,'Forplejning 2008'!A:C,3,FALSE)</f>
        <v>119896.21</v>
      </c>
      <c r="S253" s="167">
        <f t="shared" si="15"/>
        <v>20</v>
      </c>
      <c r="T253">
        <f t="shared" si="16"/>
        <v>80</v>
      </c>
      <c r="U253">
        <f t="shared" si="17"/>
        <v>100</v>
      </c>
      <c r="V253">
        <f t="shared" si="18"/>
        <v>5</v>
      </c>
      <c r="W253">
        <f t="shared" si="19"/>
        <v>5</v>
      </c>
    </row>
    <row r="254" spans="1:23">
      <c r="A254" s="23">
        <v>37263</v>
      </c>
      <c r="B254" s="174" t="s">
        <v>4855</v>
      </c>
      <c r="C254" s="23" t="s">
        <v>2250</v>
      </c>
      <c r="D254" s="23" t="s">
        <v>2130</v>
      </c>
      <c r="E254" s="35">
        <v>5</v>
      </c>
      <c r="F254" s="36">
        <v>5</v>
      </c>
      <c r="G254" s="36">
        <v>3</v>
      </c>
      <c r="H254" s="36">
        <v>5</v>
      </c>
      <c r="I254" s="36">
        <v>0</v>
      </c>
      <c r="J254" s="36">
        <v>5</v>
      </c>
      <c r="K254" s="36">
        <v>0</v>
      </c>
      <c r="L254" s="36">
        <v>0</v>
      </c>
      <c r="M254" s="36">
        <v>5</v>
      </c>
      <c r="N254" s="36">
        <v>0</v>
      </c>
      <c r="O254" s="36">
        <v>42</v>
      </c>
      <c r="P254" s="36">
        <v>0</v>
      </c>
      <c r="Q254" s="164">
        <v>60</v>
      </c>
      <c r="R254" s="167">
        <f>VLOOKUP(A254,'Forplejning 2008'!A:C,3,FALSE)</f>
        <v>149778.62</v>
      </c>
      <c r="S254" s="167">
        <f t="shared" si="15"/>
        <v>18</v>
      </c>
      <c r="T254">
        <f t="shared" si="16"/>
        <v>107</v>
      </c>
      <c r="U254">
        <f t="shared" si="17"/>
        <v>125</v>
      </c>
      <c r="V254">
        <f t="shared" si="18"/>
        <v>5</v>
      </c>
      <c r="W254">
        <f t="shared" si="19"/>
        <v>0</v>
      </c>
    </row>
    <row r="255" spans="1:23">
      <c r="A255" s="23">
        <v>37264</v>
      </c>
      <c r="B255" s="174" t="s">
        <v>4855</v>
      </c>
      <c r="C255" s="23" t="s">
        <v>2250</v>
      </c>
      <c r="D255" s="23" t="s">
        <v>2939</v>
      </c>
      <c r="E255" s="35">
        <v>5</v>
      </c>
      <c r="F255" s="36">
        <v>5</v>
      </c>
      <c r="G255" s="36">
        <v>4</v>
      </c>
      <c r="H255" s="36">
        <v>5</v>
      </c>
      <c r="I255" s="36">
        <v>0</v>
      </c>
      <c r="J255" s="36">
        <v>5</v>
      </c>
      <c r="K255" s="36">
        <v>0</v>
      </c>
      <c r="L255" s="36">
        <v>2</v>
      </c>
      <c r="M255" s="36">
        <v>0</v>
      </c>
      <c r="N255" s="36">
        <v>0</v>
      </c>
      <c r="O255" s="36">
        <v>48</v>
      </c>
      <c r="P255" s="36">
        <v>0</v>
      </c>
      <c r="Q255" s="164">
        <v>60</v>
      </c>
      <c r="R255" s="167">
        <f>VLOOKUP(A255,'Forplejning 2008'!A:C,3,FALSE)</f>
        <v>199006.44</v>
      </c>
      <c r="S255" s="167">
        <f t="shared" si="15"/>
        <v>19</v>
      </c>
      <c r="T255">
        <f t="shared" si="16"/>
        <v>108</v>
      </c>
      <c r="U255">
        <f t="shared" si="17"/>
        <v>127</v>
      </c>
      <c r="V255">
        <f t="shared" si="18"/>
        <v>5</v>
      </c>
      <c r="W255">
        <f t="shared" si="19"/>
        <v>2</v>
      </c>
    </row>
    <row r="256" spans="1:23">
      <c r="A256" s="23">
        <v>37265</v>
      </c>
      <c r="B256" s="174" t="s">
        <v>4855</v>
      </c>
      <c r="C256" s="23" t="s">
        <v>2249</v>
      </c>
      <c r="D256" s="23" t="s">
        <v>3583</v>
      </c>
      <c r="E256" s="35">
        <v>5</v>
      </c>
      <c r="F256" s="36">
        <v>5</v>
      </c>
      <c r="G256" s="36">
        <v>4</v>
      </c>
      <c r="H256" s="36">
        <v>5</v>
      </c>
      <c r="I256" s="36">
        <v>0</v>
      </c>
      <c r="J256" s="36">
        <v>0</v>
      </c>
      <c r="K256" s="36">
        <v>0</v>
      </c>
      <c r="L256" s="36">
        <v>0</v>
      </c>
      <c r="M256" s="36">
        <v>0</v>
      </c>
      <c r="N256" s="36">
        <v>0</v>
      </c>
      <c r="O256" s="36">
        <v>53</v>
      </c>
      <c r="P256" s="36">
        <v>0</v>
      </c>
      <c r="Q256" s="164">
        <v>0</v>
      </c>
      <c r="R256" s="167">
        <f>VLOOKUP(A256,'Forplejning 2008'!A:C,3,FALSE)</f>
        <v>132262.78</v>
      </c>
      <c r="S256" s="167">
        <f t="shared" si="15"/>
        <v>19</v>
      </c>
      <c r="T256">
        <f t="shared" si="16"/>
        <v>53</v>
      </c>
      <c r="U256">
        <f t="shared" si="17"/>
        <v>72</v>
      </c>
      <c r="V256">
        <f t="shared" si="18"/>
        <v>0</v>
      </c>
      <c r="W256">
        <f t="shared" si="19"/>
        <v>0</v>
      </c>
    </row>
    <row r="257" spans="1:23">
      <c r="A257" s="23">
        <v>37267</v>
      </c>
      <c r="B257" s="174" t="s">
        <v>4855</v>
      </c>
      <c r="C257" s="23" t="s">
        <v>2249</v>
      </c>
      <c r="D257" s="23" t="s">
        <v>2939</v>
      </c>
      <c r="E257" s="35">
        <v>5</v>
      </c>
      <c r="F257" s="36">
        <v>5</v>
      </c>
      <c r="G257" s="36">
        <v>5</v>
      </c>
      <c r="H257" s="36">
        <v>5</v>
      </c>
      <c r="I257" s="36">
        <v>0</v>
      </c>
      <c r="J257" s="36">
        <v>0</v>
      </c>
      <c r="K257" s="36">
        <v>0</v>
      </c>
      <c r="L257" s="36">
        <v>0</v>
      </c>
      <c r="M257" s="36">
        <v>0</v>
      </c>
      <c r="N257" s="36">
        <v>0</v>
      </c>
      <c r="O257" s="36">
        <v>80</v>
      </c>
      <c r="P257" s="36">
        <v>0</v>
      </c>
      <c r="Q257" s="164">
        <v>0</v>
      </c>
      <c r="R257" s="167">
        <f>VLOOKUP(A257,'Forplejning 2008'!A:C,3,FALSE)</f>
        <v>291494.33</v>
      </c>
      <c r="S257" s="167">
        <f t="shared" si="15"/>
        <v>20</v>
      </c>
      <c r="T257">
        <f t="shared" si="16"/>
        <v>80</v>
      </c>
      <c r="U257">
        <f t="shared" si="17"/>
        <v>100</v>
      </c>
      <c r="V257">
        <f t="shared" si="18"/>
        <v>0</v>
      </c>
      <c r="W257">
        <f t="shared" si="19"/>
        <v>0</v>
      </c>
    </row>
    <row r="258" spans="1:23">
      <c r="A258" s="23">
        <v>37268</v>
      </c>
      <c r="B258" s="174" t="s">
        <v>4855</v>
      </c>
      <c r="C258" s="23" t="s">
        <v>2249</v>
      </c>
      <c r="D258" s="23" t="s">
        <v>3166</v>
      </c>
      <c r="E258" s="35">
        <v>5</v>
      </c>
      <c r="F258" s="36">
        <v>0</v>
      </c>
      <c r="G258" s="36">
        <v>5</v>
      </c>
      <c r="H258" s="36">
        <v>0</v>
      </c>
      <c r="I258" s="36">
        <v>0</v>
      </c>
      <c r="J258" s="36">
        <v>0</v>
      </c>
      <c r="K258" s="36">
        <v>0</v>
      </c>
      <c r="L258" s="36">
        <v>0</v>
      </c>
      <c r="M258" s="36">
        <v>0</v>
      </c>
      <c r="N258" s="36">
        <v>0</v>
      </c>
      <c r="O258" s="36">
        <v>87</v>
      </c>
      <c r="P258" s="36">
        <v>0</v>
      </c>
      <c r="Q258" s="164">
        <v>0</v>
      </c>
      <c r="R258" s="167">
        <f>VLOOKUP(A258,'Forplejning 2008'!A:C,3,FALSE)</f>
        <v>415410.81</v>
      </c>
      <c r="S258" s="167">
        <f t="shared" si="15"/>
        <v>10</v>
      </c>
      <c r="T258">
        <f t="shared" si="16"/>
        <v>87</v>
      </c>
      <c r="U258">
        <f t="shared" si="17"/>
        <v>97</v>
      </c>
      <c r="V258">
        <f t="shared" si="18"/>
        <v>0</v>
      </c>
      <c r="W258">
        <f t="shared" si="19"/>
        <v>0</v>
      </c>
    </row>
    <row r="259" spans="1:23">
      <c r="A259" s="23">
        <v>37269</v>
      </c>
      <c r="B259" s="174" t="s">
        <v>4855</v>
      </c>
      <c r="C259" s="23" t="s">
        <v>2249</v>
      </c>
      <c r="D259" s="23" t="s">
        <v>2130</v>
      </c>
      <c r="E259" s="35">
        <v>5</v>
      </c>
      <c r="F259" s="36">
        <v>0</v>
      </c>
      <c r="G259" s="36">
        <v>4</v>
      </c>
      <c r="H259" s="36">
        <v>5</v>
      </c>
      <c r="I259" s="36">
        <v>0</v>
      </c>
      <c r="J259" s="36">
        <v>0</v>
      </c>
      <c r="K259" s="36">
        <v>0</v>
      </c>
      <c r="L259" s="36">
        <v>0</v>
      </c>
      <c r="M259" s="36">
        <v>0</v>
      </c>
      <c r="N259" s="36">
        <v>0</v>
      </c>
      <c r="O259" s="36">
        <v>48</v>
      </c>
      <c r="P259" s="36">
        <v>0</v>
      </c>
      <c r="Q259" s="164">
        <v>0</v>
      </c>
      <c r="R259" s="167">
        <f>VLOOKUP(A259,'Forplejning 2008'!A:C,3,FALSE)</f>
        <v>121634.78</v>
      </c>
      <c r="S259" s="167">
        <f t="shared" si="15"/>
        <v>14</v>
      </c>
      <c r="T259">
        <f t="shared" si="16"/>
        <v>48</v>
      </c>
      <c r="U259">
        <f t="shared" si="17"/>
        <v>62</v>
      </c>
      <c r="V259">
        <f t="shared" si="18"/>
        <v>0</v>
      </c>
      <c r="W259">
        <f t="shared" si="19"/>
        <v>0</v>
      </c>
    </row>
    <row r="260" spans="1:23">
      <c r="A260" s="23">
        <v>37271</v>
      </c>
      <c r="B260" s="174" t="s">
        <v>4855</v>
      </c>
      <c r="C260" s="23" t="s">
        <v>2249</v>
      </c>
      <c r="D260" s="23" t="s">
        <v>3166</v>
      </c>
      <c r="E260" s="35">
        <v>5</v>
      </c>
      <c r="F260" s="36">
        <v>5</v>
      </c>
      <c r="G260" s="36">
        <v>5</v>
      </c>
      <c r="H260" s="36">
        <v>5</v>
      </c>
      <c r="I260" s="36">
        <v>0</v>
      </c>
      <c r="J260" s="36">
        <v>0</v>
      </c>
      <c r="K260" s="36">
        <v>0</v>
      </c>
      <c r="L260" s="36">
        <v>0</v>
      </c>
      <c r="M260" s="36">
        <v>0</v>
      </c>
      <c r="N260" s="36">
        <v>0</v>
      </c>
      <c r="O260" s="36">
        <v>33</v>
      </c>
      <c r="P260" s="36">
        <v>0</v>
      </c>
      <c r="Q260" s="164">
        <v>0</v>
      </c>
      <c r="R260" s="167">
        <f>VLOOKUP(A260,'Forplejning 2008'!A:C,3,FALSE)</f>
        <v>100500.83</v>
      </c>
      <c r="S260" s="167">
        <f t="shared" si="15"/>
        <v>20</v>
      </c>
      <c r="T260">
        <f t="shared" si="16"/>
        <v>33</v>
      </c>
      <c r="U260">
        <f t="shared" si="17"/>
        <v>53</v>
      </c>
      <c r="V260">
        <f t="shared" si="18"/>
        <v>0</v>
      </c>
      <c r="W260">
        <f t="shared" si="19"/>
        <v>0</v>
      </c>
    </row>
    <row r="261" spans="1:23">
      <c r="A261" s="23">
        <v>37272</v>
      </c>
      <c r="B261" s="174" t="s">
        <v>4855</v>
      </c>
      <c r="C261" s="23" t="s">
        <v>2249</v>
      </c>
      <c r="D261" s="23" t="s">
        <v>3583</v>
      </c>
      <c r="E261" s="35">
        <v>5</v>
      </c>
      <c r="F261" s="36">
        <v>5</v>
      </c>
      <c r="G261" s="36">
        <v>5</v>
      </c>
      <c r="H261" s="36">
        <v>5</v>
      </c>
      <c r="I261" s="36">
        <v>0</v>
      </c>
      <c r="J261" s="36">
        <v>0</v>
      </c>
      <c r="K261" s="36">
        <v>0</v>
      </c>
      <c r="L261" s="36">
        <v>0</v>
      </c>
      <c r="M261" s="36">
        <v>0</v>
      </c>
      <c r="N261" s="36">
        <v>0</v>
      </c>
      <c r="O261" s="36">
        <v>46</v>
      </c>
      <c r="P261" s="36">
        <v>0</v>
      </c>
      <c r="Q261" s="164">
        <v>0</v>
      </c>
      <c r="R261" s="167">
        <f>VLOOKUP(A261,'Forplejning 2008'!A:C,3,FALSE)</f>
        <v>114036.59</v>
      </c>
      <c r="S261" s="167">
        <f t="shared" si="15"/>
        <v>20</v>
      </c>
      <c r="T261">
        <f t="shared" si="16"/>
        <v>46</v>
      </c>
      <c r="U261">
        <f t="shared" si="17"/>
        <v>66</v>
      </c>
      <c r="V261">
        <f t="shared" si="18"/>
        <v>0</v>
      </c>
      <c r="W261">
        <f t="shared" si="19"/>
        <v>0</v>
      </c>
    </row>
    <row r="262" spans="1:23">
      <c r="A262" s="23">
        <v>37273</v>
      </c>
      <c r="B262" s="174" t="s">
        <v>4855</v>
      </c>
      <c r="C262" s="23" t="s">
        <v>2250</v>
      </c>
      <c r="D262" s="23" t="s">
        <v>4617</v>
      </c>
      <c r="E262" s="35">
        <v>5</v>
      </c>
      <c r="F262" s="36">
        <v>5</v>
      </c>
      <c r="G262" s="36">
        <v>5</v>
      </c>
      <c r="H262" s="36">
        <v>5</v>
      </c>
      <c r="I262" s="36">
        <v>0</v>
      </c>
      <c r="J262" s="36">
        <v>5</v>
      </c>
      <c r="K262" s="36">
        <v>0</v>
      </c>
      <c r="L262" s="36">
        <v>0</v>
      </c>
      <c r="M262" s="36">
        <v>5</v>
      </c>
      <c r="N262" s="36">
        <v>0</v>
      </c>
      <c r="O262" s="36">
        <v>42</v>
      </c>
      <c r="P262" s="36">
        <v>0</v>
      </c>
      <c r="Q262" s="164">
        <v>44</v>
      </c>
      <c r="R262" s="167">
        <f>VLOOKUP(A262,'Forplejning 2008'!A:C,3,FALSE)</f>
        <v>126467.1</v>
      </c>
      <c r="S262" s="167">
        <f t="shared" ref="S262:S325" si="20">SUM(E262:I262)</f>
        <v>20</v>
      </c>
      <c r="T262">
        <f t="shared" ref="T262:T325" si="21">SUM(M262:Q262)</f>
        <v>91</v>
      </c>
      <c r="U262">
        <f t="shared" ref="U262:U325" si="22">S262+T262</f>
        <v>111</v>
      </c>
      <c r="V262">
        <f t="shared" ref="V262:V325" si="23">J262</f>
        <v>5</v>
      </c>
      <c r="W262">
        <f t="shared" ref="W262:W325" si="24">K262+L262</f>
        <v>0</v>
      </c>
    </row>
    <row r="263" spans="1:23">
      <c r="A263" s="23">
        <v>37277</v>
      </c>
      <c r="B263" s="174" t="s">
        <v>4855</v>
      </c>
      <c r="C263" s="23" t="s">
        <v>2249</v>
      </c>
      <c r="D263" s="23" t="s">
        <v>4287</v>
      </c>
      <c r="E263" s="35">
        <v>5</v>
      </c>
      <c r="F263" s="36">
        <v>5</v>
      </c>
      <c r="G263" s="36">
        <v>5</v>
      </c>
      <c r="H263" s="36">
        <v>5</v>
      </c>
      <c r="I263" s="36">
        <v>0</v>
      </c>
      <c r="J263" s="36">
        <v>0</v>
      </c>
      <c r="K263" s="36">
        <v>0</v>
      </c>
      <c r="L263" s="36">
        <v>0</v>
      </c>
      <c r="M263" s="36">
        <v>0</v>
      </c>
      <c r="N263" s="36">
        <v>0</v>
      </c>
      <c r="O263" s="36">
        <v>24</v>
      </c>
      <c r="P263" s="36">
        <v>0</v>
      </c>
      <c r="Q263" s="164">
        <v>0</v>
      </c>
      <c r="R263" s="167">
        <f>VLOOKUP(A263,'Forplejning 2008'!A:C,3,FALSE)</f>
        <v>123781.31</v>
      </c>
      <c r="S263" s="167">
        <f t="shared" si="20"/>
        <v>20</v>
      </c>
      <c r="T263">
        <f t="shared" si="21"/>
        <v>24</v>
      </c>
      <c r="U263">
        <f t="shared" si="22"/>
        <v>44</v>
      </c>
      <c r="V263">
        <f t="shared" si="23"/>
        <v>0</v>
      </c>
      <c r="W263">
        <f t="shared" si="24"/>
        <v>0</v>
      </c>
    </row>
    <row r="264" spans="1:23">
      <c r="A264" s="23">
        <v>37279</v>
      </c>
      <c r="B264" s="174" t="s">
        <v>4855</v>
      </c>
      <c r="C264" s="23" t="s">
        <v>2249</v>
      </c>
      <c r="D264" s="23" t="s">
        <v>3583</v>
      </c>
      <c r="E264" s="35">
        <v>5</v>
      </c>
      <c r="F264" s="36">
        <v>5</v>
      </c>
      <c r="G264" s="36">
        <v>5</v>
      </c>
      <c r="H264" s="36">
        <v>5</v>
      </c>
      <c r="I264" s="36">
        <v>0</v>
      </c>
      <c r="J264" s="36">
        <v>0</v>
      </c>
      <c r="K264" s="36">
        <v>0</v>
      </c>
      <c r="L264" s="36">
        <v>0</v>
      </c>
      <c r="M264" s="36">
        <v>0</v>
      </c>
      <c r="N264" s="36">
        <v>0</v>
      </c>
      <c r="O264" s="36">
        <v>54</v>
      </c>
      <c r="P264" s="36">
        <v>0</v>
      </c>
      <c r="Q264" s="164">
        <v>0</v>
      </c>
      <c r="R264" s="167">
        <f>VLOOKUP(A264,'Forplejning 2008'!A:C,3,FALSE)</f>
        <v>143316.59</v>
      </c>
      <c r="S264" s="167">
        <f t="shared" si="20"/>
        <v>20</v>
      </c>
      <c r="T264">
        <f t="shared" si="21"/>
        <v>54</v>
      </c>
      <c r="U264">
        <f t="shared" si="22"/>
        <v>74</v>
      </c>
      <c r="V264">
        <f t="shared" si="23"/>
        <v>0</v>
      </c>
      <c r="W264">
        <f t="shared" si="24"/>
        <v>0</v>
      </c>
    </row>
    <row r="265" spans="1:23">
      <c r="A265" s="23">
        <v>37280</v>
      </c>
      <c r="B265" s="174" t="s">
        <v>4855</v>
      </c>
      <c r="C265" s="23" t="s">
        <v>2249</v>
      </c>
      <c r="D265" s="23" t="s">
        <v>3583</v>
      </c>
      <c r="E265" s="35">
        <v>5</v>
      </c>
      <c r="F265" s="36">
        <v>5</v>
      </c>
      <c r="G265" s="36">
        <v>3</v>
      </c>
      <c r="H265" s="36">
        <v>5</v>
      </c>
      <c r="I265" s="36">
        <v>0</v>
      </c>
      <c r="J265" s="36">
        <v>0</v>
      </c>
      <c r="K265" s="36">
        <v>0</v>
      </c>
      <c r="L265" s="36">
        <v>0</v>
      </c>
      <c r="M265" s="36">
        <v>0</v>
      </c>
      <c r="N265" s="36">
        <v>0</v>
      </c>
      <c r="O265" s="36">
        <v>33</v>
      </c>
      <c r="P265" s="36">
        <v>0</v>
      </c>
      <c r="Q265" s="164">
        <v>0</v>
      </c>
      <c r="R265" s="167">
        <f>VLOOKUP(A265,'Forplejning 2008'!A:C,3,FALSE)</f>
        <v>50981.120000000003</v>
      </c>
      <c r="S265" s="167">
        <f t="shared" si="20"/>
        <v>18</v>
      </c>
      <c r="T265">
        <f t="shared" si="21"/>
        <v>33</v>
      </c>
      <c r="U265">
        <f t="shared" si="22"/>
        <v>51</v>
      </c>
      <c r="V265">
        <f t="shared" si="23"/>
        <v>0</v>
      </c>
      <c r="W265">
        <f t="shared" si="24"/>
        <v>0</v>
      </c>
    </row>
    <row r="266" spans="1:23">
      <c r="A266" s="23">
        <v>37282</v>
      </c>
      <c r="B266" s="174" t="s">
        <v>4855</v>
      </c>
      <c r="C266" s="23" t="s">
        <v>2249</v>
      </c>
      <c r="D266" s="23" t="s">
        <v>2130</v>
      </c>
      <c r="E266" s="35">
        <v>5</v>
      </c>
      <c r="F266" s="36">
        <v>5</v>
      </c>
      <c r="G266" s="36">
        <v>5</v>
      </c>
      <c r="H266" s="36">
        <v>5</v>
      </c>
      <c r="I266" s="36">
        <v>0</v>
      </c>
      <c r="J266" s="36">
        <v>0</v>
      </c>
      <c r="K266" s="36">
        <v>0</v>
      </c>
      <c r="L266" s="36">
        <v>0</v>
      </c>
      <c r="M266" s="36">
        <v>0</v>
      </c>
      <c r="N266" s="36">
        <v>0</v>
      </c>
      <c r="O266" s="36">
        <v>60</v>
      </c>
      <c r="P266" s="36">
        <v>0</v>
      </c>
      <c r="Q266" s="164">
        <v>0</v>
      </c>
      <c r="R266" s="167">
        <f>VLOOKUP(A266,'Forplejning 2008'!A:C,3,FALSE)</f>
        <v>200586.28</v>
      </c>
      <c r="S266" s="167">
        <f t="shared" si="20"/>
        <v>20</v>
      </c>
      <c r="T266">
        <f t="shared" si="21"/>
        <v>60</v>
      </c>
      <c r="U266">
        <f t="shared" si="22"/>
        <v>80</v>
      </c>
      <c r="V266">
        <f t="shared" si="23"/>
        <v>0</v>
      </c>
      <c r="W266">
        <f t="shared" si="24"/>
        <v>0</v>
      </c>
    </row>
    <row r="267" spans="1:23">
      <c r="A267" s="23">
        <v>37283</v>
      </c>
      <c r="B267" s="174" t="s">
        <v>4855</v>
      </c>
      <c r="C267" s="23" t="s">
        <v>2249</v>
      </c>
      <c r="D267" s="23" t="s">
        <v>2027</v>
      </c>
      <c r="E267" s="35">
        <v>5</v>
      </c>
      <c r="F267" s="36">
        <v>5</v>
      </c>
      <c r="G267" s="36">
        <v>4</v>
      </c>
      <c r="H267" s="36">
        <v>5</v>
      </c>
      <c r="I267" s="36">
        <v>0</v>
      </c>
      <c r="J267" s="36">
        <v>0</v>
      </c>
      <c r="K267" s="36">
        <v>0</v>
      </c>
      <c r="L267" s="36">
        <v>0</v>
      </c>
      <c r="M267" s="36">
        <v>0</v>
      </c>
      <c r="N267" s="36">
        <v>0</v>
      </c>
      <c r="O267" s="36">
        <v>48</v>
      </c>
      <c r="P267" s="36">
        <v>0</v>
      </c>
      <c r="Q267" s="164">
        <v>0</v>
      </c>
      <c r="R267" s="167">
        <f>VLOOKUP(A267,'Forplejning 2008'!A:C,3,FALSE)</f>
        <v>116524.93</v>
      </c>
      <c r="S267" s="167">
        <f t="shared" si="20"/>
        <v>19</v>
      </c>
      <c r="T267">
        <f t="shared" si="21"/>
        <v>48</v>
      </c>
      <c r="U267">
        <f t="shared" si="22"/>
        <v>67</v>
      </c>
      <c r="V267">
        <f t="shared" si="23"/>
        <v>0</v>
      </c>
      <c r="W267">
        <f t="shared" si="24"/>
        <v>0</v>
      </c>
    </row>
    <row r="268" spans="1:23">
      <c r="A268" s="23">
        <v>37286</v>
      </c>
      <c r="B268" s="174" t="s">
        <v>4855</v>
      </c>
      <c r="C268" s="23" t="s">
        <v>2249</v>
      </c>
      <c r="D268" s="23" t="s">
        <v>3583</v>
      </c>
      <c r="E268" s="35">
        <v>5</v>
      </c>
      <c r="F268" s="36">
        <v>5</v>
      </c>
      <c r="G268" s="36">
        <v>5</v>
      </c>
      <c r="H268" s="36">
        <v>5</v>
      </c>
      <c r="I268" s="36">
        <v>0</v>
      </c>
      <c r="J268" s="36">
        <v>0</v>
      </c>
      <c r="K268" s="36">
        <v>0</v>
      </c>
      <c r="L268" s="36">
        <v>0</v>
      </c>
      <c r="M268" s="36">
        <v>0</v>
      </c>
      <c r="N268" s="36">
        <v>0</v>
      </c>
      <c r="O268" s="36">
        <v>33</v>
      </c>
      <c r="P268" s="36">
        <v>0</v>
      </c>
      <c r="Q268" s="164">
        <v>0</v>
      </c>
      <c r="R268" s="167">
        <f>VLOOKUP(A268,'Forplejning 2008'!A:C,3,FALSE)</f>
        <v>120466.72</v>
      </c>
      <c r="S268" s="167">
        <f t="shared" si="20"/>
        <v>20</v>
      </c>
      <c r="T268">
        <f t="shared" si="21"/>
        <v>33</v>
      </c>
      <c r="U268">
        <f t="shared" si="22"/>
        <v>53</v>
      </c>
      <c r="V268">
        <f t="shared" si="23"/>
        <v>0</v>
      </c>
      <c r="W268">
        <f t="shared" si="24"/>
        <v>0</v>
      </c>
    </row>
    <row r="269" spans="1:23">
      <c r="A269" s="23">
        <v>37288</v>
      </c>
      <c r="B269" s="174" t="s">
        <v>4855</v>
      </c>
      <c r="C269" s="23" t="s">
        <v>2249</v>
      </c>
      <c r="D269" s="23" t="s">
        <v>4617</v>
      </c>
      <c r="E269" s="35">
        <v>5</v>
      </c>
      <c r="F269" s="36">
        <v>5</v>
      </c>
      <c r="G269" s="36">
        <v>5</v>
      </c>
      <c r="H269" s="36">
        <v>5</v>
      </c>
      <c r="I269" s="36">
        <v>0</v>
      </c>
      <c r="J269" s="36">
        <v>0</v>
      </c>
      <c r="K269" s="36">
        <v>0</v>
      </c>
      <c r="L269" s="36">
        <v>0</v>
      </c>
      <c r="M269" s="36">
        <v>0</v>
      </c>
      <c r="N269" s="36">
        <v>0</v>
      </c>
      <c r="O269" s="36">
        <v>70</v>
      </c>
      <c r="P269" s="36">
        <v>0</v>
      </c>
      <c r="Q269" s="164">
        <v>0</v>
      </c>
      <c r="R269" s="167">
        <f>VLOOKUP(A269,'Forplejning 2008'!A:C,3,FALSE)</f>
        <v>267845.55</v>
      </c>
      <c r="S269" s="167">
        <f t="shared" si="20"/>
        <v>20</v>
      </c>
      <c r="T269">
        <f t="shared" si="21"/>
        <v>70</v>
      </c>
      <c r="U269">
        <f t="shared" si="22"/>
        <v>90</v>
      </c>
      <c r="V269">
        <f t="shared" si="23"/>
        <v>0</v>
      </c>
      <c r="W269">
        <f t="shared" si="24"/>
        <v>0</v>
      </c>
    </row>
    <row r="270" spans="1:23">
      <c r="A270" s="23">
        <v>37290</v>
      </c>
      <c r="B270" s="174" t="s">
        <v>4855</v>
      </c>
      <c r="C270" s="23" t="s">
        <v>2250</v>
      </c>
      <c r="D270" s="23" t="s">
        <v>3583</v>
      </c>
      <c r="E270" s="35">
        <v>5</v>
      </c>
      <c r="F270" s="36">
        <v>5</v>
      </c>
      <c r="G270" s="36">
        <v>4</v>
      </c>
      <c r="H270" s="36">
        <v>5</v>
      </c>
      <c r="I270" s="36">
        <v>0</v>
      </c>
      <c r="J270" s="36">
        <v>0</v>
      </c>
      <c r="K270" s="36">
        <v>0</v>
      </c>
      <c r="L270" s="36">
        <v>0</v>
      </c>
      <c r="M270" s="36">
        <v>0</v>
      </c>
      <c r="N270" s="36">
        <v>0</v>
      </c>
      <c r="O270" s="36">
        <v>66</v>
      </c>
      <c r="P270" s="36">
        <v>0</v>
      </c>
      <c r="Q270" s="164">
        <v>0</v>
      </c>
      <c r="R270" s="167">
        <f>VLOOKUP(A270,'Forplejning 2008'!A:C,3,FALSE)</f>
        <v>163605.99</v>
      </c>
      <c r="S270" s="167">
        <f t="shared" si="20"/>
        <v>19</v>
      </c>
      <c r="T270">
        <f t="shared" si="21"/>
        <v>66</v>
      </c>
      <c r="U270">
        <f t="shared" si="22"/>
        <v>85</v>
      </c>
      <c r="V270">
        <f t="shared" si="23"/>
        <v>0</v>
      </c>
      <c r="W270">
        <f t="shared" si="24"/>
        <v>0</v>
      </c>
    </row>
    <row r="271" spans="1:23">
      <c r="A271" s="23">
        <v>37291</v>
      </c>
      <c r="B271" s="174" t="s">
        <v>4855</v>
      </c>
      <c r="C271" s="23" t="s">
        <v>2249</v>
      </c>
      <c r="D271" s="23" t="s">
        <v>3583</v>
      </c>
      <c r="E271" s="35">
        <v>5</v>
      </c>
      <c r="F271" s="36">
        <v>5</v>
      </c>
      <c r="G271" s="36">
        <v>4</v>
      </c>
      <c r="H271" s="36">
        <v>0</v>
      </c>
      <c r="I271" s="36">
        <v>0</v>
      </c>
      <c r="J271" s="36">
        <v>0</v>
      </c>
      <c r="K271" s="36">
        <v>0</v>
      </c>
      <c r="L271" s="36">
        <v>0</v>
      </c>
      <c r="M271" s="36">
        <v>0</v>
      </c>
      <c r="N271" s="36">
        <v>0</v>
      </c>
      <c r="O271" s="36">
        <v>72</v>
      </c>
      <c r="P271" s="36">
        <v>0</v>
      </c>
      <c r="Q271" s="164">
        <v>0</v>
      </c>
      <c r="R271" s="167">
        <f>VLOOKUP(A271,'Forplejning 2008'!A:C,3,FALSE)</f>
        <v>168339.79</v>
      </c>
      <c r="S271" s="167">
        <f t="shared" si="20"/>
        <v>14</v>
      </c>
      <c r="T271">
        <f t="shared" si="21"/>
        <v>72</v>
      </c>
      <c r="U271">
        <f t="shared" si="22"/>
        <v>86</v>
      </c>
      <c r="V271">
        <f t="shared" si="23"/>
        <v>0</v>
      </c>
      <c r="W271">
        <f t="shared" si="24"/>
        <v>0</v>
      </c>
    </row>
    <row r="272" spans="1:23">
      <c r="A272" s="23">
        <v>37292</v>
      </c>
      <c r="B272" s="174" t="s">
        <v>4855</v>
      </c>
      <c r="C272" s="23" t="s">
        <v>2249</v>
      </c>
      <c r="D272" s="23" t="s">
        <v>3583</v>
      </c>
      <c r="E272" s="35">
        <v>5</v>
      </c>
      <c r="F272" s="36">
        <v>5</v>
      </c>
      <c r="G272" s="36">
        <v>4</v>
      </c>
      <c r="H272" s="36">
        <v>5</v>
      </c>
      <c r="I272" s="36">
        <v>0</v>
      </c>
      <c r="J272" s="36">
        <v>0</v>
      </c>
      <c r="K272" s="36">
        <v>0</v>
      </c>
      <c r="L272" s="36">
        <v>0</v>
      </c>
      <c r="M272" s="36">
        <v>0</v>
      </c>
      <c r="N272" s="36">
        <v>0</v>
      </c>
      <c r="O272" s="36">
        <v>34</v>
      </c>
      <c r="P272" s="36">
        <v>0</v>
      </c>
      <c r="Q272" s="164">
        <v>0</v>
      </c>
      <c r="R272" s="167">
        <f>VLOOKUP(A272,'Forplejning 2008'!A:C,3,FALSE)</f>
        <v>92335.01</v>
      </c>
      <c r="S272" s="167">
        <f t="shared" si="20"/>
        <v>19</v>
      </c>
      <c r="T272">
        <f t="shared" si="21"/>
        <v>34</v>
      </c>
      <c r="U272">
        <f t="shared" si="22"/>
        <v>53</v>
      </c>
      <c r="V272">
        <f t="shared" si="23"/>
        <v>0</v>
      </c>
      <c r="W272">
        <f t="shared" si="24"/>
        <v>0</v>
      </c>
    </row>
    <row r="273" spans="1:23">
      <c r="A273" s="23">
        <v>37293</v>
      </c>
      <c r="B273" s="174" t="s">
        <v>4855</v>
      </c>
      <c r="C273" s="23" t="s">
        <v>2249</v>
      </c>
      <c r="D273" s="23" t="s">
        <v>3436</v>
      </c>
      <c r="E273" s="35">
        <v>5</v>
      </c>
      <c r="F273" s="36">
        <v>5</v>
      </c>
      <c r="G273" s="36">
        <v>5</v>
      </c>
      <c r="H273" s="36">
        <v>5</v>
      </c>
      <c r="I273" s="36">
        <v>0</v>
      </c>
      <c r="J273" s="36">
        <v>0</v>
      </c>
      <c r="K273" s="36">
        <v>0</v>
      </c>
      <c r="L273" s="36">
        <v>0</v>
      </c>
      <c r="M273" s="36">
        <v>0</v>
      </c>
      <c r="N273" s="36">
        <v>0</v>
      </c>
      <c r="O273" s="36">
        <v>33</v>
      </c>
      <c r="P273" s="36">
        <v>0</v>
      </c>
      <c r="Q273" s="164">
        <v>0</v>
      </c>
      <c r="R273" s="167">
        <f>VLOOKUP(A273,'Forplejning 2008'!A:C,3,FALSE)</f>
        <v>97778.76</v>
      </c>
      <c r="S273" s="167">
        <f t="shared" si="20"/>
        <v>20</v>
      </c>
      <c r="T273">
        <f t="shared" si="21"/>
        <v>33</v>
      </c>
      <c r="U273">
        <f t="shared" si="22"/>
        <v>53</v>
      </c>
      <c r="V273">
        <f t="shared" si="23"/>
        <v>0</v>
      </c>
      <c r="W273">
        <f t="shared" si="24"/>
        <v>0</v>
      </c>
    </row>
    <row r="274" spans="1:23">
      <c r="A274" s="23">
        <v>37294</v>
      </c>
      <c r="B274" s="174" t="s">
        <v>4855</v>
      </c>
      <c r="C274" s="23" t="s">
        <v>2249</v>
      </c>
      <c r="D274" s="23" t="s">
        <v>2130</v>
      </c>
      <c r="E274" s="35">
        <v>0</v>
      </c>
      <c r="F274" s="36">
        <v>5</v>
      </c>
      <c r="G274" s="36">
        <v>5</v>
      </c>
      <c r="H274" s="36">
        <v>5</v>
      </c>
      <c r="I274" s="36">
        <v>0</v>
      </c>
      <c r="J274" s="36">
        <v>0</v>
      </c>
      <c r="K274" s="36">
        <v>0</v>
      </c>
      <c r="L274" s="36">
        <v>0</v>
      </c>
      <c r="M274" s="36">
        <v>0</v>
      </c>
      <c r="N274" s="36">
        <v>0</v>
      </c>
      <c r="O274" s="36">
        <v>33</v>
      </c>
      <c r="P274" s="36">
        <v>0</v>
      </c>
      <c r="Q274" s="164">
        <v>0</v>
      </c>
      <c r="R274" s="167">
        <f>VLOOKUP(A274,'Forplejning 2008'!A:C,3,FALSE)</f>
        <v>92437.04</v>
      </c>
      <c r="S274" s="167">
        <f t="shared" si="20"/>
        <v>15</v>
      </c>
      <c r="T274">
        <f t="shared" si="21"/>
        <v>33</v>
      </c>
      <c r="U274">
        <f t="shared" si="22"/>
        <v>48</v>
      </c>
      <c r="V274">
        <f t="shared" si="23"/>
        <v>0</v>
      </c>
      <c r="W274">
        <f t="shared" si="24"/>
        <v>0</v>
      </c>
    </row>
    <row r="275" spans="1:23">
      <c r="A275" s="23">
        <v>37295</v>
      </c>
      <c r="B275" s="174" t="s">
        <v>4855</v>
      </c>
      <c r="C275" s="23" t="s">
        <v>2249</v>
      </c>
      <c r="D275" s="23" t="s">
        <v>3436</v>
      </c>
      <c r="E275" s="35">
        <v>5</v>
      </c>
      <c r="F275" s="36">
        <v>5</v>
      </c>
      <c r="G275" s="36">
        <v>5</v>
      </c>
      <c r="H275" s="36">
        <v>5</v>
      </c>
      <c r="I275" s="36">
        <v>0</v>
      </c>
      <c r="J275" s="36">
        <v>0</v>
      </c>
      <c r="K275" s="36">
        <v>0</v>
      </c>
      <c r="L275" s="36">
        <v>0</v>
      </c>
      <c r="M275" s="36">
        <v>0</v>
      </c>
      <c r="N275" s="36">
        <v>0</v>
      </c>
      <c r="O275" s="36">
        <v>35</v>
      </c>
      <c r="P275" s="36">
        <v>0</v>
      </c>
      <c r="Q275" s="164">
        <v>0</v>
      </c>
      <c r="R275" s="167">
        <f>VLOOKUP(A275,'Forplejning 2008'!A:C,3,FALSE)</f>
        <v>127618.68</v>
      </c>
      <c r="S275" s="167">
        <f t="shared" si="20"/>
        <v>20</v>
      </c>
      <c r="T275">
        <f t="shared" si="21"/>
        <v>35</v>
      </c>
      <c r="U275">
        <f t="shared" si="22"/>
        <v>55</v>
      </c>
      <c r="V275">
        <f t="shared" si="23"/>
        <v>0</v>
      </c>
      <c r="W275">
        <f t="shared" si="24"/>
        <v>0</v>
      </c>
    </row>
    <row r="276" spans="1:23">
      <c r="A276" s="23">
        <v>37296</v>
      </c>
      <c r="B276" s="174" t="s">
        <v>4855</v>
      </c>
      <c r="C276" s="23" t="s">
        <v>2249</v>
      </c>
      <c r="D276" s="23" t="s">
        <v>2027</v>
      </c>
      <c r="E276" s="35">
        <v>5</v>
      </c>
      <c r="F276" s="36">
        <v>5</v>
      </c>
      <c r="G276" s="36">
        <v>4</v>
      </c>
      <c r="H276" s="36">
        <v>5</v>
      </c>
      <c r="I276" s="36">
        <v>0</v>
      </c>
      <c r="J276" s="36">
        <v>0</v>
      </c>
      <c r="K276" s="36">
        <v>0</v>
      </c>
      <c r="L276" s="36">
        <v>0</v>
      </c>
      <c r="M276" s="36">
        <v>0</v>
      </c>
      <c r="N276" s="36">
        <v>0</v>
      </c>
      <c r="O276" s="36">
        <v>44</v>
      </c>
      <c r="P276" s="36">
        <v>0</v>
      </c>
      <c r="Q276" s="164">
        <v>0</v>
      </c>
      <c r="R276" s="167">
        <f>VLOOKUP(A276,'Forplejning 2008'!A:C,3,FALSE)</f>
        <v>107868.95</v>
      </c>
      <c r="S276" s="167">
        <f t="shared" si="20"/>
        <v>19</v>
      </c>
      <c r="T276">
        <f t="shared" si="21"/>
        <v>44</v>
      </c>
      <c r="U276">
        <f t="shared" si="22"/>
        <v>63</v>
      </c>
      <c r="V276">
        <f t="shared" si="23"/>
        <v>0</v>
      </c>
      <c r="W276">
        <f t="shared" si="24"/>
        <v>0</v>
      </c>
    </row>
    <row r="277" spans="1:23">
      <c r="A277" s="23">
        <v>37297</v>
      </c>
      <c r="B277" s="174" t="s">
        <v>4855</v>
      </c>
      <c r="C277" s="23" t="s">
        <v>2249</v>
      </c>
      <c r="D277" s="23" t="s">
        <v>2130</v>
      </c>
      <c r="E277" s="35">
        <v>5</v>
      </c>
      <c r="F277" s="36">
        <v>0</v>
      </c>
      <c r="G277" s="36">
        <v>5</v>
      </c>
      <c r="H277" s="36">
        <v>5</v>
      </c>
      <c r="I277" s="36">
        <v>0</v>
      </c>
      <c r="J277" s="36">
        <v>0</v>
      </c>
      <c r="K277" s="36">
        <v>0</v>
      </c>
      <c r="L277" s="36">
        <v>0</v>
      </c>
      <c r="M277" s="36">
        <v>0</v>
      </c>
      <c r="N277" s="36">
        <v>0</v>
      </c>
      <c r="O277" s="36">
        <v>44</v>
      </c>
      <c r="P277" s="36">
        <v>0</v>
      </c>
      <c r="Q277" s="164">
        <v>0</v>
      </c>
      <c r="R277" s="167">
        <f>VLOOKUP(A277,'Forplejning 2008'!A:C,3,FALSE)</f>
        <v>155066.78</v>
      </c>
      <c r="S277" s="167">
        <f t="shared" si="20"/>
        <v>15</v>
      </c>
      <c r="T277">
        <f t="shared" si="21"/>
        <v>44</v>
      </c>
      <c r="U277">
        <f t="shared" si="22"/>
        <v>59</v>
      </c>
      <c r="V277">
        <f t="shared" si="23"/>
        <v>0</v>
      </c>
      <c r="W277">
        <f t="shared" si="24"/>
        <v>0</v>
      </c>
    </row>
    <row r="278" spans="1:23">
      <c r="A278" s="23">
        <v>37298</v>
      </c>
      <c r="B278" s="174" t="s">
        <v>4855</v>
      </c>
      <c r="C278" s="23" t="s">
        <v>2249</v>
      </c>
      <c r="D278" s="23" t="s">
        <v>3166</v>
      </c>
      <c r="E278" s="35">
        <v>5</v>
      </c>
      <c r="F278" s="36">
        <v>5</v>
      </c>
      <c r="G278" s="36">
        <v>4</v>
      </c>
      <c r="H278" s="36">
        <v>5</v>
      </c>
      <c r="I278" s="36">
        <v>0</v>
      </c>
      <c r="J278" s="36">
        <v>0</v>
      </c>
      <c r="K278" s="36">
        <v>0</v>
      </c>
      <c r="L278" s="36">
        <v>0</v>
      </c>
      <c r="M278" s="36">
        <v>0</v>
      </c>
      <c r="N278" s="36">
        <v>0</v>
      </c>
      <c r="O278" s="36">
        <v>44</v>
      </c>
      <c r="P278" s="36">
        <v>0</v>
      </c>
      <c r="Q278" s="164">
        <v>0</v>
      </c>
      <c r="R278" s="167">
        <f>VLOOKUP(A278,'Forplejning 2008'!A:C,3,FALSE)</f>
        <v>131852.14000000001</v>
      </c>
      <c r="S278" s="167">
        <f t="shared" si="20"/>
        <v>19</v>
      </c>
      <c r="T278">
        <f t="shared" si="21"/>
        <v>44</v>
      </c>
      <c r="U278">
        <f t="shared" si="22"/>
        <v>63</v>
      </c>
      <c r="V278">
        <f t="shared" si="23"/>
        <v>0</v>
      </c>
      <c r="W278">
        <f t="shared" si="24"/>
        <v>0</v>
      </c>
    </row>
    <row r="279" spans="1:23">
      <c r="A279" s="23">
        <v>37302</v>
      </c>
      <c r="B279" s="174" t="s">
        <v>4855</v>
      </c>
      <c r="C279" s="23" t="s">
        <v>2249</v>
      </c>
      <c r="D279" s="23" t="s">
        <v>3583</v>
      </c>
      <c r="E279" s="35">
        <v>5</v>
      </c>
      <c r="F279" s="36">
        <v>5</v>
      </c>
      <c r="G279" s="36">
        <v>5</v>
      </c>
      <c r="H279" s="36">
        <v>5</v>
      </c>
      <c r="I279" s="36">
        <v>0</v>
      </c>
      <c r="J279" s="36">
        <v>0</v>
      </c>
      <c r="K279" s="36">
        <v>0</v>
      </c>
      <c r="L279" s="36">
        <v>0</v>
      </c>
      <c r="M279" s="36">
        <v>0</v>
      </c>
      <c r="N279" s="36">
        <v>0</v>
      </c>
      <c r="O279" s="36">
        <v>56</v>
      </c>
      <c r="P279" s="36">
        <v>0</v>
      </c>
      <c r="Q279" s="164">
        <v>0</v>
      </c>
      <c r="R279" s="167">
        <f>VLOOKUP(A279,'Forplejning 2008'!A:C,3,FALSE)</f>
        <v>148741.93</v>
      </c>
      <c r="S279" s="167">
        <f t="shared" si="20"/>
        <v>20</v>
      </c>
      <c r="T279">
        <f t="shared" si="21"/>
        <v>56</v>
      </c>
      <c r="U279">
        <f t="shared" si="22"/>
        <v>76</v>
      </c>
      <c r="V279">
        <f t="shared" si="23"/>
        <v>0</v>
      </c>
      <c r="W279">
        <f t="shared" si="24"/>
        <v>0</v>
      </c>
    </row>
    <row r="280" spans="1:23">
      <c r="A280" s="23">
        <v>37303</v>
      </c>
      <c r="B280" s="174" t="s">
        <v>4855</v>
      </c>
      <c r="C280" s="23" t="s">
        <v>2250</v>
      </c>
      <c r="D280" s="23" t="s">
        <v>3583</v>
      </c>
      <c r="E280" s="35">
        <v>5</v>
      </c>
      <c r="F280" s="36">
        <v>5</v>
      </c>
      <c r="G280" s="36">
        <v>5</v>
      </c>
      <c r="H280" s="36">
        <v>5</v>
      </c>
      <c r="I280" s="36">
        <v>0</v>
      </c>
      <c r="J280" s="36">
        <v>5</v>
      </c>
      <c r="K280" s="36">
        <v>5</v>
      </c>
      <c r="L280" s="36">
        <v>0</v>
      </c>
      <c r="M280" s="36">
        <v>5</v>
      </c>
      <c r="N280" s="36">
        <v>0</v>
      </c>
      <c r="O280" s="36">
        <v>12</v>
      </c>
      <c r="P280" s="36">
        <v>0</v>
      </c>
      <c r="Q280" s="164">
        <v>44</v>
      </c>
      <c r="R280" s="167">
        <f>VLOOKUP(A280,'Forplejning 2008'!A:C,3,FALSE)</f>
        <v>172848.45</v>
      </c>
      <c r="S280" s="167">
        <f t="shared" si="20"/>
        <v>20</v>
      </c>
      <c r="T280">
        <f t="shared" si="21"/>
        <v>61</v>
      </c>
      <c r="U280">
        <f t="shared" si="22"/>
        <v>81</v>
      </c>
      <c r="V280">
        <f t="shared" si="23"/>
        <v>5</v>
      </c>
      <c r="W280">
        <f t="shared" si="24"/>
        <v>5</v>
      </c>
    </row>
    <row r="281" spans="1:23">
      <c r="A281" s="23">
        <v>37306</v>
      </c>
      <c r="B281" s="174" t="s">
        <v>4855</v>
      </c>
      <c r="C281" s="23" t="s">
        <v>2250</v>
      </c>
      <c r="D281" s="23" t="s">
        <v>3166</v>
      </c>
      <c r="E281" s="35">
        <v>5</v>
      </c>
      <c r="F281" s="36">
        <v>5</v>
      </c>
      <c r="G281" s="36">
        <v>5</v>
      </c>
      <c r="H281" s="36">
        <v>5</v>
      </c>
      <c r="I281" s="36">
        <v>0</v>
      </c>
      <c r="J281" s="36">
        <v>5</v>
      </c>
      <c r="K281" s="36">
        <v>0</v>
      </c>
      <c r="L281" s="36">
        <v>1</v>
      </c>
      <c r="M281" s="36">
        <v>5</v>
      </c>
      <c r="N281" s="36">
        <v>0</v>
      </c>
      <c r="O281" s="36">
        <v>34</v>
      </c>
      <c r="P281" s="36">
        <v>0</v>
      </c>
      <c r="Q281" s="164">
        <v>63</v>
      </c>
      <c r="R281" s="167">
        <f>VLOOKUP(A281,'Forplejning 2008'!A:C,3,FALSE)</f>
        <v>173770.25</v>
      </c>
      <c r="S281" s="167">
        <f t="shared" si="20"/>
        <v>20</v>
      </c>
      <c r="T281">
        <f t="shared" si="21"/>
        <v>102</v>
      </c>
      <c r="U281">
        <f t="shared" si="22"/>
        <v>122</v>
      </c>
      <c r="V281">
        <f t="shared" si="23"/>
        <v>5</v>
      </c>
      <c r="W281">
        <f t="shared" si="24"/>
        <v>1</v>
      </c>
    </row>
    <row r="282" spans="1:23">
      <c r="A282" s="23">
        <v>37307</v>
      </c>
      <c r="B282" s="174" t="s">
        <v>4855</v>
      </c>
      <c r="C282" s="23" t="s">
        <v>2250</v>
      </c>
      <c r="D282" s="23" t="s">
        <v>3583</v>
      </c>
      <c r="E282" s="35">
        <v>5</v>
      </c>
      <c r="F282" s="36">
        <v>0</v>
      </c>
      <c r="G282" s="36">
        <v>5</v>
      </c>
      <c r="H282" s="36">
        <v>5</v>
      </c>
      <c r="I282" s="36">
        <v>0</v>
      </c>
      <c r="J282" s="36">
        <v>5</v>
      </c>
      <c r="K282" s="36">
        <v>0</v>
      </c>
      <c r="L282" s="36">
        <v>0</v>
      </c>
      <c r="M282" s="36">
        <v>5</v>
      </c>
      <c r="N282" s="36">
        <v>0</v>
      </c>
      <c r="O282" s="36">
        <v>36</v>
      </c>
      <c r="P282" s="36">
        <v>0</v>
      </c>
      <c r="Q282" s="164">
        <v>46</v>
      </c>
      <c r="R282" s="167">
        <f>VLOOKUP(A282,'Forplejning 2008'!A:C,3,FALSE)</f>
        <v>214217.4</v>
      </c>
      <c r="S282" s="167">
        <f t="shared" si="20"/>
        <v>15</v>
      </c>
      <c r="T282">
        <f t="shared" si="21"/>
        <v>87</v>
      </c>
      <c r="U282">
        <f t="shared" si="22"/>
        <v>102</v>
      </c>
      <c r="V282">
        <f t="shared" si="23"/>
        <v>5</v>
      </c>
      <c r="W282">
        <f t="shared" si="24"/>
        <v>0</v>
      </c>
    </row>
    <row r="283" spans="1:23">
      <c r="A283" s="23">
        <v>37308</v>
      </c>
      <c r="B283" s="174" t="s">
        <v>4855</v>
      </c>
      <c r="C283" s="23" t="s">
        <v>2251</v>
      </c>
      <c r="D283" s="23" t="s">
        <v>2130</v>
      </c>
      <c r="E283" s="35">
        <v>0</v>
      </c>
      <c r="F283" s="36">
        <v>0</v>
      </c>
      <c r="G283" s="36">
        <v>0</v>
      </c>
      <c r="H283" s="36">
        <v>0</v>
      </c>
      <c r="I283" s="36">
        <v>0</v>
      </c>
      <c r="J283" s="36">
        <v>5</v>
      </c>
      <c r="K283" s="36">
        <v>0</v>
      </c>
      <c r="L283" s="36">
        <v>0</v>
      </c>
      <c r="M283" s="36">
        <v>0</v>
      </c>
      <c r="N283" s="36">
        <v>0</v>
      </c>
      <c r="O283" s="36">
        <v>0</v>
      </c>
      <c r="P283" s="36">
        <v>0</v>
      </c>
      <c r="Q283" s="164">
        <v>60</v>
      </c>
      <c r="R283" s="167">
        <f>VLOOKUP(A283,'Forplejning 2008'!A:C,3,FALSE)</f>
        <v>38913.19</v>
      </c>
      <c r="S283" s="167">
        <f t="shared" si="20"/>
        <v>0</v>
      </c>
      <c r="T283">
        <f t="shared" si="21"/>
        <v>60</v>
      </c>
      <c r="U283">
        <f t="shared" si="22"/>
        <v>60</v>
      </c>
      <c r="V283">
        <f t="shared" si="23"/>
        <v>5</v>
      </c>
      <c r="W283">
        <f t="shared" si="24"/>
        <v>0</v>
      </c>
    </row>
    <row r="284" spans="1:23">
      <c r="A284" s="23">
        <v>37310</v>
      </c>
      <c r="B284" s="174" t="s">
        <v>4855</v>
      </c>
      <c r="C284" s="23" t="s">
        <v>2250</v>
      </c>
      <c r="D284" s="23" t="s">
        <v>2939</v>
      </c>
      <c r="E284" s="35">
        <v>5</v>
      </c>
      <c r="F284" s="36">
        <v>5</v>
      </c>
      <c r="G284" s="36">
        <v>4</v>
      </c>
      <c r="H284" s="36">
        <v>5</v>
      </c>
      <c r="I284" s="36">
        <v>0</v>
      </c>
      <c r="J284" s="36">
        <v>5</v>
      </c>
      <c r="K284" s="36">
        <v>0</v>
      </c>
      <c r="L284" s="36">
        <v>1</v>
      </c>
      <c r="M284" s="36">
        <v>5</v>
      </c>
      <c r="N284" s="36">
        <v>0</v>
      </c>
      <c r="O284" s="36">
        <v>72</v>
      </c>
      <c r="P284" s="36">
        <v>0</v>
      </c>
      <c r="Q284" s="164">
        <v>44</v>
      </c>
      <c r="R284" s="167">
        <f>VLOOKUP(A284,'Forplejning 2008'!A:C,3,FALSE)</f>
        <v>165984.91</v>
      </c>
      <c r="S284" s="167">
        <f t="shared" si="20"/>
        <v>19</v>
      </c>
      <c r="T284">
        <f t="shared" si="21"/>
        <v>121</v>
      </c>
      <c r="U284">
        <f t="shared" si="22"/>
        <v>140</v>
      </c>
      <c r="V284">
        <f t="shared" si="23"/>
        <v>5</v>
      </c>
      <c r="W284">
        <f t="shared" si="24"/>
        <v>1</v>
      </c>
    </row>
    <row r="285" spans="1:23">
      <c r="A285" s="23">
        <v>37312</v>
      </c>
      <c r="B285" s="174" t="s">
        <v>4855</v>
      </c>
      <c r="C285" s="23" t="s">
        <v>2251</v>
      </c>
      <c r="D285" s="23" t="s">
        <v>2130</v>
      </c>
      <c r="E285" s="35">
        <v>0</v>
      </c>
      <c r="F285" s="36">
        <v>0</v>
      </c>
      <c r="G285" s="36">
        <v>0</v>
      </c>
      <c r="H285" s="36">
        <v>0</v>
      </c>
      <c r="I285" s="36">
        <v>0</v>
      </c>
      <c r="J285" s="36">
        <v>5</v>
      </c>
      <c r="K285" s="36">
        <v>5</v>
      </c>
      <c r="L285" s="36">
        <v>0</v>
      </c>
      <c r="M285" s="36">
        <v>0</v>
      </c>
      <c r="N285" s="36">
        <v>0</v>
      </c>
      <c r="O285" s="36">
        <v>0</v>
      </c>
      <c r="P285" s="36">
        <v>12</v>
      </c>
      <c r="Q285" s="164">
        <v>44</v>
      </c>
      <c r="R285" s="167">
        <f>VLOOKUP(A285,'Forplejning 2008'!A:C,3,FALSE)</f>
        <v>67099</v>
      </c>
      <c r="S285" s="167">
        <f t="shared" si="20"/>
        <v>0</v>
      </c>
      <c r="T285">
        <f t="shared" si="21"/>
        <v>56</v>
      </c>
      <c r="U285">
        <f t="shared" si="22"/>
        <v>56</v>
      </c>
      <c r="V285">
        <f t="shared" si="23"/>
        <v>5</v>
      </c>
      <c r="W285">
        <f t="shared" si="24"/>
        <v>5</v>
      </c>
    </row>
    <row r="286" spans="1:23">
      <c r="A286" s="23">
        <v>37315</v>
      </c>
      <c r="B286" s="174" t="s">
        <v>4855</v>
      </c>
      <c r="C286" s="23" t="s">
        <v>2250</v>
      </c>
      <c r="D286" s="23" t="s">
        <v>3436</v>
      </c>
      <c r="E286" s="35">
        <v>5</v>
      </c>
      <c r="F286" s="36">
        <v>5</v>
      </c>
      <c r="G286" s="36">
        <v>3</v>
      </c>
      <c r="H286" s="36">
        <v>5</v>
      </c>
      <c r="I286" s="36">
        <v>0</v>
      </c>
      <c r="J286" s="36">
        <v>5</v>
      </c>
      <c r="K286" s="36">
        <v>0</v>
      </c>
      <c r="L286" s="36">
        <v>0</v>
      </c>
      <c r="M286" s="36">
        <v>5</v>
      </c>
      <c r="N286" s="36">
        <v>0</v>
      </c>
      <c r="O286" s="36">
        <v>36</v>
      </c>
      <c r="P286" s="36">
        <v>0</v>
      </c>
      <c r="Q286" s="164">
        <v>72</v>
      </c>
      <c r="R286" s="167">
        <f>VLOOKUP(A286,'Forplejning 2008'!A:C,3,FALSE)</f>
        <v>169592.94</v>
      </c>
      <c r="S286" s="167">
        <f t="shared" si="20"/>
        <v>18</v>
      </c>
      <c r="T286">
        <f t="shared" si="21"/>
        <v>113</v>
      </c>
      <c r="U286">
        <f t="shared" si="22"/>
        <v>131</v>
      </c>
      <c r="V286">
        <f t="shared" si="23"/>
        <v>5</v>
      </c>
      <c r="W286">
        <f t="shared" si="24"/>
        <v>0</v>
      </c>
    </row>
    <row r="287" spans="1:23">
      <c r="A287" s="23">
        <v>37316</v>
      </c>
      <c r="B287" s="174" t="s">
        <v>4855</v>
      </c>
      <c r="C287" s="23" t="s">
        <v>2250</v>
      </c>
      <c r="D287" s="23" t="s">
        <v>2130</v>
      </c>
      <c r="E287" s="35">
        <v>5</v>
      </c>
      <c r="F287" s="36">
        <v>5</v>
      </c>
      <c r="G287" s="36">
        <v>5</v>
      </c>
      <c r="H287" s="36">
        <v>5</v>
      </c>
      <c r="I287" s="36">
        <v>0</v>
      </c>
      <c r="J287" s="36">
        <v>5</v>
      </c>
      <c r="K287" s="36">
        <v>5</v>
      </c>
      <c r="L287" s="36">
        <v>1</v>
      </c>
      <c r="M287" s="36">
        <v>5</v>
      </c>
      <c r="N287" s="36">
        <v>0</v>
      </c>
      <c r="O287" s="36">
        <v>39</v>
      </c>
      <c r="P287" s="36">
        <v>0</v>
      </c>
      <c r="Q287" s="164">
        <v>44</v>
      </c>
      <c r="R287" s="167">
        <f>VLOOKUP(A287,'Forplejning 2008'!A:C,3,FALSE)</f>
        <v>139262.32</v>
      </c>
      <c r="S287" s="167">
        <f t="shared" si="20"/>
        <v>20</v>
      </c>
      <c r="T287">
        <f t="shared" si="21"/>
        <v>88</v>
      </c>
      <c r="U287">
        <f t="shared" si="22"/>
        <v>108</v>
      </c>
      <c r="V287">
        <f t="shared" si="23"/>
        <v>5</v>
      </c>
      <c r="W287">
        <f t="shared" si="24"/>
        <v>6</v>
      </c>
    </row>
    <row r="288" spans="1:23">
      <c r="A288" s="23">
        <v>37317</v>
      </c>
      <c r="B288" s="174" t="s">
        <v>4855</v>
      </c>
      <c r="C288" s="23" t="s">
        <v>2250</v>
      </c>
      <c r="D288" s="23" t="s">
        <v>3166</v>
      </c>
      <c r="E288" s="35">
        <v>5</v>
      </c>
      <c r="F288" s="36">
        <v>5</v>
      </c>
      <c r="G288" s="36">
        <v>4</v>
      </c>
      <c r="H288" s="36">
        <v>5</v>
      </c>
      <c r="I288" s="36">
        <v>0</v>
      </c>
      <c r="J288" s="36">
        <v>5</v>
      </c>
      <c r="K288" s="36">
        <v>0</v>
      </c>
      <c r="L288" s="36">
        <v>0</v>
      </c>
      <c r="M288" s="36">
        <v>5</v>
      </c>
      <c r="N288" s="36">
        <v>0</v>
      </c>
      <c r="O288" s="36">
        <v>26</v>
      </c>
      <c r="P288" s="36">
        <v>0</v>
      </c>
      <c r="Q288" s="164">
        <v>62</v>
      </c>
      <c r="R288" s="167">
        <f>VLOOKUP(A288,'Forplejning 2008'!A:C,3,FALSE)</f>
        <v>177203.55</v>
      </c>
      <c r="S288" s="167">
        <f t="shared" si="20"/>
        <v>19</v>
      </c>
      <c r="T288">
        <f t="shared" si="21"/>
        <v>93</v>
      </c>
      <c r="U288">
        <f t="shared" si="22"/>
        <v>112</v>
      </c>
      <c r="V288">
        <f t="shared" si="23"/>
        <v>5</v>
      </c>
      <c r="W288">
        <f t="shared" si="24"/>
        <v>0</v>
      </c>
    </row>
    <row r="289" spans="1:23">
      <c r="A289" s="23">
        <v>37318</v>
      </c>
      <c r="B289" s="174" t="s">
        <v>4855</v>
      </c>
      <c r="C289" s="23" t="s">
        <v>2250</v>
      </c>
      <c r="D289" s="23" t="s">
        <v>4287</v>
      </c>
      <c r="E289" s="35">
        <v>5</v>
      </c>
      <c r="F289" s="36">
        <v>5</v>
      </c>
      <c r="G289" s="36">
        <v>4</v>
      </c>
      <c r="H289" s="36">
        <v>5</v>
      </c>
      <c r="I289" s="36">
        <v>0</v>
      </c>
      <c r="J289" s="36">
        <v>5</v>
      </c>
      <c r="K289" s="36">
        <v>0</v>
      </c>
      <c r="L289" s="36">
        <v>0</v>
      </c>
      <c r="M289" s="36">
        <v>5</v>
      </c>
      <c r="N289" s="36">
        <v>0</v>
      </c>
      <c r="O289" s="36">
        <v>36</v>
      </c>
      <c r="P289" s="36">
        <v>0</v>
      </c>
      <c r="Q289" s="164">
        <v>66</v>
      </c>
      <c r="R289" s="167">
        <f>VLOOKUP(A289,'Forplejning 2008'!A:C,3,FALSE)</f>
        <v>196510.76</v>
      </c>
      <c r="S289" s="167">
        <f t="shared" si="20"/>
        <v>19</v>
      </c>
      <c r="T289">
        <f t="shared" si="21"/>
        <v>107</v>
      </c>
      <c r="U289">
        <f t="shared" si="22"/>
        <v>126</v>
      </c>
      <c r="V289">
        <f t="shared" si="23"/>
        <v>5</v>
      </c>
      <c r="W289">
        <f t="shared" si="24"/>
        <v>0</v>
      </c>
    </row>
    <row r="290" spans="1:23">
      <c r="A290" s="23">
        <v>37319</v>
      </c>
      <c r="B290" s="174" t="s">
        <v>4855</v>
      </c>
      <c r="C290" s="23" t="s">
        <v>2249</v>
      </c>
      <c r="D290" s="23" t="s">
        <v>2939</v>
      </c>
      <c r="E290" s="35">
        <v>5</v>
      </c>
      <c r="F290" s="36">
        <v>5</v>
      </c>
      <c r="G290" s="36">
        <v>5</v>
      </c>
      <c r="H290" s="36">
        <v>5</v>
      </c>
      <c r="I290" s="36">
        <v>0</v>
      </c>
      <c r="J290" s="36">
        <v>0</v>
      </c>
      <c r="K290" s="36">
        <v>0</v>
      </c>
      <c r="L290" s="36">
        <v>0</v>
      </c>
      <c r="M290" s="36">
        <v>0</v>
      </c>
      <c r="N290" s="36">
        <v>0</v>
      </c>
      <c r="O290" s="36">
        <v>60</v>
      </c>
      <c r="P290" s="36">
        <v>0</v>
      </c>
      <c r="Q290" s="164">
        <v>0</v>
      </c>
      <c r="R290" s="167">
        <f>VLOOKUP(A290,'Forplejning 2008'!A:C,3,FALSE)</f>
        <v>146983.95000000001</v>
      </c>
      <c r="S290" s="167">
        <f t="shared" si="20"/>
        <v>20</v>
      </c>
      <c r="T290">
        <f t="shared" si="21"/>
        <v>60</v>
      </c>
      <c r="U290">
        <f t="shared" si="22"/>
        <v>80</v>
      </c>
      <c r="V290">
        <f t="shared" si="23"/>
        <v>0</v>
      </c>
      <c r="W290">
        <f t="shared" si="24"/>
        <v>0</v>
      </c>
    </row>
    <row r="291" spans="1:23">
      <c r="A291" s="23">
        <v>37321</v>
      </c>
      <c r="B291" s="174" t="s">
        <v>4855</v>
      </c>
      <c r="C291" s="23" t="s">
        <v>2249</v>
      </c>
      <c r="D291" s="23" t="s">
        <v>3436</v>
      </c>
      <c r="E291" s="35">
        <v>5</v>
      </c>
      <c r="F291" s="36">
        <v>5</v>
      </c>
      <c r="G291" s="36">
        <v>4</v>
      </c>
      <c r="H291" s="36">
        <v>5</v>
      </c>
      <c r="I291" s="36">
        <v>0</v>
      </c>
      <c r="J291" s="36">
        <v>0</v>
      </c>
      <c r="K291" s="36">
        <v>0</v>
      </c>
      <c r="L291" s="36">
        <v>0</v>
      </c>
      <c r="M291" s="36">
        <v>0</v>
      </c>
      <c r="N291" s="36">
        <v>0</v>
      </c>
      <c r="O291" s="36">
        <v>48</v>
      </c>
      <c r="P291" s="36">
        <v>0</v>
      </c>
      <c r="Q291" s="164">
        <v>0</v>
      </c>
      <c r="R291" s="167">
        <f>VLOOKUP(A291,'Forplejning 2008'!A:C,3,FALSE)</f>
        <v>147436.85</v>
      </c>
      <c r="S291" s="167">
        <f t="shared" si="20"/>
        <v>19</v>
      </c>
      <c r="T291">
        <f t="shared" si="21"/>
        <v>48</v>
      </c>
      <c r="U291">
        <f t="shared" si="22"/>
        <v>67</v>
      </c>
      <c r="V291">
        <f t="shared" si="23"/>
        <v>0</v>
      </c>
      <c r="W291">
        <f t="shared" si="24"/>
        <v>0</v>
      </c>
    </row>
    <row r="292" spans="1:23">
      <c r="A292" s="23">
        <v>37322</v>
      </c>
      <c r="B292" s="174" t="s">
        <v>4855</v>
      </c>
      <c r="C292" s="23" t="s">
        <v>2249</v>
      </c>
      <c r="D292" s="23" t="s">
        <v>3436</v>
      </c>
      <c r="E292" s="35">
        <v>5</v>
      </c>
      <c r="F292" s="36">
        <v>5</v>
      </c>
      <c r="G292" s="36">
        <v>5</v>
      </c>
      <c r="H292" s="36">
        <v>5</v>
      </c>
      <c r="I292" s="36">
        <v>0</v>
      </c>
      <c r="J292" s="36">
        <v>0</v>
      </c>
      <c r="K292" s="36">
        <v>0</v>
      </c>
      <c r="L292" s="36">
        <v>0</v>
      </c>
      <c r="M292" s="36">
        <v>0</v>
      </c>
      <c r="N292" s="36">
        <v>0</v>
      </c>
      <c r="O292" s="36">
        <v>36</v>
      </c>
      <c r="P292" s="36">
        <v>0</v>
      </c>
      <c r="Q292" s="164">
        <v>0</v>
      </c>
      <c r="R292" s="167">
        <f>VLOOKUP(A292,'Forplejning 2008'!A:C,3,FALSE)</f>
        <v>138958.24</v>
      </c>
      <c r="S292" s="167">
        <f t="shared" si="20"/>
        <v>20</v>
      </c>
      <c r="T292">
        <f t="shared" si="21"/>
        <v>36</v>
      </c>
      <c r="U292">
        <f t="shared" si="22"/>
        <v>56</v>
      </c>
      <c r="V292">
        <f t="shared" si="23"/>
        <v>0</v>
      </c>
      <c r="W292">
        <f t="shared" si="24"/>
        <v>0</v>
      </c>
    </row>
    <row r="293" spans="1:23">
      <c r="A293" s="23">
        <v>37326</v>
      </c>
      <c r="B293" s="174" t="s">
        <v>4855</v>
      </c>
      <c r="C293" s="23" t="s">
        <v>2249</v>
      </c>
      <c r="D293" s="23" t="s">
        <v>2130</v>
      </c>
      <c r="E293" s="35">
        <v>5</v>
      </c>
      <c r="F293" s="36">
        <v>5</v>
      </c>
      <c r="G293" s="36">
        <v>5</v>
      </c>
      <c r="H293" s="36">
        <v>5</v>
      </c>
      <c r="I293" s="36">
        <v>0</v>
      </c>
      <c r="J293" s="36">
        <v>0</v>
      </c>
      <c r="K293" s="36">
        <v>0</v>
      </c>
      <c r="L293" s="36">
        <v>0</v>
      </c>
      <c r="M293" s="36">
        <v>0</v>
      </c>
      <c r="N293" s="36">
        <v>0</v>
      </c>
      <c r="O293" s="36">
        <v>65</v>
      </c>
      <c r="P293" s="36">
        <v>0</v>
      </c>
      <c r="Q293" s="164">
        <v>0</v>
      </c>
      <c r="R293" s="167">
        <f>VLOOKUP(A293,'Forplejning 2008'!A:C,3,FALSE)</f>
        <v>203144.98</v>
      </c>
      <c r="S293" s="167">
        <f t="shared" si="20"/>
        <v>20</v>
      </c>
      <c r="T293">
        <f t="shared" si="21"/>
        <v>65</v>
      </c>
      <c r="U293">
        <f t="shared" si="22"/>
        <v>85</v>
      </c>
      <c r="V293">
        <f t="shared" si="23"/>
        <v>0</v>
      </c>
      <c r="W293">
        <f t="shared" si="24"/>
        <v>0</v>
      </c>
    </row>
    <row r="294" spans="1:23">
      <c r="A294" s="23">
        <v>37328</v>
      </c>
      <c r="B294" s="174" t="s">
        <v>4855</v>
      </c>
      <c r="C294" s="23" t="s">
        <v>2250</v>
      </c>
      <c r="D294" s="23" t="s">
        <v>2130</v>
      </c>
      <c r="E294" s="35">
        <v>5</v>
      </c>
      <c r="F294" s="36">
        <v>5</v>
      </c>
      <c r="G294" s="36">
        <v>5</v>
      </c>
      <c r="H294" s="36">
        <v>5</v>
      </c>
      <c r="I294" s="36">
        <v>0</v>
      </c>
      <c r="J294" s="36">
        <v>5</v>
      </c>
      <c r="K294" s="36">
        <v>5</v>
      </c>
      <c r="L294" s="36">
        <v>1</v>
      </c>
      <c r="M294" s="36">
        <v>5</v>
      </c>
      <c r="N294" s="36">
        <v>0</v>
      </c>
      <c r="O294" s="36">
        <v>40</v>
      </c>
      <c r="P294" s="36">
        <v>0</v>
      </c>
      <c r="Q294" s="164">
        <v>44</v>
      </c>
      <c r="R294" s="167">
        <f>VLOOKUP(A294,'Forplejning 2008'!A:C,3,FALSE)</f>
        <v>135032.48000000001</v>
      </c>
      <c r="S294" s="167">
        <f t="shared" si="20"/>
        <v>20</v>
      </c>
      <c r="T294">
        <f t="shared" si="21"/>
        <v>89</v>
      </c>
      <c r="U294">
        <f t="shared" si="22"/>
        <v>109</v>
      </c>
      <c r="V294">
        <f t="shared" si="23"/>
        <v>5</v>
      </c>
      <c r="W294">
        <f t="shared" si="24"/>
        <v>6</v>
      </c>
    </row>
    <row r="295" spans="1:23">
      <c r="A295" s="23">
        <v>37329</v>
      </c>
      <c r="B295" s="174" t="s">
        <v>4855</v>
      </c>
      <c r="C295" s="23" t="s">
        <v>2250</v>
      </c>
      <c r="D295" s="23" t="s">
        <v>2027</v>
      </c>
      <c r="E295" s="35">
        <v>0</v>
      </c>
      <c r="F295" s="36">
        <v>0</v>
      </c>
      <c r="G295" s="36">
        <v>0</v>
      </c>
      <c r="H295" s="36">
        <v>0</v>
      </c>
      <c r="I295" s="36">
        <v>0</v>
      </c>
      <c r="J295" s="36">
        <v>0</v>
      </c>
      <c r="K295" s="36">
        <v>0</v>
      </c>
      <c r="L295" s="36">
        <v>0</v>
      </c>
      <c r="M295" s="36">
        <v>5</v>
      </c>
      <c r="N295" s="36">
        <v>0</v>
      </c>
      <c r="O295" s="36">
        <v>9</v>
      </c>
      <c r="P295" s="36">
        <v>0</v>
      </c>
      <c r="Q295" s="164">
        <v>40</v>
      </c>
      <c r="R295" s="167">
        <f>VLOOKUP(A295,'Forplejning 2008'!A:C,3,FALSE)</f>
        <v>80654.850000000006</v>
      </c>
      <c r="S295" s="167">
        <f t="shared" si="20"/>
        <v>0</v>
      </c>
      <c r="T295">
        <f t="shared" si="21"/>
        <v>54</v>
      </c>
      <c r="U295">
        <f t="shared" si="22"/>
        <v>54</v>
      </c>
      <c r="V295">
        <f t="shared" si="23"/>
        <v>0</v>
      </c>
      <c r="W295">
        <f t="shared" si="24"/>
        <v>0</v>
      </c>
    </row>
    <row r="296" spans="1:23">
      <c r="A296" s="23">
        <v>37330</v>
      </c>
      <c r="B296" s="174" t="s">
        <v>4855</v>
      </c>
      <c r="C296" s="23" t="s">
        <v>2249</v>
      </c>
      <c r="D296" s="23" t="s">
        <v>2130</v>
      </c>
      <c r="E296" s="35">
        <v>5</v>
      </c>
      <c r="F296" s="36">
        <v>5</v>
      </c>
      <c r="G296" s="36">
        <v>5</v>
      </c>
      <c r="H296" s="36">
        <v>5</v>
      </c>
      <c r="I296" s="36">
        <v>0</v>
      </c>
      <c r="J296" s="36">
        <v>0</v>
      </c>
      <c r="K296" s="36">
        <v>0</v>
      </c>
      <c r="L296" s="36">
        <v>0</v>
      </c>
      <c r="M296" s="36">
        <v>0</v>
      </c>
      <c r="N296" s="36">
        <v>0</v>
      </c>
      <c r="O296" s="36">
        <v>48</v>
      </c>
      <c r="P296" s="36">
        <v>0</v>
      </c>
      <c r="Q296" s="164">
        <v>0</v>
      </c>
      <c r="R296" s="167">
        <f>VLOOKUP(A296,'Forplejning 2008'!A:C,3,FALSE)</f>
        <v>186744.93</v>
      </c>
      <c r="S296" s="167">
        <f t="shared" si="20"/>
        <v>20</v>
      </c>
      <c r="T296">
        <f t="shared" si="21"/>
        <v>48</v>
      </c>
      <c r="U296">
        <f t="shared" si="22"/>
        <v>68</v>
      </c>
      <c r="V296">
        <f t="shared" si="23"/>
        <v>0</v>
      </c>
      <c r="W296">
        <f t="shared" si="24"/>
        <v>0</v>
      </c>
    </row>
    <row r="297" spans="1:23">
      <c r="A297" s="23">
        <v>37331</v>
      </c>
      <c r="B297" s="174" t="s">
        <v>4855</v>
      </c>
      <c r="C297" s="23" t="s">
        <v>2251</v>
      </c>
      <c r="D297" s="23" t="s">
        <v>3583</v>
      </c>
      <c r="E297" s="35">
        <v>0</v>
      </c>
      <c r="F297" s="36">
        <v>0</v>
      </c>
      <c r="G297" s="36">
        <v>0</v>
      </c>
      <c r="H297" s="36">
        <v>0</v>
      </c>
      <c r="I297" s="36">
        <v>0</v>
      </c>
      <c r="J297" s="36">
        <v>5</v>
      </c>
      <c r="K297" s="36">
        <v>0</v>
      </c>
      <c r="L297" s="36">
        <v>1</v>
      </c>
      <c r="M297" s="36">
        <v>5</v>
      </c>
      <c r="N297" s="36">
        <v>0</v>
      </c>
      <c r="O297" s="36">
        <v>0</v>
      </c>
      <c r="P297" s="36">
        <v>0</v>
      </c>
      <c r="Q297" s="164">
        <v>38</v>
      </c>
      <c r="R297" s="167">
        <f>VLOOKUP(A297,'Forplejning 2008'!A:C,3,FALSE)</f>
        <v>75614.600000000006</v>
      </c>
      <c r="S297" s="167">
        <f t="shared" si="20"/>
        <v>0</v>
      </c>
      <c r="T297">
        <f t="shared" si="21"/>
        <v>43</v>
      </c>
      <c r="U297">
        <f t="shared" si="22"/>
        <v>43</v>
      </c>
      <c r="V297">
        <f t="shared" si="23"/>
        <v>5</v>
      </c>
      <c r="W297">
        <f t="shared" si="24"/>
        <v>1</v>
      </c>
    </row>
    <row r="298" spans="1:23">
      <c r="A298" s="23">
        <v>37333</v>
      </c>
      <c r="B298" s="174" t="s">
        <v>4855</v>
      </c>
      <c r="C298" s="23" t="s">
        <v>2249</v>
      </c>
      <c r="D298" s="23" t="s">
        <v>2130</v>
      </c>
      <c r="E298" s="35">
        <v>0</v>
      </c>
      <c r="F298" s="36">
        <v>5</v>
      </c>
      <c r="G298" s="36">
        <v>5</v>
      </c>
      <c r="H298" s="36">
        <v>5</v>
      </c>
      <c r="I298" s="36">
        <v>0</v>
      </c>
      <c r="J298" s="36">
        <v>0</v>
      </c>
      <c r="K298" s="36">
        <v>0</v>
      </c>
      <c r="L298" s="36">
        <v>0</v>
      </c>
      <c r="M298" s="36">
        <v>0</v>
      </c>
      <c r="N298" s="36">
        <v>0</v>
      </c>
      <c r="O298" s="36">
        <v>60</v>
      </c>
      <c r="P298" s="36">
        <v>0</v>
      </c>
      <c r="Q298" s="164">
        <v>0</v>
      </c>
      <c r="R298" s="167">
        <f>VLOOKUP(A298,'Forplejning 2008'!A:C,3,FALSE)</f>
        <v>156983.51</v>
      </c>
      <c r="S298" s="167">
        <f t="shared" si="20"/>
        <v>15</v>
      </c>
      <c r="T298">
        <f t="shared" si="21"/>
        <v>60</v>
      </c>
      <c r="U298">
        <f t="shared" si="22"/>
        <v>75</v>
      </c>
      <c r="V298">
        <f t="shared" si="23"/>
        <v>0</v>
      </c>
      <c r="W298">
        <f t="shared" si="24"/>
        <v>0</v>
      </c>
    </row>
    <row r="299" spans="1:23">
      <c r="A299" s="23">
        <v>37334</v>
      </c>
      <c r="B299" s="174" t="s">
        <v>4855</v>
      </c>
      <c r="C299" s="23" t="s">
        <v>2250</v>
      </c>
      <c r="D299" s="23" t="s">
        <v>2130</v>
      </c>
      <c r="E299" s="35">
        <v>5</v>
      </c>
      <c r="F299" s="36">
        <v>5</v>
      </c>
      <c r="G299" s="36">
        <v>4</v>
      </c>
      <c r="H299" s="36">
        <v>5</v>
      </c>
      <c r="I299" s="36">
        <v>0</v>
      </c>
      <c r="J299" s="36">
        <v>5</v>
      </c>
      <c r="K299" s="36">
        <v>5</v>
      </c>
      <c r="L299" s="36">
        <v>0</v>
      </c>
      <c r="M299" s="36">
        <v>5</v>
      </c>
      <c r="N299" s="36">
        <v>0</v>
      </c>
      <c r="O299" s="36">
        <v>72</v>
      </c>
      <c r="P299" s="36">
        <v>0</v>
      </c>
      <c r="Q299" s="164">
        <v>45</v>
      </c>
      <c r="R299" s="167">
        <f>VLOOKUP(A299,'Forplejning 2008'!A:C,3,FALSE)</f>
        <v>414974.83</v>
      </c>
      <c r="S299" s="167">
        <f t="shared" si="20"/>
        <v>19</v>
      </c>
      <c r="T299">
        <f t="shared" si="21"/>
        <v>122</v>
      </c>
      <c r="U299">
        <f t="shared" si="22"/>
        <v>141</v>
      </c>
      <c r="V299">
        <f t="shared" si="23"/>
        <v>5</v>
      </c>
      <c r="W299">
        <f t="shared" si="24"/>
        <v>5</v>
      </c>
    </row>
    <row r="300" spans="1:23">
      <c r="A300" s="23">
        <v>37335</v>
      </c>
      <c r="B300" s="174" t="s">
        <v>4855</v>
      </c>
      <c r="C300" s="23" t="s">
        <v>2251</v>
      </c>
      <c r="D300" s="23" t="s">
        <v>3166</v>
      </c>
      <c r="E300" s="35">
        <v>0</v>
      </c>
      <c r="F300" s="36">
        <v>0</v>
      </c>
      <c r="G300" s="36">
        <v>0</v>
      </c>
      <c r="H300" s="36">
        <v>0</v>
      </c>
      <c r="I300" s="36">
        <v>0</v>
      </c>
      <c r="J300" s="36">
        <v>5</v>
      </c>
      <c r="K300" s="36">
        <v>0</v>
      </c>
      <c r="L300" s="36">
        <v>0</v>
      </c>
      <c r="M300" s="36">
        <v>0</v>
      </c>
      <c r="N300" s="36">
        <v>0</v>
      </c>
      <c r="O300" s="36">
        <v>0</v>
      </c>
      <c r="P300" s="36">
        <v>0</v>
      </c>
      <c r="Q300" s="164">
        <v>44</v>
      </c>
      <c r="R300" s="167">
        <f>VLOOKUP(A300,'Forplejning 2008'!A:C,3,FALSE)</f>
        <v>40678.85</v>
      </c>
      <c r="S300" s="167">
        <f t="shared" si="20"/>
        <v>0</v>
      </c>
      <c r="T300">
        <f t="shared" si="21"/>
        <v>44</v>
      </c>
      <c r="U300">
        <f t="shared" si="22"/>
        <v>44</v>
      </c>
      <c r="V300">
        <f t="shared" si="23"/>
        <v>5</v>
      </c>
      <c r="W300">
        <f t="shared" si="24"/>
        <v>0</v>
      </c>
    </row>
    <row r="301" spans="1:23">
      <c r="A301" s="23">
        <v>37336</v>
      </c>
      <c r="B301" s="174" t="s">
        <v>4855</v>
      </c>
      <c r="C301" s="23" t="s">
        <v>2251</v>
      </c>
      <c r="D301" s="23" t="s">
        <v>3166</v>
      </c>
      <c r="E301" s="35">
        <v>0</v>
      </c>
      <c r="F301" s="36">
        <v>0</v>
      </c>
      <c r="G301" s="36">
        <v>0</v>
      </c>
      <c r="H301" s="36">
        <v>0</v>
      </c>
      <c r="I301" s="36">
        <v>0</v>
      </c>
      <c r="J301" s="36">
        <v>5</v>
      </c>
      <c r="K301" s="36">
        <v>0</v>
      </c>
      <c r="L301" s="36">
        <v>3</v>
      </c>
      <c r="M301" s="36">
        <v>5</v>
      </c>
      <c r="N301" s="36">
        <v>0</v>
      </c>
      <c r="O301" s="36">
        <v>0</v>
      </c>
      <c r="P301" s="36">
        <v>0</v>
      </c>
      <c r="Q301" s="164">
        <v>64</v>
      </c>
      <c r="R301" s="167">
        <f>VLOOKUP(A301,'Forplejning 2008'!A:C,3,FALSE)</f>
        <v>82922.13</v>
      </c>
      <c r="S301" s="167">
        <f t="shared" si="20"/>
        <v>0</v>
      </c>
      <c r="T301">
        <f t="shared" si="21"/>
        <v>69</v>
      </c>
      <c r="U301">
        <f t="shared" si="22"/>
        <v>69</v>
      </c>
      <c r="V301">
        <f t="shared" si="23"/>
        <v>5</v>
      </c>
      <c r="W301">
        <f t="shared" si="24"/>
        <v>3</v>
      </c>
    </row>
    <row r="302" spans="1:23">
      <c r="A302" s="23">
        <v>37344</v>
      </c>
      <c r="B302" s="174" t="s">
        <v>4855</v>
      </c>
      <c r="C302" s="23" t="s">
        <v>2251</v>
      </c>
      <c r="D302" s="23" t="s">
        <v>3166</v>
      </c>
      <c r="E302" s="35">
        <v>0</v>
      </c>
      <c r="F302" s="36">
        <v>0</v>
      </c>
      <c r="G302" s="36">
        <v>0</v>
      </c>
      <c r="H302" s="36">
        <v>0</v>
      </c>
      <c r="I302" s="36">
        <v>0</v>
      </c>
      <c r="J302" s="36">
        <v>5</v>
      </c>
      <c r="K302" s="36">
        <v>0</v>
      </c>
      <c r="L302" s="36">
        <v>0</v>
      </c>
      <c r="M302" s="36">
        <v>5</v>
      </c>
      <c r="N302" s="36">
        <v>0</v>
      </c>
      <c r="O302" s="36">
        <v>0</v>
      </c>
      <c r="P302" s="36">
        <v>6</v>
      </c>
      <c r="Q302" s="164">
        <v>20</v>
      </c>
      <c r="R302" s="167">
        <f>VLOOKUP(A302,'Forplejning 2008'!A:C,3,FALSE)</f>
        <v>67110.080000000002</v>
      </c>
      <c r="S302" s="167">
        <f t="shared" si="20"/>
        <v>0</v>
      </c>
      <c r="T302">
        <f t="shared" si="21"/>
        <v>31</v>
      </c>
      <c r="U302">
        <f t="shared" si="22"/>
        <v>31</v>
      </c>
      <c r="V302">
        <f t="shared" si="23"/>
        <v>5</v>
      </c>
      <c r="W302">
        <f t="shared" si="24"/>
        <v>0</v>
      </c>
    </row>
    <row r="303" spans="1:23">
      <c r="A303" s="23">
        <v>37350</v>
      </c>
      <c r="B303" s="174" t="s">
        <v>4855</v>
      </c>
      <c r="C303" s="23" t="s">
        <v>2251</v>
      </c>
      <c r="D303" s="23" t="s">
        <v>2130</v>
      </c>
      <c r="E303" s="35">
        <v>0</v>
      </c>
      <c r="F303" s="36">
        <v>0</v>
      </c>
      <c r="G303" s="36">
        <v>0</v>
      </c>
      <c r="H303" s="36">
        <v>0</v>
      </c>
      <c r="I303" s="36">
        <v>0</v>
      </c>
      <c r="J303" s="36">
        <v>5</v>
      </c>
      <c r="K303" s="36">
        <v>0</v>
      </c>
      <c r="L303" s="36">
        <v>0</v>
      </c>
      <c r="M303" s="36">
        <v>5</v>
      </c>
      <c r="N303" s="36">
        <v>0</v>
      </c>
      <c r="O303" s="36">
        <v>0</v>
      </c>
      <c r="P303" s="36">
        <v>0</v>
      </c>
      <c r="Q303" s="164">
        <v>41</v>
      </c>
      <c r="R303" s="167">
        <f>VLOOKUP(A303,'Forplejning 2008'!A:C,3,FALSE)</f>
        <v>60802.54</v>
      </c>
      <c r="S303" s="167">
        <f t="shared" si="20"/>
        <v>0</v>
      </c>
      <c r="T303">
        <f t="shared" si="21"/>
        <v>46</v>
      </c>
      <c r="U303">
        <f t="shared" si="22"/>
        <v>46</v>
      </c>
      <c r="V303">
        <f t="shared" si="23"/>
        <v>5</v>
      </c>
      <c r="W303">
        <f t="shared" si="24"/>
        <v>0</v>
      </c>
    </row>
    <row r="304" spans="1:23">
      <c r="A304" s="23">
        <v>37351</v>
      </c>
      <c r="B304" s="174" t="s">
        <v>4855</v>
      </c>
      <c r="C304" s="23" t="s">
        <v>2250</v>
      </c>
      <c r="D304" s="23" t="s">
        <v>4617</v>
      </c>
      <c r="E304" s="35">
        <v>5</v>
      </c>
      <c r="F304" s="36">
        <v>5</v>
      </c>
      <c r="G304" s="36">
        <v>4</v>
      </c>
      <c r="H304" s="36">
        <v>5</v>
      </c>
      <c r="I304" s="36">
        <v>0</v>
      </c>
      <c r="J304" s="36">
        <v>5</v>
      </c>
      <c r="K304" s="36">
        <v>0</v>
      </c>
      <c r="L304" s="36">
        <v>0</v>
      </c>
      <c r="M304" s="36">
        <v>5</v>
      </c>
      <c r="N304" s="36">
        <v>0</v>
      </c>
      <c r="O304" s="36">
        <v>36</v>
      </c>
      <c r="P304" s="36">
        <v>0</v>
      </c>
      <c r="Q304" s="164">
        <v>44</v>
      </c>
      <c r="R304" s="167">
        <f>VLOOKUP(A304,'Forplejning 2008'!A:C,3,FALSE)</f>
        <v>170995.9</v>
      </c>
      <c r="S304" s="167">
        <f t="shared" si="20"/>
        <v>19</v>
      </c>
      <c r="T304">
        <f t="shared" si="21"/>
        <v>85</v>
      </c>
      <c r="U304">
        <f t="shared" si="22"/>
        <v>104</v>
      </c>
      <c r="V304">
        <f t="shared" si="23"/>
        <v>5</v>
      </c>
      <c r="W304">
        <f t="shared" si="24"/>
        <v>0</v>
      </c>
    </row>
    <row r="305" spans="1:23">
      <c r="A305" s="23">
        <v>37355</v>
      </c>
      <c r="B305" s="174" t="s">
        <v>4855</v>
      </c>
      <c r="C305" s="23" t="s">
        <v>2251</v>
      </c>
      <c r="D305" s="23" t="s">
        <v>3583</v>
      </c>
      <c r="E305" s="35">
        <v>0</v>
      </c>
      <c r="F305" s="36">
        <v>0</v>
      </c>
      <c r="G305" s="36">
        <v>0</v>
      </c>
      <c r="H305" s="36">
        <v>0</v>
      </c>
      <c r="I305" s="36">
        <v>0</v>
      </c>
      <c r="J305" s="36">
        <v>5</v>
      </c>
      <c r="K305" s="36">
        <v>0</v>
      </c>
      <c r="L305" s="36">
        <v>2</v>
      </c>
      <c r="M305" s="36">
        <v>0</v>
      </c>
      <c r="N305" s="36">
        <v>0</v>
      </c>
      <c r="O305" s="36">
        <v>0</v>
      </c>
      <c r="P305" s="36">
        <v>0</v>
      </c>
      <c r="Q305" s="164">
        <v>60</v>
      </c>
      <c r="R305" s="167">
        <f>VLOOKUP(A305,'Forplejning 2008'!A:C,3,FALSE)</f>
        <v>35826.44</v>
      </c>
      <c r="S305" s="167">
        <f t="shared" si="20"/>
        <v>0</v>
      </c>
      <c r="T305">
        <f t="shared" si="21"/>
        <v>60</v>
      </c>
      <c r="U305">
        <f t="shared" si="22"/>
        <v>60</v>
      </c>
      <c r="V305">
        <f t="shared" si="23"/>
        <v>5</v>
      </c>
      <c r="W305">
        <f t="shared" si="24"/>
        <v>2</v>
      </c>
    </row>
    <row r="306" spans="1:23">
      <c r="A306" s="23">
        <v>37362</v>
      </c>
      <c r="B306" s="174" t="s">
        <v>4855</v>
      </c>
      <c r="C306" s="23" t="s">
        <v>2250</v>
      </c>
      <c r="D306" s="23" t="s">
        <v>3436</v>
      </c>
      <c r="E306" s="35">
        <v>5</v>
      </c>
      <c r="F306" s="36">
        <v>5</v>
      </c>
      <c r="G306" s="36">
        <v>4</v>
      </c>
      <c r="H306" s="36">
        <v>5</v>
      </c>
      <c r="I306" s="36">
        <v>0</v>
      </c>
      <c r="J306" s="36">
        <v>5</v>
      </c>
      <c r="K306" s="36">
        <v>0</v>
      </c>
      <c r="L306" s="36">
        <v>0</v>
      </c>
      <c r="M306" s="36">
        <v>5</v>
      </c>
      <c r="N306" s="36">
        <v>0</v>
      </c>
      <c r="O306" s="36">
        <v>22</v>
      </c>
      <c r="P306" s="36">
        <v>0</v>
      </c>
      <c r="Q306" s="164">
        <v>55</v>
      </c>
      <c r="R306" s="167">
        <f>VLOOKUP(A306,'Forplejning 2008'!A:C,3,FALSE)</f>
        <v>98674.02</v>
      </c>
      <c r="S306" s="167">
        <f t="shared" si="20"/>
        <v>19</v>
      </c>
      <c r="T306">
        <f t="shared" si="21"/>
        <v>82</v>
      </c>
      <c r="U306">
        <f t="shared" si="22"/>
        <v>101</v>
      </c>
      <c r="V306">
        <f t="shared" si="23"/>
        <v>5</v>
      </c>
      <c r="W306">
        <f t="shared" si="24"/>
        <v>0</v>
      </c>
    </row>
    <row r="307" spans="1:23">
      <c r="A307" s="23">
        <v>37363</v>
      </c>
      <c r="B307" s="174" t="s">
        <v>4855</v>
      </c>
      <c r="C307" s="23" t="s">
        <v>2251</v>
      </c>
      <c r="D307" s="23" t="s">
        <v>3583</v>
      </c>
      <c r="E307" s="35">
        <v>0</v>
      </c>
      <c r="F307" s="36">
        <v>0</v>
      </c>
      <c r="G307" s="36">
        <v>0</v>
      </c>
      <c r="H307" s="36">
        <v>0</v>
      </c>
      <c r="I307" s="36">
        <v>0</v>
      </c>
      <c r="J307" s="36">
        <v>5</v>
      </c>
      <c r="K307" s="36">
        <v>0</v>
      </c>
      <c r="L307" s="36">
        <v>1</v>
      </c>
      <c r="M307" s="36">
        <v>5</v>
      </c>
      <c r="N307" s="36">
        <v>0</v>
      </c>
      <c r="O307" s="36">
        <v>0</v>
      </c>
      <c r="P307" s="36">
        <v>0</v>
      </c>
      <c r="Q307" s="164">
        <v>42</v>
      </c>
      <c r="R307" s="167">
        <f>VLOOKUP(A307,'Forplejning 2008'!A:C,3,FALSE)</f>
        <v>38959.949999999997</v>
      </c>
      <c r="S307" s="167">
        <f t="shared" si="20"/>
        <v>0</v>
      </c>
      <c r="T307">
        <f t="shared" si="21"/>
        <v>47</v>
      </c>
      <c r="U307">
        <f t="shared" si="22"/>
        <v>47</v>
      </c>
      <c r="V307">
        <f t="shared" si="23"/>
        <v>5</v>
      </c>
      <c r="W307">
        <f t="shared" si="24"/>
        <v>1</v>
      </c>
    </row>
    <row r="308" spans="1:23">
      <c r="A308" s="23">
        <v>37366</v>
      </c>
      <c r="B308" s="174" t="s">
        <v>4855</v>
      </c>
      <c r="C308" s="23" t="s">
        <v>2251</v>
      </c>
      <c r="D308" s="23" t="s">
        <v>2027</v>
      </c>
      <c r="E308" s="35">
        <v>0</v>
      </c>
      <c r="F308" s="36">
        <v>0</v>
      </c>
      <c r="G308" s="36">
        <v>0</v>
      </c>
      <c r="H308" s="36">
        <v>0</v>
      </c>
      <c r="I308" s="36">
        <v>0</v>
      </c>
      <c r="J308" s="36">
        <v>5</v>
      </c>
      <c r="K308" s="36">
        <v>0</v>
      </c>
      <c r="L308" s="36">
        <v>0</v>
      </c>
      <c r="M308" s="36">
        <v>5</v>
      </c>
      <c r="N308" s="36">
        <v>0</v>
      </c>
      <c r="O308" s="36">
        <v>0</v>
      </c>
      <c r="P308" s="36">
        <v>0</v>
      </c>
      <c r="Q308" s="164">
        <v>42</v>
      </c>
      <c r="R308" s="167">
        <f>VLOOKUP(A308,'Forplejning 2008'!A:C,3,FALSE)</f>
        <v>49522.400000000001</v>
      </c>
      <c r="S308" s="167">
        <f t="shared" si="20"/>
        <v>0</v>
      </c>
      <c r="T308">
        <f t="shared" si="21"/>
        <v>47</v>
      </c>
      <c r="U308">
        <f t="shared" si="22"/>
        <v>47</v>
      </c>
      <c r="V308">
        <f t="shared" si="23"/>
        <v>5</v>
      </c>
      <c r="W308">
        <f t="shared" si="24"/>
        <v>0</v>
      </c>
    </row>
    <row r="309" spans="1:23">
      <c r="A309" s="23">
        <v>37370</v>
      </c>
      <c r="B309" s="174" t="s">
        <v>4855</v>
      </c>
      <c r="C309" s="23" t="s">
        <v>2251</v>
      </c>
      <c r="D309" s="23" t="s">
        <v>3166</v>
      </c>
      <c r="E309" s="35">
        <v>0</v>
      </c>
      <c r="F309" s="36">
        <v>0</v>
      </c>
      <c r="G309" s="36">
        <v>0</v>
      </c>
      <c r="H309" s="36">
        <v>0</v>
      </c>
      <c r="I309" s="36">
        <v>0</v>
      </c>
      <c r="J309" s="36">
        <v>5</v>
      </c>
      <c r="K309" s="36">
        <v>0</v>
      </c>
      <c r="L309" s="36">
        <v>0</v>
      </c>
      <c r="M309" s="36">
        <v>5</v>
      </c>
      <c r="N309" s="36">
        <v>0</v>
      </c>
      <c r="O309" s="36">
        <v>0</v>
      </c>
      <c r="P309" s="36">
        <v>0</v>
      </c>
      <c r="Q309" s="164">
        <v>44</v>
      </c>
      <c r="R309" s="167">
        <f>VLOOKUP(A309,'Forplejning 2008'!A:C,3,FALSE)</f>
        <v>54198.48</v>
      </c>
      <c r="S309" s="167">
        <f t="shared" si="20"/>
        <v>0</v>
      </c>
      <c r="T309">
        <f t="shared" si="21"/>
        <v>49</v>
      </c>
      <c r="U309">
        <f t="shared" si="22"/>
        <v>49</v>
      </c>
      <c r="V309">
        <f t="shared" si="23"/>
        <v>5</v>
      </c>
      <c r="W309">
        <f t="shared" si="24"/>
        <v>0</v>
      </c>
    </row>
    <row r="310" spans="1:23">
      <c r="A310" s="23">
        <v>37372</v>
      </c>
      <c r="B310" s="174" t="s">
        <v>4855</v>
      </c>
      <c r="C310" s="23" t="s">
        <v>2251</v>
      </c>
      <c r="D310" s="23" t="s">
        <v>3436</v>
      </c>
      <c r="E310" s="35">
        <v>0</v>
      </c>
      <c r="F310" s="36">
        <v>0</v>
      </c>
      <c r="G310" s="36">
        <v>0</v>
      </c>
      <c r="H310" s="36">
        <v>0</v>
      </c>
      <c r="I310" s="36">
        <v>0</v>
      </c>
      <c r="J310" s="36">
        <v>5</v>
      </c>
      <c r="K310" s="36">
        <v>0</v>
      </c>
      <c r="L310" s="36">
        <v>0</v>
      </c>
      <c r="M310" s="36">
        <v>5</v>
      </c>
      <c r="N310" s="36">
        <v>0</v>
      </c>
      <c r="O310" s="36">
        <v>0</v>
      </c>
      <c r="P310" s="36">
        <v>0</v>
      </c>
      <c r="Q310" s="164">
        <v>42</v>
      </c>
      <c r="R310" s="167">
        <f>VLOOKUP(A310,'Forplejning 2008'!A:C,3,FALSE)</f>
        <v>59290.95</v>
      </c>
      <c r="S310" s="167">
        <f t="shared" si="20"/>
        <v>0</v>
      </c>
      <c r="T310">
        <f t="shared" si="21"/>
        <v>47</v>
      </c>
      <c r="U310">
        <f t="shared" si="22"/>
        <v>47</v>
      </c>
      <c r="V310">
        <f t="shared" si="23"/>
        <v>5</v>
      </c>
      <c r="W310">
        <f t="shared" si="24"/>
        <v>0</v>
      </c>
    </row>
    <row r="311" spans="1:23">
      <c r="A311" s="23">
        <v>37375</v>
      </c>
      <c r="B311" s="174" t="s">
        <v>4855</v>
      </c>
      <c r="C311" s="23" t="s">
        <v>2251</v>
      </c>
      <c r="D311" s="23" t="s">
        <v>3166</v>
      </c>
      <c r="E311" s="35">
        <v>0</v>
      </c>
      <c r="F311" s="36">
        <v>0</v>
      </c>
      <c r="G311" s="36">
        <v>0</v>
      </c>
      <c r="H311" s="36">
        <v>0</v>
      </c>
      <c r="I311" s="36">
        <v>0</v>
      </c>
      <c r="J311" s="36">
        <v>0</v>
      </c>
      <c r="K311" s="36">
        <v>5</v>
      </c>
      <c r="L311" s="36">
        <v>0</v>
      </c>
      <c r="M311" s="36">
        <v>0</v>
      </c>
      <c r="N311" s="36">
        <v>0</v>
      </c>
      <c r="O311" s="36">
        <v>0</v>
      </c>
      <c r="P311" s="36">
        <v>0</v>
      </c>
      <c r="Q311" s="164">
        <v>20</v>
      </c>
      <c r="R311" s="167">
        <f>VLOOKUP(A311,'Forplejning 2008'!A:C,3,FALSE)</f>
        <v>24530.73</v>
      </c>
      <c r="S311" s="167">
        <f t="shared" si="20"/>
        <v>0</v>
      </c>
      <c r="T311">
        <f t="shared" si="21"/>
        <v>20</v>
      </c>
      <c r="U311">
        <f t="shared" si="22"/>
        <v>20</v>
      </c>
      <c r="V311">
        <f t="shared" si="23"/>
        <v>0</v>
      </c>
      <c r="W311">
        <f t="shared" si="24"/>
        <v>5</v>
      </c>
    </row>
    <row r="312" spans="1:23">
      <c r="A312" s="23">
        <v>37378</v>
      </c>
      <c r="B312" s="174" t="s">
        <v>4855</v>
      </c>
      <c r="C312" s="23" t="s">
        <v>2251</v>
      </c>
      <c r="D312" s="23" t="s">
        <v>2130</v>
      </c>
      <c r="E312" s="35">
        <v>0</v>
      </c>
      <c r="F312" s="36">
        <v>0</v>
      </c>
      <c r="G312" s="36">
        <v>0</v>
      </c>
      <c r="H312" s="36">
        <v>0</v>
      </c>
      <c r="I312" s="36">
        <v>0</v>
      </c>
      <c r="J312" s="36">
        <v>5</v>
      </c>
      <c r="K312" s="36">
        <v>0</v>
      </c>
      <c r="L312" s="36">
        <v>0</v>
      </c>
      <c r="M312" s="36">
        <v>0</v>
      </c>
      <c r="N312" s="36">
        <v>0</v>
      </c>
      <c r="O312" s="36">
        <v>0</v>
      </c>
      <c r="P312" s="36">
        <v>0</v>
      </c>
      <c r="Q312" s="164">
        <v>80</v>
      </c>
      <c r="R312" s="167">
        <f>VLOOKUP(A312,'Forplejning 2008'!A:C,3,FALSE)</f>
        <v>63876.88</v>
      </c>
      <c r="S312" s="167">
        <f t="shared" si="20"/>
        <v>0</v>
      </c>
      <c r="T312">
        <f t="shared" si="21"/>
        <v>80</v>
      </c>
      <c r="U312">
        <f t="shared" si="22"/>
        <v>80</v>
      </c>
      <c r="V312">
        <f t="shared" si="23"/>
        <v>5</v>
      </c>
      <c r="W312">
        <f t="shared" si="24"/>
        <v>0</v>
      </c>
    </row>
    <row r="313" spans="1:23">
      <c r="A313" s="23">
        <v>37382</v>
      </c>
      <c r="B313" s="174" t="s">
        <v>4855</v>
      </c>
      <c r="C313" s="23" t="s">
        <v>2250</v>
      </c>
      <c r="D313" s="23" t="s">
        <v>3166</v>
      </c>
      <c r="E313" s="35">
        <v>5</v>
      </c>
      <c r="F313" s="36">
        <v>5</v>
      </c>
      <c r="G313" s="36">
        <v>5</v>
      </c>
      <c r="H313" s="36">
        <v>5</v>
      </c>
      <c r="I313" s="36">
        <v>0</v>
      </c>
      <c r="J313" s="36">
        <v>5</v>
      </c>
      <c r="K313" s="36">
        <v>5</v>
      </c>
      <c r="L313" s="36">
        <v>1</v>
      </c>
      <c r="M313" s="36">
        <v>5</v>
      </c>
      <c r="N313" s="36">
        <v>0</v>
      </c>
      <c r="O313" s="36">
        <v>36</v>
      </c>
      <c r="P313" s="36">
        <v>0</v>
      </c>
      <c r="Q313" s="164">
        <v>66</v>
      </c>
      <c r="R313" s="167">
        <f>VLOOKUP(A313,'Forplejning 2008'!A:C,3,FALSE)</f>
        <v>346016.8</v>
      </c>
      <c r="S313" s="167">
        <f t="shared" si="20"/>
        <v>20</v>
      </c>
      <c r="T313">
        <f t="shared" si="21"/>
        <v>107</v>
      </c>
      <c r="U313">
        <f t="shared" si="22"/>
        <v>127</v>
      </c>
      <c r="V313">
        <f t="shared" si="23"/>
        <v>5</v>
      </c>
      <c r="W313">
        <f t="shared" si="24"/>
        <v>6</v>
      </c>
    </row>
    <row r="314" spans="1:23">
      <c r="A314" s="23">
        <v>37389</v>
      </c>
      <c r="B314" s="174">
        <v>0</v>
      </c>
      <c r="C314" s="23" t="s">
        <v>2250</v>
      </c>
      <c r="D314" s="23" t="s">
        <v>3583</v>
      </c>
      <c r="E314" s="35">
        <v>0</v>
      </c>
      <c r="F314" s="36">
        <v>0</v>
      </c>
      <c r="G314" s="36">
        <v>5</v>
      </c>
      <c r="H314" s="36">
        <v>5</v>
      </c>
      <c r="I314" s="36">
        <v>0</v>
      </c>
      <c r="J314" s="36">
        <v>0</v>
      </c>
      <c r="K314" s="36">
        <v>0</v>
      </c>
      <c r="L314" s="36">
        <v>3</v>
      </c>
      <c r="M314" s="36">
        <v>0</v>
      </c>
      <c r="N314" s="36">
        <v>0</v>
      </c>
      <c r="O314" s="36">
        <v>22</v>
      </c>
      <c r="P314" s="36">
        <v>0</v>
      </c>
      <c r="Q314" s="164">
        <v>33</v>
      </c>
      <c r="R314" s="167">
        <f>VLOOKUP(A314,'Forplejning 2008'!A:C,3,FALSE)</f>
        <v>90629.56</v>
      </c>
      <c r="S314" s="167">
        <f t="shared" si="20"/>
        <v>10</v>
      </c>
      <c r="T314">
        <f t="shared" si="21"/>
        <v>55</v>
      </c>
      <c r="U314">
        <f t="shared" si="22"/>
        <v>65</v>
      </c>
      <c r="V314">
        <f t="shared" si="23"/>
        <v>0</v>
      </c>
      <c r="W314">
        <f t="shared" si="24"/>
        <v>3</v>
      </c>
    </row>
    <row r="315" spans="1:23">
      <c r="A315" s="23">
        <v>37398</v>
      </c>
      <c r="B315" s="174" t="s">
        <v>4855</v>
      </c>
      <c r="C315" s="23" t="s">
        <v>2251</v>
      </c>
      <c r="D315" s="23" t="s">
        <v>3166</v>
      </c>
      <c r="E315" s="35">
        <v>0</v>
      </c>
      <c r="F315" s="36">
        <v>0</v>
      </c>
      <c r="G315" s="36">
        <v>0</v>
      </c>
      <c r="H315" s="36">
        <v>0</v>
      </c>
      <c r="I315" s="36">
        <v>0</v>
      </c>
      <c r="J315" s="36">
        <v>5</v>
      </c>
      <c r="K315" s="36">
        <v>0</v>
      </c>
      <c r="L315" s="36">
        <v>0</v>
      </c>
      <c r="M315" s="36">
        <v>5</v>
      </c>
      <c r="N315" s="36">
        <v>0</v>
      </c>
      <c r="O315" s="36">
        <v>0</v>
      </c>
      <c r="P315" s="36">
        <v>0</v>
      </c>
      <c r="Q315" s="164">
        <v>22</v>
      </c>
      <c r="R315" s="167">
        <f>VLOOKUP(A315,'Forplejning 2008'!A:C,3,FALSE)</f>
        <v>47517.4</v>
      </c>
      <c r="S315" s="167">
        <f t="shared" si="20"/>
        <v>0</v>
      </c>
      <c r="T315">
        <f t="shared" si="21"/>
        <v>27</v>
      </c>
      <c r="U315">
        <f t="shared" si="22"/>
        <v>27</v>
      </c>
      <c r="V315">
        <f t="shared" si="23"/>
        <v>5</v>
      </c>
      <c r="W315">
        <f t="shared" si="24"/>
        <v>0</v>
      </c>
    </row>
    <row r="316" spans="1:23">
      <c r="A316" s="23">
        <v>37406</v>
      </c>
      <c r="B316" s="174" t="s">
        <v>4855</v>
      </c>
      <c r="C316" s="23" t="s">
        <v>2250</v>
      </c>
      <c r="D316" s="23" t="s">
        <v>4287</v>
      </c>
      <c r="E316" s="35">
        <v>5</v>
      </c>
      <c r="F316" s="36">
        <v>5</v>
      </c>
      <c r="G316" s="36">
        <v>5</v>
      </c>
      <c r="H316" s="36">
        <v>5</v>
      </c>
      <c r="I316" s="36">
        <v>0</v>
      </c>
      <c r="J316" s="36">
        <v>5</v>
      </c>
      <c r="K316" s="36">
        <v>5</v>
      </c>
      <c r="L316" s="36">
        <v>5</v>
      </c>
      <c r="M316" s="36">
        <v>5</v>
      </c>
      <c r="N316" s="36">
        <v>0</v>
      </c>
      <c r="O316" s="36">
        <v>30</v>
      </c>
      <c r="P316" s="36">
        <v>0</v>
      </c>
      <c r="Q316" s="164">
        <v>36</v>
      </c>
      <c r="R316" s="167">
        <f>VLOOKUP(A316,'Forplejning 2008'!A:C,3,FALSE)</f>
        <v>121286.36</v>
      </c>
      <c r="S316" s="167">
        <f t="shared" si="20"/>
        <v>20</v>
      </c>
      <c r="T316">
        <f t="shared" si="21"/>
        <v>71</v>
      </c>
      <c r="U316">
        <f t="shared" si="22"/>
        <v>91</v>
      </c>
      <c r="V316">
        <f t="shared" si="23"/>
        <v>5</v>
      </c>
      <c r="W316">
        <f t="shared" si="24"/>
        <v>10</v>
      </c>
    </row>
    <row r="317" spans="1:23">
      <c r="A317" s="23">
        <v>37411</v>
      </c>
      <c r="B317" s="174" t="s">
        <v>4855</v>
      </c>
      <c r="C317" s="23" t="s">
        <v>2250</v>
      </c>
      <c r="D317" s="23" t="s">
        <v>3583</v>
      </c>
      <c r="E317" s="35">
        <v>5</v>
      </c>
      <c r="F317" s="36">
        <v>0</v>
      </c>
      <c r="G317" s="36">
        <v>5</v>
      </c>
      <c r="H317" s="36">
        <v>5</v>
      </c>
      <c r="I317" s="36">
        <v>0</v>
      </c>
      <c r="J317" s="36">
        <v>5</v>
      </c>
      <c r="K317" s="36">
        <v>0</v>
      </c>
      <c r="L317" s="36">
        <v>0</v>
      </c>
      <c r="M317" s="36">
        <v>5</v>
      </c>
      <c r="N317" s="36">
        <v>0</v>
      </c>
      <c r="O317" s="36">
        <v>21</v>
      </c>
      <c r="P317" s="36">
        <v>0</v>
      </c>
      <c r="Q317" s="164">
        <v>64</v>
      </c>
      <c r="R317" s="167">
        <f>VLOOKUP(A317,'Forplejning 2008'!A:C,3,FALSE)</f>
        <v>203296.22</v>
      </c>
      <c r="S317" s="167">
        <f t="shared" si="20"/>
        <v>15</v>
      </c>
      <c r="T317">
        <f t="shared" si="21"/>
        <v>90</v>
      </c>
      <c r="U317">
        <f t="shared" si="22"/>
        <v>105</v>
      </c>
      <c r="V317">
        <f t="shared" si="23"/>
        <v>5</v>
      </c>
      <c r="W317">
        <f t="shared" si="24"/>
        <v>0</v>
      </c>
    </row>
    <row r="318" spans="1:23">
      <c r="A318" s="23">
        <v>37416</v>
      </c>
      <c r="B318" s="174" t="s">
        <v>4855</v>
      </c>
      <c r="C318" s="23" t="s">
        <v>4744</v>
      </c>
      <c r="D318" s="23" t="s">
        <v>2027</v>
      </c>
      <c r="E318" s="35">
        <v>0</v>
      </c>
      <c r="F318" s="36">
        <v>0</v>
      </c>
      <c r="G318" s="36">
        <v>0</v>
      </c>
      <c r="H318" s="36">
        <v>0</v>
      </c>
      <c r="I318" s="36">
        <v>0</v>
      </c>
      <c r="J318" s="36">
        <v>0</v>
      </c>
      <c r="K318" s="36">
        <v>5</v>
      </c>
      <c r="L318" s="36">
        <v>5</v>
      </c>
      <c r="M318" s="36">
        <v>5</v>
      </c>
      <c r="N318" s="36">
        <v>0</v>
      </c>
      <c r="O318" s="36">
        <v>0</v>
      </c>
      <c r="P318" s="36">
        <v>0</v>
      </c>
      <c r="Q318" s="164">
        <v>0</v>
      </c>
      <c r="R318" s="167">
        <f>VLOOKUP(A318,'Forplejning 2008'!A:C,3,FALSE)</f>
        <v>0</v>
      </c>
      <c r="S318" s="167">
        <f t="shared" si="20"/>
        <v>0</v>
      </c>
      <c r="T318">
        <f t="shared" si="21"/>
        <v>5</v>
      </c>
      <c r="U318">
        <f t="shared" si="22"/>
        <v>5</v>
      </c>
      <c r="V318">
        <f t="shared" si="23"/>
        <v>0</v>
      </c>
      <c r="W318">
        <f t="shared" si="24"/>
        <v>10</v>
      </c>
    </row>
    <row r="319" spans="1:23">
      <c r="A319" s="23">
        <v>37417</v>
      </c>
      <c r="B319" s="174" t="s">
        <v>4855</v>
      </c>
      <c r="C319" s="23" t="s">
        <v>2250</v>
      </c>
      <c r="D319" s="23" t="s">
        <v>4287</v>
      </c>
      <c r="E319" s="35">
        <v>5</v>
      </c>
      <c r="F319" s="36">
        <v>5</v>
      </c>
      <c r="G319" s="36">
        <v>5</v>
      </c>
      <c r="H319" s="36">
        <v>5</v>
      </c>
      <c r="I319" s="36">
        <v>0</v>
      </c>
      <c r="J319" s="36">
        <v>0</v>
      </c>
      <c r="K319" s="36">
        <v>5</v>
      </c>
      <c r="L319" s="36">
        <v>0</v>
      </c>
      <c r="M319" s="36">
        <v>5</v>
      </c>
      <c r="N319" s="36">
        <v>0</v>
      </c>
      <c r="O319" s="36">
        <v>12</v>
      </c>
      <c r="P319" s="36">
        <v>0</v>
      </c>
      <c r="Q319" s="164">
        <v>44</v>
      </c>
      <c r="R319" s="167">
        <f>VLOOKUP(A319,'Forplejning 2008'!A:C,3,FALSE)</f>
        <v>70387.42</v>
      </c>
      <c r="S319" s="167">
        <f t="shared" si="20"/>
        <v>20</v>
      </c>
      <c r="T319">
        <f t="shared" si="21"/>
        <v>61</v>
      </c>
      <c r="U319">
        <f t="shared" si="22"/>
        <v>81</v>
      </c>
      <c r="V319">
        <f t="shared" si="23"/>
        <v>0</v>
      </c>
      <c r="W319">
        <f t="shared" si="24"/>
        <v>5</v>
      </c>
    </row>
    <row r="320" spans="1:23">
      <c r="A320" s="23">
        <v>37418</v>
      </c>
      <c r="B320" s="174" t="s">
        <v>4855</v>
      </c>
      <c r="C320" s="23" t="s">
        <v>2250</v>
      </c>
      <c r="D320" s="23" t="s">
        <v>2939</v>
      </c>
      <c r="E320" s="35">
        <v>5</v>
      </c>
      <c r="F320" s="36">
        <v>5</v>
      </c>
      <c r="G320" s="36">
        <v>5</v>
      </c>
      <c r="H320" s="36">
        <v>5</v>
      </c>
      <c r="I320" s="36">
        <v>0</v>
      </c>
      <c r="J320" s="36">
        <v>0</v>
      </c>
      <c r="K320" s="36">
        <v>0</v>
      </c>
      <c r="L320" s="36">
        <v>1</v>
      </c>
      <c r="M320" s="36">
        <v>1</v>
      </c>
      <c r="N320" s="36">
        <v>0</v>
      </c>
      <c r="O320" s="36">
        <v>36</v>
      </c>
      <c r="P320" s="36">
        <v>0</v>
      </c>
      <c r="Q320" s="164">
        <v>30</v>
      </c>
      <c r="R320" s="167">
        <f>VLOOKUP(A320,'Forplejning 2008'!A:C,3,FALSE)</f>
        <v>92557.04</v>
      </c>
      <c r="S320" s="167">
        <f t="shared" si="20"/>
        <v>20</v>
      </c>
      <c r="T320">
        <f t="shared" si="21"/>
        <v>67</v>
      </c>
      <c r="U320">
        <f t="shared" si="22"/>
        <v>87</v>
      </c>
      <c r="V320">
        <f t="shared" si="23"/>
        <v>0</v>
      </c>
      <c r="W320">
        <f t="shared" si="24"/>
        <v>1</v>
      </c>
    </row>
    <row r="321" spans="1:23">
      <c r="A321" s="23">
        <v>37421</v>
      </c>
      <c r="B321" s="174" t="s">
        <v>4855</v>
      </c>
      <c r="C321" s="23" t="s">
        <v>2250</v>
      </c>
      <c r="D321" s="23" t="s">
        <v>2130</v>
      </c>
      <c r="E321" s="35">
        <v>5</v>
      </c>
      <c r="F321" s="36">
        <v>5</v>
      </c>
      <c r="G321" s="36">
        <v>3</v>
      </c>
      <c r="H321" s="36">
        <v>5</v>
      </c>
      <c r="I321" s="36">
        <v>0</v>
      </c>
      <c r="J321" s="36">
        <v>5</v>
      </c>
      <c r="K321" s="36">
        <v>0</v>
      </c>
      <c r="L321" s="36">
        <v>0</v>
      </c>
      <c r="M321" s="36">
        <v>5</v>
      </c>
      <c r="N321" s="36">
        <v>0</v>
      </c>
      <c r="O321" s="36">
        <v>12</v>
      </c>
      <c r="P321" s="36">
        <v>0</v>
      </c>
      <c r="Q321" s="164">
        <v>44</v>
      </c>
      <c r="R321" s="167">
        <f>VLOOKUP(A321,'Forplejning 2008'!A:C,3,FALSE)</f>
        <v>82936.210000000006</v>
      </c>
      <c r="S321" s="167">
        <f t="shared" si="20"/>
        <v>18</v>
      </c>
      <c r="T321">
        <f t="shared" si="21"/>
        <v>61</v>
      </c>
      <c r="U321">
        <f t="shared" si="22"/>
        <v>79</v>
      </c>
      <c r="V321">
        <f t="shared" si="23"/>
        <v>5</v>
      </c>
      <c r="W321">
        <f t="shared" si="24"/>
        <v>0</v>
      </c>
    </row>
    <row r="322" spans="1:23">
      <c r="A322" s="23">
        <v>37422</v>
      </c>
      <c r="B322" s="174" t="s">
        <v>4855</v>
      </c>
      <c r="C322" s="23" t="s">
        <v>2250</v>
      </c>
      <c r="D322" s="23" t="s">
        <v>3583</v>
      </c>
      <c r="E322" s="35">
        <v>5</v>
      </c>
      <c r="F322" s="36">
        <v>5</v>
      </c>
      <c r="G322" s="36">
        <v>5</v>
      </c>
      <c r="H322" s="36">
        <v>5</v>
      </c>
      <c r="I322" s="36">
        <v>0</v>
      </c>
      <c r="J322" s="36">
        <v>5</v>
      </c>
      <c r="K322" s="36">
        <v>0</v>
      </c>
      <c r="L322" s="36">
        <v>0</v>
      </c>
      <c r="M322" s="36">
        <v>5</v>
      </c>
      <c r="N322" s="36">
        <v>0</v>
      </c>
      <c r="O322" s="36">
        <v>24</v>
      </c>
      <c r="P322" s="36">
        <v>0</v>
      </c>
      <c r="Q322" s="164">
        <v>44</v>
      </c>
      <c r="R322" s="167">
        <f>VLOOKUP(A322,'Forplejning 2008'!A:C,3,FALSE)</f>
        <v>132646.92000000001</v>
      </c>
      <c r="S322" s="167">
        <f t="shared" si="20"/>
        <v>20</v>
      </c>
      <c r="T322">
        <f t="shared" si="21"/>
        <v>73</v>
      </c>
      <c r="U322">
        <f t="shared" si="22"/>
        <v>93</v>
      </c>
      <c r="V322">
        <f t="shared" si="23"/>
        <v>5</v>
      </c>
      <c r="W322">
        <f t="shared" si="24"/>
        <v>0</v>
      </c>
    </row>
    <row r="323" spans="1:23">
      <c r="A323" s="23">
        <v>37423</v>
      </c>
      <c r="B323" s="174" t="s">
        <v>4855</v>
      </c>
      <c r="C323" s="23" t="s">
        <v>2249</v>
      </c>
      <c r="D323" s="23" t="s">
        <v>3436</v>
      </c>
      <c r="E323" s="35">
        <v>5</v>
      </c>
      <c r="F323" s="36">
        <v>5</v>
      </c>
      <c r="G323" s="36">
        <v>5</v>
      </c>
      <c r="H323" s="36">
        <v>5</v>
      </c>
      <c r="I323" s="36">
        <v>0</v>
      </c>
      <c r="J323" s="36">
        <v>0</v>
      </c>
      <c r="K323" s="36">
        <v>0</v>
      </c>
      <c r="L323" s="36">
        <v>0</v>
      </c>
      <c r="M323" s="36">
        <v>0</v>
      </c>
      <c r="N323" s="36">
        <v>0</v>
      </c>
      <c r="O323" s="36">
        <v>48</v>
      </c>
      <c r="P323" s="36">
        <v>0</v>
      </c>
      <c r="Q323" s="164">
        <v>0</v>
      </c>
      <c r="R323" s="167">
        <f>VLOOKUP(A323,'Forplejning 2008'!A:C,3,FALSE)</f>
        <v>141500.51</v>
      </c>
      <c r="S323" s="167">
        <f t="shared" si="20"/>
        <v>20</v>
      </c>
      <c r="T323">
        <f t="shared" si="21"/>
        <v>48</v>
      </c>
      <c r="U323">
        <f t="shared" si="22"/>
        <v>68</v>
      </c>
      <c r="V323">
        <f t="shared" si="23"/>
        <v>0</v>
      </c>
      <c r="W323">
        <f t="shared" si="24"/>
        <v>0</v>
      </c>
    </row>
    <row r="324" spans="1:23">
      <c r="A324" s="23">
        <v>37425</v>
      </c>
      <c r="B324" s="174" t="s">
        <v>4855</v>
      </c>
      <c r="C324" s="23" t="s">
        <v>2250</v>
      </c>
      <c r="D324" s="23" t="s">
        <v>2939</v>
      </c>
      <c r="E324" s="35">
        <v>5</v>
      </c>
      <c r="F324" s="36">
        <v>5</v>
      </c>
      <c r="G324" s="36">
        <v>4</v>
      </c>
      <c r="H324" s="36">
        <v>5</v>
      </c>
      <c r="I324" s="36">
        <v>0</v>
      </c>
      <c r="J324" s="36">
        <v>5</v>
      </c>
      <c r="K324" s="36">
        <v>0</v>
      </c>
      <c r="L324" s="36">
        <v>0</v>
      </c>
      <c r="M324" s="36">
        <v>5</v>
      </c>
      <c r="N324" s="36">
        <v>0</v>
      </c>
      <c r="O324" s="36">
        <v>20</v>
      </c>
      <c r="P324" s="36">
        <v>0</v>
      </c>
      <c r="Q324" s="164">
        <v>40</v>
      </c>
      <c r="R324" s="167">
        <f>VLOOKUP(A324,'Forplejning 2008'!A:C,3,FALSE)</f>
        <v>105540.5</v>
      </c>
      <c r="S324" s="167">
        <f t="shared" si="20"/>
        <v>19</v>
      </c>
      <c r="T324">
        <f t="shared" si="21"/>
        <v>65</v>
      </c>
      <c r="U324">
        <f t="shared" si="22"/>
        <v>84</v>
      </c>
      <c r="V324">
        <f t="shared" si="23"/>
        <v>5</v>
      </c>
      <c r="W324">
        <f t="shared" si="24"/>
        <v>0</v>
      </c>
    </row>
    <row r="325" spans="1:23">
      <c r="A325" s="23">
        <v>37427</v>
      </c>
      <c r="B325" s="174" t="s">
        <v>4855</v>
      </c>
      <c r="C325" s="23" t="s">
        <v>2250</v>
      </c>
      <c r="D325" s="23" t="s">
        <v>4287</v>
      </c>
      <c r="E325" s="35">
        <v>5</v>
      </c>
      <c r="F325" s="36">
        <v>5</v>
      </c>
      <c r="G325" s="36">
        <v>5</v>
      </c>
      <c r="H325" s="36">
        <v>5</v>
      </c>
      <c r="I325" s="36">
        <v>0</v>
      </c>
      <c r="J325" s="36">
        <v>0</v>
      </c>
      <c r="K325" s="36">
        <v>0</v>
      </c>
      <c r="L325" s="36">
        <v>2</v>
      </c>
      <c r="M325" s="36">
        <v>5</v>
      </c>
      <c r="N325" s="36">
        <v>0</v>
      </c>
      <c r="O325" s="36">
        <v>11</v>
      </c>
      <c r="P325" s="36">
        <v>0</v>
      </c>
      <c r="Q325" s="164">
        <v>40</v>
      </c>
      <c r="R325" s="167">
        <f>VLOOKUP(A325,'Forplejning 2008'!A:C,3,FALSE)</f>
        <v>89938.75</v>
      </c>
      <c r="S325" s="167">
        <f t="shared" si="20"/>
        <v>20</v>
      </c>
      <c r="T325">
        <f t="shared" si="21"/>
        <v>56</v>
      </c>
      <c r="U325">
        <f t="shared" si="22"/>
        <v>76</v>
      </c>
      <c r="V325">
        <f t="shared" si="23"/>
        <v>0</v>
      </c>
      <c r="W325">
        <f t="shared" si="24"/>
        <v>2</v>
      </c>
    </row>
    <row r="326" spans="1:23">
      <c r="A326" s="23">
        <v>37428</v>
      </c>
      <c r="B326" s="174" t="s">
        <v>4855</v>
      </c>
      <c r="C326" s="23" t="s">
        <v>2250</v>
      </c>
      <c r="D326" s="23" t="s">
        <v>4287</v>
      </c>
      <c r="E326" s="35">
        <v>5</v>
      </c>
      <c r="F326" s="36">
        <v>5</v>
      </c>
      <c r="G326" s="36">
        <v>4</v>
      </c>
      <c r="H326" s="36">
        <v>5</v>
      </c>
      <c r="I326" s="36">
        <v>0</v>
      </c>
      <c r="J326" s="36">
        <v>5</v>
      </c>
      <c r="K326" s="36">
        <v>0</v>
      </c>
      <c r="L326" s="36">
        <v>3</v>
      </c>
      <c r="M326" s="36">
        <v>0</v>
      </c>
      <c r="N326" s="36">
        <v>0</v>
      </c>
      <c r="O326" s="36">
        <v>36</v>
      </c>
      <c r="P326" s="36">
        <v>0</v>
      </c>
      <c r="Q326" s="164">
        <v>66</v>
      </c>
      <c r="R326" s="167">
        <f>VLOOKUP(A326,'Forplejning 2008'!A:C,3,FALSE)</f>
        <v>195462.66</v>
      </c>
      <c r="S326" s="167">
        <f t="shared" ref="S326:S389" si="25">SUM(E326:I326)</f>
        <v>19</v>
      </c>
      <c r="T326">
        <f t="shared" ref="T326:T389" si="26">SUM(M326:Q326)</f>
        <v>102</v>
      </c>
      <c r="U326">
        <f t="shared" ref="U326:U389" si="27">S326+T326</f>
        <v>121</v>
      </c>
      <c r="V326">
        <f t="shared" ref="V326:V389" si="28">J326</f>
        <v>5</v>
      </c>
      <c r="W326">
        <f t="shared" ref="W326:W389" si="29">K326+L326</f>
        <v>3</v>
      </c>
    </row>
    <row r="327" spans="1:23">
      <c r="A327" s="23">
        <v>37429</v>
      </c>
      <c r="B327" s="174" t="s">
        <v>4855</v>
      </c>
      <c r="C327" s="23" t="s">
        <v>2250</v>
      </c>
      <c r="D327" s="23" t="s">
        <v>2939</v>
      </c>
      <c r="E327" s="35">
        <v>5</v>
      </c>
      <c r="F327" s="36">
        <v>5</v>
      </c>
      <c r="G327" s="36">
        <v>5</v>
      </c>
      <c r="H327" s="36">
        <v>5</v>
      </c>
      <c r="I327" s="36">
        <v>0</v>
      </c>
      <c r="J327" s="36">
        <v>5</v>
      </c>
      <c r="K327" s="36">
        <v>0</v>
      </c>
      <c r="L327" s="36">
        <v>5</v>
      </c>
      <c r="M327" s="36">
        <v>5</v>
      </c>
      <c r="N327" s="36">
        <v>0</v>
      </c>
      <c r="O327" s="36">
        <v>36</v>
      </c>
      <c r="P327" s="36">
        <v>0</v>
      </c>
      <c r="Q327" s="164">
        <v>44</v>
      </c>
      <c r="R327" s="167">
        <f>VLOOKUP(A327,'Forplejning 2008'!A:C,3,FALSE)</f>
        <v>162660.91</v>
      </c>
      <c r="S327" s="167">
        <f t="shared" si="25"/>
        <v>20</v>
      </c>
      <c r="T327">
        <f t="shared" si="26"/>
        <v>85</v>
      </c>
      <c r="U327">
        <f t="shared" si="27"/>
        <v>105</v>
      </c>
      <c r="V327">
        <f t="shared" si="28"/>
        <v>5</v>
      </c>
      <c r="W327">
        <f t="shared" si="29"/>
        <v>5</v>
      </c>
    </row>
    <row r="328" spans="1:23">
      <c r="A328" s="23">
        <v>37441</v>
      </c>
      <c r="B328" s="174" t="s">
        <v>4855</v>
      </c>
      <c r="C328" s="23" t="s">
        <v>2250</v>
      </c>
      <c r="D328" s="23" t="s">
        <v>3166</v>
      </c>
      <c r="E328" s="35">
        <v>5</v>
      </c>
      <c r="F328" s="36">
        <v>0</v>
      </c>
      <c r="G328" s="36">
        <v>5</v>
      </c>
      <c r="H328" s="36">
        <v>5</v>
      </c>
      <c r="I328" s="36">
        <v>0</v>
      </c>
      <c r="J328" s="36">
        <v>5</v>
      </c>
      <c r="K328" s="36">
        <v>0</v>
      </c>
      <c r="L328" s="36">
        <v>0</v>
      </c>
      <c r="M328" s="36">
        <v>5</v>
      </c>
      <c r="N328" s="36">
        <v>0</v>
      </c>
      <c r="O328" s="36">
        <v>60</v>
      </c>
      <c r="P328" s="36">
        <v>0</v>
      </c>
      <c r="Q328" s="164">
        <v>88</v>
      </c>
      <c r="R328" s="167">
        <f>VLOOKUP(A328,'Forplejning 2008'!A:C,3,FALSE)</f>
        <v>307597.61</v>
      </c>
      <c r="S328" s="167">
        <f t="shared" si="25"/>
        <v>15</v>
      </c>
      <c r="T328">
        <f t="shared" si="26"/>
        <v>153</v>
      </c>
      <c r="U328">
        <f t="shared" si="27"/>
        <v>168</v>
      </c>
      <c r="V328">
        <f t="shared" si="28"/>
        <v>5</v>
      </c>
      <c r="W328">
        <f t="shared" si="29"/>
        <v>0</v>
      </c>
    </row>
    <row r="329" spans="1:23">
      <c r="A329" s="23">
        <v>37442</v>
      </c>
      <c r="B329" s="174" t="s">
        <v>4855</v>
      </c>
      <c r="C329" s="23" t="s">
        <v>2250</v>
      </c>
      <c r="D329" s="23" t="s">
        <v>3583</v>
      </c>
      <c r="E329" s="35">
        <v>5</v>
      </c>
      <c r="F329" s="36">
        <v>5</v>
      </c>
      <c r="G329" s="36">
        <v>5</v>
      </c>
      <c r="H329" s="36">
        <v>5</v>
      </c>
      <c r="I329" s="36">
        <v>0</v>
      </c>
      <c r="J329" s="36">
        <v>5</v>
      </c>
      <c r="K329" s="36">
        <v>0</v>
      </c>
      <c r="L329" s="36">
        <v>0</v>
      </c>
      <c r="M329" s="36">
        <v>5</v>
      </c>
      <c r="N329" s="36">
        <v>0</v>
      </c>
      <c r="O329" s="36">
        <v>72</v>
      </c>
      <c r="P329" s="36">
        <v>0</v>
      </c>
      <c r="Q329" s="164">
        <v>72</v>
      </c>
      <c r="R329" s="167">
        <f>VLOOKUP(A329,'Forplejning 2008'!A:C,3,FALSE)</f>
        <v>211400.17</v>
      </c>
      <c r="S329" s="167">
        <f t="shared" si="25"/>
        <v>20</v>
      </c>
      <c r="T329">
        <f t="shared" si="26"/>
        <v>149</v>
      </c>
      <c r="U329">
        <f t="shared" si="27"/>
        <v>169</v>
      </c>
      <c r="V329">
        <f t="shared" si="28"/>
        <v>5</v>
      </c>
      <c r="W329">
        <f t="shared" si="29"/>
        <v>0</v>
      </c>
    </row>
    <row r="330" spans="1:23">
      <c r="A330" s="23">
        <v>37443</v>
      </c>
      <c r="B330" s="174" t="s">
        <v>4855</v>
      </c>
      <c r="C330" s="23" t="s">
        <v>2250</v>
      </c>
      <c r="D330" s="23" t="s">
        <v>2939</v>
      </c>
      <c r="E330" s="35">
        <v>5</v>
      </c>
      <c r="F330" s="36">
        <v>5</v>
      </c>
      <c r="G330" s="36">
        <v>5</v>
      </c>
      <c r="H330" s="36">
        <v>5</v>
      </c>
      <c r="I330" s="36">
        <v>0</v>
      </c>
      <c r="J330" s="36">
        <v>5</v>
      </c>
      <c r="K330" s="36">
        <v>5</v>
      </c>
      <c r="L330" s="36">
        <v>1</v>
      </c>
      <c r="M330" s="36">
        <v>5</v>
      </c>
      <c r="N330" s="36">
        <v>0</v>
      </c>
      <c r="O330" s="36">
        <v>36</v>
      </c>
      <c r="P330" s="36">
        <v>0</v>
      </c>
      <c r="Q330" s="164">
        <v>44</v>
      </c>
      <c r="R330" s="167">
        <f>VLOOKUP(A330,'Forplejning 2008'!A:C,3,FALSE)</f>
        <v>163124.75</v>
      </c>
      <c r="S330" s="167">
        <f t="shared" si="25"/>
        <v>20</v>
      </c>
      <c r="T330">
        <f t="shared" si="26"/>
        <v>85</v>
      </c>
      <c r="U330">
        <f t="shared" si="27"/>
        <v>105</v>
      </c>
      <c r="V330">
        <f t="shared" si="28"/>
        <v>5</v>
      </c>
      <c r="W330">
        <f t="shared" si="29"/>
        <v>6</v>
      </c>
    </row>
    <row r="331" spans="1:23">
      <c r="A331" s="23">
        <v>37444</v>
      </c>
      <c r="B331" s="174" t="s">
        <v>4855</v>
      </c>
      <c r="C331" s="23" t="s">
        <v>2250</v>
      </c>
      <c r="D331" s="23" t="s">
        <v>3166</v>
      </c>
      <c r="E331" s="35">
        <v>5</v>
      </c>
      <c r="F331" s="36">
        <v>5</v>
      </c>
      <c r="G331" s="36">
        <v>3</v>
      </c>
      <c r="H331" s="36">
        <v>5</v>
      </c>
      <c r="I331" s="36">
        <v>0</v>
      </c>
      <c r="J331" s="36">
        <v>5</v>
      </c>
      <c r="K331" s="36">
        <v>0</v>
      </c>
      <c r="L331" s="36">
        <v>0</v>
      </c>
      <c r="M331" s="36">
        <v>5</v>
      </c>
      <c r="N331" s="36">
        <v>0</v>
      </c>
      <c r="O331" s="36">
        <v>12</v>
      </c>
      <c r="P331" s="36">
        <v>0</v>
      </c>
      <c r="Q331" s="164">
        <v>22</v>
      </c>
      <c r="R331" s="167">
        <f>VLOOKUP(A331,'Forplejning 2008'!A:C,3,FALSE)</f>
        <v>44207.32</v>
      </c>
      <c r="S331" s="167">
        <f t="shared" si="25"/>
        <v>18</v>
      </c>
      <c r="T331">
        <f t="shared" si="26"/>
        <v>39</v>
      </c>
      <c r="U331">
        <f t="shared" si="27"/>
        <v>57</v>
      </c>
      <c r="V331">
        <f t="shared" si="28"/>
        <v>5</v>
      </c>
      <c r="W331">
        <f t="shared" si="29"/>
        <v>0</v>
      </c>
    </row>
    <row r="332" spans="1:23">
      <c r="A332" s="23">
        <v>37445</v>
      </c>
      <c r="B332" s="174" t="s">
        <v>4855</v>
      </c>
      <c r="C332" s="23" t="s">
        <v>2250</v>
      </c>
      <c r="D332" s="23" t="s">
        <v>2130</v>
      </c>
      <c r="E332" s="35">
        <v>5</v>
      </c>
      <c r="F332" s="36">
        <v>5</v>
      </c>
      <c r="G332" s="36">
        <v>4</v>
      </c>
      <c r="H332" s="36">
        <v>5</v>
      </c>
      <c r="I332" s="36">
        <v>0</v>
      </c>
      <c r="J332" s="36">
        <v>5</v>
      </c>
      <c r="K332" s="36">
        <v>5</v>
      </c>
      <c r="L332" s="36">
        <v>0</v>
      </c>
      <c r="M332" s="36">
        <v>5</v>
      </c>
      <c r="N332" s="36">
        <v>0</v>
      </c>
      <c r="O332" s="36">
        <v>36</v>
      </c>
      <c r="P332" s="36">
        <v>0</v>
      </c>
      <c r="Q332" s="164">
        <v>40</v>
      </c>
      <c r="R332" s="167">
        <f>VLOOKUP(A332,'Forplejning 2008'!A:C,3,FALSE)</f>
        <v>175014.74</v>
      </c>
      <c r="S332" s="167">
        <f t="shared" si="25"/>
        <v>19</v>
      </c>
      <c r="T332">
        <f t="shared" si="26"/>
        <v>81</v>
      </c>
      <c r="U332">
        <f t="shared" si="27"/>
        <v>100</v>
      </c>
      <c r="V332">
        <f t="shared" si="28"/>
        <v>5</v>
      </c>
      <c r="W332">
        <f t="shared" si="29"/>
        <v>5</v>
      </c>
    </row>
    <row r="333" spans="1:23">
      <c r="A333" s="23">
        <v>37446</v>
      </c>
      <c r="B333" s="174" t="s">
        <v>4855</v>
      </c>
      <c r="C333" s="23" t="s">
        <v>2250</v>
      </c>
      <c r="D333" s="23" t="s">
        <v>2027</v>
      </c>
      <c r="E333" s="35">
        <v>5</v>
      </c>
      <c r="F333" s="36">
        <v>5</v>
      </c>
      <c r="G333" s="36">
        <v>4</v>
      </c>
      <c r="H333" s="36">
        <v>5</v>
      </c>
      <c r="I333" s="36">
        <v>0</v>
      </c>
      <c r="J333" s="36">
        <v>5</v>
      </c>
      <c r="K333" s="36">
        <v>0</v>
      </c>
      <c r="L333" s="36">
        <v>0</v>
      </c>
      <c r="M333" s="36">
        <v>5</v>
      </c>
      <c r="N333" s="36">
        <v>0</v>
      </c>
      <c r="O333" s="36">
        <v>36</v>
      </c>
      <c r="P333" s="36">
        <v>0</v>
      </c>
      <c r="Q333" s="164">
        <v>44</v>
      </c>
      <c r="R333" s="167">
        <f>VLOOKUP(A333,'Forplejning 2008'!A:C,3,FALSE)</f>
        <v>171634.76</v>
      </c>
      <c r="S333" s="167">
        <f t="shared" si="25"/>
        <v>19</v>
      </c>
      <c r="T333">
        <f t="shared" si="26"/>
        <v>85</v>
      </c>
      <c r="U333">
        <f t="shared" si="27"/>
        <v>104</v>
      </c>
      <c r="V333">
        <f t="shared" si="28"/>
        <v>5</v>
      </c>
      <c r="W333">
        <f t="shared" si="29"/>
        <v>0</v>
      </c>
    </row>
    <row r="334" spans="1:23">
      <c r="A334" s="23">
        <v>37447</v>
      </c>
      <c r="B334" s="174" t="s">
        <v>4855</v>
      </c>
      <c r="C334" s="23" t="s">
        <v>2250</v>
      </c>
      <c r="D334" s="23" t="s">
        <v>4617</v>
      </c>
      <c r="E334" s="35">
        <v>5</v>
      </c>
      <c r="F334" s="36">
        <v>5</v>
      </c>
      <c r="G334" s="36">
        <v>4</v>
      </c>
      <c r="H334" s="36">
        <v>5</v>
      </c>
      <c r="I334" s="36">
        <v>0</v>
      </c>
      <c r="J334" s="36">
        <v>5</v>
      </c>
      <c r="K334" s="36">
        <v>0</v>
      </c>
      <c r="L334" s="36">
        <v>0</v>
      </c>
      <c r="M334" s="36">
        <v>5</v>
      </c>
      <c r="N334" s="36">
        <v>0</v>
      </c>
      <c r="O334" s="36">
        <v>26</v>
      </c>
      <c r="P334" s="36">
        <v>0</v>
      </c>
      <c r="Q334" s="164">
        <v>44</v>
      </c>
      <c r="R334" s="167">
        <f>VLOOKUP(A334,'Forplejning 2008'!A:C,3,FALSE)</f>
        <v>104525.94</v>
      </c>
      <c r="S334" s="167">
        <f t="shared" si="25"/>
        <v>19</v>
      </c>
      <c r="T334">
        <f t="shared" si="26"/>
        <v>75</v>
      </c>
      <c r="U334">
        <f t="shared" si="27"/>
        <v>94</v>
      </c>
      <c r="V334">
        <f t="shared" si="28"/>
        <v>5</v>
      </c>
      <c r="W334">
        <f t="shared" si="29"/>
        <v>0</v>
      </c>
    </row>
    <row r="335" spans="1:23">
      <c r="A335" s="23">
        <v>37448</v>
      </c>
      <c r="B335" s="174" t="s">
        <v>4855</v>
      </c>
      <c r="C335" s="23" t="s">
        <v>2250</v>
      </c>
      <c r="D335" s="23" t="s">
        <v>3166</v>
      </c>
      <c r="E335" s="35">
        <v>5</v>
      </c>
      <c r="F335" s="36">
        <v>5</v>
      </c>
      <c r="G335" s="36">
        <v>5</v>
      </c>
      <c r="H335" s="36">
        <v>5</v>
      </c>
      <c r="I335" s="36">
        <v>0</v>
      </c>
      <c r="J335" s="36">
        <v>5</v>
      </c>
      <c r="K335" s="36">
        <v>5</v>
      </c>
      <c r="L335" s="36">
        <v>5</v>
      </c>
      <c r="M335" s="36">
        <v>5</v>
      </c>
      <c r="N335" s="36">
        <v>0</v>
      </c>
      <c r="O335" s="36">
        <v>36</v>
      </c>
      <c r="P335" s="36">
        <v>0</v>
      </c>
      <c r="Q335" s="164">
        <v>44</v>
      </c>
      <c r="R335" s="167">
        <f>VLOOKUP(A335,'Forplejning 2008'!A:C,3,FALSE)</f>
        <v>145247.53</v>
      </c>
      <c r="S335" s="167">
        <f t="shared" si="25"/>
        <v>20</v>
      </c>
      <c r="T335">
        <f t="shared" si="26"/>
        <v>85</v>
      </c>
      <c r="U335">
        <f t="shared" si="27"/>
        <v>105</v>
      </c>
      <c r="V335">
        <f t="shared" si="28"/>
        <v>5</v>
      </c>
      <c r="W335">
        <f t="shared" si="29"/>
        <v>10</v>
      </c>
    </row>
    <row r="336" spans="1:23">
      <c r="A336" s="23">
        <v>37451</v>
      </c>
      <c r="B336" s="174" t="s">
        <v>4855</v>
      </c>
      <c r="C336" s="23" t="s">
        <v>2250</v>
      </c>
      <c r="D336" s="23" t="s">
        <v>3166</v>
      </c>
      <c r="E336" s="35">
        <v>5</v>
      </c>
      <c r="F336" s="36">
        <v>5</v>
      </c>
      <c r="G336" s="36">
        <v>4</v>
      </c>
      <c r="H336" s="36">
        <v>5</v>
      </c>
      <c r="I336" s="36">
        <v>0</v>
      </c>
      <c r="J336" s="36">
        <v>5</v>
      </c>
      <c r="K336" s="36">
        <v>0</v>
      </c>
      <c r="L336" s="36">
        <v>0</v>
      </c>
      <c r="M336" s="36">
        <v>5</v>
      </c>
      <c r="N336" s="36">
        <v>0</v>
      </c>
      <c r="O336" s="36">
        <v>14</v>
      </c>
      <c r="P336" s="36">
        <v>0</v>
      </c>
      <c r="Q336" s="164">
        <v>44</v>
      </c>
      <c r="R336" s="167">
        <f>VLOOKUP(A336,'Forplejning 2008'!A:C,3,FALSE)</f>
        <v>96232.02</v>
      </c>
      <c r="S336" s="167">
        <f t="shared" si="25"/>
        <v>19</v>
      </c>
      <c r="T336">
        <f t="shared" si="26"/>
        <v>63</v>
      </c>
      <c r="U336">
        <f t="shared" si="27"/>
        <v>82</v>
      </c>
      <c r="V336">
        <f t="shared" si="28"/>
        <v>5</v>
      </c>
      <c r="W336">
        <f t="shared" si="29"/>
        <v>0</v>
      </c>
    </row>
    <row r="337" spans="1:23">
      <c r="A337" s="23">
        <v>37452</v>
      </c>
      <c r="B337" s="174" t="s">
        <v>4855</v>
      </c>
      <c r="C337" s="23" t="s">
        <v>2250</v>
      </c>
      <c r="D337" s="23" t="s">
        <v>4617</v>
      </c>
      <c r="E337" s="35">
        <v>5</v>
      </c>
      <c r="F337" s="36">
        <v>5</v>
      </c>
      <c r="G337" s="36">
        <v>5</v>
      </c>
      <c r="H337" s="36">
        <v>5</v>
      </c>
      <c r="I337" s="36">
        <v>0</v>
      </c>
      <c r="J337" s="36">
        <v>5</v>
      </c>
      <c r="K337" s="36">
        <v>5</v>
      </c>
      <c r="L337" s="36">
        <v>0</v>
      </c>
      <c r="M337" s="36">
        <v>5</v>
      </c>
      <c r="N337" s="36">
        <v>0</v>
      </c>
      <c r="O337" s="36">
        <v>24</v>
      </c>
      <c r="P337" s="36">
        <v>0</v>
      </c>
      <c r="Q337" s="164">
        <v>44</v>
      </c>
      <c r="R337" s="167">
        <f>VLOOKUP(A337,'Forplejning 2008'!A:C,3,FALSE)</f>
        <v>126389.89</v>
      </c>
      <c r="S337" s="167">
        <f t="shared" si="25"/>
        <v>20</v>
      </c>
      <c r="T337">
        <f t="shared" si="26"/>
        <v>73</v>
      </c>
      <c r="U337">
        <f t="shared" si="27"/>
        <v>93</v>
      </c>
      <c r="V337">
        <f t="shared" si="28"/>
        <v>5</v>
      </c>
      <c r="W337">
        <f t="shared" si="29"/>
        <v>5</v>
      </c>
    </row>
    <row r="338" spans="1:23">
      <c r="A338" s="23">
        <v>37456</v>
      </c>
      <c r="B338" s="174" t="s">
        <v>4855</v>
      </c>
      <c r="C338" s="23" t="s">
        <v>2250</v>
      </c>
      <c r="D338" s="23" t="s">
        <v>2939</v>
      </c>
      <c r="E338" s="35">
        <v>5</v>
      </c>
      <c r="F338" s="36">
        <v>5</v>
      </c>
      <c r="G338" s="36">
        <v>4</v>
      </c>
      <c r="H338" s="36">
        <v>5</v>
      </c>
      <c r="I338" s="36">
        <v>0</v>
      </c>
      <c r="J338" s="36">
        <v>5</v>
      </c>
      <c r="K338" s="36">
        <v>0</v>
      </c>
      <c r="L338" s="36">
        <v>0</v>
      </c>
      <c r="M338" s="36">
        <v>5</v>
      </c>
      <c r="N338" s="36">
        <v>0</v>
      </c>
      <c r="O338" s="36">
        <v>36</v>
      </c>
      <c r="P338" s="36">
        <v>0</v>
      </c>
      <c r="Q338" s="164">
        <v>40</v>
      </c>
      <c r="R338" s="167">
        <f>VLOOKUP(A338,'Forplejning 2008'!A:C,3,FALSE)</f>
        <v>157496.20000000001</v>
      </c>
      <c r="S338" s="167">
        <f t="shared" si="25"/>
        <v>19</v>
      </c>
      <c r="T338">
        <f t="shared" si="26"/>
        <v>81</v>
      </c>
      <c r="U338">
        <f t="shared" si="27"/>
        <v>100</v>
      </c>
      <c r="V338">
        <f t="shared" si="28"/>
        <v>5</v>
      </c>
      <c r="W338">
        <f t="shared" si="29"/>
        <v>0</v>
      </c>
    </row>
    <row r="339" spans="1:23">
      <c r="A339" s="23">
        <v>37457</v>
      </c>
      <c r="B339" s="174" t="s">
        <v>4855</v>
      </c>
      <c r="C339" s="23" t="s">
        <v>2250</v>
      </c>
      <c r="D339" s="23" t="s">
        <v>3583</v>
      </c>
      <c r="E339" s="35">
        <v>5</v>
      </c>
      <c r="F339" s="36">
        <v>5</v>
      </c>
      <c r="G339" s="36">
        <v>5</v>
      </c>
      <c r="H339" s="36">
        <v>5</v>
      </c>
      <c r="I339" s="36">
        <v>0</v>
      </c>
      <c r="J339" s="36">
        <v>5</v>
      </c>
      <c r="K339" s="36">
        <v>5</v>
      </c>
      <c r="L339" s="36">
        <v>0</v>
      </c>
      <c r="M339" s="36">
        <v>5</v>
      </c>
      <c r="N339" s="36">
        <v>0</v>
      </c>
      <c r="O339" s="36">
        <v>36</v>
      </c>
      <c r="P339" s="36">
        <v>0</v>
      </c>
      <c r="Q339" s="164">
        <v>44</v>
      </c>
      <c r="R339" s="167">
        <f>VLOOKUP(A339,'Forplejning 2008'!A:C,3,FALSE)</f>
        <v>275626.03000000003</v>
      </c>
      <c r="S339" s="167">
        <f t="shared" si="25"/>
        <v>20</v>
      </c>
      <c r="T339">
        <f t="shared" si="26"/>
        <v>85</v>
      </c>
      <c r="U339">
        <f t="shared" si="27"/>
        <v>105</v>
      </c>
      <c r="V339">
        <f t="shared" si="28"/>
        <v>5</v>
      </c>
      <c r="W339">
        <f t="shared" si="29"/>
        <v>5</v>
      </c>
    </row>
    <row r="340" spans="1:23">
      <c r="A340" s="23">
        <v>37458</v>
      </c>
      <c r="B340" s="174" t="s">
        <v>4855</v>
      </c>
      <c r="C340" s="23" t="s">
        <v>2250</v>
      </c>
      <c r="D340" s="23" t="s">
        <v>2130</v>
      </c>
      <c r="E340" s="35">
        <v>5</v>
      </c>
      <c r="F340" s="36">
        <v>0</v>
      </c>
      <c r="G340" s="36">
        <v>5</v>
      </c>
      <c r="H340" s="36">
        <v>5</v>
      </c>
      <c r="I340" s="36">
        <v>0</v>
      </c>
      <c r="J340" s="36">
        <v>5</v>
      </c>
      <c r="K340" s="36">
        <v>0</v>
      </c>
      <c r="L340" s="36">
        <v>1</v>
      </c>
      <c r="M340" s="36">
        <v>5</v>
      </c>
      <c r="N340" s="36">
        <v>0</v>
      </c>
      <c r="O340" s="36">
        <v>28</v>
      </c>
      <c r="P340" s="36">
        <v>0</v>
      </c>
      <c r="Q340" s="164">
        <v>44</v>
      </c>
      <c r="R340" s="167">
        <f>VLOOKUP(A340,'Forplejning 2008'!A:C,3,FALSE)</f>
        <v>149980.54</v>
      </c>
      <c r="S340" s="167">
        <f t="shared" si="25"/>
        <v>15</v>
      </c>
      <c r="T340">
        <f t="shared" si="26"/>
        <v>77</v>
      </c>
      <c r="U340">
        <f t="shared" si="27"/>
        <v>92</v>
      </c>
      <c r="V340">
        <f t="shared" si="28"/>
        <v>5</v>
      </c>
      <c r="W340">
        <f t="shared" si="29"/>
        <v>1</v>
      </c>
    </row>
    <row r="341" spans="1:23">
      <c r="A341" s="23">
        <v>37459</v>
      </c>
      <c r="B341" s="174" t="s">
        <v>4855</v>
      </c>
      <c r="C341" s="23" t="s">
        <v>2250</v>
      </c>
      <c r="D341" s="23" t="s">
        <v>3436</v>
      </c>
      <c r="E341" s="35">
        <v>5</v>
      </c>
      <c r="F341" s="36">
        <v>5</v>
      </c>
      <c r="G341" s="36">
        <v>4</v>
      </c>
      <c r="H341" s="36">
        <v>5</v>
      </c>
      <c r="I341" s="36">
        <v>0</v>
      </c>
      <c r="J341" s="36">
        <v>5</v>
      </c>
      <c r="K341" s="36">
        <v>0</v>
      </c>
      <c r="L341" s="36">
        <v>0</v>
      </c>
      <c r="M341" s="36">
        <v>5</v>
      </c>
      <c r="N341" s="36">
        <v>0</v>
      </c>
      <c r="O341" s="36">
        <v>41</v>
      </c>
      <c r="P341" s="36">
        <v>0</v>
      </c>
      <c r="Q341" s="164">
        <v>44</v>
      </c>
      <c r="R341" s="167">
        <f>VLOOKUP(A341,'Forplejning 2008'!A:C,3,FALSE)</f>
        <v>207037.62</v>
      </c>
      <c r="S341" s="167">
        <f t="shared" si="25"/>
        <v>19</v>
      </c>
      <c r="T341">
        <f t="shared" si="26"/>
        <v>90</v>
      </c>
      <c r="U341">
        <f t="shared" si="27"/>
        <v>109</v>
      </c>
      <c r="V341">
        <f t="shared" si="28"/>
        <v>5</v>
      </c>
      <c r="W341">
        <f t="shared" si="29"/>
        <v>0</v>
      </c>
    </row>
    <row r="342" spans="1:23">
      <c r="A342" s="23">
        <v>37460</v>
      </c>
      <c r="B342" s="174" t="s">
        <v>4855</v>
      </c>
      <c r="C342" s="23" t="s">
        <v>2250</v>
      </c>
      <c r="D342" s="23" t="s">
        <v>4287</v>
      </c>
      <c r="E342" s="35">
        <v>5</v>
      </c>
      <c r="F342" s="36">
        <v>5</v>
      </c>
      <c r="G342" s="36">
        <v>5</v>
      </c>
      <c r="H342" s="36">
        <v>5</v>
      </c>
      <c r="I342" s="36">
        <v>0</v>
      </c>
      <c r="J342" s="36">
        <v>5</v>
      </c>
      <c r="K342" s="36">
        <v>0</v>
      </c>
      <c r="L342" s="36">
        <v>1</v>
      </c>
      <c r="M342" s="36">
        <v>5</v>
      </c>
      <c r="N342" s="36">
        <v>0</v>
      </c>
      <c r="O342" s="36">
        <v>48</v>
      </c>
      <c r="P342" s="36">
        <v>0</v>
      </c>
      <c r="Q342" s="164">
        <v>62</v>
      </c>
      <c r="R342" s="167">
        <f>VLOOKUP(A342,'Forplejning 2008'!A:C,3,FALSE)</f>
        <v>258771.3</v>
      </c>
      <c r="S342" s="167">
        <f t="shared" si="25"/>
        <v>20</v>
      </c>
      <c r="T342">
        <f t="shared" si="26"/>
        <v>115</v>
      </c>
      <c r="U342">
        <f t="shared" si="27"/>
        <v>135</v>
      </c>
      <c r="V342">
        <f t="shared" si="28"/>
        <v>5</v>
      </c>
      <c r="W342">
        <f t="shared" si="29"/>
        <v>1</v>
      </c>
    </row>
    <row r="343" spans="1:23">
      <c r="A343" s="23">
        <v>37462</v>
      </c>
      <c r="B343" s="174" t="s">
        <v>4855</v>
      </c>
      <c r="C343" s="23" t="s">
        <v>2250</v>
      </c>
      <c r="D343" s="23" t="s">
        <v>2130</v>
      </c>
      <c r="E343" s="35">
        <v>5</v>
      </c>
      <c r="F343" s="36">
        <v>5</v>
      </c>
      <c r="G343" s="36">
        <v>5</v>
      </c>
      <c r="H343" s="36">
        <v>5</v>
      </c>
      <c r="I343" s="36">
        <v>5</v>
      </c>
      <c r="J343" s="36">
        <v>5</v>
      </c>
      <c r="K343" s="36">
        <v>0</v>
      </c>
      <c r="L343" s="36">
        <v>0</v>
      </c>
      <c r="M343" s="36">
        <v>5</v>
      </c>
      <c r="N343" s="36">
        <v>0</v>
      </c>
      <c r="O343" s="36">
        <v>36</v>
      </c>
      <c r="P343" s="36">
        <v>0</v>
      </c>
      <c r="Q343" s="164">
        <v>66</v>
      </c>
      <c r="R343" s="167">
        <f>VLOOKUP(A343,'Forplejning 2008'!A:C,3,FALSE)</f>
        <v>186583.36</v>
      </c>
      <c r="S343" s="167">
        <f t="shared" si="25"/>
        <v>25</v>
      </c>
      <c r="T343">
        <f t="shared" si="26"/>
        <v>107</v>
      </c>
      <c r="U343">
        <f t="shared" si="27"/>
        <v>132</v>
      </c>
      <c r="V343">
        <f t="shared" si="28"/>
        <v>5</v>
      </c>
      <c r="W343">
        <f t="shared" si="29"/>
        <v>0</v>
      </c>
    </row>
    <row r="344" spans="1:23">
      <c r="A344" s="23">
        <v>37464</v>
      </c>
      <c r="B344" s="174" t="s">
        <v>4855</v>
      </c>
      <c r="C344" s="23" t="s">
        <v>2250</v>
      </c>
      <c r="D344" s="23" t="s">
        <v>4617</v>
      </c>
      <c r="E344" s="35">
        <v>5</v>
      </c>
      <c r="F344" s="36">
        <v>5</v>
      </c>
      <c r="G344" s="36">
        <v>4</v>
      </c>
      <c r="H344" s="36">
        <v>5</v>
      </c>
      <c r="I344" s="36">
        <v>0</v>
      </c>
      <c r="J344" s="36">
        <v>5</v>
      </c>
      <c r="K344" s="36">
        <v>0</v>
      </c>
      <c r="L344" s="36">
        <v>0</v>
      </c>
      <c r="M344" s="36">
        <v>5</v>
      </c>
      <c r="N344" s="36">
        <v>0</v>
      </c>
      <c r="O344" s="36">
        <v>35</v>
      </c>
      <c r="P344" s="36">
        <v>0</v>
      </c>
      <c r="Q344" s="164">
        <v>44</v>
      </c>
      <c r="R344" s="167">
        <f>VLOOKUP(A344,'Forplejning 2008'!A:C,3,FALSE)</f>
        <v>107065.36</v>
      </c>
      <c r="S344" s="167">
        <f t="shared" si="25"/>
        <v>19</v>
      </c>
      <c r="T344">
        <f t="shared" si="26"/>
        <v>84</v>
      </c>
      <c r="U344">
        <f t="shared" si="27"/>
        <v>103</v>
      </c>
      <c r="V344">
        <f t="shared" si="28"/>
        <v>5</v>
      </c>
      <c r="W344">
        <f t="shared" si="29"/>
        <v>0</v>
      </c>
    </row>
    <row r="345" spans="1:23">
      <c r="A345" s="23">
        <v>37465</v>
      </c>
      <c r="B345" s="174" t="s">
        <v>4855</v>
      </c>
      <c r="C345" s="23" t="s">
        <v>2250</v>
      </c>
      <c r="D345" s="23" t="s">
        <v>3583</v>
      </c>
      <c r="E345" s="35">
        <v>5</v>
      </c>
      <c r="F345" s="36">
        <v>5</v>
      </c>
      <c r="G345" s="36">
        <v>0</v>
      </c>
      <c r="H345" s="36">
        <v>5</v>
      </c>
      <c r="I345" s="36">
        <v>0</v>
      </c>
      <c r="J345" s="36">
        <v>5</v>
      </c>
      <c r="K345" s="36">
        <v>0</v>
      </c>
      <c r="L345" s="36">
        <v>0</v>
      </c>
      <c r="M345" s="36">
        <v>5</v>
      </c>
      <c r="N345" s="36">
        <v>0</v>
      </c>
      <c r="O345" s="36">
        <v>60</v>
      </c>
      <c r="P345" s="36">
        <v>0</v>
      </c>
      <c r="Q345" s="164">
        <v>40</v>
      </c>
      <c r="R345" s="167">
        <f>VLOOKUP(A345,'Forplejning 2008'!A:C,3,FALSE)</f>
        <v>122764.73</v>
      </c>
      <c r="S345" s="167">
        <f t="shared" si="25"/>
        <v>15</v>
      </c>
      <c r="T345">
        <f t="shared" si="26"/>
        <v>105</v>
      </c>
      <c r="U345">
        <f t="shared" si="27"/>
        <v>120</v>
      </c>
      <c r="V345">
        <f t="shared" si="28"/>
        <v>5</v>
      </c>
      <c r="W345">
        <f t="shared" si="29"/>
        <v>0</v>
      </c>
    </row>
    <row r="346" spans="1:23">
      <c r="A346" s="23">
        <v>37467</v>
      </c>
      <c r="B346" s="174" t="s">
        <v>4855</v>
      </c>
      <c r="C346" s="23" t="s">
        <v>2250</v>
      </c>
      <c r="D346" s="23" t="s">
        <v>4287</v>
      </c>
      <c r="E346" s="35">
        <v>5</v>
      </c>
      <c r="F346" s="36">
        <v>5</v>
      </c>
      <c r="G346" s="36">
        <v>5</v>
      </c>
      <c r="H346" s="36">
        <v>5</v>
      </c>
      <c r="I346" s="36">
        <v>0</v>
      </c>
      <c r="J346" s="36">
        <v>0</v>
      </c>
      <c r="K346" s="36">
        <v>0</v>
      </c>
      <c r="L346" s="36">
        <v>0</v>
      </c>
      <c r="M346" s="36">
        <v>0</v>
      </c>
      <c r="N346" s="36">
        <v>0</v>
      </c>
      <c r="O346" s="36">
        <v>72</v>
      </c>
      <c r="P346" s="36">
        <v>0</v>
      </c>
      <c r="Q346" s="164">
        <v>0</v>
      </c>
      <c r="R346" s="167">
        <f>VLOOKUP(A346,'Forplejning 2008'!A:C,3,FALSE)</f>
        <v>243463.6</v>
      </c>
      <c r="S346" s="167">
        <f t="shared" si="25"/>
        <v>20</v>
      </c>
      <c r="T346">
        <f t="shared" si="26"/>
        <v>72</v>
      </c>
      <c r="U346">
        <f t="shared" si="27"/>
        <v>92</v>
      </c>
      <c r="V346">
        <f t="shared" si="28"/>
        <v>0</v>
      </c>
      <c r="W346">
        <f t="shared" si="29"/>
        <v>0</v>
      </c>
    </row>
    <row r="347" spans="1:23">
      <c r="A347" s="23">
        <v>37470</v>
      </c>
      <c r="B347" s="174" t="s">
        <v>4855</v>
      </c>
      <c r="C347" s="23" t="s">
        <v>2250</v>
      </c>
      <c r="D347" s="23" t="s">
        <v>3166</v>
      </c>
      <c r="E347" s="35">
        <v>5</v>
      </c>
      <c r="F347" s="36">
        <v>5</v>
      </c>
      <c r="G347" s="36">
        <v>5</v>
      </c>
      <c r="H347" s="36">
        <v>5</v>
      </c>
      <c r="I347" s="36">
        <v>0</v>
      </c>
      <c r="J347" s="36">
        <v>5</v>
      </c>
      <c r="K347" s="36">
        <v>0</v>
      </c>
      <c r="L347" s="36">
        <v>0</v>
      </c>
      <c r="M347" s="36">
        <v>5</v>
      </c>
      <c r="N347" s="36">
        <v>0</v>
      </c>
      <c r="O347" s="36">
        <v>24</v>
      </c>
      <c r="P347" s="36">
        <v>0</v>
      </c>
      <c r="Q347" s="164">
        <v>44</v>
      </c>
      <c r="R347" s="167">
        <f>VLOOKUP(A347,'Forplejning 2008'!A:C,3,FALSE)</f>
        <v>121673.41</v>
      </c>
      <c r="S347" s="167">
        <f t="shared" si="25"/>
        <v>20</v>
      </c>
      <c r="T347">
        <f t="shared" si="26"/>
        <v>73</v>
      </c>
      <c r="U347">
        <f t="shared" si="27"/>
        <v>93</v>
      </c>
      <c r="V347">
        <f t="shared" si="28"/>
        <v>5</v>
      </c>
      <c r="W347">
        <f t="shared" si="29"/>
        <v>0</v>
      </c>
    </row>
    <row r="348" spans="1:23">
      <c r="A348" s="23">
        <v>37471</v>
      </c>
      <c r="B348" s="174" t="s">
        <v>4855</v>
      </c>
      <c r="C348" s="23" t="s">
        <v>2250</v>
      </c>
      <c r="D348" s="23" t="s">
        <v>3166</v>
      </c>
      <c r="E348" s="35">
        <v>5</v>
      </c>
      <c r="F348" s="36">
        <v>5</v>
      </c>
      <c r="G348" s="36">
        <v>3</v>
      </c>
      <c r="H348" s="36">
        <v>5</v>
      </c>
      <c r="I348" s="36">
        <v>0</v>
      </c>
      <c r="J348" s="36">
        <v>5</v>
      </c>
      <c r="K348" s="36">
        <v>0</v>
      </c>
      <c r="L348" s="36">
        <v>0</v>
      </c>
      <c r="M348" s="36">
        <v>5</v>
      </c>
      <c r="N348" s="36">
        <v>0</v>
      </c>
      <c r="O348" s="36">
        <v>36</v>
      </c>
      <c r="P348" s="36">
        <v>0</v>
      </c>
      <c r="Q348" s="164">
        <v>44</v>
      </c>
      <c r="R348" s="167">
        <f>VLOOKUP(A348,'Forplejning 2008'!A:C,3,FALSE)</f>
        <v>157098.51</v>
      </c>
      <c r="S348" s="167">
        <f t="shared" si="25"/>
        <v>18</v>
      </c>
      <c r="T348">
        <f t="shared" si="26"/>
        <v>85</v>
      </c>
      <c r="U348">
        <f t="shared" si="27"/>
        <v>103</v>
      </c>
      <c r="V348">
        <f t="shared" si="28"/>
        <v>5</v>
      </c>
      <c r="W348">
        <f t="shared" si="29"/>
        <v>0</v>
      </c>
    </row>
    <row r="349" spans="1:23">
      <c r="A349" s="23">
        <v>37472</v>
      </c>
      <c r="B349" s="174" t="s">
        <v>4855</v>
      </c>
      <c r="C349" s="23" t="s">
        <v>2250</v>
      </c>
      <c r="D349" s="23" t="s">
        <v>3166</v>
      </c>
      <c r="E349" s="35">
        <v>5</v>
      </c>
      <c r="F349" s="36">
        <v>5</v>
      </c>
      <c r="G349" s="36">
        <v>5</v>
      </c>
      <c r="H349" s="36">
        <v>5</v>
      </c>
      <c r="I349" s="36">
        <v>0</v>
      </c>
      <c r="J349" s="36">
        <v>5</v>
      </c>
      <c r="K349" s="36">
        <v>0</v>
      </c>
      <c r="L349" s="36">
        <v>1</v>
      </c>
      <c r="M349" s="36">
        <v>5</v>
      </c>
      <c r="N349" s="36">
        <v>0</v>
      </c>
      <c r="O349" s="36">
        <v>32</v>
      </c>
      <c r="P349" s="36">
        <v>0</v>
      </c>
      <c r="Q349" s="164">
        <v>70</v>
      </c>
      <c r="R349" s="167">
        <f>VLOOKUP(A349,'Forplejning 2008'!A:C,3,FALSE)</f>
        <v>238026.52</v>
      </c>
      <c r="S349" s="167">
        <f t="shared" si="25"/>
        <v>20</v>
      </c>
      <c r="T349">
        <f t="shared" si="26"/>
        <v>107</v>
      </c>
      <c r="U349">
        <f t="shared" si="27"/>
        <v>127</v>
      </c>
      <c r="V349">
        <f t="shared" si="28"/>
        <v>5</v>
      </c>
      <c r="W349">
        <f t="shared" si="29"/>
        <v>1</v>
      </c>
    </row>
    <row r="350" spans="1:23">
      <c r="A350" s="23">
        <v>37473</v>
      </c>
      <c r="B350" s="174" t="s">
        <v>4855</v>
      </c>
      <c r="C350" s="23" t="s">
        <v>2250</v>
      </c>
      <c r="D350" s="23" t="s">
        <v>4287</v>
      </c>
      <c r="E350" s="35">
        <v>5</v>
      </c>
      <c r="F350" s="36">
        <v>5</v>
      </c>
      <c r="G350" s="36">
        <v>5</v>
      </c>
      <c r="H350" s="36">
        <v>5</v>
      </c>
      <c r="I350" s="36">
        <v>0</v>
      </c>
      <c r="J350" s="36">
        <v>5</v>
      </c>
      <c r="K350" s="36">
        <v>5</v>
      </c>
      <c r="L350" s="36">
        <v>5</v>
      </c>
      <c r="M350" s="36">
        <v>5</v>
      </c>
      <c r="N350" s="36">
        <v>0</v>
      </c>
      <c r="O350" s="36">
        <v>42</v>
      </c>
      <c r="P350" s="36">
        <v>0</v>
      </c>
      <c r="Q350" s="164">
        <v>69</v>
      </c>
      <c r="R350" s="167">
        <f>VLOOKUP(A350,'Forplejning 2008'!A:C,3,FALSE)</f>
        <v>301415.98</v>
      </c>
      <c r="S350" s="167">
        <f t="shared" si="25"/>
        <v>20</v>
      </c>
      <c r="T350">
        <f t="shared" si="26"/>
        <v>116</v>
      </c>
      <c r="U350">
        <f t="shared" si="27"/>
        <v>136</v>
      </c>
      <c r="V350">
        <f t="shared" si="28"/>
        <v>5</v>
      </c>
      <c r="W350">
        <f t="shared" si="29"/>
        <v>10</v>
      </c>
    </row>
    <row r="351" spans="1:23">
      <c r="A351" s="23">
        <v>37474</v>
      </c>
      <c r="B351" s="174" t="s">
        <v>4855</v>
      </c>
      <c r="C351" s="23" t="s">
        <v>2250</v>
      </c>
      <c r="D351" s="23" t="s">
        <v>4287</v>
      </c>
      <c r="E351" s="35">
        <v>5</v>
      </c>
      <c r="F351" s="36">
        <v>5</v>
      </c>
      <c r="G351" s="36">
        <v>4</v>
      </c>
      <c r="H351" s="36">
        <v>5</v>
      </c>
      <c r="I351" s="36">
        <v>0</v>
      </c>
      <c r="J351" s="36">
        <v>5</v>
      </c>
      <c r="K351" s="36">
        <v>0</v>
      </c>
      <c r="L351" s="36">
        <v>4</v>
      </c>
      <c r="M351" s="36">
        <v>5</v>
      </c>
      <c r="N351" s="36">
        <v>0</v>
      </c>
      <c r="O351" s="36">
        <v>48</v>
      </c>
      <c r="P351" s="36">
        <v>0</v>
      </c>
      <c r="Q351" s="164">
        <v>88</v>
      </c>
      <c r="R351" s="167">
        <f>VLOOKUP(A351,'Forplejning 2008'!A:C,3,FALSE)</f>
        <v>346244.39</v>
      </c>
      <c r="S351" s="167">
        <f t="shared" si="25"/>
        <v>19</v>
      </c>
      <c r="T351">
        <f t="shared" si="26"/>
        <v>141</v>
      </c>
      <c r="U351">
        <f t="shared" si="27"/>
        <v>160</v>
      </c>
      <c r="V351">
        <f t="shared" si="28"/>
        <v>5</v>
      </c>
      <c r="W351">
        <f t="shared" si="29"/>
        <v>4</v>
      </c>
    </row>
    <row r="352" spans="1:23">
      <c r="A352" s="23">
        <v>37475</v>
      </c>
      <c r="B352" s="174" t="s">
        <v>4855</v>
      </c>
      <c r="C352" s="23" t="s">
        <v>2250</v>
      </c>
      <c r="D352" s="23" t="s">
        <v>3583</v>
      </c>
      <c r="E352" s="35">
        <v>0</v>
      </c>
      <c r="F352" s="36">
        <v>0</v>
      </c>
      <c r="G352" s="36">
        <v>0</v>
      </c>
      <c r="H352" s="36">
        <v>0</v>
      </c>
      <c r="I352" s="36">
        <v>0</v>
      </c>
      <c r="J352" s="36">
        <v>0</v>
      </c>
      <c r="K352" s="36">
        <v>0</v>
      </c>
      <c r="L352" s="36">
        <v>0</v>
      </c>
      <c r="M352" s="36">
        <v>0</v>
      </c>
      <c r="N352" s="36">
        <v>0</v>
      </c>
      <c r="O352" s="36">
        <v>36</v>
      </c>
      <c r="P352" s="36">
        <v>0</v>
      </c>
      <c r="Q352" s="164">
        <v>84</v>
      </c>
      <c r="R352" s="167">
        <f>VLOOKUP(A352,'Forplejning 2008'!A:C,3,FALSE)</f>
        <v>218832.98</v>
      </c>
      <c r="S352" s="167">
        <f t="shared" si="25"/>
        <v>0</v>
      </c>
      <c r="T352">
        <f t="shared" si="26"/>
        <v>120</v>
      </c>
      <c r="U352">
        <f t="shared" si="27"/>
        <v>120</v>
      </c>
      <c r="V352">
        <f t="shared" si="28"/>
        <v>0</v>
      </c>
      <c r="W352">
        <f t="shared" si="29"/>
        <v>0</v>
      </c>
    </row>
    <row r="353" spans="1:23">
      <c r="A353" s="23">
        <v>37476</v>
      </c>
      <c r="B353" s="174" t="s">
        <v>4855</v>
      </c>
      <c r="C353" s="23" t="s">
        <v>2249</v>
      </c>
      <c r="D353" s="23" t="s">
        <v>2130</v>
      </c>
      <c r="E353" s="35">
        <v>5</v>
      </c>
      <c r="F353" s="36">
        <v>5</v>
      </c>
      <c r="G353" s="36">
        <v>5</v>
      </c>
      <c r="H353" s="36">
        <v>5</v>
      </c>
      <c r="I353" s="36">
        <v>0</v>
      </c>
      <c r="J353" s="36">
        <v>0</v>
      </c>
      <c r="K353" s="36">
        <v>0</v>
      </c>
      <c r="L353" s="36">
        <v>0</v>
      </c>
      <c r="M353" s="36">
        <v>0</v>
      </c>
      <c r="N353" s="36">
        <v>0</v>
      </c>
      <c r="O353" s="36">
        <v>39</v>
      </c>
      <c r="P353" s="36">
        <v>0</v>
      </c>
      <c r="Q353" s="164">
        <v>0</v>
      </c>
      <c r="R353" s="167">
        <f>VLOOKUP(A353,'Forplejning 2008'!A:C,3,FALSE)</f>
        <v>90521.72</v>
      </c>
      <c r="S353" s="167">
        <f t="shared" si="25"/>
        <v>20</v>
      </c>
      <c r="T353">
        <f t="shared" si="26"/>
        <v>39</v>
      </c>
      <c r="U353">
        <f t="shared" si="27"/>
        <v>59</v>
      </c>
      <c r="V353">
        <f t="shared" si="28"/>
        <v>0</v>
      </c>
      <c r="W353">
        <f t="shared" si="29"/>
        <v>0</v>
      </c>
    </row>
    <row r="354" spans="1:23">
      <c r="A354" s="23">
        <v>37477</v>
      </c>
      <c r="B354" s="174" t="s">
        <v>4855</v>
      </c>
      <c r="C354" s="23" t="s">
        <v>2250</v>
      </c>
      <c r="D354" s="23" t="s">
        <v>2130</v>
      </c>
      <c r="E354" s="35">
        <v>5</v>
      </c>
      <c r="F354" s="36">
        <v>5</v>
      </c>
      <c r="G354" s="36">
        <v>5</v>
      </c>
      <c r="H354" s="36">
        <v>5</v>
      </c>
      <c r="I354" s="36">
        <v>0</v>
      </c>
      <c r="J354" s="36">
        <v>5</v>
      </c>
      <c r="K354" s="36">
        <v>5</v>
      </c>
      <c r="L354" s="36">
        <v>0</v>
      </c>
      <c r="M354" s="36">
        <v>5</v>
      </c>
      <c r="N354" s="36">
        <v>0</v>
      </c>
      <c r="O354" s="36">
        <v>42</v>
      </c>
      <c r="P354" s="36">
        <v>0</v>
      </c>
      <c r="Q354" s="164">
        <v>44</v>
      </c>
      <c r="R354" s="167">
        <f>VLOOKUP(A354,'Forplejning 2008'!A:C,3,FALSE)</f>
        <v>206927.39</v>
      </c>
      <c r="S354" s="167">
        <f t="shared" si="25"/>
        <v>20</v>
      </c>
      <c r="T354">
        <f t="shared" si="26"/>
        <v>91</v>
      </c>
      <c r="U354">
        <f t="shared" si="27"/>
        <v>111</v>
      </c>
      <c r="V354">
        <f t="shared" si="28"/>
        <v>5</v>
      </c>
      <c r="W354">
        <f t="shared" si="29"/>
        <v>5</v>
      </c>
    </row>
    <row r="355" spans="1:23">
      <c r="A355" s="23">
        <v>37478</v>
      </c>
      <c r="B355" s="174" t="s">
        <v>4855</v>
      </c>
      <c r="C355" s="23" t="s">
        <v>2250</v>
      </c>
      <c r="D355" s="23" t="s">
        <v>2027</v>
      </c>
      <c r="E355" s="35">
        <v>5</v>
      </c>
      <c r="F355" s="36">
        <v>5</v>
      </c>
      <c r="G355" s="36">
        <v>5</v>
      </c>
      <c r="H355" s="36">
        <v>5</v>
      </c>
      <c r="I355" s="36">
        <v>0</v>
      </c>
      <c r="J355" s="36">
        <v>5</v>
      </c>
      <c r="K355" s="36">
        <v>5</v>
      </c>
      <c r="L355" s="36">
        <v>0</v>
      </c>
      <c r="M355" s="36">
        <v>5</v>
      </c>
      <c r="N355" s="36">
        <v>0</v>
      </c>
      <c r="O355" s="36">
        <v>39</v>
      </c>
      <c r="P355" s="36">
        <v>0</v>
      </c>
      <c r="Q355" s="164">
        <v>66</v>
      </c>
      <c r="R355" s="167">
        <f>VLOOKUP(A355,'Forplejning 2008'!A:C,3,FALSE)</f>
        <v>242098.07</v>
      </c>
      <c r="S355" s="167">
        <f t="shared" si="25"/>
        <v>20</v>
      </c>
      <c r="T355">
        <f t="shared" si="26"/>
        <v>110</v>
      </c>
      <c r="U355">
        <f t="shared" si="27"/>
        <v>130</v>
      </c>
      <c r="V355">
        <f t="shared" si="28"/>
        <v>5</v>
      </c>
      <c r="W355">
        <f t="shared" si="29"/>
        <v>5</v>
      </c>
    </row>
    <row r="356" spans="1:23">
      <c r="A356" s="23">
        <v>37480</v>
      </c>
      <c r="B356" s="174" t="s">
        <v>4855</v>
      </c>
      <c r="C356" s="23" t="s">
        <v>2250</v>
      </c>
      <c r="D356" s="23" t="s">
        <v>3166</v>
      </c>
      <c r="E356" s="35">
        <v>5</v>
      </c>
      <c r="F356" s="36">
        <v>5</v>
      </c>
      <c r="G356" s="36">
        <v>5</v>
      </c>
      <c r="H356" s="36">
        <v>5</v>
      </c>
      <c r="I356" s="36">
        <v>0</v>
      </c>
      <c r="J356" s="36">
        <v>5</v>
      </c>
      <c r="K356" s="36">
        <v>0</v>
      </c>
      <c r="L356" s="36">
        <v>0</v>
      </c>
      <c r="M356" s="36">
        <v>5</v>
      </c>
      <c r="N356" s="36">
        <v>0</v>
      </c>
      <c r="O356" s="36">
        <v>36</v>
      </c>
      <c r="P356" s="36">
        <v>0</v>
      </c>
      <c r="Q356" s="164">
        <v>44</v>
      </c>
      <c r="R356" s="167">
        <f>VLOOKUP(A356,'Forplejning 2008'!A:C,3,FALSE)</f>
        <v>139516.45000000001</v>
      </c>
      <c r="S356" s="167">
        <f t="shared" si="25"/>
        <v>20</v>
      </c>
      <c r="T356">
        <f t="shared" si="26"/>
        <v>85</v>
      </c>
      <c r="U356">
        <f t="shared" si="27"/>
        <v>105</v>
      </c>
      <c r="V356">
        <f t="shared" si="28"/>
        <v>5</v>
      </c>
      <c r="W356">
        <f t="shared" si="29"/>
        <v>0</v>
      </c>
    </row>
    <row r="357" spans="1:23">
      <c r="A357" s="23">
        <v>37483</v>
      </c>
      <c r="B357" s="174" t="s">
        <v>4855</v>
      </c>
      <c r="C357" s="23" t="s">
        <v>2250</v>
      </c>
      <c r="D357" s="23" t="s">
        <v>4617</v>
      </c>
      <c r="E357" s="35">
        <v>5</v>
      </c>
      <c r="F357" s="36">
        <v>5</v>
      </c>
      <c r="G357" s="36">
        <v>4</v>
      </c>
      <c r="H357" s="36">
        <v>5</v>
      </c>
      <c r="I357" s="36">
        <v>0</v>
      </c>
      <c r="J357" s="36">
        <v>5</v>
      </c>
      <c r="K357" s="36">
        <v>0</v>
      </c>
      <c r="L357" s="36">
        <v>0</v>
      </c>
      <c r="M357" s="36">
        <v>5</v>
      </c>
      <c r="N357" s="36">
        <v>0</v>
      </c>
      <c r="O357" s="36">
        <v>20</v>
      </c>
      <c r="P357" s="36">
        <v>0</v>
      </c>
      <c r="Q357" s="164">
        <v>42</v>
      </c>
      <c r="R357" s="167">
        <f>VLOOKUP(A357,'Forplejning 2008'!A:C,3,FALSE)</f>
        <v>66845.38</v>
      </c>
      <c r="S357" s="167">
        <f t="shared" si="25"/>
        <v>19</v>
      </c>
      <c r="T357">
        <f t="shared" si="26"/>
        <v>67</v>
      </c>
      <c r="U357">
        <f t="shared" si="27"/>
        <v>86</v>
      </c>
      <c r="V357">
        <f t="shared" si="28"/>
        <v>5</v>
      </c>
      <c r="W357">
        <f t="shared" si="29"/>
        <v>0</v>
      </c>
    </row>
    <row r="358" spans="1:23">
      <c r="A358" s="23">
        <v>37485</v>
      </c>
      <c r="B358" s="174" t="s">
        <v>4855</v>
      </c>
      <c r="C358" s="23" t="s">
        <v>2250</v>
      </c>
      <c r="D358" s="23" t="s">
        <v>3166</v>
      </c>
      <c r="E358" s="35">
        <v>5</v>
      </c>
      <c r="F358" s="36">
        <v>5</v>
      </c>
      <c r="G358" s="36">
        <v>3</v>
      </c>
      <c r="H358" s="36">
        <v>5</v>
      </c>
      <c r="I358" s="36">
        <v>0</v>
      </c>
      <c r="J358" s="36">
        <v>5</v>
      </c>
      <c r="K358" s="36">
        <v>5</v>
      </c>
      <c r="L358" s="36">
        <v>2</v>
      </c>
      <c r="M358" s="36">
        <v>5</v>
      </c>
      <c r="N358" s="36">
        <v>0</v>
      </c>
      <c r="O358" s="36">
        <v>24</v>
      </c>
      <c r="P358" s="36">
        <v>0</v>
      </c>
      <c r="Q358" s="164">
        <v>44</v>
      </c>
      <c r="R358" s="167">
        <f>VLOOKUP(A358,'Forplejning 2008'!A:C,3,FALSE)</f>
        <v>107693.25</v>
      </c>
      <c r="S358" s="167">
        <f t="shared" si="25"/>
        <v>18</v>
      </c>
      <c r="T358">
        <f t="shared" si="26"/>
        <v>73</v>
      </c>
      <c r="U358">
        <f t="shared" si="27"/>
        <v>91</v>
      </c>
      <c r="V358">
        <f t="shared" si="28"/>
        <v>5</v>
      </c>
      <c r="W358">
        <f t="shared" si="29"/>
        <v>7</v>
      </c>
    </row>
    <row r="359" spans="1:23">
      <c r="A359" s="23">
        <v>37487</v>
      </c>
      <c r="B359" s="174" t="s">
        <v>4855</v>
      </c>
      <c r="C359" s="23" t="s">
        <v>2250</v>
      </c>
      <c r="D359" s="23" t="s">
        <v>2027</v>
      </c>
      <c r="E359" s="35">
        <v>5</v>
      </c>
      <c r="F359" s="36">
        <v>5</v>
      </c>
      <c r="G359" s="36">
        <v>5</v>
      </c>
      <c r="H359" s="36">
        <v>5</v>
      </c>
      <c r="I359" s="36">
        <v>0</v>
      </c>
      <c r="J359" s="36">
        <v>5</v>
      </c>
      <c r="K359" s="36">
        <v>5</v>
      </c>
      <c r="L359" s="36">
        <v>0</v>
      </c>
      <c r="M359" s="36">
        <v>5</v>
      </c>
      <c r="N359" s="36">
        <v>0</v>
      </c>
      <c r="O359" s="36">
        <v>36</v>
      </c>
      <c r="P359" s="36">
        <v>0</v>
      </c>
      <c r="Q359" s="164">
        <v>93</v>
      </c>
      <c r="R359" s="167">
        <f>VLOOKUP(A359,'Forplejning 2008'!A:C,3,FALSE)</f>
        <v>233382.28</v>
      </c>
      <c r="S359" s="167">
        <f t="shared" si="25"/>
        <v>20</v>
      </c>
      <c r="T359">
        <f t="shared" si="26"/>
        <v>134</v>
      </c>
      <c r="U359">
        <f t="shared" si="27"/>
        <v>154</v>
      </c>
      <c r="V359">
        <f t="shared" si="28"/>
        <v>5</v>
      </c>
      <c r="W359">
        <f t="shared" si="29"/>
        <v>5</v>
      </c>
    </row>
    <row r="360" spans="1:23">
      <c r="A360" s="23">
        <v>37488</v>
      </c>
      <c r="B360" s="174" t="s">
        <v>4855</v>
      </c>
      <c r="C360" s="23" t="s">
        <v>2250</v>
      </c>
      <c r="D360" s="23" t="s">
        <v>2130</v>
      </c>
      <c r="E360" s="35">
        <v>5</v>
      </c>
      <c r="F360" s="36">
        <v>5</v>
      </c>
      <c r="G360" s="36">
        <v>5</v>
      </c>
      <c r="H360" s="36">
        <v>5</v>
      </c>
      <c r="I360" s="36">
        <v>0</v>
      </c>
      <c r="J360" s="36">
        <v>5</v>
      </c>
      <c r="K360" s="36">
        <v>5</v>
      </c>
      <c r="L360" s="36">
        <v>0</v>
      </c>
      <c r="M360" s="36">
        <v>5</v>
      </c>
      <c r="N360" s="36">
        <v>0</v>
      </c>
      <c r="O360" s="36">
        <v>42</v>
      </c>
      <c r="P360" s="36">
        <v>0</v>
      </c>
      <c r="Q360" s="164">
        <v>56</v>
      </c>
      <c r="R360" s="167">
        <f>VLOOKUP(A360,'Forplejning 2008'!A:C,3,FALSE)</f>
        <v>216540.46</v>
      </c>
      <c r="S360" s="167">
        <f t="shared" si="25"/>
        <v>20</v>
      </c>
      <c r="T360">
        <f t="shared" si="26"/>
        <v>103</v>
      </c>
      <c r="U360">
        <f t="shared" si="27"/>
        <v>123</v>
      </c>
      <c r="V360">
        <f t="shared" si="28"/>
        <v>5</v>
      </c>
      <c r="W360">
        <f t="shared" si="29"/>
        <v>5</v>
      </c>
    </row>
    <row r="361" spans="1:23">
      <c r="A361" s="23">
        <v>37490</v>
      </c>
      <c r="B361" s="174" t="s">
        <v>4855</v>
      </c>
      <c r="C361" s="23" t="s">
        <v>2250</v>
      </c>
      <c r="D361" s="23" t="s">
        <v>3166</v>
      </c>
      <c r="E361" s="35">
        <v>5</v>
      </c>
      <c r="F361" s="36">
        <v>5</v>
      </c>
      <c r="G361" s="36">
        <v>5</v>
      </c>
      <c r="H361" s="36">
        <v>5</v>
      </c>
      <c r="I361" s="36">
        <v>5</v>
      </c>
      <c r="J361" s="36">
        <v>5</v>
      </c>
      <c r="K361" s="36">
        <v>0</v>
      </c>
      <c r="L361" s="36">
        <v>2</v>
      </c>
      <c r="M361" s="36">
        <v>5</v>
      </c>
      <c r="N361" s="36">
        <v>5</v>
      </c>
      <c r="O361" s="36">
        <v>24</v>
      </c>
      <c r="P361" s="36">
        <v>0</v>
      </c>
      <c r="Q361" s="164">
        <v>44</v>
      </c>
      <c r="R361" s="167">
        <f>VLOOKUP(A361,'Forplejning 2008'!A:C,3,FALSE)</f>
        <v>211508.25</v>
      </c>
      <c r="S361" s="167">
        <f t="shared" si="25"/>
        <v>25</v>
      </c>
      <c r="T361">
        <f t="shared" si="26"/>
        <v>78</v>
      </c>
      <c r="U361">
        <f t="shared" si="27"/>
        <v>103</v>
      </c>
      <c r="V361">
        <f t="shared" si="28"/>
        <v>5</v>
      </c>
      <c r="W361">
        <f t="shared" si="29"/>
        <v>2</v>
      </c>
    </row>
    <row r="362" spans="1:23">
      <c r="A362" s="23">
        <v>37491</v>
      </c>
      <c r="B362" s="174" t="s">
        <v>4855</v>
      </c>
      <c r="C362" s="23" t="s">
        <v>2250</v>
      </c>
      <c r="D362" s="23" t="s">
        <v>3436</v>
      </c>
      <c r="E362" s="35">
        <v>5</v>
      </c>
      <c r="F362" s="36">
        <v>5</v>
      </c>
      <c r="G362" s="36">
        <v>5</v>
      </c>
      <c r="H362" s="36">
        <v>5</v>
      </c>
      <c r="I362" s="36">
        <v>0</v>
      </c>
      <c r="J362" s="36">
        <v>5</v>
      </c>
      <c r="K362" s="36">
        <v>0</v>
      </c>
      <c r="L362" s="36">
        <v>0</v>
      </c>
      <c r="M362" s="36">
        <v>5</v>
      </c>
      <c r="N362" s="36">
        <v>0</v>
      </c>
      <c r="O362" s="36">
        <v>106</v>
      </c>
      <c r="P362" s="36">
        <v>0</v>
      </c>
      <c r="Q362" s="164">
        <v>66</v>
      </c>
      <c r="R362" s="167">
        <f>VLOOKUP(A362,'Forplejning 2008'!A:C,3,FALSE)</f>
        <v>305512.23</v>
      </c>
      <c r="S362" s="167">
        <f t="shared" si="25"/>
        <v>20</v>
      </c>
      <c r="T362">
        <f t="shared" si="26"/>
        <v>177</v>
      </c>
      <c r="U362">
        <f t="shared" si="27"/>
        <v>197</v>
      </c>
      <c r="V362">
        <f t="shared" si="28"/>
        <v>5</v>
      </c>
      <c r="W362">
        <f t="shared" si="29"/>
        <v>0</v>
      </c>
    </row>
    <row r="363" spans="1:23">
      <c r="A363" s="23">
        <v>37492</v>
      </c>
      <c r="B363" s="174" t="s">
        <v>4855</v>
      </c>
      <c r="C363" s="23" t="s">
        <v>2250</v>
      </c>
      <c r="D363" s="23" t="s">
        <v>2130</v>
      </c>
      <c r="E363" s="35">
        <v>5</v>
      </c>
      <c r="F363" s="36">
        <v>5</v>
      </c>
      <c r="G363" s="36">
        <v>4</v>
      </c>
      <c r="H363" s="36">
        <v>5</v>
      </c>
      <c r="I363" s="36">
        <v>0</v>
      </c>
      <c r="J363" s="36">
        <v>5</v>
      </c>
      <c r="K363" s="36">
        <v>0</v>
      </c>
      <c r="L363" s="36">
        <v>0</v>
      </c>
      <c r="M363" s="36">
        <v>5</v>
      </c>
      <c r="N363" s="36">
        <v>0</v>
      </c>
      <c r="O363" s="36">
        <v>96</v>
      </c>
      <c r="P363" s="36">
        <v>0</v>
      </c>
      <c r="Q363" s="164">
        <v>154</v>
      </c>
      <c r="R363" s="167">
        <f>VLOOKUP(A363,'Forplejning 2008'!A:C,3,FALSE)</f>
        <v>413977.99</v>
      </c>
      <c r="S363" s="167">
        <f t="shared" si="25"/>
        <v>19</v>
      </c>
      <c r="T363">
        <f t="shared" si="26"/>
        <v>255</v>
      </c>
      <c r="U363">
        <f t="shared" si="27"/>
        <v>274</v>
      </c>
      <c r="V363">
        <f t="shared" si="28"/>
        <v>5</v>
      </c>
      <c r="W363">
        <f t="shared" si="29"/>
        <v>0</v>
      </c>
    </row>
    <row r="364" spans="1:23">
      <c r="A364" s="23">
        <v>37493</v>
      </c>
      <c r="B364" s="174" t="s">
        <v>4855</v>
      </c>
      <c r="C364" s="23" t="s">
        <v>2250</v>
      </c>
      <c r="D364" s="23" t="s">
        <v>2130</v>
      </c>
      <c r="E364" s="35">
        <v>5</v>
      </c>
      <c r="F364" s="36">
        <v>5</v>
      </c>
      <c r="G364" s="36">
        <v>5</v>
      </c>
      <c r="H364" s="36">
        <v>5</v>
      </c>
      <c r="I364" s="36">
        <v>0</v>
      </c>
      <c r="J364" s="36">
        <v>5</v>
      </c>
      <c r="K364" s="36">
        <v>0</v>
      </c>
      <c r="L364" s="36">
        <v>0</v>
      </c>
      <c r="M364" s="36">
        <v>5</v>
      </c>
      <c r="N364" s="36">
        <v>0</v>
      </c>
      <c r="O364" s="36">
        <v>24</v>
      </c>
      <c r="P364" s="36">
        <v>0</v>
      </c>
      <c r="Q364" s="164">
        <v>44</v>
      </c>
      <c r="R364" s="167">
        <f>VLOOKUP(A364,'Forplejning 2008'!A:C,3,FALSE)</f>
        <v>145940.79999999999</v>
      </c>
      <c r="S364" s="167">
        <f t="shared" si="25"/>
        <v>20</v>
      </c>
      <c r="T364">
        <f t="shared" si="26"/>
        <v>73</v>
      </c>
      <c r="U364">
        <f t="shared" si="27"/>
        <v>93</v>
      </c>
      <c r="V364">
        <f t="shared" si="28"/>
        <v>5</v>
      </c>
      <c r="W364">
        <f t="shared" si="29"/>
        <v>0</v>
      </c>
    </row>
    <row r="365" spans="1:23">
      <c r="A365" s="23">
        <v>37494</v>
      </c>
      <c r="B365" s="174" t="s">
        <v>4855</v>
      </c>
      <c r="C365" s="23" t="s">
        <v>2250</v>
      </c>
      <c r="D365" s="23" t="s">
        <v>2939</v>
      </c>
      <c r="E365" s="35">
        <v>0</v>
      </c>
      <c r="F365" s="36">
        <v>0</v>
      </c>
      <c r="G365" s="36">
        <v>0</v>
      </c>
      <c r="H365" s="36">
        <v>5</v>
      </c>
      <c r="I365" s="36">
        <v>0</v>
      </c>
      <c r="J365" s="36">
        <v>0</v>
      </c>
      <c r="K365" s="36">
        <v>0</v>
      </c>
      <c r="L365" s="36">
        <v>0</v>
      </c>
      <c r="M365" s="36">
        <v>5</v>
      </c>
      <c r="N365" s="36">
        <v>0</v>
      </c>
      <c r="O365" s="36">
        <v>48</v>
      </c>
      <c r="P365" s="36">
        <v>0</v>
      </c>
      <c r="Q365" s="164">
        <v>46</v>
      </c>
      <c r="R365" s="167">
        <f>VLOOKUP(A365,'Forplejning 2008'!A:C,3,FALSE)</f>
        <v>261528.46</v>
      </c>
      <c r="S365" s="167">
        <f t="shared" si="25"/>
        <v>5</v>
      </c>
      <c r="T365">
        <f t="shared" si="26"/>
        <v>99</v>
      </c>
      <c r="U365">
        <f t="shared" si="27"/>
        <v>104</v>
      </c>
      <c r="V365">
        <f t="shared" si="28"/>
        <v>0</v>
      </c>
      <c r="W365">
        <f t="shared" si="29"/>
        <v>0</v>
      </c>
    </row>
    <row r="366" spans="1:23">
      <c r="A366" s="23">
        <v>37495</v>
      </c>
      <c r="B366" s="174" t="s">
        <v>4855</v>
      </c>
      <c r="C366" s="23" t="s">
        <v>2250</v>
      </c>
      <c r="D366" s="23" t="s">
        <v>2939</v>
      </c>
      <c r="E366" s="35">
        <v>0</v>
      </c>
      <c r="F366" s="36">
        <v>0</v>
      </c>
      <c r="G366" s="36">
        <v>0</v>
      </c>
      <c r="H366" s="36">
        <v>0</v>
      </c>
      <c r="I366" s="36">
        <v>0</v>
      </c>
      <c r="J366" s="36">
        <v>5</v>
      </c>
      <c r="K366" s="36">
        <v>0</v>
      </c>
      <c r="L366" s="36">
        <v>0</v>
      </c>
      <c r="M366" s="36">
        <v>5</v>
      </c>
      <c r="N366" s="36">
        <v>0</v>
      </c>
      <c r="O366" s="36">
        <v>0</v>
      </c>
      <c r="P366" s="36">
        <v>0</v>
      </c>
      <c r="Q366" s="164">
        <v>22</v>
      </c>
      <c r="R366" s="167">
        <f>VLOOKUP(A366,'Forplejning 2008'!A:C,3,FALSE)</f>
        <v>44883.47</v>
      </c>
      <c r="S366" s="167">
        <f t="shared" si="25"/>
        <v>0</v>
      </c>
      <c r="T366">
        <f t="shared" si="26"/>
        <v>27</v>
      </c>
      <c r="U366">
        <f t="shared" si="27"/>
        <v>27</v>
      </c>
      <c r="V366">
        <f t="shared" si="28"/>
        <v>5</v>
      </c>
      <c r="W366">
        <f t="shared" si="29"/>
        <v>0</v>
      </c>
    </row>
    <row r="367" spans="1:23">
      <c r="A367" s="23">
        <v>37496</v>
      </c>
      <c r="B367" s="174" t="s">
        <v>4855</v>
      </c>
      <c r="C367" s="23" t="s">
        <v>2250</v>
      </c>
      <c r="D367" s="23" t="s">
        <v>4287</v>
      </c>
      <c r="E367" s="35">
        <v>5</v>
      </c>
      <c r="F367" s="36">
        <v>0</v>
      </c>
      <c r="G367" s="36">
        <v>1</v>
      </c>
      <c r="H367" s="36">
        <v>5</v>
      </c>
      <c r="I367" s="36">
        <v>0</v>
      </c>
      <c r="J367" s="36">
        <v>5</v>
      </c>
      <c r="K367" s="36">
        <v>0</v>
      </c>
      <c r="L367" s="36">
        <v>1</v>
      </c>
      <c r="M367" s="36">
        <v>5</v>
      </c>
      <c r="N367" s="36">
        <v>0</v>
      </c>
      <c r="O367" s="36">
        <v>24</v>
      </c>
      <c r="P367" s="36">
        <v>0</v>
      </c>
      <c r="Q367" s="164">
        <v>44</v>
      </c>
      <c r="R367" s="167">
        <f>VLOOKUP(A367,'Forplejning 2008'!A:C,3,FALSE)</f>
        <v>140125.09</v>
      </c>
      <c r="S367" s="167">
        <f t="shared" si="25"/>
        <v>11</v>
      </c>
      <c r="T367">
        <f t="shared" si="26"/>
        <v>73</v>
      </c>
      <c r="U367">
        <f t="shared" si="27"/>
        <v>84</v>
      </c>
      <c r="V367">
        <f t="shared" si="28"/>
        <v>5</v>
      </c>
      <c r="W367">
        <f t="shared" si="29"/>
        <v>1</v>
      </c>
    </row>
    <row r="368" spans="1:23">
      <c r="A368" s="23">
        <v>37497</v>
      </c>
      <c r="B368" s="174" t="s">
        <v>4855</v>
      </c>
      <c r="C368" s="23" t="s">
        <v>2250</v>
      </c>
      <c r="D368" s="23" t="s">
        <v>2130</v>
      </c>
      <c r="E368" s="35">
        <v>5</v>
      </c>
      <c r="F368" s="36">
        <v>5</v>
      </c>
      <c r="G368" s="36">
        <v>4</v>
      </c>
      <c r="H368" s="36">
        <v>5</v>
      </c>
      <c r="I368" s="36">
        <v>0</v>
      </c>
      <c r="J368" s="36">
        <v>5</v>
      </c>
      <c r="K368" s="36">
        <v>0</v>
      </c>
      <c r="L368" s="36">
        <v>0</v>
      </c>
      <c r="M368" s="36">
        <v>5</v>
      </c>
      <c r="N368" s="36">
        <v>0</v>
      </c>
      <c r="O368" s="36">
        <v>36</v>
      </c>
      <c r="P368" s="36">
        <v>0</v>
      </c>
      <c r="Q368" s="164">
        <v>66</v>
      </c>
      <c r="R368" s="167">
        <f>VLOOKUP(A368,'Forplejning 2008'!A:C,3,FALSE)</f>
        <v>139509.01999999999</v>
      </c>
      <c r="S368" s="167">
        <f t="shared" si="25"/>
        <v>19</v>
      </c>
      <c r="T368">
        <f t="shared" si="26"/>
        <v>107</v>
      </c>
      <c r="U368">
        <f t="shared" si="27"/>
        <v>126</v>
      </c>
      <c r="V368">
        <f t="shared" si="28"/>
        <v>5</v>
      </c>
      <c r="W368">
        <f t="shared" si="29"/>
        <v>0</v>
      </c>
    </row>
    <row r="369" spans="1:23">
      <c r="A369" s="23">
        <v>37498</v>
      </c>
      <c r="B369" s="174" t="s">
        <v>4855</v>
      </c>
      <c r="C369" s="23" t="s">
        <v>2250</v>
      </c>
      <c r="D369" s="23" t="s">
        <v>4287</v>
      </c>
      <c r="E369" s="35">
        <v>5</v>
      </c>
      <c r="F369" s="36">
        <v>5</v>
      </c>
      <c r="G369" s="36">
        <v>5</v>
      </c>
      <c r="H369" s="36">
        <v>5</v>
      </c>
      <c r="I369" s="36">
        <v>0</v>
      </c>
      <c r="J369" s="36">
        <v>0</v>
      </c>
      <c r="K369" s="36">
        <v>2</v>
      </c>
      <c r="L369" s="36">
        <v>0</v>
      </c>
      <c r="M369" s="36">
        <v>5</v>
      </c>
      <c r="N369" s="36">
        <v>0</v>
      </c>
      <c r="O369" s="36">
        <v>36</v>
      </c>
      <c r="P369" s="36">
        <v>0</v>
      </c>
      <c r="Q369" s="164">
        <v>46</v>
      </c>
      <c r="R369" s="167">
        <f>VLOOKUP(A369,'Forplejning 2008'!A:C,3,FALSE)</f>
        <v>135291.91</v>
      </c>
      <c r="S369" s="167">
        <f t="shared" si="25"/>
        <v>20</v>
      </c>
      <c r="T369">
        <f t="shared" si="26"/>
        <v>87</v>
      </c>
      <c r="U369">
        <f t="shared" si="27"/>
        <v>107</v>
      </c>
      <c r="V369">
        <f t="shared" si="28"/>
        <v>0</v>
      </c>
      <c r="W369">
        <f t="shared" si="29"/>
        <v>2</v>
      </c>
    </row>
    <row r="370" spans="1:23">
      <c r="A370" s="23">
        <v>37499</v>
      </c>
      <c r="B370" s="174" t="s">
        <v>4855</v>
      </c>
      <c r="C370" s="23" t="s">
        <v>2250</v>
      </c>
      <c r="D370" s="23" t="s">
        <v>2130</v>
      </c>
      <c r="E370" s="35">
        <v>5</v>
      </c>
      <c r="F370" s="36">
        <v>5</v>
      </c>
      <c r="G370" s="36">
        <v>1</v>
      </c>
      <c r="H370" s="36">
        <v>5</v>
      </c>
      <c r="I370" s="36">
        <v>0</v>
      </c>
      <c r="J370" s="36">
        <v>5</v>
      </c>
      <c r="K370" s="36">
        <v>5</v>
      </c>
      <c r="L370" s="36">
        <v>1</v>
      </c>
      <c r="M370" s="36">
        <v>5</v>
      </c>
      <c r="N370" s="36">
        <v>0</v>
      </c>
      <c r="O370" s="36">
        <v>36</v>
      </c>
      <c r="P370" s="36">
        <v>0</v>
      </c>
      <c r="Q370" s="164">
        <v>44</v>
      </c>
      <c r="R370" s="167">
        <f>VLOOKUP(A370,'Forplejning 2008'!A:C,3,FALSE)</f>
        <v>118725.05</v>
      </c>
      <c r="S370" s="167">
        <f t="shared" si="25"/>
        <v>16</v>
      </c>
      <c r="T370">
        <f t="shared" si="26"/>
        <v>85</v>
      </c>
      <c r="U370">
        <f t="shared" si="27"/>
        <v>101</v>
      </c>
      <c r="V370">
        <f t="shared" si="28"/>
        <v>5</v>
      </c>
      <c r="W370">
        <f t="shared" si="29"/>
        <v>6</v>
      </c>
    </row>
    <row r="371" spans="1:23">
      <c r="A371" s="23">
        <v>37500</v>
      </c>
      <c r="B371" s="174" t="s">
        <v>4855</v>
      </c>
      <c r="C371" s="23" t="s">
        <v>2250</v>
      </c>
      <c r="D371" s="23" t="s">
        <v>3166</v>
      </c>
      <c r="E371" s="35">
        <v>5</v>
      </c>
      <c r="F371" s="36">
        <v>5</v>
      </c>
      <c r="G371" s="36">
        <v>5</v>
      </c>
      <c r="H371" s="36">
        <v>5</v>
      </c>
      <c r="I371" s="36">
        <v>0</v>
      </c>
      <c r="J371" s="36">
        <v>5</v>
      </c>
      <c r="K371" s="36">
        <v>0</v>
      </c>
      <c r="L371" s="36">
        <v>0</v>
      </c>
      <c r="M371" s="36">
        <v>5</v>
      </c>
      <c r="N371" s="36">
        <v>0</v>
      </c>
      <c r="O371" s="36">
        <v>24</v>
      </c>
      <c r="P371" s="36">
        <v>0</v>
      </c>
      <c r="Q371" s="164">
        <v>44</v>
      </c>
      <c r="R371" s="167">
        <f>VLOOKUP(A371,'Forplejning 2008'!A:C,3,FALSE)</f>
        <v>111588.72</v>
      </c>
      <c r="S371" s="167">
        <f t="shared" si="25"/>
        <v>20</v>
      </c>
      <c r="T371">
        <f t="shared" si="26"/>
        <v>73</v>
      </c>
      <c r="U371">
        <f t="shared" si="27"/>
        <v>93</v>
      </c>
      <c r="V371">
        <f t="shared" si="28"/>
        <v>5</v>
      </c>
      <c r="W371">
        <f t="shared" si="29"/>
        <v>0</v>
      </c>
    </row>
    <row r="372" spans="1:23">
      <c r="A372" s="23">
        <v>37501</v>
      </c>
      <c r="B372" s="174" t="s">
        <v>4855</v>
      </c>
      <c r="C372" s="23" t="s">
        <v>2250</v>
      </c>
      <c r="D372" s="23" t="s">
        <v>3436</v>
      </c>
      <c r="E372" s="35">
        <v>5</v>
      </c>
      <c r="F372" s="36">
        <v>5</v>
      </c>
      <c r="G372" s="36">
        <v>5</v>
      </c>
      <c r="H372" s="36">
        <v>5</v>
      </c>
      <c r="I372" s="36">
        <v>0</v>
      </c>
      <c r="J372" s="36">
        <v>5</v>
      </c>
      <c r="K372" s="36">
        <v>0</v>
      </c>
      <c r="L372" s="36">
        <v>0</v>
      </c>
      <c r="M372" s="36">
        <v>5</v>
      </c>
      <c r="N372" s="36">
        <v>0</v>
      </c>
      <c r="O372" s="36">
        <v>48</v>
      </c>
      <c r="P372" s="36">
        <v>0</v>
      </c>
      <c r="Q372" s="164">
        <v>66</v>
      </c>
      <c r="R372" s="167">
        <f>VLOOKUP(A372,'Forplejning 2008'!A:C,3,FALSE)</f>
        <v>276672.84000000003</v>
      </c>
      <c r="S372" s="167">
        <f t="shared" si="25"/>
        <v>20</v>
      </c>
      <c r="T372">
        <f t="shared" si="26"/>
        <v>119</v>
      </c>
      <c r="U372">
        <f t="shared" si="27"/>
        <v>139</v>
      </c>
      <c r="V372">
        <f t="shared" si="28"/>
        <v>5</v>
      </c>
      <c r="W372">
        <f t="shared" si="29"/>
        <v>0</v>
      </c>
    </row>
    <row r="373" spans="1:23">
      <c r="A373" s="23">
        <v>37502</v>
      </c>
      <c r="B373" s="174" t="s">
        <v>4855</v>
      </c>
      <c r="C373" s="23" t="s">
        <v>2250</v>
      </c>
      <c r="D373" s="23" t="s">
        <v>4287</v>
      </c>
      <c r="E373" s="35">
        <v>5</v>
      </c>
      <c r="F373" s="36">
        <v>5</v>
      </c>
      <c r="G373" s="36">
        <v>3</v>
      </c>
      <c r="H373" s="36">
        <v>5</v>
      </c>
      <c r="I373" s="36">
        <v>0</v>
      </c>
      <c r="J373" s="36">
        <v>5</v>
      </c>
      <c r="K373" s="36">
        <v>5</v>
      </c>
      <c r="L373" s="36">
        <v>3</v>
      </c>
      <c r="M373" s="36">
        <v>5</v>
      </c>
      <c r="N373" s="36">
        <v>0</v>
      </c>
      <c r="O373" s="36">
        <v>24</v>
      </c>
      <c r="P373" s="36">
        <v>0</v>
      </c>
      <c r="Q373" s="164">
        <v>36</v>
      </c>
      <c r="R373" s="167">
        <f>VLOOKUP(A373,'Forplejning 2008'!A:C,3,FALSE)</f>
        <v>196879.94</v>
      </c>
      <c r="S373" s="167">
        <f t="shared" si="25"/>
        <v>18</v>
      </c>
      <c r="T373">
        <f t="shared" si="26"/>
        <v>65</v>
      </c>
      <c r="U373">
        <f t="shared" si="27"/>
        <v>83</v>
      </c>
      <c r="V373">
        <f t="shared" si="28"/>
        <v>5</v>
      </c>
      <c r="W373">
        <f t="shared" si="29"/>
        <v>8</v>
      </c>
    </row>
    <row r="374" spans="1:23">
      <c r="A374" s="23">
        <v>37504</v>
      </c>
      <c r="B374" s="174" t="s">
        <v>4855</v>
      </c>
      <c r="C374" s="23" t="s">
        <v>2250</v>
      </c>
      <c r="D374" s="23" t="s">
        <v>3583</v>
      </c>
      <c r="E374" s="35">
        <v>5</v>
      </c>
      <c r="F374" s="36">
        <v>5</v>
      </c>
      <c r="G374" s="36">
        <v>0</v>
      </c>
      <c r="H374" s="36">
        <v>5</v>
      </c>
      <c r="I374" s="36">
        <v>0</v>
      </c>
      <c r="J374" s="36">
        <v>5</v>
      </c>
      <c r="K374" s="36">
        <v>5</v>
      </c>
      <c r="L374" s="36">
        <v>0</v>
      </c>
      <c r="M374" s="36">
        <v>5</v>
      </c>
      <c r="N374" s="36">
        <v>0</v>
      </c>
      <c r="O374" s="36">
        <v>36</v>
      </c>
      <c r="P374" s="36">
        <v>0</v>
      </c>
      <c r="Q374" s="164">
        <v>44</v>
      </c>
      <c r="R374" s="167">
        <f>VLOOKUP(A374,'Forplejning 2008'!A:C,3,FALSE)</f>
        <v>120907.17</v>
      </c>
      <c r="S374" s="167">
        <f t="shared" si="25"/>
        <v>15</v>
      </c>
      <c r="T374">
        <f t="shared" si="26"/>
        <v>85</v>
      </c>
      <c r="U374">
        <f t="shared" si="27"/>
        <v>100</v>
      </c>
      <c r="V374">
        <f t="shared" si="28"/>
        <v>5</v>
      </c>
      <c r="W374">
        <f t="shared" si="29"/>
        <v>5</v>
      </c>
    </row>
    <row r="375" spans="1:23">
      <c r="A375" s="23">
        <v>37506</v>
      </c>
      <c r="B375" s="174" t="s">
        <v>4855</v>
      </c>
      <c r="C375" s="23" t="s">
        <v>2250</v>
      </c>
      <c r="D375" s="23" t="s">
        <v>2130</v>
      </c>
      <c r="E375" s="35">
        <v>5</v>
      </c>
      <c r="F375" s="36">
        <v>5</v>
      </c>
      <c r="G375" s="36">
        <v>0</v>
      </c>
      <c r="H375" s="36">
        <v>5</v>
      </c>
      <c r="I375" s="36">
        <v>0</v>
      </c>
      <c r="J375" s="36">
        <v>5</v>
      </c>
      <c r="K375" s="36">
        <v>5</v>
      </c>
      <c r="L375" s="36">
        <v>0</v>
      </c>
      <c r="M375" s="36">
        <v>5</v>
      </c>
      <c r="N375" s="36">
        <v>0</v>
      </c>
      <c r="O375" s="36">
        <v>36</v>
      </c>
      <c r="P375" s="36">
        <v>0</v>
      </c>
      <c r="Q375" s="164">
        <v>44</v>
      </c>
      <c r="R375" s="167">
        <f>VLOOKUP(A375,'Forplejning 2008'!A:C,3,FALSE)</f>
        <v>128831.2</v>
      </c>
      <c r="S375" s="167">
        <f t="shared" si="25"/>
        <v>15</v>
      </c>
      <c r="T375">
        <f t="shared" si="26"/>
        <v>85</v>
      </c>
      <c r="U375">
        <f t="shared" si="27"/>
        <v>100</v>
      </c>
      <c r="V375">
        <f t="shared" si="28"/>
        <v>5</v>
      </c>
      <c r="W375">
        <f t="shared" si="29"/>
        <v>5</v>
      </c>
    </row>
    <row r="376" spans="1:23">
      <c r="A376" s="23">
        <v>37507</v>
      </c>
      <c r="B376" s="174" t="s">
        <v>4855</v>
      </c>
      <c r="C376" s="23" t="s">
        <v>2250</v>
      </c>
      <c r="D376" s="23" t="s">
        <v>2130</v>
      </c>
      <c r="E376" s="35">
        <v>5</v>
      </c>
      <c r="F376" s="36">
        <v>5</v>
      </c>
      <c r="G376" s="36">
        <v>5</v>
      </c>
      <c r="H376" s="36">
        <v>5</v>
      </c>
      <c r="I376" s="36">
        <v>0</v>
      </c>
      <c r="J376" s="36">
        <v>5</v>
      </c>
      <c r="K376" s="36">
        <v>5</v>
      </c>
      <c r="L376" s="36">
        <v>0</v>
      </c>
      <c r="M376" s="36">
        <v>5</v>
      </c>
      <c r="N376" s="36">
        <v>0</v>
      </c>
      <c r="O376" s="36">
        <v>36</v>
      </c>
      <c r="P376" s="36">
        <v>0</v>
      </c>
      <c r="Q376" s="164">
        <v>44</v>
      </c>
      <c r="R376" s="167">
        <f>VLOOKUP(A376,'Forplejning 2008'!A:C,3,FALSE)</f>
        <v>142195.41</v>
      </c>
      <c r="S376" s="167">
        <f t="shared" si="25"/>
        <v>20</v>
      </c>
      <c r="T376">
        <f t="shared" si="26"/>
        <v>85</v>
      </c>
      <c r="U376">
        <f t="shared" si="27"/>
        <v>105</v>
      </c>
      <c r="V376">
        <f t="shared" si="28"/>
        <v>5</v>
      </c>
      <c r="W376">
        <f t="shared" si="29"/>
        <v>5</v>
      </c>
    </row>
    <row r="377" spans="1:23">
      <c r="A377" s="23">
        <v>37508</v>
      </c>
      <c r="B377" s="174" t="s">
        <v>4855</v>
      </c>
      <c r="C377" s="23" t="s">
        <v>2250</v>
      </c>
      <c r="D377" s="23" t="s">
        <v>2130</v>
      </c>
      <c r="E377" s="35">
        <v>5</v>
      </c>
      <c r="F377" s="36">
        <v>5</v>
      </c>
      <c r="G377" s="36">
        <v>5</v>
      </c>
      <c r="H377" s="36">
        <v>5</v>
      </c>
      <c r="I377" s="36">
        <v>0</v>
      </c>
      <c r="J377" s="36">
        <v>5</v>
      </c>
      <c r="K377" s="36">
        <v>5</v>
      </c>
      <c r="L377" s="36">
        <v>0</v>
      </c>
      <c r="M377" s="36">
        <v>5</v>
      </c>
      <c r="N377" s="36">
        <v>0</v>
      </c>
      <c r="O377" s="36">
        <v>36</v>
      </c>
      <c r="P377" s="36">
        <v>0</v>
      </c>
      <c r="Q377" s="164">
        <v>44</v>
      </c>
      <c r="R377" s="167">
        <f>VLOOKUP(A377,'Forplejning 2008'!A:C,3,FALSE)</f>
        <v>105854.7</v>
      </c>
      <c r="S377" s="167">
        <f t="shared" si="25"/>
        <v>20</v>
      </c>
      <c r="T377">
        <f t="shared" si="26"/>
        <v>85</v>
      </c>
      <c r="U377">
        <f t="shared" si="27"/>
        <v>105</v>
      </c>
      <c r="V377">
        <f t="shared" si="28"/>
        <v>5</v>
      </c>
      <c r="W377">
        <f t="shared" si="29"/>
        <v>5</v>
      </c>
    </row>
    <row r="378" spans="1:23">
      <c r="A378" s="23">
        <v>37509</v>
      </c>
      <c r="B378" s="174" t="s">
        <v>4855</v>
      </c>
      <c r="C378" s="23" t="s">
        <v>2250</v>
      </c>
      <c r="D378" s="23" t="s">
        <v>2130</v>
      </c>
      <c r="E378" s="35">
        <v>5</v>
      </c>
      <c r="F378" s="36">
        <v>5</v>
      </c>
      <c r="G378" s="36">
        <v>5</v>
      </c>
      <c r="H378" s="36">
        <v>5</v>
      </c>
      <c r="I378" s="36">
        <v>0</v>
      </c>
      <c r="J378" s="36">
        <v>5</v>
      </c>
      <c r="K378" s="36">
        <v>0</v>
      </c>
      <c r="L378" s="36">
        <v>0</v>
      </c>
      <c r="M378" s="36">
        <v>5</v>
      </c>
      <c r="N378" s="36">
        <v>0</v>
      </c>
      <c r="O378" s="36">
        <v>60</v>
      </c>
      <c r="P378" s="36">
        <v>0</v>
      </c>
      <c r="Q378" s="164">
        <v>80</v>
      </c>
      <c r="R378" s="167">
        <f>VLOOKUP(A378,'Forplejning 2008'!A:C,3,FALSE)</f>
        <v>310611.74</v>
      </c>
      <c r="S378" s="167">
        <f t="shared" si="25"/>
        <v>20</v>
      </c>
      <c r="T378">
        <f t="shared" si="26"/>
        <v>145</v>
      </c>
      <c r="U378">
        <f t="shared" si="27"/>
        <v>165</v>
      </c>
      <c r="V378">
        <f t="shared" si="28"/>
        <v>5</v>
      </c>
      <c r="W378">
        <f t="shared" si="29"/>
        <v>0</v>
      </c>
    </row>
    <row r="379" spans="1:23">
      <c r="A379" s="23">
        <v>37510</v>
      </c>
      <c r="B379" s="174" t="s">
        <v>4855</v>
      </c>
      <c r="C379" s="23" t="s">
        <v>2250</v>
      </c>
      <c r="D379" s="23" t="s">
        <v>3583</v>
      </c>
      <c r="E379" s="35">
        <v>5</v>
      </c>
      <c r="F379" s="36">
        <v>5</v>
      </c>
      <c r="G379" s="36">
        <v>5</v>
      </c>
      <c r="H379" s="36">
        <v>0</v>
      </c>
      <c r="I379" s="36">
        <v>0</v>
      </c>
      <c r="J379" s="36">
        <v>0</v>
      </c>
      <c r="K379" s="36">
        <v>0</v>
      </c>
      <c r="L379" s="36">
        <v>0</v>
      </c>
      <c r="M379" s="36">
        <v>0</v>
      </c>
      <c r="N379" s="36">
        <v>0</v>
      </c>
      <c r="O379" s="36">
        <v>36</v>
      </c>
      <c r="P379" s="36">
        <v>0</v>
      </c>
      <c r="Q379" s="164">
        <v>44</v>
      </c>
      <c r="R379" s="167">
        <f>VLOOKUP(A379,'Forplejning 2008'!A:C,3,FALSE)</f>
        <v>43917.33</v>
      </c>
      <c r="S379" s="167">
        <f t="shared" si="25"/>
        <v>15</v>
      </c>
      <c r="T379">
        <f t="shared" si="26"/>
        <v>80</v>
      </c>
      <c r="U379">
        <f t="shared" si="27"/>
        <v>95</v>
      </c>
      <c r="V379">
        <f t="shared" si="28"/>
        <v>0</v>
      </c>
      <c r="W379">
        <f t="shared" si="29"/>
        <v>0</v>
      </c>
    </row>
    <row r="380" spans="1:23">
      <c r="A380" s="23">
        <v>37511</v>
      </c>
      <c r="B380" s="174" t="s">
        <v>4855</v>
      </c>
      <c r="C380" s="23" t="s">
        <v>2250</v>
      </c>
      <c r="D380" s="23" t="s">
        <v>4617</v>
      </c>
      <c r="E380" s="35">
        <v>5</v>
      </c>
      <c r="F380" s="36">
        <v>5</v>
      </c>
      <c r="G380" s="36">
        <v>3</v>
      </c>
      <c r="H380" s="36">
        <v>5</v>
      </c>
      <c r="I380" s="36">
        <v>0</v>
      </c>
      <c r="J380" s="36">
        <v>5</v>
      </c>
      <c r="K380" s="36">
        <v>5</v>
      </c>
      <c r="L380" s="36">
        <v>0</v>
      </c>
      <c r="M380" s="36">
        <v>5</v>
      </c>
      <c r="N380" s="36">
        <v>0</v>
      </c>
      <c r="O380" s="36">
        <v>72</v>
      </c>
      <c r="P380" s="36">
        <v>0</v>
      </c>
      <c r="Q380" s="164">
        <v>106</v>
      </c>
      <c r="R380" s="167">
        <f>VLOOKUP(A380,'Forplejning 2008'!A:C,3,FALSE)</f>
        <v>430670.42</v>
      </c>
      <c r="S380" s="167">
        <f t="shared" si="25"/>
        <v>18</v>
      </c>
      <c r="T380">
        <f t="shared" si="26"/>
        <v>183</v>
      </c>
      <c r="U380">
        <f t="shared" si="27"/>
        <v>201</v>
      </c>
      <c r="V380">
        <f t="shared" si="28"/>
        <v>5</v>
      </c>
      <c r="W380">
        <f t="shared" si="29"/>
        <v>5</v>
      </c>
    </row>
    <row r="381" spans="1:23">
      <c r="A381" s="23">
        <v>37512</v>
      </c>
      <c r="B381" s="174" t="s">
        <v>4855</v>
      </c>
      <c r="C381" s="23" t="s">
        <v>2250</v>
      </c>
      <c r="D381" s="23" t="s">
        <v>3166</v>
      </c>
      <c r="E381" s="35">
        <v>0</v>
      </c>
      <c r="F381" s="36">
        <v>0</v>
      </c>
      <c r="G381" s="36">
        <v>0</v>
      </c>
      <c r="H381" s="36">
        <v>0</v>
      </c>
      <c r="I381" s="36">
        <v>0</v>
      </c>
      <c r="J381" s="36">
        <v>5</v>
      </c>
      <c r="K381" s="36">
        <v>0</v>
      </c>
      <c r="L381" s="36">
        <v>1</v>
      </c>
      <c r="M381" s="36">
        <v>0</v>
      </c>
      <c r="N381" s="36">
        <v>0</v>
      </c>
      <c r="O381" s="36">
        <v>0</v>
      </c>
      <c r="P381" s="36">
        <v>0</v>
      </c>
      <c r="Q381" s="164">
        <v>22</v>
      </c>
      <c r="R381" s="167">
        <f>VLOOKUP(A381,'Forplejning 2008'!A:C,3,FALSE)</f>
        <v>77122.509999999995</v>
      </c>
      <c r="S381" s="167">
        <f t="shared" si="25"/>
        <v>0</v>
      </c>
      <c r="T381">
        <f t="shared" si="26"/>
        <v>22</v>
      </c>
      <c r="U381">
        <f t="shared" si="27"/>
        <v>22</v>
      </c>
      <c r="V381">
        <f t="shared" si="28"/>
        <v>5</v>
      </c>
      <c r="W381">
        <f t="shared" si="29"/>
        <v>1</v>
      </c>
    </row>
    <row r="382" spans="1:23">
      <c r="A382" s="23">
        <v>37515</v>
      </c>
      <c r="B382" s="174" t="s">
        <v>4855</v>
      </c>
      <c r="C382" s="23" t="s">
        <v>2250</v>
      </c>
      <c r="D382" s="23" t="s">
        <v>3583</v>
      </c>
      <c r="E382" s="35">
        <v>5</v>
      </c>
      <c r="F382" s="36">
        <v>5</v>
      </c>
      <c r="G382" s="36">
        <v>5</v>
      </c>
      <c r="H382" s="36">
        <v>5</v>
      </c>
      <c r="I382" s="36">
        <v>0</v>
      </c>
      <c r="J382" s="36">
        <v>5</v>
      </c>
      <c r="K382" s="36">
        <v>0</v>
      </c>
      <c r="L382" s="36">
        <v>0</v>
      </c>
      <c r="M382" s="36">
        <v>5</v>
      </c>
      <c r="N382" s="36">
        <v>0</v>
      </c>
      <c r="O382" s="36">
        <v>20</v>
      </c>
      <c r="P382" s="36">
        <v>0</v>
      </c>
      <c r="Q382" s="164">
        <v>44</v>
      </c>
      <c r="R382" s="167">
        <f>VLOOKUP(A382,'Forplejning 2008'!A:C,3,FALSE)</f>
        <v>114176.63</v>
      </c>
      <c r="S382" s="167">
        <f t="shared" si="25"/>
        <v>20</v>
      </c>
      <c r="T382">
        <f t="shared" si="26"/>
        <v>69</v>
      </c>
      <c r="U382">
        <f t="shared" si="27"/>
        <v>89</v>
      </c>
      <c r="V382">
        <f t="shared" si="28"/>
        <v>5</v>
      </c>
      <c r="W382">
        <f t="shared" si="29"/>
        <v>0</v>
      </c>
    </row>
    <row r="383" spans="1:23">
      <c r="A383" s="23">
        <v>37516</v>
      </c>
      <c r="B383" s="174" t="s">
        <v>4855</v>
      </c>
      <c r="C383" s="23" t="s">
        <v>2250</v>
      </c>
      <c r="D383" s="23" t="s">
        <v>3583</v>
      </c>
      <c r="E383" s="35">
        <v>5</v>
      </c>
      <c r="F383" s="36">
        <v>5</v>
      </c>
      <c r="G383" s="36">
        <v>0</v>
      </c>
      <c r="H383" s="36">
        <v>5</v>
      </c>
      <c r="I383" s="36">
        <v>0</v>
      </c>
      <c r="J383" s="36">
        <v>0</v>
      </c>
      <c r="K383" s="36">
        <v>0</v>
      </c>
      <c r="L383" s="36">
        <v>0</v>
      </c>
      <c r="M383" s="36">
        <v>0</v>
      </c>
      <c r="N383" s="36">
        <v>0</v>
      </c>
      <c r="O383" s="36">
        <v>55</v>
      </c>
      <c r="P383" s="36">
        <v>0</v>
      </c>
      <c r="Q383" s="164">
        <v>66</v>
      </c>
      <c r="R383" s="167">
        <f>VLOOKUP(A383,'Forplejning 2008'!A:C,3,FALSE)</f>
        <v>252047.28</v>
      </c>
      <c r="S383" s="167">
        <f t="shared" si="25"/>
        <v>15</v>
      </c>
      <c r="T383">
        <f t="shared" si="26"/>
        <v>121</v>
      </c>
      <c r="U383">
        <f t="shared" si="27"/>
        <v>136</v>
      </c>
      <c r="V383">
        <f t="shared" si="28"/>
        <v>0</v>
      </c>
      <c r="W383">
        <f t="shared" si="29"/>
        <v>0</v>
      </c>
    </row>
    <row r="384" spans="1:23">
      <c r="A384" s="23">
        <v>37517</v>
      </c>
      <c r="B384" s="174" t="s">
        <v>4855</v>
      </c>
      <c r="C384" s="23" t="s">
        <v>2250</v>
      </c>
      <c r="D384" s="23" t="s">
        <v>3166</v>
      </c>
      <c r="E384" s="35">
        <v>5</v>
      </c>
      <c r="F384" s="36">
        <v>5</v>
      </c>
      <c r="G384" s="36">
        <v>5</v>
      </c>
      <c r="H384" s="36">
        <v>5</v>
      </c>
      <c r="I384" s="36">
        <v>0</v>
      </c>
      <c r="J384" s="36">
        <v>5</v>
      </c>
      <c r="K384" s="36">
        <v>0</v>
      </c>
      <c r="L384" s="36">
        <v>0</v>
      </c>
      <c r="M384" s="36">
        <v>0</v>
      </c>
      <c r="N384" s="36">
        <v>0</v>
      </c>
      <c r="O384" s="36">
        <v>22</v>
      </c>
      <c r="P384" s="36">
        <v>0</v>
      </c>
      <c r="Q384" s="164">
        <v>82</v>
      </c>
      <c r="R384" s="167">
        <f>VLOOKUP(A384,'Forplejning 2008'!A:C,3,FALSE)</f>
        <v>110128.24</v>
      </c>
      <c r="S384" s="167">
        <f t="shared" si="25"/>
        <v>20</v>
      </c>
      <c r="T384">
        <f t="shared" si="26"/>
        <v>104</v>
      </c>
      <c r="U384">
        <f t="shared" si="27"/>
        <v>124</v>
      </c>
      <c r="V384">
        <f t="shared" si="28"/>
        <v>5</v>
      </c>
      <c r="W384">
        <f t="shared" si="29"/>
        <v>0</v>
      </c>
    </row>
    <row r="385" spans="1:23">
      <c r="A385" s="23">
        <v>37519</v>
      </c>
      <c r="B385" s="174" t="s">
        <v>4855</v>
      </c>
      <c r="C385" s="23" t="s">
        <v>2250</v>
      </c>
      <c r="D385" s="23" t="s">
        <v>3166</v>
      </c>
      <c r="E385" s="35">
        <v>5</v>
      </c>
      <c r="F385" s="36">
        <v>5</v>
      </c>
      <c r="G385" s="36">
        <v>5</v>
      </c>
      <c r="H385" s="36">
        <v>5</v>
      </c>
      <c r="I385" s="36">
        <v>0</v>
      </c>
      <c r="J385" s="36">
        <v>5</v>
      </c>
      <c r="K385" s="36">
        <v>0</v>
      </c>
      <c r="L385" s="36">
        <v>0</v>
      </c>
      <c r="M385" s="36">
        <v>5</v>
      </c>
      <c r="N385" s="36">
        <v>0</v>
      </c>
      <c r="O385" s="36">
        <v>14</v>
      </c>
      <c r="P385" s="36">
        <v>0</v>
      </c>
      <c r="Q385" s="164">
        <v>44</v>
      </c>
      <c r="R385" s="167">
        <f>VLOOKUP(A385,'Forplejning 2008'!A:C,3,FALSE)</f>
        <v>104998.56</v>
      </c>
      <c r="S385" s="167">
        <f t="shared" si="25"/>
        <v>20</v>
      </c>
      <c r="T385">
        <f t="shared" si="26"/>
        <v>63</v>
      </c>
      <c r="U385">
        <f t="shared" si="27"/>
        <v>83</v>
      </c>
      <c r="V385">
        <f t="shared" si="28"/>
        <v>5</v>
      </c>
      <c r="W385">
        <f t="shared" si="29"/>
        <v>0</v>
      </c>
    </row>
    <row r="386" spans="1:23">
      <c r="A386" s="23">
        <v>37521</v>
      </c>
      <c r="B386" s="174" t="s">
        <v>4855</v>
      </c>
      <c r="C386" s="23" t="s">
        <v>2250</v>
      </c>
      <c r="D386" s="23" t="s">
        <v>3583</v>
      </c>
      <c r="E386" s="35">
        <v>0</v>
      </c>
      <c r="F386" s="36">
        <v>0</v>
      </c>
      <c r="G386" s="36">
        <v>0</v>
      </c>
      <c r="H386" s="36">
        <v>0</v>
      </c>
      <c r="I386" s="36">
        <v>0</v>
      </c>
      <c r="J386" s="36">
        <v>5</v>
      </c>
      <c r="K386" s="36">
        <v>0</v>
      </c>
      <c r="L386" s="36">
        <v>0</v>
      </c>
      <c r="M386" s="36">
        <v>5</v>
      </c>
      <c r="N386" s="36">
        <v>0</v>
      </c>
      <c r="O386" s="36">
        <v>0</v>
      </c>
      <c r="P386" s="36">
        <v>0</v>
      </c>
      <c r="Q386" s="164">
        <v>22</v>
      </c>
      <c r="R386" s="167">
        <f>VLOOKUP(A386,'Forplejning 2008'!A:C,3,FALSE)</f>
        <v>89937.68</v>
      </c>
      <c r="S386" s="167">
        <f t="shared" si="25"/>
        <v>0</v>
      </c>
      <c r="T386">
        <f t="shared" si="26"/>
        <v>27</v>
      </c>
      <c r="U386">
        <f t="shared" si="27"/>
        <v>27</v>
      </c>
      <c r="V386">
        <f t="shared" si="28"/>
        <v>5</v>
      </c>
      <c r="W386">
        <f t="shared" si="29"/>
        <v>0</v>
      </c>
    </row>
    <row r="387" spans="1:23">
      <c r="A387" s="23">
        <v>37523</v>
      </c>
      <c r="B387" s="174" t="s">
        <v>4855</v>
      </c>
      <c r="C387" s="23" t="s">
        <v>2250</v>
      </c>
      <c r="D387" s="23" t="s">
        <v>2027</v>
      </c>
      <c r="E387" s="35">
        <v>5</v>
      </c>
      <c r="F387" s="36">
        <v>5</v>
      </c>
      <c r="G387" s="36">
        <v>5</v>
      </c>
      <c r="H387" s="36">
        <v>5</v>
      </c>
      <c r="I387" s="36">
        <v>0</v>
      </c>
      <c r="J387" s="36">
        <v>5</v>
      </c>
      <c r="K387" s="36">
        <v>0</v>
      </c>
      <c r="L387" s="36">
        <v>0</v>
      </c>
      <c r="M387" s="36">
        <v>5</v>
      </c>
      <c r="N387" s="36">
        <v>0</v>
      </c>
      <c r="O387" s="36">
        <v>64</v>
      </c>
      <c r="P387" s="36">
        <v>0</v>
      </c>
      <c r="Q387" s="164">
        <v>111</v>
      </c>
      <c r="R387" s="167">
        <f>VLOOKUP(A387,'Forplejning 2008'!A:C,3,FALSE)</f>
        <v>275594.99</v>
      </c>
      <c r="S387" s="167">
        <f t="shared" si="25"/>
        <v>20</v>
      </c>
      <c r="T387">
        <f t="shared" si="26"/>
        <v>180</v>
      </c>
      <c r="U387">
        <f t="shared" si="27"/>
        <v>200</v>
      </c>
      <c r="V387">
        <f t="shared" si="28"/>
        <v>5</v>
      </c>
      <c r="W387">
        <f t="shared" si="29"/>
        <v>0</v>
      </c>
    </row>
    <row r="388" spans="1:23">
      <c r="A388" s="23">
        <v>37524</v>
      </c>
      <c r="B388" s="174" t="s">
        <v>4855</v>
      </c>
      <c r="C388" s="23" t="s">
        <v>2250</v>
      </c>
      <c r="D388" s="23" t="s">
        <v>2130</v>
      </c>
      <c r="E388" s="35">
        <v>0</v>
      </c>
      <c r="F388" s="36">
        <v>0</v>
      </c>
      <c r="G388" s="36">
        <v>0</v>
      </c>
      <c r="H388" s="36">
        <v>0</v>
      </c>
      <c r="I388" s="36">
        <v>0</v>
      </c>
      <c r="J388" s="36">
        <v>5</v>
      </c>
      <c r="K388" s="36">
        <v>0</v>
      </c>
      <c r="L388" s="36">
        <v>0</v>
      </c>
      <c r="M388" s="36">
        <v>5</v>
      </c>
      <c r="N388" s="36">
        <v>0</v>
      </c>
      <c r="O388" s="36">
        <v>0</v>
      </c>
      <c r="P388" s="36">
        <v>0</v>
      </c>
      <c r="Q388" s="164">
        <v>66</v>
      </c>
      <c r="R388" s="167">
        <f>VLOOKUP(A388,'Forplejning 2008'!A:C,3,FALSE)</f>
        <v>162151.73000000001</v>
      </c>
      <c r="S388" s="167">
        <f t="shared" si="25"/>
        <v>0</v>
      </c>
      <c r="T388">
        <f t="shared" si="26"/>
        <v>71</v>
      </c>
      <c r="U388">
        <f t="shared" si="27"/>
        <v>71</v>
      </c>
      <c r="V388">
        <f t="shared" si="28"/>
        <v>5</v>
      </c>
      <c r="W388">
        <f t="shared" si="29"/>
        <v>0</v>
      </c>
    </row>
    <row r="389" spans="1:23">
      <c r="A389" s="23">
        <v>37528</v>
      </c>
      <c r="B389" s="174" t="s">
        <v>4855</v>
      </c>
      <c r="C389" s="23" t="s">
        <v>2250</v>
      </c>
      <c r="D389" s="23" t="s">
        <v>2939</v>
      </c>
      <c r="E389" s="35">
        <v>5</v>
      </c>
      <c r="F389" s="36">
        <v>0</v>
      </c>
      <c r="G389" s="36">
        <v>4</v>
      </c>
      <c r="H389" s="36">
        <v>5</v>
      </c>
      <c r="I389" s="36">
        <v>0</v>
      </c>
      <c r="J389" s="36">
        <v>5</v>
      </c>
      <c r="K389" s="36">
        <v>0</v>
      </c>
      <c r="L389" s="36">
        <v>0</v>
      </c>
      <c r="M389" s="36">
        <v>5</v>
      </c>
      <c r="N389" s="36">
        <v>0</v>
      </c>
      <c r="O389" s="36">
        <v>48</v>
      </c>
      <c r="P389" s="36">
        <v>0</v>
      </c>
      <c r="Q389" s="164">
        <v>60</v>
      </c>
      <c r="R389" s="167">
        <f>VLOOKUP(A389,'Forplejning 2008'!A:C,3,FALSE)</f>
        <v>226252.25</v>
      </c>
      <c r="S389" s="167">
        <f t="shared" si="25"/>
        <v>14</v>
      </c>
      <c r="T389">
        <f t="shared" si="26"/>
        <v>113</v>
      </c>
      <c r="U389">
        <f t="shared" si="27"/>
        <v>127</v>
      </c>
      <c r="V389">
        <f t="shared" si="28"/>
        <v>5</v>
      </c>
      <c r="W389">
        <f t="shared" si="29"/>
        <v>0</v>
      </c>
    </row>
    <row r="390" spans="1:23">
      <c r="A390" s="23">
        <v>37530</v>
      </c>
      <c r="B390" s="174" t="s">
        <v>4855</v>
      </c>
      <c r="C390" s="23" t="s">
        <v>2250</v>
      </c>
      <c r="D390" s="23" t="s">
        <v>2939</v>
      </c>
      <c r="E390" s="35">
        <v>0</v>
      </c>
      <c r="F390" s="36">
        <v>0</v>
      </c>
      <c r="G390" s="36">
        <v>0</v>
      </c>
      <c r="H390" s="36">
        <v>0</v>
      </c>
      <c r="I390" s="36">
        <v>0</v>
      </c>
      <c r="J390" s="36">
        <v>5</v>
      </c>
      <c r="K390" s="36">
        <v>0</v>
      </c>
      <c r="L390" s="36">
        <v>0</v>
      </c>
      <c r="M390" s="36">
        <v>5</v>
      </c>
      <c r="N390" s="36">
        <v>0</v>
      </c>
      <c r="O390" s="36">
        <v>0</v>
      </c>
      <c r="P390" s="36">
        <v>0</v>
      </c>
      <c r="Q390" s="164">
        <v>25</v>
      </c>
      <c r="R390" s="167">
        <f>VLOOKUP(A390,'Forplejning 2008'!A:C,3,FALSE)</f>
        <v>78397.16</v>
      </c>
      <c r="S390" s="167">
        <f t="shared" ref="S390:S435" si="30">SUM(E390:I390)</f>
        <v>0</v>
      </c>
      <c r="T390">
        <f t="shared" ref="T390:T435" si="31">SUM(M390:Q390)</f>
        <v>30</v>
      </c>
      <c r="U390">
        <f t="shared" ref="U390:U435" si="32">S390+T390</f>
        <v>30</v>
      </c>
      <c r="V390">
        <f t="shared" ref="V390:V435" si="33">J390</f>
        <v>5</v>
      </c>
      <c r="W390">
        <f t="shared" ref="W390:W435" si="34">K390+L390</f>
        <v>0</v>
      </c>
    </row>
    <row r="391" spans="1:23">
      <c r="A391" s="23">
        <v>37534</v>
      </c>
      <c r="B391" s="174" t="s">
        <v>4855</v>
      </c>
      <c r="C391" s="23" t="s">
        <v>2250</v>
      </c>
      <c r="D391" s="23" t="s">
        <v>3166</v>
      </c>
      <c r="E391" s="35">
        <v>5</v>
      </c>
      <c r="F391" s="36">
        <v>5</v>
      </c>
      <c r="G391" s="36">
        <v>5</v>
      </c>
      <c r="H391" s="36">
        <v>5</v>
      </c>
      <c r="I391" s="36">
        <v>0</v>
      </c>
      <c r="J391" s="36">
        <v>5</v>
      </c>
      <c r="K391" s="36">
        <v>0</v>
      </c>
      <c r="L391" s="36">
        <v>0</v>
      </c>
      <c r="M391" s="36">
        <v>5</v>
      </c>
      <c r="N391" s="36">
        <v>0</v>
      </c>
      <c r="O391" s="36">
        <v>11</v>
      </c>
      <c r="P391" s="36">
        <v>0</v>
      </c>
      <c r="Q391" s="164">
        <v>64</v>
      </c>
      <c r="R391" s="167">
        <f>VLOOKUP(A391,'Forplejning 2008'!A:C,3,FALSE)</f>
        <v>171201.23</v>
      </c>
      <c r="S391" s="167">
        <f t="shared" si="30"/>
        <v>20</v>
      </c>
      <c r="T391">
        <f t="shared" si="31"/>
        <v>80</v>
      </c>
      <c r="U391">
        <f t="shared" si="32"/>
        <v>100</v>
      </c>
      <c r="V391">
        <f t="shared" si="33"/>
        <v>5</v>
      </c>
      <c r="W391">
        <f t="shared" si="34"/>
        <v>0</v>
      </c>
    </row>
    <row r="392" spans="1:23">
      <c r="A392" s="23">
        <v>37535</v>
      </c>
      <c r="B392" s="174" t="s">
        <v>4855</v>
      </c>
      <c r="C392" s="23" t="s">
        <v>2250</v>
      </c>
      <c r="D392" s="23" t="s">
        <v>3583</v>
      </c>
      <c r="E392" s="35">
        <v>5</v>
      </c>
      <c r="F392" s="36">
        <v>5</v>
      </c>
      <c r="G392" s="36">
        <v>5</v>
      </c>
      <c r="H392" s="36">
        <v>5</v>
      </c>
      <c r="I392" s="36">
        <v>0</v>
      </c>
      <c r="J392" s="36">
        <v>5</v>
      </c>
      <c r="K392" s="36">
        <v>0</v>
      </c>
      <c r="L392" s="36">
        <v>0</v>
      </c>
      <c r="M392" s="36">
        <v>5</v>
      </c>
      <c r="N392" s="36">
        <v>0</v>
      </c>
      <c r="O392" s="36">
        <v>46</v>
      </c>
      <c r="P392" s="36">
        <v>0</v>
      </c>
      <c r="Q392" s="164">
        <v>70</v>
      </c>
      <c r="R392" s="167">
        <f>VLOOKUP(A392,'Forplejning 2008'!A:C,3,FALSE)</f>
        <v>157035.62</v>
      </c>
      <c r="S392" s="167">
        <f t="shared" si="30"/>
        <v>20</v>
      </c>
      <c r="T392">
        <f t="shared" si="31"/>
        <v>121</v>
      </c>
      <c r="U392">
        <f t="shared" si="32"/>
        <v>141</v>
      </c>
      <c r="V392">
        <f t="shared" si="33"/>
        <v>5</v>
      </c>
      <c r="W392">
        <f t="shared" si="34"/>
        <v>0</v>
      </c>
    </row>
    <row r="393" spans="1:23">
      <c r="A393" s="23">
        <v>37536</v>
      </c>
      <c r="B393" s="174" t="s">
        <v>4855</v>
      </c>
      <c r="C393" s="23" t="s">
        <v>2250</v>
      </c>
      <c r="D393" s="23" t="s">
        <v>3166</v>
      </c>
      <c r="E393" s="35">
        <v>5</v>
      </c>
      <c r="F393" s="36">
        <v>5</v>
      </c>
      <c r="G393" s="36">
        <v>5</v>
      </c>
      <c r="H393" s="36">
        <v>5</v>
      </c>
      <c r="I393" s="36">
        <v>0</v>
      </c>
      <c r="J393" s="36">
        <v>5</v>
      </c>
      <c r="K393" s="36">
        <v>0</v>
      </c>
      <c r="L393" s="36">
        <v>5</v>
      </c>
      <c r="M393" s="36">
        <v>0</v>
      </c>
      <c r="N393" s="36">
        <v>0</v>
      </c>
      <c r="O393" s="36">
        <v>11</v>
      </c>
      <c r="P393" s="36">
        <v>0</v>
      </c>
      <c r="Q393" s="164">
        <v>32</v>
      </c>
      <c r="R393" s="167">
        <f>VLOOKUP(A393,'Forplejning 2008'!A:C,3,FALSE)</f>
        <v>147471.63</v>
      </c>
      <c r="S393" s="167">
        <f t="shared" si="30"/>
        <v>20</v>
      </c>
      <c r="T393">
        <f t="shared" si="31"/>
        <v>43</v>
      </c>
      <c r="U393">
        <f t="shared" si="32"/>
        <v>63</v>
      </c>
      <c r="V393">
        <f t="shared" si="33"/>
        <v>5</v>
      </c>
      <c r="W393">
        <f t="shared" si="34"/>
        <v>5</v>
      </c>
    </row>
    <row r="394" spans="1:23">
      <c r="A394" s="23">
        <v>37537</v>
      </c>
      <c r="B394" s="174" t="s">
        <v>4855</v>
      </c>
      <c r="C394" s="23" t="s">
        <v>2250</v>
      </c>
      <c r="D394" s="23" t="s">
        <v>3166</v>
      </c>
      <c r="E394" s="35">
        <v>5</v>
      </c>
      <c r="F394" s="36">
        <v>5</v>
      </c>
      <c r="G394" s="36">
        <v>5</v>
      </c>
      <c r="H394" s="36">
        <v>5</v>
      </c>
      <c r="I394" s="36">
        <v>0</v>
      </c>
      <c r="J394" s="36">
        <v>5</v>
      </c>
      <c r="K394" s="36">
        <v>0</v>
      </c>
      <c r="L394" s="36">
        <v>0</v>
      </c>
      <c r="M394" s="36">
        <v>5</v>
      </c>
      <c r="N394" s="36">
        <v>0</v>
      </c>
      <c r="O394" s="36">
        <v>14</v>
      </c>
      <c r="P394" s="36">
        <v>0</v>
      </c>
      <c r="Q394" s="164">
        <v>44</v>
      </c>
      <c r="R394" s="167">
        <f>VLOOKUP(A394,'Forplejning 2008'!A:C,3,FALSE)</f>
        <v>167246.04</v>
      </c>
      <c r="S394" s="167">
        <f t="shared" si="30"/>
        <v>20</v>
      </c>
      <c r="T394">
        <f t="shared" si="31"/>
        <v>63</v>
      </c>
      <c r="U394">
        <f t="shared" si="32"/>
        <v>83</v>
      </c>
      <c r="V394">
        <f t="shared" si="33"/>
        <v>5</v>
      </c>
      <c r="W394">
        <f t="shared" si="34"/>
        <v>0</v>
      </c>
    </row>
    <row r="395" spans="1:23">
      <c r="A395" s="23">
        <v>37539</v>
      </c>
      <c r="B395" s="174" t="s">
        <v>4855</v>
      </c>
      <c r="C395" s="23" t="s">
        <v>2250</v>
      </c>
      <c r="D395" s="23" t="s">
        <v>2027</v>
      </c>
      <c r="E395" s="35">
        <v>5</v>
      </c>
      <c r="F395" s="36">
        <v>5</v>
      </c>
      <c r="G395" s="36">
        <v>5</v>
      </c>
      <c r="H395" s="36">
        <v>5</v>
      </c>
      <c r="I395" s="36">
        <v>0</v>
      </c>
      <c r="J395" s="36">
        <v>5</v>
      </c>
      <c r="K395" s="36">
        <v>5</v>
      </c>
      <c r="L395" s="36">
        <v>5</v>
      </c>
      <c r="M395" s="36">
        <v>5</v>
      </c>
      <c r="N395" s="36">
        <v>5</v>
      </c>
      <c r="O395" s="36">
        <v>36</v>
      </c>
      <c r="P395" s="36">
        <v>0</v>
      </c>
      <c r="Q395" s="164">
        <v>60</v>
      </c>
      <c r="R395" s="167">
        <f>VLOOKUP(A395,'Forplejning 2008'!A:C,3,FALSE)</f>
        <v>204992.77</v>
      </c>
      <c r="S395" s="167">
        <f t="shared" si="30"/>
        <v>20</v>
      </c>
      <c r="T395">
        <f t="shared" si="31"/>
        <v>106</v>
      </c>
      <c r="U395">
        <f t="shared" si="32"/>
        <v>126</v>
      </c>
      <c r="V395">
        <f t="shared" si="33"/>
        <v>5</v>
      </c>
      <c r="W395">
        <f t="shared" si="34"/>
        <v>10</v>
      </c>
    </row>
    <row r="396" spans="1:23">
      <c r="A396" s="23">
        <v>37541</v>
      </c>
      <c r="B396" s="174" t="s">
        <v>4855</v>
      </c>
      <c r="C396" s="23" t="s">
        <v>2250</v>
      </c>
      <c r="D396" s="23" t="s">
        <v>2130</v>
      </c>
      <c r="E396" s="35">
        <v>5</v>
      </c>
      <c r="F396" s="36">
        <v>5</v>
      </c>
      <c r="G396" s="36">
        <v>5</v>
      </c>
      <c r="H396" s="36">
        <v>5</v>
      </c>
      <c r="I396" s="36">
        <v>0</v>
      </c>
      <c r="J396" s="36">
        <v>5</v>
      </c>
      <c r="K396" s="36">
        <v>0</v>
      </c>
      <c r="L396" s="36">
        <v>0</v>
      </c>
      <c r="M396" s="36">
        <v>0</v>
      </c>
      <c r="N396" s="36">
        <v>0</v>
      </c>
      <c r="O396" s="36">
        <v>36</v>
      </c>
      <c r="P396" s="36">
        <v>0</v>
      </c>
      <c r="Q396" s="164">
        <v>44</v>
      </c>
      <c r="R396" s="167">
        <f>VLOOKUP(A396,'Forplejning 2008'!A:C,3,FALSE)</f>
        <v>320000.81</v>
      </c>
      <c r="S396" s="167">
        <f t="shared" si="30"/>
        <v>20</v>
      </c>
      <c r="T396">
        <f t="shared" si="31"/>
        <v>80</v>
      </c>
      <c r="U396">
        <f t="shared" si="32"/>
        <v>100</v>
      </c>
      <c r="V396">
        <f t="shared" si="33"/>
        <v>5</v>
      </c>
      <c r="W396">
        <f t="shared" si="34"/>
        <v>0</v>
      </c>
    </row>
    <row r="397" spans="1:23">
      <c r="A397" s="23">
        <v>37542</v>
      </c>
      <c r="B397" s="174" t="s">
        <v>4855</v>
      </c>
      <c r="C397" s="23" t="s">
        <v>2250</v>
      </c>
      <c r="D397" s="23" t="s">
        <v>4287</v>
      </c>
      <c r="E397" s="35">
        <v>5</v>
      </c>
      <c r="F397" s="36">
        <v>5</v>
      </c>
      <c r="G397" s="36">
        <v>5</v>
      </c>
      <c r="H397" s="36">
        <v>5</v>
      </c>
      <c r="I397" s="36">
        <v>0</v>
      </c>
      <c r="J397" s="36">
        <v>5</v>
      </c>
      <c r="K397" s="36">
        <v>5</v>
      </c>
      <c r="L397" s="36">
        <v>0</v>
      </c>
      <c r="M397" s="36">
        <v>5</v>
      </c>
      <c r="N397" s="36">
        <v>0</v>
      </c>
      <c r="O397" s="36">
        <v>27</v>
      </c>
      <c r="P397" s="36">
        <v>0</v>
      </c>
      <c r="Q397" s="164">
        <v>62</v>
      </c>
      <c r="R397" s="167">
        <f>VLOOKUP(A397,'Forplejning 2008'!A:C,3,FALSE)</f>
        <v>179607.74</v>
      </c>
      <c r="S397" s="167">
        <f t="shared" si="30"/>
        <v>20</v>
      </c>
      <c r="T397">
        <f t="shared" si="31"/>
        <v>94</v>
      </c>
      <c r="U397">
        <f t="shared" si="32"/>
        <v>114</v>
      </c>
      <c r="V397">
        <f t="shared" si="33"/>
        <v>5</v>
      </c>
      <c r="W397">
        <f t="shared" si="34"/>
        <v>5</v>
      </c>
    </row>
    <row r="398" spans="1:23">
      <c r="A398" s="23">
        <v>37543</v>
      </c>
      <c r="B398" s="174" t="s">
        <v>4855</v>
      </c>
      <c r="C398" s="23" t="s">
        <v>2250</v>
      </c>
      <c r="D398" s="23" t="s">
        <v>2027</v>
      </c>
      <c r="E398" s="35">
        <v>5</v>
      </c>
      <c r="F398" s="36">
        <v>5</v>
      </c>
      <c r="G398" s="36">
        <v>5</v>
      </c>
      <c r="H398" s="36">
        <v>5</v>
      </c>
      <c r="I398" s="36">
        <v>0</v>
      </c>
      <c r="J398" s="36">
        <v>5</v>
      </c>
      <c r="K398" s="36">
        <v>0</v>
      </c>
      <c r="L398" s="36">
        <v>0</v>
      </c>
      <c r="M398" s="36">
        <v>5</v>
      </c>
      <c r="N398" s="36">
        <v>0</v>
      </c>
      <c r="O398" s="36">
        <v>45</v>
      </c>
      <c r="P398" s="36">
        <v>0</v>
      </c>
      <c r="Q398" s="164">
        <v>40</v>
      </c>
      <c r="R398" s="167">
        <f>VLOOKUP(A398,'Forplejning 2008'!A:C,3,FALSE)</f>
        <v>216928.96</v>
      </c>
      <c r="S398" s="167">
        <f t="shared" si="30"/>
        <v>20</v>
      </c>
      <c r="T398">
        <f t="shared" si="31"/>
        <v>90</v>
      </c>
      <c r="U398">
        <f t="shared" si="32"/>
        <v>110</v>
      </c>
      <c r="V398">
        <f t="shared" si="33"/>
        <v>5</v>
      </c>
      <c r="W398">
        <f t="shared" si="34"/>
        <v>0</v>
      </c>
    </row>
    <row r="399" spans="1:23">
      <c r="A399" s="23">
        <v>37544</v>
      </c>
      <c r="B399" s="174" t="s">
        <v>4855</v>
      </c>
      <c r="C399" s="23" t="s">
        <v>2250</v>
      </c>
      <c r="D399" s="23" t="s">
        <v>3166</v>
      </c>
      <c r="E399" s="35">
        <v>5</v>
      </c>
      <c r="F399" s="36">
        <v>5</v>
      </c>
      <c r="G399" s="36">
        <v>5</v>
      </c>
      <c r="H399" s="36">
        <v>5</v>
      </c>
      <c r="I399" s="36">
        <v>0</v>
      </c>
      <c r="J399" s="36">
        <v>5</v>
      </c>
      <c r="K399" s="36">
        <v>0</v>
      </c>
      <c r="L399" s="36">
        <v>0</v>
      </c>
      <c r="M399" s="36">
        <v>5</v>
      </c>
      <c r="N399" s="36">
        <v>0</v>
      </c>
      <c r="O399" s="36">
        <v>39</v>
      </c>
      <c r="P399" s="36">
        <v>0</v>
      </c>
      <c r="Q399" s="164">
        <v>54</v>
      </c>
      <c r="R399" s="167">
        <f>VLOOKUP(A399,'Forplejning 2008'!A:C,3,FALSE)</f>
        <v>161930.82999999999</v>
      </c>
      <c r="S399" s="167">
        <f t="shared" si="30"/>
        <v>20</v>
      </c>
      <c r="T399">
        <f t="shared" si="31"/>
        <v>98</v>
      </c>
      <c r="U399">
        <f t="shared" si="32"/>
        <v>118</v>
      </c>
      <c r="V399">
        <f t="shared" si="33"/>
        <v>5</v>
      </c>
      <c r="W399">
        <f t="shared" si="34"/>
        <v>0</v>
      </c>
    </row>
    <row r="400" spans="1:23">
      <c r="A400" s="23">
        <v>37545</v>
      </c>
      <c r="B400" s="174" t="s">
        <v>4855</v>
      </c>
      <c r="C400" s="23" t="s">
        <v>2250</v>
      </c>
      <c r="D400" s="23" t="s">
        <v>2027</v>
      </c>
      <c r="E400" s="35">
        <v>5</v>
      </c>
      <c r="F400" s="36">
        <v>5</v>
      </c>
      <c r="G400" s="36">
        <v>5</v>
      </c>
      <c r="H400" s="36">
        <v>5</v>
      </c>
      <c r="I400" s="36">
        <v>0</v>
      </c>
      <c r="J400" s="36">
        <v>5</v>
      </c>
      <c r="K400" s="36">
        <v>5</v>
      </c>
      <c r="L400" s="36">
        <v>0</v>
      </c>
      <c r="M400" s="36">
        <v>5</v>
      </c>
      <c r="N400" s="36">
        <v>0</v>
      </c>
      <c r="O400" s="36">
        <v>60</v>
      </c>
      <c r="P400" s="36">
        <v>0</v>
      </c>
      <c r="Q400" s="164">
        <v>112</v>
      </c>
      <c r="R400" s="167">
        <f>VLOOKUP(A400,'Forplejning 2008'!A:C,3,FALSE)</f>
        <v>341191.47</v>
      </c>
      <c r="S400" s="167">
        <f t="shared" si="30"/>
        <v>20</v>
      </c>
      <c r="T400">
        <f t="shared" si="31"/>
        <v>177</v>
      </c>
      <c r="U400">
        <f t="shared" si="32"/>
        <v>197</v>
      </c>
      <c r="V400">
        <f t="shared" si="33"/>
        <v>5</v>
      </c>
      <c r="W400">
        <f t="shared" si="34"/>
        <v>5</v>
      </c>
    </row>
    <row r="401" spans="1:23">
      <c r="A401" s="23">
        <v>37546</v>
      </c>
      <c r="B401" s="174" t="s">
        <v>4855</v>
      </c>
      <c r="C401" s="23" t="s">
        <v>2250</v>
      </c>
      <c r="D401" s="23" t="s">
        <v>3436</v>
      </c>
      <c r="E401" s="35">
        <v>5</v>
      </c>
      <c r="F401" s="36">
        <v>5</v>
      </c>
      <c r="G401" s="36">
        <v>4</v>
      </c>
      <c r="H401" s="36">
        <v>5</v>
      </c>
      <c r="I401" s="36">
        <v>0</v>
      </c>
      <c r="J401" s="36">
        <v>5</v>
      </c>
      <c r="K401" s="36">
        <v>0</v>
      </c>
      <c r="L401" s="36">
        <v>0</v>
      </c>
      <c r="M401" s="36">
        <v>5</v>
      </c>
      <c r="N401" s="36">
        <v>0</v>
      </c>
      <c r="O401" s="36">
        <v>48</v>
      </c>
      <c r="P401" s="36">
        <v>0</v>
      </c>
      <c r="Q401" s="164">
        <v>80</v>
      </c>
      <c r="R401" s="167">
        <f>VLOOKUP(A401,'Forplejning 2008'!A:C,3,FALSE)</f>
        <v>211700.47</v>
      </c>
      <c r="S401" s="167">
        <f t="shared" si="30"/>
        <v>19</v>
      </c>
      <c r="T401">
        <f t="shared" si="31"/>
        <v>133</v>
      </c>
      <c r="U401">
        <f t="shared" si="32"/>
        <v>152</v>
      </c>
      <c r="V401">
        <f t="shared" si="33"/>
        <v>5</v>
      </c>
      <c r="W401">
        <f t="shared" si="34"/>
        <v>0</v>
      </c>
    </row>
    <row r="402" spans="1:23">
      <c r="A402" s="23">
        <v>37547</v>
      </c>
      <c r="B402" s="174" t="s">
        <v>4855</v>
      </c>
      <c r="C402" s="23" t="s">
        <v>2250</v>
      </c>
      <c r="D402" s="23" t="s">
        <v>3436</v>
      </c>
      <c r="E402" s="35">
        <v>5</v>
      </c>
      <c r="F402" s="36">
        <v>0</v>
      </c>
      <c r="G402" s="36">
        <v>3</v>
      </c>
      <c r="H402" s="36">
        <v>5</v>
      </c>
      <c r="I402" s="36">
        <v>0</v>
      </c>
      <c r="J402" s="36">
        <v>5</v>
      </c>
      <c r="K402" s="36">
        <v>0</v>
      </c>
      <c r="L402" s="36">
        <v>2</v>
      </c>
      <c r="M402" s="36">
        <v>0</v>
      </c>
      <c r="N402" s="36">
        <v>0</v>
      </c>
      <c r="O402" s="36">
        <v>12</v>
      </c>
      <c r="P402" s="36">
        <v>0</v>
      </c>
      <c r="Q402" s="164">
        <v>40</v>
      </c>
      <c r="R402" s="167">
        <f>VLOOKUP(A402,'Forplejning 2008'!A:C,3,FALSE)</f>
        <v>44860.160000000003</v>
      </c>
      <c r="S402" s="167">
        <f t="shared" si="30"/>
        <v>13</v>
      </c>
      <c r="T402">
        <f t="shared" si="31"/>
        <v>52</v>
      </c>
      <c r="U402">
        <f t="shared" si="32"/>
        <v>65</v>
      </c>
      <c r="V402">
        <f t="shared" si="33"/>
        <v>5</v>
      </c>
      <c r="W402">
        <f t="shared" si="34"/>
        <v>2</v>
      </c>
    </row>
    <row r="403" spans="1:23">
      <c r="A403" s="23">
        <v>37548</v>
      </c>
      <c r="B403" s="174" t="s">
        <v>4855</v>
      </c>
      <c r="C403" s="23" t="s">
        <v>2250</v>
      </c>
      <c r="D403" s="23" t="s">
        <v>3436</v>
      </c>
      <c r="E403" s="35">
        <v>5</v>
      </c>
      <c r="F403" s="36">
        <v>5</v>
      </c>
      <c r="G403" s="36">
        <v>5</v>
      </c>
      <c r="H403" s="36">
        <v>5</v>
      </c>
      <c r="I403" s="36">
        <v>0</v>
      </c>
      <c r="J403" s="36">
        <v>5</v>
      </c>
      <c r="K403" s="36">
        <v>0</v>
      </c>
      <c r="L403" s="36">
        <v>0</v>
      </c>
      <c r="M403" s="36">
        <v>5</v>
      </c>
      <c r="N403" s="36">
        <v>0</v>
      </c>
      <c r="O403" s="36">
        <v>22</v>
      </c>
      <c r="P403" s="36">
        <v>0</v>
      </c>
      <c r="Q403" s="164">
        <v>42</v>
      </c>
      <c r="R403" s="167">
        <f>VLOOKUP(A403,'Forplejning 2008'!A:C,3,FALSE)</f>
        <v>76731.91</v>
      </c>
      <c r="S403" s="167">
        <f t="shared" si="30"/>
        <v>20</v>
      </c>
      <c r="T403">
        <f t="shared" si="31"/>
        <v>69</v>
      </c>
      <c r="U403">
        <f t="shared" si="32"/>
        <v>89</v>
      </c>
      <c r="V403">
        <f t="shared" si="33"/>
        <v>5</v>
      </c>
      <c r="W403">
        <f t="shared" si="34"/>
        <v>0</v>
      </c>
    </row>
    <row r="404" spans="1:23">
      <c r="A404" s="23">
        <v>37552</v>
      </c>
      <c r="B404" s="174" t="s">
        <v>4855</v>
      </c>
      <c r="C404" s="23" t="s">
        <v>2250</v>
      </c>
      <c r="D404" s="23" t="s">
        <v>3583</v>
      </c>
      <c r="E404" s="35">
        <v>0</v>
      </c>
      <c r="F404" s="36">
        <v>0</v>
      </c>
      <c r="G404" s="36">
        <v>0</v>
      </c>
      <c r="H404" s="36">
        <v>0</v>
      </c>
      <c r="I404" s="36">
        <v>0</v>
      </c>
      <c r="J404" s="36">
        <v>5</v>
      </c>
      <c r="K404" s="36">
        <v>0</v>
      </c>
      <c r="L404" s="36">
        <v>0</v>
      </c>
      <c r="M404" s="36">
        <v>5</v>
      </c>
      <c r="N404" s="36">
        <v>0</v>
      </c>
      <c r="O404" s="36">
        <v>0</v>
      </c>
      <c r="P404" s="36">
        <v>0</v>
      </c>
      <c r="Q404" s="164">
        <v>38</v>
      </c>
      <c r="R404" s="167">
        <f>VLOOKUP(A404,'Forplejning 2008'!A:C,3,FALSE)</f>
        <v>55428.27</v>
      </c>
      <c r="S404" s="167">
        <f t="shared" si="30"/>
        <v>0</v>
      </c>
      <c r="T404">
        <f t="shared" si="31"/>
        <v>43</v>
      </c>
      <c r="U404">
        <f t="shared" si="32"/>
        <v>43</v>
      </c>
      <c r="V404">
        <f t="shared" si="33"/>
        <v>5</v>
      </c>
      <c r="W404">
        <f t="shared" si="34"/>
        <v>0</v>
      </c>
    </row>
    <row r="405" spans="1:23">
      <c r="A405" s="23">
        <v>37553</v>
      </c>
      <c r="B405" s="174" t="s">
        <v>4855</v>
      </c>
      <c r="C405" s="23" t="s">
        <v>2250</v>
      </c>
      <c r="D405" s="23" t="s">
        <v>4617</v>
      </c>
      <c r="E405" s="35">
        <v>7</v>
      </c>
      <c r="F405" s="36">
        <v>7</v>
      </c>
      <c r="G405" s="36">
        <v>7</v>
      </c>
      <c r="H405" s="36">
        <v>7</v>
      </c>
      <c r="I405" s="36">
        <v>7</v>
      </c>
      <c r="J405" s="36">
        <v>7</v>
      </c>
      <c r="K405" s="36">
        <v>7</v>
      </c>
      <c r="L405" s="36">
        <v>7</v>
      </c>
      <c r="M405" s="36">
        <v>7</v>
      </c>
      <c r="N405" s="36">
        <v>7</v>
      </c>
      <c r="O405" s="36">
        <v>22</v>
      </c>
      <c r="P405" s="36">
        <v>0</v>
      </c>
      <c r="Q405" s="164">
        <v>40</v>
      </c>
      <c r="R405" s="167">
        <f>VLOOKUP(A405,'Forplejning 2008'!A:C,3,FALSE)</f>
        <v>205011.98</v>
      </c>
      <c r="S405" s="167">
        <f t="shared" si="30"/>
        <v>35</v>
      </c>
      <c r="T405">
        <f t="shared" si="31"/>
        <v>76</v>
      </c>
      <c r="U405">
        <f t="shared" si="32"/>
        <v>111</v>
      </c>
      <c r="V405">
        <f t="shared" si="33"/>
        <v>7</v>
      </c>
      <c r="W405">
        <f t="shared" si="34"/>
        <v>14</v>
      </c>
    </row>
    <row r="406" spans="1:23">
      <c r="A406" s="23">
        <v>37554</v>
      </c>
      <c r="B406" s="174" t="s">
        <v>4855</v>
      </c>
      <c r="C406" s="23" t="s">
        <v>2250</v>
      </c>
      <c r="D406" s="23" t="s">
        <v>4287</v>
      </c>
      <c r="E406" s="35">
        <v>5</v>
      </c>
      <c r="F406" s="36">
        <v>5</v>
      </c>
      <c r="G406" s="36">
        <v>4</v>
      </c>
      <c r="H406" s="36">
        <v>0</v>
      </c>
      <c r="I406" s="36">
        <v>0</v>
      </c>
      <c r="J406" s="36">
        <v>5</v>
      </c>
      <c r="K406" s="36">
        <v>5</v>
      </c>
      <c r="L406" s="36">
        <v>0</v>
      </c>
      <c r="M406" s="36">
        <v>5</v>
      </c>
      <c r="N406" s="36">
        <v>0</v>
      </c>
      <c r="O406" s="36">
        <v>24</v>
      </c>
      <c r="P406" s="36">
        <v>0</v>
      </c>
      <c r="Q406" s="164">
        <v>42</v>
      </c>
      <c r="R406" s="167">
        <f>VLOOKUP(A406,'Forplejning 2008'!A:C,3,FALSE)</f>
        <v>109175.88</v>
      </c>
      <c r="S406" s="167">
        <f t="shared" si="30"/>
        <v>14</v>
      </c>
      <c r="T406">
        <f t="shared" si="31"/>
        <v>71</v>
      </c>
      <c r="U406">
        <f t="shared" si="32"/>
        <v>85</v>
      </c>
      <c r="V406">
        <f t="shared" si="33"/>
        <v>5</v>
      </c>
      <c r="W406">
        <f t="shared" si="34"/>
        <v>5</v>
      </c>
    </row>
    <row r="407" spans="1:23">
      <c r="A407" s="23">
        <v>37555</v>
      </c>
      <c r="B407" s="174" t="s">
        <v>4855</v>
      </c>
      <c r="C407" s="23" t="s">
        <v>2250</v>
      </c>
      <c r="D407" s="23" t="s">
        <v>2939</v>
      </c>
      <c r="E407" s="35">
        <v>5</v>
      </c>
      <c r="F407" s="36">
        <v>5</v>
      </c>
      <c r="G407" s="36">
        <v>5</v>
      </c>
      <c r="H407" s="36">
        <v>5</v>
      </c>
      <c r="I407" s="36">
        <v>0</v>
      </c>
      <c r="J407" s="36">
        <v>5</v>
      </c>
      <c r="K407" s="36">
        <v>0</v>
      </c>
      <c r="L407" s="36">
        <v>0</v>
      </c>
      <c r="M407" s="36">
        <v>5</v>
      </c>
      <c r="N407" s="36">
        <v>0</v>
      </c>
      <c r="O407" s="36">
        <v>22</v>
      </c>
      <c r="P407" s="36">
        <v>0</v>
      </c>
      <c r="Q407" s="164">
        <v>40</v>
      </c>
      <c r="R407" s="167">
        <f>VLOOKUP(A407,'Forplejning 2008'!A:C,3,FALSE)</f>
        <v>120390.13</v>
      </c>
      <c r="S407" s="167">
        <f t="shared" si="30"/>
        <v>20</v>
      </c>
      <c r="T407">
        <f t="shared" si="31"/>
        <v>67</v>
      </c>
      <c r="U407">
        <f t="shared" si="32"/>
        <v>87</v>
      </c>
      <c r="V407">
        <f t="shared" si="33"/>
        <v>5</v>
      </c>
      <c r="W407">
        <f t="shared" si="34"/>
        <v>0</v>
      </c>
    </row>
    <row r="408" spans="1:23">
      <c r="A408" s="23">
        <v>37556</v>
      </c>
      <c r="B408" s="174">
        <v>0</v>
      </c>
      <c r="C408" s="23" t="s">
        <v>2250</v>
      </c>
      <c r="D408" s="23" t="s">
        <v>2027</v>
      </c>
      <c r="E408" s="35">
        <v>0</v>
      </c>
      <c r="F408" s="36">
        <v>0</v>
      </c>
      <c r="G408" s="36">
        <v>0</v>
      </c>
      <c r="H408" s="36">
        <v>0</v>
      </c>
      <c r="I408" s="36">
        <v>0</v>
      </c>
      <c r="J408" s="36">
        <v>0</v>
      </c>
      <c r="K408" s="36">
        <v>0</v>
      </c>
      <c r="L408" s="36">
        <v>0</v>
      </c>
      <c r="M408" s="36">
        <v>0</v>
      </c>
      <c r="N408" s="36">
        <v>0</v>
      </c>
      <c r="O408" s="36">
        <v>23</v>
      </c>
      <c r="P408" s="36">
        <v>0</v>
      </c>
      <c r="Q408" s="164">
        <v>12</v>
      </c>
      <c r="R408" s="167">
        <f>VLOOKUP(A408,'Forplejning 2008'!A:C,3,FALSE)</f>
        <v>109805.92</v>
      </c>
      <c r="S408" s="167">
        <f t="shared" si="30"/>
        <v>0</v>
      </c>
      <c r="T408">
        <f t="shared" si="31"/>
        <v>35</v>
      </c>
      <c r="U408">
        <f t="shared" si="32"/>
        <v>35</v>
      </c>
      <c r="V408">
        <f t="shared" si="33"/>
        <v>0</v>
      </c>
      <c r="W408">
        <f t="shared" si="34"/>
        <v>0</v>
      </c>
    </row>
    <row r="409" spans="1:23">
      <c r="A409" s="23">
        <v>37558</v>
      </c>
      <c r="B409" s="174" t="s">
        <v>4855</v>
      </c>
      <c r="C409" s="23" t="s">
        <v>2250</v>
      </c>
      <c r="D409" s="23" t="s">
        <v>2027</v>
      </c>
      <c r="E409" s="35">
        <v>0</v>
      </c>
      <c r="F409" s="36">
        <v>0</v>
      </c>
      <c r="G409" s="36">
        <v>0</v>
      </c>
      <c r="H409" s="36">
        <v>0</v>
      </c>
      <c r="I409" s="36">
        <v>0</v>
      </c>
      <c r="J409" s="36">
        <v>5</v>
      </c>
      <c r="K409" s="36">
        <v>0</v>
      </c>
      <c r="L409" s="36">
        <v>0</v>
      </c>
      <c r="M409" s="36">
        <v>5</v>
      </c>
      <c r="N409" s="36">
        <v>0</v>
      </c>
      <c r="O409" s="36">
        <v>0</v>
      </c>
      <c r="P409" s="36">
        <v>0</v>
      </c>
      <c r="Q409" s="164">
        <v>44</v>
      </c>
      <c r="R409" s="167">
        <f>VLOOKUP(A409,'Forplejning 2008'!A:C,3,FALSE)</f>
        <v>143805.14000000001</v>
      </c>
      <c r="S409" s="167">
        <f t="shared" si="30"/>
        <v>0</v>
      </c>
      <c r="T409">
        <f t="shared" si="31"/>
        <v>49</v>
      </c>
      <c r="U409">
        <f t="shared" si="32"/>
        <v>49</v>
      </c>
      <c r="V409">
        <f t="shared" si="33"/>
        <v>5</v>
      </c>
      <c r="W409">
        <f t="shared" si="34"/>
        <v>0</v>
      </c>
    </row>
    <row r="410" spans="1:23">
      <c r="A410" s="23">
        <v>37560</v>
      </c>
      <c r="B410" s="174" t="s">
        <v>4855</v>
      </c>
      <c r="C410" s="23" t="s">
        <v>2250</v>
      </c>
      <c r="D410" s="23" t="s">
        <v>3436</v>
      </c>
      <c r="E410" s="35">
        <v>5</v>
      </c>
      <c r="F410" s="36">
        <v>5</v>
      </c>
      <c r="G410" s="36">
        <v>5</v>
      </c>
      <c r="H410" s="36">
        <v>5</v>
      </c>
      <c r="I410" s="36">
        <v>0</v>
      </c>
      <c r="J410" s="36">
        <v>5</v>
      </c>
      <c r="K410" s="36">
        <v>0</v>
      </c>
      <c r="L410" s="36">
        <v>0</v>
      </c>
      <c r="M410" s="36">
        <v>5</v>
      </c>
      <c r="N410" s="36">
        <v>0</v>
      </c>
      <c r="O410" s="36">
        <v>24</v>
      </c>
      <c r="P410" s="36">
        <v>0</v>
      </c>
      <c r="Q410" s="164">
        <v>42</v>
      </c>
      <c r="R410" s="167">
        <f>VLOOKUP(A410,'Forplejning 2008'!A:C,3,FALSE)</f>
        <v>284385.59999999998</v>
      </c>
      <c r="S410" s="167">
        <f t="shared" si="30"/>
        <v>20</v>
      </c>
      <c r="T410">
        <f t="shared" si="31"/>
        <v>71</v>
      </c>
      <c r="U410">
        <f t="shared" si="32"/>
        <v>91</v>
      </c>
      <c r="V410">
        <f t="shared" si="33"/>
        <v>5</v>
      </c>
      <c r="W410">
        <f t="shared" si="34"/>
        <v>0</v>
      </c>
    </row>
    <row r="411" spans="1:23">
      <c r="A411" s="23">
        <v>37562</v>
      </c>
      <c r="B411" s="174" t="s">
        <v>4855</v>
      </c>
      <c r="C411" s="23" t="s">
        <v>2250</v>
      </c>
      <c r="D411" s="23" t="s">
        <v>4287</v>
      </c>
      <c r="E411" s="35">
        <v>0</v>
      </c>
      <c r="F411" s="36">
        <v>0</v>
      </c>
      <c r="G411" s="36">
        <v>0</v>
      </c>
      <c r="H411" s="36">
        <v>0</v>
      </c>
      <c r="I411" s="36">
        <v>0</v>
      </c>
      <c r="J411" s="36">
        <v>0</v>
      </c>
      <c r="K411" s="36">
        <v>0</v>
      </c>
      <c r="L411" s="36">
        <v>0</v>
      </c>
      <c r="M411" s="36">
        <v>0</v>
      </c>
      <c r="N411" s="36">
        <v>0</v>
      </c>
      <c r="O411" s="36">
        <v>30</v>
      </c>
      <c r="P411" s="36">
        <v>0</v>
      </c>
      <c r="Q411" s="164">
        <v>40</v>
      </c>
      <c r="R411" s="167">
        <f>VLOOKUP(A411,'Forplejning 2008'!A:C,3,FALSE)</f>
        <v>112029.53</v>
      </c>
      <c r="S411" s="167">
        <f t="shared" si="30"/>
        <v>0</v>
      </c>
      <c r="T411">
        <f t="shared" si="31"/>
        <v>70</v>
      </c>
      <c r="U411">
        <f t="shared" si="32"/>
        <v>70</v>
      </c>
      <c r="V411">
        <f t="shared" si="33"/>
        <v>0</v>
      </c>
      <c r="W411">
        <f t="shared" si="34"/>
        <v>0</v>
      </c>
    </row>
    <row r="412" spans="1:23">
      <c r="A412" s="23">
        <v>37563</v>
      </c>
      <c r="B412" s="174" t="s">
        <v>4855</v>
      </c>
      <c r="C412" s="23" t="s">
        <v>2251</v>
      </c>
      <c r="D412" s="23" t="s">
        <v>3436</v>
      </c>
      <c r="E412" s="35">
        <v>0</v>
      </c>
      <c r="F412" s="36">
        <v>0</v>
      </c>
      <c r="G412" s="36">
        <v>0</v>
      </c>
      <c r="H412" s="36">
        <v>0</v>
      </c>
      <c r="I412" s="36">
        <v>0</v>
      </c>
      <c r="J412" s="36">
        <v>5</v>
      </c>
      <c r="K412" s="36">
        <v>0</v>
      </c>
      <c r="L412" s="36">
        <v>0</v>
      </c>
      <c r="M412" s="36">
        <v>5</v>
      </c>
      <c r="N412" s="36">
        <v>0</v>
      </c>
      <c r="O412" s="36">
        <v>0</v>
      </c>
      <c r="P412" s="36">
        <v>0</v>
      </c>
      <c r="Q412" s="164">
        <v>104</v>
      </c>
      <c r="R412" s="167">
        <f>VLOOKUP(A412,'Forplejning 2008'!A:C,3,FALSE)</f>
        <v>125224.91</v>
      </c>
      <c r="S412" s="167">
        <f t="shared" si="30"/>
        <v>0</v>
      </c>
      <c r="T412">
        <f t="shared" si="31"/>
        <v>109</v>
      </c>
      <c r="U412">
        <f t="shared" si="32"/>
        <v>109</v>
      </c>
      <c r="V412">
        <f t="shared" si="33"/>
        <v>5</v>
      </c>
      <c r="W412">
        <f t="shared" si="34"/>
        <v>0</v>
      </c>
    </row>
    <row r="413" spans="1:23">
      <c r="A413" s="23">
        <v>37567</v>
      </c>
      <c r="B413" s="174" t="s">
        <v>4855</v>
      </c>
      <c r="C413" s="23" t="s">
        <v>2250</v>
      </c>
      <c r="D413" s="23" t="s">
        <v>3583</v>
      </c>
      <c r="E413" s="35">
        <v>5</v>
      </c>
      <c r="F413" s="36">
        <v>0</v>
      </c>
      <c r="G413" s="36">
        <v>5</v>
      </c>
      <c r="H413" s="36">
        <v>5</v>
      </c>
      <c r="I413" s="36">
        <v>0</v>
      </c>
      <c r="J413" s="36">
        <v>5</v>
      </c>
      <c r="K413" s="36">
        <v>0</v>
      </c>
      <c r="L413" s="36">
        <v>5</v>
      </c>
      <c r="M413" s="36">
        <v>5</v>
      </c>
      <c r="N413" s="36">
        <v>0</v>
      </c>
      <c r="O413" s="36">
        <v>50</v>
      </c>
      <c r="P413" s="36">
        <v>0</v>
      </c>
      <c r="Q413" s="164">
        <v>60</v>
      </c>
      <c r="R413" s="167">
        <f>VLOOKUP(A413,'Forplejning 2008'!A:C,3,FALSE)</f>
        <v>242662.2</v>
      </c>
      <c r="S413" s="167">
        <f t="shared" si="30"/>
        <v>15</v>
      </c>
      <c r="T413">
        <f t="shared" si="31"/>
        <v>115</v>
      </c>
      <c r="U413">
        <f t="shared" si="32"/>
        <v>130</v>
      </c>
      <c r="V413">
        <f t="shared" si="33"/>
        <v>5</v>
      </c>
      <c r="W413">
        <f t="shared" si="34"/>
        <v>5</v>
      </c>
    </row>
    <row r="414" spans="1:23">
      <c r="A414" s="23">
        <v>37568</v>
      </c>
      <c r="B414" s="174" t="s">
        <v>4855</v>
      </c>
      <c r="C414" s="23" t="s">
        <v>2250</v>
      </c>
      <c r="D414" s="23" t="s">
        <v>4287</v>
      </c>
      <c r="E414" s="35">
        <v>5</v>
      </c>
      <c r="F414" s="36">
        <v>5</v>
      </c>
      <c r="G414" s="36">
        <v>5</v>
      </c>
      <c r="H414" s="36">
        <v>5</v>
      </c>
      <c r="I414" s="36">
        <v>5</v>
      </c>
      <c r="J414" s="36">
        <v>5</v>
      </c>
      <c r="K414" s="36">
        <v>0</v>
      </c>
      <c r="L414" s="36">
        <v>1</v>
      </c>
      <c r="M414" s="36">
        <v>5</v>
      </c>
      <c r="N414" s="36">
        <v>0</v>
      </c>
      <c r="O414" s="36">
        <v>28</v>
      </c>
      <c r="P414" s="36">
        <v>0</v>
      </c>
      <c r="Q414" s="164">
        <v>34</v>
      </c>
      <c r="R414" s="167">
        <f>VLOOKUP(A414,'Forplejning 2008'!A:C,3,FALSE)</f>
        <v>130758.44</v>
      </c>
      <c r="S414" s="167">
        <f t="shared" si="30"/>
        <v>25</v>
      </c>
      <c r="T414">
        <f t="shared" si="31"/>
        <v>67</v>
      </c>
      <c r="U414">
        <f t="shared" si="32"/>
        <v>92</v>
      </c>
      <c r="V414">
        <f t="shared" si="33"/>
        <v>5</v>
      </c>
      <c r="W414">
        <f t="shared" si="34"/>
        <v>1</v>
      </c>
    </row>
    <row r="415" spans="1:23">
      <c r="A415" s="23">
        <v>37569</v>
      </c>
      <c r="B415" s="174" t="s">
        <v>4855</v>
      </c>
      <c r="C415" s="23" t="s">
        <v>2250</v>
      </c>
      <c r="D415" s="23" t="s">
        <v>4287</v>
      </c>
      <c r="E415" s="35">
        <v>5</v>
      </c>
      <c r="F415" s="36">
        <v>5</v>
      </c>
      <c r="G415" s="36">
        <v>4</v>
      </c>
      <c r="H415" s="36">
        <v>5</v>
      </c>
      <c r="I415" s="36">
        <v>0</v>
      </c>
      <c r="J415" s="36">
        <v>5</v>
      </c>
      <c r="K415" s="36">
        <v>0</v>
      </c>
      <c r="L415" s="36">
        <v>1</v>
      </c>
      <c r="M415" s="36">
        <v>5</v>
      </c>
      <c r="N415" s="36">
        <v>0</v>
      </c>
      <c r="O415" s="36">
        <v>34</v>
      </c>
      <c r="P415" s="36">
        <v>0</v>
      </c>
      <c r="Q415" s="164">
        <v>64</v>
      </c>
      <c r="R415" s="167">
        <f>VLOOKUP(A415,'Forplejning 2008'!A:C,3,FALSE)</f>
        <v>149379.68</v>
      </c>
      <c r="S415" s="167">
        <f t="shared" si="30"/>
        <v>19</v>
      </c>
      <c r="T415">
        <f t="shared" si="31"/>
        <v>103</v>
      </c>
      <c r="U415">
        <f t="shared" si="32"/>
        <v>122</v>
      </c>
      <c r="V415">
        <f t="shared" si="33"/>
        <v>5</v>
      </c>
      <c r="W415">
        <f t="shared" si="34"/>
        <v>1</v>
      </c>
    </row>
    <row r="416" spans="1:23">
      <c r="A416" s="23">
        <v>37570</v>
      </c>
      <c r="B416" s="174" t="s">
        <v>4855</v>
      </c>
      <c r="C416" s="23" t="s">
        <v>2250</v>
      </c>
      <c r="D416" s="23" t="s">
        <v>3583</v>
      </c>
      <c r="E416" s="35">
        <v>0</v>
      </c>
      <c r="F416" s="36">
        <v>5</v>
      </c>
      <c r="G416" s="36">
        <v>4</v>
      </c>
      <c r="H416" s="36">
        <v>5</v>
      </c>
      <c r="I416" s="36">
        <v>0</v>
      </c>
      <c r="J416" s="36">
        <v>0</v>
      </c>
      <c r="K416" s="36">
        <v>0</v>
      </c>
      <c r="L416" s="36">
        <v>0</v>
      </c>
      <c r="M416" s="36">
        <v>5</v>
      </c>
      <c r="N416" s="36">
        <v>0</v>
      </c>
      <c r="O416" s="36">
        <v>23</v>
      </c>
      <c r="P416" s="36">
        <v>0</v>
      </c>
      <c r="Q416" s="164">
        <v>32</v>
      </c>
      <c r="R416" s="167">
        <f>VLOOKUP(A416,'Forplejning 2008'!A:C,3,FALSE)</f>
        <v>99321.64</v>
      </c>
      <c r="S416" s="167">
        <f t="shared" si="30"/>
        <v>14</v>
      </c>
      <c r="T416">
        <f t="shared" si="31"/>
        <v>60</v>
      </c>
      <c r="U416">
        <f t="shared" si="32"/>
        <v>74</v>
      </c>
      <c r="V416">
        <f t="shared" si="33"/>
        <v>0</v>
      </c>
      <c r="W416">
        <f t="shared" si="34"/>
        <v>0</v>
      </c>
    </row>
    <row r="417" spans="1:23">
      <c r="A417" s="23">
        <v>37571</v>
      </c>
      <c r="B417" s="174" t="s">
        <v>4855</v>
      </c>
      <c r="C417" s="23" t="s">
        <v>2250</v>
      </c>
      <c r="D417" s="23" t="s">
        <v>4287</v>
      </c>
      <c r="E417" s="35">
        <v>5</v>
      </c>
      <c r="F417" s="36">
        <v>0</v>
      </c>
      <c r="G417" s="36">
        <v>4</v>
      </c>
      <c r="H417" s="36">
        <v>5</v>
      </c>
      <c r="I417" s="36">
        <v>0</v>
      </c>
      <c r="J417" s="36">
        <v>5</v>
      </c>
      <c r="K417" s="36">
        <v>0</v>
      </c>
      <c r="L417" s="36">
        <v>0</v>
      </c>
      <c r="M417" s="36">
        <v>5</v>
      </c>
      <c r="N417" s="36">
        <v>0</v>
      </c>
      <c r="O417" s="36">
        <v>26</v>
      </c>
      <c r="P417" s="36">
        <v>0</v>
      </c>
      <c r="Q417" s="164">
        <v>40</v>
      </c>
      <c r="R417" s="167">
        <f>VLOOKUP(A417,'Forplejning 2008'!A:C,3,FALSE)</f>
        <v>81130.84</v>
      </c>
      <c r="S417" s="167">
        <f t="shared" si="30"/>
        <v>14</v>
      </c>
      <c r="T417">
        <f t="shared" si="31"/>
        <v>71</v>
      </c>
      <c r="U417">
        <f t="shared" si="32"/>
        <v>85</v>
      </c>
      <c r="V417">
        <f t="shared" si="33"/>
        <v>5</v>
      </c>
      <c r="W417">
        <f t="shared" si="34"/>
        <v>0</v>
      </c>
    </row>
    <row r="418" spans="1:23">
      <c r="A418" s="23">
        <v>37573</v>
      </c>
      <c r="B418" s="174" t="s">
        <v>4855</v>
      </c>
      <c r="C418" s="23" t="s">
        <v>2250</v>
      </c>
      <c r="D418" s="23" t="s">
        <v>4617</v>
      </c>
      <c r="E418" s="35">
        <v>5</v>
      </c>
      <c r="F418" s="36">
        <v>5</v>
      </c>
      <c r="G418" s="36">
        <v>5</v>
      </c>
      <c r="H418" s="36">
        <v>5</v>
      </c>
      <c r="I418" s="36">
        <v>0</v>
      </c>
      <c r="J418" s="36">
        <v>5</v>
      </c>
      <c r="K418" s="36">
        <v>0</v>
      </c>
      <c r="L418" s="36">
        <v>0</v>
      </c>
      <c r="M418" s="36">
        <v>5</v>
      </c>
      <c r="N418" s="36">
        <v>0</v>
      </c>
      <c r="O418" s="36">
        <v>42</v>
      </c>
      <c r="P418" s="36">
        <v>0</v>
      </c>
      <c r="Q418" s="164">
        <v>53</v>
      </c>
      <c r="R418" s="167">
        <f>VLOOKUP(A418,'Forplejning 2008'!A:C,3,FALSE)</f>
        <v>374623.6</v>
      </c>
      <c r="S418" s="167">
        <f t="shared" si="30"/>
        <v>20</v>
      </c>
      <c r="T418">
        <f t="shared" si="31"/>
        <v>100</v>
      </c>
      <c r="U418">
        <f t="shared" si="32"/>
        <v>120</v>
      </c>
      <c r="V418">
        <f t="shared" si="33"/>
        <v>5</v>
      </c>
      <c r="W418">
        <f t="shared" si="34"/>
        <v>0</v>
      </c>
    </row>
    <row r="419" spans="1:23">
      <c r="A419" s="23">
        <v>37574</v>
      </c>
      <c r="B419" s="174" t="s">
        <v>4855</v>
      </c>
      <c r="C419" s="23" t="s">
        <v>2250</v>
      </c>
      <c r="D419" s="23" t="s">
        <v>2130</v>
      </c>
      <c r="E419" s="35">
        <v>0</v>
      </c>
      <c r="F419" s="36">
        <v>0</v>
      </c>
      <c r="G419" s="36">
        <v>0</v>
      </c>
      <c r="H419" s="36">
        <v>0</v>
      </c>
      <c r="I419" s="36">
        <v>0</v>
      </c>
      <c r="J419" s="36">
        <v>5</v>
      </c>
      <c r="K419" s="36">
        <v>0</v>
      </c>
      <c r="L419" s="36">
        <v>0</v>
      </c>
      <c r="M419" s="36">
        <v>5</v>
      </c>
      <c r="N419" s="36">
        <v>0</v>
      </c>
      <c r="O419" s="36">
        <v>0</v>
      </c>
      <c r="P419" s="36">
        <v>0</v>
      </c>
      <c r="Q419" s="164">
        <v>22</v>
      </c>
      <c r="R419" s="167">
        <f>VLOOKUP(A419,'Forplejning 2008'!A:C,3,FALSE)</f>
        <v>31004.11</v>
      </c>
      <c r="S419" s="167">
        <f t="shared" si="30"/>
        <v>0</v>
      </c>
      <c r="T419">
        <f t="shared" si="31"/>
        <v>27</v>
      </c>
      <c r="U419">
        <f t="shared" si="32"/>
        <v>27</v>
      </c>
      <c r="V419">
        <f t="shared" si="33"/>
        <v>5</v>
      </c>
      <c r="W419">
        <f t="shared" si="34"/>
        <v>0</v>
      </c>
    </row>
    <row r="420" spans="1:23">
      <c r="A420" s="23">
        <v>37575</v>
      </c>
      <c r="B420" s="174" t="s">
        <v>4855</v>
      </c>
      <c r="C420" s="23" t="s">
        <v>2250</v>
      </c>
      <c r="D420" s="23" t="s">
        <v>2130</v>
      </c>
      <c r="E420" s="35">
        <v>5</v>
      </c>
      <c r="F420" s="36">
        <v>0</v>
      </c>
      <c r="G420" s="36">
        <v>5</v>
      </c>
      <c r="H420" s="36">
        <v>5</v>
      </c>
      <c r="I420" s="36">
        <v>0</v>
      </c>
      <c r="J420" s="36">
        <v>5</v>
      </c>
      <c r="K420" s="36">
        <v>0</v>
      </c>
      <c r="L420" s="36">
        <v>5</v>
      </c>
      <c r="M420" s="36">
        <v>5</v>
      </c>
      <c r="N420" s="36">
        <v>0</v>
      </c>
      <c r="O420" s="36">
        <v>23</v>
      </c>
      <c r="P420" s="36">
        <v>0</v>
      </c>
      <c r="Q420" s="164">
        <v>60</v>
      </c>
      <c r="R420" s="167">
        <f>VLOOKUP(A420,'Forplejning 2008'!A:C,3,FALSE)</f>
        <v>196426.97</v>
      </c>
      <c r="S420" s="167">
        <f t="shared" si="30"/>
        <v>15</v>
      </c>
      <c r="T420">
        <f t="shared" si="31"/>
        <v>88</v>
      </c>
      <c r="U420">
        <f t="shared" si="32"/>
        <v>103</v>
      </c>
      <c r="V420">
        <f t="shared" si="33"/>
        <v>5</v>
      </c>
      <c r="W420">
        <f t="shared" si="34"/>
        <v>5</v>
      </c>
    </row>
    <row r="421" spans="1:23">
      <c r="A421" s="23">
        <v>37576</v>
      </c>
      <c r="B421" s="174" t="s">
        <v>4855</v>
      </c>
      <c r="C421" s="23" t="s">
        <v>2250</v>
      </c>
      <c r="D421" s="23" t="s">
        <v>3166</v>
      </c>
      <c r="E421" s="35">
        <v>5</v>
      </c>
      <c r="F421" s="36">
        <v>5</v>
      </c>
      <c r="G421" s="36">
        <v>4</v>
      </c>
      <c r="H421" s="36">
        <v>5</v>
      </c>
      <c r="I421" s="36">
        <v>0</v>
      </c>
      <c r="J421" s="36">
        <v>5</v>
      </c>
      <c r="K421" s="36">
        <v>0</v>
      </c>
      <c r="L421" s="36">
        <v>0</v>
      </c>
      <c r="M421" s="36">
        <v>5</v>
      </c>
      <c r="N421" s="36">
        <v>0</v>
      </c>
      <c r="O421" s="36">
        <v>36</v>
      </c>
      <c r="P421" s="36">
        <v>0</v>
      </c>
      <c r="Q421" s="164">
        <v>48</v>
      </c>
      <c r="R421" s="167">
        <f>VLOOKUP(A421,'Forplejning 2008'!A:C,3,FALSE)</f>
        <v>157824.35999999999</v>
      </c>
      <c r="S421" s="167">
        <f t="shared" si="30"/>
        <v>19</v>
      </c>
      <c r="T421">
        <f t="shared" si="31"/>
        <v>89</v>
      </c>
      <c r="U421">
        <f t="shared" si="32"/>
        <v>108</v>
      </c>
      <c r="V421">
        <f t="shared" si="33"/>
        <v>5</v>
      </c>
      <c r="W421">
        <f t="shared" si="34"/>
        <v>0</v>
      </c>
    </row>
    <row r="422" spans="1:23">
      <c r="A422" s="23">
        <v>37578</v>
      </c>
      <c r="B422" s="174" t="s">
        <v>4855</v>
      </c>
      <c r="C422" s="23" t="s">
        <v>2250</v>
      </c>
      <c r="D422" s="23" t="s">
        <v>2130</v>
      </c>
      <c r="E422" s="35">
        <v>5</v>
      </c>
      <c r="F422" s="36">
        <v>5</v>
      </c>
      <c r="G422" s="36">
        <v>5</v>
      </c>
      <c r="H422" s="36">
        <v>5</v>
      </c>
      <c r="I422" s="36">
        <v>0</v>
      </c>
      <c r="J422" s="36">
        <v>5</v>
      </c>
      <c r="K422" s="36">
        <v>5</v>
      </c>
      <c r="L422" s="36">
        <v>0</v>
      </c>
      <c r="M422" s="36">
        <v>5</v>
      </c>
      <c r="N422" s="36">
        <v>0</v>
      </c>
      <c r="O422" s="36">
        <v>41</v>
      </c>
      <c r="P422" s="36">
        <v>0</v>
      </c>
      <c r="Q422" s="164">
        <v>98</v>
      </c>
      <c r="R422" s="167">
        <f>VLOOKUP(A422,'Forplejning 2008'!A:C,3,FALSE)</f>
        <v>200683.25</v>
      </c>
      <c r="S422" s="167">
        <f t="shared" si="30"/>
        <v>20</v>
      </c>
      <c r="T422">
        <f t="shared" si="31"/>
        <v>144</v>
      </c>
      <c r="U422">
        <f t="shared" si="32"/>
        <v>164</v>
      </c>
      <c r="V422">
        <f t="shared" si="33"/>
        <v>5</v>
      </c>
      <c r="W422">
        <f t="shared" si="34"/>
        <v>5</v>
      </c>
    </row>
    <row r="423" spans="1:23">
      <c r="A423" s="23">
        <v>37580</v>
      </c>
      <c r="B423" s="174" t="s">
        <v>4855</v>
      </c>
      <c r="C423" s="23" t="s">
        <v>2250</v>
      </c>
      <c r="D423" s="23" t="s">
        <v>2939</v>
      </c>
      <c r="E423" s="35">
        <v>5</v>
      </c>
      <c r="F423" s="36">
        <v>0</v>
      </c>
      <c r="G423" s="36">
        <v>0</v>
      </c>
      <c r="H423" s="36">
        <v>5</v>
      </c>
      <c r="I423" s="36">
        <v>0</v>
      </c>
      <c r="J423" s="36">
        <v>5</v>
      </c>
      <c r="K423" s="36">
        <v>0</v>
      </c>
      <c r="L423" s="36">
        <v>0</v>
      </c>
      <c r="M423" s="36">
        <v>5</v>
      </c>
      <c r="N423" s="36">
        <v>0</v>
      </c>
      <c r="O423" s="36">
        <v>45</v>
      </c>
      <c r="P423" s="36">
        <v>0</v>
      </c>
      <c r="Q423" s="164">
        <v>40</v>
      </c>
      <c r="R423" s="167">
        <f>VLOOKUP(A423,'Forplejning 2008'!A:C,3,FALSE)</f>
        <v>64931.42</v>
      </c>
      <c r="S423" s="167">
        <f t="shared" si="30"/>
        <v>10</v>
      </c>
      <c r="T423">
        <f t="shared" si="31"/>
        <v>90</v>
      </c>
      <c r="U423">
        <f t="shared" si="32"/>
        <v>100</v>
      </c>
      <c r="V423">
        <f t="shared" si="33"/>
        <v>5</v>
      </c>
      <c r="W423">
        <f t="shared" si="34"/>
        <v>0</v>
      </c>
    </row>
    <row r="424" spans="1:23">
      <c r="A424" s="23">
        <v>37582</v>
      </c>
      <c r="B424" s="174" t="s">
        <v>4855</v>
      </c>
      <c r="C424" s="23" t="s">
        <v>2250</v>
      </c>
      <c r="D424" s="23" t="s">
        <v>2130</v>
      </c>
      <c r="E424" s="35">
        <v>0</v>
      </c>
      <c r="F424" s="36">
        <v>0</v>
      </c>
      <c r="G424" s="36">
        <v>0</v>
      </c>
      <c r="H424" s="36">
        <v>0</v>
      </c>
      <c r="I424" s="36">
        <v>0</v>
      </c>
      <c r="J424" s="36">
        <v>5</v>
      </c>
      <c r="K424" s="36">
        <v>5</v>
      </c>
      <c r="L424" s="36">
        <v>3</v>
      </c>
      <c r="M424" s="36">
        <v>5</v>
      </c>
      <c r="N424" s="36">
        <v>0</v>
      </c>
      <c r="O424" s="36">
        <v>0</v>
      </c>
      <c r="P424" s="36">
        <v>0</v>
      </c>
      <c r="Q424" s="164">
        <v>21</v>
      </c>
      <c r="R424" s="167">
        <f>VLOOKUP(A424,'Forplejning 2008'!A:C,3,FALSE)</f>
        <v>76184.570000000007</v>
      </c>
      <c r="S424" s="167">
        <f t="shared" si="30"/>
        <v>0</v>
      </c>
      <c r="T424">
        <f t="shared" si="31"/>
        <v>26</v>
      </c>
      <c r="U424">
        <f t="shared" si="32"/>
        <v>26</v>
      </c>
      <c r="V424">
        <f t="shared" si="33"/>
        <v>5</v>
      </c>
      <c r="W424">
        <f t="shared" si="34"/>
        <v>8</v>
      </c>
    </row>
    <row r="425" spans="1:23">
      <c r="A425" s="23">
        <v>37584</v>
      </c>
      <c r="B425" s="174" t="s">
        <v>4855</v>
      </c>
      <c r="C425" s="23" t="s">
        <v>2250</v>
      </c>
      <c r="D425" s="23" t="s">
        <v>3166</v>
      </c>
      <c r="E425" s="35">
        <v>0</v>
      </c>
      <c r="F425" s="36">
        <v>0</v>
      </c>
      <c r="G425" s="36">
        <v>0</v>
      </c>
      <c r="H425" s="36">
        <v>0</v>
      </c>
      <c r="I425" s="36">
        <v>0</v>
      </c>
      <c r="J425" s="36">
        <v>5</v>
      </c>
      <c r="K425" s="36">
        <v>0</v>
      </c>
      <c r="L425" s="36">
        <v>0</v>
      </c>
      <c r="M425" s="36">
        <v>5</v>
      </c>
      <c r="N425" s="36">
        <v>0</v>
      </c>
      <c r="O425" s="36">
        <v>0</v>
      </c>
      <c r="P425" s="36">
        <v>0</v>
      </c>
      <c r="Q425" s="164">
        <v>34</v>
      </c>
      <c r="R425" s="167">
        <f>VLOOKUP(A425,'Forplejning 2008'!A:C,3,FALSE)</f>
        <v>34888.01</v>
      </c>
      <c r="S425" s="167">
        <f t="shared" si="30"/>
        <v>0</v>
      </c>
      <c r="T425">
        <f t="shared" si="31"/>
        <v>39</v>
      </c>
      <c r="U425">
        <f t="shared" si="32"/>
        <v>39</v>
      </c>
      <c r="V425">
        <f t="shared" si="33"/>
        <v>5</v>
      </c>
      <c r="W425">
        <f t="shared" si="34"/>
        <v>0</v>
      </c>
    </row>
    <row r="426" spans="1:23">
      <c r="A426" s="23">
        <v>37585</v>
      </c>
      <c r="B426" s="174" t="s">
        <v>4855</v>
      </c>
      <c r="C426" s="23" t="s">
        <v>2250</v>
      </c>
      <c r="D426" s="23" t="s">
        <v>4617</v>
      </c>
      <c r="E426" s="35">
        <v>5</v>
      </c>
      <c r="F426" s="36">
        <v>5</v>
      </c>
      <c r="G426" s="36">
        <v>5</v>
      </c>
      <c r="H426" s="36">
        <v>5</v>
      </c>
      <c r="I426" s="36">
        <v>0</v>
      </c>
      <c r="J426" s="36">
        <v>0</v>
      </c>
      <c r="K426" s="36">
        <v>5</v>
      </c>
      <c r="L426" s="36">
        <v>0</v>
      </c>
      <c r="M426" s="36">
        <v>5</v>
      </c>
      <c r="N426" s="36">
        <v>0</v>
      </c>
      <c r="O426" s="36">
        <v>44</v>
      </c>
      <c r="P426" s="36">
        <v>0</v>
      </c>
      <c r="Q426" s="164">
        <v>66</v>
      </c>
      <c r="R426" s="167">
        <f>VLOOKUP(A426,'Forplejning 2008'!A:C,3,FALSE)</f>
        <v>223281.95</v>
      </c>
      <c r="S426" s="167">
        <f t="shared" si="30"/>
        <v>20</v>
      </c>
      <c r="T426">
        <f t="shared" si="31"/>
        <v>115</v>
      </c>
      <c r="U426">
        <f t="shared" si="32"/>
        <v>135</v>
      </c>
      <c r="V426">
        <f t="shared" si="33"/>
        <v>0</v>
      </c>
      <c r="W426">
        <f t="shared" si="34"/>
        <v>5</v>
      </c>
    </row>
    <row r="427" spans="1:23">
      <c r="A427" s="23">
        <v>37587</v>
      </c>
      <c r="B427" s="174" t="s">
        <v>4855</v>
      </c>
      <c r="C427" s="23" t="s">
        <v>2250</v>
      </c>
      <c r="D427" s="23" t="s">
        <v>4617</v>
      </c>
      <c r="E427" s="35">
        <v>0</v>
      </c>
      <c r="F427" s="36">
        <v>0</v>
      </c>
      <c r="G427" s="36">
        <v>0</v>
      </c>
      <c r="H427" s="36">
        <v>0</v>
      </c>
      <c r="I427" s="36">
        <v>0</v>
      </c>
      <c r="J427" s="36">
        <v>5</v>
      </c>
      <c r="K427" s="36">
        <v>0</v>
      </c>
      <c r="L427" s="36">
        <v>0</v>
      </c>
      <c r="M427" s="36">
        <v>5</v>
      </c>
      <c r="N427" s="36">
        <v>0</v>
      </c>
      <c r="O427" s="36">
        <v>0</v>
      </c>
      <c r="P427" s="36">
        <v>0</v>
      </c>
      <c r="Q427" s="164">
        <v>40</v>
      </c>
      <c r="R427" s="167">
        <f>VLOOKUP(A427,'Forplejning 2008'!A:C,3,FALSE)</f>
        <v>159719.04999999999</v>
      </c>
      <c r="S427" s="167">
        <f t="shared" si="30"/>
        <v>0</v>
      </c>
      <c r="T427">
        <f t="shared" si="31"/>
        <v>45</v>
      </c>
      <c r="U427">
        <f t="shared" si="32"/>
        <v>45</v>
      </c>
      <c r="V427">
        <f t="shared" si="33"/>
        <v>5</v>
      </c>
      <c r="W427">
        <f t="shared" si="34"/>
        <v>0</v>
      </c>
    </row>
    <row r="428" spans="1:23">
      <c r="A428" s="23">
        <v>37591</v>
      </c>
      <c r="B428" s="174" t="s">
        <v>4855</v>
      </c>
      <c r="C428" s="23" t="s">
        <v>2250</v>
      </c>
      <c r="D428" s="23" t="s">
        <v>2130</v>
      </c>
      <c r="E428" s="35">
        <v>5</v>
      </c>
      <c r="F428" s="36">
        <v>5</v>
      </c>
      <c r="G428" s="36">
        <v>5</v>
      </c>
      <c r="H428" s="36">
        <v>5</v>
      </c>
      <c r="I428" s="36">
        <v>0</v>
      </c>
      <c r="J428" s="36">
        <v>5</v>
      </c>
      <c r="K428" s="36">
        <v>5</v>
      </c>
      <c r="L428" s="36">
        <v>5</v>
      </c>
      <c r="M428" s="36">
        <v>5</v>
      </c>
      <c r="N428" s="36">
        <v>0</v>
      </c>
      <c r="O428" s="36">
        <v>21</v>
      </c>
      <c r="P428" s="36">
        <v>0</v>
      </c>
      <c r="Q428" s="164">
        <v>32</v>
      </c>
      <c r="R428" s="167">
        <f>VLOOKUP(A428,'Forplejning 2008'!A:C,3,FALSE)</f>
        <v>238837.46</v>
      </c>
      <c r="S428" s="167">
        <f t="shared" si="30"/>
        <v>20</v>
      </c>
      <c r="T428">
        <f t="shared" si="31"/>
        <v>58</v>
      </c>
      <c r="U428">
        <f t="shared" si="32"/>
        <v>78</v>
      </c>
      <c r="V428">
        <f t="shared" si="33"/>
        <v>5</v>
      </c>
      <c r="W428">
        <f t="shared" si="34"/>
        <v>10</v>
      </c>
    </row>
    <row r="429" spans="1:23">
      <c r="A429" s="23">
        <v>37592</v>
      </c>
      <c r="B429" s="174" t="s">
        <v>4855</v>
      </c>
      <c r="C429" s="23" t="s">
        <v>2250</v>
      </c>
      <c r="D429" s="23" t="s">
        <v>2130</v>
      </c>
      <c r="E429" s="35">
        <v>5</v>
      </c>
      <c r="F429" s="36">
        <v>5</v>
      </c>
      <c r="G429" s="36">
        <v>3</v>
      </c>
      <c r="H429" s="36">
        <v>5</v>
      </c>
      <c r="I429" s="36">
        <v>0</v>
      </c>
      <c r="J429" s="36">
        <v>5</v>
      </c>
      <c r="K429" s="36">
        <v>0</v>
      </c>
      <c r="L429" s="36">
        <v>0</v>
      </c>
      <c r="M429" s="36">
        <v>5</v>
      </c>
      <c r="N429" s="36">
        <v>0</v>
      </c>
      <c r="O429" s="36">
        <v>38</v>
      </c>
      <c r="P429" s="36">
        <v>0</v>
      </c>
      <c r="Q429" s="164">
        <v>66</v>
      </c>
      <c r="R429" s="167">
        <f>VLOOKUP(A429,'Forplejning 2008'!A:C,3,FALSE)</f>
        <v>217575.59</v>
      </c>
      <c r="S429" s="167">
        <f t="shared" si="30"/>
        <v>18</v>
      </c>
      <c r="T429">
        <f t="shared" si="31"/>
        <v>109</v>
      </c>
      <c r="U429">
        <f t="shared" si="32"/>
        <v>127</v>
      </c>
      <c r="V429">
        <f t="shared" si="33"/>
        <v>5</v>
      </c>
      <c r="W429">
        <f t="shared" si="34"/>
        <v>0</v>
      </c>
    </row>
    <row r="430" spans="1:23">
      <c r="A430" s="23">
        <v>37598</v>
      </c>
      <c r="B430" s="174" t="s">
        <v>4855</v>
      </c>
      <c r="C430" s="23" t="s">
        <v>2250</v>
      </c>
      <c r="D430" s="23" t="s">
        <v>2027</v>
      </c>
      <c r="E430" s="35">
        <v>5</v>
      </c>
      <c r="F430" s="36">
        <v>5</v>
      </c>
      <c r="G430" s="36">
        <v>5</v>
      </c>
      <c r="H430" s="36">
        <v>5</v>
      </c>
      <c r="I430" s="36">
        <v>0</v>
      </c>
      <c r="J430" s="36">
        <v>5</v>
      </c>
      <c r="K430" s="36">
        <v>0</v>
      </c>
      <c r="L430" s="36">
        <v>0</v>
      </c>
      <c r="M430" s="36">
        <v>5</v>
      </c>
      <c r="N430" s="36">
        <v>0</v>
      </c>
      <c r="O430" s="36">
        <v>12</v>
      </c>
      <c r="P430" s="36">
        <v>0</v>
      </c>
      <c r="Q430" s="164">
        <v>40</v>
      </c>
      <c r="R430" s="167">
        <f>VLOOKUP(A430,'Forplejning 2008'!A:C,3,FALSE)</f>
        <v>103278.56</v>
      </c>
      <c r="S430" s="167">
        <f t="shared" si="30"/>
        <v>20</v>
      </c>
      <c r="T430">
        <f t="shared" si="31"/>
        <v>57</v>
      </c>
      <c r="U430">
        <f t="shared" si="32"/>
        <v>77</v>
      </c>
      <c r="V430">
        <f t="shared" si="33"/>
        <v>5</v>
      </c>
      <c r="W430">
        <f t="shared" si="34"/>
        <v>0</v>
      </c>
    </row>
    <row r="431" spans="1:23">
      <c r="A431" s="23">
        <v>37599</v>
      </c>
      <c r="B431" s="174" t="s">
        <v>4855</v>
      </c>
      <c r="C431" s="23" t="s">
        <v>2250</v>
      </c>
      <c r="D431" s="23" t="s">
        <v>4287</v>
      </c>
      <c r="E431" s="35">
        <v>5</v>
      </c>
      <c r="F431" s="36">
        <v>0</v>
      </c>
      <c r="G431" s="36">
        <v>4</v>
      </c>
      <c r="H431" s="36">
        <v>5</v>
      </c>
      <c r="I431" s="36">
        <v>0</v>
      </c>
      <c r="J431" s="36">
        <v>5</v>
      </c>
      <c r="K431" s="36">
        <v>0</v>
      </c>
      <c r="L431" s="36">
        <v>3</v>
      </c>
      <c r="M431" s="36">
        <v>5</v>
      </c>
      <c r="N431" s="36">
        <v>0</v>
      </c>
      <c r="O431" s="36">
        <v>10</v>
      </c>
      <c r="P431" s="36">
        <v>0</v>
      </c>
      <c r="Q431" s="164">
        <v>35</v>
      </c>
      <c r="R431" s="167">
        <f>VLOOKUP(A431,'Forplejning 2008'!A:C,3,FALSE)</f>
        <v>105287.62</v>
      </c>
      <c r="S431" s="167">
        <f t="shared" si="30"/>
        <v>14</v>
      </c>
      <c r="T431">
        <f t="shared" si="31"/>
        <v>50</v>
      </c>
      <c r="U431">
        <f t="shared" si="32"/>
        <v>64</v>
      </c>
      <c r="V431">
        <f t="shared" si="33"/>
        <v>5</v>
      </c>
      <c r="W431">
        <f t="shared" si="34"/>
        <v>3</v>
      </c>
    </row>
    <row r="432" spans="1:23">
      <c r="A432" s="23">
        <v>37638</v>
      </c>
      <c r="B432" s="174" t="s">
        <v>4855</v>
      </c>
      <c r="C432" s="23" t="s">
        <v>2250</v>
      </c>
      <c r="D432" s="23" t="s">
        <v>3436</v>
      </c>
      <c r="E432" s="35">
        <v>0</v>
      </c>
      <c r="F432" s="36">
        <v>0</v>
      </c>
      <c r="G432" s="36">
        <v>0</v>
      </c>
      <c r="H432" s="36">
        <v>0</v>
      </c>
      <c r="I432" s="36">
        <v>0</v>
      </c>
      <c r="J432" s="36">
        <v>5</v>
      </c>
      <c r="K432" s="36">
        <v>0</v>
      </c>
      <c r="L432" s="36">
        <v>0</v>
      </c>
      <c r="M432" s="36">
        <v>5</v>
      </c>
      <c r="N432" s="36">
        <v>0</v>
      </c>
      <c r="O432" s="36">
        <v>0</v>
      </c>
      <c r="P432" s="36">
        <v>0</v>
      </c>
      <c r="Q432" s="164">
        <v>22</v>
      </c>
      <c r="R432" s="167">
        <f>VLOOKUP(A432,'Forplejning 2008'!A:C,3,FALSE)</f>
        <v>26266</v>
      </c>
      <c r="S432" s="167">
        <f t="shared" si="30"/>
        <v>0</v>
      </c>
      <c r="T432">
        <f t="shared" si="31"/>
        <v>27</v>
      </c>
      <c r="U432">
        <f t="shared" si="32"/>
        <v>27</v>
      </c>
      <c r="V432">
        <f t="shared" si="33"/>
        <v>5</v>
      </c>
      <c r="W432">
        <f t="shared" si="34"/>
        <v>0</v>
      </c>
    </row>
    <row r="433" spans="1:23">
      <c r="A433" s="23">
        <v>37654</v>
      </c>
      <c r="B433" s="174" t="s">
        <v>4855</v>
      </c>
      <c r="C433" s="23" t="s">
        <v>2250</v>
      </c>
      <c r="D433" s="23" t="s">
        <v>2027</v>
      </c>
      <c r="E433" s="35">
        <v>5</v>
      </c>
      <c r="F433" s="36">
        <v>5</v>
      </c>
      <c r="G433" s="36">
        <v>4</v>
      </c>
      <c r="H433" s="36">
        <v>5</v>
      </c>
      <c r="I433" s="36">
        <v>0</v>
      </c>
      <c r="J433" s="36">
        <v>5</v>
      </c>
      <c r="K433" s="36">
        <v>0</v>
      </c>
      <c r="L433" s="36">
        <v>0</v>
      </c>
      <c r="M433" s="36">
        <v>5</v>
      </c>
      <c r="N433" s="36">
        <v>0</v>
      </c>
      <c r="O433" s="36">
        <v>27</v>
      </c>
      <c r="P433" s="36">
        <v>0</v>
      </c>
      <c r="Q433" s="164">
        <v>44</v>
      </c>
      <c r="R433" s="167">
        <f>VLOOKUP(A433,'Forplejning 2008'!A:C,3,FALSE)</f>
        <v>108576.61</v>
      </c>
      <c r="S433" s="167">
        <f t="shared" si="30"/>
        <v>19</v>
      </c>
      <c r="T433">
        <f t="shared" si="31"/>
        <v>76</v>
      </c>
      <c r="U433">
        <f t="shared" si="32"/>
        <v>95</v>
      </c>
      <c r="V433">
        <f t="shared" si="33"/>
        <v>5</v>
      </c>
      <c r="W433">
        <f t="shared" si="34"/>
        <v>0</v>
      </c>
    </row>
    <row r="434" spans="1:23">
      <c r="A434" s="26" t="s">
        <v>1130</v>
      </c>
      <c r="B434" s="32"/>
      <c r="C434" s="32"/>
      <c r="D434" s="32"/>
      <c r="E434" s="39">
        <v>1357</v>
      </c>
      <c r="F434" s="40">
        <v>1256</v>
      </c>
      <c r="G434" s="40">
        <v>1232</v>
      </c>
      <c r="H434" s="40">
        <v>1383</v>
      </c>
      <c r="I434" s="40">
        <v>32</v>
      </c>
      <c r="J434" s="40">
        <v>1441</v>
      </c>
      <c r="K434" s="40">
        <v>369</v>
      </c>
      <c r="L434" s="40">
        <v>234</v>
      </c>
      <c r="M434" s="40">
        <v>1395</v>
      </c>
      <c r="N434" s="40">
        <v>17</v>
      </c>
      <c r="O434" s="40">
        <v>10653</v>
      </c>
      <c r="P434" s="40">
        <v>238</v>
      </c>
      <c r="Q434" s="165">
        <v>14806</v>
      </c>
      <c r="R434" s="167" t="e">
        <f>VLOOKUP(A434,'Forplejning 2008'!A:C,3,FALSE)</f>
        <v>#N/A</v>
      </c>
      <c r="S434" s="167">
        <f t="shared" si="30"/>
        <v>5260</v>
      </c>
      <c r="T434">
        <f t="shared" si="31"/>
        <v>27109</v>
      </c>
      <c r="U434">
        <f t="shared" si="32"/>
        <v>32369</v>
      </c>
      <c r="V434">
        <f t="shared" si="33"/>
        <v>1441</v>
      </c>
      <c r="W434">
        <f t="shared" si="34"/>
        <v>603</v>
      </c>
    </row>
    <row r="435" spans="1:23">
      <c r="A435"/>
      <c r="B435"/>
      <c r="C435"/>
      <c r="D435"/>
      <c r="R435" s="167"/>
      <c r="S435" s="167">
        <f t="shared" si="30"/>
        <v>0</v>
      </c>
      <c r="T435">
        <f t="shared" si="31"/>
        <v>0</v>
      </c>
      <c r="U435">
        <f t="shared" si="32"/>
        <v>0</v>
      </c>
      <c r="V435">
        <f t="shared" si="33"/>
        <v>0</v>
      </c>
      <c r="W435">
        <f t="shared" si="34"/>
        <v>0</v>
      </c>
    </row>
    <row r="436" spans="1:23">
      <c r="R436" s="167"/>
      <c r="S436" s="167"/>
    </row>
    <row r="437" spans="1:23">
      <c r="R437" s="167"/>
      <c r="S437" s="167"/>
    </row>
  </sheetData>
  <autoFilter ref="R4:W4"/>
  <phoneticPr fontId="18" type="noConversion"/>
  <pageMargins left="0.17" right="0.21" top="0.31" bottom="0.27" header="0" footer="0"/>
  <pageSetup paperSize="9" scale="10" orientation="landscape" r:id="rId2"/>
  <headerFooter alignWithMargins="0"/>
</worksheet>
</file>

<file path=xl/worksheets/sheet4.xml><?xml version="1.0" encoding="utf-8"?>
<worksheet xmlns="http://schemas.openxmlformats.org/spreadsheetml/2006/main" xmlns:r="http://schemas.openxmlformats.org/officeDocument/2006/relationships">
  <dimension ref="A1:AA1784"/>
  <sheetViews>
    <sheetView workbookViewId="0">
      <pane xSplit="4" ySplit="4" topLeftCell="E5" activePane="bottomRight" state="frozen"/>
      <selection pane="topRight" activeCell="E1" sqref="E1"/>
      <selection pane="bottomLeft" activeCell="A5" sqref="A5"/>
      <selection pane="bottomRight" activeCell="B8" sqref="B8"/>
    </sheetView>
  </sheetViews>
  <sheetFormatPr defaultRowHeight="12.75"/>
  <cols>
    <col min="1" max="1" width="16.140625" customWidth="1"/>
    <col min="2" max="2" width="17.28515625" bestFit="1" customWidth="1"/>
    <col min="3" max="3" width="10.42578125" customWidth="1"/>
    <col min="4" max="7" width="12.28515625" bestFit="1" customWidth="1"/>
    <col min="8" max="8" width="13" hidden="1" customWidth="1"/>
    <col min="9" max="9" width="12.28515625" style="180" hidden="1" customWidth="1"/>
    <col min="10" max="10" width="12.28515625" hidden="1" customWidth="1"/>
    <col min="11" max="11" width="13" hidden="1" customWidth="1"/>
    <col min="12" max="12" width="7.140625" bestFit="1" customWidth="1"/>
    <col min="13" max="13" width="6.28515625" style="180" customWidth="1"/>
    <col min="14" max="14" width="6.28515625" bestFit="1" customWidth="1"/>
    <col min="15" max="15" width="10" customWidth="1"/>
    <col min="16" max="16" width="10.5703125" bestFit="1" customWidth="1"/>
    <col min="17" max="17" width="10.5703125" style="195" customWidth="1"/>
    <col min="18" max="18" width="12" bestFit="1" customWidth="1"/>
    <col min="19" max="26" width="10.140625" bestFit="1" customWidth="1"/>
    <col min="27" max="27" width="10.140625" style="184" bestFit="1" customWidth="1"/>
  </cols>
  <sheetData>
    <row r="1" spans="1:27">
      <c r="A1" s="198" t="s">
        <v>4854</v>
      </c>
      <c r="B1" s="178" t="s">
        <v>4176</v>
      </c>
      <c r="G1" s="166"/>
      <c r="H1" s="166"/>
      <c r="I1" s="166"/>
      <c r="J1" s="166"/>
      <c r="K1" s="166"/>
      <c r="L1" s="166"/>
      <c r="M1" s="166"/>
      <c r="N1" s="166"/>
      <c r="O1" s="166"/>
      <c r="P1" s="166"/>
      <c r="Q1" s="194"/>
      <c r="R1" s="166"/>
      <c r="S1" s="166"/>
      <c r="T1" s="166"/>
      <c r="U1" s="166"/>
      <c r="V1" s="166"/>
      <c r="W1" s="166"/>
    </row>
    <row r="2" spans="1:27">
      <c r="A2" s="177" t="s">
        <v>4177</v>
      </c>
      <c r="B2" s="178" t="s">
        <v>4176</v>
      </c>
      <c r="G2" s="166"/>
      <c r="H2" s="166"/>
      <c r="I2" s="166"/>
      <c r="J2" s="166"/>
      <c r="K2" s="166"/>
      <c r="L2" s="166"/>
      <c r="M2" s="166"/>
      <c r="N2" s="166"/>
      <c r="O2" s="166"/>
      <c r="P2" s="166"/>
      <c r="Q2" s="194"/>
      <c r="R2" s="166"/>
      <c r="S2" s="166"/>
      <c r="T2" s="166"/>
      <c r="U2" s="166"/>
      <c r="V2" s="166"/>
      <c r="W2" s="166"/>
    </row>
    <row r="3" spans="1:27">
      <c r="A3" s="177" t="s">
        <v>5412</v>
      </c>
      <c r="B3" s="178" t="s">
        <v>4176</v>
      </c>
      <c r="I3"/>
      <c r="M3"/>
      <c r="AA3"/>
    </row>
    <row r="4" spans="1:27" s="9" customFormat="1">
      <c r="A4" s="177" t="s">
        <v>5413</v>
      </c>
      <c r="B4" s="178" t="s">
        <v>4176</v>
      </c>
      <c r="C4"/>
      <c r="D4"/>
      <c r="E4"/>
      <c r="F4"/>
      <c r="G4"/>
      <c r="H4"/>
      <c r="I4"/>
      <c r="J4"/>
      <c r="K4"/>
      <c r="L4"/>
      <c r="M4"/>
      <c r="N4"/>
      <c r="O4"/>
      <c r="P4"/>
      <c r="Q4" s="195"/>
      <c r="R4"/>
      <c r="S4"/>
      <c r="T4"/>
      <c r="U4"/>
      <c r="V4"/>
      <c r="W4"/>
      <c r="X4"/>
      <c r="Y4"/>
      <c r="Z4"/>
      <c r="AA4"/>
    </row>
    <row r="5" spans="1:27">
      <c r="I5"/>
      <c r="M5"/>
      <c r="Q5"/>
      <c r="AA5"/>
    </row>
    <row r="6" spans="1:27" s="4" customFormat="1" ht="41.25" customHeight="1">
      <c r="A6" s="23"/>
      <c r="B6" s="30"/>
      <c r="C6" s="30"/>
      <c r="D6" s="30"/>
      <c r="E6" s="30"/>
      <c r="F6" s="30"/>
      <c r="G6" s="30"/>
      <c r="H6" s="30"/>
      <c r="I6" s="30"/>
      <c r="J6" s="30"/>
      <c r="K6" s="30"/>
      <c r="L6" s="22" t="s">
        <v>358</v>
      </c>
      <c r="M6" s="30"/>
      <c r="N6" s="30"/>
      <c r="O6" s="30"/>
      <c r="P6" s="186"/>
      <c r="Q6"/>
      <c r="R6"/>
    </row>
    <row r="7" spans="1:27" ht="38.25">
      <c r="A7" s="188" t="s">
        <v>1680</v>
      </c>
      <c r="B7" s="188" t="s">
        <v>600</v>
      </c>
      <c r="C7" s="188" t="s">
        <v>601</v>
      </c>
      <c r="D7" s="187" t="s">
        <v>4174</v>
      </c>
      <c r="E7" s="187" t="s">
        <v>4914</v>
      </c>
      <c r="F7" s="187" t="s">
        <v>4915</v>
      </c>
      <c r="G7" s="187" t="s">
        <v>4916</v>
      </c>
      <c r="H7" s="187" t="s">
        <v>4175</v>
      </c>
      <c r="I7" s="187" t="s">
        <v>4919</v>
      </c>
      <c r="J7" s="187" t="s">
        <v>4920</v>
      </c>
      <c r="K7" s="187" t="s">
        <v>4921</v>
      </c>
      <c r="L7" s="190" t="s">
        <v>359</v>
      </c>
      <c r="M7" s="189" t="s">
        <v>4808</v>
      </c>
      <c r="N7" s="189" t="s">
        <v>4809</v>
      </c>
      <c r="O7" s="190" t="s">
        <v>5411</v>
      </c>
      <c r="P7" s="193" t="s">
        <v>5414</v>
      </c>
      <c r="Q7"/>
      <c r="AA7"/>
    </row>
    <row r="8" spans="1:27">
      <c r="A8" s="23" t="s">
        <v>2249</v>
      </c>
      <c r="B8" s="23">
        <v>35226</v>
      </c>
      <c r="C8" s="23" t="s">
        <v>2027</v>
      </c>
      <c r="D8" s="23">
        <v>5</v>
      </c>
      <c r="E8" s="23">
        <v>5</v>
      </c>
      <c r="F8" s="23">
        <v>5</v>
      </c>
      <c r="G8" s="23">
        <v>5</v>
      </c>
      <c r="H8" s="23">
        <v>0</v>
      </c>
      <c r="I8" s="23">
        <v>0</v>
      </c>
      <c r="J8" s="23">
        <v>0</v>
      </c>
      <c r="K8" s="23">
        <v>0</v>
      </c>
      <c r="L8" s="182">
        <v>22</v>
      </c>
      <c r="M8" s="36">
        <v>0</v>
      </c>
      <c r="N8" s="36">
        <v>0</v>
      </c>
      <c r="O8" s="191">
        <v>69527.88</v>
      </c>
      <c r="P8" s="196">
        <v>13.740687747035574</v>
      </c>
      <c r="Q8"/>
      <c r="AA8"/>
    </row>
    <row r="9" spans="1:27">
      <c r="A9" s="28"/>
      <c r="B9" s="23">
        <v>35228</v>
      </c>
      <c r="C9" s="23" t="s">
        <v>2130</v>
      </c>
      <c r="D9" s="23">
        <v>5</v>
      </c>
      <c r="E9" s="23">
        <v>5</v>
      </c>
      <c r="F9" s="23">
        <v>5</v>
      </c>
      <c r="G9" s="23">
        <v>5</v>
      </c>
      <c r="H9" s="23">
        <v>0</v>
      </c>
      <c r="I9" s="23">
        <v>0</v>
      </c>
      <c r="J9" s="23">
        <v>0</v>
      </c>
      <c r="K9" s="23">
        <v>0</v>
      </c>
      <c r="L9" s="182">
        <v>44</v>
      </c>
      <c r="M9" s="36">
        <v>0</v>
      </c>
      <c r="N9" s="36">
        <v>0</v>
      </c>
      <c r="O9" s="191">
        <v>98275.66</v>
      </c>
      <c r="P9" s="196">
        <v>9.7110335968379449</v>
      </c>
      <c r="Q9"/>
      <c r="AA9"/>
    </row>
    <row r="10" spans="1:27">
      <c r="A10" s="28"/>
      <c r="B10" s="23">
        <v>35253</v>
      </c>
      <c r="C10" s="23" t="s">
        <v>3436</v>
      </c>
      <c r="D10" s="23">
        <v>5</v>
      </c>
      <c r="E10" s="23">
        <v>5</v>
      </c>
      <c r="F10" s="23">
        <v>5</v>
      </c>
      <c r="G10" s="23">
        <v>5</v>
      </c>
      <c r="H10" s="23">
        <v>0</v>
      </c>
      <c r="I10" s="23">
        <v>0</v>
      </c>
      <c r="J10" s="23">
        <v>0</v>
      </c>
      <c r="K10" s="23">
        <v>0</v>
      </c>
      <c r="L10" s="182">
        <v>44</v>
      </c>
      <c r="M10" s="36">
        <v>0</v>
      </c>
      <c r="N10" s="36">
        <v>0</v>
      </c>
      <c r="O10" s="191">
        <v>140425.06</v>
      </c>
      <c r="P10" s="196">
        <v>13.875994071146245</v>
      </c>
      <c r="Q10"/>
      <c r="AA10"/>
    </row>
    <row r="11" spans="1:27">
      <c r="A11" s="28"/>
      <c r="B11" s="23">
        <v>35255</v>
      </c>
      <c r="C11" s="23" t="s">
        <v>4287</v>
      </c>
      <c r="D11" s="23">
        <v>5</v>
      </c>
      <c r="E11" s="23">
        <v>5</v>
      </c>
      <c r="F11" s="23">
        <v>5</v>
      </c>
      <c r="G11" s="23">
        <v>5</v>
      </c>
      <c r="H11" s="23">
        <v>0</v>
      </c>
      <c r="I11" s="23">
        <v>0</v>
      </c>
      <c r="J11" s="23">
        <v>0</v>
      </c>
      <c r="K11" s="23">
        <v>0</v>
      </c>
      <c r="L11" s="182">
        <v>24</v>
      </c>
      <c r="M11" s="36">
        <v>0</v>
      </c>
      <c r="N11" s="36">
        <v>0</v>
      </c>
      <c r="O11" s="191">
        <v>95293.19</v>
      </c>
      <c r="P11" s="196">
        <v>17.263259057971016</v>
      </c>
      <c r="Q11"/>
      <c r="AA11"/>
    </row>
    <row r="12" spans="1:27">
      <c r="A12" s="28"/>
      <c r="B12" s="23">
        <v>35256</v>
      </c>
      <c r="C12" s="23" t="s">
        <v>4287</v>
      </c>
      <c r="D12" s="23">
        <v>5</v>
      </c>
      <c r="E12" s="23">
        <v>5</v>
      </c>
      <c r="F12" s="23">
        <v>5</v>
      </c>
      <c r="G12" s="23">
        <v>5</v>
      </c>
      <c r="H12" s="23">
        <v>0</v>
      </c>
      <c r="I12" s="23">
        <v>0</v>
      </c>
      <c r="J12" s="23">
        <v>0</v>
      </c>
      <c r="K12" s="23">
        <v>0</v>
      </c>
      <c r="L12" s="182">
        <v>24</v>
      </c>
      <c r="M12" s="36">
        <v>0</v>
      </c>
      <c r="N12" s="36">
        <v>0</v>
      </c>
      <c r="O12" s="191">
        <v>69008.37</v>
      </c>
      <c r="P12" s="196">
        <v>12.501516304347824</v>
      </c>
      <c r="Q12"/>
      <c r="AA12"/>
    </row>
    <row r="13" spans="1:27">
      <c r="A13" s="28"/>
      <c r="B13" s="23">
        <v>35260</v>
      </c>
      <c r="C13" s="23" t="s">
        <v>3436</v>
      </c>
      <c r="D13" s="23">
        <v>5</v>
      </c>
      <c r="E13" s="23">
        <v>5</v>
      </c>
      <c r="F13" s="23">
        <v>5</v>
      </c>
      <c r="G13" s="23">
        <v>5</v>
      </c>
      <c r="H13" s="23">
        <v>0</v>
      </c>
      <c r="I13" s="23">
        <v>0</v>
      </c>
      <c r="J13" s="23">
        <v>0</v>
      </c>
      <c r="K13" s="23">
        <v>0</v>
      </c>
      <c r="L13" s="182">
        <v>28</v>
      </c>
      <c r="M13" s="36">
        <v>0</v>
      </c>
      <c r="N13" s="36">
        <v>0</v>
      </c>
      <c r="O13" s="191">
        <v>82461.75</v>
      </c>
      <c r="P13" s="196">
        <v>12.804619565217392</v>
      </c>
      <c r="Q13"/>
      <c r="AA13"/>
    </row>
    <row r="14" spans="1:27">
      <c r="A14" s="28"/>
      <c r="B14" s="23">
        <v>35262</v>
      </c>
      <c r="C14" s="23" t="s">
        <v>4617</v>
      </c>
      <c r="D14" s="23">
        <v>5</v>
      </c>
      <c r="E14" s="23">
        <v>5</v>
      </c>
      <c r="F14" s="23">
        <v>5</v>
      </c>
      <c r="G14" s="23">
        <v>5</v>
      </c>
      <c r="H14" s="23">
        <v>0</v>
      </c>
      <c r="I14" s="23">
        <v>0</v>
      </c>
      <c r="J14" s="23">
        <v>0</v>
      </c>
      <c r="K14" s="23">
        <v>0</v>
      </c>
      <c r="L14" s="182">
        <v>89</v>
      </c>
      <c r="M14" s="36">
        <v>0</v>
      </c>
      <c r="N14" s="36">
        <v>0</v>
      </c>
      <c r="O14" s="191">
        <v>215013.19</v>
      </c>
      <c r="P14" s="196">
        <v>10.503819736199317</v>
      </c>
      <c r="Q14"/>
      <c r="AA14"/>
    </row>
    <row r="15" spans="1:27">
      <c r="A15" s="28"/>
      <c r="B15" s="23">
        <v>35264</v>
      </c>
      <c r="C15" s="23" t="s">
        <v>3436</v>
      </c>
      <c r="D15" s="23">
        <v>5</v>
      </c>
      <c r="E15" s="23">
        <v>5</v>
      </c>
      <c r="F15" s="23">
        <v>5</v>
      </c>
      <c r="G15" s="23">
        <v>5</v>
      </c>
      <c r="H15" s="23">
        <v>0</v>
      </c>
      <c r="I15" s="23">
        <v>0</v>
      </c>
      <c r="J15" s="23">
        <v>0</v>
      </c>
      <c r="K15" s="23">
        <v>0</v>
      </c>
      <c r="L15" s="182">
        <v>23</v>
      </c>
      <c r="M15" s="36">
        <v>0</v>
      </c>
      <c r="N15" s="36">
        <v>0</v>
      </c>
      <c r="O15" s="191">
        <v>65788.08</v>
      </c>
      <c r="P15" s="196">
        <v>12.436310018903592</v>
      </c>
      <c r="Q15"/>
      <c r="AA15"/>
    </row>
    <row r="16" spans="1:27">
      <c r="A16" s="28"/>
      <c r="B16" s="23">
        <v>35266</v>
      </c>
      <c r="C16" s="23" t="s">
        <v>2939</v>
      </c>
      <c r="D16" s="23">
        <v>5</v>
      </c>
      <c r="E16" s="23">
        <v>5</v>
      </c>
      <c r="F16" s="23">
        <v>5</v>
      </c>
      <c r="G16" s="23">
        <v>5</v>
      </c>
      <c r="H16" s="23">
        <v>0</v>
      </c>
      <c r="I16" s="23">
        <v>0</v>
      </c>
      <c r="J16" s="23">
        <v>0</v>
      </c>
      <c r="K16" s="23">
        <v>0</v>
      </c>
      <c r="L16" s="182">
        <v>22</v>
      </c>
      <c r="M16" s="36">
        <v>0</v>
      </c>
      <c r="N16" s="36">
        <v>0</v>
      </c>
      <c r="O16" s="191">
        <v>63547.87</v>
      </c>
      <c r="P16" s="196">
        <v>12.558867588932806</v>
      </c>
      <c r="Q16"/>
      <c r="AA16"/>
    </row>
    <row r="17" spans="1:27">
      <c r="A17" s="28"/>
      <c r="B17" s="23">
        <v>35268</v>
      </c>
      <c r="C17" s="23" t="s">
        <v>3166</v>
      </c>
      <c r="D17" s="23">
        <v>5</v>
      </c>
      <c r="E17" s="23">
        <v>5</v>
      </c>
      <c r="F17" s="23">
        <v>5</v>
      </c>
      <c r="G17" s="23">
        <v>5</v>
      </c>
      <c r="H17" s="23">
        <v>0</v>
      </c>
      <c r="I17" s="23">
        <v>0</v>
      </c>
      <c r="J17" s="23">
        <v>0</v>
      </c>
      <c r="K17" s="23">
        <v>0</v>
      </c>
      <c r="L17" s="182">
        <v>53</v>
      </c>
      <c r="M17" s="36">
        <v>0</v>
      </c>
      <c r="N17" s="36">
        <v>0</v>
      </c>
      <c r="O17" s="191">
        <v>144070.38</v>
      </c>
      <c r="P17" s="196">
        <v>11.818735028712059</v>
      </c>
      <c r="Q17"/>
      <c r="AA17"/>
    </row>
    <row r="18" spans="1:27">
      <c r="A18" s="28"/>
      <c r="B18" s="23">
        <v>35275</v>
      </c>
      <c r="C18" s="23" t="s">
        <v>2027</v>
      </c>
      <c r="D18" s="23">
        <v>5</v>
      </c>
      <c r="E18" s="23">
        <v>5</v>
      </c>
      <c r="F18" s="23">
        <v>5</v>
      </c>
      <c r="G18" s="23">
        <v>5</v>
      </c>
      <c r="H18" s="23">
        <v>0</v>
      </c>
      <c r="I18" s="23">
        <v>0</v>
      </c>
      <c r="J18" s="23">
        <v>0</v>
      </c>
      <c r="K18" s="23">
        <v>0</v>
      </c>
      <c r="L18" s="182">
        <v>33</v>
      </c>
      <c r="M18" s="36">
        <v>0</v>
      </c>
      <c r="N18" s="36">
        <v>0</v>
      </c>
      <c r="O18" s="191">
        <v>94842.51</v>
      </c>
      <c r="P18" s="196">
        <v>12.495719367588931</v>
      </c>
      <c r="Q18"/>
      <c r="AA18"/>
    </row>
    <row r="19" spans="1:27">
      <c r="A19" s="28"/>
      <c r="B19" s="23">
        <v>35282</v>
      </c>
      <c r="C19" s="23" t="s">
        <v>4617</v>
      </c>
      <c r="D19" s="23">
        <v>5</v>
      </c>
      <c r="E19" s="23">
        <v>5</v>
      </c>
      <c r="F19" s="23">
        <v>5</v>
      </c>
      <c r="G19" s="23">
        <v>5</v>
      </c>
      <c r="H19" s="23">
        <v>0</v>
      </c>
      <c r="I19" s="23">
        <v>0</v>
      </c>
      <c r="J19" s="23">
        <v>0</v>
      </c>
      <c r="K19" s="23">
        <v>0</v>
      </c>
      <c r="L19" s="182">
        <v>20</v>
      </c>
      <c r="M19" s="36">
        <v>0</v>
      </c>
      <c r="N19" s="36">
        <v>0</v>
      </c>
      <c r="O19" s="191">
        <v>72634.080000000002</v>
      </c>
      <c r="P19" s="196">
        <v>15.790017391304348</v>
      </c>
      <c r="Q19"/>
      <c r="AA19"/>
    </row>
    <row r="20" spans="1:27">
      <c r="A20" s="28"/>
      <c r="B20" s="23">
        <v>35541</v>
      </c>
      <c r="C20" s="23" t="s">
        <v>4287</v>
      </c>
      <c r="D20" s="23">
        <v>5</v>
      </c>
      <c r="E20" s="23">
        <v>5</v>
      </c>
      <c r="F20" s="23">
        <v>5</v>
      </c>
      <c r="G20" s="23">
        <v>5</v>
      </c>
      <c r="H20" s="23">
        <v>0</v>
      </c>
      <c r="I20" s="23">
        <v>0</v>
      </c>
      <c r="J20" s="23">
        <v>0</v>
      </c>
      <c r="K20" s="23">
        <v>0</v>
      </c>
      <c r="L20" s="182">
        <v>22</v>
      </c>
      <c r="M20" s="36">
        <v>0</v>
      </c>
      <c r="N20" s="36">
        <v>0</v>
      </c>
      <c r="O20" s="191">
        <v>79140.41</v>
      </c>
      <c r="P20" s="196">
        <v>15.640397233201581</v>
      </c>
      <c r="Q20"/>
      <c r="AA20"/>
    </row>
    <row r="21" spans="1:27">
      <c r="A21" s="28"/>
      <c r="B21" s="23">
        <v>37203</v>
      </c>
      <c r="C21" s="23" t="s">
        <v>4287</v>
      </c>
      <c r="D21" s="23">
        <v>5</v>
      </c>
      <c r="E21" s="23">
        <v>5</v>
      </c>
      <c r="F21" s="23">
        <v>5</v>
      </c>
      <c r="G21" s="23">
        <v>5</v>
      </c>
      <c r="H21" s="23">
        <v>0</v>
      </c>
      <c r="I21" s="23">
        <v>0</v>
      </c>
      <c r="J21" s="23">
        <v>0</v>
      </c>
      <c r="K21" s="23">
        <v>0</v>
      </c>
      <c r="L21" s="182">
        <v>60</v>
      </c>
      <c r="M21" s="36">
        <v>0</v>
      </c>
      <c r="N21" s="36">
        <v>0</v>
      </c>
      <c r="O21" s="191">
        <v>212351.66</v>
      </c>
      <c r="P21" s="196">
        <v>15.387801449275363</v>
      </c>
      <c r="Q21"/>
      <c r="AA21"/>
    </row>
    <row r="22" spans="1:27">
      <c r="A22" s="28"/>
      <c r="B22" s="23">
        <v>37205</v>
      </c>
      <c r="C22" s="23" t="s">
        <v>3583</v>
      </c>
      <c r="D22" s="23">
        <v>5</v>
      </c>
      <c r="E22" s="23">
        <v>5</v>
      </c>
      <c r="F22" s="23">
        <v>5</v>
      </c>
      <c r="G22" s="23">
        <v>5</v>
      </c>
      <c r="H22" s="23">
        <v>0</v>
      </c>
      <c r="I22" s="23">
        <v>0</v>
      </c>
      <c r="J22" s="23">
        <v>0</v>
      </c>
      <c r="K22" s="23">
        <v>0</v>
      </c>
      <c r="L22" s="182">
        <v>60</v>
      </c>
      <c r="M22" s="36">
        <v>0</v>
      </c>
      <c r="N22" s="36">
        <v>0</v>
      </c>
      <c r="O22" s="191">
        <v>228239.78</v>
      </c>
      <c r="P22" s="196">
        <v>16.539114492753622</v>
      </c>
      <c r="Q22"/>
      <c r="AA22"/>
    </row>
    <row r="23" spans="1:27">
      <c r="A23" s="28"/>
      <c r="B23" s="23">
        <v>37210</v>
      </c>
      <c r="C23" s="23" t="s">
        <v>3583</v>
      </c>
      <c r="D23" s="23">
        <v>5</v>
      </c>
      <c r="E23" s="23">
        <v>5</v>
      </c>
      <c r="F23" s="23">
        <v>5</v>
      </c>
      <c r="G23" s="23">
        <v>5</v>
      </c>
      <c r="H23" s="23">
        <v>0</v>
      </c>
      <c r="I23" s="23">
        <v>0</v>
      </c>
      <c r="J23" s="23">
        <v>0</v>
      </c>
      <c r="K23" s="23">
        <v>0</v>
      </c>
      <c r="L23" s="182">
        <v>65</v>
      </c>
      <c r="M23" s="36">
        <v>0</v>
      </c>
      <c r="N23" s="36">
        <v>0</v>
      </c>
      <c r="O23" s="191">
        <v>143744.13</v>
      </c>
      <c r="P23" s="196">
        <v>9.6149919732441482</v>
      </c>
      <c r="Q23"/>
      <c r="AA23"/>
    </row>
    <row r="24" spans="1:27">
      <c r="A24" s="28"/>
      <c r="B24" s="23">
        <v>37211</v>
      </c>
      <c r="C24" s="23" t="s">
        <v>2130</v>
      </c>
      <c r="D24" s="23">
        <v>5</v>
      </c>
      <c r="E24" s="23">
        <v>5</v>
      </c>
      <c r="F24" s="23">
        <v>5</v>
      </c>
      <c r="G24" s="23">
        <v>5</v>
      </c>
      <c r="H24" s="23">
        <v>0</v>
      </c>
      <c r="I24" s="23">
        <v>0</v>
      </c>
      <c r="J24" s="23">
        <v>0</v>
      </c>
      <c r="K24" s="23">
        <v>0</v>
      </c>
      <c r="L24" s="182">
        <v>33</v>
      </c>
      <c r="M24" s="36">
        <v>0</v>
      </c>
      <c r="N24" s="36">
        <v>0</v>
      </c>
      <c r="O24" s="191">
        <v>130451.14</v>
      </c>
      <c r="P24" s="196">
        <v>17.187238471673254</v>
      </c>
      <c r="Q24"/>
      <c r="AA24"/>
    </row>
    <row r="25" spans="1:27">
      <c r="A25" s="28"/>
      <c r="B25" s="23">
        <v>37212</v>
      </c>
      <c r="C25" s="23" t="s">
        <v>3166</v>
      </c>
      <c r="D25" s="23">
        <v>5</v>
      </c>
      <c r="E25" s="23">
        <v>5</v>
      </c>
      <c r="F25" s="23">
        <v>5</v>
      </c>
      <c r="G25" s="23">
        <v>5</v>
      </c>
      <c r="H25" s="23">
        <v>0</v>
      </c>
      <c r="I25" s="23">
        <v>0</v>
      </c>
      <c r="J25" s="23">
        <v>0</v>
      </c>
      <c r="K25" s="23">
        <v>0</v>
      </c>
      <c r="L25" s="182">
        <v>80</v>
      </c>
      <c r="M25" s="36">
        <v>0</v>
      </c>
      <c r="N25" s="36">
        <v>0</v>
      </c>
      <c r="O25" s="191">
        <v>189940.1</v>
      </c>
      <c r="P25" s="196">
        <v>10.322831521739131</v>
      </c>
      <c r="Q25"/>
      <c r="AA25"/>
    </row>
    <row r="26" spans="1:27">
      <c r="A26" s="28"/>
      <c r="B26" s="23">
        <v>37218</v>
      </c>
      <c r="C26" s="23" t="s">
        <v>3166</v>
      </c>
      <c r="D26" s="23">
        <v>5</v>
      </c>
      <c r="E26" s="23">
        <v>5</v>
      </c>
      <c r="F26" s="23">
        <v>5</v>
      </c>
      <c r="G26" s="23">
        <v>5</v>
      </c>
      <c r="H26" s="23">
        <v>0</v>
      </c>
      <c r="I26" s="23">
        <v>0</v>
      </c>
      <c r="J26" s="23">
        <v>0</v>
      </c>
      <c r="K26" s="23">
        <v>0</v>
      </c>
      <c r="L26" s="182">
        <v>36</v>
      </c>
      <c r="M26" s="36">
        <v>0</v>
      </c>
      <c r="N26" s="36">
        <v>0</v>
      </c>
      <c r="O26" s="191">
        <v>98510.720000000001</v>
      </c>
      <c r="P26" s="196">
        <v>11.897429951690823</v>
      </c>
      <c r="Q26"/>
      <c r="AA26"/>
    </row>
    <row r="27" spans="1:27">
      <c r="A27" s="28"/>
      <c r="B27" s="23">
        <v>37220</v>
      </c>
      <c r="C27" s="23" t="s">
        <v>2027</v>
      </c>
      <c r="D27" s="23">
        <v>5</v>
      </c>
      <c r="E27" s="23">
        <v>5</v>
      </c>
      <c r="F27" s="23">
        <v>5</v>
      </c>
      <c r="G27" s="23">
        <v>5</v>
      </c>
      <c r="H27" s="23">
        <v>0</v>
      </c>
      <c r="I27" s="23">
        <v>0</v>
      </c>
      <c r="J27" s="23">
        <v>0</v>
      </c>
      <c r="K27" s="23">
        <v>0</v>
      </c>
      <c r="L27" s="182">
        <v>36</v>
      </c>
      <c r="M27" s="36">
        <v>0</v>
      </c>
      <c r="N27" s="36">
        <v>0</v>
      </c>
      <c r="O27" s="191">
        <v>118815.93</v>
      </c>
      <c r="P27" s="196">
        <v>14.349749999999998</v>
      </c>
      <c r="Q27"/>
      <c r="AA27"/>
    </row>
    <row r="28" spans="1:27">
      <c r="A28" s="28"/>
      <c r="B28" s="23">
        <v>37227</v>
      </c>
      <c r="C28" s="23" t="s">
        <v>2130</v>
      </c>
      <c r="D28" s="23">
        <v>5</v>
      </c>
      <c r="E28" s="23">
        <v>5</v>
      </c>
      <c r="F28" s="23">
        <v>5</v>
      </c>
      <c r="G28" s="23">
        <v>5</v>
      </c>
      <c r="H28" s="23">
        <v>0</v>
      </c>
      <c r="I28" s="23">
        <v>0</v>
      </c>
      <c r="J28" s="23">
        <v>0</v>
      </c>
      <c r="K28" s="23">
        <v>0</v>
      </c>
      <c r="L28" s="182">
        <v>33</v>
      </c>
      <c r="M28" s="36">
        <v>0</v>
      </c>
      <c r="N28" s="36">
        <v>0</v>
      </c>
      <c r="O28" s="191">
        <v>80932.92</v>
      </c>
      <c r="P28" s="196">
        <v>10.663098814229249</v>
      </c>
      <c r="Q28"/>
      <c r="AA28"/>
    </row>
    <row r="29" spans="1:27">
      <c r="A29" s="28"/>
      <c r="B29" s="23">
        <v>37233</v>
      </c>
      <c r="C29" s="23" t="s">
        <v>4617</v>
      </c>
      <c r="D29" s="23">
        <v>5</v>
      </c>
      <c r="E29" s="23">
        <v>5</v>
      </c>
      <c r="F29" s="23">
        <v>5</v>
      </c>
      <c r="G29" s="23">
        <v>5</v>
      </c>
      <c r="H29" s="23">
        <v>0</v>
      </c>
      <c r="I29" s="23">
        <v>0</v>
      </c>
      <c r="J29" s="23">
        <v>0</v>
      </c>
      <c r="K29" s="23">
        <v>0</v>
      </c>
      <c r="L29" s="182">
        <v>22</v>
      </c>
      <c r="M29" s="36">
        <v>0</v>
      </c>
      <c r="N29" s="36">
        <v>0</v>
      </c>
      <c r="O29" s="191">
        <v>61406.79</v>
      </c>
      <c r="P29" s="196">
        <v>12.135729249011858</v>
      </c>
      <c r="Q29"/>
      <c r="AA29"/>
    </row>
    <row r="30" spans="1:27">
      <c r="A30" s="28"/>
      <c r="B30" s="23">
        <v>37237</v>
      </c>
      <c r="C30" s="23" t="s">
        <v>2939</v>
      </c>
      <c r="D30" s="23">
        <v>5</v>
      </c>
      <c r="E30" s="23">
        <v>5</v>
      </c>
      <c r="F30" s="23">
        <v>5</v>
      </c>
      <c r="G30" s="23">
        <v>5</v>
      </c>
      <c r="H30" s="23">
        <v>0</v>
      </c>
      <c r="I30" s="23">
        <v>0</v>
      </c>
      <c r="J30" s="23">
        <v>0</v>
      </c>
      <c r="K30" s="23">
        <v>0</v>
      </c>
      <c r="L30" s="182">
        <v>66</v>
      </c>
      <c r="M30" s="36">
        <v>0</v>
      </c>
      <c r="N30" s="36">
        <v>0</v>
      </c>
      <c r="O30" s="191">
        <v>168923.36</v>
      </c>
      <c r="P30" s="196">
        <v>11.128021080368905</v>
      </c>
      <c r="Q30"/>
      <c r="AA30"/>
    </row>
    <row r="31" spans="1:27">
      <c r="A31" s="28"/>
      <c r="B31" s="23">
        <v>37240</v>
      </c>
      <c r="C31" s="23" t="s">
        <v>2939</v>
      </c>
      <c r="D31" s="23">
        <v>5</v>
      </c>
      <c r="E31" s="23">
        <v>5</v>
      </c>
      <c r="F31" s="23">
        <v>5</v>
      </c>
      <c r="G31" s="23">
        <v>5</v>
      </c>
      <c r="H31" s="23">
        <v>0</v>
      </c>
      <c r="I31" s="23">
        <v>0</v>
      </c>
      <c r="J31" s="23">
        <v>0</v>
      </c>
      <c r="K31" s="23">
        <v>0</v>
      </c>
      <c r="L31" s="182">
        <v>60</v>
      </c>
      <c r="M31" s="36">
        <v>0</v>
      </c>
      <c r="N31" s="36">
        <v>0</v>
      </c>
      <c r="O31" s="191">
        <v>168909.97</v>
      </c>
      <c r="P31" s="196">
        <v>12.239852898550726</v>
      </c>
      <c r="Q31"/>
      <c r="AA31"/>
    </row>
    <row r="32" spans="1:27">
      <c r="A32" s="28"/>
      <c r="B32" s="23">
        <v>37249</v>
      </c>
      <c r="C32" s="23" t="s">
        <v>3583</v>
      </c>
      <c r="D32" s="23">
        <v>5</v>
      </c>
      <c r="E32" s="23">
        <v>5</v>
      </c>
      <c r="F32" s="23">
        <v>5</v>
      </c>
      <c r="G32" s="23">
        <v>5</v>
      </c>
      <c r="H32" s="23">
        <v>0</v>
      </c>
      <c r="I32" s="23">
        <v>0</v>
      </c>
      <c r="J32" s="23">
        <v>0</v>
      </c>
      <c r="K32" s="23">
        <v>0</v>
      </c>
      <c r="L32" s="182">
        <v>65</v>
      </c>
      <c r="M32" s="36">
        <v>0</v>
      </c>
      <c r="N32" s="36">
        <v>0</v>
      </c>
      <c r="O32" s="191">
        <v>154858.26</v>
      </c>
      <c r="P32" s="196">
        <v>10.358412040133778</v>
      </c>
      <c r="Q32"/>
      <c r="AA32"/>
    </row>
    <row r="33" spans="1:27">
      <c r="A33" s="28"/>
      <c r="B33" s="23">
        <v>37250</v>
      </c>
      <c r="C33" s="23" t="s">
        <v>2130</v>
      </c>
      <c r="D33" s="23">
        <v>5</v>
      </c>
      <c r="E33" s="23">
        <v>5</v>
      </c>
      <c r="F33" s="23">
        <v>5</v>
      </c>
      <c r="G33" s="23">
        <v>5</v>
      </c>
      <c r="H33" s="23">
        <v>0</v>
      </c>
      <c r="I33" s="23">
        <v>0</v>
      </c>
      <c r="J33" s="23">
        <v>0</v>
      </c>
      <c r="K33" s="23">
        <v>0</v>
      </c>
      <c r="L33" s="182">
        <v>44</v>
      </c>
      <c r="M33" s="36">
        <v>0</v>
      </c>
      <c r="N33" s="36">
        <v>0</v>
      </c>
      <c r="O33" s="191">
        <v>190834.79</v>
      </c>
      <c r="P33" s="196">
        <v>18.857192687747037</v>
      </c>
      <c r="Q33"/>
      <c r="AA33"/>
    </row>
    <row r="34" spans="1:27">
      <c r="A34" s="28"/>
      <c r="B34" s="23">
        <v>37254</v>
      </c>
      <c r="C34" s="23" t="s">
        <v>2130</v>
      </c>
      <c r="D34" s="23">
        <v>5</v>
      </c>
      <c r="E34" s="23">
        <v>5</v>
      </c>
      <c r="F34" s="23">
        <v>5</v>
      </c>
      <c r="G34" s="23">
        <v>5</v>
      </c>
      <c r="H34" s="23">
        <v>0</v>
      </c>
      <c r="I34" s="23">
        <v>0</v>
      </c>
      <c r="J34" s="23">
        <v>0</v>
      </c>
      <c r="K34" s="23">
        <v>0</v>
      </c>
      <c r="L34" s="182">
        <v>44</v>
      </c>
      <c r="M34" s="36">
        <v>0</v>
      </c>
      <c r="N34" s="36">
        <v>0</v>
      </c>
      <c r="O34" s="191">
        <v>158144.43</v>
      </c>
      <c r="P34" s="196">
        <v>15.626919960474307</v>
      </c>
      <c r="Q34"/>
      <c r="AA34"/>
    </row>
    <row r="35" spans="1:27">
      <c r="A35" s="28"/>
      <c r="B35" s="23">
        <v>37259</v>
      </c>
      <c r="C35" s="23" t="s">
        <v>4617</v>
      </c>
      <c r="D35" s="23">
        <v>5</v>
      </c>
      <c r="E35" s="23">
        <v>5</v>
      </c>
      <c r="F35" s="23">
        <v>5</v>
      </c>
      <c r="G35" s="23">
        <v>5</v>
      </c>
      <c r="H35" s="23">
        <v>0</v>
      </c>
      <c r="I35" s="23">
        <v>0</v>
      </c>
      <c r="J35" s="23">
        <v>0</v>
      </c>
      <c r="K35" s="23">
        <v>0</v>
      </c>
      <c r="L35" s="182">
        <v>32</v>
      </c>
      <c r="M35" s="36">
        <v>0</v>
      </c>
      <c r="N35" s="36">
        <v>0</v>
      </c>
      <c r="O35" s="191">
        <v>91223.71</v>
      </c>
      <c r="P35" s="196">
        <v>12.394525815217392</v>
      </c>
      <c r="Q35"/>
      <c r="AA35"/>
    </row>
    <row r="36" spans="1:27">
      <c r="A36" s="28"/>
      <c r="B36" s="23">
        <v>37260</v>
      </c>
      <c r="C36" s="23" t="s">
        <v>3436</v>
      </c>
      <c r="D36" s="23">
        <v>5</v>
      </c>
      <c r="E36" s="23">
        <v>5</v>
      </c>
      <c r="F36" s="23">
        <v>5</v>
      </c>
      <c r="G36" s="23">
        <v>5</v>
      </c>
      <c r="H36" s="23">
        <v>0</v>
      </c>
      <c r="I36" s="23">
        <v>0</v>
      </c>
      <c r="J36" s="23">
        <v>0</v>
      </c>
      <c r="K36" s="23">
        <v>0</v>
      </c>
      <c r="L36" s="182">
        <v>30</v>
      </c>
      <c r="M36" s="36">
        <v>0</v>
      </c>
      <c r="N36" s="36">
        <v>0</v>
      </c>
      <c r="O36" s="191">
        <v>65678.28</v>
      </c>
      <c r="P36" s="196">
        <v>9.5185913043478259</v>
      </c>
      <c r="Q36"/>
      <c r="AA36"/>
    </row>
    <row r="37" spans="1:27">
      <c r="A37" s="28"/>
      <c r="B37" s="23">
        <v>37267</v>
      </c>
      <c r="C37" s="23" t="s">
        <v>2939</v>
      </c>
      <c r="D37" s="23">
        <v>5</v>
      </c>
      <c r="E37" s="23">
        <v>5</v>
      </c>
      <c r="F37" s="23">
        <v>5</v>
      </c>
      <c r="G37" s="23">
        <v>5</v>
      </c>
      <c r="H37" s="23">
        <v>0</v>
      </c>
      <c r="I37" s="23">
        <v>0</v>
      </c>
      <c r="J37" s="23">
        <v>0</v>
      </c>
      <c r="K37" s="23">
        <v>0</v>
      </c>
      <c r="L37" s="182">
        <v>80</v>
      </c>
      <c r="M37" s="36">
        <v>0</v>
      </c>
      <c r="N37" s="36">
        <v>0</v>
      </c>
      <c r="O37" s="191">
        <v>291494.33</v>
      </c>
      <c r="P37" s="196">
        <v>15.842083152173913</v>
      </c>
      <c r="Q37"/>
      <c r="AA37"/>
    </row>
    <row r="38" spans="1:27">
      <c r="A38" s="28"/>
      <c r="B38" s="23">
        <v>37271</v>
      </c>
      <c r="C38" s="23" t="s">
        <v>3166</v>
      </c>
      <c r="D38" s="23">
        <v>5</v>
      </c>
      <c r="E38" s="23">
        <v>5</v>
      </c>
      <c r="F38" s="23">
        <v>5</v>
      </c>
      <c r="G38" s="23">
        <v>5</v>
      </c>
      <c r="H38" s="23">
        <v>0</v>
      </c>
      <c r="I38" s="23">
        <v>0</v>
      </c>
      <c r="J38" s="23">
        <v>0</v>
      </c>
      <c r="K38" s="23">
        <v>0</v>
      </c>
      <c r="L38" s="182">
        <v>33</v>
      </c>
      <c r="M38" s="36">
        <v>0</v>
      </c>
      <c r="N38" s="36">
        <v>0</v>
      </c>
      <c r="O38" s="191">
        <v>100500.83</v>
      </c>
      <c r="P38" s="196">
        <v>13.241216073781292</v>
      </c>
      <c r="Q38"/>
      <c r="AA38"/>
    </row>
    <row r="39" spans="1:27">
      <c r="A39" s="28"/>
      <c r="B39" s="23">
        <v>37272</v>
      </c>
      <c r="C39" s="23" t="s">
        <v>3583</v>
      </c>
      <c r="D39" s="23">
        <v>5</v>
      </c>
      <c r="E39" s="23">
        <v>5</v>
      </c>
      <c r="F39" s="23">
        <v>5</v>
      </c>
      <c r="G39" s="23">
        <v>5</v>
      </c>
      <c r="H39" s="23">
        <v>0</v>
      </c>
      <c r="I39" s="23">
        <v>0</v>
      </c>
      <c r="J39" s="23">
        <v>0</v>
      </c>
      <c r="K39" s="23">
        <v>0</v>
      </c>
      <c r="L39" s="182">
        <v>46</v>
      </c>
      <c r="M39" s="36">
        <v>0</v>
      </c>
      <c r="N39" s="36">
        <v>0</v>
      </c>
      <c r="O39" s="191">
        <v>114036.59</v>
      </c>
      <c r="P39" s="196">
        <v>10.778505671077504</v>
      </c>
      <c r="Q39"/>
      <c r="AA39"/>
    </row>
    <row r="40" spans="1:27">
      <c r="A40" s="28"/>
      <c r="B40" s="23">
        <v>37277</v>
      </c>
      <c r="C40" s="23" t="s">
        <v>4287</v>
      </c>
      <c r="D40" s="23">
        <v>5</v>
      </c>
      <c r="E40" s="23">
        <v>5</v>
      </c>
      <c r="F40" s="23">
        <v>5</v>
      </c>
      <c r="G40" s="23">
        <v>5</v>
      </c>
      <c r="H40" s="23">
        <v>0</v>
      </c>
      <c r="I40" s="23">
        <v>0</v>
      </c>
      <c r="J40" s="23">
        <v>0</v>
      </c>
      <c r="K40" s="23">
        <v>0</v>
      </c>
      <c r="L40" s="182">
        <v>24</v>
      </c>
      <c r="M40" s="36">
        <v>0</v>
      </c>
      <c r="N40" s="36">
        <v>0</v>
      </c>
      <c r="O40" s="191">
        <v>123781.31</v>
      </c>
      <c r="P40" s="196">
        <v>22.424150362318841</v>
      </c>
      <c r="Q40"/>
      <c r="AA40"/>
    </row>
    <row r="41" spans="1:27">
      <c r="A41" s="28"/>
      <c r="B41" s="23">
        <v>37279</v>
      </c>
      <c r="C41" s="23" t="s">
        <v>3583</v>
      </c>
      <c r="D41" s="23">
        <v>5</v>
      </c>
      <c r="E41" s="23">
        <v>5</v>
      </c>
      <c r="F41" s="23">
        <v>5</v>
      </c>
      <c r="G41" s="23">
        <v>5</v>
      </c>
      <c r="H41" s="23">
        <v>0</v>
      </c>
      <c r="I41" s="23">
        <v>0</v>
      </c>
      <c r="J41" s="23">
        <v>0</v>
      </c>
      <c r="K41" s="23">
        <v>0</v>
      </c>
      <c r="L41" s="182">
        <v>54</v>
      </c>
      <c r="M41" s="36">
        <v>0</v>
      </c>
      <c r="N41" s="36">
        <v>0</v>
      </c>
      <c r="O41" s="191">
        <v>143316.59</v>
      </c>
      <c r="P41" s="196">
        <v>11.539177938808372</v>
      </c>
      <c r="Q41"/>
      <c r="AA41"/>
    </row>
    <row r="42" spans="1:27">
      <c r="A42" s="28"/>
      <c r="B42" s="23">
        <v>37282</v>
      </c>
      <c r="C42" s="23" t="s">
        <v>2130</v>
      </c>
      <c r="D42" s="23">
        <v>5</v>
      </c>
      <c r="E42" s="23">
        <v>5</v>
      </c>
      <c r="F42" s="23">
        <v>5</v>
      </c>
      <c r="G42" s="23">
        <v>5</v>
      </c>
      <c r="H42" s="23">
        <v>0</v>
      </c>
      <c r="I42" s="23">
        <v>0</v>
      </c>
      <c r="J42" s="23">
        <v>0</v>
      </c>
      <c r="K42" s="23">
        <v>0</v>
      </c>
      <c r="L42" s="182">
        <v>60</v>
      </c>
      <c r="M42" s="36">
        <v>0</v>
      </c>
      <c r="N42" s="36">
        <v>0</v>
      </c>
      <c r="O42" s="191">
        <v>200586.28</v>
      </c>
      <c r="P42" s="196">
        <v>14.535237681159421</v>
      </c>
      <c r="Q42"/>
      <c r="AA42"/>
    </row>
    <row r="43" spans="1:27">
      <c r="A43" s="28"/>
      <c r="B43" s="23">
        <v>37286</v>
      </c>
      <c r="C43" s="23" t="s">
        <v>3583</v>
      </c>
      <c r="D43" s="23">
        <v>5</v>
      </c>
      <c r="E43" s="23">
        <v>5</v>
      </c>
      <c r="F43" s="23">
        <v>5</v>
      </c>
      <c r="G43" s="23">
        <v>5</v>
      </c>
      <c r="H43" s="23">
        <v>0</v>
      </c>
      <c r="I43" s="23">
        <v>0</v>
      </c>
      <c r="J43" s="23">
        <v>0</v>
      </c>
      <c r="K43" s="23">
        <v>0</v>
      </c>
      <c r="L43" s="182">
        <v>33</v>
      </c>
      <c r="M43" s="36">
        <v>0</v>
      </c>
      <c r="N43" s="36">
        <v>0</v>
      </c>
      <c r="O43" s="191">
        <v>120466.72</v>
      </c>
      <c r="P43" s="196">
        <v>15.871768115942029</v>
      </c>
      <c r="Q43"/>
      <c r="AA43"/>
    </row>
    <row r="44" spans="1:27">
      <c r="A44" s="28"/>
      <c r="B44" s="23">
        <v>37288</v>
      </c>
      <c r="C44" s="23" t="s">
        <v>4617</v>
      </c>
      <c r="D44" s="23">
        <v>5</v>
      </c>
      <c r="E44" s="23">
        <v>5</v>
      </c>
      <c r="F44" s="23">
        <v>5</v>
      </c>
      <c r="G44" s="23">
        <v>5</v>
      </c>
      <c r="H44" s="23">
        <v>0</v>
      </c>
      <c r="I44" s="23">
        <v>0</v>
      </c>
      <c r="J44" s="23">
        <v>0</v>
      </c>
      <c r="K44" s="23">
        <v>0</v>
      </c>
      <c r="L44" s="182">
        <v>70</v>
      </c>
      <c r="M44" s="36">
        <v>0</v>
      </c>
      <c r="N44" s="36">
        <v>0</v>
      </c>
      <c r="O44" s="191">
        <v>267845.55</v>
      </c>
      <c r="P44" s="196">
        <v>16.63636956521739</v>
      </c>
      <c r="Q44"/>
      <c r="AA44"/>
    </row>
    <row r="45" spans="1:27">
      <c r="A45" s="28"/>
      <c r="B45" s="23">
        <v>37293</v>
      </c>
      <c r="C45" s="23" t="s">
        <v>3436</v>
      </c>
      <c r="D45" s="23">
        <v>5</v>
      </c>
      <c r="E45" s="23">
        <v>5</v>
      </c>
      <c r="F45" s="23">
        <v>5</v>
      </c>
      <c r="G45" s="23">
        <v>5</v>
      </c>
      <c r="H45" s="23">
        <v>0</v>
      </c>
      <c r="I45" s="23">
        <v>0</v>
      </c>
      <c r="J45" s="23">
        <v>0</v>
      </c>
      <c r="K45" s="23">
        <v>0</v>
      </c>
      <c r="L45" s="182">
        <v>33</v>
      </c>
      <c r="M45" s="36">
        <v>0</v>
      </c>
      <c r="N45" s="36">
        <v>0</v>
      </c>
      <c r="O45" s="191">
        <v>97778.76</v>
      </c>
      <c r="P45" s="196">
        <v>12.882577075098814</v>
      </c>
      <c r="Q45"/>
      <c r="AA45"/>
    </row>
    <row r="46" spans="1:27">
      <c r="A46" s="28"/>
      <c r="B46" s="23">
        <v>37295</v>
      </c>
      <c r="C46" s="23" t="s">
        <v>3436</v>
      </c>
      <c r="D46" s="23">
        <v>5</v>
      </c>
      <c r="E46" s="23">
        <v>5</v>
      </c>
      <c r="F46" s="23">
        <v>5</v>
      </c>
      <c r="G46" s="23">
        <v>5</v>
      </c>
      <c r="H46" s="23">
        <v>0</v>
      </c>
      <c r="I46" s="23">
        <v>0</v>
      </c>
      <c r="J46" s="23">
        <v>0</v>
      </c>
      <c r="K46" s="23">
        <v>0</v>
      </c>
      <c r="L46" s="182">
        <v>35</v>
      </c>
      <c r="M46" s="36">
        <v>0</v>
      </c>
      <c r="N46" s="36">
        <v>0</v>
      </c>
      <c r="O46" s="191">
        <v>127618.68</v>
      </c>
      <c r="P46" s="196">
        <v>15.853252173913042</v>
      </c>
      <c r="Q46"/>
      <c r="AA46"/>
    </row>
    <row r="47" spans="1:27">
      <c r="A47" s="28"/>
      <c r="B47" s="23">
        <v>37302</v>
      </c>
      <c r="C47" s="23" t="s">
        <v>3583</v>
      </c>
      <c r="D47" s="23">
        <v>5</v>
      </c>
      <c r="E47" s="23">
        <v>5</v>
      </c>
      <c r="F47" s="23">
        <v>5</v>
      </c>
      <c r="G47" s="23">
        <v>5</v>
      </c>
      <c r="H47" s="23">
        <v>0</v>
      </c>
      <c r="I47" s="23">
        <v>0</v>
      </c>
      <c r="J47" s="23">
        <v>0</v>
      </c>
      <c r="K47" s="23">
        <v>0</v>
      </c>
      <c r="L47" s="182">
        <v>56</v>
      </c>
      <c r="M47" s="36">
        <v>0</v>
      </c>
      <c r="N47" s="36">
        <v>0</v>
      </c>
      <c r="O47" s="191">
        <v>148741.93</v>
      </c>
      <c r="P47" s="196">
        <v>11.54828649068323</v>
      </c>
      <c r="Q47"/>
      <c r="AA47"/>
    </row>
    <row r="48" spans="1:27">
      <c r="A48" s="28"/>
      <c r="B48" s="23">
        <v>37319</v>
      </c>
      <c r="C48" s="23" t="s">
        <v>2939</v>
      </c>
      <c r="D48" s="23">
        <v>5</v>
      </c>
      <c r="E48" s="23">
        <v>5</v>
      </c>
      <c r="F48" s="23">
        <v>5</v>
      </c>
      <c r="G48" s="23">
        <v>5</v>
      </c>
      <c r="H48" s="23">
        <v>0</v>
      </c>
      <c r="I48" s="23">
        <v>0</v>
      </c>
      <c r="J48" s="23">
        <v>0</v>
      </c>
      <c r="K48" s="23">
        <v>0</v>
      </c>
      <c r="L48" s="182">
        <v>60</v>
      </c>
      <c r="M48" s="36">
        <v>0</v>
      </c>
      <c r="N48" s="36">
        <v>0</v>
      </c>
      <c r="O48" s="191">
        <v>146983.95000000001</v>
      </c>
      <c r="P48" s="196">
        <v>10.651010869565217</v>
      </c>
      <c r="Q48"/>
      <c r="AA48"/>
    </row>
    <row r="49" spans="1:27">
      <c r="A49" s="28"/>
      <c r="B49" s="23">
        <v>37322</v>
      </c>
      <c r="C49" s="23" t="s">
        <v>3436</v>
      </c>
      <c r="D49" s="23">
        <v>5</v>
      </c>
      <c r="E49" s="23">
        <v>5</v>
      </c>
      <c r="F49" s="23">
        <v>5</v>
      </c>
      <c r="G49" s="23">
        <v>5</v>
      </c>
      <c r="H49" s="23">
        <v>0</v>
      </c>
      <c r="I49" s="23">
        <v>0</v>
      </c>
      <c r="J49" s="23">
        <v>0</v>
      </c>
      <c r="K49" s="23">
        <v>0</v>
      </c>
      <c r="L49" s="182">
        <v>36</v>
      </c>
      <c r="M49" s="36">
        <v>0</v>
      </c>
      <c r="N49" s="36">
        <v>0</v>
      </c>
      <c r="O49" s="191">
        <v>138958.24</v>
      </c>
      <c r="P49" s="196">
        <v>16.782396135265699</v>
      </c>
      <c r="Q49"/>
      <c r="AA49"/>
    </row>
    <row r="50" spans="1:27">
      <c r="A50" s="28"/>
      <c r="B50" s="23">
        <v>37326</v>
      </c>
      <c r="C50" s="23" t="s">
        <v>2130</v>
      </c>
      <c r="D50" s="23">
        <v>5</v>
      </c>
      <c r="E50" s="23">
        <v>5</v>
      </c>
      <c r="F50" s="23">
        <v>5</v>
      </c>
      <c r="G50" s="23">
        <v>5</v>
      </c>
      <c r="H50" s="23">
        <v>0</v>
      </c>
      <c r="I50" s="23">
        <v>0</v>
      </c>
      <c r="J50" s="23">
        <v>0</v>
      </c>
      <c r="K50" s="23">
        <v>0</v>
      </c>
      <c r="L50" s="182">
        <v>65</v>
      </c>
      <c r="M50" s="36">
        <v>0</v>
      </c>
      <c r="N50" s="36">
        <v>0</v>
      </c>
      <c r="O50" s="191">
        <v>203144.98</v>
      </c>
      <c r="P50" s="196">
        <v>13.58829297658863</v>
      </c>
      <c r="Q50"/>
      <c r="AA50"/>
    </row>
    <row r="51" spans="1:27">
      <c r="A51" s="28"/>
      <c r="B51" s="23">
        <v>37330</v>
      </c>
      <c r="C51" s="23" t="s">
        <v>2130</v>
      </c>
      <c r="D51" s="23">
        <v>5</v>
      </c>
      <c r="E51" s="23">
        <v>5</v>
      </c>
      <c r="F51" s="23">
        <v>5</v>
      </c>
      <c r="G51" s="23">
        <v>5</v>
      </c>
      <c r="H51" s="23">
        <v>0</v>
      </c>
      <c r="I51" s="23">
        <v>0</v>
      </c>
      <c r="J51" s="23">
        <v>0</v>
      </c>
      <c r="K51" s="23">
        <v>0</v>
      </c>
      <c r="L51" s="182">
        <v>48</v>
      </c>
      <c r="M51" s="36">
        <v>0</v>
      </c>
      <c r="N51" s="36">
        <v>0</v>
      </c>
      <c r="O51" s="191">
        <v>186744.93</v>
      </c>
      <c r="P51" s="196">
        <v>16.915301630434783</v>
      </c>
      <c r="Q51"/>
      <c r="AA51"/>
    </row>
    <row r="52" spans="1:27">
      <c r="A52" s="28"/>
      <c r="B52" s="23">
        <v>37423</v>
      </c>
      <c r="C52" s="23" t="s">
        <v>3436</v>
      </c>
      <c r="D52" s="23">
        <v>5</v>
      </c>
      <c r="E52" s="23">
        <v>5</v>
      </c>
      <c r="F52" s="23">
        <v>5</v>
      </c>
      <c r="G52" s="23">
        <v>5</v>
      </c>
      <c r="H52" s="23">
        <v>0</v>
      </c>
      <c r="I52" s="23">
        <v>0</v>
      </c>
      <c r="J52" s="23">
        <v>0</v>
      </c>
      <c r="K52" s="23">
        <v>0</v>
      </c>
      <c r="L52" s="182">
        <v>48</v>
      </c>
      <c r="M52" s="36">
        <v>0</v>
      </c>
      <c r="N52" s="36">
        <v>0</v>
      </c>
      <c r="O52" s="191">
        <v>141500.51</v>
      </c>
      <c r="P52" s="196">
        <v>12.817075181159421</v>
      </c>
      <c r="Q52"/>
      <c r="AA52"/>
    </row>
    <row r="53" spans="1:27">
      <c r="A53" s="28"/>
      <c r="B53" s="23">
        <v>37476</v>
      </c>
      <c r="C53" s="23" t="s">
        <v>2130</v>
      </c>
      <c r="D53" s="23">
        <v>5</v>
      </c>
      <c r="E53" s="23">
        <v>5</v>
      </c>
      <c r="F53" s="23">
        <v>5</v>
      </c>
      <c r="G53" s="23">
        <v>5</v>
      </c>
      <c r="H53" s="23">
        <v>0</v>
      </c>
      <c r="I53" s="23">
        <v>0</v>
      </c>
      <c r="J53" s="23">
        <v>0</v>
      </c>
      <c r="K53" s="23">
        <v>0</v>
      </c>
      <c r="L53" s="182">
        <v>39</v>
      </c>
      <c r="M53" s="36">
        <v>0</v>
      </c>
      <c r="N53" s="36">
        <v>0</v>
      </c>
      <c r="O53" s="191">
        <v>90521.72</v>
      </c>
      <c r="P53" s="196">
        <v>10.091607580824972</v>
      </c>
      <c r="Q53"/>
      <c r="AA53"/>
    </row>
    <row r="54" spans="1:27">
      <c r="A54" s="205" t="s">
        <v>4179</v>
      </c>
      <c r="B54" s="206"/>
      <c r="C54" s="206"/>
      <c r="D54" s="206"/>
      <c r="E54" s="206"/>
      <c r="F54" s="206"/>
      <c r="G54" s="206"/>
      <c r="H54" s="206"/>
      <c r="I54" s="206"/>
      <c r="J54" s="206"/>
      <c r="K54" s="206"/>
      <c r="L54" s="201">
        <v>2034</v>
      </c>
      <c r="M54" s="202">
        <v>0</v>
      </c>
      <c r="N54" s="202">
        <v>0</v>
      </c>
      <c r="O54" s="203">
        <v>6197016.2999999989</v>
      </c>
      <c r="P54" s="204">
        <v>13.246582659997433</v>
      </c>
      <c r="Q54"/>
      <c r="AA54"/>
    </row>
    <row r="55" spans="1:27">
      <c r="A55" s="26" t="s">
        <v>1130</v>
      </c>
      <c r="B55" s="32"/>
      <c r="C55" s="32"/>
      <c r="D55" s="32"/>
      <c r="E55" s="32"/>
      <c r="F55" s="32"/>
      <c r="G55" s="32"/>
      <c r="H55" s="32"/>
      <c r="I55" s="32"/>
      <c r="J55" s="32"/>
      <c r="K55" s="32"/>
      <c r="L55" s="183">
        <v>2034</v>
      </c>
      <c r="M55" s="40">
        <v>0</v>
      </c>
      <c r="N55" s="40">
        <v>0</v>
      </c>
      <c r="O55" s="192">
        <v>6197016.2999999989</v>
      </c>
      <c r="P55" s="197">
        <v>13.246582659997433</v>
      </c>
      <c r="Q55"/>
      <c r="AA55"/>
    </row>
    <row r="56" spans="1:27">
      <c r="I56"/>
      <c r="M56"/>
      <c r="Q56"/>
      <c r="AA56"/>
    </row>
    <row r="57" spans="1:27">
      <c r="I57"/>
      <c r="M57"/>
      <c r="Q57"/>
      <c r="AA57"/>
    </row>
    <row r="58" spans="1:27">
      <c r="I58"/>
      <c r="M58"/>
      <c r="Q58"/>
      <c r="AA58"/>
    </row>
    <row r="59" spans="1:27">
      <c r="I59"/>
      <c r="M59"/>
      <c r="Q59"/>
      <c r="AA59"/>
    </row>
    <row r="60" spans="1:27">
      <c r="I60"/>
      <c r="M60"/>
      <c r="Q60"/>
      <c r="AA60"/>
    </row>
    <row r="61" spans="1:27">
      <c r="I61"/>
      <c r="M61"/>
      <c r="Q61"/>
      <c r="AA61"/>
    </row>
    <row r="62" spans="1:27">
      <c r="I62"/>
      <c r="M62"/>
      <c r="Q62"/>
      <c r="AA62"/>
    </row>
    <row r="63" spans="1:27">
      <c r="I63"/>
      <c r="M63"/>
      <c r="Q63"/>
      <c r="AA63"/>
    </row>
    <row r="64" spans="1:27">
      <c r="I64"/>
      <c r="M64"/>
      <c r="Q64"/>
      <c r="AA64"/>
    </row>
    <row r="65" spans="9:27">
      <c r="I65"/>
      <c r="M65"/>
      <c r="Q65"/>
      <c r="AA65"/>
    </row>
    <row r="66" spans="9:27">
      <c r="I66"/>
      <c r="M66"/>
      <c r="Q66"/>
      <c r="AA66"/>
    </row>
    <row r="67" spans="9:27">
      <c r="I67"/>
      <c r="M67"/>
      <c r="Q67"/>
      <c r="AA67"/>
    </row>
    <row r="68" spans="9:27">
      <c r="I68"/>
      <c r="M68"/>
      <c r="Q68"/>
      <c r="AA68"/>
    </row>
    <row r="69" spans="9:27">
      <c r="I69"/>
      <c r="M69"/>
      <c r="Q69"/>
      <c r="AA69"/>
    </row>
    <row r="70" spans="9:27">
      <c r="I70"/>
      <c r="M70"/>
      <c r="Q70"/>
      <c r="AA70"/>
    </row>
    <row r="71" spans="9:27">
      <c r="I71"/>
      <c r="M71"/>
      <c r="Q71"/>
      <c r="AA71"/>
    </row>
    <row r="72" spans="9:27">
      <c r="I72"/>
      <c r="M72"/>
      <c r="Q72"/>
      <c r="AA72"/>
    </row>
    <row r="73" spans="9:27">
      <c r="I73"/>
      <c r="M73"/>
      <c r="Q73"/>
      <c r="AA73"/>
    </row>
    <row r="74" spans="9:27">
      <c r="I74"/>
      <c r="M74"/>
      <c r="Q74"/>
      <c r="AA74"/>
    </row>
    <row r="75" spans="9:27">
      <c r="I75"/>
      <c r="M75"/>
      <c r="Q75"/>
      <c r="AA75"/>
    </row>
    <row r="76" spans="9:27">
      <c r="I76"/>
      <c r="M76"/>
      <c r="Q76"/>
      <c r="AA76"/>
    </row>
    <row r="77" spans="9:27">
      <c r="I77"/>
      <c r="M77"/>
      <c r="Q77"/>
      <c r="AA77"/>
    </row>
    <row r="78" spans="9:27">
      <c r="I78"/>
      <c r="M78"/>
      <c r="Q78"/>
      <c r="AA78"/>
    </row>
    <row r="79" spans="9:27">
      <c r="I79"/>
      <c r="M79"/>
      <c r="Q79"/>
      <c r="AA79"/>
    </row>
    <row r="80" spans="9:27">
      <c r="I80"/>
      <c r="M80"/>
      <c r="Q80"/>
      <c r="AA80"/>
    </row>
    <row r="81" spans="9:27">
      <c r="I81"/>
      <c r="M81"/>
      <c r="Q81"/>
      <c r="AA81"/>
    </row>
    <row r="82" spans="9:27">
      <c r="I82"/>
      <c r="M82"/>
      <c r="Q82"/>
      <c r="AA82"/>
    </row>
    <row r="83" spans="9:27">
      <c r="I83"/>
      <c r="M83"/>
      <c r="Q83"/>
      <c r="AA83"/>
    </row>
    <row r="84" spans="9:27">
      <c r="I84"/>
      <c r="M84"/>
      <c r="Q84"/>
      <c r="AA84"/>
    </row>
    <row r="85" spans="9:27">
      <c r="I85"/>
      <c r="M85"/>
      <c r="Q85"/>
      <c r="AA85"/>
    </row>
    <row r="86" spans="9:27">
      <c r="I86"/>
      <c r="M86"/>
      <c r="Q86"/>
      <c r="AA86"/>
    </row>
    <row r="87" spans="9:27">
      <c r="I87"/>
      <c r="M87"/>
      <c r="Q87"/>
      <c r="AA87"/>
    </row>
    <row r="88" spans="9:27">
      <c r="I88"/>
      <c r="M88"/>
      <c r="Q88"/>
      <c r="AA88"/>
    </row>
    <row r="89" spans="9:27">
      <c r="I89"/>
      <c r="M89"/>
      <c r="Q89"/>
      <c r="AA89"/>
    </row>
    <row r="90" spans="9:27">
      <c r="I90"/>
      <c r="M90"/>
      <c r="Q90"/>
      <c r="AA90"/>
    </row>
    <row r="91" spans="9:27">
      <c r="I91"/>
      <c r="M91"/>
      <c r="Q91"/>
      <c r="AA91"/>
    </row>
    <row r="92" spans="9:27">
      <c r="I92"/>
      <c r="M92"/>
      <c r="Q92"/>
      <c r="AA92"/>
    </row>
    <row r="93" spans="9:27">
      <c r="I93"/>
      <c r="M93"/>
      <c r="Q93"/>
      <c r="AA93"/>
    </row>
    <row r="94" spans="9:27">
      <c r="I94"/>
      <c r="M94"/>
      <c r="Q94"/>
      <c r="AA94"/>
    </row>
    <row r="95" spans="9:27">
      <c r="I95"/>
      <c r="M95"/>
      <c r="Q95"/>
      <c r="AA95"/>
    </row>
    <row r="96" spans="9:27">
      <c r="I96"/>
      <c r="M96"/>
      <c r="Q96"/>
      <c r="AA96"/>
    </row>
    <row r="97" spans="9:27">
      <c r="I97"/>
      <c r="M97"/>
      <c r="Q97"/>
      <c r="AA97"/>
    </row>
    <row r="98" spans="9:27">
      <c r="I98"/>
      <c r="M98"/>
      <c r="Q98"/>
      <c r="AA98"/>
    </row>
    <row r="99" spans="9:27">
      <c r="I99"/>
      <c r="M99"/>
      <c r="Q99"/>
      <c r="AA99"/>
    </row>
    <row r="100" spans="9:27">
      <c r="I100"/>
      <c r="M100"/>
      <c r="Q100"/>
      <c r="AA100"/>
    </row>
    <row r="101" spans="9:27">
      <c r="I101"/>
      <c r="M101"/>
      <c r="Q101"/>
      <c r="AA101"/>
    </row>
    <row r="102" spans="9:27">
      <c r="I102"/>
      <c r="M102"/>
      <c r="Q102"/>
      <c r="AA102"/>
    </row>
    <row r="103" spans="9:27">
      <c r="I103"/>
      <c r="M103"/>
      <c r="Q103"/>
      <c r="AA103"/>
    </row>
    <row r="104" spans="9:27">
      <c r="I104"/>
      <c r="M104"/>
      <c r="Q104"/>
      <c r="AA104"/>
    </row>
    <row r="105" spans="9:27">
      <c r="I105"/>
      <c r="M105"/>
      <c r="Q105"/>
      <c r="AA105"/>
    </row>
    <row r="106" spans="9:27">
      <c r="I106"/>
      <c r="M106"/>
      <c r="Q106"/>
      <c r="AA106"/>
    </row>
    <row r="107" spans="9:27">
      <c r="I107"/>
      <c r="M107"/>
      <c r="Q107"/>
      <c r="AA107"/>
    </row>
    <row r="108" spans="9:27">
      <c r="I108"/>
      <c r="M108"/>
      <c r="Q108"/>
      <c r="AA108"/>
    </row>
    <row r="109" spans="9:27">
      <c r="I109"/>
      <c r="M109"/>
      <c r="Q109"/>
      <c r="AA109"/>
    </row>
    <row r="110" spans="9:27">
      <c r="I110"/>
      <c r="M110"/>
      <c r="Q110"/>
      <c r="AA110"/>
    </row>
    <row r="111" spans="9:27">
      <c r="I111"/>
      <c r="M111"/>
      <c r="Q111"/>
      <c r="AA111"/>
    </row>
    <row r="112" spans="9:27">
      <c r="I112"/>
      <c r="M112"/>
      <c r="Q112"/>
      <c r="AA112"/>
    </row>
    <row r="113" spans="9:27">
      <c r="I113"/>
      <c r="M113"/>
      <c r="Q113"/>
      <c r="AA113"/>
    </row>
    <row r="114" spans="9:27">
      <c r="I114"/>
      <c r="M114"/>
      <c r="Q114"/>
      <c r="AA114"/>
    </row>
    <row r="115" spans="9:27">
      <c r="I115"/>
      <c r="M115"/>
      <c r="Q115"/>
      <c r="AA115"/>
    </row>
    <row r="116" spans="9:27">
      <c r="I116"/>
      <c r="M116"/>
      <c r="Q116"/>
      <c r="AA116"/>
    </row>
    <row r="117" spans="9:27">
      <c r="I117"/>
      <c r="M117"/>
      <c r="Q117"/>
      <c r="AA117"/>
    </row>
    <row r="118" spans="9:27">
      <c r="I118"/>
      <c r="M118"/>
      <c r="Q118"/>
      <c r="AA118"/>
    </row>
    <row r="119" spans="9:27">
      <c r="I119"/>
      <c r="M119"/>
      <c r="Q119"/>
      <c r="AA119"/>
    </row>
    <row r="120" spans="9:27">
      <c r="I120"/>
      <c r="M120"/>
      <c r="Q120"/>
      <c r="AA120"/>
    </row>
    <row r="121" spans="9:27">
      <c r="I121"/>
      <c r="M121"/>
      <c r="Q121"/>
      <c r="AA121"/>
    </row>
    <row r="122" spans="9:27">
      <c r="I122"/>
      <c r="M122"/>
      <c r="Q122"/>
      <c r="AA122"/>
    </row>
    <row r="123" spans="9:27">
      <c r="I123"/>
      <c r="M123"/>
      <c r="Q123"/>
      <c r="AA123"/>
    </row>
    <row r="124" spans="9:27">
      <c r="I124"/>
      <c r="M124"/>
      <c r="Q124"/>
      <c r="AA124"/>
    </row>
    <row r="125" spans="9:27">
      <c r="I125"/>
      <c r="M125"/>
      <c r="Q125"/>
      <c r="AA125"/>
    </row>
    <row r="126" spans="9:27">
      <c r="I126"/>
      <c r="M126"/>
      <c r="Q126"/>
      <c r="AA126"/>
    </row>
    <row r="127" spans="9:27">
      <c r="I127"/>
      <c r="M127"/>
      <c r="Q127"/>
      <c r="AA127"/>
    </row>
    <row r="128" spans="9:27">
      <c r="I128"/>
      <c r="M128"/>
      <c r="Q128"/>
      <c r="AA128"/>
    </row>
    <row r="129" spans="9:27">
      <c r="I129"/>
      <c r="M129"/>
      <c r="Q129"/>
      <c r="AA129"/>
    </row>
    <row r="130" spans="9:27">
      <c r="I130"/>
      <c r="M130"/>
      <c r="Q130"/>
      <c r="AA130"/>
    </row>
    <row r="131" spans="9:27">
      <c r="I131"/>
      <c r="M131"/>
      <c r="Q131"/>
      <c r="AA131"/>
    </row>
    <row r="132" spans="9:27">
      <c r="I132"/>
      <c r="M132"/>
      <c r="Q132"/>
      <c r="AA132"/>
    </row>
    <row r="133" spans="9:27">
      <c r="I133"/>
      <c r="M133"/>
      <c r="Q133"/>
      <c r="AA133"/>
    </row>
    <row r="134" spans="9:27">
      <c r="I134"/>
      <c r="M134"/>
      <c r="Q134"/>
      <c r="AA134"/>
    </row>
    <row r="135" spans="9:27">
      <c r="I135"/>
      <c r="M135"/>
      <c r="Q135"/>
      <c r="AA135"/>
    </row>
    <row r="136" spans="9:27">
      <c r="I136"/>
      <c r="M136"/>
      <c r="Q136"/>
      <c r="AA136"/>
    </row>
    <row r="137" spans="9:27">
      <c r="I137"/>
      <c r="M137"/>
      <c r="Q137"/>
      <c r="AA137"/>
    </row>
    <row r="138" spans="9:27">
      <c r="I138"/>
      <c r="M138"/>
      <c r="Q138"/>
      <c r="AA138"/>
    </row>
    <row r="139" spans="9:27">
      <c r="I139"/>
      <c r="M139"/>
      <c r="Q139"/>
      <c r="AA139"/>
    </row>
    <row r="140" spans="9:27">
      <c r="I140"/>
      <c r="M140"/>
      <c r="Q140"/>
      <c r="AA140"/>
    </row>
    <row r="141" spans="9:27">
      <c r="I141"/>
      <c r="M141"/>
      <c r="Q141"/>
      <c r="AA141"/>
    </row>
    <row r="142" spans="9:27">
      <c r="I142"/>
      <c r="M142"/>
      <c r="Q142"/>
      <c r="AA142"/>
    </row>
    <row r="143" spans="9:27">
      <c r="I143"/>
      <c r="M143"/>
      <c r="Q143"/>
      <c r="AA143"/>
    </row>
    <row r="144" spans="9:27">
      <c r="I144"/>
      <c r="M144"/>
      <c r="Q144"/>
      <c r="AA144"/>
    </row>
    <row r="145" spans="9:27">
      <c r="I145"/>
      <c r="M145"/>
      <c r="Q145"/>
      <c r="AA145"/>
    </row>
    <row r="146" spans="9:27">
      <c r="I146"/>
      <c r="M146"/>
      <c r="Q146"/>
      <c r="AA146"/>
    </row>
    <row r="147" spans="9:27">
      <c r="I147"/>
      <c r="M147"/>
      <c r="Q147"/>
      <c r="AA147"/>
    </row>
    <row r="148" spans="9:27">
      <c r="I148"/>
      <c r="M148"/>
      <c r="Q148"/>
      <c r="AA148"/>
    </row>
    <row r="149" spans="9:27">
      <c r="I149"/>
      <c r="M149"/>
      <c r="Q149"/>
      <c r="AA149"/>
    </row>
    <row r="150" spans="9:27">
      <c r="I150"/>
      <c r="M150"/>
      <c r="Q150"/>
      <c r="AA150"/>
    </row>
    <row r="151" spans="9:27">
      <c r="I151"/>
      <c r="M151"/>
      <c r="Q151"/>
      <c r="AA151"/>
    </row>
    <row r="152" spans="9:27">
      <c r="I152"/>
      <c r="M152"/>
      <c r="Q152"/>
      <c r="AA152"/>
    </row>
    <row r="153" spans="9:27">
      <c r="I153"/>
      <c r="M153"/>
      <c r="Q153"/>
      <c r="AA153"/>
    </row>
    <row r="154" spans="9:27">
      <c r="I154"/>
      <c r="M154"/>
      <c r="Q154"/>
      <c r="AA154"/>
    </row>
    <row r="155" spans="9:27">
      <c r="I155"/>
      <c r="M155"/>
      <c r="Q155"/>
      <c r="AA155"/>
    </row>
    <row r="156" spans="9:27">
      <c r="I156"/>
      <c r="M156"/>
      <c r="Q156"/>
      <c r="AA156"/>
    </row>
    <row r="157" spans="9:27">
      <c r="I157"/>
      <c r="M157"/>
      <c r="Q157"/>
      <c r="AA157"/>
    </row>
    <row r="158" spans="9:27">
      <c r="I158"/>
      <c r="M158"/>
      <c r="Q158"/>
      <c r="AA158"/>
    </row>
    <row r="159" spans="9:27">
      <c r="I159"/>
      <c r="M159"/>
      <c r="Q159"/>
      <c r="AA159"/>
    </row>
    <row r="160" spans="9:27">
      <c r="I160"/>
      <c r="M160"/>
      <c r="Q160"/>
      <c r="AA160"/>
    </row>
    <row r="161" spans="9:27">
      <c r="I161"/>
      <c r="M161"/>
      <c r="Q161"/>
      <c r="AA161"/>
    </row>
    <row r="162" spans="9:27">
      <c r="I162"/>
      <c r="M162"/>
      <c r="Q162"/>
      <c r="AA162"/>
    </row>
    <row r="163" spans="9:27">
      <c r="I163"/>
      <c r="M163"/>
      <c r="Q163"/>
      <c r="AA163"/>
    </row>
    <row r="164" spans="9:27">
      <c r="I164"/>
      <c r="M164"/>
      <c r="Q164"/>
      <c r="AA164"/>
    </row>
    <row r="165" spans="9:27">
      <c r="I165"/>
      <c r="M165"/>
      <c r="Q165"/>
      <c r="AA165"/>
    </row>
    <row r="166" spans="9:27">
      <c r="I166"/>
      <c r="M166"/>
      <c r="Q166"/>
      <c r="AA166"/>
    </row>
    <row r="167" spans="9:27">
      <c r="I167"/>
      <c r="M167"/>
      <c r="Q167"/>
      <c r="AA167"/>
    </row>
    <row r="168" spans="9:27">
      <c r="I168"/>
      <c r="M168"/>
      <c r="Q168"/>
      <c r="AA168"/>
    </row>
    <row r="169" spans="9:27">
      <c r="I169"/>
      <c r="M169"/>
      <c r="Q169"/>
      <c r="AA169"/>
    </row>
    <row r="170" spans="9:27">
      <c r="I170"/>
      <c r="M170"/>
      <c r="Q170"/>
      <c r="AA170"/>
    </row>
    <row r="171" spans="9:27">
      <c r="I171"/>
      <c r="M171"/>
      <c r="Q171"/>
      <c r="AA171"/>
    </row>
    <row r="172" spans="9:27">
      <c r="I172"/>
      <c r="M172"/>
      <c r="Q172"/>
      <c r="AA172"/>
    </row>
    <row r="173" spans="9:27">
      <c r="I173"/>
      <c r="M173"/>
      <c r="Q173"/>
      <c r="AA173"/>
    </row>
    <row r="174" spans="9:27">
      <c r="I174"/>
      <c r="M174"/>
      <c r="Q174"/>
      <c r="AA174"/>
    </row>
    <row r="175" spans="9:27">
      <c r="I175"/>
      <c r="M175"/>
      <c r="Q175"/>
      <c r="AA175"/>
    </row>
    <row r="176" spans="9:27">
      <c r="I176"/>
      <c r="M176"/>
      <c r="Q176"/>
      <c r="AA176"/>
    </row>
    <row r="177" spans="9:27">
      <c r="I177"/>
      <c r="M177"/>
      <c r="Q177"/>
      <c r="AA177"/>
    </row>
    <row r="178" spans="9:27">
      <c r="I178"/>
      <c r="M178"/>
      <c r="Q178"/>
      <c r="AA178"/>
    </row>
    <row r="179" spans="9:27">
      <c r="I179"/>
      <c r="M179"/>
      <c r="Q179"/>
      <c r="AA179"/>
    </row>
    <row r="180" spans="9:27">
      <c r="I180"/>
      <c r="M180"/>
      <c r="Q180"/>
      <c r="AA180"/>
    </row>
    <row r="181" spans="9:27">
      <c r="I181"/>
      <c r="M181"/>
      <c r="Q181"/>
      <c r="AA181"/>
    </row>
    <row r="182" spans="9:27">
      <c r="I182"/>
      <c r="M182"/>
      <c r="Q182"/>
      <c r="AA182"/>
    </row>
    <row r="183" spans="9:27">
      <c r="I183"/>
      <c r="M183"/>
      <c r="Q183"/>
      <c r="AA183"/>
    </row>
    <row r="184" spans="9:27">
      <c r="I184"/>
      <c r="M184"/>
      <c r="Q184"/>
      <c r="AA184"/>
    </row>
    <row r="185" spans="9:27">
      <c r="I185"/>
      <c r="M185"/>
      <c r="Q185"/>
      <c r="AA185"/>
    </row>
    <row r="186" spans="9:27">
      <c r="I186"/>
      <c r="M186"/>
      <c r="Q186"/>
      <c r="AA186"/>
    </row>
    <row r="187" spans="9:27">
      <c r="I187"/>
      <c r="M187"/>
      <c r="Q187"/>
      <c r="AA187"/>
    </row>
    <row r="188" spans="9:27">
      <c r="I188"/>
      <c r="M188"/>
      <c r="Q188"/>
      <c r="AA188"/>
    </row>
    <row r="189" spans="9:27">
      <c r="I189"/>
      <c r="M189"/>
      <c r="Q189"/>
      <c r="AA189"/>
    </row>
    <row r="190" spans="9:27">
      <c r="I190"/>
      <c r="M190"/>
      <c r="Q190"/>
      <c r="AA190"/>
    </row>
    <row r="191" spans="9:27">
      <c r="I191"/>
      <c r="M191"/>
      <c r="Q191"/>
      <c r="AA191"/>
    </row>
    <row r="192" spans="9:27">
      <c r="I192"/>
      <c r="M192"/>
      <c r="Q192"/>
      <c r="AA192"/>
    </row>
    <row r="193" spans="9:27">
      <c r="I193"/>
      <c r="M193"/>
      <c r="Q193"/>
      <c r="AA193"/>
    </row>
    <row r="194" spans="9:27">
      <c r="I194"/>
      <c r="M194"/>
      <c r="Q194"/>
      <c r="AA194"/>
    </row>
    <row r="195" spans="9:27">
      <c r="I195"/>
      <c r="M195"/>
      <c r="Q195"/>
      <c r="AA195"/>
    </row>
    <row r="196" spans="9:27">
      <c r="I196"/>
      <c r="M196"/>
      <c r="Q196"/>
      <c r="AA196"/>
    </row>
    <row r="197" spans="9:27">
      <c r="I197"/>
      <c r="M197"/>
      <c r="Q197"/>
      <c r="AA197"/>
    </row>
    <row r="198" spans="9:27">
      <c r="I198"/>
      <c r="M198"/>
      <c r="Q198"/>
      <c r="AA198"/>
    </row>
    <row r="199" spans="9:27">
      <c r="I199"/>
      <c r="M199"/>
      <c r="Q199"/>
      <c r="AA199"/>
    </row>
    <row r="200" spans="9:27">
      <c r="I200"/>
      <c r="M200"/>
      <c r="Q200"/>
      <c r="AA200"/>
    </row>
    <row r="201" spans="9:27">
      <c r="I201"/>
      <c r="M201"/>
      <c r="Q201"/>
      <c r="AA201"/>
    </row>
    <row r="202" spans="9:27">
      <c r="I202"/>
      <c r="M202"/>
      <c r="Q202"/>
      <c r="AA202"/>
    </row>
    <row r="203" spans="9:27">
      <c r="I203"/>
      <c r="M203"/>
      <c r="Q203"/>
      <c r="AA203"/>
    </row>
    <row r="204" spans="9:27">
      <c r="I204"/>
      <c r="M204"/>
      <c r="Q204"/>
      <c r="AA204"/>
    </row>
    <row r="205" spans="9:27">
      <c r="I205"/>
      <c r="M205"/>
      <c r="Q205"/>
      <c r="AA205"/>
    </row>
    <row r="206" spans="9:27">
      <c r="I206"/>
      <c r="M206"/>
      <c r="Q206"/>
      <c r="AA206"/>
    </row>
    <row r="207" spans="9:27">
      <c r="I207"/>
      <c r="M207"/>
      <c r="Q207"/>
      <c r="AA207"/>
    </row>
    <row r="208" spans="9:27">
      <c r="I208"/>
      <c r="M208"/>
      <c r="Q208"/>
      <c r="AA208"/>
    </row>
    <row r="209" spans="9:27">
      <c r="I209"/>
      <c r="M209"/>
      <c r="Q209"/>
      <c r="AA209"/>
    </row>
    <row r="210" spans="9:27">
      <c r="I210"/>
      <c r="M210"/>
      <c r="Q210"/>
      <c r="AA210"/>
    </row>
    <row r="211" spans="9:27">
      <c r="I211"/>
      <c r="M211"/>
      <c r="Q211"/>
      <c r="AA211"/>
    </row>
    <row r="212" spans="9:27">
      <c r="I212"/>
      <c r="M212"/>
      <c r="Q212"/>
      <c r="AA212"/>
    </row>
    <row r="213" spans="9:27">
      <c r="I213"/>
      <c r="M213"/>
      <c r="Q213"/>
      <c r="AA213"/>
    </row>
    <row r="214" spans="9:27">
      <c r="I214"/>
      <c r="M214"/>
      <c r="Q214"/>
      <c r="AA214"/>
    </row>
    <row r="215" spans="9:27">
      <c r="I215"/>
      <c r="M215"/>
      <c r="Q215"/>
      <c r="AA215"/>
    </row>
    <row r="216" spans="9:27">
      <c r="I216"/>
      <c r="M216"/>
      <c r="Q216"/>
      <c r="AA216"/>
    </row>
    <row r="217" spans="9:27">
      <c r="I217"/>
      <c r="M217"/>
      <c r="Q217"/>
      <c r="AA217"/>
    </row>
    <row r="218" spans="9:27">
      <c r="I218"/>
      <c r="M218"/>
      <c r="Q218"/>
      <c r="AA218"/>
    </row>
    <row r="219" spans="9:27">
      <c r="I219"/>
      <c r="M219"/>
      <c r="Q219"/>
      <c r="AA219"/>
    </row>
    <row r="220" spans="9:27">
      <c r="I220"/>
      <c r="M220"/>
      <c r="Q220"/>
      <c r="AA220"/>
    </row>
    <row r="221" spans="9:27">
      <c r="I221"/>
      <c r="M221"/>
      <c r="Q221"/>
      <c r="AA221"/>
    </row>
    <row r="222" spans="9:27">
      <c r="I222"/>
      <c r="M222"/>
      <c r="Q222"/>
      <c r="AA222"/>
    </row>
    <row r="223" spans="9:27">
      <c r="I223"/>
      <c r="M223"/>
      <c r="Q223"/>
      <c r="AA223"/>
    </row>
    <row r="224" spans="9:27">
      <c r="I224"/>
      <c r="M224"/>
      <c r="Q224"/>
      <c r="AA224"/>
    </row>
    <row r="225" spans="9:27">
      <c r="I225"/>
      <c r="M225"/>
      <c r="Q225"/>
      <c r="AA225"/>
    </row>
    <row r="226" spans="9:27">
      <c r="I226"/>
      <c r="M226"/>
      <c r="Q226"/>
      <c r="AA226"/>
    </row>
    <row r="227" spans="9:27">
      <c r="I227"/>
      <c r="M227"/>
      <c r="Q227"/>
      <c r="AA227"/>
    </row>
    <row r="228" spans="9:27">
      <c r="I228"/>
      <c r="M228"/>
      <c r="Q228"/>
      <c r="AA228"/>
    </row>
    <row r="229" spans="9:27">
      <c r="I229"/>
      <c r="M229"/>
      <c r="Q229"/>
      <c r="AA229"/>
    </row>
    <row r="230" spans="9:27">
      <c r="I230"/>
      <c r="M230"/>
      <c r="Q230"/>
      <c r="AA230"/>
    </row>
    <row r="231" spans="9:27">
      <c r="I231"/>
      <c r="M231"/>
      <c r="Q231"/>
      <c r="AA231"/>
    </row>
    <row r="232" spans="9:27">
      <c r="I232"/>
      <c r="M232"/>
      <c r="Q232"/>
      <c r="AA232"/>
    </row>
    <row r="233" spans="9:27">
      <c r="I233"/>
      <c r="M233"/>
      <c r="Q233"/>
      <c r="AA233"/>
    </row>
    <row r="234" spans="9:27">
      <c r="I234"/>
      <c r="M234"/>
      <c r="Q234"/>
      <c r="AA234"/>
    </row>
    <row r="235" spans="9:27">
      <c r="I235"/>
      <c r="M235"/>
      <c r="Q235"/>
      <c r="AA235"/>
    </row>
    <row r="236" spans="9:27">
      <c r="I236"/>
      <c r="M236"/>
      <c r="Q236"/>
      <c r="AA236"/>
    </row>
    <row r="237" spans="9:27">
      <c r="I237"/>
      <c r="M237"/>
      <c r="Q237"/>
      <c r="AA237"/>
    </row>
    <row r="238" spans="9:27">
      <c r="I238"/>
      <c r="M238"/>
      <c r="Q238"/>
      <c r="AA238"/>
    </row>
    <row r="239" spans="9:27">
      <c r="I239"/>
      <c r="M239"/>
      <c r="Q239"/>
      <c r="AA239"/>
    </row>
    <row r="240" spans="9:27">
      <c r="I240"/>
      <c r="M240"/>
      <c r="Q240"/>
      <c r="AA240"/>
    </row>
    <row r="241" spans="9:27">
      <c r="I241"/>
      <c r="M241"/>
      <c r="Q241"/>
      <c r="AA241"/>
    </row>
    <row r="242" spans="9:27">
      <c r="I242"/>
      <c r="M242"/>
      <c r="Q242"/>
      <c r="AA242"/>
    </row>
    <row r="243" spans="9:27">
      <c r="I243"/>
      <c r="M243"/>
      <c r="Q243"/>
      <c r="AA243"/>
    </row>
    <row r="244" spans="9:27">
      <c r="I244"/>
      <c r="M244"/>
      <c r="Q244"/>
      <c r="AA244"/>
    </row>
    <row r="245" spans="9:27">
      <c r="I245"/>
      <c r="M245"/>
      <c r="Q245"/>
      <c r="AA245"/>
    </row>
    <row r="246" spans="9:27">
      <c r="I246"/>
      <c r="M246"/>
      <c r="Q246"/>
      <c r="AA246"/>
    </row>
    <row r="247" spans="9:27">
      <c r="I247"/>
      <c r="M247"/>
      <c r="Q247"/>
      <c r="AA247"/>
    </row>
    <row r="248" spans="9:27">
      <c r="I248"/>
      <c r="M248"/>
      <c r="Q248"/>
      <c r="AA248"/>
    </row>
    <row r="249" spans="9:27">
      <c r="I249"/>
      <c r="M249"/>
      <c r="Q249"/>
      <c r="AA249"/>
    </row>
    <row r="250" spans="9:27">
      <c r="I250"/>
      <c r="M250"/>
      <c r="Q250"/>
      <c r="AA250"/>
    </row>
    <row r="251" spans="9:27">
      <c r="I251"/>
      <c r="M251"/>
      <c r="Q251"/>
      <c r="AA251"/>
    </row>
    <row r="252" spans="9:27">
      <c r="I252"/>
      <c r="M252"/>
      <c r="Q252"/>
      <c r="AA252"/>
    </row>
    <row r="253" spans="9:27">
      <c r="I253"/>
      <c r="M253"/>
      <c r="Q253"/>
      <c r="AA253"/>
    </row>
    <row r="254" spans="9:27">
      <c r="I254"/>
      <c r="M254"/>
      <c r="Q254"/>
      <c r="AA254"/>
    </row>
    <row r="255" spans="9:27">
      <c r="I255"/>
      <c r="M255"/>
      <c r="Q255"/>
      <c r="AA255"/>
    </row>
    <row r="256" spans="9:27">
      <c r="I256"/>
      <c r="M256"/>
      <c r="Q256"/>
      <c r="AA256"/>
    </row>
    <row r="257" spans="9:27">
      <c r="I257"/>
      <c r="M257"/>
      <c r="Q257"/>
      <c r="AA257"/>
    </row>
    <row r="258" spans="9:27">
      <c r="I258"/>
      <c r="M258"/>
      <c r="Q258"/>
      <c r="AA258"/>
    </row>
    <row r="259" spans="9:27">
      <c r="I259"/>
      <c r="M259"/>
      <c r="Q259"/>
      <c r="AA259"/>
    </row>
    <row r="260" spans="9:27">
      <c r="I260"/>
      <c r="M260"/>
      <c r="Q260"/>
      <c r="AA260"/>
    </row>
    <row r="261" spans="9:27">
      <c r="I261"/>
      <c r="M261"/>
      <c r="Q261"/>
      <c r="AA261"/>
    </row>
    <row r="262" spans="9:27">
      <c r="I262"/>
      <c r="M262"/>
      <c r="Q262"/>
      <c r="AA262"/>
    </row>
    <row r="263" spans="9:27">
      <c r="I263"/>
      <c r="M263"/>
      <c r="Q263"/>
      <c r="AA263"/>
    </row>
    <row r="264" spans="9:27">
      <c r="I264"/>
      <c r="M264"/>
      <c r="Q264"/>
      <c r="AA264"/>
    </row>
    <row r="265" spans="9:27">
      <c r="I265"/>
      <c r="M265"/>
      <c r="Q265"/>
      <c r="AA265"/>
    </row>
    <row r="266" spans="9:27">
      <c r="I266"/>
      <c r="M266"/>
      <c r="Q266"/>
      <c r="AA266"/>
    </row>
    <row r="267" spans="9:27">
      <c r="I267"/>
      <c r="M267"/>
      <c r="Q267"/>
      <c r="AA267"/>
    </row>
    <row r="268" spans="9:27">
      <c r="I268"/>
      <c r="M268"/>
      <c r="Q268"/>
      <c r="AA268"/>
    </row>
    <row r="269" spans="9:27">
      <c r="I269"/>
      <c r="M269"/>
      <c r="Q269"/>
      <c r="AA269"/>
    </row>
    <row r="270" spans="9:27">
      <c r="I270"/>
      <c r="M270"/>
      <c r="Q270"/>
      <c r="AA270"/>
    </row>
    <row r="271" spans="9:27">
      <c r="I271"/>
      <c r="M271"/>
      <c r="Q271"/>
      <c r="AA271"/>
    </row>
    <row r="272" spans="9:27">
      <c r="I272"/>
      <c r="M272"/>
      <c r="Q272"/>
      <c r="AA272"/>
    </row>
    <row r="273" spans="9:27">
      <c r="I273"/>
      <c r="M273"/>
      <c r="Q273"/>
      <c r="AA273"/>
    </row>
    <row r="274" spans="9:27">
      <c r="I274"/>
      <c r="M274"/>
      <c r="Q274"/>
      <c r="AA274"/>
    </row>
    <row r="275" spans="9:27">
      <c r="I275"/>
      <c r="M275"/>
      <c r="Q275"/>
      <c r="AA275"/>
    </row>
    <row r="276" spans="9:27">
      <c r="I276"/>
      <c r="M276"/>
      <c r="Q276"/>
      <c r="AA276"/>
    </row>
    <row r="277" spans="9:27">
      <c r="I277"/>
      <c r="M277"/>
      <c r="Q277"/>
      <c r="AA277"/>
    </row>
    <row r="278" spans="9:27">
      <c r="I278"/>
      <c r="M278"/>
      <c r="Q278"/>
      <c r="AA278"/>
    </row>
    <row r="279" spans="9:27">
      <c r="I279"/>
      <c r="M279"/>
      <c r="Q279"/>
      <c r="AA279"/>
    </row>
    <row r="280" spans="9:27">
      <c r="I280"/>
      <c r="M280"/>
      <c r="Q280"/>
      <c r="AA280"/>
    </row>
    <row r="281" spans="9:27">
      <c r="I281"/>
      <c r="M281"/>
      <c r="Q281"/>
      <c r="AA281"/>
    </row>
    <row r="282" spans="9:27">
      <c r="I282"/>
      <c r="M282"/>
      <c r="Q282"/>
      <c r="AA282"/>
    </row>
    <row r="283" spans="9:27">
      <c r="I283"/>
      <c r="M283"/>
      <c r="Q283"/>
      <c r="AA283"/>
    </row>
    <row r="284" spans="9:27">
      <c r="I284"/>
      <c r="M284"/>
      <c r="Q284"/>
      <c r="AA284"/>
    </row>
    <row r="285" spans="9:27">
      <c r="I285"/>
      <c r="M285"/>
      <c r="Q285"/>
      <c r="AA285"/>
    </row>
    <row r="286" spans="9:27">
      <c r="I286"/>
      <c r="M286"/>
      <c r="Q286"/>
      <c r="AA286"/>
    </row>
    <row r="287" spans="9:27">
      <c r="I287"/>
      <c r="M287"/>
      <c r="Q287"/>
      <c r="AA287"/>
    </row>
    <row r="288" spans="9:27">
      <c r="I288"/>
      <c r="M288"/>
      <c r="Q288"/>
      <c r="AA288"/>
    </row>
    <row r="289" spans="9:27">
      <c r="I289"/>
      <c r="M289"/>
      <c r="Q289"/>
      <c r="AA289"/>
    </row>
    <row r="290" spans="9:27">
      <c r="I290"/>
      <c r="M290"/>
      <c r="Q290"/>
      <c r="AA290"/>
    </row>
    <row r="291" spans="9:27">
      <c r="I291"/>
      <c r="M291"/>
      <c r="Q291"/>
      <c r="AA291"/>
    </row>
    <row r="292" spans="9:27">
      <c r="I292"/>
      <c r="M292"/>
      <c r="Q292"/>
      <c r="AA292"/>
    </row>
    <row r="293" spans="9:27">
      <c r="I293"/>
      <c r="M293"/>
      <c r="Q293"/>
      <c r="AA293"/>
    </row>
    <row r="294" spans="9:27">
      <c r="I294"/>
      <c r="M294"/>
      <c r="Q294"/>
      <c r="AA294"/>
    </row>
    <row r="295" spans="9:27">
      <c r="I295"/>
      <c r="M295"/>
      <c r="Q295"/>
      <c r="AA295"/>
    </row>
    <row r="296" spans="9:27">
      <c r="I296"/>
      <c r="M296"/>
      <c r="Q296"/>
      <c r="AA296"/>
    </row>
    <row r="297" spans="9:27">
      <c r="I297"/>
      <c r="M297"/>
      <c r="Q297"/>
      <c r="AA297"/>
    </row>
    <row r="298" spans="9:27">
      <c r="I298"/>
      <c r="M298"/>
      <c r="Q298"/>
      <c r="AA298"/>
    </row>
    <row r="299" spans="9:27">
      <c r="I299"/>
      <c r="M299"/>
      <c r="Q299"/>
      <c r="AA299"/>
    </row>
    <row r="300" spans="9:27">
      <c r="I300"/>
      <c r="M300"/>
      <c r="Q300"/>
      <c r="AA300"/>
    </row>
    <row r="301" spans="9:27">
      <c r="I301"/>
      <c r="M301"/>
      <c r="Q301"/>
      <c r="AA301"/>
    </row>
    <row r="302" spans="9:27">
      <c r="I302"/>
      <c r="M302"/>
      <c r="Q302"/>
      <c r="AA302"/>
    </row>
    <row r="303" spans="9:27">
      <c r="I303"/>
      <c r="M303"/>
      <c r="Q303"/>
      <c r="AA303"/>
    </row>
    <row r="304" spans="9:27">
      <c r="I304"/>
      <c r="M304"/>
      <c r="Q304"/>
      <c r="AA304"/>
    </row>
    <row r="305" spans="9:27">
      <c r="I305"/>
      <c r="M305"/>
      <c r="Q305"/>
      <c r="AA305"/>
    </row>
    <row r="306" spans="9:27">
      <c r="I306"/>
      <c r="M306"/>
      <c r="Q306"/>
      <c r="AA306"/>
    </row>
    <row r="307" spans="9:27">
      <c r="I307"/>
      <c r="M307"/>
      <c r="Q307"/>
      <c r="AA307"/>
    </row>
    <row r="308" spans="9:27">
      <c r="I308"/>
      <c r="M308"/>
      <c r="Q308"/>
      <c r="AA308"/>
    </row>
    <row r="309" spans="9:27">
      <c r="I309"/>
      <c r="M309"/>
      <c r="Q309"/>
      <c r="AA309"/>
    </row>
    <row r="310" spans="9:27">
      <c r="I310"/>
      <c r="M310"/>
      <c r="Q310"/>
      <c r="AA310"/>
    </row>
    <row r="311" spans="9:27">
      <c r="I311"/>
      <c r="M311"/>
      <c r="Q311"/>
      <c r="AA311"/>
    </row>
    <row r="312" spans="9:27">
      <c r="I312"/>
      <c r="M312"/>
      <c r="Q312"/>
      <c r="AA312"/>
    </row>
    <row r="313" spans="9:27">
      <c r="I313"/>
      <c r="M313"/>
      <c r="Q313"/>
      <c r="AA313"/>
    </row>
    <row r="314" spans="9:27">
      <c r="I314"/>
      <c r="M314"/>
      <c r="Q314"/>
      <c r="AA314"/>
    </row>
    <row r="315" spans="9:27">
      <c r="I315"/>
      <c r="M315"/>
      <c r="Q315"/>
      <c r="AA315"/>
    </row>
    <row r="316" spans="9:27">
      <c r="I316"/>
      <c r="M316"/>
      <c r="Q316"/>
      <c r="AA316"/>
    </row>
    <row r="317" spans="9:27">
      <c r="I317"/>
      <c r="M317"/>
      <c r="Q317"/>
      <c r="AA317"/>
    </row>
    <row r="318" spans="9:27">
      <c r="I318"/>
      <c r="M318"/>
      <c r="Q318"/>
      <c r="AA318"/>
    </row>
    <row r="319" spans="9:27">
      <c r="I319"/>
      <c r="M319"/>
      <c r="Q319"/>
      <c r="AA319"/>
    </row>
    <row r="320" spans="9:27">
      <c r="I320"/>
      <c r="M320"/>
      <c r="Q320"/>
      <c r="AA320"/>
    </row>
    <row r="321" spans="9:27">
      <c r="I321"/>
      <c r="M321"/>
      <c r="Q321"/>
      <c r="AA321"/>
    </row>
    <row r="322" spans="9:27">
      <c r="I322"/>
      <c r="M322"/>
      <c r="Q322"/>
      <c r="AA322"/>
    </row>
    <row r="323" spans="9:27">
      <c r="I323"/>
      <c r="M323"/>
      <c r="Q323"/>
      <c r="AA323"/>
    </row>
    <row r="324" spans="9:27">
      <c r="I324"/>
      <c r="M324"/>
      <c r="Q324"/>
      <c r="AA324"/>
    </row>
    <row r="325" spans="9:27">
      <c r="I325"/>
      <c r="M325"/>
      <c r="Q325"/>
      <c r="AA325"/>
    </row>
    <row r="326" spans="9:27">
      <c r="I326"/>
      <c r="M326"/>
      <c r="Q326"/>
      <c r="AA326"/>
    </row>
    <row r="327" spans="9:27">
      <c r="I327"/>
      <c r="M327"/>
      <c r="Q327"/>
      <c r="AA327"/>
    </row>
    <row r="328" spans="9:27">
      <c r="I328"/>
      <c r="M328"/>
      <c r="Q328"/>
      <c r="AA328"/>
    </row>
    <row r="329" spans="9:27">
      <c r="I329"/>
      <c r="M329"/>
      <c r="Q329"/>
      <c r="AA329"/>
    </row>
    <row r="330" spans="9:27">
      <c r="I330"/>
      <c r="M330"/>
      <c r="Q330"/>
      <c r="AA330"/>
    </row>
    <row r="331" spans="9:27">
      <c r="I331"/>
      <c r="M331"/>
      <c r="Q331"/>
      <c r="AA331"/>
    </row>
    <row r="332" spans="9:27">
      <c r="I332"/>
      <c r="M332"/>
      <c r="Q332"/>
      <c r="AA332"/>
    </row>
    <row r="333" spans="9:27">
      <c r="I333"/>
      <c r="M333"/>
      <c r="Q333"/>
      <c r="AA333"/>
    </row>
    <row r="334" spans="9:27">
      <c r="I334"/>
      <c r="M334"/>
      <c r="Q334"/>
      <c r="AA334"/>
    </row>
    <row r="335" spans="9:27">
      <c r="I335"/>
      <c r="M335"/>
      <c r="Q335"/>
      <c r="AA335"/>
    </row>
    <row r="336" spans="9:27">
      <c r="I336"/>
      <c r="M336"/>
      <c r="Q336"/>
      <c r="AA336"/>
    </row>
    <row r="337" spans="9:27">
      <c r="I337"/>
      <c r="M337"/>
      <c r="Q337"/>
      <c r="AA337"/>
    </row>
    <row r="338" spans="9:27">
      <c r="I338"/>
      <c r="M338"/>
      <c r="Q338"/>
      <c r="AA338"/>
    </row>
    <row r="339" spans="9:27">
      <c r="I339"/>
      <c r="M339"/>
      <c r="Q339"/>
      <c r="AA339"/>
    </row>
    <row r="340" spans="9:27">
      <c r="I340"/>
      <c r="M340"/>
      <c r="Q340"/>
      <c r="AA340"/>
    </row>
    <row r="341" spans="9:27">
      <c r="I341"/>
      <c r="M341"/>
      <c r="Q341"/>
      <c r="AA341"/>
    </row>
    <row r="342" spans="9:27">
      <c r="I342"/>
      <c r="M342"/>
      <c r="Q342"/>
      <c r="AA342"/>
    </row>
    <row r="343" spans="9:27">
      <c r="I343"/>
      <c r="M343"/>
      <c r="Q343"/>
      <c r="AA343"/>
    </row>
    <row r="344" spans="9:27">
      <c r="I344"/>
      <c r="M344"/>
      <c r="Q344"/>
      <c r="AA344"/>
    </row>
    <row r="345" spans="9:27">
      <c r="I345"/>
      <c r="M345"/>
      <c r="Q345"/>
      <c r="AA345"/>
    </row>
    <row r="346" spans="9:27">
      <c r="I346"/>
      <c r="M346"/>
      <c r="Q346"/>
      <c r="AA346"/>
    </row>
    <row r="347" spans="9:27">
      <c r="I347"/>
      <c r="M347"/>
      <c r="Q347"/>
      <c r="AA347"/>
    </row>
    <row r="348" spans="9:27">
      <c r="I348"/>
      <c r="M348"/>
      <c r="Q348"/>
      <c r="AA348"/>
    </row>
    <row r="349" spans="9:27">
      <c r="I349"/>
      <c r="M349"/>
      <c r="Q349"/>
      <c r="AA349"/>
    </row>
    <row r="350" spans="9:27">
      <c r="I350"/>
      <c r="M350"/>
      <c r="Q350"/>
      <c r="AA350"/>
    </row>
    <row r="351" spans="9:27">
      <c r="I351"/>
      <c r="M351"/>
      <c r="Q351"/>
      <c r="AA351"/>
    </row>
    <row r="352" spans="9:27">
      <c r="I352"/>
      <c r="M352"/>
      <c r="Q352"/>
      <c r="AA352"/>
    </row>
    <row r="353" spans="9:27">
      <c r="I353"/>
      <c r="M353"/>
      <c r="Q353"/>
      <c r="AA353"/>
    </row>
    <row r="354" spans="9:27">
      <c r="I354"/>
      <c r="M354"/>
      <c r="Q354"/>
      <c r="AA354"/>
    </row>
    <row r="355" spans="9:27">
      <c r="I355"/>
      <c r="M355"/>
      <c r="Q355"/>
      <c r="AA355"/>
    </row>
    <row r="356" spans="9:27">
      <c r="I356"/>
      <c r="M356"/>
      <c r="Q356"/>
      <c r="AA356"/>
    </row>
    <row r="357" spans="9:27">
      <c r="I357"/>
      <c r="M357"/>
      <c r="Q357"/>
      <c r="AA357"/>
    </row>
    <row r="358" spans="9:27">
      <c r="I358"/>
      <c r="M358"/>
      <c r="Q358"/>
      <c r="AA358"/>
    </row>
    <row r="359" spans="9:27">
      <c r="I359"/>
      <c r="M359"/>
      <c r="Q359"/>
      <c r="AA359"/>
    </row>
    <row r="360" spans="9:27">
      <c r="I360"/>
      <c r="M360"/>
      <c r="Q360"/>
      <c r="AA360"/>
    </row>
    <row r="361" spans="9:27">
      <c r="I361"/>
      <c r="M361"/>
      <c r="Q361"/>
      <c r="AA361"/>
    </row>
    <row r="362" spans="9:27">
      <c r="I362"/>
      <c r="M362"/>
      <c r="Q362"/>
      <c r="AA362"/>
    </row>
    <row r="363" spans="9:27">
      <c r="I363"/>
      <c r="M363"/>
      <c r="Q363"/>
      <c r="AA363"/>
    </row>
    <row r="364" spans="9:27">
      <c r="I364"/>
      <c r="M364"/>
      <c r="Q364"/>
      <c r="AA364"/>
    </row>
    <row r="365" spans="9:27">
      <c r="I365"/>
      <c r="M365"/>
      <c r="AA365"/>
    </row>
    <row r="366" spans="9:27">
      <c r="I366"/>
      <c r="M366"/>
      <c r="AA366"/>
    </row>
    <row r="367" spans="9:27">
      <c r="I367"/>
      <c r="M367"/>
      <c r="AA367"/>
    </row>
    <row r="368" spans="9:27">
      <c r="I368"/>
      <c r="M368"/>
      <c r="AA368"/>
    </row>
    <row r="369" spans="9:27">
      <c r="I369"/>
      <c r="M369"/>
      <c r="AA369"/>
    </row>
    <row r="370" spans="9:27">
      <c r="I370"/>
      <c r="M370"/>
      <c r="AA370"/>
    </row>
    <row r="371" spans="9:27">
      <c r="I371"/>
      <c r="M371"/>
      <c r="AA371"/>
    </row>
    <row r="372" spans="9:27">
      <c r="I372"/>
      <c r="M372"/>
      <c r="AA372"/>
    </row>
    <row r="373" spans="9:27">
      <c r="I373"/>
      <c r="M373"/>
      <c r="AA373"/>
    </row>
    <row r="374" spans="9:27">
      <c r="I374"/>
      <c r="M374"/>
      <c r="AA374"/>
    </row>
    <row r="375" spans="9:27">
      <c r="I375"/>
      <c r="M375"/>
      <c r="AA375"/>
    </row>
    <row r="376" spans="9:27">
      <c r="I376"/>
      <c r="M376"/>
      <c r="AA376"/>
    </row>
    <row r="377" spans="9:27">
      <c r="I377"/>
      <c r="M377"/>
      <c r="AA377"/>
    </row>
    <row r="378" spans="9:27">
      <c r="I378"/>
      <c r="M378"/>
      <c r="AA378"/>
    </row>
    <row r="379" spans="9:27">
      <c r="I379"/>
      <c r="M379"/>
      <c r="AA379"/>
    </row>
    <row r="380" spans="9:27">
      <c r="I380"/>
      <c r="M380"/>
      <c r="AA380"/>
    </row>
    <row r="381" spans="9:27">
      <c r="I381"/>
      <c r="M381"/>
      <c r="AA381"/>
    </row>
    <row r="382" spans="9:27">
      <c r="I382"/>
      <c r="M382"/>
      <c r="AA382"/>
    </row>
    <row r="383" spans="9:27">
      <c r="I383"/>
      <c r="M383"/>
      <c r="AA383"/>
    </row>
    <row r="384" spans="9:27">
      <c r="I384"/>
      <c r="M384"/>
      <c r="AA384"/>
    </row>
    <row r="385" spans="9:27">
      <c r="I385"/>
      <c r="M385"/>
      <c r="AA385"/>
    </row>
    <row r="386" spans="9:27">
      <c r="I386"/>
      <c r="M386"/>
      <c r="AA386"/>
    </row>
    <row r="387" spans="9:27">
      <c r="I387"/>
      <c r="M387"/>
      <c r="AA387"/>
    </row>
    <row r="388" spans="9:27">
      <c r="I388"/>
      <c r="M388"/>
      <c r="AA388"/>
    </row>
    <row r="389" spans="9:27">
      <c r="I389"/>
      <c r="M389"/>
      <c r="AA389"/>
    </row>
    <row r="390" spans="9:27">
      <c r="I390"/>
      <c r="M390"/>
      <c r="AA390"/>
    </row>
    <row r="391" spans="9:27">
      <c r="I391"/>
      <c r="M391"/>
      <c r="AA391"/>
    </row>
    <row r="392" spans="9:27">
      <c r="I392"/>
      <c r="M392"/>
      <c r="AA392"/>
    </row>
    <row r="393" spans="9:27">
      <c r="I393"/>
      <c r="M393"/>
      <c r="AA393"/>
    </row>
    <row r="394" spans="9:27">
      <c r="I394"/>
      <c r="M394"/>
      <c r="AA394"/>
    </row>
    <row r="395" spans="9:27">
      <c r="I395"/>
      <c r="M395"/>
      <c r="AA395"/>
    </row>
    <row r="396" spans="9:27">
      <c r="I396"/>
      <c r="M396"/>
      <c r="AA396"/>
    </row>
    <row r="397" spans="9:27">
      <c r="I397"/>
      <c r="M397"/>
      <c r="AA397"/>
    </row>
    <row r="398" spans="9:27">
      <c r="I398"/>
      <c r="M398"/>
      <c r="AA398"/>
    </row>
    <row r="399" spans="9:27">
      <c r="I399"/>
      <c r="M399"/>
      <c r="AA399"/>
    </row>
    <row r="400" spans="9:27">
      <c r="I400"/>
      <c r="M400"/>
      <c r="AA400"/>
    </row>
    <row r="401" spans="9:27">
      <c r="I401"/>
      <c r="M401"/>
      <c r="AA401"/>
    </row>
    <row r="402" spans="9:27">
      <c r="I402"/>
      <c r="M402"/>
      <c r="AA402"/>
    </row>
    <row r="403" spans="9:27">
      <c r="I403"/>
      <c r="M403"/>
      <c r="AA403"/>
    </row>
    <row r="404" spans="9:27">
      <c r="I404"/>
      <c r="M404"/>
      <c r="AA404"/>
    </row>
    <row r="405" spans="9:27">
      <c r="I405"/>
      <c r="M405"/>
      <c r="AA405"/>
    </row>
    <row r="406" spans="9:27">
      <c r="I406"/>
      <c r="M406"/>
      <c r="AA406"/>
    </row>
    <row r="407" spans="9:27">
      <c r="I407"/>
      <c r="M407"/>
      <c r="AA407"/>
    </row>
    <row r="408" spans="9:27">
      <c r="I408"/>
      <c r="M408"/>
      <c r="AA408"/>
    </row>
    <row r="409" spans="9:27">
      <c r="I409"/>
      <c r="M409"/>
      <c r="AA409"/>
    </row>
    <row r="410" spans="9:27">
      <c r="I410"/>
      <c r="M410"/>
      <c r="AA410"/>
    </row>
    <row r="411" spans="9:27">
      <c r="I411"/>
      <c r="M411"/>
      <c r="AA411"/>
    </row>
    <row r="412" spans="9:27">
      <c r="I412"/>
      <c r="M412"/>
      <c r="AA412"/>
    </row>
    <row r="413" spans="9:27">
      <c r="I413"/>
      <c r="M413"/>
      <c r="AA413"/>
    </row>
    <row r="414" spans="9:27">
      <c r="I414"/>
      <c r="M414"/>
      <c r="AA414"/>
    </row>
    <row r="415" spans="9:27">
      <c r="I415"/>
      <c r="M415"/>
      <c r="AA415"/>
    </row>
    <row r="416" spans="9:27">
      <c r="I416"/>
      <c r="M416"/>
      <c r="AA416"/>
    </row>
    <row r="417" spans="9:27">
      <c r="I417"/>
      <c r="M417"/>
      <c r="AA417"/>
    </row>
    <row r="418" spans="9:27">
      <c r="I418"/>
      <c r="M418"/>
      <c r="AA418"/>
    </row>
    <row r="419" spans="9:27">
      <c r="I419"/>
      <c r="M419"/>
      <c r="AA419"/>
    </row>
    <row r="420" spans="9:27">
      <c r="I420"/>
      <c r="M420"/>
      <c r="AA420"/>
    </row>
    <row r="421" spans="9:27">
      <c r="I421"/>
      <c r="M421"/>
      <c r="AA421"/>
    </row>
    <row r="422" spans="9:27">
      <c r="I422"/>
      <c r="M422"/>
      <c r="AA422"/>
    </row>
    <row r="423" spans="9:27">
      <c r="I423"/>
      <c r="M423"/>
      <c r="AA423"/>
    </row>
    <row r="424" spans="9:27">
      <c r="I424"/>
      <c r="M424"/>
      <c r="AA424"/>
    </row>
    <row r="425" spans="9:27">
      <c r="I425"/>
      <c r="M425"/>
      <c r="AA425"/>
    </row>
    <row r="426" spans="9:27">
      <c r="I426"/>
      <c r="M426"/>
      <c r="AA426"/>
    </row>
    <row r="427" spans="9:27">
      <c r="I427"/>
      <c r="M427"/>
      <c r="AA427"/>
    </row>
    <row r="428" spans="9:27">
      <c r="I428"/>
      <c r="M428"/>
      <c r="AA428"/>
    </row>
    <row r="429" spans="9:27">
      <c r="I429"/>
      <c r="M429"/>
      <c r="AA429"/>
    </row>
    <row r="430" spans="9:27">
      <c r="I430"/>
      <c r="M430"/>
      <c r="AA430"/>
    </row>
    <row r="431" spans="9:27">
      <c r="I431"/>
      <c r="M431"/>
      <c r="AA431"/>
    </row>
    <row r="432" spans="9:27">
      <c r="I432"/>
      <c r="M432"/>
      <c r="AA432"/>
    </row>
    <row r="433" spans="9:27">
      <c r="I433"/>
      <c r="M433"/>
      <c r="AA433"/>
    </row>
    <row r="434" spans="9:27">
      <c r="I434"/>
      <c r="M434"/>
      <c r="AA434"/>
    </row>
    <row r="435" spans="9:27">
      <c r="I435"/>
      <c r="M435"/>
      <c r="AA435"/>
    </row>
    <row r="436" spans="9:27">
      <c r="I436"/>
      <c r="M436"/>
      <c r="AA436"/>
    </row>
    <row r="437" spans="9:27">
      <c r="I437"/>
      <c r="M437"/>
    </row>
    <row r="438" spans="9:27">
      <c r="I438"/>
      <c r="M438"/>
    </row>
    <row r="439" spans="9:27">
      <c r="I439"/>
      <c r="M439"/>
    </row>
    <row r="440" spans="9:27">
      <c r="I440"/>
      <c r="M440"/>
    </row>
    <row r="441" spans="9:27">
      <c r="I441"/>
      <c r="M441"/>
    </row>
    <row r="442" spans="9:27">
      <c r="I442"/>
      <c r="M442"/>
    </row>
    <row r="443" spans="9:27">
      <c r="I443"/>
      <c r="M443"/>
    </row>
    <row r="444" spans="9:27">
      <c r="I444"/>
      <c r="M444"/>
    </row>
    <row r="445" spans="9:27">
      <c r="I445"/>
      <c r="M445"/>
    </row>
    <row r="446" spans="9:27">
      <c r="I446"/>
      <c r="M446"/>
    </row>
    <row r="447" spans="9:27">
      <c r="I447"/>
      <c r="M447"/>
    </row>
    <row r="448" spans="9:27">
      <c r="I448"/>
      <c r="M448"/>
    </row>
    <row r="449" spans="9:13">
      <c r="I449"/>
      <c r="M449"/>
    </row>
    <row r="450" spans="9:13">
      <c r="I450"/>
      <c r="M450"/>
    </row>
    <row r="451" spans="9:13">
      <c r="I451"/>
      <c r="M451"/>
    </row>
    <row r="452" spans="9:13">
      <c r="I452"/>
      <c r="M452"/>
    </row>
    <row r="453" spans="9:13">
      <c r="I453"/>
      <c r="M453"/>
    </row>
    <row r="454" spans="9:13">
      <c r="I454"/>
      <c r="M454"/>
    </row>
    <row r="455" spans="9:13">
      <c r="I455"/>
      <c r="M455"/>
    </row>
    <row r="456" spans="9:13">
      <c r="I456"/>
      <c r="M456"/>
    </row>
    <row r="457" spans="9:13">
      <c r="I457"/>
      <c r="M457"/>
    </row>
    <row r="458" spans="9:13">
      <c r="I458"/>
      <c r="M458"/>
    </row>
    <row r="459" spans="9:13">
      <c r="I459"/>
      <c r="M459"/>
    </row>
    <row r="460" spans="9:13">
      <c r="I460"/>
      <c r="M460"/>
    </row>
    <row r="461" spans="9:13">
      <c r="I461"/>
      <c r="M461"/>
    </row>
    <row r="462" spans="9:13">
      <c r="I462"/>
      <c r="M462"/>
    </row>
    <row r="463" spans="9:13">
      <c r="I463"/>
      <c r="M463"/>
    </row>
    <row r="464" spans="9:13">
      <c r="I464"/>
      <c r="M464"/>
    </row>
    <row r="465" spans="9:13">
      <c r="I465"/>
      <c r="M465"/>
    </row>
    <row r="466" spans="9:13">
      <c r="I466"/>
      <c r="M466"/>
    </row>
    <row r="467" spans="9:13">
      <c r="I467"/>
      <c r="M467"/>
    </row>
    <row r="468" spans="9:13">
      <c r="I468"/>
      <c r="M468"/>
    </row>
    <row r="469" spans="9:13">
      <c r="I469"/>
      <c r="M469"/>
    </row>
    <row r="470" spans="9:13">
      <c r="I470"/>
      <c r="M470"/>
    </row>
    <row r="471" spans="9:13">
      <c r="I471"/>
      <c r="M471"/>
    </row>
    <row r="472" spans="9:13">
      <c r="I472"/>
      <c r="M472"/>
    </row>
    <row r="473" spans="9:13">
      <c r="I473"/>
      <c r="M473"/>
    </row>
    <row r="474" spans="9:13">
      <c r="I474"/>
      <c r="M474"/>
    </row>
    <row r="475" spans="9:13">
      <c r="I475"/>
      <c r="M475"/>
    </row>
    <row r="476" spans="9:13">
      <c r="I476"/>
      <c r="M476"/>
    </row>
    <row r="477" spans="9:13">
      <c r="I477"/>
      <c r="M477"/>
    </row>
    <row r="478" spans="9:13">
      <c r="I478"/>
      <c r="M478"/>
    </row>
    <row r="479" spans="9:13">
      <c r="I479"/>
      <c r="M479"/>
    </row>
    <row r="480" spans="9:13">
      <c r="I480"/>
      <c r="M480"/>
    </row>
    <row r="481" spans="9:13">
      <c r="I481"/>
      <c r="M481"/>
    </row>
    <row r="482" spans="9:13">
      <c r="I482"/>
      <c r="M482"/>
    </row>
    <row r="483" spans="9:13">
      <c r="I483"/>
      <c r="M483"/>
    </row>
    <row r="484" spans="9:13">
      <c r="I484"/>
      <c r="M484"/>
    </row>
    <row r="485" spans="9:13">
      <c r="I485"/>
      <c r="M485"/>
    </row>
    <row r="486" spans="9:13">
      <c r="I486"/>
      <c r="M486"/>
    </row>
    <row r="487" spans="9:13">
      <c r="I487"/>
      <c r="M487"/>
    </row>
    <row r="488" spans="9:13">
      <c r="I488"/>
      <c r="M488"/>
    </row>
    <row r="489" spans="9:13">
      <c r="I489"/>
      <c r="M489"/>
    </row>
    <row r="490" spans="9:13">
      <c r="I490"/>
      <c r="M490"/>
    </row>
    <row r="491" spans="9:13">
      <c r="I491"/>
      <c r="M491"/>
    </row>
    <row r="492" spans="9:13">
      <c r="I492"/>
      <c r="M492"/>
    </row>
    <row r="493" spans="9:13">
      <c r="I493"/>
      <c r="M493"/>
    </row>
    <row r="494" spans="9:13">
      <c r="I494"/>
      <c r="M494"/>
    </row>
    <row r="495" spans="9:13">
      <c r="I495"/>
      <c r="M495"/>
    </row>
    <row r="496" spans="9:13">
      <c r="I496"/>
      <c r="M496"/>
    </row>
    <row r="497" spans="9:13">
      <c r="I497"/>
      <c r="M497"/>
    </row>
    <row r="498" spans="9:13">
      <c r="I498"/>
      <c r="M498"/>
    </row>
    <row r="499" spans="9:13">
      <c r="I499"/>
      <c r="M499"/>
    </row>
    <row r="500" spans="9:13">
      <c r="I500"/>
      <c r="M500"/>
    </row>
    <row r="501" spans="9:13">
      <c r="I501"/>
      <c r="M501"/>
    </row>
    <row r="502" spans="9:13">
      <c r="I502"/>
      <c r="M502"/>
    </row>
    <row r="503" spans="9:13">
      <c r="I503"/>
      <c r="M503"/>
    </row>
    <row r="504" spans="9:13">
      <c r="I504"/>
      <c r="M504"/>
    </row>
    <row r="505" spans="9:13">
      <c r="I505"/>
      <c r="M505"/>
    </row>
    <row r="506" spans="9:13">
      <c r="I506"/>
      <c r="M506"/>
    </row>
    <row r="507" spans="9:13">
      <c r="I507"/>
      <c r="M507"/>
    </row>
    <row r="508" spans="9:13">
      <c r="I508"/>
      <c r="M508"/>
    </row>
    <row r="509" spans="9:13">
      <c r="I509"/>
      <c r="M509"/>
    </row>
    <row r="510" spans="9:13">
      <c r="I510"/>
      <c r="M510"/>
    </row>
    <row r="511" spans="9:13">
      <c r="I511"/>
      <c r="M511"/>
    </row>
    <row r="512" spans="9:13">
      <c r="I512"/>
      <c r="M512"/>
    </row>
    <row r="513" spans="9:13">
      <c r="I513"/>
      <c r="M513"/>
    </row>
    <row r="514" spans="9:13">
      <c r="I514"/>
      <c r="M514"/>
    </row>
    <row r="515" spans="9:13">
      <c r="I515"/>
      <c r="M515"/>
    </row>
    <row r="516" spans="9:13">
      <c r="I516"/>
      <c r="M516"/>
    </row>
    <row r="517" spans="9:13">
      <c r="I517"/>
      <c r="M517"/>
    </row>
    <row r="518" spans="9:13">
      <c r="I518"/>
      <c r="M518"/>
    </row>
    <row r="519" spans="9:13">
      <c r="I519"/>
      <c r="M519"/>
    </row>
    <row r="520" spans="9:13">
      <c r="I520"/>
      <c r="M520"/>
    </row>
    <row r="521" spans="9:13">
      <c r="I521"/>
      <c r="M521"/>
    </row>
    <row r="522" spans="9:13">
      <c r="I522"/>
      <c r="M522"/>
    </row>
    <row r="523" spans="9:13">
      <c r="I523"/>
      <c r="M523"/>
    </row>
    <row r="524" spans="9:13">
      <c r="I524"/>
      <c r="M524"/>
    </row>
    <row r="525" spans="9:13">
      <c r="I525"/>
      <c r="M525"/>
    </row>
    <row r="526" spans="9:13">
      <c r="I526"/>
      <c r="M526"/>
    </row>
    <row r="527" spans="9:13">
      <c r="I527"/>
      <c r="M527"/>
    </row>
    <row r="528" spans="9:13">
      <c r="I528"/>
      <c r="M528"/>
    </row>
    <row r="529" spans="9:13">
      <c r="I529"/>
      <c r="M529"/>
    </row>
    <row r="530" spans="9:13">
      <c r="I530"/>
      <c r="M530"/>
    </row>
    <row r="531" spans="9:13">
      <c r="I531"/>
      <c r="M531"/>
    </row>
    <row r="532" spans="9:13">
      <c r="I532"/>
      <c r="M532"/>
    </row>
    <row r="533" spans="9:13">
      <c r="I533"/>
      <c r="M533"/>
    </row>
    <row r="534" spans="9:13">
      <c r="I534"/>
      <c r="M534"/>
    </row>
    <row r="535" spans="9:13">
      <c r="I535"/>
      <c r="M535"/>
    </row>
    <row r="536" spans="9:13">
      <c r="I536"/>
      <c r="M536"/>
    </row>
    <row r="537" spans="9:13">
      <c r="I537"/>
      <c r="M537"/>
    </row>
    <row r="538" spans="9:13">
      <c r="I538"/>
      <c r="M538"/>
    </row>
    <row r="539" spans="9:13">
      <c r="I539"/>
      <c r="M539"/>
    </row>
    <row r="540" spans="9:13">
      <c r="I540"/>
      <c r="M540"/>
    </row>
    <row r="541" spans="9:13">
      <c r="I541"/>
      <c r="M541"/>
    </row>
    <row r="542" spans="9:13">
      <c r="I542"/>
      <c r="M542"/>
    </row>
    <row r="543" spans="9:13">
      <c r="I543"/>
      <c r="M543"/>
    </row>
    <row r="544" spans="9:13">
      <c r="I544"/>
      <c r="M544"/>
    </row>
    <row r="545" spans="9:13">
      <c r="I545"/>
      <c r="M545"/>
    </row>
    <row r="546" spans="9:13">
      <c r="I546"/>
      <c r="M546"/>
    </row>
    <row r="547" spans="9:13">
      <c r="I547"/>
      <c r="M547"/>
    </row>
    <row r="548" spans="9:13">
      <c r="I548"/>
      <c r="M548"/>
    </row>
    <row r="549" spans="9:13">
      <c r="I549"/>
      <c r="M549"/>
    </row>
    <row r="550" spans="9:13">
      <c r="I550"/>
      <c r="M550"/>
    </row>
    <row r="551" spans="9:13">
      <c r="I551"/>
      <c r="M551"/>
    </row>
    <row r="552" spans="9:13">
      <c r="I552"/>
      <c r="M552"/>
    </row>
    <row r="553" spans="9:13">
      <c r="I553"/>
      <c r="M553"/>
    </row>
    <row r="554" spans="9:13">
      <c r="I554"/>
      <c r="M554"/>
    </row>
    <row r="555" spans="9:13">
      <c r="I555"/>
      <c r="M555"/>
    </row>
    <row r="556" spans="9:13">
      <c r="I556"/>
      <c r="M556"/>
    </row>
    <row r="557" spans="9:13">
      <c r="I557"/>
      <c r="M557"/>
    </row>
    <row r="558" spans="9:13">
      <c r="I558"/>
      <c r="M558"/>
    </row>
    <row r="559" spans="9:13">
      <c r="I559"/>
      <c r="M559"/>
    </row>
    <row r="560" spans="9:13">
      <c r="I560"/>
      <c r="M560"/>
    </row>
    <row r="561" spans="9:13">
      <c r="I561"/>
      <c r="M561"/>
    </row>
    <row r="562" spans="9:13">
      <c r="I562"/>
      <c r="M562"/>
    </row>
    <row r="563" spans="9:13">
      <c r="I563"/>
      <c r="M563"/>
    </row>
    <row r="564" spans="9:13">
      <c r="I564"/>
      <c r="M564"/>
    </row>
    <row r="565" spans="9:13">
      <c r="I565"/>
      <c r="M565"/>
    </row>
    <row r="566" spans="9:13">
      <c r="I566"/>
      <c r="M566"/>
    </row>
    <row r="567" spans="9:13">
      <c r="I567"/>
      <c r="M567"/>
    </row>
    <row r="568" spans="9:13">
      <c r="I568"/>
      <c r="M568"/>
    </row>
    <row r="569" spans="9:13">
      <c r="I569"/>
      <c r="M569"/>
    </row>
    <row r="570" spans="9:13">
      <c r="I570"/>
      <c r="M570"/>
    </row>
    <row r="571" spans="9:13">
      <c r="I571"/>
      <c r="M571"/>
    </row>
    <row r="572" spans="9:13">
      <c r="I572"/>
      <c r="M572"/>
    </row>
    <row r="573" spans="9:13">
      <c r="I573"/>
      <c r="M573"/>
    </row>
    <row r="574" spans="9:13">
      <c r="I574"/>
      <c r="M574"/>
    </row>
    <row r="575" spans="9:13">
      <c r="I575"/>
      <c r="M575"/>
    </row>
    <row r="576" spans="9:13">
      <c r="I576"/>
      <c r="M576"/>
    </row>
    <row r="577" spans="9:13">
      <c r="I577"/>
      <c r="M577"/>
    </row>
    <row r="578" spans="9:13">
      <c r="I578"/>
      <c r="M578"/>
    </row>
    <row r="579" spans="9:13">
      <c r="I579"/>
      <c r="M579"/>
    </row>
    <row r="580" spans="9:13">
      <c r="I580"/>
      <c r="M580"/>
    </row>
    <row r="581" spans="9:13">
      <c r="I581"/>
      <c r="M581"/>
    </row>
    <row r="582" spans="9:13">
      <c r="I582"/>
      <c r="M582"/>
    </row>
    <row r="583" spans="9:13">
      <c r="I583"/>
      <c r="M583"/>
    </row>
    <row r="584" spans="9:13">
      <c r="I584"/>
      <c r="M584"/>
    </row>
    <row r="585" spans="9:13">
      <c r="I585"/>
      <c r="M585"/>
    </row>
    <row r="586" spans="9:13">
      <c r="I586"/>
      <c r="M586"/>
    </row>
    <row r="587" spans="9:13">
      <c r="I587"/>
      <c r="M587"/>
    </row>
    <row r="588" spans="9:13">
      <c r="I588"/>
      <c r="M588"/>
    </row>
    <row r="589" spans="9:13">
      <c r="I589"/>
      <c r="M589"/>
    </row>
    <row r="590" spans="9:13">
      <c r="I590"/>
      <c r="M590"/>
    </row>
    <row r="591" spans="9:13">
      <c r="I591"/>
      <c r="M591"/>
    </row>
    <row r="592" spans="9:13">
      <c r="I592"/>
      <c r="M592"/>
    </row>
    <row r="593" spans="9:13">
      <c r="I593"/>
      <c r="M593"/>
    </row>
    <row r="594" spans="9:13">
      <c r="I594"/>
      <c r="M594"/>
    </row>
    <row r="595" spans="9:13">
      <c r="I595"/>
      <c r="M595"/>
    </row>
    <row r="596" spans="9:13">
      <c r="I596"/>
      <c r="M596"/>
    </row>
    <row r="597" spans="9:13">
      <c r="I597"/>
      <c r="M597"/>
    </row>
    <row r="598" spans="9:13">
      <c r="I598"/>
      <c r="M598"/>
    </row>
    <row r="599" spans="9:13">
      <c r="I599"/>
      <c r="M599"/>
    </row>
    <row r="600" spans="9:13">
      <c r="I600"/>
      <c r="M600"/>
    </row>
    <row r="601" spans="9:13">
      <c r="I601"/>
      <c r="M601"/>
    </row>
    <row r="602" spans="9:13">
      <c r="I602"/>
      <c r="M602"/>
    </row>
    <row r="603" spans="9:13">
      <c r="I603"/>
      <c r="M603"/>
    </row>
    <row r="604" spans="9:13">
      <c r="I604"/>
      <c r="M604"/>
    </row>
    <row r="605" spans="9:13">
      <c r="I605"/>
      <c r="M605"/>
    </row>
    <row r="606" spans="9:13">
      <c r="I606"/>
      <c r="M606"/>
    </row>
    <row r="607" spans="9:13">
      <c r="I607"/>
      <c r="M607"/>
    </row>
    <row r="608" spans="9:13">
      <c r="I608"/>
      <c r="M608"/>
    </row>
    <row r="609" spans="9:13">
      <c r="I609"/>
      <c r="M609"/>
    </row>
    <row r="610" spans="9:13">
      <c r="I610"/>
      <c r="M610"/>
    </row>
    <row r="611" spans="9:13">
      <c r="I611"/>
      <c r="M611"/>
    </row>
    <row r="612" spans="9:13">
      <c r="I612"/>
      <c r="M612"/>
    </row>
    <row r="613" spans="9:13">
      <c r="I613"/>
      <c r="M613"/>
    </row>
    <row r="614" spans="9:13">
      <c r="I614"/>
      <c r="M614"/>
    </row>
    <row r="615" spans="9:13">
      <c r="I615"/>
      <c r="M615"/>
    </row>
    <row r="616" spans="9:13">
      <c r="I616"/>
      <c r="M616"/>
    </row>
    <row r="617" spans="9:13">
      <c r="I617"/>
      <c r="M617"/>
    </row>
    <row r="618" spans="9:13">
      <c r="I618"/>
      <c r="M618"/>
    </row>
    <row r="619" spans="9:13">
      <c r="I619"/>
      <c r="M619"/>
    </row>
    <row r="620" spans="9:13">
      <c r="I620"/>
      <c r="M620"/>
    </row>
    <row r="621" spans="9:13">
      <c r="I621"/>
      <c r="M621"/>
    </row>
    <row r="622" spans="9:13">
      <c r="I622"/>
      <c r="M622"/>
    </row>
    <row r="623" spans="9:13">
      <c r="I623"/>
      <c r="M623"/>
    </row>
    <row r="624" spans="9:13">
      <c r="I624"/>
      <c r="M624"/>
    </row>
    <row r="625" spans="9:13">
      <c r="I625"/>
      <c r="M625"/>
    </row>
    <row r="626" spans="9:13">
      <c r="I626"/>
      <c r="M626"/>
    </row>
    <row r="627" spans="9:13">
      <c r="I627"/>
      <c r="M627"/>
    </row>
    <row r="628" spans="9:13">
      <c r="I628"/>
      <c r="M628"/>
    </row>
    <row r="629" spans="9:13">
      <c r="I629"/>
      <c r="M629"/>
    </row>
    <row r="630" spans="9:13">
      <c r="I630"/>
      <c r="M630"/>
    </row>
    <row r="631" spans="9:13">
      <c r="I631"/>
      <c r="M631"/>
    </row>
    <row r="632" spans="9:13">
      <c r="I632"/>
      <c r="M632"/>
    </row>
    <row r="633" spans="9:13">
      <c r="I633"/>
      <c r="M633"/>
    </row>
    <row r="634" spans="9:13">
      <c r="I634"/>
      <c r="M634"/>
    </row>
    <row r="635" spans="9:13">
      <c r="I635"/>
      <c r="M635"/>
    </row>
    <row r="636" spans="9:13">
      <c r="I636"/>
      <c r="M636"/>
    </row>
    <row r="637" spans="9:13">
      <c r="I637"/>
      <c r="M637"/>
    </row>
    <row r="638" spans="9:13">
      <c r="I638"/>
      <c r="M638"/>
    </row>
    <row r="639" spans="9:13">
      <c r="I639"/>
      <c r="M639"/>
    </row>
    <row r="640" spans="9:13">
      <c r="I640"/>
      <c r="M640"/>
    </row>
    <row r="641" spans="9:13">
      <c r="I641"/>
      <c r="M641"/>
    </row>
    <row r="642" spans="9:13">
      <c r="I642"/>
      <c r="M642"/>
    </row>
    <row r="643" spans="9:13">
      <c r="I643"/>
      <c r="M643"/>
    </row>
    <row r="644" spans="9:13">
      <c r="I644"/>
      <c r="M644"/>
    </row>
    <row r="645" spans="9:13">
      <c r="I645"/>
      <c r="M645"/>
    </row>
    <row r="646" spans="9:13">
      <c r="I646"/>
      <c r="M646"/>
    </row>
    <row r="647" spans="9:13">
      <c r="I647"/>
      <c r="M647"/>
    </row>
    <row r="648" spans="9:13">
      <c r="I648"/>
      <c r="M648"/>
    </row>
    <row r="649" spans="9:13">
      <c r="I649"/>
      <c r="M649"/>
    </row>
    <row r="650" spans="9:13">
      <c r="I650"/>
      <c r="M650"/>
    </row>
    <row r="651" spans="9:13">
      <c r="I651"/>
      <c r="M651"/>
    </row>
    <row r="652" spans="9:13">
      <c r="I652"/>
      <c r="M652"/>
    </row>
    <row r="653" spans="9:13">
      <c r="I653"/>
      <c r="M653"/>
    </row>
    <row r="654" spans="9:13">
      <c r="I654"/>
      <c r="M654"/>
    </row>
    <row r="655" spans="9:13">
      <c r="I655"/>
      <c r="M655"/>
    </row>
    <row r="656" spans="9:13">
      <c r="I656"/>
      <c r="M656"/>
    </row>
    <row r="657" spans="9:13">
      <c r="I657"/>
      <c r="M657"/>
    </row>
    <row r="658" spans="9:13">
      <c r="I658"/>
      <c r="M658"/>
    </row>
    <row r="659" spans="9:13">
      <c r="I659"/>
      <c r="M659"/>
    </row>
    <row r="660" spans="9:13">
      <c r="I660"/>
      <c r="M660"/>
    </row>
    <row r="661" spans="9:13">
      <c r="I661"/>
      <c r="M661"/>
    </row>
    <row r="662" spans="9:13">
      <c r="I662"/>
      <c r="M662"/>
    </row>
    <row r="663" spans="9:13">
      <c r="I663"/>
      <c r="M663"/>
    </row>
    <row r="664" spans="9:13">
      <c r="I664"/>
      <c r="M664"/>
    </row>
    <row r="665" spans="9:13">
      <c r="I665"/>
      <c r="M665"/>
    </row>
    <row r="666" spans="9:13">
      <c r="I666"/>
      <c r="M666"/>
    </row>
    <row r="667" spans="9:13">
      <c r="I667"/>
      <c r="M667"/>
    </row>
    <row r="668" spans="9:13">
      <c r="I668"/>
      <c r="M668"/>
    </row>
    <row r="669" spans="9:13">
      <c r="I669"/>
      <c r="M669"/>
    </row>
    <row r="670" spans="9:13">
      <c r="I670"/>
      <c r="M670"/>
    </row>
    <row r="671" spans="9:13">
      <c r="I671"/>
      <c r="M671"/>
    </row>
    <row r="672" spans="9:13">
      <c r="I672"/>
      <c r="M672"/>
    </row>
    <row r="673" spans="9:13">
      <c r="I673"/>
      <c r="M673"/>
    </row>
    <row r="674" spans="9:13">
      <c r="I674"/>
      <c r="M674"/>
    </row>
    <row r="675" spans="9:13">
      <c r="I675"/>
      <c r="M675"/>
    </row>
    <row r="676" spans="9:13">
      <c r="I676"/>
      <c r="M676"/>
    </row>
    <row r="677" spans="9:13">
      <c r="I677"/>
      <c r="M677"/>
    </row>
    <row r="678" spans="9:13">
      <c r="I678"/>
      <c r="M678"/>
    </row>
    <row r="679" spans="9:13">
      <c r="I679"/>
      <c r="M679"/>
    </row>
    <row r="680" spans="9:13">
      <c r="I680"/>
      <c r="M680"/>
    </row>
    <row r="681" spans="9:13">
      <c r="I681"/>
      <c r="M681"/>
    </row>
    <row r="682" spans="9:13">
      <c r="I682"/>
      <c r="M682"/>
    </row>
    <row r="683" spans="9:13">
      <c r="I683"/>
      <c r="M683"/>
    </row>
    <row r="684" spans="9:13">
      <c r="I684"/>
      <c r="M684"/>
    </row>
    <row r="685" spans="9:13">
      <c r="I685"/>
      <c r="M685"/>
    </row>
    <row r="686" spans="9:13">
      <c r="I686"/>
      <c r="M686"/>
    </row>
    <row r="687" spans="9:13">
      <c r="I687"/>
      <c r="M687"/>
    </row>
    <row r="688" spans="9:13">
      <c r="I688"/>
      <c r="M688"/>
    </row>
    <row r="689" spans="9:13">
      <c r="I689"/>
      <c r="M689"/>
    </row>
    <row r="690" spans="9:13">
      <c r="I690"/>
      <c r="M690"/>
    </row>
    <row r="691" spans="9:13">
      <c r="I691"/>
      <c r="M691"/>
    </row>
    <row r="692" spans="9:13">
      <c r="I692"/>
      <c r="M692"/>
    </row>
    <row r="693" spans="9:13">
      <c r="I693"/>
      <c r="M693"/>
    </row>
    <row r="694" spans="9:13">
      <c r="I694"/>
      <c r="M694"/>
    </row>
    <row r="695" spans="9:13">
      <c r="I695"/>
      <c r="M695"/>
    </row>
    <row r="696" spans="9:13">
      <c r="I696"/>
      <c r="M696"/>
    </row>
    <row r="697" spans="9:13">
      <c r="I697"/>
      <c r="M697"/>
    </row>
    <row r="698" spans="9:13">
      <c r="I698"/>
      <c r="M698"/>
    </row>
    <row r="699" spans="9:13">
      <c r="I699"/>
      <c r="M699"/>
    </row>
    <row r="700" spans="9:13">
      <c r="I700"/>
      <c r="M700"/>
    </row>
    <row r="701" spans="9:13">
      <c r="I701"/>
      <c r="M701"/>
    </row>
    <row r="702" spans="9:13">
      <c r="I702"/>
      <c r="M702"/>
    </row>
    <row r="703" spans="9:13">
      <c r="I703"/>
      <c r="M703"/>
    </row>
    <row r="704" spans="9:13">
      <c r="I704"/>
      <c r="M704"/>
    </row>
    <row r="705" spans="9:13">
      <c r="I705"/>
      <c r="M705"/>
    </row>
    <row r="706" spans="9:13">
      <c r="I706"/>
      <c r="M706"/>
    </row>
    <row r="707" spans="9:13">
      <c r="I707"/>
      <c r="M707"/>
    </row>
    <row r="708" spans="9:13">
      <c r="I708"/>
      <c r="M708"/>
    </row>
    <row r="709" spans="9:13">
      <c r="I709"/>
      <c r="M709"/>
    </row>
    <row r="710" spans="9:13">
      <c r="I710"/>
      <c r="M710"/>
    </row>
    <row r="711" spans="9:13">
      <c r="I711"/>
      <c r="M711"/>
    </row>
    <row r="712" spans="9:13">
      <c r="I712"/>
      <c r="M712"/>
    </row>
    <row r="713" spans="9:13">
      <c r="I713"/>
      <c r="M713"/>
    </row>
    <row r="714" spans="9:13">
      <c r="I714"/>
      <c r="M714"/>
    </row>
    <row r="715" spans="9:13">
      <c r="I715"/>
      <c r="M715"/>
    </row>
    <row r="716" spans="9:13">
      <c r="I716"/>
      <c r="M716"/>
    </row>
    <row r="717" spans="9:13">
      <c r="I717"/>
      <c r="M717"/>
    </row>
    <row r="718" spans="9:13">
      <c r="I718"/>
      <c r="M718"/>
    </row>
    <row r="719" spans="9:13">
      <c r="I719"/>
      <c r="M719"/>
    </row>
    <row r="720" spans="9:13">
      <c r="I720"/>
      <c r="M720"/>
    </row>
    <row r="721" spans="9:13">
      <c r="I721"/>
      <c r="M721"/>
    </row>
    <row r="722" spans="9:13">
      <c r="I722"/>
      <c r="M722"/>
    </row>
    <row r="723" spans="9:13">
      <c r="I723"/>
      <c r="M723"/>
    </row>
    <row r="724" spans="9:13">
      <c r="I724"/>
      <c r="M724"/>
    </row>
    <row r="725" spans="9:13">
      <c r="I725"/>
      <c r="M725"/>
    </row>
    <row r="726" spans="9:13">
      <c r="I726"/>
      <c r="M726"/>
    </row>
    <row r="727" spans="9:13">
      <c r="I727"/>
      <c r="M727"/>
    </row>
    <row r="728" spans="9:13">
      <c r="I728"/>
      <c r="M728"/>
    </row>
    <row r="729" spans="9:13">
      <c r="I729"/>
      <c r="M729"/>
    </row>
    <row r="730" spans="9:13">
      <c r="I730"/>
      <c r="M730"/>
    </row>
    <row r="731" spans="9:13">
      <c r="I731"/>
      <c r="M731"/>
    </row>
    <row r="732" spans="9:13">
      <c r="I732"/>
      <c r="M732"/>
    </row>
    <row r="733" spans="9:13">
      <c r="I733"/>
      <c r="M733"/>
    </row>
    <row r="734" spans="9:13">
      <c r="I734"/>
      <c r="M734"/>
    </row>
    <row r="735" spans="9:13">
      <c r="I735"/>
      <c r="M735"/>
    </row>
    <row r="736" spans="9:13">
      <c r="I736"/>
      <c r="M736"/>
    </row>
    <row r="737" spans="9:13">
      <c r="I737"/>
      <c r="M737"/>
    </row>
    <row r="738" spans="9:13">
      <c r="I738"/>
      <c r="M738"/>
    </row>
    <row r="739" spans="9:13">
      <c r="I739"/>
      <c r="M739"/>
    </row>
    <row r="740" spans="9:13">
      <c r="I740"/>
      <c r="M740"/>
    </row>
    <row r="741" spans="9:13">
      <c r="I741"/>
      <c r="M741"/>
    </row>
    <row r="742" spans="9:13">
      <c r="I742"/>
      <c r="M742"/>
    </row>
    <row r="743" spans="9:13">
      <c r="I743"/>
      <c r="M743"/>
    </row>
    <row r="744" spans="9:13">
      <c r="I744"/>
      <c r="M744"/>
    </row>
    <row r="745" spans="9:13">
      <c r="I745"/>
      <c r="M745"/>
    </row>
    <row r="746" spans="9:13">
      <c r="I746"/>
      <c r="M746"/>
    </row>
    <row r="747" spans="9:13">
      <c r="I747"/>
      <c r="M747"/>
    </row>
    <row r="748" spans="9:13">
      <c r="I748"/>
      <c r="M748"/>
    </row>
    <row r="749" spans="9:13">
      <c r="I749"/>
      <c r="M749"/>
    </row>
    <row r="750" spans="9:13">
      <c r="I750"/>
      <c r="M750"/>
    </row>
    <row r="751" spans="9:13">
      <c r="I751"/>
      <c r="M751"/>
    </row>
    <row r="752" spans="9:13">
      <c r="I752"/>
      <c r="M752"/>
    </row>
    <row r="753" spans="9:13">
      <c r="I753"/>
      <c r="M753"/>
    </row>
    <row r="754" spans="9:13">
      <c r="I754"/>
      <c r="M754"/>
    </row>
    <row r="755" spans="9:13">
      <c r="I755"/>
      <c r="M755"/>
    </row>
    <row r="756" spans="9:13">
      <c r="I756"/>
      <c r="M756"/>
    </row>
    <row r="757" spans="9:13">
      <c r="I757"/>
      <c r="M757"/>
    </row>
    <row r="758" spans="9:13">
      <c r="I758"/>
      <c r="M758"/>
    </row>
    <row r="759" spans="9:13">
      <c r="I759"/>
      <c r="M759"/>
    </row>
    <row r="760" spans="9:13">
      <c r="I760"/>
      <c r="M760"/>
    </row>
    <row r="761" spans="9:13">
      <c r="I761"/>
      <c r="M761"/>
    </row>
    <row r="762" spans="9:13">
      <c r="I762"/>
      <c r="M762"/>
    </row>
    <row r="763" spans="9:13">
      <c r="I763"/>
      <c r="M763"/>
    </row>
    <row r="764" spans="9:13">
      <c r="I764"/>
      <c r="M764"/>
    </row>
    <row r="765" spans="9:13">
      <c r="I765"/>
      <c r="M765"/>
    </row>
    <row r="766" spans="9:13">
      <c r="I766"/>
      <c r="M766"/>
    </row>
    <row r="767" spans="9:13">
      <c r="I767"/>
      <c r="M767"/>
    </row>
    <row r="768" spans="9:13">
      <c r="I768"/>
      <c r="M768"/>
    </row>
    <row r="769" spans="9:13">
      <c r="I769"/>
      <c r="M769"/>
    </row>
    <row r="770" spans="9:13">
      <c r="I770"/>
      <c r="M770"/>
    </row>
    <row r="771" spans="9:13">
      <c r="I771"/>
      <c r="M771"/>
    </row>
    <row r="772" spans="9:13">
      <c r="I772"/>
      <c r="M772"/>
    </row>
    <row r="773" spans="9:13">
      <c r="I773"/>
      <c r="M773"/>
    </row>
    <row r="774" spans="9:13">
      <c r="I774"/>
      <c r="M774"/>
    </row>
    <row r="775" spans="9:13">
      <c r="I775"/>
      <c r="M775"/>
    </row>
    <row r="776" spans="9:13">
      <c r="I776"/>
      <c r="M776"/>
    </row>
    <row r="777" spans="9:13">
      <c r="I777"/>
      <c r="M777"/>
    </row>
    <row r="778" spans="9:13">
      <c r="I778"/>
      <c r="M778"/>
    </row>
    <row r="779" spans="9:13">
      <c r="I779"/>
      <c r="M779"/>
    </row>
    <row r="780" spans="9:13">
      <c r="I780"/>
      <c r="M780"/>
    </row>
    <row r="781" spans="9:13">
      <c r="I781"/>
      <c r="M781"/>
    </row>
    <row r="782" spans="9:13">
      <c r="I782"/>
      <c r="M782"/>
    </row>
    <row r="783" spans="9:13">
      <c r="I783"/>
      <c r="M783"/>
    </row>
    <row r="784" spans="9:13">
      <c r="I784"/>
      <c r="M784"/>
    </row>
    <row r="785" spans="9:13">
      <c r="I785"/>
      <c r="M785"/>
    </row>
    <row r="786" spans="9:13">
      <c r="I786"/>
      <c r="M786"/>
    </row>
    <row r="787" spans="9:13">
      <c r="I787"/>
      <c r="M787"/>
    </row>
    <row r="788" spans="9:13">
      <c r="I788"/>
      <c r="M788"/>
    </row>
    <row r="789" spans="9:13">
      <c r="I789"/>
      <c r="M789"/>
    </row>
    <row r="790" spans="9:13">
      <c r="I790"/>
      <c r="M790"/>
    </row>
    <row r="791" spans="9:13">
      <c r="I791"/>
      <c r="M791"/>
    </row>
    <row r="792" spans="9:13">
      <c r="I792"/>
      <c r="M792"/>
    </row>
    <row r="793" spans="9:13">
      <c r="I793"/>
      <c r="M793"/>
    </row>
    <row r="794" spans="9:13">
      <c r="I794"/>
      <c r="M794"/>
    </row>
    <row r="795" spans="9:13">
      <c r="I795"/>
      <c r="M795"/>
    </row>
    <row r="796" spans="9:13">
      <c r="I796"/>
      <c r="M796"/>
    </row>
    <row r="797" spans="9:13">
      <c r="I797"/>
      <c r="M797"/>
    </row>
    <row r="798" spans="9:13">
      <c r="I798"/>
      <c r="M798"/>
    </row>
    <row r="799" spans="9:13">
      <c r="I799"/>
      <c r="M799"/>
    </row>
    <row r="800" spans="9:13">
      <c r="I800"/>
      <c r="M800"/>
    </row>
    <row r="801" spans="9:13">
      <c r="I801"/>
      <c r="M801"/>
    </row>
    <row r="802" spans="9:13">
      <c r="I802"/>
      <c r="M802"/>
    </row>
    <row r="803" spans="9:13">
      <c r="I803"/>
      <c r="M803"/>
    </row>
    <row r="804" spans="9:13">
      <c r="I804"/>
      <c r="M804"/>
    </row>
    <row r="805" spans="9:13">
      <c r="I805"/>
      <c r="M805"/>
    </row>
    <row r="806" spans="9:13">
      <c r="I806"/>
      <c r="M806"/>
    </row>
    <row r="807" spans="9:13">
      <c r="I807"/>
      <c r="M807"/>
    </row>
    <row r="808" spans="9:13">
      <c r="I808"/>
      <c r="M808"/>
    </row>
    <row r="809" spans="9:13">
      <c r="I809"/>
      <c r="M809"/>
    </row>
    <row r="810" spans="9:13">
      <c r="I810"/>
      <c r="M810"/>
    </row>
    <row r="811" spans="9:13">
      <c r="I811"/>
      <c r="M811"/>
    </row>
    <row r="812" spans="9:13">
      <c r="I812"/>
      <c r="M812"/>
    </row>
    <row r="813" spans="9:13">
      <c r="I813"/>
      <c r="M813"/>
    </row>
    <row r="814" spans="9:13">
      <c r="I814"/>
      <c r="M814"/>
    </row>
    <row r="815" spans="9:13">
      <c r="I815"/>
      <c r="M815"/>
    </row>
    <row r="816" spans="9:13">
      <c r="I816"/>
      <c r="M816"/>
    </row>
    <row r="817" spans="9:13">
      <c r="I817"/>
      <c r="M817"/>
    </row>
    <row r="818" spans="9:13">
      <c r="I818"/>
      <c r="M818"/>
    </row>
    <row r="819" spans="9:13">
      <c r="I819"/>
      <c r="M819"/>
    </row>
    <row r="820" spans="9:13">
      <c r="I820"/>
      <c r="M820"/>
    </row>
    <row r="821" spans="9:13">
      <c r="I821"/>
      <c r="M821"/>
    </row>
    <row r="822" spans="9:13">
      <c r="I822"/>
      <c r="M822"/>
    </row>
    <row r="823" spans="9:13">
      <c r="I823"/>
      <c r="M823"/>
    </row>
    <row r="824" spans="9:13">
      <c r="I824"/>
      <c r="M824"/>
    </row>
    <row r="825" spans="9:13">
      <c r="I825"/>
      <c r="M825"/>
    </row>
    <row r="826" spans="9:13">
      <c r="I826"/>
      <c r="M826"/>
    </row>
    <row r="827" spans="9:13">
      <c r="I827"/>
      <c r="M827"/>
    </row>
    <row r="828" spans="9:13">
      <c r="I828"/>
      <c r="M828"/>
    </row>
    <row r="829" spans="9:13">
      <c r="I829"/>
      <c r="M829"/>
    </row>
    <row r="830" spans="9:13">
      <c r="I830"/>
      <c r="M830"/>
    </row>
    <row r="831" spans="9:13">
      <c r="I831"/>
      <c r="M831"/>
    </row>
    <row r="832" spans="9:13">
      <c r="I832"/>
      <c r="M832"/>
    </row>
    <row r="833" spans="9:13">
      <c r="I833"/>
      <c r="M833"/>
    </row>
    <row r="834" spans="9:13">
      <c r="I834"/>
      <c r="M834"/>
    </row>
    <row r="835" spans="9:13">
      <c r="I835"/>
      <c r="M835"/>
    </row>
    <row r="836" spans="9:13">
      <c r="I836"/>
      <c r="M836"/>
    </row>
    <row r="837" spans="9:13">
      <c r="I837"/>
      <c r="M837"/>
    </row>
    <row r="838" spans="9:13">
      <c r="I838"/>
      <c r="M838"/>
    </row>
    <row r="839" spans="9:13">
      <c r="I839"/>
      <c r="M839"/>
    </row>
    <row r="840" spans="9:13">
      <c r="I840"/>
      <c r="M840"/>
    </row>
    <row r="841" spans="9:13">
      <c r="I841"/>
      <c r="M841"/>
    </row>
    <row r="842" spans="9:13">
      <c r="I842"/>
      <c r="M842"/>
    </row>
    <row r="843" spans="9:13">
      <c r="I843"/>
      <c r="M843"/>
    </row>
    <row r="844" spans="9:13">
      <c r="I844"/>
      <c r="M844"/>
    </row>
    <row r="845" spans="9:13">
      <c r="I845"/>
      <c r="M845"/>
    </row>
    <row r="846" spans="9:13">
      <c r="I846"/>
      <c r="M846"/>
    </row>
    <row r="847" spans="9:13">
      <c r="I847"/>
      <c r="M847"/>
    </row>
    <row r="848" spans="9:13">
      <c r="I848"/>
      <c r="M848"/>
    </row>
    <row r="849" spans="9:13">
      <c r="I849"/>
      <c r="M849"/>
    </row>
    <row r="850" spans="9:13">
      <c r="I850"/>
      <c r="M850"/>
    </row>
    <row r="851" spans="9:13">
      <c r="I851"/>
      <c r="M851"/>
    </row>
    <row r="852" spans="9:13">
      <c r="I852"/>
      <c r="M852"/>
    </row>
    <row r="853" spans="9:13">
      <c r="I853"/>
      <c r="M853"/>
    </row>
    <row r="854" spans="9:13">
      <c r="I854"/>
      <c r="M854"/>
    </row>
    <row r="855" spans="9:13">
      <c r="I855"/>
      <c r="M855"/>
    </row>
    <row r="856" spans="9:13">
      <c r="I856"/>
      <c r="M856"/>
    </row>
    <row r="857" spans="9:13">
      <c r="I857"/>
      <c r="M857"/>
    </row>
    <row r="858" spans="9:13">
      <c r="I858"/>
      <c r="M858"/>
    </row>
    <row r="859" spans="9:13">
      <c r="I859"/>
      <c r="M859"/>
    </row>
    <row r="860" spans="9:13">
      <c r="I860"/>
      <c r="M860"/>
    </row>
    <row r="861" spans="9:13">
      <c r="I861"/>
      <c r="M861"/>
    </row>
    <row r="862" spans="9:13">
      <c r="I862"/>
      <c r="M862"/>
    </row>
    <row r="863" spans="9:13">
      <c r="I863"/>
      <c r="M863"/>
    </row>
    <row r="864" spans="9:13">
      <c r="I864"/>
      <c r="M864"/>
    </row>
    <row r="865" spans="9:13">
      <c r="I865"/>
      <c r="M865"/>
    </row>
    <row r="866" spans="9:13">
      <c r="I866"/>
      <c r="M866"/>
    </row>
    <row r="867" spans="9:13">
      <c r="I867"/>
      <c r="M867"/>
    </row>
    <row r="868" spans="9:13">
      <c r="I868"/>
      <c r="M868"/>
    </row>
    <row r="869" spans="9:13">
      <c r="I869"/>
      <c r="M869"/>
    </row>
    <row r="870" spans="9:13">
      <c r="I870"/>
      <c r="M870"/>
    </row>
    <row r="871" spans="9:13">
      <c r="I871"/>
      <c r="M871"/>
    </row>
    <row r="872" spans="9:13">
      <c r="I872"/>
      <c r="M872"/>
    </row>
    <row r="873" spans="9:13">
      <c r="I873"/>
      <c r="M873"/>
    </row>
    <row r="874" spans="9:13">
      <c r="I874"/>
      <c r="M874"/>
    </row>
    <row r="875" spans="9:13">
      <c r="I875"/>
      <c r="M875"/>
    </row>
    <row r="876" spans="9:13">
      <c r="I876"/>
      <c r="M876"/>
    </row>
    <row r="877" spans="9:13">
      <c r="I877"/>
      <c r="M877"/>
    </row>
    <row r="878" spans="9:13">
      <c r="I878"/>
      <c r="M878"/>
    </row>
    <row r="879" spans="9:13">
      <c r="I879"/>
      <c r="M879"/>
    </row>
    <row r="880" spans="9:13">
      <c r="I880"/>
      <c r="M880"/>
    </row>
    <row r="881" spans="9:13">
      <c r="I881"/>
      <c r="M881"/>
    </row>
    <row r="882" spans="9:13">
      <c r="I882"/>
      <c r="M882"/>
    </row>
    <row r="883" spans="9:13">
      <c r="I883"/>
      <c r="M883"/>
    </row>
    <row r="884" spans="9:13">
      <c r="I884"/>
      <c r="M884"/>
    </row>
    <row r="885" spans="9:13">
      <c r="I885"/>
      <c r="M885"/>
    </row>
    <row r="886" spans="9:13">
      <c r="I886"/>
      <c r="M886"/>
    </row>
    <row r="887" spans="9:13">
      <c r="I887"/>
      <c r="M887"/>
    </row>
    <row r="888" spans="9:13">
      <c r="I888"/>
      <c r="M888"/>
    </row>
    <row r="889" spans="9:13">
      <c r="I889"/>
      <c r="M889"/>
    </row>
    <row r="890" spans="9:13">
      <c r="I890"/>
      <c r="M890"/>
    </row>
    <row r="891" spans="9:13">
      <c r="I891"/>
      <c r="M891"/>
    </row>
    <row r="892" spans="9:13">
      <c r="I892"/>
      <c r="M892"/>
    </row>
    <row r="893" spans="9:13">
      <c r="I893"/>
      <c r="M893"/>
    </row>
    <row r="894" spans="9:13">
      <c r="I894"/>
      <c r="M894"/>
    </row>
    <row r="895" spans="9:13">
      <c r="I895"/>
      <c r="M895"/>
    </row>
    <row r="896" spans="9:13">
      <c r="I896"/>
      <c r="M896"/>
    </row>
    <row r="897" spans="9:13">
      <c r="I897"/>
      <c r="M897"/>
    </row>
    <row r="898" spans="9:13">
      <c r="I898"/>
      <c r="M898"/>
    </row>
    <row r="899" spans="9:13">
      <c r="I899"/>
      <c r="M899"/>
    </row>
    <row r="900" spans="9:13">
      <c r="I900"/>
      <c r="M900"/>
    </row>
    <row r="901" spans="9:13">
      <c r="I901"/>
      <c r="M901"/>
    </row>
    <row r="902" spans="9:13">
      <c r="I902"/>
      <c r="M902"/>
    </row>
    <row r="903" spans="9:13">
      <c r="I903"/>
      <c r="M903"/>
    </row>
    <row r="904" spans="9:13">
      <c r="I904"/>
      <c r="M904"/>
    </row>
    <row r="905" spans="9:13">
      <c r="I905"/>
      <c r="M905"/>
    </row>
    <row r="906" spans="9:13">
      <c r="I906"/>
      <c r="M906"/>
    </row>
    <row r="907" spans="9:13">
      <c r="I907"/>
      <c r="M907"/>
    </row>
    <row r="908" spans="9:13">
      <c r="I908"/>
      <c r="M908"/>
    </row>
    <row r="909" spans="9:13">
      <c r="I909"/>
      <c r="M909"/>
    </row>
    <row r="910" spans="9:13">
      <c r="I910"/>
      <c r="M910"/>
    </row>
    <row r="911" spans="9:13">
      <c r="I911"/>
      <c r="M911"/>
    </row>
    <row r="912" spans="9:13">
      <c r="I912"/>
      <c r="M912"/>
    </row>
    <row r="913" spans="9:13">
      <c r="I913"/>
      <c r="M913"/>
    </row>
    <row r="914" spans="9:13">
      <c r="I914"/>
      <c r="M914"/>
    </row>
    <row r="915" spans="9:13">
      <c r="I915"/>
      <c r="M915"/>
    </row>
    <row r="916" spans="9:13">
      <c r="I916"/>
      <c r="M916"/>
    </row>
    <row r="917" spans="9:13">
      <c r="I917"/>
      <c r="M917"/>
    </row>
    <row r="918" spans="9:13">
      <c r="I918"/>
      <c r="M918"/>
    </row>
    <row r="919" spans="9:13">
      <c r="I919"/>
      <c r="M919"/>
    </row>
    <row r="920" spans="9:13">
      <c r="I920"/>
      <c r="M920"/>
    </row>
    <row r="921" spans="9:13">
      <c r="I921"/>
      <c r="M921"/>
    </row>
    <row r="922" spans="9:13">
      <c r="I922"/>
      <c r="M922"/>
    </row>
    <row r="923" spans="9:13">
      <c r="I923"/>
      <c r="M923"/>
    </row>
    <row r="924" spans="9:13">
      <c r="I924"/>
      <c r="M924"/>
    </row>
    <row r="925" spans="9:13">
      <c r="I925"/>
      <c r="M925"/>
    </row>
    <row r="926" spans="9:13">
      <c r="I926"/>
      <c r="M926"/>
    </row>
    <row r="927" spans="9:13">
      <c r="I927"/>
      <c r="M927"/>
    </row>
    <row r="928" spans="9:13">
      <c r="I928"/>
      <c r="M928"/>
    </row>
    <row r="929" spans="9:13">
      <c r="I929"/>
      <c r="M929"/>
    </row>
    <row r="930" spans="9:13">
      <c r="I930"/>
      <c r="M930"/>
    </row>
    <row r="931" spans="9:13">
      <c r="I931"/>
      <c r="M931"/>
    </row>
    <row r="932" spans="9:13">
      <c r="I932"/>
      <c r="M932"/>
    </row>
    <row r="933" spans="9:13">
      <c r="I933"/>
      <c r="M933"/>
    </row>
    <row r="934" spans="9:13">
      <c r="I934"/>
      <c r="M934"/>
    </row>
    <row r="935" spans="9:13">
      <c r="I935"/>
      <c r="M935"/>
    </row>
    <row r="936" spans="9:13">
      <c r="I936"/>
      <c r="M936"/>
    </row>
    <row r="937" spans="9:13">
      <c r="I937"/>
      <c r="M937"/>
    </row>
    <row r="938" spans="9:13">
      <c r="I938"/>
      <c r="M938"/>
    </row>
    <row r="939" spans="9:13">
      <c r="I939"/>
      <c r="M939"/>
    </row>
    <row r="940" spans="9:13">
      <c r="I940"/>
      <c r="M940"/>
    </row>
    <row r="941" spans="9:13">
      <c r="I941"/>
      <c r="M941"/>
    </row>
    <row r="942" spans="9:13">
      <c r="I942"/>
      <c r="M942"/>
    </row>
    <row r="943" spans="9:13">
      <c r="I943"/>
      <c r="M943"/>
    </row>
    <row r="944" spans="9:13">
      <c r="I944"/>
      <c r="M944"/>
    </row>
    <row r="945" spans="9:13">
      <c r="I945"/>
      <c r="M945"/>
    </row>
    <row r="946" spans="9:13">
      <c r="I946"/>
      <c r="M946"/>
    </row>
    <row r="947" spans="9:13">
      <c r="I947"/>
      <c r="M947"/>
    </row>
    <row r="948" spans="9:13">
      <c r="I948"/>
      <c r="M948"/>
    </row>
    <row r="949" spans="9:13">
      <c r="I949"/>
      <c r="M949"/>
    </row>
    <row r="950" spans="9:13">
      <c r="I950"/>
      <c r="M950"/>
    </row>
    <row r="951" spans="9:13">
      <c r="I951"/>
      <c r="M951"/>
    </row>
    <row r="952" spans="9:13">
      <c r="I952"/>
      <c r="M952"/>
    </row>
    <row r="953" spans="9:13">
      <c r="I953"/>
      <c r="M953"/>
    </row>
    <row r="954" spans="9:13">
      <c r="I954"/>
      <c r="M954"/>
    </row>
    <row r="955" spans="9:13">
      <c r="I955"/>
      <c r="M955"/>
    </row>
    <row r="956" spans="9:13">
      <c r="I956"/>
      <c r="M956"/>
    </row>
    <row r="957" spans="9:13">
      <c r="I957"/>
      <c r="M957"/>
    </row>
    <row r="958" spans="9:13">
      <c r="I958"/>
      <c r="M958"/>
    </row>
    <row r="959" spans="9:13">
      <c r="I959"/>
      <c r="M959"/>
    </row>
    <row r="960" spans="9:13">
      <c r="I960"/>
      <c r="M960"/>
    </row>
    <row r="961" spans="9:13">
      <c r="I961"/>
      <c r="M961"/>
    </row>
    <row r="962" spans="9:13">
      <c r="I962"/>
      <c r="M962"/>
    </row>
    <row r="963" spans="9:13">
      <c r="I963"/>
      <c r="M963"/>
    </row>
    <row r="964" spans="9:13">
      <c r="I964"/>
      <c r="M964"/>
    </row>
    <row r="965" spans="9:13">
      <c r="I965"/>
      <c r="M965"/>
    </row>
    <row r="966" spans="9:13">
      <c r="I966"/>
      <c r="M966"/>
    </row>
    <row r="967" spans="9:13">
      <c r="I967"/>
      <c r="M967"/>
    </row>
    <row r="968" spans="9:13">
      <c r="I968"/>
      <c r="M968"/>
    </row>
    <row r="969" spans="9:13">
      <c r="I969"/>
      <c r="M969"/>
    </row>
    <row r="970" spans="9:13">
      <c r="I970"/>
      <c r="M970"/>
    </row>
    <row r="971" spans="9:13">
      <c r="I971"/>
      <c r="M971"/>
    </row>
    <row r="972" spans="9:13">
      <c r="I972"/>
      <c r="M972"/>
    </row>
    <row r="973" spans="9:13">
      <c r="I973"/>
      <c r="M973"/>
    </row>
    <row r="974" spans="9:13">
      <c r="I974"/>
      <c r="M974"/>
    </row>
    <row r="975" spans="9:13">
      <c r="I975"/>
      <c r="M975"/>
    </row>
    <row r="976" spans="9:13">
      <c r="I976"/>
      <c r="M976"/>
    </row>
    <row r="977" spans="9:13">
      <c r="I977"/>
      <c r="M977"/>
    </row>
    <row r="978" spans="9:13">
      <c r="I978"/>
      <c r="M978"/>
    </row>
    <row r="979" spans="9:13">
      <c r="I979"/>
      <c r="M979"/>
    </row>
    <row r="980" spans="9:13">
      <c r="I980"/>
      <c r="M980"/>
    </row>
    <row r="981" spans="9:13">
      <c r="I981"/>
      <c r="M981"/>
    </row>
    <row r="982" spans="9:13">
      <c r="I982"/>
      <c r="M982"/>
    </row>
    <row r="983" spans="9:13">
      <c r="I983"/>
      <c r="M983"/>
    </row>
    <row r="984" spans="9:13">
      <c r="I984"/>
      <c r="M984"/>
    </row>
    <row r="985" spans="9:13">
      <c r="I985"/>
      <c r="M985"/>
    </row>
    <row r="986" spans="9:13">
      <c r="I986"/>
      <c r="M986"/>
    </row>
    <row r="987" spans="9:13">
      <c r="I987"/>
      <c r="M987"/>
    </row>
    <row r="988" spans="9:13">
      <c r="I988"/>
      <c r="M988"/>
    </row>
    <row r="989" spans="9:13">
      <c r="I989"/>
      <c r="M989"/>
    </row>
    <row r="990" spans="9:13">
      <c r="I990"/>
      <c r="M990"/>
    </row>
    <row r="991" spans="9:13">
      <c r="I991"/>
      <c r="M991"/>
    </row>
    <row r="992" spans="9:13">
      <c r="I992"/>
      <c r="M992"/>
    </row>
    <row r="993" spans="9:13">
      <c r="I993"/>
      <c r="M993"/>
    </row>
    <row r="994" spans="9:13">
      <c r="I994"/>
      <c r="M994"/>
    </row>
    <row r="995" spans="9:13">
      <c r="I995"/>
      <c r="M995"/>
    </row>
    <row r="996" spans="9:13">
      <c r="I996"/>
      <c r="M996"/>
    </row>
    <row r="997" spans="9:13">
      <c r="I997"/>
      <c r="M997"/>
    </row>
    <row r="998" spans="9:13">
      <c r="I998"/>
      <c r="M998"/>
    </row>
    <row r="999" spans="9:13">
      <c r="I999"/>
      <c r="M999"/>
    </row>
    <row r="1000" spans="9:13">
      <c r="I1000"/>
      <c r="M1000"/>
    </row>
    <row r="1001" spans="9:13">
      <c r="I1001"/>
      <c r="M1001"/>
    </row>
    <row r="1002" spans="9:13">
      <c r="I1002"/>
      <c r="M1002"/>
    </row>
    <row r="1003" spans="9:13">
      <c r="I1003"/>
      <c r="M1003"/>
    </row>
    <row r="1004" spans="9:13">
      <c r="I1004"/>
      <c r="M1004"/>
    </row>
    <row r="1005" spans="9:13">
      <c r="I1005"/>
      <c r="M1005"/>
    </row>
    <row r="1006" spans="9:13">
      <c r="I1006"/>
      <c r="M1006"/>
    </row>
    <row r="1007" spans="9:13">
      <c r="I1007"/>
      <c r="M1007"/>
    </row>
    <row r="1008" spans="9:13">
      <c r="I1008"/>
      <c r="M1008"/>
    </row>
    <row r="1009" spans="9:13">
      <c r="I1009"/>
      <c r="M1009"/>
    </row>
    <row r="1010" spans="9:13">
      <c r="I1010"/>
      <c r="M1010"/>
    </row>
    <row r="1011" spans="9:13">
      <c r="I1011"/>
      <c r="M1011"/>
    </row>
    <row r="1012" spans="9:13">
      <c r="I1012"/>
      <c r="M1012"/>
    </row>
    <row r="1013" spans="9:13">
      <c r="I1013"/>
      <c r="M1013"/>
    </row>
    <row r="1014" spans="9:13">
      <c r="I1014"/>
      <c r="M1014"/>
    </row>
    <row r="1015" spans="9:13">
      <c r="I1015"/>
      <c r="M1015"/>
    </row>
    <row r="1016" spans="9:13">
      <c r="I1016"/>
      <c r="M1016"/>
    </row>
    <row r="1017" spans="9:13">
      <c r="I1017"/>
      <c r="M1017"/>
    </row>
    <row r="1018" spans="9:13">
      <c r="I1018"/>
      <c r="M1018"/>
    </row>
    <row r="1019" spans="9:13">
      <c r="I1019"/>
      <c r="M1019"/>
    </row>
    <row r="1020" spans="9:13">
      <c r="I1020"/>
      <c r="M1020"/>
    </row>
    <row r="1021" spans="9:13">
      <c r="I1021"/>
      <c r="M1021"/>
    </row>
    <row r="1022" spans="9:13">
      <c r="I1022"/>
      <c r="M1022"/>
    </row>
    <row r="1023" spans="9:13">
      <c r="I1023"/>
      <c r="M1023"/>
    </row>
    <row r="1024" spans="9:13">
      <c r="I1024"/>
      <c r="M1024"/>
    </row>
    <row r="1025" spans="9:13">
      <c r="I1025"/>
      <c r="M1025"/>
    </row>
    <row r="1026" spans="9:13">
      <c r="I1026"/>
      <c r="M1026"/>
    </row>
    <row r="1027" spans="9:13">
      <c r="I1027"/>
      <c r="M1027"/>
    </row>
    <row r="1028" spans="9:13">
      <c r="I1028"/>
      <c r="M1028"/>
    </row>
    <row r="1029" spans="9:13">
      <c r="I1029"/>
      <c r="M1029"/>
    </row>
    <row r="1030" spans="9:13">
      <c r="I1030"/>
      <c r="M1030"/>
    </row>
    <row r="1031" spans="9:13">
      <c r="I1031"/>
      <c r="M1031"/>
    </row>
    <row r="1032" spans="9:13">
      <c r="I1032"/>
      <c r="M1032"/>
    </row>
    <row r="1033" spans="9:13">
      <c r="I1033"/>
      <c r="M1033"/>
    </row>
    <row r="1034" spans="9:13">
      <c r="I1034"/>
      <c r="M1034"/>
    </row>
    <row r="1035" spans="9:13">
      <c r="I1035"/>
      <c r="M1035"/>
    </row>
    <row r="1036" spans="9:13">
      <c r="I1036"/>
      <c r="M1036"/>
    </row>
    <row r="1037" spans="9:13">
      <c r="I1037"/>
      <c r="M1037"/>
    </row>
    <row r="1038" spans="9:13">
      <c r="I1038"/>
      <c r="M1038"/>
    </row>
    <row r="1039" spans="9:13">
      <c r="I1039"/>
      <c r="M1039"/>
    </row>
    <row r="1040" spans="9:13">
      <c r="I1040"/>
      <c r="M1040"/>
    </row>
    <row r="1041" spans="9:13">
      <c r="I1041"/>
      <c r="M1041"/>
    </row>
    <row r="1042" spans="9:13">
      <c r="I1042"/>
      <c r="M1042"/>
    </row>
    <row r="1043" spans="9:13">
      <c r="I1043"/>
      <c r="M1043"/>
    </row>
    <row r="1044" spans="9:13">
      <c r="I1044"/>
      <c r="M1044"/>
    </row>
    <row r="1045" spans="9:13">
      <c r="I1045"/>
      <c r="M1045"/>
    </row>
    <row r="1046" spans="9:13">
      <c r="I1046"/>
      <c r="M1046"/>
    </row>
    <row r="1047" spans="9:13">
      <c r="I1047"/>
      <c r="M1047"/>
    </row>
    <row r="1048" spans="9:13">
      <c r="I1048"/>
      <c r="M1048"/>
    </row>
    <row r="1049" spans="9:13">
      <c r="I1049"/>
      <c r="M1049"/>
    </row>
    <row r="1050" spans="9:13">
      <c r="I1050"/>
      <c r="M1050"/>
    </row>
    <row r="1051" spans="9:13">
      <c r="I1051"/>
      <c r="M1051"/>
    </row>
    <row r="1052" spans="9:13">
      <c r="I1052"/>
      <c r="M1052"/>
    </row>
    <row r="1053" spans="9:13">
      <c r="I1053"/>
      <c r="M1053"/>
    </row>
    <row r="1054" spans="9:13">
      <c r="I1054"/>
      <c r="M1054"/>
    </row>
    <row r="1055" spans="9:13">
      <c r="I1055"/>
      <c r="M1055"/>
    </row>
    <row r="1056" spans="9:13">
      <c r="I1056"/>
      <c r="M1056"/>
    </row>
    <row r="1057" spans="9:13">
      <c r="I1057"/>
      <c r="M1057"/>
    </row>
    <row r="1058" spans="9:13">
      <c r="I1058"/>
      <c r="M1058"/>
    </row>
    <row r="1059" spans="9:13">
      <c r="I1059"/>
      <c r="M1059"/>
    </row>
    <row r="1060" spans="9:13">
      <c r="I1060"/>
      <c r="M1060"/>
    </row>
    <row r="1061" spans="9:13">
      <c r="I1061"/>
      <c r="M1061"/>
    </row>
    <row r="1062" spans="9:13">
      <c r="I1062"/>
      <c r="M1062"/>
    </row>
    <row r="1063" spans="9:13">
      <c r="I1063"/>
      <c r="M1063"/>
    </row>
    <row r="1064" spans="9:13">
      <c r="I1064"/>
      <c r="M1064"/>
    </row>
    <row r="1065" spans="9:13">
      <c r="I1065"/>
      <c r="M1065"/>
    </row>
    <row r="1066" spans="9:13">
      <c r="I1066"/>
      <c r="M1066"/>
    </row>
    <row r="1067" spans="9:13">
      <c r="I1067"/>
      <c r="M1067"/>
    </row>
    <row r="1068" spans="9:13">
      <c r="I1068"/>
      <c r="M1068"/>
    </row>
    <row r="1069" spans="9:13">
      <c r="I1069"/>
      <c r="M1069"/>
    </row>
    <row r="1070" spans="9:13">
      <c r="I1070"/>
      <c r="M1070"/>
    </row>
    <row r="1071" spans="9:13">
      <c r="I1071"/>
      <c r="M1071"/>
    </row>
    <row r="1072" spans="9:13">
      <c r="I1072"/>
      <c r="M1072"/>
    </row>
    <row r="1073" spans="9:13">
      <c r="I1073"/>
      <c r="M1073"/>
    </row>
    <row r="1074" spans="9:13">
      <c r="I1074"/>
      <c r="M1074"/>
    </row>
    <row r="1075" spans="9:13">
      <c r="I1075"/>
      <c r="M1075"/>
    </row>
    <row r="1076" spans="9:13">
      <c r="I1076"/>
      <c r="M1076"/>
    </row>
    <row r="1077" spans="9:13">
      <c r="I1077"/>
      <c r="M1077"/>
    </row>
    <row r="1078" spans="9:13">
      <c r="I1078"/>
      <c r="M1078"/>
    </row>
    <row r="1079" spans="9:13">
      <c r="I1079"/>
      <c r="M1079"/>
    </row>
    <row r="1080" spans="9:13">
      <c r="I1080"/>
      <c r="M1080"/>
    </row>
    <row r="1081" spans="9:13">
      <c r="I1081"/>
      <c r="M1081"/>
    </row>
    <row r="1082" spans="9:13">
      <c r="I1082"/>
      <c r="M1082"/>
    </row>
    <row r="1083" spans="9:13">
      <c r="I1083"/>
      <c r="M1083"/>
    </row>
    <row r="1084" spans="9:13">
      <c r="I1084"/>
      <c r="M1084"/>
    </row>
    <row r="1085" spans="9:13">
      <c r="I1085"/>
      <c r="M1085"/>
    </row>
    <row r="1086" spans="9:13">
      <c r="I1086"/>
      <c r="M1086"/>
    </row>
    <row r="1087" spans="9:13">
      <c r="I1087"/>
      <c r="M1087"/>
    </row>
    <row r="1088" spans="9:13">
      <c r="I1088"/>
      <c r="M1088"/>
    </row>
    <row r="1089" spans="9:13">
      <c r="I1089"/>
      <c r="M1089"/>
    </row>
    <row r="1090" spans="9:13">
      <c r="I1090"/>
      <c r="M1090"/>
    </row>
    <row r="1091" spans="9:13">
      <c r="I1091"/>
      <c r="M1091"/>
    </row>
    <row r="1092" spans="9:13">
      <c r="I1092"/>
      <c r="M1092"/>
    </row>
    <row r="1093" spans="9:13">
      <c r="I1093"/>
      <c r="M1093"/>
    </row>
    <row r="1094" spans="9:13">
      <c r="I1094"/>
      <c r="M1094"/>
    </row>
    <row r="1095" spans="9:13">
      <c r="I1095"/>
      <c r="M1095"/>
    </row>
    <row r="1096" spans="9:13">
      <c r="I1096"/>
      <c r="M1096"/>
    </row>
    <row r="1097" spans="9:13">
      <c r="I1097"/>
      <c r="M1097"/>
    </row>
    <row r="1098" spans="9:13">
      <c r="I1098"/>
      <c r="M1098"/>
    </row>
    <row r="1099" spans="9:13">
      <c r="I1099"/>
      <c r="M1099"/>
    </row>
    <row r="1100" spans="9:13">
      <c r="I1100"/>
      <c r="M1100"/>
    </row>
    <row r="1101" spans="9:13">
      <c r="I1101"/>
      <c r="M1101"/>
    </row>
    <row r="1102" spans="9:13">
      <c r="I1102"/>
      <c r="M1102"/>
    </row>
    <row r="1103" spans="9:13">
      <c r="I1103"/>
      <c r="M1103"/>
    </row>
    <row r="1104" spans="9:13">
      <c r="I1104"/>
      <c r="M1104"/>
    </row>
    <row r="1105" spans="9:13">
      <c r="I1105"/>
      <c r="M1105"/>
    </row>
    <row r="1106" spans="9:13">
      <c r="I1106"/>
      <c r="M1106"/>
    </row>
    <row r="1107" spans="9:13">
      <c r="I1107"/>
      <c r="M1107"/>
    </row>
    <row r="1108" spans="9:13">
      <c r="I1108"/>
      <c r="M1108"/>
    </row>
    <row r="1109" spans="9:13">
      <c r="I1109"/>
      <c r="M1109"/>
    </row>
    <row r="1110" spans="9:13">
      <c r="I1110"/>
      <c r="M1110"/>
    </row>
    <row r="1111" spans="9:13">
      <c r="I1111"/>
      <c r="M1111"/>
    </row>
    <row r="1112" spans="9:13">
      <c r="I1112"/>
      <c r="M1112"/>
    </row>
    <row r="1113" spans="9:13">
      <c r="I1113"/>
      <c r="M1113"/>
    </row>
    <row r="1114" spans="9:13">
      <c r="I1114"/>
      <c r="M1114"/>
    </row>
    <row r="1115" spans="9:13">
      <c r="I1115"/>
      <c r="M1115"/>
    </row>
    <row r="1116" spans="9:13">
      <c r="I1116"/>
      <c r="M1116"/>
    </row>
    <row r="1117" spans="9:13">
      <c r="I1117"/>
      <c r="M1117"/>
    </row>
    <row r="1118" spans="9:13">
      <c r="I1118"/>
      <c r="M1118"/>
    </row>
    <row r="1119" spans="9:13">
      <c r="I1119"/>
      <c r="M1119"/>
    </row>
    <row r="1120" spans="9:13">
      <c r="I1120"/>
      <c r="M1120"/>
    </row>
    <row r="1121" spans="9:13">
      <c r="I1121"/>
      <c r="M1121"/>
    </row>
    <row r="1122" spans="9:13">
      <c r="I1122"/>
      <c r="M1122"/>
    </row>
    <row r="1123" spans="9:13">
      <c r="I1123"/>
      <c r="M1123"/>
    </row>
    <row r="1124" spans="9:13">
      <c r="I1124"/>
      <c r="M1124"/>
    </row>
    <row r="1125" spans="9:13">
      <c r="I1125"/>
      <c r="M1125"/>
    </row>
    <row r="1126" spans="9:13">
      <c r="I1126"/>
      <c r="M1126"/>
    </row>
    <row r="1127" spans="9:13">
      <c r="I1127"/>
      <c r="M1127"/>
    </row>
    <row r="1128" spans="9:13">
      <c r="I1128"/>
      <c r="M1128"/>
    </row>
    <row r="1129" spans="9:13">
      <c r="I1129"/>
      <c r="M1129"/>
    </row>
    <row r="1130" spans="9:13">
      <c r="I1130"/>
      <c r="M1130"/>
    </row>
    <row r="1131" spans="9:13">
      <c r="I1131"/>
      <c r="M1131"/>
    </row>
    <row r="1132" spans="9:13">
      <c r="I1132"/>
      <c r="M1132"/>
    </row>
    <row r="1133" spans="9:13">
      <c r="I1133"/>
      <c r="M1133"/>
    </row>
    <row r="1134" spans="9:13">
      <c r="I1134"/>
      <c r="M1134"/>
    </row>
    <row r="1135" spans="9:13">
      <c r="I1135"/>
      <c r="M1135"/>
    </row>
    <row r="1136" spans="9:13">
      <c r="I1136"/>
      <c r="M1136"/>
    </row>
    <row r="1137" spans="9:13">
      <c r="I1137"/>
      <c r="M1137"/>
    </row>
    <row r="1138" spans="9:13">
      <c r="I1138"/>
      <c r="M1138"/>
    </row>
    <row r="1139" spans="9:13">
      <c r="I1139"/>
      <c r="M1139"/>
    </row>
    <row r="1140" spans="9:13">
      <c r="I1140"/>
      <c r="M1140"/>
    </row>
    <row r="1141" spans="9:13">
      <c r="I1141"/>
      <c r="M1141"/>
    </row>
    <row r="1142" spans="9:13">
      <c r="I1142"/>
      <c r="M1142"/>
    </row>
    <row r="1143" spans="9:13">
      <c r="I1143"/>
      <c r="M1143"/>
    </row>
    <row r="1144" spans="9:13">
      <c r="I1144"/>
      <c r="M1144"/>
    </row>
    <row r="1145" spans="9:13">
      <c r="I1145"/>
      <c r="M1145"/>
    </row>
    <row r="1146" spans="9:13">
      <c r="I1146"/>
      <c r="M1146"/>
    </row>
    <row r="1147" spans="9:13">
      <c r="I1147"/>
      <c r="M1147"/>
    </row>
    <row r="1148" spans="9:13">
      <c r="I1148"/>
      <c r="M1148"/>
    </row>
    <row r="1149" spans="9:13">
      <c r="I1149"/>
      <c r="M1149"/>
    </row>
    <row r="1150" spans="9:13">
      <c r="I1150"/>
      <c r="M1150"/>
    </row>
    <row r="1151" spans="9:13">
      <c r="I1151"/>
      <c r="M1151"/>
    </row>
    <row r="1152" spans="9:13">
      <c r="I1152"/>
      <c r="M1152"/>
    </row>
    <row r="1153" spans="9:13">
      <c r="I1153"/>
      <c r="M1153"/>
    </row>
    <row r="1154" spans="9:13">
      <c r="I1154"/>
      <c r="M1154"/>
    </row>
    <row r="1155" spans="9:13">
      <c r="I1155"/>
      <c r="M1155"/>
    </row>
    <row r="1156" spans="9:13">
      <c r="I1156"/>
      <c r="M1156"/>
    </row>
    <row r="1157" spans="9:13">
      <c r="I1157"/>
      <c r="M1157"/>
    </row>
    <row r="1158" spans="9:13">
      <c r="I1158"/>
      <c r="M1158"/>
    </row>
    <row r="1159" spans="9:13">
      <c r="I1159"/>
      <c r="M1159"/>
    </row>
    <row r="1160" spans="9:13">
      <c r="I1160"/>
      <c r="M1160"/>
    </row>
    <row r="1161" spans="9:13">
      <c r="I1161"/>
      <c r="M1161"/>
    </row>
    <row r="1162" spans="9:13">
      <c r="I1162"/>
      <c r="M1162"/>
    </row>
    <row r="1163" spans="9:13">
      <c r="I1163"/>
      <c r="M1163"/>
    </row>
    <row r="1164" spans="9:13">
      <c r="I1164"/>
      <c r="M1164"/>
    </row>
    <row r="1165" spans="9:13">
      <c r="I1165"/>
      <c r="M1165"/>
    </row>
    <row r="1166" spans="9:13">
      <c r="I1166"/>
      <c r="M1166"/>
    </row>
    <row r="1167" spans="9:13">
      <c r="I1167"/>
      <c r="M1167"/>
    </row>
    <row r="1168" spans="9:13">
      <c r="I1168"/>
      <c r="M1168"/>
    </row>
    <row r="1169" spans="9:13">
      <c r="I1169"/>
      <c r="M1169"/>
    </row>
    <row r="1170" spans="9:13">
      <c r="I1170"/>
      <c r="M1170"/>
    </row>
    <row r="1171" spans="9:13">
      <c r="I1171"/>
      <c r="M1171"/>
    </row>
    <row r="1172" spans="9:13">
      <c r="I1172"/>
      <c r="M1172"/>
    </row>
    <row r="1173" spans="9:13">
      <c r="I1173"/>
      <c r="M1173"/>
    </row>
    <row r="1174" spans="9:13">
      <c r="I1174"/>
      <c r="M1174"/>
    </row>
    <row r="1175" spans="9:13">
      <c r="I1175"/>
      <c r="M1175"/>
    </row>
    <row r="1176" spans="9:13">
      <c r="I1176"/>
      <c r="M1176"/>
    </row>
    <row r="1177" spans="9:13">
      <c r="I1177"/>
      <c r="M1177"/>
    </row>
    <row r="1178" spans="9:13">
      <c r="I1178"/>
      <c r="M1178"/>
    </row>
    <row r="1179" spans="9:13">
      <c r="I1179"/>
      <c r="M1179"/>
    </row>
    <row r="1180" spans="9:13">
      <c r="I1180"/>
      <c r="M1180"/>
    </row>
    <row r="1181" spans="9:13">
      <c r="I1181"/>
      <c r="M1181"/>
    </row>
    <row r="1182" spans="9:13">
      <c r="I1182"/>
      <c r="M1182"/>
    </row>
    <row r="1183" spans="9:13">
      <c r="I1183"/>
      <c r="M1183"/>
    </row>
    <row r="1184" spans="9:13">
      <c r="I1184"/>
      <c r="M1184"/>
    </row>
    <row r="1185" spans="9:13">
      <c r="I1185"/>
      <c r="M1185"/>
    </row>
    <row r="1186" spans="9:13">
      <c r="I1186"/>
      <c r="M1186"/>
    </row>
    <row r="1187" spans="9:13">
      <c r="I1187"/>
      <c r="M1187"/>
    </row>
    <row r="1188" spans="9:13">
      <c r="I1188"/>
      <c r="M1188"/>
    </row>
    <row r="1189" spans="9:13">
      <c r="I1189"/>
      <c r="M1189"/>
    </row>
    <row r="1190" spans="9:13">
      <c r="I1190"/>
      <c r="M1190"/>
    </row>
    <row r="1191" spans="9:13">
      <c r="I1191"/>
      <c r="M1191"/>
    </row>
    <row r="1192" spans="9:13">
      <c r="I1192"/>
      <c r="M1192"/>
    </row>
    <row r="1193" spans="9:13">
      <c r="I1193"/>
      <c r="M1193"/>
    </row>
    <row r="1194" spans="9:13">
      <c r="I1194"/>
      <c r="M1194"/>
    </row>
    <row r="1195" spans="9:13">
      <c r="I1195"/>
      <c r="M1195"/>
    </row>
    <row r="1196" spans="9:13">
      <c r="I1196"/>
      <c r="M1196"/>
    </row>
    <row r="1197" spans="9:13">
      <c r="I1197"/>
      <c r="M1197"/>
    </row>
    <row r="1198" spans="9:13">
      <c r="I1198"/>
      <c r="M1198"/>
    </row>
    <row r="1199" spans="9:13">
      <c r="I1199"/>
      <c r="M1199"/>
    </row>
    <row r="1200" spans="9:13">
      <c r="I1200"/>
      <c r="M1200"/>
    </row>
    <row r="1201" spans="9:13">
      <c r="I1201"/>
      <c r="M1201"/>
    </row>
    <row r="1202" spans="9:13">
      <c r="I1202"/>
      <c r="M1202"/>
    </row>
    <row r="1203" spans="9:13">
      <c r="I1203"/>
      <c r="M1203"/>
    </row>
    <row r="1204" spans="9:13">
      <c r="I1204"/>
      <c r="M1204"/>
    </row>
    <row r="1205" spans="9:13">
      <c r="I1205"/>
      <c r="M1205"/>
    </row>
    <row r="1206" spans="9:13">
      <c r="I1206"/>
      <c r="M1206"/>
    </row>
    <row r="1207" spans="9:13">
      <c r="I1207"/>
      <c r="M1207"/>
    </row>
    <row r="1208" spans="9:13">
      <c r="I1208"/>
      <c r="M1208"/>
    </row>
    <row r="1209" spans="9:13">
      <c r="I1209"/>
      <c r="M1209"/>
    </row>
    <row r="1210" spans="9:13">
      <c r="I1210"/>
      <c r="M1210"/>
    </row>
    <row r="1211" spans="9:13">
      <c r="I1211"/>
      <c r="M1211"/>
    </row>
    <row r="1212" spans="9:13">
      <c r="I1212"/>
      <c r="M1212"/>
    </row>
    <row r="1213" spans="9:13">
      <c r="I1213"/>
      <c r="M1213"/>
    </row>
    <row r="1214" spans="9:13">
      <c r="I1214"/>
      <c r="M1214"/>
    </row>
    <row r="1215" spans="9:13">
      <c r="I1215"/>
      <c r="M1215"/>
    </row>
    <row r="1216" spans="9:13">
      <c r="I1216"/>
      <c r="M1216"/>
    </row>
    <row r="1217" spans="9:13">
      <c r="I1217"/>
      <c r="M1217"/>
    </row>
    <row r="1218" spans="9:13">
      <c r="I1218"/>
      <c r="M1218"/>
    </row>
    <row r="1219" spans="9:13">
      <c r="I1219"/>
      <c r="M1219"/>
    </row>
    <row r="1220" spans="9:13">
      <c r="I1220"/>
      <c r="M1220"/>
    </row>
    <row r="1221" spans="9:13">
      <c r="I1221"/>
      <c r="M1221"/>
    </row>
    <row r="1222" spans="9:13">
      <c r="I1222"/>
      <c r="M1222"/>
    </row>
    <row r="1223" spans="9:13">
      <c r="I1223"/>
      <c r="M1223"/>
    </row>
    <row r="1224" spans="9:13">
      <c r="I1224"/>
      <c r="M1224"/>
    </row>
    <row r="1225" spans="9:13">
      <c r="I1225"/>
      <c r="M1225"/>
    </row>
    <row r="1226" spans="9:13">
      <c r="I1226"/>
      <c r="M1226"/>
    </row>
    <row r="1227" spans="9:13">
      <c r="I1227"/>
      <c r="M1227"/>
    </row>
    <row r="1228" spans="9:13">
      <c r="I1228"/>
      <c r="M1228"/>
    </row>
    <row r="1229" spans="9:13">
      <c r="I1229"/>
      <c r="M1229"/>
    </row>
    <row r="1230" spans="9:13">
      <c r="I1230"/>
      <c r="M1230"/>
    </row>
    <row r="1231" spans="9:13">
      <c r="I1231"/>
      <c r="M1231"/>
    </row>
    <row r="1232" spans="9:13">
      <c r="I1232"/>
      <c r="M1232"/>
    </row>
    <row r="1233" spans="9:13">
      <c r="I1233"/>
      <c r="M1233"/>
    </row>
    <row r="1234" spans="9:13">
      <c r="I1234"/>
      <c r="M1234"/>
    </row>
    <row r="1235" spans="9:13">
      <c r="I1235"/>
      <c r="M1235"/>
    </row>
    <row r="1236" spans="9:13">
      <c r="I1236"/>
      <c r="M1236"/>
    </row>
    <row r="1237" spans="9:13">
      <c r="I1237"/>
      <c r="M1237"/>
    </row>
    <row r="1238" spans="9:13">
      <c r="I1238"/>
      <c r="M1238"/>
    </row>
    <row r="1239" spans="9:13">
      <c r="I1239"/>
      <c r="M1239"/>
    </row>
    <row r="1240" spans="9:13">
      <c r="I1240"/>
      <c r="M1240"/>
    </row>
    <row r="1241" spans="9:13">
      <c r="I1241"/>
      <c r="M1241"/>
    </row>
    <row r="1242" spans="9:13">
      <c r="I1242"/>
      <c r="M1242"/>
    </row>
    <row r="1243" spans="9:13">
      <c r="I1243"/>
      <c r="M1243"/>
    </row>
    <row r="1244" spans="9:13">
      <c r="I1244"/>
      <c r="M1244"/>
    </row>
    <row r="1245" spans="9:13">
      <c r="I1245"/>
      <c r="M1245"/>
    </row>
    <row r="1246" spans="9:13">
      <c r="I1246"/>
      <c r="M1246"/>
    </row>
    <row r="1247" spans="9:13">
      <c r="I1247"/>
      <c r="M1247"/>
    </row>
    <row r="1248" spans="9:13">
      <c r="I1248"/>
      <c r="M1248"/>
    </row>
    <row r="1249" spans="9:13">
      <c r="I1249"/>
      <c r="M1249"/>
    </row>
    <row r="1250" spans="9:13">
      <c r="I1250"/>
      <c r="M1250"/>
    </row>
    <row r="1251" spans="9:13">
      <c r="I1251"/>
      <c r="M1251"/>
    </row>
    <row r="1252" spans="9:13">
      <c r="I1252"/>
      <c r="M1252"/>
    </row>
    <row r="1253" spans="9:13">
      <c r="I1253"/>
      <c r="M1253"/>
    </row>
    <row r="1254" spans="9:13">
      <c r="I1254"/>
      <c r="M1254"/>
    </row>
    <row r="1255" spans="9:13">
      <c r="I1255"/>
      <c r="M1255"/>
    </row>
    <row r="1256" spans="9:13">
      <c r="I1256"/>
      <c r="M1256"/>
    </row>
    <row r="1257" spans="9:13">
      <c r="I1257"/>
      <c r="M1257"/>
    </row>
    <row r="1258" spans="9:13">
      <c r="I1258"/>
      <c r="M1258"/>
    </row>
    <row r="1259" spans="9:13">
      <c r="I1259"/>
      <c r="M1259"/>
    </row>
    <row r="1260" spans="9:13">
      <c r="I1260"/>
      <c r="M1260"/>
    </row>
    <row r="1261" spans="9:13">
      <c r="I1261"/>
      <c r="M1261"/>
    </row>
    <row r="1262" spans="9:13">
      <c r="I1262"/>
      <c r="M1262"/>
    </row>
    <row r="1263" spans="9:13">
      <c r="I1263"/>
      <c r="M1263"/>
    </row>
    <row r="1264" spans="9:13">
      <c r="I1264"/>
      <c r="M1264"/>
    </row>
    <row r="1265" spans="9:13">
      <c r="I1265"/>
      <c r="M1265"/>
    </row>
    <row r="1266" spans="9:13">
      <c r="I1266"/>
      <c r="M1266"/>
    </row>
    <row r="1267" spans="9:13">
      <c r="I1267"/>
      <c r="M1267"/>
    </row>
    <row r="1268" spans="9:13">
      <c r="I1268"/>
      <c r="M1268"/>
    </row>
    <row r="1269" spans="9:13">
      <c r="I1269"/>
      <c r="M1269"/>
    </row>
    <row r="1270" spans="9:13">
      <c r="I1270"/>
      <c r="M1270"/>
    </row>
    <row r="1271" spans="9:13">
      <c r="I1271"/>
      <c r="M1271"/>
    </row>
    <row r="1272" spans="9:13">
      <c r="I1272"/>
      <c r="M1272"/>
    </row>
    <row r="1273" spans="9:13">
      <c r="I1273"/>
      <c r="M1273"/>
    </row>
    <row r="1274" spans="9:13">
      <c r="I1274"/>
      <c r="M1274"/>
    </row>
    <row r="1275" spans="9:13">
      <c r="I1275"/>
      <c r="M1275"/>
    </row>
    <row r="1276" spans="9:13">
      <c r="I1276"/>
      <c r="M1276"/>
    </row>
    <row r="1277" spans="9:13">
      <c r="I1277"/>
      <c r="M1277"/>
    </row>
    <row r="1278" spans="9:13">
      <c r="I1278"/>
      <c r="M1278"/>
    </row>
    <row r="1279" spans="9:13">
      <c r="I1279"/>
      <c r="M1279"/>
    </row>
    <row r="1280" spans="9:13">
      <c r="I1280"/>
      <c r="M1280"/>
    </row>
    <row r="1281" spans="9:13">
      <c r="I1281"/>
      <c r="M1281"/>
    </row>
    <row r="1282" spans="9:13">
      <c r="I1282"/>
      <c r="M1282"/>
    </row>
    <row r="1283" spans="9:13">
      <c r="I1283"/>
      <c r="M1283"/>
    </row>
    <row r="1284" spans="9:13">
      <c r="I1284"/>
      <c r="M1284"/>
    </row>
    <row r="1285" spans="9:13">
      <c r="I1285"/>
      <c r="M1285"/>
    </row>
    <row r="1286" spans="9:13">
      <c r="I1286"/>
      <c r="M1286"/>
    </row>
    <row r="1287" spans="9:13">
      <c r="I1287"/>
      <c r="M1287"/>
    </row>
    <row r="1288" spans="9:13">
      <c r="I1288"/>
      <c r="M1288"/>
    </row>
    <row r="1289" spans="9:13">
      <c r="I1289"/>
      <c r="M1289"/>
    </row>
    <row r="1290" spans="9:13">
      <c r="I1290"/>
      <c r="M1290"/>
    </row>
    <row r="1291" spans="9:13">
      <c r="I1291"/>
      <c r="M1291"/>
    </row>
    <row r="1292" spans="9:13">
      <c r="I1292"/>
      <c r="M1292"/>
    </row>
    <row r="1293" spans="9:13">
      <c r="I1293"/>
      <c r="M1293"/>
    </row>
    <row r="1294" spans="9:13">
      <c r="I1294"/>
      <c r="M1294"/>
    </row>
    <row r="1295" spans="9:13">
      <c r="I1295"/>
      <c r="M1295"/>
    </row>
    <row r="1296" spans="9:13">
      <c r="I1296"/>
      <c r="M1296"/>
    </row>
    <row r="1297" spans="9:13">
      <c r="I1297"/>
      <c r="M1297"/>
    </row>
    <row r="1298" spans="9:13">
      <c r="I1298"/>
      <c r="M1298"/>
    </row>
    <row r="1299" spans="9:13">
      <c r="I1299"/>
      <c r="M1299"/>
    </row>
    <row r="1300" spans="9:13">
      <c r="I1300"/>
      <c r="M1300"/>
    </row>
    <row r="1301" spans="9:13">
      <c r="I1301"/>
      <c r="M1301"/>
    </row>
    <row r="1302" spans="9:13">
      <c r="I1302"/>
      <c r="M1302"/>
    </row>
    <row r="1303" spans="9:13">
      <c r="I1303"/>
      <c r="M1303"/>
    </row>
    <row r="1304" spans="9:13">
      <c r="I1304"/>
      <c r="M1304"/>
    </row>
    <row r="1305" spans="9:13">
      <c r="I1305"/>
      <c r="M1305"/>
    </row>
    <row r="1306" spans="9:13">
      <c r="I1306"/>
      <c r="M1306"/>
    </row>
    <row r="1307" spans="9:13">
      <c r="I1307"/>
      <c r="M1307"/>
    </row>
    <row r="1308" spans="9:13">
      <c r="I1308"/>
      <c r="M1308"/>
    </row>
    <row r="1309" spans="9:13">
      <c r="I1309"/>
      <c r="M1309"/>
    </row>
    <row r="1310" spans="9:13">
      <c r="I1310"/>
      <c r="M1310"/>
    </row>
    <row r="1311" spans="9:13">
      <c r="I1311"/>
      <c r="M1311"/>
    </row>
    <row r="1312" spans="9:13">
      <c r="I1312"/>
      <c r="M1312"/>
    </row>
    <row r="1313" spans="9:13">
      <c r="I1313"/>
      <c r="M1313"/>
    </row>
    <row r="1314" spans="9:13">
      <c r="I1314"/>
      <c r="M1314"/>
    </row>
    <row r="1315" spans="9:13">
      <c r="I1315"/>
      <c r="M1315"/>
    </row>
    <row r="1316" spans="9:13">
      <c r="I1316"/>
      <c r="M1316"/>
    </row>
    <row r="1317" spans="9:13">
      <c r="I1317"/>
      <c r="M1317"/>
    </row>
    <row r="1318" spans="9:13">
      <c r="I1318"/>
      <c r="M1318"/>
    </row>
    <row r="1319" spans="9:13">
      <c r="I1319"/>
      <c r="M1319"/>
    </row>
    <row r="1320" spans="9:13">
      <c r="I1320"/>
      <c r="M1320"/>
    </row>
    <row r="1321" spans="9:13">
      <c r="I1321"/>
      <c r="M1321"/>
    </row>
    <row r="1322" spans="9:13">
      <c r="I1322"/>
      <c r="M1322"/>
    </row>
    <row r="1323" spans="9:13">
      <c r="I1323"/>
      <c r="M1323"/>
    </row>
    <row r="1324" spans="9:13">
      <c r="I1324"/>
      <c r="M1324"/>
    </row>
    <row r="1325" spans="9:13">
      <c r="I1325"/>
      <c r="M1325"/>
    </row>
    <row r="1326" spans="9:13">
      <c r="I1326"/>
      <c r="M1326"/>
    </row>
    <row r="1327" spans="9:13">
      <c r="I1327"/>
      <c r="M1327"/>
    </row>
    <row r="1328" spans="9:13">
      <c r="I1328"/>
      <c r="M1328"/>
    </row>
    <row r="1329" spans="9:13">
      <c r="I1329"/>
      <c r="M1329"/>
    </row>
    <row r="1330" spans="9:13">
      <c r="I1330"/>
      <c r="M1330"/>
    </row>
    <row r="1331" spans="9:13">
      <c r="I1331"/>
      <c r="M1331"/>
    </row>
    <row r="1332" spans="9:13">
      <c r="I1332"/>
      <c r="M1332"/>
    </row>
    <row r="1333" spans="9:13">
      <c r="I1333"/>
      <c r="M1333"/>
    </row>
    <row r="1334" spans="9:13">
      <c r="I1334"/>
      <c r="M1334"/>
    </row>
    <row r="1335" spans="9:13">
      <c r="I1335"/>
      <c r="M1335"/>
    </row>
    <row r="1336" spans="9:13">
      <c r="I1336"/>
      <c r="M1336"/>
    </row>
    <row r="1337" spans="9:13">
      <c r="I1337"/>
      <c r="M1337"/>
    </row>
    <row r="1338" spans="9:13">
      <c r="I1338"/>
      <c r="M1338"/>
    </row>
    <row r="1339" spans="9:13">
      <c r="I1339"/>
      <c r="M1339"/>
    </row>
    <row r="1340" spans="9:13">
      <c r="I1340"/>
      <c r="M1340"/>
    </row>
    <row r="1341" spans="9:13">
      <c r="I1341"/>
      <c r="M1341"/>
    </row>
    <row r="1342" spans="9:13">
      <c r="I1342"/>
      <c r="M1342"/>
    </row>
    <row r="1343" spans="9:13">
      <c r="I1343"/>
      <c r="M1343"/>
    </row>
    <row r="1344" spans="9:13">
      <c r="I1344"/>
      <c r="M1344"/>
    </row>
    <row r="1345" spans="9:13">
      <c r="I1345"/>
      <c r="M1345"/>
    </row>
    <row r="1346" spans="9:13">
      <c r="I1346"/>
      <c r="M1346"/>
    </row>
    <row r="1347" spans="9:13">
      <c r="I1347"/>
      <c r="M1347"/>
    </row>
    <row r="1348" spans="9:13">
      <c r="I1348"/>
      <c r="M1348"/>
    </row>
    <row r="1349" spans="9:13">
      <c r="I1349"/>
      <c r="M1349"/>
    </row>
    <row r="1350" spans="9:13">
      <c r="I1350"/>
      <c r="M1350"/>
    </row>
    <row r="1351" spans="9:13">
      <c r="I1351"/>
      <c r="M1351"/>
    </row>
    <row r="1352" spans="9:13">
      <c r="I1352"/>
      <c r="M1352"/>
    </row>
    <row r="1353" spans="9:13">
      <c r="I1353"/>
      <c r="M1353"/>
    </row>
    <row r="1354" spans="9:13">
      <c r="I1354"/>
      <c r="M1354"/>
    </row>
    <row r="1355" spans="9:13">
      <c r="I1355"/>
      <c r="M1355"/>
    </row>
    <row r="1356" spans="9:13">
      <c r="I1356"/>
      <c r="M1356"/>
    </row>
    <row r="1357" spans="9:13">
      <c r="I1357"/>
      <c r="M1357"/>
    </row>
    <row r="1358" spans="9:13">
      <c r="I1358"/>
      <c r="M1358"/>
    </row>
    <row r="1359" spans="9:13">
      <c r="I1359"/>
      <c r="M1359"/>
    </row>
    <row r="1360" spans="9:13">
      <c r="I1360"/>
      <c r="M1360"/>
    </row>
    <row r="1361" spans="9:13">
      <c r="I1361"/>
      <c r="M1361"/>
    </row>
    <row r="1362" spans="9:13">
      <c r="I1362"/>
      <c r="M1362"/>
    </row>
    <row r="1363" spans="9:13">
      <c r="I1363"/>
      <c r="M1363"/>
    </row>
    <row r="1364" spans="9:13">
      <c r="I1364"/>
      <c r="M1364"/>
    </row>
    <row r="1365" spans="9:13">
      <c r="I1365"/>
      <c r="M1365"/>
    </row>
    <row r="1366" spans="9:13">
      <c r="I1366"/>
      <c r="M1366"/>
    </row>
    <row r="1367" spans="9:13">
      <c r="I1367"/>
      <c r="M1367"/>
    </row>
    <row r="1368" spans="9:13">
      <c r="I1368"/>
      <c r="M1368"/>
    </row>
    <row r="1369" spans="9:13">
      <c r="I1369"/>
      <c r="M1369"/>
    </row>
    <row r="1370" spans="9:13">
      <c r="I1370"/>
      <c r="M1370"/>
    </row>
    <row r="1371" spans="9:13">
      <c r="I1371"/>
      <c r="M1371"/>
    </row>
    <row r="1372" spans="9:13">
      <c r="I1372"/>
      <c r="M1372"/>
    </row>
    <row r="1373" spans="9:13">
      <c r="I1373"/>
      <c r="M1373"/>
    </row>
    <row r="1374" spans="9:13">
      <c r="I1374"/>
      <c r="M1374"/>
    </row>
    <row r="1375" spans="9:13">
      <c r="I1375"/>
      <c r="M1375"/>
    </row>
    <row r="1376" spans="9:13">
      <c r="I1376"/>
      <c r="M1376"/>
    </row>
    <row r="1377" spans="9:13">
      <c r="I1377"/>
      <c r="M1377"/>
    </row>
    <row r="1378" spans="9:13">
      <c r="I1378"/>
      <c r="M1378"/>
    </row>
    <row r="1379" spans="9:13">
      <c r="I1379"/>
      <c r="M1379"/>
    </row>
    <row r="1380" spans="9:13">
      <c r="I1380"/>
      <c r="M1380"/>
    </row>
    <row r="1381" spans="9:13">
      <c r="I1381"/>
      <c r="M1381"/>
    </row>
    <row r="1382" spans="9:13">
      <c r="I1382"/>
      <c r="M1382"/>
    </row>
    <row r="1383" spans="9:13">
      <c r="I1383"/>
      <c r="M1383"/>
    </row>
    <row r="1384" spans="9:13">
      <c r="I1384"/>
      <c r="M1384"/>
    </row>
    <row r="1385" spans="9:13">
      <c r="I1385"/>
      <c r="M1385"/>
    </row>
    <row r="1386" spans="9:13">
      <c r="I1386"/>
      <c r="M1386"/>
    </row>
    <row r="1387" spans="9:13">
      <c r="I1387"/>
      <c r="M1387"/>
    </row>
    <row r="1388" spans="9:13">
      <c r="I1388"/>
      <c r="M1388"/>
    </row>
    <row r="1389" spans="9:13">
      <c r="I1389"/>
      <c r="M1389"/>
    </row>
    <row r="1390" spans="9:13">
      <c r="I1390"/>
      <c r="M1390"/>
    </row>
    <row r="1391" spans="9:13">
      <c r="I1391"/>
      <c r="M1391"/>
    </row>
    <row r="1392" spans="9:13">
      <c r="I1392"/>
      <c r="M1392"/>
    </row>
    <row r="1393" spans="9:13">
      <c r="I1393"/>
      <c r="M1393"/>
    </row>
    <row r="1394" spans="9:13">
      <c r="I1394"/>
      <c r="M1394"/>
    </row>
    <row r="1395" spans="9:13">
      <c r="I1395"/>
      <c r="M1395"/>
    </row>
    <row r="1396" spans="9:13">
      <c r="I1396"/>
      <c r="M1396"/>
    </row>
    <row r="1397" spans="9:13">
      <c r="I1397"/>
      <c r="M1397"/>
    </row>
    <row r="1398" spans="9:13">
      <c r="I1398"/>
      <c r="M1398"/>
    </row>
    <row r="1399" spans="9:13">
      <c r="I1399"/>
      <c r="M1399"/>
    </row>
    <row r="1400" spans="9:13">
      <c r="I1400"/>
      <c r="M1400"/>
    </row>
    <row r="1401" spans="9:13">
      <c r="I1401"/>
      <c r="M1401"/>
    </row>
    <row r="1402" spans="9:13">
      <c r="I1402"/>
      <c r="M1402"/>
    </row>
    <row r="1403" spans="9:13">
      <c r="I1403"/>
      <c r="M1403"/>
    </row>
    <row r="1404" spans="9:13">
      <c r="I1404"/>
      <c r="M1404"/>
    </row>
    <row r="1405" spans="9:13">
      <c r="I1405"/>
      <c r="M1405"/>
    </row>
    <row r="1406" spans="9:13">
      <c r="I1406"/>
      <c r="M1406"/>
    </row>
    <row r="1407" spans="9:13">
      <c r="I1407"/>
      <c r="M1407"/>
    </row>
    <row r="1408" spans="9:13">
      <c r="I1408"/>
      <c r="M1408"/>
    </row>
    <row r="1409" spans="9:13">
      <c r="I1409"/>
      <c r="M1409"/>
    </row>
    <row r="1410" spans="9:13">
      <c r="I1410"/>
      <c r="M1410"/>
    </row>
    <row r="1411" spans="9:13">
      <c r="I1411"/>
      <c r="M1411"/>
    </row>
    <row r="1412" spans="9:13">
      <c r="I1412"/>
      <c r="M1412"/>
    </row>
    <row r="1413" spans="9:13">
      <c r="I1413"/>
      <c r="M1413"/>
    </row>
    <row r="1414" spans="9:13">
      <c r="I1414"/>
      <c r="M1414"/>
    </row>
    <row r="1415" spans="9:13">
      <c r="I1415"/>
      <c r="M1415"/>
    </row>
    <row r="1416" spans="9:13">
      <c r="I1416"/>
      <c r="M1416"/>
    </row>
    <row r="1417" spans="9:13">
      <c r="I1417"/>
      <c r="M1417"/>
    </row>
    <row r="1418" spans="9:13">
      <c r="I1418"/>
      <c r="M1418"/>
    </row>
    <row r="1419" spans="9:13">
      <c r="I1419"/>
      <c r="M1419"/>
    </row>
    <row r="1420" spans="9:13">
      <c r="I1420"/>
      <c r="M1420"/>
    </row>
    <row r="1421" spans="9:13">
      <c r="I1421"/>
      <c r="M1421"/>
    </row>
    <row r="1422" spans="9:13">
      <c r="I1422"/>
      <c r="M1422"/>
    </row>
    <row r="1423" spans="9:13">
      <c r="I1423"/>
      <c r="M1423"/>
    </row>
    <row r="1424" spans="9:13">
      <c r="I1424"/>
      <c r="M1424"/>
    </row>
    <row r="1425" spans="9:13">
      <c r="I1425"/>
      <c r="M1425"/>
    </row>
    <row r="1426" spans="9:13">
      <c r="I1426"/>
      <c r="M1426"/>
    </row>
    <row r="1427" spans="9:13">
      <c r="I1427"/>
      <c r="M1427"/>
    </row>
    <row r="1428" spans="9:13">
      <c r="I1428"/>
      <c r="M1428"/>
    </row>
    <row r="1429" spans="9:13">
      <c r="I1429"/>
      <c r="M1429"/>
    </row>
    <row r="1430" spans="9:13">
      <c r="I1430"/>
      <c r="M1430"/>
    </row>
    <row r="1431" spans="9:13">
      <c r="I1431"/>
      <c r="M1431"/>
    </row>
    <row r="1432" spans="9:13">
      <c r="I1432"/>
      <c r="M1432"/>
    </row>
    <row r="1433" spans="9:13">
      <c r="I1433"/>
      <c r="M1433"/>
    </row>
    <row r="1434" spans="9:13">
      <c r="I1434"/>
      <c r="M1434"/>
    </row>
    <row r="1435" spans="9:13">
      <c r="I1435"/>
      <c r="M1435"/>
    </row>
    <row r="1436" spans="9:13">
      <c r="I1436"/>
      <c r="M1436"/>
    </row>
    <row r="1437" spans="9:13">
      <c r="I1437"/>
      <c r="M1437"/>
    </row>
    <row r="1438" spans="9:13">
      <c r="I1438"/>
      <c r="M1438"/>
    </row>
    <row r="1439" spans="9:13">
      <c r="I1439"/>
      <c r="M1439"/>
    </row>
    <row r="1440" spans="9:13">
      <c r="I1440"/>
      <c r="M1440"/>
    </row>
    <row r="1441" spans="9:13">
      <c r="I1441"/>
      <c r="M1441"/>
    </row>
    <row r="1442" spans="9:13">
      <c r="I1442"/>
      <c r="M1442"/>
    </row>
    <row r="1443" spans="9:13">
      <c r="I1443"/>
      <c r="M1443"/>
    </row>
    <row r="1444" spans="9:13">
      <c r="I1444"/>
      <c r="M1444"/>
    </row>
    <row r="1445" spans="9:13">
      <c r="I1445"/>
      <c r="M1445"/>
    </row>
    <row r="1446" spans="9:13">
      <c r="I1446"/>
      <c r="M1446"/>
    </row>
    <row r="1447" spans="9:13">
      <c r="I1447"/>
      <c r="M1447"/>
    </row>
    <row r="1448" spans="9:13">
      <c r="I1448"/>
      <c r="M1448"/>
    </row>
    <row r="1449" spans="9:13">
      <c r="I1449"/>
      <c r="M1449"/>
    </row>
    <row r="1450" spans="9:13">
      <c r="I1450"/>
      <c r="M1450"/>
    </row>
    <row r="1451" spans="9:13">
      <c r="I1451"/>
      <c r="M1451"/>
    </row>
    <row r="1452" spans="9:13">
      <c r="I1452"/>
      <c r="M1452"/>
    </row>
    <row r="1453" spans="9:13">
      <c r="I1453"/>
      <c r="M1453"/>
    </row>
    <row r="1454" spans="9:13">
      <c r="I1454"/>
      <c r="M1454"/>
    </row>
    <row r="1455" spans="9:13">
      <c r="I1455"/>
      <c r="M1455"/>
    </row>
    <row r="1456" spans="9:13">
      <c r="I1456"/>
      <c r="M1456"/>
    </row>
    <row r="1457" spans="9:13">
      <c r="I1457"/>
      <c r="M1457"/>
    </row>
    <row r="1458" spans="9:13">
      <c r="I1458"/>
      <c r="M1458"/>
    </row>
    <row r="1459" spans="9:13">
      <c r="I1459"/>
      <c r="M1459"/>
    </row>
    <row r="1460" spans="9:13">
      <c r="I1460"/>
      <c r="M1460"/>
    </row>
    <row r="1461" spans="9:13">
      <c r="I1461"/>
      <c r="M1461"/>
    </row>
    <row r="1462" spans="9:13">
      <c r="I1462"/>
      <c r="M1462"/>
    </row>
    <row r="1463" spans="9:13">
      <c r="I1463"/>
      <c r="M1463"/>
    </row>
    <row r="1464" spans="9:13">
      <c r="I1464"/>
      <c r="M1464"/>
    </row>
    <row r="1465" spans="9:13">
      <c r="I1465"/>
      <c r="M1465"/>
    </row>
    <row r="1466" spans="9:13">
      <c r="I1466"/>
      <c r="M1466"/>
    </row>
    <row r="1467" spans="9:13">
      <c r="I1467"/>
      <c r="M1467"/>
    </row>
    <row r="1468" spans="9:13">
      <c r="I1468"/>
      <c r="M1468"/>
    </row>
    <row r="1469" spans="9:13">
      <c r="I1469"/>
      <c r="M1469"/>
    </row>
    <row r="1470" spans="9:13">
      <c r="I1470"/>
      <c r="M1470"/>
    </row>
    <row r="1471" spans="9:13">
      <c r="I1471"/>
      <c r="M1471"/>
    </row>
    <row r="1472" spans="9:13">
      <c r="I1472"/>
      <c r="M1472"/>
    </row>
    <row r="1473" spans="9:13">
      <c r="I1473"/>
      <c r="M1473"/>
    </row>
    <row r="1474" spans="9:13">
      <c r="I1474"/>
      <c r="M1474"/>
    </row>
    <row r="1475" spans="9:13">
      <c r="I1475"/>
      <c r="M1475"/>
    </row>
    <row r="1476" spans="9:13">
      <c r="I1476"/>
      <c r="M1476"/>
    </row>
    <row r="1477" spans="9:13">
      <c r="I1477"/>
      <c r="M1477"/>
    </row>
    <row r="1478" spans="9:13">
      <c r="I1478"/>
      <c r="M1478"/>
    </row>
    <row r="1479" spans="9:13">
      <c r="I1479"/>
      <c r="M1479"/>
    </row>
    <row r="1480" spans="9:13">
      <c r="I1480"/>
      <c r="M1480"/>
    </row>
    <row r="1481" spans="9:13">
      <c r="I1481"/>
      <c r="M1481"/>
    </row>
    <row r="1482" spans="9:13">
      <c r="I1482"/>
      <c r="M1482"/>
    </row>
    <row r="1483" spans="9:13">
      <c r="I1483"/>
      <c r="M1483"/>
    </row>
    <row r="1484" spans="9:13">
      <c r="I1484"/>
      <c r="M1484"/>
    </row>
    <row r="1485" spans="9:13">
      <c r="I1485"/>
      <c r="M1485"/>
    </row>
    <row r="1486" spans="9:13">
      <c r="I1486"/>
      <c r="M1486"/>
    </row>
    <row r="1487" spans="9:13">
      <c r="I1487"/>
      <c r="M1487"/>
    </row>
    <row r="1488" spans="9:13">
      <c r="I1488"/>
      <c r="M1488"/>
    </row>
    <row r="1489" spans="9:13">
      <c r="I1489"/>
      <c r="M1489"/>
    </row>
    <row r="1490" spans="9:13">
      <c r="I1490"/>
      <c r="M1490"/>
    </row>
    <row r="1491" spans="9:13">
      <c r="I1491"/>
      <c r="M1491"/>
    </row>
    <row r="1492" spans="9:13">
      <c r="I1492"/>
      <c r="M1492"/>
    </row>
    <row r="1493" spans="9:13">
      <c r="I1493"/>
      <c r="M1493"/>
    </row>
    <row r="1494" spans="9:13">
      <c r="I1494"/>
      <c r="M1494"/>
    </row>
    <row r="1495" spans="9:13">
      <c r="I1495"/>
      <c r="M1495"/>
    </row>
    <row r="1496" spans="9:13">
      <c r="I1496"/>
      <c r="M1496"/>
    </row>
    <row r="1497" spans="9:13">
      <c r="I1497"/>
      <c r="M1497"/>
    </row>
    <row r="1498" spans="9:13">
      <c r="I1498"/>
      <c r="M1498"/>
    </row>
    <row r="1499" spans="9:13">
      <c r="I1499"/>
      <c r="M1499"/>
    </row>
    <row r="1500" spans="9:13">
      <c r="I1500"/>
      <c r="M1500"/>
    </row>
    <row r="1501" spans="9:13">
      <c r="I1501"/>
      <c r="M1501"/>
    </row>
    <row r="1502" spans="9:13">
      <c r="I1502"/>
      <c r="M1502"/>
    </row>
    <row r="1503" spans="9:13">
      <c r="I1503"/>
      <c r="M1503"/>
    </row>
    <row r="1504" spans="9:13">
      <c r="I1504"/>
      <c r="M1504"/>
    </row>
    <row r="1505" spans="9:13">
      <c r="I1505"/>
      <c r="M1505"/>
    </row>
    <row r="1506" spans="9:13">
      <c r="I1506"/>
      <c r="M1506"/>
    </row>
    <row r="1507" spans="9:13">
      <c r="I1507"/>
      <c r="M1507"/>
    </row>
    <row r="1508" spans="9:13">
      <c r="I1508"/>
      <c r="M1508"/>
    </row>
    <row r="1509" spans="9:13">
      <c r="I1509"/>
      <c r="M1509"/>
    </row>
    <row r="1510" spans="9:13">
      <c r="I1510"/>
      <c r="M1510"/>
    </row>
    <row r="1511" spans="9:13">
      <c r="I1511"/>
      <c r="M1511"/>
    </row>
    <row r="1512" spans="9:13">
      <c r="I1512"/>
      <c r="M1512"/>
    </row>
    <row r="1513" spans="9:13">
      <c r="I1513"/>
      <c r="M1513"/>
    </row>
    <row r="1514" spans="9:13">
      <c r="I1514"/>
      <c r="M1514"/>
    </row>
    <row r="1515" spans="9:13">
      <c r="I1515"/>
      <c r="M1515"/>
    </row>
    <row r="1516" spans="9:13">
      <c r="I1516"/>
      <c r="M1516"/>
    </row>
    <row r="1517" spans="9:13">
      <c r="I1517"/>
      <c r="M1517"/>
    </row>
    <row r="1518" spans="9:13">
      <c r="I1518"/>
      <c r="M1518"/>
    </row>
    <row r="1519" spans="9:13">
      <c r="I1519"/>
      <c r="M1519"/>
    </row>
    <row r="1520" spans="9:13">
      <c r="I1520"/>
      <c r="M1520"/>
    </row>
    <row r="1521" spans="9:13">
      <c r="I1521"/>
      <c r="M1521"/>
    </row>
    <row r="1522" spans="9:13">
      <c r="I1522"/>
      <c r="M1522"/>
    </row>
    <row r="1523" spans="9:13">
      <c r="I1523"/>
      <c r="M1523"/>
    </row>
    <row r="1524" spans="9:13">
      <c r="I1524"/>
      <c r="M1524"/>
    </row>
    <row r="1525" spans="9:13">
      <c r="I1525"/>
      <c r="M1525"/>
    </row>
    <row r="1526" spans="9:13">
      <c r="I1526"/>
      <c r="M1526"/>
    </row>
    <row r="1527" spans="9:13">
      <c r="I1527"/>
      <c r="M1527"/>
    </row>
    <row r="1528" spans="9:13">
      <c r="I1528"/>
      <c r="M1528"/>
    </row>
    <row r="1529" spans="9:13">
      <c r="I1529"/>
      <c r="M1529"/>
    </row>
    <row r="1530" spans="9:13">
      <c r="I1530"/>
      <c r="M1530"/>
    </row>
    <row r="1531" spans="9:13">
      <c r="I1531"/>
      <c r="M1531"/>
    </row>
    <row r="1532" spans="9:13">
      <c r="I1532"/>
      <c r="M1532"/>
    </row>
    <row r="1533" spans="9:13">
      <c r="I1533"/>
      <c r="M1533"/>
    </row>
    <row r="1534" spans="9:13">
      <c r="I1534"/>
      <c r="M1534"/>
    </row>
    <row r="1535" spans="9:13">
      <c r="I1535"/>
      <c r="M1535"/>
    </row>
    <row r="1536" spans="9:13">
      <c r="I1536"/>
      <c r="M1536"/>
    </row>
    <row r="1537" spans="9:13">
      <c r="I1537"/>
      <c r="M1537"/>
    </row>
    <row r="1538" spans="9:13">
      <c r="I1538"/>
      <c r="M1538"/>
    </row>
    <row r="1539" spans="9:13">
      <c r="I1539"/>
      <c r="M1539"/>
    </row>
    <row r="1540" spans="9:13">
      <c r="I1540"/>
      <c r="M1540"/>
    </row>
    <row r="1541" spans="9:13">
      <c r="I1541"/>
      <c r="M1541"/>
    </row>
    <row r="1542" spans="9:13">
      <c r="I1542"/>
      <c r="M1542"/>
    </row>
    <row r="1543" spans="9:13">
      <c r="I1543"/>
      <c r="M1543"/>
    </row>
    <row r="1544" spans="9:13">
      <c r="I1544"/>
      <c r="M1544"/>
    </row>
    <row r="1545" spans="9:13">
      <c r="I1545"/>
      <c r="M1545"/>
    </row>
    <row r="1546" spans="9:13">
      <c r="I1546"/>
      <c r="M1546"/>
    </row>
    <row r="1547" spans="9:13">
      <c r="I1547"/>
      <c r="M1547"/>
    </row>
    <row r="1548" spans="9:13">
      <c r="I1548"/>
      <c r="M1548"/>
    </row>
    <row r="1549" spans="9:13">
      <c r="I1549"/>
      <c r="M1549"/>
    </row>
    <row r="1550" spans="9:13">
      <c r="I1550"/>
      <c r="M1550"/>
    </row>
    <row r="1551" spans="9:13">
      <c r="I1551"/>
      <c r="M1551"/>
    </row>
    <row r="1552" spans="9:13">
      <c r="I1552"/>
      <c r="M1552"/>
    </row>
    <row r="1553" spans="9:13">
      <c r="I1553"/>
      <c r="M1553"/>
    </row>
    <row r="1554" spans="9:13">
      <c r="I1554"/>
      <c r="M1554"/>
    </row>
    <row r="1555" spans="9:13">
      <c r="I1555"/>
      <c r="M1555"/>
    </row>
    <row r="1556" spans="9:13">
      <c r="I1556"/>
      <c r="M1556"/>
    </row>
    <row r="1557" spans="9:13">
      <c r="I1557"/>
      <c r="M1557"/>
    </row>
    <row r="1558" spans="9:13">
      <c r="I1558"/>
      <c r="M1558"/>
    </row>
    <row r="1559" spans="9:13">
      <c r="I1559"/>
      <c r="M1559"/>
    </row>
    <row r="1560" spans="9:13">
      <c r="I1560"/>
      <c r="M1560"/>
    </row>
    <row r="1561" spans="9:13">
      <c r="I1561"/>
      <c r="M1561"/>
    </row>
    <row r="1562" spans="9:13">
      <c r="I1562"/>
      <c r="M1562"/>
    </row>
    <row r="1563" spans="9:13">
      <c r="I1563"/>
      <c r="M1563"/>
    </row>
    <row r="1564" spans="9:13">
      <c r="I1564"/>
      <c r="M1564"/>
    </row>
    <row r="1565" spans="9:13">
      <c r="I1565"/>
      <c r="M1565"/>
    </row>
    <row r="1566" spans="9:13">
      <c r="I1566"/>
      <c r="M1566"/>
    </row>
    <row r="1567" spans="9:13">
      <c r="I1567"/>
      <c r="M1567"/>
    </row>
    <row r="1568" spans="9:13">
      <c r="I1568"/>
      <c r="M1568"/>
    </row>
    <row r="1569" spans="9:13">
      <c r="I1569"/>
      <c r="M1569"/>
    </row>
    <row r="1570" spans="9:13">
      <c r="I1570"/>
      <c r="M1570"/>
    </row>
    <row r="1571" spans="9:13">
      <c r="I1571"/>
      <c r="M1571"/>
    </row>
    <row r="1572" spans="9:13">
      <c r="I1572"/>
      <c r="M1572"/>
    </row>
    <row r="1573" spans="9:13">
      <c r="I1573"/>
      <c r="M1573"/>
    </row>
    <row r="1574" spans="9:13">
      <c r="I1574"/>
      <c r="M1574"/>
    </row>
    <row r="1575" spans="9:13">
      <c r="I1575"/>
      <c r="M1575"/>
    </row>
    <row r="1576" spans="9:13">
      <c r="I1576"/>
      <c r="M1576"/>
    </row>
    <row r="1577" spans="9:13">
      <c r="I1577"/>
      <c r="M1577"/>
    </row>
    <row r="1578" spans="9:13">
      <c r="I1578"/>
      <c r="M1578"/>
    </row>
    <row r="1579" spans="9:13">
      <c r="I1579"/>
      <c r="M1579"/>
    </row>
    <row r="1580" spans="9:13">
      <c r="I1580"/>
      <c r="M1580"/>
    </row>
    <row r="1581" spans="9:13">
      <c r="I1581"/>
      <c r="M1581"/>
    </row>
    <row r="1582" spans="9:13">
      <c r="I1582"/>
      <c r="M1582"/>
    </row>
    <row r="1583" spans="9:13">
      <c r="I1583"/>
      <c r="M1583"/>
    </row>
    <row r="1584" spans="9:13">
      <c r="I1584"/>
      <c r="M1584"/>
    </row>
    <row r="1585" spans="9:13">
      <c r="I1585"/>
      <c r="M1585"/>
    </row>
    <row r="1586" spans="9:13">
      <c r="I1586"/>
      <c r="M1586"/>
    </row>
    <row r="1587" spans="9:13">
      <c r="I1587"/>
      <c r="M1587"/>
    </row>
    <row r="1588" spans="9:13">
      <c r="I1588"/>
      <c r="M1588"/>
    </row>
    <row r="1589" spans="9:13">
      <c r="I1589"/>
      <c r="M1589"/>
    </row>
    <row r="1590" spans="9:13">
      <c r="I1590"/>
      <c r="M1590"/>
    </row>
    <row r="1591" spans="9:13">
      <c r="I1591"/>
      <c r="M1591"/>
    </row>
    <row r="1592" spans="9:13">
      <c r="I1592"/>
      <c r="M1592"/>
    </row>
    <row r="1593" spans="9:13">
      <c r="I1593"/>
      <c r="M1593"/>
    </row>
    <row r="1594" spans="9:13">
      <c r="I1594"/>
      <c r="M1594"/>
    </row>
    <row r="1595" spans="9:13">
      <c r="I1595"/>
      <c r="M1595"/>
    </row>
    <row r="1596" spans="9:13">
      <c r="I1596"/>
      <c r="M1596"/>
    </row>
    <row r="1597" spans="9:13">
      <c r="I1597"/>
      <c r="M1597"/>
    </row>
    <row r="1598" spans="9:13">
      <c r="I1598"/>
      <c r="M1598"/>
    </row>
    <row r="1599" spans="9:13">
      <c r="I1599"/>
      <c r="M1599"/>
    </row>
    <row r="1600" spans="9:13">
      <c r="I1600"/>
      <c r="M1600"/>
    </row>
    <row r="1601" spans="9:13">
      <c r="I1601"/>
      <c r="M1601"/>
    </row>
    <row r="1602" spans="9:13">
      <c r="I1602"/>
      <c r="M1602"/>
    </row>
    <row r="1603" spans="9:13">
      <c r="I1603"/>
      <c r="M1603"/>
    </row>
    <row r="1604" spans="9:13">
      <c r="I1604"/>
      <c r="M1604"/>
    </row>
    <row r="1605" spans="9:13">
      <c r="I1605"/>
      <c r="M1605"/>
    </row>
    <row r="1606" spans="9:13">
      <c r="I1606"/>
      <c r="M1606"/>
    </row>
    <row r="1607" spans="9:13">
      <c r="I1607"/>
      <c r="M1607"/>
    </row>
    <row r="1608" spans="9:13">
      <c r="I1608"/>
      <c r="M1608"/>
    </row>
    <row r="1609" spans="9:13">
      <c r="I1609"/>
      <c r="M1609"/>
    </row>
    <row r="1610" spans="9:13">
      <c r="I1610"/>
      <c r="M1610"/>
    </row>
    <row r="1611" spans="9:13">
      <c r="I1611"/>
      <c r="M1611"/>
    </row>
    <row r="1612" spans="9:13">
      <c r="I1612"/>
      <c r="M1612"/>
    </row>
    <row r="1613" spans="9:13">
      <c r="I1613"/>
      <c r="M1613"/>
    </row>
    <row r="1614" spans="9:13">
      <c r="I1614"/>
      <c r="M1614"/>
    </row>
    <row r="1615" spans="9:13">
      <c r="I1615"/>
      <c r="M1615"/>
    </row>
    <row r="1616" spans="9:13">
      <c r="I1616"/>
      <c r="M1616"/>
    </row>
    <row r="1617" spans="9:13">
      <c r="I1617"/>
      <c r="M1617"/>
    </row>
    <row r="1618" spans="9:13">
      <c r="I1618"/>
      <c r="M1618"/>
    </row>
    <row r="1619" spans="9:13">
      <c r="I1619"/>
      <c r="M1619"/>
    </row>
    <row r="1620" spans="9:13">
      <c r="I1620"/>
      <c r="M1620"/>
    </row>
    <row r="1621" spans="9:13">
      <c r="I1621"/>
      <c r="M1621"/>
    </row>
    <row r="1622" spans="9:13">
      <c r="I1622"/>
      <c r="M1622"/>
    </row>
    <row r="1623" spans="9:13">
      <c r="I1623"/>
      <c r="M1623"/>
    </row>
    <row r="1624" spans="9:13">
      <c r="I1624"/>
      <c r="M1624"/>
    </row>
    <row r="1625" spans="9:13">
      <c r="I1625"/>
      <c r="M1625"/>
    </row>
    <row r="1626" spans="9:13">
      <c r="I1626"/>
      <c r="M1626"/>
    </row>
    <row r="1627" spans="9:13">
      <c r="I1627"/>
      <c r="M1627"/>
    </row>
    <row r="1628" spans="9:13">
      <c r="I1628"/>
      <c r="M1628"/>
    </row>
    <row r="1629" spans="9:13">
      <c r="I1629"/>
      <c r="M1629"/>
    </row>
    <row r="1630" spans="9:13">
      <c r="I1630"/>
      <c r="M1630"/>
    </row>
    <row r="1631" spans="9:13">
      <c r="I1631"/>
      <c r="M1631"/>
    </row>
    <row r="1632" spans="9:13">
      <c r="I1632"/>
      <c r="M1632"/>
    </row>
    <row r="1633" spans="9:13">
      <c r="I1633"/>
      <c r="M1633"/>
    </row>
    <row r="1634" spans="9:13">
      <c r="I1634"/>
      <c r="M1634"/>
    </row>
    <row r="1635" spans="9:13">
      <c r="I1635"/>
      <c r="M1635"/>
    </row>
    <row r="1636" spans="9:13">
      <c r="I1636"/>
      <c r="M1636"/>
    </row>
    <row r="1637" spans="9:13">
      <c r="I1637"/>
      <c r="M1637"/>
    </row>
    <row r="1638" spans="9:13">
      <c r="I1638"/>
      <c r="M1638"/>
    </row>
    <row r="1639" spans="9:13">
      <c r="I1639"/>
      <c r="M1639"/>
    </row>
    <row r="1640" spans="9:13">
      <c r="I1640"/>
      <c r="M1640"/>
    </row>
    <row r="1641" spans="9:13">
      <c r="I1641"/>
      <c r="M1641"/>
    </row>
    <row r="1642" spans="9:13">
      <c r="I1642"/>
      <c r="M1642"/>
    </row>
    <row r="1643" spans="9:13">
      <c r="I1643"/>
      <c r="M1643"/>
    </row>
    <row r="1644" spans="9:13">
      <c r="I1644"/>
      <c r="M1644"/>
    </row>
    <row r="1645" spans="9:13">
      <c r="I1645"/>
      <c r="M1645"/>
    </row>
    <row r="1646" spans="9:13">
      <c r="I1646"/>
      <c r="M1646"/>
    </row>
    <row r="1647" spans="9:13">
      <c r="I1647"/>
      <c r="M1647"/>
    </row>
    <row r="1648" spans="9:13">
      <c r="I1648"/>
      <c r="M1648"/>
    </row>
    <row r="1649" spans="9:13">
      <c r="I1649"/>
      <c r="M1649"/>
    </row>
    <row r="1650" spans="9:13">
      <c r="I1650"/>
      <c r="M1650"/>
    </row>
    <row r="1651" spans="9:13">
      <c r="I1651"/>
      <c r="M1651"/>
    </row>
    <row r="1652" spans="9:13">
      <c r="I1652"/>
      <c r="M1652"/>
    </row>
    <row r="1653" spans="9:13">
      <c r="I1653"/>
      <c r="M1653"/>
    </row>
    <row r="1654" spans="9:13">
      <c r="I1654"/>
      <c r="M1654"/>
    </row>
    <row r="1655" spans="9:13">
      <c r="I1655"/>
      <c r="M1655"/>
    </row>
    <row r="1656" spans="9:13">
      <c r="I1656"/>
      <c r="M1656"/>
    </row>
    <row r="1657" spans="9:13">
      <c r="I1657"/>
      <c r="M1657"/>
    </row>
    <row r="1658" spans="9:13">
      <c r="I1658"/>
      <c r="M1658"/>
    </row>
    <row r="1659" spans="9:13">
      <c r="I1659"/>
      <c r="M1659"/>
    </row>
    <row r="1660" spans="9:13">
      <c r="I1660"/>
      <c r="M1660"/>
    </row>
    <row r="1661" spans="9:13">
      <c r="I1661"/>
      <c r="M1661"/>
    </row>
    <row r="1662" spans="9:13">
      <c r="I1662"/>
      <c r="M1662"/>
    </row>
    <row r="1663" spans="9:13">
      <c r="I1663"/>
      <c r="M1663"/>
    </row>
    <row r="1664" spans="9:13">
      <c r="I1664"/>
      <c r="M1664"/>
    </row>
    <row r="1665" spans="9:13">
      <c r="I1665"/>
      <c r="M1665"/>
    </row>
    <row r="1666" spans="9:13">
      <c r="I1666"/>
      <c r="M1666"/>
    </row>
    <row r="1667" spans="9:13">
      <c r="I1667"/>
      <c r="M1667"/>
    </row>
    <row r="1668" spans="9:13">
      <c r="I1668"/>
      <c r="M1668"/>
    </row>
    <row r="1669" spans="9:13">
      <c r="I1669"/>
      <c r="M1669"/>
    </row>
    <row r="1670" spans="9:13">
      <c r="I1670"/>
      <c r="M1670"/>
    </row>
    <row r="1671" spans="9:13">
      <c r="I1671"/>
      <c r="M1671"/>
    </row>
    <row r="1672" spans="9:13">
      <c r="I1672"/>
      <c r="M1672"/>
    </row>
    <row r="1673" spans="9:13">
      <c r="I1673"/>
      <c r="M1673"/>
    </row>
    <row r="1674" spans="9:13">
      <c r="I1674"/>
      <c r="M1674"/>
    </row>
    <row r="1675" spans="9:13">
      <c r="I1675"/>
      <c r="M1675"/>
    </row>
    <row r="1676" spans="9:13">
      <c r="I1676"/>
      <c r="M1676"/>
    </row>
    <row r="1677" spans="9:13">
      <c r="I1677"/>
      <c r="M1677"/>
    </row>
    <row r="1678" spans="9:13">
      <c r="I1678"/>
      <c r="M1678"/>
    </row>
    <row r="1679" spans="9:13">
      <c r="I1679"/>
      <c r="M1679"/>
    </row>
    <row r="1680" spans="9:13">
      <c r="I1680"/>
      <c r="M1680"/>
    </row>
    <row r="1681" spans="9:13">
      <c r="I1681"/>
      <c r="M1681"/>
    </row>
    <row r="1682" spans="9:13">
      <c r="I1682"/>
      <c r="M1682"/>
    </row>
    <row r="1683" spans="9:13">
      <c r="I1683"/>
      <c r="M1683"/>
    </row>
    <row r="1684" spans="9:13">
      <c r="I1684"/>
      <c r="M1684"/>
    </row>
    <row r="1685" spans="9:13">
      <c r="I1685"/>
      <c r="M1685"/>
    </row>
    <row r="1686" spans="9:13">
      <c r="I1686"/>
      <c r="M1686"/>
    </row>
    <row r="1687" spans="9:13">
      <c r="I1687"/>
      <c r="M1687"/>
    </row>
    <row r="1688" spans="9:13">
      <c r="I1688"/>
      <c r="M1688"/>
    </row>
    <row r="1689" spans="9:13">
      <c r="I1689"/>
      <c r="M1689"/>
    </row>
    <row r="1690" spans="9:13">
      <c r="I1690"/>
      <c r="M1690"/>
    </row>
    <row r="1691" spans="9:13">
      <c r="I1691"/>
      <c r="M1691"/>
    </row>
    <row r="1692" spans="9:13">
      <c r="I1692"/>
      <c r="M1692"/>
    </row>
    <row r="1693" spans="9:13">
      <c r="I1693"/>
      <c r="M1693"/>
    </row>
    <row r="1694" spans="9:13">
      <c r="I1694"/>
      <c r="M1694"/>
    </row>
    <row r="1695" spans="9:13">
      <c r="I1695"/>
      <c r="M1695"/>
    </row>
    <row r="1696" spans="9:13">
      <c r="I1696"/>
      <c r="M1696"/>
    </row>
    <row r="1697" spans="9:13">
      <c r="I1697"/>
      <c r="M1697"/>
    </row>
    <row r="1698" spans="9:13">
      <c r="I1698"/>
      <c r="M1698"/>
    </row>
    <row r="1699" spans="9:13">
      <c r="I1699"/>
      <c r="M1699"/>
    </row>
    <row r="1700" spans="9:13">
      <c r="I1700"/>
      <c r="M1700"/>
    </row>
    <row r="1701" spans="9:13">
      <c r="I1701"/>
      <c r="M1701"/>
    </row>
    <row r="1702" spans="9:13">
      <c r="I1702"/>
      <c r="M1702"/>
    </row>
    <row r="1703" spans="9:13">
      <c r="I1703"/>
      <c r="M1703"/>
    </row>
    <row r="1704" spans="9:13">
      <c r="I1704"/>
      <c r="M1704"/>
    </row>
    <row r="1705" spans="9:13">
      <c r="I1705"/>
      <c r="M1705"/>
    </row>
    <row r="1706" spans="9:13">
      <c r="I1706"/>
      <c r="M1706"/>
    </row>
    <row r="1707" spans="9:13">
      <c r="I1707"/>
      <c r="M1707"/>
    </row>
    <row r="1708" spans="9:13">
      <c r="I1708"/>
      <c r="M1708"/>
    </row>
    <row r="1709" spans="9:13">
      <c r="I1709"/>
      <c r="M1709"/>
    </row>
    <row r="1710" spans="9:13">
      <c r="I1710"/>
      <c r="M1710"/>
    </row>
    <row r="1711" spans="9:13">
      <c r="I1711"/>
      <c r="M1711"/>
    </row>
    <row r="1712" spans="9:13">
      <c r="I1712"/>
      <c r="M1712"/>
    </row>
    <row r="1713" spans="9:13">
      <c r="I1713"/>
      <c r="M1713"/>
    </row>
    <row r="1714" spans="9:13">
      <c r="I1714"/>
      <c r="M1714"/>
    </row>
    <row r="1715" spans="9:13">
      <c r="I1715"/>
      <c r="M1715"/>
    </row>
    <row r="1716" spans="9:13">
      <c r="I1716"/>
      <c r="M1716"/>
    </row>
    <row r="1717" spans="9:13">
      <c r="I1717"/>
      <c r="M1717"/>
    </row>
    <row r="1718" spans="9:13">
      <c r="I1718"/>
      <c r="M1718"/>
    </row>
    <row r="1719" spans="9:13">
      <c r="I1719"/>
      <c r="M1719"/>
    </row>
    <row r="1720" spans="9:13">
      <c r="I1720"/>
      <c r="M1720"/>
    </row>
    <row r="1721" spans="9:13">
      <c r="I1721"/>
      <c r="M1721"/>
    </row>
    <row r="1722" spans="9:13">
      <c r="I1722"/>
      <c r="M1722"/>
    </row>
    <row r="1723" spans="9:13">
      <c r="I1723"/>
      <c r="M1723"/>
    </row>
    <row r="1724" spans="9:13">
      <c r="I1724"/>
      <c r="M1724"/>
    </row>
    <row r="1725" spans="9:13">
      <c r="I1725"/>
      <c r="M1725"/>
    </row>
    <row r="1726" spans="9:13">
      <c r="I1726"/>
      <c r="M1726"/>
    </row>
    <row r="1727" spans="9:13">
      <c r="I1727"/>
      <c r="M1727"/>
    </row>
    <row r="1728" spans="9:13">
      <c r="I1728"/>
      <c r="M1728"/>
    </row>
    <row r="1729" spans="9:13">
      <c r="I1729"/>
      <c r="M1729"/>
    </row>
    <row r="1730" spans="9:13">
      <c r="I1730"/>
      <c r="M1730"/>
    </row>
    <row r="1731" spans="9:13">
      <c r="I1731"/>
      <c r="M1731"/>
    </row>
    <row r="1732" spans="9:13">
      <c r="I1732"/>
      <c r="M1732"/>
    </row>
    <row r="1733" spans="9:13">
      <c r="I1733"/>
      <c r="M1733"/>
    </row>
    <row r="1734" spans="9:13">
      <c r="I1734"/>
      <c r="M1734"/>
    </row>
    <row r="1735" spans="9:13">
      <c r="I1735"/>
      <c r="M1735"/>
    </row>
    <row r="1736" spans="9:13">
      <c r="I1736"/>
      <c r="M1736"/>
    </row>
    <row r="1737" spans="9:13">
      <c r="I1737"/>
      <c r="M1737"/>
    </row>
    <row r="1738" spans="9:13">
      <c r="I1738"/>
      <c r="M1738"/>
    </row>
    <row r="1739" spans="9:13">
      <c r="I1739"/>
      <c r="M1739"/>
    </row>
    <row r="1740" spans="9:13">
      <c r="I1740"/>
      <c r="M1740"/>
    </row>
    <row r="1741" spans="9:13">
      <c r="I1741"/>
      <c r="M1741"/>
    </row>
    <row r="1742" spans="9:13">
      <c r="I1742"/>
      <c r="M1742"/>
    </row>
    <row r="1743" spans="9:13">
      <c r="I1743"/>
      <c r="M1743"/>
    </row>
    <row r="1744" spans="9:13">
      <c r="I1744"/>
      <c r="M1744"/>
    </row>
    <row r="1745" spans="9:13">
      <c r="I1745"/>
      <c r="M1745"/>
    </row>
    <row r="1746" spans="9:13">
      <c r="I1746"/>
      <c r="M1746"/>
    </row>
    <row r="1747" spans="9:13">
      <c r="I1747"/>
      <c r="M1747"/>
    </row>
    <row r="1748" spans="9:13">
      <c r="I1748"/>
      <c r="M1748"/>
    </row>
    <row r="1749" spans="9:13">
      <c r="I1749"/>
      <c r="M1749"/>
    </row>
    <row r="1750" spans="9:13">
      <c r="I1750"/>
      <c r="M1750"/>
    </row>
    <row r="1751" spans="9:13">
      <c r="I1751"/>
      <c r="M1751"/>
    </row>
    <row r="1752" spans="9:13">
      <c r="I1752"/>
      <c r="M1752"/>
    </row>
    <row r="1753" spans="9:13">
      <c r="I1753"/>
      <c r="M1753"/>
    </row>
    <row r="1754" spans="9:13">
      <c r="I1754"/>
      <c r="M1754"/>
    </row>
    <row r="1755" spans="9:13">
      <c r="I1755"/>
      <c r="M1755"/>
    </row>
    <row r="1756" spans="9:13">
      <c r="I1756"/>
      <c r="M1756"/>
    </row>
    <row r="1757" spans="9:13">
      <c r="I1757"/>
      <c r="M1757"/>
    </row>
    <row r="1758" spans="9:13">
      <c r="I1758"/>
      <c r="M1758"/>
    </row>
    <row r="1759" spans="9:13">
      <c r="I1759"/>
      <c r="M1759"/>
    </row>
    <row r="1760" spans="9:13">
      <c r="I1760"/>
      <c r="M1760"/>
    </row>
    <row r="1761" spans="9:13">
      <c r="I1761"/>
      <c r="M1761"/>
    </row>
    <row r="1762" spans="9:13">
      <c r="I1762"/>
      <c r="M1762"/>
    </row>
    <row r="1763" spans="9:13">
      <c r="I1763"/>
      <c r="M1763"/>
    </row>
    <row r="1764" spans="9:13">
      <c r="I1764"/>
      <c r="M1764"/>
    </row>
    <row r="1765" spans="9:13">
      <c r="I1765"/>
      <c r="M1765"/>
    </row>
    <row r="1766" spans="9:13">
      <c r="I1766"/>
      <c r="M1766"/>
    </row>
    <row r="1767" spans="9:13">
      <c r="I1767"/>
      <c r="M1767"/>
    </row>
    <row r="1768" spans="9:13">
      <c r="I1768"/>
      <c r="M1768"/>
    </row>
    <row r="1769" spans="9:13">
      <c r="I1769"/>
      <c r="M1769"/>
    </row>
    <row r="1770" spans="9:13">
      <c r="I1770"/>
      <c r="M1770"/>
    </row>
    <row r="1771" spans="9:13">
      <c r="I1771"/>
      <c r="M1771"/>
    </row>
    <row r="1772" spans="9:13">
      <c r="I1772"/>
      <c r="M1772"/>
    </row>
    <row r="1773" spans="9:13">
      <c r="I1773"/>
      <c r="M1773"/>
    </row>
    <row r="1774" spans="9:13">
      <c r="I1774"/>
      <c r="M1774"/>
    </row>
    <row r="1775" spans="9:13">
      <c r="I1775"/>
      <c r="M1775"/>
    </row>
    <row r="1776" spans="9:13">
      <c r="I1776"/>
      <c r="M1776"/>
    </row>
    <row r="1777" spans="9:13">
      <c r="I1777"/>
      <c r="M1777"/>
    </row>
    <row r="1778" spans="9:13">
      <c r="I1778"/>
      <c r="M1778"/>
    </row>
    <row r="1779" spans="9:13">
      <c r="I1779"/>
      <c r="M1779"/>
    </row>
    <row r="1780" spans="9:13">
      <c r="I1780"/>
      <c r="M1780"/>
    </row>
    <row r="1781" spans="9:13">
      <c r="I1781"/>
      <c r="M1781"/>
    </row>
    <row r="1782" spans="9:13">
      <c r="I1782"/>
      <c r="M1782"/>
    </row>
    <row r="1783" spans="9:13">
      <c r="I1783"/>
      <c r="M1783"/>
    </row>
    <row r="1784" spans="9:13">
      <c r="I1784"/>
      <c r="M1784"/>
    </row>
  </sheetData>
  <phoneticPr fontId="18" type="noConversion"/>
  <pageMargins left="0.75" right="0.75" top="1" bottom="1" header="0" footer="0"/>
  <headerFooter alignWithMargins="0"/>
</worksheet>
</file>

<file path=xl/worksheets/sheet5.xml><?xml version="1.0" encoding="utf-8"?>
<worksheet xmlns="http://schemas.openxmlformats.org/spreadsheetml/2006/main" xmlns:r="http://schemas.openxmlformats.org/officeDocument/2006/relationships">
  <dimension ref="A1:AA1784"/>
  <sheetViews>
    <sheetView workbookViewId="0">
      <pane xSplit="4" ySplit="4" topLeftCell="H38" activePane="bottomRight" state="frozen"/>
      <selection pane="topRight" activeCell="E1" sqref="E1"/>
      <selection pane="bottomLeft" activeCell="A5" sqref="A5"/>
      <selection pane="bottomRight" activeCell="I1" sqref="I1"/>
    </sheetView>
  </sheetViews>
  <sheetFormatPr defaultRowHeight="12.75"/>
  <cols>
    <col min="1" max="1" width="16.140625" customWidth="1"/>
    <col min="2" max="2" width="17.28515625" bestFit="1" customWidth="1"/>
    <col min="3" max="3" width="10.42578125" customWidth="1"/>
    <col min="4" max="7" width="12.28515625" hidden="1" customWidth="1"/>
    <col min="8" max="8" width="13" bestFit="1" customWidth="1"/>
    <col min="9" max="9" width="12.28515625" style="180" bestFit="1" customWidth="1"/>
    <col min="10" max="10" width="12.28515625" bestFit="1" customWidth="1"/>
    <col min="11" max="11" width="13.140625" bestFit="1" customWidth="1"/>
    <col min="12" max="12" width="7.140625" customWidth="1"/>
    <col min="13" max="13" width="6.28515625" style="180" customWidth="1"/>
    <col min="14" max="14" width="6.28515625" bestFit="1" customWidth="1"/>
    <col min="15" max="16" width="10" customWidth="1"/>
    <col min="17" max="17" width="10.5703125" style="195" customWidth="1"/>
    <col min="18" max="18" width="12" bestFit="1" customWidth="1"/>
    <col min="19" max="26" width="10.140625" bestFit="1" customWidth="1"/>
    <col min="27" max="27" width="10.140625" style="184" bestFit="1" customWidth="1"/>
  </cols>
  <sheetData>
    <row r="1" spans="1:27">
      <c r="A1" s="198" t="s">
        <v>4854</v>
      </c>
      <c r="B1" s="178" t="s">
        <v>4176</v>
      </c>
      <c r="G1" s="166"/>
      <c r="H1" s="166"/>
      <c r="I1" s="166"/>
      <c r="J1" s="166"/>
      <c r="K1" s="166"/>
      <c r="L1" s="166"/>
      <c r="M1" s="166"/>
      <c r="N1" s="166"/>
      <c r="O1" s="166"/>
      <c r="P1" s="166"/>
      <c r="Q1" s="194"/>
      <c r="R1" s="166"/>
      <c r="S1" s="166"/>
      <c r="T1" s="166"/>
      <c r="U1" s="166"/>
      <c r="V1" s="166"/>
      <c r="W1" s="166"/>
    </row>
    <row r="2" spans="1:27">
      <c r="A2" s="177" t="s">
        <v>4177</v>
      </c>
      <c r="B2" s="178" t="s">
        <v>4176</v>
      </c>
      <c r="G2" s="166"/>
      <c r="H2" s="166"/>
      <c r="I2" s="166"/>
      <c r="J2" s="166"/>
      <c r="K2" s="166"/>
      <c r="L2" s="166"/>
      <c r="M2" s="166"/>
      <c r="N2" s="166"/>
      <c r="O2" s="166"/>
      <c r="P2" s="166"/>
      <c r="Q2" s="194"/>
      <c r="R2" s="166"/>
      <c r="S2" s="166"/>
      <c r="T2" s="166"/>
      <c r="U2" s="166"/>
      <c r="V2" s="166"/>
      <c r="W2" s="166"/>
    </row>
    <row r="3" spans="1:27">
      <c r="A3" s="177" t="s">
        <v>5412</v>
      </c>
      <c r="B3" s="178" t="s">
        <v>4176</v>
      </c>
      <c r="I3"/>
      <c r="M3"/>
      <c r="AA3"/>
    </row>
    <row r="4" spans="1:27" s="9" customFormat="1">
      <c r="A4" s="177" t="s">
        <v>5413</v>
      </c>
      <c r="B4" s="178" t="s">
        <v>4176</v>
      </c>
      <c r="C4"/>
      <c r="D4"/>
      <c r="E4"/>
      <c r="F4"/>
      <c r="G4"/>
      <c r="H4"/>
      <c r="I4"/>
      <c r="J4"/>
      <c r="K4"/>
      <c r="L4"/>
      <c r="M4"/>
      <c r="N4"/>
      <c r="O4"/>
      <c r="P4"/>
      <c r="Q4" s="195"/>
      <c r="R4"/>
      <c r="S4"/>
      <c r="T4"/>
      <c r="U4"/>
      <c r="V4"/>
      <c r="W4"/>
      <c r="X4"/>
      <c r="Y4"/>
      <c r="Z4"/>
      <c r="AA4"/>
    </row>
    <row r="5" spans="1:27">
      <c r="I5"/>
      <c r="M5"/>
      <c r="Q5"/>
      <c r="AA5"/>
    </row>
    <row r="6" spans="1:27" s="4" customFormat="1" ht="41.25" customHeight="1">
      <c r="A6" s="23"/>
      <c r="B6" s="30"/>
      <c r="C6" s="30"/>
      <c r="D6" s="30"/>
      <c r="E6" s="30"/>
      <c r="F6" s="30"/>
      <c r="G6" s="30"/>
      <c r="H6" s="30"/>
      <c r="I6" s="30"/>
      <c r="J6" s="30"/>
      <c r="K6" s="30"/>
      <c r="L6" s="22" t="s">
        <v>358</v>
      </c>
      <c r="M6" s="30"/>
      <c r="N6" s="30"/>
      <c r="O6" s="30"/>
      <c r="P6" s="186"/>
      <c r="Q6"/>
      <c r="R6"/>
    </row>
    <row r="7" spans="1:27" ht="38.25">
      <c r="A7" s="188" t="s">
        <v>1680</v>
      </c>
      <c r="B7" s="188" t="s">
        <v>600</v>
      </c>
      <c r="C7" s="188" t="s">
        <v>601</v>
      </c>
      <c r="D7" s="187" t="s">
        <v>4174</v>
      </c>
      <c r="E7" s="187" t="s">
        <v>4914</v>
      </c>
      <c r="F7" s="187" t="s">
        <v>4915</v>
      </c>
      <c r="G7" s="187" t="s">
        <v>4916</v>
      </c>
      <c r="H7" s="187" t="s">
        <v>4175</v>
      </c>
      <c r="I7" s="187" t="s">
        <v>4919</v>
      </c>
      <c r="J7" s="187" t="s">
        <v>4920</v>
      </c>
      <c r="K7" s="187" t="s">
        <v>4921</v>
      </c>
      <c r="L7" s="190" t="s">
        <v>359</v>
      </c>
      <c r="M7" s="189" t="s">
        <v>4808</v>
      </c>
      <c r="N7" s="189" t="s">
        <v>4809</v>
      </c>
      <c r="O7" s="190" t="s">
        <v>5411</v>
      </c>
      <c r="P7" s="193" t="s">
        <v>5414</v>
      </c>
      <c r="Q7"/>
      <c r="AA7"/>
    </row>
    <row r="8" spans="1:27">
      <c r="A8" s="23" t="s">
        <v>2251</v>
      </c>
      <c r="B8" s="23">
        <v>35307</v>
      </c>
      <c r="C8" s="23" t="s">
        <v>3583</v>
      </c>
      <c r="D8" s="23">
        <v>0</v>
      </c>
      <c r="E8" s="23">
        <v>0</v>
      </c>
      <c r="F8" s="23">
        <v>0</v>
      </c>
      <c r="G8" s="23">
        <v>0</v>
      </c>
      <c r="H8" s="23">
        <v>5</v>
      </c>
      <c r="I8" s="23">
        <v>0</v>
      </c>
      <c r="J8" s="23">
        <v>0</v>
      </c>
      <c r="K8" s="23">
        <v>5</v>
      </c>
      <c r="L8" s="182">
        <v>0</v>
      </c>
      <c r="M8" s="36">
        <v>0</v>
      </c>
      <c r="N8" s="36">
        <v>62</v>
      </c>
      <c r="O8" s="191">
        <v>49061.919999999998</v>
      </c>
      <c r="P8" s="196">
        <v>3.4405273492286113</v>
      </c>
      <c r="Q8"/>
      <c r="AA8"/>
    </row>
    <row r="9" spans="1:27">
      <c r="A9" s="28"/>
      <c r="B9" s="23">
        <v>35323</v>
      </c>
      <c r="C9" s="23" t="s">
        <v>3166</v>
      </c>
      <c r="D9" s="23">
        <v>0</v>
      </c>
      <c r="E9" s="23">
        <v>0</v>
      </c>
      <c r="F9" s="23">
        <v>0</v>
      </c>
      <c r="G9" s="23">
        <v>0</v>
      </c>
      <c r="H9" s="23">
        <v>5</v>
      </c>
      <c r="I9" s="23">
        <v>0</v>
      </c>
      <c r="J9" s="23">
        <v>0</v>
      </c>
      <c r="K9" s="23">
        <v>5</v>
      </c>
      <c r="L9" s="182">
        <v>0</v>
      </c>
      <c r="M9" s="36">
        <v>5</v>
      </c>
      <c r="N9" s="36">
        <v>22</v>
      </c>
      <c r="O9" s="191">
        <v>20629.400000000001</v>
      </c>
      <c r="P9" s="196">
        <v>3.3219645732689211</v>
      </c>
      <c r="Q9"/>
      <c r="AA9"/>
    </row>
    <row r="10" spans="1:27">
      <c r="A10" s="28"/>
      <c r="B10" s="23">
        <v>35325</v>
      </c>
      <c r="C10" s="23" t="s">
        <v>2130</v>
      </c>
      <c r="D10" s="23">
        <v>0</v>
      </c>
      <c r="E10" s="23">
        <v>0</v>
      </c>
      <c r="F10" s="23">
        <v>0</v>
      </c>
      <c r="G10" s="23">
        <v>0</v>
      </c>
      <c r="H10" s="23">
        <v>5</v>
      </c>
      <c r="I10" s="23">
        <v>0</v>
      </c>
      <c r="J10" s="23">
        <v>0</v>
      </c>
      <c r="K10" s="23">
        <v>5</v>
      </c>
      <c r="L10" s="182">
        <v>0</v>
      </c>
      <c r="M10" s="36">
        <v>12</v>
      </c>
      <c r="N10" s="36">
        <v>20</v>
      </c>
      <c r="O10" s="191">
        <v>43271.11</v>
      </c>
      <c r="P10" s="196">
        <v>5.8792269021739134</v>
      </c>
      <c r="Q10"/>
      <c r="AA10"/>
    </row>
    <row r="11" spans="1:27">
      <c r="A11" s="28"/>
      <c r="B11" s="23">
        <v>35330</v>
      </c>
      <c r="C11" s="23" t="s">
        <v>4617</v>
      </c>
      <c r="D11" s="23">
        <v>0</v>
      </c>
      <c r="E11" s="23">
        <v>0</v>
      </c>
      <c r="F11" s="23">
        <v>0</v>
      </c>
      <c r="G11" s="23">
        <v>0</v>
      </c>
      <c r="H11" s="23">
        <v>5</v>
      </c>
      <c r="I11" s="23">
        <v>5</v>
      </c>
      <c r="J11" s="23">
        <v>0</v>
      </c>
      <c r="K11" s="23">
        <v>5</v>
      </c>
      <c r="L11" s="182">
        <v>0</v>
      </c>
      <c r="M11" s="36">
        <v>0</v>
      </c>
      <c r="N11" s="36">
        <v>48</v>
      </c>
      <c r="O11" s="191">
        <v>95672.54</v>
      </c>
      <c r="P11" s="196">
        <v>8.6659909420289853</v>
      </c>
      <c r="Q11"/>
      <c r="AA11"/>
    </row>
    <row r="12" spans="1:27">
      <c r="A12" s="28"/>
      <c r="B12" s="23">
        <v>35331</v>
      </c>
      <c r="C12" s="23" t="s">
        <v>2130</v>
      </c>
      <c r="D12" s="23">
        <v>0</v>
      </c>
      <c r="E12" s="23">
        <v>0</v>
      </c>
      <c r="F12" s="23">
        <v>0</v>
      </c>
      <c r="G12" s="23">
        <v>0</v>
      </c>
      <c r="H12" s="23">
        <v>5</v>
      </c>
      <c r="I12" s="23">
        <v>0</v>
      </c>
      <c r="J12" s="23">
        <v>0</v>
      </c>
      <c r="K12" s="23">
        <v>5</v>
      </c>
      <c r="L12" s="182">
        <v>0</v>
      </c>
      <c r="M12" s="36">
        <v>0</v>
      </c>
      <c r="N12" s="36">
        <v>20</v>
      </c>
      <c r="O12" s="191">
        <v>43514.6</v>
      </c>
      <c r="P12" s="196">
        <v>9.4596956521739131</v>
      </c>
      <c r="Q12"/>
      <c r="AA12"/>
    </row>
    <row r="13" spans="1:27">
      <c r="A13" s="28"/>
      <c r="B13" s="23">
        <v>35335</v>
      </c>
      <c r="C13" s="23" t="s">
        <v>4617</v>
      </c>
      <c r="D13" s="23">
        <v>0</v>
      </c>
      <c r="E13" s="23">
        <v>0</v>
      </c>
      <c r="F13" s="23">
        <v>0</v>
      </c>
      <c r="G13" s="23">
        <v>0</v>
      </c>
      <c r="H13" s="23">
        <v>5</v>
      </c>
      <c r="I13" s="23">
        <v>0</v>
      </c>
      <c r="J13" s="23">
        <v>0</v>
      </c>
      <c r="K13" s="23">
        <v>5</v>
      </c>
      <c r="L13" s="182">
        <v>0</v>
      </c>
      <c r="M13" s="36">
        <v>0</v>
      </c>
      <c r="N13" s="36">
        <v>45</v>
      </c>
      <c r="O13" s="191">
        <v>71666.52</v>
      </c>
      <c r="P13" s="196">
        <v>6.9243014492753625</v>
      </c>
      <c r="Q13"/>
      <c r="AA13"/>
    </row>
    <row r="14" spans="1:27">
      <c r="A14" s="28"/>
      <c r="B14" s="23">
        <v>35341</v>
      </c>
      <c r="C14" s="23" t="s">
        <v>3166</v>
      </c>
      <c r="D14" s="23">
        <v>0</v>
      </c>
      <c r="E14" s="23">
        <v>0</v>
      </c>
      <c r="F14" s="23">
        <v>0</v>
      </c>
      <c r="G14" s="23">
        <v>0</v>
      </c>
      <c r="H14" s="23">
        <v>5</v>
      </c>
      <c r="I14" s="23">
        <v>0</v>
      </c>
      <c r="J14" s="23">
        <v>0</v>
      </c>
      <c r="K14" s="23">
        <v>5</v>
      </c>
      <c r="L14" s="182">
        <v>0</v>
      </c>
      <c r="M14" s="36">
        <v>0</v>
      </c>
      <c r="N14" s="36">
        <v>62</v>
      </c>
      <c r="O14" s="191">
        <v>63475.27</v>
      </c>
      <c r="P14" s="196">
        <v>4.4512812061711076</v>
      </c>
      <c r="Q14"/>
      <c r="AA14"/>
    </row>
    <row r="15" spans="1:27">
      <c r="A15" s="28"/>
      <c r="B15" s="23">
        <v>35342</v>
      </c>
      <c r="C15" s="23" t="s">
        <v>3166</v>
      </c>
      <c r="D15" s="23">
        <v>0</v>
      </c>
      <c r="E15" s="23">
        <v>0</v>
      </c>
      <c r="F15" s="23">
        <v>0</v>
      </c>
      <c r="G15" s="23">
        <v>0</v>
      </c>
      <c r="H15" s="23">
        <v>5</v>
      </c>
      <c r="I15" s="23">
        <v>0</v>
      </c>
      <c r="J15" s="23">
        <v>0</v>
      </c>
      <c r="K15" s="23">
        <v>5</v>
      </c>
      <c r="L15" s="182">
        <v>0</v>
      </c>
      <c r="M15" s="36">
        <v>13</v>
      </c>
      <c r="N15" s="36">
        <v>44</v>
      </c>
      <c r="O15" s="191">
        <v>63934.68</v>
      </c>
      <c r="P15" s="196">
        <v>4.8767871853546909</v>
      </c>
      <c r="Q15"/>
      <c r="AA15"/>
    </row>
    <row r="16" spans="1:27">
      <c r="A16" s="28"/>
      <c r="B16" s="23">
        <v>35346</v>
      </c>
      <c r="C16" s="23" t="s">
        <v>3583</v>
      </c>
      <c r="D16" s="23">
        <v>0</v>
      </c>
      <c r="E16" s="23">
        <v>0</v>
      </c>
      <c r="F16" s="23">
        <v>0</v>
      </c>
      <c r="G16" s="23">
        <v>0</v>
      </c>
      <c r="H16" s="23">
        <v>5</v>
      </c>
      <c r="I16" s="23">
        <v>0</v>
      </c>
      <c r="J16" s="23">
        <v>0</v>
      </c>
      <c r="K16" s="23">
        <v>5</v>
      </c>
      <c r="L16" s="182">
        <v>0</v>
      </c>
      <c r="M16" s="36">
        <v>0</v>
      </c>
      <c r="N16" s="36">
        <v>59</v>
      </c>
      <c r="O16" s="191">
        <v>30105.26</v>
      </c>
      <c r="P16" s="196">
        <v>2.2185158437730288</v>
      </c>
      <c r="Q16"/>
      <c r="AA16"/>
    </row>
    <row r="17" spans="1:27">
      <c r="A17" s="28"/>
      <c r="B17" s="23">
        <v>35347</v>
      </c>
      <c r="C17" s="23" t="s">
        <v>3436</v>
      </c>
      <c r="D17" s="23">
        <v>0</v>
      </c>
      <c r="E17" s="23">
        <v>0</v>
      </c>
      <c r="F17" s="23">
        <v>0</v>
      </c>
      <c r="G17" s="23">
        <v>0</v>
      </c>
      <c r="H17" s="23">
        <v>5</v>
      </c>
      <c r="I17" s="23">
        <v>0</v>
      </c>
      <c r="J17" s="23">
        <v>0</v>
      </c>
      <c r="K17" s="23">
        <v>5</v>
      </c>
      <c r="L17" s="182">
        <v>0</v>
      </c>
      <c r="M17" s="36">
        <v>0</v>
      </c>
      <c r="N17" s="36">
        <v>66</v>
      </c>
      <c r="O17" s="191">
        <v>71594.22</v>
      </c>
      <c r="P17" s="196">
        <v>4.7163517786561266</v>
      </c>
      <c r="Q17"/>
      <c r="AA17"/>
    </row>
    <row r="18" spans="1:27">
      <c r="A18" s="28"/>
      <c r="B18" s="23">
        <v>35352</v>
      </c>
      <c r="C18" s="23" t="s">
        <v>2130</v>
      </c>
      <c r="D18" s="23">
        <v>0</v>
      </c>
      <c r="E18" s="23">
        <v>0</v>
      </c>
      <c r="F18" s="23">
        <v>0</v>
      </c>
      <c r="G18" s="23">
        <v>0</v>
      </c>
      <c r="H18" s="23">
        <v>5</v>
      </c>
      <c r="I18" s="23">
        <v>0</v>
      </c>
      <c r="J18" s="23">
        <v>0</v>
      </c>
      <c r="K18" s="23">
        <v>5</v>
      </c>
      <c r="L18" s="182">
        <v>0</v>
      </c>
      <c r="M18" s="36">
        <v>12</v>
      </c>
      <c r="N18" s="36">
        <v>44</v>
      </c>
      <c r="O18" s="191">
        <v>66071.14</v>
      </c>
      <c r="P18" s="196">
        <v>5.1297468944099371</v>
      </c>
      <c r="Q18"/>
      <c r="AA18"/>
    </row>
    <row r="19" spans="1:27">
      <c r="A19" s="28"/>
      <c r="B19" s="23">
        <v>35354</v>
      </c>
      <c r="C19" s="23" t="s">
        <v>2130</v>
      </c>
      <c r="D19" s="23">
        <v>0</v>
      </c>
      <c r="E19" s="23">
        <v>0</v>
      </c>
      <c r="F19" s="23">
        <v>0</v>
      </c>
      <c r="G19" s="23">
        <v>0</v>
      </c>
      <c r="H19" s="23">
        <v>5</v>
      </c>
      <c r="I19" s="23">
        <v>0</v>
      </c>
      <c r="J19" s="23">
        <v>0</v>
      </c>
      <c r="K19" s="23">
        <v>5</v>
      </c>
      <c r="L19" s="182">
        <v>0</v>
      </c>
      <c r="M19" s="36">
        <v>8</v>
      </c>
      <c r="N19" s="36">
        <v>24</v>
      </c>
      <c r="O19" s="191">
        <v>44921.16</v>
      </c>
      <c r="P19" s="196">
        <v>6.1034184782608705</v>
      </c>
      <c r="Q19"/>
      <c r="AA19"/>
    </row>
    <row r="20" spans="1:27">
      <c r="A20" s="28"/>
      <c r="B20" s="23">
        <v>35357</v>
      </c>
      <c r="C20" s="23" t="s">
        <v>4287</v>
      </c>
      <c r="D20" s="23">
        <v>0</v>
      </c>
      <c r="E20" s="23">
        <v>0</v>
      </c>
      <c r="F20" s="23">
        <v>0</v>
      </c>
      <c r="G20" s="23">
        <v>0</v>
      </c>
      <c r="H20" s="23">
        <v>5</v>
      </c>
      <c r="I20" s="23">
        <v>0</v>
      </c>
      <c r="J20" s="23">
        <v>0</v>
      </c>
      <c r="K20" s="23">
        <v>5</v>
      </c>
      <c r="L20" s="182">
        <v>0</v>
      </c>
      <c r="M20" s="36">
        <v>10</v>
      </c>
      <c r="N20" s="36">
        <v>20</v>
      </c>
      <c r="O20" s="191">
        <v>28756.04</v>
      </c>
      <c r="P20" s="196">
        <v>4.1675420289855074</v>
      </c>
      <c r="Q20"/>
      <c r="AA20"/>
    </row>
    <row r="21" spans="1:27">
      <c r="A21" s="28"/>
      <c r="B21" s="23">
        <v>35359</v>
      </c>
      <c r="C21" s="23" t="s">
        <v>4287</v>
      </c>
      <c r="D21" s="23">
        <v>0</v>
      </c>
      <c r="E21" s="23">
        <v>0</v>
      </c>
      <c r="F21" s="23">
        <v>0</v>
      </c>
      <c r="G21" s="23">
        <v>0</v>
      </c>
      <c r="H21" s="23">
        <v>5</v>
      </c>
      <c r="I21" s="23">
        <v>0</v>
      </c>
      <c r="J21" s="23">
        <v>0</v>
      </c>
      <c r="K21" s="23">
        <v>5</v>
      </c>
      <c r="L21" s="182">
        <v>0</v>
      </c>
      <c r="M21" s="36">
        <v>0</v>
      </c>
      <c r="N21" s="36">
        <v>20</v>
      </c>
      <c r="O21" s="191">
        <v>42726.16</v>
      </c>
      <c r="P21" s="196">
        <v>9.2882956521739128</v>
      </c>
      <c r="Q21"/>
      <c r="AA21"/>
    </row>
    <row r="22" spans="1:27">
      <c r="A22" s="28"/>
      <c r="B22" s="23">
        <v>35360</v>
      </c>
      <c r="C22" s="23" t="s">
        <v>2939</v>
      </c>
      <c r="D22" s="23">
        <v>0</v>
      </c>
      <c r="E22" s="23">
        <v>0</v>
      </c>
      <c r="F22" s="23">
        <v>0</v>
      </c>
      <c r="G22" s="23">
        <v>0</v>
      </c>
      <c r="H22" s="23">
        <v>5</v>
      </c>
      <c r="I22" s="23">
        <v>0</v>
      </c>
      <c r="J22" s="23">
        <v>0</v>
      </c>
      <c r="K22" s="23">
        <v>5</v>
      </c>
      <c r="L22" s="182">
        <v>0</v>
      </c>
      <c r="M22" s="36">
        <v>0</v>
      </c>
      <c r="N22" s="36">
        <v>22</v>
      </c>
      <c r="O22" s="191">
        <v>17934.66</v>
      </c>
      <c r="P22" s="196">
        <v>3.544399209486166</v>
      </c>
      <c r="Q22"/>
      <c r="AA22"/>
    </row>
    <row r="23" spans="1:27">
      <c r="A23" s="28"/>
      <c r="B23" s="23">
        <v>35367</v>
      </c>
      <c r="C23" s="23" t="s">
        <v>3166</v>
      </c>
      <c r="D23" s="23">
        <v>0</v>
      </c>
      <c r="E23" s="23">
        <v>0</v>
      </c>
      <c r="F23" s="23">
        <v>0</v>
      </c>
      <c r="G23" s="23">
        <v>0</v>
      </c>
      <c r="H23" s="23">
        <v>5</v>
      </c>
      <c r="I23" s="23">
        <v>0</v>
      </c>
      <c r="J23" s="23">
        <v>0</v>
      </c>
      <c r="K23" s="23">
        <v>5</v>
      </c>
      <c r="L23" s="182">
        <v>0</v>
      </c>
      <c r="M23" s="36">
        <v>0</v>
      </c>
      <c r="N23" s="36">
        <v>23</v>
      </c>
      <c r="O23" s="191">
        <v>32308.02</v>
      </c>
      <c r="P23" s="196">
        <v>6.1073761814744802</v>
      </c>
      <c r="Q23"/>
      <c r="AA23"/>
    </row>
    <row r="24" spans="1:27">
      <c r="A24" s="28"/>
      <c r="B24" s="23">
        <v>35372</v>
      </c>
      <c r="C24" s="23" t="s">
        <v>3166</v>
      </c>
      <c r="D24" s="23">
        <v>0</v>
      </c>
      <c r="E24" s="23">
        <v>0</v>
      </c>
      <c r="F24" s="23">
        <v>0</v>
      </c>
      <c r="G24" s="23">
        <v>0</v>
      </c>
      <c r="H24" s="23">
        <v>5</v>
      </c>
      <c r="I24" s="23">
        <v>0</v>
      </c>
      <c r="J24" s="23">
        <v>0</v>
      </c>
      <c r="K24" s="23">
        <v>5</v>
      </c>
      <c r="L24" s="182">
        <v>0</v>
      </c>
      <c r="M24" s="36">
        <v>0</v>
      </c>
      <c r="N24" s="36">
        <v>21</v>
      </c>
      <c r="O24" s="191">
        <v>50919.7</v>
      </c>
      <c r="P24" s="196">
        <v>10.542380952380952</v>
      </c>
      <c r="Q24"/>
      <c r="AA24"/>
    </row>
    <row r="25" spans="1:27">
      <c r="A25" s="28"/>
      <c r="B25" s="23">
        <v>35385</v>
      </c>
      <c r="C25" s="23" t="s">
        <v>3583</v>
      </c>
      <c r="D25" s="23">
        <v>0</v>
      </c>
      <c r="E25" s="23">
        <v>0</v>
      </c>
      <c r="F25" s="23">
        <v>0</v>
      </c>
      <c r="G25" s="23">
        <v>0</v>
      </c>
      <c r="H25" s="23">
        <v>5</v>
      </c>
      <c r="I25" s="23">
        <v>0</v>
      </c>
      <c r="J25" s="23">
        <v>0</v>
      </c>
      <c r="K25" s="23">
        <v>5</v>
      </c>
      <c r="L25" s="182">
        <v>0</v>
      </c>
      <c r="M25" s="36">
        <v>0</v>
      </c>
      <c r="N25" s="36">
        <v>40</v>
      </c>
      <c r="O25" s="191">
        <v>54697.599999999999</v>
      </c>
      <c r="P25" s="196">
        <v>5.9453913043478259</v>
      </c>
      <c r="Q25"/>
      <c r="AA25"/>
    </row>
    <row r="26" spans="1:27">
      <c r="A26" s="28"/>
      <c r="B26" s="23">
        <v>35386</v>
      </c>
      <c r="C26" s="23" t="s">
        <v>3166</v>
      </c>
      <c r="D26" s="23">
        <v>0</v>
      </c>
      <c r="E26" s="23">
        <v>0</v>
      </c>
      <c r="F26" s="23">
        <v>0</v>
      </c>
      <c r="G26" s="23">
        <v>0</v>
      </c>
      <c r="H26" s="23">
        <v>5</v>
      </c>
      <c r="I26" s="23">
        <v>0</v>
      </c>
      <c r="J26" s="23">
        <v>0</v>
      </c>
      <c r="K26" s="23">
        <v>5</v>
      </c>
      <c r="L26" s="182">
        <v>0</v>
      </c>
      <c r="M26" s="36">
        <v>0</v>
      </c>
      <c r="N26" s="36">
        <v>110</v>
      </c>
      <c r="O26" s="191">
        <v>72775.990000000005</v>
      </c>
      <c r="P26" s="196">
        <v>2.876521343873518</v>
      </c>
      <c r="Q26"/>
      <c r="AA26"/>
    </row>
    <row r="27" spans="1:27">
      <c r="A27" s="28"/>
      <c r="B27" s="23">
        <v>35389</v>
      </c>
      <c r="C27" s="23" t="s">
        <v>2939</v>
      </c>
      <c r="D27" s="23">
        <v>0</v>
      </c>
      <c r="E27" s="23">
        <v>0</v>
      </c>
      <c r="F27" s="23">
        <v>0</v>
      </c>
      <c r="G27" s="23">
        <v>0</v>
      </c>
      <c r="H27" s="23">
        <v>5</v>
      </c>
      <c r="I27" s="23">
        <v>0</v>
      </c>
      <c r="J27" s="23">
        <v>0</v>
      </c>
      <c r="K27" s="23">
        <v>5</v>
      </c>
      <c r="L27" s="182">
        <v>0</v>
      </c>
      <c r="M27" s="36">
        <v>6</v>
      </c>
      <c r="N27" s="36">
        <v>32</v>
      </c>
      <c r="O27" s="191">
        <v>49877.5</v>
      </c>
      <c r="P27" s="196">
        <v>5.7068077803203661</v>
      </c>
      <c r="Q27"/>
      <c r="AA27"/>
    </row>
    <row r="28" spans="1:27">
      <c r="A28" s="28"/>
      <c r="B28" s="23">
        <v>35393</v>
      </c>
      <c r="C28" s="23" t="s">
        <v>3166</v>
      </c>
      <c r="D28" s="23">
        <v>0</v>
      </c>
      <c r="E28" s="23">
        <v>0</v>
      </c>
      <c r="F28" s="23">
        <v>0</v>
      </c>
      <c r="G28" s="23">
        <v>0</v>
      </c>
      <c r="H28" s="23">
        <v>5</v>
      </c>
      <c r="I28" s="23">
        <v>0</v>
      </c>
      <c r="J28" s="23">
        <v>0</v>
      </c>
      <c r="K28" s="23">
        <v>5</v>
      </c>
      <c r="L28" s="182">
        <v>0</v>
      </c>
      <c r="M28" s="36">
        <v>0</v>
      </c>
      <c r="N28" s="36">
        <v>32</v>
      </c>
      <c r="O28" s="191">
        <v>25880.94</v>
      </c>
      <c r="P28" s="196">
        <v>3.516432065217391</v>
      </c>
      <c r="Q28"/>
      <c r="AA28"/>
    </row>
    <row r="29" spans="1:27">
      <c r="A29" s="28"/>
      <c r="B29" s="23">
        <v>35395</v>
      </c>
      <c r="C29" s="23" t="s">
        <v>2130</v>
      </c>
      <c r="D29" s="23">
        <v>0</v>
      </c>
      <c r="E29" s="23">
        <v>0</v>
      </c>
      <c r="F29" s="23">
        <v>0</v>
      </c>
      <c r="G29" s="23">
        <v>0</v>
      </c>
      <c r="H29" s="23">
        <v>5</v>
      </c>
      <c r="I29" s="23">
        <v>0</v>
      </c>
      <c r="J29" s="23">
        <v>0</v>
      </c>
      <c r="K29" s="23">
        <v>5</v>
      </c>
      <c r="L29" s="182">
        <v>0</v>
      </c>
      <c r="M29" s="36">
        <v>0</v>
      </c>
      <c r="N29" s="36">
        <v>40</v>
      </c>
      <c r="O29" s="191">
        <v>75033.06</v>
      </c>
      <c r="P29" s="196">
        <v>8.155767391304348</v>
      </c>
      <c r="Q29"/>
      <c r="AA29"/>
    </row>
    <row r="30" spans="1:27">
      <c r="A30" s="28"/>
      <c r="B30" s="23">
        <v>35400</v>
      </c>
      <c r="C30" s="23" t="s">
        <v>2130</v>
      </c>
      <c r="D30" s="23">
        <v>0</v>
      </c>
      <c r="E30" s="23">
        <v>0</v>
      </c>
      <c r="F30" s="23">
        <v>0</v>
      </c>
      <c r="G30" s="23">
        <v>0</v>
      </c>
      <c r="H30" s="23">
        <v>5</v>
      </c>
      <c r="I30" s="23">
        <v>5</v>
      </c>
      <c r="J30" s="23">
        <v>0</v>
      </c>
      <c r="K30" s="23">
        <v>5</v>
      </c>
      <c r="L30" s="182">
        <v>0</v>
      </c>
      <c r="M30" s="36">
        <v>0</v>
      </c>
      <c r="N30" s="36">
        <v>42</v>
      </c>
      <c r="O30" s="191">
        <v>27851.38</v>
      </c>
      <c r="P30" s="196">
        <v>2.8831656314699794</v>
      </c>
      <c r="Q30"/>
      <c r="AA30"/>
    </row>
    <row r="31" spans="1:27">
      <c r="A31" s="28"/>
      <c r="B31" s="23">
        <v>35410</v>
      </c>
      <c r="C31" s="23" t="s">
        <v>3166</v>
      </c>
      <c r="D31" s="23">
        <v>0</v>
      </c>
      <c r="E31" s="23">
        <v>0</v>
      </c>
      <c r="F31" s="23">
        <v>0</v>
      </c>
      <c r="G31" s="23">
        <v>0</v>
      </c>
      <c r="H31" s="23">
        <v>5</v>
      </c>
      <c r="I31" s="23">
        <v>0</v>
      </c>
      <c r="J31" s="23">
        <v>0</v>
      </c>
      <c r="K31" s="23">
        <v>5</v>
      </c>
      <c r="L31" s="182">
        <v>0</v>
      </c>
      <c r="M31" s="36">
        <v>0</v>
      </c>
      <c r="N31" s="36">
        <v>36</v>
      </c>
      <c r="O31" s="191">
        <v>29890.9</v>
      </c>
      <c r="P31" s="196">
        <v>3.610012077294686</v>
      </c>
      <c r="Q31"/>
      <c r="AA31"/>
    </row>
    <row r="32" spans="1:27">
      <c r="A32" s="28"/>
      <c r="B32" s="23">
        <v>35414</v>
      </c>
      <c r="C32" s="23" t="s">
        <v>3583</v>
      </c>
      <c r="D32" s="23">
        <v>0</v>
      </c>
      <c r="E32" s="23">
        <v>0</v>
      </c>
      <c r="F32" s="23">
        <v>0</v>
      </c>
      <c r="G32" s="23">
        <v>0</v>
      </c>
      <c r="H32" s="23">
        <v>5</v>
      </c>
      <c r="I32" s="23">
        <v>0</v>
      </c>
      <c r="J32" s="23">
        <v>0</v>
      </c>
      <c r="K32" s="23">
        <v>5</v>
      </c>
      <c r="L32" s="182">
        <v>0</v>
      </c>
      <c r="M32" s="36">
        <v>0</v>
      </c>
      <c r="N32" s="36">
        <v>20</v>
      </c>
      <c r="O32" s="191">
        <v>35118.769999999997</v>
      </c>
      <c r="P32" s="196">
        <v>7.6345152173913036</v>
      </c>
      <c r="Q32"/>
      <c r="AA32"/>
    </row>
    <row r="33" spans="1:27">
      <c r="A33" s="28"/>
      <c r="B33" s="23">
        <v>35415</v>
      </c>
      <c r="C33" s="23" t="s">
        <v>3166</v>
      </c>
      <c r="D33" s="23">
        <v>0</v>
      </c>
      <c r="E33" s="23">
        <v>0</v>
      </c>
      <c r="F33" s="23">
        <v>0</v>
      </c>
      <c r="G33" s="23">
        <v>0</v>
      </c>
      <c r="H33" s="23">
        <v>5</v>
      </c>
      <c r="I33" s="23">
        <v>0</v>
      </c>
      <c r="J33" s="23">
        <v>0</v>
      </c>
      <c r="K33" s="23">
        <v>5</v>
      </c>
      <c r="L33" s="182">
        <v>0</v>
      </c>
      <c r="M33" s="36">
        <v>0</v>
      </c>
      <c r="N33" s="36">
        <v>66</v>
      </c>
      <c r="O33" s="191">
        <v>36736.83</v>
      </c>
      <c r="P33" s="196">
        <v>2.4200810276679841</v>
      </c>
      <c r="Q33"/>
      <c r="AA33"/>
    </row>
    <row r="34" spans="1:27">
      <c r="A34" s="28"/>
      <c r="B34" s="23">
        <v>35416</v>
      </c>
      <c r="C34" s="23" t="s">
        <v>3436</v>
      </c>
      <c r="D34" s="23">
        <v>0</v>
      </c>
      <c r="E34" s="23">
        <v>0</v>
      </c>
      <c r="F34" s="23">
        <v>0</v>
      </c>
      <c r="G34" s="23">
        <v>0</v>
      </c>
      <c r="H34" s="23">
        <v>5</v>
      </c>
      <c r="I34" s="23">
        <v>0</v>
      </c>
      <c r="J34" s="23">
        <v>0</v>
      </c>
      <c r="K34" s="23">
        <v>5</v>
      </c>
      <c r="L34" s="182">
        <v>0</v>
      </c>
      <c r="M34" s="36">
        <v>0</v>
      </c>
      <c r="N34" s="36">
        <v>50</v>
      </c>
      <c r="O34" s="191">
        <v>63990.7</v>
      </c>
      <c r="P34" s="196">
        <v>5.5644086956521734</v>
      </c>
      <c r="Q34"/>
      <c r="AA34"/>
    </row>
    <row r="35" spans="1:27">
      <c r="A35" s="28"/>
      <c r="B35" s="23">
        <v>35421</v>
      </c>
      <c r="C35" s="23" t="s">
        <v>3583</v>
      </c>
      <c r="D35" s="23">
        <v>0</v>
      </c>
      <c r="E35" s="23">
        <v>0</v>
      </c>
      <c r="F35" s="23">
        <v>0</v>
      </c>
      <c r="G35" s="23">
        <v>0</v>
      </c>
      <c r="H35" s="23">
        <v>5</v>
      </c>
      <c r="I35" s="23">
        <v>0</v>
      </c>
      <c r="J35" s="23">
        <v>0</v>
      </c>
      <c r="K35" s="23">
        <v>5</v>
      </c>
      <c r="L35" s="182">
        <v>0</v>
      </c>
      <c r="M35" s="36">
        <v>0</v>
      </c>
      <c r="N35" s="36">
        <v>45</v>
      </c>
      <c r="O35" s="191">
        <v>62355.89</v>
      </c>
      <c r="P35" s="196">
        <v>6.0247236714975854</v>
      </c>
      <c r="Q35"/>
      <c r="AA35"/>
    </row>
    <row r="36" spans="1:27">
      <c r="A36" s="28"/>
      <c r="B36" s="23">
        <v>35428</v>
      </c>
      <c r="C36" s="23" t="s">
        <v>2939</v>
      </c>
      <c r="D36" s="23">
        <v>0</v>
      </c>
      <c r="E36" s="23">
        <v>0</v>
      </c>
      <c r="F36" s="23">
        <v>0</v>
      </c>
      <c r="G36" s="23">
        <v>0</v>
      </c>
      <c r="H36" s="23">
        <v>5</v>
      </c>
      <c r="I36" s="23">
        <v>0</v>
      </c>
      <c r="J36" s="23">
        <v>0</v>
      </c>
      <c r="K36" s="23">
        <v>5</v>
      </c>
      <c r="L36" s="182">
        <v>0</v>
      </c>
      <c r="M36" s="36">
        <v>0</v>
      </c>
      <c r="N36" s="36">
        <v>30</v>
      </c>
      <c r="O36" s="191">
        <v>26146.61</v>
      </c>
      <c r="P36" s="196">
        <v>3.7893637681159422</v>
      </c>
      <c r="Q36"/>
      <c r="AA36"/>
    </row>
    <row r="37" spans="1:27">
      <c r="A37" s="28"/>
      <c r="B37" s="23">
        <v>35442</v>
      </c>
      <c r="C37" s="23" t="s">
        <v>3166</v>
      </c>
      <c r="D37" s="23">
        <v>0</v>
      </c>
      <c r="E37" s="23">
        <v>0</v>
      </c>
      <c r="F37" s="23">
        <v>0</v>
      </c>
      <c r="G37" s="23">
        <v>0</v>
      </c>
      <c r="H37" s="23">
        <v>5</v>
      </c>
      <c r="I37" s="23">
        <v>0</v>
      </c>
      <c r="J37" s="23">
        <v>0</v>
      </c>
      <c r="K37" s="23">
        <v>5</v>
      </c>
      <c r="L37" s="182">
        <v>0</v>
      </c>
      <c r="M37" s="36">
        <v>0</v>
      </c>
      <c r="N37" s="36">
        <v>44</v>
      </c>
      <c r="O37" s="191">
        <v>71309.42</v>
      </c>
      <c r="P37" s="196">
        <v>7.0463853754940713</v>
      </c>
      <c r="Q37"/>
      <c r="AA37"/>
    </row>
    <row r="38" spans="1:27">
      <c r="A38" s="28"/>
      <c r="B38" s="23">
        <v>35446</v>
      </c>
      <c r="C38" s="23" t="s">
        <v>3166</v>
      </c>
      <c r="D38" s="23">
        <v>0</v>
      </c>
      <c r="E38" s="23">
        <v>0</v>
      </c>
      <c r="F38" s="23">
        <v>0</v>
      </c>
      <c r="G38" s="23">
        <v>0</v>
      </c>
      <c r="H38" s="23">
        <v>5</v>
      </c>
      <c r="I38" s="23">
        <v>0</v>
      </c>
      <c r="J38" s="23">
        <v>0</v>
      </c>
      <c r="K38" s="23">
        <v>5</v>
      </c>
      <c r="L38" s="182">
        <v>0</v>
      </c>
      <c r="M38" s="36">
        <v>0</v>
      </c>
      <c r="N38" s="36">
        <v>53</v>
      </c>
      <c r="O38" s="191">
        <v>43174.04</v>
      </c>
      <c r="P38" s="196">
        <v>3.541758818703856</v>
      </c>
      <c r="Q38"/>
      <c r="AA38"/>
    </row>
    <row r="39" spans="1:27">
      <c r="A39" s="28"/>
      <c r="B39" s="23">
        <v>35448</v>
      </c>
      <c r="C39" s="23" t="s">
        <v>4617</v>
      </c>
      <c r="D39" s="23">
        <v>0</v>
      </c>
      <c r="E39" s="23">
        <v>0</v>
      </c>
      <c r="F39" s="23">
        <v>0</v>
      </c>
      <c r="G39" s="23">
        <v>0</v>
      </c>
      <c r="H39" s="23">
        <v>5</v>
      </c>
      <c r="I39" s="23">
        <v>0</v>
      </c>
      <c r="J39" s="23">
        <v>0</v>
      </c>
      <c r="K39" s="23">
        <v>5</v>
      </c>
      <c r="L39" s="182">
        <v>0</v>
      </c>
      <c r="M39" s="36">
        <v>0</v>
      </c>
      <c r="N39" s="36">
        <v>20</v>
      </c>
      <c r="O39" s="191">
        <v>22786</v>
      </c>
      <c r="P39" s="196">
        <v>4.9534782608695647</v>
      </c>
      <c r="Q39"/>
      <c r="AA39"/>
    </row>
    <row r="40" spans="1:27">
      <c r="A40" s="28"/>
      <c r="B40" s="23">
        <v>35456</v>
      </c>
      <c r="C40" s="23" t="s">
        <v>2130</v>
      </c>
      <c r="D40" s="23">
        <v>0</v>
      </c>
      <c r="E40" s="23">
        <v>0</v>
      </c>
      <c r="F40" s="23">
        <v>0</v>
      </c>
      <c r="G40" s="23">
        <v>0</v>
      </c>
      <c r="H40" s="23">
        <v>5</v>
      </c>
      <c r="I40" s="23">
        <v>0</v>
      </c>
      <c r="J40" s="23">
        <v>0</v>
      </c>
      <c r="K40" s="23">
        <v>5</v>
      </c>
      <c r="L40" s="182">
        <v>0</v>
      </c>
      <c r="M40" s="36">
        <v>0</v>
      </c>
      <c r="N40" s="36">
        <v>30</v>
      </c>
      <c r="O40" s="191">
        <v>25919.599999999999</v>
      </c>
      <c r="P40" s="196">
        <v>3.7564637681159416</v>
      </c>
      <c r="Q40"/>
      <c r="AA40"/>
    </row>
    <row r="41" spans="1:27">
      <c r="A41" s="28"/>
      <c r="B41" s="23">
        <v>35460</v>
      </c>
      <c r="C41" s="23" t="s">
        <v>2130</v>
      </c>
      <c r="D41" s="23">
        <v>0</v>
      </c>
      <c r="E41" s="23">
        <v>0</v>
      </c>
      <c r="F41" s="23">
        <v>0</v>
      </c>
      <c r="G41" s="23">
        <v>0</v>
      </c>
      <c r="H41" s="23">
        <v>5</v>
      </c>
      <c r="I41" s="23">
        <v>0</v>
      </c>
      <c r="J41" s="23">
        <v>0</v>
      </c>
      <c r="K41" s="23">
        <v>5</v>
      </c>
      <c r="L41" s="182">
        <v>0</v>
      </c>
      <c r="M41" s="36">
        <v>0</v>
      </c>
      <c r="N41" s="36">
        <v>44</v>
      </c>
      <c r="O41" s="191">
        <v>66549.429999999993</v>
      </c>
      <c r="P41" s="196">
        <v>6.5760306324110669</v>
      </c>
      <c r="Q41"/>
      <c r="AA41"/>
    </row>
    <row r="42" spans="1:27">
      <c r="A42" s="28"/>
      <c r="B42" s="23">
        <v>35462</v>
      </c>
      <c r="C42" s="23" t="s">
        <v>4617</v>
      </c>
      <c r="D42" s="23">
        <v>0</v>
      </c>
      <c r="E42" s="23">
        <v>0</v>
      </c>
      <c r="F42" s="23">
        <v>0</v>
      </c>
      <c r="G42" s="23">
        <v>0</v>
      </c>
      <c r="H42" s="23">
        <v>5</v>
      </c>
      <c r="I42" s="23">
        <v>5</v>
      </c>
      <c r="J42" s="23">
        <v>0</v>
      </c>
      <c r="K42" s="23">
        <v>5</v>
      </c>
      <c r="L42" s="182">
        <v>0</v>
      </c>
      <c r="M42" s="36">
        <v>0</v>
      </c>
      <c r="N42" s="36">
        <v>34</v>
      </c>
      <c r="O42" s="191">
        <v>49309.15</v>
      </c>
      <c r="P42" s="196">
        <v>6.3055179028132997</v>
      </c>
      <c r="Q42"/>
      <c r="AA42"/>
    </row>
    <row r="43" spans="1:27">
      <c r="A43" s="28"/>
      <c r="B43" s="23">
        <v>35464</v>
      </c>
      <c r="C43" s="23" t="s">
        <v>3436</v>
      </c>
      <c r="D43" s="23">
        <v>0</v>
      </c>
      <c r="E43" s="23">
        <v>0</v>
      </c>
      <c r="F43" s="23">
        <v>0</v>
      </c>
      <c r="G43" s="23">
        <v>0</v>
      </c>
      <c r="H43" s="23">
        <v>5</v>
      </c>
      <c r="I43" s="23">
        <v>0</v>
      </c>
      <c r="J43" s="23">
        <v>0</v>
      </c>
      <c r="K43" s="23">
        <v>5</v>
      </c>
      <c r="L43" s="182">
        <v>0</v>
      </c>
      <c r="M43" s="36">
        <v>0</v>
      </c>
      <c r="N43" s="36">
        <v>34</v>
      </c>
      <c r="O43" s="191">
        <v>29643.37</v>
      </c>
      <c r="P43" s="196">
        <v>3.7907122762148338</v>
      </c>
      <c r="Q43"/>
      <c r="AA43"/>
    </row>
    <row r="44" spans="1:27">
      <c r="A44" s="28"/>
      <c r="B44" s="23">
        <v>35468</v>
      </c>
      <c r="C44" s="23" t="s">
        <v>3583</v>
      </c>
      <c r="D44" s="23">
        <v>0</v>
      </c>
      <c r="E44" s="23">
        <v>0</v>
      </c>
      <c r="F44" s="23">
        <v>0</v>
      </c>
      <c r="G44" s="23">
        <v>0</v>
      </c>
      <c r="H44" s="23">
        <v>5</v>
      </c>
      <c r="I44" s="23">
        <v>0</v>
      </c>
      <c r="J44" s="23">
        <v>0</v>
      </c>
      <c r="K44" s="23">
        <v>5</v>
      </c>
      <c r="L44" s="182">
        <v>0</v>
      </c>
      <c r="M44" s="36">
        <v>0</v>
      </c>
      <c r="N44" s="36">
        <v>60</v>
      </c>
      <c r="O44" s="191">
        <v>45842.1</v>
      </c>
      <c r="P44" s="196">
        <v>3.321891304347826</v>
      </c>
      <c r="Q44"/>
      <c r="AA44"/>
    </row>
    <row r="45" spans="1:27">
      <c r="A45" s="28"/>
      <c r="B45" s="23">
        <v>35472</v>
      </c>
      <c r="C45" s="23" t="s">
        <v>2130</v>
      </c>
      <c r="D45" s="23">
        <v>0</v>
      </c>
      <c r="E45" s="23">
        <v>0</v>
      </c>
      <c r="F45" s="23">
        <v>0</v>
      </c>
      <c r="G45" s="23">
        <v>0</v>
      </c>
      <c r="H45" s="23">
        <v>5</v>
      </c>
      <c r="I45" s="23">
        <v>5</v>
      </c>
      <c r="J45" s="23">
        <v>0</v>
      </c>
      <c r="K45" s="23">
        <v>5</v>
      </c>
      <c r="L45" s="182">
        <v>0</v>
      </c>
      <c r="M45" s="36">
        <v>8</v>
      </c>
      <c r="N45" s="36">
        <v>16</v>
      </c>
      <c r="O45" s="191">
        <v>14109.98</v>
      </c>
      <c r="P45" s="196">
        <v>2.5561557971014492</v>
      </c>
      <c r="Q45"/>
      <c r="AA45"/>
    </row>
    <row r="46" spans="1:27">
      <c r="A46" s="28"/>
      <c r="B46" s="23">
        <v>35475</v>
      </c>
      <c r="C46" s="23" t="s">
        <v>2130</v>
      </c>
      <c r="D46" s="23">
        <v>0</v>
      </c>
      <c r="E46" s="23">
        <v>0</v>
      </c>
      <c r="F46" s="23">
        <v>0</v>
      </c>
      <c r="G46" s="23">
        <v>0</v>
      </c>
      <c r="H46" s="23">
        <v>5</v>
      </c>
      <c r="I46" s="23">
        <v>0</v>
      </c>
      <c r="J46" s="23">
        <v>0</v>
      </c>
      <c r="K46" s="23">
        <v>5</v>
      </c>
      <c r="L46" s="182">
        <v>0</v>
      </c>
      <c r="M46" s="36">
        <v>0</v>
      </c>
      <c r="N46" s="36">
        <v>41</v>
      </c>
      <c r="O46" s="191">
        <v>48692.14</v>
      </c>
      <c r="P46" s="196">
        <v>5.1635355249204657</v>
      </c>
      <c r="Q46"/>
      <c r="AA46"/>
    </row>
    <row r="47" spans="1:27">
      <c r="A47" s="28"/>
      <c r="B47" s="23">
        <v>35492</v>
      </c>
      <c r="C47" s="23" t="s">
        <v>3166</v>
      </c>
      <c r="D47" s="23">
        <v>0</v>
      </c>
      <c r="E47" s="23">
        <v>0</v>
      </c>
      <c r="F47" s="23">
        <v>0</v>
      </c>
      <c r="G47" s="23">
        <v>0</v>
      </c>
      <c r="H47" s="23">
        <v>5</v>
      </c>
      <c r="I47" s="23">
        <v>0</v>
      </c>
      <c r="J47" s="23">
        <v>0</v>
      </c>
      <c r="K47" s="23">
        <v>5</v>
      </c>
      <c r="L47" s="182">
        <v>0</v>
      </c>
      <c r="M47" s="36">
        <v>0</v>
      </c>
      <c r="N47" s="36">
        <v>35</v>
      </c>
      <c r="O47" s="191">
        <v>39383.379999999997</v>
      </c>
      <c r="P47" s="196">
        <v>4.8923453416149068</v>
      </c>
      <c r="Q47"/>
      <c r="AA47"/>
    </row>
    <row r="48" spans="1:27">
      <c r="A48" s="28"/>
      <c r="B48" s="23">
        <v>35575</v>
      </c>
      <c r="C48" s="23" t="s">
        <v>3583</v>
      </c>
      <c r="D48" s="23">
        <v>5</v>
      </c>
      <c r="E48" s="23">
        <v>0</v>
      </c>
      <c r="F48" s="23">
        <v>0</v>
      </c>
      <c r="G48" s="23">
        <v>5</v>
      </c>
      <c r="H48" s="23">
        <v>5</v>
      </c>
      <c r="I48" s="23">
        <v>0</v>
      </c>
      <c r="J48" s="23">
        <v>0</v>
      </c>
      <c r="K48" s="23">
        <v>5</v>
      </c>
      <c r="L48" s="182">
        <v>0</v>
      </c>
      <c r="M48" s="36">
        <v>0</v>
      </c>
      <c r="N48" s="36">
        <v>46</v>
      </c>
      <c r="O48" s="191">
        <v>45586.73</v>
      </c>
      <c r="P48" s="196">
        <v>4.3087646502835542</v>
      </c>
      <c r="Q48"/>
      <c r="AA48"/>
    </row>
    <row r="49" spans="1:27">
      <c r="A49" s="28"/>
      <c r="B49" s="23">
        <v>35592</v>
      </c>
      <c r="C49" s="23" t="s">
        <v>3583</v>
      </c>
      <c r="D49" s="23">
        <v>0</v>
      </c>
      <c r="E49" s="23">
        <v>0</v>
      </c>
      <c r="F49" s="23">
        <v>0</v>
      </c>
      <c r="G49" s="23">
        <v>0</v>
      </c>
      <c r="H49" s="23">
        <v>5</v>
      </c>
      <c r="I49" s="23">
        <v>0</v>
      </c>
      <c r="J49" s="23">
        <v>0</v>
      </c>
      <c r="K49" s="23">
        <v>5</v>
      </c>
      <c r="L49" s="182">
        <v>0</v>
      </c>
      <c r="M49" s="36">
        <v>0</v>
      </c>
      <c r="N49" s="36">
        <v>60</v>
      </c>
      <c r="O49" s="191">
        <v>61304.32</v>
      </c>
      <c r="P49" s="196">
        <v>4.4423420289855073</v>
      </c>
      <c r="Q49"/>
      <c r="AA49"/>
    </row>
    <row r="50" spans="1:27">
      <c r="A50" s="28"/>
      <c r="B50" s="23">
        <v>37344</v>
      </c>
      <c r="C50" s="23" t="s">
        <v>3166</v>
      </c>
      <c r="D50" s="23">
        <v>0</v>
      </c>
      <c r="E50" s="23">
        <v>0</v>
      </c>
      <c r="F50" s="23">
        <v>0</v>
      </c>
      <c r="G50" s="23">
        <v>0</v>
      </c>
      <c r="H50" s="23">
        <v>5</v>
      </c>
      <c r="I50" s="23">
        <v>0</v>
      </c>
      <c r="J50" s="23">
        <v>0</v>
      </c>
      <c r="K50" s="23">
        <v>5</v>
      </c>
      <c r="L50" s="182">
        <v>0</v>
      </c>
      <c r="M50" s="36">
        <v>6</v>
      </c>
      <c r="N50" s="36">
        <v>20</v>
      </c>
      <c r="O50" s="191">
        <v>67110.080000000002</v>
      </c>
      <c r="P50" s="196">
        <v>11.222421404682274</v>
      </c>
      <c r="Q50"/>
      <c r="AA50"/>
    </row>
    <row r="51" spans="1:27">
      <c r="A51" s="28"/>
      <c r="B51" s="23">
        <v>37350</v>
      </c>
      <c r="C51" s="23" t="s">
        <v>2130</v>
      </c>
      <c r="D51" s="23">
        <v>0</v>
      </c>
      <c r="E51" s="23">
        <v>0</v>
      </c>
      <c r="F51" s="23">
        <v>0</v>
      </c>
      <c r="G51" s="23">
        <v>0</v>
      </c>
      <c r="H51" s="23">
        <v>5</v>
      </c>
      <c r="I51" s="23">
        <v>0</v>
      </c>
      <c r="J51" s="23">
        <v>0</v>
      </c>
      <c r="K51" s="23">
        <v>5</v>
      </c>
      <c r="L51" s="182">
        <v>0</v>
      </c>
      <c r="M51" s="36">
        <v>0</v>
      </c>
      <c r="N51" s="36">
        <v>41</v>
      </c>
      <c r="O51" s="191">
        <v>60802.54</v>
      </c>
      <c r="P51" s="196">
        <v>6.4477773064687165</v>
      </c>
      <c r="Q51"/>
      <c r="AA51"/>
    </row>
    <row r="52" spans="1:27">
      <c r="A52" s="28"/>
      <c r="B52" s="23">
        <v>37370</v>
      </c>
      <c r="C52" s="23" t="s">
        <v>3166</v>
      </c>
      <c r="D52" s="23">
        <v>0</v>
      </c>
      <c r="E52" s="23">
        <v>0</v>
      </c>
      <c r="F52" s="23">
        <v>0</v>
      </c>
      <c r="G52" s="23">
        <v>0</v>
      </c>
      <c r="H52" s="23">
        <v>5</v>
      </c>
      <c r="I52" s="23">
        <v>0</v>
      </c>
      <c r="J52" s="23">
        <v>0</v>
      </c>
      <c r="K52" s="23">
        <v>5</v>
      </c>
      <c r="L52" s="182">
        <v>0</v>
      </c>
      <c r="M52" s="36">
        <v>0</v>
      </c>
      <c r="N52" s="36">
        <v>44</v>
      </c>
      <c r="O52" s="191">
        <v>54198.48</v>
      </c>
      <c r="P52" s="196">
        <v>5.3555810276679843</v>
      </c>
      <c r="Q52"/>
      <c r="AA52"/>
    </row>
    <row r="53" spans="1:27">
      <c r="A53" s="28"/>
      <c r="B53" s="23">
        <v>37372</v>
      </c>
      <c r="C53" s="23" t="s">
        <v>3436</v>
      </c>
      <c r="D53" s="23">
        <v>0</v>
      </c>
      <c r="E53" s="23">
        <v>0</v>
      </c>
      <c r="F53" s="23">
        <v>0</v>
      </c>
      <c r="G53" s="23">
        <v>0</v>
      </c>
      <c r="H53" s="23">
        <v>5</v>
      </c>
      <c r="I53" s="23">
        <v>0</v>
      </c>
      <c r="J53" s="23">
        <v>0</v>
      </c>
      <c r="K53" s="23">
        <v>5</v>
      </c>
      <c r="L53" s="182">
        <v>0</v>
      </c>
      <c r="M53" s="36">
        <v>0</v>
      </c>
      <c r="N53" s="36">
        <v>42</v>
      </c>
      <c r="O53" s="191">
        <v>59290.95</v>
      </c>
      <c r="P53" s="196">
        <v>6.1377795031055902</v>
      </c>
      <c r="Q53"/>
      <c r="AA53"/>
    </row>
    <row r="54" spans="1:27">
      <c r="A54" s="28"/>
      <c r="B54" s="23">
        <v>37563</v>
      </c>
      <c r="C54" s="23" t="s">
        <v>3436</v>
      </c>
      <c r="D54" s="23">
        <v>0</v>
      </c>
      <c r="E54" s="23">
        <v>0</v>
      </c>
      <c r="F54" s="23">
        <v>0</v>
      </c>
      <c r="G54" s="23">
        <v>0</v>
      </c>
      <c r="H54" s="23">
        <v>5</v>
      </c>
      <c r="I54" s="23">
        <v>0</v>
      </c>
      <c r="J54" s="23">
        <v>0</v>
      </c>
      <c r="K54" s="23">
        <v>5</v>
      </c>
      <c r="L54" s="182">
        <v>0</v>
      </c>
      <c r="M54" s="36">
        <v>0</v>
      </c>
      <c r="N54" s="36">
        <v>104</v>
      </c>
      <c r="O54" s="191">
        <v>125224.91</v>
      </c>
      <c r="P54" s="196">
        <v>5.2351551003344481</v>
      </c>
      <c r="Q54"/>
      <c r="AA54"/>
    </row>
    <row r="55" spans="1:27">
      <c r="A55" s="205" t="s">
        <v>4178</v>
      </c>
      <c r="B55" s="206"/>
      <c r="C55" s="206"/>
      <c r="D55" s="206"/>
      <c r="E55" s="206"/>
      <c r="F55" s="206"/>
      <c r="G55" s="206"/>
      <c r="H55" s="206"/>
      <c r="I55" s="206"/>
      <c r="J55" s="206"/>
      <c r="K55" s="206"/>
      <c r="L55" s="201">
        <v>0</v>
      </c>
      <c r="M55" s="202">
        <v>80</v>
      </c>
      <c r="N55" s="202">
        <v>1933</v>
      </c>
      <c r="O55" s="203">
        <v>2327155.1900000004</v>
      </c>
      <c r="P55" s="204">
        <v>5.0263616708784218</v>
      </c>
      <c r="Q55"/>
      <c r="AA55"/>
    </row>
    <row r="56" spans="1:27">
      <c r="A56" s="26" t="s">
        <v>1130</v>
      </c>
      <c r="B56" s="32"/>
      <c r="C56" s="32"/>
      <c r="D56" s="32"/>
      <c r="E56" s="32"/>
      <c r="F56" s="32"/>
      <c r="G56" s="32"/>
      <c r="H56" s="32"/>
      <c r="I56" s="32"/>
      <c r="J56" s="32"/>
      <c r="K56" s="32"/>
      <c r="L56" s="183">
        <v>0</v>
      </c>
      <c r="M56" s="40">
        <v>80</v>
      </c>
      <c r="N56" s="40">
        <v>1933</v>
      </c>
      <c r="O56" s="192">
        <v>2327155.1900000004</v>
      </c>
      <c r="P56" s="197">
        <v>5.0263616708784218</v>
      </c>
      <c r="Q56"/>
      <c r="AA56"/>
    </row>
    <row r="57" spans="1:27">
      <c r="I57"/>
      <c r="M57"/>
      <c r="Q57"/>
      <c r="AA57"/>
    </row>
    <row r="58" spans="1:27">
      <c r="I58"/>
      <c r="M58"/>
      <c r="Q58"/>
      <c r="AA58"/>
    </row>
    <row r="59" spans="1:27">
      <c r="I59"/>
      <c r="M59"/>
      <c r="Q59"/>
      <c r="AA59"/>
    </row>
    <row r="60" spans="1:27">
      <c r="I60"/>
      <c r="M60"/>
      <c r="Q60"/>
      <c r="AA60"/>
    </row>
    <row r="61" spans="1:27">
      <c r="I61"/>
      <c r="M61"/>
      <c r="Q61"/>
      <c r="AA61"/>
    </row>
    <row r="62" spans="1:27">
      <c r="I62"/>
      <c r="M62"/>
      <c r="Q62"/>
      <c r="AA62"/>
    </row>
    <row r="63" spans="1:27">
      <c r="I63"/>
      <c r="M63"/>
      <c r="Q63"/>
      <c r="AA63"/>
    </row>
    <row r="64" spans="1:27">
      <c r="I64"/>
      <c r="M64"/>
      <c r="Q64"/>
      <c r="AA64"/>
    </row>
    <row r="65" spans="9:27">
      <c r="I65"/>
      <c r="M65"/>
      <c r="Q65"/>
      <c r="AA65"/>
    </row>
    <row r="66" spans="9:27">
      <c r="I66"/>
      <c r="M66"/>
      <c r="Q66"/>
      <c r="AA66"/>
    </row>
    <row r="67" spans="9:27">
      <c r="I67"/>
      <c r="M67"/>
      <c r="Q67"/>
      <c r="AA67"/>
    </row>
    <row r="68" spans="9:27">
      <c r="I68"/>
      <c r="M68"/>
      <c r="Q68"/>
      <c r="AA68"/>
    </row>
    <row r="69" spans="9:27">
      <c r="I69"/>
      <c r="M69"/>
      <c r="Q69"/>
      <c r="AA69"/>
    </row>
    <row r="70" spans="9:27">
      <c r="I70"/>
      <c r="M70"/>
      <c r="Q70"/>
      <c r="AA70"/>
    </row>
    <row r="71" spans="9:27">
      <c r="I71"/>
      <c r="M71"/>
      <c r="Q71"/>
      <c r="AA71"/>
    </row>
    <row r="72" spans="9:27">
      <c r="I72"/>
      <c r="M72"/>
      <c r="Q72"/>
      <c r="AA72"/>
    </row>
    <row r="73" spans="9:27">
      <c r="I73"/>
      <c r="M73"/>
      <c r="Q73"/>
      <c r="AA73"/>
    </row>
    <row r="74" spans="9:27">
      <c r="I74"/>
      <c r="M74"/>
      <c r="Q74"/>
      <c r="AA74"/>
    </row>
    <row r="75" spans="9:27">
      <c r="I75"/>
      <c r="M75"/>
      <c r="Q75"/>
      <c r="AA75"/>
    </row>
    <row r="76" spans="9:27">
      <c r="I76"/>
      <c r="M76"/>
      <c r="Q76"/>
      <c r="AA76"/>
    </row>
    <row r="77" spans="9:27">
      <c r="I77"/>
      <c r="M77"/>
      <c r="Q77"/>
      <c r="AA77"/>
    </row>
    <row r="78" spans="9:27">
      <c r="I78"/>
      <c r="M78"/>
      <c r="Q78"/>
      <c r="AA78"/>
    </row>
    <row r="79" spans="9:27">
      <c r="I79"/>
      <c r="M79"/>
      <c r="Q79"/>
      <c r="AA79"/>
    </row>
    <row r="80" spans="9:27">
      <c r="I80"/>
      <c r="M80"/>
      <c r="Q80"/>
      <c r="AA80"/>
    </row>
    <row r="81" spans="9:27">
      <c r="I81"/>
      <c r="M81"/>
      <c r="Q81"/>
      <c r="AA81"/>
    </row>
    <row r="82" spans="9:27">
      <c r="I82"/>
      <c r="M82"/>
      <c r="Q82"/>
      <c r="AA82"/>
    </row>
    <row r="83" spans="9:27">
      <c r="I83"/>
      <c r="M83"/>
      <c r="Q83"/>
      <c r="AA83"/>
    </row>
    <row r="84" spans="9:27">
      <c r="I84"/>
      <c r="M84"/>
      <c r="Q84"/>
      <c r="AA84"/>
    </row>
    <row r="85" spans="9:27">
      <c r="I85"/>
      <c r="M85"/>
      <c r="Q85"/>
      <c r="AA85"/>
    </row>
    <row r="86" spans="9:27">
      <c r="I86"/>
      <c r="M86"/>
      <c r="Q86"/>
      <c r="AA86"/>
    </row>
    <row r="87" spans="9:27">
      <c r="I87"/>
      <c r="M87"/>
      <c r="Q87"/>
      <c r="AA87"/>
    </row>
    <row r="88" spans="9:27">
      <c r="I88"/>
      <c r="M88"/>
      <c r="Q88"/>
      <c r="AA88"/>
    </row>
    <row r="89" spans="9:27">
      <c r="I89"/>
      <c r="M89"/>
      <c r="Q89"/>
      <c r="AA89"/>
    </row>
    <row r="90" spans="9:27">
      <c r="I90"/>
      <c r="M90"/>
      <c r="Q90"/>
      <c r="AA90"/>
    </row>
    <row r="91" spans="9:27">
      <c r="I91"/>
      <c r="M91"/>
      <c r="Q91"/>
      <c r="AA91"/>
    </row>
    <row r="92" spans="9:27">
      <c r="I92"/>
      <c r="M92"/>
      <c r="Q92"/>
      <c r="AA92"/>
    </row>
    <row r="93" spans="9:27">
      <c r="I93"/>
      <c r="M93"/>
      <c r="Q93"/>
      <c r="AA93"/>
    </row>
    <row r="94" spans="9:27">
      <c r="I94"/>
      <c r="M94"/>
      <c r="Q94"/>
      <c r="AA94"/>
    </row>
    <row r="95" spans="9:27">
      <c r="I95"/>
      <c r="M95"/>
      <c r="Q95"/>
      <c r="AA95"/>
    </row>
    <row r="96" spans="9:27">
      <c r="I96"/>
      <c r="M96"/>
      <c r="Q96"/>
      <c r="AA96"/>
    </row>
    <row r="97" spans="9:27">
      <c r="I97"/>
      <c r="M97"/>
      <c r="Q97"/>
      <c r="AA97"/>
    </row>
    <row r="98" spans="9:27">
      <c r="I98"/>
      <c r="M98"/>
      <c r="Q98"/>
      <c r="AA98"/>
    </row>
    <row r="99" spans="9:27">
      <c r="I99"/>
      <c r="M99"/>
      <c r="Q99"/>
      <c r="AA99"/>
    </row>
    <row r="100" spans="9:27">
      <c r="I100"/>
      <c r="M100"/>
      <c r="Q100"/>
      <c r="AA100"/>
    </row>
    <row r="101" spans="9:27">
      <c r="I101"/>
      <c r="M101"/>
      <c r="Q101"/>
      <c r="AA101"/>
    </row>
    <row r="102" spans="9:27">
      <c r="I102"/>
      <c r="M102"/>
      <c r="Q102"/>
      <c r="AA102"/>
    </row>
    <row r="103" spans="9:27">
      <c r="I103"/>
      <c r="M103"/>
      <c r="Q103"/>
      <c r="AA103"/>
    </row>
    <row r="104" spans="9:27">
      <c r="I104"/>
      <c r="M104"/>
      <c r="Q104"/>
      <c r="AA104"/>
    </row>
    <row r="105" spans="9:27">
      <c r="I105"/>
      <c r="M105"/>
      <c r="Q105"/>
      <c r="AA105"/>
    </row>
    <row r="106" spans="9:27">
      <c r="I106"/>
      <c r="M106"/>
      <c r="Q106"/>
      <c r="AA106"/>
    </row>
    <row r="107" spans="9:27">
      <c r="I107"/>
      <c r="M107"/>
      <c r="Q107"/>
      <c r="AA107"/>
    </row>
    <row r="108" spans="9:27">
      <c r="I108"/>
      <c r="M108"/>
      <c r="Q108"/>
      <c r="AA108"/>
    </row>
    <row r="109" spans="9:27">
      <c r="I109"/>
      <c r="M109"/>
      <c r="Q109"/>
      <c r="AA109"/>
    </row>
    <row r="110" spans="9:27">
      <c r="I110"/>
      <c r="M110"/>
      <c r="Q110"/>
      <c r="AA110"/>
    </row>
    <row r="111" spans="9:27">
      <c r="I111"/>
      <c r="M111"/>
      <c r="Q111"/>
      <c r="AA111"/>
    </row>
    <row r="112" spans="9:27">
      <c r="I112"/>
      <c r="M112"/>
      <c r="Q112"/>
      <c r="AA112"/>
    </row>
    <row r="113" spans="9:27">
      <c r="I113"/>
      <c r="M113"/>
      <c r="Q113"/>
      <c r="AA113"/>
    </row>
    <row r="114" spans="9:27">
      <c r="I114"/>
      <c r="M114"/>
      <c r="Q114"/>
      <c r="AA114"/>
    </row>
    <row r="115" spans="9:27">
      <c r="I115"/>
      <c r="M115"/>
      <c r="Q115"/>
      <c r="AA115"/>
    </row>
    <row r="116" spans="9:27">
      <c r="I116"/>
      <c r="M116"/>
      <c r="Q116"/>
      <c r="AA116"/>
    </row>
    <row r="117" spans="9:27">
      <c r="I117"/>
      <c r="M117"/>
      <c r="Q117"/>
      <c r="AA117"/>
    </row>
    <row r="118" spans="9:27">
      <c r="I118"/>
      <c r="M118"/>
      <c r="Q118"/>
      <c r="AA118"/>
    </row>
    <row r="119" spans="9:27">
      <c r="I119"/>
      <c r="M119"/>
      <c r="Q119"/>
      <c r="AA119"/>
    </row>
    <row r="120" spans="9:27">
      <c r="I120"/>
      <c r="M120"/>
      <c r="Q120"/>
      <c r="AA120"/>
    </row>
    <row r="121" spans="9:27">
      <c r="I121"/>
      <c r="M121"/>
      <c r="Q121"/>
      <c r="AA121"/>
    </row>
    <row r="122" spans="9:27">
      <c r="I122"/>
      <c r="M122"/>
      <c r="Q122"/>
      <c r="AA122"/>
    </row>
    <row r="123" spans="9:27">
      <c r="I123"/>
      <c r="M123"/>
      <c r="Q123"/>
      <c r="AA123"/>
    </row>
    <row r="124" spans="9:27">
      <c r="I124"/>
      <c r="M124"/>
      <c r="Q124"/>
      <c r="AA124"/>
    </row>
    <row r="125" spans="9:27">
      <c r="I125"/>
      <c r="M125"/>
      <c r="Q125"/>
      <c r="AA125"/>
    </row>
    <row r="126" spans="9:27">
      <c r="I126"/>
      <c r="M126"/>
      <c r="Q126"/>
      <c r="AA126"/>
    </row>
    <row r="127" spans="9:27">
      <c r="I127"/>
      <c r="M127"/>
      <c r="Q127"/>
      <c r="AA127"/>
    </row>
    <row r="128" spans="9:27">
      <c r="I128"/>
      <c r="M128"/>
      <c r="Q128"/>
      <c r="AA128"/>
    </row>
    <row r="129" spans="9:27">
      <c r="I129"/>
      <c r="M129"/>
      <c r="Q129"/>
      <c r="AA129"/>
    </row>
    <row r="130" spans="9:27">
      <c r="I130"/>
      <c r="M130"/>
      <c r="Q130"/>
      <c r="AA130"/>
    </row>
    <row r="131" spans="9:27">
      <c r="I131"/>
      <c r="M131"/>
      <c r="Q131"/>
      <c r="AA131"/>
    </row>
    <row r="132" spans="9:27">
      <c r="I132"/>
      <c r="M132"/>
      <c r="Q132"/>
      <c r="AA132"/>
    </row>
    <row r="133" spans="9:27">
      <c r="I133"/>
      <c r="M133"/>
      <c r="Q133"/>
      <c r="AA133"/>
    </row>
    <row r="134" spans="9:27">
      <c r="I134"/>
      <c r="M134"/>
      <c r="Q134"/>
      <c r="AA134"/>
    </row>
    <row r="135" spans="9:27">
      <c r="I135"/>
      <c r="M135"/>
      <c r="Q135"/>
      <c r="AA135"/>
    </row>
    <row r="136" spans="9:27">
      <c r="I136"/>
      <c r="M136"/>
      <c r="Q136"/>
      <c r="AA136"/>
    </row>
    <row r="137" spans="9:27">
      <c r="I137"/>
      <c r="M137"/>
      <c r="Q137"/>
      <c r="AA137"/>
    </row>
    <row r="138" spans="9:27">
      <c r="I138"/>
      <c r="M138"/>
      <c r="Q138"/>
      <c r="AA138"/>
    </row>
    <row r="139" spans="9:27">
      <c r="I139"/>
      <c r="M139"/>
      <c r="Q139"/>
      <c r="AA139"/>
    </row>
    <row r="140" spans="9:27">
      <c r="I140"/>
      <c r="M140"/>
      <c r="Q140"/>
      <c r="AA140"/>
    </row>
    <row r="141" spans="9:27">
      <c r="I141"/>
      <c r="M141"/>
      <c r="Q141"/>
      <c r="AA141"/>
    </row>
    <row r="142" spans="9:27">
      <c r="I142"/>
      <c r="M142"/>
      <c r="Q142"/>
      <c r="AA142"/>
    </row>
    <row r="143" spans="9:27">
      <c r="I143"/>
      <c r="M143"/>
      <c r="Q143"/>
      <c r="AA143"/>
    </row>
    <row r="144" spans="9:27">
      <c r="I144"/>
      <c r="M144"/>
      <c r="Q144"/>
      <c r="AA144"/>
    </row>
    <row r="145" spans="9:27">
      <c r="I145"/>
      <c r="M145"/>
      <c r="Q145"/>
      <c r="AA145"/>
    </row>
    <row r="146" spans="9:27">
      <c r="I146"/>
      <c r="M146"/>
      <c r="Q146"/>
      <c r="AA146"/>
    </row>
    <row r="147" spans="9:27">
      <c r="I147"/>
      <c r="M147"/>
      <c r="Q147"/>
      <c r="AA147"/>
    </row>
    <row r="148" spans="9:27">
      <c r="I148"/>
      <c r="M148"/>
      <c r="Q148"/>
      <c r="AA148"/>
    </row>
    <row r="149" spans="9:27">
      <c r="I149"/>
      <c r="M149"/>
      <c r="Q149"/>
      <c r="AA149"/>
    </row>
    <row r="150" spans="9:27">
      <c r="I150"/>
      <c r="M150"/>
      <c r="Q150"/>
      <c r="AA150"/>
    </row>
    <row r="151" spans="9:27">
      <c r="I151"/>
      <c r="M151"/>
      <c r="Q151"/>
      <c r="AA151"/>
    </row>
    <row r="152" spans="9:27">
      <c r="I152"/>
      <c r="M152"/>
      <c r="Q152"/>
      <c r="AA152"/>
    </row>
    <row r="153" spans="9:27">
      <c r="I153"/>
      <c r="M153"/>
      <c r="Q153"/>
      <c r="AA153"/>
    </row>
    <row r="154" spans="9:27">
      <c r="I154"/>
      <c r="M154"/>
      <c r="Q154"/>
      <c r="AA154"/>
    </row>
    <row r="155" spans="9:27">
      <c r="I155"/>
      <c r="M155"/>
      <c r="Q155"/>
      <c r="AA155"/>
    </row>
    <row r="156" spans="9:27">
      <c r="I156"/>
      <c r="M156"/>
      <c r="Q156"/>
      <c r="AA156"/>
    </row>
    <row r="157" spans="9:27">
      <c r="I157"/>
      <c r="M157"/>
      <c r="Q157"/>
      <c r="AA157"/>
    </row>
    <row r="158" spans="9:27">
      <c r="I158"/>
      <c r="M158"/>
      <c r="Q158"/>
      <c r="AA158"/>
    </row>
    <row r="159" spans="9:27">
      <c r="I159"/>
      <c r="M159"/>
      <c r="Q159"/>
      <c r="AA159"/>
    </row>
    <row r="160" spans="9:27">
      <c r="I160"/>
      <c r="M160"/>
      <c r="Q160"/>
      <c r="AA160"/>
    </row>
    <row r="161" spans="9:27">
      <c r="I161"/>
      <c r="M161"/>
      <c r="Q161"/>
      <c r="AA161"/>
    </row>
    <row r="162" spans="9:27">
      <c r="I162"/>
      <c r="M162"/>
      <c r="Q162"/>
      <c r="AA162"/>
    </row>
    <row r="163" spans="9:27">
      <c r="I163"/>
      <c r="M163"/>
      <c r="Q163"/>
      <c r="AA163"/>
    </row>
    <row r="164" spans="9:27">
      <c r="I164"/>
      <c r="M164"/>
      <c r="Q164"/>
      <c r="AA164"/>
    </row>
    <row r="165" spans="9:27">
      <c r="I165"/>
      <c r="M165"/>
      <c r="Q165"/>
      <c r="AA165"/>
    </row>
    <row r="166" spans="9:27">
      <c r="I166"/>
      <c r="M166"/>
      <c r="Q166"/>
      <c r="AA166"/>
    </row>
    <row r="167" spans="9:27">
      <c r="I167"/>
      <c r="M167"/>
      <c r="Q167"/>
      <c r="AA167"/>
    </row>
    <row r="168" spans="9:27">
      <c r="I168"/>
      <c r="M168"/>
      <c r="Q168"/>
      <c r="AA168"/>
    </row>
    <row r="169" spans="9:27">
      <c r="I169"/>
      <c r="M169"/>
      <c r="Q169"/>
      <c r="AA169"/>
    </row>
    <row r="170" spans="9:27">
      <c r="I170"/>
      <c r="M170"/>
      <c r="Q170"/>
      <c r="AA170"/>
    </row>
    <row r="171" spans="9:27">
      <c r="I171"/>
      <c r="M171"/>
      <c r="Q171"/>
      <c r="AA171"/>
    </row>
    <row r="172" spans="9:27">
      <c r="I172"/>
      <c r="M172"/>
      <c r="Q172"/>
      <c r="AA172"/>
    </row>
    <row r="173" spans="9:27">
      <c r="I173"/>
      <c r="M173"/>
      <c r="Q173"/>
      <c r="AA173"/>
    </row>
    <row r="174" spans="9:27">
      <c r="I174"/>
      <c r="M174"/>
      <c r="Q174"/>
      <c r="AA174"/>
    </row>
    <row r="175" spans="9:27">
      <c r="I175"/>
      <c r="M175"/>
      <c r="Q175"/>
      <c r="AA175"/>
    </row>
    <row r="176" spans="9:27">
      <c r="I176"/>
      <c r="M176"/>
      <c r="Q176"/>
      <c r="AA176"/>
    </row>
    <row r="177" spans="9:27">
      <c r="I177"/>
      <c r="M177"/>
      <c r="Q177"/>
      <c r="AA177"/>
    </row>
    <row r="178" spans="9:27">
      <c r="I178"/>
      <c r="M178"/>
      <c r="Q178"/>
      <c r="AA178"/>
    </row>
    <row r="179" spans="9:27">
      <c r="I179"/>
      <c r="M179"/>
      <c r="Q179"/>
      <c r="AA179"/>
    </row>
    <row r="180" spans="9:27">
      <c r="I180"/>
      <c r="M180"/>
      <c r="Q180"/>
      <c r="AA180"/>
    </row>
    <row r="181" spans="9:27">
      <c r="I181"/>
      <c r="M181"/>
      <c r="Q181"/>
      <c r="AA181"/>
    </row>
    <row r="182" spans="9:27">
      <c r="I182"/>
      <c r="M182"/>
      <c r="Q182"/>
      <c r="AA182"/>
    </row>
    <row r="183" spans="9:27">
      <c r="I183"/>
      <c r="M183"/>
      <c r="Q183"/>
      <c r="AA183"/>
    </row>
    <row r="184" spans="9:27">
      <c r="I184"/>
      <c r="M184"/>
      <c r="Q184"/>
      <c r="AA184"/>
    </row>
    <row r="185" spans="9:27">
      <c r="I185"/>
      <c r="M185"/>
      <c r="Q185"/>
      <c r="AA185"/>
    </row>
    <row r="186" spans="9:27">
      <c r="I186"/>
      <c r="M186"/>
      <c r="Q186"/>
      <c r="AA186"/>
    </row>
    <row r="187" spans="9:27">
      <c r="I187"/>
      <c r="M187"/>
      <c r="Q187"/>
      <c r="AA187"/>
    </row>
    <row r="188" spans="9:27">
      <c r="I188"/>
      <c r="M188"/>
      <c r="Q188"/>
      <c r="AA188"/>
    </row>
    <row r="189" spans="9:27">
      <c r="I189"/>
      <c r="M189"/>
      <c r="Q189"/>
      <c r="AA189"/>
    </row>
    <row r="190" spans="9:27">
      <c r="I190"/>
      <c r="M190"/>
      <c r="Q190"/>
      <c r="AA190"/>
    </row>
    <row r="191" spans="9:27">
      <c r="I191"/>
      <c r="M191"/>
      <c r="Q191"/>
      <c r="AA191"/>
    </row>
    <row r="192" spans="9:27">
      <c r="I192"/>
      <c r="M192"/>
      <c r="Q192"/>
      <c r="AA192"/>
    </row>
    <row r="193" spans="9:27">
      <c r="I193"/>
      <c r="M193"/>
      <c r="Q193"/>
      <c r="AA193"/>
    </row>
    <row r="194" spans="9:27">
      <c r="I194"/>
      <c r="M194"/>
      <c r="Q194"/>
      <c r="AA194"/>
    </row>
    <row r="195" spans="9:27">
      <c r="I195"/>
      <c r="M195"/>
      <c r="Q195"/>
      <c r="AA195"/>
    </row>
    <row r="196" spans="9:27">
      <c r="I196"/>
      <c r="M196"/>
      <c r="Q196"/>
      <c r="AA196"/>
    </row>
    <row r="197" spans="9:27">
      <c r="I197"/>
      <c r="M197"/>
      <c r="Q197"/>
      <c r="AA197"/>
    </row>
    <row r="198" spans="9:27">
      <c r="I198"/>
      <c r="M198"/>
      <c r="Q198"/>
      <c r="AA198"/>
    </row>
    <row r="199" spans="9:27">
      <c r="I199"/>
      <c r="M199"/>
      <c r="Q199"/>
      <c r="AA199"/>
    </row>
    <row r="200" spans="9:27">
      <c r="I200"/>
      <c r="M200"/>
      <c r="Q200"/>
      <c r="AA200"/>
    </row>
    <row r="201" spans="9:27">
      <c r="I201"/>
      <c r="M201"/>
      <c r="Q201"/>
      <c r="AA201"/>
    </row>
    <row r="202" spans="9:27">
      <c r="I202"/>
      <c r="M202"/>
      <c r="Q202"/>
      <c r="AA202"/>
    </row>
    <row r="203" spans="9:27">
      <c r="I203"/>
      <c r="M203"/>
      <c r="Q203"/>
      <c r="AA203"/>
    </row>
    <row r="204" spans="9:27">
      <c r="I204"/>
      <c r="M204"/>
      <c r="Q204"/>
      <c r="AA204"/>
    </row>
    <row r="205" spans="9:27">
      <c r="I205"/>
      <c r="M205"/>
      <c r="Q205"/>
      <c r="AA205"/>
    </row>
    <row r="206" spans="9:27">
      <c r="I206"/>
      <c r="M206"/>
      <c r="Q206"/>
      <c r="AA206"/>
    </row>
    <row r="207" spans="9:27">
      <c r="I207"/>
      <c r="M207"/>
      <c r="Q207"/>
      <c r="AA207"/>
    </row>
    <row r="208" spans="9:27">
      <c r="I208"/>
      <c r="M208"/>
      <c r="Q208"/>
      <c r="AA208"/>
    </row>
    <row r="209" spans="9:27">
      <c r="I209"/>
      <c r="M209"/>
      <c r="Q209"/>
      <c r="AA209"/>
    </row>
    <row r="210" spans="9:27">
      <c r="I210"/>
      <c r="M210"/>
      <c r="Q210"/>
      <c r="AA210"/>
    </row>
    <row r="211" spans="9:27">
      <c r="I211"/>
      <c r="M211"/>
      <c r="Q211"/>
      <c r="AA211"/>
    </row>
    <row r="212" spans="9:27">
      <c r="I212"/>
      <c r="M212"/>
      <c r="Q212"/>
      <c r="AA212"/>
    </row>
    <row r="213" spans="9:27">
      <c r="I213"/>
      <c r="M213"/>
      <c r="Q213"/>
      <c r="AA213"/>
    </row>
    <row r="214" spans="9:27">
      <c r="I214"/>
      <c r="M214"/>
      <c r="Q214"/>
      <c r="AA214"/>
    </row>
    <row r="215" spans="9:27">
      <c r="I215"/>
      <c r="M215"/>
      <c r="Q215"/>
      <c r="AA215"/>
    </row>
    <row r="216" spans="9:27">
      <c r="I216"/>
      <c r="M216"/>
      <c r="Q216"/>
      <c r="AA216"/>
    </row>
    <row r="217" spans="9:27">
      <c r="I217"/>
      <c r="M217"/>
      <c r="Q217"/>
      <c r="AA217"/>
    </row>
    <row r="218" spans="9:27">
      <c r="I218"/>
      <c r="M218"/>
      <c r="Q218"/>
      <c r="AA218"/>
    </row>
    <row r="219" spans="9:27">
      <c r="I219"/>
      <c r="M219"/>
      <c r="Q219"/>
      <c r="AA219"/>
    </row>
    <row r="220" spans="9:27">
      <c r="I220"/>
      <c r="M220"/>
      <c r="Q220"/>
      <c r="AA220"/>
    </row>
    <row r="221" spans="9:27">
      <c r="I221"/>
      <c r="M221"/>
      <c r="Q221"/>
      <c r="AA221"/>
    </row>
    <row r="222" spans="9:27">
      <c r="I222"/>
      <c r="M222"/>
      <c r="Q222"/>
      <c r="AA222"/>
    </row>
    <row r="223" spans="9:27">
      <c r="I223"/>
      <c r="M223"/>
      <c r="Q223"/>
      <c r="AA223"/>
    </row>
    <row r="224" spans="9:27">
      <c r="I224"/>
      <c r="M224"/>
      <c r="Q224"/>
      <c r="AA224"/>
    </row>
    <row r="225" spans="9:27">
      <c r="I225"/>
      <c r="M225"/>
      <c r="Q225"/>
      <c r="AA225"/>
    </row>
    <row r="226" spans="9:27">
      <c r="I226"/>
      <c r="M226"/>
      <c r="Q226"/>
      <c r="AA226"/>
    </row>
    <row r="227" spans="9:27">
      <c r="I227"/>
      <c r="M227"/>
      <c r="Q227"/>
      <c r="AA227"/>
    </row>
    <row r="228" spans="9:27">
      <c r="I228"/>
      <c r="M228"/>
      <c r="Q228"/>
      <c r="AA228"/>
    </row>
    <row r="229" spans="9:27">
      <c r="I229"/>
      <c r="M229"/>
      <c r="Q229"/>
      <c r="AA229"/>
    </row>
    <row r="230" spans="9:27">
      <c r="I230"/>
      <c r="M230"/>
      <c r="Q230"/>
      <c r="AA230"/>
    </row>
    <row r="231" spans="9:27">
      <c r="I231"/>
      <c r="M231"/>
      <c r="Q231"/>
      <c r="AA231"/>
    </row>
    <row r="232" spans="9:27">
      <c r="I232"/>
      <c r="M232"/>
      <c r="Q232"/>
      <c r="AA232"/>
    </row>
    <row r="233" spans="9:27">
      <c r="I233"/>
      <c r="M233"/>
      <c r="Q233"/>
      <c r="AA233"/>
    </row>
    <row r="234" spans="9:27">
      <c r="I234"/>
      <c r="M234"/>
      <c r="Q234"/>
      <c r="AA234"/>
    </row>
    <row r="235" spans="9:27">
      <c r="I235"/>
      <c r="M235"/>
      <c r="Q235"/>
      <c r="AA235"/>
    </row>
    <row r="236" spans="9:27">
      <c r="I236"/>
      <c r="M236"/>
      <c r="Q236"/>
      <c r="AA236"/>
    </row>
    <row r="237" spans="9:27">
      <c r="I237"/>
      <c r="M237"/>
      <c r="Q237"/>
      <c r="AA237"/>
    </row>
    <row r="238" spans="9:27">
      <c r="I238"/>
      <c r="M238"/>
      <c r="Q238"/>
      <c r="AA238"/>
    </row>
    <row r="239" spans="9:27">
      <c r="I239"/>
      <c r="M239"/>
      <c r="Q239"/>
      <c r="AA239"/>
    </row>
    <row r="240" spans="9:27">
      <c r="I240"/>
      <c r="M240"/>
      <c r="Q240"/>
      <c r="AA240"/>
    </row>
    <row r="241" spans="9:27">
      <c r="I241"/>
      <c r="M241"/>
      <c r="Q241"/>
      <c r="AA241"/>
    </row>
    <row r="242" spans="9:27">
      <c r="I242"/>
      <c r="M242"/>
      <c r="Q242"/>
      <c r="AA242"/>
    </row>
    <row r="243" spans="9:27">
      <c r="I243"/>
      <c r="M243"/>
      <c r="Q243"/>
      <c r="AA243"/>
    </row>
    <row r="244" spans="9:27">
      <c r="I244"/>
      <c r="M244"/>
      <c r="Q244"/>
      <c r="AA244"/>
    </row>
    <row r="245" spans="9:27">
      <c r="I245"/>
      <c r="M245"/>
      <c r="Q245"/>
      <c r="AA245"/>
    </row>
    <row r="246" spans="9:27">
      <c r="I246"/>
      <c r="M246"/>
      <c r="Q246"/>
      <c r="AA246"/>
    </row>
    <row r="247" spans="9:27">
      <c r="I247"/>
      <c r="M247"/>
      <c r="Q247"/>
      <c r="AA247"/>
    </row>
    <row r="248" spans="9:27">
      <c r="I248"/>
      <c r="M248"/>
      <c r="Q248"/>
      <c r="AA248"/>
    </row>
    <row r="249" spans="9:27">
      <c r="I249"/>
      <c r="M249"/>
      <c r="Q249"/>
      <c r="AA249"/>
    </row>
    <row r="250" spans="9:27">
      <c r="I250"/>
      <c r="M250"/>
      <c r="Q250"/>
      <c r="AA250"/>
    </row>
    <row r="251" spans="9:27">
      <c r="I251"/>
      <c r="M251"/>
      <c r="Q251"/>
      <c r="AA251"/>
    </row>
    <row r="252" spans="9:27">
      <c r="I252"/>
      <c r="M252"/>
      <c r="Q252"/>
      <c r="AA252"/>
    </row>
    <row r="253" spans="9:27">
      <c r="I253"/>
      <c r="M253"/>
      <c r="Q253"/>
      <c r="AA253"/>
    </row>
    <row r="254" spans="9:27">
      <c r="I254"/>
      <c r="M254"/>
      <c r="Q254"/>
      <c r="AA254"/>
    </row>
    <row r="255" spans="9:27">
      <c r="I255"/>
      <c r="M255"/>
      <c r="Q255"/>
      <c r="AA255"/>
    </row>
    <row r="256" spans="9:27">
      <c r="I256"/>
      <c r="M256"/>
      <c r="Q256"/>
      <c r="AA256"/>
    </row>
    <row r="257" spans="9:27">
      <c r="I257"/>
      <c r="M257"/>
      <c r="Q257"/>
      <c r="AA257"/>
    </row>
    <row r="258" spans="9:27">
      <c r="I258"/>
      <c r="M258"/>
      <c r="Q258"/>
      <c r="AA258"/>
    </row>
    <row r="259" spans="9:27">
      <c r="I259"/>
      <c r="M259"/>
      <c r="Q259"/>
      <c r="AA259"/>
    </row>
    <row r="260" spans="9:27">
      <c r="I260"/>
      <c r="M260"/>
      <c r="Q260"/>
      <c r="AA260"/>
    </row>
    <row r="261" spans="9:27">
      <c r="I261"/>
      <c r="M261"/>
      <c r="Q261"/>
      <c r="AA261"/>
    </row>
    <row r="262" spans="9:27">
      <c r="I262"/>
      <c r="M262"/>
      <c r="Q262"/>
      <c r="AA262"/>
    </row>
    <row r="263" spans="9:27">
      <c r="I263"/>
      <c r="M263"/>
      <c r="Q263"/>
      <c r="AA263"/>
    </row>
    <row r="264" spans="9:27">
      <c r="I264"/>
      <c r="M264"/>
      <c r="Q264"/>
      <c r="AA264"/>
    </row>
    <row r="265" spans="9:27">
      <c r="I265"/>
      <c r="M265"/>
      <c r="Q265"/>
      <c r="AA265"/>
    </row>
    <row r="266" spans="9:27">
      <c r="I266"/>
      <c r="M266"/>
      <c r="Q266"/>
      <c r="AA266"/>
    </row>
    <row r="267" spans="9:27">
      <c r="I267"/>
      <c r="M267"/>
      <c r="Q267"/>
      <c r="AA267"/>
    </row>
    <row r="268" spans="9:27">
      <c r="I268"/>
      <c r="M268"/>
      <c r="Q268"/>
      <c r="AA268"/>
    </row>
    <row r="269" spans="9:27">
      <c r="I269"/>
      <c r="M269"/>
      <c r="Q269"/>
      <c r="AA269"/>
    </row>
    <row r="270" spans="9:27">
      <c r="I270"/>
      <c r="M270"/>
      <c r="Q270"/>
      <c r="AA270"/>
    </row>
    <row r="271" spans="9:27">
      <c r="I271"/>
      <c r="M271"/>
      <c r="Q271"/>
      <c r="AA271"/>
    </row>
    <row r="272" spans="9:27">
      <c r="I272"/>
      <c r="M272"/>
      <c r="Q272"/>
      <c r="AA272"/>
    </row>
    <row r="273" spans="9:27">
      <c r="I273"/>
      <c r="M273"/>
      <c r="Q273"/>
      <c r="AA273"/>
    </row>
    <row r="274" spans="9:27">
      <c r="I274"/>
      <c r="M274"/>
      <c r="Q274"/>
      <c r="AA274"/>
    </row>
    <row r="275" spans="9:27">
      <c r="I275"/>
      <c r="M275"/>
      <c r="Q275"/>
      <c r="AA275"/>
    </row>
    <row r="276" spans="9:27">
      <c r="I276"/>
      <c r="M276"/>
      <c r="Q276"/>
      <c r="AA276"/>
    </row>
    <row r="277" spans="9:27">
      <c r="I277"/>
      <c r="M277"/>
      <c r="Q277"/>
      <c r="AA277"/>
    </row>
    <row r="278" spans="9:27">
      <c r="I278"/>
      <c r="M278"/>
      <c r="Q278"/>
      <c r="AA278"/>
    </row>
    <row r="279" spans="9:27">
      <c r="I279"/>
      <c r="M279"/>
      <c r="Q279"/>
      <c r="AA279"/>
    </row>
    <row r="280" spans="9:27">
      <c r="I280"/>
      <c r="M280"/>
      <c r="Q280"/>
      <c r="AA280"/>
    </row>
    <row r="281" spans="9:27">
      <c r="I281"/>
      <c r="M281"/>
      <c r="Q281"/>
      <c r="AA281"/>
    </row>
    <row r="282" spans="9:27">
      <c r="I282"/>
      <c r="M282"/>
      <c r="Q282"/>
      <c r="AA282"/>
    </row>
    <row r="283" spans="9:27">
      <c r="I283"/>
      <c r="M283"/>
      <c r="Q283"/>
      <c r="AA283"/>
    </row>
    <row r="284" spans="9:27">
      <c r="I284"/>
      <c r="M284"/>
      <c r="Q284"/>
      <c r="AA284"/>
    </row>
    <row r="285" spans="9:27">
      <c r="I285"/>
      <c r="M285"/>
      <c r="Q285"/>
      <c r="AA285"/>
    </row>
    <row r="286" spans="9:27">
      <c r="I286"/>
      <c r="M286"/>
      <c r="Q286"/>
      <c r="AA286"/>
    </row>
    <row r="287" spans="9:27">
      <c r="I287"/>
      <c r="M287"/>
      <c r="Q287"/>
      <c r="AA287"/>
    </row>
    <row r="288" spans="9:27">
      <c r="I288"/>
      <c r="M288"/>
      <c r="Q288"/>
      <c r="AA288"/>
    </row>
    <row r="289" spans="9:27">
      <c r="I289"/>
      <c r="M289"/>
      <c r="Q289"/>
      <c r="AA289"/>
    </row>
    <row r="290" spans="9:27">
      <c r="I290"/>
      <c r="M290"/>
      <c r="Q290"/>
      <c r="AA290"/>
    </row>
    <row r="291" spans="9:27">
      <c r="I291"/>
      <c r="M291"/>
      <c r="Q291"/>
      <c r="AA291"/>
    </row>
    <row r="292" spans="9:27">
      <c r="I292"/>
      <c r="M292"/>
      <c r="Q292"/>
      <c r="AA292"/>
    </row>
    <row r="293" spans="9:27">
      <c r="I293"/>
      <c r="M293"/>
      <c r="Q293"/>
      <c r="AA293"/>
    </row>
    <row r="294" spans="9:27">
      <c r="I294"/>
      <c r="M294"/>
      <c r="Q294"/>
      <c r="AA294"/>
    </row>
    <row r="295" spans="9:27">
      <c r="I295"/>
      <c r="M295"/>
      <c r="Q295"/>
      <c r="AA295"/>
    </row>
    <row r="296" spans="9:27">
      <c r="I296"/>
      <c r="M296"/>
      <c r="Q296"/>
      <c r="AA296"/>
    </row>
    <row r="297" spans="9:27">
      <c r="I297"/>
      <c r="M297"/>
      <c r="Q297"/>
      <c r="AA297"/>
    </row>
    <row r="298" spans="9:27">
      <c r="I298"/>
      <c r="M298"/>
      <c r="Q298"/>
      <c r="AA298"/>
    </row>
    <row r="299" spans="9:27">
      <c r="I299"/>
      <c r="M299"/>
      <c r="Q299"/>
      <c r="AA299"/>
    </row>
    <row r="300" spans="9:27">
      <c r="I300"/>
      <c r="M300"/>
      <c r="Q300"/>
      <c r="AA300"/>
    </row>
    <row r="301" spans="9:27">
      <c r="I301"/>
      <c r="M301"/>
      <c r="Q301"/>
      <c r="AA301"/>
    </row>
    <row r="302" spans="9:27">
      <c r="I302"/>
      <c r="M302"/>
      <c r="Q302"/>
      <c r="AA302"/>
    </row>
    <row r="303" spans="9:27">
      <c r="I303"/>
      <c r="M303"/>
      <c r="Q303"/>
      <c r="AA303"/>
    </row>
    <row r="304" spans="9:27">
      <c r="I304"/>
      <c r="M304"/>
      <c r="Q304"/>
      <c r="AA304"/>
    </row>
    <row r="305" spans="9:27">
      <c r="I305"/>
      <c r="M305"/>
      <c r="Q305"/>
      <c r="AA305"/>
    </row>
    <row r="306" spans="9:27">
      <c r="I306"/>
      <c r="M306"/>
      <c r="Q306"/>
      <c r="AA306"/>
    </row>
    <row r="307" spans="9:27">
      <c r="I307"/>
      <c r="M307"/>
      <c r="Q307"/>
      <c r="AA307"/>
    </row>
    <row r="308" spans="9:27">
      <c r="I308"/>
      <c r="M308"/>
      <c r="Q308"/>
      <c r="AA308"/>
    </row>
    <row r="309" spans="9:27">
      <c r="I309"/>
      <c r="M309"/>
      <c r="Q309"/>
      <c r="AA309"/>
    </row>
    <row r="310" spans="9:27">
      <c r="I310"/>
      <c r="M310"/>
      <c r="Q310"/>
      <c r="AA310"/>
    </row>
    <row r="311" spans="9:27">
      <c r="I311"/>
      <c r="M311"/>
      <c r="Q311"/>
      <c r="AA311"/>
    </row>
    <row r="312" spans="9:27">
      <c r="I312"/>
      <c r="M312"/>
      <c r="Q312"/>
      <c r="AA312"/>
    </row>
    <row r="313" spans="9:27">
      <c r="I313"/>
      <c r="M313"/>
      <c r="Q313"/>
      <c r="AA313"/>
    </row>
    <row r="314" spans="9:27">
      <c r="I314"/>
      <c r="M314"/>
      <c r="Q314"/>
      <c r="AA314"/>
    </row>
    <row r="315" spans="9:27">
      <c r="I315"/>
      <c r="M315"/>
      <c r="Q315"/>
      <c r="AA315"/>
    </row>
    <row r="316" spans="9:27">
      <c r="I316"/>
      <c r="M316"/>
      <c r="Q316"/>
      <c r="AA316"/>
    </row>
    <row r="317" spans="9:27">
      <c r="I317"/>
      <c r="M317"/>
      <c r="Q317"/>
      <c r="AA317"/>
    </row>
    <row r="318" spans="9:27">
      <c r="I318"/>
      <c r="M318"/>
      <c r="Q318"/>
      <c r="AA318"/>
    </row>
    <row r="319" spans="9:27">
      <c r="I319"/>
      <c r="M319"/>
      <c r="Q319"/>
      <c r="AA319"/>
    </row>
    <row r="320" spans="9:27">
      <c r="I320"/>
      <c r="M320"/>
      <c r="Q320"/>
      <c r="AA320"/>
    </row>
    <row r="321" spans="9:27">
      <c r="I321"/>
      <c r="M321"/>
      <c r="Q321"/>
      <c r="AA321"/>
    </row>
    <row r="322" spans="9:27">
      <c r="I322"/>
      <c r="M322"/>
      <c r="Q322"/>
      <c r="AA322"/>
    </row>
    <row r="323" spans="9:27">
      <c r="I323"/>
      <c r="M323"/>
      <c r="Q323"/>
      <c r="AA323"/>
    </row>
    <row r="324" spans="9:27">
      <c r="I324"/>
      <c r="M324"/>
      <c r="Q324"/>
      <c r="AA324"/>
    </row>
    <row r="325" spans="9:27">
      <c r="I325"/>
      <c r="M325"/>
      <c r="Q325"/>
      <c r="AA325"/>
    </row>
    <row r="326" spans="9:27">
      <c r="I326"/>
      <c r="M326"/>
      <c r="Q326"/>
      <c r="AA326"/>
    </row>
    <row r="327" spans="9:27">
      <c r="I327"/>
      <c r="M327"/>
      <c r="Q327"/>
      <c r="AA327"/>
    </row>
    <row r="328" spans="9:27">
      <c r="I328"/>
      <c r="M328"/>
      <c r="Q328"/>
      <c r="AA328"/>
    </row>
    <row r="329" spans="9:27">
      <c r="I329"/>
      <c r="M329"/>
      <c r="Q329"/>
      <c r="AA329"/>
    </row>
    <row r="330" spans="9:27">
      <c r="I330"/>
      <c r="M330"/>
      <c r="Q330"/>
      <c r="AA330"/>
    </row>
    <row r="331" spans="9:27">
      <c r="I331"/>
      <c r="M331"/>
      <c r="Q331"/>
      <c r="AA331"/>
    </row>
    <row r="332" spans="9:27">
      <c r="I332"/>
      <c r="M332"/>
      <c r="Q332"/>
      <c r="AA332"/>
    </row>
    <row r="333" spans="9:27">
      <c r="I333"/>
      <c r="M333"/>
      <c r="Q333"/>
      <c r="AA333"/>
    </row>
    <row r="334" spans="9:27">
      <c r="I334"/>
      <c r="M334"/>
      <c r="Q334"/>
      <c r="AA334"/>
    </row>
    <row r="335" spans="9:27">
      <c r="I335"/>
      <c r="M335"/>
      <c r="Q335"/>
      <c r="AA335"/>
    </row>
    <row r="336" spans="9:27">
      <c r="I336"/>
      <c r="M336"/>
      <c r="Q336"/>
      <c r="AA336"/>
    </row>
    <row r="337" spans="9:27">
      <c r="I337"/>
      <c r="M337"/>
      <c r="Q337"/>
      <c r="AA337"/>
    </row>
    <row r="338" spans="9:27">
      <c r="I338"/>
      <c r="M338"/>
      <c r="Q338"/>
      <c r="AA338"/>
    </row>
    <row r="339" spans="9:27">
      <c r="I339"/>
      <c r="M339"/>
      <c r="Q339"/>
      <c r="AA339"/>
    </row>
    <row r="340" spans="9:27">
      <c r="I340"/>
      <c r="M340"/>
      <c r="Q340"/>
      <c r="AA340"/>
    </row>
    <row r="341" spans="9:27">
      <c r="I341"/>
      <c r="M341"/>
      <c r="Q341"/>
      <c r="AA341"/>
    </row>
    <row r="342" spans="9:27">
      <c r="I342"/>
      <c r="M342"/>
      <c r="Q342"/>
      <c r="AA342"/>
    </row>
    <row r="343" spans="9:27">
      <c r="I343"/>
      <c r="M343"/>
      <c r="Q343"/>
      <c r="AA343"/>
    </row>
    <row r="344" spans="9:27">
      <c r="I344"/>
      <c r="M344"/>
      <c r="Q344"/>
      <c r="AA344"/>
    </row>
    <row r="345" spans="9:27">
      <c r="I345"/>
      <c r="M345"/>
      <c r="Q345"/>
      <c r="AA345"/>
    </row>
    <row r="346" spans="9:27">
      <c r="I346"/>
      <c r="M346"/>
      <c r="Q346"/>
      <c r="AA346"/>
    </row>
    <row r="347" spans="9:27">
      <c r="I347"/>
      <c r="M347"/>
      <c r="Q347"/>
      <c r="AA347"/>
    </row>
    <row r="348" spans="9:27">
      <c r="I348"/>
      <c r="M348"/>
      <c r="Q348"/>
      <c r="AA348"/>
    </row>
    <row r="349" spans="9:27">
      <c r="I349"/>
      <c r="M349"/>
      <c r="Q349"/>
      <c r="AA349"/>
    </row>
    <row r="350" spans="9:27">
      <c r="I350"/>
      <c r="M350"/>
      <c r="Q350"/>
      <c r="AA350"/>
    </row>
    <row r="351" spans="9:27">
      <c r="I351"/>
      <c r="M351"/>
      <c r="Q351"/>
      <c r="AA351"/>
    </row>
    <row r="352" spans="9:27">
      <c r="I352"/>
      <c r="M352"/>
      <c r="Q352"/>
      <c r="AA352"/>
    </row>
    <row r="353" spans="9:27">
      <c r="I353"/>
      <c r="M353"/>
      <c r="Q353"/>
      <c r="AA353"/>
    </row>
    <row r="354" spans="9:27">
      <c r="I354"/>
      <c r="M354"/>
      <c r="Q354"/>
      <c r="AA354"/>
    </row>
    <row r="355" spans="9:27">
      <c r="I355"/>
      <c r="M355"/>
      <c r="Q355"/>
      <c r="AA355"/>
    </row>
    <row r="356" spans="9:27">
      <c r="I356"/>
      <c r="M356"/>
      <c r="Q356"/>
      <c r="AA356"/>
    </row>
    <row r="357" spans="9:27">
      <c r="I357"/>
      <c r="M357"/>
      <c r="Q357"/>
      <c r="AA357"/>
    </row>
    <row r="358" spans="9:27">
      <c r="I358"/>
      <c r="M358"/>
      <c r="Q358"/>
      <c r="AA358"/>
    </row>
    <row r="359" spans="9:27">
      <c r="I359"/>
      <c r="M359"/>
      <c r="Q359"/>
      <c r="AA359"/>
    </row>
    <row r="360" spans="9:27">
      <c r="I360"/>
      <c r="M360"/>
      <c r="Q360"/>
      <c r="AA360"/>
    </row>
    <row r="361" spans="9:27">
      <c r="I361"/>
      <c r="M361"/>
      <c r="Q361"/>
      <c r="AA361"/>
    </row>
    <row r="362" spans="9:27">
      <c r="I362"/>
      <c r="M362"/>
      <c r="Q362"/>
      <c r="AA362"/>
    </row>
    <row r="363" spans="9:27">
      <c r="I363"/>
      <c r="M363"/>
      <c r="Q363"/>
      <c r="AA363"/>
    </row>
    <row r="364" spans="9:27">
      <c r="I364"/>
      <c r="M364"/>
      <c r="Q364"/>
      <c r="AA364"/>
    </row>
    <row r="365" spans="9:27">
      <c r="I365"/>
      <c r="M365"/>
      <c r="AA365"/>
    </row>
    <row r="366" spans="9:27">
      <c r="I366"/>
      <c r="M366"/>
      <c r="AA366"/>
    </row>
    <row r="367" spans="9:27">
      <c r="I367"/>
      <c r="M367"/>
      <c r="AA367"/>
    </row>
    <row r="368" spans="9:27">
      <c r="I368"/>
      <c r="M368"/>
      <c r="AA368"/>
    </row>
    <row r="369" spans="9:27">
      <c r="I369"/>
      <c r="M369"/>
      <c r="AA369"/>
    </row>
    <row r="370" spans="9:27">
      <c r="I370"/>
      <c r="M370"/>
      <c r="AA370"/>
    </row>
    <row r="371" spans="9:27">
      <c r="I371"/>
      <c r="M371"/>
      <c r="AA371"/>
    </row>
    <row r="372" spans="9:27">
      <c r="I372"/>
      <c r="M372"/>
      <c r="AA372"/>
    </row>
    <row r="373" spans="9:27">
      <c r="I373"/>
      <c r="M373"/>
      <c r="AA373"/>
    </row>
    <row r="374" spans="9:27">
      <c r="I374"/>
      <c r="M374"/>
      <c r="AA374"/>
    </row>
    <row r="375" spans="9:27">
      <c r="I375"/>
      <c r="M375"/>
      <c r="AA375"/>
    </row>
    <row r="376" spans="9:27">
      <c r="I376"/>
      <c r="M376"/>
      <c r="AA376"/>
    </row>
    <row r="377" spans="9:27">
      <c r="I377"/>
      <c r="M377"/>
      <c r="AA377"/>
    </row>
    <row r="378" spans="9:27">
      <c r="I378"/>
      <c r="M378"/>
      <c r="AA378"/>
    </row>
    <row r="379" spans="9:27">
      <c r="I379"/>
      <c r="M379"/>
      <c r="AA379"/>
    </row>
    <row r="380" spans="9:27">
      <c r="I380"/>
      <c r="M380"/>
      <c r="AA380"/>
    </row>
    <row r="381" spans="9:27">
      <c r="I381"/>
      <c r="M381"/>
      <c r="AA381"/>
    </row>
    <row r="382" spans="9:27">
      <c r="I382"/>
      <c r="M382"/>
      <c r="AA382"/>
    </row>
    <row r="383" spans="9:27">
      <c r="I383"/>
      <c r="M383"/>
      <c r="AA383"/>
    </row>
    <row r="384" spans="9:27">
      <c r="I384"/>
      <c r="M384"/>
      <c r="AA384"/>
    </row>
    <row r="385" spans="9:27">
      <c r="I385"/>
      <c r="M385"/>
      <c r="AA385"/>
    </row>
    <row r="386" spans="9:27">
      <c r="I386"/>
      <c r="M386"/>
      <c r="AA386"/>
    </row>
    <row r="387" spans="9:27">
      <c r="I387"/>
      <c r="M387"/>
      <c r="AA387"/>
    </row>
    <row r="388" spans="9:27">
      <c r="I388"/>
      <c r="M388"/>
      <c r="AA388"/>
    </row>
    <row r="389" spans="9:27">
      <c r="I389"/>
      <c r="M389"/>
      <c r="AA389"/>
    </row>
    <row r="390" spans="9:27">
      <c r="I390"/>
      <c r="M390"/>
      <c r="AA390"/>
    </row>
    <row r="391" spans="9:27">
      <c r="I391"/>
      <c r="M391"/>
      <c r="AA391"/>
    </row>
    <row r="392" spans="9:27">
      <c r="I392"/>
      <c r="M392"/>
      <c r="AA392"/>
    </row>
    <row r="393" spans="9:27">
      <c r="I393"/>
      <c r="M393"/>
      <c r="AA393"/>
    </row>
    <row r="394" spans="9:27">
      <c r="I394"/>
      <c r="M394"/>
      <c r="AA394"/>
    </row>
    <row r="395" spans="9:27">
      <c r="I395"/>
      <c r="M395"/>
      <c r="AA395"/>
    </row>
    <row r="396" spans="9:27">
      <c r="I396"/>
      <c r="M396"/>
      <c r="AA396"/>
    </row>
    <row r="397" spans="9:27">
      <c r="I397"/>
      <c r="M397"/>
      <c r="AA397"/>
    </row>
    <row r="398" spans="9:27">
      <c r="I398"/>
      <c r="M398"/>
      <c r="AA398"/>
    </row>
    <row r="399" spans="9:27">
      <c r="I399"/>
      <c r="M399"/>
      <c r="AA399"/>
    </row>
    <row r="400" spans="9:27">
      <c r="I400"/>
      <c r="M400"/>
      <c r="AA400"/>
    </row>
    <row r="401" spans="9:27">
      <c r="I401"/>
      <c r="M401"/>
      <c r="AA401"/>
    </row>
    <row r="402" spans="9:27">
      <c r="I402"/>
      <c r="M402"/>
      <c r="AA402"/>
    </row>
    <row r="403" spans="9:27">
      <c r="I403"/>
      <c r="M403"/>
      <c r="AA403"/>
    </row>
    <row r="404" spans="9:27">
      <c r="I404"/>
      <c r="M404"/>
      <c r="AA404"/>
    </row>
    <row r="405" spans="9:27">
      <c r="I405"/>
      <c r="M405"/>
      <c r="AA405"/>
    </row>
    <row r="406" spans="9:27">
      <c r="I406"/>
      <c r="M406"/>
      <c r="AA406"/>
    </row>
    <row r="407" spans="9:27">
      <c r="I407"/>
      <c r="M407"/>
      <c r="AA407"/>
    </row>
    <row r="408" spans="9:27">
      <c r="I408"/>
      <c r="M408"/>
      <c r="AA408"/>
    </row>
    <row r="409" spans="9:27">
      <c r="I409"/>
      <c r="M409"/>
      <c r="AA409"/>
    </row>
    <row r="410" spans="9:27">
      <c r="I410"/>
      <c r="M410"/>
      <c r="AA410"/>
    </row>
    <row r="411" spans="9:27">
      <c r="I411"/>
      <c r="M411"/>
      <c r="AA411"/>
    </row>
    <row r="412" spans="9:27">
      <c r="I412"/>
      <c r="M412"/>
      <c r="AA412"/>
    </row>
    <row r="413" spans="9:27">
      <c r="I413"/>
      <c r="M413"/>
      <c r="AA413"/>
    </row>
    <row r="414" spans="9:27">
      <c r="I414"/>
      <c r="M414"/>
      <c r="AA414"/>
    </row>
    <row r="415" spans="9:27">
      <c r="I415"/>
      <c r="M415"/>
      <c r="AA415"/>
    </row>
    <row r="416" spans="9:27">
      <c r="I416"/>
      <c r="M416"/>
      <c r="AA416"/>
    </row>
    <row r="417" spans="9:27">
      <c r="I417"/>
      <c r="M417"/>
      <c r="AA417"/>
    </row>
    <row r="418" spans="9:27">
      <c r="I418"/>
      <c r="M418"/>
      <c r="AA418"/>
    </row>
    <row r="419" spans="9:27">
      <c r="I419"/>
      <c r="M419"/>
      <c r="AA419"/>
    </row>
    <row r="420" spans="9:27">
      <c r="I420"/>
      <c r="M420"/>
      <c r="AA420"/>
    </row>
    <row r="421" spans="9:27">
      <c r="I421"/>
      <c r="M421"/>
      <c r="AA421"/>
    </row>
    <row r="422" spans="9:27">
      <c r="I422"/>
      <c r="M422"/>
      <c r="AA422"/>
    </row>
    <row r="423" spans="9:27">
      <c r="I423"/>
      <c r="M423"/>
      <c r="AA423"/>
    </row>
    <row r="424" spans="9:27">
      <c r="I424"/>
      <c r="M424"/>
      <c r="AA424"/>
    </row>
    <row r="425" spans="9:27">
      <c r="I425"/>
      <c r="M425"/>
      <c r="AA425"/>
    </row>
    <row r="426" spans="9:27">
      <c r="I426"/>
      <c r="M426"/>
      <c r="AA426"/>
    </row>
    <row r="427" spans="9:27">
      <c r="I427"/>
      <c r="M427"/>
      <c r="AA427"/>
    </row>
    <row r="428" spans="9:27">
      <c r="I428"/>
      <c r="M428"/>
      <c r="AA428"/>
    </row>
    <row r="429" spans="9:27">
      <c r="I429"/>
      <c r="M429"/>
      <c r="AA429"/>
    </row>
    <row r="430" spans="9:27">
      <c r="I430"/>
      <c r="M430"/>
      <c r="AA430"/>
    </row>
    <row r="431" spans="9:27">
      <c r="I431"/>
      <c r="M431"/>
      <c r="AA431"/>
    </row>
    <row r="432" spans="9:27">
      <c r="I432"/>
      <c r="M432"/>
      <c r="AA432"/>
    </row>
    <row r="433" spans="9:27">
      <c r="I433"/>
      <c r="M433"/>
      <c r="AA433"/>
    </row>
    <row r="434" spans="9:27">
      <c r="I434"/>
      <c r="M434"/>
      <c r="AA434"/>
    </row>
    <row r="435" spans="9:27">
      <c r="I435"/>
      <c r="M435"/>
      <c r="AA435"/>
    </row>
    <row r="436" spans="9:27">
      <c r="I436"/>
      <c r="M436"/>
      <c r="AA436"/>
    </row>
    <row r="437" spans="9:27">
      <c r="I437"/>
      <c r="M437"/>
    </row>
    <row r="438" spans="9:27">
      <c r="I438"/>
      <c r="M438"/>
    </row>
    <row r="439" spans="9:27">
      <c r="I439"/>
      <c r="M439"/>
    </row>
    <row r="440" spans="9:27">
      <c r="I440"/>
      <c r="M440"/>
    </row>
    <row r="441" spans="9:27">
      <c r="I441"/>
      <c r="M441"/>
    </row>
    <row r="442" spans="9:27">
      <c r="I442"/>
      <c r="M442"/>
    </row>
    <row r="443" spans="9:27">
      <c r="I443"/>
      <c r="M443"/>
    </row>
    <row r="444" spans="9:27">
      <c r="I444"/>
      <c r="M444"/>
    </row>
    <row r="445" spans="9:27">
      <c r="I445"/>
      <c r="M445"/>
    </row>
    <row r="446" spans="9:27">
      <c r="I446"/>
      <c r="M446"/>
    </row>
    <row r="447" spans="9:27">
      <c r="I447"/>
      <c r="M447"/>
    </row>
    <row r="448" spans="9:27">
      <c r="I448"/>
      <c r="M448"/>
    </row>
    <row r="449" spans="9:13">
      <c r="I449"/>
      <c r="M449"/>
    </row>
    <row r="450" spans="9:13">
      <c r="I450"/>
      <c r="M450"/>
    </row>
    <row r="451" spans="9:13">
      <c r="I451"/>
      <c r="M451"/>
    </row>
    <row r="452" spans="9:13">
      <c r="I452"/>
      <c r="M452"/>
    </row>
    <row r="453" spans="9:13">
      <c r="I453"/>
      <c r="M453"/>
    </row>
    <row r="454" spans="9:13">
      <c r="I454"/>
      <c r="M454"/>
    </row>
    <row r="455" spans="9:13">
      <c r="I455"/>
      <c r="M455"/>
    </row>
    <row r="456" spans="9:13">
      <c r="I456"/>
      <c r="M456"/>
    </row>
    <row r="457" spans="9:13">
      <c r="I457"/>
      <c r="M457"/>
    </row>
    <row r="458" spans="9:13">
      <c r="I458"/>
      <c r="M458"/>
    </row>
    <row r="459" spans="9:13">
      <c r="I459"/>
      <c r="M459"/>
    </row>
    <row r="460" spans="9:13">
      <c r="I460"/>
      <c r="M460"/>
    </row>
    <row r="461" spans="9:13">
      <c r="I461"/>
      <c r="M461"/>
    </row>
    <row r="462" spans="9:13">
      <c r="I462"/>
      <c r="M462"/>
    </row>
    <row r="463" spans="9:13">
      <c r="I463"/>
      <c r="M463"/>
    </row>
    <row r="464" spans="9:13">
      <c r="I464"/>
      <c r="M464"/>
    </row>
    <row r="465" spans="9:13">
      <c r="I465"/>
      <c r="M465"/>
    </row>
    <row r="466" spans="9:13">
      <c r="I466"/>
      <c r="M466"/>
    </row>
    <row r="467" spans="9:13">
      <c r="I467"/>
      <c r="M467"/>
    </row>
    <row r="468" spans="9:13">
      <c r="I468"/>
      <c r="M468"/>
    </row>
    <row r="469" spans="9:13">
      <c r="I469"/>
      <c r="M469"/>
    </row>
    <row r="470" spans="9:13">
      <c r="I470"/>
      <c r="M470"/>
    </row>
    <row r="471" spans="9:13">
      <c r="I471"/>
      <c r="M471"/>
    </row>
    <row r="472" spans="9:13">
      <c r="I472"/>
      <c r="M472"/>
    </row>
    <row r="473" spans="9:13">
      <c r="I473"/>
      <c r="M473"/>
    </row>
    <row r="474" spans="9:13">
      <c r="I474"/>
      <c r="M474"/>
    </row>
    <row r="475" spans="9:13">
      <c r="I475"/>
      <c r="M475"/>
    </row>
    <row r="476" spans="9:13">
      <c r="I476"/>
      <c r="M476"/>
    </row>
    <row r="477" spans="9:13">
      <c r="I477"/>
      <c r="M477"/>
    </row>
    <row r="478" spans="9:13">
      <c r="I478"/>
      <c r="M478"/>
    </row>
    <row r="479" spans="9:13">
      <c r="I479"/>
      <c r="M479"/>
    </row>
    <row r="480" spans="9:13">
      <c r="I480"/>
      <c r="M480"/>
    </row>
    <row r="481" spans="9:13">
      <c r="I481"/>
      <c r="M481"/>
    </row>
    <row r="482" spans="9:13">
      <c r="I482"/>
      <c r="M482"/>
    </row>
    <row r="483" spans="9:13">
      <c r="I483"/>
      <c r="M483"/>
    </row>
    <row r="484" spans="9:13">
      <c r="I484"/>
      <c r="M484"/>
    </row>
    <row r="485" spans="9:13">
      <c r="I485"/>
      <c r="M485"/>
    </row>
    <row r="486" spans="9:13">
      <c r="I486"/>
      <c r="M486"/>
    </row>
    <row r="487" spans="9:13">
      <c r="I487"/>
      <c r="M487"/>
    </row>
    <row r="488" spans="9:13">
      <c r="I488"/>
      <c r="M488"/>
    </row>
    <row r="489" spans="9:13">
      <c r="I489"/>
      <c r="M489"/>
    </row>
    <row r="490" spans="9:13">
      <c r="I490"/>
      <c r="M490"/>
    </row>
    <row r="491" spans="9:13">
      <c r="I491"/>
      <c r="M491"/>
    </row>
    <row r="492" spans="9:13">
      <c r="I492"/>
      <c r="M492"/>
    </row>
    <row r="493" spans="9:13">
      <c r="I493"/>
      <c r="M493"/>
    </row>
    <row r="494" spans="9:13">
      <c r="I494"/>
      <c r="M494"/>
    </row>
    <row r="495" spans="9:13">
      <c r="I495"/>
      <c r="M495"/>
    </row>
    <row r="496" spans="9:13">
      <c r="I496"/>
      <c r="M496"/>
    </row>
    <row r="497" spans="9:13">
      <c r="I497"/>
      <c r="M497"/>
    </row>
    <row r="498" spans="9:13">
      <c r="I498"/>
      <c r="M498"/>
    </row>
    <row r="499" spans="9:13">
      <c r="I499"/>
      <c r="M499"/>
    </row>
    <row r="500" spans="9:13">
      <c r="I500"/>
      <c r="M500"/>
    </row>
    <row r="501" spans="9:13">
      <c r="I501"/>
      <c r="M501"/>
    </row>
    <row r="502" spans="9:13">
      <c r="I502"/>
      <c r="M502"/>
    </row>
    <row r="503" spans="9:13">
      <c r="I503"/>
      <c r="M503"/>
    </row>
    <row r="504" spans="9:13">
      <c r="I504"/>
      <c r="M504"/>
    </row>
    <row r="505" spans="9:13">
      <c r="I505"/>
      <c r="M505"/>
    </row>
    <row r="506" spans="9:13">
      <c r="I506"/>
      <c r="M506"/>
    </row>
    <row r="507" spans="9:13">
      <c r="I507"/>
      <c r="M507"/>
    </row>
    <row r="508" spans="9:13">
      <c r="I508"/>
      <c r="M508"/>
    </row>
    <row r="509" spans="9:13">
      <c r="I509"/>
      <c r="M509"/>
    </row>
    <row r="510" spans="9:13">
      <c r="I510"/>
      <c r="M510"/>
    </row>
    <row r="511" spans="9:13">
      <c r="I511"/>
      <c r="M511"/>
    </row>
    <row r="512" spans="9:13">
      <c r="I512"/>
      <c r="M512"/>
    </row>
    <row r="513" spans="9:13">
      <c r="I513"/>
      <c r="M513"/>
    </row>
    <row r="514" spans="9:13">
      <c r="I514"/>
      <c r="M514"/>
    </row>
    <row r="515" spans="9:13">
      <c r="I515"/>
      <c r="M515"/>
    </row>
    <row r="516" spans="9:13">
      <c r="I516"/>
      <c r="M516"/>
    </row>
    <row r="517" spans="9:13">
      <c r="I517"/>
      <c r="M517"/>
    </row>
    <row r="518" spans="9:13">
      <c r="I518"/>
      <c r="M518"/>
    </row>
    <row r="519" spans="9:13">
      <c r="I519"/>
      <c r="M519"/>
    </row>
    <row r="520" spans="9:13">
      <c r="I520"/>
      <c r="M520"/>
    </row>
    <row r="521" spans="9:13">
      <c r="I521"/>
      <c r="M521"/>
    </row>
    <row r="522" spans="9:13">
      <c r="I522"/>
      <c r="M522"/>
    </row>
    <row r="523" spans="9:13">
      <c r="I523"/>
      <c r="M523"/>
    </row>
    <row r="524" spans="9:13">
      <c r="I524"/>
      <c r="M524"/>
    </row>
    <row r="525" spans="9:13">
      <c r="I525"/>
      <c r="M525"/>
    </row>
    <row r="526" spans="9:13">
      <c r="I526"/>
      <c r="M526"/>
    </row>
    <row r="527" spans="9:13">
      <c r="I527"/>
      <c r="M527"/>
    </row>
    <row r="528" spans="9:13">
      <c r="I528"/>
      <c r="M528"/>
    </row>
    <row r="529" spans="9:13">
      <c r="I529"/>
      <c r="M529"/>
    </row>
    <row r="530" spans="9:13">
      <c r="I530"/>
      <c r="M530"/>
    </row>
    <row r="531" spans="9:13">
      <c r="I531"/>
      <c r="M531"/>
    </row>
    <row r="532" spans="9:13">
      <c r="I532"/>
      <c r="M532"/>
    </row>
    <row r="533" spans="9:13">
      <c r="I533"/>
      <c r="M533"/>
    </row>
    <row r="534" spans="9:13">
      <c r="I534"/>
      <c r="M534"/>
    </row>
    <row r="535" spans="9:13">
      <c r="I535"/>
      <c r="M535"/>
    </row>
    <row r="536" spans="9:13">
      <c r="I536"/>
      <c r="M536"/>
    </row>
    <row r="537" spans="9:13">
      <c r="I537"/>
      <c r="M537"/>
    </row>
    <row r="538" spans="9:13">
      <c r="I538"/>
      <c r="M538"/>
    </row>
    <row r="539" spans="9:13">
      <c r="I539"/>
      <c r="M539"/>
    </row>
    <row r="540" spans="9:13">
      <c r="I540"/>
      <c r="M540"/>
    </row>
    <row r="541" spans="9:13">
      <c r="I541"/>
      <c r="M541"/>
    </row>
    <row r="542" spans="9:13">
      <c r="I542"/>
      <c r="M542"/>
    </row>
    <row r="543" spans="9:13">
      <c r="I543"/>
      <c r="M543"/>
    </row>
    <row r="544" spans="9:13">
      <c r="I544"/>
      <c r="M544"/>
    </row>
    <row r="545" spans="9:13">
      <c r="I545"/>
      <c r="M545"/>
    </row>
    <row r="546" spans="9:13">
      <c r="I546"/>
      <c r="M546"/>
    </row>
    <row r="547" spans="9:13">
      <c r="I547"/>
      <c r="M547"/>
    </row>
    <row r="548" spans="9:13">
      <c r="I548"/>
      <c r="M548"/>
    </row>
    <row r="549" spans="9:13">
      <c r="I549"/>
      <c r="M549"/>
    </row>
    <row r="550" spans="9:13">
      <c r="I550"/>
      <c r="M550"/>
    </row>
    <row r="551" spans="9:13">
      <c r="I551"/>
      <c r="M551"/>
    </row>
    <row r="552" spans="9:13">
      <c r="I552"/>
      <c r="M552"/>
    </row>
    <row r="553" spans="9:13">
      <c r="I553"/>
      <c r="M553"/>
    </row>
    <row r="554" spans="9:13">
      <c r="I554"/>
      <c r="M554"/>
    </row>
    <row r="555" spans="9:13">
      <c r="I555"/>
      <c r="M555"/>
    </row>
    <row r="556" spans="9:13">
      <c r="I556"/>
      <c r="M556"/>
    </row>
    <row r="557" spans="9:13">
      <c r="I557"/>
      <c r="M557"/>
    </row>
    <row r="558" spans="9:13">
      <c r="I558"/>
      <c r="M558"/>
    </row>
    <row r="559" spans="9:13">
      <c r="I559"/>
      <c r="M559"/>
    </row>
    <row r="560" spans="9:13">
      <c r="I560"/>
      <c r="M560"/>
    </row>
    <row r="561" spans="9:13">
      <c r="I561"/>
      <c r="M561"/>
    </row>
    <row r="562" spans="9:13">
      <c r="I562"/>
      <c r="M562"/>
    </row>
    <row r="563" spans="9:13">
      <c r="I563"/>
      <c r="M563"/>
    </row>
    <row r="564" spans="9:13">
      <c r="I564"/>
      <c r="M564"/>
    </row>
    <row r="565" spans="9:13">
      <c r="I565"/>
      <c r="M565"/>
    </row>
    <row r="566" spans="9:13">
      <c r="I566"/>
      <c r="M566"/>
    </row>
    <row r="567" spans="9:13">
      <c r="I567"/>
      <c r="M567"/>
    </row>
    <row r="568" spans="9:13">
      <c r="I568"/>
      <c r="M568"/>
    </row>
    <row r="569" spans="9:13">
      <c r="I569"/>
      <c r="M569"/>
    </row>
    <row r="570" spans="9:13">
      <c r="I570"/>
      <c r="M570"/>
    </row>
    <row r="571" spans="9:13">
      <c r="I571"/>
      <c r="M571"/>
    </row>
    <row r="572" spans="9:13">
      <c r="I572"/>
      <c r="M572"/>
    </row>
    <row r="573" spans="9:13">
      <c r="I573"/>
      <c r="M573"/>
    </row>
    <row r="574" spans="9:13">
      <c r="I574"/>
      <c r="M574"/>
    </row>
    <row r="575" spans="9:13">
      <c r="I575"/>
      <c r="M575"/>
    </row>
    <row r="576" spans="9:13">
      <c r="I576"/>
      <c r="M576"/>
    </row>
    <row r="577" spans="9:13">
      <c r="I577"/>
      <c r="M577"/>
    </row>
    <row r="578" spans="9:13">
      <c r="I578"/>
      <c r="M578"/>
    </row>
    <row r="579" spans="9:13">
      <c r="I579"/>
      <c r="M579"/>
    </row>
    <row r="580" spans="9:13">
      <c r="I580"/>
      <c r="M580"/>
    </row>
    <row r="581" spans="9:13">
      <c r="I581"/>
      <c r="M581"/>
    </row>
    <row r="582" spans="9:13">
      <c r="I582"/>
      <c r="M582"/>
    </row>
    <row r="583" spans="9:13">
      <c r="I583"/>
      <c r="M583"/>
    </row>
    <row r="584" spans="9:13">
      <c r="I584"/>
      <c r="M584"/>
    </row>
    <row r="585" spans="9:13">
      <c r="I585"/>
      <c r="M585"/>
    </row>
    <row r="586" spans="9:13">
      <c r="I586"/>
      <c r="M586"/>
    </row>
    <row r="587" spans="9:13">
      <c r="I587"/>
      <c r="M587"/>
    </row>
    <row r="588" spans="9:13">
      <c r="I588"/>
      <c r="M588"/>
    </row>
    <row r="589" spans="9:13">
      <c r="I589"/>
      <c r="M589"/>
    </row>
    <row r="590" spans="9:13">
      <c r="I590"/>
      <c r="M590"/>
    </row>
    <row r="591" spans="9:13">
      <c r="I591"/>
      <c r="M591"/>
    </row>
    <row r="592" spans="9:13">
      <c r="I592"/>
      <c r="M592"/>
    </row>
    <row r="593" spans="9:13">
      <c r="I593"/>
      <c r="M593"/>
    </row>
    <row r="594" spans="9:13">
      <c r="I594"/>
      <c r="M594"/>
    </row>
    <row r="595" spans="9:13">
      <c r="I595"/>
      <c r="M595"/>
    </row>
    <row r="596" spans="9:13">
      <c r="I596"/>
      <c r="M596"/>
    </row>
    <row r="597" spans="9:13">
      <c r="I597"/>
      <c r="M597"/>
    </row>
    <row r="598" spans="9:13">
      <c r="I598"/>
      <c r="M598"/>
    </row>
    <row r="599" spans="9:13">
      <c r="I599"/>
      <c r="M599"/>
    </row>
    <row r="600" spans="9:13">
      <c r="I600"/>
      <c r="M600"/>
    </row>
    <row r="601" spans="9:13">
      <c r="I601"/>
      <c r="M601"/>
    </row>
    <row r="602" spans="9:13">
      <c r="I602"/>
      <c r="M602"/>
    </row>
    <row r="603" spans="9:13">
      <c r="I603"/>
      <c r="M603"/>
    </row>
    <row r="604" spans="9:13">
      <c r="I604"/>
      <c r="M604"/>
    </row>
    <row r="605" spans="9:13">
      <c r="I605"/>
      <c r="M605"/>
    </row>
    <row r="606" spans="9:13">
      <c r="I606"/>
      <c r="M606"/>
    </row>
    <row r="607" spans="9:13">
      <c r="I607"/>
      <c r="M607"/>
    </row>
    <row r="608" spans="9:13">
      <c r="I608"/>
      <c r="M608"/>
    </row>
    <row r="609" spans="9:13">
      <c r="I609"/>
      <c r="M609"/>
    </row>
    <row r="610" spans="9:13">
      <c r="I610"/>
      <c r="M610"/>
    </row>
    <row r="611" spans="9:13">
      <c r="I611"/>
      <c r="M611"/>
    </row>
    <row r="612" spans="9:13">
      <c r="I612"/>
      <c r="M612"/>
    </row>
    <row r="613" spans="9:13">
      <c r="I613"/>
      <c r="M613"/>
    </row>
    <row r="614" spans="9:13">
      <c r="I614"/>
      <c r="M614"/>
    </row>
    <row r="615" spans="9:13">
      <c r="I615"/>
      <c r="M615"/>
    </row>
    <row r="616" spans="9:13">
      <c r="I616"/>
      <c r="M616"/>
    </row>
    <row r="617" spans="9:13">
      <c r="I617"/>
      <c r="M617"/>
    </row>
    <row r="618" spans="9:13">
      <c r="I618"/>
      <c r="M618"/>
    </row>
    <row r="619" spans="9:13">
      <c r="I619"/>
      <c r="M619"/>
    </row>
    <row r="620" spans="9:13">
      <c r="I620"/>
      <c r="M620"/>
    </row>
    <row r="621" spans="9:13">
      <c r="I621"/>
      <c r="M621"/>
    </row>
    <row r="622" spans="9:13">
      <c r="I622"/>
      <c r="M622"/>
    </row>
    <row r="623" spans="9:13">
      <c r="I623"/>
      <c r="M623"/>
    </row>
    <row r="624" spans="9:13">
      <c r="I624"/>
      <c r="M624"/>
    </row>
    <row r="625" spans="9:13">
      <c r="I625"/>
      <c r="M625"/>
    </row>
    <row r="626" spans="9:13">
      <c r="I626"/>
      <c r="M626"/>
    </row>
    <row r="627" spans="9:13">
      <c r="I627"/>
      <c r="M627"/>
    </row>
    <row r="628" spans="9:13">
      <c r="I628"/>
      <c r="M628"/>
    </row>
    <row r="629" spans="9:13">
      <c r="I629"/>
      <c r="M629"/>
    </row>
    <row r="630" spans="9:13">
      <c r="I630"/>
      <c r="M630"/>
    </row>
    <row r="631" spans="9:13">
      <c r="I631"/>
      <c r="M631"/>
    </row>
    <row r="632" spans="9:13">
      <c r="I632"/>
      <c r="M632"/>
    </row>
    <row r="633" spans="9:13">
      <c r="I633"/>
      <c r="M633"/>
    </row>
    <row r="634" spans="9:13">
      <c r="I634"/>
      <c r="M634"/>
    </row>
    <row r="635" spans="9:13">
      <c r="I635"/>
      <c r="M635"/>
    </row>
    <row r="636" spans="9:13">
      <c r="I636"/>
      <c r="M636"/>
    </row>
    <row r="637" spans="9:13">
      <c r="I637"/>
      <c r="M637"/>
    </row>
    <row r="638" spans="9:13">
      <c r="I638"/>
      <c r="M638"/>
    </row>
    <row r="639" spans="9:13">
      <c r="I639"/>
      <c r="M639"/>
    </row>
    <row r="640" spans="9:13">
      <c r="I640"/>
      <c r="M640"/>
    </row>
    <row r="641" spans="9:13">
      <c r="I641"/>
      <c r="M641"/>
    </row>
    <row r="642" spans="9:13">
      <c r="I642"/>
      <c r="M642"/>
    </row>
    <row r="643" spans="9:13">
      <c r="I643"/>
      <c r="M643"/>
    </row>
    <row r="644" spans="9:13">
      <c r="I644"/>
      <c r="M644"/>
    </row>
    <row r="645" spans="9:13">
      <c r="I645"/>
      <c r="M645"/>
    </row>
    <row r="646" spans="9:13">
      <c r="I646"/>
      <c r="M646"/>
    </row>
    <row r="647" spans="9:13">
      <c r="I647"/>
      <c r="M647"/>
    </row>
    <row r="648" spans="9:13">
      <c r="I648"/>
      <c r="M648"/>
    </row>
    <row r="649" spans="9:13">
      <c r="I649"/>
      <c r="M649"/>
    </row>
    <row r="650" spans="9:13">
      <c r="I650"/>
      <c r="M650"/>
    </row>
    <row r="651" spans="9:13">
      <c r="I651"/>
      <c r="M651"/>
    </row>
    <row r="652" spans="9:13">
      <c r="I652"/>
      <c r="M652"/>
    </row>
    <row r="653" spans="9:13">
      <c r="I653"/>
      <c r="M653"/>
    </row>
    <row r="654" spans="9:13">
      <c r="I654"/>
      <c r="M654"/>
    </row>
    <row r="655" spans="9:13">
      <c r="I655"/>
      <c r="M655"/>
    </row>
    <row r="656" spans="9:13">
      <c r="I656"/>
      <c r="M656"/>
    </row>
    <row r="657" spans="9:13">
      <c r="I657"/>
      <c r="M657"/>
    </row>
    <row r="658" spans="9:13">
      <c r="I658"/>
      <c r="M658"/>
    </row>
    <row r="659" spans="9:13">
      <c r="I659"/>
      <c r="M659"/>
    </row>
    <row r="660" spans="9:13">
      <c r="I660"/>
      <c r="M660"/>
    </row>
    <row r="661" spans="9:13">
      <c r="I661"/>
      <c r="M661"/>
    </row>
    <row r="662" spans="9:13">
      <c r="I662"/>
      <c r="M662"/>
    </row>
    <row r="663" spans="9:13">
      <c r="I663"/>
      <c r="M663"/>
    </row>
    <row r="664" spans="9:13">
      <c r="I664"/>
      <c r="M664"/>
    </row>
    <row r="665" spans="9:13">
      <c r="I665"/>
      <c r="M665"/>
    </row>
    <row r="666" spans="9:13">
      <c r="I666"/>
      <c r="M666"/>
    </row>
    <row r="667" spans="9:13">
      <c r="I667"/>
      <c r="M667"/>
    </row>
    <row r="668" spans="9:13">
      <c r="I668"/>
      <c r="M668"/>
    </row>
    <row r="669" spans="9:13">
      <c r="I669"/>
      <c r="M669"/>
    </row>
    <row r="670" spans="9:13">
      <c r="I670"/>
      <c r="M670"/>
    </row>
    <row r="671" spans="9:13">
      <c r="I671"/>
      <c r="M671"/>
    </row>
    <row r="672" spans="9:13">
      <c r="I672"/>
      <c r="M672"/>
    </row>
    <row r="673" spans="9:13">
      <c r="I673"/>
      <c r="M673"/>
    </row>
    <row r="674" spans="9:13">
      <c r="I674"/>
      <c r="M674"/>
    </row>
    <row r="675" spans="9:13">
      <c r="I675"/>
      <c r="M675"/>
    </row>
    <row r="676" spans="9:13">
      <c r="I676"/>
      <c r="M676"/>
    </row>
    <row r="677" spans="9:13">
      <c r="I677"/>
      <c r="M677"/>
    </row>
    <row r="678" spans="9:13">
      <c r="I678"/>
      <c r="M678"/>
    </row>
    <row r="679" spans="9:13">
      <c r="I679"/>
      <c r="M679"/>
    </row>
    <row r="680" spans="9:13">
      <c r="I680"/>
      <c r="M680"/>
    </row>
    <row r="681" spans="9:13">
      <c r="I681"/>
      <c r="M681"/>
    </row>
    <row r="682" spans="9:13">
      <c r="I682"/>
      <c r="M682"/>
    </row>
    <row r="683" spans="9:13">
      <c r="I683"/>
      <c r="M683"/>
    </row>
    <row r="684" spans="9:13">
      <c r="I684"/>
      <c r="M684"/>
    </row>
    <row r="685" spans="9:13">
      <c r="I685"/>
      <c r="M685"/>
    </row>
    <row r="686" spans="9:13">
      <c r="I686"/>
      <c r="M686"/>
    </row>
    <row r="687" spans="9:13">
      <c r="I687"/>
      <c r="M687"/>
    </row>
    <row r="688" spans="9:13">
      <c r="I688"/>
      <c r="M688"/>
    </row>
    <row r="689" spans="9:13">
      <c r="I689"/>
      <c r="M689"/>
    </row>
    <row r="690" spans="9:13">
      <c r="I690"/>
      <c r="M690"/>
    </row>
    <row r="691" spans="9:13">
      <c r="I691"/>
      <c r="M691"/>
    </row>
    <row r="692" spans="9:13">
      <c r="I692"/>
      <c r="M692"/>
    </row>
    <row r="693" spans="9:13">
      <c r="I693"/>
      <c r="M693"/>
    </row>
    <row r="694" spans="9:13">
      <c r="I694"/>
      <c r="M694"/>
    </row>
    <row r="695" spans="9:13">
      <c r="I695"/>
      <c r="M695"/>
    </row>
    <row r="696" spans="9:13">
      <c r="I696"/>
      <c r="M696"/>
    </row>
    <row r="697" spans="9:13">
      <c r="I697"/>
      <c r="M697"/>
    </row>
    <row r="698" spans="9:13">
      <c r="I698"/>
      <c r="M698"/>
    </row>
    <row r="699" spans="9:13">
      <c r="I699"/>
      <c r="M699"/>
    </row>
    <row r="700" spans="9:13">
      <c r="I700"/>
      <c r="M700"/>
    </row>
    <row r="701" spans="9:13">
      <c r="I701"/>
      <c r="M701"/>
    </row>
    <row r="702" spans="9:13">
      <c r="I702"/>
      <c r="M702"/>
    </row>
    <row r="703" spans="9:13">
      <c r="I703"/>
      <c r="M703"/>
    </row>
    <row r="704" spans="9:13">
      <c r="I704"/>
      <c r="M704"/>
    </row>
    <row r="705" spans="9:13">
      <c r="I705"/>
      <c r="M705"/>
    </row>
    <row r="706" spans="9:13">
      <c r="I706"/>
      <c r="M706"/>
    </row>
    <row r="707" spans="9:13">
      <c r="I707"/>
      <c r="M707"/>
    </row>
    <row r="708" spans="9:13">
      <c r="I708"/>
      <c r="M708"/>
    </row>
    <row r="709" spans="9:13">
      <c r="I709"/>
      <c r="M709"/>
    </row>
    <row r="710" spans="9:13">
      <c r="I710"/>
      <c r="M710"/>
    </row>
    <row r="711" spans="9:13">
      <c r="I711"/>
      <c r="M711"/>
    </row>
    <row r="712" spans="9:13">
      <c r="I712"/>
      <c r="M712"/>
    </row>
    <row r="713" spans="9:13">
      <c r="I713"/>
      <c r="M713"/>
    </row>
    <row r="714" spans="9:13">
      <c r="I714"/>
      <c r="M714"/>
    </row>
    <row r="715" spans="9:13">
      <c r="I715"/>
      <c r="M715"/>
    </row>
    <row r="716" spans="9:13">
      <c r="I716"/>
      <c r="M716"/>
    </row>
    <row r="717" spans="9:13">
      <c r="I717"/>
      <c r="M717"/>
    </row>
    <row r="718" spans="9:13">
      <c r="I718"/>
      <c r="M718"/>
    </row>
    <row r="719" spans="9:13">
      <c r="I719"/>
      <c r="M719"/>
    </row>
    <row r="720" spans="9:13">
      <c r="I720"/>
      <c r="M720"/>
    </row>
    <row r="721" spans="9:13">
      <c r="I721"/>
      <c r="M721"/>
    </row>
    <row r="722" spans="9:13">
      <c r="I722"/>
      <c r="M722"/>
    </row>
    <row r="723" spans="9:13">
      <c r="I723"/>
      <c r="M723"/>
    </row>
    <row r="724" spans="9:13">
      <c r="I724"/>
      <c r="M724"/>
    </row>
    <row r="725" spans="9:13">
      <c r="I725"/>
      <c r="M725"/>
    </row>
    <row r="726" spans="9:13">
      <c r="I726"/>
      <c r="M726"/>
    </row>
    <row r="727" spans="9:13">
      <c r="I727"/>
      <c r="M727"/>
    </row>
    <row r="728" spans="9:13">
      <c r="I728"/>
      <c r="M728"/>
    </row>
    <row r="729" spans="9:13">
      <c r="I729"/>
      <c r="M729"/>
    </row>
    <row r="730" spans="9:13">
      <c r="I730"/>
      <c r="M730"/>
    </row>
    <row r="731" spans="9:13">
      <c r="I731"/>
      <c r="M731"/>
    </row>
    <row r="732" spans="9:13">
      <c r="I732"/>
      <c r="M732"/>
    </row>
    <row r="733" spans="9:13">
      <c r="I733"/>
      <c r="M733"/>
    </row>
    <row r="734" spans="9:13">
      <c r="I734"/>
      <c r="M734"/>
    </row>
    <row r="735" spans="9:13">
      <c r="I735"/>
      <c r="M735"/>
    </row>
    <row r="736" spans="9:13">
      <c r="I736"/>
      <c r="M736"/>
    </row>
    <row r="737" spans="9:13">
      <c r="I737"/>
      <c r="M737"/>
    </row>
    <row r="738" spans="9:13">
      <c r="I738"/>
      <c r="M738"/>
    </row>
    <row r="739" spans="9:13">
      <c r="I739"/>
      <c r="M739"/>
    </row>
    <row r="740" spans="9:13">
      <c r="I740"/>
      <c r="M740"/>
    </row>
    <row r="741" spans="9:13">
      <c r="I741"/>
      <c r="M741"/>
    </row>
    <row r="742" spans="9:13">
      <c r="I742"/>
      <c r="M742"/>
    </row>
    <row r="743" spans="9:13">
      <c r="I743"/>
      <c r="M743"/>
    </row>
    <row r="744" spans="9:13">
      <c r="I744"/>
      <c r="M744"/>
    </row>
    <row r="745" spans="9:13">
      <c r="I745"/>
      <c r="M745"/>
    </row>
    <row r="746" spans="9:13">
      <c r="I746"/>
      <c r="M746"/>
    </row>
    <row r="747" spans="9:13">
      <c r="I747"/>
      <c r="M747"/>
    </row>
    <row r="748" spans="9:13">
      <c r="I748"/>
      <c r="M748"/>
    </row>
    <row r="749" spans="9:13">
      <c r="I749"/>
      <c r="M749"/>
    </row>
    <row r="750" spans="9:13">
      <c r="I750"/>
      <c r="M750"/>
    </row>
    <row r="751" spans="9:13">
      <c r="I751"/>
      <c r="M751"/>
    </row>
    <row r="752" spans="9:13">
      <c r="I752"/>
      <c r="M752"/>
    </row>
    <row r="753" spans="9:13">
      <c r="I753"/>
      <c r="M753"/>
    </row>
    <row r="754" spans="9:13">
      <c r="I754"/>
      <c r="M754"/>
    </row>
    <row r="755" spans="9:13">
      <c r="I755"/>
      <c r="M755"/>
    </row>
    <row r="756" spans="9:13">
      <c r="I756"/>
      <c r="M756"/>
    </row>
    <row r="757" spans="9:13">
      <c r="I757"/>
      <c r="M757"/>
    </row>
    <row r="758" spans="9:13">
      <c r="I758"/>
      <c r="M758"/>
    </row>
    <row r="759" spans="9:13">
      <c r="I759"/>
      <c r="M759"/>
    </row>
    <row r="760" spans="9:13">
      <c r="I760"/>
      <c r="M760"/>
    </row>
    <row r="761" spans="9:13">
      <c r="I761"/>
      <c r="M761"/>
    </row>
    <row r="762" spans="9:13">
      <c r="I762"/>
      <c r="M762"/>
    </row>
    <row r="763" spans="9:13">
      <c r="I763"/>
      <c r="M763"/>
    </row>
    <row r="764" spans="9:13">
      <c r="I764"/>
      <c r="M764"/>
    </row>
    <row r="765" spans="9:13">
      <c r="I765"/>
      <c r="M765"/>
    </row>
    <row r="766" spans="9:13">
      <c r="I766"/>
      <c r="M766"/>
    </row>
    <row r="767" spans="9:13">
      <c r="I767"/>
      <c r="M767"/>
    </row>
    <row r="768" spans="9:13">
      <c r="I768"/>
      <c r="M768"/>
    </row>
    <row r="769" spans="9:13">
      <c r="I769"/>
      <c r="M769"/>
    </row>
    <row r="770" spans="9:13">
      <c r="I770"/>
      <c r="M770"/>
    </row>
    <row r="771" spans="9:13">
      <c r="I771"/>
      <c r="M771"/>
    </row>
    <row r="772" spans="9:13">
      <c r="I772"/>
      <c r="M772"/>
    </row>
    <row r="773" spans="9:13">
      <c r="I773"/>
      <c r="M773"/>
    </row>
    <row r="774" spans="9:13">
      <c r="I774"/>
      <c r="M774"/>
    </row>
    <row r="775" spans="9:13">
      <c r="I775"/>
      <c r="M775"/>
    </row>
    <row r="776" spans="9:13">
      <c r="I776"/>
      <c r="M776"/>
    </row>
    <row r="777" spans="9:13">
      <c r="I777"/>
      <c r="M777"/>
    </row>
    <row r="778" spans="9:13">
      <c r="I778"/>
      <c r="M778"/>
    </row>
    <row r="779" spans="9:13">
      <c r="I779"/>
      <c r="M779"/>
    </row>
    <row r="780" spans="9:13">
      <c r="I780"/>
      <c r="M780"/>
    </row>
    <row r="781" spans="9:13">
      <c r="I781"/>
      <c r="M781"/>
    </row>
    <row r="782" spans="9:13">
      <c r="I782"/>
      <c r="M782"/>
    </row>
    <row r="783" spans="9:13">
      <c r="I783"/>
      <c r="M783"/>
    </row>
    <row r="784" spans="9:13">
      <c r="I784"/>
      <c r="M784"/>
    </row>
    <row r="785" spans="9:13">
      <c r="I785"/>
      <c r="M785"/>
    </row>
    <row r="786" spans="9:13">
      <c r="I786"/>
      <c r="M786"/>
    </row>
    <row r="787" spans="9:13">
      <c r="I787"/>
      <c r="M787"/>
    </row>
    <row r="788" spans="9:13">
      <c r="I788"/>
      <c r="M788"/>
    </row>
    <row r="789" spans="9:13">
      <c r="I789"/>
      <c r="M789"/>
    </row>
    <row r="790" spans="9:13">
      <c r="I790"/>
      <c r="M790"/>
    </row>
    <row r="791" spans="9:13">
      <c r="I791"/>
      <c r="M791"/>
    </row>
    <row r="792" spans="9:13">
      <c r="I792"/>
      <c r="M792"/>
    </row>
    <row r="793" spans="9:13">
      <c r="I793"/>
      <c r="M793"/>
    </row>
    <row r="794" spans="9:13">
      <c r="I794"/>
      <c r="M794"/>
    </row>
    <row r="795" spans="9:13">
      <c r="I795"/>
      <c r="M795"/>
    </row>
    <row r="796" spans="9:13">
      <c r="I796"/>
      <c r="M796"/>
    </row>
    <row r="797" spans="9:13">
      <c r="I797"/>
      <c r="M797"/>
    </row>
    <row r="798" spans="9:13">
      <c r="I798"/>
      <c r="M798"/>
    </row>
    <row r="799" spans="9:13">
      <c r="I799"/>
      <c r="M799"/>
    </row>
    <row r="800" spans="9:13">
      <c r="I800"/>
      <c r="M800"/>
    </row>
    <row r="801" spans="9:13">
      <c r="I801"/>
      <c r="M801"/>
    </row>
    <row r="802" spans="9:13">
      <c r="I802"/>
      <c r="M802"/>
    </row>
    <row r="803" spans="9:13">
      <c r="I803"/>
      <c r="M803"/>
    </row>
    <row r="804" spans="9:13">
      <c r="I804"/>
      <c r="M804"/>
    </row>
    <row r="805" spans="9:13">
      <c r="I805"/>
      <c r="M805"/>
    </row>
    <row r="806" spans="9:13">
      <c r="I806"/>
      <c r="M806"/>
    </row>
    <row r="807" spans="9:13">
      <c r="I807"/>
      <c r="M807"/>
    </row>
    <row r="808" spans="9:13">
      <c r="I808"/>
      <c r="M808"/>
    </row>
    <row r="809" spans="9:13">
      <c r="I809"/>
      <c r="M809"/>
    </row>
    <row r="810" spans="9:13">
      <c r="I810"/>
      <c r="M810"/>
    </row>
    <row r="811" spans="9:13">
      <c r="I811"/>
      <c r="M811"/>
    </row>
    <row r="812" spans="9:13">
      <c r="I812"/>
      <c r="M812"/>
    </row>
    <row r="813" spans="9:13">
      <c r="I813"/>
      <c r="M813"/>
    </row>
    <row r="814" spans="9:13">
      <c r="I814"/>
      <c r="M814"/>
    </row>
    <row r="815" spans="9:13">
      <c r="I815"/>
      <c r="M815"/>
    </row>
    <row r="816" spans="9:13">
      <c r="I816"/>
      <c r="M816"/>
    </row>
    <row r="817" spans="9:13">
      <c r="I817"/>
      <c r="M817"/>
    </row>
    <row r="818" spans="9:13">
      <c r="I818"/>
      <c r="M818"/>
    </row>
    <row r="819" spans="9:13">
      <c r="I819"/>
      <c r="M819"/>
    </row>
    <row r="820" spans="9:13">
      <c r="I820"/>
      <c r="M820"/>
    </row>
    <row r="821" spans="9:13">
      <c r="I821"/>
      <c r="M821"/>
    </row>
    <row r="822" spans="9:13">
      <c r="I822"/>
      <c r="M822"/>
    </row>
    <row r="823" spans="9:13">
      <c r="I823"/>
      <c r="M823"/>
    </row>
    <row r="824" spans="9:13">
      <c r="I824"/>
      <c r="M824"/>
    </row>
    <row r="825" spans="9:13">
      <c r="I825"/>
      <c r="M825"/>
    </row>
    <row r="826" spans="9:13">
      <c r="I826"/>
      <c r="M826"/>
    </row>
    <row r="827" spans="9:13">
      <c r="I827"/>
      <c r="M827"/>
    </row>
    <row r="828" spans="9:13">
      <c r="I828"/>
      <c r="M828"/>
    </row>
    <row r="829" spans="9:13">
      <c r="I829"/>
      <c r="M829"/>
    </row>
    <row r="830" spans="9:13">
      <c r="I830"/>
      <c r="M830"/>
    </row>
    <row r="831" spans="9:13">
      <c r="I831"/>
      <c r="M831"/>
    </row>
    <row r="832" spans="9:13">
      <c r="I832"/>
      <c r="M832"/>
    </row>
    <row r="833" spans="9:13">
      <c r="I833"/>
      <c r="M833"/>
    </row>
    <row r="834" spans="9:13">
      <c r="I834"/>
      <c r="M834"/>
    </row>
    <row r="835" spans="9:13">
      <c r="I835"/>
      <c r="M835"/>
    </row>
    <row r="836" spans="9:13">
      <c r="I836"/>
      <c r="M836"/>
    </row>
    <row r="837" spans="9:13">
      <c r="I837"/>
      <c r="M837"/>
    </row>
    <row r="838" spans="9:13">
      <c r="I838"/>
      <c r="M838"/>
    </row>
    <row r="839" spans="9:13">
      <c r="I839"/>
      <c r="M839"/>
    </row>
    <row r="840" spans="9:13">
      <c r="I840"/>
      <c r="M840"/>
    </row>
    <row r="841" spans="9:13">
      <c r="I841"/>
      <c r="M841"/>
    </row>
    <row r="842" spans="9:13">
      <c r="I842"/>
      <c r="M842"/>
    </row>
    <row r="843" spans="9:13">
      <c r="I843"/>
      <c r="M843"/>
    </row>
    <row r="844" spans="9:13">
      <c r="I844"/>
      <c r="M844"/>
    </row>
    <row r="845" spans="9:13">
      <c r="I845"/>
      <c r="M845"/>
    </row>
    <row r="846" spans="9:13">
      <c r="I846"/>
      <c r="M846"/>
    </row>
    <row r="847" spans="9:13">
      <c r="I847"/>
      <c r="M847"/>
    </row>
    <row r="848" spans="9:13">
      <c r="I848"/>
      <c r="M848"/>
    </row>
    <row r="849" spans="9:13">
      <c r="I849"/>
      <c r="M849"/>
    </row>
    <row r="850" spans="9:13">
      <c r="I850"/>
      <c r="M850"/>
    </row>
    <row r="851" spans="9:13">
      <c r="I851"/>
      <c r="M851"/>
    </row>
    <row r="852" spans="9:13">
      <c r="I852"/>
      <c r="M852"/>
    </row>
    <row r="853" spans="9:13">
      <c r="I853"/>
      <c r="M853"/>
    </row>
    <row r="854" spans="9:13">
      <c r="I854"/>
      <c r="M854"/>
    </row>
    <row r="855" spans="9:13">
      <c r="I855"/>
      <c r="M855"/>
    </row>
    <row r="856" spans="9:13">
      <c r="I856"/>
      <c r="M856"/>
    </row>
    <row r="857" spans="9:13">
      <c r="I857"/>
      <c r="M857"/>
    </row>
    <row r="858" spans="9:13">
      <c r="I858"/>
      <c r="M858"/>
    </row>
    <row r="859" spans="9:13">
      <c r="I859"/>
      <c r="M859"/>
    </row>
    <row r="860" spans="9:13">
      <c r="I860"/>
      <c r="M860"/>
    </row>
    <row r="861" spans="9:13">
      <c r="I861"/>
      <c r="M861"/>
    </row>
    <row r="862" spans="9:13">
      <c r="I862"/>
      <c r="M862"/>
    </row>
    <row r="863" spans="9:13">
      <c r="I863"/>
      <c r="M863"/>
    </row>
    <row r="864" spans="9:13">
      <c r="I864"/>
      <c r="M864"/>
    </row>
    <row r="865" spans="9:13">
      <c r="I865"/>
      <c r="M865"/>
    </row>
    <row r="866" spans="9:13">
      <c r="I866"/>
      <c r="M866"/>
    </row>
    <row r="867" spans="9:13">
      <c r="I867"/>
      <c r="M867"/>
    </row>
    <row r="868" spans="9:13">
      <c r="I868"/>
      <c r="M868"/>
    </row>
    <row r="869" spans="9:13">
      <c r="I869"/>
      <c r="M869"/>
    </row>
    <row r="870" spans="9:13">
      <c r="I870"/>
      <c r="M870"/>
    </row>
    <row r="871" spans="9:13">
      <c r="I871"/>
      <c r="M871"/>
    </row>
    <row r="872" spans="9:13">
      <c r="I872"/>
      <c r="M872"/>
    </row>
    <row r="873" spans="9:13">
      <c r="I873"/>
      <c r="M873"/>
    </row>
    <row r="874" spans="9:13">
      <c r="I874"/>
      <c r="M874"/>
    </row>
    <row r="875" spans="9:13">
      <c r="I875"/>
      <c r="M875"/>
    </row>
    <row r="876" spans="9:13">
      <c r="I876"/>
      <c r="M876"/>
    </row>
    <row r="877" spans="9:13">
      <c r="I877"/>
      <c r="M877"/>
    </row>
    <row r="878" spans="9:13">
      <c r="I878"/>
      <c r="M878"/>
    </row>
    <row r="879" spans="9:13">
      <c r="I879"/>
      <c r="M879"/>
    </row>
    <row r="880" spans="9:13">
      <c r="I880"/>
      <c r="M880"/>
    </row>
    <row r="881" spans="9:13">
      <c r="I881"/>
      <c r="M881"/>
    </row>
    <row r="882" spans="9:13">
      <c r="I882"/>
      <c r="M882"/>
    </row>
    <row r="883" spans="9:13">
      <c r="I883"/>
      <c r="M883"/>
    </row>
    <row r="884" spans="9:13">
      <c r="I884"/>
      <c r="M884"/>
    </row>
    <row r="885" spans="9:13">
      <c r="I885"/>
      <c r="M885"/>
    </row>
    <row r="886" spans="9:13">
      <c r="I886"/>
      <c r="M886"/>
    </row>
    <row r="887" spans="9:13">
      <c r="I887"/>
      <c r="M887"/>
    </row>
    <row r="888" spans="9:13">
      <c r="I888"/>
      <c r="M888"/>
    </row>
    <row r="889" spans="9:13">
      <c r="I889"/>
      <c r="M889"/>
    </row>
    <row r="890" spans="9:13">
      <c r="I890"/>
      <c r="M890"/>
    </row>
    <row r="891" spans="9:13">
      <c r="I891"/>
      <c r="M891"/>
    </row>
    <row r="892" spans="9:13">
      <c r="I892"/>
      <c r="M892"/>
    </row>
    <row r="893" spans="9:13">
      <c r="I893"/>
      <c r="M893"/>
    </row>
    <row r="894" spans="9:13">
      <c r="I894"/>
      <c r="M894"/>
    </row>
    <row r="895" spans="9:13">
      <c r="I895"/>
      <c r="M895"/>
    </row>
    <row r="896" spans="9:13">
      <c r="I896"/>
      <c r="M896"/>
    </row>
    <row r="897" spans="9:13">
      <c r="I897"/>
      <c r="M897"/>
    </row>
    <row r="898" spans="9:13">
      <c r="I898"/>
      <c r="M898"/>
    </row>
    <row r="899" spans="9:13">
      <c r="I899"/>
      <c r="M899"/>
    </row>
    <row r="900" spans="9:13">
      <c r="I900"/>
      <c r="M900"/>
    </row>
    <row r="901" spans="9:13">
      <c r="I901"/>
      <c r="M901"/>
    </row>
    <row r="902" spans="9:13">
      <c r="I902"/>
      <c r="M902"/>
    </row>
    <row r="903" spans="9:13">
      <c r="I903"/>
      <c r="M903"/>
    </row>
    <row r="904" spans="9:13">
      <c r="I904"/>
      <c r="M904"/>
    </row>
    <row r="905" spans="9:13">
      <c r="I905"/>
      <c r="M905"/>
    </row>
    <row r="906" spans="9:13">
      <c r="I906"/>
      <c r="M906"/>
    </row>
    <row r="907" spans="9:13">
      <c r="I907"/>
      <c r="M907"/>
    </row>
    <row r="908" spans="9:13">
      <c r="I908"/>
      <c r="M908"/>
    </row>
    <row r="909" spans="9:13">
      <c r="I909"/>
      <c r="M909"/>
    </row>
    <row r="910" spans="9:13">
      <c r="I910"/>
      <c r="M910"/>
    </row>
    <row r="911" spans="9:13">
      <c r="I911"/>
      <c r="M911"/>
    </row>
    <row r="912" spans="9:13">
      <c r="I912"/>
      <c r="M912"/>
    </row>
    <row r="913" spans="9:13">
      <c r="I913"/>
      <c r="M913"/>
    </row>
    <row r="914" spans="9:13">
      <c r="I914"/>
      <c r="M914"/>
    </row>
    <row r="915" spans="9:13">
      <c r="I915"/>
      <c r="M915"/>
    </row>
    <row r="916" spans="9:13">
      <c r="I916"/>
      <c r="M916"/>
    </row>
    <row r="917" spans="9:13">
      <c r="I917"/>
      <c r="M917"/>
    </row>
    <row r="918" spans="9:13">
      <c r="I918"/>
      <c r="M918"/>
    </row>
    <row r="919" spans="9:13">
      <c r="I919"/>
      <c r="M919"/>
    </row>
    <row r="920" spans="9:13">
      <c r="I920"/>
      <c r="M920"/>
    </row>
    <row r="921" spans="9:13">
      <c r="I921"/>
      <c r="M921"/>
    </row>
    <row r="922" spans="9:13">
      <c r="I922"/>
      <c r="M922"/>
    </row>
    <row r="923" spans="9:13">
      <c r="I923"/>
      <c r="M923"/>
    </row>
    <row r="924" spans="9:13">
      <c r="I924"/>
      <c r="M924"/>
    </row>
    <row r="925" spans="9:13">
      <c r="I925"/>
      <c r="M925"/>
    </row>
    <row r="926" spans="9:13">
      <c r="I926"/>
      <c r="M926"/>
    </row>
    <row r="927" spans="9:13">
      <c r="I927"/>
      <c r="M927"/>
    </row>
    <row r="928" spans="9:13">
      <c r="I928"/>
      <c r="M928"/>
    </row>
    <row r="929" spans="9:13">
      <c r="I929"/>
      <c r="M929"/>
    </row>
    <row r="930" spans="9:13">
      <c r="I930"/>
      <c r="M930"/>
    </row>
    <row r="931" spans="9:13">
      <c r="I931"/>
      <c r="M931"/>
    </row>
    <row r="932" spans="9:13">
      <c r="I932"/>
      <c r="M932"/>
    </row>
    <row r="933" spans="9:13">
      <c r="I933"/>
      <c r="M933"/>
    </row>
    <row r="934" spans="9:13">
      <c r="I934"/>
      <c r="M934"/>
    </row>
    <row r="935" spans="9:13">
      <c r="I935"/>
      <c r="M935"/>
    </row>
    <row r="936" spans="9:13">
      <c r="I936"/>
      <c r="M936"/>
    </row>
    <row r="937" spans="9:13">
      <c r="I937"/>
      <c r="M937"/>
    </row>
    <row r="938" spans="9:13">
      <c r="I938"/>
      <c r="M938"/>
    </row>
    <row r="939" spans="9:13">
      <c r="I939"/>
      <c r="M939"/>
    </row>
    <row r="940" spans="9:13">
      <c r="I940"/>
      <c r="M940"/>
    </row>
    <row r="941" spans="9:13">
      <c r="I941"/>
      <c r="M941"/>
    </row>
    <row r="942" spans="9:13">
      <c r="I942"/>
      <c r="M942"/>
    </row>
    <row r="943" spans="9:13">
      <c r="I943"/>
      <c r="M943"/>
    </row>
    <row r="944" spans="9:13">
      <c r="I944"/>
      <c r="M944"/>
    </row>
    <row r="945" spans="9:13">
      <c r="I945"/>
      <c r="M945"/>
    </row>
    <row r="946" spans="9:13">
      <c r="I946"/>
      <c r="M946"/>
    </row>
    <row r="947" spans="9:13">
      <c r="I947"/>
      <c r="M947"/>
    </row>
    <row r="948" spans="9:13">
      <c r="I948"/>
      <c r="M948"/>
    </row>
    <row r="949" spans="9:13">
      <c r="I949"/>
      <c r="M949"/>
    </row>
    <row r="950" spans="9:13">
      <c r="I950"/>
      <c r="M950"/>
    </row>
    <row r="951" spans="9:13">
      <c r="I951"/>
      <c r="M951"/>
    </row>
    <row r="952" spans="9:13">
      <c r="I952"/>
      <c r="M952"/>
    </row>
    <row r="953" spans="9:13">
      <c r="I953"/>
      <c r="M953"/>
    </row>
    <row r="954" spans="9:13">
      <c r="I954"/>
      <c r="M954"/>
    </row>
    <row r="955" spans="9:13">
      <c r="I955"/>
      <c r="M955"/>
    </row>
    <row r="956" spans="9:13">
      <c r="I956"/>
      <c r="M956"/>
    </row>
    <row r="957" spans="9:13">
      <c r="I957"/>
      <c r="M957"/>
    </row>
    <row r="958" spans="9:13">
      <c r="I958"/>
      <c r="M958"/>
    </row>
    <row r="959" spans="9:13">
      <c r="I959"/>
      <c r="M959"/>
    </row>
    <row r="960" spans="9:13">
      <c r="I960"/>
      <c r="M960"/>
    </row>
    <row r="961" spans="9:13">
      <c r="I961"/>
      <c r="M961"/>
    </row>
    <row r="962" spans="9:13">
      <c r="I962"/>
      <c r="M962"/>
    </row>
    <row r="963" spans="9:13">
      <c r="I963"/>
      <c r="M963"/>
    </row>
    <row r="964" spans="9:13">
      <c r="I964"/>
      <c r="M964"/>
    </row>
    <row r="965" spans="9:13">
      <c r="I965"/>
      <c r="M965"/>
    </row>
    <row r="966" spans="9:13">
      <c r="I966"/>
      <c r="M966"/>
    </row>
    <row r="967" spans="9:13">
      <c r="I967"/>
      <c r="M967"/>
    </row>
    <row r="968" spans="9:13">
      <c r="I968"/>
      <c r="M968"/>
    </row>
    <row r="969" spans="9:13">
      <c r="I969"/>
      <c r="M969"/>
    </row>
    <row r="970" spans="9:13">
      <c r="I970"/>
      <c r="M970"/>
    </row>
    <row r="971" spans="9:13">
      <c r="I971"/>
      <c r="M971"/>
    </row>
    <row r="972" spans="9:13">
      <c r="I972"/>
      <c r="M972"/>
    </row>
    <row r="973" spans="9:13">
      <c r="I973"/>
      <c r="M973"/>
    </row>
    <row r="974" spans="9:13">
      <c r="I974"/>
      <c r="M974"/>
    </row>
    <row r="975" spans="9:13">
      <c r="I975"/>
      <c r="M975"/>
    </row>
    <row r="976" spans="9:13">
      <c r="I976"/>
      <c r="M976"/>
    </row>
    <row r="977" spans="9:13">
      <c r="I977"/>
      <c r="M977"/>
    </row>
    <row r="978" spans="9:13">
      <c r="I978"/>
      <c r="M978"/>
    </row>
    <row r="979" spans="9:13">
      <c r="I979"/>
      <c r="M979"/>
    </row>
    <row r="980" spans="9:13">
      <c r="I980"/>
      <c r="M980"/>
    </row>
    <row r="981" spans="9:13">
      <c r="I981"/>
      <c r="M981"/>
    </row>
    <row r="982" spans="9:13">
      <c r="I982"/>
      <c r="M982"/>
    </row>
    <row r="983" spans="9:13">
      <c r="I983"/>
      <c r="M983"/>
    </row>
    <row r="984" spans="9:13">
      <c r="I984"/>
      <c r="M984"/>
    </row>
    <row r="985" spans="9:13">
      <c r="I985"/>
      <c r="M985"/>
    </row>
    <row r="986" spans="9:13">
      <c r="I986"/>
      <c r="M986"/>
    </row>
    <row r="987" spans="9:13">
      <c r="I987"/>
      <c r="M987"/>
    </row>
    <row r="988" spans="9:13">
      <c r="I988"/>
      <c r="M988"/>
    </row>
    <row r="989" spans="9:13">
      <c r="I989"/>
      <c r="M989"/>
    </row>
    <row r="990" spans="9:13">
      <c r="I990"/>
      <c r="M990"/>
    </row>
    <row r="991" spans="9:13">
      <c r="I991"/>
      <c r="M991"/>
    </row>
    <row r="992" spans="9:13">
      <c r="I992"/>
      <c r="M992"/>
    </row>
    <row r="993" spans="9:13">
      <c r="I993"/>
      <c r="M993"/>
    </row>
    <row r="994" spans="9:13">
      <c r="I994"/>
      <c r="M994"/>
    </row>
    <row r="995" spans="9:13">
      <c r="I995"/>
      <c r="M995"/>
    </row>
    <row r="996" spans="9:13">
      <c r="I996"/>
      <c r="M996"/>
    </row>
    <row r="997" spans="9:13">
      <c r="I997"/>
      <c r="M997"/>
    </row>
    <row r="998" spans="9:13">
      <c r="I998"/>
      <c r="M998"/>
    </row>
    <row r="999" spans="9:13">
      <c r="I999"/>
      <c r="M999"/>
    </row>
    <row r="1000" spans="9:13">
      <c r="I1000"/>
      <c r="M1000"/>
    </row>
    <row r="1001" spans="9:13">
      <c r="I1001"/>
      <c r="M1001"/>
    </row>
    <row r="1002" spans="9:13">
      <c r="I1002"/>
      <c r="M1002"/>
    </row>
    <row r="1003" spans="9:13">
      <c r="I1003"/>
      <c r="M1003"/>
    </row>
    <row r="1004" spans="9:13">
      <c r="I1004"/>
      <c r="M1004"/>
    </row>
    <row r="1005" spans="9:13">
      <c r="I1005"/>
      <c r="M1005"/>
    </row>
    <row r="1006" spans="9:13">
      <c r="I1006"/>
      <c r="M1006"/>
    </row>
    <row r="1007" spans="9:13">
      <c r="I1007"/>
      <c r="M1007"/>
    </row>
    <row r="1008" spans="9:13">
      <c r="I1008"/>
      <c r="M1008"/>
    </row>
    <row r="1009" spans="9:13">
      <c r="I1009"/>
      <c r="M1009"/>
    </row>
    <row r="1010" spans="9:13">
      <c r="I1010"/>
      <c r="M1010"/>
    </row>
    <row r="1011" spans="9:13">
      <c r="I1011"/>
      <c r="M1011"/>
    </row>
    <row r="1012" spans="9:13">
      <c r="I1012"/>
      <c r="M1012"/>
    </row>
    <row r="1013" spans="9:13">
      <c r="I1013"/>
      <c r="M1013"/>
    </row>
    <row r="1014" spans="9:13">
      <c r="I1014"/>
      <c r="M1014"/>
    </row>
    <row r="1015" spans="9:13">
      <c r="I1015"/>
      <c r="M1015"/>
    </row>
    <row r="1016" spans="9:13">
      <c r="I1016"/>
      <c r="M1016"/>
    </row>
    <row r="1017" spans="9:13">
      <c r="I1017"/>
      <c r="M1017"/>
    </row>
    <row r="1018" spans="9:13">
      <c r="I1018"/>
      <c r="M1018"/>
    </row>
    <row r="1019" spans="9:13">
      <c r="I1019"/>
      <c r="M1019"/>
    </row>
    <row r="1020" spans="9:13">
      <c r="I1020"/>
      <c r="M1020"/>
    </row>
    <row r="1021" spans="9:13">
      <c r="I1021"/>
      <c r="M1021"/>
    </row>
    <row r="1022" spans="9:13">
      <c r="I1022"/>
      <c r="M1022"/>
    </row>
    <row r="1023" spans="9:13">
      <c r="I1023"/>
      <c r="M1023"/>
    </row>
    <row r="1024" spans="9:13">
      <c r="I1024"/>
      <c r="M1024"/>
    </row>
    <row r="1025" spans="9:13">
      <c r="I1025"/>
      <c r="M1025"/>
    </row>
    <row r="1026" spans="9:13">
      <c r="I1026"/>
      <c r="M1026"/>
    </row>
    <row r="1027" spans="9:13">
      <c r="I1027"/>
      <c r="M1027"/>
    </row>
    <row r="1028" spans="9:13">
      <c r="I1028"/>
      <c r="M1028"/>
    </row>
    <row r="1029" spans="9:13">
      <c r="I1029"/>
      <c r="M1029"/>
    </row>
    <row r="1030" spans="9:13">
      <c r="I1030"/>
      <c r="M1030"/>
    </row>
    <row r="1031" spans="9:13">
      <c r="I1031"/>
      <c r="M1031"/>
    </row>
    <row r="1032" spans="9:13">
      <c r="I1032"/>
      <c r="M1032"/>
    </row>
    <row r="1033" spans="9:13">
      <c r="I1033"/>
      <c r="M1033"/>
    </row>
    <row r="1034" spans="9:13">
      <c r="I1034"/>
      <c r="M1034"/>
    </row>
    <row r="1035" spans="9:13">
      <c r="I1035"/>
      <c r="M1035"/>
    </row>
    <row r="1036" spans="9:13">
      <c r="I1036"/>
      <c r="M1036"/>
    </row>
    <row r="1037" spans="9:13">
      <c r="I1037"/>
      <c r="M1037"/>
    </row>
    <row r="1038" spans="9:13">
      <c r="I1038"/>
      <c r="M1038"/>
    </row>
    <row r="1039" spans="9:13">
      <c r="I1039"/>
      <c r="M1039"/>
    </row>
    <row r="1040" spans="9:13">
      <c r="I1040"/>
      <c r="M1040"/>
    </row>
    <row r="1041" spans="9:13">
      <c r="I1041"/>
      <c r="M1041"/>
    </row>
    <row r="1042" spans="9:13">
      <c r="I1042"/>
      <c r="M1042"/>
    </row>
    <row r="1043" spans="9:13">
      <c r="I1043"/>
      <c r="M1043"/>
    </row>
    <row r="1044" spans="9:13">
      <c r="I1044"/>
      <c r="M1044"/>
    </row>
    <row r="1045" spans="9:13">
      <c r="I1045"/>
      <c r="M1045"/>
    </row>
    <row r="1046" spans="9:13">
      <c r="I1046"/>
      <c r="M1046"/>
    </row>
    <row r="1047" spans="9:13">
      <c r="I1047"/>
      <c r="M1047"/>
    </row>
    <row r="1048" spans="9:13">
      <c r="I1048"/>
      <c r="M1048"/>
    </row>
    <row r="1049" spans="9:13">
      <c r="I1049"/>
      <c r="M1049"/>
    </row>
    <row r="1050" spans="9:13">
      <c r="I1050"/>
      <c r="M1050"/>
    </row>
    <row r="1051" spans="9:13">
      <c r="I1051"/>
      <c r="M1051"/>
    </row>
    <row r="1052" spans="9:13">
      <c r="I1052"/>
      <c r="M1052"/>
    </row>
    <row r="1053" spans="9:13">
      <c r="I1053"/>
      <c r="M1053"/>
    </row>
    <row r="1054" spans="9:13">
      <c r="I1054"/>
      <c r="M1054"/>
    </row>
    <row r="1055" spans="9:13">
      <c r="I1055"/>
      <c r="M1055"/>
    </row>
    <row r="1056" spans="9:13">
      <c r="I1056"/>
      <c r="M1056"/>
    </row>
    <row r="1057" spans="9:13">
      <c r="I1057"/>
      <c r="M1057"/>
    </row>
    <row r="1058" spans="9:13">
      <c r="I1058"/>
      <c r="M1058"/>
    </row>
    <row r="1059" spans="9:13">
      <c r="I1059"/>
      <c r="M1059"/>
    </row>
    <row r="1060" spans="9:13">
      <c r="I1060"/>
      <c r="M1060"/>
    </row>
    <row r="1061" spans="9:13">
      <c r="I1061"/>
      <c r="M1061"/>
    </row>
    <row r="1062" spans="9:13">
      <c r="I1062"/>
      <c r="M1062"/>
    </row>
    <row r="1063" spans="9:13">
      <c r="I1063"/>
      <c r="M1063"/>
    </row>
    <row r="1064" spans="9:13">
      <c r="I1064"/>
      <c r="M1064"/>
    </row>
    <row r="1065" spans="9:13">
      <c r="I1065"/>
      <c r="M1065"/>
    </row>
    <row r="1066" spans="9:13">
      <c r="I1066"/>
      <c r="M1066"/>
    </row>
    <row r="1067" spans="9:13">
      <c r="I1067"/>
      <c r="M1067"/>
    </row>
    <row r="1068" spans="9:13">
      <c r="I1068"/>
      <c r="M1068"/>
    </row>
    <row r="1069" spans="9:13">
      <c r="I1069"/>
      <c r="M1069"/>
    </row>
    <row r="1070" spans="9:13">
      <c r="I1070"/>
      <c r="M1070"/>
    </row>
    <row r="1071" spans="9:13">
      <c r="I1071"/>
      <c r="M1071"/>
    </row>
    <row r="1072" spans="9:13">
      <c r="I1072"/>
      <c r="M1072"/>
    </row>
    <row r="1073" spans="9:13">
      <c r="I1073"/>
      <c r="M1073"/>
    </row>
    <row r="1074" spans="9:13">
      <c r="I1074"/>
      <c r="M1074"/>
    </row>
    <row r="1075" spans="9:13">
      <c r="I1075"/>
      <c r="M1075"/>
    </row>
    <row r="1076" spans="9:13">
      <c r="I1076"/>
      <c r="M1076"/>
    </row>
    <row r="1077" spans="9:13">
      <c r="I1077"/>
      <c r="M1077"/>
    </row>
    <row r="1078" spans="9:13">
      <c r="I1078"/>
      <c r="M1078"/>
    </row>
    <row r="1079" spans="9:13">
      <c r="I1079"/>
      <c r="M1079"/>
    </row>
    <row r="1080" spans="9:13">
      <c r="I1080"/>
      <c r="M1080"/>
    </row>
    <row r="1081" spans="9:13">
      <c r="I1081"/>
      <c r="M1081"/>
    </row>
    <row r="1082" spans="9:13">
      <c r="I1082"/>
      <c r="M1082"/>
    </row>
    <row r="1083" spans="9:13">
      <c r="I1083"/>
      <c r="M1083"/>
    </row>
    <row r="1084" spans="9:13">
      <c r="I1084"/>
      <c r="M1084"/>
    </row>
    <row r="1085" spans="9:13">
      <c r="I1085"/>
      <c r="M1085"/>
    </row>
    <row r="1086" spans="9:13">
      <c r="I1086"/>
      <c r="M1086"/>
    </row>
    <row r="1087" spans="9:13">
      <c r="I1087"/>
      <c r="M1087"/>
    </row>
    <row r="1088" spans="9:13">
      <c r="I1088"/>
      <c r="M1088"/>
    </row>
    <row r="1089" spans="9:13">
      <c r="I1089"/>
      <c r="M1089"/>
    </row>
    <row r="1090" spans="9:13">
      <c r="I1090"/>
      <c r="M1090"/>
    </row>
    <row r="1091" spans="9:13">
      <c r="I1091"/>
      <c r="M1091"/>
    </row>
    <row r="1092" spans="9:13">
      <c r="I1092"/>
      <c r="M1092"/>
    </row>
    <row r="1093" spans="9:13">
      <c r="I1093"/>
      <c r="M1093"/>
    </row>
    <row r="1094" spans="9:13">
      <c r="I1094"/>
      <c r="M1094"/>
    </row>
    <row r="1095" spans="9:13">
      <c r="I1095"/>
      <c r="M1095"/>
    </row>
    <row r="1096" spans="9:13">
      <c r="I1096"/>
      <c r="M1096"/>
    </row>
    <row r="1097" spans="9:13">
      <c r="I1097"/>
      <c r="M1097"/>
    </row>
    <row r="1098" spans="9:13">
      <c r="I1098"/>
      <c r="M1098"/>
    </row>
    <row r="1099" spans="9:13">
      <c r="I1099"/>
      <c r="M1099"/>
    </row>
    <row r="1100" spans="9:13">
      <c r="I1100"/>
      <c r="M1100"/>
    </row>
    <row r="1101" spans="9:13">
      <c r="I1101"/>
      <c r="M1101"/>
    </row>
    <row r="1102" spans="9:13">
      <c r="I1102"/>
      <c r="M1102"/>
    </row>
    <row r="1103" spans="9:13">
      <c r="I1103"/>
      <c r="M1103"/>
    </row>
    <row r="1104" spans="9:13">
      <c r="I1104"/>
      <c r="M1104"/>
    </row>
    <row r="1105" spans="9:13">
      <c r="I1105"/>
      <c r="M1105"/>
    </row>
    <row r="1106" spans="9:13">
      <c r="I1106"/>
      <c r="M1106"/>
    </row>
    <row r="1107" spans="9:13">
      <c r="I1107"/>
      <c r="M1107"/>
    </row>
    <row r="1108" spans="9:13">
      <c r="I1108"/>
      <c r="M1108"/>
    </row>
    <row r="1109" spans="9:13">
      <c r="I1109"/>
      <c r="M1109"/>
    </row>
    <row r="1110" spans="9:13">
      <c r="I1110"/>
      <c r="M1110"/>
    </row>
    <row r="1111" spans="9:13">
      <c r="I1111"/>
      <c r="M1111"/>
    </row>
    <row r="1112" spans="9:13">
      <c r="I1112"/>
      <c r="M1112"/>
    </row>
    <row r="1113" spans="9:13">
      <c r="I1113"/>
      <c r="M1113"/>
    </row>
    <row r="1114" spans="9:13">
      <c r="I1114"/>
      <c r="M1114"/>
    </row>
    <row r="1115" spans="9:13">
      <c r="I1115"/>
      <c r="M1115"/>
    </row>
    <row r="1116" spans="9:13">
      <c r="I1116"/>
      <c r="M1116"/>
    </row>
    <row r="1117" spans="9:13">
      <c r="I1117"/>
      <c r="M1117"/>
    </row>
    <row r="1118" spans="9:13">
      <c r="I1118"/>
      <c r="M1118"/>
    </row>
    <row r="1119" spans="9:13">
      <c r="I1119"/>
      <c r="M1119"/>
    </row>
    <row r="1120" spans="9:13">
      <c r="I1120"/>
      <c r="M1120"/>
    </row>
    <row r="1121" spans="9:13">
      <c r="I1121"/>
      <c r="M1121"/>
    </row>
    <row r="1122" spans="9:13">
      <c r="I1122"/>
      <c r="M1122"/>
    </row>
    <row r="1123" spans="9:13">
      <c r="I1123"/>
      <c r="M1123"/>
    </row>
    <row r="1124" spans="9:13">
      <c r="I1124"/>
      <c r="M1124"/>
    </row>
    <row r="1125" spans="9:13">
      <c r="I1125"/>
      <c r="M1125"/>
    </row>
    <row r="1126" spans="9:13">
      <c r="I1126"/>
      <c r="M1126"/>
    </row>
    <row r="1127" spans="9:13">
      <c r="I1127"/>
      <c r="M1127"/>
    </row>
    <row r="1128" spans="9:13">
      <c r="I1128"/>
      <c r="M1128"/>
    </row>
    <row r="1129" spans="9:13">
      <c r="I1129"/>
      <c r="M1129"/>
    </row>
    <row r="1130" spans="9:13">
      <c r="I1130"/>
      <c r="M1130"/>
    </row>
    <row r="1131" spans="9:13">
      <c r="I1131"/>
      <c r="M1131"/>
    </row>
    <row r="1132" spans="9:13">
      <c r="I1132"/>
      <c r="M1132"/>
    </row>
    <row r="1133" spans="9:13">
      <c r="I1133"/>
      <c r="M1133"/>
    </row>
    <row r="1134" spans="9:13">
      <c r="I1134"/>
      <c r="M1134"/>
    </row>
    <row r="1135" spans="9:13">
      <c r="I1135"/>
      <c r="M1135"/>
    </row>
    <row r="1136" spans="9:13">
      <c r="I1136"/>
      <c r="M1136"/>
    </row>
    <row r="1137" spans="9:13">
      <c r="I1137"/>
      <c r="M1137"/>
    </row>
    <row r="1138" spans="9:13">
      <c r="I1138"/>
      <c r="M1138"/>
    </row>
    <row r="1139" spans="9:13">
      <c r="I1139"/>
      <c r="M1139"/>
    </row>
    <row r="1140" spans="9:13">
      <c r="I1140"/>
      <c r="M1140"/>
    </row>
    <row r="1141" spans="9:13">
      <c r="I1141"/>
      <c r="M1141"/>
    </row>
    <row r="1142" spans="9:13">
      <c r="I1142"/>
      <c r="M1142"/>
    </row>
    <row r="1143" spans="9:13">
      <c r="I1143"/>
      <c r="M1143"/>
    </row>
    <row r="1144" spans="9:13">
      <c r="I1144"/>
      <c r="M1144"/>
    </row>
    <row r="1145" spans="9:13">
      <c r="I1145"/>
      <c r="M1145"/>
    </row>
    <row r="1146" spans="9:13">
      <c r="I1146"/>
      <c r="M1146"/>
    </row>
    <row r="1147" spans="9:13">
      <c r="I1147"/>
      <c r="M1147"/>
    </row>
    <row r="1148" spans="9:13">
      <c r="I1148"/>
      <c r="M1148"/>
    </row>
    <row r="1149" spans="9:13">
      <c r="I1149"/>
      <c r="M1149"/>
    </row>
    <row r="1150" spans="9:13">
      <c r="I1150"/>
      <c r="M1150"/>
    </row>
    <row r="1151" spans="9:13">
      <c r="I1151"/>
      <c r="M1151"/>
    </row>
    <row r="1152" spans="9:13">
      <c r="I1152"/>
      <c r="M1152"/>
    </row>
    <row r="1153" spans="9:13">
      <c r="I1153"/>
      <c r="M1153"/>
    </row>
    <row r="1154" spans="9:13">
      <c r="I1154"/>
      <c r="M1154"/>
    </row>
    <row r="1155" spans="9:13">
      <c r="I1155"/>
      <c r="M1155"/>
    </row>
    <row r="1156" spans="9:13">
      <c r="I1156"/>
      <c r="M1156"/>
    </row>
    <row r="1157" spans="9:13">
      <c r="I1157"/>
      <c r="M1157"/>
    </row>
    <row r="1158" spans="9:13">
      <c r="I1158"/>
      <c r="M1158"/>
    </row>
    <row r="1159" spans="9:13">
      <c r="I1159"/>
      <c r="M1159"/>
    </row>
    <row r="1160" spans="9:13">
      <c r="I1160"/>
      <c r="M1160"/>
    </row>
    <row r="1161" spans="9:13">
      <c r="I1161"/>
      <c r="M1161"/>
    </row>
    <row r="1162" spans="9:13">
      <c r="I1162"/>
      <c r="M1162"/>
    </row>
    <row r="1163" spans="9:13">
      <c r="I1163"/>
      <c r="M1163"/>
    </row>
    <row r="1164" spans="9:13">
      <c r="I1164"/>
      <c r="M1164"/>
    </row>
    <row r="1165" spans="9:13">
      <c r="I1165"/>
      <c r="M1165"/>
    </row>
    <row r="1166" spans="9:13">
      <c r="I1166"/>
      <c r="M1166"/>
    </row>
    <row r="1167" spans="9:13">
      <c r="I1167"/>
      <c r="M1167"/>
    </row>
    <row r="1168" spans="9:13">
      <c r="I1168"/>
      <c r="M1168"/>
    </row>
    <row r="1169" spans="9:13">
      <c r="I1169"/>
      <c r="M1169"/>
    </row>
    <row r="1170" spans="9:13">
      <c r="I1170"/>
      <c r="M1170"/>
    </row>
    <row r="1171" spans="9:13">
      <c r="I1171"/>
      <c r="M1171"/>
    </row>
    <row r="1172" spans="9:13">
      <c r="I1172"/>
      <c r="M1172"/>
    </row>
    <row r="1173" spans="9:13">
      <c r="I1173"/>
      <c r="M1173"/>
    </row>
    <row r="1174" spans="9:13">
      <c r="I1174"/>
      <c r="M1174"/>
    </row>
    <row r="1175" spans="9:13">
      <c r="I1175"/>
      <c r="M1175"/>
    </row>
    <row r="1176" spans="9:13">
      <c r="I1176"/>
      <c r="M1176"/>
    </row>
    <row r="1177" spans="9:13">
      <c r="I1177"/>
      <c r="M1177"/>
    </row>
    <row r="1178" spans="9:13">
      <c r="I1178"/>
      <c r="M1178"/>
    </row>
    <row r="1179" spans="9:13">
      <c r="I1179"/>
      <c r="M1179"/>
    </row>
    <row r="1180" spans="9:13">
      <c r="I1180"/>
      <c r="M1180"/>
    </row>
    <row r="1181" spans="9:13">
      <c r="I1181"/>
      <c r="M1181"/>
    </row>
    <row r="1182" spans="9:13">
      <c r="I1182"/>
      <c r="M1182"/>
    </row>
    <row r="1183" spans="9:13">
      <c r="I1183"/>
      <c r="M1183"/>
    </row>
    <row r="1184" spans="9:13">
      <c r="I1184"/>
      <c r="M1184"/>
    </row>
    <row r="1185" spans="9:13">
      <c r="I1185"/>
      <c r="M1185"/>
    </row>
    <row r="1186" spans="9:13">
      <c r="I1186"/>
      <c r="M1186"/>
    </row>
    <row r="1187" spans="9:13">
      <c r="I1187"/>
      <c r="M1187"/>
    </row>
    <row r="1188" spans="9:13">
      <c r="I1188"/>
      <c r="M1188"/>
    </row>
    <row r="1189" spans="9:13">
      <c r="I1189"/>
      <c r="M1189"/>
    </row>
    <row r="1190" spans="9:13">
      <c r="I1190"/>
      <c r="M1190"/>
    </row>
    <row r="1191" spans="9:13">
      <c r="I1191"/>
      <c r="M1191"/>
    </row>
    <row r="1192" spans="9:13">
      <c r="I1192"/>
      <c r="M1192"/>
    </row>
    <row r="1193" spans="9:13">
      <c r="I1193"/>
      <c r="M1193"/>
    </row>
    <row r="1194" spans="9:13">
      <c r="I1194"/>
      <c r="M1194"/>
    </row>
    <row r="1195" spans="9:13">
      <c r="I1195"/>
      <c r="M1195"/>
    </row>
    <row r="1196" spans="9:13">
      <c r="I1196"/>
      <c r="M1196"/>
    </row>
    <row r="1197" spans="9:13">
      <c r="I1197"/>
      <c r="M1197"/>
    </row>
    <row r="1198" spans="9:13">
      <c r="I1198"/>
      <c r="M1198"/>
    </row>
    <row r="1199" spans="9:13">
      <c r="I1199"/>
      <c r="M1199"/>
    </row>
    <row r="1200" spans="9:13">
      <c r="I1200"/>
      <c r="M1200"/>
    </row>
    <row r="1201" spans="9:13">
      <c r="I1201"/>
      <c r="M1201"/>
    </row>
    <row r="1202" spans="9:13">
      <c r="I1202"/>
      <c r="M1202"/>
    </row>
    <row r="1203" spans="9:13">
      <c r="I1203"/>
      <c r="M1203"/>
    </row>
    <row r="1204" spans="9:13">
      <c r="I1204"/>
      <c r="M1204"/>
    </row>
    <row r="1205" spans="9:13">
      <c r="I1205"/>
      <c r="M1205"/>
    </row>
    <row r="1206" spans="9:13">
      <c r="I1206"/>
      <c r="M1206"/>
    </row>
    <row r="1207" spans="9:13">
      <c r="I1207"/>
      <c r="M1207"/>
    </row>
    <row r="1208" spans="9:13">
      <c r="I1208"/>
      <c r="M1208"/>
    </row>
    <row r="1209" spans="9:13">
      <c r="I1209"/>
      <c r="M1209"/>
    </row>
    <row r="1210" spans="9:13">
      <c r="I1210"/>
      <c r="M1210"/>
    </row>
    <row r="1211" spans="9:13">
      <c r="I1211"/>
      <c r="M1211"/>
    </row>
    <row r="1212" spans="9:13">
      <c r="I1212"/>
      <c r="M1212"/>
    </row>
    <row r="1213" spans="9:13">
      <c r="I1213"/>
      <c r="M1213"/>
    </row>
    <row r="1214" spans="9:13">
      <c r="I1214"/>
      <c r="M1214"/>
    </row>
    <row r="1215" spans="9:13">
      <c r="I1215"/>
      <c r="M1215"/>
    </row>
    <row r="1216" spans="9:13">
      <c r="I1216"/>
      <c r="M1216"/>
    </row>
    <row r="1217" spans="9:13">
      <c r="I1217"/>
      <c r="M1217"/>
    </row>
    <row r="1218" spans="9:13">
      <c r="I1218"/>
      <c r="M1218"/>
    </row>
    <row r="1219" spans="9:13">
      <c r="I1219"/>
      <c r="M1219"/>
    </row>
    <row r="1220" spans="9:13">
      <c r="I1220"/>
      <c r="M1220"/>
    </row>
    <row r="1221" spans="9:13">
      <c r="I1221"/>
      <c r="M1221"/>
    </row>
    <row r="1222" spans="9:13">
      <c r="I1222"/>
      <c r="M1222"/>
    </row>
    <row r="1223" spans="9:13">
      <c r="I1223"/>
      <c r="M1223"/>
    </row>
    <row r="1224" spans="9:13">
      <c r="I1224"/>
      <c r="M1224"/>
    </row>
    <row r="1225" spans="9:13">
      <c r="I1225"/>
      <c r="M1225"/>
    </row>
    <row r="1226" spans="9:13">
      <c r="I1226"/>
      <c r="M1226"/>
    </row>
    <row r="1227" spans="9:13">
      <c r="I1227"/>
      <c r="M1227"/>
    </row>
    <row r="1228" spans="9:13">
      <c r="I1228"/>
      <c r="M1228"/>
    </row>
    <row r="1229" spans="9:13">
      <c r="I1229"/>
      <c r="M1229"/>
    </row>
    <row r="1230" spans="9:13">
      <c r="I1230"/>
      <c r="M1230"/>
    </row>
    <row r="1231" spans="9:13">
      <c r="I1231"/>
      <c r="M1231"/>
    </row>
    <row r="1232" spans="9:13">
      <c r="I1232"/>
      <c r="M1232"/>
    </row>
    <row r="1233" spans="9:13">
      <c r="I1233"/>
      <c r="M1233"/>
    </row>
    <row r="1234" spans="9:13">
      <c r="I1234"/>
      <c r="M1234"/>
    </row>
    <row r="1235" spans="9:13">
      <c r="I1235"/>
      <c r="M1235"/>
    </row>
    <row r="1236" spans="9:13">
      <c r="I1236"/>
      <c r="M1236"/>
    </row>
    <row r="1237" spans="9:13">
      <c r="I1237"/>
      <c r="M1237"/>
    </row>
    <row r="1238" spans="9:13">
      <c r="I1238"/>
      <c r="M1238"/>
    </row>
    <row r="1239" spans="9:13">
      <c r="I1239"/>
      <c r="M1239"/>
    </row>
    <row r="1240" spans="9:13">
      <c r="I1240"/>
      <c r="M1240"/>
    </row>
    <row r="1241" spans="9:13">
      <c r="I1241"/>
      <c r="M1241"/>
    </row>
    <row r="1242" spans="9:13">
      <c r="I1242"/>
      <c r="M1242"/>
    </row>
    <row r="1243" spans="9:13">
      <c r="I1243"/>
      <c r="M1243"/>
    </row>
    <row r="1244" spans="9:13">
      <c r="I1244"/>
      <c r="M1244"/>
    </row>
    <row r="1245" spans="9:13">
      <c r="I1245"/>
      <c r="M1245"/>
    </row>
    <row r="1246" spans="9:13">
      <c r="I1246"/>
      <c r="M1246"/>
    </row>
    <row r="1247" spans="9:13">
      <c r="I1247"/>
      <c r="M1247"/>
    </row>
    <row r="1248" spans="9:13">
      <c r="I1248"/>
      <c r="M1248"/>
    </row>
    <row r="1249" spans="9:13">
      <c r="I1249"/>
      <c r="M1249"/>
    </row>
    <row r="1250" spans="9:13">
      <c r="I1250"/>
      <c r="M1250"/>
    </row>
    <row r="1251" spans="9:13">
      <c r="I1251"/>
      <c r="M1251"/>
    </row>
    <row r="1252" spans="9:13">
      <c r="I1252"/>
      <c r="M1252"/>
    </row>
    <row r="1253" spans="9:13">
      <c r="I1253"/>
      <c r="M1253"/>
    </row>
    <row r="1254" spans="9:13">
      <c r="I1254"/>
      <c r="M1254"/>
    </row>
    <row r="1255" spans="9:13">
      <c r="I1255"/>
      <c r="M1255"/>
    </row>
    <row r="1256" spans="9:13">
      <c r="I1256"/>
      <c r="M1256"/>
    </row>
    <row r="1257" spans="9:13">
      <c r="I1257"/>
      <c r="M1257"/>
    </row>
    <row r="1258" spans="9:13">
      <c r="I1258"/>
      <c r="M1258"/>
    </row>
    <row r="1259" spans="9:13">
      <c r="I1259"/>
      <c r="M1259"/>
    </row>
    <row r="1260" spans="9:13">
      <c r="I1260"/>
      <c r="M1260"/>
    </row>
    <row r="1261" spans="9:13">
      <c r="I1261"/>
      <c r="M1261"/>
    </row>
    <row r="1262" spans="9:13">
      <c r="I1262"/>
      <c r="M1262"/>
    </row>
    <row r="1263" spans="9:13">
      <c r="I1263"/>
      <c r="M1263"/>
    </row>
    <row r="1264" spans="9:13">
      <c r="I1264"/>
      <c r="M1264"/>
    </row>
    <row r="1265" spans="9:13">
      <c r="I1265"/>
      <c r="M1265"/>
    </row>
    <row r="1266" spans="9:13">
      <c r="I1266"/>
      <c r="M1266"/>
    </row>
    <row r="1267" spans="9:13">
      <c r="I1267"/>
      <c r="M1267"/>
    </row>
    <row r="1268" spans="9:13">
      <c r="I1268"/>
      <c r="M1268"/>
    </row>
    <row r="1269" spans="9:13">
      <c r="I1269"/>
      <c r="M1269"/>
    </row>
    <row r="1270" spans="9:13">
      <c r="I1270"/>
      <c r="M1270"/>
    </row>
    <row r="1271" spans="9:13">
      <c r="I1271"/>
      <c r="M1271"/>
    </row>
    <row r="1272" spans="9:13">
      <c r="I1272"/>
      <c r="M1272"/>
    </row>
    <row r="1273" spans="9:13">
      <c r="I1273"/>
      <c r="M1273"/>
    </row>
    <row r="1274" spans="9:13">
      <c r="I1274"/>
      <c r="M1274"/>
    </row>
    <row r="1275" spans="9:13">
      <c r="I1275"/>
      <c r="M1275"/>
    </row>
    <row r="1276" spans="9:13">
      <c r="I1276"/>
      <c r="M1276"/>
    </row>
    <row r="1277" spans="9:13">
      <c r="I1277"/>
      <c r="M1277"/>
    </row>
    <row r="1278" spans="9:13">
      <c r="I1278"/>
      <c r="M1278"/>
    </row>
    <row r="1279" spans="9:13">
      <c r="I1279"/>
      <c r="M1279"/>
    </row>
    <row r="1280" spans="9:13">
      <c r="I1280"/>
      <c r="M1280"/>
    </row>
    <row r="1281" spans="9:13">
      <c r="I1281"/>
      <c r="M1281"/>
    </row>
    <row r="1282" spans="9:13">
      <c r="I1282"/>
      <c r="M1282"/>
    </row>
    <row r="1283" spans="9:13">
      <c r="I1283"/>
      <c r="M1283"/>
    </row>
    <row r="1284" spans="9:13">
      <c r="I1284"/>
      <c r="M1284"/>
    </row>
    <row r="1285" spans="9:13">
      <c r="I1285"/>
      <c r="M1285"/>
    </row>
    <row r="1286" spans="9:13">
      <c r="I1286"/>
      <c r="M1286"/>
    </row>
    <row r="1287" spans="9:13">
      <c r="I1287"/>
      <c r="M1287"/>
    </row>
    <row r="1288" spans="9:13">
      <c r="I1288"/>
      <c r="M1288"/>
    </row>
    <row r="1289" spans="9:13">
      <c r="I1289"/>
      <c r="M1289"/>
    </row>
    <row r="1290" spans="9:13">
      <c r="I1290"/>
      <c r="M1290"/>
    </row>
    <row r="1291" spans="9:13">
      <c r="I1291"/>
      <c r="M1291"/>
    </row>
    <row r="1292" spans="9:13">
      <c r="I1292"/>
      <c r="M1292"/>
    </row>
    <row r="1293" spans="9:13">
      <c r="I1293"/>
      <c r="M1293"/>
    </row>
    <row r="1294" spans="9:13">
      <c r="I1294"/>
      <c r="M1294"/>
    </row>
    <row r="1295" spans="9:13">
      <c r="I1295"/>
      <c r="M1295"/>
    </row>
    <row r="1296" spans="9:13">
      <c r="I1296"/>
      <c r="M1296"/>
    </row>
    <row r="1297" spans="9:13">
      <c r="I1297"/>
      <c r="M1297"/>
    </row>
    <row r="1298" spans="9:13">
      <c r="I1298"/>
      <c r="M1298"/>
    </row>
    <row r="1299" spans="9:13">
      <c r="I1299"/>
      <c r="M1299"/>
    </row>
    <row r="1300" spans="9:13">
      <c r="I1300"/>
      <c r="M1300"/>
    </row>
    <row r="1301" spans="9:13">
      <c r="I1301"/>
      <c r="M1301"/>
    </row>
    <row r="1302" spans="9:13">
      <c r="I1302"/>
      <c r="M1302"/>
    </row>
    <row r="1303" spans="9:13">
      <c r="I1303"/>
      <c r="M1303"/>
    </row>
    <row r="1304" spans="9:13">
      <c r="I1304"/>
      <c r="M1304"/>
    </row>
    <row r="1305" spans="9:13">
      <c r="I1305"/>
      <c r="M1305"/>
    </row>
    <row r="1306" spans="9:13">
      <c r="I1306"/>
      <c r="M1306"/>
    </row>
    <row r="1307" spans="9:13">
      <c r="I1307"/>
      <c r="M1307"/>
    </row>
    <row r="1308" spans="9:13">
      <c r="I1308"/>
      <c r="M1308"/>
    </row>
    <row r="1309" spans="9:13">
      <c r="I1309"/>
      <c r="M1309"/>
    </row>
    <row r="1310" spans="9:13">
      <c r="I1310"/>
      <c r="M1310"/>
    </row>
    <row r="1311" spans="9:13">
      <c r="I1311"/>
      <c r="M1311"/>
    </row>
    <row r="1312" spans="9:13">
      <c r="I1312"/>
      <c r="M1312"/>
    </row>
    <row r="1313" spans="9:13">
      <c r="I1313"/>
      <c r="M1313"/>
    </row>
    <row r="1314" spans="9:13">
      <c r="I1314"/>
      <c r="M1314"/>
    </row>
    <row r="1315" spans="9:13">
      <c r="I1315"/>
      <c r="M1315"/>
    </row>
    <row r="1316" spans="9:13">
      <c r="I1316"/>
      <c r="M1316"/>
    </row>
    <row r="1317" spans="9:13">
      <c r="I1317"/>
      <c r="M1317"/>
    </row>
    <row r="1318" spans="9:13">
      <c r="I1318"/>
      <c r="M1318"/>
    </row>
    <row r="1319" spans="9:13">
      <c r="I1319"/>
      <c r="M1319"/>
    </row>
    <row r="1320" spans="9:13">
      <c r="I1320"/>
      <c r="M1320"/>
    </row>
    <row r="1321" spans="9:13">
      <c r="I1321"/>
      <c r="M1321"/>
    </row>
    <row r="1322" spans="9:13">
      <c r="I1322"/>
      <c r="M1322"/>
    </row>
    <row r="1323" spans="9:13">
      <c r="I1323"/>
      <c r="M1323"/>
    </row>
    <row r="1324" spans="9:13">
      <c r="I1324"/>
      <c r="M1324"/>
    </row>
    <row r="1325" spans="9:13">
      <c r="I1325"/>
      <c r="M1325"/>
    </row>
    <row r="1326" spans="9:13">
      <c r="I1326"/>
      <c r="M1326"/>
    </row>
    <row r="1327" spans="9:13">
      <c r="I1327"/>
      <c r="M1327"/>
    </row>
    <row r="1328" spans="9:13">
      <c r="I1328"/>
      <c r="M1328"/>
    </row>
    <row r="1329" spans="9:13">
      <c r="I1329"/>
      <c r="M1329"/>
    </row>
    <row r="1330" spans="9:13">
      <c r="I1330"/>
      <c r="M1330"/>
    </row>
    <row r="1331" spans="9:13">
      <c r="I1331"/>
      <c r="M1331"/>
    </row>
    <row r="1332" spans="9:13">
      <c r="I1332"/>
      <c r="M1332"/>
    </row>
    <row r="1333" spans="9:13">
      <c r="I1333"/>
      <c r="M1333"/>
    </row>
    <row r="1334" spans="9:13">
      <c r="I1334"/>
      <c r="M1334"/>
    </row>
    <row r="1335" spans="9:13">
      <c r="I1335"/>
      <c r="M1335"/>
    </row>
    <row r="1336" spans="9:13">
      <c r="I1336"/>
      <c r="M1336"/>
    </row>
    <row r="1337" spans="9:13">
      <c r="I1337"/>
      <c r="M1337"/>
    </row>
    <row r="1338" spans="9:13">
      <c r="I1338"/>
      <c r="M1338"/>
    </row>
    <row r="1339" spans="9:13">
      <c r="I1339"/>
      <c r="M1339"/>
    </row>
    <row r="1340" spans="9:13">
      <c r="I1340"/>
      <c r="M1340"/>
    </row>
    <row r="1341" spans="9:13">
      <c r="I1341"/>
      <c r="M1341"/>
    </row>
    <row r="1342" spans="9:13">
      <c r="I1342"/>
      <c r="M1342"/>
    </row>
    <row r="1343" spans="9:13">
      <c r="I1343"/>
      <c r="M1343"/>
    </row>
    <row r="1344" spans="9:13">
      <c r="I1344"/>
      <c r="M1344"/>
    </row>
    <row r="1345" spans="9:13">
      <c r="I1345"/>
      <c r="M1345"/>
    </row>
    <row r="1346" spans="9:13">
      <c r="I1346"/>
      <c r="M1346"/>
    </row>
    <row r="1347" spans="9:13">
      <c r="I1347"/>
      <c r="M1347"/>
    </row>
    <row r="1348" spans="9:13">
      <c r="I1348"/>
      <c r="M1348"/>
    </row>
    <row r="1349" spans="9:13">
      <c r="I1349"/>
      <c r="M1349"/>
    </row>
    <row r="1350" spans="9:13">
      <c r="I1350"/>
      <c r="M1350"/>
    </row>
    <row r="1351" spans="9:13">
      <c r="I1351"/>
      <c r="M1351"/>
    </row>
    <row r="1352" spans="9:13">
      <c r="I1352"/>
      <c r="M1352"/>
    </row>
    <row r="1353" spans="9:13">
      <c r="I1353"/>
      <c r="M1353"/>
    </row>
    <row r="1354" spans="9:13">
      <c r="I1354"/>
      <c r="M1354"/>
    </row>
    <row r="1355" spans="9:13">
      <c r="I1355"/>
      <c r="M1355"/>
    </row>
    <row r="1356" spans="9:13">
      <c r="I1356"/>
      <c r="M1356"/>
    </row>
    <row r="1357" spans="9:13">
      <c r="I1357"/>
      <c r="M1357"/>
    </row>
    <row r="1358" spans="9:13">
      <c r="I1358"/>
      <c r="M1358"/>
    </row>
    <row r="1359" spans="9:13">
      <c r="I1359"/>
      <c r="M1359"/>
    </row>
    <row r="1360" spans="9:13">
      <c r="I1360"/>
      <c r="M1360"/>
    </row>
    <row r="1361" spans="9:13">
      <c r="I1361"/>
      <c r="M1361"/>
    </row>
    <row r="1362" spans="9:13">
      <c r="I1362"/>
      <c r="M1362"/>
    </row>
    <row r="1363" spans="9:13">
      <c r="I1363"/>
      <c r="M1363"/>
    </row>
    <row r="1364" spans="9:13">
      <c r="I1364"/>
      <c r="M1364"/>
    </row>
    <row r="1365" spans="9:13">
      <c r="I1365"/>
      <c r="M1365"/>
    </row>
    <row r="1366" spans="9:13">
      <c r="I1366"/>
      <c r="M1366"/>
    </row>
    <row r="1367" spans="9:13">
      <c r="I1367"/>
      <c r="M1367"/>
    </row>
    <row r="1368" spans="9:13">
      <c r="I1368"/>
      <c r="M1368"/>
    </row>
    <row r="1369" spans="9:13">
      <c r="I1369"/>
      <c r="M1369"/>
    </row>
    <row r="1370" spans="9:13">
      <c r="I1370"/>
      <c r="M1370"/>
    </row>
    <row r="1371" spans="9:13">
      <c r="I1371"/>
      <c r="M1371"/>
    </row>
    <row r="1372" spans="9:13">
      <c r="I1372"/>
      <c r="M1372"/>
    </row>
    <row r="1373" spans="9:13">
      <c r="I1373"/>
      <c r="M1373"/>
    </row>
    <row r="1374" spans="9:13">
      <c r="I1374"/>
      <c r="M1374"/>
    </row>
    <row r="1375" spans="9:13">
      <c r="I1375"/>
      <c r="M1375"/>
    </row>
    <row r="1376" spans="9:13">
      <c r="I1376"/>
      <c r="M1376"/>
    </row>
    <row r="1377" spans="9:13">
      <c r="I1377"/>
      <c r="M1377"/>
    </row>
    <row r="1378" spans="9:13">
      <c r="I1378"/>
      <c r="M1378"/>
    </row>
    <row r="1379" spans="9:13">
      <c r="I1379"/>
      <c r="M1379"/>
    </row>
    <row r="1380" spans="9:13">
      <c r="I1380"/>
      <c r="M1380"/>
    </row>
    <row r="1381" spans="9:13">
      <c r="I1381"/>
      <c r="M1381"/>
    </row>
    <row r="1382" spans="9:13">
      <c r="I1382"/>
      <c r="M1382"/>
    </row>
    <row r="1383" spans="9:13">
      <c r="I1383"/>
      <c r="M1383"/>
    </row>
    <row r="1384" spans="9:13">
      <c r="I1384"/>
      <c r="M1384"/>
    </row>
    <row r="1385" spans="9:13">
      <c r="I1385"/>
      <c r="M1385"/>
    </row>
    <row r="1386" spans="9:13">
      <c r="I1386"/>
      <c r="M1386"/>
    </row>
    <row r="1387" spans="9:13">
      <c r="I1387"/>
      <c r="M1387"/>
    </row>
    <row r="1388" spans="9:13">
      <c r="I1388"/>
      <c r="M1388"/>
    </row>
    <row r="1389" spans="9:13">
      <c r="I1389"/>
      <c r="M1389"/>
    </row>
    <row r="1390" spans="9:13">
      <c r="I1390"/>
      <c r="M1390"/>
    </row>
    <row r="1391" spans="9:13">
      <c r="I1391"/>
      <c r="M1391"/>
    </row>
    <row r="1392" spans="9:13">
      <c r="I1392"/>
      <c r="M1392"/>
    </row>
    <row r="1393" spans="9:13">
      <c r="I1393"/>
      <c r="M1393"/>
    </row>
    <row r="1394" spans="9:13">
      <c r="I1394"/>
      <c r="M1394"/>
    </row>
    <row r="1395" spans="9:13">
      <c r="I1395"/>
      <c r="M1395"/>
    </row>
    <row r="1396" spans="9:13">
      <c r="I1396"/>
      <c r="M1396"/>
    </row>
    <row r="1397" spans="9:13">
      <c r="I1397"/>
      <c r="M1397"/>
    </row>
    <row r="1398" spans="9:13">
      <c r="I1398"/>
      <c r="M1398"/>
    </row>
    <row r="1399" spans="9:13">
      <c r="I1399"/>
      <c r="M1399"/>
    </row>
    <row r="1400" spans="9:13">
      <c r="I1400"/>
      <c r="M1400"/>
    </row>
    <row r="1401" spans="9:13">
      <c r="I1401"/>
      <c r="M1401"/>
    </row>
    <row r="1402" spans="9:13">
      <c r="I1402"/>
      <c r="M1402"/>
    </row>
    <row r="1403" spans="9:13">
      <c r="I1403"/>
      <c r="M1403"/>
    </row>
    <row r="1404" spans="9:13">
      <c r="I1404"/>
      <c r="M1404"/>
    </row>
    <row r="1405" spans="9:13">
      <c r="I1405"/>
      <c r="M1405"/>
    </row>
    <row r="1406" spans="9:13">
      <c r="I1406"/>
      <c r="M1406"/>
    </row>
    <row r="1407" spans="9:13">
      <c r="I1407"/>
      <c r="M1407"/>
    </row>
    <row r="1408" spans="9:13">
      <c r="I1408"/>
      <c r="M1408"/>
    </row>
    <row r="1409" spans="9:13">
      <c r="I1409"/>
      <c r="M1409"/>
    </row>
    <row r="1410" spans="9:13">
      <c r="I1410"/>
      <c r="M1410"/>
    </row>
    <row r="1411" spans="9:13">
      <c r="I1411"/>
      <c r="M1411"/>
    </row>
    <row r="1412" spans="9:13">
      <c r="I1412"/>
      <c r="M1412"/>
    </row>
    <row r="1413" spans="9:13">
      <c r="I1413"/>
      <c r="M1413"/>
    </row>
    <row r="1414" spans="9:13">
      <c r="I1414"/>
      <c r="M1414"/>
    </row>
    <row r="1415" spans="9:13">
      <c r="I1415"/>
      <c r="M1415"/>
    </row>
    <row r="1416" spans="9:13">
      <c r="I1416"/>
      <c r="M1416"/>
    </row>
    <row r="1417" spans="9:13">
      <c r="I1417"/>
      <c r="M1417"/>
    </row>
    <row r="1418" spans="9:13">
      <c r="I1418"/>
      <c r="M1418"/>
    </row>
    <row r="1419" spans="9:13">
      <c r="I1419"/>
      <c r="M1419"/>
    </row>
    <row r="1420" spans="9:13">
      <c r="I1420"/>
      <c r="M1420"/>
    </row>
    <row r="1421" spans="9:13">
      <c r="I1421"/>
      <c r="M1421"/>
    </row>
    <row r="1422" spans="9:13">
      <c r="I1422"/>
      <c r="M1422"/>
    </row>
    <row r="1423" spans="9:13">
      <c r="I1423"/>
      <c r="M1423"/>
    </row>
    <row r="1424" spans="9:13">
      <c r="I1424"/>
      <c r="M1424"/>
    </row>
    <row r="1425" spans="9:13">
      <c r="I1425"/>
      <c r="M1425"/>
    </row>
    <row r="1426" spans="9:13">
      <c r="I1426"/>
      <c r="M1426"/>
    </row>
    <row r="1427" spans="9:13">
      <c r="I1427"/>
      <c r="M1427"/>
    </row>
    <row r="1428" spans="9:13">
      <c r="I1428"/>
      <c r="M1428"/>
    </row>
    <row r="1429" spans="9:13">
      <c r="I1429"/>
      <c r="M1429"/>
    </row>
    <row r="1430" spans="9:13">
      <c r="I1430"/>
      <c r="M1430"/>
    </row>
    <row r="1431" spans="9:13">
      <c r="I1431"/>
      <c r="M1431"/>
    </row>
    <row r="1432" spans="9:13">
      <c r="I1432"/>
      <c r="M1432"/>
    </row>
    <row r="1433" spans="9:13">
      <c r="I1433"/>
      <c r="M1433"/>
    </row>
    <row r="1434" spans="9:13">
      <c r="I1434"/>
      <c r="M1434"/>
    </row>
    <row r="1435" spans="9:13">
      <c r="I1435"/>
      <c r="M1435"/>
    </row>
    <row r="1436" spans="9:13">
      <c r="I1436"/>
      <c r="M1436"/>
    </row>
    <row r="1437" spans="9:13">
      <c r="I1437"/>
      <c r="M1437"/>
    </row>
    <row r="1438" spans="9:13">
      <c r="I1438"/>
      <c r="M1438"/>
    </row>
    <row r="1439" spans="9:13">
      <c r="I1439"/>
      <c r="M1439"/>
    </row>
    <row r="1440" spans="9:13">
      <c r="I1440"/>
      <c r="M1440"/>
    </row>
    <row r="1441" spans="9:13">
      <c r="I1441"/>
      <c r="M1441"/>
    </row>
    <row r="1442" spans="9:13">
      <c r="I1442"/>
      <c r="M1442"/>
    </row>
    <row r="1443" spans="9:13">
      <c r="I1443"/>
      <c r="M1443"/>
    </row>
    <row r="1444" spans="9:13">
      <c r="I1444"/>
      <c r="M1444"/>
    </row>
    <row r="1445" spans="9:13">
      <c r="I1445"/>
      <c r="M1445"/>
    </row>
    <row r="1446" spans="9:13">
      <c r="I1446"/>
      <c r="M1446"/>
    </row>
    <row r="1447" spans="9:13">
      <c r="I1447"/>
      <c r="M1447"/>
    </row>
    <row r="1448" spans="9:13">
      <c r="I1448"/>
      <c r="M1448"/>
    </row>
    <row r="1449" spans="9:13">
      <c r="I1449"/>
      <c r="M1449"/>
    </row>
    <row r="1450" spans="9:13">
      <c r="I1450"/>
      <c r="M1450"/>
    </row>
    <row r="1451" spans="9:13">
      <c r="I1451"/>
      <c r="M1451"/>
    </row>
    <row r="1452" spans="9:13">
      <c r="I1452"/>
      <c r="M1452"/>
    </row>
    <row r="1453" spans="9:13">
      <c r="I1453"/>
      <c r="M1453"/>
    </row>
    <row r="1454" spans="9:13">
      <c r="I1454"/>
      <c r="M1454"/>
    </row>
    <row r="1455" spans="9:13">
      <c r="I1455"/>
      <c r="M1455"/>
    </row>
    <row r="1456" spans="9:13">
      <c r="I1456"/>
      <c r="M1456"/>
    </row>
    <row r="1457" spans="9:13">
      <c r="I1457"/>
      <c r="M1457"/>
    </row>
    <row r="1458" spans="9:13">
      <c r="I1458"/>
      <c r="M1458"/>
    </row>
    <row r="1459" spans="9:13">
      <c r="I1459"/>
      <c r="M1459"/>
    </row>
    <row r="1460" spans="9:13">
      <c r="I1460"/>
      <c r="M1460"/>
    </row>
    <row r="1461" spans="9:13">
      <c r="I1461"/>
      <c r="M1461"/>
    </row>
    <row r="1462" spans="9:13">
      <c r="I1462"/>
      <c r="M1462"/>
    </row>
    <row r="1463" spans="9:13">
      <c r="I1463"/>
      <c r="M1463"/>
    </row>
    <row r="1464" spans="9:13">
      <c r="I1464"/>
      <c r="M1464"/>
    </row>
    <row r="1465" spans="9:13">
      <c r="I1465"/>
      <c r="M1465"/>
    </row>
    <row r="1466" spans="9:13">
      <c r="I1466"/>
      <c r="M1466"/>
    </row>
    <row r="1467" spans="9:13">
      <c r="I1467"/>
      <c r="M1467"/>
    </row>
    <row r="1468" spans="9:13">
      <c r="I1468"/>
      <c r="M1468"/>
    </row>
    <row r="1469" spans="9:13">
      <c r="I1469"/>
      <c r="M1469"/>
    </row>
    <row r="1470" spans="9:13">
      <c r="I1470"/>
      <c r="M1470"/>
    </row>
    <row r="1471" spans="9:13">
      <c r="I1471"/>
      <c r="M1471"/>
    </row>
    <row r="1472" spans="9:13">
      <c r="I1472"/>
      <c r="M1472"/>
    </row>
    <row r="1473" spans="9:13">
      <c r="I1473"/>
      <c r="M1473"/>
    </row>
    <row r="1474" spans="9:13">
      <c r="I1474"/>
      <c r="M1474"/>
    </row>
    <row r="1475" spans="9:13">
      <c r="I1475"/>
      <c r="M1475"/>
    </row>
    <row r="1476" spans="9:13">
      <c r="I1476"/>
      <c r="M1476"/>
    </row>
    <row r="1477" spans="9:13">
      <c r="I1477"/>
      <c r="M1477"/>
    </row>
    <row r="1478" spans="9:13">
      <c r="I1478"/>
      <c r="M1478"/>
    </row>
    <row r="1479" spans="9:13">
      <c r="I1479"/>
      <c r="M1479"/>
    </row>
    <row r="1480" spans="9:13">
      <c r="I1480"/>
      <c r="M1480"/>
    </row>
    <row r="1481" spans="9:13">
      <c r="I1481"/>
      <c r="M1481"/>
    </row>
    <row r="1482" spans="9:13">
      <c r="I1482"/>
      <c r="M1482"/>
    </row>
    <row r="1483" spans="9:13">
      <c r="I1483"/>
      <c r="M1483"/>
    </row>
    <row r="1484" spans="9:13">
      <c r="I1484"/>
      <c r="M1484"/>
    </row>
    <row r="1485" spans="9:13">
      <c r="I1485"/>
      <c r="M1485"/>
    </row>
    <row r="1486" spans="9:13">
      <c r="I1486"/>
      <c r="M1486"/>
    </row>
    <row r="1487" spans="9:13">
      <c r="I1487"/>
      <c r="M1487"/>
    </row>
    <row r="1488" spans="9:13">
      <c r="I1488"/>
      <c r="M1488"/>
    </row>
    <row r="1489" spans="9:13">
      <c r="I1489"/>
      <c r="M1489"/>
    </row>
    <row r="1490" spans="9:13">
      <c r="I1490"/>
      <c r="M1490"/>
    </row>
    <row r="1491" spans="9:13">
      <c r="I1491"/>
      <c r="M1491"/>
    </row>
    <row r="1492" spans="9:13">
      <c r="I1492"/>
      <c r="M1492"/>
    </row>
    <row r="1493" spans="9:13">
      <c r="I1493"/>
      <c r="M1493"/>
    </row>
    <row r="1494" spans="9:13">
      <c r="I1494"/>
      <c r="M1494"/>
    </row>
    <row r="1495" spans="9:13">
      <c r="I1495"/>
      <c r="M1495"/>
    </row>
    <row r="1496" spans="9:13">
      <c r="I1496"/>
      <c r="M1496"/>
    </row>
    <row r="1497" spans="9:13">
      <c r="I1497"/>
      <c r="M1497"/>
    </row>
    <row r="1498" spans="9:13">
      <c r="I1498"/>
      <c r="M1498"/>
    </row>
    <row r="1499" spans="9:13">
      <c r="I1499"/>
      <c r="M1499"/>
    </row>
    <row r="1500" spans="9:13">
      <c r="I1500"/>
      <c r="M1500"/>
    </row>
    <row r="1501" spans="9:13">
      <c r="I1501"/>
      <c r="M1501"/>
    </row>
    <row r="1502" spans="9:13">
      <c r="I1502"/>
      <c r="M1502"/>
    </row>
    <row r="1503" spans="9:13">
      <c r="I1503"/>
      <c r="M1503"/>
    </row>
    <row r="1504" spans="9:13">
      <c r="I1504"/>
      <c r="M1504"/>
    </row>
    <row r="1505" spans="9:13">
      <c r="I1505"/>
      <c r="M1505"/>
    </row>
    <row r="1506" spans="9:13">
      <c r="I1506"/>
      <c r="M1506"/>
    </row>
    <row r="1507" spans="9:13">
      <c r="I1507"/>
      <c r="M1507"/>
    </row>
    <row r="1508" spans="9:13">
      <c r="I1508"/>
      <c r="M1508"/>
    </row>
    <row r="1509" spans="9:13">
      <c r="I1509"/>
      <c r="M1509"/>
    </row>
    <row r="1510" spans="9:13">
      <c r="I1510"/>
      <c r="M1510"/>
    </row>
    <row r="1511" spans="9:13">
      <c r="I1511"/>
      <c r="M1511"/>
    </row>
    <row r="1512" spans="9:13">
      <c r="I1512"/>
      <c r="M1512"/>
    </row>
    <row r="1513" spans="9:13">
      <c r="I1513"/>
      <c r="M1513"/>
    </row>
    <row r="1514" spans="9:13">
      <c r="I1514"/>
      <c r="M1514"/>
    </row>
    <row r="1515" spans="9:13">
      <c r="I1515"/>
      <c r="M1515"/>
    </row>
    <row r="1516" spans="9:13">
      <c r="I1516"/>
      <c r="M1516"/>
    </row>
    <row r="1517" spans="9:13">
      <c r="I1517"/>
      <c r="M1517"/>
    </row>
    <row r="1518" spans="9:13">
      <c r="I1518"/>
      <c r="M1518"/>
    </row>
    <row r="1519" spans="9:13">
      <c r="I1519"/>
      <c r="M1519"/>
    </row>
    <row r="1520" spans="9:13">
      <c r="I1520"/>
      <c r="M1520"/>
    </row>
    <row r="1521" spans="9:13">
      <c r="I1521"/>
      <c r="M1521"/>
    </row>
    <row r="1522" spans="9:13">
      <c r="I1522"/>
      <c r="M1522"/>
    </row>
    <row r="1523" spans="9:13">
      <c r="I1523"/>
      <c r="M1523"/>
    </row>
    <row r="1524" spans="9:13">
      <c r="I1524"/>
      <c r="M1524"/>
    </row>
    <row r="1525" spans="9:13">
      <c r="I1525"/>
      <c r="M1525"/>
    </row>
    <row r="1526" spans="9:13">
      <c r="I1526"/>
      <c r="M1526"/>
    </row>
    <row r="1527" spans="9:13">
      <c r="I1527"/>
      <c r="M1527"/>
    </row>
    <row r="1528" spans="9:13">
      <c r="I1528"/>
      <c r="M1528"/>
    </row>
    <row r="1529" spans="9:13">
      <c r="I1529"/>
      <c r="M1529"/>
    </row>
    <row r="1530" spans="9:13">
      <c r="I1530"/>
      <c r="M1530"/>
    </row>
    <row r="1531" spans="9:13">
      <c r="I1531"/>
      <c r="M1531"/>
    </row>
    <row r="1532" spans="9:13">
      <c r="I1532"/>
      <c r="M1532"/>
    </row>
    <row r="1533" spans="9:13">
      <c r="I1533"/>
      <c r="M1533"/>
    </row>
    <row r="1534" spans="9:13">
      <c r="I1534"/>
      <c r="M1534"/>
    </row>
    <row r="1535" spans="9:13">
      <c r="I1535"/>
      <c r="M1535"/>
    </row>
    <row r="1536" spans="9:13">
      <c r="I1536"/>
      <c r="M1536"/>
    </row>
    <row r="1537" spans="9:13">
      <c r="I1537"/>
      <c r="M1537"/>
    </row>
    <row r="1538" spans="9:13">
      <c r="I1538"/>
      <c r="M1538"/>
    </row>
    <row r="1539" spans="9:13">
      <c r="I1539"/>
      <c r="M1539"/>
    </row>
    <row r="1540" spans="9:13">
      <c r="I1540"/>
      <c r="M1540"/>
    </row>
    <row r="1541" spans="9:13">
      <c r="I1541"/>
      <c r="M1541"/>
    </row>
    <row r="1542" spans="9:13">
      <c r="I1542"/>
      <c r="M1542"/>
    </row>
    <row r="1543" spans="9:13">
      <c r="I1543"/>
      <c r="M1543"/>
    </row>
    <row r="1544" spans="9:13">
      <c r="I1544"/>
      <c r="M1544"/>
    </row>
    <row r="1545" spans="9:13">
      <c r="I1545"/>
      <c r="M1545"/>
    </row>
    <row r="1546" spans="9:13">
      <c r="I1546"/>
      <c r="M1546"/>
    </row>
    <row r="1547" spans="9:13">
      <c r="I1547"/>
      <c r="M1547"/>
    </row>
    <row r="1548" spans="9:13">
      <c r="I1548"/>
      <c r="M1548"/>
    </row>
    <row r="1549" spans="9:13">
      <c r="I1549"/>
      <c r="M1549"/>
    </row>
    <row r="1550" spans="9:13">
      <c r="I1550"/>
      <c r="M1550"/>
    </row>
    <row r="1551" spans="9:13">
      <c r="I1551"/>
      <c r="M1551"/>
    </row>
    <row r="1552" spans="9:13">
      <c r="I1552"/>
      <c r="M1552"/>
    </row>
    <row r="1553" spans="9:13">
      <c r="I1553"/>
      <c r="M1553"/>
    </row>
    <row r="1554" spans="9:13">
      <c r="I1554"/>
      <c r="M1554"/>
    </row>
    <row r="1555" spans="9:13">
      <c r="I1555"/>
      <c r="M1555"/>
    </row>
    <row r="1556" spans="9:13">
      <c r="I1556"/>
      <c r="M1556"/>
    </row>
    <row r="1557" spans="9:13">
      <c r="I1557"/>
      <c r="M1557"/>
    </row>
    <row r="1558" spans="9:13">
      <c r="I1558"/>
      <c r="M1558"/>
    </row>
    <row r="1559" spans="9:13">
      <c r="I1559"/>
      <c r="M1559"/>
    </row>
    <row r="1560" spans="9:13">
      <c r="I1560"/>
      <c r="M1560"/>
    </row>
    <row r="1561" spans="9:13">
      <c r="I1561"/>
      <c r="M1561"/>
    </row>
    <row r="1562" spans="9:13">
      <c r="I1562"/>
      <c r="M1562"/>
    </row>
    <row r="1563" spans="9:13">
      <c r="I1563"/>
      <c r="M1563"/>
    </row>
    <row r="1564" spans="9:13">
      <c r="I1564"/>
      <c r="M1564"/>
    </row>
    <row r="1565" spans="9:13">
      <c r="I1565"/>
      <c r="M1565"/>
    </row>
    <row r="1566" spans="9:13">
      <c r="I1566"/>
      <c r="M1566"/>
    </row>
    <row r="1567" spans="9:13">
      <c r="I1567"/>
      <c r="M1567"/>
    </row>
    <row r="1568" spans="9:13">
      <c r="I1568"/>
      <c r="M1568"/>
    </row>
    <row r="1569" spans="9:13">
      <c r="I1569"/>
      <c r="M1569"/>
    </row>
    <row r="1570" spans="9:13">
      <c r="I1570"/>
      <c r="M1570"/>
    </row>
    <row r="1571" spans="9:13">
      <c r="I1571"/>
      <c r="M1571"/>
    </row>
    <row r="1572" spans="9:13">
      <c r="I1572"/>
      <c r="M1572"/>
    </row>
    <row r="1573" spans="9:13">
      <c r="I1573"/>
      <c r="M1573"/>
    </row>
    <row r="1574" spans="9:13">
      <c r="I1574"/>
      <c r="M1574"/>
    </row>
    <row r="1575" spans="9:13">
      <c r="I1575"/>
      <c r="M1575"/>
    </row>
    <row r="1576" spans="9:13">
      <c r="I1576"/>
      <c r="M1576"/>
    </row>
    <row r="1577" spans="9:13">
      <c r="I1577"/>
      <c r="M1577"/>
    </row>
    <row r="1578" spans="9:13">
      <c r="I1578"/>
      <c r="M1578"/>
    </row>
    <row r="1579" spans="9:13">
      <c r="I1579"/>
      <c r="M1579"/>
    </row>
    <row r="1580" spans="9:13">
      <c r="I1580"/>
      <c r="M1580"/>
    </row>
    <row r="1581" spans="9:13">
      <c r="I1581"/>
      <c r="M1581"/>
    </row>
    <row r="1582" spans="9:13">
      <c r="I1582"/>
      <c r="M1582"/>
    </row>
    <row r="1583" spans="9:13">
      <c r="I1583"/>
      <c r="M1583"/>
    </row>
    <row r="1584" spans="9:13">
      <c r="I1584"/>
      <c r="M1584"/>
    </row>
    <row r="1585" spans="9:13">
      <c r="I1585"/>
      <c r="M1585"/>
    </row>
    <row r="1586" spans="9:13">
      <c r="I1586"/>
      <c r="M1586"/>
    </row>
    <row r="1587" spans="9:13">
      <c r="I1587"/>
      <c r="M1587"/>
    </row>
    <row r="1588" spans="9:13">
      <c r="I1588"/>
      <c r="M1588"/>
    </row>
    <row r="1589" spans="9:13">
      <c r="I1589"/>
      <c r="M1589"/>
    </row>
    <row r="1590" spans="9:13">
      <c r="I1590"/>
      <c r="M1590"/>
    </row>
    <row r="1591" spans="9:13">
      <c r="I1591"/>
      <c r="M1591"/>
    </row>
    <row r="1592" spans="9:13">
      <c r="I1592"/>
      <c r="M1592"/>
    </row>
    <row r="1593" spans="9:13">
      <c r="I1593"/>
      <c r="M1593"/>
    </row>
    <row r="1594" spans="9:13">
      <c r="I1594"/>
      <c r="M1594"/>
    </row>
    <row r="1595" spans="9:13">
      <c r="I1595"/>
      <c r="M1595"/>
    </row>
    <row r="1596" spans="9:13">
      <c r="I1596"/>
      <c r="M1596"/>
    </row>
    <row r="1597" spans="9:13">
      <c r="I1597"/>
      <c r="M1597"/>
    </row>
    <row r="1598" spans="9:13">
      <c r="I1598"/>
      <c r="M1598"/>
    </row>
    <row r="1599" spans="9:13">
      <c r="I1599"/>
      <c r="M1599"/>
    </row>
    <row r="1600" spans="9:13">
      <c r="I1600"/>
      <c r="M1600"/>
    </row>
    <row r="1601" spans="9:13">
      <c r="I1601"/>
      <c r="M1601"/>
    </row>
    <row r="1602" spans="9:13">
      <c r="I1602"/>
      <c r="M1602"/>
    </row>
    <row r="1603" spans="9:13">
      <c r="I1603"/>
      <c r="M1603"/>
    </row>
    <row r="1604" spans="9:13">
      <c r="I1604"/>
      <c r="M1604"/>
    </row>
    <row r="1605" spans="9:13">
      <c r="I1605"/>
      <c r="M1605"/>
    </row>
    <row r="1606" spans="9:13">
      <c r="I1606"/>
      <c r="M1606"/>
    </row>
    <row r="1607" spans="9:13">
      <c r="I1607"/>
      <c r="M1607"/>
    </row>
    <row r="1608" spans="9:13">
      <c r="I1608"/>
      <c r="M1608"/>
    </row>
    <row r="1609" spans="9:13">
      <c r="I1609"/>
      <c r="M1609"/>
    </row>
    <row r="1610" spans="9:13">
      <c r="I1610"/>
      <c r="M1610"/>
    </row>
    <row r="1611" spans="9:13">
      <c r="I1611"/>
      <c r="M1611"/>
    </row>
    <row r="1612" spans="9:13">
      <c r="I1612"/>
      <c r="M1612"/>
    </row>
    <row r="1613" spans="9:13">
      <c r="I1613"/>
      <c r="M1613"/>
    </row>
    <row r="1614" spans="9:13">
      <c r="I1614"/>
      <c r="M1614"/>
    </row>
    <row r="1615" spans="9:13">
      <c r="I1615"/>
      <c r="M1615"/>
    </row>
    <row r="1616" spans="9:13">
      <c r="I1616"/>
      <c r="M1616"/>
    </row>
    <row r="1617" spans="9:13">
      <c r="I1617"/>
      <c r="M1617"/>
    </row>
    <row r="1618" spans="9:13">
      <c r="I1618"/>
      <c r="M1618"/>
    </row>
    <row r="1619" spans="9:13">
      <c r="I1619"/>
      <c r="M1619"/>
    </row>
    <row r="1620" spans="9:13">
      <c r="I1620"/>
      <c r="M1620"/>
    </row>
    <row r="1621" spans="9:13">
      <c r="I1621"/>
      <c r="M1621"/>
    </row>
    <row r="1622" spans="9:13">
      <c r="I1622"/>
      <c r="M1622"/>
    </row>
    <row r="1623" spans="9:13">
      <c r="I1623"/>
      <c r="M1623"/>
    </row>
    <row r="1624" spans="9:13">
      <c r="I1624"/>
      <c r="M1624"/>
    </row>
    <row r="1625" spans="9:13">
      <c r="I1625"/>
      <c r="M1625"/>
    </row>
    <row r="1626" spans="9:13">
      <c r="I1626"/>
      <c r="M1626"/>
    </row>
    <row r="1627" spans="9:13">
      <c r="I1627"/>
      <c r="M1627"/>
    </row>
    <row r="1628" spans="9:13">
      <c r="I1628"/>
      <c r="M1628"/>
    </row>
    <row r="1629" spans="9:13">
      <c r="I1629"/>
      <c r="M1629"/>
    </row>
    <row r="1630" spans="9:13">
      <c r="I1630"/>
      <c r="M1630"/>
    </row>
    <row r="1631" spans="9:13">
      <c r="I1631"/>
      <c r="M1631"/>
    </row>
    <row r="1632" spans="9:13">
      <c r="I1632"/>
      <c r="M1632"/>
    </row>
    <row r="1633" spans="9:13">
      <c r="I1633"/>
      <c r="M1633"/>
    </row>
    <row r="1634" spans="9:13">
      <c r="I1634"/>
      <c r="M1634"/>
    </row>
    <row r="1635" spans="9:13">
      <c r="I1635"/>
      <c r="M1635"/>
    </row>
    <row r="1636" spans="9:13">
      <c r="I1636"/>
      <c r="M1636"/>
    </row>
    <row r="1637" spans="9:13">
      <c r="I1637"/>
      <c r="M1637"/>
    </row>
    <row r="1638" spans="9:13">
      <c r="I1638"/>
      <c r="M1638"/>
    </row>
    <row r="1639" spans="9:13">
      <c r="I1639"/>
      <c r="M1639"/>
    </row>
    <row r="1640" spans="9:13">
      <c r="I1640"/>
      <c r="M1640"/>
    </row>
    <row r="1641" spans="9:13">
      <c r="I1641"/>
      <c r="M1641"/>
    </row>
    <row r="1642" spans="9:13">
      <c r="I1642"/>
      <c r="M1642"/>
    </row>
    <row r="1643" spans="9:13">
      <c r="I1643"/>
      <c r="M1643"/>
    </row>
    <row r="1644" spans="9:13">
      <c r="I1644"/>
      <c r="M1644"/>
    </row>
    <row r="1645" spans="9:13">
      <c r="I1645"/>
      <c r="M1645"/>
    </row>
    <row r="1646" spans="9:13">
      <c r="I1646"/>
      <c r="M1646"/>
    </row>
    <row r="1647" spans="9:13">
      <c r="I1647"/>
      <c r="M1647"/>
    </row>
    <row r="1648" spans="9:13">
      <c r="I1648"/>
      <c r="M1648"/>
    </row>
    <row r="1649" spans="9:13">
      <c r="I1649"/>
      <c r="M1649"/>
    </row>
    <row r="1650" spans="9:13">
      <c r="I1650"/>
      <c r="M1650"/>
    </row>
    <row r="1651" spans="9:13">
      <c r="I1651"/>
      <c r="M1651"/>
    </row>
    <row r="1652" spans="9:13">
      <c r="I1652"/>
      <c r="M1652"/>
    </row>
    <row r="1653" spans="9:13">
      <c r="I1653"/>
      <c r="M1653"/>
    </row>
    <row r="1654" spans="9:13">
      <c r="I1654"/>
      <c r="M1654"/>
    </row>
    <row r="1655" spans="9:13">
      <c r="I1655"/>
      <c r="M1655"/>
    </row>
    <row r="1656" spans="9:13">
      <c r="I1656"/>
      <c r="M1656"/>
    </row>
    <row r="1657" spans="9:13">
      <c r="I1657"/>
      <c r="M1657"/>
    </row>
    <row r="1658" spans="9:13">
      <c r="I1658"/>
      <c r="M1658"/>
    </row>
    <row r="1659" spans="9:13">
      <c r="I1659"/>
      <c r="M1659"/>
    </row>
    <row r="1660" spans="9:13">
      <c r="I1660"/>
      <c r="M1660"/>
    </row>
    <row r="1661" spans="9:13">
      <c r="I1661"/>
      <c r="M1661"/>
    </row>
    <row r="1662" spans="9:13">
      <c r="I1662"/>
      <c r="M1662"/>
    </row>
    <row r="1663" spans="9:13">
      <c r="I1663"/>
      <c r="M1663"/>
    </row>
    <row r="1664" spans="9:13">
      <c r="I1664"/>
      <c r="M1664"/>
    </row>
    <row r="1665" spans="9:13">
      <c r="I1665"/>
      <c r="M1665"/>
    </row>
    <row r="1666" spans="9:13">
      <c r="I1666"/>
      <c r="M1666"/>
    </row>
    <row r="1667" spans="9:13">
      <c r="I1667"/>
      <c r="M1667"/>
    </row>
    <row r="1668" spans="9:13">
      <c r="I1668"/>
      <c r="M1668"/>
    </row>
    <row r="1669" spans="9:13">
      <c r="I1669"/>
      <c r="M1669"/>
    </row>
    <row r="1670" spans="9:13">
      <c r="I1670"/>
      <c r="M1670"/>
    </row>
    <row r="1671" spans="9:13">
      <c r="I1671"/>
      <c r="M1671"/>
    </row>
    <row r="1672" spans="9:13">
      <c r="I1672"/>
      <c r="M1672"/>
    </row>
    <row r="1673" spans="9:13">
      <c r="I1673"/>
      <c r="M1673"/>
    </row>
    <row r="1674" spans="9:13">
      <c r="I1674"/>
      <c r="M1674"/>
    </row>
    <row r="1675" spans="9:13">
      <c r="I1675"/>
      <c r="M1675"/>
    </row>
    <row r="1676" spans="9:13">
      <c r="I1676"/>
      <c r="M1676"/>
    </row>
    <row r="1677" spans="9:13">
      <c r="I1677"/>
      <c r="M1677"/>
    </row>
    <row r="1678" spans="9:13">
      <c r="I1678"/>
      <c r="M1678"/>
    </row>
    <row r="1679" spans="9:13">
      <c r="I1679"/>
      <c r="M1679"/>
    </row>
    <row r="1680" spans="9:13">
      <c r="I1680"/>
      <c r="M1680"/>
    </row>
    <row r="1681" spans="9:13">
      <c r="I1681"/>
      <c r="M1681"/>
    </row>
    <row r="1682" spans="9:13">
      <c r="I1682"/>
      <c r="M1682"/>
    </row>
    <row r="1683" spans="9:13">
      <c r="I1683"/>
      <c r="M1683"/>
    </row>
    <row r="1684" spans="9:13">
      <c r="I1684"/>
      <c r="M1684"/>
    </row>
    <row r="1685" spans="9:13">
      <c r="I1685"/>
      <c r="M1685"/>
    </row>
    <row r="1686" spans="9:13">
      <c r="I1686"/>
      <c r="M1686"/>
    </row>
    <row r="1687" spans="9:13">
      <c r="I1687"/>
      <c r="M1687"/>
    </row>
    <row r="1688" spans="9:13">
      <c r="I1688"/>
      <c r="M1688"/>
    </row>
    <row r="1689" spans="9:13">
      <c r="I1689"/>
      <c r="M1689"/>
    </row>
    <row r="1690" spans="9:13">
      <c r="I1690"/>
      <c r="M1690"/>
    </row>
    <row r="1691" spans="9:13">
      <c r="I1691"/>
      <c r="M1691"/>
    </row>
    <row r="1692" spans="9:13">
      <c r="I1692"/>
      <c r="M1692"/>
    </row>
    <row r="1693" spans="9:13">
      <c r="I1693"/>
      <c r="M1693"/>
    </row>
    <row r="1694" spans="9:13">
      <c r="I1694"/>
      <c r="M1694"/>
    </row>
    <row r="1695" spans="9:13">
      <c r="I1695"/>
      <c r="M1695"/>
    </row>
    <row r="1696" spans="9:13">
      <c r="I1696"/>
      <c r="M1696"/>
    </row>
    <row r="1697" spans="9:13">
      <c r="I1697"/>
      <c r="M1697"/>
    </row>
    <row r="1698" spans="9:13">
      <c r="I1698"/>
      <c r="M1698"/>
    </row>
    <row r="1699" spans="9:13">
      <c r="I1699"/>
      <c r="M1699"/>
    </row>
    <row r="1700" spans="9:13">
      <c r="I1700"/>
      <c r="M1700"/>
    </row>
    <row r="1701" spans="9:13">
      <c r="I1701"/>
      <c r="M1701"/>
    </row>
    <row r="1702" spans="9:13">
      <c r="I1702"/>
      <c r="M1702"/>
    </row>
    <row r="1703" spans="9:13">
      <c r="I1703"/>
      <c r="M1703"/>
    </row>
    <row r="1704" spans="9:13">
      <c r="I1704"/>
      <c r="M1704"/>
    </row>
    <row r="1705" spans="9:13">
      <c r="I1705"/>
      <c r="M1705"/>
    </row>
    <row r="1706" spans="9:13">
      <c r="I1706"/>
      <c r="M1706"/>
    </row>
    <row r="1707" spans="9:13">
      <c r="I1707"/>
      <c r="M1707"/>
    </row>
    <row r="1708" spans="9:13">
      <c r="I1708"/>
      <c r="M1708"/>
    </row>
    <row r="1709" spans="9:13">
      <c r="I1709"/>
      <c r="M1709"/>
    </row>
    <row r="1710" spans="9:13">
      <c r="I1710"/>
      <c r="M1710"/>
    </row>
    <row r="1711" spans="9:13">
      <c r="I1711"/>
      <c r="M1711"/>
    </row>
    <row r="1712" spans="9:13">
      <c r="I1712"/>
      <c r="M1712"/>
    </row>
    <row r="1713" spans="9:13">
      <c r="I1713"/>
      <c r="M1713"/>
    </row>
    <row r="1714" spans="9:13">
      <c r="I1714"/>
      <c r="M1714"/>
    </row>
    <row r="1715" spans="9:13">
      <c r="I1715"/>
      <c r="M1715"/>
    </row>
    <row r="1716" spans="9:13">
      <c r="I1716"/>
      <c r="M1716"/>
    </row>
    <row r="1717" spans="9:13">
      <c r="I1717"/>
      <c r="M1717"/>
    </row>
    <row r="1718" spans="9:13">
      <c r="I1718"/>
      <c r="M1718"/>
    </row>
    <row r="1719" spans="9:13">
      <c r="I1719"/>
      <c r="M1719"/>
    </row>
    <row r="1720" spans="9:13">
      <c r="I1720"/>
      <c r="M1720"/>
    </row>
    <row r="1721" spans="9:13">
      <c r="I1721"/>
      <c r="M1721"/>
    </row>
    <row r="1722" spans="9:13">
      <c r="I1722"/>
      <c r="M1722"/>
    </row>
    <row r="1723" spans="9:13">
      <c r="I1723"/>
      <c r="M1723"/>
    </row>
    <row r="1724" spans="9:13">
      <c r="I1724"/>
      <c r="M1724"/>
    </row>
    <row r="1725" spans="9:13">
      <c r="I1725"/>
      <c r="M1725"/>
    </row>
    <row r="1726" spans="9:13">
      <c r="I1726"/>
      <c r="M1726"/>
    </row>
    <row r="1727" spans="9:13">
      <c r="I1727"/>
      <c r="M1727"/>
    </row>
    <row r="1728" spans="9:13">
      <c r="I1728"/>
      <c r="M1728"/>
    </row>
    <row r="1729" spans="9:13">
      <c r="I1729"/>
      <c r="M1729"/>
    </row>
    <row r="1730" spans="9:13">
      <c r="I1730"/>
      <c r="M1730"/>
    </row>
    <row r="1731" spans="9:13">
      <c r="I1731"/>
      <c r="M1731"/>
    </row>
    <row r="1732" spans="9:13">
      <c r="I1732"/>
      <c r="M1732"/>
    </row>
    <row r="1733" spans="9:13">
      <c r="I1733"/>
      <c r="M1733"/>
    </row>
    <row r="1734" spans="9:13">
      <c r="I1734"/>
      <c r="M1734"/>
    </row>
    <row r="1735" spans="9:13">
      <c r="I1735"/>
      <c r="M1735"/>
    </row>
    <row r="1736" spans="9:13">
      <c r="I1736"/>
      <c r="M1736"/>
    </row>
    <row r="1737" spans="9:13">
      <c r="I1737"/>
      <c r="M1737"/>
    </row>
    <row r="1738" spans="9:13">
      <c r="I1738"/>
      <c r="M1738"/>
    </row>
    <row r="1739" spans="9:13">
      <c r="I1739"/>
      <c r="M1739"/>
    </row>
    <row r="1740" spans="9:13">
      <c r="I1740"/>
      <c r="M1740"/>
    </row>
    <row r="1741" spans="9:13">
      <c r="I1741"/>
      <c r="M1741"/>
    </row>
    <row r="1742" spans="9:13">
      <c r="I1742"/>
      <c r="M1742"/>
    </row>
    <row r="1743" spans="9:13">
      <c r="I1743"/>
      <c r="M1743"/>
    </row>
    <row r="1744" spans="9:13">
      <c r="I1744"/>
      <c r="M1744"/>
    </row>
    <row r="1745" spans="9:13">
      <c r="I1745"/>
      <c r="M1745"/>
    </row>
    <row r="1746" spans="9:13">
      <c r="I1746"/>
      <c r="M1746"/>
    </row>
    <row r="1747" spans="9:13">
      <c r="I1747"/>
      <c r="M1747"/>
    </row>
    <row r="1748" spans="9:13">
      <c r="I1748"/>
      <c r="M1748"/>
    </row>
    <row r="1749" spans="9:13">
      <c r="I1749"/>
      <c r="M1749"/>
    </row>
    <row r="1750" spans="9:13">
      <c r="I1750"/>
      <c r="M1750"/>
    </row>
    <row r="1751" spans="9:13">
      <c r="I1751"/>
      <c r="M1751"/>
    </row>
    <row r="1752" spans="9:13">
      <c r="I1752"/>
      <c r="M1752"/>
    </row>
    <row r="1753" spans="9:13">
      <c r="I1753"/>
      <c r="M1753"/>
    </row>
    <row r="1754" spans="9:13">
      <c r="I1754"/>
      <c r="M1754"/>
    </row>
    <row r="1755" spans="9:13">
      <c r="I1755"/>
      <c r="M1755"/>
    </row>
    <row r="1756" spans="9:13">
      <c r="I1756"/>
      <c r="M1756"/>
    </row>
    <row r="1757" spans="9:13">
      <c r="I1757"/>
      <c r="M1757"/>
    </row>
    <row r="1758" spans="9:13">
      <c r="I1758"/>
      <c r="M1758"/>
    </row>
    <row r="1759" spans="9:13">
      <c r="I1759"/>
      <c r="M1759"/>
    </row>
    <row r="1760" spans="9:13">
      <c r="I1760"/>
      <c r="M1760"/>
    </row>
    <row r="1761" spans="9:13">
      <c r="I1761"/>
      <c r="M1761"/>
    </row>
    <row r="1762" spans="9:13">
      <c r="I1762"/>
      <c r="M1762"/>
    </row>
    <row r="1763" spans="9:13">
      <c r="I1763"/>
      <c r="M1763"/>
    </row>
    <row r="1764" spans="9:13">
      <c r="I1764"/>
      <c r="M1764"/>
    </row>
    <row r="1765" spans="9:13">
      <c r="I1765"/>
      <c r="M1765"/>
    </row>
    <row r="1766" spans="9:13">
      <c r="I1766"/>
      <c r="M1766"/>
    </row>
    <row r="1767" spans="9:13">
      <c r="I1767"/>
      <c r="M1767"/>
    </row>
    <row r="1768" spans="9:13">
      <c r="I1768"/>
      <c r="M1768"/>
    </row>
    <row r="1769" spans="9:13">
      <c r="I1769"/>
      <c r="M1769"/>
    </row>
    <row r="1770" spans="9:13">
      <c r="I1770"/>
      <c r="M1770"/>
    </row>
    <row r="1771" spans="9:13">
      <c r="I1771"/>
      <c r="M1771"/>
    </row>
    <row r="1772" spans="9:13">
      <c r="I1772"/>
      <c r="M1772"/>
    </row>
    <row r="1773" spans="9:13">
      <c r="I1773"/>
      <c r="M1773"/>
    </row>
    <row r="1774" spans="9:13">
      <c r="I1774"/>
      <c r="M1774"/>
    </row>
    <row r="1775" spans="9:13">
      <c r="I1775"/>
      <c r="M1775"/>
    </row>
    <row r="1776" spans="9:13">
      <c r="I1776"/>
      <c r="M1776"/>
    </row>
    <row r="1777" spans="9:13">
      <c r="I1777"/>
      <c r="M1777"/>
    </row>
    <row r="1778" spans="9:13">
      <c r="I1778"/>
      <c r="M1778"/>
    </row>
    <row r="1779" spans="9:13">
      <c r="I1779"/>
      <c r="M1779"/>
    </row>
    <row r="1780" spans="9:13">
      <c r="I1780"/>
      <c r="M1780"/>
    </row>
    <row r="1781" spans="9:13">
      <c r="I1781"/>
      <c r="M1781"/>
    </row>
    <row r="1782" spans="9:13">
      <c r="I1782"/>
      <c r="M1782"/>
    </row>
    <row r="1783" spans="9:13">
      <c r="I1783"/>
      <c r="M1783"/>
    </row>
    <row r="1784" spans="9:13">
      <c r="I1784"/>
      <c r="M1784"/>
    </row>
  </sheetData>
  <phoneticPr fontId="18" type="noConversion"/>
  <pageMargins left="0.75" right="0.75" top="1" bottom="1" header="0" footer="0"/>
  <pageSetup paperSize="9" orientation="portrait" r:id="rId2"/>
  <headerFooter alignWithMargins="0"/>
</worksheet>
</file>

<file path=xl/worksheets/sheet6.xml><?xml version="1.0" encoding="utf-8"?>
<worksheet xmlns="http://schemas.openxmlformats.org/spreadsheetml/2006/main" xmlns:r="http://schemas.openxmlformats.org/officeDocument/2006/relationships">
  <dimension ref="A1:AA221"/>
  <sheetViews>
    <sheetView workbookViewId="0">
      <pane xSplit="3" ySplit="7" topLeftCell="E74" activePane="bottomRight" state="frozen"/>
      <selection pane="topRight" activeCell="D1" sqref="D1"/>
      <selection pane="bottomLeft" activeCell="A8" sqref="A8"/>
      <selection pane="bottomRight" activeCell="N8" sqref="N8:N110"/>
    </sheetView>
  </sheetViews>
  <sheetFormatPr defaultRowHeight="12.75"/>
  <cols>
    <col min="1" max="1" width="16.140625" customWidth="1"/>
    <col min="2" max="2" width="9.42578125" customWidth="1"/>
    <col min="3" max="3" width="10.42578125" customWidth="1"/>
    <col min="4" max="7" width="10.28515625" customWidth="1"/>
    <col min="8" max="8" width="10.28515625" style="213" customWidth="1"/>
    <col min="9" max="10" width="10.28515625" customWidth="1"/>
    <col min="11" max="11" width="13.140625" customWidth="1"/>
    <col min="12" max="12" width="10.140625" customWidth="1"/>
    <col min="13" max="13" width="6.28515625" customWidth="1"/>
    <col min="14" max="14" width="6.28515625" bestFit="1" customWidth="1"/>
    <col min="15" max="15" width="10.140625" customWidth="1"/>
    <col min="16" max="17" width="10.5703125" customWidth="1"/>
    <col min="18" max="18" width="12" bestFit="1" customWidth="1"/>
    <col min="19" max="20" width="10.140625" bestFit="1" customWidth="1"/>
    <col min="21" max="21" width="10.28515625" bestFit="1" customWidth="1"/>
    <col min="22" max="22" width="12.7109375" bestFit="1" customWidth="1"/>
    <col min="23" max="27" width="10.140625" bestFit="1" customWidth="1"/>
  </cols>
  <sheetData>
    <row r="1" spans="1:27">
      <c r="A1" s="198" t="s">
        <v>4854</v>
      </c>
      <c r="B1" s="178" t="s">
        <v>4176</v>
      </c>
      <c r="G1" s="166"/>
      <c r="I1" s="166"/>
      <c r="J1" s="166"/>
      <c r="K1" s="166"/>
      <c r="L1" s="166"/>
      <c r="M1" s="166"/>
      <c r="N1" s="166"/>
      <c r="O1" s="166"/>
      <c r="P1" s="166"/>
      <c r="Q1" s="194"/>
      <c r="S1" t="s">
        <v>5415</v>
      </c>
      <c r="T1" t="s">
        <v>5416</v>
      </c>
      <c r="V1" t="s">
        <v>5417</v>
      </c>
      <c r="W1" s="166"/>
      <c r="AA1" s="184"/>
    </row>
    <row r="2" spans="1:27">
      <c r="A2" s="177" t="s">
        <v>4177</v>
      </c>
      <c r="B2" s="178" t="s">
        <v>4176</v>
      </c>
      <c r="G2" s="166"/>
      <c r="I2" s="166"/>
      <c r="J2" s="166"/>
      <c r="K2" s="166"/>
      <c r="L2" s="166"/>
      <c r="M2" s="166"/>
      <c r="N2" s="166"/>
      <c r="O2" s="166"/>
      <c r="P2" s="166"/>
      <c r="Q2" s="194"/>
      <c r="R2" t="s">
        <v>4778</v>
      </c>
      <c r="S2">
        <v>13.25</v>
      </c>
      <c r="T2">
        <v>3984</v>
      </c>
      <c r="U2" s="195">
        <f>T2*S2</f>
        <v>52788</v>
      </c>
      <c r="V2" s="195">
        <f>U2*230</f>
        <v>12141240</v>
      </c>
      <c r="W2" s="166"/>
      <c r="AA2" s="184"/>
    </row>
    <row r="3" spans="1:27">
      <c r="A3" s="177" t="s">
        <v>5412</v>
      </c>
      <c r="B3" s="178" t="s">
        <v>4176</v>
      </c>
      <c r="Q3" s="195"/>
      <c r="R3" t="s">
        <v>4780</v>
      </c>
      <c r="S3">
        <v>5.03</v>
      </c>
      <c r="T3">
        <v>2983</v>
      </c>
      <c r="U3" s="195">
        <f>T3*S3</f>
        <v>15004.490000000002</v>
      </c>
      <c r="V3" s="195">
        <f>U3*230</f>
        <v>3451032.7</v>
      </c>
    </row>
    <row r="4" spans="1:27" s="9" customFormat="1" ht="13.5" thickBot="1">
      <c r="A4" s="177" t="s">
        <v>5413</v>
      </c>
      <c r="B4" s="178" t="s">
        <v>4176</v>
      </c>
      <c r="C4"/>
      <c r="D4"/>
      <c r="E4"/>
      <c r="F4"/>
      <c r="G4"/>
      <c r="H4" s="213"/>
      <c r="I4"/>
      <c r="J4"/>
      <c r="K4"/>
      <c r="L4"/>
      <c r="M4"/>
      <c r="N4"/>
      <c r="O4"/>
      <c r="P4"/>
      <c r="Q4" s="195"/>
      <c r="R4" s="207" t="s">
        <v>5418</v>
      </c>
      <c r="S4" s="207"/>
      <c r="T4" s="207"/>
      <c r="U4" s="208"/>
      <c r="V4" s="208">
        <f>V3+V2</f>
        <v>15592272.699999999</v>
      </c>
      <c r="W4"/>
      <c r="X4"/>
      <c r="Y4"/>
      <c r="Z4"/>
      <c r="AA4"/>
    </row>
    <row r="5" spans="1:27" ht="13.5" thickTop="1">
      <c r="R5" s="209" t="s">
        <v>5419</v>
      </c>
      <c r="V5" s="210">
        <f>GETPIVOTDATA("Forplejning 2008.",$A$6)</f>
        <v>15420535.5</v>
      </c>
    </row>
    <row r="6" spans="1:27" s="4" customFormat="1" ht="41.25" customHeight="1">
      <c r="A6" s="23"/>
      <c r="B6" s="30"/>
      <c r="C6" s="30"/>
      <c r="D6" s="30"/>
      <c r="E6" s="30"/>
      <c r="F6" s="30"/>
      <c r="G6" s="30"/>
      <c r="H6" s="30"/>
      <c r="I6" s="30"/>
      <c r="J6" s="30"/>
      <c r="K6" s="30"/>
      <c r="L6" s="22" t="s">
        <v>358</v>
      </c>
      <c r="M6" s="30"/>
      <c r="N6" s="30"/>
      <c r="O6" s="30"/>
      <c r="P6" s="186"/>
      <c r="Q6"/>
      <c r="R6"/>
    </row>
    <row r="7" spans="1:27" ht="51">
      <c r="A7" s="188" t="s">
        <v>1680</v>
      </c>
      <c r="B7" s="188" t="s">
        <v>600</v>
      </c>
      <c r="C7" s="188" t="s">
        <v>601</v>
      </c>
      <c r="D7" s="187" t="s">
        <v>4174</v>
      </c>
      <c r="E7" s="187" t="s">
        <v>4914</v>
      </c>
      <c r="F7" s="187" t="s">
        <v>4915</v>
      </c>
      <c r="G7" s="187" t="s">
        <v>4916</v>
      </c>
      <c r="H7" s="215" t="s">
        <v>4175</v>
      </c>
      <c r="I7" s="187" t="s">
        <v>4919</v>
      </c>
      <c r="J7" s="187" t="s">
        <v>4920</v>
      </c>
      <c r="K7" s="187" t="s">
        <v>4921</v>
      </c>
      <c r="L7" s="190" t="s">
        <v>359</v>
      </c>
      <c r="M7" s="189" t="s">
        <v>4808</v>
      </c>
      <c r="N7" s="189" t="s">
        <v>4809</v>
      </c>
      <c r="O7" s="190" t="s">
        <v>5411</v>
      </c>
      <c r="P7" s="193" t="s">
        <v>5414</v>
      </c>
    </row>
    <row r="8" spans="1:27">
      <c r="A8" s="23" t="s">
        <v>2250</v>
      </c>
      <c r="B8" s="23">
        <v>35225</v>
      </c>
      <c r="C8" s="23" t="s">
        <v>2130</v>
      </c>
      <c r="D8" s="23">
        <v>5</v>
      </c>
      <c r="E8" s="23">
        <v>5</v>
      </c>
      <c r="F8" s="23">
        <v>5</v>
      </c>
      <c r="G8" s="23">
        <v>5</v>
      </c>
      <c r="H8" s="214">
        <v>5</v>
      </c>
      <c r="I8" s="23">
        <v>0</v>
      </c>
      <c r="J8" s="23">
        <v>0</v>
      </c>
      <c r="K8" s="23">
        <v>5</v>
      </c>
      <c r="L8" s="182">
        <v>24</v>
      </c>
      <c r="M8" s="36">
        <v>0</v>
      </c>
      <c r="N8" s="36">
        <v>36</v>
      </c>
      <c r="O8" s="191">
        <v>295249</v>
      </c>
      <c r="P8" s="196">
        <v>21.394855072463766</v>
      </c>
    </row>
    <row r="9" spans="1:27">
      <c r="A9" s="28"/>
      <c r="B9" s="23">
        <v>35236</v>
      </c>
      <c r="C9" s="23" t="s">
        <v>4617</v>
      </c>
      <c r="D9" s="23">
        <v>5</v>
      </c>
      <c r="E9" s="23">
        <v>5</v>
      </c>
      <c r="F9" s="23">
        <v>5</v>
      </c>
      <c r="G9" s="23">
        <v>5</v>
      </c>
      <c r="H9" s="23">
        <v>5</v>
      </c>
      <c r="I9" s="23">
        <v>0</v>
      </c>
      <c r="J9" s="23">
        <v>0</v>
      </c>
      <c r="K9" s="23">
        <v>5</v>
      </c>
      <c r="L9" s="182">
        <v>38</v>
      </c>
      <c r="M9" s="36">
        <v>0</v>
      </c>
      <c r="N9" s="36">
        <v>60</v>
      </c>
      <c r="O9" s="191">
        <v>194474.78</v>
      </c>
      <c r="P9" s="196">
        <v>8.6279849157054134</v>
      </c>
    </row>
    <row r="10" spans="1:27">
      <c r="A10" s="28"/>
      <c r="B10" s="23">
        <v>35250</v>
      </c>
      <c r="C10" s="23" t="s">
        <v>4617</v>
      </c>
      <c r="D10" s="23">
        <v>5</v>
      </c>
      <c r="E10" s="23">
        <v>5</v>
      </c>
      <c r="F10" s="23">
        <v>5</v>
      </c>
      <c r="G10" s="23">
        <v>5</v>
      </c>
      <c r="H10" s="199">
        <v>5</v>
      </c>
      <c r="I10" s="23">
        <v>0</v>
      </c>
      <c r="J10" s="23">
        <v>0</v>
      </c>
      <c r="K10" s="23">
        <v>5</v>
      </c>
      <c r="L10" s="182">
        <v>24</v>
      </c>
      <c r="M10" s="36">
        <v>0</v>
      </c>
      <c r="N10" s="36">
        <v>20</v>
      </c>
      <c r="O10" s="191">
        <v>76687.5</v>
      </c>
      <c r="P10" s="196">
        <v>7.5778162055335967</v>
      </c>
    </row>
    <row r="11" spans="1:27">
      <c r="A11" s="28"/>
      <c r="B11" s="23">
        <v>35269</v>
      </c>
      <c r="C11" s="23" t="s">
        <v>3436</v>
      </c>
      <c r="D11" s="23">
        <v>5</v>
      </c>
      <c r="E11" s="23">
        <v>5</v>
      </c>
      <c r="F11" s="23">
        <v>5</v>
      </c>
      <c r="G11" s="23">
        <v>5</v>
      </c>
      <c r="H11" s="181">
        <v>5</v>
      </c>
      <c r="I11" s="23">
        <v>5</v>
      </c>
      <c r="J11" s="23">
        <v>0</v>
      </c>
      <c r="K11" s="23">
        <v>5</v>
      </c>
      <c r="L11" s="182">
        <v>43</v>
      </c>
      <c r="M11" s="36">
        <v>0</v>
      </c>
      <c r="N11" s="36">
        <v>60</v>
      </c>
      <c r="O11" s="191">
        <v>253136.8</v>
      </c>
      <c r="P11" s="196">
        <v>10.685386238919376</v>
      </c>
    </row>
    <row r="12" spans="1:27">
      <c r="A12" s="28"/>
      <c r="B12" s="23">
        <v>35277</v>
      </c>
      <c r="C12" s="23" t="s">
        <v>4287</v>
      </c>
      <c r="D12" s="23">
        <v>5</v>
      </c>
      <c r="E12" s="23">
        <v>5</v>
      </c>
      <c r="F12" s="23">
        <v>5</v>
      </c>
      <c r="G12" s="23">
        <v>5</v>
      </c>
      <c r="H12" s="23">
        <v>5</v>
      </c>
      <c r="I12" s="23">
        <v>0</v>
      </c>
      <c r="J12" s="23">
        <v>0</v>
      </c>
      <c r="K12" s="23">
        <v>5</v>
      </c>
      <c r="L12" s="182">
        <v>24</v>
      </c>
      <c r="M12" s="36">
        <v>0</v>
      </c>
      <c r="N12" s="36">
        <v>42</v>
      </c>
      <c r="O12" s="191">
        <v>205185.45</v>
      </c>
      <c r="P12" s="196">
        <v>13.516828063241107</v>
      </c>
    </row>
    <row r="13" spans="1:27">
      <c r="A13" s="28"/>
      <c r="B13" s="23">
        <v>35408</v>
      </c>
      <c r="C13" s="23" t="s">
        <v>2130</v>
      </c>
      <c r="D13" s="23">
        <v>5</v>
      </c>
      <c r="E13" s="23">
        <v>5</v>
      </c>
      <c r="F13" s="23">
        <v>5</v>
      </c>
      <c r="G13" s="23">
        <v>5</v>
      </c>
      <c r="H13" s="23">
        <v>5</v>
      </c>
      <c r="I13" s="23">
        <v>0</v>
      </c>
      <c r="J13" s="23">
        <v>0</v>
      </c>
      <c r="K13" s="23">
        <v>5</v>
      </c>
      <c r="L13" s="182">
        <v>36</v>
      </c>
      <c r="M13" s="36">
        <v>0</v>
      </c>
      <c r="N13" s="36">
        <v>50</v>
      </c>
      <c r="O13" s="191">
        <v>132752.39000000001</v>
      </c>
      <c r="P13" s="196">
        <v>6.7114453993933267</v>
      </c>
    </row>
    <row r="14" spans="1:27">
      <c r="A14" s="28"/>
      <c r="B14" s="23">
        <v>35420</v>
      </c>
      <c r="C14" s="23" t="s">
        <v>2027</v>
      </c>
      <c r="D14" s="23">
        <v>5</v>
      </c>
      <c r="E14" s="23">
        <v>5</v>
      </c>
      <c r="F14" s="23">
        <v>5</v>
      </c>
      <c r="G14" s="23">
        <v>5</v>
      </c>
      <c r="H14" s="23">
        <v>5</v>
      </c>
      <c r="I14" s="23">
        <v>0</v>
      </c>
      <c r="J14" s="23">
        <v>0</v>
      </c>
      <c r="K14" s="23">
        <v>5</v>
      </c>
      <c r="L14" s="182">
        <v>44</v>
      </c>
      <c r="M14" s="36">
        <v>0</v>
      </c>
      <c r="N14" s="36">
        <v>60</v>
      </c>
      <c r="O14" s="191">
        <v>239806.4</v>
      </c>
      <c r="P14" s="196">
        <v>10.025351170568561</v>
      </c>
    </row>
    <row r="15" spans="1:27">
      <c r="A15" s="28"/>
      <c r="B15" s="23">
        <v>35433</v>
      </c>
      <c r="C15" s="23" t="s">
        <v>3436</v>
      </c>
      <c r="D15" s="23">
        <v>5</v>
      </c>
      <c r="E15" s="23">
        <v>5</v>
      </c>
      <c r="F15" s="23">
        <v>5</v>
      </c>
      <c r="G15" s="23">
        <v>5</v>
      </c>
      <c r="H15" s="23">
        <v>5</v>
      </c>
      <c r="I15" s="23">
        <v>5</v>
      </c>
      <c r="J15" s="23">
        <v>0</v>
      </c>
      <c r="K15" s="23">
        <v>5</v>
      </c>
      <c r="L15" s="182">
        <v>36</v>
      </c>
      <c r="M15" s="36">
        <v>0</v>
      </c>
      <c r="N15" s="36">
        <v>84</v>
      </c>
      <c r="O15" s="191">
        <v>260094.35</v>
      </c>
      <c r="P15" s="196">
        <v>9.4237083333333338</v>
      </c>
    </row>
    <row r="16" spans="1:27">
      <c r="A16" s="28"/>
      <c r="B16" s="23">
        <v>35490</v>
      </c>
      <c r="C16" s="23" t="s">
        <v>2027</v>
      </c>
      <c r="D16" s="23">
        <v>5</v>
      </c>
      <c r="E16" s="23">
        <v>5</v>
      </c>
      <c r="F16" s="23">
        <v>5</v>
      </c>
      <c r="G16" s="23">
        <v>5</v>
      </c>
      <c r="H16" s="23">
        <v>5</v>
      </c>
      <c r="I16" s="23">
        <v>0</v>
      </c>
      <c r="J16" s="23">
        <v>0</v>
      </c>
      <c r="K16" s="23">
        <v>0</v>
      </c>
      <c r="L16" s="182">
        <v>12</v>
      </c>
      <c r="M16" s="36">
        <v>0</v>
      </c>
      <c r="N16" s="36">
        <v>80</v>
      </c>
      <c r="O16" s="191">
        <v>173571.34</v>
      </c>
      <c r="P16" s="196">
        <v>8.2028043478260866</v>
      </c>
    </row>
    <row r="17" spans="1:16">
      <c r="A17" s="28"/>
      <c r="B17" s="23">
        <v>35514</v>
      </c>
      <c r="C17" s="23" t="s">
        <v>3583</v>
      </c>
      <c r="D17" s="23">
        <v>5</v>
      </c>
      <c r="E17" s="23">
        <v>5</v>
      </c>
      <c r="F17" s="23">
        <v>5</v>
      </c>
      <c r="G17" s="23">
        <v>5</v>
      </c>
      <c r="H17" s="23">
        <v>5</v>
      </c>
      <c r="I17" s="23">
        <v>0</v>
      </c>
      <c r="J17" s="23">
        <v>0</v>
      </c>
      <c r="K17" s="23">
        <v>5</v>
      </c>
      <c r="L17" s="182">
        <v>48</v>
      </c>
      <c r="M17" s="36">
        <v>0</v>
      </c>
      <c r="N17" s="36">
        <v>94</v>
      </c>
      <c r="O17" s="191">
        <v>205654.02</v>
      </c>
      <c r="P17" s="196">
        <v>6.2968162890385795</v>
      </c>
    </row>
    <row r="18" spans="1:16">
      <c r="A18" s="28"/>
      <c r="B18" s="23">
        <v>35519</v>
      </c>
      <c r="C18" s="23" t="s">
        <v>3166</v>
      </c>
      <c r="D18" s="23">
        <v>5</v>
      </c>
      <c r="E18" s="23">
        <v>5</v>
      </c>
      <c r="F18" s="23">
        <v>5</v>
      </c>
      <c r="G18" s="23">
        <v>5</v>
      </c>
      <c r="H18" s="23">
        <v>5</v>
      </c>
      <c r="I18" s="23">
        <v>0</v>
      </c>
      <c r="J18" s="23">
        <v>0</v>
      </c>
      <c r="K18" s="23">
        <v>5</v>
      </c>
      <c r="L18" s="182">
        <v>12</v>
      </c>
      <c r="M18" s="36">
        <v>0</v>
      </c>
      <c r="N18" s="36">
        <v>37</v>
      </c>
      <c r="O18" s="191">
        <v>58041.58</v>
      </c>
      <c r="P18" s="196">
        <v>5.1500958296362027</v>
      </c>
    </row>
    <row r="19" spans="1:16">
      <c r="A19" s="28"/>
      <c r="B19" s="23">
        <v>35532</v>
      </c>
      <c r="C19" s="23" t="s">
        <v>2130</v>
      </c>
      <c r="D19" s="23">
        <v>5</v>
      </c>
      <c r="E19" s="23">
        <v>5</v>
      </c>
      <c r="F19" s="23">
        <v>5</v>
      </c>
      <c r="G19" s="23">
        <v>5</v>
      </c>
      <c r="H19" s="23">
        <v>5</v>
      </c>
      <c r="I19" s="23">
        <v>0</v>
      </c>
      <c r="J19" s="23">
        <v>0</v>
      </c>
      <c r="K19" s="23">
        <v>5</v>
      </c>
      <c r="L19" s="182">
        <v>12</v>
      </c>
      <c r="M19" s="36">
        <v>0</v>
      </c>
      <c r="N19" s="36">
        <v>20</v>
      </c>
      <c r="O19" s="191">
        <v>42000.1</v>
      </c>
      <c r="P19" s="196">
        <v>5.7065353260869562</v>
      </c>
    </row>
    <row r="20" spans="1:16">
      <c r="A20" s="28"/>
      <c r="B20" s="23">
        <v>35535</v>
      </c>
      <c r="C20" s="23" t="s">
        <v>3166</v>
      </c>
      <c r="D20" s="23">
        <v>5</v>
      </c>
      <c r="E20" s="23">
        <v>5</v>
      </c>
      <c r="F20" s="23">
        <v>5</v>
      </c>
      <c r="G20" s="23">
        <v>5</v>
      </c>
      <c r="H20" s="23">
        <v>5</v>
      </c>
      <c r="I20" s="23">
        <v>0</v>
      </c>
      <c r="J20" s="23">
        <v>0</v>
      </c>
      <c r="K20" s="23">
        <v>5</v>
      </c>
      <c r="L20" s="182">
        <v>16</v>
      </c>
      <c r="M20" s="36">
        <v>0</v>
      </c>
      <c r="N20" s="36">
        <v>37</v>
      </c>
      <c r="O20" s="191">
        <v>71988.58</v>
      </c>
      <c r="P20" s="196">
        <v>5.9055438884331419</v>
      </c>
    </row>
    <row r="21" spans="1:16">
      <c r="A21" s="28"/>
      <c r="B21" s="23">
        <v>35536</v>
      </c>
      <c r="C21" s="23" t="s">
        <v>3166</v>
      </c>
      <c r="D21" s="23">
        <v>5</v>
      </c>
      <c r="E21" s="23">
        <v>5</v>
      </c>
      <c r="F21" s="23">
        <v>5</v>
      </c>
      <c r="G21" s="23">
        <v>5</v>
      </c>
      <c r="H21" s="23">
        <v>5</v>
      </c>
      <c r="I21" s="23">
        <v>0</v>
      </c>
      <c r="J21" s="23">
        <v>0</v>
      </c>
      <c r="K21" s="23">
        <v>5</v>
      </c>
      <c r="L21" s="182">
        <v>24</v>
      </c>
      <c r="M21" s="36">
        <v>0</v>
      </c>
      <c r="N21" s="36">
        <v>40</v>
      </c>
      <c r="O21" s="191">
        <v>60111.46</v>
      </c>
      <c r="P21" s="196">
        <v>4.0836589673913046</v>
      </c>
    </row>
    <row r="22" spans="1:16">
      <c r="A22" s="28"/>
      <c r="B22" s="23">
        <v>35538</v>
      </c>
      <c r="C22" s="23" t="s">
        <v>4287</v>
      </c>
      <c r="D22" s="23">
        <v>5</v>
      </c>
      <c r="E22" s="23">
        <v>5</v>
      </c>
      <c r="F22" s="23">
        <v>5</v>
      </c>
      <c r="G22" s="23">
        <v>5</v>
      </c>
      <c r="H22" s="23">
        <v>5</v>
      </c>
      <c r="I22" s="23">
        <v>0</v>
      </c>
      <c r="J22" s="23">
        <v>0</v>
      </c>
      <c r="K22" s="23">
        <v>5</v>
      </c>
      <c r="L22" s="182">
        <v>30</v>
      </c>
      <c r="M22" s="36">
        <v>0</v>
      </c>
      <c r="N22" s="36">
        <v>40</v>
      </c>
      <c r="O22" s="191">
        <v>116122.6</v>
      </c>
      <c r="P22" s="196">
        <v>7.2125838509316775</v>
      </c>
    </row>
    <row r="23" spans="1:16">
      <c r="A23" s="28"/>
      <c r="B23" s="23">
        <v>35540</v>
      </c>
      <c r="C23" s="23" t="s">
        <v>2027</v>
      </c>
      <c r="D23" s="23">
        <v>5</v>
      </c>
      <c r="E23" s="23">
        <v>5</v>
      </c>
      <c r="F23" s="23">
        <v>5</v>
      </c>
      <c r="G23" s="23">
        <v>5</v>
      </c>
      <c r="H23" s="23">
        <v>5</v>
      </c>
      <c r="I23" s="23">
        <v>0</v>
      </c>
      <c r="J23" s="23">
        <v>0</v>
      </c>
      <c r="K23" s="23">
        <v>5</v>
      </c>
      <c r="L23" s="182">
        <v>12</v>
      </c>
      <c r="M23" s="36">
        <v>0</v>
      </c>
      <c r="N23" s="36">
        <v>20</v>
      </c>
      <c r="O23" s="191">
        <v>45917.919999999998</v>
      </c>
      <c r="P23" s="196">
        <v>6.238847826086956</v>
      </c>
    </row>
    <row r="24" spans="1:16">
      <c r="A24" s="28"/>
      <c r="B24" s="23">
        <v>35544</v>
      </c>
      <c r="C24" s="23" t="s">
        <v>4617</v>
      </c>
      <c r="D24" s="23">
        <v>5</v>
      </c>
      <c r="E24" s="23">
        <v>5</v>
      </c>
      <c r="F24" s="23">
        <v>5</v>
      </c>
      <c r="G24" s="23">
        <v>5</v>
      </c>
      <c r="H24" s="23">
        <v>5</v>
      </c>
      <c r="I24" s="23">
        <v>5</v>
      </c>
      <c r="J24" s="23">
        <v>0</v>
      </c>
      <c r="K24" s="23">
        <v>5</v>
      </c>
      <c r="L24" s="182">
        <v>36</v>
      </c>
      <c r="M24" s="36">
        <v>0</v>
      </c>
      <c r="N24" s="36">
        <v>50</v>
      </c>
      <c r="O24" s="191">
        <v>164185.16</v>
      </c>
      <c r="P24" s="196">
        <v>8.3005642062689589</v>
      </c>
    </row>
    <row r="25" spans="1:16">
      <c r="A25" s="28"/>
      <c r="B25" s="23">
        <v>35546</v>
      </c>
      <c r="C25" s="23" t="s">
        <v>4287</v>
      </c>
      <c r="D25" s="23">
        <v>5</v>
      </c>
      <c r="E25" s="23">
        <v>5</v>
      </c>
      <c r="F25" s="23">
        <v>5</v>
      </c>
      <c r="G25" s="23">
        <v>5</v>
      </c>
      <c r="H25" s="23">
        <v>5</v>
      </c>
      <c r="I25" s="23">
        <v>0</v>
      </c>
      <c r="J25" s="23">
        <v>0</v>
      </c>
      <c r="K25" s="23">
        <v>5</v>
      </c>
      <c r="L25" s="182">
        <v>20</v>
      </c>
      <c r="M25" s="36">
        <v>0</v>
      </c>
      <c r="N25" s="36">
        <v>24</v>
      </c>
      <c r="O25" s="191">
        <v>73373.62</v>
      </c>
      <c r="P25" s="196">
        <v>7.2503577075098802</v>
      </c>
    </row>
    <row r="26" spans="1:16">
      <c r="A26" s="28"/>
      <c r="B26" s="23">
        <v>35555</v>
      </c>
      <c r="C26" s="23" t="s">
        <v>2130</v>
      </c>
      <c r="D26" s="23">
        <v>5</v>
      </c>
      <c r="E26" s="23">
        <v>5</v>
      </c>
      <c r="F26" s="23">
        <v>5</v>
      </c>
      <c r="G26" s="23">
        <v>5</v>
      </c>
      <c r="H26" s="23">
        <v>5</v>
      </c>
      <c r="I26" s="23">
        <v>0</v>
      </c>
      <c r="J26" s="23">
        <v>0</v>
      </c>
      <c r="K26" s="23">
        <v>5</v>
      </c>
      <c r="L26" s="182">
        <v>36</v>
      </c>
      <c r="M26" s="36">
        <v>0</v>
      </c>
      <c r="N26" s="36">
        <v>57</v>
      </c>
      <c r="O26" s="191">
        <v>44790.17</v>
      </c>
      <c r="P26" s="196">
        <v>2.0939770920991116</v>
      </c>
    </row>
    <row r="27" spans="1:16">
      <c r="A27" s="28"/>
      <c r="B27" s="23">
        <v>35564</v>
      </c>
      <c r="C27" s="23" t="s">
        <v>2939</v>
      </c>
      <c r="D27" s="23">
        <v>5</v>
      </c>
      <c r="E27" s="23">
        <v>5</v>
      </c>
      <c r="F27" s="23">
        <v>5</v>
      </c>
      <c r="G27" s="23">
        <v>5</v>
      </c>
      <c r="H27" s="23">
        <v>5</v>
      </c>
      <c r="I27" s="23">
        <v>0</v>
      </c>
      <c r="J27" s="23">
        <v>0</v>
      </c>
      <c r="K27" s="23">
        <v>5</v>
      </c>
      <c r="L27" s="182">
        <v>10</v>
      </c>
      <c r="M27" s="36">
        <v>0</v>
      </c>
      <c r="N27" s="36">
        <v>22</v>
      </c>
      <c r="O27" s="191">
        <v>37970.379999999997</v>
      </c>
      <c r="P27" s="196">
        <v>5.1590190217391303</v>
      </c>
    </row>
    <row r="28" spans="1:16">
      <c r="A28" s="28"/>
      <c r="B28" s="23">
        <v>35585</v>
      </c>
      <c r="C28" s="23" t="s">
        <v>3436</v>
      </c>
      <c r="D28" s="23">
        <v>5</v>
      </c>
      <c r="E28" s="23">
        <v>5</v>
      </c>
      <c r="F28" s="23">
        <v>5</v>
      </c>
      <c r="G28" s="23">
        <v>5</v>
      </c>
      <c r="H28" s="23">
        <v>5</v>
      </c>
      <c r="I28" s="23">
        <v>0</v>
      </c>
      <c r="J28" s="23">
        <v>0</v>
      </c>
      <c r="K28" s="23">
        <v>5</v>
      </c>
      <c r="L28" s="182">
        <v>10</v>
      </c>
      <c r="M28" s="36">
        <v>0</v>
      </c>
      <c r="N28" s="36">
        <v>42</v>
      </c>
      <c r="O28" s="191">
        <v>43781.98</v>
      </c>
      <c r="P28" s="196">
        <v>3.6607006688963213</v>
      </c>
    </row>
    <row r="29" spans="1:16">
      <c r="A29" s="28"/>
      <c r="B29" s="23">
        <v>35675</v>
      </c>
      <c r="C29" s="23" t="s">
        <v>3583</v>
      </c>
      <c r="D29" s="23">
        <v>5</v>
      </c>
      <c r="E29" s="23">
        <v>5</v>
      </c>
      <c r="F29" s="23">
        <v>5</v>
      </c>
      <c r="G29" s="23">
        <v>5</v>
      </c>
      <c r="H29" s="23">
        <v>5</v>
      </c>
      <c r="I29" s="23">
        <v>0</v>
      </c>
      <c r="J29" s="23">
        <v>0</v>
      </c>
      <c r="K29" s="23">
        <v>5</v>
      </c>
      <c r="L29" s="182">
        <v>12</v>
      </c>
      <c r="M29" s="36">
        <v>0</v>
      </c>
      <c r="N29" s="36">
        <v>44</v>
      </c>
      <c r="O29" s="191">
        <v>101804.9</v>
      </c>
      <c r="P29" s="196">
        <v>7.9041071428571428</v>
      </c>
    </row>
    <row r="30" spans="1:16">
      <c r="A30" s="28"/>
      <c r="B30" s="23">
        <v>35683</v>
      </c>
      <c r="C30" s="23" t="s">
        <v>2130</v>
      </c>
      <c r="D30" s="23">
        <v>5</v>
      </c>
      <c r="E30" s="23">
        <v>5</v>
      </c>
      <c r="F30" s="23">
        <v>5</v>
      </c>
      <c r="G30" s="23">
        <v>5</v>
      </c>
      <c r="H30" s="23">
        <v>5</v>
      </c>
      <c r="I30" s="23">
        <v>0</v>
      </c>
      <c r="J30" s="23">
        <v>0</v>
      </c>
      <c r="K30" s="23">
        <v>5</v>
      </c>
      <c r="L30" s="182">
        <v>36</v>
      </c>
      <c r="M30" s="36">
        <v>0</v>
      </c>
      <c r="N30" s="36">
        <v>44</v>
      </c>
      <c r="O30" s="191">
        <v>195257.06</v>
      </c>
      <c r="P30" s="196">
        <v>10.611796739130433</v>
      </c>
    </row>
    <row r="31" spans="1:16">
      <c r="A31" s="28"/>
      <c r="B31" s="23">
        <v>35685</v>
      </c>
      <c r="C31" s="23" t="s">
        <v>3583</v>
      </c>
      <c r="D31" s="23">
        <v>5</v>
      </c>
      <c r="E31" s="23">
        <v>5</v>
      </c>
      <c r="F31" s="23">
        <v>5</v>
      </c>
      <c r="G31" s="23">
        <v>5</v>
      </c>
      <c r="H31" s="23">
        <v>5</v>
      </c>
      <c r="I31" s="23">
        <v>0</v>
      </c>
      <c r="J31" s="23">
        <v>0</v>
      </c>
      <c r="K31" s="23">
        <v>5</v>
      </c>
      <c r="L31" s="182">
        <v>46</v>
      </c>
      <c r="M31" s="36">
        <v>0</v>
      </c>
      <c r="N31" s="36">
        <v>66</v>
      </c>
      <c r="O31" s="191">
        <v>202319.14</v>
      </c>
      <c r="P31" s="196">
        <v>7.8540038819875777</v>
      </c>
    </row>
    <row r="32" spans="1:16">
      <c r="A32" s="28"/>
      <c r="B32" s="23">
        <v>37200</v>
      </c>
      <c r="C32" s="23" t="s">
        <v>3583</v>
      </c>
      <c r="D32" s="23">
        <v>5</v>
      </c>
      <c r="E32" s="23">
        <v>5</v>
      </c>
      <c r="F32" s="23">
        <v>5</v>
      </c>
      <c r="G32" s="23">
        <v>5</v>
      </c>
      <c r="H32" s="23">
        <v>5</v>
      </c>
      <c r="I32" s="23">
        <v>5</v>
      </c>
      <c r="J32" s="23">
        <v>0</v>
      </c>
      <c r="K32" s="23">
        <v>5</v>
      </c>
      <c r="L32" s="182">
        <v>36</v>
      </c>
      <c r="M32" s="36">
        <v>0</v>
      </c>
      <c r="N32" s="36">
        <v>46</v>
      </c>
      <c r="O32" s="191">
        <v>189295.68</v>
      </c>
      <c r="P32" s="196">
        <v>10.036886532343585</v>
      </c>
    </row>
    <row r="33" spans="1:16">
      <c r="A33" s="28"/>
      <c r="B33" s="23">
        <v>37229</v>
      </c>
      <c r="C33" s="23" t="s">
        <v>4287</v>
      </c>
      <c r="D33" s="23">
        <v>5</v>
      </c>
      <c r="E33" s="23">
        <v>5</v>
      </c>
      <c r="F33" s="23">
        <v>5</v>
      </c>
      <c r="G33" s="23">
        <v>5</v>
      </c>
      <c r="H33" s="23">
        <v>5</v>
      </c>
      <c r="I33" s="23">
        <v>0</v>
      </c>
      <c r="J33" s="23">
        <v>0</v>
      </c>
      <c r="K33" s="23">
        <v>5</v>
      </c>
      <c r="L33" s="182">
        <v>32</v>
      </c>
      <c r="M33" s="36">
        <v>0</v>
      </c>
      <c r="N33" s="36">
        <v>42</v>
      </c>
      <c r="O33" s="191">
        <v>121366.35</v>
      </c>
      <c r="P33" s="196">
        <v>7.1308078730904825</v>
      </c>
    </row>
    <row r="34" spans="1:16">
      <c r="A34" s="28"/>
      <c r="B34" s="23">
        <v>37246</v>
      </c>
      <c r="C34" s="23" t="s">
        <v>2130</v>
      </c>
      <c r="D34" s="23">
        <v>5</v>
      </c>
      <c r="E34" s="23">
        <v>5</v>
      </c>
      <c r="F34" s="23">
        <v>5</v>
      </c>
      <c r="G34" s="23">
        <v>5</v>
      </c>
      <c r="H34" s="23">
        <v>5</v>
      </c>
      <c r="I34" s="23">
        <v>0</v>
      </c>
      <c r="J34" s="23">
        <v>0</v>
      </c>
      <c r="K34" s="23">
        <v>5</v>
      </c>
      <c r="L34" s="182">
        <v>34</v>
      </c>
      <c r="M34" s="36">
        <v>0</v>
      </c>
      <c r="N34" s="36">
        <v>40</v>
      </c>
      <c r="O34" s="191">
        <v>123508.67</v>
      </c>
      <c r="P34" s="196">
        <v>7.2566786133960042</v>
      </c>
    </row>
    <row r="35" spans="1:16">
      <c r="A35" s="28"/>
      <c r="B35" s="23">
        <v>37262</v>
      </c>
      <c r="C35" s="23" t="s">
        <v>2130</v>
      </c>
      <c r="D35" s="23">
        <v>5</v>
      </c>
      <c r="E35" s="23">
        <v>5</v>
      </c>
      <c r="F35" s="23">
        <v>5</v>
      </c>
      <c r="G35" s="23">
        <v>5</v>
      </c>
      <c r="H35" s="23">
        <v>5</v>
      </c>
      <c r="I35" s="23">
        <v>5</v>
      </c>
      <c r="J35" s="23">
        <v>0</v>
      </c>
      <c r="K35" s="23">
        <v>5</v>
      </c>
      <c r="L35" s="182">
        <v>33</v>
      </c>
      <c r="M35" s="36">
        <v>0</v>
      </c>
      <c r="N35" s="36">
        <v>42</v>
      </c>
      <c r="O35" s="191">
        <v>119896.21</v>
      </c>
      <c r="P35" s="196">
        <v>6.9505049275362323</v>
      </c>
    </row>
    <row r="36" spans="1:16">
      <c r="A36" s="28"/>
      <c r="B36" s="23">
        <v>37273</v>
      </c>
      <c r="C36" s="23" t="s">
        <v>4617</v>
      </c>
      <c r="D36" s="23">
        <v>5</v>
      </c>
      <c r="E36" s="23">
        <v>5</v>
      </c>
      <c r="F36" s="23">
        <v>5</v>
      </c>
      <c r="G36" s="23">
        <v>5</v>
      </c>
      <c r="H36" s="23">
        <v>5</v>
      </c>
      <c r="I36" s="23">
        <v>0</v>
      </c>
      <c r="J36" s="23">
        <v>0</v>
      </c>
      <c r="K36" s="23">
        <v>5</v>
      </c>
      <c r="L36" s="182">
        <v>42</v>
      </c>
      <c r="M36" s="36">
        <v>0</v>
      </c>
      <c r="N36" s="36">
        <v>44</v>
      </c>
      <c r="O36" s="191">
        <v>126467.1</v>
      </c>
      <c r="P36" s="196">
        <v>6.3936855409504547</v>
      </c>
    </row>
    <row r="37" spans="1:16">
      <c r="A37" s="28"/>
      <c r="B37" s="23">
        <v>37417</v>
      </c>
      <c r="C37" s="23" t="s">
        <v>4287</v>
      </c>
      <c r="D37" s="23">
        <v>5</v>
      </c>
      <c r="E37" s="23">
        <v>5</v>
      </c>
      <c r="F37" s="23">
        <v>5</v>
      </c>
      <c r="G37" s="23">
        <v>5</v>
      </c>
      <c r="H37" s="214">
        <v>0</v>
      </c>
      <c r="I37" s="23">
        <v>5</v>
      </c>
      <c r="J37" s="23">
        <v>0</v>
      </c>
      <c r="K37" s="23">
        <v>5</v>
      </c>
      <c r="L37" s="182">
        <v>12</v>
      </c>
      <c r="M37" s="36">
        <v>0</v>
      </c>
      <c r="N37" s="36">
        <v>44</v>
      </c>
      <c r="O37" s="191">
        <v>70387.42</v>
      </c>
      <c r="P37" s="196">
        <v>5.4648618012422352</v>
      </c>
    </row>
    <row r="38" spans="1:16">
      <c r="A38" s="28"/>
      <c r="B38" s="23">
        <v>37422</v>
      </c>
      <c r="C38" s="23" t="s">
        <v>3583</v>
      </c>
      <c r="D38" s="23">
        <v>5</v>
      </c>
      <c r="E38" s="23">
        <v>5</v>
      </c>
      <c r="F38" s="23">
        <v>5</v>
      </c>
      <c r="G38" s="23">
        <v>5</v>
      </c>
      <c r="H38" s="214">
        <v>5</v>
      </c>
      <c r="I38" s="23">
        <v>0</v>
      </c>
      <c r="J38" s="23">
        <v>0</v>
      </c>
      <c r="K38" s="23">
        <v>5</v>
      </c>
      <c r="L38" s="182">
        <v>24</v>
      </c>
      <c r="M38" s="36">
        <v>0</v>
      </c>
      <c r="N38" s="36">
        <v>44</v>
      </c>
      <c r="O38" s="191">
        <v>132646.92000000001</v>
      </c>
      <c r="P38" s="196">
        <v>8.4812608695652187</v>
      </c>
    </row>
    <row r="39" spans="1:16">
      <c r="A39" s="28"/>
      <c r="B39" s="23">
        <v>37442</v>
      </c>
      <c r="C39" s="23" t="s">
        <v>3583</v>
      </c>
      <c r="D39" s="23">
        <v>5</v>
      </c>
      <c r="E39" s="23">
        <v>5</v>
      </c>
      <c r="F39" s="23">
        <v>5</v>
      </c>
      <c r="G39" s="23">
        <v>5</v>
      </c>
      <c r="H39" s="23">
        <v>5</v>
      </c>
      <c r="I39" s="23">
        <v>0</v>
      </c>
      <c r="J39" s="23">
        <v>0</v>
      </c>
      <c r="K39" s="23">
        <v>5</v>
      </c>
      <c r="L39" s="182">
        <v>72</v>
      </c>
      <c r="M39" s="36">
        <v>0</v>
      </c>
      <c r="N39" s="36">
        <v>72</v>
      </c>
      <c r="O39" s="191">
        <v>211400.17</v>
      </c>
      <c r="P39" s="196">
        <v>6.3828553743961356</v>
      </c>
    </row>
    <row r="40" spans="1:16">
      <c r="A40" s="28"/>
      <c r="B40" s="23">
        <v>37452</v>
      </c>
      <c r="C40" s="23" t="s">
        <v>4617</v>
      </c>
      <c r="D40" s="23">
        <v>5</v>
      </c>
      <c r="E40" s="23">
        <v>5</v>
      </c>
      <c r="F40" s="23">
        <v>5</v>
      </c>
      <c r="G40" s="23">
        <v>5</v>
      </c>
      <c r="H40" s="23">
        <v>5</v>
      </c>
      <c r="I40" s="23">
        <v>5</v>
      </c>
      <c r="J40" s="23">
        <v>0</v>
      </c>
      <c r="K40" s="23">
        <v>5</v>
      </c>
      <c r="L40" s="182">
        <v>24</v>
      </c>
      <c r="M40" s="36">
        <v>0</v>
      </c>
      <c r="N40" s="36">
        <v>44</v>
      </c>
      <c r="O40" s="191">
        <v>126389.89</v>
      </c>
      <c r="P40" s="196">
        <v>8.0811950127877239</v>
      </c>
    </row>
    <row r="41" spans="1:16">
      <c r="A41" s="28"/>
      <c r="B41" s="23">
        <v>37467</v>
      </c>
      <c r="C41" s="23" t="s">
        <v>4287</v>
      </c>
      <c r="D41" s="23">
        <v>5</v>
      </c>
      <c r="E41" s="23">
        <v>5</v>
      </c>
      <c r="F41" s="23">
        <v>5</v>
      </c>
      <c r="G41" s="23">
        <v>5</v>
      </c>
      <c r="H41" s="214">
        <v>0</v>
      </c>
      <c r="I41" s="23">
        <v>0</v>
      </c>
      <c r="J41" s="23">
        <v>0</v>
      </c>
      <c r="K41" s="23">
        <v>0</v>
      </c>
      <c r="L41" s="182">
        <v>72</v>
      </c>
      <c r="M41" s="36">
        <v>0</v>
      </c>
      <c r="N41" s="36">
        <v>0</v>
      </c>
      <c r="O41" s="191">
        <v>243463.6</v>
      </c>
      <c r="P41" s="196">
        <v>14.701908212560387</v>
      </c>
    </row>
    <row r="42" spans="1:16">
      <c r="A42" s="28"/>
      <c r="B42" s="23">
        <v>37470</v>
      </c>
      <c r="C42" s="23" t="s">
        <v>3166</v>
      </c>
      <c r="D42" s="23">
        <v>5</v>
      </c>
      <c r="E42" s="23">
        <v>5</v>
      </c>
      <c r="F42" s="23">
        <v>5</v>
      </c>
      <c r="G42" s="23">
        <v>5</v>
      </c>
      <c r="H42" s="214">
        <v>5</v>
      </c>
      <c r="I42" s="23">
        <v>0</v>
      </c>
      <c r="J42" s="23">
        <v>0</v>
      </c>
      <c r="K42" s="23">
        <v>5</v>
      </c>
      <c r="L42" s="182">
        <v>24</v>
      </c>
      <c r="M42" s="36">
        <v>0</v>
      </c>
      <c r="N42" s="36">
        <v>44</v>
      </c>
      <c r="O42" s="191">
        <v>121673.41</v>
      </c>
      <c r="P42" s="196">
        <v>7.7796297953964197</v>
      </c>
    </row>
    <row r="43" spans="1:16">
      <c r="A43" s="28"/>
      <c r="B43" s="23">
        <v>37477</v>
      </c>
      <c r="C43" s="23" t="s">
        <v>2130</v>
      </c>
      <c r="D43" s="23">
        <v>5</v>
      </c>
      <c r="E43" s="23">
        <v>5</v>
      </c>
      <c r="F43" s="23">
        <v>5</v>
      </c>
      <c r="G43" s="23">
        <v>5</v>
      </c>
      <c r="H43" s="199">
        <v>5</v>
      </c>
      <c r="I43" s="23">
        <v>5</v>
      </c>
      <c r="J43" s="23">
        <v>0</v>
      </c>
      <c r="K43" s="23">
        <v>5</v>
      </c>
      <c r="L43" s="182">
        <v>42</v>
      </c>
      <c r="M43" s="36">
        <v>0</v>
      </c>
      <c r="N43" s="36">
        <v>44</v>
      </c>
      <c r="O43" s="191">
        <v>206927.39</v>
      </c>
      <c r="P43" s="196">
        <v>10.461445399393329</v>
      </c>
    </row>
    <row r="44" spans="1:16">
      <c r="A44" s="28"/>
      <c r="B44" s="23">
        <v>37478</v>
      </c>
      <c r="C44" s="23" t="s">
        <v>2027</v>
      </c>
      <c r="D44" s="23">
        <v>5</v>
      </c>
      <c r="E44" s="23">
        <v>5</v>
      </c>
      <c r="F44" s="23">
        <v>5</v>
      </c>
      <c r="G44" s="23">
        <v>5</v>
      </c>
      <c r="H44" s="23">
        <v>5</v>
      </c>
      <c r="I44" s="23">
        <v>5</v>
      </c>
      <c r="J44" s="23">
        <v>0</v>
      </c>
      <c r="K44" s="23">
        <v>5</v>
      </c>
      <c r="L44" s="182">
        <v>39</v>
      </c>
      <c r="M44" s="36">
        <v>0</v>
      </c>
      <c r="N44" s="36">
        <v>66</v>
      </c>
      <c r="O44" s="191">
        <v>242098.07</v>
      </c>
      <c r="P44" s="196">
        <v>10.02476480331263</v>
      </c>
    </row>
    <row r="45" spans="1:16">
      <c r="A45" s="28"/>
      <c r="B45" s="23">
        <v>37480</v>
      </c>
      <c r="C45" s="23" t="s">
        <v>3166</v>
      </c>
      <c r="D45" s="23">
        <v>5</v>
      </c>
      <c r="E45" s="23">
        <v>5</v>
      </c>
      <c r="F45" s="23">
        <v>5</v>
      </c>
      <c r="G45" s="23">
        <v>5</v>
      </c>
      <c r="H45" s="23">
        <v>5</v>
      </c>
      <c r="I45" s="23">
        <v>0</v>
      </c>
      <c r="J45" s="23">
        <v>0</v>
      </c>
      <c r="K45" s="23">
        <v>5</v>
      </c>
      <c r="L45" s="182">
        <v>36</v>
      </c>
      <c r="M45" s="36">
        <v>0</v>
      </c>
      <c r="N45" s="36">
        <v>44</v>
      </c>
      <c r="O45" s="191">
        <v>139516.45000000001</v>
      </c>
      <c r="P45" s="196">
        <v>7.5824157608695657</v>
      </c>
    </row>
    <row r="46" spans="1:16">
      <c r="A46" s="28"/>
      <c r="B46" s="23">
        <v>37487</v>
      </c>
      <c r="C46" s="23" t="s">
        <v>2027</v>
      </c>
      <c r="D46" s="23">
        <v>5</v>
      </c>
      <c r="E46" s="23">
        <v>5</v>
      </c>
      <c r="F46" s="23">
        <v>5</v>
      </c>
      <c r="G46" s="23">
        <v>5</v>
      </c>
      <c r="H46" s="23">
        <v>5</v>
      </c>
      <c r="I46" s="23">
        <v>5</v>
      </c>
      <c r="J46" s="23">
        <v>0</v>
      </c>
      <c r="K46" s="23">
        <v>5</v>
      </c>
      <c r="L46" s="182">
        <v>36</v>
      </c>
      <c r="M46" s="36">
        <v>0</v>
      </c>
      <c r="N46" s="36">
        <v>93</v>
      </c>
      <c r="O46" s="191">
        <v>233382.28</v>
      </c>
      <c r="P46" s="196">
        <v>7.8659346140883049</v>
      </c>
    </row>
    <row r="47" spans="1:16">
      <c r="A47" s="28"/>
      <c r="B47" s="23">
        <v>37488</v>
      </c>
      <c r="C47" s="23" t="s">
        <v>2130</v>
      </c>
      <c r="D47" s="23">
        <v>5</v>
      </c>
      <c r="E47" s="23">
        <v>5</v>
      </c>
      <c r="F47" s="23">
        <v>5</v>
      </c>
      <c r="G47" s="23">
        <v>5</v>
      </c>
      <c r="H47" s="23">
        <v>5</v>
      </c>
      <c r="I47" s="23">
        <v>5</v>
      </c>
      <c r="J47" s="23">
        <v>0</v>
      </c>
      <c r="K47" s="23">
        <v>5</v>
      </c>
      <c r="L47" s="182">
        <v>42</v>
      </c>
      <c r="M47" s="36">
        <v>0</v>
      </c>
      <c r="N47" s="36">
        <v>56</v>
      </c>
      <c r="O47" s="191">
        <v>216540.46</v>
      </c>
      <c r="P47" s="196">
        <v>9.6069414374445419</v>
      </c>
    </row>
    <row r="48" spans="1:16">
      <c r="A48" s="28"/>
      <c r="B48" s="23">
        <v>37491</v>
      </c>
      <c r="C48" s="23" t="s">
        <v>3436</v>
      </c>
      <c r="D48" s="23">
        <v>5</v>
      </c>
      <c r="E48" s="23">
        <v>5</v>
      </c>
      <c r="F48" s="23">
        <v>5</v>
      </c>
      <c r="G48" s="23">
        <v>5</v>
      </c>
      <c r="H48" s="23">
        <v>5</v>
      </c>
      <c r="I48" s="23">
        <v>0</v>
      </c>
      <c r="J48" s="23">
        <v>0</v>
      </c>
      <c r="K48" s="23">
        <v>5</v>
      </c>
      <c r="L48" s="182">
        <v>106</v>
      </c>
      <c r="M48" s="36">
        <v>0</v>
      </c>
      <c r="N48" s="36">
        <v>66</v>
      </c>
      <c r="O48" s="191">
        <v>305512.23</v>
      </c>
      <c r="P48" s="196">
        <v>7.7227560667340738</v>
      </c>
    </row>
    <row r="49" spans="1:16">
      <c r="A49" s="28"/>
      <c r="B49" s="23">
        <v>37498</v>
      </c>
      <c r="C49" s="23" t="s">
        <v>4287</v>
      </c>
      <c r="D49" s="23">
        <v>5</v>
      </c>
      <c r="E49" s="23">
        <v>5</v>
      </c>
      <c r="F49" s="23">
        <v>5</v>
      </c>
      <c r="G49" s="23">
        <v>5</v>
      </c>
      <c r="H49" s="214">
        <v>0</v>
      </c>
      <c r="I49" s="23">
        <v>2</v>
      </c>
      <c r="J49" s="23">
        <v>0</v>
      </c>
      <c r="K49" s="23">
        <v>5</v>
      </c>
      <c r="L49" s="182">
        <v>36</v>
      </c>
      <c r="M49" s="36">
        <v>0</v>
      </c>
      <c r="N49" s="36">
        <v>46</v>
      </c>
      <c r="O49" s="191">
        <v>135291.91</v>
      </c>
      <c r="P49" s="196">
        <v>7.1734840933191943</v>
      </c>
    </row>
    <row r="50" spans="1:16">
      <c r="A50" s="28"/>
      <c r="B50" s="23">
        <v>37500</v>
      </c>
      <c r="C50" s="23" t="s">
        <v>3166</v>
      </c>
      <c r="D50" s="23">
        <v>5</v>
      </c>
      <c r="E50" s="23">
        <v>5</v>
      </c>
      <c r="F50" s="23">
        <v>5</v>
      </c>
      <c r="G50" s="23">
        <v>5</v>
      </c>
      <c r="H50" s="214">
        <v>5</v>
      </c>
      <c r="I50" s="23">
        <v>0</v>
      </c>
      <c r="J50" s="23">
        <v>0</v>
      </c>
      <c r="K50" s="23">
        <v>5</v>
      </c>
      <c r="L50" s="182">
        <v>24</v>
      </c>
      <c r="M50" s="36">
        <v>0</v>
      </c>
      <c r="N50" s="36">
        <v>44</v>
      </c>
      <c r="O50" s="191">
        <v>111588.72</v>
      </c>
      <c r="P50" s="196">
        <v>7.1348286445012787</v>
      </c>
    </row>
    <row r="51" spans="1:16">
      <c r="A51" s="28"/>
      <c r="B51" s="23">
        <v>37501</v>
      </c>
      <c r="C51" s="23" t="s">
        <v>3436</v>
      </c>
      <c r="D51" s="23">
        <v>5</v>
      </c>
      <c r="E51" s="23">
        <v>5</v>
      </c>
      <c r="F51" s="23">
        <v>5</v>
      </c>
      <c r="G51" s="23">
        <v>5</v>
      </c>
      <c r="H51" s="23">
        <v>5</v>
      </c>
      <c r="I51" s="23">
        <v>0</v>
      </c>
      <c r="J51" s="23">
        <v>0</v>
      </c>
      <c r="K51" s="23">
        <v>5</v>
      </c>
      <c r="L51" s="182">
        <v>48</v>
      </c>
      <c r="M51" s="36">
        <v>0</v>
      </c>
      <c r="N51" s="36">
        <v>66</v>
      </c>
      <c r="O51" s="191">
        <v>276672.84000000003</v>
      </c>
      <c r="P51" s="196">
        <v>10.551977116704807</v>
      </c>
    </row>
    <row r="52" spans="1:16">
      <c r="A52" s="28"/>
      <c r="B52" s="23">
        <v>37507</v>
      </c>
      <c r="C52" s="23" t="s">
        <v>2130</v>
      </c>
      <c r="D52" s="23">
        <v>5</v>
      </c>
      <c r="E52" s="23">
        <v>5</v>
      </c>
      <c r="F52" s="23">
        <v>5</v>
      </c>
      <c r="G52" s="23">
        <v>5</v>
      </c>
      <c r="H52" s="23">
        <v>5</v>
      </c>
      <c r="I52" s="23">
        <v>5</v>
      </c>
      <c r="J52" s="23">
        <v>0</v>
      </c>
      <c r="K52" s="23">
        <v>5</v>
      </c>
      <c r="L52" s="182">
        <v>36</v>
      </c>
      <c r="M52" s="36">
        <v>0</v>
      </c>
      <c r="N52" s="36">
        <v>44</v>
      </c>
      <c r="O52" s="191">
        <v>142195.41</v>
      </c>
      <c r="P52" s="196">
        <v>7.7280114130434789</v>
      </c>
    </row>
    <row r="53" spans="1:16">
      <c r="A53" s="28"/>
      <c r="B53" s="23">
        <v>37508</v>
      </c>
      <c r="C53" s="23" t="s">
        <v>2130</v>
      </c>
      <c r="D53" s="23">
        <v>5</v>
      </c>
      <c r="E53" s="23">
        <v>5</v>
      </c>
      <c r="F53" s="23">
        <v>5</v>
      </c>
      <c r="G53" s="23">
        <v>5</v>
      </c>
      <c r="H53" s="23">
        <v>5</v>
      </c>
      <c r="I53" s="23">
        <v>5</v>
      </c>
      <c r="J53" s="23">
        <v>0</v>
      </c>
      <c r="K53" s="23">
        <v>5</v>
      </c>
      <c r="L53" s="182">
        <v>36</v>
      </c>
      <c r="M53" s="36">
        <v>0</v>
      </c>
      <c r="N53" s="36">
        <v>44</v>
      </c>
      <c r="O53" s="191">
        <v>105854.7</v>
      </c>
      <c r="P53" s="196">
        <v>5.7529728260869559</v>
      </c>
    </row>
    <row r="54" spans="1:16">
      <c r="A54" s="28"/>
      <c r="B54" s="23">
        <v>37509</v>
      </c>
      <c r="C54" s="23" t="s">
        <v>2130</v>
      </c>
      <c r="D54" s="23">
        <v>5</v>
      </c>
      <c r="E54" s="23">
        <v>5</v>
      </c>
      <c r="F54" s="23">
        <v>5</v>
      </c>
      <c r="G54" s="23">
        <v>5</v>
      </c>
      <c r="H54" s="23">
        <v>5</v>
      </c>
      <c r="I54" s="23">
        <v>0</v>
      </c>
      <c r="J54" s="23">
        <v>0</v>
      </c>
      <c r="K54" s="23">
        <v>5</v>
      </c>
      <c r="L54" s="182">
        <v>60</v>
      </c>
      <c r="M54" s="36">
        <v>0</v>
      </c>
      <c r="N54" s="36">
        <v>80</v>
      </c>
      <c r="O54" s="191">
        <v>310611.74</v>
      </c>
      <c r="P54" s="196">
        <v>9.6463273291925464</v>
      </c>
    </row>
    <row r="55" spans="1:16">
      <c r="A55" s="28"/>
      <c r="B55" s="23">
        <v>37515</v>
      </c>
      <c r="C55" s="23" t="s">
        <v>3583</v>
      </c>
      <c r="D55" s="23">
        <v>5</v>
      </c>
      <c r="E55" s="23">
        <v>5</v>
      </c>
      <c r="F55" s="23">
        <v>5</v>
      </c>
      <c r="G55" s="23">
        <v>5</v>
      </c>
      <c r="H55" s="23">
        <v>5</v>
      </c>
      <c r="I55" s="23">
        <v>0</v>
      </c>
      <c r="J55" s="23">
        <v>0</v>
      </c>
      <c r="K55" s="23">
        <v>5</v>
      </c>
      <c r="L55" s="182">
        <v>20</v>
      </c>
      <c r="M55" s="36">
        <v>0</v>
      </c>
      <c r="N55" s="36">
        <v>44</v>
      </c>
      <c r="O55" s="191">
        <v>114176.63</v>
      </c>
      <c r="P55" s="196">
        <v>7.7565645380434782</v>
      </c>
    </row>
    <row r="56" spans="1:16">
      <c r="A56" s="28"/>
      <c r="B56" s="23">
        <v>37517</v>
      </c>
      <c r="C56" s="23" t="s">
        <v>3166</v>
      </c>
      <c r="D56" s="23">
        <v>5</v>
      </c>
      <c r="E56" s="23">
        <v>5</v>
      </c>
      <c r="F56" s="23">
        <v>5</v>
      </c>
      <c r="G56" s="23">
        <v>5</v>
      </c>
      <c r="H56" s="23">
        <v>5</v>
      </c>
      <c r="I56" s="23">
        <v>0</v>
      </c>
      <c r="J56" s="23">
        <v>0</v>
      </c>
      <c r="K56" s="23">
        <v>0</v>
      </c>
      <c r="L56" s="182">
        <v>22</v>
      </c>
      <c r="M56" s="36">
        <v>0</v>
      </c>
      <c r="N56" s="36">
        <v>82</v>
      </c>
      <c r="O56" s="191">
        <v>110128.24</v>
      </c>
      <c r="P56" s="196">
        <v>4.6040234113712382</v>
      </c>
    </row>
    <row r="57" spans="1:16">
      <c r="A57" s="28"/>
      <c r="B57" s="23">
        <v>37519</v>
      </c>
      <c r="C57" s="23" t="s">
        <v>3166</v>
      </c>
      <c r="D57" s="23">
        <v>5</v>
      </c>
      <c r="E57" s="23">
        <v>5</v>
      </c>
      <c r="F57" s="23">
        <v>5</v>
      </c>
      <c r="G57" s="23">
        <v>5</v>
      </c>
      <c r="H57" s="23">
        <v>5</v>
      </c>
      <c r="I57" s="23">
        <v>0</v>
      </c>
      <c r="J57" s="23">
        <v>0</v>
      </c>
      <c r="K57" s="23">
        <v>5</v>
      </c>
      <c r="L57" s="182">
        <v>14</v>
      </c>
      <c r="M57" s="36">
        <v>0</v>
      </c>
      <c r="N57" s="36">
        <v>44</v>
      </c>
      <c r="O57" s="191">
        <v>104998.56</v>
      </c>
      <c r="P57" s="196">
        <v>7.8709565217391297</v>
      </c>
    </row>
    <row r="58" spans="1:16">
      <c r="A58" s="28"/>
      <c r="B58" s="23">
        <v>37523</v>
      </c>
      <c r="C58" s="23" t="s">
        <v>2027</v>
      </c>
      <c r="D58" s="23">
        <v>5</v>
      </c>
      <c r="E58" s="23">
        <v>5</v>
      </c>
      <c r="F58" s="23">
        <v>5</v>
      </c>
      <c r="G58" s="23">
        <v>5</v>
      </c>
      <c r="H58" s="23">
        <v>5</v>
      </c>
      <c r="I58" s="23">
        <v>0</v>
      </c>
      <c r="J58" s="23">
        <v>0</v>
      </c>
      <c r="K58" s="23">
        <v>5</v>
      </c>
      <c r="L58" s="182">
        <v>64</v>
      </c>
      <c r="M58" s="36">
        <v>0</v>
      </c>
      <c r="N58" s="36">
        <v>111</v>
      </c>
      <c r="O58" s="191">
        <v>275594.99</v>
      </c>
      <c r="P58" s="196">
        <v>6.8470804968944092</v>
      </c>
    </row>
    <row r="59" spans="1:16">
      <c r="A59" s="28"/>
      <c r="B59" s="23">
        <v>37534</v>
      </c>
      <c r="C59" s="23" t="s">
        <v>3166</v>
      </c>
      <c r="D59" s="23">
        <v>5</v>
      </c>
      <c r="E59" s="23">
        <v>5</v>
      </c>
      <c r="F59" s="23">
        <v>5</v>
      </c>
      <c r="G59" s="23">
        <v>5</v>
      </c>
      <c r="H59" s="23">
        <v>5</v>
      </c>
      <c r="I59" s="23">
        <v>0</v>
      </c>
      <c r="J59" s="23">
        <v>0</v>
      </c>
      <c r="K59" s="23">
        <v>5</v>
      </c>
      <c r="L59" s="182">
        <v>11</v>
      </c>
      <c r="M59" s="36">
        <v>0</v>
      </c>
      <c r="N59" s="36">
        <v>64</v>
      </c>
      <c r="O59" s="191">
        <v>171201.23</v>
      </c>
      <c r="P59" s="196">
        <v>9.9247089855072481</v>
      </c>
    </row>
    <row r="60" spans="1:16">
      <c r="A60" s="28"/>
      <c r="B60" s="23">
        <v>37543</v>
      </c>
      <c r="C60" s="23" t="s">
        <v>2027</v>
      </c>
      <c r="D60" s="23">
        <v>5</v>
      </c>
      <c r="E60" s="23">
        <v>5</v>
      </c>
      <c r="F60" s="23">
        <v>5</v>
      </c>
      <c r="G60" s="23">
        <v>5</v>
      </c>
      <c r="H60" s="23">
        <v>5</v>
      </c>
      <c r="I60" s="23">
        <v>0</v>
      </c>
      <c r="J60" s="23">
        <v>0</v>
      </c>
      <c r="K60" s="23">
        <v>5</v>
      </c>
      <c r="L60" s="182">
        <v>45</v>
      </c>
      <c r="M60" s="36">
        <v>0</v>
      </c>
      <c r="N60" s="36">
        <v>40</v>
      </c>
      <c r="O60" s="191">
        <v>216928.96</v>
      </c>
      <c r="P60" s="196">
        <v>11.096110485933504</v>
      </c>
    </row>
    <row r="61" spans="1:16">
      <c r="A61" s="28"/>
      <c r="B61" s="23">
        <v>37544</v>
      </c>
      <c r="C61" s="23" t="s">
        <v>3166</v>
      </c>
      <c r="D61" s="23">
        <v>5</v>
      </c>
      <c r="E61" s="23">
        <v>5</v>
      </c>
      <c r="F61" s="23">
        <v>5</v>
      </c>
      <c r="G61" s="23">
        <v>5</v>
      </c>
      <c r="H61" s="23">
        <v>5</v>
      </c>
      <c r="I61" s="23">
        <v>0</v>
      </c>
      <c r="J61" s="23">
        <v>0</v>
      </c>
      <c r="K61" s="23">
        <v>5</v>
      </c>
      <c r="L61" s="182">
        <v>39</v>
      </c>
      <c r="M61" s="36">
        <v>0</v>
      </c>
      <c r="N61" s="36">
        <v>54</v>
      </c>
      <c r="O61" s="191">
        <v>161930.82999999999</v>
      </c>
      <c r="P61" s="196">
        <v>7.5703987844787273</v>
      </c>
    </row>
    <row r="62" spans="1:16">
      <c r="A62" s="28"/>
      <c r="B62" s="23">
        <v>37545</v>
      </c>
      <c r="C62" s="23" t="s">
        <v>2027</v>
      </c>
      <c r="D62" s="23">
        <v>5</v>
      </c>
      <c r="E62" s="23">
        <v>5</v>
      </c>
      <c r="F62" s="23">
        <v>5</v>
      </c>
      <c r="G62" s="23">
        <v>5</v>
      </c>
      <c r="H62" s="23">
        <v>5</v>
      </c>
      <c r="I62" s="23">
        <v>5</v>
      </c>
      <c r="J62" s="23">
        <v>0</v>
      </c>
      <c r="K62" s="23">
        <v>5</v>
      </c>
      <c r="L62" s="182">
        <v>60</v>
      </c>
      <c r="M62" s="36">
        <v>0</v>
      </c>
      <c r="N62" s="36">
        <v>112</v>
      </c>
      <c r="O62" s="191">
        <v>341191.47</v>
      </c>
      <c r="P62" s="196">
        <v>8.6246579878665308</v>
      </c>
    </row>
    <row r="63" spans="1:16">
      <c r="A63" s="28"/>
      <c r="B63" s="23">
        <v>37548</v>
      </c>
      <c r="C63" s="23" t="s">
        <v>3436</v>
      </c>
      <c r="D63" s="23">
        <v>5</v>
      </c>
      <c r="E63" s="23">
        <v>5</v>
      </c>
      <c r="F63" s="23">
        <v>5</v>
      </c>
      <c r="G63" s="23">
        <v>5</v>
      </c>
      <c r="H63" s="23">
        <v>5</v>
      </c>
      <c r="I63" s="23">
        <v>0</v>
      </c>
      <c r="J63" s="23">
        <v>0</v>
      </c>
      <c r="K63" s="23">
        <v>5</v>
      </c>
      <c r="L63" s="182">
        <v>22</v>
      </c>
      <c r="M63" s="36">
        <v>0</v>
      </c>
      <c r="N63" s="36">
        <v>42</v>
      </c>
      <c r="O63" s="191">
        <v>76731.91</v>
      </c>
      <c r="P63" s="196">
        <v>5.2127656250000003</v>
      </c>
    </row>
    <row r="64" spans="1:16">
      <c r="A64" s="28"/>
      <c r="B64" s="23">
        <v>37555</v>
      </c>
      <c r="C64" s="23" t="s">
        <v>2939</v>
      </c>
      <c r="D64" s="23">
        <v>5</v>
      </c>
      <c r="E64" s="23">
        <v>5</v>
      </c>
      <c r="F64" s="23">
        <v>5</v>
      </c>
      <c r="G64" s="23">
        <v>5</v>
      </c>
      <c r="H64" s="23">
        <v>5</v>
      </c>
      <c r="I64" s="23">
        <v>0</v>
      </c>
      <c r="J64" s="23">
        <v>0</v>
      </c>
      <c r="K64" s="23">
        <v>5</v>
      </c>
      <c r="L64" s="182">
        <v>22</v>
      </c>
      <c r="M64" s="36">
        <v>0</v>
      </c>
      <c r="N64" s="36">
        <v>40</v>
      </c>
      <c r="O64" s="191">
        <v>120390.13</v>
      </c>
      <c r="P64" s="196">
        <v>8.442505610098177</v>
      </c>
    </row>
    <row r="65" spans="1:16">
      <c r="A65" s="28"/>
      <c r="B65" s="23">
        <v>37585</v>
      </c>
      <c r="C65" s="23" t="s">
        <v>4617</v>
      </c>
      <c r="D65" s="23">
        <v>5</v>
      </c>
      <c r="E65" s="23">
        <v>5</v>
      </c>
      <c r="F65" s="23">
        <v>5</v>
      </c>
      <c r="G65" s="23">
        <v>5</v>
      </c>
      <c r="H65" s="214">
        <v>0</v>
      </c>
      <c r="I65" s="23">
        <v>5</v>
      </c>
      <c r="J65" s="23">
        <v>0</v>
      </c>
      <c r="K65" s="23">
        <v>5</v>
      </c>
      <c r="L65" s="182">
        <v>44</v>
      </c>
      <c r="M65" s="36">
        <v>0</v>
      </c>
      <c r="N65" s="36">
        <v>66</v>
      </c>
      <c r="O65" s="191">
        <v>223281.95</v>
      </c>
      <c r="P65" s="196">
        <v>8.8253735177865611</v>
      </c>
    </row>
    <row r="66" spans="1:16">
      <c r="A66" s="23" t="s">
        <v>2249</v>
      </c>
      <c r="B66" s="23">
        <v>35226</v>
      </c>
      <c r="C66" s="23" t="s">
        <v>2027</v>
      </c>
      <c r="D66" s="23">
        <v>5</v>
      </c>
      <c r="E66" s="23">
        <v>5</v>
      </c>
      <c r="F66" s="23">
        <v>5</v>
      </c>
      <c r="G66" s="23">
        <v>5</v>
      </c>
      <c r="H66" s="214">
        <v>0</v>
      </c>
      <c r="I66" s="23">
        <v>0</v>
      </c>
      <c r="J66" s="23">
        <v>0</v>
      </c>
      <c r="K66" s="23">
        <v>0</v>
      </c>
      <c r="L66" s="182">
        <v>22</v>
      </c>
      <c r="M66" s="36">
        <v>0</v>
      </c>
      <c r="N66" s="36">
        <v>0</v>
      </c>
      <c r="O66" s="191">
        <v>69527.88</v>
      </c>
      <c r="P66" s="196">
        <v>13.740687747035574</v>
      </c>
    </row>
    <row r="67" spans="1:16">
      <c r="A67" s="28"/>
      <c r="B67" s="23">
        <v>35228</v>
      </c>
      <c r="C67" s="23" t="s">
        <v>2130</v>
      </c>
      <c r="D67" s="23">
        <v>5</v>
      </c>
      <c r="E67" s="23">
        <v>5</v>
      </c>
      <c r="F67" s="23">
        <v>5</v>
      </c>
      <c r="G67" s="23">
        <v>5</v>
      </c>
      <c r="H67" s="23">
        <v>0</v>
      </c>
      <c r="I67" s="23">
        <v>0</v>
      </c>
      <c r="J67" s="23">
        <v>0</v>
      </c>
      <c r="K67" s="23">
        <v>0</v>
      </c>
      <c r="L67" s="182">
        <v>44</v>
      </c>
      <c r="M67" s="36">
        <v>0</v>
      </c>
      <c r="N67" s="36">
        <v>0</v>
      </c>
      <c r="O67" s="191">
        <v>98275.66</v>
      </c>
      <c r="P67" s="196">
        <v>9.7110335968379449</v>
      </c>
    </row>
    <row r="68" spans="1:16">
      <c r="A68" s="28"/>
      <c r="B68" s="23">
        <v>35253</v>
      </c>
      <c r="C68" s="23" t="s">
        <v>3436</v>
      </c>
      <c r="D68" s="23">
        <v>5</v>
      </c>
      <c r="E68" s="23">
        <v>5</v>
      </c>
      <c r="F68" s="23">
        <v>5</v>
      </c>
      <c r="G68" s="23">
        <v>5</v>
      </c>
      <c r="H68" s="23">
        <v>0</v>
      </c>
      <c r="I68" s="23">
        <v>0</v>
      </c>
      <c r="J68" s="23">
        <v>0</v>
      </c>
      <c r="K68" s="23">
        <v>0</v>
      </c>
      <c r="L68" s="182">
        <v>44</v>
      </c>
      <c r="M68" s="36">
        <v>0</v>
      </c>
      <c r="N68" s="36">
        <v>0</v>
      </c>
      <c r="O68" s="191">
        <v>140425.06</v>
      </c>
      <c r="P68" s="196">
        <v>13.875994071146245</v>
      </c>
    </row>
    <row r="69" spans="1:16">
      <c r="A69" s="28"/>
      <c r="B69" s="23">
        <v>35255</v>
      </c>
      <c r="C69" s="23" t="s">
        <v>4287</v>
      </c>
      <c r="D69" s="23">
        <v>5</v>
      </c>
      <c r="E69" s="23">
        <v>5</v>
      </c>
      <c r="F69" s="23">
        <v>5</v>
      </c>
      <c r="G69" s="23">
        <v>5</v>
      </c>
      <c r="H69" s="23">
        <v>0</v>
      </c>
      <c r="I69" s="23">
        <v>0</v>
      </c>
      <c r="J69" s="23">
        <v>0</v>
      </c>
      <c r="K69" s="23">
        <v>0</v>
      </c>
      <c r="L69" s="182">
        <v>24</v>
      </c>
      <c r="M69" s="36">
        <v>0</v>
      </c>
      <c r="N69" s="36">
        <v>0</v>
      </c>
      <c r="O69" s="191">
        <v>95293.19</v>
      </c>
      <c r="P69" s="196">
        <v>17.263259057971016</v>
      </c>
    </row>
    <row r="70" spans="1:16">
      <c r="A70" s="28"/>
      <c r="B70" s="23">
        <v>35256</v>
      </c>
      <c r="C70" s="23" t="s">
        <v>4287</v>
      </c>
      <c r="D70" s="23">
        <v>5</v>
      </c>
      <c r="E70" s="23">
        <v>5</v>
      </c>
      <c r="F70" s="23">
        <v>5</v>
      </c>
      <c r="G70" s="23">
        <v>5</v>
      </c>
      <c r="H70" s="23">
        <v>0</v>
      </c>
      <c r="I70" s="23">
        <v>0</v>
      </c>
      <c r="J70" s="23">
        <v>0</v>
      </c>
      <c r="K70" s="23">
        <v>0</v>
      </c>
      <c r="L70" s="182">
        <v>24</v>
      </c>
      <c r="M70" s="36">
        <v>0</v>
      </c>
      <c r="N70" s="36">
        <v>0</v>
      </c>
      <c r="O70" s="191">
        <v>69008.37</v>
      </c>
      <c r="P70" s="196">
        <v>12.501516304347824</v>
      </c>
    </row>
    <row r="71" spans="1:16">
      <c r="A71" s="28"/>
      <c r="B71" s="23">
        <v>35260</v>
      </c>
      <c r="C71" s="23" t="s">
        <v>3436</v>
      </c>
      <c r="D71" s="23">
        <v>5</v>
      </c>
      <c r="E71" s="23">
        <v>5</v>
      </c>
      <c r="F71" s="23">
        <v>5</v>
      </c>
      <c r="G71" s="23">
        <v>5</v>
      </c>
      <c r="H71" s="23">
        <v>0</v>
      </c>
      <c r="I71" s="23">
        <v>0</v>
      </c>
      <c r="J71" s="23">
        <v>0</v>
      </c>
      <c r="K71" s="23">
        <v>0</v>
      </c>
      <c r="L71" s="182">
        <v>28</v>
      </c>
      <c r="M71" s="36">
        <v>0</v>
      </c>
      <c r="N71" s="36">
        <v>0</v>
      </c>
      <c r="O71" s="191">
        <v>82461.75</v>
      </c>
      <c r="P71" s="196">
        <v>12.804619565217392</v>
      </c>
    </row>
    <row r="72" spans="1:16">
      <c r="A72" s="28"/>
      <c r="B72" s="23">
        <v>35262</v>
      </c>
      <c r="C72" s="23" t="s">
        <v>4617</v>
      </c>
      <c r="D72" s="23">
        <v>5</v>
      </c>
      <c r="E72" s="23">
        <v>5</v>
      </c>
      <c r="F72" s="23">
        <v>5</v>
      </c>
      <c r="G72" s="23">
        <v>5</v>
      </c>
      <c r="H72" s="23">
        <v>0</v>
      </c>
      <c r="I72" s="23">
        <v>0</v>
      </c>
      <c r="J72" s="23">
        <v>0</v>
      </c>
      <c r="K72" s="23">
        <v>0</v>
      </c>
      <c r="L72" s="182">
        <v>89</v>
      </c>
      <c r="M72" s="36">
        <v>0</v>
      </c>
      <c r="N72" s="36">
        <v>0</v>
      </c>
      <c r="O72" s="191">
        <v>215013.19</v>
      </c>
      <c r="P72" s="196">
        <v>10.503819736199317</v>
      </c>
    </row>
    <row r="73" spans="1:16">
      <c r="A73" s="28"/>
      <c r="B73" s="23">
        <v>35264</v>
      </c>
      <c r="C73" s="23" t="s">
        <v>3436</v>
      </c>
      <c r="D73" s="23">
        <v>5</v>
      </c>
      <c r="E73" s="23">
        <v>5</v>
      </c>
      <c r="F73" s="23">
        <v>5</v>
      </c>
      <c r="G73" s="23">
        <v>5</v>
      </c>
      <c r="H73" s="23">
        <v>0</v>
      </c>
      <c r="I73" s="23">
        <v>0</v>
      </c>
      <c r="J73" s="23">
        <v>0</v>
      </c>
      <c r="K73" s="23">
        <v>0</v>
      </c>
      <c r="L73" s="182">
        <v>23</v>
      </c>
      <c r="M73" s="36">
        <v>0</v>
      </c>
      <c r="N73" s="36">
        <v>0</v>
      </c>
      <c r="O73" s="191">
        <v>65788.08</v>
      </c>
      <c r="P73" s="196">
        <v>12.436310018903592</v>
      </c>
    </row>
    <row r="74" spans="1:16">
      <c r="A74" s="28"/>
      <c r="B74" s="23">
        <v>35266</v>
      </c>
      <c r="C74" s="23" t="s">
        <v>2939</v>
      </c>
      <c r="D74" s="23">
        <v>5</v>
      </c>
      <c r="E74" s="23">
        <v>5</v>
      </c>
      <c r="F74" s="23">
        <v>5</v>
      </c>
      <c r="G74" s="23">
        <v>5</v>
      </c>
      <c r="H74" s="23">
        <v>0</v>
      </c>
      <c r="I74" s="23">
        <v>0</v>
      </c>
      <c r="J74" s="23">
        <v>0</v>
      </c>
      <c r="K74" s="23">
        <v>0</v>
      </c>
      <c r="L74" s="182">
        <v>22</v>
      </c>
      <c r="M74" s="36">
        <v>0</v>
      </c>
      <c r="N74" s="36">
        <v>0</v>
      </c>
      <c r="O74" s="191">
        <v>63547.87</v>
      </c>
      <c r="P74" s="196">
        <v>12.558867588932806</v>
      </c>
    </row>
    <row r="75" spans="1:16">
      <c r="A75" s="28"/>
      <c r="B75" s="23">
        <v>35268</v>
      </c>
      <c r="C75" s="23" t="s">
        <v>3166</v>
      </c>
      <c r="D75" s="23">
        <v>5</v>
      </c>
      <c r="E75" s="23">
        <v>5</v>
      </c>
      <c r="F75" s="23">
        <v>5</v>
      </c>
      <c r="G75" s="23">
        <v>5</v>
      </c>
      <c r="H75" s="23">
        <v>0</v>
      </c>
      <c r="I75" s="23">
        <v>0</v>
      </c>
      <c r="J75" s="23">
        <v>0</v>
      </c>
      <c r="K75" s="23">
        <v>0</v>
      </c>
      <c r="L75" s="182">
        <v>53</v>
      </c>
      <c r="M75" s="36">
        <v>0</v>
      </c>
      <c r="N75" s="36">
        <v>0</v>
      </c>
      <c r="O75" s="191">
        <v>144070.38</v>
      </c>
      <c r="P75" s="196">
        <v>11.818735028712059</v>
      </c>
    </row>
    <row r="76" spans="1:16">
      <c r="A76" s="28"/>
      <c r="B76" s="23">
        <v>35275</v>
      </c>
      <c r="C76" s="23" t="s">
        <v>2027</v>
      </c>
      <c r="D76" s="23">
        <v>5</v>
      </c>
      <c r="E76" s="23">
        <v>5</v>
      </c>
      <c r="F76" s="23">
        <v>5</v>
      </c>
      <c r="G76" s="23">
        <v>5</v>
      </c>
      <c r="H76" s="23">
        <v>0</v>
      </c>
      <c r="I76" s="23">
        <v>0</v>
      </c>
      <c r="J76" s="23">
        <v>0</v>
      </c>
      <c r="K76" s="23">
        <v>0</v>
      </c>
      <c r="L76" s="182">
        <v>33</v>
      </c>
      <c r="M76" s="36">
        <v>0</v>
      </c>
      <c r="N76" s="36">
        <v>0</v>
      </c>
      <c r="O76" s="191">
        <v>94842.51</v>
      </c>
      <c r="P76" s="196">
        <v>12.495719367588931</v>
      </c>
    </row>
    <row r="77" spans="1:16">
      <c r="A77" s="28"/>
      <c r="B77" s="23">
        <v>35282</v>
      </c>
      <c r="C77" s="23" t="s">
        <v>4617</v>
      </c>
      <c r="D77" s="23">
        <v>5</v>
      </c>
      <c r="E77" s="23">
        <v>5</v>
      </c>
      <c r="F77" s="23">
        <v>5</v>
      </c>
      <c r="G77" s="23">
        <v>5</v>
      </c>
      <c r="H77" s="23">
        <v>0</v>
      </c>
      <c r="I77" s="23">
        <v>0</v>
      </c>
      <c r="J77" s="23">
        <v>0</v>
      </c>
      <c r="K77" s="23">
        <v>0</v>
      </c>
      <c r="L77" s="182">
        <v>20</v>
      </c>
      <c r="M77" s="36">
        <v>0</v>
      </c>
      <c r="N77" s="36">
        <v>0</v>
      </c>
      <c r="O77" s="191">
        <v>72634.080000000002</v>
      </c>
      <c r="P77" s="196">
        <v>15.790017391304348</v>
      </c>
    </row>
    <row r="78" spans="1:16">
      <c r="A78" s="28"/>
      <c r="B78" s="23">
        <v>35541</v>
      </c>
      <c r="C78" s="23" t="s">
        <v>4287</v>
      </c>
      <c r="D78" s="23">
        <v>5</v>
      </c>
      <c r="E78" s="23">
        <v>5</v>
      </c>
      <c r="F78" s="23">
        <v>5</v>
      </c>
      <c r="G78" s="23">
        <v>5</v>
      </c>
      <c r="H78" s="23">
        <v>0</v>
      </c>
      <c r="I78" s="23">
        <v>0</v>
      </c>
      <c r="J78" s="23">
        <v>0</v>
      </c>
      <c r="K78" s="23">
        <v>0</v>
      </c>
      <c r="L78" s="182">
        <v>22</v>
      </c>
      <c r="M78" s="36">
        <v>0</v>
      </c>
      <c r="N78" s="36">
        <v>0</v>
      </c>
      <c r="O78" s="191">
        <v>79140.41</v>
      </c>
      <c r="P78" s="196">
        <v>15.640397233201581</v>
      </c>
    </row>
    <row r="79" spans="1:16">
      <c r="A79" s="28"/>
      <c r="B79" s="23">
        <v>37203</v>
      </c>
      <c r="C79" s="23" t="s">
        <v>4287</v>
      </c>
      <c r="D79" s="23">
        <v>5</v>
      </c>
      <c r="E79" s="23">
        <v>5</v>
      </c>
      <c r="F79" s="23">
        <v>5</v>
      </c>
      <c r="G79" s="23">
        <v>5</v>
      </c>
      <c r="H79" s="23">
        <v>0</v>
      </c>
      <c r="I79" s="23">
        <v>0</v>
      </c>
      <c r="J79" s="23">
        <v>0</v>
      </c>
      <c r="K79" s="23">
        <v>0</v>
      </c>
      <c r="L79" s="182">
        <v>60</v>
      </c>
      <c r="M79" s="36">
        <v>0</v>
      </c>
      <c r="N79" s="36">
        <v>0</v>
      </c>
      <c r="O79" s="191">
        <v>212351.66</v>
      </c>
      <c r="P79" s="196">
        <v>15.387801449275363</v>
      </c>
    </row>
    <row r="80" spans="1:16">
      <c r="A80" s="28"/>
      <c r="B80" s="23">
        <v>37205</v>
      </c>
      <c r="C80" s="23" t="s">
        <v>3583</v>
      </c>
      <c r="D80" s="23">
        <v>5</v>
      </c>
      <c r="E80" s="23">
        <v>5</v>
      </c>
      <c r="F80" s="23">
        <v>5</v>
      </c>
      <c r="G80" s="23">
        <v>5</v>
      </c>
      <c r="H80" s="23">
        <v>0</v>
      </c>
      <c r="I80" s="23">
        <v>0</v>
      </c>
      <c r="J80" s="23">
        <v>0</v>
      </c>
      <c r="K80" s="23">
        <v>0</v>
      </c>
      <c r="L80" s="182">
        <v>60</v>
      </c>
      <c r="M80" s="36">
        <v>0</v>
      </c>
      <c r="N80" s="36">
        <v>0</v>
      </c>
      <c r="O80" s="191">
        <v>228239.78</v>
      </c>
      <c r="P80" s="196">
        <v>16.539114492753622</v>
      </c>
    </row>
    <row r="81" spans="1:16">
      <c r="A81" s="28"/>
      <c r="B81" s="23">
        <v>37210</v>
      </c>
      <c r="C81" s="23" t="s">
        <v>3583</v>
      </c>
      <c r="D81" s="23">
        <v>5</v>
      </c>
      <c r="E81" s="23">
        <v>5</v>
      </c>
      <c r="F81" s="23">
        <v>5</v>
      </c>
      <c r="G81" s="23">
        <v>5</v>
      </c>
      <c r="H81" s="23">
        <v>0</v>
      </c>
      <c r="I81" s="23">
        <v>0</v>
      </c>
      <c r="J81" s="23">
        <v>0</v>
      </c>
      <c r="K81" s="23">
        <v>0</v>
      </c>
      <c r="L81" s="182">
        <v>65</v>
      </c>
      <c r="M81" s="36">
        <v>0</v>
      </c>
      <c r="N81" s="36">
        <v>0</v>
      </c>
      <c r="O81" s="191">
        <v>143744.13</v>
      </c>
      <c r="P81" s="196">
        <v>9.6149919732441482</v>
      </c>
    </row>
    <row r="82" spans="1:16">
      <c r="A82" s="28"/>
      <c r="B82" s="23">
        <v>37211</v>
      </c>
      <c r="C82" s="23" t="s">
        <v>2130</v>
      </c>
      <c r="D82" s="23">
        <v>5</v>
      </c>
      <c r="E82" s="23">
        <v>5</v>
      </c>
      <c r="F82" s="23">
        <v>5</v>
      </c>
      <c r="G82" s="23">
        <v>5</v>
      </c>
      <c r="H82" s="23">
        <v>0</v>
      </c>
      <c r="I82" s="23">
        <v>0</v>
      </c>
      <c r="J82" s="23">
        <v>0</v>
      </c>
      <c r="K82" s="23">
        <v>0</v>
      </c>
      <c r="L82" s="182">
        <v>33</v>
      </c>
      <c r="M82" s="36">
        <v>0</v>
      </c>
      <c r="N82" s="36">
        <v>0</v>
      </c>
      <c r="O82" s="191">
        <v>130451.14</v>
      </c>
      <c r="P82" s="196">
        <v>17.187238471673254</v>
      </c>
    </row>
    <row r="83" spans="1:16">
      <c r="A83" s="28"/>
      <c r="B83" s="23">
        <v>37212</v>
      </c>
      <c r="C83" s="23" t="s">
        <v>3166</v>
      </c>
      <c r="D83" s="23">
        <v>5</v>
      </c>
      <c r="E83" s="23">
        <v>5</v>
      </c>
      <c r="F83" s="23">
        <v>5</v>
      </c>
      <c r="G83" s="23">
        <v>5</v>
      </c>
      <c r="H83" s="23">
        <v>0</v>
      </c>
      <c r="I83" s="23">
        <v>0</v>
      </c>
      <c r="J83" s="23">
        <v>0</v>
      </c>
      <c r="K83" s="23">
        <v>0</v>
      </c>
      <c r="L83" s="182">
        <v>80</v>
      </c>
      <c r="M83" s="36">
        <v>0</v>
      </c>
      <c r="N83" s="36">
        <v>0</v>
      </c>
      <c r="O83" s="191">
        <v>189940.1</v>
      </c>
      <c r="P83" s="196">
        <v>10.322831521739131</v>
      </c>
    </row>
    <row r="84" spans="1:16">
      <c r="A84" s="28"/>
      <c r="B84" s="23">
        <v>37218</v>
      </c>
      <c r="C84" s="23" t="s">
        <v>3166</v>
      </c>
      <c r="D84" s="23">
        <v>5</v>
      </c>
      <c r="E84" s="23">
        <v>5</v>
      </c>
      <c r="F84" s="23">
        <v>5</v>
      </c>
      <c r="G84" s="23">
        <v>5</v>
      </c>
      <c r="H84" s="23">
        <v>0</v>
      </c>
      <c r="I84" s="23">
        <v>0</v>
      </c>
      <c r="J84" s="23">
        <v>0</v>
      </c>
      <c r="K84" s="23">
        <v>0</v>
      </c>
      <c r="L84" s="182">
        <v>36</v>
      </c>
      <c r="M84" s="36">
        <v>0</v>
      </c>
      <c r="N84" s="36">
        <v>0</v>
      </c>
      <c r="O84" s="191">
        <v>98510.720000000001</v>
      </c>
      <c r="P84" s="196">
        <v>11.897429951690823</v>
      </c>
    </row>
    <row r="85" spans="1:16">
      <c r="A85" s="28"/>
      <c r="B85" s="23">
        <v>37220</v>
      </c>
      <c r="C85" s="23" t="s">
        <v>2027</v>
      </c>
      <c r="D85" s="23">
        <v>5</v>
      </c>
      <c r="E85" s="23">
        <v>5</v>
      </c>
      <c r="F85" s="23">
        <v>5</v>
      </c>
      <c r="G85" s="23">
        <v>5</v>
      </c>
      <c r="H85" s="23">
        <v>0</v>
      </c>
      <c r="I85" s="23">
        <v>0</v>
      </c>
      <c r="J85" s="23">
        <v>0</v>
      </c>
      <c r="K85" s="23">
        <v>0</v>
      </c>
      <c r="L85" s="182">
        <v>36</v>
      </c>
      <c r="M85" s="36">
        <v>0</v>
      </c>
      <c r="N85" s="36">
        <v>0</v>
      </c>
      <c r="O85" s="191">
        <v>118815.93</v>
      </c>
      <c r="P85" s="196">
        <v>14.349749999999998</v>
      </c>
    </row>
    <row r="86" spans="1:16">
      <c r="A86" s="28"/>
      <c r="B86" s="23">
        <v>37227</v>
      </c>
      <c r="C86" s="23" t="s">
        <v>2130</v>
      </c>
      <c r="D86" s="23">
        <v>5</v>
      </c>
      <c r="E86" s="23">
        <v>5</v>
      </c>
      <c r="F86" s="23">
        <v>5</v>
      </c>
      <c r="G86" s="23">
        <v>5</v>
      </c>
      <c r="H86" s="23">
        <v>0</v>
      </c>
      <c r="I86" s="23">
        <v>0</v>
      </c>
      <c r="J86" s="23">
        <v>0</v>
      </c>
      <c r="K86" s="23">
        <v>0</v>
      </c>
      <c r="L86" s="182">
        <v>33</v>
      </c>
      <c r="M86" s="36">
        <v>0</v>
      </c>
      <c r="N86" s="36">
        <v>0</v>
      </c>
      <c r="O86" s="191">
        <v>80932.92</v>
      </c>
      <c r="P86" s="196">
        <v>10.663098814229249</v>
      </c>
    </row>
    <row r="87" spans="1:16">
      <c r="A87" s="28"/>
      <c r="B87" s="23">
        <v>37233</v>
      </c>
      <c r="C87" s="23" t="s">
        <v>4617</v>
      </c>
      <c r="D87" s="23">
        <v>5</v>
      </c>
      <c r="E87" s="23">
        <v>5</v>
      </c>
      <c r="F87" s="23">
        <v>5</v>
      </c>
      <c r="G87" s="23">
        <v>5</v>
      </c>
      <c r="H87" s="23">
        <v>0</v>
      </c>
      <c r="I87" s="23">
        <v>0</v>
      </c>
      <c r="J87" s="23">
        <v>0</v>
      </c>
      <c r="K87" s="23">
        <v>0</v>
      </c>
      <c r="L87" s="182">
        <v>22</v>
      </c>
      <c r="M87" s="36">
        <v>0</v>
      </c>
      <c r="N87" s="36">
        <v>0</v>
      </c>
      <c r="O87" s="191">
        <v>61406.79</v>
      </c>
      <c r="P87" s="196">
        <v>12.135729249011858</v>
      </c>
    </row>
    <row r="88" spans="1:16">
      <c r="A88" s="28"/>
      <c r="B88" s="23">
        <v>37237</v>
      </c>
      <c r="C88" s="23" t="s">
        <v>2939</v>
      </c>
      <c r="D88" s="23">
        <v>5</v>
      </c>
      <c r="E88" s="23">
        <v>5</v>
      </c>
      <c r="F88" s="23">
        <v>5</v>
      </c>
      <c r="G88" s="23">
        <v>5</v>
      </c>
      <c r="H88" s="23">
        <v>0</v>
      </c>
      <c r="I88" s="23">
        <v>0</v>
      </c>
      <c r="J88" s="23">
        <v>0</v>
      </c>
      <c r="K88" s="23">
        <v>0</v>
      </c>
      <c r="L88" s="182">
        <v>66</v>
      </c>
      <c r="M88" s="36">
        <v>0</v>
      </c>
      <c r="N88" s="36">
        <v>0</v>
      </c>
      <c r="O88" s="191">
        <v>168923.36</v>
      </c>
      <c r="P88" s="196">
        <v>11.128021080368905</v>
      </c>
    </row>
    <row r="89" spans="1:16">
      <c r="A89" s="28"/>
      <c r="B89" s="23">
        <v>37240</v>
      </c>
      <c r="C89" s="23" t="s">
        <v>2939</v>
      </c>
      <c r="D89" s="23">
        <v>5</v>
      </c>
      <c r="E89" s="23">
        <v>5</v>
      </c>
      <c r="F89" s="23">
        <v>5</v>
      </c>
      <c r="G89" s="23">
        <v>5</v>
      </c>
      <c r="H89" s="23">
        <v>0</v>
      </c>
      <c r="I89" s="23">
        <v>0</v>
      </c>
      <c r="J89" s="23">
        <v>0</v>
      </c>
      <c r="K89" s="23">
        <v>0</v>
      </c>
      <c r="L89" s="182">
        <v>60</v>
      </c>
      <c r="M89" s="36">
        <v>0</v>
      </c>
      <c r="N89" s="36">
        <v>0</v>
      </c>
      <c r="O89" s="191">
        <v>168909.97</v>
      </c>
      <c r="P89" s="196">
        <v>12.239852898550726</v>
      </c>
    </row>
    <row r="90" spans="1:16">
      <c r="A90" s="28"/>
      <c r="B90" s="23">
        <v>37249</v>
      </c>
      <c r="C90" s="23" t="s">
        <v>3583</v>
      </c>
      <c r="D90" s="23">
        <v>5</v>
      </c>
      <c r="E90" s="23">
        <v>5</v>
      </c>
      <c r="F90" s="23">
        <v>5</v>
      </c>
      <c r="G90" s="23">
        <v>5</v>
      </c>
      <c r="H90" s="23">
        <v>0</v>
      </c>
      <c r="I90" s="23">
        <v>0</v>
      </c>
      <c r="J90" s="23">
        <v>0</v>
      </c>
      <c r="K90" s="23">
        <v>0</v>
      </c>
      <c r="L90" s="182">
        <v>65</v>
      </c>
      <c r="M90" s="36">
        <v>0</v>
      </c>
      <c r="N90" s="36">
        <v>0</v>
      </c>
      <c r="O90" s="191">
        <v>154858.26</v>
      </c>
      <c r="P90" s="196">
        <v>10.358412040133778</v>
      </c>
    </row>
    <row r="91" spans="1:16">
      <c r="A91" s="28"/>
      <c r="B91" s="23">
        <v>37250</v>
      </c>
      <c r="C91" s="23" t="s">
        <v>2130</v>
      </c>
      <c r="D91" s="23">
        <v>5</v>
      </c>
      <c r="E91" s="23">
        <v>5</v>
      </c>
      <c r="F91" s="23">
        <v>5</v>
      </c>
      <c r="G91" s="23">
        <v>5</v>
      </c>
      <c r="H91" s="23">
        <v>0</v>
      </c>
      <c r="I91" s="23">
        <v>0</v>
      </c>
      <c r="J91" s="23">
        <v>0</v>
      </c>
      <c r="K91" s="23">
        <v>0</v>
      </c>
      <c r="L91" s="182">
        <v>44</v>
      </c>
      <c r="M91" s="36">
        <v>0</v>
      </c>
      <c r="N91" s="36">
        <v>0</v>
      </c>
      <c r="O91" s="191">
        <v>190834.79</v>
      </c>
      <c r="P91" s="196">
        <v>18.857192687747037</v>
      </c>
    </row>
    <row r="92" spans="1:16">
      <c r="A92" s="28"/>
      <c r="B92" s="23">
        <v>37254</v>
      </c>
      <c r="C92" s="23" t="s">
        <v>2130</v>
      </c>
      <c r="D92" s="23">
        <v>5</v>
      </c>
      <c r="E92" s="23">
        <v>5</v>
      </c>
      <c r="F92" s="23">
        <v>5</v>
      </c>
      <c r="G92" s="23">
        <v>5</v>
      </c>
      <c r="H92" s="23">
        <v>0</v>
      </c>
      <c r="I92" s="23">
        <v>0</v>
      </c>
      <c r="J92" s="23">
        <v>0</v>
      </c>
      <c r="K92" s="23">
        <v>0</v>
      </c>
      <c r="L92" s="182">
        <v>44</v>
      </c>
      <c r="M92" s="36">
        <v>0</v>
      </c>
      <c r="N92" s="36">
        <v>0</v>
      </c>
      <c r="O92" s="191">
        <v>158144.43</v>
      </c>
      <c r="P92" s="196">
        <v>15.626919960474307</v>
      </c>
    </row>
    <row r="93" spans="1:16">
      <c r="A93" s="28"/>
      <c r="B93" s="23">
        <v>37259</v>
      </c>
      <c r="C93" s="23" t="s">
        <v>4617</v>
      </c>
      <c r="D93" s="23">
        <v>5</v>
      </c>
      <c r="E93" s="23">
        <v>5</v>
      </c>
      <c r="F93" s="23">
        <v>5</v>
      </c>
      <c r="G93" s="23">
        <v>5</v>
      </c>
      <c r="H93" s="23">
        <v>0</v>
      </c>
      <c r="I93" s="23">
        <v>0</v>
      </c>
      <c r="J93" s="23">
        <v>0</v>
      </c>
      <c r="K93" s="23">
        <v>0</v>
      </c>
      <c r="L93" s="182">
        <v>32</v>
      </c>
      <c r="M93" s="36">
        <v>0</v>
      </c>
      <c r="N93" s="36">
        <v>0</v>
      </c>
      <c r="O93" s="191">
        <v>91223.71</v>
      </c>
      <c r="P93" s="196">
        <v>12.394525815217392</v>
      </c>
    </row>
    <row r="94" spans="1:16">
      <c r="A94" s="28"/>
      <c r="B94" s="23">
        <v>37260</v>
      </c>
      <c r="C94" s="23" t="s">
        <v>3436</v>
      </c>
      <c r="D94" s="23">
        <v>5</v>
      </c>
      <c r="E94" s="23">
        <v>5</v>
      </c>
      <c r="F94" s="23">
        <v>5</v>
      </c>
      <c r="G94" s="23">
        <v>5</v>
      </c>
      <c r="H94" s="23">
        <v>0</v>
      </c>
      <c r="I94" s="23">
        <v>0</v>
      </c>
      <c r="J94" s="23">
        <v>0</v>
      </c>
      <c r="K94" s="23">
        <v>0</v>
      </c>
      <c r="L94" s="182">
        <v>30</v>
      </c>
      <c r="M94" s="36">
        <v>0</v>
      </c>
      <c r="N94" s="36">
        <v>0</v>
      </c>
      <c r="O94" s="191">
        <v>65678.28</v>
      </c>
      <c r="P94" s="196">
        <v>9.5185913043478259</v>
      </c>
    </row>
    <row r="95" spans="1:16">
      <c r="A95" s="28"/>
      <c r="B95" s="23">
        <v>37267</v>
      </c>
      <c r="C95" s="23" t="s">
        <v>2939</v>
      </c>
      <c r="D95" s="23">
        <v>5</v>
      </c>
      <c r="E95" s="23">
        <v>5</v>
      </c>
      <c r="F95" s="23">
        <v>5</v>
      </c>
      <c r="G95" s="23">
        <v>5</v>
      </c>
      <c r="H95" s="23">
        <v>0</v>
      </c>
      <c r="I95" s="23">
        <v>0</v>
      </c>
      <c r="J95" s="23">
        <v>0</v>
      </c>
      <c r="K95" s="23">
        <v>0</v>
      </c>
      <c r="L95" s="182">
        <v>80</v>
      </c>
      <c r="M95" s="36">
        <v>0</v>
      </c>
      <c r="N95" s="36">
        <v>0</v>
      </c>
      <c r="O95" s="191">
        <v>291494.33</v>
      </c>
      <c r="P95" s="196">
        <v>15.842083152173913</v>
      </c>
    </row>
    <row r="96" spans="1:16">
      <c r="A96" s="28"/>
      <c r="B96" s="23">
        <v>37271</v>
      </c>
      <c r="C96" s="23" t="s">
        <v>3166</v>
      </c>
      <c r="D96" s="23">
        <v>5</v>
      </c>
      <c r="E96" s="23">
        <v>5</v>
      </c>
      <c r="F96" s="23">
        <v>5</v>
      </c>
      <c r="G96" s="23">
        <v>5</v>
      </c>
      <c r="H96" s="23">
        <v>0</v>
      </c>
      <c r="I96" s="23">
        <v>0</v>
      </c>
      <c r="J96" s="23">
        <v>0</v>
      </c>
      <c r="K96" s="23">
        <v>0</v>
      </c>
      <c r="L96" s="182">
        <v>33</v>
      </c>
      <c r="M96" s="36">
        <v>0</v>
      </c>
      <c r="N96" s="36">
        <v>0</v>
      </c>
      <c r="O96" s="191">
        <v>100500.83</v>
      </c>
      <c r="P96" s="196">
        <v>13.241216073781292</v>
      </c>
    </row>
    <row r="97" spans="1:16">
      <c r="A97" s="28"/>
      <c r="B97" s="23">
        <v>37272</v>
      </c>
      <c r="C97" s="23" t="s">
        <v>3583</v>
      </c>
      <c r="D97" s="23">
        <v>5</v>
      </c>
      <c r="E97" s="23">
        <v>5</v>
      </c>
      <c r="F97" s="23">
        <v>5</v>
      </c>
      <c r="G97" s="23">
        <v>5</v>
      </c>
      <c r="H97" s="23">
        <v>0</v>
      </c>
      <c r="I97" s="23">
        <v>0</v>
      </c>
      <c r="J97" s="23">
        <v>0</v>
      </c>
      <c r="K97" s="23">
        <v>0</v>
      </c>
      <c r="L97" s="182">
        <v>46</v>
      </c>
      <c r="M97" s="36">
        <v>0</v>
      </c>
      <c r="N97" s="36">
        <v>0</v>
      </c>
      <c r="O97" s="191">
        <v>114036.59</v>
      </c>
      <c r="P97" s="196">
        <v>10.778505671077504</v>
      </c>
    </row>
    <row r="98" spans="1:16">
      <c r="A98" s="28"/>
      <c r="B98" s="23">
        <v>37277</v>
      </c>
      <c r="C98" s="23" t="s">
        <v>4287</v>
      </c>
      <c r="D98" s="23">
        <v>5</v>
      </c>
      <c r="E98" s="23">
        <v>5</v>
      </c>
      <c r="F98" s="23">
        <v>5</v>
      </c>
      <c r="G98" s="23">
        <v>5</v>
      </c>
      <c r="H98" s="23">
        <v>0</v>
      </c>
      <c r="I98" s="23">
        <v>0</v>
      </c>
      <c r="J98" s="23">
        <v>0</v>
      </c>
      <c r="K98" s="23">
        <v>0</v>
      </c>
      <c r="L98" s="182">
        <v>24</v>
      </c>
      <c r="M98" s="36">
        <v>0</v>
      </c>
      <c r="N98" s="36">
        <v>0</v>
      </c>
      <c r="O98" s="191">
        <v>123781.31</v>
      </c>
      <c r="P98" s="196">
        <v>22.424150362318841</v>
      </c>
    </row>
    <row r="99" spans="1:16">
      <c r="A99" s="28"/>
      <c r="B99" s="23">
        <v>37279</v>
      </c>
      <c r="C99" s="23" t="s">
        <v>3583</v>
      </c>
      <c r="D99" s="23">
        <v>5</v>
      </c>
      <c r="E99" s="23">
        <v>5</v>
      </c>
      <c r="F99" s="23">
        <v>5</v>
      </c>
      <c r="G99" s="23">
        <v>5</v>
      </c>
      <c r="H99" s="23">
        <v>0</v>
      </c>
      <c r="I99" s="23">
        <v>0</v>
      </c>
      <c r="J99" s="23">
        <v>0</v>
      </c>
      <c r="K99" s="23">
        <v>0</v>
      </c>
      <c r="L99" s="182">
        <v>54</v>
      </c>
      <c r="M99" s="36">
        <v>0</v>
      </c>
      <c r="N99" s="36">
        <v>0</v>
      </c>
      <c r="O99" s="191">
        <v>143316.59</v>
      </c>
      <c r="P99" s="196">
        <v>11.539177938808372</v>
      </c>
    </row>
    <row r="100" spans="1:16">
      <c r="A100" s="28"/>
      <c r="B100" s="23">
        <v>37282</v>
      </c>
      <c r="C100" s="23" t="s">
        <v>2130</v>
      </c>
      <c r="D100" s="23">
        <v>5</v>
      </c>
      <c r="E100" s="23">
        <v>5</v>
      </c>
      <c r="F100" s="23">
        <v>5</v>
      </c>
      <c r="G100" s="23">
        <v>5</v>
      </c>
      <c r="H100" s="23">
        <v>0</v>
      </c>
      <c r="I100" s="23">
        <v>0</v>
      </c>
      <c r="J100" s="23">
        <v>0</v>
      </c>
      <c r="K100" s="23">
        <v>0</v>
      </c>
      <c r="L100" s="182">
        <v>60</v>
      </c>
      <c r="M100" s="36">
        <v>0</v>
      </c>
      <c r="N100" s="36">
        <v>0</v>
      </c>
      <c r="O100" s="191">
        <v>200586.28</v>
      </c>
      <c r="P100" s="196">
        <v>14.535237681159421</v>
      </c>
    </row>
    <row r="101" spans="1:16">
      <c r="A101" s="28"/>
      <c r="B101" s="23">
        <v>37286</v>
      </c>
      <c r="C101" s="23" t="s">
        <v>3583</v>
      </c>
      <c r="D101" s="23">
        <v>5</v>
      </c>
      <c r="E101" s="23">
        <v>5</v>
      </c>
      <c r="F101" s="23">
        <v>5</v>
      </c>
      <c r="G101" s="23">
        <v>5</v>
      </c>
      <c r="H101" s="23">
        <v>0</v>
      </c>
      <c r="I101" s="23">
        <v>0</v>
      </c>
      <c r="J101" s="23">
        <v>0</v>
      </c>
      <c r="K101" s="23">
        <v>0</v>
      </c>
      <c r="L101" s="182">
        <v>33</v>
      </c>
      <c r="M101" s="36">
        <v>0</v>
      </c>
      <c r="N101" s="36">
        <v>0</v>
      </c>
      <c r="O101" s="191">
        <v>120466.72</v>
      </c>
      <c r="P101" s="196">
        <v>15.871768115942029</v>
      </c>
    </row>
    <row r="102" spans="1:16">
      <c r="A102" s="28"/>
      <c r="B102" s="23">
        <v>37288</v>
      </c>
      <c r="C102" s="23" t="s">
        <v>4617</v>
      </c>
      <c r="D102" s="23">
        <v>5</v>
      </c>
      <c r="E102" s="23">
        <v>5</v>
      </c>
      <c r="F102" s="23">
        <v>5</v>
      </c>
      <c r="G102" s="23">
        <v>5</v>
      </c>
      <c r="H102" s="23">
        <v>0</v>
      </c>
      <c r="I102" s="23">
        <v>0</v>
      </c>
      <c r="J102" s="23">
        <v>0</v>
      </c>
      <c r="K102" s="23">
        <v>0</v>
      </c>
      <c r="L102" s="182">
        <v>70</v>
      </c>
      <c r="M102" s="36">
        <v>0</v>
      </c>
      <c r="N102" s="36">
        <v>0</v>
      </c>
      <c r="O102" s="191">
        <v>267845.55</v>
      </c>
      <c r="P102" s="196">
        <v>16.63636956521739</v>
      </c>
    </row>
    <row r="103" spans="1:16">
      <c r="A103" s="28"/>
      <c r="B103" s="23">
        <v>37293</v>
      </c>
      <c r="C103" s="23" t="s">
        <v>3436</v>
      </c>
      <c r="D103" s="23">
        <v>5</v>
      </c>
      <c r="E103" s="23">
        <v>5</v>
      </c>
      <c r="F103" s="23">
        <v>5</v>
      </c>
      <c r="G103" s="23">
        <v>5</v>
      </c>
      <c r="H103" s="23">
        <v>0</v>
      </c>
      <c r="I103" s="23">
        <v>0</v>
      </c>
      <c r="J103" s="23">
        <v>0</v>
      </c>
      <c r="K103" s="23">
        <v>0</v>
      </c>
      <c r="L103" s="182">
        <v>33</v>
      </c>
      <c r="M103" s="36">
        <v>0</v>
      </c>
      <c r="N103" s="36">
        <v>0</v>
      </c>
      <c r="O103" s="191">
        <v>97778.76</v>
      </c>
      <c r="P103" s="196">
        <v>12.882577075098814</v>
      </c>
    </row>
    <row r="104" spans="1:16">
      <c r="A104" s="28"/>
      <c r="B104" s="23">
        <v>37295</v>
      </c>
      <c r="C104" s="23" t="s">
        <v>3436</v>
      </c>
      <c r="D104" s="23">
        <v>5</v>
      </c>
      <c r="E104" s="23">
        <v>5</v>
      </c>
      <c r="F104" s="23">
        <v>5</v>
      </c>
      <c r="G104" s="23">
        <v>5</v>
      </c>
      <c r="H104" s="23">
        <v>0</v>
      </c>
      <c r="I104" s="23">
        <v>0</v>
      </c>
      <c r="J104" s="23">
        <v>0</v>
      </c>
      <c r="K104" s="23">
        <v>0</v>
      </c>
      <c r="L104" s="182">
        <v>35</v>
      </c>
      <c r="M104" s="36">
        <v>0</v>
      </c>
      <c r="N104" s="36">
        <v>0</v>
      </c>
      <c r="O104" s="191">
        <v>127618.68</v>
      </c>
      <c r="P104" s="196">
        <v>15.853252173913042</v>
      </c>
    </row>
    <row r="105" spans="1:16">
      <c r="A105" s="28"/>
      <c r="B105" s="23">
        <v>37302</v>
      </c>
      <c r="C105" s="23" t="s">
        <v>3583</v>
      </c>
      <c r="D105" s="23">
        <v>5</v>
      </c>
      <c r="E105" s="23">
        <v>5</v>
      </c>
      <c r="F105" s="23">
        <v>5</v>
      </c>
      <c r="G105" s="23">
        <v>5</v>
      </c>
      <c r="H105" s="23">
        <v>0</v>
      </c>
      <c r="I105" s="23">
        <v>0</v>
      </c>
      <c r="J105" s="23">
        <v>0</v>
      </c>
      <c r="K105" s="23">
        <v>0</v>
      </c>
      <c r="L105" s="182">
        <v>56</v>
      </c>
      <c r="M105" s="36">
        <v>0</v>
      </c>
      <c r="N105" s="36">
        <v>0</v>
      </c>
      <c r="O105" s="191">
        <v>148741.93</v>
      </c>
      <c r="P105" s="196">
        <v>11.54828649068323</v>
      </c>
    </row>
    <row r="106" spans="1:16">
      <c r="A106" s="28"/>
      <c r="B106" s="23">
        <v>37319</v>
      </c>
      <c r="C106" s="23" t="s">
        <v>2939</v>
      </c>
      <c r="D106" s="23">
        <v>5</v>
      </c>
      <c r="E106" s="23">
        <v>5</v>
      </c>
      <c r="F106" s="23">
        <v>5</v>
      </c>
      <c r="G106" s="23">
        <v>5</v>
      </c>
      <c r="H106" s="23">
        <v>0</v>
      </c>
      <c r="I106" s="23">
        <v>0</v>
      </c>
      <c r="J106" s="23">
        <v>0</v>
      </c>
      <c r="K106" s="23">
        <v>0</v>
      </c>
      <c r="L106" s="182">
        <v>60</v>
      </c>
      <c r="M106" s="36">
        <v>0</v>
      </c>
      <c r="N106" s="36">
        <v>0</v>
      </c>
      <c r="O106" s="191">
        <v>146983.95000000001</v>
      </c>
      <c r="P106" s="196">
        <v>10.651010869565217</v>
      </c>
    </row>
    <row r="107" spans="1:16">
      <c r="A107" s="28"/>
      <c r="B107" s="23">
        <v>37322</v>
      </c>
      <c r="C107" s="23" t="s">
        <v>3436</v>
      </c>
      <c r="D107" s="23">
        <v>5</v>
      </c>
      <c r="E107" s="23">
        <v>5</v>
      </c>
      <c r="F107" s="23">
        <v>5</v>
      </c>
      <c r="G107" s="23">
        <v>5</v>
      </c>
      <c r="H107" s="23">
        <v>0</v>
      </c>
      <c r="I107" s="23">
        <v>0</v>
      </c>
      <c r="J107" s="23">
        <v>0</v>
      </c>
      <c r="K107" s="23">
        <v>0</v>
      </c>
      <c r="L107" s="182">
        <v>36</v>
      </c>
      <c r="M107" s="36">
        <v>0</v>
      </c>
      <c r="N107" s="36">
        <v>0</v>
      </c>
      <c r="O107" s="191">
        <v>138958.24</v>
      </c>
      <c r="P107" s="196">
        <v>16.782396135265699</v>
      </c>
    </row>
    <row r="108" spans="1:16">
      <c r="A108" s="28"/>
      <c r="B108" s="23">
        <v>37326</v>
      </c>
      <c r="C108" s="23" t="s">
        <v>2130</v>
      </c>
      <c r="D108" s="23">
        <v>5</v>
      </c>
      <c r="E108" s="23">
        <v>5</v>
      </c>
      <c r="F108" s="23">
        <v>5</v>
      </c>
      <c r="G108" s="23">
        <v>5</v>
      </c>
      <c r="H108" s="23">
        <v>0</v>
      </c>
      <c r="I108" s="23">
        <v>0</v>
      </c>
      <c r="J108" s="23">
        <v>0</v>
      </c>
      <c r="K108" s="23">
        <v>0</v>
      </c>
      <c r="L108" s="182">
        <v>65</v>
      </c>
      <c r="M108" s="36">
        <v>0</v>
      </c>
      <c r="N108" s="36">
        <v>0</v>
      </c>
      <c r="O108" s="191">
        <v>203144.98</v>
      </c>
      <c r="P108" s="196">
        <v>13.58829297658863</v>
      </c>
    </row>
    <row r="109" spans="1:16">
      <c r="A109" s="28"/>
      <c r="B109" s="23">
        <v>37330</v>
      </c>
      <c r="C109" s="23" t="s">
        <v>2130</v>
      </c>
      <c r="D109" s="23">
        <v>5</v>
      </c>
      <c r="E109" s="23">
        <v>5</v>
      </c>
      <c r="F109" s="23">
        <v>5</v>
      </c>
      <c r="G109" s="23">
        <v>5</v>
      </c>
      <c r="H109" s="23">
        <v>0</v>
      </c>
      <c r="I109" s="23">
        <v>0</v>
      </c>
      <c r="J109" s="23">
        <v>0</v>
      </c>
      <c r="K109" s="23">
        <v>0</v>
      </c>
      <c r="L109" s="182">
        <v>48</v>
      </c>
      <c r="M109" s="36">
        <v>0</v>
      </c>
      <c r="N109" s="36">
        <v>0</v>
      </c>
      <c r="O109" s="191">
        <v>186744.93</v>
      </c>
      <c r="P109" s="196">
        <v>16.915301630434783</v>
      </c>
    </row>
    <row r="110" spans="1:16">
      <c r="A110" s="28"/>
      <c r="B110" s="23">
        <v>37423</v>
      </c>
      <c r="C110" s="23" t="s">
        <v>3436</v>
      </c>
      <c r="D110" s="23">
        <v>5</v>
      </c>
      <c r="E110" s="23">
        <v>5</v>
      </c>
      <c r="F110" s="23">
        <v>5</v>
      </c>
      <c r="G110" s="23">
        <v>5</v>
      </c>
      <c r="H110" s="23">
        <v>0</v>
      </c>
      <c r="I110" s="23">
        <v>0</v>
      </c>
      <c r="J110" s="23">
        <v>0</v>
      </c>
      <c r="K110" s="23">
        <v>0</v>
      </c>
      <c r="L110" s="182">
        <v>48</v>
      </c>
      <c r="M110" s="36">
        <v>0</v>
      </c>
      <c r="N110" s="36">
        <v>0</v>
      </c>
      <c r="O110" s="191">
        <v>141500.51</v>
      </c>
      <c r="P110" s="196">
        <v>12.817075181159421</v>
      </c>
    </row>
    <row r="111" spans="1:16">
      <c r="A111" s="28"/>
      <c r="B111" s="23">
        <v>37476</v>
      </c>
      <c r="C111" s="23" t="s">
        <v>2130</v>
      </c>
      <c r="D111" s="23">
        <v>5</v>
      </c>
      <c r="E111" s="23">
        <v>5</v>
      </c>
      <c r="F111" s="23">
        <v>5</v>
      </c>
      <c r="G111" s="23">
        <v>5</v>
      </c>
      <c r="H111" s="23">
        <v>0</v>
      </c>
      <c r="I111" s="23">
        <v>0</v>
      </c>
      <c r="J111" s="23">
        <v>0</v>
      </c>
      <c r="K111" s="23">
        <v>0</v>
      </c>
      <c r="L111" s="182">
        <v>39</v>
      </c>
      <c r="M111" s="36">
        <v>0</v>
      </c>
      <c r="N111" s="36">
        <v>0</v>
      </c>
      <c r="O111" s="191">
        <v>90521.72</v>
      </c>
      <c r="P111" s="196">
        <v>10.091607580824972</v>
      </c>
    </row>
    <row r="112" spans="1:16">
      <c r="A112" s="26" t="s">
        <v>1130</v>
      </c>
      <c r="B112" s="32"/>
      <c r="C112" s="32"/>
      <c r="D112" s="32"/>
      <c r="E112" s="32"/>
      <c r="F112" s="32"/>
      <c r="G112" s="32"/>
      <c r="H112" s="216"/>
      <c r="I112" s="32"/>
      <c r="J112" s="32"/>
      <c r="K112" s="32"/>
      <c r="L112" s="183">
        <v>3984</v>
      </c>
      <c r="M112" s="40">
        <v>0</v>
      </c>
      <c r="N112" s="40">
        <v>2983</v>
      </c>
      <c r="O112" s="192">
        <v>15420535.5</v>
      </c>
      <c r="P112" s="197">
        <v>9.6233395323294282</v>
      </c>
    </row>
    <row r="113" spans="8:8">
      <c r="H113"/>
    </row>
    <row r="114" spans="8:8">
      <c r="H114"/>
    </row>
    <row r="163" spans="1:1">
      <c r="A163" s="16"/>
    </row>
    <row r="164" spans="1:1">
      <c r="A164" s="16"/>
    </row>
    <row r="165" spans="1:1">
      <c r="A165" s="16"/>
    </row>
    <row r="166" spans="1:1">
      <c r="A166" s="16"/>
    </row>
    <row r="167" spans="1:1">
      <c r="A167" s="16"/>
    </row>
    <row r="168" spans="1:1">
      <c r="A168" s="16"/>
    </row>
    <row r="169" spans="1:1">
      <c r="A169" s="16"/>
    </row>
    <row r="170" spans="1:1">
      <c r="A170" s="16"/>
    </row>
    <row r="171" spans="1:1">
      <c r="A171" s="16"/>
    </row>
    <row r="172" spans="1:1">
      <c r="A172" s="16"/>
    </row>
    <row r="173" spans="1:1">
      <c r="A173" s="16"/>
    </row>
    <row r="174" spans="1:1">
      <c r="A174" s="16"/>
    </row>
    <row r="175" spans="1:1">
      <c r="A175" s="16"/>
    </row>
    <row r="176" spans="1:1">
      <c r="A176" s="16"/>
    </row>
    <row r="177" spans="1:1">
      <c r="A177" s="16"/>
    </row>
    <row r="178" spans="1:1">
      <c r="A178" s="16"/>
    </row>
    <row r="179" spans="1:1">
      <c r="A179" s="16"/>
    </row>
    <row r="180" spans="1:1">
      <c r="A180" s="16"/>
    </row>
    <row r="181" spans="1:1">
      <c r="A181" s="16"/>
    </row>
    <row r="182" spans="1:1">
      <c r="A182" s="16"/>
    </row>
    <row r="183" spans="1:1">
      <c r="A183" s="16"/>
    </row>
    <row r="184" spans="1:1">
      <c r="A184" s="16"/>
    </row>
    <row r="185" spans="1:1">
      <c r="A185" s="16"/>
    </row>
    <row r="186" spans="1:1">
      <c r="A186" s="16"/>
    </row>
    <row r="187" spans="1:1">
      <c r="A187" s="16"/>
    </row>
    <row r="188" spans="1:1">
      <c r="A188" s="16"/>
    </row>
    <row r="189" spans="1:1">
      <c r="A189" s="16"/>
    </row>
    <row r="190" spans="1:1">
      <c r="A190" s="16"/>
    </row>
    <row r="191" spans="1:1">
      <c r="A191" s="16"/>
    </row>
    <row r="192" spans="1:1">
      <c r="A192" s="16"/>
    </row>
    <row r="193" spans="1:1">
      <c r="A193" s="16"/>
    </row>
    <row r="194" spans="1:1">
      <c r="A194" s="16"/>
    </row>
    <row r="195" spans="1:1">
      <c r="A195" s="16"/>
    </row>
    <row r="196" spans="1:1">
      <c r="A196" s="16"/>
    </row>
    <row r="197" spans="1:1">
      <c r="A197" s="16"/>
    </row>
    <row r="198" spans="1:1">
      <c r="A198" s="16"/>
    </row>
    <row r="199" spans="1:1">
      <c r="A199" s="16"/>
    </row>
    <row r="200" spans="1:1">
      <c r="A200" s="16"/>
    </row>
    <row r="201" spans="1:1">
      <c r="A201" s="16"/>
    </row>
    <row r="202" spans="1:1">
      <c r="A202" s="16"/>
    </row>
    <row r="203" spans="1:1">
      <c r="A203" s="16"/>
    </row>
    <row r="204" spans="1:1">
      <c r="A204" s="16"/>
    </row>
    <row r="205" spans="1:1">
      <c r="A205" s="16"/>
    </row>
    <row r="206" spans="1:1">
      <c r="A206" s="16"/>
    </row>
    <row r="207" spans="1:1">
      <c r="A207" s="16"/>
    </row>
    <row r="208" spans="1:1">
      <c r="A208" s="16"/>
    </row>
    <row r="209" spans="1:1">
      <c r="A209" s="16"/>
    </row>
    <row r="210" spans="1:1">
      <c r="A210" s="16"/>
    </row>
    <row r="211" spans="1:1">
      <c r="A211" s="16"/>
    </row>
    <row r="212" spans="1:1">
      <c r="A212" s="16"/>
    </row>
    <row r="213" spans="1:1">
      <c r="A213" s="16"/>
    </row>
    <row r="214" spans="1:1">
      <c r="A214" s="16"/>
    </row>
    <row r="215" spans="1:1">
      <c r="A215" s="16"/>
    </row>
    <row r="216" spans="1:1">
      <c r="A216" s="16"/>
    </row>
    <row r="217" spans="1:1">
      <c r="A217" s="16"/>
    </row>
    <row r="218" spans="1:1">
      <c r="A218" s="16"/>
    </row>
    <row r="219" spans="1:1">
      <c r="A219" s="16"/>
    </row>
    <row r="220" spans="1:1">
      <c r="A220" s="16"/>
    </row>
    <row r="221" spans="1:1">
      <c r="A221" s="16"/>
    </row>
  </sheetData>
  <phoneticPr fontId="18" type="noConversion"/>
  <pageMargins left="0.75" right="0.75" top="1" bottom="1" header="0" footer="0"/>
  <headerFooter alignWithMargins="0"/>
</worksheet>
</file>

<file path=xl/worksheets/sheet7.xml><?xml version="1.0" encoding="utf-8"?>
<worksheet xmlns="http://schemas.openxmlformats.org/spreadsheetml/2006/main" xmlns:r="http://schemas.openxmlformats.org/officeDocument/2006/relationships">
  <dimension ref="A1"/>
  <sheetViews>
    <sheetView workbookViewId="0">
      <selection activeCell="J10" sqref="J10"/>
    </sheetView>
  </sheetViews>
  <sheetFormatPr defaultRowHeight="12.75"/>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2:L33"/>
  <sheetViews>
    <sheetView zoomScaleNormal="100" zoomScaleSheetLayoutView="136" workbookViewId="0">
      <selection activeCell="E15" sqref="E15"/>
    </sheetView>
  </sheetViews>
  <sheetFormatPr defaultRowHeight="12.75"/>
  <cols>
    <col min="1" max="1" width="18.42578125" customWidth="1"/>
    <col min="2" max="2" width="22.7109375" customWidth="1"/>
    <col min="3" max="4" width="18.85546875" customWidth="1"/>
    <col min="5" max="5" width="28.28515625" customWidth="1"/>
    <col min="6" max="7" width="5" customWidth="1"/>
    <col min="8" max="8" width="5" bestFit="1" customWidth="1"/>
  </cols>
  <sheetData>
    <row r="2" spans="1:12">
      <c r="A2" s="177" t="s">
        <v>4177</v>
      </c>
      <c r="B2" s="178" t="s">
        <v>5632</v>
      </c>
    </row>
    <row r="3" spans="1:12">
      <c r="A3" s="177" t="s">
        <v>4854</v>
      </c>
      <c r="B3" s="178" t="s">
        <v>4855</v>
      </c>
    </row>
    <row r="4" spans="1:12" s="4" customFormat="1">
      <c r="A4" s="177" t="s">
        <v>600</v>
      </c>
      <c r="B4" s="178" t="s">
        <v>5632</v>
      </c>
      <c r="C4"/>
      <c r="D4"/>
      <c r="E4"/>
      <c r="F4"/>
      <c r="G4"/>
      <c r="H4"/>
      <c r="I4"/>
      <c r="J4"/>
      <c r="K4"/>
      <c r="L4"/>
    </row>
    <row r="5" spans="1:12">
      <c r="A5" s="177" t="s">
        <v>5141</v>
      </c>
      <c r="B5" s="178" t="s">
        <v>4176</v>
      </c>
    </row>
    <row r="6" spans="1:12">
      <c r="A6" s="177" t="s">
        <v>5142</v>
      </c>
      <c r="B6" s="178" t="s">
        <v>4176</v>
      </c>
    </row>
    <row r="7" spans="1:12">
      <c r="J7" s="179"/>
    </row>
    <row r="8" spans="1:12">
      <c r="A8" s="22" t="s">
        <v>687</v>
      </c>
      <c r="B8" s="30"/>
      <c r="C8" s="30"/>
      <c r="D8" s="30"/>
      <c r="E8" s="30"/>
      <c r="F8" s="134"/>
    </row>
    <row r="9" spans="1:12" ht="25.5">
      <c r="A9" s="187" t="s">
        <v>1680</v>
      </c>
      <c r="B9" s="187" t="s">
        <v>4175</v>
      </c>
      <c r="C9" s="187" t="s">
        <v>4919</v>
      </c>
      <c r="D9" s="187" t="s">
        <v>4921</v>
      </c>
      <c r="E9" s="187" t="s">
        <v>4920</v>
      </c>
      <c r="F9" s="134" t="s">
        <v>4743</v>
      </c>
    </row>
    <row r="10" spans="1:12">
      <c r="A10" s="23" t="s">
        <v>2251</v>
      </c>
      <c r="B10" s="23">
        <v>0</v>
      </c>
      <c r="C10" s="23">
        <v>0</v>
      </c>
      <c r="D10" s="23">
        <v>0</v>
      </c>
      <c r="E10" s="23">
        <v>0</v>
      </c>
      <c r="F10" s="24">
        <v>2</v>
      </c>
    </row>
    <row r="11" spans="1:12">
      <c r="A11" s="28"/>
      <c r="B11" s="28"/>
      <c r="C11" s="28"/>
      <c r="D11" s="23">
        <v>5</v>
      </c>
      <c r="E11" s="23">
        <v>0</v>
      </c>
      <c r="F11" s="24">
        <v>1</v>
      </c>
    </row>
    <row r="12" spans="1:12">
      <c r="A12" s="28"/>
      <c r="B12" s="28"/>
      <c r="C12" s="28"/>
      <c r="D12" s="28"/>
      <c r="E12" s="31">
        <v>5</v>
      </c>
      <c r="F12" s="25">
        <v>1</v>
      </c>
    </row>
    <row r="13" spans="1:12">
      <c r="A13" s="28"/>
      <c r="B13" s="28"/>
      <c r="C13" s="23" t="s">
        <v>1681</v>
      </c>
      <c r="D13" s="30"/>
      <c r="E13" s="30"/>
      <c r="F13" s="24">
        <v>4</v>
      </c>
    </row>
    <row r="14" spans="1:12">
      <c r="A14" s="28"/>
      <c r="B14" s="28"/>
      <c r="C14" s="23">
        <v>4</v>
      </c>
      <c r="D14" s="23">
        <v>5</v>
      </c>
      <c r="E14" s="23">
        <v>0</v>
      </c>
      <c r="F14" s="24">
        <v>1</v>
      </c>
    </row>
    <row r="15" spans="1:12">
      <c r="A15" s="28"/>
      <c r="B15" s="28"/>
      <c r="C15" s="23" t="s">
        <v>5635</v>
      </c>
      <c r="D15" s="30"/>
      <c r="E15" s="30"/>
      <c r="F15" s="24">
        <v>1</v>
      </c>
    </row>
    <row r="16" spans="1:12">
      <c r="A16" s="28"/>
      <c r="B16" s="23" t="s">
        <v>1681</v>
      </c>
      <c r="C16" s="30"/>
      <c r="D16" s="30"/>
      <c r="E16" s="30"/>
      <c r="F16" s="24">
        <v>5</v>
      </c>
    </row>
    <row r="17" spans="1:6">
      <c r="A17" s="28"/>
      <c r="B17" s="23">
        <v>1</v>
      </c>
      <c r="C17" s="23">
        <v>0</v>
      </c>
      <c r="D17" s="23">
        <v>0</v>
      </c>
      <c r="E17" s="23">
        <v>1</v>
      </c>
      <c r="F17" s="24">
        <v>1</v>
      </c>
    </row>
    <row r="18" spans="1:6">
      <c r="A18" s="28"/>
      <c r="B18" s="28"/>
      <c r="C18" s="23" t="s">
        <v>1681</v>
      </c>
      <c r="D18" s="30"/>
      <c r="E18" s="30"/>
      <c r="F18" s="24">
        <v>1</v>
      </c>
    </row>
    <row r="19" spans="1:6">
      <c r="A19" s="28"/>
      <c r="B19" s="23" t="s">
        <v>5634</v>
      </c>
      <c r="C19" s="30"/>
      <c r="D19" s="30"/>
      <c r="E19" s="30"/>
      <c r="F19" s="24">
        <v>1</v>
      </c>
    </row>
    <row r="20" spans="1:6">
      <c r="A20" s="28"/>
      <c r="B20" s="23">
        <v>5</v>
      </c>
      <c r="C20" s="23">
        <v>0</v>
      </c>
      <c r="D20" s="23">
        <v>0</v>
      </c>
      <c r="E20" s="23">
        <v>0</v>
      </c>
      <c r="F20" s="24">
        <v>5</v>
      </c>
    </row>
    <row r="21" spans="1:6">
      <c r="A21" s="28"/>
      <c r="B21" s="28"/>
      <c r="C21" s="28"/>
      <c r="D21" s="23">
        <v>5</v>
      </c>
      <c r="E21" s="23">
        <v>0</v>
      </c>
      <c r="F21" s="24">
        <v>9</v>
      </c>
    </row>
    <row r="22" spans="1:6">
      <c r="A22" s="28"/>
      <c r="B22" s="28"/>
      <c r="C22" s="28"/>
      <c r="D22" s="28"/>
      <c r="E22" s="31">
        <v>4</v>
      </c>
      <c r="F22" s="25">
        <v>1</v>
      </c>
    </row>
    <row r="23" spans="1:6">
      <c r="A23" s="28"/>
      <c r="B23" s="28"/>
      <c r="C23" s="23" t="s">
        <v>1681</v>
      </c>
      <c r="D23" s="30"/>
      <c r="E23" s="30"/>
      <c r="F23" s="24">
        <v>15</v>
      </c>
    </row>
    <row r="24" spans="1:6">
      <c r="A24" s="28"/>
      <c r="B24" s="28"/>
      <c r="C24" s="23">
        <v>5</v>
      </c>
      <c r="D24" s="23">
        <v>0</v>
      </c>
      <c r="E24" s="23">
        <v>0</v>
      </c>
      <c r="F24" s="24">
        <v>1</v>
      </c>
    </row>
    <row r="25" spans="1:6">
      <c r="A25" s="28"/>
      <c r="B25" s="28"/>
      <c r="C25" s="28"/>
      <c r="D25" s="23">
        <v>5</v>
      </c>
      <c r="E25" s="23">
        <v>0</v>
      </c>
      <c r="F25" s="24">
        <v>1</v>
      </c>
    </row>
    <row r="26" spans="1:6">
      <c r="A26" s="28"/>
      <c r="B26" s="28"/>
      <c r="C26" s="28"/>
      <c r="D26" s="28"/>
      <c r="E26" s="31">
        <v>4</v>
      </c>
      <c r="F26" s="25">
        <v>1</v>
      </c>
    </row>
    <row r="27" spans="1:6">
      <c r="A27" s="28"/>
      <c r="B27" s="28"/>
      <c r="C27" s="23" t="s">
        <v>5633</v>
      </c>
      <c r="D27" s="30"/>
      <c r="E27" s="30"/>
      <c r="F27" s="24">
        <v>3</v>
      </c>
    </row>
    <row r="28" spans="1:6">
      <c r="A28" s="28"/>
      <c r="B28" s="23" t="s">
        <v>5633</v>
      </c>
      <c r="C28" s="30"/>
      <c r="D28" s="30"/>
      <c r="E28" s="30"/>
      <c r="F28" s="24">
        <v>18</v>
      </c>
    </row>
    <row r="29" spans="1:6">
      <c r="A29" s="28"/>
      <c r="B29" s="23" t="s">
        <v>1995</v>
      </c>
      <c r="C29" s="23">
        <v>0</v>
      </c>
      <c r="D29" s="23">
        <v>0</v>
      </c>
      <c r="E29" s="23">
        <v>0</v>
      </c>
      <c r="F29" s="24">
        <v>1</v>
      </c>
    </row>
    <row r="30" spans="1:6">
      <c r="A30" s="28"/>
      <c r="B30" s="28"/>
      <c r="C30" s="23" t="s">
        <v>1681</v>
      </c>
      <c r="D30" s="30"/>
      <c r="E30" s="30"/>
      <c r="F30" s="24">
        <v>1</v>
      </c>
    </row>
    <row r="31" spans="1:6">
      <c r="A31" s="28"/>
      <c r="B31" s="23" t="s">
        <v>2218</v>
      </c>
      <c r="C31" s="30"/>
      <c r="D31" s="30"/>
      <c r="E31" s="30"/>
      <c r="F31" s="24">
        <v>1</v>
      </c>
    </row>
    <row r="32" spans="1:6">
      <c r="A32" s="23" t="s">
        <v>4178</v>
      </c>
      <c r="B32" s="30"/>
      <c r="C32" s="30"/>
      <c r="D32" s="30"/>
      <c r="E32" s="30"/>
      <c r="F32" s="24">
        <v>25</v>
      </c>
    </row>
    <row r="33" spans="1:6">
      <c r="A33" s="26" t="s">
        <v>1130</v>
      </c>
      <c r="B33" s="32"/>
      <c r="C33" s="32"/>
      <c r="D33" s="32"/>
      <c r="E33" s="32"/>
      <c r="F33" s="27">
        <v>25</v>
      </c>
    </row>
  </sheetData>
  <pageMargins left="0.7" right="0.7" top="0.75" bottom="0.75" header="0.3" footer="0.3"/>
  <pageSetup paperSize="9" orientation="portrait" horizontalDpi="4294967292" verticalDpi="0" r:id="rId2"/>
</worksheet>
</file>

<file path=xl/worksheets/sheet9.xml><?xml version="1.0" encoding="utf-8"?>
<worksheet xmlns="http://schemas.openxmlformats.org/spreadsheetml/2006/main" xmlns:r="http://schemas.openxmlformats.org/officeDocument/2006/relationships">
  <dimension ref="A1:L28"/>
  <sheetViews>
    <sheetView zoomScaleNormal="100" zoomScaleSheetLayoutView="136" workbookViewId="0">
      <selection activeCell="A6" sqref="A6"/>
    </sheetView>
  </sheetViews>
  <sheetFormatPr defaultRowHeight="12.75"/>
  <cols>
    <col min="1" max="1" width="13.7109375" customWidth="1"/>
    <col min="2" max="4" width="17.7109375" customWidth="1"/>
    <col min="5" max="5" width="17.42578125" customWidth="1"/>
    <col min="6" max="7" width="5" customWidth="1"/>
    <col min="8" max="8" width="5" bestFit="1" customWidth="1"/>
  </cols>
  <sheetData>
    <row r="1" spans="1:12">
      <c r="A1" s="177" t="s">
        <v>600</v>
      </c>
      <c r="B1" s="178" t="s">
        <v>5632</v>
      </c>
    </row>
    <row r="2" spans="1:12">
      <c r="A2" s="177" t="s">
        <v>4177</v>
      </c>
      <c r="B2" s="178"/>
    </row>
    <row r="3" spans="1:12">
      <c r="A3" s="177" t="s">
        <v>5140</v>
      </c>
      <c r="B3" s="178" t="s">
        <v>4176</v>
      </c>
    </row>
    <row r="4" spans="1:12" s="4" customFormat="1">
      <c r="A4" s="177" t="s">
        <v>4854</v>
      </c>
      <c r="B4" s="178" t="s">
        <v>4855</v>
      </c>
      <c r="C4"/>
      <c r="D4"/>
      <c r="E4"/>
      <c r="F4"/>
      <c r="G4"/>
      <c r="H4"/>
      <c r="I4"/>
      <c r="J4"/>
      <c r="K4"/>
      <c r="L4"/>
    </row>
    <row r="6" spans="1:12">
      <c r="A6" s="22" t="s">
        <v>687</v>
      </c>
      <c r="B6" s="30"/>
      <c r="C6" s="30"/>
      <c r="D6" s="30"/>
      <c r="E6" s="30"/>
      <c r="F6" s="134"/>
    </row>
    <row r="7" spans="1:12" ht="25.5">
      <c r="A7" s="187" t="s">
        <v>1680</v>
      </c>
      <c r="B7" s="187" t="s">
        <v>4915</v>
      </c>
      <c r="C7" s="187" t="s">
        <v>4174</v>
      </c>
      <c r="D7" s="187" t="s">
        <v>4914</v>
      </c>
      <c r="E7" s="187" t="s">
        <v>4916</v>
      </c>
      <c r="F7" s="134" t="s">
        <v>4743</v>
      </c>
      <c r="J7" s="179"/>
    </row>
    <row r="8" spans="1:12">
      <c r="A8" s="23" t="s">
        <v>2250</v>
      </c>
      <c r="B8" s="23">
        <v>4</v>
      </c>
      <c r="C8" s="23">
        <v>0</v>
      </c>
      <c r="D8" s="30"/>
      <c r="E8" s="30"/>
      <c r="F8" s="24">
        <v>1</v>
      </c>
    </row>
    <row r="9" spans="1:12">
      <c r="A9" s="28"/>
      <c r="B9" s="28"/>
      <c r="C9" s="23">
        <v>5</v>
      </c>
      <c r="D9" s="23">
        <v>0</v>
      </c>
      <c r="E9" s="23">
        <v>5</v>
      </c>
      <c r="F9" s="24">
        <v>3</v>
      </c>
    </row>
    <row r="10" spans="1:12">
      <c r="A10" s="28"/>
      <c r="B10" s="28"/>
      <c r="C10" s="28"/>
      <c r="D10" s="23">
        <v>5</v>
      </c>
      <c r="E10" s="23">
        <v>0</v>
      </c>
      <c r="F10" s="24">
        <v>1</v>
      </c>
    </row>
    <row r="11" spans="1:12">
      <c r="A11" s="28"/>
      <c r="B11" s="28"/>
      <c r="C11" s="28"/>
      <c r="D11" s="28"/>
      <c r="E11" s="31">
        <v>5</v>
      </c>
      <c r="F11" s="25">
        <v>33</v>
      </c>
    </row>
    <row r="12" spans="1:12">
      <c r="A12" s="28"/>
      <c r="B12" s="23">
        <v>5</v>
      </c>
      <c r="C12" s="23">
        <v>0</v>
      </c>
      <c r="D12" s="30"/>
      <c r="E12" s="30"/>
      <c r="F12" s="24">
        <v>1</v>
      </c>
    </row>
    <row r="13" spans="1:12">
      <c r="A13" s="28"/>
      <c r="B13" s="28"/>
      <c r="C13" s="23">
        <v>5</v>
      </c>
      <c r="D13" s="23">
        <v>0</v>
      </c>
      <c r="E13" s="23">
        <v>5</v>
      </c>
      <c r="F13" s="24">
        <v>14</v>
      </c>
    </row>
    <row r="14" spans="1:12">
      <c r="A14" s="28"/>
      <c r="B14" s="28"/>
      <c r="C14" s="28"/>
      <c r="D14" s="23">
        <v>5</v>
      </c>
      <c r="E14" s="23">
        <v>0</v>
      </c>
      <c r="F14" s="24">
        <v>1</v>
      </c>
    </row>
    <row r="15" spans="1:12">
      <c r="A15" s="28"/>
      <c r="B15" s="28"/>
      <c r="C15" s="28"/>
      <c r="D15" s="28"/>
      <c r="E15" s="31">
        <v>5</v>
      </c>
      <c r="F15" s="25">
        <v>104</v>
      </c>
    </row>
    <row r="16" spans="1:12">
      <c r="A16" s="28"/>
      <c r="B16" s="23">
        <v>7</v>
      </c>
      <c r="C16" s="23">
        <v>7</v>
      </c>
      <c r="D16" s="23">
        <v>7</v>
      </c>
      <c r="E16" s="23">
        <v>7</v>
      </c>
      <c r="F16" s="24">
        <v>1</v>
      </c>
    </row>
    <row r="17" spans="1:6">
      <c r="A17" s="23" t="s">
        <v>5631</v>
      </c>
      <c r="B17" s="30"/>
      <c r="C17" s="30"/>
      <c r="D17" s="30"/>
      <c r="E17" s="30"/>
      <c r="F17" s="24">
        <v>159</v>
      </c>
    </row>
    <row r="18" spans="1:6">
      <c r="A18" s="23" t="s">
        <v>2249</v>
      </c>
      <c r="B18" s="23">
        <v>4</v>
      </c>
      <c r="C18" s="23">
        <v>0</v>
      </c>
      <c r="D18" s="30"/>
      <c r="E18" s="30"/>
      <c r="F18" s="24">
        <v>1</v>
      </c>
    </row>
    <row r="19" spans="1:6">
      <c r="A19" s="28"/>
      <c r="B19" s="28"/>
      <c r="C19" s="23">
        <v>5</v>
      </c>
      <c r="D19" s="23">
        <v>0</v>
      </c>
      <c r="E19" s="23">
        <v>5</v>
      </c>
      <c r="F19" s="24">
        <v>3</v>
      </c>
    </row>
    <row r="20" spans="1:6">
      <c r="A20" s="28"/>
      <c r="B20" s="28"/>
      <c r="C20" s="28"/>
      <c r="D20" s="23">
        <v>5</v>
      </c>
      <c r="E20" s="23">
        <v>0</v>
      </c>
      <c r="F20" s="24">
        <v>1</v>
      </c>
    </row>
    <row r="21" spans="1:6">
      <c r="A21" s="28"/>
      <c r="B21" s="28"/>
      <c r="C21" s="28"/>
      <c r="D21" s="28"/>
      <c r="E21" s="31">
        <v>4</v>
      </c>
      <c r="F21" s="25">
        <v>1</v>
      </c>
    </row>
    <row r="22" spans="1:6">
      <c r="A22" s="28"/>
      <c r="B22" s="28"/>
      <c r="C22" s="28"/>
      <c r="D22" s="28"/>
      <c r="E22" s="31">
        <v>5</v>
      </c>
      <c r="F22" s="25">
        <v>18</v>
      </c>
    </row>
    <row r="23" spans="1:6">
      <c r="A23" s="28"/>
      <c r="B23" s="23">
        <v>5</v>
      </c>
      <c r="C23" s="23">
        <v>0</v>
      </c>
      <c r="D23" s="30"/>
      <c r="E23" s="30"/>
      <c r="F23" s="24">
        <v>6</v>
      </c>
    </row>
    <row r="24" spans="1:6">
      <c r="A24" s="28"/>
      <c r="B24" s="28"/>
      <c r="C24" s="23">
        <v>5</v>
      </c>
      <c r="D24" s="23">
        <v>0</v>
      </c>
      <c r="E24" s="23">
        <v>0</v>
      </c>
      <c r="F24" s="24">
        <v>1</v>
      </c>
    </row>
    <row r="25" spans="1:6">
      <c r="A25" s="28"/>
      <c r="B25" s="28"/>
      <c r="C25" s="28"/>
      <c r="D25" s="28"/>
      <c r="E25" s="31">
        <v>5</v>
      </c>
      <c r="F25" s="25">
        <v>2</v>
      </c>
    </row>
    <row r="26" spans="1:6">
      <c r="A26" s="28"/>
      <c r="B26" s="28"/>
      <c r="C26" s="28"/>
      <c r="D26" s="23">
        <v>5</v>
      </c>
      <c r="E26" s="23">
        <v>5</v>
      </c>
      <c r="F26" s="24">
        <v>47</v>
      </c>
    </row>
    <row r="27" spans="1:6">
      <c r="A27" s="23" t="s">
        <v>4179</v>
      </c>
      <c r="B27" s="30"/>
      <c r="C27" s="30"/>
      <c r="D27" s="30"/>
      <c r="E27" s="30"/>
      <c r="F27" s="24">
        <v>80</v>
      </c>
    </row>
    <row r="28" spans="1:6">
      <c r="A28" s="26" t="s">
        <v>1130</v>
      </c>
      <c r="B28" s="32"/>
      <c r="C28" s="32"/>
      <c r="D28" s="32"/>
      <c r="E28" s="32"/>
      <c r="F28" s="27">
        <v>239</v>
      </c>
    </row>
  </sheetData>
  <pageMargins left="0.7" right="0.7" top="0.75" bottom="0.75" header="0.3" footer="0.3"/>
  <pageSetup paperSize="9" orientation="portrait" horizontalDpi="4294967292"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24</vt:i4>
      </vt:variant>
    </vt:vector>
  </HeadingPairs>
  <TitlesOfParts>
    <vt:vector size="24" baseType="lpstr">
      <vt:lpstr>oversigt.</vt:lpstr>
      <vt:lpstr>Personale</vt:lpstr>
      <vt:lpstr>Ark6</vt:lpstr>
      <vt:lpstr>Vug Råvarepris</vt:lpstr>
      <vt:lpstr>Bhv Råvarepris</vt:lpstr>
      <vt:lpstr>Int Råvarepris</vt:lpstr>
      <vt:lpstr>Ark1</vt:lpstr>
      <vt:lpstr>bespisning BHV</vt:lpstr>
      <vt:lpstr>bespisning Vug</vt:lpstr>
      <vt:lpstr>Rekruttering</vt:lpstr>
      <vt:lpstr>Ark3</vt:lpstr>
      <vt:lpstr>Samlet</vt:lpstr>
      <vt:lpstr>Forplejning 2008</vt:lpstr>
      <vt:lpstr>Ama</vt:lpstr>
      <vt:lpstr>Bisp</vt:lpstr>
      <vt:lpstr>Indre</vt:lpstr>
      <vt:lpstr>Nør</vt:lpstr>
      <vt:lpstr>Val</vt:lpstr>
      <vt:lpstr>Van</vt:lpstr>
      <vt:lpstr>Vest</vt:lpstr>
      <vt:lpstr>Øst</vt:lpstr>
      <vt:lpstr>InstTyp</vt:lpstr>
      <vt:lpstr>InstTyp-2</vt:lpstr>
      <vt:lpstr>Ark2</vt:lpstr>
    </vt:vector>
  </TitlesOfParts>
  <Company>Københavns Kommune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e544</dc:creator>
  <cp:lastModifiedBy>sine</cp:lastModifiedBy>
  <cp:lastPrinted>2009-06-18T08:39:59Z</cp:lastPrinted>
  <dcterms:created xsi:type="dcterms:W3CDTF">2009-02-16T15:46:10Z</dcterms:created>
  <dcterms:modified xsi:type="dcterms:W3CDTF">2009-07-08T12:27:05Z</dcterms:modified>
</cp:coreProperties>
</file>